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Tiki\OneDrive\Escritorio\Portfolio\Excel\US Distribuidor de dulces\"/>
    </mc:Choice>
  </mc:AlternateContent>
  <xr:revisionPtr revIDLastSave="0" documentId="8_{EA0660A4-C905-444F-8C39-7D8A9FCA2086}" xr6:coauthVersionLast="47" xr6:coauthVersionMax="47" xr10:uidLastSave="{00000000-0000-0000-0000-000000000000}"/>
  <bookViews>
    <workbookView xWindow="-120" yWindow="-120" windowWidth="29040" windowHeight="15840" tabRatio="674" xr2:uid="{B9976A4B-A684-480D-A9F5-CBCF4DE1DA80}"/>
  </bookViews>
  <sheets>
    <sheet name="Dashboard" sheetId="12" r:id="rId1"/>
    <sheet name="Candy Sales" sheetId="1" r:id="rId2"/>
    <sheet name="Candy Products" sheetId="2" r:id="rId3"/>
    <sheet name="Candy Factories" sheetId="3" r:id="rId4"/>
    <sheet name="Candy Targets" sheetId="4" r:id="rId5"/>
    <sheet name="Tablas Dinámicas" sheetId="7" r:id="rId6"/>
    <sheet name="Análisis" sheetId="13" r:id="rId7"/>
  </sheets>
  <definedNames>
    <definedName name="_xlnm._FilterDatabase" localSheetId="1" hidden="1">'Candy Sales'!$A$6:$U$8556</definedName>
    <definedName name="_xlchart.v5.0" hidden="1">'Tablas Dinámicas'!$A$41</definedName>
    <definedName name="_xlchart.v5.1" hidden="1">'Tablas Dinámicas'!$A$42:$A$100</definedName>
    <definedName name="_xlchart.v5.2" hidden="1">'Tablas Dinámicas'!$B$41</definedName>
    <definedName name="_xlchart.v5.3" hidden="1">'Tablas Dinámicas'!$B$42:$B$100</definedName>
    <definedName name="_xlchart.v5.4" hidden="1">'Tablas Dinámicas'!$A$41</definedName>
    <definedName name="_xlchart.v5.5" hidden="1">'Tablas Dinámicas'!$A$42:$A$100</definedName>
    <definedName name="_xlchart.v5.6" hidden="1">'Tablas Dinámicas'!$B$41</definedName>
    <definedName name="_xlchart.v5.7" hidden="1">'Tablas Dinámicas'!$B$42:$B$100</definedName>
    <definedName name="_xleta.N" hidden="1" xlm="1">#NAME?</definedName>
    <definedName name="_xlnm.Criteria" localSheetId="1">'Candy Sales'!$C$1:$Q$2</definedName>
    <definedName name="SegmentaciónDeDatos_Año">#N/A</definedName>
    <definedName name="SegmentaciónDeDatos_Estado">#N/A</definedName>
    <definedName name="SegmentaciónDeDatos_Nombre_del_Producto">#N/A</definedName>
    <definedName name="SegmentaciónDeDatos_Región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" i="7" l="1" a="1"/>
  <c r="A42" i="7" s="1"/>
  <c r="B42" i="7" s="1"/>
  <c r="I77" i="13" a="1"/>
  <c r="I77" i="13" s="1"/>
  <c r="K77" i="13" s="1"/>
  <c r="K4" i="13"/>
  <c r="L4" i="13" s="1"/>
  <c r="K5" i="13"/>
  <c r="L5" i="13" s="1"/>
  <c r="K3" i="13"/>
  <c r="L3" i="13" s="1"/>
  <c r="T8" i="1"/>
  <c r="U8" i="1" s="1"/>
  <c r="T9" i="1"/>
  <c r="U9" i="1" s="1"/>
  <c r="T10" i="1"/>
  <c r="U10" i="1" s="1"/>
  <c r="T11" i="1"/>
  <c r="U11" i="1" s="1"/>
  <c r="T12" i="1"/>
  <c r="U12" i="1" s="1"/>
  <c r="T13" i="1"/>
  <c r="U13" i="1" s="1"/>
  <c r="T14" i="1"/>
  <c r="U14" i="1" s="1"/>
  <c r="T15" i="1"/>
  <c r="U15" i="1" s="1"/>
  <c r="T16" i="1"/>
  <c r="U16" i="1" s="1"/>
  <c r="T17" i="1"/>
  <c r="U17" i="1" s="1"/>
  <c r="T18" i="1"/>
  <c r="U18" i="1" s="1"/>
  <c r="T19" i="1"/>
  <c r="U19" i="1" s="1"/>
  <c r="T20" i="1"/>
  <c r="U20" i="1" s="1"/>
  <c r="T21" i="1"/>
  <c r="U21" i="1" s="1"/>
  <c r="T22" i="1"/>
  <c r="U22" i="1" s="1"/>
  <c r="T23" i="1"/>
  <c r="U23" i="1" s="1"/>
  <c r="T24" i="1"/>
  <c r="U24" i="1" s="1"/>
  <c r="T25" i="1"/>
  <c r="U25" i="1" s="1"/>
  <c r="T26" i="1"/>
  <c r="U26" i="1" s="1"/>
  <c r="T27" i="1"/>
  <c r="U27" i="1" s="1"/>
  <c r="T28" i="1"/>
  <c r="U28" i="1" s="1"/>
  <c r="T29" i="1"/>
  <c r="U29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37" i="1"/>
  <c r="U37" i="1" s="1"/>
  <c r="T38" i="1"/>
  <c r="U38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8" i="1"/>
  <c r="U68" i="1" s="1"/>
  <c r="T69" i="1"/>
  <c r="U69" i="1" s="1"/>
  <c r="T70" i="1"/>
  <c r="U70" i="1" s="1"/>
  <c r="T71" i="1"/>
  <c r="U71" i="1" s="1"/>
  <c r="T72" i="1"/>
  <c r="U72" i="1" s="1"/>
  <c r="T73" i="1"/>
  <c r="U73" i="1" s="1"/>
  <c r="T74" i="1"/>
  <c r="U74" i="1" s="1"/>
  <c r="T75" i="1"/>
  <c r="U75" i="1" s="1"/>
  <c r="T76" i="1"/>
  <c r="U76" i="1" s="1"/>
  <c r="T77" i="1"/>
  <c r="U77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0" i="1"/>
  <c r="U90" i="1" s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115" i="1"/>
  <c r="U115" i="1" s="1"/>
  <c r="T116" i="1"/>
  <c r="U116" i="1" s="1"/>
  <c r="T117" i="1"/>
  <c r="U117" i="1" s="1"/>
  <c r="T118" i="1"/>
  <c r="U118" i="1" s="1"/>
  <c r="T119" i="1"/>
  <c r="U119" i="1" s="1"/>
  <c r="T120" i="1"/>
  <c r="U120" i="1" s="1"/>
  <c r="T121" i="1"/>
  <c r="U121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5" i="1"/>
  <c r="U135" i="1" s="1"/>
  <c r="T136" i="1"/>
  <c r="U136" i="1" s="1"/>
  <c r="T137" i="1"/>
  <c r="U137" i="1" s="1"/>
  <c r="T138" i="1"/>
  <c r="U138" i="1" s="1"/>
  <c r="T139" i="1"/>
  <c r="U139" i="1" s="1"/>
  <c r="T140" i="1"/>
  <c r="U140" i="1" s="1"/>
  <c r="T141" i="1"/>
  <c r="U141" i="1" s="1"/>
  <c r="T142" i="1"/>
  <c r="U142" i="1" s="1"/>
  <c r="T143" i="1"/>
  <c r="U143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151" i="1"/>
  <c r="U151" i="1" s="1"/>
  <c r="T152" i="1"/>
  <c r="U152" i="1" s="1"/>
  <c r="T153" i="1"/>
  <c r="U153" i="1" s="1"/>
  <c r="T154" i="1"/>
  <c r="U154" i="1" s="1"/>
  <c r="T155" i="1"/>
  <c r="U155" i="1" s="1"/>
  <c r="T156" i="1"/>
  <c r="U156" i="1" s="1"/>
  <c r="T157" i="1"/>
  <c r="U157" i="1" s="1"/>
  <c r="T158" i="1"/>
  <c r="U158" i="1" s="1"/>
  <c r="T159" i="1"/>
  <c r="U159" i="1" s="1"/>
  <c r="T160" i="1"/>
  <c r="U160" i="1" s="1"/>
  <c r="T161" i="1"/>
  <c r="U161" i="1" s="1"/>
  <c r="T162" i="1"/>
  <c r="U162" i="1" s="1"/>
  <c r="T163" i="1"/>
  <c r="U163" i="1" s="1"/>
  <c r="T164" i="1"/>
  <c r="U164" i="1" s="1"/>
  <c r="T165" i="1"/>
  <c r="U165" i="1" s="1"/>
  <c r="T166" i="1"/>
  <c r="U166" i="1" s="1"/>
  <c r="T167" i="1"/>
  <c r="U167" i="1" s="1"/>
  <c r="T168" i="1"/>
  <c r="U168" i="1" s="1"/>
  <c r="T169" i="1"/>
  <c r="U169" i="1" s="1"/>
  <c r="T170" i="1"/>
  <c r="U170" i="1" s="1"/>
  <c r="T171" i="1"/>
  <c r="U171" i="1" s="1"/>
  <c r="T172" i="1"/>
  <c r="U172" i="1" s="1"/>
  <c r="T173" i="1"/>
  <c r="U173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185" i="1"/>
  <c r="U185" i="1" s="1"/>
  <c r="T186" i="1"/>
  <c r="U186" i="1" s="1"/>
  <c r="T187" i="1"/>
  <c r="U187" i="1" s="1"/>
  <c r="T188" i="1"/>
  <c r="U188" i="1" s="1"/>
  <c r="T189" i="1"/>
  <c r="U189" i="1" s="1"/>
  <c r="T190" i="1"/>
  <c r="U190" i="1" s="1"/>
  <c r="T191" i="1"/>
  <c r="U191" i="1" s="1"/>
  <c r="T192" i="1"/>
  <c r="U192" i="1" s="1"/>
  <c r="T193" i="1"/>
  <c r="U193" i="1" s="1"/>
  <c r="T194" i="1"/>
  <c r="U194" i="1" s="1"/>
  <c r="T195" i="1"/>
  <c r="U195" i="1" s="1"/>
  <c r="T196" i="1"/>
  <c r="U196" i="1" s="1"/>
  <c r="T197" i="1"/>
  <c r="U197" i="1" s="1"/>
  <c r="T198" i="1"/>
  <c r="U198" i="1" s="1"/>
  <c r="T199" i="1"/>
  <c r="U199" i="1" s="1"/>
  <c r="T200" i="1"/>
  <c r="U200" i="1" s="1"/>
  <c r="T201" i="1"/>
  <c r="U201" i="1" s="1"/>
  <c r="T202" i="1"/>
  <c r="U202" i="1" s="1"/>
  <c r="T203" i="1"/>
  <c r="U203" i="1" s="1"/>
  <c r="T204" i="1"/>
  <c r="U204" i="1" s="1"/>
  <c r="T205" i="1"/>
  <c r="U205" i="1" s="1"/>
  <c r="T206" i="1"/>
  <c r="U206" i="1" s="1"/>
  <c r="T207" i="1"/>
  <c r="U207" i="1" s="1"/>
  <c r="T208" i="1"/>
  <c r="U208" i="1" s="1"/>
  <c r="T209" i="1"/>
  <c r="U209" i="1" s="1"/>
  <c r="T210" i="1"/>
  <c r="U210" i="1" s="1"/>
  <c r="T211" i="1"/>
  <c r="U211" i="1" s="1"/>
  <c r="T212" i="1"/>
  <c r="U212" i="1" s="1"/>
  <c r="T213" i="1"/>
  <c r="U213" i="1" s="1"/>
  <c r="T214" i="1"/>
  <c r="U214" i="1" s="1"/>
  <c r="T215" i="1"/>
  <c r="U215" i="1" s="1"/>
  <c r="T216" i="1"/>
  <c r="U216" i="1" s="1"/>
  <c r="T217" i="1"/>
  <c r="U217" i="1" s="1"/>
  <c r="T218" i="1"/>
  <c r="U218" i="1" s="1"/>
  <c r="T219" i="1"/>
  <c r="U219" i="1" s="1"/>
  <c r="T220" i="1"/>
  <c r="U220" i="1" s="1"/>
  <c r="T221" i="1"/>
  <c r="U221" i="1" s="1"/>
  <c r="T222" i="1"/>
  <c r="U222" i="1" s="1"/>
  <c r="T223" i="1"/>
  <c r="U223" i="1" s="1"/>
  <c r="T224" i="1"/>
  <c r="U224" i="1" s="1"/>
  <c r="T225" i="1"/>
  <c r="U225" i="1" s="1"/>
  <c r="T226" i="1"/>
  <c r="U226" i="1" s="1"/>
  <c r="T227" i="1"/>
  <c r="U227" i="1" s="1"/>
  <c r="T228" i="1"/>
  <c r="U228" i="1" s="1"/>
  <c r="T229" i="1"/>
  <c r="U229" i="1" s="1"/>
  <c r="T230" i="1"/>
  <c r="U230" i="1" s="1"/>
  <c r="T231" i="1"/>
  <c r="U231" i="1" s="1"/>
  <c r="T232" i="1"/>
  <c r="U232" i="1" s="1"/>
  <c r="T233" i="1"/>
  <c r="U233" i="1" s="1"/>
  <c r="T234" i="1"/>
  <c r="U234" i="1" s="1"/>
  <c r="T235" i="1"/>
  <c r="U235" i="1" s="1"/>
  <c r="T236" i="1"/>
  <c r="U236" i="1" s="1"/>
  <c r="T237" i="1"/>
  <c r="U237" i="1" s="1"/>
  <c r="T238" i="1"/>
  <c r="U238" i="1" s="1"/>
  <c r="T239" i="1"/>
  <c r="U239" i="1" s="1"/>
  <c r="T240" i="1"/>
  <c r="U240" i="1" s="1"/>
  <c r="T241" i="1"/>
  <c r="U241" i="1" s="1"/>
  <c r="T242" i="1"/>
  <c r="U242" i="1" s="1"/>
  <c r="T243" i="1"/>
  <c r="U243" i="1" s="1"/>
  <c r="T244" i="1"/>
  <c r="U244" i="1" s="1"/>
  <c r="T245" i="1"/>
  <c r="U245" i="1" s="1"/>
  <c r="T246" i="1"/>
  <c r="U246" i="1" s="1"/>
  <c r="T247" i="1"/>
  <c r="U247" i="1" s="1"/>
  <c r="T248" i="1"/>
  <c r="U248" i="1" s="1"/>
  <c r="T249" i="1"/>
  <c r="U249" i="1" s="1"/>
  <c r="T250" i="1"/>
  <c r="U250" i="1" s="1"/>
  <c r="T251" i="1"/>
  <c r="U251" i="1" s="1"/>
  <c r="T252" i="1"/>
  <c r="U252" i="1" s="1"/>
  <c r="T253" i="1"/>
  <c r="U253" i="1" s="1"/>
  <c r="T254" i="1"/>
  <c r="U254" i="1" s="1"/>
  <c r="T255" i="1"/>
  <c r="U255" i="1" s="1"/>
  <c r="T256" i="1"/>
  <c r="U256" i="1" s="1"/>
  <c r="T257" i="1"/>
  <c r="U257" i="1" s="1"/>
  <c r="T258" i="1"/>
  <c r="U258" i="1" s="1"/>
  <c r="T259" i="1"/>
  <c r="U259" i="1" s="1"/>
  <c r="T260" i="1"/>
  <c r="U260" i="1" s="1"/>
  <c r="T261" i="1"/>
  <c r="U261" i="1" s="1"/>
  <c r="T262" i="1"/>
  <c r="U262" i="1" s="1"/>
  <c r="T263" i="1"/>
  <c r="U263" i="1" s="1"/>
  <c r="T264" i="1"/>
  <c r="U264" i="1" s="1"/>
  <c r="T265" i="1"/>
  <c r="U265" i="1" s="1"/>
  <c r="T266" i="1"/>
  <c r="U266" i="1" s="1"/>
  <c r="T267" i="1"/>
  <c r="U267" i="1" s="1"/>
  <c r="T268" i="1"/>
  <c r="U268" i="1" s="1"/>
  <c r="T269" i="1"/>
  <c r="U269" i="1" s="1"/>
  <c r="T270" i="1"/>
  <c r="U270" i="1" s="1"/>
  <c r="T271" i="1"/>
  <c r="U271" i="1" s="1"/>
  <c r="T272" i="1"/>
  <c r="U272" i="1" s="1"/>
  <c r="T273" i="1"/>
  <c r="U273" i="1" s="1"/>
  <c r="T274" i="1"/>
  <c r="U274" i="1" s="1"/>
  <c r="T275" i="1"/>
  <c r="U275" i="1" s="1"/>
  <c r="T276" i="1"/>
  <c r="U276" i="1" s="1"/>
  <c r="T277" i="1"/>
  <c r="U277" i="1" s="1"/>
  <c r="T278" i="1"/>
  <c r="U278" i="1" s="1"/>
  <c r="T279" i="1"/>
  <c r="U279" i="1" s="1"/>
  <c r="T280" i="1"/>
  <c r="U280" i="1" s="1"/>
  <c r="T281" i="1"/>
  <c r="U281" i="1" s="1"/>
  <c r="T282" i="1"/>
  <c r="U282" i="1" s="1"/>
  <c r="T283" i="1"/>
  <c r="U283" i="1" s="1"/>
  <c r="T284" i="1"/>
  <c r="U284" i="1" s="1"/>
  <c r="T285" i="1"/>
  <c r="U285" i="1" s="1"/>
  <c r="T286" i="1"/>
  <c r="U286" i="1" s="1"/>
  <c r="T287" i="1"/>
  <c r="U287" i="1" s="1"/>
  <c r="T288" i="1"/>
  <c r="U288" i="1" s="1"/>
  <c r="T289" i="1"/>
  <c r="U289" i="1" s="1"/>
  <c r="T290" i="1"/>
  <c r="U290" i="1" s="1"/>
  <c r="T291" i="1"/>
  <c r="U291" i="1" s="1"/>
  <c r="T292" i="1"/>
  <c r="U292" i="1" s="1"/>
  <c r="T293" i="1"/>
  <c r="U293" i="1" s="1"/>
  <c r="T294" i="1"/>
  <c r="U294" i="1" s="1"/>
  <c r="T295" i="1"/>
  <c r="U295" i="1" s="1"/>
  <c r="T296" i="1"/>
  <c r="U296" i="1" s="1"/>
  <c r="T297" i="1"/>
  <c r="U297" i="1" s="1"/>
  <c r="T298" i="1"/>
  <c r="U298" i="1" s="1"/>
  <c r="T299" i="1"/>
  <c r="U299" i="1" s="1"/>
  <c r="T300" i="1"/>
  <c r="U300" i="1" s="1"/>
  <c r="T301" i="1"/>
  <c r="U301" i="1" s="1"/>
  <c r="T302" i="1"/>
  <c r="U302" i="1" s="1"/>
  <c r="T303" i="1"/>
  <c r="U303" i="1" s="1"/>
  <c r="T304" i="1"/>
  <c r="U304" i="1" s="1"/>
  <c r="T305" i="1"/>
  <c r="U305" i="1" s="1"/>
  <c r="T306" i="1"/>
  <c r="U306" i="1" s="1"/>
  <c r="T307" i="1"/>
  <c r="U307" i="1" s="1"/>
  <c r="T308" i="1"/>
  <c r="U308" i="1" s="1"/>
  <c r="T309" i="1"/>
  <c r="U309" i="1" s="1"/>
  <c r="T310" i="1"/>
  <c r="U310" i="1" s="1"/>
  <c r="T311" i="1"/>
  <c r="U311" i="1" s="1"/>
  <c r="T312" i="1"/>
  <c r="U312" i="1" s="1"/>
  <c r="T313" i="1"/>
  <c r="U313" i="1" s="1"/>
  <c r="T314" i="1"/>
  <c r="U314" i="1" s="1"/>
  <c r="T315" i="1"/>
  <c r="U315" i="1" s="1"/>
  <c r="T316" i="1"/>
  <c r="U316" i="1" s="1"/>
  <c r="T317" i="1"/>
  <c r="U317" i="1" s="1"/>
  <c r="T318" i="1"/>
  <c r="U318" i="1" s="1"/>
  <c r="T319" i="1"/>
  <c r="U319" i="1" s="1"/>
  <c r="T320" i="1"/>
  <c r="U320" i="1" s="1"/>
  <c r="T321" i="1"/>
  <c r="U321" i="1" s="1"/>
  <c r="T322" i="1"/>
  <c r="U322" i="1" s="1"/>
  <c r="T323" i="1"/>
  <c r="U323" i="1" s="1"/>
  <c r="T324" i="1"/>
  <c r="U324" i="1" s="1"/>
  <c r="T325" i="1"/>
  <c r="U325" i="1" s="1"/>
  <c r="T326" i="1"/>
  <c r="U326" i="1" s="1"/>
  <c r="T327" i="1"/>
  <c r="U327" i="1" s="1"/>
  <c r="T328" i="1"/>
  <c r="U328" i="1" s="1"/>
  <c r="T329" i="1"/>
  <c r="U329" i="1" s="1"/>
  <c r="T330" i="1"/>
  <c r="U330" i="1" s="1"/>
  <c r="T331" i="1"/>
  <c r="U331" i="1" s="1"/>
  <c r="T332" i="1"/>
  <c r="U332" i="1" s="1"/>
  <c r="T333" i="1"/>
  <c r="U333" i="1" s="1"/>
  <c r="T334" i="1"/>
  <c r="U334" i="1" s="1"/>
  <c r="T335" i="1"/>
  <c r="U335" i="1" s="1"/>
  <c r="T336" i="1"/>
  <c r="U336" i="1" s="1"/>
  <c r="T337" i="1"/>
  <c r="U337" i="1" s="1"/>
  <c r="T338" i="1"/>
  <c r="U338" i="1" s="1"/>
  <c r="T339" i="1"/>
  <c r="U339" i="1" s="1"/>
  <c r="T340" i="1"/>
  <c r="U340" i="1" s="1"/>
  <c r="T341" i="1"/>
  <c r="U341" i="1" s="1"/>
  <c r="T342" i="1"/>
  <c r="U342" i="1" s="1"/>
  <c r="T343" i="1"/>
  <c r="U343" i="1" s="1"/>
  <c r="T344" i="1"/>
  <c r="U344" i="1" s="1"/>
  <c r="T345" i="1"/>
  <c r="U345" i="1" s="1"/>
  <c r="T346" i="1"/>
  <c r="U346" i="1" s="1"/>
  <c r="T347" i="1"/>
  <c r="U347" i="1" s="1"/>
  <c r="T348" i="1"/>
  <c r="U348" i="1" s="1"/>
  <c r="T349" i="1"/>
  <c r="U349" i="1" s="1"/>
  <c r="T350" i="1"/>
  <c r="U350" i="1" s="1"/>
  <c r="T351" i="1"/>
  <c r="U351" i="1" s="1"/>
  <c r="T352" i="1"/>
  <c r="U352" i="1" s="1"/>
  <c r="T353" i="1"/>
  <c r="U353" i="1" s="1"/>
  <c r="T354" i="1"/>
  <c r="U354" i="1" s="1"/>
  <c r="T355" i="1"/>
  <c r="U355" i="1" s="1"/>
  <c r="T356" i="1"/>
  <c r="U356" i="1" s="1"/>
  <c r="T357" i="1"/>
  <c r="U357" i="1" s="1"/>
  <c r="T358" i="1"/>
  <c r="U358" i="1" s="1"/>
  <c r="T359" i="1"/>
  <c r="U359" i="1" s="1"/>
  <c r="T360" i="1"/>
  <c r="U360" i="1" s="1"/>
  <c r="T361" i="1"/>
  <c r="U361" i="1" s="1"/>
  <c r="T362" i="1"/>
  <c r="U362" i="1" s="1"/>
  <c r="T363" i="1"/>
  <c r="U363" i="1" s="1"/>
  <c r="T364" i="1"/>
  <c r="U364" i="1" s="1"/>
  <c r="T365" i="1"/>
  <c r="U365" i="1" s="1"/>
  <c r="T366" i="1"/>
  <c r="U366" i="1" s="1"/>
  <c r="T367" i="1"/>
  <c r="U367" i="1" s="1"/>
  <c r="T368" i="1"/>
  <c r="U368" i="1" s="1"/>
  <c r="T369" i="1"/>
  <c r="U369" i="1" s="1"/>
  <c r="T370" i="1"/>
  <c r="U370" i="1" s="1"/>
  <c r="T371" i="1"/>
  <c r="U371" i="1" s="1"/>
  <c r="T372" i="1"/>
  <c r="U372" i="1" s="1"/>
  <c r="T373" i="1"/>
  <c r="U373" i="1" s="1"/>
  <c r="T374" i="1"/>
  <c r="U374" i="1" s="1"/>
  <c r="T375" i="1"/>
  <c r="U375" i="1" s="1"/>
  <c r="T376" i="1"/>
  <c r="U376" i="1" s="1"/>
  <c r="T377" i="1"/>
  <c r="U377" i="1" s="1"/>
  <c r="T378" i="1"/>
  <c r="U378" i="1" s="1"/>
  <c r="T379" i="1"/>
  <c r="U379" i="1" s="1"/>
  <c r="T380" i="1"/>
  <c r="U380" i="1" s="1"/>
  <c r="T381" i="1"/>
  <c r="U381" i="1" s="1"/>
  <c r="T382" i="1"/>
  <c r="U382" i="1" s="1"/>
  <c r="T383" i="1"/>
  <c r="U383" i="1" s="1"/>
  <c r="T384" i="1"/>
  <c r="U384" i="1" s="1"/>
  <c r="T385" i="1"/>
  <c r="U385" i="1" s="1"/>
  <c r="T386" i="1"/>
  <c r="U386" i="1" s="1"/>
  <c r="T387" i="1"/>
  <c r="U387" i="1" s="1"/>
  <c r="T388" i="1"/>
  <c r="U388" i="1" s="1"/>
  <c r="T389" i="1"/>
  <c r="U389" i="1" s="1"/>
  <c r="T390" i="1"/>
  <c r="U390" i="1" s="1"/>
  <c r="T391" i="1"/>
  <c r="U391" i="1" s="1"/>
  <c r="T392" i="1"/>
  <c r="U392" i="1" s="1"/>
  <c r="T393" i="1"/>
  <c r="U393" i="1" s="1"/>
  <c r="T394" i="1"/>
  <c r="U394" i="1" s="1"/>
  <c r="T395" i="1"/>
  <c r="U395" i="1" s="1"/>
  <c r="T396" i="1"/>
  <c r="U396" i="1" s="1"/>
  <c r="T397" i="1"/>
  <c r="U397" i="1" s="1"/>
  <c r="T398" i="1"/>
  <c r="U398" i="1" s="1"/>
  <c r="T399" i="1"/>
  <c r="U399" i="1" s="1"/>
  <c r="T400" i="1"/>
  <c r="U400" i="1" s="1"/>
  <c r="T401" i="1"/>
  <c r="U401" i="1" s="1"/>
  <c r="T402" i="1"/>
  <c r="U402" i="1" s="1"/>
  <c r="T403" i="1"/>
  <c r="U403" i="1" s="1"/>
  <c r="T404" i="1"/>
  <c r="U404" i="1" s="1"/>
  <c r="T405" i="1"/>
  <c r="U405" i="1" s="1"/>
  <c r="T406" i="1"/>
  <c r="U406" i="1" s="1"/>
  <c r="T407" i="1"/>
  <c r="U407" i="1" s="1"/>
  <c r="T408" i="1"/>
  <c r="U408" i="1" s="1"/>
  <c r="T409" i="1"/>
  <c r="U409" i="1" s="1"/>
  <c r="T410" i="1"/>
  <c r="U410" i="1" s="1"/>
  <c r="T411" i="1"/>
  <c r="U411" i="1" s="1"/>
  <c r="T412" i="1"/>
  <c r="U412" i="1" s="1"/>
  <c r="T413" i="1"/>
  <c r="U413" i="1" s="1"/>
  <c r="T414" i="1"/>
  <c r="U414" i="1" s="1"/>
  <c r="T415" i="1"/>
  <c r="U415" i="1" s="1"/>
  <c r="T416" i="1"/>
  <c r="U416" i="1" s="1"/>
  <c r="T417" i="1"/>
  <c r="U417" i="1" s="1"/>
  <c r="T418" i="1"/>
  <c r="U418" i="1" s="1"/>
  <c r="T419" i="1"/>
  <c r="U419" i="1" s="1"/>
  <c r="T420" i="1"/>
  <c r="U420" i="1" s="1"/>
  <c r="T421" i="1"/>
  <c r="U421" i="1" s="1"/>
  <c r="T422" i="1"/>
  <c r="U422" i="1" s="1"/>
  <c r="T423" i="1"/>
  <c r="U423" i="1" s="1"/>
  <c r="T424" i="1"/>
  <c r="U424" i="1" s="1"/>
  <c r="T425" i="1"/>
  <c r="U425" i="1" s="1"/>
  <c r="T426" i="1"/>
  <c r="U426" i="1" s="1"/>
  <c r="T427" i="1"/>
  <c r="U427" i="1" s="1"/>
  <c r="T428" i="1"/>
  <c r="U428" i="1" s="1"/>
  <c r="T429" i="1"/>
  <c r="U429" i="1" s="1"/>
  <c r="T430" i="1"/>
  <c r="U430" i="1" s="1"/>
  <c r="T431" i="1"/>
  <c r="U431" i="1" s="1"/>
  <c r="T432" i="1"/>
  <c r="U432" i="1" s="1"/>
  <c r="T433" i="1"/>
  <c r="U433" i="1" s="1"/>
  <c r="T434" i="1"/>
  <c r="U434" i="1" s="1"/>
  <c r="T435" i="1"/>
  <c r="U435" i="1" s="1"/>
  <c r="T436" i="1"/>
  <c r="U436" i="1" s="1"/>
  <c r="T437" i="1"/>
  <c r="U437" i="1" s="1"/>
  <c r="T438" i="1"/>
  <c r="U438" i="1" s="1"/>
  <c r="T439" i="1"/>
  <c r="U439" i="1" s="1"/>
  <c r="T440" i="1"/>
  <c r="U440" i="1" s="1"/>
  <c r="T441" i="1"/>
  <c r="U441" i="1" s="1"/>
  <c r="T442" i="1"/>
  <c r="U442" i="1" s="1"/>
  <c r="T443" i="1"/>
  <c r="U443" i="1" s="1"/>
  <c r="T444" i="1"/>
  <c r="U444" i="1" s="1"/>
  <c r="T445" i="1"/>
  <c r="U445" i="1" s="1"/>
  <c r="T446" i="1"/>
  <c r="U446" i="1" s="1"/>
  <c r="T447" i="1"/>
  <c r="U447" i="1" s="1"/>
  <c r="T448" i="1"/>
  <c r="U448" i="1" s="1"/>
  <c r="T449" i="1"/>
  <c r="U449" i="1" s="1"/>
  <c r="T450" i="1"/>
  <c r="U450" i="1" s="1"/>
  <c r="T451" i="1"/>
  <c r="U451" i="1" s="1"/>
  <c r="T452" i="1"/>
  <c r="U452" i="1" s="1"/>
  <c r="T453" i="1"/>
  <c r="U453" i="1" s="1"/>
  <c r="T454" i="1"/>
  <c r="U454" i="1" s="1"/>
  <c r="T455" i="1"/>
  <c r="U455" i="1" s="1"/>
  <c r="T456" i="1"/>
  <c r="U456" i="1" s="1"/>
  <c r="T457" i="1"/>
  <c r="U457" i="1" s="1"/>
  <c r="T458" i="1"/>
  <c r="U458" i="1" s="1"/>
  <c r="T459" i="1"/>
  <c r="U459" i="1" s="1"/>
  <c r="T460" i="1"/>
  <c r="U460" i="1" s="1"/>
  <c r="T461" i="1"/>
  <c r="U461" i="1" s="1"/>
  <c r="T462" i="1"/>
  <c r="U462" i="1" s="1"/>
  <c r="T463" i="1"/>
  <c r="U463" i="1" s="1"/>
  <c r="T464" i="1"/>
  <c r="U464" i="1" s="1"/>
  <c r="T465" i="1"/>
  <c r="U465" i="1" s="1"/>
  <c r="T466" i="1"/>
  <c r="U466" i="1" s="1"/>
  <c r="T467" i="1"/>
  <c r="U467" i="1" s="1"/>
  <c r="T468" i="1"/>
  <c r="U468" i="1" s="1"/>
  <c r="T469" i="1"/>
  <c r="U469" i="1" s="1"/>
  <c r="T470" i="1"/>
  <c r="U470" i="1" s="1"/>
  <c r="T471" i="1"/>
  <c r="U471" i="1" s="1"/>
  <c r="T472" i="1"/>
  <c r="U472" i="1" s="1"/>
  <c r="T473" i="1"/>
  <c r="U473" i="1" s="1"/>
  <c r="T474" i="1"/>
  <c r="U474" i="1" s="1"/>
  <c r="T475" i="1"/>
  <c r="U475" i="1" s="1"/>
  <c r="T476" i="1"/>
  <c r="U476" i="1" s="1"/>
  <c r="T477" i="1"/>
  <c r="U477" i="1" s="1"/>
  <c r="T478" i="1"/>
  <c r="U478" i="1" s="1"/>
  <c r="T479" i="1"/>
  <c r="U479" i="1" s="1"/>
  <c r="T480" i="1"/>
  <c r="U480" i="1" s="1"/>
  <c r="T481" i="1"/>
  <c r="U481" i="1" s="1"/>
  <c r="T482" i="1"/>
  <c r="U482" i="1" s="1"/>
  <c r="T483" i="1"/>
  <c r="U483" i="1" s="1"/>
  <c r="T484" i="1"/>
  <c r="U484" i="1" s="1"/>
  <c r="T485" i="1"/>
  <c r="U485" i="1" s="1"/>
  <c r="T486" i="1"/>
  <c r="U486" i="1" s="1"/>
  <c r="T487" i="1"/>
  <c r="U487" i="1" s="1"/>
  <c r="T488" i="1"/>
  <c r="U488" i="1" s="1"/>
  <c r="T489" i="1"/>
  <c r="U489" i="1" s="1"/>
  <c r="T490" i="1"/>
  <c r="U490" i="1" s="1"/>
  <c r="T491" i="1"/>
  <c r="U491" i="1" s="1"/>
  <c r="T492" i="1"/>
  <c r="U492" i="1" s="1"/>
  <c r="T493" i="1"/>
  <c r="U493" i="1" s="1"/>
  <c r="T494" i="1"/>
  <c r="U494" i="1" s="1"/>
  <c r="T495" i="1"/>
  <c r="U495" i="1" s="1"/>
  <c r="T496" i="1"/>
  <c r="U496" i="1" s="1"/>
  <c r="T497" i="1"/>
  <c r="U497" i="1" s="1"/>
  <c r="T498" i="1"/>
  <c r="U498" i="1" s="1"/>
  <c r="T499" i="1"/>
  <c r="U499" i="1" s="1"/>
  <c r="T500" i="1"/>
  <c r="U500" i="1" s="1"/>
  <c r="T501" i="1"/>
  <c r="U501" i="1" s="1"/>
  <c r="T502" i="1"/>
  <c r="U502" i="1" s="1"/>
  <c r="T503" i="1"/>
  <c r="U503" i="1" s="1"/>
  <c r="T504" i="1"/>
  <c r="U504" i="1" s="1"/>
  <c r="T505" i="1"/>
  <c r="U505" i="1" s="1"/>
  <c r="T506" i="1"/>
  <c r="U506" i="1" s="1"/>
  <c r="T507" i="1"/>
  <c r="U507" i="1" s="1"/>
  <c r="T508" i="1"/>
  <c r="U508" i="1" s="1"/>
  <c r="T509" i="1"/>
  <c r="U509" i="1" s="1"/>
  <c r="T510" i="1"/>
  <c r="U510" i="1" s="1"/>
  <c r="T511" i="1"/>
  <c r="U511" i="1" s="1"/>
  <c r="T512" i="1"/>
  <c r="U512" i="1" s="1"/>
  <c r="T513" i="1"/>
  <c r="U513" i="1" s="1"/>
  <c r="T514" i="1"/>
  <c r="U514" i="1" s="1"/>
  <c r="T515" i="1"/>
  <c r="U515" i="1" s="1"/>
  <c r="T516" i="1"/>
  <c r="U516" i="1" s="1"/>
  <c r="T517" i="1"/>
  <c r="U517" i="1" s="1"/>
  <c r="T518" i="1"/>
  <c r="U518" i="1" s="1"/>
  <c r="T519" i="1"/>
  <c r="U519" i="1" s="1"/>
  <c r="T520" i="1"/>
  <c r="U520" i="1" s="1"/>
  <c r="T521" i="1"/>
  <c r="U521" i="1" s="1"/>
  <c r="T522" i="1"/>
  <c r="U522" i="1" s="1"/>
  <c r="T523" i="1"/>
  <c r="U523" i="1" s="1"/>
  <c r="T524" i="1"/>
  <c r="U524" i="1" s="1"/>
  <c r="T525" i="1"/>
  <c r="U525" i="1" s="1"/>
  <c r="T526" i="1"/>
  <c r="U526" i="1" s="1"/>
  <c r="T527" i="1"/>
  <c r="U527" i="1" s="1"/>
  <c r="T528" i="1"/>
  <c r="U528" i="1" s="1"/>
  <c r="T529" i="1"/>
  <c r="U529" i="1" s="1"/>
  <c r="T530" i="1"/>
  <c r="U530" i="1" s="1"/>
  <c r="T531" i="1"/>
  <c r="U531" i="1" s="1"/>
  <c r="T532" i="1"/>
  <c r="U532" i="1" s="1"/>
  <c r="T533" i="1"/>
  <c r="U533" i="1" s="1"/>
  <c r="T534" i="1"/>
  <c r="U534" i="1" s="1"/>
  <c r="T535" i="1"/>
  <c r="U535" i="1" s="1"/>
  <c r="T536" i="1"/>
  <c r="U536" i="1" s="1"/>
  <c r="T537" i="1"/>
  <c r="U537" i="1" s="1"/>
  <c r="T538" i="1"/>
  <c r="U538" i="1" s="1"/>
  <c r="T539" i="1"/>
  <c r="U539" i="1" s="1"/>
  <c r="T540" i="1"/>
  <c r="U540" i="1" s="1"/>
  <c r="T541" i="1"/>
  <c r="U541" i="1" s="1"/>
  <c r="T542" i="1"/>
  <c r="U542" i="1" s="1"/>
  <c r="T543" i="1"/>
  <c r="U543" i="1" s="1"/>
  <c r="T544" i="1"/>
  <c r="U544" i="1" s="1"/>
  <c r="T545" i="1"/>
  <c r="U545" i="1" s="1"/>
  <c r="T546" i="1"/>
  <c r="U546" i="1" s="1"/>
  <c r="T547" i="1"/>
  <c r="U547" i="1" s="1"/>
  <c r="T548" i="1"/>
  <c r="U548" i="1" s="1"/>
  <c r="T549" i="1"/>
  <c r="U549" i="1" s="1"/>
  <c r="T550" i="1"/>
  <c r="U550" i="1" s="1"/>
  <c r="T551" i="1"/>
  <c r="U551" i="1" s="1"/>
  <c r="T552" i="1"/>
  <c r="U552" i="1" s="1"/>
  <c r="T553" i="1"/>
  <c r="U553" i="1" s="1"/>
  <c r="T554" i="1"/>
  <c r="U554" i="1" s="1"/>
  <c r="T555" i="1"/>
  <c r="U555" i="1" s="1"/>
  <c r="T556" i="1"/>
  <c r="U556" i="1" s="1"/>
  <c r="T557" i="1"/>
  <c r="U557" i="1" s="1"/>
  <c r="T558" i="1"/>
  <c r="U558" i="1" s="1"/>
  <c r="T559" i="1"/>
  <c r="U559" i="1" s="1"/>
  <c r="T560" i="1"/>
  <c r="U560" i="1" s="1"/>
  <c r="T561" i="1"/>
  <c r="U561" i="1" s="1"/>
  <c r="T562" i="1"/>
  <c r="U562" i="1" s="1"/>
  <c r="T563" i="1"/>
  <c r="U563" i="1" s="1"/>
  <c r="T564" i="1"/>
  <c r="U564" i="1" s="1"/>
  <c r="T565" i="1"/>
  <c r="U565" i="1" s="1"/>
  <c r="T566" i="1"/>
  <c r="U566" i="1" s="1"/>
  <c r="T567" i="1"/>
  <c r="U567" i="1" s="1"/>
  <c r="T568" i="1"/>
  <c r="U568" i="1" s="1"/>
  <c r="T569" i="1"/>
  <c r="U569" i="1" s="1"/>
  <c r="T570" i="1"/>
  <c r="U570" i="1" s="1"/>
  <c r="T571" i="1"/>
  <c r="U571" i="1" s="1"/>
  <c r="T572" i="1"/>
  <c r="U572" i="1" s="1"/>
  <c r="T573" i="1"/>
  <c r="U573" i="1" s="1"/>
  <c r="T574" i="1"/>
  <c r="U574" i="1" s="1"/>
  <c r="T575" i="1"/>
  <c r="U575" i="1" s="1"/>
  <c r="T576" i="1"/>
  <c r="U576" i="1" s="1"/>
  <c r="T577" i="1"/>
  <c r="U577" i="1" s="1"/>
  <c r="T578" i="1"/>
  <c r="U578" i="1" s="1"/>
  <c r="T579" i="1"/>
  <c r="U579" i="1" s="1"/>
  <c r="T580" i="1"/>
  <c r="U580" i="1" s="1"/>
  <c r="T581" i="1"/>
  <c r="U581" i="1" s="1"/>
  <c r="T582" i="1"/>
  <c r="U582" i="1" s="1"/>
  <c r="T583" i="1"/>
  <c r="U583" i="1" s="1"/>
  <c r="T584" i="1"/>
  <c r="U584" i="1" s="1"/>
  <c r="T585" i="1"/>
  <c r="U585" i="1" s="1"/>
  <c r="T586" i="1"/>
  <c r="U586" i="1" s="1"/>
  <c r="T587" i="1"/>
  <c r="U587" i="1" s="1"/>
  <c r="T588" i="1"/>
  <c r="U588" i="1" s="1"/>
  <c r="T589" i="1"/>
  <c r="U589" i="1" s="1"/>
  <c r="T590" i="1"/>
  <c r="U590" i="1" s="1"/>
  <c r="T591" i="1"/>
  <c r="U591" i="1" s="1"/>
  <c r="T592" i="1"/>
  <c r="U592" i="1" s="1"/>
  <c r="T593" i="1"/>
  <c r="U593" i="1" s="1"/>
  <c r="T594" i="1"/>
  <c r="U594" i="1" s="1"/>
  <c r="T595" i="1"/>
  <c r="U595" i="1" s="1"/>
  <c r="T596" i="1"/>
  <c r="U596" i="1" s="1"/>
  <c r="T597" i="1"/>
  <c r="U597" i="1" s="1"/>
  <c r="T598" i="1"/>
  <c r="U598" i="1" s="1"/>
  <c r="T599" i="1"/>
  <c r="U599" i="1" s="1"/>
  <c r="T600" i="1"/>
  <c r="U600" i="1" s="1"/>
  <c r="T601" i="1"/>
  <c r="U601" i="1" s="1"/>
  <c r="T602" i="1"/>
  <c r="U602" i="1" s="1"/>
  <c r="T603" i="1"/>
  <c r="U603" i="1" s="1"/>
  <c r="T604" i="1"/>
  <c r="U604" i="1" s="1"/>
  <c r="T605" i="1"/>
  <c r="U605" i="1" s="1"/>
  <c r="T606" i="1"/>
  <c r="U606" i="1" s="1"/>
  <c r="T607" i="1"/>
  <c r="U607" i="1" s="1"/>
  <c r="T608" i="1"/>
  <c r="U608" i="1" s="1"/>
  <c r="T609" i="1"/>
  <c r="U609" i="1" s="1"/>
  <c r="T610" i="1"/>
  <c r="U610" i="1" s="1"/>
  <c r="T611" i="1"/>
  <c r="U611" i="1" s="1"/>
  <c r="T612" i="1"/>
  <c r="U612" i="1" s="1"/>
  <c r="T613" i="1"/>
  <c r="U613" i="1" s="1"/>
  <c r="T614" i="1"/>
  <c r="U614" i="1" s="1"/>
  <c r="T615" i="1"/>
  <c r="U615" i="1" s="1"/>
  <c r="T616" i="1"/>
  <c r="U616" i="1" s="1"/>
  <c r="T617" i="1"/>
  <c r="U617" i="1" s="1"/>
  <c r="T618" i="1"/>
  <c r="U618" i="1" s="1"/>
  <c r="T619" i="1"/>
  <c r="U619" i="1" s="1"/>
  <c r="T620" i="1"/>
  <c r="U620" i="1" s="1"/>
  <c r="T621" i="1"/>
  <c r="U621" i="1" s="1"/>
  <c r="T622" i="1"/>
  <c r="U622" i="1" s="1"/>
  <c r="T623" i="1"/>
  <c r="U623" i="1" s="1"/>
  <c r="T624" i="1"/>
  <c r="U624" i="1" s="1"/>
  <c r="T625" i="1"/>
  <c r="U625" i="1" s="1"/>
  <c r="T626" i="1"/>
  <c r="U626" i="1" s="1"/>
  <c r="T627" i="1"/>
  <c r="U627" i="1" s="1"/>
  <c r="T628" i="1"/>
  <c r="U628" i="1" s="1"/>
  <c r="T629" i="1"/>
  <c r="U629" i="1" s="1"/>
  <c r="T630" i="1"/>
  <c r="U630" i="1" s="1"/>
  <c r="T631" i="1"/>
  <c r="U631" i="1" s="1"/>
  <c r="T632" i="1"/>
  <c r="U632" i="1" s="1"/>
  <c r="T633" i="1"/>
  <c r="U633" i="1" s="1"/>
  <c r="T634" i="1"/>
  <c r="U634" i="1" s="1"/>
  <c r="T635" i="1"/>
  <c r="U635" i="1" s="1"/>
  <c r="T636" i="1"/>
  <c r="U636" i="1" s="1"/>
  <c r="T637" i="1"/>
  <c r="U637" i="1" s="1"/>
  <c r="T638" i="1"/>
  <c r="U638" i="1" s="1"/>
  <c r="T639" i="1"/>
  <c r="U639" i="1" s="1"/>
  <c r="T640" i="1"/>
  <c r="U640" i="1" s="1"/>
  <c r="T641" i="1"/>
  <c r="U641" i="1" s="1"/>
  <c r="T642" i="1"/>
  <c r="U642" i="1" s="1"/>
  <c r="T643" i="1"/>
  <c r="U643" i="1" s="1"/>
  <c r="T644" i="1"/>
  <c r="U644" i="1" s="1"/>
  <c r="T645" i="1"/>
  <c r="U645" i="1" s="1"/>
  <c r="T646" i="1"/>
  <c r="U646" i="1" s="1"/>
  <c r="T647" i="1"/>
  <c r="U647" i="1" s="1"/>
  <c r="T648" i="1"/>
  <c r="U648" i="1" s="1"/>
  <c r="T649" i="1"/>
  <c r="U649" i="1" s="1"/>
  <c r="T650" i="1"/>
  <c r="U650" i="1" s="1"/>
  <c r="T651" i="1"/>
  <c r="U651" i="1" s="1"/>
  <c r="T652" i="1"/>
  <c r="U652" i="1" s="1"/>
  <c r="T653" i="1"/>
  <c r="U653" i="1" s="1"/>
  <c r="T654" i="1"/>
  <c r="U654" i="1" s="1"/>
  <c r="T655" i="1"/>
  <c r="U655" i="1" s="1"/>
  <c r="T656" i="1"/>
  <c r="U656" i="1" s="1"/>
  <c r="T657" i="1"/>
  <c r="U657" i="1" s="1"/>
  <c r="T658" i="1"/>
  <c r="U658" i="1" s="1"/>
  <c r="T659" i="1"/>
  <c r="U659" i="1" s="1"/>
  <c r="T660" i="1"/>
  <c r="U660" i="1" s="1"/>
  <c r="T661" i="1"/>
  <c r="U661" i="1" s="1"/>
  <c r="T662" i="1"/>
  <c r="U662" i="1" s="1"/>
  <c r="T663" i="1"/>
  <c r="U663" i="1" s="1"/>
  <c r="T664" i="1"/>
  <c r="U664" i="1" s="1"/>
  <c r="T665" i="1"/>
  <c r="U665" i="1" s="1"/>
  <c r="T666" i="1"/>
  <c r="U666" i="1" s="1"/>
  <c r="T667" i="1"/>
  <c r="U667" i="1" s="1"/>
  <c r="T668" i="1"/>
  <c r="U668" i="1" s="1"/>
  <c r="T669" i="1"/>
  <c r="U669" i="1" s="1"/>
  <c r="T670" i="1"/>
  <c r="U670" i="1" s="1"/>
  <c r="T671" i="1"/>
  <c r="U671" i="1" s="1"/>
  <c r="T672" i="1"/>
  <c r="U672" i="1" s="1"/>
  <c r="T673" i="1"/>
  <c r="U673" i="1" s="1"/>
  <c r="T674" i="1"/>
  <c r="U674" i="1" s="1"/>
  <c r="T675" i="1"/>
  <c r="U675" i="1" s="1"/>
  <c r="T676" i="1"/>
  <c r="U676" i="1" s="1"/>
  <c r="T677" i="1"/>
  <c r="U677" i="1" s="1"/>
  <c r="T678" i="1"/>
  <c r="U678" i="1" s="1"/>
  <c r="T679" i="1"/>
  <c r="U679" i="1" s="1"/>
  <c r="T680" i="1"/>
  <c r="U680" i="1" s="1"/>
  <c r="T681" i="1"/>
  <c r="U681" i="1" s="1"/>
  <c r="T682" i="1"/>
  <c r="U682" i="1" s="1"/>
  <c r="T683" i="1"/>
  <c r="U683" i="1" s="1"/>
  <c r="T684" i="1"/>
  <c r="U684" i="1" s="1"/>
  <c r="T685" i="1"/>
  <c r="U685" i="1" s="1"/>
  <c r="T686" i="1"/>
  <c r="U686" i="1" s="1"/>
  <c r="T687" i="1"/>
  <c r="U687" i="1" s="1"/>
  <c r="T688" i="1"/>
  <c r="U688" i="1" s="1"/>
  <c r="T689" i="1"/>
  <c r="U689" i="1" s="1"/>
  <c r="T690" i="1"/>
  <c r="U690" i="1" s="1"/>
  <c r="T691" i="1"/>
  <c r="U691" i="1" s="1"/>
  <c r="T692" i="1"/>
  <c r="U692" i="1" s="1"/>
  <c r="T693" i="1"/>
  <c r="U693" i="1" s="1"/>
  <c r="T694" i="1"/>
  <c r="U694" i="1" s="1"/>
  <c r="T695" i="1"/>
  <c r="U695" i="1" s="1"/>
  <c r="T696" i="1"/>
  <c r="U696" i="1" s="1"/>
  <c r="T697" i="1"/>
  <c r="U697" i="1" s="1"/>
  <c r="T698" i="1"/>
  <c r="U698" i="1" s="1"/>
  <c r="T699" i="1"/>
  <c r="U699" i="1" s="1"/>
  <c r="T700" i="1"/>
  <c r="U700" i="1" s="1"/>
  <c r="T701" i="1"/>
  <c r="U701" i="1" s="1"/>
  <c r="T702" i="1"/>
  <c r="U702" i="1" s="1"/>
  <c r="T703" i="1"/>
  <c r="U703" i="1" s="1"/>
  <c r="T704" i="1"/>
  <c r="U704" i="1" s="1"/>
  <c r="T705" i="1"/>
  <c r="U705" i="1" s="1"/>
  <c r="T706" i="1"/>
  <c r="U706" i="1" s="1"/>
  <c r="T707" i="1"/>
  <c r="U707" i="1" s="1"/>
  <c r="T708" i="1"/>
  <c r="U708" i="1" s="1"/>
  <c r="T709" i="1"/>
  <c r="U709" i="1" s="1"/>
  <c r="T710" i="1"/>
  <c r="U710" i="1" s="1"/>
  <c r="T711" i="1"/>
  <c r="U711" i="1" s="1"/>
  <c r="T712" i="1"/>
  <c r="U712" i="1" s="1"/>
  <c r="T713" i="1"/>
  <c r="U713" i="1" s="1"/>
  <c r="T714" i="1"/>
  <c r="U714" i="1" s="1"/>
  <c r="T715" i="1"/>
  <c r="U715" i="1" s="1"/>
  <c r="T716" i="1"/>
  <c r="U716" i="1" s="1"/>
  <c r="T717" i="1"/>
  <c r="U717" i="1" s="1"/>
  <c r="T718" i="1"/>
  <c r="U718" i="1" s="1"/>
  <c r="T719" i="1"/>
  <c r="U719" i="1" s="1"/>
  <c r="T720" i="1"/>
  <c r="U720" i="1" s="1"/>
  <c r="T721" i="1"/>
  <c r="U721" i="1" s="1"/>
  <c r="T722" i="1"/>
  <c r="U722" i="1" s="1"/>
  <c r="T723" i="1"/>
  <c r="U723" i="1" s="1"/>
  <c r="T724" i="1"/>
  <c r="U724" i="1" s="1"/>
  <c r="T725" i="1"/>
  <c r="U725" i="1" s="1"/>
  <c r="T726" i="1"/>
  <c r="U726" i="1" s="1"/>
  <c r="T727" i="1"/>
  <c r="U727" i="1" s="1"/>
  <c r="T728" i="1"/>
  <c r="U728" i="1" s="1"/>
  <c r="T729" i="1"/>
  <c r="U729" i="1" s="1"/>
  <c r="T730" i="1"/>
  <c r="U730" i="1" s="1"/>
  <c r="T731" i="1"/>
  <c r="U731" i="1" s="1"/>
  <c r="T732" i="1"/>
  <c r="U732" i="1" s="1"/>
  <c r="T733" i="1"/>
  <c r="U733" i="1" s="1"/>
  <c r="T734" i="1"/>
  <c r="U734" i="1" s="1"/>
  <c r="T735" i="1"/>
  <c r="U735" i="1" s="1"/>
  <c r="T736" i="1"/>
  <c r="U736" i="1" s="1"/>
  <c r="T737" i="1"/>
  <c r="U737" i="1" s="1"/>
  <c r="T738" i="1"/>
  <c r="U738" i="1" s="1"/>
  <c r="T739" i="1"/>
  <c r="U739" i="1" s="1"/>
  <c r="T740" i="1"/>
  <c r="U740" i="1" s="1"/>
  <c r="T741" i="1"/>
  <c r="U741" i="1" s="1"/>
  <c r="T742" i="1"/>
  <c r="U742" i="1" s="1"/>
  <c r="T743" i="1"/>
  <c r="U743" i="1" s="1"/>
  <c r="T744" i="1"/>
  <c r="U744" i="1" s="1"/>
  <c r="T745" i="1"/>
  <c r="U745" i="1" s="1"/>
  <c r="T746" i="1"/>
  <c r="U746" i="1" s="1"/>
  <c r="T747" i="1"/>
  <c r="U747" i="1" s="1"/>
  <c r="T748" i="1"/>
  <c r="U748" i="1" s="1"/>
  <c r="T749" i="1"/>
  <c r="U749" i="1" s="1"/>
  <c r="T750" i="1"/>
  <c r="U750" i="1" s="1"/>
  <c r="T751" i="1"/>
  <c r="U751" i="1" s="1"/>
  <c r="T752" i="1"/>
  <c r="U752" i="1" s="1"/>
  <c r="T753" i="1"/>
  <c r="U753" i="1" s="1"/>
  <c r="T754" i="1"/>
  <c r="U754" i="1" s="1"/>
  <c r="T755" i="1"/>
  <c r="U755" i="1" s="1"/>
  <c r="T756" i="1"/>
  <c r="U756" i="1" s="1"/>
  <c r="T757" i="1"/>
  <c r="U757" i="1" s="1"/>
  <c r="T758" i="1"/>
  <c r="U758" i="1" s="1"/>
  <c r="T759" i="1"/>
  <c r="U759" i="1" s="1"/>
  <c r="T760" i="1"/>
  <c r="U760" i="1" s="1"/>
  <c r="T761" i="1"/>
  <c r="U761" i="1" s="1"/>
  <c r="T762" i="1"/>
  <c r="U762" i="1" s="1"/>
  <c r="T763" i="1"/>
  <c r="U763" i="1" s="1"/>
  <c r="T764" i="1"/>
  <c r="U764" i="1" s="1"/>
  <c r="T765" i="1"/>
  <c r="U765" i="1" s="1"/>
  <c r="T766" i="1"/>
  <c r="U766" i="1" s="1"/>
  <c r="T767" i="1"/>
  <c r="U767" i="1" s="1"/>
  <c r="T768" i="1"/>
  <c r="U768" i="1" s="1"/>
  <c r="T769" i="1"/>
  <c r="U769" i="1" s="1"/>
  <c r="T770" i="1"/>
  <c r="U770" i="1" s="1"/>
  <c r="T771" i="1"/>
  <c r="U771" i="1" s="1"/>
  <c r="T772" i="1"/>
  <c r="U772" i="1" s="1"/>
  <c r="T773" i="1"/>
  <c r="U773" i="1" s="1"/>
  <c r="T774" i="1"/>
  <c r="U774" i="1" s="1"/>
  <c r="T775" i="1"/>
  <c r="U775" i="1" s="1"/>
  <c r="T776" i="1"/>
  <c r="U776" i="1" s="1"/>
  <c r="T777" i="1"/>
  <c r="U777" i="1" s="1"/>
  <c r="T778" i="1"/>
  <c r="U778" i="1" s="1"/>
  <c r="T779" i="1"/>
  <c r="U779" i="1" s="1"/>
  <c r="T780" i="1"/>
  <c r="U780" i="1" s="1"/>
  <c r="T781" i="1"/>
  <c r="U781" i="1" s="1"/>
  <c r="T782" i="1"/>
  <c r="U782" i="1" s="1"/>
  <c r="T783" i="1"/>
  <c r="U783" i="1" s="1"/>
  <c r="T784" i="1"/>
  <c r="U784" i="1" s="1"/>
  <c r="T785" i="1"/>
  <c r="U785" i="1" s="1"/>
  <c r="T786" i="1"/>
  <c r="U786" i="1" s="1"/>
  <c r="T787" i="1"/>
  <c r="U787" i="1" s="1"/>
  <c r="T788" i="1"/>
  <c r="U788" i="1" s="1"/>
  <c r="T789" i="1"/>
  <c r="U789" i="1" s="1"/>
  <c r="T790" i="1"/>
  <c r="U790" i="1" s="1"/>
  <c r="T791" i="1"/>
  <c r="U791" i="1" s="1"/>
  <c r="T792" i="1"/>
  <c r="U792" i="1" s="1"/>
  <c r="T793" i="1"/>
  <c r="U793" i="1" s="1"/>
  <c r="T794" i="1"/>
  <c r="U794" i="1" s="1"/>
  <c r="T795" i="1"/>
  <c r="U795" i="1" s="1"/>
  <c r="T796" i="1"/>
  <c r="U796" i="1" s="1"/>
  <c r="T797" i="1"/>
  <c r="U797" i="1" s="1"/>
  <c r="T798" i="1"/>
  <c r="U798" i="1" s="1"/>
  <c r="T799" i="1"/>
  <c r="U799" i="1" s="1"/>
  <c r="T800" i="1"/>
  <c r="U800" i="1" s="1"/>
  <c r="T801" i="1"/>
  <c r="U801" i="1" s="1"/>
  <c r="T802" i="1"/>
  <c r="U802" i="1" s="1"/>
  <c r="T803" i="1"/>
  <c r="U803" i="1" s="1"/>
  <c r="T804" i="1"/>
  <c r="U804" i="1" s="1"/>
  <c r="T805" i="1"/>
  <c r="U805" i="1" s="1"/>
  <c r="T806" i="1"/>
  <c r="U806" i="1" s="1"/>
  <c r="T807" i="1"/>
  <c r="U807" i="1" s="1"/>
  <c r="T808" i="1"/>
  <c r="U808" i="1" s="1"/>
  <c r="T809" i="1"/>
  <c r="U809" i="1" s="1"/>
  <c r="T810" i="1"/>
  <c r="U810" i="1" s="1"/>
  <c r="T811" i="1"/>
  <c r="U811" i="1" s="1"/>
  <c r="T812" i="1"/>
  <c r="U812" i="1" s="1"/>
  <c r="T813" i="1"/>
  <c r="U813" i="1" s="1"/>
  <c r="T814" i="1"/>
  <c r="U814" i="1" s="1"/>
  <c r="T815" i="1"/>
  <c r="U815" i="1" s="1"/>
  <c r="T816" i="1"/>
  <c r="U816" i="1" s="1"/>
  <c r="T817" i="1"/>
  <c r="U817" i="1" s="1"/>
  <c r="T818" i="1"/>
  <c r="U818" i="1" s="1"/>
  <c r="T819" i="1"/>
  <c r="U819" i="1" s="1"/>
  <c r="T820" i="1"/>
  <c r="U820" i="1" s="1"/>
  <c r="T821" i="1"/>
  <c r="U821" i="1" s="1"/>
  <c r="T822" i="1"/>
  <c r="U822" i="1" s="1"/>
  <c r="T823" i="1"/>
  <c r="U823" i="1" s="1"/>
  <c r="T824" i="1"/>
  <c r="U824" i="1" s="1"/>
  <c r="T825" i="1"/>
  <c r="U825" i="1" s="1"/>
  <c r="T826" i="1"/>
  <c r="U826" i="1" s="1"/>
  <c r="T827" i="1"/>
  <c r="U827" i="1" s="1"/>
  <c r="T828" i="1"/>
  <c r="U828" i="1" s="1"/>
  <c r="T829" i="1"/>
  <c r="U829" i="1" s="1"/>
  <c r="T830" i="1"/>
  <c r="U830" i="1" s="1"/>
  <c r="T831" i="1"/>
  <c r="U831" i="1" s="1"/>
  <c r="T832" i="1"/>
  <c r="U832" i="1" s="1"/>
  <c r="T833" i="1"/>
  <c r="U833" i="1" s="1"/>
  <c r="T834" i="1"/>
  <c r="U834" i="1" s="1"/>
  <c r="T835" i="1"/>
  <c r="U835" i="1" s="1"/>
  <c r="T836" i="1"/>
  <c r="U836" i="1" s="1"/>
  <c r="T837" i="1"/>
  <c r="U837" i="1" s="1"/>
  <c r="T838" i="1"/>
  <c r="U838" i="1" s="1"/>
  <c r="T839" i="1"/>
  <c r="U839" i="1" s="1"/>
  <c r="T840" i="1"/>
  <c r="U840" i="1" s="1"/>
  <c r="T841" i="1"/>
  <c r="U841" i="1" s="1"/>
  <c r="T842" i="1"/>
  <c r="U842" i="1" s="1"/>
  <c r="T843" i="1"/>
  <c r="U843" i="1" s="1"/>
  <c r="T844" i="1"/>
  <c r="U844" i="1" s="1"/>
  <c r="T845" i="1"/>
  <c r="U845" i="1" s="1"/>
  <c r="T846" i="1"/>
  <c r="U846" i="1" s="1"/>
  <c r="T847" i="1"/>
  <c r="U847" i="1" s="1"/>
  <c r="T848" i="1"/>
  <c r="U848" i="1" s="1"/>
  <c r="T849" i="1"/>
  <c r="U849" i="1" s="1"/>
  <c r="T850" i="1"/>
  <c r="U850" i="1" s="1"/>
  <c r="T851" i="1"/>
  <c r="U851" i="1" s="1"/>
  <c r="T852" i="1"/>
  <c r="U852" i="1" s="1"/>
  <c r="T853" i="1"/>
  <c r="U853" i="1" s="1"/>
  <c r="T854" i="1"/>
  <c r="U854" i="1" s="1"/>
  <c r="T855" i="1"/>
  <c r="U855" i="1" s="1"/>
  <c r="T856" i="1"/>
  <c r="U856" i="1" s="1"/>
  <c r="T857" i="1"/>
  <c r="U857" i="1" s="1"/>
  <c r="T858" i="1"/>
  <c r="U858" i="1" s="1"/>
  <c r="T859" i="1"/>
  <c r="U859" i="1" s="1"/>
  <c r="T860" i="1"/>
  <c r="U860" i="1" s="1"/>
  <c r="T861" i="1"/>
  <c r="U861" i="1" s="1"/>
  <c r="T862" i="1"/>
  <c r="U862" i="1" s="1"/>
  <c r="T863" i="1"/>
  <c r="U863" i="1" s="1"/>
  <c r="T864" i="1"/>
  <c r="U864" i="1" s="1"/>
  <c r="T865" i="1"/>
  <c r="U865" i="1" s="1"/>
  <c r="T866" i="1"/>
  <c r="U866" i="1" s="1"/>
  <c r="T867" i="1"/>
  <c r="U867" i="1" s="1"/>
  <c r="T868" i="1"/>
  <c r="U868" i="1" s="1"/>
  <c r="T869" i="1"/>
  <c r="U869" i="1" s="1"/>
  <c r="T870" i="1"/>
  <c r="U870" i="1" s="1"/>
  <c r="T871" i="1"/>
  <c r="U871" i="1" s="1"/>
  <c r="T872" i="1"/>
  <c r="U872" i="1" s="1"/>
  <c r="T873" i="1"/>
  <c r="U873" i="1" s="1"/>
  <c r="T874" i="1"/>
  <c r="U874" i="1" s="1"/>
  <c r="T875" i="1"/>
  <c r="U875" i="1" s="1"/>
  <c r="T876" i="1"/>
  <c r="U876" i="1" s="1"/>
  <c r="T877" i="1"/>
  <c r="U877" i="1" s="1"/>
  <c r="T878" i="1"/>
  <c r="U878" i="1" s="1"/>
  <c r="T879" i="1"/>
  <c r="U879" i="1" s="1"/>
  <c r="T880" i="1"/>
  <c r="U880" i="1" s="1"/>
  <c r="T881" i="1"/>
  <c r="U881" i="1" s="1"/>
  <c r="T882" i="1"/>
  <c r="U882" i="1" s="1"/>
  <c r="T883" i="1"/>
  <c r="U883" i="1" s="1"/>
  <c r="T884" i="1"/>
  <c r="U884" i="1" s="1"/>
  <c r="T885" i="1"/>
  <c r="U885" i="1" s="1"/>
  <c r="T886" i="1"/>
  <c r="U886" i="1" s="1"/>
  <c r="T887" i="1"/>
  <c r="U887" i="1" s="1"/>
  <c r="T888" i="1"/>
  <c r="U888" i="1" s="1"/>
  <c r="T889" i="1"/>
  <c r="U889" i="1" s="1"/>
  <c r="T890" i="1"/>
  <c r="U890" i="1" s="1"/>
  <c r="T891" i="1"/>
  <c r="U891" i="1" s="1"/>
  <c r="T892" i="1"/>
  <c r="U892" i="1" s="1"/>
  <c r="T893" i="1"/>
  <c r="U893" i="1" s="1"/>
  <c r="T894" i="1"/>
  <c r="U894" i="1" s="1"/>
  <c r="T895" i="1"/>
  <c r="U895" i="1" s="1"/>
  <c r="T896" i="1"/>
  <c r="U896" i="1" s="1"/>
  <c r="T897" i="1"/>
  <c r="U897" i="1" s="1"/>
  <c r="T898" i="1"/>
  <c r="U898" i="1" s="1"/>
  <c r="T899" i="1"/>
  <c r="U899" i="1" s="1"/>
  <c r="T900" i="1"/>
  <c r="U900" i="1" s="1"/>
  <c r="T901" i="1"/>
  <c r="U901" i="1" s="1"/>
  <c r="T902" i="1"/>
  <c r="U902" i="1" s="1"/>
  <c r="T903" i="1"/>
  <c r="U903" i="1" s="1"/>
  <c r="T904" i="1"/>
  <c r="U904" i="1" s="1"/>
  <c r="T905" i="1"/>
  <c r="U905" i="1" s="1"/>
  <c r="T906" i="1"/>
  <c r="U906" i="1" s="1"/>
  <c r="T907" i="1"/>
  <c r="U907" i="1" s="1"/>
  <c r="T908" i="1"/>
  <c r="U908" i="1" s="1"/>
  <c r="T909" i="1"/>
  <c r="U909" i="1" s="1"/>
  <c r="T910" i="1"/>
  <c r="U910" i="1" s="1"/>
  <c r="T911" i="1"/>
  <c r="U911" i="1" s="1"/>
  <c r="T912" i="1"/>
  <c r="U912" i="1" s="1"/>
  <c r="T913" i="1"/>
  <c r="U913" i="1" s="1"/>
  <c r="T914" i="1"/>
  <c r="U914" i="1" s="1"/>
  <c r="T915" i="1"/>
  <c r="U915" i="1" s="1"/>
  <c r="T916" i="1"/>
  <c r="U916" i="1" s="1"/>
  <c r="T917" i="1"/>
  <c r="U917" i="1" s="1"/>
  <c r="T918" i="1"/>
  <c r="U918" i="1" s="1"/>
  <c r="T919" i="1"/>
  <c r="U919" i="1" s="1"/>
  <c r="T920" i="1"/>
  <c r="U920" i="1" s="1"/>
  <c r="T921" i="1"/>
  <c r="U921" i="1" s="1"/>
  <c r="T922" i="1"/>
  <c r="U922" i="1" s="1"/>
  <c r="T923" i="1"/>
  <c r="U923" i="1" s="1"/>
  <c r="T924" i="1"/>
  <c r="U924" i="1" s="1"/>
  <c r="T925" i="1"/>
  <c r="U925" i="1" s="1"/>
  <c r="T926" i="1"/>
  <c r="U926" i="1" s="1"/>
  <c r="T927" i="1"/>
  <c r="U927" i="1" s="1"/>
  <c r="T928" i="1"/>
  <c r="U928" i="1" s="1"/>
  <c r="T929" i="1"/>
  <c r="U929" i="1" s="1"/>
  <c r="T930" i="1"/>
  <c r="U930" i="1" s="1"/>
  <c r="T931" i="1"/>
  <c r="U931" i="1" s="1"/>
  <c r="T932" i="1"/>
  <c r="U932" i="1" s="1"/>
  <c r="T933" i="1"/>
  <c r="U933" i="1" s="1"/>
  <c r="T934" i="1"/>
  <c r="U934" i="1" s="1"/>
  <c r="T935" i="1"/>
  <c r="U935" i="1" s="1"/>
  <c r="T936" i="1"/>
  <c r="U936" i="1" s="1"/>
  <c r="T937" i="1"/>
  <c r="U937" i="1" s="1"/>
  <c r="T938" i="1"/>
  <c r="U938" i="1" s="1"/>
  <c r="T939" i="1"/>
  <c r="U939" i="1" s="1"/>
  <c r="T940" i="1"/>
  <c r="U940" i="1" s="1"/>
  <c r="T941" i="1"/>
  <c r="U941" i="1" s="1"/>
  <c r="T942" i="1"/>
  <c r="U942" i="1" s="1"/>
  <c r="T943" i="1"/>
  <c r="U943" i="1" s="1"/>
  <c r="T944" i="1"/>
  <c r="U944" i="1" s="1"/>
  <c r="T945" i="1"/>
  <c r="U945" i="1" s="1"/>
  <c r="T946" i="1"/>
  <c r="U946" i="1" s="1"/>
  <c r="T947" i="1"/>
  <c r="U947" i="1" s="1"/>
  <c r="T948" i="1"/>
  <c r="U948" i="1" s="1"/>
  <c r="T949" i="1"/>
  <c r="U949" i="1" s="1"/>
  <c r="T950" i="1"/>
  <c r="U950" i="1" s="1"/>
  <c r="T951" i="1"/>
  <c r="U951" i="1" s="1"/>
  <c r="T952" i="1"/>
  <c r="U952" i="1" s="1"/>
  <c r="T953" i="1"/>
  <c r="U953" i="1" s="1"/>
  <c r="T954" i="1"/>
  <c r="U954" i="1" s="1"/>
  <c r="T955" i="1"/>
  <c r="U955" i="1" s="1"/>
  <c r="T956" i="1"/>
  <c r="U956" i="1" s="1"/>
  <c r="T957" i="1"/>
  <c r="U957" i="1" s="1"/>
  <c r="T958" i="1"/>
  <c r="U958" i="1" s="1"/>
  <c r="T959" i="1"/>
  <c r="U959" i="1" s="1"/>
  <c r="T960" i="1"/>
  <c r="U960" i="1" s="1"/>
  <c r="T961" i="1"/>
  <c r="U961" i="1" s="1"/>
  <c r="T962" i="1"/>
  <c r="U962" i="1" s="1"/>
  <c r="T963" i="1"/>
  <c r="U963" i="1" s="1"/>
  <c r="T964" i="1"/>
  <c r="U964" i="1" s="1"/>
  <c r="T965" i="1"/>
  <c r="U965" i="1" s="1"/>
  <c r="T966" i="1"/>
  <c r="U966" i="1" s="1"/>
  <c r="T967" i="1"/>
  <c r="U967" i="1" s="1"/>
  <c r="T968" i="1"/>
  <c r="U968" i="1" s="1"/>
  <c r="T969" i="1"/>
  <c r="U969" i="1" s="1"/>
  <c r="T970" i="1"/>
  <c r="U970" i="1" s="1"/>
  <c r="T971" i="1"/>
  <c r="U971" i="1" s="1"/>
  <c r="T972" i="1"/>
  <c r="U972" i="1" s="1"/>
  <c r="T973" i="1"/>
  <c r="U973" i="1" s="1"/>
  <c r="T974" i="1"/>
  <c r="U974" i="1" s="1"/>
  <c r="T975" i="1"/>
  <c r="U975" i="1" s="1"/>
  <c r="T976" i="1"/>
  <c r="U976" i="1" s="1"/>
  <c r="T977" i="1"/>
  <c r="U977" i="1" s="1"/>
  <c r="T978" i="1"/>
  <c r="U978" i="1" s="1"/>
  <c r="T979" i="1"/>
  <c r="U979" i="1" s="1"/>
  <c r="T980" i="1"/>
  <c r="U980" i="1" s="1"/>
  <c r="T981" i="1"/>
  <c r="U981" i="1" s="1"/>
  <c r="T982" i="1"/>
  <c r="U982" i="1" s="1"/>
  <c r="T983" i="1"/>
  <c r="U983" i="1" s="1"/>
  <c r="T984" i="1"/>
  <c r="U984" i="1" s="1"/>
  <c r="T985" i="1"/>
  <c r="U985" i="1" s="1"/>
  <c r="T986" i="1"/>
  <c r="U986" i="1" s="1"/>
  <c r="T987" i="1"/>
  <c r="U987" i="1" s="1"/>
  <c r="T988" i="1"/>
  <c r="U988" i="1" s="1"/>
  <c r="T989" i="1"/>
  <c r="U989" i="1" s="1"/>
  <c r="T990" i="1"/>
  <c r="U990" i="1" s="1"/>
  <c r="T991" i="1"/>
  <c r="U991" i="1" s="1"/>
  <c r="T992" i="1"/>
  <c r="U992" i="1" s="1"/>
  <c r="T993" i="1"/>
  <c r="U993" i="1" s="1"/>
  <c r="T994" i="1"/>
  <c r="U994" i="1" s="1"/>
  <c r="T995" i="1"/>
  <c r="U995" i="1" s="1"/>
  <c r="T996" i="1"/>
  <c r="U996" i="1" s="1"/>
  <c r="T997" i="1"/>
  <c r="U997" i="1" s="1"/>
  <c r="T998" i="1"/>
  <c r="U998" i="1" s="1"/>
  <c r="T999" i="1"/>
  <c r="U999" i="1" s="1"/>
  <c r="T1000" i="1"/>
  <c r="U1000" i="1" s="1"/>
  <c r="T1001" i="1"/>
  <c r="U1001" i="1" s="1"/>
  <c r="T1002" i="1"/>
  <c r="U1002" i="1" s="1"/>
  <c r="T1003" i="1"/>
  <c r="U1003" i="1" s="1"/>
  <c r="T1004" i="1"/>
  <c r="U1004" i="1" s="1"/>
  <c r="T1005" i="1"/>
  <c r="U1005" i="1" s="1"/>
  <c r="T1006" i="1"/>
  <c r="U1006" i="1" s="1"/>
  <c r="T1007" i="1"/>
  <c r="U1007" i="1" s="1"/>
  <c r="T1008" i="1"/>
  <c r="U1008" i="1" s="1"/>
  <c r="T1009" i="1"/>
  <c r="U1009" i="1" s="1"/>
  <c r="T1010" i="1"/>
  <c r="U1010" i="1" s="1"/>
  <c r="T1011" i="1"/>
  <c r="U1011" i="1" s="1"/>
  <c r="T1012" i="1"/>
  <c r="U1012" i="1" s="1"/>
  <c r="T1013" i="1"/>
  <c r="U1013" i="1" s="1"/>
  <c r="T1014" i="1"/>
  <c r="U1014" i="1" s="1"/>
  <c r="T1015" i="1"/>
  <c r="U1015" i="1" s="1"/>
  <c r="T1016" i="1"/>
  <c r="U1016" i="1" s="1"/>
  <c r="T1017" i="1"/>
  <c r="U1017" i="1" s="1"/>
  <c r="T1018" i="1"/>
  <c r="U1018" i="1" s="1"/>
  <c r="T1019" i="1"/>
  <c r="U1019" i="1" s="1"/>
  <c r="T1020" i="1"/>
  <c r="U1020" i="1" s="1"/>
  <c r="T1021" i="1"/>
  <c r="U1021" i="1" s="1"/>
  <c r="T1022" i="1"/>
  <c r="U1022" i="1" s="1"/>
  <c r="T1023" i="1"/>
  <c r="U1023" i="1" s="1"/>
  <c r="T1024" i="1"/>
  <c r="U1024" i="1" s="1"/>
  <c r="T1025" i="1"/>
  <c r="U1025" i="1" s="1"/>
  <c r="T1026" i="1"/>
  <c r="U1026" i="1" s="1"/>
  <c r="T1027" i="1"/>
  <c r="U1027" i="1" s="1"/>
  <c r="T1028" i="1"/>
  <c r="U1028" i="1" s="1"/>
  <c r="T1029" i="1"/>
  <c r="U1029" i="1" s="1"/>
  <c r="T1030" i="1"/>
  <c r="U1030" i="1" s="1"/>
  <c r="T1031" i="1"/>
  <c r="U1031" i="1" s="1"/>
  <c r="T1032" i="1"/>
  <c r="U1032" i="1" s="1"/>
  <c r="T1033" i="1"/>
  <c r="U1033" i="1" s="1"/>
  <c r="T1034" i="1"/>
  <c r="U1034" i="1" s="1"/>
  <c r="T1035" i="1"/>
  <c r="U1035" i="1" s="1"/>
  <c r="T1036" i="1"/>
  <c r="U1036" i="1" s="1"/>
  <c r="T1037" i="1"/>
  <c r="U1037" i="1" s="1"/>
  <c r="T1038" i="1"/>
  <c r="U1038" i="1" s="1"/>
  <c r="T1039" i="1"/>
  <c r="U1039" i="1" s="1"/>
  <c r="T1040" i="1"/>
  <c r="U1040" i="1" s="1"/>
  <c r="T1041" i="1"/>
  <c r="U1041" i="1" s="1"/>
  <c r="T1042" i="1"/>
  <c r="U1042" i="1" s="1"/>
  <c r="T1043" i="1"/>
  <c r="U1043" i="1" s="1"/>
  <c r="T1044" i="1"/>
  <c r="U1044" i="1" s="1"/>
  <c r="T1045" i="1"/>
  <c r="U1045" i="1" s="1"/>
  <c r="T1046" i="1"/>
  <c r="U1046" i="1" s="1"/>
  <c r="T1047" i="1"/>
  <c r="U1047" i="1" s="1"/>
  <c r="T1048" i="1"/>
  <c r="U1048" i="1" s="1"/>
  <c r="T1049" i="1"/>
  <c r="U1049" i="1" s="1"/>
  <c r="T1050" i="1"/>
  <c r="U1050" i="1" s="1"/>
  <c r="T1051" i="1"/>
  <c r="U1051" i="1" s="1"/>
  <c r="T1052" i="1"/>
  <c r="U1052" i="1" s="1"/>
  <c r="T1053" i="1"/>
  <c r="U1053" i="1" s="1"/>
  <c r="T1054" i="1"/>
  <c r="U1054" i="1" s="1"/>
  <c r="T1055" i="1"/>
  <c r="U1055" i="1" s="1"/>
  <c r="T1056" i="1"/>
  <c r="U1056" i="1" s="1"/>
  <c r="T1057" i="1"/>
  <c r="U1057" i="1" s="1"/>
  <c r="T1058" i="1"/>
  <c r="U1058" i="1" s="1"/>
  <c r="T1059" i="1"/>
  <c r="U1059" i="1" s="1"/>
  <c r="T1060" i="1"/>
  <c r="U1060" i="1" s="1"/>
  <c r="T1061" i="1"/>
  <c r="U1061" i="1" s="1"/>
  <c r="T1062" i="1"/>
  <c r="U1062" i="1" s="1"/>
  <c r="T1063" i="1"/>
  <c r="U1063" i="1" s="1"/>
  <c r="T1064" i="1"/>
  <c r="U1064" i="1" s="1"/>
  <c r="T1065" i="1"/>
  <c r="U1065" i="1" s="1"/>
  <c r="T1066" i="1"/>
  <c r="U1066" i="1" s="1"/>
  <c r="T1067" i="1"/>
  <c r="U1067" i="1" s="1"/>
  <c r="T1068" i="1"/>
  <c r="U1068" i="1" s="1"/>
  <c r="T1069" i="1"/>
  <c r="U1069" i="1" s="1"/>
  <c r="T1070" i="1"/>
  <c r="U1070" i="1" s="1"/>
  <c r="T1071" i="1"/>
  <c r="U1071" i="1" s="1"/>
  <c r="T1072" i="1"/>
  <c r="U1072" i="1" s="1"/>
  <c r="T1073" i="1"/>
  <c r="U1073" i="1" s="1"/>
  <c r="T1074" i="1"/>
  <c r="U1074" i="1" s="1"/>
  <c r="T1075" i="1"/>
  <c r="U1075" i="1" s="1"/>
  <c r="T1076" i="1"/>
  <c r="U1076" i="1" s="1"/>
  <c r="T1077" i="1"/>
  <c r="U1077" i="1" s="1"/>
  <c r="T1078" i="1"/>
  <c r="U1078" i="1" s="1"/>
  <c r="T1079" i="1"/>
  <c r="U1079" i="1" s="1"/>
  <c r="T1080" i="1"/>
  <c r="U1080" i="1" s="1"/>
  <c r="T1081" i="1"/>
  <c r="U1081" i="1" s="1"/>
  <c r="T1082" i="1"/>
  <c r="U1082" i="1" s="1"/>
  <c r="T1083" i="1"/>
  <c r="U1083" i="1" s="1"/>
  <c r="T1084" i="1"/>
  <c r="U1084" i="1" s="1"/>
  <c r="T1085" i="1"/>
  <c r="U1085" i="1" s="1"/>
  <c r="T1086" i="1"/>
  <c r="U1086" i="1" s="1"/>
  <c r="T1087" i="1"/>
  <c r="U1087" i="1" s="1"/>
  <c r="T1088" i="1"/>
  <c r="U1088" i="1" s="1"/>
  <c r="T1089" i="1"/>
  <c r="U1089" i="1" s="1"/>
  <c r="T1090" i="1"/>
  <c r="U1090" i="1" s="1"/>
  <c r="T1091" i="1"/>
  <c r="U1091" i="1" s="1"/>
  <c r="T1092" i="1"/>
  <c r="U1092" i="1" s="1"/>
  <c r="T1093" i="1"/>
  <c r="U1093" i="1" s="1"/>
  <c r="T1094" i="1"/>
  <c r="U1094" i="1" s="1"/>
  <c r="T1095" i="1"/>
  <c r="U1095" i="1" s="1"/>
  <c r="T1096" i="1"/>
  <c r="U1096" i="1" s="1"/>
  <c r="T1097" i="1"/>
  <c r="U1097" i="1" s="1"/>
  <c r="T1098" i="1"/>
  <c r="U1098" i="1" s="1"/>
  <c r="T1099" i="1"/>
  <c r="U1099" i="1" s="1"/>
  <c r="T1100" i="1"/>
  <c r="U1100" i="1" s="1"/>
  <c r="T1101" i="1"/>
  <c r="U1101" i="1" s="1"/>
  <c r="T1102" i="1"/>
  <c r="U1102" i="1" s="1"/>
  <c r="T1103" i="1"/>
  <c r="U1103" i="1" s="1"/>
  <c r="T1104" i="1"/>
  <c r="U1104" i="1" s="1"/>
  <c r="T1105" i="1"/>
  <c r="U1105" i="1" s="1"/>
  <c r="T1106" i="1"/>
  <c r="U1106" i="1" s="1"/>
  <c r="T1107" i="1"/>
  <c r="U1107" i="1" s="1"/>
  <c r="T1108" i="1"/>
  <c r="U1108" i="1" s="1"/>
  <c r="T1109" i="1"/>
  <c r="U1109" i="1" s="1"/>
  <c r="T1110" i="1"/>
  <c r="U1110" i="1" s="1"/>
  <c r="T1111" i="1"/>
  <c r="U1111" i="1" s="1"/>
  <c r="T1112" i="1"/>
  <c r="U1112" i="1" s="1"/>
  <c r="T1113" i="1"/>
  <c r="U1113" i="1" s="1"/>
  <c r="T1114" i="1"/>
  <c r="U1114" i="1" s="1"/>
  <c r="T1115" i="1"/>
  <c r="U1115" i="1" s="1"/>
  <c r="T1116" i="1"/>
  <c r="U1116" i="1" s="1"/>
  <c r="T1117" i="1"/>
  <c r="U1117" i="1" s="1"/>
  <c r="T1118" i="1"/>
  <c r="U1118" i="1" s="1"/>
  <c r="T1119" i="1"/>
  <c r="U1119" i="1" s="1"/>
  <c r="T1120" i="1"/>
  <c r="U1120" i="1" s="1"/>
  <c r="T1121" i="1"/>
  <c r="U1121" i="1" s="1"/>
  <c r="T1122" i="1"/>
  <c r="U1122" i="1" s="1"/>
  <c r="T1123" i="1"/>
  <c r="U1123" i="1" s="1"/>
  <c r="T1124" i="1"/>
  <c r="U1124" i="1" s="1"/>
  <c r="T1125" i="1"/>
  <c r="U1125" i="1" s="1"/>
  <c r="T1126" i="1"/>
  <c r="U1126" i="1" s="1"/>
  <c r="T1127" i="1"/>
  <c r="U1127" i="1" s="1"/>
  <c r="T1128" i="1"/>
  <c r="U1128" i="1" s="1"/>
  <c r="T1129" i="1"/>
  <c r="U1129" i="1" s="1"/>
  <c r="T1130" i="1"/>
  <c r="U1130" i="1" s="1"/>
  <c r="T1131" i="1"/>
  <c r="U1131" i="1" s="1"/>
  <c r="T1132" i="1"/>
  <c r="U1132" i="1" s="1"/>
  <c r="T1133" i="1"/>
  <c r="U1133" i="1" s="1"/>
  <c r="T1134" i="1"/>
  <c r="U1134" i="1" s="1"/>
  <c r="T1135" i="1"/>
  <c r="U1135" i="1" s="1"/>
  <c r="T1136" i="1"/>
  <c r="U1136" i="1" s="1"/>
  <c r="T1137" i="1"/>
  <c r="U1137" i="1" s="1"/>
  <c r="T1138" i="1"/>
  <c r="U1138" i="1" s="1"/>
  <c r="T1139" i="1"/>
  <c r="U1139" i="1" s="1"/>
  <c r="T1140" i="1"/>
  <c r="U1140" i="1" s="1"/>
  <c r="T1141" i="1"/>
  <c r="U1141" i="1" s="1"/>
  <c r="T1142" i="1"/>
  <c r="U1142" i="1" s="1"/>
  <c r="T1143" i="1"/>
  <c r="U1143" i="1" s="1"/>
  <c r="T1144" i="1"/>
  <c r="U1144" i="1" s="1"/>
  <c r="T1145" i="1"/>
  <c r="U1145" i="1" s="1"/>
  <c r="T1146" i="1"/>
  <c r="U1146" i="1" s="1"/>
  <c r="T1147" i="1"/>
  <c r="U1147" i="1" s="1"/>
  <c r="T1148" i="1"/>
  <c r="U1148" i="1" s="1"/>
  <c r="T1149" i="1"/>
  <c r="U1149" i="1" s="1"/>
  <c r="T1150" i="1"/>
  <c r="U1150" i="1" s="1"/>
  <c r="T1151" i="1"/>
  <c r="U1151" i="1" s="1"/>
  <c r="T1152" i="1"/>
  <c r="U1152" i="1" s="1"/>
  <c r="T1153" i="1"/>
  <c r="U1153" i="1" s="1"/>
  <c r="T1154" i="1"/>
  <c r="U1154" i="1" s="1"/>
  <c r="T1155" i="1"/>
  <c r="U1155" i="1" s="1"/>
  <c r="T1156" i="1"/>
  <c r="U1156" i="1" s="1"/>
  <c r="T1157" i="1"/>
  <c r="U1157" i="1" s="1"/>
  <c r="T1158" i="1"/>
  <c r="U1158" i="1" s="1"/>
  <c r="T1159" i="1"/>
  <c r="U1159" i="1" s="1"/>
  <c r="T1160" i="1"/>
  <c r="U1160" i="1" s="1"/>
  <c r="T1161" i="1"/>
  <c r="U1161" i="1" s="1"/>
  <c r="T1162" i="1"/>
  <c r="U1162" i="1" s="1"/>
  <c r="T1163" i="1"/>
  <c r="U1163" i="1" s="1"/>
  <c r="T1164" i="1"/>
  <c r="U1164" i="1" s="1"/>
  <c r="T1165" i="1"/>
  <c r="U1165" i="1" s="1"/>
  <c r="T1166" i="1"/>
  <c r="U1166" i="1" s="1"/>
  <c r="T1167" i="1"/>
  <c r="U1167" i="1" s="1"/>
  <c r="T1168" i="1"/>
  <c r="U1168" i="1" s="1"/>
  <c r="T1169" i="1"/>
  <c r="U1169" i="1" s="1"/>
  <c r="T1170" i="1"/>
  <c r="U1170" i="1" s="1"/>
  <c r="T1171" i="1"/>
  <c r="U1171" i="1" s="1"/>
  <c r="T1172" i="1"/>
  <c r="U1172" i="1" s="1"/>
  <c r="T1173" i="1"/>
  <c r="U1173" i="1" s="1"/>
  <c r="T1174" i="1"/>
  <c r="U1174" i="1" s="1"/>
  <c r="T1175" i="1"/>
  <c r="U1175" i="1" s="1"/>
  <c r="T1176" i="1"/>
  <c r="U1176" i="1" s="1"/>
  <c r="T1177" i="1"/>
  <c r="U1177" i="1" s="1"/>
  <c r="T1178" i="1"/>
  <c r="U1178" i="1" s="1"/>
  <c r="T1179" i="1"/>
  <c r="U1179" i="1" s="1"/>
  <c r="T1180" i="1"/>
  <c r="U1180" i="1" s="1"/>
  <c r="T1181" i="1"/>
  <c r="U1181" i="1" s="1"/>
  <c r="T1182" i="1"/>
  <c r="U1182" i="1" s="1"/>
  <c r="T1183" i="1"/>
  <c r="U1183" i="1" s="1"/>
  <c r="T1184" i="1"/>
  <c r="U1184" i="1" s="1"/>
  <c r="T1185" i="1"/>
  <c r="U1185" i="1" s="1"/>
  <c r="T1186" i="1"/>
  <c r="U1186" i="1" s="1"/>
  <c r="T1187" i="1"/>
  <c r="U1187" i="1" s="1"/>
  <c r="T1188" i="1"/>
  <c r="U1188" i="1" s="1"/>
  <c r="T1189" i="1"/>
  <c r="U1189" i="1" s="1"/>
  <c r="T1190" i="1"/>
  <c r="U1190" i="1" s="1"/>
  <c r="T1191" i="1"/>
  <c r="U1191" i="1" s="1"/>
  <c r="T1192" i="1"/>
  <c r="U1192" i="1" s="1"/>
  <c r="T1193" i="1"/>
  <c r="U1193" i="1" s="1"/>
  <c r="T1194" i="1"/>
  <c r="U1194" i="1" s="1"/>
  <c r="T1195" i="1"/>
  <c r="U1195" i="1" s="1"/>
  <c r="T1196" i="1"/>
  <c r="U1196" i="1" s="1"/>
  <c r="T1197" i="1"/>
  <c r="U1197" i="1" s="1"/>
  <c r="T1198" i="1"/>
  <c r="U1198" i="1" s="1"/>
  <c r="T1199" i="1"/>
  <c r="U1199" i="1" s="1"/>
  <c r="T1200" i="1"/>
  <c r="U1200" i="1" s="1"/>
  <c r="T1201" i="1"/>
  <c r="U1201" i="1" s="1"/>
  <c r="T1202" i="1"/>
  <c r="U1202" i="1" s="1"/>
  <c r="T1203" i="1"/>
  <c r="U1203" i="1" s="1"/>
  <c r="T1204" i="1"/>
  <c r="U1204" i="1" s="1"/>
  <c r="T1205" i="1"/>
  <c r="U1205" i="1" s="1"/>
  <c r="T1206" i="1"/>
  <c r="U1206" i="1" s="1"/>
  <c r="T1207" i="1"/>
  <c r="U1207" i="1" s="1"/>
  <c r="T1208" i="1"/>
  <c r="U1208" i="1" s="1"/>
  <c r="T1209" i="1"/>
  <c r="U1209" i="1" s="1"/>
  <c r="T1210" i="1"/>
  <c r="U1210" i="1" s="1"/>
  <c r="T1211" i="1"/>
  <c r="U1211" i="1" s="1"/>
  <c r="T1212" i="1"/>
  <c r="U1212" i="1" s="1"/>
  <c r="T1213" i="1"/>
  <c r="U1213" i="1" s="1"/>
  <c r="T1214" i="1"/>
  <c r="U1214" i="1" s="1"/>
  <c r="T1215" i="1"/>
  <c r="U1215" i="1" s="1"/>
  <c r="T1216" i="1"/>
  <c r="U1216" i="1" s="1"/>
  <c r="T1217" i="1"/>
  <c r="U1217" i="1" s="1"/>
  <c r="T1218" i="1"/>
  <c r="U1218" i="1" s="1"/>
  <c r="T1219" i="1"/>
  <c r="U1219" i="1" s="1"/>
  <c r="T1220" i="1"/>
  <c r="U1220" i="1" s="1"/>
  <c r="T1221" i="1"/>
  <c r="U1221" i="1" s="1"/>
  <c r="T1222" i="1"/>
  <c r="U1222" i="1" s="1"/>
  <c r="T1223" i="1"/>
  <c r="U1223" i="1" s="1"/>
  <c r="T1224" i="1"/>
  <c r="U1224" i="1" s="1"/>
  <c r="T1225" i="1"/>
  <c r="U1225" i="1" s="1"/>
  <c r="T1226" i="1"/>
  <c r="U1226" i="1" s="1"/>
  <c r="T1227" i="1"/>
  <c r="U1227" i="1" s="1"/>
  <c r="T1228" i="1"/>
  <c r="U1228" i="1" s="1"/>
  <c r="T1229" i="1"/>
  <c r="U1229" i="1" s="1"/>
  <c r="T1230" i="1"/>
  <c r="U1230" i="1" s="1"/>
  <c r="T1231" i="1"/>
  <c r="U1231" i="1" s="1"/>
  <c r="T1232" i="1"/>
  <c r="U1232" i="1" s="1"/>
  <c r="T1233" i="1"/>
  <c r="U1233" i="1" s="1"/>
  <c r="T1234" i="1"/>
  <c r="U1234" i="1" s="1"/>
  <c r="T1235" i="1"/>
  <c r="U1235" i="1" s="1"/>
  <c r="T1236" i="1"/>
  <c r="U1236" i="1" s="1"/>
  <c r="T1237" i="1"/>
  <c r="U1237" i="1" s="1"/>
  <c r="T1238" i="1"/>
  <c r="U1238" i="1" s="1"/>
  <c r="T1239" i="1"/>
  <c r="U1239" i="1" s="1"/>
  <c r="T1240" i="1"/>
  <c r="U1240" i="1" s="1"/>
  <c r="T1241" i="1"/>
  <c r="U1241" i="1" s="1"/>
  <c r="T1242" i="1"/>
  <c r="U1242" i="1" s="1"/>
  <c r="T1243" i="1"/>
  <c r="U1243" i="1" s="1"/>
  <c r="T1244" i="1"/>
  <c r="U1244" i="1" s="1"/>
  <c r="T1245" i="1"/>
  <c r="U1245" i="1" s="1"/>
  <c r="T1246" i="1"/>
  <c r="U1246" i="1" s="1"/>
  <c r="T1247" i="1"/>
  <c r="U1247" i="1" s="1"/>
  <c r="T1248" i="1"/>
  <c r="U1248" i="1" s="1"/>
  <c r="T1249" i="1"/>
  <c r="U1249" i="1" s="1"/>
  <c r="T1250" i="1"/>
  <c r="U1250" i="1" s="1"/>
  <c r="T1251" i="1"/>
  <c r="U1251" i="1" s="1"/>
  <c r="T1252" i="1"/>
  <c r="U1252" i="1" s="1"/>
  <c r="T1253" i="1"/>
  <c r="U1253" i="1" s="1"/>
  <c r="T1254" i="1"/>
  <c r="U1254" i="1" s="1"/>
  <c r="T1255" i="1"/>
  <c r="U1255" i="1" s="1"/>
  <c r="T1256" i="1"/>
  <c r="U1256" i="1" s="1"/>
  <c r="T1257" i="1"/>
  <c r="U1257" i="1" s="1"/>
  <c r="T1258" i="1"/>
  <c r="U1258" i="1" s="1"/>
  <c r="T1259" i="1"/>
  <c r="U1259" i="1" s="1"/>
  <c r="T1260" i="1"/>
  <c r="U1260" i="1" s="1"/>
  <c r="T1261" i="1"/>
  <c r="U1261" i="1" s="1"/>
  <c r="T1262" i="1"/>
  <c r="U1262" i="1" s="1"/>
  <c r="T1263" i="1"/>
  <c r="U1263" i="1" s="1"/>
  <c r="T1264" i="1"/>
  <c r="U1264" i="1" s="1"/>
  <c r="T1265" i="1"/>
  <c r="U1265" i="1" s="1"/>
  <c r="T1266" i="1"/>
  <c r="U1266" i="1" s="1"/>
  <c r="T1267" i="1"/>
  <c r="U1267" i="1" s="1"/>
  <c r="T1268" i="1"/>
  <c r="U1268" i="1" s="1"/>
  <c r="T1269" i="1"/>
  <c r="U1269" i="1" s="1"/>
  <c r="T1270" i="1"/>
  <c r="U1270" i="1" s="1"/>
  <c r="T1271" i="1"/>
  <c r="U1271" i="1" s="1"/>
  <c r="T1272" i="1"/>
  <c r="U1272" i="1" s="1"/>
  <c r="T1273" i="1"/>
  <c r="U1273" i="1" s="1"/>
  <c r="T1274" i="1"/>
  <c r="U1274" i="1" s="1"/>
  <c r="T1275" i="1"/>
  <c r="U1275" i="1" s="1"/>
  <c r="T1276" i="1"/>
  <c r="U1276" i="1" s="1"/>
  <c r="T1277" i="1"/>
  <c r="U1277" i="1" s="1"/>
  <c r="T1278" i="1"/>
  <c r="U1278" i="1" s="1"/>
  <c r="T1279" i="1"/>
  <c r="U1279" i="1" s="1"/>
  <c r="T1280" i="1"/>
  <c r="U1280" i="1" s="1"/>
  <c r="T1281" i="1"/>
  <c r="U1281" i="1" s="1"/>
  <c r="T1282" i="1"/>
  <c r="U1282" i="1" s="1"/>
  <c r="T1283" i="1"/>
  <c r="U1283" i="1" s="1"/>
  <c r="T1284" i="1"/>
  <c r="U1284" i="1" s="1"/>
  <c r="T1285" i="1"/>
  <c r="U1285" i="1" s="1"/>
  <c r="T1286" i="1"/>
  <c r="U1286" i="1" s="1"/>
  <c r="T1287" i="1"/>
  <c r="U1287" i="1" s="1"/>
  <c r="T1288" i="1"/>
  <c r="U1288" i="1" s="1"/>
  <c r="T1289" i="1"/>
  <c r="U1289" i="1" s="1"/>
  <c r="T1290" i="1"/>
  <c r="U1290" i="1" s="1"/>
  <c r="T1291" i="1"/>
  <c r="U1291" i="1" s="1"/>
  <c r="T1292" i="1"/>
  <c r="U1292" i="1" s="1"/>
  <c r="T1293" i="1"/>
  <c r="U1293" i="1" s="1"/>
  <c r="T1294" i="1"/>
  <c r="U1294" i="1" s="1"/>
  <c r="T1295" i="1"/>
  <c r="U1295" i="1" s="1"/>
  <c r="T1296" i="1"/>
  <c r="U1296" i="1" s="1"/>
  <c r="T1297" i="1"/>
  <c r="U1297" i="1" s="1"/>
  <c r="T1298" i="1"/>
  <c r="U1298" i="1" s="1"/>
  <c r="T1299" i="1"/>
  <c r="U1299" i="1" s="1"/>
  <c r="T1300" i="1"/>
  <c r="U1300" i="1" s="1"/>
  <c r="T1301" i="1"/>
  <c r="U1301" i="1" s="1"/>
  <c r="T1302" i="1"/>
  <c r="U1302" i="1" s="1"/>
  <c r="T1303" i="1"/>
  <c r="U1303" i="1" s="1"/>
  <c r="T1304" i="1"/>
  <c r="U1304" i="1" s="1"/>
  <c r="T1305" i="1"/>
  <c r="U1305" i="1" s="1"/>
  <c r="T1306" i="1"/>
  <c r="U1306" i="1" s="1"/>
  <c r="T1307" i="1"/>
  <c r="U1307" i="1" s="1"/>
  <c r="T1308" i="1"/>
  <c r="U1308" i="1" s="1"/>
  <c r="T1309" i="1"/>
  <c r="U1309" i="1" s="1"/>
  <c r="T1310" i="1"/>
  <c r="U1310" i="1" s="1"/>
  <c r="T1311" i="1"/>
  <c r="U1311" i="1" s="1"/>
  <c r="T1312" i="1"/>
  <c r="U1312" i="1" s="1"/>
  <c r="T1313" i="1"/>
  <c r="U1313" i="1" s="1"/>
  <c r="T1314" i="1"/>
  <c r="U1314" i="1" s="1"/>
  <c r="T1315" i="1"/>
  <c r="U1315" i="1" s="1"/>
  <c r="T1316" i="1"/>
  <c r="U1316" i="1" s="1"/>
  <c r="T1317" i="1"/>
  <c r="U1317" i="1" s="1"/>
  <c r="T1318" i="1"/>
  <c r="U1318" i="1" s="1"/>
  <c r="T1319" i="1"/>
  <c r="U1319" i="1" s="1"/>
  <c r="T1320" i="1"/>
  <c r="U1320" i="1" s="1"/>
  <c r="T1321" i="1"/>
  <c r="U1321" i="1" s="1"/>
  <c r="T1322" i="1"/>
  <c r="U1322" i="1" s="1"/>
  <c r="T1323" i="1"/>
  <c r="U1323" i="1" s="1"/>
  <c r="T1324" i="1"/>
  <c r="U1324" i="1" s="1"/>
  <c r="T1325" i="1"/>
  <c r="U1325" i="1" s="1"/>
  <c r="T1326" i="1"/>
  <c r="U1326" i="1" s="1"/>
  <c r="T1327" i="1"/>
  <c r="U1327" i="1" s="1"/>
  <c r="T1328" i="1"/>
  <c r="U1328" i="1" s="1"/>
  <c r="T1329" i="1"/>
  <c r="U1329" i="1" s="1"/>
  <c r="T1330" i="1"/>
  <c r="U1330" i="1" s="1"/>
  <c r="T1331" i="1"/>
  <c r="U1331" i="1" s="1"/>
  <c r="T1332" i="1"/>
  <c r="U1332" i="1" s="1"/>
  <c r="T1333" i="1"/>
  <c r="U1333" i="1" s="1"/>
  <c r="T1334" i="1"/>
  <c r="U1334" i="1" s="1"/>
  <c r="T1335" i="1"/>
  <c r="U1335" i="1" s="1"/>
  <c r="T1336" i="1"/>
  <c r="U1336" i="1" s="1"/>
  <c r="T1337" i="1"/>
  <c r="U1337" i="1" s="1"/>
  <c r="T1338" i="1"/>
  <c r="U1338" i="1" s="1"/>
  <c r="T1339" i="1"/>
  <c r="U1339" i="1" s="1"/>
  <c r="T1340" i="1"/>
  <c r="U1340" i="1" s="1"/>
  <c r="T1341" i="1"/>
  <c r="U1341" i="1" s="1"/>
  <c r="T1342" i="1"/>
  <c r="U1342" i="1" s="1"/>
  <c r="T1343" i="1"/>
  <c r="U1343" i="1" s="1"/>
  <c r="T1344" i="1"/>
  <c r="U1344" i="1" s="1"/>
  <c r="T1345" i="1"/>
  <c r="U1345" i="1" s="1"/>
  <c r="T1346" i="1"/>
  <c r="U1346" i="1" s="1"/>
  <c r="T1347" i="1"/>
  <c r="U1347" i="1" s="1"/>
  <c r="T1348" i="1"/>
  <c r="U1348" i="1" s="1"/>
  <c r="T1349" i="1"/>
  <c r="U1349" i="1" s="1"/>
  <c r="T1350" i="1"/>
  <c r="U1350" i="1" s="1"/>
  <c r="T1351" i="1"/>
  <c r="U1351" i="1" s="1"/>
  <c r="T1352" i="1"/>
  <c r="U1352" i="1" s="1"/>
  <c r="T1353" i="1"/>
  <c r="U1353" i="1" s="1"/>
  <c r="T1354" i="1"/>
  <c r="U1354" i="1" s="1"/>
  <c r="T1355" i="1"/>
  <c r="U1355" i="1" s="1"/>
  <c r="T1356" i="1"/>
  <c r="U1356" i="1" s="1"/>
  <c r="T1357" i="1"/>
  <c r="U1357" i="1" s="1"/>
  <c r="T1358" i="1"/>
  <c r="U1358" i="1" s="1"/>
  <c r="T1359" i="1"/>
  <c r="U1359" i="1" s="1"/>
  <c r="T1360" i="1"/>
  <c r="U1360" i="1" s="1"/>
  <c r="T1361" i="1"/>
  <c r="U1361" i="1" s="1"/>
  <c r="T1362" i="1"/>
  <c r="U1362" i="1" s="1"/>
  <c r="T1363" i="1"/>
  <c r="U1363" i="1" s="1"/>
  <c r="T1364" i="1"/>
  <c r="U1364" i="1" s="1"/>
  <c r="T1365" i="1"/>
  <c r="U1365" i="1" s="1"/>
  <c r="T1366" i="1"/>
  <c r="U1366" i="1" s="1"/>
  <c r="T1367" i="1"/>
  <c r="U1367" i="1" s="1"/>
  <c r="T1368" i="1"/>
  <c r="U1368" i="1" s="1"/>
  <c r="T1369" i="1"/>
  <c r="U1369" i="1" s="1"/>
  <c r="T1370" i="1"/>
  <c r="U1370" i="1" s="1"/>
  <c r="T1371" i="1"/>
  <c r="U1371" i="1" s="1"/>
  <c r="T1372" i="1"/>
  <c r="U1372" i="1" s="1"/>
  <c r="T1373" i="1"/>
  <c r="U1373" i="1" s="1"/>
  <c r="T1374" i="1"/>
  <c r="U1374" i="1" s="1"/>
  <c r="T1375" i="1"/>
  <c r="U1375" i="1" s="1"/>
  <c r="T1376" i="1"/>
  <c r="U1376" i="1" s="1"/>
  <c r="T1377" i="1"/>
  <c r="U1377" i="1" s="1"/>
  <c r="T1378" i="1"/>
  <c r="U1378" i="1" s="1"/>
  <c r="T1379" i="1"/>
  <c r="U1379" i="1" s="1"/>
  <c r="T1380" i="1"/>
  <c r="U1380" i="1" s="1"/>
  <c r="T1381" i="1"/>
  <c r="U1381" i="1" s="1"/>
  <c r="T1382" i="1"/>
  <c r="U1382" i="1" s="1"/>
  <c r="T1383" i="1"/>
  <c r="U1383" i="1" s="1"/>
  <c r="T1384" i="1"/>
  <c r="U1384" i="1" s="1"/>
  <c r="T1385" i="1"/>
  <c r="U1385" i="1" s="1"/>
  <c r="T1386" i="1"/>
  <c r="U1386" i="1" s="1"/>
  <c r="T1387" i="1"/>
  <c r="U1387" i="1" s="1"/>
  <c r="T1388" i="1"/>
  <c r="U1388" i="1" s="1"/>
  <c r="T1389" i="1"/>
  <c r="U1389" i="1" s="1"/>
  <c r="T1390" i="1"/>
  <c r="U1390" i="1" s="1"/>
  <c r="T1391" i="1"/>
  <c r="U1391" i="1" s="1"/>
  <c r="T1392" i="1"/>
  <c r="U1392" i="1" s="1"/>
  <c r="T1393" i="1"/>
  <c r="U1393" i="1" s="1"/>
  <c r="T1394" i="1"/>
  <c r="U1394" i="1" s="1"/>
  <c r="T1395" i="1"/>
  <c r="U1395" i="1" s="1"/>
  <c r="T1396" i="1"/>
  <c r="U1396" i="1" s="1"/>
  <c r="T1397" i="1"/>
  <c r="U1397" i="1" s="1"/>
  <c r="T1398" i="1"/>
  <c r="U1398" i="1" s="1"/>
  <c r="T1399" i="1"/>
  <c r="U1399" i="1" s="1"/>
  <c r="T1400" i="1"/>
  <c r="U1400" i="1" s="1"/>
  <c r="T1401" i="1"/>
  <c r="U1401" i="1" s="1"/>
  <c r="T1402" i="1"/>
  <c r="U1402" i="1" s="1"/>
  <c r="T1403" i="1"/>
  <c r="U1403" i="1" s="1"/>
  <c r="T1404" i="1"/>
  <c r="U1404" i="1" s="1"/>
  <c r="T1405" i="1"/>
  <c r="U1405" i="1" s="1"/>
  <c r="T1406" i="1"/>
  <c r="U1406" i="1" s="1"/>
  <c r="T1407" i="1"/>
  <c r="U1407" i="1" s="1"/>
  <c r="T1408" i="1"/>
  <c r="U1408" i="1" s="1"/>
  <c r="T1409" i="1"/>
  <c r="U1409" i="1" s="1"/>
  <c r="T1410" i="1"/>
  <c r="U1410" i="1" s="1"/>
  <c r="T1411" i="1"/>
  <c r="U1411" i="1" s="1"/>
  <c r="T1412" i="1"/>
  <c r="U1412" i="1" s="1"/>
  <c r="T1413" i="1"/>
  <c r="U1413" i="1" s="1"/>
  <c r="T1414" i="1"/>
  <c r="U1414" i="1" s="1"/>
  <c r="T1415" i="1"/>
  <c r="U1415" i="1" s="1"/>
  <c r="T1416" i="1"/>
  <c r="U1416" i="1" s="1"/>
  <c r="T1417" i="1"/>
  <c r="U1417" i="1" s="1"/>
  <c r="T1418" i="1"/>
  <c r="U1418" i="1" s="1"/>
  <c r="T1419" i="1"/>
  <c r="U1419" i="1" s="1"/>
  <c r="T1420" i="1"/>
  <c r="U1420" i="1" s="1"/>
  <c r="T1421" i="1"/>
  <c r="U1421" i="1" s="1"/>
  <c r="T1422" i="1"/>
  <c r="U1422" i="1" s="1"/>
  <c r="T1423" i="1"/>
  <c r="U1423" i="1" s="1"/>
  <c r="T1424" i="1"/>
  <c r="U1424" i="1" s="1"/>
  <c r="T1425" i="1"/>
  <c r="U1425" i="1" s="1"/>
  <c r="T1426" i="1"/>
  <c r="U1426" i="1" s="1"/>
  <c r="T1427" i="1"/>
  <c r="U1427" i="1" s="1"/>
  <c r="T1428" i="1"/>
  <c r="U1428" i="1" s="1"/>
  <c r="T1429" i="1"/>
  <c r="U1429" i="1" s="1"/>
  <c r="T1430" i="1"/>
  <c r="U1430" i="1" s="1"/>
  <c r="T1431" i="1"/>
  <c r="U1431" i="1" s="1"/>
  <c r="T1432" i="1"/>
  <c r="U1432" i="1" s="1"/>
  <c r="T1433" i="1"/>
  <c r="U1433" i="1" s="1"/>
  <c r="T1434" i="1"/>
  <c r="U1434" i="1" s="1"/>
  <c r="T1435" i="1"/>
  <c r="U1435" i="1" s="1"/>
  <c r="T1436" i="1"/>
  <c r="U1436" i="1" s="1"/>
  <c r="T1437" i="1"/>
  <c r="U1437" i="1" s="1"/>
  <c r="T1438" i="1"/>
  <c r="U1438" i="1" s="1"/>
  <c r="T1439" i="1"/>
  <c r="U1439" i="1" s="1"/>
  <c r="T1440" i="1"/>
  <c r="U1440" i="1" s="1"/>
  <c r="T1441" i="1"/>
  <c r="U1441" i="1" s="1"/>
  <c r="T1442" i="1"/>
  <c r="U1442" i="1" s="1"/>
  <c r="T1443" i="1"/>
  <c r="U1443" i="1" s="1"/>
  <c r="T1444" i="1"/>
  <c r="U1444" i="1" s="1"/>
  <c r="T1445" i="1"/>
  <c r="U1445" i="1" s="1"/>
  <c r="T1446" i="1"/>
  <c r="U1446" i="1" s="1"/>
  <c r="T1447" i="1"/>
  <c r="U1447" i="1" s="1"/>
  <c r="T1448" i="1"/>
  <c r="U1448" i="1" s="1"/>
  <c r="T1449" i="1"/>
  <c r="U1449" i="1" s="1"/>
  <c r="T1450" i="1"/>
  <c r="U1450" i="1" s="1"/>
  <c r="T1451" i="1"/>
  <c r="U1451" i="1" s="1"/>
  <c r="T1452" i="1"/>
  <c r="U1452" i="1" s="1"/>
  <c r="T1453" i="1"/>
  <c r="U1453" i="1" s="1"/>
  <c r="T1454" i="1"/>
  <c r="U1454" i="1" s="1"/>
  <c r="T1455" i="1"/>
  <c r="U1455" i="1" s="1"/>
  <c r="T1456" i="1"/>
  <c r="U1456" i="1" s="1"/>
  <c r="T1457" i="1"/>
  <c r="U1457" i="1" s="1"/>
  <c r="T1458" i="1"/>
  <c r="U1458" i="1" s="1"/>
  <c r="T1459" i="1"/>
  <c r="U1459" i="1" s="1"/>
  <c r="T1460" i="1"/>
  <c r="U1460" i="1" s="1"/>
  <c r="T1461" i="1"/>
  <c r="U1461" i="1" s="1"/>
  <c r="T1462" i="1"/>
  <c r="U1462" i="1" s="1"/>
  <c r="T1463" i="1"/>
  <c r="U1463" i="1" s="1"/>
  <c r="T1464" i="1"/>
  <c r="U1464" i="1" s="1"/>
  <c r="T1465" i="1"/>
  <c r="U1465" i="1" s="1"/>
  <c r="T1466" i="1"/>
  <c r="U1466" i="1" s="1"/>
  <c r="T1467" i="1"/>
  <c r="U1467" i="1" s="1"/>
  <c r="T1468" i="1"/>
  <c r="U1468" i="1" s="1"/>
  <c r="T1469" i="1"/>
  <c r="U1469" i="1" s="1"/>
  <c r="T1470" i="1"/>
  <c r="U1470" i="1" s="1"/>
  <c r="T1471" i="1"/>
  <c r="U1471" i="1" s="1"/>
  <c r="T1472" i="1"/>
  <c r="U1472" i="1" s="1"/>
  <c r="T1473" i="1"/>
  <c r="U1473" i="1" s="1"/>
  <c r="T1474" i="1"/>
  <c r="U1474" i="1" s="1"/>
  <c r="T1475" i="1"/>
  <c r="U1475" i="1" s="1"/>
  <c r="T1476" i="1"/>
  <c r="U1476" i="1" s="1"/>
  <c r="T1477" i="1"/>
  <c r="U1477" i="1" s="1"/>
  <c r="T1478" i="1"/>
  <c r="U1478" i="1" s="1"/>
  <c r="T1479" i="1"/>
  <c r="U1479" i="1" s="1"/>
  <c r="T1480" i="1"/>
  <c r="U1480" i="1" s="1"/>
  <c r="T1481" i="1"/>
  <c r="U1481" i="1" s="1"/>
  <c r="T1482" i="1"/>
  <c r="U1482" i="1" s="1"/>
  <c r="T1483" i="1"/>
  <c r="U1483" i="1" s="1"/>
  <c r="T1484" i="1"/>
  <c r="U1484" i="1" s="1"/>
  <c r="T1485" i="1"/>
  <c r="U1485" i="1" s="1"/>
  <c r="T1486" i="1"/>
  <c r="U1486" i="1" s="1"/>
  <c r="T1487" i="1"/>
  <c r="U1487" i="1" s="1"/>
  <c r="T1488" i="1"/>
  <c r="U1488" i="1" s="1"/>
  <c r="T1489" i="1"/>
  <c r="U1489" i="1" s="1"/>
  <c r="T1490" i="1"/>
  <c r="U1490" i="1" s="1"/>
  <c r="T1491" i="1"/>
  <c r="U1491" i="1" s="1"/>
  <c r="T1492" i="1"/>
  <c r="U1492" i="1" s="1"/>
  <c r="T1493" i="1"/>
  <c r="U1493" i="1" s="1"/>
  <c r="T1494" i="1"/>
  <c r="U1494" i="1" s="1"/>
  <c r="T1495" i="1"/>
  <c r="U1495" i="1" s="1"/>
  <c r="T1496" i="1"/>
  <c r="U1496" i="1" s="1"/>
  <c r="T1497" i="1"/>
  <c r="U1497" i="1" s="1"/>
  <c r="T1498" i="1"/>
  <c r="U1498" i="1" s="1"/>
  <c r="T1499" i="1"/>
  <c r="U1499" i="1" s="1"/>
  <c r="T1500" i="1"/>
  <c r="U1500" i="1" s="1"/>
  <c r="T1501" i="1"/>
  <c r="U1501" i="1" s="1"/>
  <c r="T1502" i="1"/>
  <c r="U1502" i="1" s="1"/>
  <c r="T1503" i="1"/>
  <c r="U1503" i="1" s="1"/>
  <c r="T1504" i="1"/>
  <c r="U1504" i="1" s="1"/>
  <c r="T1505" i="1"/>
  <c r="U1505" i="1" s="1"/>
  <c r="T1506" i="1"/>
  <c r="U1506" i="1" s="1"/>
  <c r="T1507" i="1"/>
  <c r="U1507" i="1" s="1"/>
  <c r="T1508" i="1"/>
  <c r="U1508" i="1" s="1"/>
  <c r="T1509" i="1"/>
  <c r="U1509" i="1" s="1"/>
  <c r="T1510" i="1"/>
  <c r="U1510" i="1" s="1"/>
  <c r="T1511" i="1"/>
  <c r="U1511" i="1" s="1"/>
  <c r="T1512" i="1"/>
  <c r="U1512" i="1" s="1"/>
  <c r="T1513" i="1"/>
  <c r="U1513" i="1" s="1"/>
  <c r="T1514" i="1"/>
  <c r="U1514" i="1" s="1"/>
  <c r="T1515" i="1"/>
  <c r="U1515" i="1" s="1"/>
  <c r="T1516" i="1"/>
  <c r="U1516" i="1" s="1"/>
  <c r="T1517" i="1"/>
  <c r="U1517" i="1" s="1"/>
  <c r="T1518" i="1"/>
  <c r="U1518" i="1" s="1"/>
  <c r="T1519" i="1"/>
  <c r="U1519" i="1" s="1"/>
  <c r="T1520" i="1"/>
  <c r="U1520" i="1" s="1"/>
  <c r="T1521" i="1"/>
  <c r="U1521" i="1" s="1"/>
  <c r="T1522" i="1"/>
  <c r="U1522" i="1" s="1"/>
  <c r="T1523" i="1"/>
  <c r="U1523" i="1" s="1"/>
  <c r="T1524" i="1"/>
  <c r="U1524" i="1" s="1"/>
  <c r="T1525" i="1"/>
  <c r="U1525" i="1" s="1"/>
  <c r="T1526" i="1"/>
  <c r="U1526" i="1" s="1"/>
  <c r="T1527" i="1"/>
  <c r="U1527" i="1" s="1"/>
  <c r="T1528" i="1"/>
  <c r="U1528" i="1" s="1"/>
  <c r="T1529" i="1"/>
  <c r="U1529" i="1" s="1"/>
  <c r="T1530" i="1"/>
  <c r="U1530" i="1" s="1"/>
  <c r="T1531" i="1"/>
  <c r="U1531" i="1" s="1"/>
  <c r="T1532" i="1"/>
  <c r="U1532" i="1" s="1"/>
  <c r="T1533" i="1"/>
  <c r="U1533" i="1" s="1"/>
  <c r="T1534" i="1"/>
  <c r="U1534" i="1" s="1"/>
  <c r="T1535" i="1"/>
  <c r="U1535" i="1" s="1"/>
  <c r="T1536" i="1"/>
  <c r="U1536" i="1" s="1"/>
  <c r="T1537" i="1"/>
  <c r="U1537" i="1" s="1"/>
  <c r="T1538" i="1"/>
  <c r="U1538" i="1" s="1"/>
  <c r="T1539" i="1"/>
  <c r="U1539" i="1" s="1"/>
  <c r="T1540" i="1"/>
  <c r="U1540" i="1" s="1"/>
  <c r="T1541" i="1"/>
  <c r="U1541" i="1" s="1"/>
  <c r="T1542" i="1"/>
  <c r="U1542" i="1" s="1"/>
  <c r="T1543" i="1"/>
  <c r="U1543" i="1" s="1"/>
  <c r="T1544" i="1"/>
  <c r="U1544" i="1" s="1"/>
  <c r="T1545" i="1"/>
  <c r="U1545" i="1" s="1"/>
  <c r="T1546" i="1"/>
  <c r="U1546" i="1" s="1"/>
  <c r="T1547" i="1"/>
  <c r="U1547" i="1" s="1"/>
  <c r="T1548" i="1"/>
  <c r="U1548" i="1" s="1"/>
  <c r="T1549" i="1"/>
  <c r="U1549" i="1" s="1"/>
  <c r="T1550" i="1"/>
  <c r="U1550" i="1" s="1"/>
  <c r="T1551" i="1"/>
  <c r="U1551" i="1" s="1"/>
  <c r="T1552" i="1"/>
  <c r="U1552" i="1" s="1"/>
  <c r="T1553" i="1"/>
  <c r="U1553" i="1" s="1"/>
  <c r="T1554" i="1"/>
  <c r="U1554" i="1" s="1"/>
  <c r="T1555" i="1"/>
  <c r="U1555" i="1" s="1"/>
  <c r="T1556" i="1"/>
  <c r="U1556" i="1" s="1"/>
  <c r="T1557" i="1"/>
  <c r="U1557" i="1" s="1"/>
  <c r="T1558" i="1"/>
  <c r="U1558" i="1" s="1"/>
  <c r="T1559" i="1"/>
  <c r="U1559" i="1" s="1"/>
  <c r="T1560" i="1"/>
  <c r="U1560" i="1" s="1"/>
  <c r="T1561" i="1"/>
  <c r="U1561" i="1" s="1"/>
  <c r="T1562" i="1"/>
  <c r="U1562" i="1" s="1"/>
  <c r="T1563" i="1"/>
  <c r="U1563" i="1" s="1"/>
  <c r="T1564" i="1"/>
  <c r="U1564" i="1" s="1"/>
  <c r="T1565" i="1"/>
  <c r="U1565" i="1" s="1"/>
  <c r="T1566" i="1"/>
  <c r="U1566" i="1" s="1"/>
  <c r="T1567" i="1"/>
  <c r="U1567" i="1" s="1"/>
  <c r="T1568" i="1"/>
  <c r="U1568" i="1" s="1"/>
  <c r="T1569" i="1"/>
  <c r="U1569" i="1" s="1"/>
  <c r="T1570" i="1"/>
  <c r="U1570" i="1" s="1"/>
  <c r="T1571" i="1"/>
  <c r="U1571" i="1" s="1"/>
  <c r="T1572" i="1"/>
  <c r="U1572" i="1" s="1"/>
  <c r="T1573" i="1"/>
  <c r="U1573" i="1" s="1"/>
  <c r="T1574" i="1"/>
  <c r="U1574" i="1" s="1"/>
  <c r="T1575" i="1"/>
  <c r="U1575" i="1" s="1"/>
  <c r="T1576" i="1"/>
  <c r="U1576" i="1" s="1"/>
  <c r="T1577" i="1"/>
  <c r="U1577" i="1" s="1"/>
  <c r="T1578" i="1"/>
  <c r="U1578" i="1" s="1"/>
  <c r="T1579" i="1"/>
  <c r="U1579" i="1" s="1"/>
  <c r="T1580" i="1"/>
  <c r="U1580" i="1" s="1"/>
  <c r="T1581" i="1"/>
  <c r="U1581" i="1" s="1"/>
  <c r="T1582" i="1"/>
  <c r="U1582" i="1" s="1"/>
  <c r="T1583" i="1"/>
  <c r="U1583" i="1" s="1"/>
  <c r="T1584" i="1"/>
  <c r="U1584" i="1" s="1"/>
  <c r="T1585" i="1"/>
  <c r="U1585" i="1" s="1"/>
  <c r="T1586" i="1"/>
  <c r="U1586" i="1" s="1"/>
  <c r="T1587" i="1"/>
  <c r="U1587" i="1" s="1"/>
  <c r="T1588" i="1"/>
  <c r="U1588" i="1" s="1"/>
  <c r="T1589" i="1"/>
  <c r="U1589" i="1" s="1"/>
  <c r="T1590" i="1"/>
  <c r="U1590" i="1" s="1"/>
  <c r="T1591" i="1"/>
  <c r="U1591" i="1" s="1"/>
  <c r="T1592" i="1"/>
  <c r="U1592" i="1" s="1"/>
  <c r="T1593" i="1"/>
  <c r="U1593" i="1" s="1"/>
  <c r="T1594" i="1"/>
  <c r="U1594" i="1" s="1"/>
  <c r="T1595" i="1"/>
  <c r="U1595" i="1" s="1"/>
  <c r="T1596" i="1"/>
  <c r="U1596" i="1" s="1"/>
  <c r="T1597" i="1"/>
  <c r="U1597" i="1" s="1"/>
  <c r="T1598" i="1"/>
  <c r="U1598" i="1" s="1"/>
  <c r="T1599" i="1"/>
  <c r="U1599" i="1" s="1"/>
  <c r="T1600" i="1"/>
  <c r="U1600" i="1" s="1"/>
  <c r="T1601" i="1"/>
  <c r="U1601" i="1" s="1"/>
  <c r="T1602" i="1"/>
  <c r="U1602" i="1" s="1"/>
  <c r="T1603" i="1"/>
  <c r="U1603" i="1" s="1"/>
  <c r="T1604" i="1"/>
  <c r="U1604" i="1" s="1"/>
  <c r="T1605" i="1"/>
  <c r="U1605" i="1" s="1"/>
  <c r="T1606" i="1"/>
  <c r="U1606" i="1" s="1"/>
  <c r="T1607" i="1"/>
  <c r="U1607" i="1" s="1"/>
  <c r="T1608" i="1"/>
  <c r="U1608" i="1" s="1"/>
  <c r="T1609" i="1"/>
  <c r="U1609" i="1" s="1"/>
  <c r="T1610" i="1"/>
  <c r="U1610" i="1" s="1"/>
  <c r="T1611" i="1"/>
  <c r="U1611" i="1" s="1"/>
  <c r="T1612" i="1"/>
  <c r="U1612" i="1" s="1"/>
  <c r="T1613" i="1"/>
  <c r="U1613" i="1" s="1"/>
  <c r="T1614" i="1"/>
  <c r="U1614" i="1" s="1"/>
  <c r="T1615" i="1"/>
  <c r="U1615" i="1" s="1"/>
  <c r="T1616" i="1"/>
  <c r="U1616" i="1" s="1"/>
  <c r="T1617" i="1"/>
  <c r="U1617" i="1" s="1"/>
  <c r="T1618" i="1"/>
  <c r="U1618" i="1" s="1"/>
  <c r="T1619" i="1"/>
  <c r="U1619" i="1" s="1"/>
  <c r="T1620" i="1"/>
  <c r="U1620" i="1" s="1"/>
  <c r="T1621" i="1"/>
  <c r="U1621" i="1" s="1"/>
  <c r="T1622" i="1"/>
  <c r="U1622" i="1" s="1"/>
  <c r="T1623" i="1"/>
  <c r="U1623" i="1" s="1"/>
  <c r="T1624" i="1"/>
  <c r="U1624" i="1" s="1"/>
  <c r="T1625" i="1"/>
  <c r="U1625" i="1" s="1"/>
  <c r="T1626" i="1"/>
  <c r="U1626" i="1" s="1"/>
  <c r="T1627" i="1"/>
  <c r="U1627" i="1" s="1"/>
  <c r="T1628" i="1"/>
  <c r="U1628" i="1" s="1"/>
  <c r="T1629" i="1"/>
  <c r="U1629" i="1" s="1"/>
  <c r="T1630" i="1"/>
  <c r="U1630" i="1" s="1"/>
  <c r="T1631" i="1"/>
  <c r="U1631" i="1" s="1"/>
  <c r="T1632" i="1"/>
  <c r="U1632" i="1" s="1"/>
  <c r="T1633" i="1"/>
  <c r="U1633" i="1" s="1"/>
  <c r="T1634" i="1"/>
  <c r="U1634" i="1" s="1"/>
  <c r="T1635" i="1"/>
  <c r="U1635" i="1" s="1"/>
  <c r="T1636" i="1"/>
  <c r="U1636" i="1" s="1"/>
  <c r="T1637" i="1"/>
  <c r="U1637" i="1" s="1"/>
  <c r="T1638" i="1"/>
  <c r="U1638" i="1" s="1"/>
  <c r="T1639" i="1"/>
  <c r="U1639" i="1" s="1"/>
  <c r="T1640" i="1"/>
  <c r="U1640" i="1" s="1"/>
  <c r="T1641" i="1"/>
  <c r="U1641" i="1" s="1"/>
  <c r="T1642" i="1"/>
  <c r="U1642" i="1" s="1"/>
  <c r="T1643" i="1"/>
  <c r="U1643" i="1" s="1"/>
  <c r="T1644" i="1"/>
  <c r="U1644" i="1" s="1"/>
  <c r="T1645" i="1"/>
  <c r="U1645" i="1" s="1"/>
  <c r="T1646" i="1"/>
  <c r="U1646" i="1" s="1"/>
  <c r="T1647" i="1"/>
  <c r="U1647" i="1" s="1"/>
  <c r="T1648" i="1"/>
  <c r="U1648" i="1" s="1"/>
  <c r="T1649" i="1"/>
  <c r="U1649" i="1" s="1"/>
  <c r="T1650" i="1"/>
  <c r="U1650" i="1" s="1"/>
  <c r="T1651" i="1"/>
  <c r="U1651" i="1" s="1"/>
  <c r="T1652" i="1"/>
  <c r="U1652" i="1" s="1"/>
  <c r="T1653" i="1"/>
  <c r="U1653" i="1" s="1"/>
  <c r="T1654" i="1"/>
  <c r="U1654" i="1" s="1"/>
  <c r="T1655" i="1"/>
  <c r="U1655" i="1" s="1"/>
  <c r="T1656" i="1"/>
  <c r="U1656" i="1" s="1"/>
  <c r="T1657" i="1"/>
  <c r="U1657" i="1" s="1"/>
  <c r="T1658" i="1"/>
  <c r="U1658" i="1" s="1"/>
  <c r="T1659" i="1"/>
  <c r="U1659" i="1" s="1"/>
  <c r="T1660" i="1"/>
  <c r="U1660" i="1" s="1"/>
  <c r="T1661" i="1"/>
  <c r="U1661" i="1" s="1"/>
  <c r="T1662" i="1"/>
  <c r="U1662" i="1" s="1"/>
  <c r="T1663" i="1"/>
  <c r="U1663" i="1" s="1"/>
  <c r="T1664" i="1"/>
  <c r="U1664" i="1" s="1"/>
  <c r="T1665" i="1"/>
  <c r="U1665" i="1" s="1"/>
  <c r="T1666" i="1"/>
  <c r="U1666" i="1" s="1"/>
  <c r="T1667" i="1"/>
  <c r="U1667" i="1" s="1"/>
  <c r="T1668" i="1"/>
  <c r="U1668" i="1" s="1"/>
  <c r="T1669" i="1"/>
  <c r="U1669" i="1" s="1"/>
  <c r="T1670" i="1"/>
  <c r="U1670" i="1" s="1"/>
  <c r="T1671" i="1"/>
  <c r="U1671" i="1" s="1"/>
  <c r="T1672" i="1"/>
  <c r="U1672" i="1" s="1"/>
  <c r="T1673" i="1"/>
  <c r="U1673" i="1" s="1"/>
  <c r="T1674" i="1"/>
  <c r="U1674" i="1" s="1"/>
  <c r="T1675" i="1"/>
  <c r="U1675" i="1" s="1"/>
  <c r="T1676" i="1"/>
  <c r="U1676" i="1" s="1"/>
  <c r="T1677" i="1"/>
  <c r="U1677" i="1" s="1"/>
  <c r="T1678" i="1"/>
  <c r="U1678" i="1" s="1"/>
  <c r="T1679" i="1"/>
  <c r="U1679" i="1" s="1"/>
  <c r="T1680" i="1"/>
  <c r="U1680" i="1" s="1"/>
  <c r="T1681" i="1"/>
  <c r="U1681" i="1" s="1"/>
  <c r="T1682" i="1"/>
  <c r="U1682" i="1" s="1"/>
  <c r="T1683" i="1"/>
  <c r="U1683" i="1" s="1"/>
  <c r="T1684" i="1"/>
  <c r="U1684" i="1" s="1"/>
  <c r="T1685" i="1"/>
  <c r="U1685" i="1" s="1"/>
  <c r="T1686" i="1"/>
  <c r="U1686" i="1" s="1"/>
  <c r="T1687" i="1"/>
  <c r="U1687" i="1" s="1"/>
  <c r="T1688" i="1"/>
  <c r="U1688" i="1" s="1"/>
  <c r="T1689" i="1"/>
  <c r="U1689" i="1" s="1"/>
  <c r="T1690" i="1"/>
  <c r="U1690" i="1" s="1"/>
  <c r="T1691" i="1"/>
  <c r="U1691" i="1" s="1"/>
  <c r="T1692" i="1"/>
  <c r="U1692" i="1" s="1"/>
  <c r="T1693" i="1"/>
  <c r="U1693" i="1" s="1"/>
  <c r="T1694" i="1"/>
  <c r="U1694" i="1" s="1"/>
  <c r="T1695" i="1"/>
  <c r="U1695" i="1" s="1"/>
  <c r="T1696" i="1"/>
  <c r="U1696" i="1" s="1"/>
  <c r="T1697" i="1"/>
  <c r="U1697" i="1" s="1"/>
  <c r="T1698" i="1"/>
  <c r="U1698" i="1" s="1"/>
  <c r="T1699" i="1"/>
  <c r="U1699" i="1" s="1"/>
  <c r="T1700" i="1"/>
  <c r="U1700" i="1" s="1"/>
  <c r="T1701" i="1"/>
  <c r="U1701" i="1" s="1"/>
  <c r="T1702" i="1"/>
  <c r="U1702" i="1" s="1"/>
  <c r="T1703" i="1"/>
  <c r="U1703" i="1" s="1"/>
  <c r="T1704" i="1"/>
  <c r="U1704" i="1" s="1"/>
  <c r="T1705" i="1"/>
  <c r="U1705" i="1" s="1"/>
  <c r="T1706" i="1"/>
  <c r="U1706" i="1" s="1"/>
  <c r="T1707" i="1"/>
  <c r="U1707" i="1" s="1"/>
  <c r="T1708" i="1"/>
  <c r="U1708" i="1" s="1"/>
  <c r="T1709" i="1"/>
  <c r="U1709" i="1" s="1"/>
  <c r="T1710" i="1"/>
  <c r="U1710" i="1" s="1"/>
  <c r="T1711" i="1"/>
  <c r="U1711" i="1" s="1"/>
  <c r="T1712" i="1"/>
  <c r="U1712" i="1" s="1"/>
  <c r="T1713" i="1"/>
  <c r="U1713" i="1" s="1"/>
  <c r="T1714" i="1"/>
  <c r="U1714" i="1" s="1"/>
  <c r="T1715" i="1"/>
  <c r="U1715" i="1" s="1"/>
  <c r="T1716" i="1"/>
  <c r="U1716" i="1" s="1"/>
  <c r="T1717" i="1"/>
  <c r="U1717" i="1" s="1"/>
  <c r="T1718" i="1"/>
  <c r="U1718" i="1" s="1"/>
  <c r="T1719" i="1"/>
  <c r="U1719" i="1" s="1"/>
  <c r="T1720" i="1"/>
  <c r="U1720" i="1" s="1"/>
  <c r="T1721" i="1"/>
  <c r="U1721" i="1" s="1"/>
  <c r="T1722" i="1"/>
  <c r="U1722" i="1" s="1"/>
  <c r="T1723" i="1"/>
  <c r="U1723" i="1" s="1"/>
  <c r="T1724" i="1"/>
  <c r="U1724" i="1" s="1"/>
  <c r="T1725" i="1"/>
  <c r="U1725" i="1" s="1"/>
  <c r="T1726" i="1"/>
  <c r="U1726" i="1" s="1"/>
  <c r="T1727" i="1"/>
  <c r="U1727" i="1" s="1"/>
  <c r="T1728" i="1"/>
  <c r="U1728" i="1" s="1"/>
  <c r="T1729" i="1"/>
  <c r="U1729" i="1" s="1"/>
  <c r="T1730" i="1"/>
  <c r="U1730" i="1" s="1"/>
  <c r="T1731" i="1"/>
  <c r="U1731" i="1" s="1"/>
  <c r="T1732" i="1"/>
  <c r="U1732" i="1" s="1"/>
  <c r="T1733" i="1"/>
  <c r="U1733" i="1" s="1"/>
  <c r="T1734" i="1"/>
  <c r="U1734" i="1" s="1"/>
  <c r="T1735" i="1"/>
  <c r="U1735" i="1" s="1"/>
  <c r="T1736" i="1"/>
  <c r="U1736" i="1" s="1"/>
  <c r="T1737" i="1"/>
  <c r="U1737" i="1" s="1"/>
  <c r="T1738" i="1"/>
  <c r="U1738" i="1" s="1"/>
  <c r="T1739" i="1"/>
  <c r="U1739" i="1" s="1"/>
  <c r="T1740" i="1"/>
  <c r="U1740" i="1" s="1"/>
  <c r="T1741" i="1"/>
  <c r="U1741" i="1" s="1"/>
  <c r="T1742" i="1"/>
  <c r="U1742" i="1" s="1"/>
  <c r="T1743" i="1"/>
  <c r="U1743" i="1" s="1"/>
  <c r="T1744" i="1"/>
  <c r="U1744" i="1" s="1"/>
  <c r="T1745" i="1"/>
  <c r="U1745" i="1" s="1"/>
  <c r="T1746" i="1"/>
  <c r="U1746" i="1" s="1"/>
  <c r="T1747" i="1"/>
  <c r="U1747" i="1" s="1"/>
  <c r="T1748" i="1"/>
  <c r="U1748" i="1" s="1"/>
  <c r="T1749" i="1"/>
  <c r="U1749" i="1" s="1"/>
  <c r="T1750" i="1"/>
  <c r="U1750" i="1" s="1"/>
  <c r="T1751" i="1"/>
  <c r="U1751" i="1" s="1"/>
  <c r="T1752" i="1"/>
  <c r="U1752" i="1" s="1"/>
  <c r="T1753" i="1"/>
  <c r="U1753" i="1" s="1"/>
  <c r="T1754" i="1"/>
  <c r="U1754" i="1" s="1"/>
  <c r="T1755" i="1"/>
  <c r="U1755" i="1" s="1"/>
  <c r="T1756" i="1"/>
  <c r="U1756" i="1" s="1"/>
  <c r="T1757" i="1"/>
  <c r="U1757" i="1" s="1"/>
  <c r="T1758" i="1"/>
  <c r="U1758" i="1" s="1"/>
  <c r="T1759" i="1"/>
  <c r="U1759" i="1" s="1"/>
  <c r="T1760" i="1"/>
  <c r="U1760" i="1" s="1"/>
  <c r="T1761" i="1"/>
  <c r="U1761" i="1" s="1"/>
  <c r="T1762" i="1"/>
  <c r="U1762" i="1" s="1"/>
  <c r="T1763" i="1"/>
  <c r="U1763" i="1" s="1"/>
  <c r="T1764" i="1"/>
  <c r="U1764" i="1" s="1"/>
  <c r="T1765" i="1"/>
  <c r="U1765" i="1" s="1"/>
  <c r="T1766" i="1"/>
  <c r="U1766" i="1" s="1"/>
  <c r="T1767" i="1"/>
  <c r="U1767" i="1" s="1"/>
  <c r="T1768" i="1"/>
  <c r="U1768" i="1" s="1"/>
  <c r="T1769" i="1"/>
  <c r="U1769" i="1" s="1"/>
  <c r="T1770" i="1"/>
  <c r="U1770" i="1" s="1"/>
  <c r="T1771" i="1"/>
  <c r="U1771" i="1" s="1"/>
  <c r="T1772" i="1"/>
  <c r="U1772" i="1" s="1"/>
  <c r="T1773" i="1"/>
  <c r="U1773" i="1" s="1"/>
  <c r="T1774" i="1"/>
  <c r="U1774" i="1" s="1"/>
  <c r="T1775" i="1"/>
  <c r="U1775" i="1" s="1"/>
  <c r="T1776" i="1"/>
  <c r="U1776" i="1" s="1"/>
  <c r="T1777" i="1"/>
  <c r="U1777" i="1" s="1"/>
  <c r="T1778" i="1"/>
  <c r="U1778" i="1" s="1"/>
  <c r="T1779" i="1"/>
  <c r="U1779" i="1" s="1"/>
  <c r="T1780" i="1"/>
  <c r="U1780" i="1" s="1"/>
  <c r="T1781" i="1"/>
  <c r="U1781" i="1" s="1"/>
  <c r="T1782" i="1"/>
  <c r="U1782" i="1" s="1"/>
  <c r="T1783" i="1"/>
  <c r="U1783" i="1" s="1"/>
  <c r="T1784" i="1"/>
  <c r="U1784" i="1" s="1"/>
  <c r="T1785" i="1"/>
  <c r="U1785" i="1" s="1"/>
  <c r="T1786" i="1"/>
  <c r="U1786" i="1" s="1"/>
  <c r="T1787" i="1"/>
  <c r="U1787" i="1" s="1"/>
  <c r="T1788" i="1"/>
  <c r="U1788" i="1" s="1"/>
  <c r="T1789" i="1"/>
  <c r="U1789" i="1" s="1"/>
  <c r="T1790" i="1"/>
  <c r="U1790" i="1" s="1"/>
  <c r="T1791" i="1"/>
  <c r="U1791" i="1" s="1"/>
  <c r="T1792" i="1"/>
  <c r="U1792" i="1" s="1"/>
  <c r="T1793" i="1"/>
  <c r="U1793" i="1" s="1"/>
  <c r="T1794" i="1"/>
  <c r="U1794" i="1" s="1"/>
  <c r="T1795" i="1"/>
  <c r="U1795" i="1" s="1"/>
  <c r="T1796" i="1"/>
  <c r="U1796" i="1" s="1"/>
  <c r="T1797" i="1"/>
  <c r="U1797" i="1" s="1"/>
  <c r="T1798" i="1"/>
  <c r="U1798" i="1" s="1"/>
  <c r="T1799" i="1"/>
  <c r="U1799" i="1" s="1"/>
  <c r="T1800" i="1"/>
  <c r="U1800" i="1" s="1"/>
  <c r="T1801" i="1"/>
  <c r="U1801" i="1" s="1"/>
  <c r="T1802" i="1"/>
  <c r="U1802" i="1" s="1"/>
  <c r="T1803" i="1"/>
  <c r="U1803" i="1" s="1"/>
  <c r="T1804" i="1"/>
  <c r="U1804" i="1" s="1"/>
  <c r="T1805" i="1"/>
  <c r="U1805" i="1" s="1"/>
  <c r="T1806" i="1"/>
  <c r="U1806" i="1" s="1"/>
  <c r="T1807" i="1"/>
  <c r="U1807" i="1" s="1"/>
  <c r="T1808" i="1"/>
  <c r="U1808" i="1" s="1"/>
  <c r="T1809" i="1"/>
  <c r="U1809" i="1" s="1"/>
  <c r="T1810" i="1"/>
  <c r="U1810" i="1" s="1"/>
  <c r="T1811" i="1"/>
  <c r="U1811" i="1" s="1"/>
  <c r="T1812" i="1"/>
  <c r="U1812" i="1" s="1"/>
  <c r="T1813" i="1"/>
  <c r="U1813" i="1" s="1"/>
  <c r="T1814" i="1"/>
  <c r="U1814" i="1" s="1"/>
  <c r="T1815" i="1"/>
  <c r="U1815" i="1" s="1"/>
  <c r="T1816" i="1"/>
  <c r="U1816" i="1" s="1"/>
  <c r="T1817" i="1"/>
  <c r="U1817" i="1" s="1"/>
  <c r="T1818" i="1"/>
  <c r="U1818" i="1" s="1"/>
  <c r="T1819" i="1"/>
  <c r="U1819" i="1" s="1"/>
  <c r="T1820" i="1"/>
  <c r="U1820" i="1" s="1"/>
  <c r="T1821" i="1"/>
  <c r="U1821" i="1" s="1"/>
  <c r="T1822" i="1"/>
  <c r="U1822" i="1" s="1"/>
  <c r="T1823" i="1"/>
  <c r="U1823" i="1" s="1"/>
  <c r="T1824" i="1"/>
  <c r="U1824" i="1" s="1"/>
  <c r="T1825" i="1"/>
  <c r="U1825" i="1" s="1"/>
  <c r="T1826" i="1"/>
  <c r="U1826" i="1" s="1"/>
  <c r="T1827" i="1"/>
  <c r="U1827" i="1" s="1"/>
  <c r="T1828" i="1"/>
  <c r="U1828" i="1" s="1"/>
  <c r="T1829" i="1"/>
  <c r="U1829" i="1" s="1"/>
  <c r="T1830" i="1"/>
  <c r="U1830" i="1" s="1"/>
  <c r="T1831" i="1"/>
  <c r="U1831" i="1" s="1"/>
  <c r="T1832" i="1"/>
  <c r="U1832" i="1" s="1"/>
  <c r="T1833" i="1"/>
  <c r="U1833" i="1" s="1"/>
  <c r="T1834" i="1"/>
  <c r="U1834" i="1" s="1"/>
  <c r="T1835" i="1"/>
  <c r="U1835" i="1" s="1"/>
  <c r="T1836" i="1"/>
  <c r="U1836" i="1" s="1"/>
  <c r="T1837" i="1"/>
  <c r="U1837" i="1" s="1"/>
  <c r="T1838" i="1"/>
  <c r="U1838" i="1" s="1"/>
  <c r="T1839" i="1"/>
  <c r="U1839" i="1" s="1"/>
  <c r="T1840" i="1"/>
  <c r="U1840" i="1" s="1"/>
  <c r="T1841" i="1"/>
  <c r="U1841" i="1" s="1"/>
  <c r="T1842" i="1"/>
  <c r="U1842" i="1" s="1"/>
  <c r="T1843" i="1"/>
  <c r="U1843" i="1" s="1"/>
  <c r="T1844" i="1"/>
  <c r="U1844" i="1" s="1"/>
  <c r="T1845" i="1"/>
  <c r="U1845" i="1" s="1"/>
  <c r="T1846" i="1"/>
  <c r="U1846" i="1" s="1"/>
  <c r="T1847" i="1"/>
  <c r="U1847" i="1" s="1"/>
  <c r="T1848" i="1"/>
  <c r="U1848" i="1" s="1"/>
  <c r="T1849" i="1"/>
  <c r="U1849" i="1" s="1"/>
  <c r="T1850" i="1"/>
  <c r="U1850" i="1" s="1"/>
  <c r="T1851" i="1"/>
  <c r="U1851" i="1" s="1"/>
  <c r="T1852" i="1"/>
  <c r="U1852" i="1" s="1"/>
  <c r="T1853" i="1"/>
  <c r="U1853" i="1" s="1"/>
  <c r="T1854" i="1"/>
  <c r="U1854" i="1" s="1"/>
  <c r="T1855" i="1"/>
  <c r="U1855" i="1" s="1"/>
  <c r="T1856" i="1"/>
  <c r="U1856" i="1" s="1"/>
  <c r="T1857" i="1"/>
  <c r="U1857" i="1" s="1"/>
  <c r="T1858" i="1"/>
  <c r="U1858" i="1" s="1"/>
  <c r="T1859" i="1"/>
  <c r="U1859" i="1" s="1"/>
  <c r="T1860" i="1"/>
  <c r="U1860" i="1" s="1"/>
  <c r="T1861" i="1"/>
  <c r="U1861" i="1" s="1"/>
  <c r="T1862" i="1"/>
  <c r="U1862" i="1" s="1"/>
  <c r="T1863" i="1"/>
  <c r="U1863" i="1" s="1"/>
  <c r="T1864" i="1"/>
  <c r="U1864" i="1" s="1"/>
  <c r="T1865" i="1"/>
  <c r="U1865" i="1" s="1"/>
  <c r="T1866" i="1"/>
  <c r="U1866" i="1" s="1"/>
  <c r="T1867" i="1"/>
  <c r="U1867" i="1" s="1"/>
  <c r="T1868" i="1"/>
  <c r="U1868" i="1" s="1"/>
  <c r="T1869" i="1"/>
  <c r="U1869" i="1" s="1"/>
  <c r="T1870" i="1"/>
  <c r="U1870" i="1" s="1"/>
  <c r="T1871" i="1"/>
  <c r="U1871" i="1" s="1"/>
  <c r="T1872" i="1"/>
  <c r="U1872" i="1" s="1"/>
  <c r="T1873" i="1"/>
  <c r="U1873" i="1" s="1"/>
  <c r="T1874" i="1"/>
  <c r="U1874" i="1" s="1"/>
  <c r="T1875" i="1"/>
  <c r="U1875" i="1" s="1"/>
  <c r="T1876" i="1"/>
  <c r="U1876" i="1" s="1"/>
  <c r="T1877" i="1"/>
  <c r="U1877" i="1" s="1"/>
  <c r="T1878" i="1"/>
  <c r="U1878" i="1" s="1"/>
  <c r="T1879" i="1"/>
  <c r="U1879" i="1" s="1"/>
  <c r="T1880" i="1"/>
  <c r="U1880" i="1" s="1"/>
  <c r="T1881" i="1"/>
  <c r="U1881" i="1" s="1"/>
  <c r="T1882" i="1"/>
  <c r="U1882" i="1" s="1"/>
  <c r="T1883" i="1"/>
  <c r="U1883" i="1" s="1"/>
  <c r="T1884" i="1"/>
  <c r="U1884" i="1" s="1"/>
  <c r="T1885" i="1"/>
  <c r="U1885" i="1" s="1"/>
  <c r="T1886" i="1"/>
  <c r="U1886" i="1" s="1"/>
  <c r="T1887" i="1"/>
  <c r="U1887" i="1" s="1"/>
  <c r="T1888" i="1"/>
  <c r="U1888" i="1" s="1"/>
  <c r="T1889" i="1"/>
  <c r="U1889" i="1" s="1"/>
  <c r="T1890" i="1"/>
  <c r="U1890" i="1" s="1"/>
  <c r="T1891" i="1"/>
  <c r="U1891" i="1" s="1"/>
  <c r="T1892" i="1"/>
  <c r="U1892" i="1" s="1"/>
  <c r="T1893" i="1"/>
  <c r="U1893" i="1" s="1"/>
  <c r="T1894" i="1"/>
  <c r="U1894" i="1" s="1"/>
  <c r="T1895" i="1"/>
  <c r="U1895" i="1" s="1"/>
  <c r="T1896" i="1"/>
  <c r="U1896" i="1" s="1"/>
  <c r="T1897" i="1"/>
  <c r="U1897" i="1" s="1"/>
  <c r="T1898" i="1"/>
  <c r="U1898" i="1" s="1"/>
  <c r="T1899" i="1"/>
  <c r="U1899" i="1" s="1"/>
  <c r="T1900" i="1"/>
  <c r="U1900" i="1" s="1"/>
  <c r="T1901" i="1"/>
  <c r="U1901" i="1" s="1"/>
  <c r="T1902" i="1"/>
  <c r="U1902" i="1" s="1"/>
  <c r="T1903" i="1"/>
  <c r="U1903" i="1" s="1"/>
  <c r="T1904" i="1"/>
  <c r="U1904" i="1" s="1"/>
  <c r="T1905" i="1"/>
  <c r="U1905" i="1" s="1"/>
  <c r="T1906" i="1"/>
  <c r="U1906" i="1" s="1"/>
  <c r="T1907" i="1"/>
  <c r="U1907" i="1" s="1"/>
  <c r="T1908" i="1"/>
  <c r="U1908" i="1" s="1"/>
  <c r="T1909" i="1"/>
  <c r="U1909" i="1" s="1"/>
  <c r="T1910" i="1"/>
  <c r="U1910" i="1" s="1"/>
  <c r="T1911" i="1"/>
  <c r="U1911" i="1" s="1"/>
  <c r="T1912" i="1"/>
  <c r="U1912" i="1" s="1"/>
  <c r="T1913" i="1"/>
  <c r="U1913" i="1" s="1"/>
  <c r="T1914" i="1"/>
  <c r="U1914" i="1" s="1"/>
  <c r="T1915" i="1"/>
  <c r="U1915" i="1" s="1"/>
  <c r="T1916" i="1"/>
  <c r="U1916" i="1" s="1"/>
  <c r="T1917" i="1"/>
  <c r="U1917" i="1" s="1"/>
  <c r="T1918" i="1"/>
  <c r="U1918" i="1" s="1"/>
  <c r="T1919" i="1"/>
  <c r="U1919" i="1" s="1"/>
  <c r="T1920" i="1"/>
  <c r="U1920" i="1" s="1"/>
  <c r="T1921" i="1"/>
  <c r="U1921" i="1" s="1"/>
  <c r="T1922" i="1"/>
  <c r="U1922" i="1" s="1"/>
  <c r="T1923" i="1"/>
  <c r="U1923" i="1" s="1"/>
  <c r="T1924" i="1"/>
  <c r="U1924" i="1" s="1"/>
  <c r="T1925" i="1"/>
  <c r="U1925" i="1" s="1"/>
  <c r="T1926" i="1"/>
  <c r="U1926" i="1" s="1"/>
  <c r="T1927" i="1"/>
  <c r="U1927" i="1" s="1"/>
  <c r="T1928" i="1"/>
  <c r="U1928" i="1" s="1"/>
  <c r="T1929" i="1"/>
  <c r="U1929" i="1" s="1"/>
  <c r="T1930" i="1"/>
  <c r="U1930" i="1" s="1"/>
  <c r="T1931" i="1"/>
  <c r="U1931" i="1" s="1"/>
  <c r="T1932" i="1"/>
  <c r="U1932" i="1" s="1"/>
  <c r="T1933" i="1"/>
  <c r="U1933" i="1" s="1"/>
  <c r="T1934" i="1"/>
  <c r="U1934" i="1" s="1"/>
  <c r="T1935" i="1"/>
  <c r="U1935" i="1" s="1"/>
  <c r="T1936" i="1"/>
  <c r="U1936" i="1" s="1"/>
  <c r="T1937" i="1"/>
  <c r="U1937" i="1" s="1"/>
  <c r="T1938" i="1"/>
  <c r="U1938" i="1" s="1"/>
  <c r="T1939" i="1"/>
  <c r="U1939" i="1" s="1"/>
  <c r="T1940" i="1"/>
  <c r="U1940" i="1" s="1"/>
  <c r="T1941" i="1"/>
  <c r="U1941" i="1" s="1"/>
  <c r="T1942" i="1"/>
  <c r="U1942" i="1" s="1"/>
  <c r="T1943" i="1"/>
  <c r="U1943" i="1" s="1"/>
  <c r="T1944" i="1"/>
  <c r="U1944" i="1" s="1"/>
  <c r="T1945" i="1"/>
  <c r="U1945" i="1" s="1"/>
  <c r="T1946" i="1"/>
  <c r="U1946" i="1" s="1"/>
  <c r="T1947" i="1"/>
  <c r="U1947" i="1" s="1"/>
  <c r="T1948" i="1"/>
  <c r="U1948" i="1" s="1"/>
  <c r="T1949" i="1"/>
  <c r="U1949" i="1" s="1"/>
  <c r="T1950" i="1"/>
  <c r="U1950" i="1" s="1"/>
  <c r="T1951" i="1"/>
  <c r="U1951" i="1" s="1"/>
  <c r="T1952" i="1"/>
  <c r="U1952" i="1" s="1"/>
  <c r="T1953" i="1"/>
  <c r="U1953" i="1" s="1"/>
  <c r="T1954" i="1"/>
  <c r="U1954" i="1" s="1"/>
  <c r="T1955" i="1"/>
  <c r="U1955" i="1" s="1"/>
  <c r="T1956" i="1"/>
  <c r="U1956" i="1" s="1"/>
  <c r="T1957" i="1"/>
  <c r="U1957" i="1" s="1"/>
  <c r="T1958" i="1"/>
  <c r="U1958" i="1" s="1"/>
  <c r="T1959" i="1"/>
  <c r="U1959" i="1" s="1"/>
  <c r="T1960" i="1"/>
  <c r="U1960" i="1" s="1"/>
  <c r="T1961" i="1"/>
  <c r="U1961" i="1" s="1"/>
  <c r="T1962" i="1"/>
  <c r="U1962" i="1" s="1"/>
  <c r="T1963" i="1"/>
  <c r="U1963" i="1" s="1"/>
  <c r="T1964" i="1"/>
  <c r="U1964" i="1" s="1"/>
  <c r="T1965" i="1"/>
  <c r="U1965" i="1" s="1"/>
  <c r="T1966" i="1"/>
  <c r="U1966" i="1" s="1"/>
  <c r="T1967" i="1"/>
  <c r="U1967" i="1" s="1"/>
  <c r="T1968" i="1"/>
  <c r="U1968" i="1" s="1"/>
  <c r="T1969" i="1"/>
  <c r="U1969" i="1" s="1"/>
  <c r="T1970" i="1"/>
  <c r="U1970" i="1" s="1"/>
  <c r="T1971" i="1"/>
  <c r="U1971" i="1" s="1"/>
  <c r="T1972" i="1"/>
  <c r="U1972" i="1" s="1"/>
  <c r="T1973" i="1"/>
  <c r="U1973" i="1" s="1"/>
  <c r="T1974" i="1"/>
  <c r="U1974" i="1" s="1"/>
  <c r="T1975" i="1"/>
  <c r="U1975" i="1" s="1"/>
  <c r="T1976" i="1"/>
  <c r="U1976" i="1" s="1"/>
  <c r="T1977" i="1"/>
  <c r="U1977" i="1" s="1"/>
  <c r="T1978" i="1"/>
  <c r="U1978" i="1" s="1"/>
  <c r="T1979" i="1"/>
  <c r="U1979" i="1" s="1"/>
  <c r="T1980" i="1"/>
  <c r="U1980" i="1" s="1"/>
  <c r="T1981" i="1"/>
  <c r="U1981" i="1" s="1"/>
  <c r="T1982" i="1"/>
  <c r="U1982" i="1" s="1"/>
  <c r="T1983" i="1"/>
  <c r="U1983" i="1" s="1"/>
  <c r="T1984" i="1"/>
  <c r="U1984" i="1" s="1"/>
  <c r="T1985" i="1"/>
  <c r="U1985" i="1" s="1"/>
  <c r="T1986" i="1"/>
  <c r="U1986" i="1" s="1"/>
  <c r="T1987" i="1"/>
  <c r="U1987" i="1" s="1"/>
  <c r="T1988" i="1"/>
  <c r="U1988" i="1" s="1"/>
  <c r="T1989" i="1"/>
  <c r="U1989" i="1" s="1"/>
  <c r="T1990" i="1"/>
  <c r="U1990" i="1" s="1"/>
  <c r="T1991" i="1"/>
  <c r="U1991" i="1" s="1"/>
  <c r="T1992" i="1"/>
  <c r="U1992" i="1" s="1"/>
  <c r="T1993" i="1"/>
  <c r="U1993" i="1" s="1"/>
  <c r="T1994" i="1"/>
  <c r="U1994" i="1" s="1"/>
  <c r="T1995" i="1"/>
  <c r="U1995" i="1" s="1"/>
  <c r="T1996" i="1"/>
  <c r="U1996" i="1" s="1"/>
  <c r="T1997" i="1"/>
  <c r="U1997" i="1" s="1"/>
  <c r="T1998" i="1"/>
  <c r="U1998" i="1" s="1"/>
  <c r="T1999" i="1"/>
  <c r="U1999" i="1" s="1"/>
  <c r="T2000" i="1"/>
  <c r="U2000" i="1" s="1"/>
  <c r="T2001" i="1"/>
  <c r="U2001" i="1" s="1"/>
  <c r="T2002" i="1"/>
  <c r="U2002" i="1" s="1"/>
  <c r="T2003" i="1"/>
  <c r="U2003" i="1" s="1"/>
  <c r="T2004" i="1"/>
  <c r="U2004" i="1" s="1"/>
  <c r="T2005" i="1"/>
  <c r="U2005" i="1" s="1"/>
  <c r="T2006" i="1"/>
  <c r="U2006" i="1" s="1"/>
  <c r="T2007" i="1"/>
  <c r="U2007" i="1" s="1"/>
  <c r="T2008" i="1"/>
  <c r="U2008" i="1" s="1"/>
  <c r="T2009" i="1"/>
  <c r="U2009" i="1" s="1"/>
  <c r="T2010" i="1"/>
  <c r="U2010" i="1" s="1"/>
  <c r="T2011" i="1"/>
  <c r="U2011" i="1" s="1"/>
  <c r="T2012" i="1"/>
  <c r="U2012" i="1" s="1"/>
  <c r="T2013" i="1"/>
  <c r="U2013" i="1" s="1"/>
  <c r="T2014" i="1"/>
  <c r="U2014" i="1" s="1"/>
  <c r="T2015" i="1"/>
  <c r="U2015" i="1" s="1"/>
  <c r="T2016" i="1"/>
  <c r="U2016" i="1" s="1"/>
  <c r="T2017" i="1"/>
  <c r="U2017" i="1" s="1"/>
  <c r="T2018" i="1"/>
  <c r="U2018" i="1" s="1"/>
  <c r="T2019" i="1"/>
  <c r="U2019" i="1" s="1"/>
  <c r="T2020" i="1"/>
  <c r="U2020" i="1" s="1"/>
  <c r="T2021" i="1"/>
  <c r="U2021" i="1" s="1"/>
  <c r="T2022" i="1"/>
  <c r="U2022" i="1" s="1"/>
  <c r="T2023" i="1"/>
  <c r="U2023" i="1" s="1"/>
  <c r="T2024" i="1"/>
  <c r="U2024" i="1" s="1"/>
  <c r="T2025" i="1"/>
  <c r="U2025" i="1" s="1"/>
  <c r="T2026" i="1"/>
  <c r="U2026" i="1" s="1"/>
  <c r="T2027" i="1"/>
  <c r="U2027" i="1" s="1"/>
  <c r="T2028" i="1"/>
  <c r="U2028" i="1" s="1"/>
  <c r="T2029" i="1"/>
  <c r="U2029" i="1" s="1"/>
  <c r="T2030" i="1"/>
  <c r="U2030" i="1" s="1"/>
  <c r="T2031" i="1"/>
  <c r="U2031" i="1" s="1"/>
  <c r="T2032" i="1"/>
  <c r="U2032" i="1" s="1"/>
  <c r="T2033" i="1"/>
  <c r="U2033" i="1" s="1"/>
  <c r="T2034" i="1"/>
  <c r="U2034" i="1" s="1"/>
  <c r="T2035" i="1"/>
  <c r="U2035" i="1" s="1"/>
  <c r="T2036" i="1"/>
  <c r="U2036" i="1" s="1"/>
  <c r="T2037" i="1"/>
  <c r="U2037" i="1" s="1"/>
  <c r="T2038" i="1"/>
  <c r="U2038" i="1" s="1"/>
  <c r="T2039" i="1"/>
  <c r="U2039" i="1" s="1"/>
  <c r="T2040" i="1"/>
  <c r="U2040" i="1" s="1"/>
  <c r="T2041" i="1"/>
  <c r="U2041" i="1" s="1"/>
  <c r="T2042" i="1"/>
  <c r="U2042" i="1" s="1"/>
  <c r="T2043" i="1"/>
  <c r="U2043" i="1" s="1"/>
  <c r="T2044" i="1"/>
  <c r="U2044" i="1" s="1"/>
  <c r="T2045" i="1"/>
  <c r="U2045" i="1" s="1"/>
  <c r="T2046" i="1"/>
  <c r="U2046" i="1" s="1"/>
  <c r="T2047" i="1"/>
  <c r="U2047" i="1" s="1"/>
  <c r="T2048" i="1"/>
  <c r="U2048" i="1" s="1"/>
  <c r="T2049" i="1"/>
  <c r="U2049" i="1" s="1"/>
  <c r="T2050" i="1"/>
  <c r="U2050" i="1" s="1"/>
  <c r="T2051" i="1"/>
  <c r="U2051" i="1" s="1"/>
  <c r="T2052" i="1"/>
  <c r="U2052" i="1" s="1"/>
  <c r="T2053" i="1"/>
  <c r="U2053" i="1" s="1"/>
  <c r="T2054" i="1"/>
  <c r="U2054" i="1" s="1"/>
  <c r="T2055" i="1"/>
  <c r="U2055" i="1" s="1"/>
  <c r="T2056" i="1"/>
  <c r="U2056" i="1" s="1"/>
  <c r="T2057" i="1"/>
  <c r="U2057" i="1" s="1"/>
  <c r="T2058" i="1"/>
  <c r="U2058" i="1" s="1"/>
  <c r="T2059" i="1"/>
  <c r="U2059" i="1" s="1"/>
  <c r="T2060" i="1"/>
  <c r="U2060" i="1" s="1"/>
  <c r="T2061" i="1"/>
  <c r="U2061" i="1" s="1"/>
  <c r="T2062" i="1"/>
  <c r="U2062" i="1" s="1"/>
  <c r="T2063" i="1"/>
  <c r="U2063" i="1" s="1"/>
  <c r="T2064" i="1"/>
  <c r="U2064" i="1" s="1"/>
  <c r="T2065" i="1"/>
  <c r="U2065" i="1" s="1"/>
  <c r="T2066" i="1"/>
  <c r="U2066" i="1" s="1"/>
  <c r="T2067" i="1"/>
  <c r="U2067" i="1" s="1"/>
  <c r="T2068" i="1"/>
  <c r="U2068" i="1" s="1"/>
  <c r="T2069" i="1"/>
  <c r="U2069" i="1" s="1"/>
  <c r="T2070" i="1"/>
  <c r="U2070" i="1" s="1"/>
  <c r="T2071" i="1"/>
  <c r="U2071" i="1" s="1"/>
  <c r="T2072" i="1"/>
  <c r="U2072" i="1" s="1"/>
  <c r="T2073" i="1"/>
  <c r="U2073" i="1" s="1"/>
  <c r="T2074" i="1"/>
  <c r="U2074" i="1" s="1"/>
  <c r="T2075" i="1"/>
  <c r="U2075" i="1" s="1"/>
  <c r="T2076" i="1"/>
  <c r="U2076" i="1" s="1"/>
  <c r="T2077" i="1"/>
  <c r="U2077" i="1" s="1"/>
  <c r="T2078" i="1"/>
  <c r="U2078" i="1" s="1"/>
  <c r="T2079" i="1"/>
  <c r="U2079" i="1" s="1"/>
  <c r="T2080" i="1"/>
  <c r="U2080" i="1" s="1"/>
  <c r="T2081" i="1"/>
  <c r="U2081" i="1" s="1"/>
  <c r="T2082" i="1"/>
  <c r="U2082" i="1" s="1"/>
  <c r="T2083" i="1"/>
  <c r="U2083" i="1" s="1"/>
  <c r="T2084" i="1"/>
  <c r="U2084" i="1" s="1"/>
  <c r="T2085" i="1"/>
  <c r="U2085" i="1" s="1"/>
  <c r="T2086" i="1"/>
  <c r="U2086" i="1" s="1"/>
  <c r="T2087" i="1"/>
  <c r="U2087" i="1" s="1"/>
  <c r="T2088" i="1"/>
  <c r="U2088" i="1" s="1"/>
  <c r="T2089" i="1"/>
  <c r="U2089" i="1" s="1"/>
  <c r="T2090" i="1"/>
  <c r="U2090" i="1" s="1"/>
  <c r="T2091" i="1"/>
  <c r="U2091" i="1" s="1"/>
  <c r="T2092" i="1"/>
  <c r="U2092" i="1" s="1"/>
  <c r="T2093" i="1"/>
  <c r="U2093" i="1" s="1"/>
  <c r="T2094" i="1"/>
  <c r="U2094" i="1" s="1"/>
  <c r="T2095" i="1"/>
  <c r="U2095" i="1" s="1"/>
  <c r="T2096" i="1"/>
  <c r="U2096" i="1" s="1"/>
  <c r="T2097" i="1"/>
  <c r="U2097" i="1" s="1"/>
  <c r="T2098" i="1"/>
  <c r="U2098" i="1" s="1"/>
  <c r="T2099" i="1"/>
  <c r="U2099" i="1" s="1"/>
  <c r="T2100" i="1"/>
  <c r="U2100" i="1" s="1"/>
  <c r="T2101" i="1"/>
  <c r="U2101" i="1" s="1"/>
  <c r="T2102" i="1"/>
  <c r="U2102" i="1" s="1"/>
  <c r="T2103" i="1"/>
  <c r="U2103" i="1" s="1"/>
  <c r="T2104" i="1"/>
  <c r="U2104" i="1" s="1"/>
  <c r="T2105" i="1"/>
  <c r="U2105" i="1" s="1"/>
  <c r="T2106" i="1"/>
  <c r="U2106" i="1" s="1"/>
  <c r="T2107" i="1"/>
  <c r="U2107" i="1" s="1"/>
  <c r="T2108" i="1"/>
  <c r="U2108" i="1" s="1"/>
  <c r="T2109" i="1"/>
  <c r="U2109" i="1" s="1"/>
  <c r="T2110" i="1"/>
  <c r="U2110" i="1" s="1"/>
  <c r="T2111" i="1"/>
  <c r="U2111" i="1" s="1"/>
  <c r="T2112" i="1"/>
  <c r="U2112" i="1" s="1"/>
  <c r="T2113" i="1"/>
  <c r="U2113" i="1" s="1"/>
  <c r="T2114" i="1"/>
  <c r="U2114" i="1" s="1"/>
  <c r="T2115" i="1"/>
  <c r="U2115" i="1" s="1"/>
  <c r="T2116" i="1"/>
  <c r="U2116" i="1" s="1"/>
  <c r="T2117" i="1"/>
  <c r="U2117" i="1" s="1"/>
  <c r="T2118" i="1"/>
  <c r="U2118" i="1" s="1"/>
  <c r="T2119" i="1"/>
  <c r="U2119" i="1" s="1"/>
  <c r="T2120" i="1"/>
  <c r="U2120" i="1" s="1"/>
  <c r="T2121" i="1"/>
  <c r="U2121" i="1" s="1"/>
  <c r="T2122" i="1"/>
  <c r="U2122" i="1" s="1"/>
  <c r="T2123" i="1"/>
  <c r="U2123" i="1" s="1"/>
  <c r="T2124" i="1"/>
  <c r="U2124" i="1" s="1"/>
  <c r="T2125" i="1"/>
  <c r="U2125" i="1" s="1"/>
  <c r="T2126" i="1"/>
  <c r="U2126" i="1" s="1"/>
  <c r="T2127" i="1"/>
  <c r="U2127" i="1" s="1"/>
  <c r="T2128" i="1"/>
  <c r="U2128" i="1" s="1"/>
  <c r="T2129" i="1"/>
  <c r="U2129" i="1" s="1"/>
  <c r="T2130" i="1"/>
  <c r="U2130" i="1" s="1"/>
  <c r="T2131" i="1"/>
  <c r="U2131" i="1" s="1"/>
  <c r="T2132" i="1"/>
  <c r="U2132" i="1" s="1"/>
  <c r="T2133" i="1"/>
  <c r="U2133" i="1" s="1"/>
  <c r="T2134" i="1"/>
  <c r="U2134" i="1" s="1"/>
  <c r="T2135" i="1"/>
  <c r="U2135" i="1" s="1"/>
  <c r="T2136" i="1"/>
  <c r="U2136" i="1" s="1"/>
  <c r="T2137" i="1"/>
  <c r="U2137" i="1" s="1"/>
  <c r="T2138" i="1"/>
  <c r="U2138" i="1" s="1"/>
  <c r="T2139" i="1"/>
  <c r="U2139" i="1" s="1"/>
  <c r="T2140" i="1"/>
  <c r="U2140" i="1" s="1"/>
  <c r="T2141" i="1"/>
  <c r="U2141" i="1" s="1"/>
  <c r="T2142" i="1"/>
  <c r="U2142" i="1" s="1"/>
  <c r="T2143" i="1"/>
  <c r="U2143" i="1" s="1"/>
  <c r="T2144" i="1"/>
  <c r="U2144" i="1" s="1"/>
  <c r="T2145" i="1"/>
  <c r="U2145" i="1" s="1"/>
  <c r="T2146" i="1"/>
  <c r="U2146" i="1" s="1"/>
  <c r="T2147" i="1"/>
  <c r="U2147" i="1" s="1"/>
  <c r="T2148" i="1"/>
  <c r="U2148" i="1" s="1"/>
  <c r="T2149" i="1"/>
  <c r="U2149" i="1" s="1"/>
  <c r="T2150" i="1"/>
  <c r="U2150" i="1" s="1"/>
  <c r="T2151" i="1"/>
  <c r="U2151" i="1" s="1"/>
  <c r="T2152" i="1"/>
  <c r="U2152" i="1" s="1"/>
  <c r="T2153" i="1"/>
  <c r="U2153" i="1" s="1"/>
  <c r="T2154" i="1"/>
  <c r="U2154" i="1" s="1"/>
  <c r="T2155" i="1"/>
  <c r="U2155" i="1" s="1"/>
  <c r="T2156" i="1"/>
  <c r="U2156" i="1" s="1"/>
  <c r="T2157" i="1"/>
  <c r="U2157" i="1" s="1"/>
  <c r="T2158" i="1"/>
  <c r="U2158" i="1" s="1"/>
  <c r="T2159" i="1"/>
  <c r="U2159" i="1" s="1"/>
  <c r="T2160" i="1"/>
  <c r="U2160" i="1" s="1"/>
  <c r="T2161" i="1"/>
  <c r="U2161" i="1" s="1"/>
  <c r="T2162" i="1"/>
  <c r="U2162" i="1" s="1"/>
  <c r="T2163" i="1"/>
  <c r="U2163" i="1" s="1"/>
  <c r="T2164" i="1"/>
  <c r="U2164" i="1" s="1"/>
  <c r="T2165" i="1"/>
  <c r="U2165" i="1" s="1"/>
  <c r="T2166" i="1"/>
  <c r="U2166" i="1" s="1"/>
  <c r="T2167" i="1"/>
  <c r="U2167" i="1" s="1"/>
  <c r="T2168" i="1"/>
  <c r="U2168" i="1" s="1"/>
  <c r="T2169" i="1"/>
  <c r="U2169" i="1" s="1"/>
  <c r="T2170" i="1"/>
  <c r="U2170" i="1" s="1"/>
  <c r="T2171" i="1"/>
  <c r="U2171" i="1" s="1"/>
  <c r="T2172" i="1"/>
  <c r="U2172" i="1" s="1"/>
  <c r="T2173" i="1"/>
  <c r="U2173" i="1" s="1"/>
  <c r="T2174" i="1"/>
  <c r="U2174" i="1" s="1"/>
  <c r="T2175" i="1"/>
  <c r="U2175" i="1" s="1"/>
  <c r="T2176" i="1"/>
  <c r="U2176" i="1" s="1"/>
  <c r="T2177" i="1"/>
  <c r="U2177" i="1" s="1"/>
  <c r="T2178" i="1"/>
  <c r="U2178" i="1" s="1"/>
  <c r="T2179" i="1"/>
  <c r="U2179" i="1" s="1"/>
  <c r="T2180" i="1"/>
  <c r="U2180" i="1" s="1"/>
  <c r="T2181" i="1"/>
  <c r="U2181" i="1" s="1"/>
  <c r="T2182" i="1"/>
  <c r="U2182" i="1" s="1"/>
  <c r="T2183" i="1"/>
  <c r="U2183" i="1" s="1"/>
  <c r="T2184" i="1"/>
  <c r="U2184" i="1" s="1"/>
  <c r="T2185" i="1"/>
  <c r="U2185" i="1" s="1"/>
  <c r="T2186" i="1"/>
  <c r="U2186" i="1" s="1"/>
  <c r="T2187" i="1"/>
  <c r="U2187" i="1" s="1"/>
  <c r="T2188" i="1"/>
  <c r="U2188" i="1" s="1"/>
  <c r="T2189" i="1"/>
  <c r="U2189" i="1" s="1"/>
  <c r="T2190" i="1"/>
  <c r="U2190" i="1" s="1"/>
  <c r="T2191" i="1"/>
  <c r="U2191" i="1" s="1"/>
  <c r="T2192" i="1"/>
  <c r="U2192" i="1" s="1"/>
  <c r="T2193" i="1"/>
  <c r="U2193" i="1" s="1"/>
  <c r="T2194" i="1"/>
  <c r="U2194" i="1" s="1"/>
  <c r="T2195" i="1"/>
  <c r="U2195" i="1" s="1"/>
  <c r="T2196" i="1"/>
  <c r="U2196" i="1" s="1"/>
  <c r="T2197" i="1"/>
  <c r="U2197" i="1" s="1"/>
  <c r="T2198" i="1"/>
  <c r="U2198" i="1" s="1"/>
  <c r="T2199" i="1"/>
  <c r="U2199" i="1" s="1"/>
  <c r="T2200" i="1"/>
  <c r="U2200" i="1" s="1"/>
  <c r="T2201" i="1"/>
  <c r="U2201" i="1" s="1"/>
  <c r="T2202" i="1"/>
  <c r="U2202" i="1" s="1"/>
  <c r="T2203" i="1"/>
  <c r="U2203" i="1" s="1"/>
  <c r="T2204" i="1"/>
  <c r="U2204" i="1" s="1"/>
  <c r="T2205" i="1"/>
  <c r="U2205" i="1" s="1"/>
  <c r="T2206" i="1"/>
  <c r="U2206" i="1" s="1"/>
  <c r="T2207" i="1"/>
  <c r="U2207" i="1" s="1"/>
  <c r="T2208" i="1"/>
  <c r="U2208" i="1" s="1"/>
  <c r="T2209" i="1"/>
  <c r="U2209" i="1" s="1"/>
  <c r="T2210" i="1"/>
  <c r="U2210" i="1" s="1"/>
  <c r="T2211" i="1"/>
  <c r="U2211" i="1" s="1"/>
  <c r="T2212" i="1"/>
  <c r="U2212" i="1" s="1"/>
  <c r="T2213" i="1"/>
  <c r="U2213" i="1" s="1"/>
  <c r="T2214" i="1"/>
  <c r="U2214" i="1" s="1"/>
  <c r="T2215" i="1"/>
  <c r="U2215" i="1" s="1"/>
  <c r="T2216" i="1"/>
  <c r="U2216" i="1" s="1"/>
  <c r="T2217" i="1"/>
  <c r="U2217" i="1" s="1"/>
  <c r="T2218" i="1"/>
  <c r="U2218" i="1" s="1"/>
  <c r="T2219" i="1"/>
  <c r="U2219" i="1" s="1"/>
  <c r="T2220" i="1"/>
  <c r="U2220" i="1" s="1"/>
  <c r="T2221" i="1"/>
  <c r="U2221" i="1" s="1"/>
  <c r="T2222" i="1"/>
  <c r="U2222" i="1" s="1"/>
  <c r="T2223" i="1"/>
  <c r="U2223" i="1" s="1"/>
  <c r="T2224" i="1"/>
  <c r="U2224" i="1" s="1"/>
  <c r="T2225" i="1"/>
  <c r="U2225" i="1" s="1"/>
  <c r="T2226" i="1"/>
  <c r="U2226" i="1" s="1"/>
  <c r="T2227" i="1"/>
  <c r="U2227" i="1" s="1"/>
  <c r="T2228" i="1"/>
  <c r="U2228" i="1" s="1"/>
  <c r="T2229" i="1"/>
  <c r="U2229" i="1" s="1"/>
  <c r="T2230" i="1"/>
  <c r="U2230" i="1" s="1"/>
  <c r="T2231" i="1"/>
  <c r="U2231" i="1" s="1"/>
  <c r="T2232" i="1"/>
  <c r="U2232" i="1" s="1"/>
  <c r="T2233" i="1"/>
  <c r="U2233" i="1" s="1"/>
  <c r="T2234" i="1"/>
  <c r="U2234" i="1" s="1"/>
  <c r="T2235" i="1"/>
  <c r="U2235" i="1" s="1"/>
  <c r="T2236" i="1"/>
  <c r="U2236" i="1" s="1"/>
  <c r="T2237" i="1"/>
  <c r="U2237" i="1" s="1"/>
  <c r="T2238" i="1"/>
  <c r="U2238" i="1" s="1"/>
  <c r="T2239" i="1"/>
  <c r="U2239" i="1" s="1"/>
  <c r="T2240" i="1"/>
  <c r="U2240" i="1" s="1"/>
  <c r="T2241" i="1"/>
  <c r="U2241" i="1" s="1"/>
  <c r="T2242" i="1"/>
  <c r="U2242" i="1" s="1"/>
  <c r="T2243" i="1"/>
  <c r="U2243" i="1" s="1"/>
  <c r="T2244" i="1"/>
  <c r="U2244" i="1" s="1"/>
  <c r="T2245" i="1"/>
  <c r="U2245" i="1" s="1"/>
  <c r="T2246" i="1"/>
  <c r="U2246" i="1" s="1"/>
  <c r="T2247" i="1"/>
  <c r="U2247" i="1" s="1"/>
  <c r="T2248" i="1"/>
  <c r="U2248" i="1" s="1"/>
  <c r="T2249" i="1"/>
  <c r="U2249" i="1" s="1"/>
  <c r="T2250" i="1"/>
  <c r="U2250" i="1" s="1"/>
  <c r="T2251" i="1"/>
  <c r="U2251" i="1" s="1"/>
  <c r="T2252" i="1"/>
  <c r="U2252" i="1" s="1"/>
  <c r="T2253" i="1"/>
  <c r="U2253" i="1" s="1"/>
  <c r="T2254" i="1"/>
  <c r="U2254" i="1" s="1"/>
  <c r="T2255" i="1"/>
  <c r="U2255" i="1" s="1"/>
  <c r="T2256" i="1"/>
  <c r="U2256" i="1" s="1"/>
  <c r="T2257" i="1"/>
  <c r="U2257" i="1" s="1"/>
  <c r="T2258" i="1"/>
  <c r="U2258" i="1" s="1"/>
  <c r="T2259" i="1"/>
  <c r="U2259" i="1" s="1"/>
  <c r="T2260" i="1"/>
  <c r="U2260" i="1" s="1"/>
  <c r="T2261" i="1"/>
  <c r="U2261" i="1" s="1"/>
  <c r="T2262" i="1"/>
  <c r="U2262" i="1" s="1"/>
  <c r="T2263" i="1"/>
  <c r="U2263" i="1" s="1"/>
  <c r="T2264" i="1"/>
  <c r="U2264" i="1" s="1"/>
  <c r="T2265" i="1"/>
  <c r="U2265" i="1" s="1"/>
  <c r="T2266" i="1"/>
  <c r="U2266" i="1" s="1"/>
  <c r="T2267" i="1"/>
  <c r="U2267" i="1" s="1"/>
  <c r="T2268" i="1"/>
  <c r="U2268" i="1" s="1"/>
  <c r="T2269" i="1"/>
  <c r="U2269" i="1" s="1"/>
  <c r="T2270" i="1"/>
  <c r="U2270" i="1" s="1"/>
  <c r="T2271" i="1"/>
  <c r="U2271" i="1" s="1"/>
  <c r="T2272" i="1"/>
  <c r="U2272" i="1" s="1"/>
  <c r="T2273" i="1"/>
  <c r="U2273" i="1" s="1"/>
  <c r="T2274" i="1"/>
  <c r="U2274" i="1" s="1"/>
  <c r="T2275" i="1"/>
  <c r="U2275" i="1" s="1"/>
  <c r="T2276" i="1"/>
  <c r="U2276" i="1" s="1"/>
  <c r="T2277" i="1"/>
  <c r="U2277" i="1" s="1"/>
  <c r="T2278" i="1"/>
  <c r="U2278" i="1" s="1"/>
  <c r="T2279" i="1"/>
  <c r="U2279" i="1" s="1"/>
  <c r="T2280" i="1"/>
  <c r="U2280" i="1" s="1"/>
  <c r="T2281" i="1"/>
  <c r="U2281" i="1" s="1"/>
  <c r="T2282" i="1"/>
  <c r="U2282" i="1" s="1"/>
  <c r="T2283" i="1"/>
  <c r="U2283" i="1" s="1"/>
  <c r="T2284" i="1"/>
  <c r="U2284" i="1" s="1"/>
  <c r="T2285" i="1"/>
  <c r="U2285" i="1" s="1"/>
  <c r="T2286" i="1"/>
  <c r="U2286" i="1" s="1"/>
  <c r="T2287" i="1"/>
  <c r="U2287" i="1" s="1"/>
  <c r="T2288" i="1"/>
  <c r="U2288" i="1" s="1"/>
  <c r="T2289" i="1"/>
  <c r="U2289" i="1" s="1"/>
  <c r="T2290" i="1"/>
  <c r="U2290" i="1" s="1"/>
  <c r="T2291" i="1"/>
  <c r="U2291" i="1" s="1"/>
  <c r="T2292" i="1"/>
  <c r="U2292" i="1" s="1"/>
  <c r="T2293" i="1"/>
  <c r="U2293" i="1" s="1"/>
  <c r="T2294" i="1"/>
  <c r="U2294" i="1" s="1"/>
  <c r="T2295" i="1"/>
  <c r="U2295" i="1" s="1"/>
  <c r="T2296" i="1"/>
  <c r="U2296" i="1" s="1"/>
  <c r="T2297" i="1"/>
  <c r="U2297" i="1" s="1"/>
  <c r="T2298" i="1"/>
  <c r="U2298" i="1" s="1"/>
  <c r="T2299" i="1"/>
  <c r="U2299" i="1" s="1"/>
  <c r="T2300" i="1"/>
  <c r="U2300" i="1" s="1"/>
  <c r="T2301" i="1"/>
  <c r="U2301" i="1" s="1"/>
  <c r="T2302" i="1"/>
  <c r="U2302" i="1" s="1"/>
  <c r="T2303" i="1"/>
  <c r="U2303" i="1" s="1"/>
  <c r="T2304" i="1"/>
  <c r="U2304" i="1" s="1"/>
  <c r="T2305" i="1"/>
  <c r="U2305" i="1" s="1"/>
  <c r="T2306" i="1"/>
  <c r="U2306" i="1" s="1"/>
  <c r="T2307" i="1"/>
  <c r="U2307" i="1" s="1"/>
  <c r="T2308" i="1"/>
  <c r="U2308" i="1" s="1"/>
  <c r="T2309" i="1"/>
  <c r="U2309" i="1" s="1"/>
  <c r="T2310" i="1"/>
  <c r="U2310" i="1" s="1"/>
  <c r="T2311" i="1"/>
  <c r="U2311" i="1" s="1"/>
  <c r="T2312" i="1"/>
  <c r="U2312" i="1" s="1"/>
  <c r="T2313" i="1"/>
  <c r="U2313" i="1" s="1"/>
  <c r="T2314" i="1"/>
  <c r="U2314" i="1" s="1"/>
  <c r="T2315" i="1"/>
  <c r="U2315" i="1" s="1"/>
  <c r="T2316" i="1"/>
  <c r="U2316" i="1" s="1"/>
  <c r="T2317" i="1"/>
  <c r="U2317" i="1" s="1"/>
  <c r="T2318" i="1"/>
  <c r="U2318" i="1" s="1"/>
  <c r="T2319" i="1"/>
  <c r="U2319" i="1" s="1"/>
  <c r="T2320" i="1"/>
  <c r="U2320" i="1" s="1"/>
  <c r="T2321" i="1"/>
  <c r="U2321" i="1" s="1"/>
  <c r="T2322" i="1"/>
  <c r="U2322" i="1" s="1"/>
  <c r="T2323" i="1"/>
  <c r="U2323" i="1" s="1"/>
  <c r="T2324" i="1"/>
  <c r="U2324" i="1" s="1"/>
  <c r="T2325" i="1"/>
  <c r="U2325" i="1" s="1"/>
  <c r="T2326" i="1"/>
  <c r="U2326" i="1" s="1"/>
  <c r="T2327" i="1"/>
  <c r="U2327" i="1" s="1"/>
  <c r="T2328" i="1"/>
  <c r="U2328" i="1" s="1"/>
  <c r="T2329" i="1"/>
  <c r="U2329" i="1" s="1"/>
  <c r="T2330" i="1"/>
  <c r="U2330" i="1" s="1"/>
  <c r="T2331" i="1"/>
  <c r="U2331" i="1" s="1"/>
  <c r="T2332" i="1"/>
  <c r="U2332" i="1" s="1"/>
  <c r="T2333" i="1"/>
  <c r="U2333" i="1" s="1"/>
  <c r="T2334" i="1"/>
  <c r="U2334" i="1" s="1"/>
  <c r="T2335" i="1"/>
  <c r="U2335" i="1" s="1"/>
  <c r="T2336" i="1"/>
  <c r="U2336" i="1" s="1"/>
  <c r="T2337" i="1"/>
  <c r="U2337" i="1" s="1"/>
  <c r="T2338" i="1"/>
  <c r="U2338" i="1" s="1"/>
  <c r="T2339" i="1"/>
  <c r="U2339" i="1" s="1"/>
  <c r="T2340" i="1"/>
  <c r="U2340" i="1" s="1"/>
  <c r="T2341" i="1"/>
  <c r="U2341" i="1" s="1"/>
  <c r="T2342" i="1"/>
  <c r="U2342" i="1" s="1"/>
  <c r="T2343" i="1"/>
  <c r="U2343" i="1" s="1"/>
  <c r="T2344" i="1"/>
  <c r="U2344" i="1" s="1"/>
  <c r="T2345" i="1"/>
  <c r="U2345" i="1" s="1"/>
  <c r="T2346" i="1"/>
  <c r="U2346" i="1" s="1"/>
  <c r="T2347" i="1"/>
  <c r="U2347" i="1" s="1"/>
  <c r="T2348" i="1"/>
  <c r="U2348" i="1" s="1"/>
  <c r="T2349" i="1"/>
  <c r="U2349" i="1" s="1"/>
  <c r="T2350" i="1"/>
  <c r="U2350" i="1" s="1"/>
  <c r="T2351" i="1"/>
  <c r="U2351" i="1" s="1"/>
  <c r="T2352" i="1"/>
  <c r="U2352" i="1" s="1"/>
  <c r="T2353" i="1"/>
  <c r="U2353" i="1" s="1"/>
  <c r="T2354" i="1"/>
  <c r="U2354" i="1" s="1"/>
  <c r="T2355" i="1"/>
  <c r="U2355" i="1" s="1"/>
  <c r="T2356" i="1"/>
  <c r="U2356" i="1" s="1"/>
  <c r="T2357" i="1"/>
  <c r="U2357" i="1" s="1"/>
  <c r="T2358" i="1"/>
  <c r="U2358" i="1" s="1"/>
  <c r="T2359" i="1"/>
  <c r="U2359" i="1" s="1"/>
  <c r="T2360" i="1"/>
  <c r="U2360" i="1" s="1"/>
  <c r="T2361" i="1"/>
  <c r="U2361" i="1" s="1"/>
  <c r="T2362" i="1"/>
  <c r="U2362" i="1" s="1"/>
  <c r="T2363" i="1"/>
  <c r="U2363" i="1" s="1"/>
  <c r="T2364" i="1"/>
  <c r="U2364" i="1" s="1"/>
  <c r="T2365" i="1"/>
  <c r="U2365" i="1" s="1"/>
  <c r="T2366" i="1"/>
  <c r="U2366" i="1" s="1"/>
  <c r="T2367" i="1"/>
  <c r="U2367" i="1" s="1"/>
  <c r="T2368" i="1"/>
  <c r="U2368" i="1" s="1"/>
  <c r="T2369" i="1"/>
  <c r="U2369" i="1" s="1"/>
  <c r="T2370" i="1"/>
  <c r="U2370" i="1" s="1"/>
  <c r="T2371" i="1"/>
  <c r="U2371" i="1" s="1"/>
  <c r="T2372" i="1"/>
  <c r="U2372" i="1" s="1"/>
  <c r="T2373" i="1"/>
  <c r="U2373" i="1" s="1"/>
  <c r="T2374" i="1"/>
  <c r="U2374" i="1" s="1"/>
  <c r="T2375" i="1"/>
  <c r="U2375" i="1" s="1"/>
  <c r="T2376" i="1"/>
  <c r="U2376" i="1" s="1"/>
  <c r="T2377" i="1"/>
  <c r="U2377" i="1" s="1"/>
  <c r="T2378" i="1"/>
  <c r="U2378" i="1" s="1"/>
  <c r="T2379" i="1"/>
  <c r="U2379" i="1" s="1"/>
  <c r="T2380" i="1"/>
  <c r="U2380" i="1" s="1"/>
  <c r="T2381" i="1"/>
  <c r="U2381" i="1" s="1"/>
  <c r="T2382" i="1"/>
  <c r="U2382" i="1" s="1"/>
  <c r="T2383" i="1"/>
  <c r="U2383" i="1" s="1"/>
  <c r="T2384" i="1"/>
  <c r="U2384" i="1" s="1"/>
  <c r="T2385" i="1"/>
  <c r="U2385" i="1" s="1"/>
  <c r="T2386" i="1"/>
  <c r="U2386" i="1" s="1"/>
  <c r="T2387" i="1"/>
  <c r="U2387" i="1" s="1"/>
  <c r="T2388" i="1"/>
  <c r="U2388" i="1" s="1"/>
  <c r="T2389" i="1"/>
  <c r="U2389" i="1" s="1"/>
  <c r="T2390" i="1"/>
  <c r="U2390" i="1" s="1"/>
  <c r="T2391" i="1"/>
  <c r="U2391" i="1" s="1"/>
  <c r="T2392" i="1"/>
  <c r="U2392" i="1" s="1"/>
  <c r="T2393" i="1"/>
  <c r="U2393" i="1" s="1"/>
  <c r="T2394" i="1"/>
  <c r="U2394" i="1" s="1"/>
  <c r="T2395" i="1"/>
  <c r="U2395" i="1" s="1"/>
  <c r="T2396" i="1"/>
  <c r="U2396" i="1" s="1"/>
  <c r="T2397" i="1"/>
  <c r="U2397" i="1" s="1"/>
  <c r="T2398" i="1"/>
  <c r="U2398" i="1" s="1"/>
  <c r="T2399" i="1"/>
  <c r="U2399" i="1" s="1"/>
  <c r="T2400" i="1"/>
  <c r="U2400" i="1" s="1"/>
  <c r="T2401" i="1"/>
  <c r="U2401" i="1" s="1"/>
  <c r="T2402" i="1"/>
  <c r="U2402" i="1" s="1"/>
  <c r="T2403" i="1"/>
  <c r="U2403" i="1" s="1"/>
  <c r="T2404" i="1"/>
  <c r="U2404" i="1" s="1"/>
  <c r="T2405" i="1"/>
  <c r="U2405" i="1" s="1"/>
  <c r="T2406" i="1"/>
  <c r="U2406" i="1" s="1"/>
  <c r="T2407" i="1"/>
  <c r="U2407" i="1" s="1"/>
  <c r="T2408" i="1"/>
  <c r="U2408" i="1" s="1"/>
  <c r="T2409" i="1"/>
  <c r="U2409" i="1" s="1"/>
  <c r="T2410" i="1"/>
  <c r="U2410" i="1" s="1"/>
  <c r="T2411" i="1"/>
  <c r="U2411" i="1" s="1"/>
  <c r="T2412" i="1"/>
  <c r="U2412" i="1" s="1"/>
  <c r="T2413" i="1"/>
  <c r="U2413" i="1" s="1"/>
  <c r="T2414" i="1"/>
  <c r="U2414" i="1" s="1"/>
  <c r="T2415" i="1"/>
  <c r="U2415" i="1" s="1"/>
  <c r="T2416" i="1"/>
  <c r="U2416" i="1" s="1"/>
  <c r="T2417" i="1"/>
  <c r="U2417" i="1" s="1"/>
  <c r="T2418" i="1"/>
  <c r="U2418" i="1" s="1"/>
  <c r="T2419" i="1"/>
  <c r="U2419" i="1" s="1"/>
  <c r="T2420" i="1"/>
  <c r="U2420" i="1" s="1"/>
  <c r="T2421" i="1"/>
  <c r="U2421" i="1" s="1"/>
  <c r="T2422" i="1"/>
  <c r="U2422" i="1" s="1"/>
  <c r="T2423" i="1"/>
  <c r="U2423" i="1" s="1"/>
  <c r="T2424" i="1"/>
  <c r="U2424" i="1" s="1"/>
  <c r="T2425" i="1"/>
  <c r="U2425" i="1" s="1"/>
  <c r="T2426" i="1"/>
  <c r="U2426" i="1" s="1"/>
  <c r="T2427" i="1"/>
  <c r="U2427" i="1" s="1"/>
  <c r="T2428" i="1"/>
  <c r="U2428" i="1" s="1"/>
  <c r="T2429" i="1"/>
  <c r="U2429" i="1" s="1"/>
  <c r="T2430" i="1"/>
  <c r="U2430" i="1" s="1"/>
  <c r="T2431" i="1"/>
  <c r="U2431" i="1" s="1"/>
  <c r="T2432" i="1"/>
  <c r="U2432" i="1" s="1"/>
  <c r="T2433" i="1"/>
  <c r="U2433" i="1" s="1"/>
  <c r="T2434" i="1"/>
  <c r="U2434" i="1" s="1"/>
  <c r="T2435" i="1"/>
  <c r="U2435" i="1" s="1"/>
  <c r="T2436" i="1"/>
  <c r="U2436" i="1" s="1"/>
  <c r="T2437" i="1"/>
  <c r="U2437" i="1" s="1"/>
  <c r="T2438" i="1"/>
  <c r="U2438" i="1" s="1"/>
  <c r="T2439" i="1"/>
  <c r="U2439" i="1" s="1"/>
  <c r="T2440" i="1"/>
  <c r="U2440" i="1" s="1"/>
  <c r="T2441" i="1"/>
  <c r="U2441" i="1" s="1"/>
  <c r="T2442" i="1"/>
  <c r="U2442" i="1" s="1"/>
  <c r="T2443" i="1"/>
  <c r="U2443" i="1" s="1"/>
  <c r="T2444" i="1"/>
  <c r="U2444" i="1" s="1"/>
  <c r="T2445" i="1"/>
  <c r="U2445" i="1" s="1"/>
  <c r="T2446" i="1"/>
  <c r="U2446" i="1" s="1"/>
  <c r="T2447" i="1"/>
  <c r="U2447" i="1" s="1"/>
  <c r="T2448" i="1"/>
  <c r="U2448" i="1" s="1"/>
  <c r="T2449" i="1"/>
  <c r="U2449" i="1" s="1"/>
  <c r="T2450" i="1"/>
  <c r="U2450" i="1" s="1"/>
  <c r="T2451" i="1"/>
  <c r="U2451" i="1" s="1"/>
  <c r="T2452" i="1"/>
  <c r="U2452" i="1" s="1"/>
  <c r="T2453" i="1"/>
  <c r="U2453" i="1" s="1"/>
  <c r="T2454" i="1"/>
  <c r="U2454" i="1" s="1"/>
  <c r="T2455" i="1"/>
  <c r="U2455" i="1" s="1"/>
  <c r="T2456" i="1"/>
  <c r="U2456" i="1" s="1"/>
  <c r="T2457" i="1"/>
  <c r="U2457" i="1" s="1"/>
  <c r="T2458" i="1"/>
  <c r="U2458" i="1" s="1"/>
  <c r="T2459" i="1"/>
  <c r="U2459" i="1" s="1"/>
  <c r="T2460" i="1"/>
  <c r="U2460" i="1" s="1"/>
  <c r="T2461" i="1"/>
  <c r="U2461" i="1" s="1"/>
  <c r="T2462" i="1"/>
  <c r="U2462" i="1" s="1"/>
  <c r="T2463" i="1"/>
  <c r="U2463" i="1" s="1"/>
  <c r="T2464" i="1"/>
  <c r="U2464" i="1" s="1"/>
  <c r="T2465" i="1"/>
  <c r="U2465" i="1" s="1"/>
  <c r="T2466" i="1"/>
  <c r="U2466" i="1" s="1"/>
  <c r="T2467" i="1"/>
  <c r="U2467" i="1" s="1"/>
  <c r="T2468" i="1"/>
  <c r="U2468" i="1" s="1"/>
  <c r="T2469" i="1"/>
  <c r="U2469" i="1" s="1"/>
  <c r="T2470" i="1"/>
  <c r="U2470" i="1" s="1"/>
  <c r="T2471" i="1"/>
  <c r="U2471" i="1" s="1"/>
  <c r="T2472" i="1"/>
  <c r="U2472" i="1" s="1"/>
  <c r="T2473" i="1"/>
  <c r="U2473" i="1" s="1"/>
  <c r="T2474" i="1"/>
  <c r="U2474" i="1" s="1"/>
  <c r="T2475" i="1"/>
  <c r="U2475" i="1" s="1"/>
  <c r="T2476" i="1"/>
  <c r="U2476" i="1" s="1"/>
  <c r="T2477" i="1"/>
  <c r="U2477" i="1" s="1"/>
  <c r="T2478" i="1"/>
  <c r="U2478" i="1" s="1"/>
  <c r="T2479" i="1"/>
  <c r="U2479" i="1" s="1"/>
  <c r="T2480" i="1"/>
  <c r="U2480" i="1" s="1"/>
  <c r="T2481" i="1"/>
  <c r="U2481" i="1" s="1"/>
  <c r="T2482" i="1"/>
  <c r="U2482" i="1" s="1"/>
  <c r="T2483" i="1"/>
  <c r="U2483" i="1" s="1"/>
  <c r="T2484" i="1"/>
  <c r="U2484" i="1" s="1"/>
  <c r="T2485" i="1"/>
  <c r="U2485" i="1" s="1"/>
  <c r="T2486" i="1"/>
  <c r="U2486" i="1" s="1"/>
  <c r="T2487" i="1"/>
  <c r="U2487" i="1" s="1"/>
  <c r="T2488" i="1"/>
  <c r="U2488" i="1" s="1"/>
  <c r="T2489" i="1"/>
  <c r="U2489" i="1" s="1"/>
  <c r="T2490" i="1"/>
  <c r="U2490" i="1" s="1"/>
  <c r="T2491" i="1"/>
  <c r="U2491" i="1" s="1"/>
  <c r="T2492" i="1"/>
  <c r="U2492" i="1" s="1"/>
  <c r="T2493" i="1"/>
  <c r="U2493" i="1" s="1"/>
  <c r="T2494" i="1"/>
  <c r="U2494" i="1" s="1"/>
  <c r="T2495" i="1"/>
  <c r="U2495" i="1" s="1"/>
  <c r="T2496" i="1"/>
  <c r="U2496" i="1" s="1"/>
  <c r="T2497" i="1"/>
  <c r="U2497" i="1" s="1"/>
  <c r="T2498" i="1"/>
  <c r="U2498" i="1" s="1"/>
  <c r="T2499" i="1"/>
  <c r="U2499" i="1" s="1"/>
  <c r="T2500" i="1"/>
  <c r="U2500" i="1" s="1"/>
  <c r="T2501" i="1"/>
  <c r="U2501" i="1" s="1"/>
  <c r="T2502" i="1"/>
  <c r="U2502" i="1" s="1"/>
  <c r="T2503" i="1"/>
  <c r="U2503" i="1" s="1"/>
  <c r="T2504" i="1"/>
  <c r="U2504" i="1" s="1"/>
  <c r="T2505" i="1"/>
  <c r="U2505" i="1" s="1"/>
  <c r="T2506" i="1"/>
  <c r="U2506" i="1" s="1"/>
  <c r="T2507" i="1"/>
  <c r="U2507" i="1" s="1"/>
  <c r="T2508" i="1"/>
  <c r="U2508" i="1" s="1"/>
  <c r="T2509" i="1"/>
  <c r="U2509" i="1" s="1"/>
  <c r="T2510" i="1"/>
  <c r="U2510" i="1" s="1"/>
  <c r="T2511" i="1"/>
  <c r="U2511" i="1" s="1"/>
  <c r="T2512" i="1"/>
  <c r="U2512" i="1" s="1"/>
  <c r="T2513" i="1"/>
  <c r="U2513" i="1" s="1"/>
  <c r="T2514" i="1"/>
  <c r="U2514" i="1" s="1"/>
  <c r="T2515" i="1"/>
  <c r="U2515" i="1" s="1"/>
  <c r="T2516" i="1"/>
  <c r="U2516" i="1" s="1"/>
  <c r="T2517" i="1"/>
  <c r="U2517" i="1" s="1"/>
  <c r="T2518" i="1"/>
  <c r="U2518" i="1" s="1"/>
  <c r="T2519" i="1"/>
  <c r="U2519" i="1" s="1"/>
  <c r="T2520" i="1"/>
  <c r="U2520" i="1" s="1"/>
  <c r="T2521" i="1"/>
  <c r="U2521" i="1" s="1"/>
  <c r="T2522" i="1"/>
  <c r="U2522" i="1" s="1"/>
  <c r="T2523" i="1"/>
  <c r="U2523" i="1" s="1"/>
  <c r="T2524" i="1"/>
  <c r="U2524" i="1" s="1"/>
  <c r="T2525" i="1"/>
  <c r="U2525" i="1" s="1"/>
  <c r="T2526" i="1"/>
  <c r="U2526" i="1" s="1"/>
  <c r="T2527" i="1"/>
  <c r="U2527" i="1" s="1"/>
  <c r="T2528" i="1"/>
  <c r="U2528" i="1" s="1"/>
  <c r="T2529" i="1"/>
  <c r="U2529" i="1" s="1"/>
  <c r="T2530" i="1"/>
  <c r="U2530" i="1" s="1"/>
  <c r="T2531" i="1"/>
  <c r="U2531" i="1" s="1"/>
  <c r="T2532" i="1"/>
  <c r="U2532" i="1" s="1"/>
  <c r="T2533" i="1"/>
  <c r="U2533" i="1" s="1"/>
  <c r="T2534" i="1"/>
  <c r="U2534" i="1" s="1"/>
  <c r="T2535" i="1"/>
  <c r="U2535" i="1" s="1"/>
  <c r="T2536" i="1"/>
  <c r="U2536" i="1" s="1"/>
  <c r="T2537" i="1"/>
  <c r="U2537" i="1" s="1"/>
  <c r="T2538" i="1"/>
  <c r="U2538" i="1" s="1"/>
  <c r="T2539" i="1"/>
  <c r="U2539" i="1" s="1"/>
  <c r="T2540" i="1"/>
  <c r="U2540" i="1" s="1"/>
  <c r="T2541" i="1"/>
  <c r="U2541" i="1" s="1"/>
  <c r="T2542" i="1"/>
  <c r="U2542" i="1" s="1"/>
  <c r="T2543" i="1"/>
  <c r="U2543" i="1" s="1"/>
  <c r="T2544" i="1"/>
  <c r="U2544" i="1" s="1"/>
  <c r="T2545" i="1"/>
  <c r="U2545" i="1" s="1"/>
  <c r="T2546" i="1"/>
  <c r="U2546" i="1" s="1"/>
  <c r="T2547" i="1"/>
  <c r="U2547" i="1" s="1"/>
  <c r="T2548" i="1"/>
  <c r="U2548" i="1" s="1"/>
  <c r="T2549" i="1"/>
  <c r="U2549" i="1" s="1"/>
  <c r="T2550" i="1"/>
  <c r="U2550" i="1" s="1"/>
  <c r="T2551" i="1"/>
  <c r="U2551" i="1" s="1"/>
  <c r="T2552" i="1"/>
  <c r="U2552" i="1" s="1"/>
  <c r="T2553" i="1"/>
  <c r="U2553" i="1" s="1"/>
  <c r="T2554" i="1"/>
  <c r="U2554" i="1" s="1"/>
  <c r="T2555" i="1"/>
  <c r="U2555" i="1" s="1"/>
  <c r="T2556" i="1"/>
  <c r="U2556" i="1" s="1"/>
  <c r="T2557" i="1"/>
  <c r="U2557" i="1" s="1"/>
  <c r="T2558" i="1"/>
  <c r="U2558" i="1" s="1"/>
  <c r="T2559" i="1"/>
  <c r="U2559" i="1" s="1"/>
  <c r="T2560" i="1"/>
  <c r="U2560" i="1" s="1"/>
  <c r="T2561" i="1"/>
  <c r="U2561" i="1" s="1"/>
  <c r="T2562" i="1"/>
  <c r="U2562" i="1" s="1"/>
  <c r="T2563" i="1"/>
  <c r="U2563" i="1" s="1"/>
  <c r="T2564" i="1"/>
  <c r="U2564" i="1" s="1"/>
  <c r="T2565" i="1"/>
  <c r="U2565" i="1" s="1"/>
  <c r="T2566" i="1"/>
  <c r="U2566" i="1" s="1"/>
  <c r="T2567" i="1"/>
  <c r="U2567" i="1" s="1"/>
  <c r="T2568" i="1"/>
  <c r="U2568" i="1" s="1"/>
  <c r="T2569" i="1"/>
  <c r="U2569" i="1" s="1"/>
  <c r="T2570" i="1"/>
  <c r="U2570" i="1" s="1"/>
  <c r="T2571" i="1"/>
  <c r="U2571" i="1" s="1"/>
  <c r="T2572" i="1"/>
  <c r="U2572" i="1" s="1"/>
  <c r="T2573" i="1"/>
  <c r="U2573" i="1" s="1"/>
  <c r="T2574" i="1"/>
  <c r="U2574" i="1" s="1"/>
  <c r="T2575" i="1"/>
  <c r="U2575" i="1" s="1"/>
  <c r="T2576" i="1"/>
  <c r="U2576" i="1" s="1"/>
  <c r="T2577" i="1"/>
  <c r="U2577" i="1" s="1"/>
  <c r="T2578" i="1"/>
  <c r="U2578" i="1" s="1"/>
  <c r="T2579" i="1"/>
  <c r="U2579" i="1" s="1"/>
  <c r="T2580" i="1"/>
  <c r="U2580" i="1" s="1"/>
  <c r="T2581" i="1"/>
  <c r="U2581" i="1" s="1"/>
  <c r="T2582" i="1"/>
  <c r="U2582" i="1" s="1"/>
  <c r="T2583" i="1"/>
  <c r="U2583" i="1" s="1"/>
  <c r="T2584" i="1"/>
  <c r="U2584" i="1" s="1"/>
  <c r="T2585" i="1"/>
  <c r="U2585" i="1" s="1"/>
  <c r="T2586" i="1"/>
  <c r="U2586" i="1" s="1"/>
  <c r="T2587" i="1"/>
  <c r="U2587" i="1" s="1"/>
  <c r="T2588" i="1"/>
  <c r="U2588" i="1" s="1"/>
  <c r="T2589" i="1"/>
  <c r="U2589" i="1" s="1"/>
  <c r="T2590" i="1"/>
  <c r="U2590" i="1" s="1"/>
  <c r="T2591" i="1"/>
  <c r="U2591" i="1" s="1"/>
  <c r="T2592" i="1"/>
  <c r="U2592" i="1" s="1"/>
  <c r="T2593" i="1"/>
  <c r="U2593" i="1" s="1"/>
  <c r="T2594" i="1"/>
  <c r="U2594" i="1" s="1"/>
  <c r="T2595" i="1"/>
  <c r="U2595" i="1" s="1"/>
  <c r="T2596" i="1"/>
  <c r="U2596" i="1" s="1"/>
  <c r="T2597" i="1"/>
  <c r="U2597" i="1" s="1"/>
  <c r="T2598" i="1"/>
  <c r="U2598" i="1" s="1"/>
  <c r="T2599" i="1"/>
  <c r="U2599" i="1" s="1"/>
  <c r="T2600" i="1"/>
  <c r="U2600" i="1" s="1"/>
  <c r="T2601" i="1"/>
  <c r="U2601" i="1" s="1"/>
  <c r="T2602" i="1"/>
  <c r="U2602" i="1" s="1"/>
  <c r="T2603" i="1"/>
  <c r="U2603" i="1" s="1"/>
  <c r="T2604" i="1"/>
  <c r="U2604" i="1" s="1"/>
  <c r="T2605" i="1"/>
  <c r="U2605" i="1" s="1"/>
  <c r="T2606" i="1"/>
  <c r="U2606" i="1" s="1"/>
  <c r="T2607" i="1"/>
  <c r="U2607" i="1" s="1"/>
  <c r="T2608" i="1"/>
  <c r="U2608" i="1" s="1"/>
  <c r="T2609" i="1"/>
  <c r="U2609" i="1" s="1"/>
  <c r="T2610" i="1"/>
  <c r="U2610" i="1" s="1"/>
  <c r="T2611" i="1"/>
  <c r="U2611" i="1" s="1"/>
  <c r="T2612" i="1"/>
  <c r="U2612" i="1" s="1"/>
  <c r="T2613" i="1"/>
  <c r="U2613" i="1" s="1"/>
  <c r="T2614" i="1"/>
  <c r="U2614" i="1" s="1"/>
  <c r="T2615" i="1"/>
  <c r="U2615" i="1" s="1"/>
  <c r="T2616" i="1"/>
  <c r="U2616" i="1" s="1"/>
  <c r="T2617" i="1"/>
  <c r="U2617" i="1" s="1"/>
  <c r="T2618" i="1"/>
  <c r="U2618" i="1" s="1"/>
  <c r="T2619" i="1"/>
  <c r="U2619" i="1" s="1"/>
  <c r="T2620" i="1"/>
  <c r="U2620" i="1" s="1"/>
  <c r="T2621" i="1"/>
  <c r="U2621" i="1" s="1"/>
  <c r="T2622" i="1"/>
  <c r="U2622" i="1" s="1"/>
  <c r="T2623" i="1"/>
  <c r="U2623" i="1" s="1"/>
  <c r="T2624" i="1"/>
  <c r="U2624" i="1" s="1"/>
  <c r="T2625" i="1"/>
  <c r="U2625" i="1" s="1"/>
  <c r="T2626" i="1"/>
  <c r="U2626" i="1" s="1"/>
  <c r="T2627" i="1"/>
  <c r="U2627" i="1" s="1"/>
  <c r="T2628" i="1"/>
  <c r="U2628" i="1" s="1"/>
  <c r="T2629" i="1"/>
  <c r="U2629" i="1" s="1"/>
  <c r="T2630" i="1"/>
  <c r="U2630" i="1" s="1"/>
  <c r="T2631" i="1"/>
  <c r="U2631" i="1" s="1"/>
  <c r="T2632" i="1"/>
  <c r="U2632" i="1" s="1"/>
  <c r="T2633" i="1"/>
  <c r="U2633" i="1" s="1"/>
  <c r="T2634" i="1"/>
  <c r="U2634" i="1" s="1"/>
  <c r="T2635" i="1"/>
  <c r="U2635" i="1" s="1"/>
  <c r="T2636" i="1"/>
  <c r="U2636" i="1" s="1"/>
  <c r="T2637" i="1"/>
  <c r="U2637" i="1" s="1"/>
  <c r="T2638" i="1"/>
  <c r="U2638" i="1" s="1"/>
  <c r="T2639" i="1"/>
  <c r="U2639" i="1" s="1"/>
  <c r="T2640" i="1"/>
  <c r="U2640" i="1" s="1"/>
  <c r="T2641" i="1"/>
  <c r="U2641" i="1" s="1"/>
  <c r="T2642" i="1"/>
  <c r="U2642" i="1" s="1"/>
  <c r="T2643" i="1"/>
  <c r="U2643" i="1" s="1"/>
  <c r="T2644" i="1"/>
  <c r="U2644" i="1" s="1"/>
  <c r="T2645" i="1"/>
  <c r="U2645" i="1" s="1"/>
  <c r="T2646" i="1"/>
  <c r="U2646" i="1" s="1"/>
  <c r="T2647" i="1"/>
  <c r="U2647" i="1" s="1"/>
  <c r="T2648" i="1"/>
  <c r="U2648" i="1" s="1"/>
  <c r="T2649" i="1"/>
  <c r="U2649" i="1" s="1"/>
  <c r="T2650" i="1"/>
  <c r="U2650" i="1" s="1"/>
  <c r="T2651" i="1"/>
  <c r="U2651" i="1" s="1"/>
  <c r="T2652" i="1"/>
  <c r="U2652" i="1" s="1"/>
  <c r="T2653" i="1"/>
  <c r="U2653" i="1" s="1"/>
  <c r="T2654" i="1"/>
  <c r="U2654" i="1" s="1"/>
  <c r="T2655" i="1"/>
  <c r="U2655" i="1" s="1"/>
  <c r="T2656" i="1"/>
  <c r="U2656" i="1" s="1"/>
  <c r="T2657" i="1"/>
  <c r="U2657" i="1" s="1"/>
  <c r="T2658" i="1"/>
  <c r="U2658" i="1" s="1"/>
  <c r="T2659" i="1"/>
  <c r="U2659" i="1" s="1"/>
  <c r="T2660" i="1"/>
  <c r="U2660" i="1" s="1"/>
  <c r="T2661" i="1"/>
  <c r="U2661" i="1" s="1"/>
  <c r="T2662" i="1"/>
  <c r="U2662" i="1" s="1"/>
  <c r="T2663" i="1"/>
  <c r="U2663" i="1" s="1"/>
  <c r="T2664" i="1"/>
  <c r="U2664" i="1" s="1"/>
  <c r="T2665" i="1"/>
  <c r="U2665" i="1" s="1"/>
  <c r="T2666" i="1"/>
  <c r="U2666" i="1" s="1"/>
  <c r="T2667" i="1"/>
  <c r="U2667" i="1" s="1"/>
  <c r="T2668" i="1"/>
  <c r="U2668" i="1" s="1"/>
  <c r="T2669" i="1"/>
  <c r="U2669" i="1" s="1"/>
  <c r="T2670" i="1"/>
  <c r="U2670" i="1" s="1"/>
  <c r="T2671" i="1"/>
  <c r="U2671" i="1" s="1"/>
  <c r="T2672" i="1"/>
  <c r="U2672" i="1" s="1"/>
  <c r="T2673" i="1"/>
  <c r="U2673" i="1" s="1"/>
  <c r="T2674" i="1"/>
  <c r="U2674" i="1" s="1"/>
  <c r="T2675" i="1"/>
  <c r="U2675" i="1" s="1"/>
  <c r="T2676" i="1"/>
  <c r="U2676" i="1" s="1"/>
  <c r="T2677" i="1"/>
  <c r="U2677" i="1" s="1"/>
  <c r="T2678" i="1"/>
  <c r="U2678" i="1" s="1"/>
  <c r="T2679" i="1"/>
  <c r="U2679" i="1" s="1"/>
  <c r="T2680" i="1"/>
  <c r="U2680" i="1" s="1"/>
  <c r="T2681" i="1"/>
  <c r="U2681" i="1" s="1"/>
  <c r="T2682" i="1"/>
  <c r="U2682" i="1" s="1"/>
  <c r="T2683" i="1"/>
  <c r="U2683" i="1" s="1"/>
  <c r="T2684" i="1"/>
  <c r="U2684" i="1" s="1"/>
  <c r="T2685" i="1"/>
  <c r="U2685" i="1" s="1"/>
  <c r="T2686" i="1"/>
  <c r="U2686" i="1" s="1"/>
  <c r="T2687" i="1"/>
  <c r="U2687" i="1" s="1"/>
  <c r="T2688" i="1"/>
  <c r="U2688" i="1" s="1"/>
  <c r="T2689" i="1"/>
  <c r="U2689" i="1" s="1"/>
  <c r="T2690" i="1"/>
  <c r="U2690" i="1" s="1"/>
  <c r="T2691" i="1"/>
  <c r="U2691" i="1" s="1"/>
  <c r="T2692" i="1"/>
  <c r="U2692" i="1" s="1"/>
  <c r="T2693" i="1"/>
  <c r="U2693" i="1" s="1"/>
  <c r="T2694" i="1"/>
  <c r="U2694" i="1" s="1"/>
  <c r="T2695" i="1"/>
  <c r="U2695" i="1" s="1"/>
  <c r="T2696" i="1"/>
  <c r="U2696" i="1" s="1"/>
  <c r="T2697" i="1"/>
  <c r="U2697" i="1" s="1"/>
  <c r="T2698" i="1"/>
  <c r="U2698" i="1" s="1"/>
  <c r="T2699" i="1"/>
  <c r="U2699" i="1" s="1"/>
  <c r="T2700" i="1"/>
  <c r="U2700" i="1" s="1"/>
  <c r="T2701" i="1"/>
  <c r="U2701" i="1" s="1"/>
  <c r="T2702" i="1"/>
  <c r="U2702" i="1" s="1"/>
  <c r="T2703" i="1"/>
  <c r="U2703" i="1" s="1"/>
  <c r="T2704" i="1"/>
  <c r="U2704" i="1" s="1"/>
  <c r="T2705" i="1"/>
  <c r="U2705" i="1" s="1"/>
  <c r="T2706" i="1"/>
  <c r="U2706" i="1" s="1"/>
  <c r="T2707" i="1"/>
  <c r="U2707" i="1" s="1"/>
  <c r="T2708" i="1"/>
  <c r="U2708" i="1" s="1"/>
  <c r="T2709" i="1"/>
  <c r="U2709" i="1" s="1"/>
  <c r="T2710" i="1"/>
  <c r="U2710" i="1" s="1"/>
  <c r="T2711" i="1"/>
  <c r="U2711" i="1" s="1"/>
  <c r="T2712" i="1"/>
  <c r="U2712" i="1" s="1"/>
  <c r="T2713" i="1"/>
  <c r="U2713" i="1" s="1"/>
  <c r="T2714" i="1"/>
  <c r="U2714" i="1" s="1"/>
  <c r="T2715" i="1"/>
  <c r="U2715" i="1" s="1"/>
  <c r="T2716" i="1"/>
  <c r="U2716" i="1" s="1"/>
  <c r="T2717" i="1"/>
  <c r="U2717" i="1" s="1"/>
  <c r="T2718" i="1"/>
  <c r="U2718" i="1" s="1"/>
  <c r="T2719" i="1"/>
  <c r="U2719" i="1" s="1"/>
  <c r="T2720" i="1"/>
  <c r="U2720" i="1" s="1"/>
  <c r="T2721" i="1"/>
  <c r="U2721" i="1" s="1"/>
  <c r="T2722" i="1"/>
  <c r="U2722" i="1" s="1"/>
  <c r="T2723" i="1"/>
  <c r="U2723" i="1" s="1"/>
  <c r="T2724" i="1"/>
  <c r="U2724" i="1" s="1"/>
  <c r="T2725" i="1"/>
  <c r="U2725" i="1" s="1"/>
  <c r="T2726" i="1"/>
  <c r="U2726" i="1" s="1"/>
  <c r="T2727" i="1"/>
  <c r="U2727" i="1" s="1"/>
  <c r="T2728" i="1"/>
  <c r="U2728" i="1" s="1"/>
  <c r="T2729" i="1"/>
  <c r="U2729" i="1" s="1"/>
  <c r="T2730" i="1"/>
  <c r="U2730" i="1" s="1"/>
  <c r="T2731" i="1"/>
  <c r="U2731" i="1" s="1"/>
  <c r="T2732" i="1"/>
  <c r="U2732" i="1" s="1"/>
  <c r="T2733" i="1"/>
  <c r="U2733" i="1" s="1"/>
  <c r="T2734" i="1"/>
  <c r="U2734" i="1" s="1"/>
  <c r="T2735" i="1"/>
  <c r="U2735" i="1" s="1"/>
  <c r="T2736" i="1"/>
  <c r="U2736" i="1" s="1"/>
  <c r="T2737" i="1"/>
  <c r="U2737" i="1" s="1"/>
  <c r="T2738" i="1"/>
  <c r="U2738" i="1" s="1"/>
  <c r="T2739" i="1"/>
  <c r="U2739" i="1" s="1"/>
  <c r="T2740" i="1"/>
  <c r="U2740" i="1" s="1"/>
  <c r="T2741" i="1"/>
  <c r="U2741" i="1" s="1"/>
  <c r="T2742" i="1"/>
  <c r="U2742" i="1" s="1"/>
  <c r="T2743" i="1"/>
  <c r="U2743" i="1" s="1"/>
  <c r="T2744" i="1"/>
  <c r="U2744" i="1" s="1"/>
  <c r="T2745" i="1"/>
  <c r="U2745" i="1" s="1"/>
  <c r="T2746" i="1"/>
  <c r="U2746" i="1" s="1"/>
  <c r="T2747" i="1"/>
  <c r="U2747" i="1" s="1"/>
  <c r="T2748" i="1"/>
  <c r="U2748" i="1" s="1"/>
  <c r="T2749" i="1"/>
  <c r="U2749" i="1" s="1"/>
  <c r="T2750" i="1"/>
  <c r="U2750" i="1" s="1"/>
  <c r="T2751" i="1"/>
  <c r="U2751" i="1" s="1"/>
  <c r="T2752" i="1"/>
  <c r="U2752" i="1" s="1"/>
  <c r="T2753" i="1"/>
  <c r="U2753" i="1" s="1"/>
  <c r="T2754" i="1"/>
  <c r="U2754" i="1" s="1"/>
  <c r="T2755" i="1"/>
  <c r="U2755" i="1" s="1"/>
  <c r="T2756" i="1"/>
  <c r="U2756" i="1" s="1"/>
  <c r="T2757" i="1"/>
  <c r="U2757" i="1" s="1"/>
  <c r="T2758" i="1"/>
  <c r="U2758" i="1" s="1"/>
  <c r="T2759" i="1"/>
  <c r="U2759" i="1" s="1"/>
  <c r="T2760" i="1"/>
  <c r="U2760" i="1" s="1"/>
  <c r="T2761" i="1"/>
  <c r="U2761" i="1" s="1"/>
  <c r="T2762" i="1"/>
  <c r="U2762" i="1" s="1"/>
  <c r="T2763" i="1"/>
  <c r="U2763" i="1" s="1"/>
  <c r="T2764" i="1"/>
  <c r="U2764" i="1" s="1"/>
  <c r="T2765" i="1"/>
  <c r="U2765" i="1" s="1"/>
  <c r="T2766" i="1"/>
  <c r="U2766" i="1" s="1"/>
  <c r="T2767" i="1"/>
  <c r="U2767" i="1" s="1"/>
  <c r="T2768" i="1"/>
  <c r="U2768" i="1" s="1"/>
  <c r="T2769" i="1"/>
  <c r="U2769" i="1" s="1"/>
  <c r="T2770" i="1"/>
  <c r="U2770" i="1" s="1"/>
  <c r="T2771" i="1"/>
  <c r="U2771" i="1" s="1"/>
  <c r="T2772" i="1"/>
  <c r="U2772" i="1" s="1"/>
  <c r="T2773" i="1"/>
  <c r="U2773" i="1" s="1"/>
  <c r="T2774" i="1"/>
  <c r="U2774" i="1" s="1"/>
  <c r="T2775" i="1"/>
  <c r="U2775" i="1" s="1"/>
  <c r="T2776" i="1"/>
  <c r="U2776" i="1" s="1"/>
  <c r="T2777" i="1"/>
  <c r="U2777" i="1" s="1"/>
  <c r="T2778" i="1"/>
  <c r="U2778" i="1" s="1"/>
  <c r="T2779" i="1"/>
  <c r="U2779" i="1" s="1"/>
  <c r="T2780" i="1"/>
  <c r="U2780" i="1" s="1"/>
  <c r="T2781" i="1"/>
  <c r="U2781" i="1" s="1"/>
  <c r="T2782" i="1"/>
  <c r="U2782" i="1" s="1"/>
  <c r="T2783" i="1"/>
  <c r="U2783" i="1" s="1"/>
  <c r="T2784" i="1"/>
  <c r="U2784" i="1" s="1"/>
  <c r="T2785" i="1"/>
  <c r="U2785" i="1" s="1"/>
  <c r="T2786" i="1"/>
  <c r="U2786" i="1" s="1"/>
  <c r="T2787" i="1"/>
  <c r="U2787" i="1" s="1"/>
  <c r="T2788" i="1"/>
  <c r="U2788" i="1" s="1"/>
  <c r="T2789" i="1"/>
  <c r="U2789" i="1" s="1"/>
  <c r="T2790" i="1"/>
  <c r="U2790" i="1" s="1"/>
  <c r="T2791" i="1"/>
  <c r="U2791" i="1" s="1"/>
  <c r="T2792" i="1"/>
  <c r="U2792" i="1" s="1"/>
  <c r="T2793" i="1"/>
  <c r="U2793" i="1" s="1"/>
  <c r="T2794" i="1"/>
  <c r="U2794" i="1" s="1"/>
  <c r="T2795" i="1"/>
  <c r="U2795" i="1" s="1"/>
  <c r="T2796" i="1"/>
  <c r="U2796" i="1" s="1"/>
  <c r="T2797" i="1"/>
  <c r="U2797" i="1" s="1"/>
  <c r="T2798" i="1"/>
  <c r="U2798" i="1" s="1"/>
  <c r="T2799" i="1"/>
  <c r="U2799" i="1" s="1"/>
  <c r="T2800" i="1"/>
  <c r="U2800" i="1" s="1"/>
  <c r="T2801" i="1"/>
  <c r="U2801" i="1" s="1"/>
  <c r="T2802" i="1"/>
  <c r="U2802" i="1" s="1"/>
  <c r="T2803" i="1"/>
  <c r="U2803" i="1" s="1"/>
  <c r="T2804" i="1"/>
  <c r="U2804" i="1" s="1"/>
  <c r="T2805" i="1"/>
  <c r="U2805" i="1" s="1"/>
  <c r="T2806" i="1"/>
  <c r="U2806" i="1" s="1"/>
  <c r="T2807" i="1"/>
  <c r="U2807" i="1" s="1"/>
  <c r="T2808" i="1"/>
  <c r="U2808" i="1" s="1"/>
  <c r="T2809" i="1"/>
  <c r="U2809" i="1" s="1"/>
  <c r="T2810" i="1"/>
  <c r="U2810" i="1" s="1"/>
  <c r="T2811" i="1"/>
  <c r="U2811" i="1" s="1"/>
  <c r="T2812" i="1"/>
  <c r="U2812" i="1" s="1"/>
  <c r="T2813" i="1"/>
  <c r="U2813" i="1" s="1"/>
  <c r="T2814" i="1"/>
  <c r="U2814" i="1" s="1"/>
  <c r="T2815" i="1"/>
  <c r="U2815" i="1" s="1"/>
  <c r="T2816" i="1"/>
  <c r="U2816" i="1" s="1"/>
  <c r="T2817" i="1"/>
  <c r="U2817" i="1" s="1"/>
  <c r="T2818" i="1"/>
  <c r="U2818" i="1" s="1"/>
  <c r="T2819" i="1"/>
  <c r="U2819" i="1" s="1"/>
  <c r="T2820" i="1"/>
  <c r="U2820" i="1" s="1"/>
  <c r="T2821" i="1"/>
  <c r="U2821" i="1" s="1"/>
  <c r="T2822" i="1"/>
  <c r="U2822" i="1" s="1"/>
  <c r="T2823" i="1"/>
  <c r="U2823" i="1" s="1"/>
  <c r="T2824" i="1"/>
  <c r="U2824" i="1" s="1"/>
  <c r="T2825" i="1"/>
  <c r="U2825" i="1" s="1"/>
  <c r="T2826" i="1"/>
  <c r="U2826" i="1" s="1"/>
  <c r="T2827" i="1"/>
  <c r="U2827" i="1" s="1"/>
  <c r="T2828" i="1"/>
  <c r="U2828" i="1" s="1"/>
  <c r="T2829" i="1"/>
  <c r="U2829" i="1" s="1"/>
  <c r="T2830" i="1"/>
  <c r="U2830" i="1" s="1"/>
  <c r="T2831" i="1"/>
  <c r="U2831" i="1" s="1"/>
  <c r="T2832" i="1"/>
  <c r="U2832" i="1" s="1"/>
  <c r="T2833" i="1"/>
  <c r="U2833" i="1" s="1"/>
  <c r="T2834" i="1"/>
  <c r="U2834" i="1" s="1"/>
  <c r="T2835" i="1"/>
  <c r="U2835" i="1" s="1"/>
  <c r="T2836" i="1"/>
  <c r="U2836" i="1" s="1"/>
  <c r="T2837" i="1"/>
  <c r="U2837" i="1" s="1"/>
  <c r="T2838" i="1"/>
  <c r="U2838" i="1" s="1"/>
  <c r="T2839" i="1"/>
  <c r="U2839" i="1" s="1"/>
  <c r="T2840" i="1"/>
  <c r="U2840" i="1" s="1"/>
  <c r="T2841" i="1"/>
  <c r="U2841" i="1" s="1"/>
  <c r="T2842" i="1"/>
  <c r="U2842" i="1" s="1"/>
  <c r="T2843" i="1"/>
  <c r="U2843" i="1" s="1"/>
  <c r="T2844" i="1"/>
  <c r="U2844" i="1" s="1"/>
  <c r="T2845" i="1"/>
  <c r="U2845" i="1" s="1"/>
  <c r="T2846" i="1"/>
  <c r="U2846" i="1" s="1"/>
  <c r="T2847" i="1"/>
  <c r="U2847" i="1" s="1"/>
  <c r="T2848" i="1"/>
  <c r="U2848" i="1" s="1"/>
  <c r="T2849" i="1"/>
  <c r="U2849" i="1" s="1"/>
  <c r="T2850" i="1"/>
  <c r="U2850" i="1" s="1"/>
  <c r="T2851" i="1"/>
  <c r="U2851" i="1" s="1"/>
  <c r="T2852" i="1"/>
  <c r="U2852" i="1" s="1"/>
  <c r="T2853" i="1"/>
  <c r="U2853" i="1" s="1"/>
  <c r="T2854" i="1"/>
  <c r="U2854" i="1" s="1"/>
  <c r="T2855" i="1"/>
  <c r="U2855" i="1" s="1"/>
  <c r="T2856" i="1"/>
  <c r="U2856" i="1" s="1"/>
  <c r="T2857" i="1"/>
  <c r="U2857" i="1" s="1"/>
  <c r="T2858" i="1"/>
  <c r="U2858" i="1" s="1"/>
  <c r="T2859" i="1"/>
  <c r="U2859" i="1" s="1"/>
  <c r="T2860" i="1"/>
  <c r="U2860" i="1" s="1"/>
  <c r="T2861" i="1"/>
  <c r="U2861" i="1" s="1"/>
  <c r="T2862" i="1"/>
  <c r="U2862" i="1" s="1"/>
  <c r="T2863" i="1"/>
  <c r="U2863" i="1" s="1"/>
  <c r="T2864" i="1"/>
  <c r="U2864" i="1" s="1"/>
  <c r="T2865" i="1"/>
  <c r="U2865" i="1" s="1"/>
  <c r="T2866" i="1"/>
  <c r="U2866" i="1" s="1"/>
  <c r="T2867" i="1"/>
  <c r="U2867" i="1" s="1"/>
  <c r="T2868" i="1"/>
  <c r="U2868" i="1" s="1"/>
  <c r="T2869" i="1"/>
  <c r="U2869" i="1" s="1"/>
  <c r="T2870" i="1"/>
  <c r="U2870" i="1" s="1"/>
  <c r="T2871" i="1"/>
  <c r="U2871" i="1" s="1"/>
  <c r="T2872" i="1"/>
  <c r="U2872" i="1" s="1"/>
  <c r="T2873" i="1"/>
  <c r="U2873" i="1" s="1"/>
  <c r="T2874" i="1"/>
  <c r="U2874" i="1" s="1"/>
  <c r="T2875" i="1"/>
  <c r="U2875" i="1" s="1"/>
  <c r="T2876" i="1"/>
  <c r="U2876" i="1" s="1"/>
  <c r="T2877" i="1"/>
  <c r="U2877" i="1" s="1"/>
  <c r="T2878" i="1"/>
  <c r="U2878" i="1" s="1"/>
  <c r="T2879" i="1"/>
  <c r="U2879" i="1" s="1"/>
  <c r="T2880" i="1"/>
  <c r="U2880" i="1" s="1"/>
  <c r="T2881" i="1"/>
  <c r="U2881" i="1" s="1"/>
  <c r="T2882" i="1"/>
  <c r="U2882" i="1" s="1"/>
  <c r="T2883" i="1"/>
  <c r="U2883" i="1" s="1"/>
  <c r="T2884" i="1"/>
  <c r="U2884" i="1" s="1"/>
  <c r="T2885" i="1"/>
  <c r="U2885" i="1" s="1"/>
  <c r="T2886" i="1"/>
  <c r="U2886" i="1" s="1"/>
  <c r="T2887" i="1"/>
  <c r="U2887" i="1" s="1"/>
  <c r="T2888" i="1"/>
  <c r="U2888" i="1" s="1"/>
  <c r="T2889" i="1"/>
  <c r="U2889" i="1" s="1"/>
  <c r="T2890" i="1"/>
  <c r="U2890" i="1" s="1"/>
  <c r="T2891" i="1"/>
  <c r="U2891" i="1" s="1"/>
  <c r="T2892" i="1"/>
  <c r="U2892" i="1" s="1"/>
  <c r="T2893" i="1"/>
  <c r="U2893" i="1" s="1"/>
  <c r="T2894" i="1"/>
  <c r="U2894" i="1" s="1"/>
  <c r="T2895" i="1"/>
  <c r="U2895" i="1" s="1"/>
  <c r="T2896" i="1"/>
  <c r="U2896" i="1" s="1"/>
  <c r="T2897" i="1"/>
  <c r="U2897" i="1" s="1"/>
  <c r="T2898" i="1"/>
  <c r="U2898" i="1" s="1"/>
  <c r="T2899" i="1"/>
  <c r="U2899" i="1" s="1"/>
  <c r="T2900" i="1"/>
  <c r="U2900" i="1" s="1"/>
  <c r="T2901" i="1"/>
  <c r="U2901" i="1" s="1"/>
  <c r="T2902" i="1"/>
  <c r="U2902" i="1" s="1"/>
  <c r="T2903" i="1"/>
  <c r="U2903" i="1" s="1"/>
  <c r="T2904" i="1"/>
  <c r="U2904" i="1" s="1"/>
  <c r="T2905" i="1"/>
  <c r="U2905" i="1" s="1"/>
  <c r="T2906" i="1"/>
  <c r="U2906" i="1" s="1"/>
  <c r="T2907" i="1"/>
  <c r="U2907" i="1" s="1"/>
  <c r="T2908" i="1"/>
  <c r="U2908" i="1" s="1"/>
  <c r="T2909" i="1"/>
  <c r="U2909" i="1" s="1"/>
  <c r="T2910" i="1"/>
  <c r="U2910" i="1" s="1"/>
  <c r="T2911" i="1"/>
  <c r="U2911" i="1" s="1"/>
  <c r="T2912" i="1"/>
  <c r="U2912" i="1" s="1"/>
  <c r="T2913" i="1"/>
  <c r="U2913" i="1" s="1"/>
  <c r="T2914" i="1"/>
  <c r="U2914" i="1" s="1"/>
  <c r="T2915" i="1"/>
  <c r="U2915" i="1" s="1"/>
  <c r="T2916" i="1"/>
  <c r="U2916" i="1" s="1"/>
  <c r="T2917" i="1"/>
  <c r="U2917" i="1" s="1"/>
  <c r="T2918" i="1"/>
  <c r="U2918" i="1" s="1"/>
  <c r="T2919" i="1"/>
  <c r="U2919" i="1" s="1"/>
  <c r="T2920" i="1"/>
  <c r="U2920" i="1" s="1"/>
  <c r="T2921" i="1"/>
  <c r="U2921" i="1" s="1"/>
  <c r="T2922" i="1"/>
  <c r="U2922" i="1" s="1"/>
  <c r="T2923" i="1"/>
  <c r="U2923" i="1" s="1"/>
  <c r="T2924" i="1"/>
  <c r="U2924" i="1" s="1"/>
  <c r="T2925" i="1"/>
  <c r="U2925" i="1" s="1"/>
  <c r="T2926" i="1"/>
  <c r="U2926" i="1" s="1"/>
  <c r="T2927" i="1"/>
  <c r="U2927" i="1" s="1"/>
  <c r="T2928" i="1"/>
  <c r="U2928" i="1" s="1"/>
  <c r="T2929" i="1"/>
  <c r="U2929" i="1" s="1"/>
  <c r="T2930" i="1"/>
  <c r="U2930" i="1" s="1"/>
  <c r="T2931" i="1"/>
  <c r="U2931" i="1" s="1"/>
  <c r="T2932" i="1"/>
  <c r="U2932" i="1" s="1"/>
  <c r="T2933" i="1"/>
  <c r="U2933" i="1" s="1"/>
  <c r="T2934" i="1"/>
  <c r="U2934" i="1" s="1"/>
  <c r="T2935" i="1"/>
  <c r="U2935" i="1" s="1"/>
  <c r="T2936" i="1"/>
  <c r="U2936" i="1" s="1"/>
  <c r="T2937" i="1"/>
  <c r="U2937" i="1" s="1"/>
  <c r="T2938" i="1"/>
  <c r="U2938" i="1" s="1"/>
  <c r="T2939" i="1"/>
  <c r="U2939" i="1" s="1"/>
  <c r="T2940" i="1"/>
  <c r="U2940" i="1" s="1"/>
  <c r="T2941" i="1"/>
  <c r="U2941" i="1" s="1"/>
  <c r="T2942" i="1"/>
  <c r="U2942" i="1" s="1"/>
  <c r="T2943" i="1"/>
  <c r="U2943" i="1" s="1"/>
  <c r="T2944" i="1"/>
  <c r="U2944" i="1" s="1"/>
  <c r="T2945" i="1"/>
  <c r="U2945" i="1" s="1"/>
  <c r="T2946" i="1"/>
  <c r="U2946" i="1" s="1"/>
  <c r="T2947" i="1"/>
  <c r="U2947" i="1" s="1"/>
  <c r="T2948" i="1"/>
  <c r="U2948" i="1" s="1"/>
  <c r="T2949" i="1"/>
  <c r="U2949" i="1" s="1"/>
  <c r="T2950" i="1"/>
  <c r="U2950" i="1" s="1"/>
  <c r="T2951" i="1"/>
  <c r="U2951" i="1" s="1"/>
  <c r="T2952" i="1"/>
  <c r="U2952" i="1" s="1"/>
  <c r="T2953" i="1"/>
  <c r="U2953" i="1" s="1"/>
  <c r="T2954" i="1"/>
  <c r="U2954" i="1" s="1"/>
  <c r="T2955" i="1"/>
  <c r="U2955" i="1" s="1"/>
  <c r="T2956" i="1"/>
  <c r="U2956" i="1" s="1"/>
  <c r="T2957" i="1"/>
  <c r="U2957" i="1" s="1"/>
  <c r="T2958" i="1"/>
  <c r="U2958" i="1" s="1"/>
  <c r="T2959" i="1"/>
  <c r="U2959" i="1" s="1"/>
  <c r="T2960" i="1"/>
  <c r="U2960" i="1" s="1"/>
  <c r="T2961" i="1"/>
  <c r="U2961" i="1" s="1"/>
  <c r="T2962" i="1"/>
  <c r="U2962" i="1" s="1"/>
  <c r="T2963" i="1"/>
  <c r="U2963" i="1" s="1"/>
  <c r="T2964" i="1"/>
  <c r="U2964" i="1" s="1"/>
  <c r="T2965" i="1"/>
  <c r="U2965" i="1" s="1"/>
  <c r="T2966" i="1"/>
  <c r="U2966" i="1" s="1"/>
  <c r="T2967" i="1"/>
  <c r="U2967" i="1" s="1"/>
  <c r="T2968" i="1"/>
  <c r="U2968" i="1" s="1"/>
  <c r="T2969" i="1"/>
  <c r="U2969" i="1" s="1"/>
  <c r="T2970" i="1"/>
  <c r="U2970" i="1" s="1"/>
  <c r="T2971" i="1"/>
  <c r="U2971" i="1" s="1"/>
  <c r="T2972" i="1"/>
  <c r="U2972" i="1" s="1"/>
  <c r="T2973" i="1"/>
  <c r="U2973" i="1" s="1"/>
  <c r="T2974" i="1"/>
  <c r="U2974" i="1" s="1"/>
  <c r="T2975" i="1"/>
  <c r="U2975" i="1" s="1"/>
  <c r="T2976" i="1"/>
  <c r="U2976" i="1" s="1"/>
  <c r="T2977" i="1"/>
  <c r="U2977" i="1" s="1"/>
  <c r="T2978" i="1"/>
  <c r="U2978" i="1" s="1"/>
  <c r="T2979" i="1"/>
  <c r="U2979" i="1" s="1"/>
  <c r="T2980" i="1"/>
  <c r="U2980" i="1" s="1"/>
  <c r="T2981" i="1"/>
  <c r="U2981" i="1" s="1"/>
  <c r="T2982" i="1"/>
  <c r="U2982" i="1" s="1"/>
  <c r="T2983" i="1"/>
  <c r="U2983" i="1" s="1"/>
  <c r="T2984" i="1"/>
  <c r="U2984" i="1" s="1"/>
  <c r="T2985" i="1"/>
  <c r="U2985" i="1" s="1"/>
  <c r="T2986" i="1"/>
  <c r="U2986" i="1" s="1"/>
  <c r="T2987" i="1"/>
  <c r="U2987" i="1" s="1"/>
  <c r="T2988" i="1"/>
  <c r="U2988" i="1" s="1"/>
  <c r="T2989" i="1"/>
  <c r="U2989" i="1" s="1"/>
  <c r="T2990" i="1"/>
  <c r="U2990" i="1" s="1"/>
  <c r="T2991" i="1"/>
  <c r="U2991" i="1" s="1"/>
  <c r="T2992" i="1"/>
  <c r="U2992" i="1" s="1"/>
  <c r="T2993" i="1"/>
  <c r="U2993" i="1" s="1"/>
  <c r="T2994" i="1"/>
  <c r="U2994" i="1" s="1"/>
  <c r="T2995" i="1"/>
  <c r="U2995" i="1" s="1"/>
  <c r="T2996" i="1"/>
  <c r="U2996" i="1" s="1"/>
  <c r="T2997" i="1"/>
  <c r="U2997" i="1" s="1"/>
  <c r="T2998" i="1"/>
  <c r="U2998" i="1" s="1"/>
  <c r="T2999" i="1"/>
  <c r="U2999" i="1" s="1"/>
  <c r="T3000" i="1"/>
  <c r="U3000" i="1" s="1"/>
  <c r="T3001" i="1"/>
  <c r="U3001" i="1" s="1"/>
  <c r="T3002" i="1"/>
  <c r="U3002" i="1" s="1"/>
  <c r="T3003" i="1"/>
  <c r="U3003" i="1" s="1"/>
  <c r="T3004" i="1"/>
  <c r="U3004" i="1" s="1"/>
  <c r="T3005" i="1"/>
  <c r="U3005" i="1" s="1"/>
  <c r="T3006" i="1"/>
  <c r="U3006" i="1" s="1"/>
  <c r="T3007" i="1"/>
  <c r="U3007" i="1" s="1"/>
  <c r="T3008" i="1"/>
  <c r="U3008" i="1" s="1"/>
  <c r="T3009" i="1"/>
  <c r="U3009" i="1" s="1"/>
  <c r="T3010" i="1"/>
  <c r="U3010" i="1" s="1"/>
  <c r="T3011" i="1"/>
  <c r="U3011" i="1" s="1"/>
  <c r="T3012" i="1"/>
  <c r="U3012" i="1" s="1"/>
  <c r="T3013" i="1"/>
  <c r="U3013" i="1" s="1"/>
  <c r="T3014" i="1"/>
  <c r="U3014" i="1" s="1"/>
  <c r="T3015" i="1"/>
  <c r="U3015" i="1" s="1"/>
  <c r="T3016" i="1"/>
  <c r="U3016" i="1" s="1"/>
  <c r="T3017" i="1"/>
  <c r="U3017" i="1" s="1"/>
  <c r="T3018" i="1"/>
  <c r="U3018" i="1" s="1"/>
  <c r="T3019" i="1"/>
  <c r="U3019" i="1" s="1"/>
  <c r="T3020" i="1"/>
  <c r="U3020" i="1" s="1"/>
  <c r="T3021" i="1"/>
  <c r="U3021" i="1" s="1"/>
  <c r="T3022" i="1"/>
  <c r="U3022" i="1" s="1"/>
  <c r="T3023" i="1"/>
  <c r="U3023" i="1" s="1"/>
  <c r="T3024" i="1"/>
  <c r="U3024" i="1" s="1"/>
  <c r="T3025" i="1"/>
  <c r="U3025" i="1" s="1"/>
  <c r="T3026" i="1"/>
  <c r="U3026" i="1" s="1"/>
  <c r="T3027" i="1"/>
  <c r="U3027" i="1" s="1"/>
  <c r="T3028" i="1"/>
  <c r="U3028" i="1" s="1"/>
  <c r="T3029" i="1"/>
  <c r="U3029" i="1" s="1"/>
  <c r="T3030" i="1"/>
  <c r="U3030" i="1" s="1"/>
  <c r="T3031" i="1"/>
  <c r="U3031" i="1" s="1"/>
  <c r="T3032" i="1"/>
  <c r="U3032" i="1" s="1"/>
  <c r="T3033" i="1"/>
  <c r="U3033" i="1" s="1"/>
  <c r="T3034" i="1"/>
  <c r="U3034" i="1" s="1"/>
  <c r="T3035" i="1"/>
  <c r="U3035" i="1" s="1"/>
  <c r="T3036" i="1"/>
  <c r="U3036" i="1" s="1"/>
  <c r="T3037" i="1"/>
  <c r="U3037" i="1" s="1"/>
  <c r="T3038" i="1"/>
  <c r="U3038" i="1" s="1"/>
  <c r="T3039" i="1"/>
  <c r="U3039" i="1" s="1"/>
  <c r="T3040" i="1"/>
  <c r="U3040" i="1" s="1"/>
  <c r="T3041" i="1"/>
  <c r="U3041" i="1" s="1"/>
  <c r="T3042" i="1"/>
  <c r="U3042" i="1" s="1"/>
  <c r="T3043" i="1"/>
  <c r="U3043" i="1" s="1"/>
  <c r="T3044" i="1"/>
  <c r="U3044" i="1" s="1"/>
  <c r="T3045" i="1"/>
  <c r="U3045" i="1" s="1"/>
  <c r="T3046" i="1"/>
  <c r="U3046" i="1" s="1"/>
  <c r="T3047" i="1"/>
  <c r="U3047" i="1" s="1"/>
  <c r="T3048" i="1"/>
  <c r="U3048" i="1" s="1"/>
  <c r="T3049" i="1"/>
  <c r="U3049" i="1" s="1"/>
  <c r="T3050" i="1"/>
  <c r="U3050" i="1" s="1"/>
  <c r="T3051" i="1"/>
  <c r="U3051" i="1" s="1"/>
  <c r="T3052" i="1"/>
  <c r="U3052" i="1" s="1"/>
  <c r="T3053" i="1"/>
  <c r="U3053" i="1" s="1"/>
  <c r="T3054" i="1"/>
  <c r="U3054" i="1" s="1"/>
  <c r="T3055" i="1"/>
  <c r="U3055" i="1" s="1"/>
  <c r="T3056" i="1"/>
  <c r="U3056" i="1" s="1"/>
  <c r="T3057" i="1"/>
  <c r="U3057" i="1" s="1"/>
  <c r="T3058" i="1"/>
  <c r="U3058" i="1" s="1"/>
  <c r="T3059" i="1"/>
  <c r="U3059" i="1" s="1"/>
  <c r="T3060" i="1"/>
  <c r="U3060" i="1" s="1"/>
  <c r="T3061" i="1"/>
  <c r="U3061" i="1" s="1"/>
  <c r="T3062" i="1"/>
  <c r="U3062" i="1" s="1"/>
  <c r="T3063" i="1"/>
  <c r="U3063" i="1" s="1"/>
  <c r="T3064" i="1"/>
  <c r="U3064" i="1" s="1"/>
  <c r="T3065" i="1"/>
  <c r="U3065" i="1" s="1"/>
  <c r="T3066" i="1"/>
  <c r="U3066" i="1" s="1"/>
  <c r="T3067" i="1"/>
  <c r="U3067" i="1" s="1"/>
  <c r="T3068" i="1"/>
  <c r="U3068" i="1" s="1"/>
  <c r="T3069" i="1"/>
  <c r="U3069" i="1" s="1"/>
  <c r="T3070" i="1"/>
  <c r="U3070" i="1" s="1"/>
  <c r="T3071" i="1"/>
  <c r="U3071" i="1" s="1"/>
  <c r="T3072" i="1"/>
  <c r="U3072" i="1" s="1"/>
  <c r="T3073" i="1"/>
  <c r="U3073" i="1" s="1"/>
  <c r="T3074" i="1"/>
  <c r="U3074" i="1" s="1"/>
  <c r="T3075" i="1"/>
  <c r="U3075" i="1" s="1"/>
  <c r="T3076" i="1"/>
  <c r="U3076" i="1" s="1"/>
  <c r="T3077" i="1"/>
  <c r="U3077" i="1" s="1"/>
  <c r="T3078" i="1"/>
  <c r="U3078" i="1" s="1"/>
  <c r="T3079" i="1"/>
  <c r="U3079" i="1" s="1"/>
  <c r="T3080" i="1"/>
  <c r="U3080" i="1" s="1"/>
  <c r="T3081" i="1"/>
  <c r="U3081" i="1" s="1"/>
  <c r="T3082" i="1"/>
  <c r="U3082" i="1" s="1"/>
  <c r="T3083" i="1"/>
  <c r="U3083" i="1" s="1"/>
  <c r="T3084" i="1"/>
  <c r="U3084" i="1" s="1"/>
  <c r="T3085" i="1"/>
  <c r="U3085" i="1" s="1"/>
  <c r="T3086" i="1"/>
  <c r="U3086" i="1" s="1"/>
  <c r="T3087" i="1"/>
  <c r="U3087" i="1" s="1"/>
  <c r="T3088" i="1"/>
  <c r="U3088" i="1" s="1"/>
  <c r="T3089" i="1"/>
  <c r="U3089" i="1" s="1"/>
  <c r="T3090" i="1"/>
  <c r="U3090" i="1" s="1"/>
  <c r="T3091" i="1"/>
  <c r="U3091" i="1" s="1"/>
  <c r="T3092" i="1"/>
  <c r="U3092" i="1" s="1"/>
  <c r="T3093" i="1"/>
  <c r="U3093" i="1" s="1"/>
  <c r="T3094" i="1"/>
  <c r="U3094" i="1" s="1"/>
  <c r="T3095" i="1"/>
  <c r="U3095" i="1" s="1"/>
  <c r="T3096" i="1"/>
  <c r="U3096" i="1" s="1"/>
  <c r="T3097" i="1"/>
  <c r="U3097" i="1" s="1"/>
  <c r="T3098" i="1"/>
  <c r="U3098" i="1" s="1"/>
  <c r="T3099" i="1"/>
  <c r="U3099" i="1" s="1"/>
  <c r="T3100" i="1"/>
  <c r="U3100" i="1" s="1"/>
  <c r="T3101" i="1"/>
  <c r="U3101" i="1" s="1"/>
  <c r="T3102" i="1"/>
  <c r="U3102" i="1" s="1"/>
  <c r="T3103" i="1"/>
  <c r="U3103" i="1" s="1"/>
  <c r="T3104" i="1"/>
  <c r="U3104" i="1" s="1"/>
  <c r="T3105" i="1"/>
  <c r="U3105" i="1" s="1"/>
  <c r="T3106" i="1"/>
  <c r="U3106" i="1" s="1"/>
  <c r="T3107" i="1"/>
  <c r="U3107" i="1" s="1"/>
  <c r="T3108" i="1"/>
  <c r="U3108" i="1" s="1"/>
  <c r="T3109" i="1"/>
  <c r="U3109" i="1" s="1"/>
  <c r="T3110" i="1"/>
  <c r="U3110" i="1" s="1"/>
  <c r="T3111" i="1"/>
  <c r="U3111" i="1" s="1"/>
  <c r="T3112" i="1"/>
  <c r="U3112" i="1" s="1"/>
  <c r="T3113" i="1"/>
  <c r="U3113" i="1" s="1"/>
  <c r="T3114" i="1"/>
  <c r="U3114" i="1" s="1"/>
  <c r="T3115" i="1"/>
  <c r="U3115" i="1" s="1"/>
  <c r="T3116" i="1"/>
  <c r="U3116" i="1" s="1"/>
  <c r="T3117" i="1"/>
  <c r="U3117" i="1" s="1"/>
  <c r="T3118" i="1"/>
  <c r="U3118" i="1" s="1"/>
  <c r="T3119" i="1"/>
  <c r="U3119" i="1" s="1"/>
  <c r="T3120" i="1"/>
  <c r="U3120" i="1" s="1"/>
  <c r="T3121" i="1"/>
  <c r="U3121" i="1" s="1"/>
  <c r="T3122" i="1"/>
  <c r="U3122" i="1" s="1"/>
  <c r="T3123" i="1"/>
  <c r="U3123" i="1" s="1"/>
  <c r="T3124" i="1"/>
  <c r="U3124" i="1" s="1"/>
  <c r="T3125" i="1"/>
  <c r="U3125" i="1" s="1"/>
  <c r="T3126" i="1"/>
  <c r="U3126" i="1" s="1"/>
  <c r="T3127" i="1"/>
  <c r="U3127" i="1" s="1"/>
  <c r="T3128" i="1"/>
  <c r="U3128" i="1" s="1"/>
  <c r="T3129" i="1"/>
  <c r="U3129" i="1" s="1"/>
  <c r="T3130" i="1"/>
  <c r="U3130" i="1" s="1"/>
  <c r="T3131" i="1"/>
  <c r="U3131" i="1" s="1"/>
  <c r="T3132" i="1"/>
  <c r="U3132" i="1" s="1"/>
  <c r="T3133" i="1"/>
  <c r="U3133" i="1" s="1"/>
  <c r="T3134" i="1"/>
  <c r="U3134" i="1" s="1"/>
  <c r="T3135" i="1"/>
  <c r="U3135" i="1" s="1"/>
  <c r="T3136" i="1"/>
  <c r="U3136" i="1" s="1"/>
  <c r="T3137" i="1"/>
  <c r="U3137" i="1" s="1"/>
  <c r="T3138" i="1"/>
  <c r="U3138" i="1" s="1"/>
  <c r="T3139" i="1"/>
  <c r="U3139" i="1" s="1"/>
  <c r="T3140" i="1"/>
  <c r="U3140" i="1" s="1"/>
  <c r="T3141" i="1"/>
  <c r="U3141" i="1" s="1"/>
  <c r="T3142" i="1"/>
  <c r="U3142" i="1" s="1"/>
  <c r="T3143" i="1"/>
  <c r="U3143" i="1" s="1"/>
  <c r="T3144" i="1"/>
  <c r="U3144" i="1" s="1"/>
  <c r="T3145" i="1"/>
  <c r="U3145" i="1" s="1"/>
  <c r="T3146" i="1"/>
  <c r="U3146" i="1" s="1"/>
  <c r="T3147" i="1"/>
  <c r="U3147" i="1" s="1"/>
  <c r="T3148" i="1"/>
  <c r="U3148" i="1" s="1"/>
  <c r="T3149" i="1"/>
  <c r="U3149" i="1" s="1"/>
  <c r="T3150" i="1"/>
  <c r="U3150" i="1" s="1"/>
  <c r="T3151" i="1"/>
  <c r="U3151" i="1" s="1"/>
  <c r="T3152" i="1"/>
  <c r="U3152" i="1" s="1"/>
  <c r="T3153" i="1"/>
  <c r="U3153" i="1" s="1"/>
  <c r="T3154" i="1"/>
  <c r="U3154" i="1" s="1"/>
  <c r="T3155" i="1"/>
  <c r="U3155" i="1" s="1"/>
  <c r="T3156" i="1"/>
  <c r="U3156" i="1" s="1"/>
  <c r="T3157" i="1"/>
  <c r="U3157" i="1" s="1"/>
  <c r="T3158" i="1"/>
  <c r="U3158" i="1" s="1"/>
  <c r="T3159" i="1"/>
  <c r="U3159" i="1" s="1"/>
  <c r="T3160" i="1"/>
  <c r="U3160" i="1" s="1"/>
  <c r="T3161" i="1"/>
  <c r="U3161" i="1" s="1"/>
  <c r="T3162" i="1"/>
  <c r="U3162" i="1" s="1"/>
  <c r="T3163" i="1"/>
  <c r="U3163" i="1" s="1"/>
  <c r="T3164" i="1"/>
  <c r="U3164" i="1" s="1"/>
  <c r="T3165" i="1"/>
  <c r="U3165" i="1" s="1"/>
  <c r="T3166" i="1"/>
  <c r="U3166" i="1" s="1"/>
  <c r="T3167" i="1"/>
  <c r="U3167" i="1" s="1"/>
  <c r="T3168" i="1"/>
  <c r="U3168" i="1" s="1"/>
  <c r="T3169" i="1"/>
  <c r="U3169" i="1" s="1"/>
  <c r="T3170" i="1"/>
  <c r="U3170" i="1" s="1"/>
  <c r="T3171" i="1"/>
  <c r="U3171" i="1" s="1"/>
  <c r="T3172" i="1"/>
  <c r="U3172" i="1" s="1"/>
  <c r="T3173" i="1"/>
  <c r="U3173" i="1" s="1"/>
  <c r="T3174" i="1"/>
  <c r="U3174" i="1" s="1"/>
  <c r="T3175" i="1"/>
  <c r="U3175" i="1" s="1"/>
  <c r="T3176" i="1"/>
  <c r="U3176" i="1" s="1"/>
  <c r="T3177" i="1"/>
  <c r="U3177" i="1" s="1"/>
  <c r="T3178" i="1"/>
  <c r="U3178" i="1" s="1"/>
  <c r="T3179" i="1"/>
  <c r="U3179" i="1" s="1"/>
  <c r="T3180" i="1"/>
  <c r="U3180" i="1" s="1"/>
  <c r="T3181" i="1"/>
  <c r="U3181" i="1" s="1"/>
  <c r="T3182" i="1"/>
  <c r="U3182" i="1" s="1"/>
  <c r="T3183" i="1"/>
  <c r="U3183" i="1" s="1"/>
  <c r="T3184" i="1"/>
  <c r="U3184" i="1" s="1"/>
  <c r="T3185" i="1"/>
  <c r="U3185" i="1" s="1"/>
  <c r="T3186" i="1"/>
  <c r="U3186" i="1" s="1"/>
  <c r="T3187" i="1"/>
  <c r="U3187" i="1" s="1"/>
  <c r="T3188" i="1"/>
  <c r="U3188" i="1" s="1"/>
  <c r="T3189" i="1"/>
  <c r="U3189" i="1" s="1"/>
  <c r="T3190" i="1"/>
  <c r="U3190" i="1" s="1"/>
  <c r="T3191" i="1"/>
  <c r="U3191" i="1" s="1"/>
  <c r="T3192" i="1"/>
  <c r="U3192" i="1" s="1"/>
  <c r="T3193" i="1"/>
  <c r="U3193" i="1" s="1"/>
  <c r="T3194" i="1"/>
  <c r="U3194" i="1" s="1"/>
  <c r="T3195" i="1"/>
  <c r="U3195" i="1" s="1"/>
  <c r="T3196" i="1"/>
  <c r="U3196" i="1" s="1"/>
  <c r="T3197" i="1"/>
  <c r="U3197" i="1" s="1"/>
  <c r="T3198" i="1"/>
  <c r="U3198" i="1" s="1"/>
  <c r="T3199" i="1"/>
  <c r="U3199" i="1" s="1"/>
  <c r="T3200" i="1"/>
  <c r="U3200" i="1" s="1"/>
  <c r="T3201" i="1"/>
  <c r="U3201" i="1" s="1"/>
  <c r="T3202" i="1"/>
  <c r="U3202" i="1" s="1"/>
  <c r="T3203" i="1"/>
  <c r="U3203" i="1" s="1"/>
  <c r="T3204" i="1"/>
  <c r="U3204" i="1" s="1"/>
  <c r="T3205" i="1"/>
  <c r="U3205" i="1" s="1"/>
  <c r="T3206" i="1"/>
  <c r="U3206" i="1" s="1"/>
  <c r="T3207" i="1"/>
  <c r="U3207" i="1" s="1"/>
  <c r="T3208" i="1"/>
  <c r="U3208" i="1" s="1"/>
  <c r="T3209" i="1"/>
  <c r="U3209" i="1" s="1"/>
  <c r="T3210" i="1"/>
  <c r="U3210" i="1" s="1"/>
  <c r="T3211" i="1"/>
  <c r="U3211" i="1" s="1"/>
  <c r="T3212" i="1"/>
  <c r="U3212" i="1" s="1"/>
  <c r="T3213" i="1"/>
  <c r="U3213" i="1" s="1"/>
  <c r="T3214" i="1"/>
  <c r="U3214" i="1" s="1"/>
  <c r="T3215" i="1"/>
  <c r="U3215" i="1" s="1"/>
  <c r="T3216" i="1"/>
  <c r="U3216" i="1" s="1"/>
  <c r="T3217" i="1"/>
  <c r="U3217" i="1" s="1"/>
  <c r="T3218" i="1"/>
  <c r="U3218" i="1" s="1"/>
  <c r="T3219" i="1"/>
  <c r="U3219" i="1" s="1"/>
  <c r="T3220" i="1"/>
  <c r="U3220" i="1" s="1"/>
  <c r="T3221" i="1"/>
  <c r="U3221" i="1" s="1"/>
  <c r="T3222" i="1"/>
  <c r="U3222" i="1" s="1"/>
  <c r="T3223" i="1"/>
  <c r="U3223" i="1" s="1"/>
  <c r="T3224" i="1"/>
  <c r="U3224" i="1" s="1"/>
  <c r="T3225" i="1"/>
  <c r="U3225" i="1" s="1"/>
  <c r="T3226" i="1"/>
  <c r="U3226" i="1" s="1"/>
  <c r="T3227" i="1"/>
  <c r="U3227" i="1" s="1"/>
  <c r="T3228" i="1"/>
  <c r="U3228" i="1" s="1"/>
  <c r="T3229" i="1"/>
  <c r="U3229" i="1" s="1"/>
  <c r="T3230" i="1"/>
  <c r="U3230" i="1" s="1"/>
  <c r="T3231" i="1"/>
  <c r="U3231" i="1" s="1"/>
  <c r="T3232" i="1"/>
  <c r="U3232" i="1" s="1"/>
  <c r="T3233" i="1"/>
  <c r="U3233" i="1" s="1"/>
  <c r="T3234" i="1"/>
  <c r="U3234" i="1" s="1"/>
  <c r="T3235" i="1"/>
  <c r="U3235" i="1" s="1"/>
  <c r="T3236" i="1"/>
  <c r="U3236" i="1" s="1"/>
  <c r="T3237" i="1"/>
  <c r="U3237" i="1" s="1"/>
  <c r="T3238" i="1"/>
  <c r="U3238" i="1" s="1"/>
  <c r="T3239" i="1"/>
  <c r="U3239" i="1" s="1"/>
  <c r="T3240" i="1"/>
  <c r="U3240" i="1" s="1"/>
  <c r="T3241" i="1"/>
  <c r="U3241" i="1" s="1"/>
  <c r="T3242" i="1"/>
  <c r="U3242" i="1" s="1"/>
  <c r="T3243" i="1"/>
  <c r="U3243" i="1" s="1"/>
  <c r="T3244" i="1"/>
  <c r="U3244" i="1" s="1"/>
  <c r="T3245" i="1"/>
  <c r="U3245" i="1" s="1"/>
  <c r="T3246" i="1"/>
  <c r="U3246" i="1" s="1"/>
  <c r="T3247" i="1"/>
  <c r="U3247" i="1" s="1"/>
  <c r="T3248" i="1"/>
  <c r="U3248" i="1" s="1"/>
  <c r="T3249" i="1"/>
  <c r="U3249" i="1" s="1"/>
  <c r="T3250" i="1"/>
  <c r="U3250" i="1" s="1"/>
  <c r="T3251" i="1"/>
  <c r="U3251" i="1" s="1"/>
  <c r="T3252" i="1"/>
  <c r="U3252" i="1" s="1"/>
  <c r="T3253" i="1"/>
  <c r="U3253" i="1" s="1"/>
  <c r="T3254" i="1"/>
  <c r="U3254" i="1" s="1"/>
  <c r="T3255" i="1"/>
  <c r="U3255" i="1" s="1"/>
  <c r="T3256" i="1"/>
  <c r="U3256" i="1" s="1"/>
  <c r="T3257" i="1"/>
  <c r="U3257" i="1" s="1"/>
  <c r="T3258" i="1"/>
  <c r="U3258" i="1" s="1"/>
  <c r="T3259" i="1"/>
  <c r="U3259" i="1" s="1"/>
  <c r="T3260" i="1"/>
  <c r="U3260" i="1" s="1"/>
  <c r="T3261" i="1"/>
  <c r="U3261" i="1" s="1"/>
  <c r="T3262" i="1"/>
  <c r="U3262" i="1" s="1"/>
  <c r="T3263" i="1"/>
  <c r="U3263" i="1" s="1"/>
  <c r="T3264" i="1"/>
  <c r="U3264" i="1" s="1"/>
  <c r="T3265" i="1"/>
  <c r="U3265" i="1" s="1"/>
  <c r="T3266" i="1"/>
  <c r="U3266" i="1" s="1"/>
  <c r="T3267" i="1"/>
  <c r="U3267" i="1" s="1"/>
  <c r="T3268" i="1"/>
  <c r="U3268" i="1" s="1"/>
  <c r="T3269" i="1"/>
  <c r="U3269" i="1" s="1"/>
  <c r="T3270" i="1"/>
  <c r="U3270" i="1" s="1"/>
  <c r="T3271" i="1"/>
  <c r="U3271" i="1" s="1"/>
  <c r="T3272" i="1"/>
  <c r="U3272" i="1" s="1"/>
  <c r="T3273" i="1"/>
  <c r="U3273" i="1" s="1"/>
  <c r="T3274" i="1"/>
  <c r="U3274" i="1" s="1"/>
  <c r="T3275" i="1"/>
  <c r="U3275" i="1" s="1"/>
  <c r="T3276" i="1"/>
  <c r="U3276" i="1" s="1"/>
  <c r="T3277" i="1"/>
  <c r="U3277" i="1" s="1"/>
  <c r="T3278" i="1"/>
  <c r="U3278" i="1" s="1"/>
  <c r="T3279" i="1"/>
  <c r="U3279" i="1" s="1"/>
  <c r="T3280" i="1"/>
  <c r="U3280" i="1" s="1"/>
  <c r="T3281" i="1"/>
  <c r="U3281" i="1" s="1"/>
  <c r="T3282" i="1"/>
  <c r="U3282" i="1" s="1"/>
  <c r="T3283" i="1"/>
  <c r="U3283" i="1" s="1"/>
  <c r="T3284" i="1"/>
  <c r="U3284" i="1" s="1"/>
  <c r="T3285" i="1"/>
  <c r="U3285" i="1" s="1"/>
  <c r="T3286" i="1"/>
  <c r="U3286" i="1" s="1"/>
  <c r="T3287" i="1"/>
  <c r="U3287" i="1" s="1"/>
  <c r="T3288" i="1"/>
  <c r="U3288" i="1" s="1"/>
  <c r="T3289" i="1"/>
  <c r="U3289" i="1" s="1"/>
  <c r="T3290" i="1"/>
  <c r="U3290" i="1" s="1"/>
  <c r="T3291" i="1"/>
  <c r="U3291" i="1" s="1"/>
  <c r="T3292" i="1"/>
  <c r="U3292" i="1" s="1"/>
  <c r="T3293" i="1"/>
  <c r="U3293" i="1" s="1"/>
  <c r="T3294" i="1"/>
  <c r="U3294" i="1" s="1"/>
  <c r="T3295" i="1"/>
  <c r="U3295" i="1" s="1"/>
  <c r="T3296" i="1"/>
  <c r="U3296" i="1" s="1"/>
  <c r="T3297" i="1"/>
  <c r="U3297" i="1" s="1"/>
  <c r="T3298" i="1"/>
  <c r="U3298" i="1" s="1"/>
  <c r="T3299" i="1"/>
  <c r="U3299" i="1" s="1"/>
  <c r="T3300" i="1"/>
  <c r="U3300" i="1" s="1"/>
  <c r="T3301" i="1"/>
  <c r="U3301" i="1" s="1"/>
  <c r="T3302" i="1"/>
  <c r="U3302" i="1" s="1"/>
  <c r="T3303" i="1"/>
  <c r="U3303" i="1" s="1"/>
  <c r="T3304" i="1"/>
  <c r="U3304" i="1" s="1"/>
  <c r="T3305" i="1"/>
  <c r="U3305" i="1" s="1"/>
  <c r="T3306" i="1"/>
  <c r="U3306" i="1" s="1"/>
  <c r="T3307" i="1"/>
  <c r="U3307" i="1" s="1"/>
  <c r="T3308" i="1"/>
  <c r="U3308" i="1" s="1"/>
  <c r="T3309" i="1"/>
  <c r="U3309" i="1" s="1"/>
  <c r="T3310" i="1"/>
  <c r="U3310" i="1" s="1"/>
  <c r="T3311" i="1"/>
  <c r="U3311" i="1" s="1"/>
  <c r="T3312" i="1"/>
  <c r="U3312" i="1" s="1"/>
  <c r="T3313" i="1"/>
  <c r="U3313" i="1" s="1"/>
  <c r="T3314" i="1"/>
  <c r="U3314" i="1" s="1"/>
  <c r="T3315" i="1"/>
  <c r="U3315" i="1" s="1"/>
  <c r="T3316" i="1"/>
  <c r="U3316" i="1" s="1"/>
  <c r="T3317" i="1"/>
  <c r="U3317" i="1" s="1"/>
  <c r="T3318" i="1"/>
  <c r="U3318" i="1" s="1"/>
  <c r="T3319" i="1"/>
  <c r="U3319" i="1" s="1"/>
  <c r="T3320" i="1"/>
  <c r="U3320" i="1" s="1"/>
  <c r="T3321" i="1"/>
  <c r="U3321" i="1" s="1"/>
  <c r="T3322" i="1"/>
  <c r="U3322" i="1" s="1"/>
  <c r="T3323" i="1"/>
  <c r="U3323" i="1" s="1"/>
  <c r="T3324" i="1"/>
  <c r="U3324" i="1" s="1"/>
  <c r="T3325" i="1"/>
  <c r="U3325" i="1" s="1"/>
  <c r="T3326" i="1"/>
  <c r="U3326" i="1" s="1"/>
  <c r="T3327" i="1"/>
  <c r="U3327" i="1" s="1"/>
  <c r="T3328" i="1"/>
  <c r="U3328" i="1" s="1"/>
  <c r="T3329" i="1"/>
  <c r="U3329" i="1" s="1"/>
  <c r="T3330" i="1"/>
  <c r="U3330" i="1" s="1"/>
  <c r="T3331" i="1"/>
  <c r="U3331" i="1" s="1"/>
  <c r="T3332" i="1"/>
  <c r="U3332" i="1" s="1"/>
  <c r="T3333" i="1"/>
  <c r="U3333" i="1" s="1"/>
  <c r="T3334" i="1"/>
  <c r="U3334" i="1" s="1"/>
  <c r="T3335" i="1"/>
  <c r="U3335" i="1" s="1"/>
  <c r="T3336" i="1"/>
  <c r="U3336" i="1" s="1"/>
  <c r="T3337" i="1"/>
  <c r="U3337" i="1" s="1"/>
  <c r="T3338" i="1"/>
  <c r="U3338" i="1" s="1"/>
  <c r="T3339" i="1"/>
  <c r="U3339" i="1" s="1"/>
  <c r="T3340" i="1"/>
  <c r="U3340" i="1" s="1"/>
  <c r="T3341" i="1"/>
  <c r="U3341" i="1" s="1"/>
  <c r="T3342" i="1"/>
  <c r="U3342" i="1" s="1"/>
  <c r="T3343" i="1"/>
  <c r="U3343" i="1" s="1"/>
  <c r="T3344" i="1"/>
  <c r="U3344" i="1" s="1"/>
  <c r="T3345" i="1"/>
  <c r="U3345" i="1" s="1"/>
  <c r="T3346" i="1"/>
  <c r="U3346" i="1" s="1"/>
  <c r="T3347" i="1"/>
  <c r="U3347" i="1" s="1"/>
  <c r="T3348" i="1"/>
  <c r="U3348" i="1" s="1"/>
  <c r="T3349" i="1"/>
  <c r="U3349" i="1" s="1"/>
  <c r="T3350" i="1"/>
  <c r="U3350" i="1" s="1"/>
  <c r="T3351" i="1"/>
  <c r="U3351" i="1" s="1"/>
  <c r="T3352" i="1"/>
  <c r="U3352" i="1" s="1"/>
  <c r="T3353" i="1"/>
  <c r="U3353" i="1" s="1"/>
  <c r="T3354" i="1"/>
  <c r="U3354" i="1" s="1"/>
  <c r="T3355" i="1"/>
  <c r="U3355" i="1" s="1"/>
  <c r="T3356" i="1"/>
  <c r="U3356" i="1" s="1"/>
  <c r="T3357" i="1"/>
  <c r="U3357" i="1" s="1"/>
  <c r="T3358" i="1"/>
  <c r="U3358" i="1" s="1"/>
  <c r="T3359" i="1"/>
  <c r="U3359" i="1" s="1"/>
  <c r="T3360" i="1"/>
  <c r="U3360" i="1" s="1"/>
  <c r="T3361" i="1"/>
  <c r="U3361" i="1" s="1"/>
  <c r="T3362" i="1"/>
  <c r="U3362" i="1" s="1"/>
  <c r="T3363" i="1"/>
  <c r="U3363" i="1" s="1"/>
  <c r="T3364" i="1"/>
  <c r="U3364" i="1" s="1"/>
  <c r="T3365" i="1"/>
  <c r="U3365" i="1" s="1"/>
  <c r="T3366" i="1"/>
  <c r="U3366" i="1" s="1"/>
  <c r="T3367" i="1"/>
  <c r="U3367" i="1" s="1"/>
  <c r="T3368" i="1"/>
  <c r="U3368" i="1" s="1"/>
  <c r="T3369" i="1"/>
  <c r="U3369" i="1" s="1"/>
  <c r="T3370" i="1"/>
  <c r="U3370" i="1" s="1"/>
  <c r="T3371" i="1"/>
  <c r="U3371" i="1" s="1"/>
  <c r="T3372" i="1"/>
  <c r="U3372" i="1" s="1"/>
  <c r="T3373" i="1"/>
  <c r="U3373" i="1" s="1"/>
  <c r="T3374" i="1"/>
  <c r="U3374" i="1" s="1"/>
  <c r="T3375" i="1"/>
  <c r="U3375" i="1" s="1"/>
  <c r="T3376" i="1"/>
  <c r="U3376" i="1" s="1"/>
  <c r="T3377" i="1"/>
  <c r="U3377" i="1" s="1"/>
  <c r="T3378" i="1"/>
  <c r="U3378" i="1" s="1"/>
  <c r="T3379" i="1"/>
  <c r="U3379" i="1" s="1"/>
  <c r="T3380" i="1"/>
  <c r="U3380" i="1" s="1"/>
  <c r="T3381" i="1"/>
  <c r="U3381" i="1" s="1"/>
  <c r="T3382" i="1"/>
  <c r="U3382" i="1" s="1"/>
  <c r="T3383" i="1"/>
  <c r="U3383" i="1" s="1"/>
  <c r="T3384" i="1"/>
  <c r="U3384" i="1" s="1"/>
  <c r="T3385" i="1"/>
  <c r="U3385" i="1" s="1"/>
  <c r="T3386" i="1"/>
  <c r="U3386" i="1" s="1"/>
  <c r="T3387" i="1"/>
  <c r="U3387" i="1" s="1"/>
  <c r="T3388" i="1"/>
  <c r="U3388" i="1" s="1"/>
  <c r="T3389" i="1"/>
  <c r="U3389" i="1" s="1"/>
  <c r="T3390" i="1"/>
  <c r="U3390" i="1" s="1"/>
  <c r="T3391" i="1"/>
  <c r="U3391" i="1" s="1"/>
  <c r="T3392" i="1"/>
  <c r="U3392" i="1" s="1"/>
  <c r="T3393" i="1"/>
  <c r="U3393" i="1" s="1"/>
  <c r="T3394" i="1"/>
  <c r="U3394" i="1" s="1"/>
  <c r="T3395" i="1"/>
  <c r="U3395" i="1" s="1"/>
  <c r="T3396" i="1"/>
  <c r="U3396" i="1" s="1"/>
  <c r="T3397" i="1"/>
  <c r="U3397" i="1" s="1"/>
  <c r="T3398" i="1"/>
  <c r="U3398" i="1" s="1"/>
  <c r="T3399" i="1"/>
  <c r="U3399" i="1" s="1"/>
  <c r="T3400" i="1"/>
  <c r="U3400" i="1" s="1"/>
  <c r="T3401" i="1"/>
  <c r="U3401" i="1" s="1"/>
  <c r="T3402" i="1"/>
  <c r="U3402" i="1" s="1"/>
  <c r="T3403" i="1"/>
  <c r="U3403" i="1" s="1"/>
  <c r="T3404" i="1"/>
  <c r="U3404" i="1" s="1"/>
  <c r="T3405" i="1"/>
  <c r="U3405" i="1" s="1"/>
  <c r="T3406" i="1"/>
  <c r="U3406" i="1" s="1"/>
  <c r="T3407" i="1"/>
  <c r="U3407" i="1" s="1"/>
  <c r="T3408" i="1"/>
  <c r="U3408" i="1" s="1"/>
  <c r="T3409" i="1"/>
  <c r="U3409" i="1" s="1"/>
  <c r="T3410" i="1"/>
  <c r="U3410" i="1" s="1"/>
  <c r="T3411" i="1"/>
  <c r="U3411" i="1" s="1"/>
  <c r="T3412" i="1"/>
  <c r="U3412" i="1" s="1"/>
  <c r="T3413" i="1"/>
  <c r="U3413" i="1" s="1"/>
  <c r="T3414" i="1"/>
  <c r="U3414" i="1" s="1"/>
  <c r="T3415" i="1"/>
  <c r="U3415" i="1" s="1"/>
  <c r="T3416" i="1"/>
  <c r="U3416" i="1" s="1"/>
  <c r="T3417" i="1"/>
  <c r="U3417" i="1" s="1"/>
  <c r="T3418" i="1"/>
  <c r="U3418" i="1" s="1"/>
  <c r="T3419" i="1"/>
  <c r="U3419" i="1" s="1"/>
  <c r="T3420" i="1"/>
  <c r="U3420" i="1" s="1"/>
  <c r="T3421" i="1"/>
  <c r="U3421" i="1" s="1"/>
  <c r="T3422" i="1"/>
  <c r="U3422" i="1" s="1"/>
  <c r="T3423" i="1"/>
  <c r="U3423" i="1" s="1"/>
  <c r="T3424" i="1"/>
  <c r="U3424" i="1" s="1"/>
  <c r="T3425" i="1"/>
  <c r="U3425" i="1" s="1"/>
  <c r="T3426" i="1"/>
  <c r="U3426" i="1" s="1"/>
  <c r="T3427" i="1"/>
  <c r="U3427" i="1" s="1"/>
  <c r="T3428" i="1"/>
  <c r="U3428" i="1" s="1"/>
  <c r="T3429" i="1"/>
  <c r="U3429" i="1" s="1"/>
  <c r="T3430" i="1"/>
  <c r="U3430" i="1" s="1"/>
  <c r="T3431" i="1"/>
  <c r="U3431" i="1" s="1"/>
  <c r="T3432" i="1"/>
  <c r="U3432" i="1" s="1"/>
  <c r="T3433" i="1"/>
  <c r="U3433" i="1" s="1"/>
  <c r="T3434" i="1"/>
  <c r="U3434" i="1" s="1"/>
  <c r="T3435" i="1"/>
  <c r="U3435" i="1" s="1"/>
  <c r="T3436" i="1"/>
  <c r="U3436" i="1" s="1"/>
  <c r="T3437" i="1"/>
  <c r="U3437" i="1" s="1"/>
  <c r="T3438" i="1"/>
  <c r="U3438" i="1" s="1"/>
  <c r="T3439" i="1"/>
  <c r="U3439" i="1" s="1"/>
  <c r="T3440" i="1"/>
  <c r="U3440" i="1" s="1"/>
  <c r="T3441" i="1"/>
  <c r="U3441" i="1" s="1"/>
  <c r="T3442" i="1"/>
  <c r="U3442" i="1" s="1"/>
  <c r="T3443" i="1"/>
  <c r="U3443" i="1" s="1"/>
  <c r="T3444" i="1"/>
  <c r="U3444" i="1" s="1"/>
  <c r="T3445" i="1"/>
  <c r="U3445" i="1" s="1"/>
  <c r="T3446" i="1"/>
  <c r="U3446" i="1" s="1"/>
  <c r="T3447" i="1"/>
  <c r="U3447" i="1" s="1"/>
  <c r="T3448" i="1"/>
  <c r="U3448" i="1" s="1"/>
  <c r="T3449" i="1"/>
  <c r="U3449" i="1" s="1"/>
  <c r="T3450" i="1"/>
  <c r="U3450" i="1" s="1"/>
  <c r="T3451" i="1"/>
  <c r="U3451" i="1" s="1"/>
  <c r="T3452" i="1"/>
  <c r="U3452" i="1" s="1"/>
  <c r="T3453" i="1"/>
  <c r="U3453" i="1" s="1"/>
  <c r="T3454" i="1"/>
  <c r="U3454" i="1" s="1"/>
  <c r="T3455" i="1"/>
  <c r="U3455" i="1" s="1"/>
  <c r="T3456" i="1"/>
  <c r="U3456" i="1" s="1"/>
  <c r="T3457" i="1"/>
  <c r="U3457" i="1" s="1"/>
  <c r="T3458" i="1"/>
  <c r="U3458" i="1" s="1"/>
  <c r="T3459" i="1"/>
  <c r="U3459" i="1" s="1"/>
  <c r="T3460" i="1"/>
  <c r="U3460" i="1" s="1"/>
  <c r="T3461" i="1"/>
  <c r="U3461" i="1" s="1"/>
  <c r="T3462" i="1"/>
  <c r="U3462" i="1" s="1"/>
  <c r="T3463" i="1"/>
  <c r="U3463" i="1" s="1"/>
  <c r="T3464" i="1"/>
  <c r="U3464" i="1" s="1"/>
  <c r="T3465" i="1"/>
  <c r="U3465" i="1" s="1"/>
  <c r="T3466" i="1"/>
  <c r="U3466" i="1" s="1"/>
  <c r="T3467" i="1"/>
  <c r="U3467" i="1" s="1"/>
  <c r="T3468" i="1"/>
  <c r="U3468" i="1" s="1"/>
  <c r="T3469" i="1"/>
  <c r="U3469" i="1" s="1"/>
  <c r="T3470" i="1"/>
  <c r="U3470" i="1" s="1"/>
  <c r="T3471" i="1"/>
  <c r="U3471" i="1" s="1"/>
  <c r="T3472" i="1"/>
  <c r="U3472" i="1" s="1"/>
  <c r="T3473" i="1"/>
  <c r="U3473" i="1" s="1"/>
  <c r="T3474" i="1"/>
  <c r="U3474" i="1" s="1"/>
  <c r="T3475" i="1"/>
  <c r="U3475" i="1" s="1"/>
  <c r="T3476" i="1"/>
  <c r="U3476" i="1" s="1"/>
  <c r="T3477" i="1"/>
  <c r="U3477" i="1" s="1"/>
  <c r="T3478" i="1"/>
  <c r="U3478" i="1" s="1"/>
  <c r="T3479" i="1"/>
  <c r="U3479" i="1" s="1"/>
  <c r="T3480" i="1"/>
  <c r="U3480" i="1" s="1"/>
  <c r="T3481" i="1"/>
  <c r="U3481" i="1" s="1"/>
  <c r="T3482" i="1"/>
  <c r="U3482" i="1" s="1"/>
  <c r="T3483" i="1"/>
  <c r="U3483" i="1" s="1"/>
  <c r="T3484" i="1"/>
  <c r="U3484" i="1" s="1"/>
  <c r="T3485" i="1"/>
  <c r="U3485" i="1" s="1"/>
  <c r="T3486" i="1"/>
  <c r="U3486" i="1" s="1"/>
  <c r="T3487" i="1"/>
  <c r="U3487" i="1" s="1"/>
  <c r="T3488" i="1"/>
  <c r="U3488" i="1" s="1"/>
  <c r="T3489" i="1"/>
  <c r="U3489" i="1" s="1"/>
  <c r="T3490" i="1"/>
  <c r="U3490" i="1" s="1"/>
  <c r="T3491" i="1"/>
  <c r="U3491" i="1" s="1"/>
  <c r="T3492" i="1"/>
  <c r="U3492" i="1" s="1"/>
  <c r="T3493" i="1"/>
  <c r="U3493" i="1" s="1"/>
  <c r="T3494" i="1"/>
  <c r="U3494" i="1" s="1"/>
  <c r="T3495" i="1"/>
  <c r="U3495" i="1" s="1"/>
  <c r="T3496" i="1"/>
  <c r="U3496" i="1" s="1"/>
  <c r="T3497" i="1"/>
  <c r="U3497" i="1" s="1"/>
  <c r="T3498" i="1"/>
  <c r="U3498" i="1" s="1"/>
  <c r="T3499" i="1"/>
  <c r="U3499" i="1" s="1"/>
  <c r="T3500" i="1"/>
  <c r="U3500" i="1" s="1"/>
  <c r="T3501" i="1"/>
  <c r="U3501" i="1" s="1"/>
  <c r="T3502" i="1"/>
  <c r="U3502" i="1" s="1"/>
  <c r="T3503" i="1"/>
  <c r="U3503" i="1" s="1"/>
  <c r="T3504" i="1"/>
  <c r="U3504" i="1" s="1"/>
  <c r="T3505" i="1"/>
  <c r="U3505" i="1" s="1"/>
  <c r="T3506" i="1"/>
  <c r="U3506" i="1" s="1"/>
  <c r="T3507" i="1"/>
  <c r="U3507" i="1" s="1"/>
  <c r="T3508" i="1"/>
  <c r="U3508" i="1" s="1"/>
  <c r="T3509" i="1"/>
  <c r="U3509" i="1" s="1"/>
  <c r="T3510" i="1"/>
  <c r="U3510" i="1" s="1"/>
  <c r="T3511" i="1"/>
  <c r="U3511" i="1" s="1"/>
  <c r="T3512" i="1"/>
  <c r="U3512" i="1" s="1"/>
  <c r="T3513" i="1"/>
  <c r="U3513" i="1" s="1"/>
  <c r="T3514" i="1"/>
  <c r="U3514" i="1" s="1"/>
  <c r="T3515" i="1"/>
  <c r="U3515" i="1" s="1"/>
  <c r="T3516" i="1"/>
  <c r="U3516" i="1" s="1"/>
  <c r="T3517" i="1"/>
  <c r="U3517" i="1" s="1"/>
  <c r="T3518" i="1"/>
  <c r="U3518" i="1" s="1"/>
  <c r="T3519" i="1"/>
  <c r="U3519" i="1" s="1"/>
  <c r="T3520" i="1"/>
  <c r="U3520" i="1" s="1"/>
  <c r="T3521" i="1"/>
  <c r="U3521" i="1" s="1"/>
  <c r="T3522" i="1"/>
  <c r="U3522" i="1" s="1"/>
  <c r="T3523" i="1"/>
  <c r="U3523" i="1" s="1"/>
  <c r="T3524" i="1"/>
  <c r="U3524" i="1" s="1"/>
  <c r="T3525" i="1"/>
  <c r="U3525" i="1" s="1"/>
  <c r="T3526" i="1"/>
  <c r="U3526" i="1" s="1"/>
  <c r="T3527" i="1"/>
  <c r="U3527" i="1" s="1"/>
  <c r="T3528" i="1"/>
  <c r="U3528" i="1" s="1"/>
  <c r="T3529" i="1"/>
  <c r="U3529" i="1" s="1"/>
  <c r="T3530" i="1"/>
  <c r="U3530" i="1" s="1"/>
  <c r="T3531" i="1"/>
  <c r="U3531" i="1" s="1"/>
  <c r="T3532" i="1"/>
  <c r="U3532" i="1" s="1"/>
  <c r="T3533" i="1"/>
  <c r="U3533" i="1" s="1"/>
  <c r="T3534" i="1"/>
  <c r="U3534" i="1" s="1"/>
  <c r="T3535" i="1"/>
  <c r="U3535" i="1" s="1"/>
  <c r="T3536" i="1"/>
  <c r="U3536" i="1" s="1"/>
  <c r="T3537" i="1"/>
  <c r="U3537" i="1" s="1"/>
  <c r="T3538" i="1"/>
  <c r="U3538" i="1" s="1"/>
  <c r="T3539" i="1"/>
  <c r="U3539" i="1" s="1"/>
  <c r="T3540" i="1"/>
  <c r="U3540" i="1" s="1"/>
  <c r="T3541" i="1"/>
  <c r="U3541" i="1" s="1"/>
  <c r="T3542" i="1"/>
  <c r="U3542" i="1" s="1"/>
  <c r="T3543" i="1"/>
  <c r="U3543" i="1" s="1"/>
  <c r="T3544" i="1"/>
  <c r="U3544" i="1" s="1"/>
  <c r="T3545" i="1"/>
  <c r="U3545" i="1" s="1"/>
  <c r="T3546" i="1"/>
  <c r="U3546" i="1" s="1"/>
  <c r="T3547" i="1"/>
  <c r="U3547" i="1" s="1"/>
  <c r="T3548" i="1"/>
  <c r="U3548" i="1" s="1"/>
  <c r="T3549" i="1"/>
  <c r="U3549" i="1" s="1"/>
  <c r="T3550" i="1"/>
  <c r="U3550" i="1" s="1"/>
  <c r="T3551" i="1"/>
  <c r="U3551" i="1" s="1"/>
  <c r="T3552" i="1"/>
  <c r="U3552" i="1" s="1"/>
  <c r="T3553" i="1"/>
  <c r="U3553" i="1" s="1"/>
  <c r="T3554" i="1"/>
  <c r="U3554" i="1" s="1"/>
  <c r="T3555" i="1"/>
  <c r="U3555" i="1" s="1"/>
  <c r="T3556" i="1"/>
  <c r="U3556" i="1" s="1"/>
  <c r="T3557" i="1"/>
  <c r="U3557" i="1" s="1"/>
  <c r="T3558" i="1"/>
  <c r="U3558" i="1" s="1"/>
  <c r="T3559" i="1"/>
  <c r="U3559" i="1" s="1"/>
  <c r="T3560" i="1"/>
  <c r="U3560" i="1" s="1"/>
  <c r="T3561" i="1"/>
  <c r="U3561" i="1" s="1"/>
  <c r="T3562" i="1"/>
  <c r="U3562" i="1" s="1"/>
  <c r="T3563" i="1"/>
  <c r="U3563" i="1" s="1"/>
  <c r="T3564" i="1"/>
  <c r="U3564" i="1" s="1"/>
  <c r="T3565" i="1"/>
  <c r="U3565" i="1" s="1"/>
  <c r="T3566" i="1"/>
  <c r="U3566" i="1" s="1"/>
  <c r="T3567" i="1"/>
  <c r="U3567" i="1" s="1"/>
  <c r="T3568" i="1"/>
  <c r="U3568" i="1" s="1"/>
  <c r="T3569" i="1"/>
  <c r="U3569" i="1" s="1"/>
  <c r="T3570" i="1"/>
  <c r="U3570" i="1" s="1"/>
  <c r="T3571" i="1"/>
  <c r="U3571" i="1" s="1"/>
  <c r="T3572" i="1"/>
  <c r="U3572" i="1" s="1"/>
  <c r="T3573" i="1"/>
  <c r="U3573" i="1" s="1"/>
  <c r="T3574" i="1"/>
  <c r="U3574" i="1" s="1"/>
  <c r="T3575" i="1"/>
  <c r="U3575" i="1" s="1"/>
  <c r="T3576" i="1"/>
  <c r="U3576" i="1" s="1"/>
  <c r="T3577" i="1"/>
  <c r="U3577" i="1" s="1"/>
  <c r="T3578" i="1"/>
  <c r="U3578" i="1" s="1"/>
  <c r="T3579" i="1"/>
  <c r="U3579" i="1" s="1"/>
  <c r="T3580" i="1"/>
  <c r="U3580" i="1" s="1"/>
  <c r="T3581" i="1"/>
  <c r="U3581" i="1" s="1"/>
  <c r="T3582" i="1"/>
  <c r="U3582" i="1" s="1"/>
  <c r="T3583" i="1"/>
  <c r="U3583" i="1" s="1"/>
  <c r="T3584" i="1"/>
  <c r="U3584" i="1" s="1"/>
  <c r="T3585" i="1"/>
  <c r="U3585" i="1" s="1"/>
  <c r="T3586" i="1"/>
  <c r="U3586" i="1" s="1"/>
  <c r="T3587" i="1"/>
  <c r="U3587" i="1" s="1"/>
  <c r="T3588" i="1"/>
  <c r="U3588" i="1" s="1"/>
  <c r="T3589" i="1"/>
  <c r="U3589" i="1" s="1"/>
  <c r="T3590" i="1"/>
  <c r="U3590" i="1" s="1"/>
  <c r="T3591" i="1"/>
  <c r="U3591" i="1" s="1"/>
  <c r="T3592" i="1"/>
  <c r="U3592" i="1" s="1"/>
  <c r="T3593" i="1"/>
  <c r="U3593" i="1" s="1"/>
  <c r="T3594" i="1"/>
  <c r="U3594" i="1" s="1"/>
  <c r="T3595" i="1"/>
  <c r="U3595" i="1" s="1"/>
  <c r="T3596" i="1"/>
  <c r="U3596" i="1" s="1"/>
  <c r="T3597" i="1"/>
  <c r="U3597" i="1" s="1"/>
  <c r="T3598" i="1"/>
  <c r="U3598" i="1" s="1"/>
  <c r="T3599" i="1"/>
  <c r="U3599" i="1" s="1"/>
  <c r="T3600" i="1"/>
  <c r="U3600" i="1" s="1"/>
  <c r="T3601" i="1"/>
  <c r="U3601" i="1" s="1"/>
  <c r="T3602" i="1"/>
  <c r="U3602" i="1" s="1"/>
  <c r="T3603" i="1"/>
  <c r="U3603" i="1" s="1"/>
  <c r="T3604" i="1"/>
  <c r="U3604" i="1" s="1"/>
  <c r="T3605" i="1"/>
  <c r="U3605" i="1" s="1"/>
  <c r="T3606" i="1"/>
  <c r="U3606" i="1" s="1"/>
  <c r="T3607" i="1"/>
  <c r="U3607" i="1" s="1"/>
  <c r="T3608" i="1"/>
  <c r="U3608" i="1" s="1"/>
  <c r="T3609" i="1"/>
  <c r="U3609" i="1" s="1"/>
  <c r="T3610" i="1"/>
  <c r="U3610" i="1" s="1"/>
  <c r="T3611" i="1"/>
  <c r="U3611" i="1" s="1"/>
  <c r="T3612" i="1"/>
  <c r="U3612" i="1" s="1"/>
  <c r="T3613" i="1"/>
  <c r="U3613" i="1" s="1"/>
  <c r="T3614" i="1"/>
  <c r="U3614" i="1" s="1"/>
  <c r="T3615" i="1"/>
  <c r="U3615" i="1" s="1"/>
  <c r="T3616" i="1"/>
  <c r="U3616" i="1" s="1"/>
  <c r="T3617" i="1"/>
  <c r="U3617" i="1" s="1"/>
  <c r="T3618" i="1"/>
  <c r="U3618" i="1" s="1"/>
  <c r="T3619" i="1"/>
  <c r="U3619" i="1" s="1"/>
  <c r="T3620" i="1"/>
  <c r="U3620" i="1" s="1"/>
  <c r="T3621" i="1"/>
  <c r="U3621" i="1" s="1"/>
  <c r="T3622" i="1"/>
  <c r="U3622" i="1" s="1"/>
  <c r="T3623" i="1"/>
  <c r="U3623" i="1" s="1"/>
  <c r="T3624" i="1"/>
  <c r="U3624" i="1" s="1"/>
  <c r="T3625" i="1"/>
  <c r="U3625" i="1" s="1"/>
  <c r="T3626" i="1"/>
  <c r="U3626" i="1" s="1"/>
  <c r="T3627" i="1"/>
  <c r="U3627" i="1" s="1"/>
  <c r="T3628" i="1"/>
  <c r="U3628" i="1" s="1"/>
  <c r="T3629" i="1"/>
  <c r="U3629" i="1" s="1"/>
  <c r="T3630" i="1"/>
  <c r="U3630" i="1" s="1"/>
  <c r="T3631" i="1"/>
  <c r="U3631" i="1" s="1"/>
  <c r="T3632" i="1"/>
  <c r="U3632" i="1" s="1"/>
  <c r="T3633" i="1"/>
  <c r="U3633" i="1" s="1"/>
  <c r="T3634" i="1"/>
  <c r="U3634" i="1" s="1"/>
  <c r="T3635" i="1"/>
  <c r="U3635" i="1" s="1"/>
  <c r="T3636" i="1"/>
  <c r="U3636" i="1" s="1"/>
  <c r="T3637" i="1"/>
  <c r="U3637" i="1" s="1"/>
  <c r="T3638" i="1"/>
  <c r="U3638" i="1" s="1"/>
  <c r="T3639" i="1"/>
  <c r="U3639" i="1" s="1"/>
  <c r="T3640" i="1"/>
  <c r="U3640" i="1" s="1"/>
  <c r="T3641" i="1"/>
  <c r="U3641" i="1" s="1"/>
  <c r="T3642" i="1"/>
  <c r="U3642" i="1" s="1"/>
  <c r="T3643" i="1"/>
  <c r="U3643" i="1" s="1"/>
  <c r="T3644" i="1"/>
  <c r="U3644" i="1" s="1"/>
  <c r="T3645" i="1"/>
  <c r="U3645" i="1" s="1"/>
  <c r="T3646" i="1"/>
  <c r="U3646" i="1" s="1"/>
  <c r="T3647" i="1"/>
  <c r="U3647" i="1" s="1"/>
  <c r="T3648" i="1"/>
  <c r="U3648" i="1" s="1"/>
  <c r="T3649" i="1"/>
  <c r="U3649" i="1" s="1"/>
  <c r="T3650" i="1"/>
  <c r="U3650" i="1" s="1"/>
  <c r="T3651" i="1"/>
  <c r="U3651" i="1" s="1"/>
  <c r="T3652" i="1"/>
  <c r="U3652" i="1" s="1"/>
  <c r="T3653" i="1"/>
  <c r="U3653" i="1" s="1"/>
  <c r="T3654" i="1"/>
  <c r="U3654" i="1" s="1"/>
  <c r="T3655" i="1"/>
  <c r="U3655" i="1" s="1"/>
  <c r="T3656" i="1"/>
  <c r="U3656" i="1" s="1"/>
  <c r="T3657" i="1"/>
  <c r="U3657" i="1" s="1"/>
  <c r="T3658" i="1"/>
  <c r="U3658" i="1" s="1"/>
  <c r="T3659" i="1"/>
  <c r="U3659" i="1" s="1"/>
  <c r="T3660" i="1"/>
  <c r="U3660" i="1" s="1"/>
  <c r="T3661" i="1"/>
  <c r="U3661" i="1" s="1"/>
  <c r="T3662" i="1"/>
  <c r="U3662" i="1" s="1"/>
  <c r="T3663" i="1"/>
  <c r="U3663" i="1" s="1"/>
  <c r="T3664" i="1"/>
  <c r="U3664" i="1" s="1"/>
  <c r="T3665" i="1"/>
  <c r="U3665" i="1" s="1"/>
  <c r="T3666" i="1"/>
  <c r="U3666" i="1" s="1"/>
  <c r="T3667" i="1"/>
  <c r="U3667" i="1" s="1"/>
  <c r="T3668" i="1"/>
  <c r="U3668" i="1" s="1"/>
  <c r="T3669" i="1"/>
  <c r="U3669" i="1" s="1"/>
  <c r="T3670" i="1"/>
  <c r="U3670" i="1" s="1"/>
  <c r="T3671" i="1"/>
  <c r="U3671" i="1" s="1"/>
  <c r="T3672" i="1"/>
  <c r="U3672" i="1" s="1"/>
  <c r="T3673" i="1"/>
  <c r="U3673" i="1" s="1"/>
  <c r="T3674" i="1"/>
  <c r="U3674" i="1" s="1"/>
  <c r="T3675" i="1"/>
  <c r="U3675" i="1" s="1"/>
  <c r="T3676" i="1"/>
  <c r="U3676" i="1" s="1"/>
  <c r="T3677" i="1"/>
  <c r="U3677" i="1" s="1"/>
  <c r="T3678" i="1"/>
  <c r="U3678" i="1" s="1"/>
  <c r="T3679" i="1"/>
  <c r="U3679" i="1" s="1"/>
  <c r="T3680" i="1"/>
  <c r="U3680" i="1" s="1"/>
  <c r="T3681" i="1"/>
  <c r="U3681" i="1" s="1"/>
  <c r="T3682" i="1"/>
  <c r="U3682" i="1" s="1"/>
  <c r="T3683" i="1"/>
  <c r="U3683" i="1" s="1"/>
  <c r="T3684" i="1"/>
  <c r="U3684" i="1" s="1"/>
  <c r="T3685" i="1"/>
  <c r="U3685" i="1" s="1"/>
  <c r="T3686" i="1"/>
  <c r="U3686" i="1" s="1"/>
  <c r="T3687" i="1"/>
  <c r="U3687" i="1" s="1"/>
  <c r="T3688" i="1"/>
  <c r="U3688" i="1" s="1"/>
  <c r="T3689" i="1"/>
  <c r="U3689" i="1" s="1"/>
  <c r="T3690" i="1"/>
  <c r="U3690" i="1" s="1"/>
  <c r="T3691" i="1"/>
  <c r="U3691" i="1" s="1"/>
  <c r="T3692" i="1"/>
  <c r="U3692" i="1" s="1"/>
  <c r="T3693" i="1"/>
  <c r="U3693" i="1" s="1"/>
  <c r="T3694" i="1"/>
  <c r="U3694" i="1" s="1"/>
  <c r="T3695" i="1"/>
  <c r="U3695" i="1" s="1"/>
  <c r="T3696" i="1"/>
  <c r="U3696" i="1" s="1"/>
  <c r="T3697" i="1"/>
  <c r="U3697" i="1" s="1"/>
  <c r="T3698" i="1"/>
  <c r="U3698" i="1" s="1"/>
  <c r="T3699" i="1"/>
  <c r="U3699" i="1" s="1"/>
  <c r="T3700" i="1"/>
  <c r="U3700" i="1" s="1"/>
  <c r="T3701" i="1"/>
  <c r="U3701" i="1" s="1"/>
  <c r="T3702" i="1"/>
  <c r="U3702" i="1" s="1"/>
  <c r="T3703" i="1"/>
  <c r="U3703" i="1" s="1"/>
  <c r="T3704" i="1"/>
  <c r="U3704" i="1" s="1"/>
  <c r="T3705" i="1"/>
  <c r="U3705" i="1" s="1"/>
  <c r="T3706" i="1"/>
  <c r="U3706" i="1" s="1"/>
  <c r="T3707" i="1"/>
  <c r="U3707" i="1" s="1"/>
  <c r="T3708" i="1"/>
  <c r="U3708" i="1" s="1"/>
  <c r="T3709" i="1"/>
  <c r="U3709" i="1" s="1"/>
  <c r="T3710" i="1"/>
  <c r="U3710" i="1" s="1"/>
  <c r="T3711" i="1"/>
  <c r="U3711" i="1" s="1"/>
  <c r="T3712" i="1"/>
  <c r="U3712" i="1" s="1"/>
  <c r="T3713" i="1"/>
  <c r="U3713" i="1" s="1"/>
  <c r="T3714" i="1"/>
  <c r="U3714" i="1" s="1"/>
  <c r="T3715" i="1"/>
  <c r="U3715" i="1" s="1"/>
  <c r="T3716" i="1"/>
  <c r="U3716" i="1" s="1"/>
  <c r="T3717" i="1"/>
  <c r="U3717" i="1" s="1"/>
  <c r="T3718" i="1"/>
  <c r="U3718" i="1" s="1"/>
  <c r="T3719" i="1"/>
  <c r="U3719" i="1" s="1"/>
  <c r="T3720" i="1"/>
  <c r="U3720" i="1" s="1"/>
  <c r="T3721" i="1"/>
  <c r="U3721" i="1" s="1"/>
  <c r="T3722" i="1"/>
  <c r="U3722" i="1" s="1"/>
  <c r="T3723" i="1"/>
  <c r="U3723" i="1" s="1"/>
  <c r="T3724" i="1"/>
  <c r="U3724" i="1" s="1"/>
  <c r="T3725" i="1"/>
  <c r="U3725" i="1" s="1"/>
  <c r="T3726" i="1"/>
  <c r="U3726" i="1" s="1"/>
  <c r="T3727" i="1"/>
  <c r="U3727" i="1" s="1"/>
  <c r="T3728" i="1"/>
  <c r="U3728" i="1" s="1"/>
  <c r="T3729" i="1"/>
  <c r="U3729" i="1" s="1"/>
  <c r="T3730" i="1"/>
  <c r="U3730" i="1" s="1"/>
  <c r="T3731" i="1"/>
  <c r="U3731" i="1" s="1"/>
  <c r="T3732" i="1"/>
  <c r="U3732" i="1" s="1"/>
  <c r="T3733" i="1"/>
  <c r="U3733" i="1" s="1"/>
  <c r="T3734" i="1"/>
  <c r="U3734" i="1" s="1"/>
  <c r="T3735" i="1"/>
  <c r="U3735" i="1" s="1"/>
  <c r="T3736" i="1"/>
  <c r="U3736" i="1" s="1"/>
  <c r="T3737" i="1"/>
  <c r="U3737" i="1" s="1"/>
  <c r="T3738" i="1"/>
  <c r="U3738" i="1" s="1"/>
  <c r="T3739" i="1"/>
  <c r="U3739" i="1" s="1"/>
  <c r="T3740" i="1"/>
  <c r="U3740" i="1" s="1"/>
  <c r="T3741" i="1"/>
  <c r="U3741" i="1" s="1"/>
  <c r="T3742" i="1"/>
  <c r="U3742" i="1" s="1"/>
  <c r="T3743" i="1"/>
  <c r="U3743" i="1" s="1"/>
  <c r="T3744" i="1"/>
  <c r="U3744" i="1" s="1"/>
  <c r="T3745" i="1"/>
  <c r="U3745" i="1" s="1"/>
  <c r="T3746" i="1"/>
  <c r="U3746" i="1" s="1"/>
  <c r="T3747" i="1"/>
  <c r="U3747" i="1" s="1"/>
  <c r="T3748" i="1"/>
  <c r="U3748" i="1" s="1"/>
  <c r="T3749" i="1"/>
  <c r="U3749" i="1" s="1"/>
  <c r="T3750" i="1"/>
  <c r="U3750" i="1" s="1"/>
  <c r="T3751" i="1"/>
  <c r="U3751" i="1" s="1"/>
  <c r="T3752" i="1"/>
  <c r="U3752" i="1" s="1"/>
  <c r="T3753" i="1"/>
  <c r="U3753" i="1" s="1"/>
  <c r="T3754" i="1"/>
  <c r="U3754" i="1" s="1"/>
  <c r="T3755" i="1"/>
  <c r="U3755" i="1" s="1"/>
  <c r="T3756" i="1"/>
  <c r="U3756" i="1" s="1"/>
  <c r="T3757" i="1"/>
  <c r="U3757" i="1" s="1"/>
  <c r="T3758" i="1"/>
  <c r="U3758" i="1" s="1"/>
  <c r="T3759" i="1"/>
  <c r="U3759" i="1" s="1"/>
  <c r="T3760" i="1"/>
  <c r="U3760" i="1" s="1"/>
  <c r="T3761" i="1"/>
  <c r="U3761" i="1" s="1"/>
  <c r="T3762" i="1"/>
  <c r="U3762" i="1" s="1"/>
  <c r="T3763" i="1"/>
  <c r="U3763" i="1" s="1"/>
  <c r="T3764" i="1"/>
  <c r="U3764" i="1" s="1"/>
  <c r="T3765" i="1"/>
  <c r="U3765" i="1" s="1"/>
  <c r="T3766" i="1"/>
  <c r="U3766" i="1" s="1"/>
  <c r="T3767" i="1"/>
  <c r="U3767" i="1" s="1"/>
  <c r="T3768" i="1"/>
  <c r="U3768" i="1" s="1"/>
  <c r="T3769" i="1"/>
  <c r="U3769" i="1" s="1"/>
  <c r="T3770" i="1"/>
  <c r="U3770" i="1" s="1"/>
  <c r="T3771" i="1"/>
  <c r="U3771" i="1" s="1"/>
  <c r="T3772" i="1"/>
  <c r="U3772" i="1" s="1"/>
  <c r="T3773" i="1"/>
  <c r="U3773" i="1" s="1"/>
  <c r="T3774" i="1"/>
  <c r="U3774" i="1" s="1"/>
  <c r="T3775" i="1"/>
  <c r="U3775" i="1" s="1"/>
  <c r="T3776" i="1"/>
  <c r="U3776" i="1" s="1"/>
  <c r="T3777" i="1"/>
  <c r="U3777" i="1" s="1"/>
  <c r="T3778" i="1"/>
  <c r="U3778" i="1" s="1"/>
  <c r="T3779" i="1"/>
  <c r="U3779" i="1" s="1"/>
  <c r="T3780" i="1"/>
  <c r="U3780" i="1" s="1"/>
  <c r="T3781" i="1"/>
  <c r="U3781" i="1" s="1"/>
  <c r="T3782" i="1"/>
  <c r="U3782" i="1" s="1"/>
  <c r="T3783" i="1"/>
  <c r="U3783" i="1" s="1"/>
  <c r="T3784" i="1"/>
  <c r="U3784" i="1" s="1"/>
  <c r="T3785" i="1"/>
  <c r="U3785" i="1" s="1"/>
  <c r="T3786" i="1"/>
  <c r="U3786" i="1" s="1"/>
  <c r="T3787" i="1"/>
  <c r="U3787" i="1" s="1"/>
  <c r="T3788" i="1"/>
  <c r="U3788" i="1" s="1"/>
  <c r="T3789" i="1"/>
  <c r="U3789" i="1" s="1"/>
  <c r="T3790" i="1"/>
  <c r="U3790" i="1" s="1"/>
  <c r="T3791" i="1"/>
  <c r="U3791" i="1" s="1"/>
  <c r="T3792" i="1"/>
  <c r="U3792" i="1" s="1"/>
  <c r="T3793" i="1"/>
  <c r="U3793" i="1" s="1"/>
  <c r="T3794" i="1"/>
  <c r="U3794" i="1" s="1"/>
  <c r="T3795" i="1"/>
  <c r="U3795" i="1" s="1"/>
  <c r="T3796" i="1"/>
  <c r="U3796" i="1" s="1"/>
  <c r="T3797" i="1"/>
  <c r="U3797" i="1" s="1"/>
  <c r="T3798" i="1"/>
  <c r="U3798" i="1" s="1"/>
  <c r="T3799" i="1"/>
  <c r="U3799" i="1" s="1"/>
  <c r="T3800" i="1"/>
  <c r="U3800" i="1" s="1"/>
  <c r="T3801" i="1"/>
  <c r="U3801" i="1" s="1"/>
  <c r="T3802" i="1"/>
  <c r="U3802" i="1" s="1"/>
  <c r="T3803" i="1"/>
  <c r="U3803" i="1" s="1"/>
  <c r="T3804" i="1"/>
  <c r="U3804" i="1" s="1"/>
  <c r="T3805" i="1"/>
  <c r="U3805" i="1" s="1"/>
  <c r="T3806" i="1"/>
  <c r="U3806" i="1" s="1"/>
  <c r="T3807" i="1"/>
  <c r="U3807" i="1" s="1"/>
  <c r="T3808" i="1"/>
  <c r="U3808" i="1" s="1"/>
  <c r="T3809" i="1"/>
  <c r="U3809" i="1" s="1"/>
  <c r="T3810" i="1"/>
  <c r="U3810" i="1" s="1"/>
  <c r="T3811" i="1"/>
  <c r="U3811" i="1" s="1"/>
  <c r="T3812" i="1"/>
  <c r="U3812" i="1" s="1"/>
  <c r="T3813" i="1"/>
  <c r="U3813" i="1" s="1"/>
  <c r="T3814" i="1"/>
  <c r="U3814" i="1" s="1"/>
  <c r="T3815" i="1"/>
  <c r="U3815" i="1" s="1"/>
  <c r="T3816" i="1"/>
  <c r="U3816" i="1" s="1"/>
  <c r="T3817" i="1"/>
  <c r="U3817" i="1" s="1"/>
  <c r="T3818" i="1"/>
  <c r="U3818" i="1" s="1"/>
  <c r="T3819" i="1"/>
  <c r="U3819" i="1" s="1"/>
  <c r="T3820" i="1"/>
  <c r="U3820" i="1" s="1"/>
  <c r="T3821" i="1"/>
  <c r="U3821" i="1" s="1"/>
  <c r="T3822" i="1"/>
  <c r="U3822" i="1" s="1"/>
  <c r="T3823" i="1"/>
  <c r="U3823" i="1" s="1"/>
  <c r="T3824" i="1"/>
  <c r="U3824" i="1" s="1"/>
  <c r="T3825" i="1"/>
  <c r="U3825" i="1" s="1"/>
  <c r="T3826" i="1"/>
  <c r="U3826" i="1" s="1"/>
  <c r="T3827" i="1"/>
  <c r="U3827" i="1" s="1"/>
  <c r="T3828" i="1"/>
  <c r="U3828" i="1" s="1"/>
  <c r="T3829" i="1"/>
  <c r="U3829" i="1" s="1"/>
  <c r="T3830" i="1"/>
  <c r="U3830" i="1" s="1"/>
  <c r="T3831" i="1"/>
  <c r="U3831" i="1" s="1"/>
  <c r="T3832" i="1"/>
  <c r="U3832" i="1" s="1"/>
  <c r="T3833" i="1"/>
  <c r="U3833" i="1" s="1"/>
  <c r="T3834" i="1"/>
  <c r="U3834" i="1" s="1"/>
  <c r="T3835" i="1"/>
  <c r="U3835" i="1" s="1"/>
  <c r="T3836" i="1"/>
  <c r="U3836" i="1" s="1"/>
  <c r="T3837" i="1"/>
  <c r="U3837" i="1" s="1"/>
  <c r="T3838" i="1"/>
  <c r="U3838" i="1" s="1"/>
  <c r="T3839" i="1"/>
  <c r="U3839" i="1" s="1"/>
  <c r="T3840" i="1"/>
  <c r="U3840" i="1" s="1"/>
  <c r="T3841" i="1"/>
  <c r="U3841" i="1" s="1"/>
  <c r="T3842" i="1"/>
  <c r="U3842" i="1" s="1"/>
  <c r="T3843" i="1"/>
  <c r="U3843" i="1" s="1"/>
  <c r="T3844" i="1"/>
  <c r="U3844" i="1" s="1"/>
  <c r="T3845" i="1"/>
  <c r="U3845" i="1" s="1"/>
  <c r="T3846" i="1"/>
  <c r="U3846" i="1" s="1"/>
  <c r="T3847" i="1"/>
  <c r="U3847" i="1" s="1"/>
  <c r="T3848" i="1"/>
  <c r="U3848" i="1" s="1"/>
  <c r="T3849" i="1"/>
  <c r="U3849" i="1" s="1"/>
  <c r="T3850" i="1"/>
  <c r="U3850" i="1" s="1"/>
  <c r="T3851" i="1"/>
  <c r="U3851" i="1" s="1"/>
  <c r="T3852" i="1"/>
  <c r="U3852" i="1" s="1"/>
  <c r="T3853" i="1"/>
  <c r="U3853" i="1" s="1"/>
  <c r="T3854" i="1"/>
  <c r="U3854" i="1" s="1"/>
  <c r="T3855" i="1"/>
  <c r="U3855" i="1" s="1"/>
  <c r="T3856" i="1"/>
  <c r="U3856" i="1" s="1"/>
  <c r="T3857" i="1"/>
  <c r="U3857" i="1" s="1"/>
  <c r="T3858" i="1"/>
  <c r="U3858" i="1" s="1"/>
  <c r="T3859" i="1"/>
  <c r="U3859" i="1" s="1"/>
  <c r="T3860" i="1"/>
  <c r="U3860" i="1" s="1"/>
  <c r="T3861" i="1"/>
  <c r="U3861" i="1" s="1"/>
  <c r="T3862" i="1"/>
  <c r="U3862" i="1" s="1"/>
  <c r="T3863" i="1"/>
  <c r="U3863" i="1" s="1"/>
  <c r="T3864" i="1"/>
  <c r="U3864" i="1" s="1"/>
  <c r="T3865" i="1"/>
  <c r="U3865" i="1" s="1"/>
  <c r="T3866" i="1"/>
  <c r="U3866" i="1" s="1"/>
  <c r="T3867" i="1"/>
  <c r="U3867" i="1" s="1"/>
  <c r="T3868" i="1"/>
  <c r="U3868" i="1" s="1"/>
  <c r="T3869" i="1"/>
  <c r="U3869" i="1" s="1"/>
  <c r="T3870" i="1"/>
  <c r="U3870" i="1" s="1"/>
  <c r="T3871" i="1"/>
  <c r="U3871" i="1" s="1"/>
  <c r="T3872" i="1"/>
  <c r="U3872" i="1" s="1"/>
  <c r="T3873" i="1"/>
  <c r="U3873" i="1" s="1"/>
  <c r="T3874" i="1"/>
  <c r="U3874" i="1" s="1"/>
  <c r="T3875" i="1"/>
  <c r="U3875" i="1" s="1"/>
  <c r="T3876" i="1"/>
  <c r="U3876" i="1" s="1"/>
  <c r="T3877" i="1"/>
  <c r="U3877" i="1" s="1"/>
  <c r="T3878" i="1"/>
  <c r="U3878" i="1" s="1"/>
  <c r="T3879" i="1"/>
  <c r="U3879" i="1" s="1"/>
  <c r="T3880" i="1"/>
  <c r="U3880" i="1" s="1"/>
  <c r="T3881" i="1"/>
  <c r="U3881" i="1" s="1"/>
  <c r="T3882" i="1"/>
  <c r="U3882" i="1" s="1"/>
  <c r="T3883" i="1"/>
  <c r="U3883" i="1" s="1"/>
  <c r="T3884" i="1"/>
  <c r="U3884" i="1" s="1"/>
  <c r="T3885" i="1"/>
  <c r="U3885" i="1" s="1"/>
  <c r="T3886" i="1"/>
  <c r="U3886" i="1" s="1"/>
  <c r="T3887" i="1"/>
  <c r="U3887" i="1" s="1"/>
  <c r="T3888" i="1"/>
  <c r="U3888" i="1" s="1"/>
  <c r="T3889" i="1"/>
  <c r="U3889" i="1" s="1"/>
  <c r="T3890" i="1"/>
  <c r="U3890" i="1" s="1"/>
  <c r="T3891" i="1"/>
  <c r="U3891" i="1" s="1"/>
  <c r="T3892" i="1"/>
  <c r="U3892" i="1" s="1"/>
  <c r="T3893" i="1"/>
  <c r="U3893" i="1" s="1"/>
  <c r="T3894" i="1"/>
  <c r="U3894" i="1" s="1"/>
  <c r="T3895" i="1"/>
  <c r="U3895" i="1" s="1"/>
  <c r="T3896" i="1"/>
  <c r="U3896" i="1" s="1"/>
  <c r="T3897" i="1"/>
  <c r="U3897" i="1" s="1"/>
  <c r="T3898" i="1"/>
  <c r="U3898" i="1" s="1"/>
  <c r="T3899" i="1"/>
  <c r="U3899" i="1" s="1"/>
  <c r="T3900" i="1"/>
  <c r="U3900" i="1" s="1"/>
  <c r="T3901" i="1"/>
  <c r="U3901" i="1" s="1"/>
  <c r="T3902" i="1"/>
  <c r="U3902" i="1" s="1"/>
  <c r="T3903" i="1"/>
  <c r="U3903" i="1" s="1"/>
  <c r="T3904" i="1"/>
  <c r="U3904" i="1" s="1"/>
  <c r="T3905" i="1"/>
  <c r="U3905" i="1" s="1"/>
  <c r="T3906" i="1"/>
  <c r="U3906" i="1" s="1"/>
  <c r="T3907" i="1"/>
  <c r="U3907" i="1" s="1"/>
  <c r="T3908" i="1"/>
  <c r="U3908" i="1" s="1"/>
  <c r="T3909" i="1"/>
  <c r="U3909" i="1" s="1"/>
  <c r="T3910" i="1"/>
  <c r="U3910" i="1" s="1"/>
  <c r="T3911" i="1"/>
  <c r="U3911" i="1" s="1"/>
  <c r="T3912" i="1"/>
  <c r="U3912" i="1" s="1"/>
  <c r="T3913" i="1"/>
  <c r="U3913" i="1" s="1"/>
  <c r="T3914" i="1"/>
  <c r="U3914" i="1" s="1"/>
  <c r="T3915" i="1"/>
  <c r="U3915" i="1" s="1"/>
  <c r="T3916" i="1"/>
  <c r="U3916" i="1" s="1"/>
  <c r="T3917" i="1"/>
  <c r="U3917" i="1" s="1"/>
  <c r="T3918" i="1"/>
  <c r="U3918" i="1" s="1"/>
  <c r="T3919" i="1"/>
  <c r="U3919" i="1" s="1"/>
  <c r="T3920" i="1"/>
  <c r="U3920" i="1" s="1"/>
  <c r="T3921" i="1"/>
  <c r="U3921" i="1" s="1"/>
  <c r="T3922" i="1"/>
  <c r="U3922" i="1" s="1"/>
  <c r="T3923" i="1"/>
  <c r="U3923" i="1" s="1"/>
  <c r="T3924" i="1"/>
  <c r="U3924" i="1" s="1"/>
  <c r="T3925" i="1"/>
  <c r="U3925" i="1" s="1"/>
  <c r="T3926" i="1"/>
  <c r="U3926" i="1" s="1"/>
  <c r="T3927" i="1"/>
  <c r="U3927" i="1" s="1"/>
  <c r="T3928" i="1"/>
  <c r="U3928" i="1" s="1"/>
  <c r="T3929" i="1"/>
  <c r="U3929" i="1" s="1"/>
  <c r="T3930" i="1"/>
  <c r="U3930" i="1" s="1"/>
  <c r="T3931" i="1"/>
  <c r="U3931" i="1" s="1"/>
  <c r="T3932" i="1"/>
  <c r="U3932" i="1" s="1"/>
  <c r="T3933" i="1"/>
  <c r="U3933" i="1" s="1"/>
  <c r="T3934" i="1"/>
  <c r="U3934" i="1" s="1"/>
  <c r="T3935" i="1"/>
  <c r="U3935" i="1" s="1"/>
  <c r="T3936" i="1"/>
  <c r="U3936" i="1" s="1"/>
  <c r="T3937" i="1"/>
  <c r="U3937" i="1" s="1"/>
  <c r="T3938" i="1"/>
  <c r="U3938" i="1" s="1"/>
  <c r="T3939" i="1"/>
  <c r="U3939" i="1" s="1"/>
  <c r="T3940" i="1"/>
  <c r="U3940" i="1" s="1"/>
  <c r="T3941" i="1"/>
  <c r="U3941" i="1" s="1"/>
  <c r="T3942" i="1"/>
  <c r="U3942" i="1" s="1"/>
  <c r="T3943" i="1"/>
  <c r="U3943" i="1" s="1"/>
  <c r="T3944" i="1"/>
  <c r="U3944" i="1" s="1"/>
  <c r="T3945" i="1"/>
  <c r="U3945" i="1" s="1"/>
  <c r="T3946" i="1"/>
  <c r="U3946" i="1" s="1"/>
  <c r="T3947" i="1"/>
  <c r="U3947" i="1" s="1"/>
  <c r="T3948" i="1"/>
  <c r="U3948" i="1" s="1"/>
  <c r="T3949" i="1"/>
  <c r="U3949" i="1" s="1"/>
  <c r="T3950" i="1"/>
  <c r="U3950" i="1" s="1"/>
  <c r="T3951" i="1"/>
  <c r="U3951" i="1" s="1"/>
  <c r="T3952" i="1"/>
  <c r="U3952" i="1" s="1"/>
  <c r="T3953" i="1"/>
  <c r="U3953" i="1" s="1"/>
  <c r="T3954" i="1"/>
  <c r="U3954" i="1" s="1"/>
  <c r="T3955" i="1"/>
  <c r="U3955" i="1" s="1"/>
  <c r="T3956" i="1"/>
  <c r="U3956" i="1" s="1"/>
  <c r="T3957" i="1"/>
  <c r="U3957" i="1" s="1"/>
  <c r="T3958" i="1"/>
  <c r="U3958" i="1" s="1"/>
  <c r="T3959" i="1"/>
  <c r="U3959" i="1" s="1"/>
  <c r="T3960" i="1"/>
  <c r="U3960" i="1" s="1"/>
  <c r="T3961" i="1"/>
  <c r="U3961" i="1" s="1"/>
  <c r="T3962" i="1"/>
  <c r="U3962" i="1" s="1"/>
  <c r="T3963" i="1"/>
  <c r="U3963" i="1" s="1"/>
  <c r="T3964" i="1"/>
  <c r="U3964" i="1" s="1"/>
  <c r="T3965" i="1"/>
  <c r="U3965" i="1" s="1"/>
  <c r="T3966" i="1"/>
  <c r="U3966" i="1" s="1"/>
  <c r="T3967" i="1"/>
  <c r="U3967" i="1" s="1"/>
  <c r="T3968" i="1"/>
  <c r="U3968" i="1" s="1"/>
  <c r="T3969" i="1"/>
  <c r="U3969" i="1" s="1"/>
  <c r="T3970" i="1"/>
  <c r="U3970" i="1" s="1"/>
  <c r="T3971" i="1"/>
  <c r="U3971" i="1" s="1"/>
  <c r="T3972" i="1"/>
  <c r="U3972" i="1" s="1"/>
  <c r="T3973" i="1"/>
  <c r="U3973" i="1" s="1"/>
  <c r="T3974" i="1"/>
  <c r="U3974" i="1" s="1"/>
  <c r="T3975" i="1"/>
  <c r="U3975" i="1" s="1"/>
  <c r="T3976" i="1"/>
  <c r="U3976" i="1" s="1"/>
  <c r="T3977" i="1"/>
  <c r="U3977" i="1" s="1"/>
  <c r="T3978" i="1"/>
  <c r="U3978" i="1" s="1"/>
  <c r="T3979" i="1"/>
  <c r="U3979" i="1" s="1"/>
  <c r="T3980" i="1"/>
  <c r="U3980" i="1" s="1"/>
  <c r="T3981" i="1"/>
  <c r="U3981" i="1" s="1"/>
  <c r="T3982" i="1"/>
  <c r="U3982" i="1" s="1"/>
  <c r="T3983" i="1"/>
  <c r="U3983" i="1" s="1"/>
  <c r="T3984" i="1"/>
  <c r="U3984" i="1" s="1"/>
  <c r="T3985" i="1"/>
  <c r="U3985" i="1" s="1"/>
  <c r="T3986" i="1"/>
  <c r="U3986" i="1" s="1"/>
  <c r="T3987" i="1"/>
  <c r="U3987" i="1" s="1"/>
  <c r="T3988" i="1"/>
  <c r="U3988" i="1" s="1"/>
  <c r="T3989" i="1"/>
  <c r="U3989" i="1" s="1"/>
  <c r="T3990" i="1"/>
  <c r="U3990" i="1" s="1"/>
  <c r="T3991" i="1"/>
  <c r="U3991" i="1" s="1"/>
  <c r="T3992" i="1"/>
  <c r="U3992" i="1" s="1"/>
  <c r="T3993" i="1"/>
  <c r="U3993" i="1" s="1"/>
  <c r="T3994" i="1"/>
  <c r="U3994" i="1" s="1"/>
  <c r="T3995" i="1"/>
  <c r="U3995" i="1" s="1"/>
  <c r="T3996" i="1"/>
  <c r="U3996" i="1" s="1"/>
  <c r="T3997" i="1"/>
  <c r="U3997" i="1" s="1"/>
  <c r="T3998" i="1"/>
  <c r="U3998" i="1" s="1"/>
  <c r="T3999" i="1"/>
  <c r="U3999" i="1" s="1"/>
  <c r="T4000" i="1"/>
  <c r="U4000" i="1" s="1"/>
  <c r="T4001" i="1"/>
  <c r="U4001" i="1" s="1"/>
  <c r="T4002" i="1"/>
  <c r="U4002" i="1" s="1"/>
  <c r="T4003" i="1"/>
  <c r="U4003" i="1" s="1"/>
  <c r="T4004" i="1"/>
  <c r="U4004" i="1" s="1"/>
  <c r="T4005" i="1"/>
  <c r="U4005" i="1" s="1"/>
  <c r="T4006" i="1"/>
  <c r="U4006" i="1" s="1"/>
  <c r="T4007" i="1"/>
  <c r="U4007" i="1" s="1"/>
  <c r="T4008" i="1"/>
  <c r="U4008" i="1" s="1"/>
  <c r="T4009" i="1"/>
  <c r="U4009" i="1" s="1"/>
  <c r="T4010" i="1"/>
  <c r="U4010" i="1" s="1"/>
  <c r="T4011" i="1"/>
  <c r="U4011" i="1" s="1"/>
  <c r="T4012" i="1"/>
  <c r="U4012" i="1" s="1"/>
  <c r="T4013" i="1"/>
  <c r="U4013" i="1" s="1"/>
  <c r="T4014" i="1"/>
  <c r="U4014" i="1" s="1"/>
  <c r="T4015" i="1"/>
  <c r="U4015" i="1" s="1"/>
  <c r="T4016" i="1"/>
  <c r="U4016" i="1" s="1"/>
  <c r="T4017" i="1"/>
  <c r="U4017" i="1" s="1"/>
  <c r="T4018" i="1"/>
  <c r="U4018" i="1" s="1"/>
  <c r="T4019" i="1"/>
  <c r="U4019" i="1" s="1"/>
  <c r="T4020" i="1"/>
  <c r="U4020" i="1" s="1"/>
  <c r="T4021" i="1"/>
  <c r="U4021" i="1" s="1"/>
  <c r="T4022" i="1"/>
  <c r="U4022" i="1" s="1"/>
  <c r="T4023" i="1"/>
  <c r="U4023" i="1" s="1"/>
  <c r="T4024" i="1"/>
  <c r="U4024" i="1" s="1"/>
  <c r="T4025" i="1"/>
  <c r="U4025" i="1" s="1"/>
  <c r="T4026" i="1"/>
  <c r="U4026" i="1" s="1"/>
  <c r="T4027" i="1"/>
  <c r="U4027" i="1" s="1"/>
  <c r="T4028" i="1"/>
  <c r="U4028" i="1" s="1"/>
  <c r="T4029" i="1"/>
  <c r="U4029" i="1" s="1"/>
  <c r="T4030" i="1"/>
  <c r="U4030" i="1" s="1"/>
  <c r="T4031" i="1"/>
  <c r="U4031" i="1" s="1"/>
  <c r="T4032" i="1"/>
  <c r="U4032" i="1" s="1"/>
  <c r="T4033" i="1"/>
  <c r="U4033" i="1" s="1"/>
  <c r="T4034" i="1"/>
  <c r="U4034" i="1" s="1"/>
  <c r="T4035" i="1"/>
  <c r="U4035" i="1" s="1"/>
  <c r="T4036" i="1"/>
  <c r="U4036" i="1" s="1"/>
  <c r="T4037" i="1"/>
  <c r="U4037" i="1" s="1"/>
  <c r="T4038" i="1"/>
  <c r="U4038" i="1" s="1"/>
  <c r="T4039" i="1"/>
  <c r="U4039" i="1" s="1"/>
  <c r="T4040" i="1"/>
  <c r="U4040" i="1" s="1"/>
  <c r="T4041" i="1"/>
  <c r="U4041" i="1" s="1"/>
  <c r="T4042" i="1"/>
  <c r="U4042" i="1" s="1"/>
  <c r="T4043" i="1"/>
  <c r="U4043" i="1" s="1"/>
  <c r="T4044" i="1"/>
  <c r="U4044" i="1" s="1"/>
  <c r="T4045" i="1"/>
  <c r="U4045" i="1" s="1"/>
  <c r="T4046" i="1"/>
  <c r="U4046" i="1" s="1"/>
  <c r="T4047" i="1"/>
  <c r="U4047" i="1" s="1"/>
  <c r="T4048" i="1"/>
  <c r="U4048" i="1" s="1"/>
  <c r="T4049" i="1"/>
  <c r="U4049" i="1" s="1"/>
  <c r="T4050" i="1"/>
  <c r="U4050" i="1" s="1"/>
  <c r="T4051" i="1"/>
  <c r="U4051" i="1" s="1"/>
  <c r="T4052" i="1"/>
  <c r="U4052" i="1" s="1"/>
  <c r="T4053" i="1"/>
  <c r="U4053" i="1" s="1"/>
  <c r="T4054" i="1"/>
  <c r="U4054" i="1" s="1"/>
  <c r="T4055" i="1"/>
  <c r="U4055" i="1" s="1"/>
  <c r="T4056" i="1"/>
  <c r="U4056" i="1" s="1"/>
  <c r="T4057" i="1"/>
  <c r="U4057" i="1" s="1"/>
  <c r="T4058" i="1"/>
  <c r="U4058" i="1" s="1"/>
  <c r="T4059" i="1"/>
  <c r="U4059" i="1" s="1"/>
  <c r="T4060" i="1"/>
  <c r="U4060" i="1" s="1"/>
  <c r="T4061" i="1"/>
  <c r="U4061" i="1" s="1"/>
  <c r="T4062" i="1"/>
  <c r="U4062" i="1" s="1"/>
  <c r="T4063" i="1"/>
  <c r="U4063" i="1" s="1"/>
  <c r="T4064" i="1"/>
  <c r="U4064" i="1" s="1"/>
  <c r="T4065" i="1"/>
  <c r="U4065" i="1" s="1"/>
  <c r="T4066" i="1"/>
  <c r="U4066" i="1" s="1"/>
  <c r="T4067" i="1"/>
  <c r="U4067" i="1" s="1"/>
  <c r="T4068" i="1"/>
  <c r="U4068" i="1" s="1"/>
  <c r="T4069" i="1"/>
  <c r="U4069" i="1" s="1"/>
  <c r="T4070" i="1"/>
  <c r="U4070" i="1" s="1"/>
  <c r="T4071" i="1"/>
  <c r="U4071" i="1" s="1"/>
  <c r="T4072" i="1"/>
  <c r="U4072" i="1" s="1"/>
  <c r="T4073" i="1"/>
  <c r="U4073" i="1" s="1"/>
  <c r="T4074" i="1"/>
  <c r="U4074" i="1" s="1"/>
  <c r="T4075" i="1"/>
  <c r="U4075" i="1" s="1"/>
  <c r="T4076" i="1"/>
  <c r="U4076" i="1" s="1"/>
  <c r="T4077" i="1"/>
  <c r="U4077" i="1" s="1"/>
  <c r="T4078" i="1"/>
  <c r="U4078" i="1" s="1"/>
  <c r="T4079" i="1"/>
  <c r="U4079" i="1" s="1"/>
  <c r="T4080" i="1"/>
  <c r="U4080" i="1" s="1"/>
  <c r="T4081" i="1"/>
  <c r="U4081" i="1" s="1"/>
  <c r="T4082" i="1"/>
  <c r="U4082" i="1" s="1"/>
  <c r="T4083" i="1"/>
  <c r="U4083" i="1" s="1"/>
  <c r="T4084" i="1"/>
  <c r="U4084" i="1" s="1"/>
  <c r="T4085" i="1"/>
  <c r="U4085" i="1" s="1"/>
  <c r="T4086" i="1"/>
  <c r="U4086" i="1" s="1"/>
  <c r="T4087" i="1"/>
  <c r="U4087" i="1" s="1"/>
  <c r="T4088" i="1"/>
  <c r="U4088" i="1" s="1"/>
  <c r="T4089" i="1"/>
  <c r="U4089" i="1" s="1"/>
  <c r="T4090" i="1"/>
  <c r="U4090" i="1" s="1"/>
  <c r="T4091" i="1"/>
  <c r="U4091" i="1" s="1"/>
  <c r="T4092" i="1"/>
  <c r="U4092" i="1" s="1"/>
  <c r="T4093" i="1"/>
  <c r="U4093" i="1" s="1"/>
  <c r="T4094" i="1"/>
  <c r="U4094" i="1" s="1"/>
  <c r="T4095" i="1"/>
  <c r="U4095" i="1" s="1"/>
  <c r="T4096" i="1"/>
  <c r="U4096" i="1" s="1"/>
  <c r="T4097" i="1"/>
  <c r="U4097" i="1" s="1"/>
  <c r="T4098" i="1"/>
  <c r="U4098" i="1" s="1"/>
  <c r="T4099" i="1"/>
  <c r="U4099" i="1" s="1"/>
  <c r="T4100" i="1"/>
  <c r="U4100" i="1" s="1"/>
  <c r="T4101" i="1"/>
  <c r="U4101" i="1" s="1"/>
  <c r="T4102" i="1"/>
  <c r="U4102" i="1" s="1"/>
  <c r="T4103" i="1"/>
  <c r="U4103" i="1" s="1"/>
  <c r="T4104" i="1"/>
  <c r="U4104" i="1" s="1"/>
  <c r="T4105" i="1"/>
  <c r="U4105" i="1" s="1"/>
  <c r="T4106" i="1"/>
  <c r="U4106" i="1" s="1"/>
  <c r="T4107" i="1"/>
  <c r="U4107" i="1" s="1"/>
  <c r="T4108" i="1"/>
  <c r="U4108" i="1" s="1"/>
  <c r="T4109" i="1"/>
  <c r="U4109" i="1" s="1"/>
  <c r="T4110" i="1"/>
  <c r="U4110" i="1" s="1"/>
  <c r="T4111" i="1"/>
  <c r="U4111" i="1" s="1"/>
  <c r="T4112" i="1"/>
  <c r="U4112" i="1" s="1"/>
  <c r="T4113" i="1"/>
  <c r="U4113" i="1" s="1"/>
  <c r="T4114" i="1"/>
  <c r="U4114" i="1" s="1"/>
  <c r="T4115" i="1"/>
  <c r="U4115" i="1" s="1"/>
  <c r="T4116" i="1"/>
  <c r="U4116" i="1" s="1"/>
  <c r="T4117" i="1"/>
  <c r="U4117" i="1" s="1"/>
  <c r="T4118" i="1"/>
  <c r="U4118" i="1" s="1"/>
  <c r="T4119" i="1"/>
  <c r="U4119" i="1" s="1"/>
  <c r="T4120" i="1"/>
  <c r="U4120" i="1" s="1"/>
  <c r="T4121" i="1"/>
  <c r="U4121" i="1" s="1"/>
  <c r="T4122" i="1"/>
  <c r="U4122" i="1" s="1"/>
  <c r="T4123" i="1"/>
  <c r="U4123" i="1" s="1"/>
  <c r="T4124" i="1"/>
  <c r="U4124" i="1" s="1"/>
  <c r="T4125" i="1"/>
  <c r="U4125" i="1" s="1"/>
  <c r="T4126" i="1"/>
  <c r="U4126" i="1" s="1"/>
  <c r="T4127" i="1"/>
  <c r="U4127" i="1" s="1"/>
  <c r="T4128" i="1"/>
  <c r="U4128" i="1" s="1"/>
  <c r="T4129" i="1"/>
  <c r="U4129" i="1" s="1"/>
  <c r="T4130" i="1"/>
  <c r="U4130" i="1" s="1"/>
  <c r="T4131" i="1"/>
  <c r="U4131" i="1" s="1"/>
  <c r="T4132" i="1"/>
  <c r="U4132" i="1" s="1"/>
  <c r="T4133" i="1"/>
  <c r="U4133" i="1" s="1"/>
  <c r="T4134" i="1"/>
  <c r="U4134" i="1" s="1"/>
  <c r="T4135" i="1"/>
  <c r="U4135" i="1" s="1"/>
  <c r="T4136" i="1"/>
  <c r="U4136" i="1" s="1"/>
  <c r="T4137" i="1"/>
  <c r="U4137" i="1" s="1"/>
  <c r="T4138" i="1"/>
  <c r="U4138" i="1" s="1"/>
  <c r="T4139" i="1"/>
  <c r="U4139" i="1" s="1"/>
  <c r="T4140" i="1"/>
  <c r="U4140" i="1" s="1"/>
  <c r="T4141" i="1"/>
  <c r="U4141" i="1" s="1"/>
  <c r="T4142" i="1"/>
  <c r="U4142" i="1" s="1"/>
  <c r="T4143" i="1"/>
  <c r="U4143" i="1" s="1"/>
  <c r="T4144" i="1"/>
  <c r="U4144" i="1" s="1"/>
  <c r="T4145" i="1"/>
  <c r="U4145" i="1" s="1"/>
  <c r="T4146" i="1"/>
  <c r="U4146" i="1" s="1"/>
  <c r="T4147" i="1"/>
  <c r="U4147" i="1" s="1"/>
  <c r="T4148" i="1"/>
  <c r="U4148" i="1" s="1"/>
  <c r="T4149" i="1"/>
  <c r="U4149" i="1" s="1"/>
  <c r="T4150" i="1"/>
  <c r="U4150" i="1" s="1"/>
  <c r="T4151" i="1"/>
  <c r="U4151" i="1" s="1"/>
  <c r="T4152" i="1"/>
  <c r="U4152" i="1" s="1"/>
  <c r="T4153" i="1"/>
  <c r="U4153" i="1" s="1"/>
  <c r="T4154" i="1"/>
  <c r="U4154" i="1" s="1"/>
  <c r="T4155" i="1"/>
  <c r="U4155" i="1" s="1"/>
  <c r="T4156" i="1"/>
  <c r="U4156" i="1" s="1"/>
  <c r="T4157" i="1"/>
  <c r="U4157" i="1" s="1"/>
  <c r="T4158" i="1"/>
  <c r="U4158" i="1" s="1"/>
  <c r="T4159" i="1"/>
  <c r="U4159" i="1" s="1"/>
  <c r="T4160" i="1"/>
  <c r="U4160" i="1" s="1"/>
  <c r="T4161" i="1"/>
  <c r="U4161" i="1" s="1"/>
  <c r="T4162" i="1"/>
  <c r="U4162" i="1" s="1"/>
  <c r="T4163" i="1"/>
  <c r="U4163" i="1" s="1"/>
  <c r="T4164" i="1"/>
  <c r="U4164" i="1" s="1"/>
  <c r="T4165" i="1"/>
  <c r="U4165" i="1" s="1"/>
  <c r="T4166" i="1"/>
  <c r="U4166" i="1" s="1"/>
  <c r="T4167" i="1"/>
  <c r="U4167" i="1" s="1"/>
  <c r="T4168" i="1"/>
  <c r="U4168" i="1" s="1"/>
  <c r="T4169" i="1"/>
  <c r="U4169" i="1" s="1"/>
  <c r="T4170" i="1"/>
  <c r="U4170" i="1" s="1"/>
  <c r="T4171" i="1"/>
  <c r="U4171" i="1" s="1"/>
  <c r="T4172" i="1"/>
  <c r="U4172" i="1" s="1"/>
  <c r="T4173" i="1"/>
  <c r="U4173" i="1" s="1"/>
  <c r="T4174" i="1"/>
  <c r="U4174" i="1" s="1"/>
  <c r="T4175" i="1"/>
  <c r="U4175" i="1" s="1"/>
  <c r="T4176" i="1"/>
  <c r="U4176" i="1" s="1"/>
  <c r="T4177" i="1"/>
  <c r="U4177" i="1" s="1"/>
  <c r="T4178" i="1"/>
  <c r="U4178" i="1" s="1"/>
  <c r="T4179" i="1"/>
  <c r="U4179" i="1" s="1"/>
  <c r="T4180" i="1"/>
  <c r="U4180" i="1" s="1"/>
  <c r="T4181" i="1"/>
  <c r="U4181" i="1" s="1"/>
  <c r="T4182" i="1"/>
  <c r="U4182" i="1" s="1"/>
  <c r="T4183" i="1"/>
  <c r="U4183" i="1" s="1"/>
  <c r="T4184" i="1"/>
  <c r="U4184" i="1" s="1"/>
  <c r="T4185" i="1"/>
  <c r="U4185" i="1" s="1"/>
  <c r="T4186" i="1"/>
  <c r="U4186" i="1" s="1"/>
  <c r="T4187" i="1"/>
  <c r="U4187" i="1" s="1"/>
  <c r="T4188" i="1"/>
  <c r="U4188" i="1" s="1"/>
  <c r="T4189" i="1"/>
  <c r="U4189" i="1" s="1"/>
  <c r="T4190" i="1"/>
  <c r="U4190" i="1" s="1"/>
  <c r="T4191" i="1"/>
  <c r="U4191" i="1" s="1"/>
  <c r="T4192" i="1"/>
  <c r="U4192" i="1" s="1"/>
  <c r="T4193" i="1"/>
  <c r="U4193" i="1" s="1"/>
  <c r="T4194" i="1"/>
  <c r="U4194" i="1" s="1"/>
  <c r="T4195" i="1"/>
  <c r="U4195" i="1" s="1"/>
  <c r="T4196" i="1"/>
  <c r="U4196" i="1" s="1"/>
  <c r="T4197" i="1"/>
  <c r="U4197" i="1" s="1"/>
  <c r="T4198" i="1"/>
  <c r="U4198" i="1" s="1"/>
  <c r="T4199" i="1"/>
  <c r="U4199" i="1" s="1"/>
  <c r="T4200" i="1"/>
  <c r="U4200" i="1" s="1"/>
  <c r="T4201" i="1"/>
  <c r="U4201" i="1" s="1"/>
  <c r="T4202" i="1"/>
  <c r="U4202" i="1" s="1"/>
  <c r="T4203" i="1"/>
  <c r="U4203" i="1" s="1"/>
  <c r="T4204" i="1"/>
  <c r="U4204" i="1" s="1"/>
  <c r="T4205" i="1"/>
  <c r="U4205" i="1" s="1"/>
  <c r="T4206" i="1"/>
  <c r="U4206" i="1" s="1"/>
  <c r="T4207" i="1"/>
  <c r="U4207" i="1" s="1"/>
  <c r="T4208" i="1"/>
  <c r="U4208" i="1" s="1"/>
  <c r="T4209" i="1"/>
  <c r="U4209" i="1" s="1"/>
  <c r="T4210" i="1"/>
  <c r="U4210" i="1" s="1"/>
  <c r="T4211" i="1"/>
  <c r="U4211" i="1" s="1"/>
  <c r="T4212" i="1"/>
  <c r="U4212" i="1" s="1"/>
  <c r="T4213" i="1"/>
  <c r="U4213" i="1" s="1"/>
  <c r="T4214" i="1"/>
  <c r="U4214" i="1" s="1"/>
  <c r="T4215" i="1"/>
  <c r="U4215" i="1" s="1"/>
  <c r="T4216" i="1"/>
  <c r="U4216" i="1" s="1"/>
  <c r="T4217" i="1"/>
  <c r="U4217" i="1" s="1"/>
  <c r="T4218" i="1"/>
  <c r="U4218" i="1" s="1"/>
  <c r="T4219" i="1"/>
  <c r="U4219" i="1" s="1"/>
  <c r="T4220" i="1"/>
  <c r="U4220" i="1" s="1"/>
  <c r="T4221" i="1"/>
  <c r="U4221" i="1" s="1"/>
  <c r="T4222" i="1"/>
  <c r="U4222" i="1" s="1"/>
  <c r="T4223" i="1"/>
  <c r="U4223" i="1" s="1"/>
  <c r="T4224" i="1"/>
  <c r="U4224" i="1" s="1"/>
  <c r="T4225" i="1"/>
  <c r="U4225" i="1" s="1"/>
  <c r="T4226" i="1"/>
  <c r="U4226" i="1" s="1"/>
  <c r="T4227" i="1"/>
  <c r="U4227" i="1" s="1"/>
  <c r="T4228" i="1"/>
  <c r="U4228" i="1" s="1"/>
  <c r="T4229" i="1"/>
  <c r="U4229" i="1" s="1"/>
  <c r="T4230" i="1"/>
  <c r="U4230" i="1" s="1"/>
  <c r="T4231" i="1"/>
  <c r="U4231" i="1" s="1"/>
  <c r="T4232" i="1"/>
  <c r="U4232" i="1" s="1"/>
  <c r="T4233" i="1"/>
  <c r="U4233" i="1" s="1"/>
  <c r="T4234" i="1"/>
  <c r="U4234" i="1" s="1"/>
  <c r="T4235" i="1"/>
  <c r="U4235" i="1" s="1"/>
  <c r="T4236" i="1"/>
  <c r="U4236" i="1" s="1"/>
  <c r="T4237" i="1"/>
  <c r="U4237" i="1" s="1"/>
  <c r="T4238" i="1"/>
  <c r="U4238" i="1" s="1"/>
  <c r="T4239" i="1"/>
  <c r="U4239" i="1" s="1"/>
  <c r="T4240" i="1"/>
  <c r="U4240" i="1" s="1"/>
  <c r="T4241" i="1"/>
  <c r="U4241" i="1" s="1"/>
  <c r="T4242" i="1"/>
  <c r="U4242" i="1" s="1"/>
  <c r="T4243" i="1"/>
  <c r="U4243" i="1" s="1"/>
  <c r="T4244" i="1"/>
  <c r="U4244" i="1" s="1"/>
  <c r="T4245" i="1"/>
  <c r="U4245" i="1" s="1"/>
  <c r="T4246" i="1"/>
  <c r="U4246" i="1" s="1"/>
  <c r="T4247" i="1"/>
  <c r="U4247" i="1" s="1"/>
  <c r="T4248" i="1"/>
  <c r="U4248" i="1" s="1"/>
  <c r="T4249" i="1"/>
  <c r="U4249" i="1" s="1"/>
  <c r="T4250" i="1"/>
  <c r="U4250" i="1" s="1"/>
  <c r="T4251" i="1"/>
  <c r="U4251" i="1" s="1"/>
  <c r="T4252" i="1"/>
  <c r="U4252" i="1" s="1"/>
  <c r="T4253" i="1"/>
  <c r="U4253" i="1" s="1"/>
  <c r="T4254" i="1"/>
  <c r="U4254" i="1" s="1"/>
  <c r="T4255" i="1"/>
  <c r="U4255" i="1" s="1"/>
  <c r="T4256" i="1"/>
  <c r="U4256" i="1" s="1"/>
  <c r="T4257" i="1"/>
  <c r="U4257" i="1" s="1"/>
  <c r="T4258" i="1"/>
  <c r="U4258" i="1" s="1"/>
  <c r="T4259" i="1"/>
  <c r="U4259" i="1" s="1"/>
  <c r="T4260" i="1"/>
  <c r="U4260" i="1" s="1"/>
  <c r="T4261" i="1"/>
  <c r="U4261" i="1" s="1"/>
  <c r="T4262" i="1"/>
  <c r="U4262" i="1" s="1"/>
  <c r="T4263" i="1"/>
  <c r="U4263" i="1" s="1"/>
  <c r="T4264" i="1"/>
  <c r="U4264" i="1" s="1"/>
  <c r="T4265" i="1"/>
  <c r="U4265" i="1" s="1"/>
  <c r="T4266" i="1"/>
  <c r="U4266" i="1" s="1"/>
  <c r="T4267" i="1"/>
  <c r="U4267" i="1" s="1"/>
  <c r="T4268" i="1"/>
  <c r="U4268" i="1" s="1"/>
  <c r="T4269" i="1"/>
  <c r="U4269" i="1" s="1"/>
  <c r="T4270" i="1"/>
  <c r="U4270" i="1" s="1"/>
  <c r="T4271" i="1"/>
  <c r="U4271" i="1" s="1"/>
  <c r="T4272" i="1"/>
  <c r="U4272" i="1" s="1"/>
  <c r="T4273" i="1"/>
  <c r="U4273" i="1" s="1"/>
  <c r="T4274" i="1"/>
  <c r="U4274" i="1" s="1"/>
  <c r="T4275" i="1"/>
  <c r="U4275" i="1" s="1"/>
  <c r="T4276" i="1"/>
  <c r="U4276" i="1" s="1"/>
  <c r="T4277" i="1"/>
  <c r="U4277" i="1" s="1"/>
  <c r="T4278" i="1"/>
  <c r="U4278" i="1" s="1"/>
  <c r="T4279" i="1"/>
  <c r="U4279" i="1" s="1"/>
  <c r="T4280" i="1"/>
  <c r="U4280" i="1" s="1"/>
  <c r="T4281" i="1"/>
  <c r="U4281" i="1" s="1"/>
  <c r="T4282" i="1"/>
  <c r="U4282" i="1" s="1"/>
  <c r="T4283" i="1"/>
  <c r="U4283" i="1" s="1"/>
  <c r="T4284" i="1"/>
  <c r="U4284" i="1" s="1"/>
  <c r="T4285" i="1"/>
  <c r="U4285" i="1" s="1"/>
  <c r="T4286" i="1"/>
  <c r="U4286" i="1" s="1"/>
  <c r="T4287" i="1"/>
  <c r="U4287" i="1" s="1"/>
  <c r="T4288" i="1"/>
  <c r="U4288" i="1" s="1"/>
  <c r="T4289" i="1"/>
  <c r="U4289" i="1" s="1"/>
  <c r="T4290" i="1"/>
  <c r="U4290" i="1" s="1"/>
  <c r="T4291" i="1"/>
  <c r="U4291" i="1" s="1"/>
  <c r="T4292" i="1"/>
  <c r="U4292" i="1" s="1"/>
  <c r="T4293" i="1"/>
  <c r="U4293" i="1" s="1"/>
  <c r="T4294" i="1"/>
  <c r="U4294" i="1" s="1"/>
  <c r="T4295" i="1"/>
  <c r="U4295" i="1" s="1"/>
  <c r="T4296" i="1"/>
  <c r="U4296" i="1" s="1"/>
  <c r="T4297" i="1"/>
  <c r="U4297" i="1" s="1"/>
  <c r="T4298" i="1"/>
  <c r="U4298" i="1" s="1"/>
  <c r="T4299" i="1"/>
  <c r="U4299" i="1" s="1"/>
  <c r="T4300" i="1"/>
  <c r="U4300" i="1" s="1"/>
  <c r="T4301" i="1"/>
  <c r="U4301" i="1" s="1"/>
  <c r="T4302" i="1"/>
  <c r="U4302" i="1" s="1"/>
  <c r="T4303" i="1"/>
  <c r="U4303" i="1" s="1"/>
  <c r="T4304" i="1"/>
  <c r="U4304" i="1" s="1"/>
  <c r="T4305" i="1"/>
  <c r="U4305" i="1" s="1"/>
  <c r="T4306" i="1"/>
  <c r="U4306" i="1" s="1"/>
  <c r="T4307" i="1"/>
  <c r="U4307" i="1" s="1"/>
  <c r="T4308" i="1"/>
  <c r="U4308" i="1" s="1"/>
  <c r="T4309" i="1"/>
  <c r="U4309" i="1" s="1"/>
  <c r="T4310" i="1"/>
  <c r="U4310" i="1" s="1"/>
  <c r="T4311" i="1"/>
  <c r="U4311" i="1" s="1"/>
  <c r="T4312" i="1"/>
  <c r="U4312" i="1" s="1"/>
  <c r="T4313" i="1"/>
  <c r="U4313" i="1" s="1"/>
  <c r="T4314" i="1"/>
  <c r="U4314" i="1" s="1"/>
  <c r="T4315" i="1"/>
  <c r="U4315" i="1" s="1"/>
  <c r="T4316" i="1"/>
  <c r="U4316" i="1" s="1"/>
  <c r="T4317" i="1"/>
  <c r="U4317" i="1" s="1"/>
  <c r="T4318" i="1"/>
  <c r="U4318" i="1" s="1"/>
  <c r="T4319" i="1"/>
  <c r="U4319" i="1" s="1"/>
  <c r="T4320" i="1"/>
  <c r="U4320" i="1" s="1"/>
  <c r="T4321" i="1"/>
  <c r="U4321" i="1" s="1"/>
  <c r="T4322" i="1"/>
  <c r="U4322" i="1" s="1"/>
  <c r="T4323" i="1"/>
  <c r="U4323" i="1" s="1"/>
  <c r="T4324" i="1"/>
  <c r="U4324" i="1" s="1"/>
  <c r="T4325" i="1"/>
  <c r="U4325" i="1" s="1"/>
  <c r="T4326" i="1"/>
  <c r="U4326" i="1" s="1"/>
  <c r="T4327" i="1"/>
  <c r="U4327" i="1" s="1"/>
  <c r="T4328" i="1"/>
  <c r="U4328" i="1" s="1"/>
  <c r="T4329" i="1"/>
  <c r="U4329" i="1" s="1"/>
  <c r="T4330" i="1"/>
  <c r="U4330" i="1" s="1"/>
  <c r="T4331" i="1"/>
  <c r="U4331" i="1" s="1"/>
  <c r="T4332" i="1"/>
  <c r="U4332" i="1" s="1"/>
  <c r="T4333" i="1"/>
  <c r="U4333" i="1" s="1"/>
  <c r="T4334" i="1"/>
  <c r="U4334" i="1" s="1"/>
  <c r="T4335" i="1"/>
  <c r="U4335" i="1" s="1"/>
  <c r="T4336" i="1"/>
  <c r="U4336" i="1" s="1"/>
  <c r="T4337" i="1"/>
  <c r="U4337" i="1" s="1"/>
  <c r="T4338" i="1"/>
  <c r="U4338" i="1" s="1"/>
  <c r="T4339" i="1"/>
  <c r="U4339" i="1" s="1"/>
  <c r="T4340" i="1"/>
  <c r="U4340" i="1" s="1"/>
  <c r="T4341" i="1"/>
  <c r="U4341" i="1" s="1"/>
  <c r="T4342" i="1"/>
  <c r="U4342" i="1" s="1"/>
  <c r="T4343" i="1"/>
  <c r="U4343" i="1" s="1"/>
  <c r="T4344" i="1"/>
  <c r="U4344" i="1" s="1"/>
  <c r="T4345" i="1"/>
  <c r="U4345" i="1" s="1"/>
  <c r="T4346" i="1"/>
  <c r="U4346" i="1" s="1"/>
  <c r="T4347" i="1"/>
  <c r="U4347" i="1" s="1"/>
  <c r="T4348" i="1"/>
  <c r="U4348" i="1" s="1"/>
  <c r="T4349" i="1"/>
  <c r="U4349" i="1" s="1"/>
  <c r="T4350" i="1"/>
  <c r="U4350" i="1" s="1"/>
  <c r="T4351" i="1"/>
  <c r="U4351" i="1" s="1"/>
  <c r="T4352" i="1"/>
  <c r="U4352" i="1" s="1"/>
  <c r="T4353" i="1"/>
  <c r="U4353" i="1" s="1"/>
  <c r="T4354" i="1"/>
  <c r="U4354" i="1" s="1"/>
  <c r="T4355" i="1"/>
  <c r="U4355" i="1" s="1"/>
  <c r="T4356" i="1"/>
  <c r="U4356" i="1" s="1"/>
  <c r="T4357" i="1"/>
  <c r="U4357" i="1" s="1"/>
  <c r="T4358" i="1"/>
  <c r="U4358" i="1" s="1"/>
  <c r="T4359" i="1"/>
  <c r="U4359" i="1" s="1"/>
  <c r="T4360" i="1"/>
  <c r="U4360" i="1" s="1"/>
  <c r="T4361" i="1"/>
  <c r="U4361" i="1" s="1"/>
  <c r="T4362" i="1"/>
  <c r="U4362" i="1" s="1"/>
  <c r="T4363" i="1"/>
  <c r="U4363" i="1" s="1"/>
  <c r="T4364" i="1"/>
  <c r="U4364" i="1" s="1"/>
  <c r="T4365" i="1"/>
  <c r="U4365" i="1" s="1"/>
  <c r="T4366" i="1"/>
  <c r="U4366" i="1" s="1"/>
  <c r="T4367" i="1"/>
  <c r="U4367" i="1" s="1"/>
  <c r="T4368" i="1"/>
  <c r="U4368" i="1" s="1"/>
  <c r="T4369" i="1"/>
  <c r="U4369" i="1" s="1"/>
  <c r="T4370" i="1"/>
  <c r="U4370" i="1" s="1"/>
  <c r="T4371" i="1"/>
  <c r="U4371" i="1" s="1"/>
  <c r="T4372" i="1"/>
  <c r="U4372" i="1" s="1"/>
  <c r="T4373" i="1"/>
  <c r="U4373" i="1" s="1"/>
  <c r="T4374" i="1"/>
  <c r="U4374" i="1" s="1"/>
  <c r="T4375" i="1"/>
  <c r="U4375" i="1" s="1"/>
  <c r="T4376" i="1"/>
  <c r="U4376" i="1" s="1"/>
  <c r="T4377" i="1"/>
  <c r="U4377" i="1" s="1"/>
  <c r="T4378" i="1"/>
  <c r="U4378" i="1" s="1"/>
  <c r="T4379" i="1"/>
  <c r="U4379" i="1" s="1"/>
  <c r="T4380" i="1"/>
  <c r="U4380" i="1" s="1"/>
  <c r="T4381" i="1"/>
  <c r="U4381" i="1" s="1"/>
  <c r="T4382" i="1"/>
  <c r="U4382" i="1" s="1"/>
  <c r="T4383" i="1"/>
  <c r="U4383" i="1" s="1"/>
  <c r="T4384" i="1"/>
  <c r="U4384" i="1" s="1"/>
  <c r="T4385" i="1"/>
  <c r="U4385" i="1" s="1"/>
  <c r="T4386" i="1"/>
  <c r="U4386" i="1" s="1"/>
  <c r="T4387" i="1"/>
  <c r="U4387" i="1" s="1"/>
  <c r="T4388" i="1"/>
  <c r="U4388" i="1" s="1"/>
  <c r="T4389" i="1"/>
  <c r="U4389" i="1" s="1"/>
  <c r="T4390" i="1"/>
  <c r="U4390" i="1" s="1"/>
  <c r="T4391" i="1"/>
  <c r="U4391" i="1" s="1"/>
  <c r="T4392" i="1"/>
  <c r="U4392" i="1" s="1"/>
  <c r="T4393" i="1"/>
  <c r="U4393" i="1" s="1"/>
  <c r="T4394" i="1"/>
  <c r="U4394" i="1" s="1"/>
  <c r="T4395" i="1"/>
  <c r="U4395" i="1" s="1"/>
  <c r="T4396" i="1"/>
  <c r="U4396" i="1" s="1"/>
  <c r="T4397" i="1"/>
  <c r="U4397" i="1" s="1"/>
  <c r="T4398" i="1"/>
  <c r="U4398" i="1" s="1"/>
  <c r="T4399" i="1"/>
  <c r="U4399" i="1" s="1"/>
  <c r="T4400" i="1"/>
  <c r="U4400" i="1" s="1"/>
  <c r="T4401" i="1"/>
  <c r="U4401" i="1" s="1"/>
  <c r="T4402" i="1"/>
  <c r="U4402" i="1" s="1"/>
  <c r="T4403" i="1"/>
  <c r="U4403" i="1" s="1"/>
  <c r="T4404" i="1"/>
  <c r="U4404" i="1" s="1"/>
  <c r="T4405" i="1"/>
  <c r="U4405" i="1" s="1"/>
  <c r="T4406" i="1"/>
  <c r="U4406" i="1" s="1"/>
  <c r="T4407" i="1"/>
  <c r="U4407" i="1" s="1"/>
  <c r="T4408" i="1"/>
  <c r="U4408" i="1" s="1"/>
  <c r="T4409" i="1"/>
  <c r="U4409" i="1" s="1"/>
  <c r="T4410" i="1"/>
  <c r="U4410" i="1" s="1"/>
  <c r="T4411" i="1"/>
  <c r="U4411" i="1" s="1"/>
  <c r="T4412" i="1"/>
  <c r="U4412" i="1" s="1"/>
  <c r="T4413" i="1"/>
  <c r="U4413" i="1" s="1"/>
  <c r="T4414" i="1"/>
  <c r="U4414" i="1" s="1"/>
  <c r="T4415" i="1"/>
  <c r="U4415" i="1" s="1"/>
  <c r="T4416" i="1"/>
  <c r="U4416" i="1" s="1"/>
  <c r="T4417" i="1"/>
  <c r="U4417" i="1" s="1"/>
  <c r="T4418" i="1"/>
  <c r="U4418" i="1" s="1"/>
  <c r="T4419" i="1"/>
  <c r="U4419" i="1" s="1"/>
  <c r="T4420" i="1"/>
  <c r="U4420" i="1" s="1"/>
  <c r="T4421" i="1"/>
  <c r="U4421" i="1" s="1"/>
  <c r="T4422" i="1"/>
  <c r="U4422" i="1" s="1"/>
  <c r="T4423" i="1"/>
  <c r="U4423" i="1" s="1"/>
  <c r="T4424" i="1"/>
  <c r="U4424" i="1" s="1"/>
  <c r="T4425" i="1"/>
  <c r="U4425" i="1" s="1"/>
  <c r="T4426" i="1"/>
  <c r="U4426" i="1" s="1"/>
  <c r="T4427" i="1"/>
  <c r="U4427" i="1" s="1"/>
  <c r="T4428" i="1"/>
  <c r="U4428" i="1" s="1"/>
  <c r="T4429" i="1"/>
  <c r="U4429" i="1" s="1"/>
  <c r="T4430" i="1"/>
  <c r="U4430" i="1" s="1"/>
  <c r="T4431" i="1"/>
  <c r="U4431" i="1" s="1"/>
  <c r="T4432" i="1"/>
  <c r="U4432" i="1" s="1"/>
  <c r="T4433" i="1"/>
  <c r="U4433" i="1" s="1"/>
  <c r="T4434" i="1"/>
  <c r="U4434" i="1" s="1"/>
  <c r="T4435" i="1"/>
  <c r="U4435" i="1" s="1"/>
  <c r="T4436" i="1"/>
  <c r="U4436" i="1" s="1"/>
  <c r="T4437" i="1"/>
  <c r="U4437" i="1" s="1"/>
  <c r="T4438" i="1"/>
  <c r="U4438" i="1" s="1"/>
  <c r="T4439" i="1"/>
  <c r="U4439" i="1" s="1"/>
  <c r="T4440" i="1"/>
  <c r="U4440" i="1" s="1"/>
  <c r="T4441" i="1"/>
  <c r="U4441" i="1" s="1"/>
  <c r="T4442" i="1"/>
  <c r="U4442" i="1" s="1"/>
  <c r="T4443" i="1"/>
  <c r="U4443" i="1" s="1"/>
  <c r="T4444" i="1"/>
  <c r="U4444" i="1" s="1"/>
  <c r="T4445" i="1"/>
  <c r="U4445" i="1" s="1"/>
  <c r="T4446" i="1"/>
  <c r="U4446" i="1" s="1"/>
  <c r="T4447" i="1"/>
  <c r="U4447" i="1" s="1"/>
  <c r="T4448" i="1"/>
  <c r="U4448" i="1" s="1"/>
  <c r="T4449" i="1"/>
  <c r="U4449" i="1" s="1"/>
  <c r="T4450" i="1"/>
  <c r="U4450" i="1" s="1"/>
  <c r="T4451" i="1"/>
  <c r="U4451" i="1" s="1"/>
  <c r="T4452" i="1"/>
  <c r="U4452" i="1" s="1"/>
  <c r="T4453" i="1"/>
  <c r="U4453" i="1" s="1"/>
  <c r="T4454" i="1"/>
  <c r="U4454" i="1" s="1"/>
  <c r="T4455" i="1"/>
  <c r="U4455" i="1" s="1"/>
  <c r="T4456" i="1"/>
  <c r="U4456" i="1" s="1"/>
  <c r="T4457" i="1"/>
  <c r="U4457" i="1" s="1"/>
  <c r="T4458" i="1"/>
  <c r="U4458" i="1" s="1"/>
  <c r="T4459" i="1"/>
  <c r="U4459" i="1" s="1"/>
  <c r="T4460" i="1"/>
  <c r="U4460" i="1" s="1"/>
  <c r="T4461" i="1"/>
  <c r="U4461" i="1" s="1"/>
  <c r="T4462" i="1"/>
  <c r="U4462" i="1" s="1"/>
  <c r="T4463" i="1"/>
  <c r="U4463" i="1" s="1"/>
  <c r="T4464" i="1"/>
  <c r="U4464" i="1" s="1"/>
  <c r="T4465" i="1"/>
  <c r="U4465" i="1" s="1"/>
  <c r="T4466" i="1"/>
  <c r="U4466" i="1" s="1"/>
  <c r="T4467" i="1"/>
  <c r="U4467" i="1" s="1"/>
  <c r="T4468" i="1"/>
  <c r="U4468" i="1" s="1"/>
  <c r="T4469" i="1"/>
  <c r="U4469" i="1" s="1"/>
  <c r="T4470" i="1"/>
  <c r="U4470" i="1" s="1"/>
  <c r="T4471" i="1"/>
  <c r="U4471" i="1" s="1"/>
  <c r="T4472" i="1"/>
  <c r="U4472" i="1" s="1"/>
  <c r="T4473" i="1"/>
  <c r="U4473" i="1" s="1"/>
  <c r="T4474" i="1"/>
  <c r="U4474" i="1" s="1"/>
  <c r="T4475" i="1"/>
  <c r="U4475" i="1" s="1"/>
  <c r="T4476" i="1"/>
  <c r="U4476" i="1" s="1"/>
  <c r="T4477" i="1"/>
  <c r="U4477" i="1" s="1"/>
  <c r="T4478" i="1"/>
  <c r="U4478" i="1" s="1"/>
  <c r="T4479" i="1"/>
  <c r="U4479" i="1" s="1"/>
  <c r="T4480" i="1"/>
  <c r="U4480" i="1" s="1"/>
  <c r="T4481" i="1"/>
  <c r="U4481" i="1" s="1"/>
  <c r="T4482" i="1"/>
  <c r="U4482" i="1" s="1"/>
  <c r="T4483" i="1"/>
  <c r="U4483" i="1" s="1"/>
  <c r="T4484" i="1"/>
  <c r="U4484" i="1" s="1"/>
  <c r="T4485" i="1"/>
  <c r="U4485" i="1" s="1"/>
  <c r="T4486" i="1"/>
  <c r="U4486" i="1" s="1"/>
  <c r="T4487" i="1"/>
  <c r="U4487" i="1" s="1"/>
  <c r="T4488" i="1"/>
  <c r="U4488" i="1" s="1"/>
  <c r="T4489" i="1"/>
  <c r="U4489" i="1" s="1"/>
  <c r="T4490" i="1"/>
  <c r="U4490" i="1" s="1"/>
  <c r="T4491" i="1"/>
  <c r="U4491" i="1" s="1"/>
  <c r="T4492" i="1"/>
  <c r="U4492" i="1" s="1"/>
  <c r="T4493" i="1"/>
  <c r="U4493" i="1" s="1"/>
  <c r="T4494" i="1"/>
  <c r="U4494" i="1" s="1"/>
  <c r="T4495" i="1"/>
  <c r="U4495" i="1" s="1"/>
  <c r="T4496" i="1"/>
  <c r="U4496" i="1" s="1"/>
  <c r="T4497" i="1"/>
  <c r="U4497" i="1" s="1"/>
  <c r="T4498" i="1"/>
  <c r="U4498" i="1" s="1"/>
  <c r="T4499" i="1"/>
  <c r="U4499" i="1" s="1"/>
  <c r="T4500" i="1"/>
  <c r="U4500" i="1" s="1"/>
  <c r="T4501" i="1"/>
  <c r="U4501" i="1" s="1"/>
  <c r="T4502" i="1"/>
  <c r="U4502" i="1" s="1"/>
  <c r="T4503" i="1"/>
  <c r="U4503" i="1" s="1"/>
  <c r="T4504" i="1"/>
  <c r="U4504" i="1" s="1"/>
  <c r="T4505" i="1"/>
  <c r="U4505" i="1" s="1"/>
  <c r="T4506" i="1"/>
  <c r="U4506" i="1" s="1"/>
  <c r="T4507" i="1"/>
  <c r="U4507" i="1" s="1"/>
  <c r="T4508" i="1"/>
  <c r="U4508" i="1" s="1"/>
  <c r="T4509" i="1"/>
  <c r="U4509" i="1" s="1"/>
  <c r="T4510" i="1"/>
  <c r="U4510" i="1" s="1"/>
  <c r="T4511" i="1"/>
  <c r="U4511" i="1" s="1"/>
  <c r="T4512" i="1"/>
  <c r="U4512" i="1" s="1"/>
  <c r="T4513" i="1"/>
  <c r="U4513" i="1" s="1"/>
  <c r="T4514" i="1"/>
  <c r="U4514" i="1" s="1"/>
  <c r="T4515" i="1"/>
  <c r="U4515" i="1" s="1"/>
  <c r="T4516" i="1"/>
  <c r="U4516" i="1" s="1"/>
  <c r="T4517" i="1"/>
  <c r="U4517" i="1" s="1"/>
  <c r="T4518" i="1"/>
  <c r="U4518" i="1" s="1"/>
  <c r="T4519" i="1"/>
  <c r="U4519" i="1" s="1"/>
  <c r="T4520" i="1"/>
  <c r="U4520" i="1" s="1"/>
  <c r="T4521" i="1"/>
  <c r="U4521" i="1" s="1"/>
  <c r="T4522" i="1"/>
  <c r="U4522" i="1" s="1"/>
  <c r="T4523" i="1"/>
  <c r="U4523" i="1" s="1"/>
  <c r="T4524" i="1"/>
  <c r="U4524" i="1" s="1"/>
  <c r="T4525" i="1"/>
  <c r="U4525" i="1" s="1"/>
  <c r="T4526" i="1"/>
  <c r="U4526" i="1" s="1"/>
  <c r="T4527" i="1"/>
  <c r="U4527" i="1" s="1"/>
  <c r="T4528" i="1"/>
  <c r="U4528" i="1" s="1"/>
  <c r="T4529" i="1"/>
  <c r="U4529" i="1" s="1"/>
  <c r="T4530" i="1"/>
  <c r="U4530" i="1" s="1"/>
  <c r="T4531" i="1"/>
  <c r="U4531" i="1" s="1"/>
  <c r="T4532" i="1"/>
  <c r="U4532" i="1" s="1"/>
  <c r="T4533" i="1"/>
  <c r="U4533" i="1" s="1"/>
  <c r="T4534" i="1"/>
  <c r="U4534" i="1" s="1"/>
  <c r="T4535" i="1"/>
  <c r="U4535" i="1" s="1"/>
  <c r="T4536" i="1"/>
  <c r="U4536" i="1" s="1"/>
  <c r="T4537" i="1"/>
  <c r="U4537" i="1" s="1"/>
  <c r="T4538" i="1"/>
  <c r="U4538" i="1" s="1"/>
  <c r="T4539" i="1"/>
  <c r="U4539" i="1" s="1"/>
  <c r="T4540" i="1"/>
  <c r="U4540" i="1" s="1"/>
  <c r="T4541" i="1"/>
  <c r="U4541" i="1" s="1"/>
  <c r="T4542" i="1"/>
  <c r="U4542" i="1" s="1"/>
  <c r="T4543" i="1"/>
  <c r="U4543" i="1" s="1"/>
  <c r="T4544" i="1"/>
  <c r="U4544" i="1" s="1"/>
  <c r="T4545" i="1"/>
  <c r="U4545" i="1" s="1"/>
  <c r="T4546" i="1"/>
  <c r="U4546" i="1" s="1"/>
  <c r="T4547" i="1"/>
  <c r="U4547" i="1" s="1"/>
  <c r="T4548" i="1"/>
  <c r="U4548" i="1" s="1"/>
  <c r="T4549" i="1"/>
  <c r="U4549" i="1" s="1"/>
  <c r="T4550" i="1"/>
  <c r="U4550" i="1" s="1"/>
  <c r="T4551" i="1"/>
  <c r="U4551" i="1" s="1"/>
  <c r="T4552" i="1"/>
  <c r="U4552" i="1" s="1"/>
  <c r="T4553" i="1"/>
  <c r="U4553" i="1" s="1"/>
  <c r="T4554" i="1"/>
  <c r="U4554" i="1" s="1"/>
  <c r="T4555" i="1"/>
  <c r="U4555" i="1" s="1"/>
  <c r="T4556" i="1"/>
  <c r="U4556" i="1" s="1"/>
  <c r="T4557" i="1"/>
  <c r="U4557" i="1" s="1"/>
  <c r="T4558" i="1"/>
  <c r="U4558" i="1" s="1"/>
  <c r="T4559" i="1"/>
  <c r="U4559" i="1" s="1"/>
  <c r="T4560" i="1"/>
  <c r="U4560" i="1" s="1"/>
  <c r="T4561" i="1"/>
  <c r="U4561" i="1" s="1"/>
  <c r="T4562" i="1"/>
  <c r="U4562" i="1" s="1"/>
  <c r="T4563" i="1"/>
  <c r="U4563" i="1" s="1"/>
  <c r="T4564" i="1"/>
  <c r="U4564" i="1" s="1"/>
  <c r="T4565" i="1"/>
  <c r="U4565" i="1" s="1"/>
  <c r="T4566" i="1"/>
  <c r="U4566" i="1" s="1"/>
  <c r="T4567" i="1"/>
  <c r="U4567" i="1" s="1"/>
  <c r="T4568" i="1"/>
  <c r="U4568" i="1" s="1"/>
  <c r="T4569" i="1"/>
  <c r="U4569" i="1" s="1"/>
  <c r="T4570" i="1"/>
  <c r="U4570" i="1" s="1"/>
  <c r="T4571" i="1"/>
  <c r="U4571" i="1" s="1"/>
  <c r="T4572" i="1"/>
  <c r="U4572" i="1" s="1"/>
  <c r="T4573" i="1"/>
  <c r="U4573" i="1" s="1"/>
  <c r="T4574" i="1"/>
  <c r="U4574" i="1" s="1"/>
  <c r="T4575" i="1"/>
  <c r="U4575" i="1" s="1"/>
  <c r="T4576" i="1"/>
  <c r="U4576" i="1" s="1"/>
  <c r="T4577" i="1"/>
  <c r="U4577" i="1" s="1"/>
  <c r="T4578" i="1"/>
  <c r="U4578" i="1" s="1"/>
  <c r="T4579" i="1"/>
  <c r="U4579" i="1" s="1"/>
  <c r="T4580" i="1"/>
  <c r="U4580" i="1" s="1"/>
  <c r="T4581" i="1"/>
  <c r="U4581" i="1" s="1"/>
  <c r="T4582" i="1"/>
  <c r="U4582" i="1" s="1"/>
  <c r="T4583" i="1"/>
  <c r="U4583" i="1" s="1"/>
  <c r="T4584" i="1"/>
  <c r="U4584" i="1" s="1"/>
  <c r="T4585" i="1"/>
  <c r="U4585" i="1" s="1"/>
  <c r="T4586" i="1"/>
  <c r="U4586" i="1" s="1"/>
  <c r="T4587" i="1"/>
  <c r="U4587" i="1" s="1"/>
  <c r="T4588" i="1"/>
  <c r="U4588" i="1" s="1"/>
  <c r="T4589" i="1"/>
  <c r="U4589" i="1" s="1"/>
  <c r="T4590" i="1"/>
  <c r="U4590" i="1" s="1"/>
  <c r="T4591" i="1"/>
  <c r="U4591" i="1" s="1"/>
  <c r="T4592" i="1"/>
  <c r="U4592" i="1" s="1"/>
  <c r="T4593" i="1"/>
  <c r="U4593" i="1" s="1"/>
  <c r="T4594" i="1"/>
  <c r="U4594" i="1" s="1"/>
  <c r="T4595" i="1"/>
  <c r="U4595" i="1" s="1"/>
  <c r="T4596" i="1"/>
  <c r="U4596" i="1" s="1"/>
  <c r="T4597" i="1"/>
  <c r="U4597" i="1" s="1"/>
  <c r="T4598" i="1"/>
  <c r="U4598" i="1" s="1"/>
  <c r="T4599" i="1"/>
  <c r="U4599" i="1" s="1"/>
  <c r="T4600" i="1"/>
  <c r="U4600" i="1" s="1"/>
  <c r="T4601" i="1"/>
  <c r="U4601" i="1" s="1"/>
  <c r="T4602" i="1"/>
  <c r="U4602" i="1" s="1"/>
  <c r="T4603" i="1"/>
  <c r="U4603" i="1" s="1"/>
  <c r="T4604" i="1"/>
  <c r="U4604" i="1" s="1"/>
  <c r="T4605" i="1"/>
  <c r="U4605" i="1" s="1"/>
  <c r="T4606" i="1"/>
  <c r="U4606" i="1" s="1"/>
  <c r="T4607" i="1"/>
  <c r="U4607" i="1" s="1"/>
  <c r="T4608" i="1"/>
  <c r="U4608" i="1" s="1"/>
  <c r="T4609" i="1"/>
  <c r="U4609" i="1" s="1"/>
  <c r="T4610" i="1"/>
  <c r="U4610" i="1" s="1"/>
  <c r="T4611" i="1"/>
  <c r="U4611" i="1" s="1"/>
  <c r="T4612" i="1"/>
  <c r="U4612" i="1" s="1"/>
  <c r="T4613" i="1"/>
  <c r="U4613" i="1" s="1"/>
  <c r="T4614" i="1"/>
  <c r="U4614" i="1" s="1"/>
  <c r="T4615" i="1"/>
  <c r="U4615" i="1" s="1"/>
  <c r="T4616" i="1"/>
  <c r="U4616" i="1" s="1"/>
  <c r="T4617" i="1"/>
  <c r="U4617" i="1" s="1"/>
  <c r="T4618" i="1"/>
  <c r="U4618" i="1" s="1"/>
  <c r="T4619" i="1"/>
  <c r="U4619" i="1" s="1"/>
  <c r="T4620" i="1"/>
  <c r="U4620" i="1" s="1"/>
  <c r="T4621" i="1"/>
  <c r="U4621" i="1" s="1"/>
  <c r="T4622" i="1"/>
  <c r="U4622" i="1" s="1"/>
  <c r="T4623" i="1"/>
  <c r="U4623" i="1" s="1"/>
  <c r="T4624" i="1"/>
  <c r="U4624" i="1" s="1"/>
  <c r="T4625" i="1"/>
  <c r="U4625" i="1" s="1"/>
  <c r="T4626" i="1"/>
  <c r="U4626" i="1" s="1"/>
  <c r="T4627" i="1"/>
  <c r="U4627" i="1" s="1"/>
  <c r="T4628" i="1"/>
  <c r="U4628" i="1" s="1"/>
  <c r="T4629" i="1"/>
  <c r="U4629" i="1" s="1"/>
  <c r="T4630" i="1"/>
  <c r="U4630" i="1" s="1"/>
  <c r="T4631" i="1"/>
  <c r="U4631" i="1" s="1"/>
  <c r="T4632" i="1"/>
  <c r="U4632" i="1" s="1"/>
  <c r="T4633" i="1"/>
  <c r="U4633" i="1" s="1"/>
  <c r="T4634" i="1"/>
  <c r="U4634" i="1" s="1"/>
  <c r="T4635" i="1"/>
  <c r="U4635" i="1" s="1"/>
  <c r="T4636" i="1"/>
  <c r="U4636" i="1" s="1"/>
  <c r="T4637" i="1"/>
  <c r="U4637" i="1" s="1"/>
  <c r="T4638" i="1"/>
  <c r="U4638" i="1" s="1"/>
  <c r="T4639" i="1"/>
  <c r="U4639" i="1" s="1"/>
  <c r="T4640" i="1"/>
  <c r="U4640" i="1" s="1"/>
  <c r="T4641" i="1"/>
  <c r="U4641" i="1" s="1"/>
  <c r="T4642" i="1"/>
  <c r="U4642" i="1" s="1"/>
  <c r="T4643" i="1"/>
  <c r="U4643" i="1" s="1"/>
  <c r="T4644" i="1"/>
  <c r="U4644" i="1" s="1"/>
  <c r="T4645" i="1"/>
  <c r="U4645" i="1" s="1"/>
  <c r="T4646" i="1"/>
  <c r="U4646" i="1" s="1"/>
  <c r="T4647" i="1"/>
  <c r="U4647" i="1" s="1"/>
  <c r="T4648" i="1"/>
  <c r="U4648" i="1" s="1"/>
  <c r="T4649" i="1"/>
  <c r="U4649" i="1" s="1"/>
  <c r="T4650" i="1"/>
  <c r="U4650" i="1" s="1"/>
  <c r="T4651" i="1"/>
  <c r="U4651" i="1" s="1"/>
  <c r="T4652" i="1"/>
  <c r="U4652" i="1" s="1"/>
  <c r="T4653" i="1"/>
  <c r="U4653" i="1" s="1"/>
  <c r="T4654" i="1"/>
  <c r="U4654" i="1" s="1"/>
  <c r="T4655" i="1"/>
  <c r="U4655" i="1" s="1"/>
  <c r="T4656" i="1"/>
  <c r="U4656" i="1" s="1"/>
  <c r="T4657" i="1"/>
  <c r="U4657" i="1" s="1"/>
  <c r="T4658" i="1"/>
  <c r="U4658" i="1" s="1"/>
  <c r="T4659" i="1"/>
  <c r="U4659" i="1" s="1"/>
  <c r="T4660" i="1"/>
  <c r="U4660" i="1" s="1"/>
  <c r="T4661" i="1"/>
  <c r="U4661" i="1" s="1"/>
  <c r="T4662" i="1"/>
  <c r="U4662" i="1" s="1"/>
  <c r="T4663" i="1"/>
  <c r="U4663" i="1" s="1"/>
  <c r="T4664" i="1"/>
  <c r="U4664" i="1" s="1"/>
  <c r="T4665" i="1"/>
  <c r="U4665" i="1" s="1"/>
  <c r="T4666" i="1"/>
  <c r="U4666" i="1" s="1"/>
  <c r="T4667" i="1"/>
  <c r="U4667" i="1" s="1"/>
  <c r="T4668" i="1"/>
  <c r="U4668" i="1" s="1"/>
  <c r="T4669" i="1"/>
  <c r="U4669" i="1" s="1"/>
  <c r="T4670" i="1"/>
  <c r="U4670" i="1" s="1"/>
  <c r="T4671" i="1"/>
  <c r="U4671" i="1" s="1"/>
  <c r="T4672" i="1"/>
  <c r="U4672" i="1" s="1"/>
  <c r="T4673" i="1"/>
  <c r="U4673" i="1" s="1"/>
  <c r="T4674" i="1"/>
  <c r="U4674" i="1" s="1"/>
  <c r="T4675" i="1"/>
  <c r="U4675" i="1" s="1"/>
  <c r="T4676" i="1"/>
  <c r="U4676" i="1" s="1"/>
  <c r="T4677" i="1"/>
  <c r="U4677" i="1" s="1"/>
  <c r="T4678" i="1"/>
  <c r="U4678" i="1" s="1"/>
  <c r="T4679" i="1"/>
  <c r="U4679" i="1" s="1"/>
  <c r="T4680" i="1"/>
  <c r="U4680" i="1" s="1"/>
  <c r="T4681" i="1"/>
  <c r="U4681" i="1" s="1"/>
  <c r="T4682" i="1"/>
  <c r="U4682" i="1" s="1"/>
  <c r="T4683" i="1"/>
  <c r="U4683" i="1" s="1"/>
  <c r="T4684" i="1"/>
  <c r="U4684" i="1" s="1"/>
  <c r="T4685" i="1"/>
  <c r="U4685" i="1" s="1"/>
  <c r="T4686" i="1"/>
  <c r="U4686" i="1" s="1"/>
  <c r="T4687" i="1"/>
  <c r="U4687" i="1" s="1"/>
  <c r="T4688" i="1"/>
  <c r="U4688" i="1" s="1"/>
  <c r="T4689" i="1"/>
  <c r="U4689" i="1" s="1"/>
  <c r="T4690" i="1"/>
  <c r="U4690" i="1" s="1"/>
  <c r="T4691" i="1"/>
  <c r="U4691" i="1" s="1"/>
  <c r="T4692" i="1"/>
  <c r="U4692" i="1" s="1"/>
  <c r="T4693" i="1"/>
  <c r="U4693" i="1" s="1"/>
  <c r="T4694" i="1"/>
  <c r="U4694" i="1" s="1"/>
  <c r="T4695" i="1"/>
  <c r="U4695" i="1" s="1"/>
  <c r="T4696" i="1"/>
  <c r="U4696" i="1" s="1"/>
  <c r="T4697" i="1"/>
  <c r="U4697" i="1" s="1"/>
  <c r="T4698" i="1"/>
  <c r="U4698" i="1" s="1"/>
  <c r="T4699" i="1"/>
  <c r="U4699" i="1" s="1"/>
  <c r="T4700" i="1"/>
  <c r="U4700" i="1" s="1"/>
  <c r="T4701" i="1"/>
  <c r="U4701" i="1" s="1"/>
  <c r="T4702" i="1"/>
  <c r="U4702" i="1" s="1"/>
  <c r="T4703" i="1"/>
  <c r="U4703" i="1" s="1"/>
  <c r="T4704" i="1"/>
  <c r="U4704" i="1" s="1"/>
  <c r="T4705" i="1"/>
  <c r="U4705" i="1" s="1"/>
  <c r="T4706" i="1"/>
  <c r="U4706" i="1" s="1"/>
  <c r="T4707" i="1"/>
  <c r="U4707" i="1" s="1"/>
  <c r="T4708" i="1"/>
  <c r="U4708" i="1" s="1"/>
  <c r="T4709" i="1"/>
  <c r="U4709" i="1" s="1"/>
  <c r="T4710" i="1"/>
  <c r="U4710" i="1" s="1"/>
  <c r="T4711" i="1"/>
  <c r="U4711" i="1" s="1"/>
  <c r="T4712" i="1"/>
  <c r="U4712" i="1" s="1"/>
  <c r="T4713" i="1"/>
  <c r="U4713" i="1" s="1"/>
  <c r="T4714" i="1"/>
  <c r="U4714" i="1" s="1"/>
  <c r="T4715" i="1"/>
  <c r="U4715" i="1" s="1"/>
  <c r="T4716" i="1"/>
  <c r="U4716" i="1" s="1"/>
  <c r="T4717" i="1"/>
  <c r="U4717" i="1" s="1"/>
  <c r="T4718" i="1"/>
  <c r="U4718" i="1" s="1"/>
  <c r="T4719" i="1"/>
  <c r="U4719" i="1" s="1"/>
  <c r="T4720" i="1"/>
  <c r="U4720" i="1" s="1"/>
  <c r="T4721" i="1"/>
  <c r="U4721" i="1" s="1"/>
  <c r="T4722" i="1"/>
  <c r="U4722" i="1" s="1"/>
  <c r="T4723" i="1"/>
  <c r="U4723" i="1" s="1"/>
  <c r="T4724" i="1"/>
  <c r="U4724" i="1" s="1"/>
  <c r="T4725" i="1"/>
  <c r="U4725" i="1" s="1"/>
  <c r="T4726" i="1"/>
  <c r="U4726" i="1" s="1"/>
  <c r="T4727" i="1"/>
  <c r="U4727" i="1" s="1"/>
  <c r="T4728" i="1"/>
  <c r="U4728" i="1" s="1"/>
  <c r="T4729" i="1"/>
  <c r="U4729" i="1" s="1"/>
  <c r="T4730" i="1"/>
  <c r="U4730" i="1" s="1"/>
  <c r="T4731" i="1"/>
  <c r="U4731" i="1" s="1"/>
  <c r="T4732" i="1"/>
  <c r="U4732" i="1" s="1"/>
  <c r="T4733" i="1"/>
  <c r="U4733" i="1" s="1"/>
  <c r="T4734" i="1"/>
  <c r="U4734" i="1" s="1"/>
  <c r="T4735" i="1"/>
  <c r="U4735" i="1" s="1"/>
  <c r="T4736" i="1"/>
  <c r="U4736" i="1" s="1"/>
  <c r="T4737" i="1"/>
  <c r="U4737" i="1" s="1"/>
  <c r="T4738" i="1"/>
  <c r="U4738" i="1" s="1"/>
  <c r="T4739" i="1"/>
  <c r="U4739" i="1" s="1"/>
  <c r="T4740" i="1"/>
  <c r="U4740" i="1" s="1"/>
  <c r="T4741" i="1"/>
  <c r="U4741" i="1" s="1"/>
  <c r="T4742" i="1"/>
  <c r="U4742" i="1" s="1"/>
  <c r="T4743" i="1"/>
  <c r="U4743" i="1" s="1"/>
  <c r="T4744" i="1"/>
  <c r="U4744" i="1" s="1"/>
  <c r="T4745" i="1"/>
  <c r="U4745" i="1" s="1"/>
  <c r="T4746" i="1"/>
  <c r="U4746" i="1" s="1"/>
  <c r="T4747" i="1"/>
  <c r="U4747" i="1" s="1"/>
  <c r="T4748" i="1"/>
  <c r="U4748" i="1" s="1"/>
  <c r="T4749" i="1"/>
  <c r="U4749" i="1" s="1"/>
  <c r="T4750" i="1"/>
  <c r="U4750" i="1" s="1"/>
  <c r="T4751" i="1"/>
  <c r="U4751" i="1" s="1"/>
  <c r="T4752" i="1"/>
  <c r="U4752" i="1" s="1"/>
  <c r="T4753" i="1"/>
  <c r="U4753" i="1" s="1"/>
  <c r="T4754" i="1"/>
  <c r="U4754" i="1" s="1"/>
  <c r="T4755" i="1"/>
  <c r="U4755" i="1" s="1"/>
  <c r="T4756" i="1"/>
  <c r="U4756" i="1" s="1"/>
  <c r="T4757" i="1"/>
  <c r="U4757" i="1" s="1"/>
  <c r="T4758" i="1"/>
  <c r="U4758" i="1" s="1"/>
  <c r="T4759" i="1"/>
  <c r="U4759" i="1" s="1"/>
  <c r="T4760" i="1"/>
  <c r="U4760" i="1" s="1"/>
  <c r="T4761" i="1"/>
  <c r="U4761" i="1" s="1"/>
  <c r="T4762" i="1"/>
  <c r="U4762" i="1" s="1"/>
  <c r="T4763" i="1"/>
  <c r="U4763" i="1" s="1"/>
  <c r="T4764" i="1"/>
  <c r="U4764" i="1" s="1"/>
  <c r="T4765" i="1"/>
  <c r="U4765" i="1" s="1"/>
  <c r="T4766" i="1"/>
  <c r="U4766" i="1" s="1"/>
  <c r="T4767" i="1"/>
  <c r="U4767" i="1" s="1"/>
  <c r="T4768" i="1"/>
  <c r="U4768" i="1" s="1"/>
  <c r="T4769" i="1"/>
  <c r="U4769" i="1" s="1"/>
  <c r="T4770" i="1"/>
  <c r="U4770" i="1" s="1"/>
  <c r="T4771" i="1"/>
  <c r="U4771" i="1" s="1"/>
  <c r="T4772" i="1"/>
  <c r="U4772" i="1" s="1"/>
  <c r="T4773" i="1"/>
  <c r="U4773" i="1" s="1"/>
  <c r="T4774" i="1"/>
  <c r="U4774" i="1" s="1"/>
  <c r="T4775" i="1"/>
  <c r="U4775" i="1" s="1"/>
  <c r="T4776" i="1"/>
  <c r="U4776" i="1" s="1"/>
  <c r="T4777" i="1"/>
  <c r="U4777" i="1" s="1"/>
  <c r="T4778" i="1"/>
  <c r="U4778" i="1" s="1"/>
  <c r="T4779" i="1"/>
  <c r="U4779" i="1" s="1"/>
  <c r="T4780" i="1"/>
  <c r="U4780" i="1" s="1"/>
  <c r="T4781" i="1"/>
  <c r="U4781" i="1" s="1"/>
  <c r="T4782" i="1"/>
  <c r="U4782" i="1" s="1"/>
  <c r="T4783" i="1"/>
  <c r="U4783" i="1" s="1"/>
  <c r="T4784" i="1"/>
  <c r="U4784" i="1" s="1"/>
  <c r="T4785" i="1"/>
  <c r="U4785" i="1" s="1"/>
  <c r="T4786" i="1"/>
  <c r="U4786" i="1" s="1"/>
  <c r="T4787" i="1"/>
  <c r="U4787" i="1" s="1"/>
  <c r="T4788" i="1"/>
  <c r="U4788" i="1" s="1"/>
  <c r="T4789" i="1"/>
  <c r="U4789" i="1" s="1"/>
  <c r="T4790" i="1"/>
  <c r="U4790" i="1" s="1"/>
  <c r="T4791" i="1"/>
  <c r="U4791" i="1" s="1"/>
  <c r="T4792" i="1"/>
  <c r="U4792" i="1" s="1"/>
  <c r="T4793" i="1"/>
  <c r="U4793" i="1" s="1"/>
  <c r="T4794" i="1"/>
  <c r="U4794" i="1" s="1"/>
  <c r="T4795" i="1"/>
  <c r="U4795" i="1" s="1"/>
  <c r="T4796" i="1"/>
  <c r="U4796" i="1" s="1"/>
  <c r="T4797" i="1"/>
  <c r="U4797" i="1" s="1"/>
  <c r="T4798" i="1"/>
  <c r="U4798" i="1" s="1"/>
  <c r="T4799" i="1"/>
  <c r="U4799" i="1" s="1"/>
  <c r="T4800" i="1"/>
  <c r="U4800" i="1" s="1"/>
  <c r="T4801" i="1"/>
  <c r="U4801" i="1" s="1"/>
  <c r="T4802" i="1"/>
  <c r="U4802" i="1" s="1"/>
  <c r="T4803" i="1"/>
  <c r="U4803" i="1" s="1"/>
  <c r="T4804" i="1"/>
  <c r="U4804" i="1" s="1"/>
  <c r="T4805" i="1"/>
  <c r="U4805" i="1" s="1"/>
  <c r="T4806" i="1"/>
  <c r="U4806" i="1" s="1"/>
  <c r="T4807" i="1"/>
  <c r="U4807" i="1" s="1"/>
  <c r="T4808" i="1"/>
  <c r="U4808" i="1" s="1"/>
  <c r="T4809" i="1"/>
  <c r="U4809" i="1" s="1"/>
  <c r="T4810" i="1"/>
  <c r="U4810" i="1" s="1"/>
  <c r="T4811" i="1"/>
  <c r="U4811" i="1" s="1"/>
  <c r="T4812" i="1"/>
  <c r="U4812" i="1" s="1"/>
  <c r="T4813" i="1"/>
  <c r="U4813" i="1" s="1"/>
  <c r="T4814" i="1"/>
  <c r="U4814" i="1" s="1"/>
  <c r="T4815" i="1"/>
  <c r="U4815" i="1" s="1"/>
  <c r="T4816" i="1"/>
  <c r="U4816" i="1" s="1"/>
  <c r="T4817" i="1"/>
  <c r="U4817" i="1" s="1"/>
  <c r="T4818" i="1"/>
  <c r="U4818" i="1" s="1"/>
  <c r="T4819" i="1"/>
  <c r="U4819" i="1" s="1"/>
  <c r="T4820" i="1"/>
  <c r="U4820" i="1" s="1"/>
  <c r="T4821" i="1"/>
  <c r="U4821" i="1" s="1"/>
  <c r="T4822" i="1"/>
  <c r="U4822" i="1" s="1"/>
  <c r="T4823" i="1"/>
  <c r="U4823" i="1" s="1"/>
  <c r="T4824" i="1"/>
  <c r="U4824" i="1" s="1"/>
  <c r="T4825" i="1"/>
  <c r="U4825" i="1" s="1"/>
  <c r="T4826" i="1"/>
  <c r="U4826" i="1" s="1"/>
  <c r="T4827" i="1"/>
  <c r="U4827" i="1" s="1"/>
  <c r="T4828" i="1"/>
  <c r="U4828" i="1" s="1"/>
  <c r="T4829" i="1"/>
  <c r="U4829" i="1" s="1"/>
  <c r="T4830" i="1"/>
  <c r="U4830" i="1" s="1"/>
  <c r="T4831" i="1"/>
  <c r="U4831" i="1" s="1"/>
  <c r="T4832" i="1"/>
  <c r="U4832" i="1" s="1"/>
  <c r="T4833" i="1"/>
  <c r="U4833" i="1" s="1"/>
  <c r="T4834" i="1"/>
  <c r="U4834" i="1" s="1"/>
  <c r="T4835" i="1"/>
  <c r="U4835" i="1" s="1"/>
  <c r="T4836" i="1"/>
  <c r="U4836" i="1" s="1"/>
  <c r="T4837" i="1"/>
  <c r="U4837" i="1" s="1"/>
  <c r="T4838" i="1"/>
  <c r="U4838" i="1" s="1"/>
  <c r="T4839" i="1"/>
  <c r="U4839" i="1" s="1"/>
  <c r="T4840" i="1"/>
  <c r="U4840" i="1" s="1"/>
  <c r="T4841" i="1"/>
  <c r="U4841" i="1" s="1"/>
  <c r="T4842" i="1"/>
  <c r="U4842" i="1" s="1"/>
  <c r="T4843" i="1"/>
  <c r="U4843" i="1" s="1"/>
  <c r="T4844" i="1"/>
  <c r="U4844" i="1" s="1"/>
  <c r="T4845" i="1"/>
  <c r="U4845" i="1" s="1"/>
  <c r="T4846" i="1"/>
  <c r="U4846" i="1" s="1"/>
  <c r="T4847" i="1"/>
  <c r="U4847" i="1" s="1"/>
  <c r="T4848" i="1"/>
  <c r="U4848" i="1" s="1"/>
  <c r="T4849" i="1"/>
  <c r="U4849" i="1" s="1"/>
  <c r="T4850" i="1"/>
  <c r="U4850" i="1" s="1"/>
  <c r="T4851" i="1"/>
  <c r="U4851" i="1" s="1"/>
  <c r="T4852" i="1"/>
  <c r="U4852" i="1" s="1"/>
  <c r="T4853" i="1"/>
  <c r="U4853" i="1" s="1"/>
  <c r="T4854" i="1"/>
  <c r="U4854" i="1" s="1"/>
  <c r="T4855" i="1"/>
  <c r="U4855" i="1" s="1"/>
  <c r="T4856" i="1"/>
  <c r="U4856" i="1" s="1"/>
  <c r="T4857" i="1"/>
  <c r="U4857" i="1" s="1"/>
  <c r="T4858" i="1"/>
  <c r="U4858" i="1" s="1"/>
  <c r="T4859" i="1"/>
  <c r="U4859" i="1" s="1"/>
  <c r="T4860" i="1"/>
  <c r="U4860" i="1" s="1"/>
  <c r="T4861" i="1"/>
  <c r="U4861" i="1" s="1"/>
  <c r="T4862" i="1"/>
  <c r="U4862" i="1" s="1"/>
  <c r="T4863" i="1"/>
  <c r="U4863" i="1" s="1"/>
  <c r="T4864" i="1"/>
  <c r="U4864" i="1" s="1"/>
  <c r="T4865" i="1"/>
  <c r="U4865" i="1" s="1"/>
  <c r="T4866" i="1"/>
  <c r="U4866" i="1" s="1"/>
  <c r="T4867" i="1"/>
  <c r="U4867" i="1" s="1"/>
  <c r="T4868" i="1"/>
  <c r="U4868" i="1" s="1"/>
  <c r="T4869" i="1"/>
  <c r="U4869" i="1" s="1"/>
  <c r="T4870" i="1"/>
  <c r="U4870" i="1" s="1"/>
  <c r="T4871" i="1"/>
  <c r="U4871" i="1" s="1"/>
  <c r="T4872" i="1"/>
  <c r="U4872" i="1" s="1"/>
  <c r="T4873" i="1"/>
  <c r="U4873" i="1" s="1"/>
  <c r="T4874" i="1"/>
  <c r="U4874" i="1" s="1"/>
  <c r="T4875" i="1"/>
  <c r="U4875" i="1" s="1"/>
  <c r="T4876" i="1"/>
  <c r="U4876" i="1" s="1"/>
  <c r="T4877" i="1"/>
  <c r="U4877" i="1" s="1"/>
  <c r="T4878" i="1"/>
  <c r="U4878" i="1" s="1"/>
  <c r="T4879" i="1"/>
  <c r="U4879" i="1" s="1"/>
  <c r="T4880" i="1"/>
  <c r="U4880" i="1" s="1"/>
  <c r="T4881" i="1"/>
  <c r="U4881" i="1" s="1"/>
  <c r="T4882" i="1"/>
  <c r="U4882" i="1" s="1"/>
  <c r="T4883" i="1"/>
  <c r="U4883" i="1" s="1"/>
  <c r="T4884" i="1"/>
  <c r="U4884" i="1" s="1"/>
  <c r="T4885" i="1"/>
  <c r="U4885" i="1" s="1"/>
  <c r="T4886" i="1"/>
  <c r="U4886" i="1" s="1"/>
  <c r="T4887" i="1"/>
  <c r="U4887" i="1" s="1"/>
  <c r="T4888" i="1"/>
  <c r="U4888" i="1" s="1"/>
  <c r="T4889" i="1"/>
  <c r="U4889" i="1" s="1"/>
  <c r="T4890" i="1"/>
  <c r="U4890" i="1" s="1"/>
  <c r="T4891" i="1"/>
  <c r="U4891" i="1" s="1"/>
  <c r="T4892" i="1"/>
  <c r="U4892" i="1" s="1"/>
  <c r="T4893" i="1"/>
  <c r="U4893" i="1" s="1"/>
  <c r="T4894" i="1"/>
  <c r="U4894" i="1" s="1"/>
  <c r="T4895" i="1"/>
  <c r="U4895" i="1" s="1"/>
  <c r="T4896" i="1"/>
  <c r="U4896" i="1" s="1"/>
  <c r="T4897" i="1"/>
  <c r="U4897" i="1" s="1"/>
  <c r="T4898" i="1"/>
  <c r="U4898" i="1" s="1"/>
  <c r="T4899" i="1"/>
  <c r="U4899" i="1" s="1"/>
  <c r="T4900" i="1"/>
  <c r="U4900" i="1" s="1"/>
  <c r="T4901" i="1"/>
  <c r="U4901" i="1" s="1"/>
  <c r="T4902" i="1"/>
  <c r="U4902" i="1" s="1"/>
  <c r="T4903" i="1"/>
  <c r="U4903" i="1" s="1"/>
  <c r="T4904" i="1"/>
  <c r="U4904" i="1" s="1"/>
  <c r="T4905" i="1"/>
  <c r="U4905" i="1" s="1"/>
  <c r="T4906" i="1"/>
  <c r="U4906" i="1" s="1"/>
  <c r="T4907" i="1"/>
  <c r="U4907" i="1" s="1"/>
  <c r="T4908" i="1"/>
  <c r="U4908" i="1" s="1"/>
  <c r="T4909" i="1"/>
  <c r="U4909" i="1" s="1"/>
  <c r="T4910" i="1"/>
  <c r="U4910" i="1" s="1"/>
  <c r="T4911" i="1"/>
  <c r="U4911" i="1" s="1"/>
  <c r="T4912" i="1"/>
  <c r="U4912" i="1" s="1"/>
  <c r="T4913" i="1"/>
  <c r="U4913" i="1" s="1"/>
  <c r="T4914" i="1"/>
  <c r="U4914" i="1" s="1"/>
  <c r="T4915" i="1"/>
  <c r="U4915" i="1" s="1"/>
  <c r="T4916" i="1"/>
  <c r="U4916" i="1" s="1"/>
  <c r="T4917" i="1"/>
  <c r="U4917" i="1" s="1"/>
  <c r="T4918" i="1"/>
  <c r="U4918" i="1" s="1"/>
  <c r="T4919" i="1"/>
  <c r="U4919" i="1" s="1"/>
  <c r="T4920" i="1"/>
  <c r="U4920" i="1" s="1"/>
  <c r="T4921" i="1"/>
  <c r="U4921" i="1" s="1"/>
  <c r="T4922" i="1"/>
  <c r="U4922" i="1" s="1"/>
  <c r="T4923" i="1"/>
  <c r="U4923" i="1" s="1"/>
  <c r="T4924" i="1"/>
  <c r="U4924" i="1" s="1"/>
  <c r="T4925" i="1"/>
  <c r="U4925" i="1" s="1"/>
  <c r="T4926" i="1"/>
  <c r="U4926" i="1" s="1"/>
  <c r="T4927" i="1"/>
  <c r="U4927" i="1" s="1"/>
  <c r="T4928" i="1"/>
  <c r="U4928" i="1" s="1"/>
  <c r="T4929" i="1"/>
  <c r="U4929" i="1" s="1"/>
  <c r="T4930" i="1"/>
  <c r="U4930" i="1" s="1"/>
  <c r="T4931" i="1"/>
  <c r="U4931" i="1" s="1"/>
  <c r="T4932" i="1"/>
  <c r="U4932" i="1" s="1"/>
  <c r="T4933" i="1"/>
  <c r="U4933" i="1" s="1"/>
  <c r="T4934" i="1"/>
  <c r="U4934" i="1" s="1"/>
  <c r="T4935" i="1"/>
  <c r="U4935" i="1" s="1"/>
  <c r="T4936" i="1"/>
  <c r="U4936" i="1" s="1"/>
  <c r="T4937" i="1"/>
  <c r="U4937" i="1" s="1"/>
  <c r="T4938" i="1"/>
  <c r="U4938" i="1" s="1"/>
  <c r="T4939" i="1"/>
  <c r="U4939" i="1" s="1"/>
  <c r="T4940" i="1"/>
  <c r="U4940" i="1" s="1"/>
  <c r="T4941" i="1"/>
  <c r="U4941" i="1" s="1"/>
  <c r="T4942" i="1"/>
  <c r="U4942" i="1" s="1"/>
  <c r="T4943" i="1"/>
  <c r="U4943" i="1" s="1"/>
  <c r="T4944" i="1"/>
  <c r="U4944" i="1" s="1"/>
  <c r="T4945" i="1"/>
  <c r="U4945" i="1" s="1"/>
  <c r="T4946" i="1"/>
  <c r="U4946" i="1" s="1"/>
  <c r="T4947" i="1"/>
  <c r="U4947" i="1" s="1"/>
  <c r="T4948" i="1"/>
  <c r="U4948" i="1" s="1"/>
  <c r="T4949" i="1"/>
  <c r="U4949" i="1" s="1"/>
  <c r="T4950" i="1"/>
  <c r="U4950" i="1" s="1"/>
  <c r="T4951" i="1"/>
  <c r="U4951" i="1" s="1"/>
  <c r="T4952" i="1"/>
  <c r="U4952" i="1" s="1"/>
  <c r="T4953" i="1"/>
  <c r="U4953" i="1" s="1"/>
  <c r="T4954" i="1"/>
  <c r="U4954" i="1" s="1"/>
  <c r="T4955" i="1"/>
  <c r="U4955" i="1" s="1"/>
  <c r="T4956" i="1"/>
  <c r="U4956" i="1" s="1"/>
  <c r="T4957" i="1"/>
  <c r="U4957" i="1" s="1"/>
  <c r="T4958" i="1"/>
  <c r="U4958" i="1" s="1"/>
  <c r="T4959" i="1"/>
  <c r="U4959" i="1" s="1"/>
  <c r="T4960" i="1"/>
  <c r="U4960" i="1" s="1"/>
  <c r="T4961" i="1"/>
  <c r="U4961" i="1" s="1"/>
  <c r="T4962" i="1"/>
  <c r="U4962" i="1" s="1"/>
  <c r="T4963" i="1"/>
  <c r="U4963" i="1" s="1"/>
  <c r="T4964" i="1"/>
  <c r="U4964" i="1" s="1"/>
  <c r="T4965" i="1"/>
  <c r="U4965" i="1" s="1"/>
  <c r="T4966" i="1"/>
  <c r="U4966" i="1" s="1"/>
  <c r="T4967" i="1"/>
  <c r="U4967" i="1" s="1"/>
  <c r="T4968" i="1"/>
  <c r="U4968" i="1" s="1"/>
  <c r="T4969" i="1"/>
  <c r="U4969" i="1" s="1"/>
  <c r="T4970" i="1"/>
  <c r="U4970" i="1" s="1"/>
  <c r="T4971" i="1"/>
  <c r="U4971" i="1" s="1"/>
  <c r="T4972" i="1"/>
  <c r="U4972" i="1" s="1"/>
  <c r="T4973" i="1"/>
  <c r="U4973" i="1" s="1"/>
  <c r="T4974" i="1"/>
  <c r="U4974" i="1" s="1"/>
  <c r="T4975" i="1"/>
  <c r="U4975" i="1" s="1"/>
  <c r="T4976" i="1"/>
  <c r="U4976" i="1" s="1"/>
  <c r="T4977" i="1"/>
  <c r="U4977" i="1" s="1"/>
  <c r="T4978" i="1"/>
  <c r="U4978" i="1" s="1"/>
  <c r="T4979" i="1"/>
  <c r="U4979" i="1" s="1"/>
  <c r="T4980" i="1"/>
  <c r="U4980" i="1" s="1"/>
  <c r="T4981" i="1"/>
  <c r="U4981" i="1" s="1"/>
  <c r="T4982" i="1"/>
  <c r="U4982" i="1" s="1"/>
  <c r="T4983" i="1"/>
  <c r="U4983" i="1" s="1"/>
  <c r="T4984" i="1"/>
  <c r="U4984" i="1" s="1"/>
  <c r="T4985" i="1"/>
  <c r="U4985" i="1" s="1"/>
  <c r="T4986" i="1"/>
  <c r="U4986" i="1" s="1"/>
  <c r="T4987" i="1"/>
  <c r="U4987" i="1" s="1"/>
  <c r="T4988" i="1"/>
  <c r="U4988" i="1" s="1"/>
  <c r="T4989" i="1"/>
  <c r="U4989" i="1" s="1"/>
  <c r="T4990" i="1"/>
  <c r="U4990" i="1" s="1"/>
  <c r="T4991" i="1"/>
  <c r="U4991" i="1" s="1"/>
  <c r="T4992" i="1"/>
  <c r="U4992" i="1" s="1"/>
  <c r="T4993" i="1"/>
  <c r="U4993" i="1" s="1"/>
  <c r="T4994" i="1"/>
  <c r="U4994" i="1" s="1"/>
  <c r="T4995" i="1"/>
  <c r="U4995" i="1" s="1"/>
  <c r="T4996" i="1"/>
  <c r="U4996" i="1" s="1"/>
  <c r="T4997" i="1"/>
  <c r="U4997" i="1" s="1"/>
  <c r="T4998" i="1"/>
  <c r="U4998" i="1" s="1"/>
  <c r="T4999" i="1"/>
  <c r="U4999" i="1" s="1"/>
  <c r="T5000" i="1"/>
  <c r="U5000" i="1" s="1"/>
  <c r="T5001" i="1"/>
  <c r="U5001" i="1" s="1"/>
  <c r="T5002" i="1"/>
  <c r="U5002" i="1" s="1"/>
  <c r="T5003" i="1"/>
  <c r="U5003" i="1" s="1"/>
  <c r="T5004" i="1"/>
  <c r="U5004" i="1" s="1"/>
  <c r="T5005" i="1"/>
  <c r="U5005" i="1" s="1"/>
  <c r="T5006" i="1"/>
  <c r="U5006" i="1" s="1"/>
  <c r="T5007" i="1"/>
  <c r="U5007" i="1" s="1"/>
  <c r="T5008" i="1"/>
  <c r="U5008" i="1" s="1"/>
  <c r="T5009" i="1"/>
  <c r="U5009" i="1" s="1"/>
  <c r="T5010" i="1"/>
  <c r="U5010" i="1" s="1"/>
  <c r="T5011" i="1"/>
  <c r="U5011" i="1" s="1"/>
  <c r="T5012" i="1"/>
  <c r="U5012" i="1" s="1"/>
  <c r="T5013" i="1"/>
  <c r="U5013" i="1" s="1"/>
  <c r="T5014" i="1"/>
  <c r="U5014" i="1" s="1"/>
  <c r="T5015" i="1"/>
  <c r="U5015" i="1" s="1"/>
  <c r="T5016" i="1"/>
  <c r="U5016" i="1" s="1"/>
  <c r="T5017" i="1"/>
  <c r="U5017" i="1" s="1"/>
  <c r="T5018" i="1"/>
  <c r="U5018" i="1" s="1"/>
  <c r="T5019" i="1"/>
  <c r="U5019" i="1" s="1"/>
  <c r="T5020" i="1"/>
  <c r="U5020" i="1" s="1"/>
  <c r="T5021" i="1"/>
  <c r="U5021" i="1" s="1"/>
  <c r="T5022" i="1"/>
  <c r="U5022" i="1" s="1"/>
  <c r="T5023" i="1"/>
  <c r="U5023" i="1" s="1"/>
  <c r="T5024" i="1"/>
  <c r="U5024" i="1" s="1"/>
  <c r="T5025" i="1"/>
  <c r="U5025" i="1" s="1"/>
  <c r="T5026" i="1"/>
  <c r="U5026" i="1" s="1"/>
  <c r="T5027" i="1"/>
  <c r="U5027" i="1" s="1"/>
  <c r="T5028" i="1"/>
  <c r="U5028" i="1" s="1"/>
  <c r="T5029" i="1"/>
  <c r="U5029" i="1" s="1"/>
  <c r="T5030" i="1"/>
  <c r="U5030" i="1" s="1"/>
  <c r="T5031" i="1"/>
  <c r="U5031" i="1" s="1"/>
  <c r="T5032" i="1"/>
  <c r="U5032" i="1" s="1"/>
  <c r="T5033" i="1"/>
  <c r="U5033" i="1" s="1"/>
  <c r="T5034" i="1"/>
  <c r="U5034" i="1" s="1"/>
  <c r="T5035" i="1"/>
  <c r="U5035" i="1" s="1"/>
  <c r="T5036" i="1"/>
  <c r="U5036" i="1" s="1"/>
  <c r="T5037" i="1"/>
  <c r="U5037" i="1" s="1"/>
  <c r="T5038" i="1"/>
  <c r="U5038" i="1" s="1"/>
  <c r="T5039" i="1"/>
  <c r="U5039" i="1" s="1"/>
  <c r="T5040" i="1"/>
  <c r="U5040" i="1" s="1"/>
  <c r="T5041" i="1"/>
  <c r="U5041" i="1" s="1"/>
  <c r="T5042" i="1"/>
  <c r="U5042" i="1" s="1"/>
  <c r="T5043" i="1"/>
  <c r="U5043" i="1" s="1"/>
  <c r="T5044" i="1"/>
  <c r="U5044" i="1" s="1"/>
  <c r="T5045" i="1"/>
  <c r="U5045" i="1" s="1"/>
  <c r="T5046" i="1"/>
  <c r="U5046" i="1" s="1"/>
  <c r="T5047" i="1"/>
  <c r="U5047" i="1" s="1"/>
  <c r="T5048" i="1"/>
  <c r="U5048" i="1" s="1"/>
  <c r="T5049" i="1"/>
  <c r="U5049" i="1" s="1"/>
  <c r="T5050" i="1"/>
  <c r="U5050" i="1" s="1"/>
  <c r="T5051" i="1"/>
  <c r="U5051" i="1" s="1"/>
  <c r="T5052" i="1"/>
  <c r="U5052" i="1" s="1"/>
  <c r="T5053" i="1"/>
  <c r="U5053" i="1" s="1"/>
  <c r="T5054" i="1"/>
  <c r="U5054" i="1" s="1"/>
  <c r="T5055" i="1"/>
  <c r="U5055" i="1" s="1"/>
  <c r="T5056" i="1"/>
  <c r="U5056" i="1" s="1"/>
  <c r="T5057" i="1"/>
  <c r="U5057" i="1" s="1"/>
  <c r="T5058" i="1"/>
  <c r="U5058" i="1" s="1"/>
  <c r="T5059" i="1"/>
  <c r="U5059" i="1" s="1"/>
  <c r="T5060" i="1"/>
  <c r="U5060" i="1" s="1"/>
  <c r="T5061" i="1"/>
  <c r="U5061" i="1" s="1"/>
  <c r="T5062" i="1"/>
  <c r="U5062" i="1" s="1"/>
  <c r="T5063" i="1"/>
  <c r="U5063" i="1" s="1"/>
  <c r="T5064" i="1"/>
  <c r="U5064" i="1" s="1"/>
  <c r="T5065" i="1"/>
  <c r="U5065" i="1" s="1"/>
  <c r="T5066" i="1"/>
  <c r="U5066" i="1" s="1"/>
  <c r="T5067" i="1"/>
  <c r="U5067" i="1" s="1"/>
  <c r="T5068" i="1"/>
  <c r="U5068" i="1" s="1"/>
  <c r="T5069" i="1"/>
  <c r="U5069" i="1" s="1"/>
  <c r="T5070" i="1"/>
  <c r="U5070" i="1" s="1"/>
  <c r="T5071" i="1"/>
  <c r="U5071" i="1" s="1"/>
  <c r="T5072" i="1"/>
  <c r="U5072" i="1" s="1"/>
  <c r="T5073" i="1"/>
  <c r="U5073" i="1" s="1"/>
  <c r="T5074" i="1"/>
  <c r="U5074" i="1" s="1"/>
  <c r="T5075" i="1"/>
  <c r="U5075" i="1" s="1"/>
  <c r="T5076" i="1"/>
  <c r="U5076" i="1" s="1"/>
  <c r="T5077" i="1"/>
  <c r="U5077" i="1" s="1"/>
  <c r="T5078" i="1"/>
  <c r="U5078" i="1" s="1"/>
  <c r="T5079" i="1"/>
  <c r="U5079" i="1" s="1"/>
  <c r="T5080" i="1"/>
  <c r="U5080" i="1" s="1"/>
  <c r="T5081" i="1"/>
  <c r="U5081" i="1" s="1"/>
  <c r="T5082" i="1"/>
  <c r="U5082" i="1" s="1"/>
  <c r="T5083" i="1"/>
  <c r="U5083" i="1" s="1"/>
  <c r="T5084" i="1"/>
  <c r="U5084" i="1" s="1"/>
  <c r="T5085" i="1"/>
  <c r="U5085" i="1" s="1"/>
  <c r="T5086" i="1"/>
  <c r="U5086" i="1" s="1"/>
  <c r="T5087" i="1"/>
  <c r="U5087" i="1" s="1"/>
  <c r="T5088" i="1"/>
  <c r="U5088" i="1" s="1"/>
  <c r="T5089" i="1"/>
  <c r="U5089" i="1" s="1"/>
  <c r="T5090" i="1"/>
  <c r="U5090" i="1" s="1"/>
  <c r="T5091" i="1"/>
  <c r="U5091" i="1" s="1"/>
  <c r="T5092" i="1"/>
  <c r="U5092" i="1" s="1"/>
  <c r="T5093" i="1"/>
  <c r="U5093" i="1" s="1"/>
  <c r="T5094" i="1"/>
  <c r="U5094" i="1" s="1"/>
  <c r="T5095" i="1"/>
  <c r="U5095" i="1" s="1"/>
  <c r="T5096" i="1"/>
  <c r="U5096" i="1" s="1"/>
  <c r="T5097" i="1"/>
  <c r="U5097" i="1" s="1"/>
  <c r="T5098" i="1"/>
  <c r="U5098" i="1" s="1"/>
  <c r="T5099" i="1"/>
  <c r="U5099" i="1" s="1"/>
  <c r="T5100" i="1"/>
  <c r="U5100" i="1" s="1"/>
  <c r="T5101" i="1"/>
  <c r="U5101" i="1" s="1"/>
  <c r="T5102" i="1"/>
  <c r="U5102" i="1" s="1"/>
  <c r="T5103" i="1"/>
  <c r="U5103" i="1" s="1"/>
  <c r="T5104" i="1"/>
  <c r="U5104" i="1" s="1"/>
  <c r="T5105" i="1"/>
  <c r="U5105" i="1" s="1"/>
  <c r="T5106" i="1"/>
  <c r="U5106" i="1" s="1"/>
  <c r="T5107" i="1"/>
  <c r="U5107" i="1" s="1"/>
  <c r="T5108" i="1"/>
  <c r="U5108" i="1" s="1"/>
  <c r="T5109" i="1"/>
  <c r="U5109" i="1" s="1"/>
  <c r="T5110" i="1"/>
  <c r="U5110" i="1" s="1"/>
  <c r="T5111" i="1"/>
  <c r="U5111" i="1" s="1"/>
  <c r="T5112" i="1"/>
  <c r="U5112" i="1" s="1"/>
  <c r="T5113" i="1"/>
  <c r="U5113" i="1" s="1"/>
  <c r="T5114" i="1"/>
  <c r="U5114" i="1" s="1"/>
  <c r="T5115" i="1"/>
  <c r="U5115" i="1" s="1"/>
  <c r="T5116" i="1"/>
  <c r="U5116" i="1" s="1"/>
  <c r="T5117" i="1"/>
  <c r="U5117" i="1" s="1"/>
  <c r="T5118" i="1"/>
  <c r="U5118" i="1" s="1"/>
  <c r="T5119" i="1"/>
  <c r="U5119" i="1" s="1"/>
  <c r="T5120" i="1"/>
  <c r="U5120" i="1" s="1"/>
  <c r="T5121" i="1"/>
  <c r="U5121" i="1" s="1"/>
  <c r="T5122" i="1"/>
  <c r="U5122" i="1" s="1"/>
  <c r="T5123" i="1"/>
  <c r="U5123" i="1" s="1"/>
  <c r="T5124" i="1"/>
  <c r="U5124" i="1" s="1"/>
  <c r="T5125" i="1"/>
  <c r="U5125" i="1" s="1"/>
  <c r="T5126" i="1"/>
  <c r="U5126" i="1" s="1"/>
  <c r="T5127" i="1"/>
  <c r="U5127" i="1" s="1"/>
  <c r="T5128" i="1"/>
  <c r="U5128" i="1" s="1"/>
  <c r="T5129" i="1"/>
  <c r="U5129" i="1" s="1"/>
  <c r="T5130" i="1"/>
  <c r="U5130" i="1" s="1"/>
  <c r="T5131" i="1"/>
  <c r="U5131" i="1" s="1"/>
  <c r="T5132" i="1"/>
  <c r="U5132" i="1" s="1"/>
  <c r="T5133" i="1"/>
  <c r="U5133" i="1" s="1"/>
  <c r="T5134" i="1"/>
  <c r="U5134" i="1" s="1"/>
  <c r="T5135" i="1"/>
  <c r="U5135" i="1" s="1"/>
  <c r="T5136" i="1"/>
  <c r="U5136" i="1" s="1"/>
  <c r="T5137" i="1"/>
  <c r="U5137" i="1" s="1"/>
  <c r="T5138" i="1"/>
  <c r="U5138" i="1" s="1"/>
  <c r="T5139" i="1"/>
  <c r="U5139" i="1" s="1"/>
  <c r="T5140" i="1"/>
  <c r="U5140" i="1" s="1"/>
  <c r="T5141" i="1"/>
  <c r="U5141" i="1" s="1"/>
  <c r="T5142" i="1"/>
  <c r="U5142" i="1" s="1"/>
  <c r="T5143" i="1"/>
  <c r="U5143" i="1" s="1"/>
  <c r="T5144" i="1"/>
  <c r="U5144" i="1" s="1"/>
  <c r="T5145" i="1"/>
  <c r="U5145" i="1" s="1"/>
  <c r="T5146" i="1"/>
  <c r="U5146" i="1" s="1"/>
  <c r="T5147" i="1"/>
  <c r="U5147" i="1" s="1"/>
  <c r="T5148" i="1"/>
  <c r="U5148" i="1" s="1"/>
  <c r="T5149" i="1"/>
  <c r="U5149" i="1" s="1"/>
  <c r="T5150" i="1"/>
  <c r="U5150" i="1" s="1"/>
  <c r="T5151" i="1"/>
  <c r="U5151" i="1" s="1"/>
  <c r="T5152" i="1"/>
  <c r="U5152" i="1" s="1"/>
  <c r="T5153" i="1"/>
  <c r="U5153" i="1" s="1"/>
  <c r="T5154" i="1"/>
  <c r="U5154" i="1" s="1"/>
  <c r="T5155" i="1"/>
  <c r="U5155" i="1" s="1"/>
  <c r="T5156" i="1"/>
  <c r="U5156" i="1" s="1"/>
  <c r="T5157" i="1"/>
  <c r="U5157" i="1" s="1"/>
  <c r="T5158" i="1"/>
  <c r="U5158" i="1" s="1"/>
  <c r="T5159" i="1"/>
  <c r="U5159" i="1" s="1"/>
  <c r="T5160" i="1"/>
  <c r="U5160" i="1" s="1"/>
  <c r="T5161" i="1"/>
  <c r="U5161" i="1" s="1"/>
  <c r="T5162" i="1"/>
  <c r="U5162" i="1" s="1"/>
  <c r="T5163" i="1"/>
  <c r="U5163" i="1" s="1"/>
  <c r="T5164" i="1"/>
  <c r="U5164" i="1" s="1"/>
  <c r="T5165" i="1"/>
  <c r="U5165" i="1" s="1"/>
  <c r="T5166" i="1"/>
  <c r="U5166" i="1" s="1"/>
  <c r="T5167" i="1"/>
  <c r="U5167" i="1" s="1"/>
  <c r="T5168" i="1"/>
  <c r="U5168" i="1" s="1"/>
  <c r="T5169" i="1"/>
  <c r="U5169" i="1" s="1"/>
  <c r="T5170" i="1"/>
  <c r="U5170" i="1" s="1"/>
  <c r="T5171" i="1"/>
  <c r="U5171" i="1" s="1"/>
  <c r="T5172" i="1"/>
  <c r="U5172" i="1" s="1"/>
  <c r="T5173" i="1"/>
  <c r="U5173" i="1" s="1"/>
  <c r="T5174" i="1"/>
  <c r="U5174" i="1" s="1"/>
  <c r="T5175" i="1"/>
  <c r="U5175" i="1" s="1"/>
  <c r="T5176" i="1"/>
  <c r="U5176" i="1" s="1"/>
  <c r="T5177" i="1"/>
  <c r="U5177" i="1" s="1"/>
  <c r="T5178" i="1"/>
  <c r="U5178" i="1" s="1"/>
  <c r="T5179" i="1"/>
  <c r="U5179" i="1" s="1"/>
  <c r="T5180" i="1"/>
  <c r="U5180" i="1" s="1"/>
  <c r="T5181" i="1"/>
  <c r="U5181" i="1" s="1"/>
  <c r="T5182" i="1"/>
  <c r="U5182" i="1" s="1"/>
  <c r="T5183" i="1"/>
  <c r="U5183" i="1" s="1"/>
  <c r="T5184" i="1"/>
  <c r="U5184" i="1" s="1"/>
  <c r="T5185" i="1"/>
  <c r="U5185" i="1" s="1"/>
  <c r="T5186" i="1"/>
  <c r="U5186" i="1" s="1"/>
  <c r="T5187" i="1"/>
  <c r="U5187" i="1" s="1"/>
  <c r="T5188" i="1"/>
  <c r="U5188" i="1" s="1"/>
  <c r="T5189" i="1"/>
  <c r="U5189" i="1" s="1"/>
  <c r="T5190" i="1"/>
  <c r="U5190" i="1" s="1"/>
  <c r="T5191" i="1"/>
  <c r="U5191" i="1" s="1"/>
  <c r="T5192" i="1"/>
  <c r="U5192" i="1" s="1"/>
  <c r="T5193" i="1"/>
  <c r="U5193" i="1" s="1"/>
  <c r="T5194" i="1"/>
  <c r="U5194" i="1" s="1"/>
  <c r="T5195" i="1"/>
  <c r="U5195" i="1" s="1"/>
  <c r="T5196" i="1"/>
  <c r="U5196" i="1" s="1"/>
  <c r="T5197" i="1"/>
  <c r="U5197" i="1" s="1"/>
  <c r="T5198" i="1"/>
  <c r="U5198" i="1" s="1"/>
  <c r="T5199" i="1"/>
  <c r="U5199" i="1" s="1"/>
  <c r="T5200" i="1"/>
  <c r="U5200" i="1" s="1"/>
  <c r="T5201" i="1"/>
  <c r="U5201" i="1" s="1"/>
  <c r="T5202" i="1"/>
  <c r="U5202" i="1" s="1"/>
  <c r="T5203" i="1"/>
  <c r="U5203" i="1" s="1"/>
  <c r="T5204" i="1"/>
  <c r="U5204" i="1" s="1"/>
  <c r="T5205" i="1"/>
  <c r="U5205" i="1" s="1"/>
  <c r="T5206" i="1"/>
  <c r="U5206" i="1" s="1"/>
  <c r="T5207" i="1"/>
  <c r="U5207" i="1" s="1"/>
  <c r="T5208" i="1"/>
  <c r="U5208" i="1" s="1"/>
  <c r="T5209" i="1"/>
  <c r="U5209" i="1" s="1"/>
  <c r="T5210" i="1"/>
  <c r="U5210" i="1" s="1"/>
  <c r="T5211" i="1"/>
  <c r="U5211" i="1" s="1"/>
  <c r="T5212" i="1"/>
  <c r="U5212" i="1" s="1"/>
  <c r="T5213" i="1"/>
  <c r="U5213" i="1" s="1"/>
  <c r="T5214" i="1"/>
  <c r="U5214" i="1" s="1"/>
  <c r="T5215" i="1"/>
  <c r="U5215" i="1" s="1"/>
  <c r="T5216" i="1"/>
  <c r="U5216" i="1" s="1"/>
  <c r="T5217" i="1"/>
  <c r="U5217" i="1" s="1"/>
  <c r="T5218" i="1"/>
  <c r="U5218" i="1" s="1"/>
  <c r="T5219" i="1"/>
  <c r="U5219" i="1" s="1"/>
  <c r="T5220" i="1"/>
  <c r="U5220" i="1" s="1"/>
  <c r="T5221" i="1"/>
  <c r="U5221" i="1" s="1"/>
  <c r="T5222" i="1"/>
  <c r="U5222" i="1" s="1"/>
  <c r="T5223" i="1"/>
  <c r="U5223" i="1" s="1"/>
  <c r="T5224" i="1"/>
  <c r="U5224" i="1" s="1"/>
  <c r="T5225" i="1"/>
  <c r="U5225" i="1" s="1"/>
  <c r="T5226" i="1"/>
  <c r="U5226" i="1" s="1"/>
  <c r="T5227" i="1"/>
  <c r="U5227" i="1" s="1"/>
  <c r="T5228" i="1"/>
  <c r="U5228" i="1" s="1"/>
  <c r="T5229" i="1"/>
  <c r="U5229" i="1" s="1"/>
  <c r="T5230" i="1"/>
  <c r="U5230" i="1" s="1"/>
  <c r="T5231" i="1"/>
  <c r="U5231" i="1" s="1"/>
  <c r="T5232" i="1"/>
  <c r="U5232" i="1" s="1"/>
  <c r="T5233" i="1"/>
  <c r="U5233" i="1" s="1"/>
  <c r="T5234" i="1"/>
  <c r="U5234" i="1" s="1"/>
  <c r="T5235" i="1"/>
  <c r="U5235" i="1" s="1"/>
  <c r="T5236" i="1"/>
  <c r="U5236" i="1" s="1"/>
  <c r="T5237" i="1"/>
  <c r="U5237" i="1" s="1"/>
  <c r="T5238" i="1"/>
  <c r="U5238" i="1" s="1"/>
  <c r="T5239" i="1"/>
  <c r="U5239" i="1" s="1"/>
  <c r="T5240" i="1"/>
  <c r="U5240" i="1" s="1"/>
  <c r="T5241" i="1"/>
  <c r="U5241" i="1" s="1"/>
  <c r="T5242" i="1"/>
  <c r="U5242" i="1" s="1"/>
  <c r="T5243" i="1"/>
  <c r="U5243" i="1" s="1"/>
  <c r="T5244" i="1"/>
  <c r="U5244" i="1" s="1"/>
  <c r="T5245" i="1"/>
  <c r="U5245" i="1" s="1"/>
  <c r="T5246" i="1"/>
  <c r="U5246" i="1" s="1"/>
  <c r="T5247" i="1"/>
  <c r="U5247" i="1" s="1"/>
  <c r="T5248" i="1"/>
  <c r="U5248" i="1" s="1"/>
  <c r="T5249" i="1"/>
  <c r="U5249" i="1" s="1"/>
  <c r="T5250" i="1"/>
  <c r="U5250" i="1" s="1"/>
  <c r="T5251" i="1"/>
  <c r="U5251" i="1" s="1"/>
  <c r="T5252" i="1"/>
  <c r="U5252" i="1" s="1"/>
  <c r="T5253" i="1"/>
  <c r="U5253" i="1" s="1"/>
  <c r="T5254" i="1"/>
  <c r="U5254" i="1" s="1"/>
  <c r="T5255" i="1"/>
  <c r="U5255" i="1" s="1"/>
  <c r="T5256" i="1"/>
  <c r="U5256" i="1" s="1"/>
  <c r="T5257" i="1"/>
  <c r="U5257" i="1" s="1"/>
  <c r="T5258" i="1"/>
  <c r="U5258" i="1" s="1"/>
  <c r="T5259" i="1"/>
  <c r="U5259" i="1" s="1"/>
  <c r="T5260" i="1"/>
  <c r="U5260" i="1" s="1"/>
  <c r="T5261" i="1"/>
  <c r="U5261" i="1" s="1"/>
  <c r="T5262" i="1"/>
  <c r="U5262" i="1" s="1"/>
  <c r="T5263" i="1"/>
  <c r="U5263" i="1" s="1"/>
  <c r="T5264" i="1"/>
  <c r="U5264" i="1" s="1"/>
  <c r="T5265" i="1"/>
  <c r="U5265" i="1" s="1"/>
  <c r="T5266" i="1"/>
  <c r="U5266" i="1" s="1"/>
  <c r="T5267" i="1"/>
  <c r="U5267" i="1" s="1"/>
  <c r="T5268" i="1"/>
  <c r="U5268" i="1" s="1"/>
  <c r="T5269" i="1"/>
  <c r="U5269" i="1" s="1"/>
  <c r="T5270" i="1"/>
  <c r="U5270" i="1" s="1"/>
  <c r="T5271" i="1"/>
  <c r="U5271" i="1" s="1"/>
  <c r="T5272" i="1"/>
  <c r="U5272" i="1" s="1"/>
  <c r="T5273" i="1"/>
  <c r="U5273" i="1" s="1"/>
  <c r="T5274" i="1"/>
  <c r="U5274" i="1" s="1"/>
  <c r="T5275" i="1"/>
  <c r="U5275" i="1" s="1"/>
  <c r="T5276" i="1"/>
  <c r="U5276" i="1" s="1"/>
  <c r="T5277" i="1"/>
  <c r="U5277" i="1" s="1"/>
  <c r="T5278" i="1"/>
  <c r="U5278" i="1" s="1"/>
  <c r="T5279" i="1"/>
  <c r="U5279" i="1" s="1"/>
  <c r="T5280" i="1"/>
  <c r="U5280" i="1" s="1"/>
  <c r="T5281" i="1"/>
  <c r="U5281" i="1" s="1"/>
  <c r="T5282" i="1"/>
  <c r="U5282" i="1" s="1"/>
  <c r="T5283" i="1"/>
  <c r="U5283" i="1" s="1"/>
  <c r="T5284" i="1"/>
  <c r="U5284" i="1" s="1"/>
  <c r="T5285" i="1"/>
  <c r="U5285" i="1" s="1"/>
  <c r="T5286" i="1"/>
  <c r="U5286" i="1" s="1"/>
  <c r="T5287" i="1"/>
  <c r="U5287" i="1" s="1"/>
  <c r="T5288" i="1"/>
  <c r="U5288" i="1" s="1"/>
  <c r="T5289" i="1"/>
  <c r="U5289" i="1" s="1"/>
  <c r="T5290" i="1"/>
  <c r="U5290" i="1" s="1"/>
  <c r="T5291" i="1"/>
  <c r="U5291" i="1" s="1"/>
  <c r="T5292" i="1"/>
  <c r="U5292" i="1" s="1"/>
  <c r="T5293" i="1"/>
  <c r="U5293" i="1" s="1"/>
  <c r="T5294" i="1"/>
  <c r="U5294" i="1" s="1"/>
  <c r="T5295" i="1"/>
  <c r="U5295" i="1" s="1"/>
  <c r="T5296" i="1"/>
  <c r="U5296" i="1" s="1"/>
  <c r="T5297" i="1"/>
  <c r="U5297" i="1" s="1"/>
  <c r="T5298" i="1"/>
  <c r="U5298" i="1" s="1"/>
  <c r="T5299" i="1"/>
  <c r="U5299" i="1" s="1"/>
  <c r="T5300" i="1"/>
  <c r="U5300" i="1" s="1"/>
  <c r="T5301" i="1"/>
  <c r="U5301" i="1" s="1"/>
  <c r="T5302" i="1"/>
  <c r="U5302" i="1" s="1"/>
  <c r="T5303" i="1"/>
  <c r="U5303" i="1" s="1"/>
  <c r="T5304" i="1"/>
  <c r="U5304" i="1" s="1"/>
  <c r="T5305" i="1"/>
  <c r="U5305" i="1" s="1"/>
  <c r="T5306" i="1"/>
  <c r="U5306" i="1" s="1"/>
  <c r="T5307" i="1"/>
  <c r="U5307" i="1" s="1"/>
  <c r="T5308" i="1"/>
  <c r="U5308" i="1" s="1"/>
  <c r="T5309" i="1"/>
  <c r="U5309" i="1" s="1"/>
  <c r="T5310" i="1"/>
  <c r="U5310" i="1" s="1"/>
  <c r="T5311" i="1"/>
  <c r="U5311" i="1" s="1"/>
  <c r="T5312" i="1"/>
  <c r="U5312" i="1" s="1"/>
  <c r="T5313" i="1"/>
  <c r="U5313" i="1" s="1"/>
  <c r="T5314" i="1"/>
  <c r="U5314" i="1" s="1"/>
  <c r="T5315" i="1"/>
  <c r="U5315" i="1" s="1"/>
  <c r="T5316" i="1"/>
  <c r="U5316" i="1" s="1"/>
  <c r="T5317" i="1"/>
  <c r="U5317" i="1" s="1"/>
  <c r="T5318" i="1"/>
  <c r="U5318" i="1" s="1"/>
  <c r="T5319" i="1"/>
  <c r="U5319" i="1" s="1"/>
  <c r="T5320" i="1"/>
  <c r="U5320" i="1" s="1"/>
  <c r="T5321" i="1"/>
  <c r="U5321" i="1" s="1"/>
  <c r="T5322" i="1"/>
  <c r="U5322" i="1" s="1"/>
  <c r="T5323" i="1"/>
  <c r="U5323" i="1" s="1"/>
  <c r="T5324" i="1"/>
  <c r="U5324" i="1" s="1"/>
  <c r="T5325" i="1"/>
  <c r="U5325" i="1" s="1"/>
  <c r="T5326" i="1"/>
  <c r="U5326" i="1" s="1"/>
  <c r="T5327" i="1"/>
  <c r="U5327" i="1" s="1"/>
  <c r="T5328" i="1"/>
  <c r="U5328" i="1" s="1"/>
  <c r="T5329" i="1"/>
  <c r="U5329" i="1" s="1"/>
  <c r="T5330" i="1"/>
  <c r="U5330" i="1" s="1"/>
  <c r="T5331" i="1"/>
  <c r="U5331" i="1" s="1"/>
  <c r="T5332" i="1"/>
  <c r="U5332" i="1" s="1"/>
  <c r="T5333" i="1"/>
  <c r="U5333" i="1" s="1"/>
  <c r="T5334" i="1"/>
  <c r="U5334" i="1" s="1"/>
  <c r="T5335" i="1"/>
  <c r="U5335" i="1" s="1"/>
  <c r="T5336" i="1"/>
  <c r="U5336" i="1" s="1"/>
  <c r="T5337" i="1"/>
  <c r="U5337" i="1" s="1"/>
  <c r="T5338" i="1"/>
  <c r="U5338" i="1" s="1"/>
  <c r="T5339" i="1"/>
  <c r="U5339" i="1" s="1"/>
  <c r="T5340" i="1"/>
  <c r="U5340" i="1" s="1"/>
  <c r="T5341" i="1"/>
  <c r="U5341" i="1" s="1"/>
  <c r="T5342" i="1"/>
  <c r="U5342" i="1" s="1"/>
  <c r="T5343" i="1"/>
  <c r="U5343" i="1" s="1"/>
  <c r="T5344" i="1"/>
  <c r="U5344" i="1" s="1"/>
  <c r="T5345" i="1"/>
  <c r="U5345" i="1" s="1"/>
  <c r="T5346" i="1"/>
  <c r="U5346" i="1" s="1"/>
  <c r="T5347" i="1"/>
  <c r="U5347" i="1" s="1"/>
  <c r="T5348" i="1"/>
  <c r="U5348" i="1" s="1"/>
  <c r="T5349" i="1"/>
  <c r="U5349" i="1" s="1"/>
  <c r="T5350" i="1"/>
  <c r="U5350" i="1" s="1"/>
  <c r="T5351" i="1"/>
  <c r="U5351" i="1" s="1"/>
  <c r="T5352" i="1"/>
  <c r="U5352" i="1" s="1"/>
  <c r="T5353" i="1"/>
  <c r="U5353" i="1" s="1"/>
  <c r="T5354" i="1"/>
  <c r="U5354" i="1" s="1"/>
  <c r="T5355" i="1"/>
  <c r="U5355" i="1" s="1"/>
  <c r="T5356" i="1"/>
  <c r="U5356" i="1" s="1"/>
  <c r="T5357" i="1"/>
  <c r="U5357" i="1" s="1"/>
  <c r="T5358" i="1"/>
  <c r="U5358" i="1" s="1"/>
  <c r="T5359" i="1"/>
  <c r="U5359" i="1" s="1"/>
  <c r="T5360" i="1"/>
  <c r="U5360" i="1" s="1"/>
  <c r="T5361" i="1"/>
  <c r="U5361" i="1" s="1"/>
  <c r="T5362" i="1"/>
  <c r="U5362" i="1" s="1"/>
  <c r="T5363" i="1"/>
  <c r="U5363" i="1" s="1"/>
  <c r="T5364" i="1"/>
  <c r="U5364" i="1" s="1"/>
  <c r="T5365" i="1"/>
  <c r="U5365" i="1" s="1"/>
  <c r="T5366" i="1"/>
  <c r="U5366" i="1" s="1"/>
  <c r="T5367" i="1"/>
  <c r="U5367" i="1" s="1"/>
  <c r="T5368" i="1"/>
  <c r="U5368" i="1" s="1"/>
  <c r="T5369" i="1"/>
  <c r="U5369" i="1" s="1"/>
  <c r="T5370" i="1"/>
  <c r="U5370" i="1" s="1"/>
  <c r="T5371" i="1"/>
  <c r="U5371" i="1" s="1"/>
  <c r="T5372" i="1"/>
  <c r="U5372" i="1" s="1"/>
  <c r="T5373" i="1"/>
  <c r="U5373" i="1" s="1"/>
  <c r="T5374" i="1"/>
  <c r="U5374" i="1" s="1"/>
  <c r="T5375" i="1"/>
  <c r="U5375" i="1" s="1"/>
  <c r="T5376" i="1"/>
  <c r="U5376" i="1" s="1"/>
  <c r="T5377" i="1"/>
  <c r="U5377" i="1" s="1"/>
  <c r="T5378" i="1"/>
  <c r="U5378" i="1" s="1"/>
  <c r="T5379" i="1"/>
  <c r="U5379" i="1" s="1"/>
  <c r="T5380" i="1"/>
  <c r="U5380" i="1" s="1"/>
  <c r="T5381" i="1"/>
  <c r="U5381" i="1" s="1"/>
  <c r="T5382" i="1"/>
  <c r="U5382" i="1" s="1"/>
  <c r="T5383" i="1"/>
  <c r="U5383" i="1" s="1"/>
  <c r="T5384" i="1"/>
  <c r="U5384" i="1" s="1"/>
  <c r="T5385" i="1"/>
  <c r="U5385" i="1" s="1"/>
  <c r="T5386" i="1"/>
  <c r="U5386" i="1" s="1"/>
  <c r="T5387" i="1"/>
  <c r="U5387" i="1" s="1"/>
  <c r="T5388" i="1"/>
  <c r="U5388" i="1" s="1"/>
  <c r="T5389" i="1"/>
  <c r="U5389" i="1" s="1"/>
  <c r="T5390" i="1"/>
  <c r="U5390" i="1" s="1"/>
  <c r="T5391" i="1"/>
  <c r="U5391" i="1" s="1"/>
  <c r="T5392" i="1"/>
  <c r="U5392" i="1" s="1"/>
  <c r="T5393" i="1"/>
  <c r="U5393" i="1" s="1"/>
  <c r="T5394" i="1"/>
  <c r="U5394" i="1" s="1"/>
  <c r="T5395" i="1"/>
  <c r="U5395" i="1" s="1"/>
  <c r="T5396" i="1"/>
  <c r="U5396" i="1" s="1"/>
  <c r="T5397" i="1"/>
  <c r="U5397" i="1" s="1"/>
  <c r="T5398" i="1"/>
  <c r="U5398" i="1" s="1"/>
  <c r="T5399" i="1"/>
  <c r="U5399" i="1" s="1"/>
  <c r="T5400" i="1"/>
  <c r="U5400" i="1" s="1"/>
  <c r="T5401" i="1"/>
  <c r="U5401" i="1" s="1"/>
  <c r="T5402" i="1"/>
  <c r="U5402" i="1" s="1"/>
  <c r="T5403" i="1"/>
  <c r="U5403" i="1" s="1"/>
  <c r="T5404" i="1"/>
  <c r="U5404" i="1" s="1"/>
  <c r="T5405" i="1"/>
  <c r="U5405" i="1" s="1"/>
  <c r="T5406" i="1"/>
  <c r="U5406" i="1" s="1"/>
  <c r="T5407" i="1"/>
  <c r="U5407" i="1" s="1"/>
  <c r="T5408" i="1"/>
  <c r="U5408" i="1" s="1"/>
  <c r="T5409" i="1"/>
  <c r="U5409" i="1" s="1"/>
  <c r="T5410" i="1"/>
  <c r="U5410" i="1" s="1"/>
  <c r="T5411" i="1"/>
  <c r="U5411" i="1" s="1"/>
  <c r="T5412" i="1"/>
  <c r="U5412" i="1" s="1"/>
  <c r="T5413" i="1"/>
  <c r="U5413" i="1" s="1"/>
  <c r="T5414" i="1"/>
  <c r="U5414" i="1" s="1"/>
  <c r="T5415" i="1"/>
  <c r="U5415" i="1" s="1"/>
  <c r="T5416" i="1"/>
  <c r="U5416" i="1" s="1"/>
  <c r="T5417" i="1"/>
  <c r="U5417" i="1" s="1"/>
  <c r="T5418" i="1"/>
  <c r="U5418" i="1" s="1"/>
  <c r="T5419" i="1"/>
  <c r="U5419" i="1" s="1"/>
  <c r="T5420" i="1"/>
  <c r="U5420" i="1" s="1"/>
  <c r="T5421" i="1"/>
  <c r="U5421" i="1" s="1"/>
  <c r="T5422" i="1"/>
  <c r="U5422" i="1" s="1"/>
  <c r="T5423" i="1"/>
  <c r="U5423" i="1" s="1"/>
  <c r="T5424" i="1"/>
  <c r="U5424" i="1" s="1"/>
  <c r="T5425" i="1"/>
  <c r="U5425" i="1" s="1"/>
  <c r="T5426" i="1"/>
  <c r="U5426" i="1" s="1"/>
  <c r="T5427" i="1"/>
  <c r="U5427" i="1" s="1"/>
  <c r="T5428" i="1"/>
  <c r="U5428" i="1" s="1"/>
  <c r="T5429" i="1"/>
  <c r="U5429" i="1" s="1"/>
  <c r="T5430" i="1"/>
  <c r="U5430" i="1" s="1"/>
  <c r="T5431" i="1"/>
  <c r="U5431" i="1" s="1"/>
  <c r="T5432" i="1"/>
  <c r="U5432" i="1" s="1"/>
  <c r="T5433" i="1"/>
  <c r="U5433" i="1" s="1"/>
  <c r="T5434" i="1"/>
  <c r="U5434" i="1" s="1"/>
  <c r="T5435" i="1"/>
  <c r="U5435" i="1" s="1"/>
  <c r="T5436" i="1"/>
  <c r="U5436" i="1" s="1"/>
  <c r="T5437" i="1"/>
  <c r="U5437" i="1" s="1"/>
  <c r="T5438" i="1"/>
  <c r="U5438" i="1" s="1"/>
  <c r="T5439" i="1"/>
  <c r="U5439" i="1" s="1"/>
  <c r="T5440" i="1"/>
  <c r="U5440" i="1" s="1"/>
  <c r="T5441" i="1"/>
  <c r="U5441" i="1" s="1"/>
  <c r="T5442" i="1"/>
  <c r="U5442" i="1" s="1"/>
  <c r="T5443" i="1"/>
  <c r="U5443" i="1" s="1"/>
  <c r="T5444" i="1"/>
  <c r="U5444" i="1" s="1"/>
  <c r="T5445" i="1"/>
  <c r="U5445" i="1" s="1"/>
  <c r="T5446" i="1"/>
  <c r="U5446" i="1" s="1"/>
  <c r="T5447" i="1"/>
  <c r="U5447" i="1" s="1"/>
  <c r="T5448" i="1"/>
  <c r="U5448" i="1" s="1"/>
  <c r="T5449" i="1"/>
  <c r="U5449" i="1" s="1"/>
  <c r="T5450" i="1"/>
  <c r="U5450" i="1" s="1"/>
  <c r="T5451" i="1"/>
  <c r="U5451" i="1" s="1"/>
  <c r="T5452" i="1"/>
  <c r="U5452" i="1" s="1"/>
  <c r="T5453" i="1"/>
  <c r="U5453" i="1" s="1"/>
  <c r="T5454" i="1"/>
  <c r="U5454" i="1" s="1"/>
  <c r="T5455" i="1"/>
  <c r="U5455" i="1" s="1"/>
  <c r="T5456" i="1"/>
  <c r="U5456" i="1" s="1"/>
  <c r="T5457" i="1"/>
  <c r="U5457" i="1" s="1"/>
  <c r="T5458" i="1"/>
  <c r="U5458" i="1" s="1"/>
  <c r="T5459" i="1"/>
  <c r="U5459" i="1" s="1"/>
  <c r="T5460" i="1"/>
  <c r="U5460" i="1" s="1"/>
  <c r="T5461" i="1"/>
  <c r="U5461" i="1" s="1"/>
  <c r="T5462" i="1"/>
  <c r="U5462" i="1" s="1"/>
  <c r="T5463" i="1"/>
  <c r="U5463" i="1" s="1"/>
  <c r="T5464" i="1"/>
  <c r="U5464" i="1" s="1"/>
  <c r="T5465" i="1"/>
  <c r="U5465" i="1" s="1"/>
  <c r="T5466" i="1"/>
  <c r="U5466" i="1" s="1"/>
  <c r="T5467" i="1"/>
  <c r="U5467" i="1" s="1"/>
  <c r="T5468" i="1"/>
  <c r="U5468" i="1" s="1"/>
  <c r="T5469" i="1"/>
  <c r="U5469" i="1" s="1"/>
  <c r="T5470" i="1"/>
  <c r="U5470" i="1" s="1"/>
  <c r="T5471" i="1"/>
  <c r="U5471" i="1" s="1"/>
  <c r="T5472" i="1"/>
  <c r="U5472" i="1" s="1"/>
  <c r="T5473" i="1"/>
  <c r="U5473" i="1" s="1"/>
  <c r="T5474" i="1"/>
  <c r="U5474" i="1" s="1"/>
  <c r="T5475" i="1"/>
  <c r="U5475" i="1" s="1"/>
  <c r="T5476" i="1"/>
  <c r="U5476" i="1" s="1"/>
  <c r="T5477" i="1"/>
  <c r="U5477" i="1" s="1"/>
  <c r="T5478" i="1"/>
  <c r="U5478" i="1" s="1"/>
  <c r="T5479" i="1"/>
  <c r="U5479" i="1" s="1"/>
  <c r="T5480" i="1"/>
  <c r="U5480" i="1" s="1"/>
  <c r="T5481" i="1"/>
  <c r="U5481" i="1" s="1"/>
  <c r="T5482" i="1"/>
  <c r="U5482" i="1" s="1"/>
  <c r="T5483" i="1"/>
  <c r="U5483" i="1" s="1"/>
  <c r="T5484" i="1"/>
  <c r="U5484" i="1" s="1"/>
  <c r="T5485" i="1"/>
  <c r="U5485" i="1" s="1"/>
  <c r="T5486" i="1"/>
  <c r="U5486" i="1" s="1"/>
  <c r="T5487" i="1"/>
  <c r="U5487" i="1" s="1"/>
  <c r="T5488" i="1"/>
  <c r="U5488" i="1" s="1"/>
  <c r="T5489" i="1"/>
  <c r="U5489" i="1" s="1"/>
  <c r="T5490" i="1"/>
  <c r="U5490" i="1" s="1"/>
  <c r="T5491" i="1"/>
  <c r="U5491" i="1" s="1"/>
  <c r="T5492" i="1"/>
  <c r="U5492" i="1" s="1"/>
  <c r="T5493" i="1"/>
  <c r="U5493" i="1" s="1"/>
  <c r="T5494" i="1"/>
  <c r="U5494" i="1" s="1"/>
  <c r="T5495" i="1"/>
  <c r="U5495" i="1" s="1"/>
  <c r="T5496" i="1"/>
  <c r="U5496" i="1" s="1"/>
  <c r="T5497" i="1"/>
  <c r="U5497" i="1" s="1"/>
  <c r="T5498" i="1"/>
  <c r="U5498" i="1" s="1"/>
  <c r="T5499" i="1"/>
  <c r="U5499" i="1" s="1"/>
  <c r="T5500" i="1"/>
  <c r="U5500" i="1" s="1"/>
  <c r="T5501" i="1"/>
  <c r="U5501" i="1" s="1"/>
  <c r="T5502" i="1"/>
  <c r="U5502" i="1" s="1"/>
  <c r="T5503" i="1"/>
  <c r="U5503" i="1" s="1"/>
  <c r="T5504" i="1"/>
  <c r="U5504" i="1" s="1"/>
  <c r="T5505" i="1"/>
  <c r="U5505" i="1" s="1"/>
  <c r="T5506" i="1"/>
  <c r="U5506" i="1" s="1"/>
  <c r="T5507" i="1"/>
  <c r="U5507" i="1" s="1"/>
  <c r="T5508" i="1"/>
  <c r="U5508" i="1" s="1"/>
  <c r="T5509" i="1"/>
  <c r="U5509" i="1" s="1"/>
  <c r="T5510" i="1"/>
  <c r="U5510" i="1" s="1"/>
  <c r="T5511" i="1"/>
  <c r="U5511" i="1" s="1"/>
  <c r="T5512" i="1"/>
  <c r="U5512" i="1" s="1"/>
  <c r="T5513" i="1"/>
  <c r="U5513" i="1" s="1"/>
  <c r="T5514" i="1"/>
  <c r="U5514" i="1" s="1"/>
  <c r="T5515" i="1"/>
  <c r="U5515" i="1" s="1"/>
  <c r="T5516" i="1"/>
  <c r="U5516" i="1" s="1"/>
  <c r="T5517" i="1"/>
  <c r="U5517" i="1" s="1"/>
  <c r="T5518" i="1"/>
  <c r="U5518" i="1" s="1"/>
  <c r="T5519" i="1"/>
  <c r="U5519" i="1" s="1"/>
  <c r="T5520" i="1"/>
  <c r="U5520" i="1" s="1"/>
  <c r="T5521" i="1"/>
  <c r="U5521" i="1" s="1"/>
  <c r="T5522" i="1"/>
  <c r="U5522" i="1" s="1"/>
  <c r="T5523" i="1"/>
  <c r="U5523" i="1" s="1"/>
  <c r="T5524" i="1"/>
  <c r="U5524" i="1" s="1"/>
  <c r="T5525" i="1"/>
  <c r="U5525" i="1" s="1"/>
  <c r="T5526" i="1"/>
  <c r="U5526" i="1" s="1"/>
  <c r="T5527" i="1"/>
  <c r="U5527" i="1" s="1"/>
  <c r="T5528" i="1"/>
  <c r="U5528" i="1" s="1"/>
  <c r="T5529" i="1"/>
  <c r="U5529" i="1" s="1"/>
  <c r="T5530" i="1"/>
  <c r="U5530" i="1" s="1"/>
  <c r="T5531" i="1"/>
  <c r="U5531" i="1" s="1"/>
  <c r="T5532" i="1"/>
  <c r="U5532" i="1" s="1"/>
  <c r="T5533" i="1"/>
  <c r="U5533" i="1" s="1"/>
  <c r="T5534" i="1"/>
  <c r="U5534" i="1" s="1"/>
  <c r="T5535" i="1"/>
  <c r="U5535" i="1" s="1"/>
  <c r="T5536" i="1"/>
  <c r="U5536" i="1" s="1"/>
  <c r="T5537" i="1"/>
  <c r="U5537" i="1" s="1"/>
  <c r="T5538" i="1"/>
  <c r="U5538" i="1" s="1"/>
  <c r="T5539" i="1"/>
  <c r="U5539" i="1" s="1"/>
  <c r="T5540" i="1"/>
  <c r="U5540" i="1" s="1"/>
  <c r="T5541" i="1"/>
  <c r="U5541" i="1" s="1"/>
  <c r="T5542" i="1"/>
  <c r="U5542" i="1" s="1"/>
  <c r="T5543" i="1"/>
  <c r="U5543" i="1" s="1"/>
  <c r="T5544" i="1"/>
  <c r="U5544" i="1" s="1"/>
  <c r="T5545" i="1"/>
  <c r="U5545" i="1" s="1"/>
  <c r="T5546" i="1"/>
  <c r="U5546" i="1" s="1"/>
  <c r="T5547" i="1"/>
  <c r="U5547" i="1" s="1"/>
  <c r="T5548" i="1"/>
  <c r="U5548" i="1" s="1"/>
  <c r="T5549" i="1"/>
  <c r="U5549" i="1" s="1"/>
  <c r="T5550" i="1"/>
  <c r="U5550" i="1" s="1"/>
  <c r="T5551" i="1"/>
  <c r="U5551" i="1" s="1"/>
  <c r="T5552" i="1"/>
  <c r="U5552" i="1" s="1"/>
  <c r="T5553" i="1"/>
  <c r="U5553" i="1" s="1"/>
  <c r="T5554" i="1"/>
  <c r="U5554" i="1" s="1"/>
  <c r="T5555" i="1"/>
  <c r="U5555" i="1" s="1"/>
  <c r="T5556" i="1"/>
  <c r="U5556" i="1" s="1"/>
  <c r="T5557" i="1"/>
  <c r="U5557" i="1" s="1"/>
  <c r="T5558" i="1"/>
  <c r="U5558" i="1" s="1"/>
  <c r="T5559" i="1"/>
  <c r="U5559" i="1" s="1"/>
  <c r="T5560" i="1"/>
  <c r="U5560" i="1" s="1"/>
  <c r="T5561" i="1"/>
  <c r="U5561" i="1" s="1"/>
  <c r="T5562" i="1"/>
  <c r="U5562" i="1" s="1"/>
  <c r="T5563" i="1"/>
  <c r="U5563" i="1" s="1"/>
  <c r="T5564" i="1"/>
  <c r="U5564" i="1" s="1"/>
  <c r="T5565" i="1"/>
  <c r="U5565" i="1" s="1"/>
  <c r="T5566" i="1"/>
  <c r="U5566" i="1" s="1"/>
  <c r="T5567" i="1"/>
  <c r="U5567" i="1" s="1"/>
  <c r="T5568" i="1"/>
  <c r="U5568" i="1" s="1"/>
  <c r="T5569" i="1"/>
  <c r="U5569" i="1" s="1"/>
  <c r="T5570" i="1"/>
  <c r="U5570" i="1" s="1"/>
  <c r="T5571" i="1"/>
  <c r="U5571" i="1" s="1"/>
  <c r="T5572" i="1"/>
  <c r="U5572" i="1" s="1"/>
  <c r="T5573" i="1"/>
  <c r="U5573" i="1" s="1"/>
  <c r="T5574" i="1"/>
  <c r="U5574" i="1" s="1"/>
  <c r="T5575" i="1"/>
  <c r="U5575" i="1" s="1"/>
  <c r="T5576" i="1"/>
  <c r="U5576" i="1" s="1"/>
  <c r="T5577" i="1"/>
  <c r="U5577" i="1" s="1"/>
  <c r="T5578" i="1"/>
  <c r="U5578" i="1" s="1"/>
  <c r="T5579" i="1"/>
  <c r="U5579" i="1" s="1"/>
  <c r="T5580" i="1"/>
  <c r="U5580" i="1" s="1"/>
  <c r="T5581" i="1"/>
  <c r="U5581" i="1" s="1"/>
  <c r="T5582" i="1"/>
  <c r="U5582" i="1" s="1"/>
  <c r="T5583" i="1"/>
  <c r="U5583" i="1" s="1"/>
  <c r="T5584" i="1"/>
  <c r="U5584" i="1" s="1"/>
  <c r="T5585" i="1"/>
  <c r="U5585" i="1" s="1"/>
  <c r="T5586" i="1"/>
  <c r="U5586" i="1" s="1"/>
  <c r="T5587" i="1"/>
  <c r="U5587" i="1" s="1"/>
  <c r="T5588" i="1"/>
  <c r="U5588" i="1" s="1"/>
  <c r="T5589" i="1"/>
  <c r="U5589" i="1" s="1"/>
  <c r="T5590" i="1"/>
  <c r="U5590" i="1" s="1"/>
  <c r="T5591" i="1"/>
  <c r="U5591" i="1" s="1"/>
  <c r="T5592" i="1"/>
  <c r="U5592" i="1" s="1"/>
  <c r="T5593" i="1"/>
  <c r="U5593" i="1" s="1"/>
  <c r="T5594" i="1"/>
  <c r="U5594" i="1" s="1"/>
  <c r="T5595" i="1"/>
  <c r="U5595" i="1" s="1"/>
  <c r="T5596" i="1"/>
  <c r="U5596" i="1" s="1"/>
  <c r="T5597" i="1"/>
  <c r="U5597" i="1" s="1"/>
  <c r="T5598" i="1"/>
  <c r="U5598" i="1" s="1"/>
  <c r="T5599" i="1"/>
  <c r="U5599" i="1" s="1"/>
  <c r="T5600" i="1"/>
  <c r="U5600" i="1" s="1"/>
  <c r="T5601" i="1"/>
  <c r="U5601" i="1" s="1"/>
  <c r="T5602" i="1"/>
  <c r="U5602" i="1" s="1"/>
  <c r="T5603" i="1"/>
  <c r="U5603" i="1" s="1"/>
  <c r="T5604" i="1"/>
  <c r="U5604" i="1" s="1"/>
  <c r="T5605" i="1"/>
  <c r="U5605" i="1" s="1"/>
  <c r="T5606" i="1"/>
  <c r="U5606" i="1" s="1"/>
  <c r="T5607" i="1"/>
  <c r="U5607" i="1" s="1"/>
  <c r="T5608" i="1"/>
  <c r="U5608" i="1" s="1"/>
  <c r="T5609" i="1"/>
  <c r="U5609" i="1" s="1"/>
  <c r="T5610" i="1"/>
  <c r="U5610" i="1" s="1"/>
  <c r="T5611" i="1"/>
  <c r="U5611" i="1" s="1"/>
  <c r="T5612" i="1"/>
  <c r="U5612" i="1" s="1"/>
  <c r="T5613" i="1"/>
  <c r="U5613" i="1" s="1"/>
  <c r="T5614" i="1"/>
  <c r="U5614" i="1" s="1"/>
  <c r="T5615" i="1"/>
  <c r="U5615" i="1" s="1"/>
  <c r="T5616" i="1"/>
  <c r="U5616" i="1" s="1"/>
  <c r="T5617" i="1"/>
  <c r="U5617" i="1" s="1"/>
  <c r="T5618" i="1"/>
  <c r="U5618" i="1" s="1"/>
  <c r="T5619" i="1"/>
  <c r="U5619" i="1" s="1"/>
  <c r="T5620" i="1"/>
  <c r="U5620" i="1" s="1"/>
  <c r="T5621" i="1"/>
  <c r="U5621" i="1" s="1"/>
  <c r="T5622" i="1"/>
  <c r="U5622" i="1" s="1"/>
  <c r="T5623" i="1"/>
  <c r="U5623" i="1" s="1"/>
  <c r="T5624" i="1"/>
  <c r="U5624" i="1" s="1"/>
  <c r="T5625" i="1"/>
  <c r="U5625" i="1" s="1"/>
  <c r="T5626" i="1"/>
  <c r="U5626" i="1" s="1"/>
  <c r="T5627" i="1"/>
  <c r="U5627" i="1" s="1"/>
  <c r="T5628" i="1"/>
  <c r="U5628" i="1" s="1"/>
  <c r="T5629" i="1"/>
  <c r="U5629" i="1" s="1"/>
  <c r="T5630" i="1"/>
  <c r="U5630" i="1" s="1"/>
  <c r="T5631" i="1"/>
  <c r="U5631" i="1" s="1"/>
  <c r="T5632" i="1"/>
  <c r="U5632" i="1" s="1"/>
  <c r="T5633" i="1"/>
  <c r="U5633" i="1" s="1"/>
  <c r="T5634" i="1"/>
  <c r="U5634" i="1" s="1"/>
  <c r="T5635" i="1"/>
  <c r="U5635" i="1" s="1"/>
  <c r="T5636" i="1"/>
  <c r="U5636" i="1" s="1"/>
  <c r="T5637" i="1"/>
  <c r="U5637" i="1" s="1"/>
  <c r="T5638" i="1"/>
  <c r="U5638" i="1" s="1"/>
  <c r="T5639" i="1"/>
  <c r="U5639" i="1" s="1"/>
  <c r="T5640" i="1"/>
  <c r="U5640" i="1" s="1"/>
  <c r="T5641" i="1"/>
  <c r="U5641" i="1" s="1"/>
  <c r="T5642" i="1"/>
  <c r="U5642" i="1" s="1"/>
  <c r="T5643" i="1"/>
  <c r="U5643" i="1" s="1"/>
  <c r="T5644" i="1"/>
  <c r="U5644" i="1" s="1"/>
  <c r="T5645" i="1"/>
  <c r="U5645" i="1" s="1"/>
  <c r="T5646" i="1"/>
  <c r="U5646" i="1" s="1"/>
  <c r="T5647" i="1"/>
  <c r="U5647" i="1" s="1"/>
  <c r="T5648" i="1"/>
  <c r="U5648" i="1" s="1"/>
  <c r="T5649" i="1"/>
  <c r="U5649" i="1" s="1"/>
  <c r="T5650" i="1"/>
  <c r="U5650" i="1" s="1"/>
  <c r="T5651" i="1"/>
  <c r="U5651" i="1" s="1"/>
  <c r="T5652" i="1"/>
  <c r="U5652" i="1" s="1"/>
  <c r="T5653" i="1"/>
  <c r="U5653" i="1" s="1"/>
  <c r="T5654" i="1"/>
  <c r="U5654" i="1" s="1"/>
  <c r="T5655" i="1"/>
  <c r="U5655" i="1" s="1"/>
  <c r="T5656" i="1"/>
  <c r="U5656" i="1" s="1"/>
  <c r="T5657" i="1"/>
  <c r="U5657" i="1" s="1"/>
  <c r="T5658" i="1"/>
  <c r="U5658" i="1" s="1"/>
  <c r="T5659" i="1"/>
  <c r="U5659" i="1" s="1"/>
  <c r="T5660" i="1"/>
  <c r="U5660" i="1" s="1"/>
  <c r="T5661" i="1"/>
  <c r="U5661" i="1" s="1"/>
  <c r="T5662" i="1"/>
  <c r="U5662" i="1" s="1"/>
  <c r="T5663" i="1"/>
  <c r="U5663" i="1" s="1"/>
  <c r="T5664" i="1"/>
  <c r="U5664" i="1" s="1"/>
  <c r="T5665" i="1"/>
  <c r="U5665" i="1" s="1"/>
  <c r="T5666" i="1"/>
  <c r="U5666" i="1" s="1"/>
  <c r="T5667" i="1"/>
  <c r="U5667" i="1" s="1"/>
  <c r="T5668" i="1"/>
  <c r="U5668" i="1" s="1"/>
  <c r="T5669" i="1"/>
  <c r="U5669" i="1" s="1"/>
  <c r="T5670" i="1"/>
  <c r="U5670" i="1" s="1"/>
  <c r="T5671" i="1"/>
  <c r="U5671" i="1" s="1"/>
  <c r="T5672" i="1"/>
  <c r="U5672" i="1" s="1"/>
  <c r="T5673" i="1"/>
  <c r="U5673" i="1" s="1"/>
  <c r="T5674" i="1"/>
  <c r="U5674" i="1" s="1"/>
  <c r="T5675" i="1"/>
  <c r="U5675" i="1" s="1"/>
  <c r="T5676" i="1"/>
  <c r="U5676" i="1" s="1"/>
  <c r="T5677" i="1"/>
  <c r="U5677" i="1" s="1"/>
  <c r="T5678" i="1"/>
  <c r="U5678" i="1" s="1"/>
  <c r="T5679" i="1"/>
  <c r="U5679" i="1" s="1"/>
  <c r="T5680" i="1"/>
  <c r="U5680" i="1" s="1"/>
  <c r="T5681" i="1"/>
  <c r="U5681" i="1" s="1"/>
  <c r="T5682" i="1"/>
  <c r="U5682" i="1" s="1"/>
  <c r="T5683" i="1"/>
  <c r="U5683" i="1" s="1"/>
  <c r="T5684" i="1"/>
  <c r="U5684" i="1" s="1"/>
  <c r="T5685" i="1"/>
  <c r="U5685" i="1" s="1"/>
  <c r="T5686" i="1"/>
  <c r="U5686" i="1" s="1"/>
  <c r="T5687" i="1"/>
  <c r="U5687" i="1" s="1"/>
  <c r="T5688" i="1"/>
  <c r="U5688" i="1" s="1"/>
  <c r="T5689" i="1"/>
  <c r="U5689" i="1" s="1"/>
  <c r="T5690" i="1"/>
  <c r="U5690" i="1" s="1"/>
  <c r="T5691" i="1"/>
  <c r="U5691" i="1" s="1"/>
  <c r="T5692" i="1"/>
  <c r="U5692" i="1" s="1"/>
  <c r="T5693" i="1"/>
  <c r="U5693" i="1" s="1"/>
  <c r="T5694" i="1"/>
  <c r="U5694" i="1" s="1"/>
  <c r="T5695" i="1"/>
  <c r="U5695" i="1" s="1"/>
  <c r="T5696" i="1"/>
  <c r="U5696" i="1" s="1"/>
  <c r="T5697" i="1"/>
  <c r="U5697" i="1" s="1"/>
  <c r="T5698" i="1"/>
  <c r="U5698" i="1" s="1"/>
  <c r="T5699" i="1"/>
  <c r="U5699" i="1" s="1"/>
  <c r="T5700" i="1"/>
  <c r="U5700" i="1" s="1"/>
  <c r="T5701" i="1"/>
  <c r="U5701" i="1" s="1"/>
  <c r="T5702" i="1"/>
  <c r="U5702" i="1" s="1"/>
  <c r="T5703" i="1"/>
  <c r="U5703" i="1" s="1"/>
  <c r="T5704" i="1"/>
  <c r="U5704" i="1" s="1"/>
  <c r="T5705" i="1"/>
  <c r="U5705" i="1" s="1"/>
  <c r="T5706" i="1"/>
  <c r="U5706" i="1" s="1"/>
  <c r="T5707" i="1"/>
  <c r="U5707" i="1" s="1"/>
  <c r="T5708" i="1"/>
  <c r="U5708" i="1" s="1"/>
  <c r="T5709" i="1"/>
  <c r="U5709" i="1" s="1"/>
  <c r="T5710" i="1"/>
  <c r="U5710" i="1" s="1"/>
  <c r="T5711" i="1"/>
  <c r="U5711" i="1" s="1"/>
  <c r="T5712" i="1"/>
  <c r="U5712" i="1" s="1"/>
  <c r="T5713" i="1"/>
  <c r="U5713" i="1" s="1"/>
  <c r="T5714" i="1"/>
  <c r="U5714" i="1" s="1"/>
  <c r="T5715" i="1"/>
  <c r="U5715" i="1" s="1"/>
  <c r="T5716" i="1"/>
  <c r="U5716" i="1" s="1"/>
  <c r="T5717" i="1"/>
  <c r="U5717" i="1" s="1"/>
  <c r="T5718" i="1"/>
  <c r="U5718" i="1" s="1"/>
  <c r="T5719" i="1"/>
  <c r="U5719" i="1" s="1"/>
  <c r="T5720" i="1"/>
  <c r="U5720" i="1" s="1"/>
  <c r="T5721" i="1"/>
  <c r="U5721" i="1" s="1"/>
  <c r="T5722" i="1"/>
  <c r="U5722" i="1" s="1"/>
  <c r="T5723" i="1"/>
  <c r="U5723" i="1" s="1"/>
  <c r="T5724" i="1"/>
  <c r="U5724" i="1" s="1"/>
  <c r="T5725" i="1"/>
  <c r="U5725" i="1" s="1"/>
  <c r="T5726" i="1"/>
  <c r="U5726" i="1" s="1"/>
  <c r="T5727" i="1"/>
  <c r="U5727" i="1" s="1"/>
  <c r="T5728" i="1"/>
  <c r="U5728" i="1" s="1"/>
  <c r="T5729" i="1"/>
  <c r="U5729" i="1" s="1"/>
  <c r="T5730" i="1"/>
  <c r="U5730" i="1" s="1"/>
  <c r="T5731" i="1"/>
  <c r="U5731" i="1" s="1"/>
  <c r="T5732" i="1"/>
  <c r="U5732" i="1" s="1"/>
  <c r="T5733" i="1"/>
  <c r="U5733" i="1" s="1"/>
  <c r="T5734" i="1"/>
  <c r="U5734" i="1" s="1"/>
  <c r="T5735" i="1"/>
  <c r="U5735" i="1" s="1"/>
  <c r="T5736" i="1"/>
  <c r="U5736" i="1" s="1"/>
  <c r="T5737" i="1"/>
  <c r="U5737" i="1" s="1"/>
  <c r="T5738" i="1"/>
  <c r="U5738" i="1" s="1"/>
  <c r="T5739" i="1"/>
  <c r="U5739" i="1" s="1"/>
  <c r="T5740" i="1"/>
  <c r="U5740" i="1" s="1"/>
  <c r="T5741" i="1"/>
  <c r="U5741" i="1" s="1"/>
  <c r="T5742" i="1"/>
  <c r="U5742" i="1" s="1"/>
  <c r="T5743" i="1"/>
  <c r="U5743" i="1" s="1"/>
  <c r="T5744" i="1"/>
  <c r="U5744" i="1" s="1"/>
  <c r="T5745" i="1"/>
  <c r="U5745" i="1" s="1"/>
  <c r="T5746" i="1"/>
  <c r="U5746" i="1" s="1"/>
  <c r="T5747" i="1"/>
  <c r="U5747" i="1" s="1"/>
  <c r="T5748" i="1"/>
  <c r="U5748" i="1" s="1"/>
  <c r="T5749" i="1"/>
  <c r="U5749" i="1" s="1"/>
  <c r="T5750" i="1"/>
  <c r="U5750" i="1" s="1"/>
  <c r="T5751" i="1"/>
  <c r="U5751" i="1" s="1"/>
  <c r="T5752" i="1"/>
  <c r="U5752" i="1" s="1"/>
  <c r="T5753" i="1"/>
  <c r="U5753" i="1" s="1"/>
  <c r="T5754" i="1"/>
  <c r="U5754" i="1" s="1"/>
  <c r="T5755" i="1"/>
  <c r="U5755" i="1" s="1"/>
  <c r="T5756" i="1"/>
  <c r="U5756" i="1" s="1"/>
  <c r="T5757" i="1"/>
  <c r="U5757" i="1" s="1"/>
  <c r="T5758" i="1"/>
  <c r="U5758" i="1" s="1"/>
  <c r="T5759" i="1"/>
  <c r="U5759" i="1" s="1"/>
  <c r="T5760" i="1"/>
  <c r="U5760" i="1" s="1"/>
  <c r="T5761" i="1"/>
  <c r="U5761" i="1" s="1"/>
  <c r="T5762" i="1"/>
  <c r="U5762" i="1" s="1"/>
  <c r="T5763" i="1"/>
  <c r="U5763" i="1" s="1"/>
  <c r="T5764" i="1"/>
  <c r="U5764" i="1" s="1"/>
  <c r="T5765" i="1"/>
  <c r="U5765" i="1" s="1"/>
  <c r="T5766" i="1"/>
  <c r="U5766" i="1" s="1"/>
  <c r="T5767" i="1"/>
  <c r="U5767" i="1" s="1"/>
  <c r="T5768" i="1"/>
  <c r="U5768" i="1" s="1"/>
  <c r="T5769" i="1"/>
  <c r="U5769" i="1" s="1"/>
  <c r="T5770" i="1"/>
  <c r="U5770" i="1" s="1"/>
  <c r="T5771" i="1"/>
  <c r="U5771" i="1" s="1"/>
  <c r="T5772" i="1"/>
  <c r="U5772" i="1" s="1"/>
  <c r="T5773" i="1"/>
  <c r="U5773" i="1" s="1"/>
  <c r="T5774" i="1"/>
  <c r="U5774" i="1" s="1"/>
  <c r="T5775" i="1"/>
  <c r="U5775" i="1" s="1"/>
  <c r="T5776" i="1"/>
  <c r="U5776" i="1" s="1"/>
  <c r="T5777" i="1"/>
  <c r="U5777" i="1" s="1"/>
  <c r="T5778" i="1"/>
  <c r="U5778" i="1" s="1"/>
  <c r="T5779" i="1"/>
  <c r="U5779" i="1" s="1"/>
  <c r="T5780" i="1"/>
  <c r="U5780" i="1" s="1"/>
  <c r="T5781" i="1"/>
  <c r="U5781" i="1" s="1"/>
  <c r="T5782" i="1"/>
  <c r="U5782" i="1" s="1"/>
  <c r="T5783" i="1"/>
  <c r="U5783" i="1" s="1"/>
  <c r="T5784" i="1"/>
  <c r="U5784" i="1" s="1"/>
  <c r="T5785" i="1"/>
  <c r="U5785" i="1" s="1"/>
  <c r="T5786" i="1"/>
  <c r="U5786" i="1" s="1"/>
  <c r="T5787" i="1"/>
  <c r="U5787" i="1" s="1"/>
  <c r="T5788" i="1"/>
  <c r="U5788" i="1" s="1"/>
  <c r="T5789" i="1"/>
  <c r="U5789" i="1" s="1"/>
  <c r="T5790" i="1"/>
  <c r="U5790" i="1" s="1"/>
  <c r="T5791" i="1"/>
  <c r="U5791" i="1" s="1"/>
  <c r="T5792" i="1"/>
  <c r="U5792" i="1" s="1"/>
  <c r="T5793" i="1"/>
  <c r="U5793" i="1" s="1"/>
  <c r="T5794" i="1"/>
  <c r="U5794" i="1" s="1"/>
  <c r="T5795" i="1"/>
  <c r="U5795" i="1" s="1"/>
  <c r="T5796" i="1"/>
  <c r="U5796" i="1" s="1"/>
  <c r="T5797" i="1"/>
  <c r="U5797" i="1" s="1"/>
  <c r="T5798" i="1"/>
  <c r="U5798" i="1" s="1"/>
  <c r="T5799" i="1"/>
  <c r="U5799" i="1" s="1"/>
  <c r="T5800" i="1"/>
  <c r="U5800" i="1" s="1"/>
  <c r="T5801" i="1"/>
  <c r="U5801" i="1" s="1"/>
  <c r="T5802" i="1"/>
  <c r="U5802" i="1" s="1"/>
  <c r="T5803" i="1"/>
  <c r="U5803" i="1" s="1"/>
  <c r="T5804" i="1"/>
  <c r="U5804" i="1" s="1"/>
  <c r="T5805" i="1"/>
  <c r="U5805" i="1" s="1"/>
  <c r="T5806" i="1"/>
  <c r="U5806" i="1" s="1"/>
  <c r="T5807" i="1"/>
  <c r="U5807" i="1" s="1"/>
  <c r="T5808" i="1"/>
  <c r="U5808" i="1" s="1"/>
  <c r="T5809" i="1"/>
  <c r="U5809" i="1" s="1"/>
  <c r="T5810" i="1"/>
  <c r="U5810" i="1" s="1"/>
  <c r="T5811" i="1"/>
  <c r="U5811" i="1" s="1"/>
  <c r="T5812" i="1"/>
  <c r="U5812" i="1" s="1"/>
  <c r="T5813" i="1"/>
  <c r="U5813" i="1" s="1"/>
  <c r="T5814" i="1"/>
  <c r="U5814" i="1" s="1"/>
  <c r="T5815" i="1"/>
  <c r="U5815" i="1" s="1"/>
  <c r="T5816" i="1"/>
  <c r="U5816" i="1" s="1"/>
  <c r="T5817" i="1"/>
  <c r="U5817" i="1" s="1"/>
  <c r="T5818" i="1"/>
  <c r="U5818" i="1" s="1"/>
  <c r="T5819" i="1"/>
  <c r="U5819" i="1" s="1"/>
  <c r="T5820" i="1"/>
  <c r="U5820" i="1" s="1"/>
  <c r="T5821" i="1"/>
  <c r="U5821" i="1" s="1"/>
  <c r="T5822" i="1"/>
  <c r="U5822" i="1" s="1"/>
  <c r="T5823" i="1"/>
  <c r="U5823" i="1" s="1"/>
  <c r="T5824" i="1"/>
  <c r="U5824" i="1" s="1"/>
  <c r="T5825" i="1"/>
  <c r="U5825" i="1" s="1"/>
  <c r="T5826" i="1"/>
  <c r="U5826" i="1" s="1"/>
  <c r="T5827" i="1"/>
  <c r="U5827" i="1" s="1"/>
  <c r="T5828" i="1"/>
  <c r="U5828" i="1" s="1"/>
  <c r="T5829" i="1"/>
  <c r="U5829" i="1" s="1"/>
  <c r="T5830" i="1"/>
  <c r="U5830" i="1" s="1"/>
  <c r="T5831" i="1"/>
  <c r="U5831" i="1" s="1"/>
  <c r="T5832" i="1"/>
  <c r="U5832" i="1" s="1"/>
  <c r="T5833" i="1"/>
  <c r="U5833" i="1" s="1"/>
  <c r="T5834" i="1"/>
  <c r="U5834" i="1" s="1"/>
  <c r="T5835" i="1"/>
  <c r="U5835" i="1" s="1"/>
  <c r="T5836" i="1"/>
  <c r="U5836" i="1" s="1"/>
  <c r="T5837" i="1"/>
  <c r="U5837" i="1" s="1"/>
  <c r="T5838" i="1"/>
  <c r="U5838" i="1" s="1"/>
  <c r="T5839" i="1"/>
  <c r="U5839" i="1" s="1"/>
  <c r="T5840" i="1"/>
  <c r="U5840" i="1" s="1"/>
  <c r="T5841" i="1"/>
  <c r="U5841" i="1" s="1"/>
  <c r="T5842" i="1"/>
  <c r="U5842" i="1" s="1"/>
  <c r="T5843" i="1"/>
  <c r="U5843" i="1" s="1"/>
  <c r="T5844" i="1"/>
  <c r="U5844" i="1" s="1"/>
  <c r="T5845" i="1"/>
  <c r="U5845" i="1" s="1"/>
  <c r="T5846" i="1"/>
  <c r="U5846" i="1" s="1"/>
  <c r="T5847" i="1"/>
  <c r="U5847" i="1" s="1"/>
  <c r="T5848" i="1"/>
  <c r="U5848" i="1" s="1"/>
  <c r="T5849" i="1"/>
  <c r="U5849" i="1" s="1"/>
  <c r="T5850" i="1"/>
  <c r="U5850" i="1" s="1"/>
  <c r="T5851" i="1"/>
  <c r="U5851" i="1" s="1"/>
  <c r="T5852" i="1"/>
  <c r="U5852" i="1" s="1"/>
  <c r="T5853" i="1"/>
  <c r="U5853" i="1" s="1"/>
  <c r="T5854" i="1"/>
  <c r="U5854" i="1" s="1"/>
  <c r="T5855" i="1"/>
  <c r="U5855" i="1" s="1"/>
  <c r="T5856" i="1"/>
  <c r="U5856" i="1" s="1"/>
  <c r="T5857" i="1"/>
  <c r="U5857" i="1" s="1"/>
  <c r="T5858" i="1"/>
  <c r="U5858" i="1" s="1"/>
  <c r="T5859" i="1"/>
  <c r="U5859" i="1" s="1"/>
  <c r="T5860" i="1"/>
  <c r="U5860" i="1" s="1"/>
  <c r="T5861" i="1"/>
  <c r="U5861" i="1" s="1"/>
  <c r="T5862" i="1"/>
  <c r="U5862" i="1" s="1"/>
  <c r="T5863" i="1"/>
  <c r="U5863" i="1" s="1"/>
  <c r="T5864" i="1"/>
  <c r="U5864" i="1" s="1"/>
  <c r="T5865" i="1"/>
  <c r="U5865" i="1" s="1"/>
  <c r="T5866" i="1"/>
  <c r="U5866" i="1" s="1"/>
  <c r="T5867" i="1"/>
  <c r="U5867" i="1" s="1"/>
  <c r="T5868" i="1"/>
  <c r="U5868" i="1" s="1"/>
  <c r="T5869" i="1"/>
  <c r="U5869" i="1" s="1"/>
  <c r="T5870" i="1"/>
  <c r="U5870" i="1" s="1"/>
  <c r="T5871" i="1"/>
  <c r="U5871" i="1" s="1"/>
  <c r="T5872" i="1"/>
  <c r="U5872" i="1" s="1"/>
  <c r="T5873" i="1"/>
  <c r="U5873" i="1" s="1"/>
  <c r="T5874" i="1"/>
  <c r="U5874" i="1" s="1"/>
  <c r="T5875" i="1"/>
  <c r="U5875" i="1" s="1"/>
  <c r="T5876" i="1"/>
  <c r="U5876" i="1" s="1"/>
  <c r="T5877" i="1"/>
  <c r="U5877" i="1" s="1"/>
  <c r="T5878" i="1"/>
  <c r="U5878" i="1" s="1"/>
  <c r="T5879" i="1"/>
  <c r="U5879" i="1" s="1"/>
  <c r="T5880" i="1"/>
  <c r="U5880" i="1" s="1"/>
  <c r="T5881" i="1"/>
  <c r="U5881" i="1" s="1"/>
  <c r="T5882" i="1"/>
  <c r="U5882" i="1" s="1"/>
  <c r="T5883" i="1"/>
  <c r="U5883" i="1" s="1"/>
  <c r="T5884" i="1"/>
  <c r="U5884" i="1" s="1"/>
  <c r="T5885" i="1"/>
  <c r="U5885" i="1" s="1"/>
  <c r="T5886" i="1"/>
  <c r="U5886" i="1" s="1"/>
  <c r="T5887" i="1"/>
  <c r="U5887" i="1" s="1"/>
  <c r="T5888" i="1"/>
  <c r="U5888" i="1" s="1"/>
  <c r="T5889" i="1"/>
  <c r="U5889" i="1" s="1"/>
  <c r="T5890" i="1"/>
  <c r="U5890" i="1" s="1"/>
  <c r="T5891" i="1"/>
  <c r="U5891" i="1" s="1"/>
  <c r="T5892" i="1"/>
  <c r="U5892" i="1" s="1"/>
  <c r="T5893" i="1"/>
  <c r="U5893" i="1" s="1"/>
  <c r="T5894" i="1"/>
  <c r="U5894" i="1" s="1"/>
  <c r="T5895" i="1"/>
  <c r="U5895" i="1" s="1"/>
  <c r="T5896" i="1"/>
  <c r="U5896" i="1" s="1"/>
  <c r="T5897" i="1"/>
  <c r="U5897" i="1" s="1"/>
  <c r="T5898" i="1"/>
  <c r="U5898" i="1" s="1"/>
  <c r="T5899" i="1"/>
  <c r="U5899" i="1" s="1"/>
  <c r="T5900" i="1"/>
  <c r="U5900" i="1" s="1"/>
  <c r="T5901" i="1"/>
  <c r="U5901" i="1" s="1"/>
  <c r="T5902" i="1"/>
  <c r="U5902" i="1" s="1"/>
  <c r="T5903" i="1"/>
  <c r="U5903" i="1" s="1"/>
  <c r="T5904" i="1"/>
  <c r="U5904" i="1" s="1"/>
  <c r="T5905" i="1"/>
  <c r="U5905" i="1" s="1"/>
  <c r="T5906" i="1"/>
  <c r="U5906" i="1" s="1"/>
  <c r="T5907" i="1"/>
  <c r="U5907" i="1" s="1"/>
  <c r="T5908" i="1"/>
  <c r="U5908" i="1" s="1"/>
  <c r="T5909" i="1"/>
  <c r="U5909" i="1" s="1"/>
  <c r="T5910" i="1"/>
  <c r="U5910" i="1" s="1"/>
  <c r="T5911" i="1"/>
  <c r="U5911" i="1" s="1"/>
  <c r="T5912" i="1"/>
  <c r="U5912" i="1" s="1"/>
  <c r="T5913" i="1"/>
  <c r="U5913" i="1" s="1"/>
  <c r="T5914" i="1"/>
  <c r="U5914" i="1" s="1"/>
  <c r="T5915" i="1"/>
  <c r="U5915" i="1" s="1"/>
  <c r="T5916" i="1"/>
  <c r="U5916" i="1" s="1"/>
  <c r="T5917" i="1"/>
  <c r="U5917" i="1" s="1"/>
  <c r="T5918" i="1"/>
  <c r="U5918" i="1" s="1"/>
  <c r="T5919" i="1"/>
  <c r="U5919" i="1" s="1"/>
  <c r="T5920" i="1"/>
  <c r="U5920" i="1" s="1"/>
  <c r="T5921" i="1"/>
  <c r="U5921" i="1" s="1"/>
  <c r="T5922" i="1"/>
  <c r="U5922" i="1" s="1"/>
  <c r="T5923" i="1"/>
  <c r="U5923" i="1" s="1"/>
  <c r="T5924" i="1"/>
  <c r="U5924" i="1" s="1"/>
  <c r="T5925" i="1"/>
  <c r="U5925" i="1" s="1"/>
  <c r="T5926" i="1"/>
  <c r="U5926" i="1" s="1"/>
  <c r="T5927" i="1"/>
  <c r="U5927" i="1" s="1"/>
  <c r="T5928" i="1"/>
  <c r="U5928" i="1" s="1"/>
  <c r="T5929" i="1"/>
  <c r="U5929" i="1" s="1"/>
  <c r="T5930" i="1"/>
  <c r="U5930" i="1" s="1"/>
  <c r="T5931" i="1"/>
  <c r="U5931" i="1" s="1"/>
  <c r="T5932" i="1"/>
  <c r="U5932" i="1" s="1"/>
  <c r="T5933" i="1"/>
  <c r="U5933" i="1" s="1"/>
  <c r="T5934" i="1"/>
  <c r="U5934" i="1" s="1"/>
  <c r="T5935" i="1"/>
  <c r="U5935" i="1" s="1"/>
  <c r="T5936" i="1"/>
  <c r="U5936" i="1" s="1"/>
  <c r="T5937" i="1"/>
  <c r="U5937" i="1" s="1"/>
  <c r="T5938" i="1"/>
  <c r="U5938" i="1" s="1"/>
  <c r="T5939" i="1"/>
  <c r="U5939" i="1" s="1"/>
  <c r="T5940" i="1"/>
  <c r="U5940" i="1" s="1"/>
  <c r="T5941" i="1"/>
  <c r="U5941" i="1" s="1"/>
  <c r="T5942" i="1"/>
  <c r="U5942" i="1" s="1"/>
  <c r="T5943" i="1"/>
  <c r="U5943" i="1" s="1"/>
  <c r="T5944" i="1"/>
  <c r="U5944" i="1" s="1"/>
  <c r="T5945" i="1"/>
  <c r="U5945" i="1" s="1"/>
  <c r="T5946" i="1"/>
  <c r="U5946" i="1" s="1"/>
  <c r="T5947" i="1"/>
  <c r="U5947" i="1" s="1"/>
  <c r="T5948" i="1"/>
  <c r="U5948" i="1" s="1"/>
  <c r="T5949" i="1"/>
  <c r="U5949" i="1" s="1"/>
  <c r="T5950" i="1"/>
  <c r="U5950" i="1" s="1"/>
  <c r="T5951" i="1"/>
  <c r="U5951" i="1" s="1"/>
  <c r="T5952" i="1"/>
  <c r="U5952" i="1" s="1"/>
  <c r="T5953" i="1"/>
  <c r="U5953" i="1" s="1"/>
  <c r="T5954" i="1"/>
  <c r="U5954" i="1" s="1"/>
  <c r="T5955" i="1"/>
  <c r="U5955" i="1" s="1"/>
  <c r="T5956" i="1"/>
  <c r="U5956" i="1" s="1"/>
  <c r="T5957" i="1"/>
  <c r="U5957" i="1" s="1"/>
  <c r="T5958" i="1"/>
  <c r="U5958" i="1" s="1"/>
  <c r="T5959" i="1"/>
  <c r="U5959" i="1" s="1"/>
  <c r="T5960" i="1"/>
  <c r="U5960" i="1" s="1"/>
  <c r="T5961" i="1"/>
  <c r="U5961" i="1" s="1"/>
  <c r="T5962" i="1"/>
  <c r="U5962" i="1" s="1"/>
  <c r="T5963" i="1"/>
  <c r="U5963" i="1" s="1"/>
  <c r="T5964" i="1"/>
  <c r="U5964" i="1" s="1"/>
  <c r="T5965" i="1"/>
  <c r="U5965" i="1" s="1"/>
  <c r="T5966" i="1"/>
  <c r="U5966" i="1" s="1"/>
  <c r="T5967" i="1"/>
  <c r="U5967" i="1" s="1"/>
  <c r="T5968" i="1"/>
  <c r="U5968" i="1" s="1"/>
  <c r="T5969" i="1"/>
  <c r="U5969" i="1" s="1"/>
  <c r="T5970" i="1"/>
  <c r="U5970" i="1" s="1"/>
  <c r="T5971" i="1"/>
  <c r="U5971" i="1" s="1"/>
  <c r="T5972" i="1"/>
  <c r="U5972" i="1" s="1"/>
  <c r="T5973" i="1"/>
  <c r="U5973" i="1" s="1"/>
  <c r="T5974" i="1"/>
  <c r="U5974" i="1" s="1"/>
  <c r="T5975" i="1"/>
  <c r="U5975" i="1" s="1"/>
  <c r="T5976" i="1"/>
  <c r="U5976" i="1" s="1"/>
  <c r="T5977" i="1"/>
  <c r="U5977" i="1" s="1"/>
  <c r="T5978" i="1"/>
  <c r="U5978" i="1" s="1"/>
  <c r="T5979" i="1"/>
  <c r="U5979" i="1" s="1"/>
  <c r="T5980" i="1"/>
  <c r="U5980" i="1" s="1"/>
  <c r="T5981" i="1"/>
  <c r="U5981" i="1" s="1"/>
  <c r="T5982" i="1"/>
  <c r="U5982" i="1" s="1"/>
  <c r="T5983" i="1"/>
  <c r="U5983" i="1" s="1"/>
  <c r="T5984" i="1"/>
  <c r="U5984" i="1" s="1"/>
  <c r="T5985" i="1"/>
  <c r="U5985" i="1" s="1"/>
  <c r="T5986" i="1"/>
  <c r="U5986" i="1" s="1"/>
  <c r="T5987" i="1"/>
  <c r="U5987" i="1" s="1"/>
  <c r="T5988" i="1"/>
  <c r="U5988" i="1" s="1"/>
  <c r="T5989" i="1"/>
  <c r="U5989" i="1" s="1"/>
  <c r="T5990" i="1"/>
  <c r="U5990" i="1" s="1"/>
  <c r="T5991" i="1"/>
  <c r="U5991" i="1" s="1"/>
  <c r="T5992" i="1"/>
  <c r="U5992" i="1" s="1"/>
  <c r="T5993" i="1"/>
  <c r="U5993" i="1" s="1"/>
  <c r="T5994" i="1"/>
  <c r="U5994" i="1" s="1"/>
  <c r="T5995" i="1"/>
  <c r="U5995" i="1" s="1"/>
  <c r="T5996" i="1"/>
  <c r="U5996" i="1" s="1"/>
  <c r="T5997" i="1"/>
  <c r="U5997" i="1" s="1"/>
  <c r="T5998" i="1"/>
  <c r="U5998" i="1" s="1"/>
  <c r="T5999" i="1"/>
  <c r="U5999" i="1" s="1"/>
  <c r="T6000" i="1"/>
  <c r="U6000" i="1" s="1"/>
  <c r="T6001" i="1"/>
  <c r="U6001" i="1" s="1"/>
  <c r="T6002" i="1"/>
  <c r="U6002" i="1" s="1"/>
  <c r="T6003" i="1"/>
  <c r="U6003" i="1" s="1"/>
  <c r="T6004" i="1"/>
  <c r="U6004" i="1" s="1"/>
  <c r="T6005" i="1"/>
  <c r="U6005" i="1" s="1"/>
  <c r="T6006" i="1"/>
  <c r="U6006" i="1" s="1"/>
  <c r="T6007" i="1"/>
  <c r="U6007" i="1" s="1"/>
  <c r="T6008" i="1"/>
  <c r="U6008" i="1" s="1"/>
  <c r="T6009" i="1"/>
  <c r="U6009" i="1" s="1"/>
  <c r="T6010" i="1"/>
  <c r="U6010" i="1" s="1"/>
  <c r="T6011" i="1"/>
  <c r="U6011" i="1" s="1"/>
  <c r="T6012" i="1"/>
  <c r="U6012" i="1" s="1"/>
  <c r="T6013" i="1"/>
  <c r="U6013" i="1" s="1"/>
  <c r="T6014" i="1"/>
  <c r="U6014" i="1" s="1"/>
  <c r="T6015" i="1"/>
  <c r="U6015" i="1" s="1"/>
  <c r="T6016" i="1"/>
  <c r="U6016" i="1" s="1"/>
  <c r="T6017" i="1"/>
  <c r="U6017" i="1" s="1"/>
  <c r="T6018" i="1"/>
  <c r="U6018" i="1" s="1"/>
  <c r="T6019" i="1"/>
  <c r="U6019" i="1" s="1"/>
  <c r="T6020" i="1"/>
  <c r="U6020" i="1" s="1"/>
  <c r="T6021" i="1"/>
  <c r="U6021" i="1" s="1"/>
  <c r="T6022" i="1"/>
  <c r="U6022" i="1" s="1"/>
  <c r="T6023" i="1"/>
  <c r="U6023" i="1" s="1"/>
  <c r="T6024" i="1"/>
  <c r="U6024" i="1" s="1"/>
  <c r="T6025" i="1"/>
  <c r="U6025" i="1" s="1"/>
  <c r="T6026" i="1"/>
  <c r="U6026" i="1" s="1"/>
  <c r="T6027" i="1"/>
  <c r="U6027" i="1" s="1"/>
  <c r="T6028" i="1"/>
  <c r="U6028" i="1" s="1"/>
  <c r="T6029" i="1"/>
  <c r="U6029" i="1" s="1"/>
  <c r="T6030" i="1"/>
  <c r="U6030" i="1" s="1"/>
  <c r="T6031" i="1"/>
  <c r="U6031" i="1" s="1"/>
  <c r="T6032" i="1"/>
  <c r="U6032" i="1" s="1"/>
  <c r="T6033" i="1"/>
  <c r="U6033" i="1" s="1"/>
  <c r="T6034" i="1"/>
  <c r="U6034" i="1" s="1"/>
  <c r="T6035" i="1"/>
  <c r="U6035" i="1" s="1"/>
  <c r="T6036" i="1"/>
  <c r="U6036" i="1" s="1"/>
  <c r="T6037" i="1"/>
  <c r="U6037" i="1" s="1"/>
  <c r="T6038" i="1"/>
  <c r="U6038" i="1" s="1"/>
  <c r="T6039" i="1"/>
  <c r="U6039" i="1" s="1"/>
  <c r="T6040" i="1"/>
  <c r="U6040" i="1" s="1"/>
  <c r="T6041" i="1"/>
  <c r="U6041" i="1" s="1"/>
  <c r="T6042" i="1"/>
  <c r="U6042" i="1" s="1"/>
  <c r="T6043" i="1"/>
  <c r="U6043" i="1" s="1"/>
  <c r="T6044" i="1"/>
  <c r="U6044" i="1" s="1"/>
  <c r="T6045" i="1"/>
  <c r="U6045" i="1" s="1"/>
  <c r="T6046" i="1"/>
  <c r="U6046" i="1" s="1"/>
  <c r="T6047" i="1"/>
  <c r="U6047" i="1" s="1"/>
  <c r="T6048" i="1"/>
  <c r="U6048" i="1" s="1"/>
  <c r="T6049" i="1"/>
  <c r="U6049" i="1" s="1"/>
  <c r="T6050" i="1"/>
  <c r="U6050" i="1" s="1"/>
  <c r="T6051" i="1"/>
  <c r="U6051" i="1" s="1"/>
  <c r="T6052" i="1"/>
  <c r="U6052" i="1" s="1"/>
  <c r="T6053" i="1"/>
  <c r="U6053" i="1" s="1"/>
  <c r="T6054" i="1"/>
  <c r="U6054" i="1" s="1"/>
  <c r="T6055" i="1"/>
  <c r="U6055" i="1" s="1"/>
  <c r="T6056" i="1"/>
  <c r="U6056" i="1" s="1"/>
  <c r="T6057" i="1"/>
  <c r="U6057" i="1" s="1"/>
  <c r="T6058" i="1"/>
  <c r="U6058" i="1" s="1"/>
  <c r="T6059" i="1"/>
  <c r="U6059" i="1" s="1"/>
  <c r="T6060" i="1"/>
  <c r="U6060" i="1" s="1"/>
  <c r="T6061" i="1"/>
  <c r="U6061" i="1" s="1"/>
  <c r="T6062" i="1"/>
  <c r="U6062" i="1" s="1"/>
  <c r="T6063" i="1"/>
  <c r="U6063" i="1" s="1"/>
  <c r="T6064" i="1"/>
  <c r="U6064" i="1" s="1"/>
  <c r="T6065" i="1"/>
  <c r="U6065" i="1" s="1"/>
  <c r="T6066" i="1"/>
  <c r="U6066" i="1" s="1"/>
  <c r="T6067" i="1"/>
  <c r="U6067" i="1" s="1"/>
  <c r="T6068" i="1"/>
  <c r="U6068" i="1" s="1"/>
  <c r="T6069" i="1"/>
  <c r="U6069" i="1" s="1"/>
  <c r="T6070" i="1"/>
  <c r="U6070" i="1" s="1"/>
  <c r="T6071" i="1"/>
  <c r="U6071" i="1" s="1"/>
  <c r="T6072" i="1"/>
  <c r="U6072" i="1" s="1"/>
  <c r="T6073" i="1"/>
  <c r="U6073" i="1" s="1"/>
  <c r="T6074" i="1"/>
  <c r="U6074" i="1" s="1"/>
  <c r="T6075" i="1"/>
  <c r="U6075" i="1" s="1"/>
  <c r="T6076" i="1"/>
  <c r="U6076" i="1" s="1"/>
  <c r="T6077" i="1"/>
  <c r="U6077" i="1" s="1"/>
  <c r="T6078" i="1"/>
  <c r="U6078" i="1" s="1"/>
  <c r="T6079" i="1"/>
  <c r="U6079" i="1" s="1"/>
  <c r="T6080" i="1"/>
  <c r="U6080" i="1" s="1"/>
  <c r="T6081" i="1"/>
  <c r="U6081" i="1" s="1"/>
  <c r="T6082" i="1"/>
  <c r="U6082" i="1" s="1"/>
  <c r="T6083" i="1"/>
  <c r="U6083" i="1" s="1"/>
  <c r="T6084" i="1"/>
  <c r="U6084" i="1" s="1"/>
  <c r="T6085" i="1"/>
  <c r="U6085" i="1" s="1"/>
  <c r="T6086" i="1"/>
  <c r="U6086" i="1" s="1"/>
  <c r="T6087" i="1"/>
  <c r="U6087" i="1" s="1"/>
  <c r="T6088" i="1"/>
  <c r="U6088" i="1" s="1"/>
  <c r="T6089" i="1"/>
  <c r="U6089" i="1" s="1"/>
  <c r="T6090" i="1"/>
  <c r="U6090" i="1" s="1"/>
  <c r="T6091" i="1"/>
  <c r="U6091" i="1" s="1"/>
  <c r="T6092" i="1"/>
  <c r="U6092" i="1" s="1"/>
  <c r="T6093" i="1"/>
  <c r="U6093" i="1" s="1"/>
  <c r="T6094" i="1"/>
  <c r="U6094" i="1" s="1"/>
  <c r="T6095" i="1"/>
  <c r="U6095" i="1" s="1"/>
  <c r="T6096" i="1"/>
  <c r="U6096" i="1" s="1"/>
  <c r="T6097" i="1"/>
  <c r="U6097" i="1" s="1"/>
  <c r="T6098" i="1"/>
  <c r="U6098" i="1" s="1"/>
  <c r="T6099" i="1"/>
  <c r="U6099" i="1" s="1"/>
  <c r="T6100" i="1"/>
  <c r="U6100" i="1" s="1"/>
  <c r="T6101" i="1"/>
  <c r="U6101" i="1" s="1"/>
  <c r="T6102" i="1"/>
  <c r="U6102" i="1" s="1"/>
  <c r="T6103" i="1"/>
  <c r="U6103" i="1" s="1"/>
  <c r="T6104" i="1"/>
  <c r="U6104" i="1" s="1"/>
  <c r="T6105" i="1"/>
  <c r="U6105" i="1" s="1"/>
  <c r="T6106" i="1"/>
  <c r="U6106" i="1" s="1"/>
  <c r="T6107" i="1"/>
  <c r="U6107" i="1" s="1"/>
  <c r="T6108" i="1"/>
  <c r="U6108" i="1" s="1"/>
  <c r="T6109" i="1"/>
  <c r="U6109" i="1" s="1"/>
  <c r="T6110" i="1"/>
  <c r="U6110" i="1" s="1"/>
  <c r="T6111" i="1"/>
  <c r="U6111" i="1" s="1"/>
  <c r="T6112" i="1"/>
  <c r="U6112" i="1" s="1"/>
  <c r="T6113" i="1"/>
  <c r="U6113" i="1" s="1"/>
  <c r="T6114" i="1"/>
  <c r="U6114" i="1" s="1"/>
  <c r="T6115" i="1"/>
  <c r="U6115" i="1" s="1"/>
  <c r="T6116" i="1"/>
  <c r="U6116" i="1" s="1"/>
  <c r="T6117" i="1"/>
  <c r="U6117" i="1" s="1"/>
  <c r="T6118" i="1"/>
  <c r="U6118" i="1" s="1"/>
  <c r="T6119" i="1"/>
  <c r="U6119" i="1" s="1"/>
  <c r="T6120" i="1"/>
  <c r="U6120" i="1" s="1"/>
  <c r="T6121" i="1"/>
  <c r="U6121" i="1" s="1"/>
  <c r="T6122" i="1"/>
  <c r="U6122" i="1" s="1"/>
  <c r="T6123" i="1"/>
  <c r="U6123" i="1" s="1"/>
  <c r="T6124" i="1"/>
  <c r="U6124" i="1" s="1"/>
  <c r="T6125" i="1"/>
  <c r="U6125" i="1" s="1"/>
  <c r="T6126" i="1"/>
  <c r="U6126" i="1" s="1"/>
  <c r="T6127" i="1"/>
  <c r="U6127" i="1" s="1"/>
  <c r="T6128" i="1"/>
  <c r="U6128" i="1" s="1"/>
  <c r="T6129" i="1"/>
  <c r="U6129" i="1" s="1"/>
  <c r="T6130" i="1"/>
  <c r="U6130" i="1" s="1"/>
  <c r="T6131" i="1"/>
  <c r="U6131" i="1" s="1"/>
  <c r="T6132" i="1"/>
  <c r="U6132" i="1" s="1"/>
  <c r="T6133" i="1"/>
  <c r="U6133" i="1" s="1"/>
  <c r="T6134" i="1"/>
  <c r="U6134" i="1" s="1"/>
  <c r="T6135" i="1"/>
  <c r="U6135" i="1" s="1"/>
  <c r="T6136" i="1"/>
  <c r="U6136" i="1" s="1"/>
  <c r="T6137" i="1"/>
  <c r="U6137" i="1" s="1"/>
  <c r="T6138" i="1"/>
  <c r="U6138" i="1" s="1"/>
  <c r="T6139" i="1"/>
  <c r="U6139" i="1" s="1"/>
  <c r="T6140" i="1"/>
  <c r="U6140" i="1" s="1"/>
  <c r="T6141" i="1"/>
  <c r="U6141" i="1" s="1"/>
  <c r="T6142" i="1"/>
  <c r="U6142" i="1" s="1"/>
  <c r="T6143" i="1"/>
  <c r="U6143" i="1" s="1"/>
  <c r="T6144" i="1"/>
  <c r="U6144" i="1" s="1"/>
  <c r="T6145" i="1"/>
  <c r="U6145" i="1" s="1"/>
  <c r="T6146" i="1"/>
  <c r="U6146" i="1" s="1"/>
  <c r="T6147" i="1"/>
  <c r="U6147" i="1" s="1"/>
  <c r="T6148" i="1"/>
  <c r="U6148" i="1" s="1"/>
  <c r="T6149" i="1"/>
  <c r="U6149" i="1" s="1"/>
  <c r="T6150" i="1"/>
  <c r="U6150" i="1" s="1"/>
  <c r="T6151" i="1"/>
  <c r="U6151" i="1" s="1"/>
  <c r="T6152" i="1"/>
  <c r="U6152" i="1" s="1"/>
  <c r="T6153" i="1"/>
  <c r="U6153" i="1" s="1"/>
  <c r="T6154" i="1"/>
  <c r="U6154" i="1" s="1"/>
  <c r="T6155" i="1"/>
  <c r="U6155" i="1" s="1"/>
  <c r="T6156" i="1"/>
  <c r="U6156" i="1" s="1"/>
  <c r="T6157" i="1"/>
  <c r="U6157" i="1" s="1"/>
  <c r="T6158" i="1"/>
  <c r="U6158" i="1" s="1"/>
  <c r="T6159" i="1"/>
  <c r="U6159" i="1" s="1"/>
  <c r="T6160" i="1"/>
  <c r="U6160" i="1" s="1"/>
  <c r="T6161" i="1"/>
  <c r="U6161" i="1" s="1"/>
  <c r="T6162" i="1"/>
  <c r="U6162" i="1" s="1"/>
  <c r="T6163" i="1"/>
  <c r="U6163" i="1" s="1"/>
  <c r="T6164" i="1"/>
  <c r="U6164" i="1" s="1"/>
  <c r="T6165" i="1"/>
  <c r="U6165" i="1" s="1"/>
  <c r="T6166" i="1"/>
  <c r="U6166" i="1" s="1"/>
  <c r="T6167" i="1"/>
  <c r="U6167" i="1" s="1"/>
  <c r="T6168" i="1"/>
  <c r="U6168" i="1" s="1"/>
  <c r="T6169" i="1"/>
  <c r="U6169" i="1" s="1"/>
  <c r="T6170" i="1"/>
  <c r="U6170" i="1" s="1"/>
  <c r="T6171" i="1"/>
  <c r="U6171" i="1" s="1"/>
  <c r="T6172" i="1"/>
  <c r="U6172" i="1" s="1"/>
  <c r="T6173" i="1"/>
  <c r="U6173" i="1" s="1"/>
  <c r="T6174" i="1"/>
  <c r="U6174" i="1" s="1"/>
  <c r="T6175" i="1"/>
  <c r="U6175" i="1" s="1"/>
  <c r="T6176" i="1"/>
  <c r="U6176" i="1" s="1"/>
  <c r="T6177" i="1"/>
  <c r="U6177" i="1" s="1"/>
  <c r="T6178" i="1"/>
  <c r="U6178" i="1" s="1"/>
  <c r="T6179" i="1"/>
  <c r="U6179" i="1" s="1"/>
  <c r="T6180" i="1"/>
  <c r="U6180" i="1" s="1"/>
  <c r="T6181" i="1"/>
  <c r="U6181" i="1" s="1"/>
  <c r="T6182" i="1"/>
  <c r="U6182" i="1" s="1"/>
  <c r="T6183" i="1"/>
  <c r="U6183" i="1" s="1"/>
  <c r="T6184" i="1"/>
  <c r="U6184" i="1" s="1"/>
  <c r="T6185" i="1"/>
  <c r="U6185" i="1" s="1"/>
  <c r="T6186" i="1"/>
  <c r="U6186" i="1" s="1"/>
  <c r="T6187" i="1"/>
  <c r="U6187" i="1" s="1"/>
  <c r="T6188" i="1"/>
  <c r="U6188" i="1" s="1"/>
  <c r="T6189" i="1"/>
  <c r="U6189" i="1" s="1"/>
  <c r="T6190" i="1"/>
  <c r="U6190" i="1" s="1"/>
  <c r="T6191" i="1"/>
  <c r="U6191" i="1" s="1"/>
  <c r="T6192" i="1"/>
  <c r="U6192" i="1" s="1"/>
  <c r="T6193" i="1"/>
  <c r="U6193" i="1" s="1"/>
  <c r="T6194" i="1"/>
  <c r="U6194" i="1" s="1"/>
  <c r="T6195" i="1"/>
  <c r="U6195" i="1" s="1"/>
  <c r="T6196" i="1"/>
  <c r="U6196" i="1" s="1"/>
  <c r="T6197" i="1"/>
  <c r="U6197" i="1" s="1"/>
  <c r="T6198" i="1"/>
  <c r="U6198" i="1" s="1"/>
  <c r="T6199" i="1"/>
  <c r="U6199" i="1" s="1"/>
  <c r="T6200" i="1"/>
  <c r="U6200" i="1" s="1"/>
  <c r="T6201" i="1"/>
  <c r="U6201" i="1" s="1"/>
  <c r="T6202" i="1"/>
  <c r="U6202" i="1" s="1"/>
  <c r="T6203" i="1"/>
  <c r="U6203" i="1" s="1"/>
  <c r="T6204" i="1"/>
  <c r="U6204" i="1" s="1"/>
  <c r="T6205" i="1"/>
  <c r="U6205" i="1" s="1"/>
  <c r="T6206" i="1"/>
  <c r="U6206" i="1" s="1"/>
  <c r="T6207" i="1"/>
  <c r="U6207" i="1" s="1"/>
  <c r="T6208" i="1"/>
  <c r="U6208" i="1" s="1"/>
  <c r="T6209" i="1"/>
  <c r="U6209" i="1" s="1"/>
  <c r="T6210" i="1"/>
  <c r="U6210" i="1" s="1"/>
  <c r="T6211" i="1"/>
  <c r="U6211" i="1" s="1"/>
  <c r="T6212" i="1"/>
  <c r="U6212" i="1" s="1"/>
  <c r="T6213" i="1"/>
  <c r="U6213" i="1" s="1"/>
  <c r="T6214" i="1"/>
  <c r="U6214" i="1" s="1"/>
  <c r="T6215" i="1"/>
  <c r="U6215" i="1" s="1"/>
  <c r="T6216" i="1"/>
  <c r="U6216" i="1" s="1"/>
  <c r="T6217" i="1"/>
  <c r="U6217" i="1" s="1"/>
  <c r="T6218" i="1"/>
  <c r="U6218" i="1" s="1"/>
  <c r="T6219" i="1"/>
  <c r="U6219" i="1" s="1"/>
  <c r="T6220" i="1"/>
  <c r="U6220" i="1" s="1"/>
  <c r="T6221" i="1"/>
  <c r="U6221" i="1" s="1"/>
  <c r="T6222" i="1"/>
  <c r="U6222" i="1" s="1"/>
  <c r="T6223" i="1"/>
  <c r="U6223" i="1" s="1"/>
  <c r="T6224" i="1"/>
  <c r="U6224" i="1" s="1"/>
  <c r="T6225" i="1"/>
  <c r="U6225" i="1" s="1"/>
  <c r="T6226" i="1"/>
  <c r="U6226" i="1" s="1"/>
  <c r="T6227" i="1"/>
  <c r="U6227" i="1" s="1"/>
  <c r="T6228" i="1"/>
  <c r="U6228" i="1" s="1"/>
  <c r="T6229" i="1"/>
  <c r="U6229" i="1" s="1"/>
  <c r="T6230" i="1"/>
  <c r="U6230" i="1" s="1"/>
  <c r="T6231" i="1"/>
  <c r="U6231" i="1" s="1"/>
  <c r="T6232" i="1"/>
  <c r="U6232" i="1" s="1"/>
  <c r="T6233" i="1"/>
  <c r="U6233" i="1" s="1"/>
  <c r="T6234" i="1"/>
  <c r="U6234" i="1" s="1"/>
  <c r="T6235" i="1"/>
  <c r="U6235" i="1" s="1"/>
  <c r="T6236" i="1"/>
  <c r="U6236" i="1" s="1"/>
  <c r="T6237" i="1"/>
  <c r="U6237" i="1" s="1"/>
  <c r="T6238" i="1"/>
  <c r="U6238" i="1" s="1"/>
  <c r="T6239" i="1"/>
  <c r="U6239" i="1" s="1"/>
  <c r="T6240" i="1"/>
  <c r="U6240" i="1" s="1"/>
  <c r="T6241" i="1"/>
  <c r="U6241" i="1" s="1"/>
  <c r="T6242" i="1"/>
  <c r="U6242" i="1" s="1"/>
  <c r="T6243" i="1"/>
  <c r="U6243" i="1" s="1"/>
  <c r="T6244" i="1"/>
  <c r="U6244" i="1" s="1"/>
  <c r="T6245" i="1"/>
  <c r="U6245" i="1" s="1"/>
  <c r="T6246" i="1"/>
  <c r="U6246" i="1" s="1"/>
  <c r="T6247" i="1"/>
  <c r="U6247" i="1" s="1"/>
  <c r="T6248" i="1"/>
  <c r="U6248" i="1" s="1"/>
  <c r="T6249" i="1"/>
  <c r="U6249" i="1" s="1"/>
  <c r="T6250" i="1"/>
  <c r="U6250" i="1" s="1"/>
  <c r="T6251" i="1"/>
  <c r="U6251" i="1" s="1"/>
  <c r="T6252" i="1"/>
  <c r="U6252" i="1" s="1"/>
  <c r="T6253" i="1"/>
  <c r="U6253" i="1" s="1"/>
  <c r="T6254" i="1"/>
  <c r="U6254" i="1" s="1"/>
  <c r="T6255" i="1"/>
  <c r="U6255" i="1" s="1"/>
  <c r="T6256" i="1"/>
  <c r="U6256" i="1" s="1"/>
  <c r="T6257" i="1"/>
  <c r="U6257" i="1" s="1"/>
  <c r="T6258" i="1"/>
  <c r="U6258" i="1" s="1"/>
  <c r="T6259" i="1"/>
  <c r="U6259" i="1" s="1"/>
  <c r="T6260" i="1"/>
  <c r="U6260" i="1" s="1"/>
  <c r="T6261" i="1"/>
  <c r="U6261" i="1" s="1"/>
  <c r="T6262" i="1"/>
  <c r="U6262" i="1" s="1"/>
  <c r="T6263" i="1"/>
  <c r="U6263" i="1" s="1"/>
  <c r="T6264" i="1"/>
  <c r="U6264" i="1" s="1"/>
  <c r="T6265" i="1"/>
  <c r="U6265" i="1" s="1"/>
  <c r="T6266" i="1"/>
  <c r="U6266" i="1" s="1"/>
  <c r="T6267" i="1"/>
  <c r="U6267" i="1" s="1"/>
  <c r="T6268" i="1"/>
  <c r="U6268" i="1" s="1"/>
  <c r="T6269" i="1"/>
  <c r="U6269" i="1" s="1"/>
  <c r="T6270" i="1"/>
  <c r="U6270" i="1" s="1"/>
  <c r="T6271" i="1"/>
  <c r="U6271" i="1" s="1"/>
  <c r="T6272" i="1"/>
  <c r="U6272" i="1" s="1"/>
  <c r="T6273" i="1"/>
  <c r="U6273" i="1" s="1"/>
  <c r="T6274" i="1"/>
  <c r="U6274" i="1" s="1"/>
  <c r="T6275" i="1"/>
  <c r="U6275" i="1" s="1"/>
  <c r="T6276" i="1"/>
  <c r="U6276" i="1" s="1"/>
  <c r="T6277" i="1"/>
  <c r="U6277" i="1" s="1"/>
  <c r="T6278" i="1"/>
  <c r="U6278" i="1" s="1"/>
  <c r="T6279" i="1"/>
  <c r="U6279" i="1" s="1"/>
  <c r="T6280" i="1"/>
  <c r="U6280" i="1" s="1"/>
  <c r="T6281" i="1"/>
  <c r="U6281" i="1" s="1"/>
  <c r="T6282" i="1"/>
  <c r="U6282" i="1" s="1"/>
  <c r="T6283" i="1"/>
  <c r="U6283" i="1" s="1"/>
  <c r="T6284" i="1"/>
  <c r="U6284" i="1" s="1"/>
  <c r="T6285" i="1"/>
  <c r="U6285" i="1" s="1"/>
  <c r="T6286" i="1"/>
  <c r="U6286" i="1" s="1"/>
  <c r="T6287" i="1"/>
  <c r="U6287" i="1" s="1"/>
  <c r="T6288" i="1"/>
  <c r="U6288" i="1" s="1"/>
  <c r="T6289" i="1"/>
  <c r="U6289" i="1" s="1"/>
  <c r="T6290" i="1"/>
  <c r="U6290" i="1" s="1"/>
  <c r="T6291" i="1"/>
  <c r="U6291" i="1" s="1"/>
  <c r="T6292" i="1"/>
  <c r="U6292" i="1" s="1"/>
  <c r="T6293" i="1"/>
  <c r="U6293" i="1" s="1"/>
  <c r="T6294" i="1"/>
  <c r="U6294" i="1" s="1"/>
  <c r="T6295" i="1"/>
  <c r="U6295" i="1" s="1"/>
  <c r="T6296" i="1"/>
  <c r="U6296" i="1" s="1"/>
  <c r="T6297" i="1"/>
  <c r="U6297" i="1" s="1"/>
  <c r="T6298" i="1"/>
  <c r="U6298" i="1" s="1"/>
  <c r="T6299" i="1"/>
  <c r="U6299" i="1" s="1"/>
  <c r="T6300" i="1"/>
  <c r="U6300" i="1" s="1"/>
  <c r="T6301" i="1"/>
  <c r="U6301" i="1" s="1"/>
  <c r="T6302" i="1"/>
  <c r="U6302" i="1" s="1"/>
  <c r="T6303" i="1"/>
  <c r="U6303" i="1" s="1"/>
  <c r="T6304" i="1"/>
  <c r="U6304" i="1" s="1"/>
  <c r="T6305" i="1"/>
  <c r="U6305" i="1" s="1"/>
  <c r="T6306" i="1"/>
  <c r="U6306" i="1" s="1"/>
  <c r="T6307" i="1"/>
  <c r="U6307" i="1" s="1"/>
  <c r="T6308" i="1"/>
  <c r="U6308" i="1" s="1"/>
  <c r="T6309" i="1"/>
  <c r="U6309" i="1" s="1"/>
  <c r="T6310" i="1"/>
  <c r="U6310" i="1" s="1"/>
  <c r="T6311" i="1"/>
  <c r="U6311" i="1" s="1"/>
  <c r="T6312" i="1"/>
  <c r="U6312" i="1" s="1"/>
  <c r="T6313" i="1"/>
  <c r="U6313" i="1" s="1"/>
  <c r="T6314" i="1"/>
  <c r="U6314" i="1" s="1"/>
  <c r="T6315" i="1"/>
  <c r="U6315" i="1" s="1"/>
  <c r="T6316" i="1"/>
  <c r="U6316" i="1" s="1"/>
  <c r="T6317" i="1"/>
  <c r="U6317" i="1" s="1"/>
  <c r="T6318" i="1"/>
  <c r="U6318" i="1" s="1"/>
  <c r="T6319" i="1"/>
  <c r="U6319" i="1" s="1"/>
  <c r="T6320" i="1"/>
  <c r="U6320" i="1" s="1"/>
  <c r="T6321" i="1"/>
  <c r="U6321" i="1" s="1"/>
  <c r="T6322" i="1"/>
  <c r="U6322" i="1" s="1"/>
  <c r="T6323" i="1"/>
  <c r="U6323" i="1" s="1"/>
  <c r="T6324" i="1"/>
  <c r="U6324" i="1" s="1"/>
  <c r="T6325" i="1"/>
  <c r="U6325" i="1" s="1"/>
  <c r="T6326" i="1"/>
  <c r="U6326" i="1" s="1"/>
  <c r="T6327" i="1"/>
  <c r="U6327" i="1" s="1"/>
  <c r="T6328" i="1"/>
  <c r="U6328" i="1" s="1"/>
  <c r="T6329" i="1"/>
  <c r="U6329" i="1" s="1"/>
  <c r="T6330" i="1"/>
  <c r="U6330" i="1" s="1"/>
  <c r="T6331" i="1"/>
  <c r="U6331" i="1" s="1"/>
  <c r="T6332" i="1"/>
  <c r="U6332" i="1" s="1"/>
  <c r="T6333" i="1"/>
  <c r="U6333" i="1" s="1"/>
  <c r="T6334" i="1"/>
  <c r="U6334" i="1" s="1"/>
  <c r="T6335" i="1"/>
  <c r="U6335" i="1" s="1"/>
  <c r="T6336" i="1"/>
  <c r="U6336" i="1" s="1"/>
  <c r="T6337" i="1"/>
  <c r="U6337" i="1" s="1"/>
  <c r="T6338" i="1"/>
  <c r="U6338" i="1" s="1"/>
  <c r="T6339" i="1"/>
  <c r="U6339" i="1" s="1"/>
  <c r="T6340" i="1"/>
  <c r="U6340" i="1" s="1"/>
  <c r="T6341" i="1"/>
  <c r="U6341" i="1" s="1"/>
  <c r="T6342" i="1"/>
  <c r="U6342" i="1" s="1"/>
  <c r="T6343" i="1"/>
  <c r="U6343" i="1" s="1"/>
  <c r="T6344" i="1"/>
  <c r="U6344" i="1" s="1"/>
  <c r="T6345" i="1"/>
  <c r="U6345" i="1" s="1"/>
  <c r="T6346" i="1"/>
  <c r="U6346" i="1" s="1"/>
  <c r="T6347" i="1"/>
  <c r="U6347" i="1" s="1"/>
  <c r="T6348" i="1"/>
  <c r="U6348" i="1" s="1"/>
  <c r="T6349" i="1"/>
  <c r="U6349" i="1" s="1"/>
  <c r="T6350" i="1"/>
  <c r="U6350" i="1" s="1"/>
  <c r="T6351" i="1"/>
  <c r="U6351" i="1" s="1"/>
  <c r="T6352" i="1"/>
  <c r="U6352" i="1" s="1"/>
  <c r="T6353" i="1"/>
  <c r="U6353" i="1" s="1"/>
  <c r="T6354" i="1"/>
  <c r="U6354" i="1" s="1"/>
  <c r="T6355" i="1"/>
  <c r="U6355" i="1" s="1"/>
  <c r="T6356" i="1"/>
  <c r="U6356" i="1" s="1"/>
  <c r="T6357" i="1"/>
  <c r="U6357" i="1" s="1"/>
  <c r="T6358" i="1"/>
  <c r="U6358" i="1" s="1"/>
  <c r="T6359" i="1"/>
  <c r="U6359" i="1" s="1"/>
  <c r="T6360" i="1"/>
  <c r="U6360" i="1" s="1"/>
  <c r="T6361" i="1"/>
  <c r="U6361" i="1" s="1"/>
  <c r="T6362" i="1"/>
  <c r="U6362" i="1" s="1"/>
  <c r="T6363" i="1"/>
  <c r="U6363" i="1" s="1"/>
  <c r="T6364" i="1"/>
  <c r="U6364" i="1" s="1"/>
  <c r="T6365" i="1"/>
  <c r="U6365" i="1" s="1"/>
  <c r="T6366" i="1"/>
  <c r="U6366" i="1" s="1"/>
  <c r="T6367" i="1"/>
  <c r="U6367" i="1" s="1"/>
  <c r="T6368" i="1"/>
  <c r="U6368" i="1" s="1"/>
  <c r="T6369" i="1"/>
  <c r="U6369" i="1" s="1"/>
  <c r="T6370" i="1"/>
  <c r="U6370" i="1" s="1"/>
  <c r="T6371" i="1"/>
  <c r="U6371" i="1" s="1"/>
  <c r="T6372" i="1"/>
  <c r="U6372" i="1" s="1"/>
  <c r="T6373" i="1"/>
  <c r="U6373" i="1" s="1"/>
  <c r="T6374" i="1"/>
  <c r="U6374" i="1" s="1"/>
  <c r="T6375" i="1"/>
  <c r="U6375" i="1" s="1"/>
  <c r="T6376" i="1"/>
  <c r="U6376" i="1" s="1"/>
  <c r="T6377" i="1"/>
  <c r="U6377" i="1" s="1"/>
  <c r="T6378" i="1"/>
  <c r="U6378" i="1" s="1"/>
  <c r="T6379" i="1"/>
  <c r="U6379" i="1" s="1"/>
  <c r="T6380" i="1"/>
  <c r="U6380" i="1" s="1"/>
  <c r="T6381" i="1"/>
  <c r="U6381" i="1" s="1"/>
  <c r="T6382" i="1"/>
  <c r="U6382" i="1" s="1"/>
  <c r="T6383" i="1"/>
  <c r="U6383" i="1" s="1"/>
  <c r="T6384" i="1"/>
  <c r="U6384" i="1" s="1"/>
  <c r="T6385" i="1"/>
  <c r="U6385" i="1" s="1"/>
  <c r="T6386" i="1"/>
  <c r="U6386" i="1" s="1"/>
  <c r="T6387" i="1"/>
  <c r="U6387" i="1" s="1"/>
  <c r="T6388" i="1"/>
  <c r="U6388" i="1" s="1"/>
  <c r="T6389" i="1"/>
  <c r="U6389" i="1" s="1"/>
  <c r="T6390" i="1"/>
  <c r="U6390" i="1" s="1"/>
  <c r="T6391" i="1"/>
  <c r="U6391" i="1" s="1"/>
  <c r="T6392" i="1"/>
  <c r="U6392" i="1" s="1"/>
  <c r="T6393" i="1"/>
  <c r="U6393" i="1" s="1"/>
  <c r="T6394" i="1"/>
  <c r="U6394" i="1" s="1"/>
  <c r="T6395" i="1"/>
  <c r="U6395" i="1" s="1"/>
  <c r="T6396" i="1"/>
  <c r="U6396" i="1" s="1"/>
  <c r="T6397" i="1"/>
  <c r="U6397" i="1" s="1"/>
  <c r="T6398" i="1"/>
  <c r="U6398" i="1" s="1"/>
  <c r="T6399" i="1"/>
  <c r="U6399" i="1" s="1"/>
  <c r="T6400" i="1"/>
  <c r="U6400" i="1" s="1"/>
  <c r="T6401" i="1"/>
  <c r="U6401" i="1" s="1"/>
  <c r="T6402" i="1"/>
  <c r="U6402" i="1" s="1"/>
  <c r="T6403" i="1"/>
  <c r="U6403" i="1" s="1"/>
  <c r="T6404" i="1"/>
  <c r="U6404" i="1" s="1"/>
  <c r="T6405" i="1"/>
  <c r="U6405" i="1" s="1"/>
  <c r="T6406" i="1"/>
  <c r="U6406" i="1" s="1"/>
  <c r="T6407" i="1"/>
  <c r="U6407" i="1" s="1"/>
  <c r="T6408" i="1"/>
  <c r="U6408" i="1" s="1"/>
  <c r="T6409" i="1"/>
  <c r="U6409" i="1" s="1"/>
  <c r="T6410" i="1"/>
  <c r="U6410" i="1" s="1"/>
  <c r="T6411" i="1"/>
  <c r="U6411" i="1" s="1"/>
  <c r="T6412" i="1"/>
  <c r="U6412" i="1" s="1"/>
  <c r="T6413" i="1"/>
  <c r="U6413" i="1" s="1"/>
  <c r="T6414" i="1"/>
  <c r="U6414" i="1" s="1"/>
  <c r="T6415" i="1"/>
  <c r="U6415" i="1" s="1"/>
  <c r="T6416" i="1"/>
  <c r="U6416" i="1" s="1"/>
  <c r="T6417" i="1"/>
  <c r="U6417" i="1" s="1"/>
  <c r="T6418" i="1"/>
  <c r="U6418" i="1" s="1"/>
  <c r="T6419" i="1"/>
  <c r="U6419" i="1" s="1"/>
  <c r="T6420" i="1"/>
  <c r="U6420" i="1" s="1"/>
  <c r="T6421" i="1"/>
  <c r="U6421" i="1" s="1"/>
  <c r="T6422" i="1"/>
  <c r="U6422" i="1" s="1"/>
  <c r="T6423" i="1"/>
  <c r="U6423" i="1" s="1"/>
  <c r="T6424" i="1"/>
  <c r="U6424" i="1" s="1"/>
  <c r="T6425" i="1"/>
  <c r="U6425" i="1" s="1"/>
  <c r="T6426" i="1"/>
  <c r="U6426" i="1" s="1"/>
  <c r="T6427" i="1"/>
  <c r="U6427" i="1" s="1"/>
  <c r="T6428" i="1"/>
  <c r="U6428" i="1" s="1"/>
  <c r="T6429" i="1"/>
  <c r="U6429" i="1" s="1"/>
  <c r="T6430" i="1"/>
  <c r="U6430" i="1" s="1"/>
  <c r="T6431" i="1"/>
  <c r="U6431" i="1" s="1"/>
  <c r="T6432" i="1"/>
  <c r="U6432" i="1" s="1"/>
  <c r="T6433" i="1"/>
  <c r="U6433" i="1" s="1"/>
  <c r="T6434" i="1"/>
  <c r="U6434" i="1" s="1"/>
  <c r="T6435" i="1"/>
  <c r="U6435" i="1" s="1"/>
  <c r="T6436" i="1"/>
  <c r="U6436" i="1" s="1"/>
  <c r="T6437" i="1"/>
  <c r="U6437" i="1" s="1"/>
  <c r="T6438" i="1"/>
  <c r="U6438" i="1" s="1"/>
  <c r="T6439" i="1"/>
  <c r="U6439" i="1" s="1"/>
  <c r="T6440" i="1"/>
  <c r="U6440" i="1" s="1"/>
  <c r="T6441" i="1"/>
  <c r="U6441" i="1" s="1"/>
  <c r="T6442" i="1"/>
  <c r="U6442" i="1" s="1"/>
  <c r="T6443" i="1"/>
  <c r="U6443" i="1" s="1"/>
  <c r="T6444" i="1"/>
  <c r="U6444" i="1" s="1"/>
  <c r="T6445" i="1"/>
  <c r="U6445" i="1" s="1"/>
  <c r="T6446" i="1"/>
  <c r="U6446" i="1" s="1"/>
  <c r="T6447" i="1"/>
  <c r="U6447" i="1" s="1"/>
  <c r="T6448" i="1"/>
  <c r="U6448" i="1" s="1"/>
  <c r="T6449" i="1"/>
  <c r="U6449" i="1" s="1"/>
  <c r="T6450" i="1"/>
  <c r="U6450" i="1" s="1"/>
  <c r="T6451" i="1"/>
  <c r="U6451" i="1" s="1"/>
  <c r="T6452" i="1"/>
  <c r="U6452" i="1" s="1"/>
  <c r="T6453" i="1"/>
  <c r="U6453" i="1" s="1"/>
  <c r="T6454" i="1"/>
  <c r="U6454" i="1" s="1"/>
  <c r="T6455" i="1"/>
  <c r="U6455" i="1" s="1"/>
  <c r="T6456" i="1"/>
  <c r="U6456" i="1" s="1"/>
  <c r="T6457" i="1"/>
  <c r="U6457" i="1" s="1"/>
  <c r="T6458" i="1"/>
  <c r="U6458" i="1" s="1"/>
  <c r="T6459" i="1"/>
  <c r="U6459" i="1" s="1"/>
  <c r="T6460" i="1"/>
  <c r="U6460" i="1" s="1"/>
  <c r="T6461" i="1"/>
  <c r="U6461" i="1" s="1"/>
  <c r="T6462" i="1"/>
  <c r="U6462" i="1" s="1"/>
  <c r="T6463" i="1"/>
  <c r="U6463" i="1" s="1"/>
  <c r="T6464" i="1"/>
  <c r="U6464" i="1" s="1"/>
  <c r="T6465" i="1"/>
  <c r="U6465" i="1" s="1"/>
  <c r="T6466" i="1"/>
  <c r="U6466" i="1" s="1"/>
  <c r="T6467" i="1"/>
  <c r="U6467" i="1" s="1"/>
  <c r="T6468" i="1"/>
  <c r="U6468" i="1" s="1"/>
  <c r="T6469" i="1"/>
  <c r="U6469" i="1" s="1"/>
  <c r="T6470" i="1"/>
  <c r="U6470" i="1" s="1"/>
  <c r="T6471" i="1"/>
  <c r="U6471" i="1" s="1"/>
  <c r="T6472" i="1"/>
  <c r="U6472" i="1" s="1"/>
  <c r="T6473" i="1"/>
  <c r="U6473" i="1" s="1"/>
  <c r="T6474" i="1"/>
  <c r="U6474" i="1" s="1"/>
  <c r="T6475" i="1"/>
  <c r="U6475" i="1" s="1"/>
  <c r="T6476" i="1"/>
  <c r="U6476" i="1" s="1"/>
  <c r="T6477" i="1"/>
  <c r="U6477" i="1" s="1"/>
  <c r="T6478" i="1"/>
  <c r="U6478" i="1" s="1"/>
  <c r="T6479" i="1"/>
  <c r="U6479" i="1" s="1"/>
  <c r="T6480" i="1"/>
  <c r="U6480" i="1" s="1"/>
  <c r="T6481" i="1"/>
  <c r="U6481" i="1" s="1"/>
  <c r="T6482" i="1"/>
  <c r="U6482" i="1" s="1"/>
  <c r="T6483" i="1"/>
  <c r="U6483" i="1" s="1"/>
  <c r="T6484" i="1"/>
  <c r="U6484" i="1" s="1"/>
  <c r="T6485" i="1"/>
  <c r="U6485" i="1" s="1"/>
  <c r="T6486" i="1"/>
  <c r="U6486" i="1" s="1"/>
  <c r="T6487" i="1"/>
  <c r="U6487" i="1" s="1"/>
  <c r="T6488" i="1"/>
  <c r="U6488" i="1" s="1"/>
  <c r="T6489" i="1"/>
  <c r="U6489" i="1" s="1"/>
  <c r="T6490" i="1"/>
  <c r="U6490" i="1" s="1"/>
  <c r="T6491" i="1"/>
  <c r="U6491" i="1" s="1"/>
  <c r="T6492" i="1"/>
  <c r="U6492" i="1" s="1"/>
  <c r="T6493" i="1"/>
  <c r="U6493" i="1" s="1"/>
  <c r="T6494" i="1"/>
  <c r="U6494" i="1" s="1"/>
  <c r="T6495" i="1"/>
  <c r="U6495" i="1" s="1"/>
  <c r="T6496" i="1"/>
  <c r="U6496" i="1" s="1"/>
  <c r="T6497" i="1"/>
  <c r="U6497" i="1" s="1"/>
  <c r="T6498" i="1"/>
  <c r="U6498" i="1" s="1"/>
  <c r="T6499" i="1"/>
  <c r="U6499" i="1" s="1"/>
  <c r="T6500" i="1"/>
  <c r="U6500" i="1" s="1"/>
  <c r="T6501" i="1"/>
  <c r="U6501" i="1" s="1"/>
  <c r="T6502" i="1"/>
  <c r="U6502" i="1" s="1"/>
  <c r="T6503" i="1"/>
  <c r="U6503" i="1" s="1"/>
  <c r="T6504" i="1"/>
  <c r="U6504" i="1" s="1"/>
  <c r="T6505" i="1"/>
  <c r="U6505" i="1" s="1"/>
  <c r="T6506" i="1"/>
  <c r="U6506" i="1" s="1"/>
  <c r="T6507" i="1"/>
  <c r="U6507" i="1" s="1"/>
  <c r="T6508" i="1"/>
  <c r="U6508" i="1" s="1"/>
  <c r="T6509" i="1"/>
  <c r="U6509" i="1" s="1"/>
  <c r="T6510" i="1"/>
  <c r="U6510" i="1" s="1"/>
  <c r="T6511" i="1"/>
  <c r="U6511" i="1" s="1"/>
  <c r="T6512" i="1"/>
  <c r="U6512" i="1" s="1"/>
  <c r="T6513" i="1"/>
  <c r="U6513" i="1" s="1"/>
  <c r="T6514" i="1"/>
  <c r="U6514" i="1" s="1"/>
  <c r="T6515" i="1"/>
  <c r="U6515" i="1" s="1"/>
  <c r="T6516" i="1"/>
  <c r="U6516" i="1" s="1"/>
  <c r="T6517" i="1"/>
  <c r="U6517" i="1" s="1"/>
  <c r="T6518" i="1"/>
  <c r="U6518" i="1" s="1"/>
  <c r="T6519" i="1"/>
  <c r="U6519" i="1" s="1"/>
  <c r="T6520" i="1"/>
  <c r="U6520" i="1" s="1"/>
  <c r="T6521" i="1"/>
  <c r="U6521" i="1" s="1"/>
  <c r="T6522" i="1"/>
  <c r="U6522" i="1" s="1"/>
  <c r="T6523" i="1"/>
  <c r="U6523" i="1" s="1"/>
  <c r="T6524" i="1"/>
  <c r="U6524" i="1" s="1"/>
  <c r="T6525" i="1"/>
  <c r="U6525" i="1" s="1"/>
  <c r="T6526" i="1"/>
  <c r="U6526" i="1" s="1"/>
  <c r="T6527" i="1"/>
  <c r="U6527" i="1" s="1"/>
  <c r="T6528" i="1"/>
  <c r="U6528" i="1" s="1"/>
  <c r="T6529" i="1"/>
  <c r="U6529" i="1" s="1"/>
  <c r="T6530" i="1"/>
  <c r="U6530" i="1" s="1"/>
  <c r="T6531" i="1"/>
  <c r="U6531" i="1" s="1"/>
  <c r="T6532" i="1"/>
  <c r="U6532" i="1" s="1"/>
  <c r="T6533" i="1"/>
  <c r="U6533" i="1" s="1"/>
  <c r="T6534" i="1"/>
  <c r="U6534" i="1" s="1"/>
  <c r="T6535" i="1"/>
  <c r="U6535" i="1" s="1"/>
  <c r="T6536" i="1"/>
  <c r="U6536" i="1" s="1"/>
  <c r="T6537" i="1"/>
  <c r="U6537" i="1" s="1"/>
  <c r="T6538" i="1"/>
  <c r="U6538" i="1" s="1"/>
  <c r="T6539" i="1"/>
  <c r="U6539" i="1" s="1"/>
  <c r="T6540" i="1"/>
  <c r="U6540" i="1" s="1"/>
  <c r="T6541" i="1"/>
  <c r="U6541" i="1" s="1"/>
  <c r="T6542" i="1"/>
  <c r="U6542" i="1" s="1"/>
  <c r="T6543" i="1"/>
  <c r="U6543" i="1" s="1"/>
  <c r="T6544" i="1"/>
  <c r="U6544" i="1" s="1"/>
  <c r="T6545" i="1"/>
  <c r="U6545" i="1" s="1"/>
  <c r="T6546" i="1"/>
  <c r="U6546" i="1" s="1"/>
  <c r="T6547" i="1"/>
  <c r="U6547" i="1" s="1"/>
  <c r="T6548" i="1"/>
  <c r="U6548" i="1" s="1"/>
  <c r="T6549" i="1"/>
  <c r="U6549" i="1" s="1"/>
  <c r="T6550" i="1"/>
  <c r="U6550" i="1" s="1"/>
  <c r="T6551" i="1"/>
  <c r="U6551" i="1" s="1"/>
  <c r="T6552" i="1"/>
  <c r="U6552" i="1" s="1"/>
  <c r="T6553" i="1"/>
  <c r="U6553" i="1" s="1"/>
  <c r="T6554" i="1"/>
  <c r="U6554" i="1" s="1"/>
  <c r="T6555" i="1"/>
  <c r="U6555" i="1" s="1"/>
  <c r="T6556" i="1"/>
  <c r="U6556" i="1" s="1"/>
  <c r="T6557" i="1"/>
  <c r="U6557" i="1" s="1"/>
  <c r="T6558" i="1"/>
  <c r="U6558" i="1" s="1"/>
  <c r="T6559" i="1"/>
  <c r="U6559" i="1" s="1"/>
  <c r="T6560" i="1"/>
  <c r="U6560" i="1" s="1"/>
  <c r="T6561" i="1"/>
  <c r="U6561" i="1" s="1"/>
  <c r="T6562" i="1"/>
  <c r="U6562" i="1" s="1"/>
  <c r="T6563" i="1"/>
  <c r="U6563" i="1" s="1"/>
  <c r="T6564" i="1"/>
  <c r="U6564" i="1" s="1"/>
  <c r="T6565" i="1"/>
  <c r="U6565" i="1" s="1"/>
  <c r="T6566" i="1"/>
  <c r="U6566" i="1" s="1"/>
  <c r="T6567" i="1"/>
  <c r="U6567" i="1" s="1"/>
  <c r="T6568" i="1"/>
  <c r="U6568" i="1" s="1"/>
  <c r="T6569" i="1"/>
  <c r="U6569" i="1" s="1"/>
  <c r="T6570" i="1"/>
  <c r="U6570" i="1" s="1"/>
  <c r="T6571" i="1"/>
  <c r="U6571" i="1" s="1"/>
  <c r="T6572" i="1"/>
  <c r="U6572" i="1" s="1"/>
  <c r="T6573" i="1"/>
  <c r="U6573" i="1" s="1"/>
  <c r="T6574" i="1"/>
  <c r="U6574" i="1" s="1"/>
  <c r="T6575" i="1"/>
  <c r="U6575" i="1" s="1"/>
  <c r="T6576" i="1"/>
  <c r="U6576" i="1" s="1"/>
  <c r="T6577" i="1"/>
  <c r="U6577" i="1" s="1"/>
  <c r="T6578" i="1"/>
  <c r="U6578" i="1" s="1"/>
  <c r="T6579" i="1"/>
  <c r="U6579" i="1" s="1"/>
  <c r="T6580" i="1"/>
  <c r="U6580" i="1" s="1"/>
  <c r="T6581" i="1"/>
  <c r="U6581" i="1" s="1"/>
  <c r="T6582" i="1"/>
  <c r="U6582" i="1" s="1"/>
  <c r="T6583" i="1"/>
  <c r="U6583" i="1" s="1"/>
  <c r="T6584" i="1"/>
  <c r="U6584" i="1" s="1"/>
  <c r="T6585" i="1"/>
  <c r="U6585" i="1" s="1"/>
  <c r="T6586" i="1"/>
  <c r="U6586" i="1" s="1"/>
  <c r="T6587" i="1"/>
  <c r="U6587" i="1" s="1"/>
  <c r="T6588" i="1"/>
  <c r="U6588" i="1" s="1"/>
  <c r="T6589" i="1"/>
  <c r="U6589" i="1" s="1"/>
  <c r="T6590" i="1"/>
  <c r="U6590" i="1" s="1"/>
  <c r="T6591" i="1"/>
  <c r="U6591" i="1" s="1"/>
  <c r="T6592" i="1"/>
  <c r="U6592" i="1" s="1"/>
  <c r="T6593" i="1"/>
  <c r="U6593" i="1" s="1"/>
  <c r="T6594" i="1"/>
  <c r="U6594" i="1" s="1"/>
  <c r="T6595" i="1"/>
  <c r="U6595" i="1" s="1"/>
  <c r="T6596" i="1"/>
  <c r="U6596" i="1" s="1"/>
  <c r="T6597" i="1"/>
  <c r="U6597" i="1" s="1"/>
  <c r="T6598" i="1"/>
  <c r="U6598" i="1" s="1"/>
  <c r="T6599" i="1"/>
  <c r="U6599" i="1" s="1"/>
  <c r="T6600" i="1"/>
  <c r="U6600" i="1" s="1"/>
  <c r="T6601" i="1"/>
  <c r="U6601" i="1" s="1"/>
  <c r="T6602" i="1"/>
  <c r="U6602" i="1" s="1"/>
  <c r="T6603" i="1"/>
  <c r="U6603" i="1" s="1"/>
  <c r="T6604" i="1"/>
  <c r="U6604" i="1" s="1"/>
  <c r="T6605" i="1"/>
  <c r="U6605" i="1" s="1"/>
  <c r="T6606" i="1"/>
  <c r="U6606" i="1" s="1"/>
  <c r="T6607" i="1"/>
  <c r="U6607" i="1" s="1"/>
  <c r="T6608" i="1"/>
  <c r="U6608" i="1" s="1"/>
  <c r="T6609" i="1"/>
  <c r="U6609" i="1" s="1"/>
  <c r="T6610" i="1"/>
  <c r="U6610" i="1" s="1"/>
  <c r="T6611" i="1"/>
  <c r="U6611" i="1" s="1"/>
  <c r="T6612" i="1"/>
  <c r="U6612" i="1" s="1"/>
  <c r="T6613" i="1"/>
  <c r="U6613" i="1" s="1"/>
  <c r="T6614" i="1"/>
  <c r="U6614" i="1" s="1"/>
  <c r="T6615" i="1"/>
  <c r="U6615" i="1" s="1"/>
  <c r="T6616" i="1"/>
  <c r="U6616" i="1" s="1"/>
  <c r="T6617" i="1"/>
  <c r="U6617" i="1" s="1"/>
  <c r="T6618" i="1"/>
  <c r="U6618" i="1" s="1"/>
  <c r="T6619" i="1"/>
  <c r="U6619" i="1" s="1"/>
  <c r="T6620" i="1"/>
  <c r="U6620" i="1" s="1"/>
  <c r="T6621" i="1"/>
  <c r="U6621" i="1" s="1"/>
  <c r="T6622" i="1"/>
  <c r="U6622" i="1" s="1"/>
  <c r="T6623" i="1"/>
  <c r="U6623" i="1" s="1"/>
  <c r="T6624" i="1"/>
  <c r="U6624" i="1" s="1"/>
  <c r="T6625" i="1"/>
  <c r="U6625" i="1" s="1"/>
  <c r="T6626" i="1"/>
  <c r="U6626" i="1" s="1"/>
  <c r="T6627" i="1"/>
  <c r="U6627" i="1" s="1"/>
  <c r="T6628" i="1"/>
  <c r="U6628" i="1" s="1"/>
  <c r="T6629" i="1"/>
  <c r="U6629" i="1" s="1"/>
  <c r="T6630" i="1"/>
  <c r="U6630" i="1" s="1"/>
  <c r="T6631" i="1"/>
  <c r="U6631" i="1" s="1"/>
  <c r="T6632" i="1"/>
  <c r="U6632" i="1" s="1"/>
  <c r="T6633" i="1"/>
  <c r="U6633" i="1" s="1"/>
  <c r="T6634" i="1"/>
  <c r="U6634" i="1" s="1"/>
  <c r="T6635" i="1"/>
  <c r="U6635" i="1" s="1"/>
  <c r="T6636" i="1"/>
  <c r="U6636" i="1" s="1"/>
  <c r="T6637" i="1"/>
  <c r="U6637" i="1" s="1"/>
  <c r="T6638" i="1"/>
  <c r="U6638" i="1" s="1"/>
  <c r="T6639" i="1"/>
  <c r="U6639" i="1" s="1"/>
  <c r="T6640" i="1"/>
  <c r="U6640" i="1" s="1"/>
  <c r="T6641" i="1"/>
  <c r="U6641" i="1" s="1"/>
  <c r="T6642" i="1"/>
  <c r="U6642" i="1" s="1"/>
  <c r="T6643" i="1"/>
  <c r="U6643" i="1" s="1"/>
  <c r="T6644" i="1"/>
  <c r="U6644" i="1" s="1"/>
  <c r="T6645" i="1"/>
  <c r="U6645" i="1" s="1"/>
  <c r="T6646" i="1"/>
  <c r="U6646" i="1" s="1"/>
  <c r="T6647" i="1"/>
  <c r="U6647" i="1" s="1"/>
  <c r="T6648" i="1"/>
  <c r="U6648" i="1" s="1"/>
  <c r="T6649" i="1"/>
  <c r="U6649" i="1" s="1"/>
  <c r="T6650" i="1"/>
  <c r="U6650" i="1" s="1"/>
  <c r="T6651" i="1"/>
  <c r="U6651" i="1" s="1"/>
  <c r="T6652" i="1"/>
  <c r="U6652" i="1" s="1"/>
  <c r="T6653" i="1"/>
  <c r="U6653" i="1" s="1"/>
  <c r="T6654" i="1"/>
  <c r="U6654" i="1" s="1"/>
  <c r="T6655" i="1"/>
  <c r="U6655" i="1" s="1"/>
  <c r="T6656" i="1"/>
  <c r="U6656" i="1" s="1"/>
  <c r="T6657" i="1"/>
  <c r="U6657" i="1" s="1"/>
  <c r="T6658" i="1"/>
  <c r="U6658" i="1" s="1"/>
  <c r="T6659" i="1"/>
  <c r="U6659" i="1" s="1"/>
  <c r="T6660" i="1"/>
  <c r="U6660" i="1" s="1"/>
  <c r="T6661" i="1"/>
  <c r="U6661" i="1" s="1"/>
  <c r="T6662" i="1"/>
  <c r="U6662" i="1" s="1"/>
  <c r="T6663" i="1"/>
  <c r="U6663" i="1" s="1"/>
  <c r="T6664" i="1"/>
  <c r="U6664" i="1" s="1"/>
  <c r="T6665" i="1"/>
  <c r="U6665" i="1" s="1"/>
  <c r="T6666" i="1"/>
  <c r="U6666" i="1" s="1"/>
  <c r="T6667" i="1"/>
  <c r="U6667" i="1" s="1"/>
  <c r="T6668" i="1"/>
  <c r="U6668" i="1" s="1"/>
  <c r="T6669" i="1"/>
  <c r="U6669" i="1" s="1"/>
  <c r="T6670" i="1"/>
  <c r="U6670" i="1" s="1"/>
  <c r="T6671" i="1"/>
  <c r="U6671" i="1" s="1"/>
  <c r="T6672" i="1"/>
  <c r="U6672" i="1" s="1"/>
  <c r="T6673" i="1"/>
  <c r="U6673" i="1" s="1"/>
  <c r="T6674" i="1"/>
  <c r="U6674" i="1" s="1"/>
  <c r="T6675" i="1"/>
  <c r="U6675" i="1" s="1"/>
  <c r="T6676" i="1"/>
  <c r="U6676" i="1" s="1"/>
  <c r="T6677" i="1"/>
  <c r="U6677" i="1" s="1"/>
  <c r="T6678" i="1"/>
  <c r="U6678" i="1" s="1"/>
  <c r="T6679" i="1"/>
  <c r="U6679" i="1" s="1"/>
  <c r="T6680" i="1"/>
  <c r="U6680" i="1" s="1"/>
  <c r="T6681" i="1"/>
  <c r="U6681" i="1" s="1"/>
  <c r="T6682" i="1"/>
  <c r="U6682" i="1" s="1"/>
  <c r="T6683" i="1"/>
  <c r="U6683" i="1" s="1"/>
  <c r="T6684" i="1"/>
  <c r="U6684" i="1" s="1"/>
  <c r="T6685" i="1"/>
  <c r="U6685" i="1" s="1"/>
  <c r="T6686" i="1"/>
  <c r="U6686" i="1" s="1"/>
  <c r="T6687" i="1"/>
  <c r="U6687" i="1" s="1"/>
  <c r="T6688" i="1"/>
  <c r="U6688" i="1" s="1"/>
  <c r="T6689" i="1"/>
  <c r="U6689" i="1" s="1"/>
  <c r="T6690" i="1"/>
  <c r="U6690" i="1" s="1"/>
  <c r="T6691" i="1"/>
  <c r="U6691" i="1" s="1"/>
  <c r="T6692" i="1"/>
  <c r="U6692" i="1" s="1"/>
  <c r="T6693" i="1"/>
  <c r="U6693" i="1" s="1"/>
  <c r="T6694" i="1"/>
  <c r="U6694" i="1" s="1"/>
  <c r="T6695" i="1"/>
  <c r="U6695" i="1" s="1"/>
  <c r="T6696" i="1"/>
  <c r="U6696" i="1" s="1"/>
  <c r="T6697" i="1"/>
  <c r="U6697" i="1" s="1"/>
  <c r="T6698" i="1"/>
  <c r="U6698" i="1" s="1"/>
  <c r="T6699" i="1"/>
  <c r="U6699" i="1" s="1"/>
  <c r="T6700" i="1"/>
  <c r="U6700" i="1" s="1"/>
  <c r="T6701" i="1"/>
  <c r="U6701" i="1" s="1"/>
  <c r="T6702" i="1"/>
  <c r="U6702" i="1" s="1"/>
  <c r="T6703" i="1"/>
  <c r="U6703" i="1" s="1"/>
  <c r="T6704" i="1"/>
  <c r="U6704" i="1" s="1"/>
  <c r="T6705" i="1"/>
  <c r="U6705" i="1" s="1"/>
  <c r="T6706" i="1"/>
  <c r="U6706" i="1" s="1"/>
  <c r="T6707" i="1"/>
  <c r="U6707" i="1" s="1"/>
  <c r="T6708" i="1"/>
  <c r="U6708" i="1" s="1"/>
  <c r="T6709" i="1"/>
  <c r="U6709" i="1" s="1"/>
  <c r="T6710" i="1"/>
  <c r="U6710" i="1" s="1"/>
  <c r="T6711" i="1"/>
  <c r="U6711" i="1" s="1"/>
  <c r="T6712" i="1"/>
  <c r="U6712" i="1" s="1"/>
  <c r="T6713" i="1"/>
  <c r="U6713" i="1" s="1"/>
  <c r="T6714" i="1"/>
  <c r="U6714" i="1" s="1"/>
  <c r="T6715" i="1"/>
  <c r="U6715" i="1" s="1"/>
  <c r="T6716" i="1"/>
  <c r="U6716" i="1" s="1"/>
  <c r="T6717" i="1"/>
  <c r="U6717" i="1" s="1"/>
  <c r="T6718" i="1"/>
  <c r="U6718" i="1" s="1"/>
  <c r="T6719" i="1"/>
  <c r="U6719" i="1" s="1"/>
  <c r="T6720" i="1"/>
  <c r="U6720" i="1" s="1"/>
  <c r="T6721" i="1"/>
  <c r="U6721" i="1" s="1"/>
  <c r="T6722" i="1"/>
  <c r="U6722" i="1" s="1"/>
  <c r="T6723" i="1"/>
  <c r="U6723" i="1" s="1"/>
  <c r="T6724" i="1"/>
  <c r="U6724" i="1" s="1"/>
  <c r="T6725" i="1"/>
  <c r="U6725" i="1" s="1"/>
  <c r="T6726" i="1"/>
  <c r="U6726" i="1" s="1"/>
  <c r="T6727" i="1"/>
  <c r="U6727" i="1" s="1"/>
  <c r="T6728" i="1"/>
  <c r="U6728" i="1" s="1"/>
  <c r="T6729" i="1"/>
  <c r="U6729" i="1" s="1"/>
  <c r="T6730" i="1"/>
  <c r="U6730" i="1" s="1"/>
  <c r="T6731" i="1"/>
  <c r="U6731" i="1" s="1"/>
  <c r="T6732" i="1"/>
  <c r="U6732" i="1" s="1"/>
  <c r="T6733" i="1"/>
  <c r="U6733" i="1" s="1"/>
  <c r="T6734" i="1"/>
  <c r="U6734" i="1" s="1"/>
  <c r="T6735" i="1"/>
  <c r="U6735" i="1" s="1"/>
  <c r="T6736" i="1"/>
  <c r="U6736" i="1" s="1"/>
  <c r="T6737" i="1"/>
  <c r="U6737" i="1" s="1"/>
  <c r="T6738" i="1"/>
  <c r="U6738" i="1" s="1"/>
  <c r="T6739" i="1"/>
  <c r="U6739" i="1" s="1"/>
  <c r="T6740" i="1"/>
  <c r="U6740" i="1" s="1"/>
  <c r="T6741" i="1"/>
  <c r="U6741" i="1" s="1"/>
  <c r="T6742" i="1"/>
  <c r="U6742" i="1" s="1"/>
  <c r="T6743" i="1"/>
  <c r="U6743" i="1" s="1"/>
  <c r="T6744" i="1"/>
  <c r="U6744" i="1" s="1"/>
  <c r="T6745" i="1"/>
  <c r="U6745" i="1" s="1"/>
  <c r="T6746" i="1"/>
  <c r="U6746" i="1" s="1"/>
  <c r="T6747" i="1"/>
  <c r="U6747" i="1" s="1"/>
  <c r="T6748" i="1"/>
  <c r="U6748" i="1" s="1"/>
  <c r="T6749" i="1"/>
  <c r="U6749" i="1" s="1"/>
  <c r="T6750" i="1"/>
  <c r="U6750" i="1" s="1"/>
  <c r="T6751" i="1"/>
  <c r="U6751" i="1" s="1"/>
  <c r="T6752" i="1"/>
  <c r="U6752" i="1" s="1"/>
  <c r="T6753" i="1"/>
  <c r="U6753" i="1" s="1"/>
  <c r="T6754" i="1"/>
  <c r="U6754" i="1" s="1"/>
  <c r="T6755" i="1"/>
  <c r="U6755" i="1" s="1"/>
  <c r="T6756" i="1"/>
  <c r="U6756" i="1" s="1"/>
  <c r="T6757" i="1"/>
  <c r="U6757" i="1" s="1"/>
  <c r="T6758" i="1"/>
  <c r="U6758" i="1" s="1"/>
  <c r="T6759" i="1"/>
  <c r="U6759" i="1" s="1"/>
  <c r="T6760" i="1"/>
  <c r="U6760" i="1" s="1"/>
  <c r="T6761" i="1"/>
  <c r="U6761" i="1" s="1"/>
  <c r="T6762" i="1"/>
  <c r="U6762" i="1" s="1"/>
  <c r="T6763" i="1"/>
  <c r="U6763" i="1" s="1"/>
  <c r="T6764" i="1"/>
  <c r="U6764" i="1" s="1"/>
  <c r="T6765" i="1"/>
  <c r="U6765" i="1" s="1"/>
  <c r="T6766" i="1"/>
  <c r="U6766" i="1" s="1"/>
  <c r="T6767" i="1"/>
  <c r="U6767" i="1" s="1"/>
  <c r="T6768" i="1"/>
  <c r="U6768" i="1" s="1"/>
  <c r="T6769" i="1"/>
  <c r="U6769" i="1" s="1"/>
  <c r="T6770" i="1"/>
  <c r="U6770" i="1" s="1"/>
  <c r="T6771" i="1"/>
  <c r="U6771" i="1" s="1"/>
  <c r="T6772" i="1"/>
  <c r="U6772" i="1" s="1"/>
  <c r="T6773" i="1"/>
  <c r="U6773" i="1" s="1"/>
  <c r="T6774" i="1"/>
  <c r="U6774" i="1" s="1"/>
  <c r="T6775" i="1"/>
  <c r="U6775" i="1" s="1"/>
  <c r="T6776" i="1"/>
  <c r="U6776" i="1" s="1"/>
  <c r="T6777" i="1"/>
  <c r="U6777" i="1" s="1"/>
  <c r="T6778" i="1"/>
  <c r="U6778" i="1" s="1"/>
  <c r="T6779" i="1"/>
  <c r="U6779" i="1" s="1"/>
  <c r="T6780" i="1"/>
  <c r="U6780" i="1" s="1"/>
  <c r="T6781" i="1"/>
  <c r="U6781" i="1" s="1"/>
  <c r="T6782" i="1"/>
  <c r="U6782" i="1" s="1"/>
  <c r="T6783" i="1"/>
  <c r="U6783" i="1" s="1"/>
  <c r="T6784" i="1"/>
  <c r="U6784" i="1" s="1"/>
  <c r="T6785" i="1"/>
  <c r="U6785" i="1" s="1"/>
  <c r="T6786" i="1"/>
  <c r="U6786" i="1" s="1"/>
  <c r="T6787" i="1"/>
  <c r="U6787" i="1" s="1"/>
  <c r="T6788" i="1"/>
  <c r="U6788" i="1" s="1"/>
  <c r="T6789" i="1"/>
  <c r="U6789" i="1" s="1"/>
  <c r="T6790" i="1"/>
  <c r="U6790" i="1" s="1"/>
  <c r="T6791" i="1"/>
  <c r="U6791" i="1" s="1"/>
  <c r="T6792" i="1"/>
  <c r="U6792" i="1" s="1"/>
  <c r="T6793" i="1"/>
  <c r="U6793" i="1" s="1"/>
  <c r="T6794" i="1"/>
  <c r="U6794" i="1" s="1"/>
  <c r="T6795" i="1"/>
  <c r="U6795" i="1" s="1"/>
  <c r="T6796" i="1"/>
  <c r="U6796" i="1" s="1"/>
  <c r="T6797" i="1"/>
  <c r="U6797" i="1" s="1"/>
  <c r="T6798" i="1"/>
  <c r="U6798" i="1" s="1"/>
  <c r="T6799" i="1"/>
  <c r="U6799" i="1" s="1"/>
  <c r="T6800" i="1"/>
  <c r="U6800" i="1" s="1"/>
  <c r="T6801" i="1"/>
  <c r="U6801" i="1" s="1"/>
  <c r="T6802" i="1"/>
  <c r="U6802" i="1" s="1"/>
  <c r="T6803" i="1"/>
  <c r="U6803" i="1" s="1"/>
  <c r="T6804" i="1"/>
  <c r="U6804" i="1" s="1"/>
  <c r="T6805" i="1"/>
  <c r="U6805" i="1" s="1"/>
  <c r="T6806" i="1"/>
  <c r="U6806" i="1" s="1"/>
  <c r="T6807" i="1"/>
  <c r="U6807" i="1" s="1"/>
  <c r="T6808" i="1"/>
  <c r="U6808" i="1" s="1"/>
  <c r="T6809" i="1"/>
  <c r="U6809" i="1" s="1"/>
  <c r="T6810" i="1"/>
  <c r="U6810" i="1" s="1"/>
  <c r="T6811" i="1"/>
  <c r="U6811" i="1" s="1"/>
  <c r="T6812" i="1"/>
  <c r="U6812" i="1" s="1"/>
  <c r="T6813" i="1"/>
  <c r="U6813" i="1" s="1"/>
  <c r="T6814" i="1"/>
  <c r="U6814" i="1" s="1"/>
  <c r="T6815" i="1"/>
  <c r="U6815" i="1" s="1"/>
  <c r="T6816" i="1"/>
  <c r="U6816" i="1" s="1"/>
  <c r="T6817" i="1"/>
  <c r="U6817" i="1" s="1"/>
  <c r="T6818" i="1"/>
  <c r="U6818" i="1" s="1"/>
  <c r="T6819" i="1"/>
  <c r="U6819" i="1" s="1"/>
  <c r="T6820" i="1"/>
  <c r="U6820" i="1" s="1"/>
  <c r="T6821" i="1"/>
  <c r="U6821" i="1" s="1"/>
  <c r="T6822" i="1"/>
  <c r="U6822" i="1" s="1"/>
  <c r="T6823" i="1"/>
  <c r="U6823" i="1" s="1"/>
  <c r="T6824" i="1"/>
  <c r="U6824" i="1" s="1"/>
  <c r="T6825" i="1"/>
  <c r="U6825" i="1" s="1"/>
  <c r="T6826" i="1"/>
  <c r="U6826" i="1" s="1"/>
  <c r="T6827" i="1"/>
  <c r="U6827" i="1" s="1"/>
  <c r="T6828" i="1"/>
  <c r="U6828" i="1" s="1"/>
  <c r="T6829" i="1"/>
  <c r="U6829" i="1" s="1"/>
  <c r="T6830" i="1"/>
  <c r="U6830" i="1" s="1"/>
  <c r="T6831" i="1"/>
  <c r="U6831" i="1" s="1"/>
  <c r="T6832" i="1"/>
  <c r="U6832" i="1" s="1"/>
  <c r="T6833" i="1"/>
  <c r="U6833" i="1" s="1"/>
  <c r="T6834" i="1"/>
  <c r="U6834" i="1" s="1"/>
  <c r="T6835" i="1"/>
  <c r="U6835" i="1" s="1"/>
  <c r="T6836" i="1"/>
  <c r="U6836" i="1" s="1"/>
  <c r="T6837" i="1"/>
  <c r="U6837" i="1" s="1"/>
  <c r="T6838" i="1"/>
  <c r="U6838" i="1" s="1"/>
  <c r="T6839" i="1"/>
  <c r="U6839" i="1" s="1"/>
  <c r="T6840" i="1"/>
  <c r="U6840" i="1" s="1"/>
  <c r="T6841" i="1"/>
  <c r="U6841" i="1" s="1"/>
  <c r="T6842" i="1"/>
  <c r="U6842" i="1" s="1"/>
  <c r="T6843" i="1"/>
  <c r="U6843" i="1" s="1"/>
  <c r="T6844" i="1"/>
  <c r="U6844" i="1" s="1"/>
  <c r="T6845" i="1"/>
  <c r="U6845" i="1" s="1"/>
  <c r="T6846" i="1"/>
  <c r="U6846" i="1" s="1"/>
  <c r="T6847" i="1"/>
  <c r="U6847" i="1" s="1"/>
  <c r="T6848" i="1"/>
  <c r="U6848" i="1" s="1"/>
  <c r="T6849" i="1"/>
  <c r="U6849" i="1" s="1"/>
  <c r="T6850" i="1"/>
  <c r="U6850" i="1" s="1"/>
  <c r="T6851" i="1"/>
  <c r="U6851" i="1" s="1"/>
  <c r="T6852" i="1"/>
  <c r="U6852" i="1" s="1"/>
  <c r="T6853" i="1"/>
  <c r="U6853" i="1" s="1"/>
  <c r="T6854" i="1"/>
  <c r="U6854" i="1" s="1"/>
  <c r="T6855" i="1"/>
  <c r="U6855" i="1" s="1"/>
  <c r="T6856" i="1"/>
  <c r="U6856" i="1" s="1"/>
  <c r="T6857" i="1"/>
  <c r="U6857" i="1" s="1"/>
  <c r="T6858" i="1"/>
  <c r="U6858" i="1" s="1"/>
  <c r="T6859" i="1"/>
  <c r="U6859" i="1" s="1"/>
  <c r="T6860" i="1"/>
  <c r="U6860" i="1" s="1"/>
  <c r="T6861" i="1"/>
  <c r="U6861" i="1" s="1"/>
  <c r="T6862" i="1"/>
  <c r="U6862" i="1" s="1"/>
  <c r="T6863" i="1"/>
  <c r="U6863" i="1" s="1"/>
  <c r="T6864" i="1"/>
  <c r="U6864" i="1" s="1"/>
  <c r="T6865" i="1"/>
  <c r="U6865" i="1" s="1"/>
  <c r="T6866" i="1"/>
  <c r="U6866" i="1" s="1"/>
  <c r="T6867" i="1"/>
  <c r="U6867" i="1" s="1"/>
  <c r="T6868" i="1"/>
  <c r="U6868" i="1" s="1"/>
  <c r="T6869" i="1"/>
  <c r="U6869" i="1" s="1"/>
  <c r="T6870" i="1"/>
  <c r="U6870" i="1" s="1"/>
  <c r="T6871" i="1"/>
  <c r="U6871" i="1" s="1"/>
  <c r="T6872" i="1"/>
  <c r="U6872" i="1" s="1"/>
  <c r="T6873" i="1"/>
  <c r="U6873" i="1" s="1"/>
  <c r="T6874" i="1"/>
  <c r="U6874" i="1" s="1"/>
  <c r="T6875" i="1"/>
  <c r="U6875" i="1" s="1"/>
  <c r="T6876" i="1"/>
  <c r="U6876" i="1" s="1"/>
  <c r="T6877" i="1"/>
  <c r="U6877" i="1" s="1"/>
  <c r="T6878" i="1"/>
  <c r="U6878" i="1" s="1"/>
  <c r="T6879" i="1"/>
  <c r="U6879" i="1" s="1"/>
  <c r="T6880" i="1"/>
  <c r="U6880" i="1" s="1"/>
  <c r="T6881" i="1"/>
  <c r="U6881" i="1" s="1"/>
  <c r="T6882" i="1"/>
  <c r="U6882" i="1" s="1"/>
  <c r="T6883" i="1"/>
  <c r="U6883" i="1" s="1"/>
  <c r="T6884" i="1"/>
  <c r="U6884" i="1" s="1"/>
  <c r="T6885" i="1"/>
  <c r="U6885" i="1" s="1"/>
  <c r="T6886" i="1"/>
  <c r="U6886" i="1" s="1"/>
  <c r="T6887" i="1"/>
  <c r="U6887" i="1" s="1"/>
  <c r="T6888" i="1"/>
  <c r="U6888" i="1" s="1"/>
  <c r="T6889" i="1"/>
  <c r="U6889" i="1" s="1"/>
  <c r="T6890" i="1"/>
  <c r="U6890" i="1" s="1"/>
  <c r="T6891" i="1"/>
  <c r="U6891" i="1" s="1"/>
  <c r="T6892" i="1"/>
  <c r="U6892" i="1" s="1"/>
  <c r="T6893" i="1"/>
  <c r="U6893" i="1" s="1"/>
  <c r="T6894" i="1"/>
  <c r="U6894" i="1" s="1"/>
  <c r="T6895" i="1"/>
  <c r="U6895" i="1" s="1"/>
  <c r="T6896" i="1"/>
  <c r="U6896" i="1" s="1"/>
  <c r="T6897" i="1"/>
  <c r="U6897" i="1" s="1"/>
  <c r="T6898" i="1"/>
  <c r="U6898" i="1" s="1"/>
  <c r="T6899" i="1"/>
  <c r="U6899" i="1" s="1"/>
  <c r="T6900" i="1"/>
  <c r="U6900" i="1" s="1"/>
  <c r="T6901" i="1"/>
  <c r="U6901" i="1" s="1"/>
  <c r="T6902" i="1"/>
  <c r="U6902" i="1" s="1"/>
  <c r="T6903" i="1"/>
  <c r="U6903" i="1" s="1"/>
  <c r="T6904" i="1"/>
  <c r="U6904" i="1" s="1"/>
  <c r="T6905" i="1"/>
  <c r="U6905" i="1" s="1"/>
  <c r="T6906" i="1"/>
  <c r="U6906" i="1" s="1"/>
  <c r="T6907" i="1"/>
  <c r="U6907" i="1" s="1"/>
  <c r="T6908" i="1"/>
  <c r="U6908" i="1" s="1"/>
  <c r="T6909" i="1"/>
  <c r="U6909" i="1" s="1"/>
  <c r="T6910" i="1"/>
  <c r="U6910" i="1" s="1"/>
  <c r="T6911" i="1"/>
  <c r="U6911" i="1" s="1"/>
  <c r="T6912" i="1"/>
  <c r="U6912" i="1" s="1"/>
  <c r="T6913" i="1"/>
  <c r="U6913" i="1" s="1"/>
  <c r="T6914" i="1"/>
  <c r="U6914" i="1" s="1"/>
  <c r="T6915" i="1"/>
  <c r="U6915" i="1" s="1"/>
  <c r="T6916" i="1"/>
  <c r="U6916" i="1" s="1"/>
  <c r="T6917" i="1"/>
  <c r="U6917" i="1" s="1"/>
  <c r="T6918" i="1"/>
  <c r="U6918" i="1" s="1"/>
  <c r="T6919" i="1"/>
  <c r="U6919" i="1" s="1"/>
  <c r="T6920" i="1"/>
  <c r="U6920" i="1" s="1"/>
  <c r="T6921" i="1"/>
  <c r="U6921" i="1" s="1"/>
  <c r="T6922" i="1"/>
  <c r="U6922" i="1" s="1"/>
  <c r="T6923" i="1"/>
  <c r="U6923" i="1" s="1"/>
  <c r="T6924" i="1"/>
  <c r="U6924" i="1" s="1"/>
  <c r="T6925" i="1"/>
  <c r="U6925" i="1" s="1"/>
  <c r="T6926" i="1"/>
  <c r="U6926" i="1" s="1"/>
  <c r="T6927" i="1"/>
  <c r="U6927" i="1" s="1"/>
  <c r="T6928" i="1"/>
  <c r="U6928" i="1" s="1"/>
  <c r="T6929" i="1"/>
  <c r="U6929" i="1" s="1"/>
  <c r="T6930" i="1"/>
  <c r="U6930" i="1" s="1"/>
  <c r="T6931" i="1"/>
  <c r="U6931" i="1" s="1"/>
  <c r="T6932" i="1"/>
  <c r="U6932" i="1" s="1"/>
  <c r="T6933" i="1"/>
  <c r="U6933" i="1" s="1"/>
  <c r="T6934" i="1"/>
  <c r="U6934" i="1" s="1"/>
  <c r="T6935" i="1"/>
  <c r="U6935" i="1" s="1"/>
  <c r="T6936" i="1"/>
  <c r="U6936" i="1" s="1"/>
  <c r="T6937" i="1"/>
  <c r="U6937" i="1" s="1"/>
  <c r="T6938" i="1"/>
  <c r="U6938" i="1" s="1"/>
  <c r="T6939" i="1"/>
  <c r="U6939" i="1" s="1"/>
  <c r="T6940" i="1"/>
  <c r="U6940" i="1" s="1"/>
  <c r="T6941" i="1"/>
  <c r="U6941" i="1" s="1"/>
  <c r="T6942" i="1"/>
  <c r="U6942" i="1" s="1"/>
  <c r="T6943" i="1"/>
  <c r="U6943" i="1" s="1"/>
  <c r="T6944" i="1"/>
  <c r="U6944" i="1" s="1"/>
  <c r="T6945" i="1"/>
  <c r="U6945" i="1" s="1"/>
  <c r="T6946" i="1"/>
  <c r="U6946" i="1" s="1"/>
  <c r="T6947" i="1"/>
  <c r="U6947" i="1" s="1"/>
  <c r="T6948" i="1"/>
  <c r="U6948" i="1" s="1"/>
  <c r="T6949" i="1"/>
  <c r="U6949" i="1" s="1"/>
  <c r="T6950" i="1"/>
  <c r="U6950" i="1" s="1"/>
  <c r="T6951" i="1"/>
  <c r="U6951" i="1" s="1"/>
  <c r="T6952" i="1"/>
  <c r="U6952" i="1" s="1"/>
  <c r="T6953" i="1"/>
  <c r="U6953" i="1" s="1"/>
  <c r="T6954" i="1"/>
  <c r="U6954" i="1" s="1"/>
  <c r="T6955" i="1"/>
  <c r="U6955" i="1" s="1"/>
  <c r="T6956" i="1"/>
  <c r="U6956" i="1" s="1"/>
  <c r="T6957" i="1"/>
  <c r="U6957" i="1" s="1"/>
  <c r="T6958" i="1"/>
  <c r="U6958" i="1" s="1"/>
  <c r="T6959" i="1"/>
  <c r="U6959" i="1" s="1"/>
  <c r="T6960" i="1"/>
  <c r="U6960" i="1" s="1"/>
  <c r="T6961" i="1"/>
  <c r="U6961" i="1" s="1"/>
  <c r="T6962" i="1"/>
  <c r="U6962" i="1" s="1"/>
  <c r="T6963" i="1"/>
  <c r="U6963" i="1" s="1"/>
  <c r="T6964" i="1"/>
  <c r="U6964" i="1" s="1"/>
  <c r="T6965" i="1"/>
  <c r="U6965" i="1" s="1"/>
  <c r="T6966" i="1"/>
  <c r="U6966" i="1" s="1"/>
  <c r="T6967" i="1"/>
  <c r="U6967" i="1" s="1"/>
  <c r="T6968" i="1"/>
  <c r="U6968" i="1" s="1"/>
  <c r="T6969" i="1"/>
  <c r="U6969" i="1" s="1"/>
  <c r="T6970" i="1"/>
  <c r="U6970" i="1" s="1"/>
  <c r="T6971" i="1"/>
  <c r="U6971" i="1" s="1"/>
  <c r="T6972" i="1"/>
  <c r="U6972" i="1" s="1"/>
  <c r="T6973" i="1"/>
  <c r="U6973" i="1" s="1"/>
  <c r="T6974" i="1"/>
  <c r="U6974" i="1" s="1"/>
  <c r="T6975" i="1"/>
  <c r="U6975" i="1" s="1"/>
  <c r="T6976" i="1"/>
  <c r="U6976" i="1" s="1"/>
  <c r="T6977" i="1"/>
  <c r="U6977" i="1" s="1"/>
  <c r="T6978" i="1"/>
  <c r="U6978" i="1" s="1"/>
  <c r="T6979" i="1"/>
  <c r="U6979" i="1" s="1"/>
  <c r="T6980" i="1"/>
  <c r="U6980" i="1" s="1"/>
  <c r="T6981" i="1"/>
  <c r="U6981" i="1" s="1"/>
  <c r="T6982" i="1"/>
  <c r="U6982" i="1" s="1"/>
  <c r="T6983" i="1"/>
  <c r="U6983" i="1" s="1"/>
  <c r="T6984" i="1"/>
  <c r="U6984" i="1" s="1"/>
  <c r="T6985" i="1"/>
  <c r="U6985" i="1" s="1"/>
  <c r="T6986" i="1"/>
  <c r="U6986" i="1" s="1"/>
  <c r="T6987" i="1"/>
  <c r="U6987" i="1" s="1"/>
  <c r="T6988" i="1"/>
  <c r="U6988" i="1" s="1"/>
  <c r="T6989" i="1"/>
  <c r="U6989" i="1" s="1"/>
  <c r="T6990" i="1"/>
  <c r="U6990" i="1" s="1"/>
  <c r="T6991" i="1"/>
  <c r="U6991" i="1" s="1"/>
  <c r="T6992" i="1"/>
  <c r="U6992" i="1" s="1"/>
  <c r="T6993" i="1"/>
  <c r="U6993" i="1" s="1"/>
  <c r="T6994" i="1"/>
  <c r="U6994" i="1" s="1"/>
  <c r="T6995" i="1"/>
  <c r="U6995" i="1" s="1"/>
  <c r="T6996" i="1"/>
  <c r="U6996" i="1" s="1"/>
  <c r="T6997" i="1"/>
  <c r="U6997" i="1" s="1"/>
  <c r="T6998" i="1"/>
  <c r="U6998" i="1" s="1"/>
  <c r="T6999" i="1"/>
  <c r="U6999" i="1" s="1"/>
  <c r="T7000" i="1"/>
  <c r="U7000" i="1" s="1"/>
  <c r="T7001" i="1"/>
  <c r="U7001" i="1" s="1"/>
  <c r="T7002" i="1"/>
  <c r="U7002" i="1" s="1"/>
  <c r="T7003" i="1"/>
  <c r="U7003" i="1" s="1"/>
  <c r="T7004" i="1"/>
  <c r="U7004" i="1" s="1"/>
  <c r="T7005" i="1"/>
  <c r="U7005" i="1" s="1"/>
  <c r="T7006" i="1"/>
  <c r="U7006" i="1" s="1"/>
  <c r="T7007" i="1"/>
  <c r="U7007" i="1" s="1"/>
  <c r="T7008" i="1"/>
  <c r="U7008" i="1" s="1"/>
  <c r="T7009" i="1"/>
  <c r="U7009" i="1" s="1"/>
  <c r="T7010" i="1"/>
  <c r="U7010" i="1" s="1"/>
  <c r="T7011" i="1"/>
  <c r="U7011" i="1" s="1"/>
  <c r="T7012" i="1"/>
  <c r="U7012" i="1" s="1"/>
  <c r="T7013" i="1"/>
  <c r="U7013" i="1" s="1"/>
  <c r="T7014" i="1"/>
  <c r="U7014" i="1" s="1"/>
  <c r="T7015" i="1"/>
  <c r="U7015" i="1" s="1"/>
  <c r="T7016" i="1"/>
  <c r="U7016" i="1" s="1"/>
  <c r="T7017" i="1"/>
  <c r="U7017" i="1" s="1"/>
  <c r="T7018" i="1"/>
  <c r="U7018" i="1" s="1"/>
  <c r="T7019" i="1"/>
  <c r="U7019" i="1" s="1"/>
  <c r="T7020" i="1"/>
  <c r="U7020" i="1" s="1"/>
  <c r="T7021" i="1"/>
  <c r="U7021" i="1" s="1"/>
  <c r="T7022" i="1"/>
  <c r="U7022" i="1" s="1"/>
  <c r="T7023" i="1"/>
  <c r="U7023" i="1" s="1"/>
  <c r="T7024" i="1"/>
  <c r="U7024" i="1" s="1"/>
  <c r="T7025" i="1"/>
  <c r="U7025" i="1" s="1"/>
  <c r="T7026" i="1"/>
  <c r="U7026" i="1" s="1"/>
  <c r="T7027" i="1"/>
  <c r="U7027" i="1" s="1"/>
  <c r="T7028" i="1"/>
  <c r="U7028" i="1" s="1"/>
  <c r="T7029" i="1"/>
  <c r="U7029" i="1" s="1"/>
  <c r="T7030" i="1"/>
  <c r="U7030" i="1" s="1"/>
  <c r="T7031" i="1"/>
  <c r="U7031" i="1" s="1"/>
  <c r="T7032" i="1"/>
  <c r="U7032" i="1" s="1"/>
  <c r="T7033" i="1"/>
  <c r="U7033" i="1" s="1"/>
  <c r="T7034" i="1"/>
  <c r="U7034" i="1" s="1"/>
  <c r="T7035" i="1"/>
  <c r="U7035" i="1" s="1"/>
  <c r="T7036" i="1"/>
  <c r="U7036" i="1" s="1"/>
  <c r="T7037" i="1"/>
  <c r="U7037" i="1" s="1"/>
  <c r="T7038" i="1"/>
  <c r="U7038" i="1" s="1"/>
  <c r="T7039" i="1"/>
  <c r="U7039" i="1" s="1"/>
  <c r="T7040" i="1"/>
  <c r="U7040" i="1" s="1"/>
  <c r="T7041" i="1"/>
  <c r="U7041" i="1" s="1"/>
  <c r="T7042" i="1"/>
  <c r="U7042" i="1" s="1"/>
  <c r="T7043" i="1"/>
  <c r="U7043" i="1" s="1"/>
  <c r="T7044" i="1"/>
  <c r="U7044" i="1" s="1"/>
  <c r="T7045" i="1"/>
  <c r="U7045" i="1" s="1"/>
  <c r="T7046" i="1"/>
  <c r="U7046" i="1" s="1"/>
  <c r="T7047" i="1"/>
  <c r="U7047" i="1" s="1"/>
  <c r="T7048" i="1"/>
  <c r="U7048" i="1" s="1"/>
  <c r="T7049" i="1"/>
  <c r="U7049" i="1" s="1"/>
  <c r="T7050" i="1"/>
  <c r="U7050" i="1" s="1"/>
  <c r="T7051" i="1"/>
  <c r="U7051" i="1" s="1"/>
  <c r="T7052" i="1"/>
  <c r="U7052" i="1" s="1"/>
  <c r="T7053" i="1"/>
  <c r="U7053" i="1" s="1"/>
  <c r="T7054" i="1"/>
  <c r="U7054" i="1" s="1"/>
  <c r="T7055" i="1"/>
  <c r="U7055" i="1" s="1"/>
  <c r="T7056" i="1"/>
  <c r="U7056" i="1" s="1"/>
  <c r="T7057" i="1"/>
  <c r="U7057" i="1" s="1"/>
  <c r="T7058" i="1"/>
  <c r="U7058" i="1" s="1"/>
  <c r="T7059" i="1"/>
  <c r="U7059" i="1" s="1"/>
  <c r="T7060" i="1"/>
  <c r="U7060" i="1" s="1"/>
  <c r="T7061" i="1"/>
  <c r="U7061" i="1" s="1"/>
  <c r="T7062" i="1"/>
  <c r="U7062" i="1" s="1"/>
  <c r="T7063" i="1"/>
  <c r="U7063" i="1" s="1"/>
  <c r="T7064" i="1"/>
  <c r="U7064" i="1" s="1"/>
  <c r="T7065" i="1"/>
  <c r="U7065" i="1" s="1"/>
  <c r="T7066" i="1"/>
  <c r="U7066" i="1" s="1"/>
  <c r="T7067" i="1"/>
  <c r="U7067" i="1" s="1"/>
  <c r="T7068" i="1"/>
  <c r="U7068" i="1" s="1"/>
  <c r="T7069" i="1"/>
  <c r="U7069" i="1" s="1"/>
  <c r="T7070" i="1"/>
  <c r="U7070" i="1" s="1"/>
  <c r="T7071" i="1"/>
  <c r="U7071" i="1" s="1"/>
  <c r="T7072" i="1"/>
  <c r="U7072" i="1" s="1"/>
  <c r="T7073" i="1"/>
  <c r="U7073" i="1" s="1"/>
  <c r="T7074" i="1"/>
  <c r="U7074" i="1" s="1"/>
  <c r="T7075" i="1"/>
  <c r="U7075" i="1" s="1"/>
  <c r="T7076" i="1"/>
  <c r="U7076" i="1" s="1"/>
  <c r="T7077" i="1"/>
  <c r="U7077" i="1" s="1"/>
  <c r="T7078" i="1"/>
  <c r="U7078" i="1" s="1"/>
  <c r="T7079" i="1"/>
  <c r="U7079" i="1" s="1"/>
  <c r="T7080" i="1"/>
  <c r="U7080" i="1" s="1"/>
  <c r="T7081" i="1"/>
  <c r="U7081" i="1" s="1"/>
  <c r="T7082" i="1"/>
  <c r="U7082" i="1" s="1"/>
  <c r="T7083" i="1"/>
  <c r="U7083" i="1" s="1"/>
  <c r="T7084" i="1"/>
  <c r="U7084" i="1" s="1"/>
  <c r="T7085" i="1"/>
  <c r="U7085" i="1" s="1"/>
  <c r="T7086" i="1"/>
  <c r="U7086" i="1" s="1"/>
  <c r="T7087" i="1"/>
  <c r="U7087" i="1" s="1"/>
  <c r="T7088" i="1"/>
  <c r="U7088" i="1" s="1"/>
  <c r="T7089" i="1"/>
  <c r="U7089" i="1" s="1"/>
  <c r="T7090" i="1"/>
  <c r="U7090" i="1" s="1"/>
  <c r="T7091" i="1"/>
  <c r="U7091" i="1" s="1"/>
  <c r="T7092" i="1"/>
  <c r="U7092" i="1" s="1"/>
  <c r="T7093" i="1"/>
  <c r="U7093" i="1" s="1"/>
  <c r="T7094" i="1"/>
  <c r="U7094" i="1" s="1"/>
  <c r="T7095" i="1"/>
  <c r="U7095" i="1" s="1"/>
  <c r="T7096" i="1"/>
  <c r="U7096" i="1" s="1"/>
  <c r="T7097" i="1"/>
  <c r="U7097" i="1" s="1"/>
  <c r="T7098" i="1"/>
  <c r="U7098" i="1" s="1"/>
  <c r="T7099" i="1"/>
  <c r="U7099" i="1" s="1"/>
  <c r="T7100" i="1"/>
  <c r="U7100" i="1" s="1"/>
  <c r="T7101" i="1"/>
  <c r="U7101" i="1" s="1"/>
  <c r="T7102" i="1"/>
  <c r="U7102" i="1" s="1"/>
  <c r="T7103" i="1"/>
  <c r="U7103" i="1" s="1"/>
  <c r="T7104" i="1"/>
  <c r="U7104" i="1" s="1"/>
  <c r="T7105" i="1"/>
  <c r="U7105" i="1" s="1"/>
  <c r="T7106" i="1"/>
  <c r="U7106" i="1" s="1"/>
  <c r="T7107" i="1"/>
  <c r="U7107" i="1" s="1"/>
  <c r="T7108" i="1"/>
  <c r="U7108" i="1" s="1"/>
  <c r="T7109" i="1"/>
  <c r="U7109" i="1" s="1"/>
  <c r="T7110" i="1"/>
  <c r="U7110" i="1" s="1"/>
  <c r="T7111" i="1"/>
  <c r="U7111" i="1" s="1"/>
  <c r="T7112" i="1"/>
  <c r="U7112" i="1" s="1"/>
  <c r="T7113" i="1"/>
  <c r="U7113" i="1" s="1"/>
  <c r="T7114" i="1"/>
  <c r="U7114" i="1" s="1"/>
  <c r="T7115" i="1"/>
  <c r="U7115" i="1" s="1"/>
  <c r="T7116" i="1"/>
  <c r="U7116" i="1" s="1"/>
  <c r="T7117" i="1"/>
  <c r="U7117" i="1" s="1"/>
  <c r="T7118" i="1"/>
  <c r="U7118" i="1" s="1"/>
  <c r="T7119" i="1"/>
  <c r="U7119" i="1" s="1"/>
  <c r="T7120" i="1"/>
  <c r="U7120" i="1" s="1"/>
  <c r="T7121" i="1"/>
  <c r="U7121" i="1" s="1"/>
  <c r="T7122" i="1"/>
  <c r="U7122" i="1" s="1"/>
  <c r="T7123" i="1"/>
  <c r="U7123" i="1" s="1"/>
  <c r="T7124" i="1"/>
  <c r="U7124" i="1" s="1"/>
  <c r="T7125" i="1"/>
  <c r="U7125" i="1" s="1"/>
  <c r="T7126" i="1"/>
  <c r="U7126" i="1" s="1"/>
  <c r="T7127" i="1"/>
  <c r="U7127" i="1" s="1"/>
  <c r="T7128" i="1"/>
  <c r="U7128" i="1" s="1"/>
  <c r="T7129" i="1"/>
  <c r="U7129" i="1" s="1"/>
  <c r="T7130" i="1"/>
  <c r="U7130" i="1" s="1"/>
  <c r="T7131" i="1"/>
  <c r="U7131" i="1" s="1"/>
  <c r="T7132" i="1"/>
  <c r="U7132" i="1" s="1"/>
  <c r="T7133" i="1"/>
  <c r="U7133" i="1" s="1"/>
  <c r="T7134" i="1"/>
  <c r="U7134" i="1" s="1"/>
  <c r="T7135" i="1"/>
  <c r="U7135" i="1" s="1"/>
  <c r="T7136" i="1"/>
  <c r="U7136" i="1" s="1"/>
  <c r="T7137" i="1"/>
  <c r="U7137" i="1" s="1"/>
  <c r="T7138" i="1"/>
  <c r="U7138" i="1" s="1"/>
  <c r="T7139" i="1"/>
  <c r="U7139" i="1" s="1"/>
  <c r="T7140" i="1"/>
  <c r="U7140" i="1" s="1"/>
  <c r="T7141" i="1"/>
  <c r="U7141" i="1" s="1"/>
  <c r="T7142" i="1"/>
  <c r="U7142" i="1" s="1"/>
  <c r="T7143" i="1"/>
  <c r="U7143" i="1" s="1"/>
  <c r="T7144" i="1"/>
  <c r="U7144" i="1" s="1"/>
  <c r="T7145" i="1"/>
  <c r="U7145" i="1" s="1"/>
  <c r="T7146" i="1"/>
  <c r="U7146" i="1" s="1"/>
  <c r="T7147" i="1"/>
  <c r="U7147" i="1" s="1"/>
  <c r="T7148" i="1"/>
  <c r="U7148" i="1" s="1"/>
  <c r="T7149" i="1"/>
  <c r="U7149" i="1" s="1"/>
  <c r="T7150" i="1"/>
  <c r="U7150" i="1" s="1"/>
  <c r="T7151" i="1"/>
  <c r="U7151" i="1" s="1"/>
  <c r="T7152" i="1"/>
  <c r="U7152" i="1" s="1"/>
  <c r="T7153" i="1"/>
  <c r="U7153" i="1" s="1"/>
  <c r="T7154" i="1"/>
  <c r="U7154" i="1" s="1"/>
  <c r="T7155" i="1"/>
  <c r="U7155" i="1" s="1"/>
  <c r="T7156" i="1"/>
  <c r="U7156" i="1" s="1"/>
  <c r="T7157" i="1"/>
  <c r="U7157" i="1" s="1"/>
  <c r="T7158" i="1"/>
  <c r="U7158" i="1" s="1"/>
  <c r="T7159" i="1"/>
  <c r="U7159" i="1" s="1"/>
  <c r="T7160" i="1"/>
  <c r="U7160" i="1" s="1"/>
  <c r="T7161" i="1"/>
  <c r="U7161" i="1" s="1"/>
  <c r="T7162" i="1"/>
  <c r="U7162" i="1" s="1"/>
  <c r="T7163" i="1"/>
  <c r="U7163" i="1" s="1"/>
  <c r="T7164" i="1"/>
  <c r="U7164" i="1" s="1"/>
  <c r="T7165" i="1"/>
  <c r="U7165" i="1" s="1"/>
  <c r="T7166" i="1"/>
  <c r="U7166" i="1" s="1"/>
  <c r="T7167" i="1"/>
  <c r="U7167" i="1" s="1"/>
  <c r="T7168" i="1"/>
  <c r="U7168" i="1" s="1"/>
  <c r="T7169" i="1"/>
  <c r="U7169" i="1" s="1"/>
  <c r="T7170" i="1"/>
  <c r="U7170" i="1" s="1"/>
  <c r="T7171" i="1"/>
  <c r="U7171" i="1" s="1"/>
  <c r="T7172" i="1"/>
  <c r="U7172" i="1" s="1"/>
  <c r="T7173" i="1"/>
  <c r="U7173" i="1" s="1"/>
  <c r="T7174" i="1"/>
  <c r="U7174" i="1" s="1"/>
  <c r="T7175" i="1"/>
  <c r="U7175" i="1" s="1"/>
  <c r="T7176" i="1"/>
  <c r="U7176" i="1" s="1"/>
  <c r="T7177" i="1"/>
  <c r="U7177" i="1" s="1"/>
  <c r="T7178" i="1"/>
  <c r="U7178" i="1" s="1"/>
  <c r="T7179" i="1"/>
  <c r="U7179" i="1" s="1"/>
  <c r="T7180" i="1"/>
  <c r="U7180" i="1" s="1"/>
  <c r="T7181" i="1"/>
  <c r="U7181" i="1" s="1"/>
  <c r="T7182" i="1"/>
  <c r="U7182" i="1" s="1"/>
  <c r="T7183" i="1"/>
  <c r="U7183" i="1" s="1"/>
  <c r="T7184" i="1"/>
  <c r="U7184" i="1" s="1"/>
  <c r="T7185" i="1"/>
  <c r="U7185" i="1" s="1"/>
  <c r="T7186" i="1"/>
  <c r="U7186" i="1" s="1"/>
  <c r="T7187" i="1"/>
  <c r="U7187" i="1" s="1"/>
  <c r="T7188" i="1"/>
  <c r="U7188" i="1" s="1"/>
  <c r="T7189" i="1"/>
  <c r="U7189" i="1" s="1"/>
  <c r="T7190" i="1"/>
  <c r="U7190" i="1" s="1"/>
  <c r="T7191" i="1"/>
  <c r="U7191" i="1" s="1"/>
  <c r="T7192" i="1"/>
  <c r="U7192" i="1" s="1"/>
  <c r="T7193" i="1"/>
  <c r="U7193" i="1" s="1"/>
  <c r="T7194" i="1"/>
  <c r="U7194" i="1" s="1"/>
  <c r="T7195" i="1"/>
  <c r="U7195" i="1" s="1"/>
  <c r="T7196" i="1"/>
  <c r="U7196" i="1" s="1"/>
  <c r="T7197" i="1"/>
  <c r="U7197" i="1" s="1"/>
  <c r="T7198" i="1"/>
  <c r="U7198" i="1" s="1"/>
  <c r="T7199" i="1"/>
  <c r="U7199" i="1" s="1"/>
  <c r="T7200" i="1"/>
  <c r="U7200" i="1" s="1"/>
  <c r="T7201" i="1"/>
  <c r="U7201" i="1" s="1"/>
  <c r="T7202" i="1"/>
  <c r="U7202" i="1" s="1"/>
  <c r="T7203" i="1"/>
  <c r="U7203" i="1" s="1"/>
  <c r="T7204" i="1"/>
  <c r="U7204" i="1" s="1"/>
  <c r="T7205" i="1"/>
  <c r="U7205" i="1" s="1"/>
  <c r="T7206" i="1"/>
  <c r="U7206" i="1" s="1"/>
  <c r="T7207" i="1"/>
  <c r="U7207" i="1" s="1"/>
  <c r="T7208" i="1"/>
  <c r="U7208" i="1" s="1"/>
  <c r="T7209" i="1"/>
  <c r="U7209" i="1" s="1"/>
  <c r="T7210" i="1"/>
  <c r="U7210" i="1" s="1"/>
  <c r="T7211" i="1"/>
  <c r="U7211" i="1" s="1"/>
  <c r="T7212" i="1"/>
  <c r="U7212" i="1" s="1"/>
  <c r="T7213" i="1"/>
  <c r="U7213" i="1" s="1"/>
  <c r="T7214" i="1"/>
  <c r="U7214" i="1" s="1"/>
  <c r="T7215" i="1"/>
  <c r="U7215" i="1" s="1"/>
  <c r="T7216" i="1"/>
  <c r="U7216" i="1" s="1"/>
  <c r="T7217" i="1"/>
  <c r="U7217" i="1" s="1"/>
  <c r="T7218" i="1"/>
  <c r="U7218" i="1" s="1"/>
  <c r="T7219" i="1"/>
  <c r="U7219" i="1" s="1"/>
  <c r="T7220" i="1"/>
  <c r="U7220" i="1" s="1"/>
  <c r="T7221" i="1"/>
  <c r="U7221" i="1" s="1"/>
  <c r="T7222" i="1"/>
  <c r="U7222" i="1" s="1"/>
  <c r="T7223" i="1"/>
  <c r="U7223" i="1" s="1"/>
  <c r="T7224" i="1"/>
  <c r="U7224" i="1" s="1"/>
  <c r="T7225" i="1"/>
  <c r="U7225" i="1" s="1"/>
  <c r="T7226" i="1"/>
  <c r="U7226" i="1" s="1"/>
  <c r="T7227" i="1"/>
  <c r="U7227" i="1" s="1"/>
  <c r="T7228" i="1"/>
  <c r="U7228" i="1" s="1"/>
  <c r="T7229" i="1"/>
  <c r="U7229" i="1" s="1"/>
  <c r="T7230" i="1"/>
  <c r="U7230" i="1" s="1"/>
  <c r="T7231" i="1"/>
  <c r="U7231" i="1" s="1"/>
  <c r="T7232" i="1"/>
  <c r="U7232" i="1" s="1"/>
  <c r="T7233" i="1"/>
  <c r="U7233" i="1" s="1"/>
  <c r="T7234" i="1"/>
  <c r="U7234" i="1" s="1"/>
  <c r="T7235" i="1"/>
  <c r="U7235" i="1" s="1"/>
  <c r="T7236" i="1"/>
  <c r="U7236" i="1" s="1"/>
  <c r="T7237" i="1"/>
  <c r="U7237" i="1" s="1"/>
  <c r="T7238" i="1"/>
  <c r="U7238" i="1" s="1"/>
  <c r="T7239" i="1"/>
  <c r="U7239" i="1" s="1"/>
  <c r="T7240" i="1"/>
  <c r="U7240" i="1" s="1"/>
  <c r="T7241" i="1"/>
  <c r="U7241" i="1" s="1"/>
  <c r="T7242" i="1"/>
  <c r="U7242" i="1" s="1"/>
  <c r="T7243" i="1"/>
  <c r="U7243" i="1" s="1"/>
  <c r="T7244" i="1"/>
  <c r="U7244" i="1" s="1"/>
  <c r="T7245" i="1"/>
  <c r="U7245" i="1" s="1"/>
  <c r="T7246" i="1"/>
  <c r="U7246" i="1" s="1"/>
  <c r="T7247" i="1"/>
  <c r="U7247" i="1" s="1"/>
  <c r="T7248" i="1"/>
  <c r="U7248" i="1" s="1"/>
  <c r="T7249" i="1"/>
  <c r="U7249" i="1" s="1"/>
  <c r="T7250" i="1"/>
  <c r="U7250" i="1" s="1"/>
  <c r="T7251" i="1"/>
  <c r="U7251" i="1" s="1"/>
  <c r="T7252" i="1"/>
  <c r="U7252" i="1" s="1"/>
  <c r="T7253" i="1"/>
  <c r="U7253" i="1" s="1"/>
  <c r="T7254" i="1"/>
  <c r="U7254" i="1" s="1"/>
  <c r="T7255" i="1"/>
  <c r="U7255" i="1" s="1"/>
  <c r="T7256" i="1"/>
  <c r="U7256" i="1" s="1"/>
  <c r="T7257" i="1"/>
  <c r="U7257" i="1" s="1"/>
  <c r="T7258" i="1"/>
  <c r="U7258" i="1" s="1"/>
  <c r="T7259" i="1"/>
  <c r="U7259" i="1" s="1"/>
  <c r="T7260" i="1"/>
  <c r="U7260" i="1" s="1"/>
  <c r="T7261" i="1"/>
  <c r="U7261" i="1" s="1"/>
  <c r="T7262" i="1"/>
  <c r="U7262" i="1" s="1"/>
  <c r="T7263" i="1"/>
  <c r="U7263" i="1" s="1"/>
  <c r="T7264" i="1"/>
  <c r="U7264" i="1" s="1"/>
  <c r="T7265" i="1"/>
  <c r="U7265" i="1" s="1"/>
  <c r="T7266" i="1"/>
  <c r="U7266" i="1" s="1"/>
  <c r="T7267" i="1"/>
  <c r="U7267" i="1" s="1"/>
  <c r="T7268" i="1"/>
  <c r="U7268" i="1" s="1"/>
  <c r="T7269" i="1"/>
  <c r="U7269" i="1" s="1"/>
  <c r="T7270" i="1"/>
  <c r="U7270" i="1" s="1"/>
  <c r="T7271" i="1"/>
  <c r="U7271" i="1" s="1"/>
  <c r="T7272" i="1"/>
  <c r="U7272" i="1" s="1"/>
  <c r="T7273" i="1"/>
  <c r="U7273" i="1" s="1"/>
  <c r="T7274" i="1"/>
  <c r="U7274" i="1" s="1"/>
  <c r="T7275" i="1"/>
  <c r="U7275" i="1" s="1"/>
  <c r="T7276" i="1"/>
  <c r="U7276" i="1" s="1"/>
  <c r="T7277" i="1"/>
  <c r="U7277" i="1" s="1"/>
  <c r="T7278" i="1"/>
  <c r="U7278" i="1" s="1"/>
  <c r="T7279" i="1"/>
  <c r="U7279" i="1" s="1"/>
  <c r="T7280" i="1"/>
  <c r="U7280" i="1" s="1"/>
  <c r="T7281" i="1"/>
  <c r="U7281" i="1" s="1"/>
  <c r="T7282" i="1"/>
  <c r="U7282" i="1" s="1"/>
  <c r="T7283" i="1"/>
  <c r="U7283" i="1" s="1"/>
  <c r="T7284" i="1"/>
  <c r="U7284" i="1" s="1"/>
  <c r="T7285" i="1"/>
  <c r="U7285" i="1" s="1"/>
  <c r="T7286" i="1"/>
  <c r="U7286" i="1" s="1"/>
  <c r="T7287" i="1"/>
  <c r="U7287" i="1" s="1"/>
  <c r="T7288" i="1"/>
  <c r="U7288" i="1" s="1"/>
  <c r="T7289" i="1"/>
  <c r="U7289" i="1" s="1"/>
  <c r="T7290" i="1"/>
  <c r="U7290" i="1" s="1"/>
  <c r="T7291" i="1"/>
  <c r="U7291" i="1" s="1"/>
  <c r="T7292" i="1"/>
  <c r="U7292" i="1" s="1"/>
  <c r="T7293" i="1"/>
  <c r="U7293" i="1" s="1"/>
  <c r="T7294" i="1"/>
  <c r="U7294" i="1" s="1"/>
  <c r="T7295" i="1"/>
  <c r="U7295" i="1" s="1"/>
  <c r="T7296" i="1"/>
  <c r="U7296" i="1" s="1"/>
  <c r="T7297" i="1"/>
  <c r="U7297" i="1" s="1"/>
  <c r="T7298" i="1"/>
  <c r="U7298" i="1" s="1"/>
  <c r="T7299" i="1"/>
  <c r="U7299" i="1" s="1"/>
  <c r="T7300" i="1"/>
  <c r="U7300" i="1" s="1"/>
  <c r="T7301" i="1"/>
  <c r="U7301" i="1" s="1"/>
  <c r="T7302" i="1"/>
  <c r="U7302" i="1" s="1"/>
  <c r="T7303" i="1"/>
  <c r="U7303" i="1" s="1"/>
  <c r="T7304" i="1"/>
  <c r="U7304" i="1" s="1"/>
  <c r="T7305" i="1"/>
  <c r="U7305" i="1" s="1"/>
  <c r="T7306" i="1"/>
  <c r="U7306" i="1" s="1"/>
  <c r="T7307" i="1"/>
  <c r="U7307" i="1" s="1"/>
  <c r="T7308" i="1"/>
  <c r="U7308" i="1" s="1"/>
  <c r="T7309" i="1"/>
  <c r="U7309" i="1" s="1"/>
  <c r="T7310" i="1"/>
  <c r="U7310" i="1" s="1"/>
  <c r="T7311" i="1"/>
  <c r="U7311" i="1" s="1"/>
  <c r="T7312" i="1"/>
  <c r="U7312" i="1" s="1"/>
  <c r="T7313" i="1"/>
  <c r="U7313" i="1" s="1"/>
  <c r="T7314" i="1"/>
  <c r="U7314" i="1" s="1"/>
  <c r="T7315" i="1"/>
  <c r="U7315" i="1" s="1"/>
  <c r="T7316" i="1"/>
  <c r="U7316" i="1" s="1"/>
  <c r="T7317" i="1"/>
  <c r="U7317" i="1" s="1"/>
  <c r="T7318" i="1"/>
  <c r="U7318" i="1" s="1"/>
  <c r="T7319" i="1"/>
  <c r="U7319" i="1" s="1"/>
  <c r="T7320" i="1"/>
  <c r="U7320" i="1" s="1"/>
  <c r="T7321" i="1"/>
  <c r="U7321" i="1" s="1"/>
  <c r="T7322" i="1"/>
  <c r="U7322" i="1" s="1"/>
  <c r="T7323" i="1"/>
  <c r="U7323" i="1" s="1"/>
  <c r="T7324" i="1"/>
  <c r="U7324" i="1" s="1"/>
  <c r="T7325" i="1"/>
  <c r="U7325" i="1" s="1"/>
  <c r="T7326" i="1"/>
  <c r="U7326" i="1" s="1"/>
  <c r="T7327" i="1"/>
  <c r="U7327" i="1" s="1"/>
  <c r="T7328" i="1"/>
  <c r="U7328" i="1" s="1"/>
  <c r="T7329" i="1"/>
  <c r="U7329" i="1" s="1"/>
  <c r="T7330" i="1"/>
  <c r="U7330" i="1" s="1"/>
  <c r="T7331" i="1"/>
  <c r="U7331" i="1" s="1"/>
  <c r="T7332" i="1"/>
  <c r="U7332" i="1" s="1"/>
  <c r="T7333" i="1"/>
  <c r="U7333" i="1" s="1"/>
  <c r="T7334" i="1"/>
  <c r="U7334" i="1" s="1"/>
  <c r="T7335" i="1"/>
  <c r="U7335" i="1" s="1"/>
  <c r="T7336" i="1"/>
  <c r="U7336" i="1" s="1"/>
  <c r="T7337" i="1"/>
  <c r="U7337" i="1" s="1"/>
  <c r="T7338" i="1"/>
  <c r="U7338" i="1" s="1"/>
  <c r="T7339" i="1"/>
  <c r="U7339" i="1" s="1"/>
  <c r="T7340" i="1"/>
  <c r="U7340" i="1" s="1"/>
  <c r="T7341" i="1"/>
  <c r="U7341" i="1" s="1"/>
  <c r="T7342" i="1"/>
  <c r="U7342" i="1" s="1"/>
  <c r="T7343" i="1"/>
  <c r="U7343" i="1" s="1"/>
  <c r="T7344" i="1"/>
  <c r="U7344" i="1" s="1"/>
  <c r="T7345" i="1"/>
  <c r="U7345" i="1" s="1"/>
  <c r="T7346" i="1"/>
  <c r="U7346" i="1" s="1"/>
  <c r="T7347" i="1"/>
  <c r="U7347" i="1" s="1"/>
  <c r="T7348" i="1"/>
  <c r="U7348" i="1" s="1"/>
  <c r="T7349" i="1"/>
  <c r="U7349" i="1" s="1"/>
  <c r="T7350" i="1"/>
  <c r="U7350" i="1" s="1"/>
  <c r="T7351" i="1"/>
  <c r="U7351" i="1" s="1"/>
  <c r="T7352" i="1"/>
  <c r="U7352" i="1" s="1"/>
  <c r="T7353" i="1"/>
  <c r="U7353" i="1" s="1"/>
  <c r="T7354" i="1"/>
  <c r="U7354" i="1" s="1"/>
  <c r="T7355" i="1"/>
  <c r="U7355" i="1" s="1"/>
  <c r="T7356" i="1"/>
  <c r="U7356" i="1" s="1"/>
  <c r="T7357" i="1"/>
  <c r="U7357" i="1" s="1"/>
  <c r="T7358" i="1"/>
  <c r="U7358" i="1" s="1"/>
  <c r="T7359" i="1"/>
  <c r="U7359" i="1" s="1"/>
  <c r="T7360" i="1"/>
  <c r="U7360" i="1" s="1"/>
  <c r="T7361" i="1"/>
  <c r="U7361" i="1" s="1"/>
  <c r="T7362" i="1"/>
  <c r="U7362" i="1" s="1"/>
  <c r="T7363" i="1"/>
  <c r="U7363" i="1" s="1"/>
  <c r="T7364" i="1"/>
  <c r="U7364" i="1" s="1"/>
  <c r="T7365" i="1"/>
  <c r="U7365" i="1" s="1"/>
  <c r="T7366" i="1"/>
  <c r="U7366" i="1" s="1"/>
  <c r="T7367" i="1"/>
  <c r="U7367" i="1" s="1"/>
  <c r="T7368" i="1"/>
  <c r="U7368" i="1" s="1"/>
  <c r="T7369" i="1"/>
  <c r="U7369" i="1" s="1"/>
  <c r="T7370" i="1"/>
  <c r="U7370" i="1" s="1"/>
  <c r="T7371" i="1"/>
  <c r="U7371" i="1" s="1"/>
  <c r="T7372" i="1"/>
  <c r="U7372" i="1" s="1"/>
  <c r="T7373" i="1"/>
  <c r="U7373" i="1" s="1"/>
  <c r="T7374" i="1"/>
  <c r="U7374" i="1" s="1"/>
  <c r="T7375" i="1"/>
  <c r="U7375" i="1" s="1"/>
  <c r="T7376" i="1"/>
  <c r="U7376" i="1" s="1"/>
  <c r="T7377" i="1"/>
  <c r="U7377" i="1" s="1"/>
  <c r="T7378" i="1"/>
  <c r="U7378" i="1" s="1"/>
  <c r="T7379" i="1"/>
  <c r="U7379" i="1" s="1"/>
  <c r="T7380" i="1"/>
  <c r="U7380" i="1" s="1"/>
  <c r="T7381" i="1"/>
  <c r="U7381" i="1" s="1"/>
  <c r="T7382" i="1"/>
  <c r="U7382" i="1" s="1"/>
  <c r="T7383" i="1"/>
  <c r="U7383" i="1" s="1"/>
  <c r="T7384" i="1"/>
  <c r="U7384" i="1" s="1"/>
  <c r="T7385" i="1"/>
  <c r="U7385" i="1" s="1"/>
  <c r="T7386" i="1"/>
  <c r="U7386" i="1" s="1"/>
  <c r="T7387" i="1"/>
  <c r="U7387" i="1" s="1"/>
  <c r="T7388" i="1"/>
  <c r="U7388" i="1" s="1"/>
  <c r="T7389" i="1"/>
  <c r="U7389" i="1" s="1"/>
  <c r="T7390" i="1"/>
  <c r="U7390" i="1" s="1"/>
  <c r="T7391" i="1"/>
  <c r="U7391" i="1" s="1"/>
  <c r="T7392" i="1"/>
  <c r="U7392" i="1" s="1"/>
  <c r="T7393" i="1"/>
  <c r="U7393" i="1" s="1"/>
  <c r="T7394" i="1"/>
  <c r="U7394" i="1" s="1"/>
  <c r="T7395" i="1"/>
  <c r="U7395" i="1" s="1"/>
  <c r="T7396" i="1"/>
  <c r="U7396" i="1" s="1"/>
  <c r="T7397" i="1"/>
  <c r="U7397" i="1" s="1"/>
  <c r="T7398" i="1"/>
  <c r="U7398" i="1" s="1"/>
  <c r="T7399" i="1"/>
  <c r="U7399" i="1" s="1"/>
  <c r="T7400" i="1"/>
  <c r="U7400" i="1" s="1"/>
  <c r="T7401" i="1"/>
  <c r="U7401" i="1" s="1"/>
  <c r="T7402" i="1"/>
  <c r="U7402" i="1" s="1"/>
  <c r="T7403" i="1"/>
  <c r="U7403" i="1" s="1"/>
  <c r="T7404" i="1"/>
  <c r="U7404" i="1" s="1"/>
  <c r="T7405" i="1"/>
  <c r="U7405" i="1" s="1"/>
  <c r="T7406" i="1"/>
  <c r="U7406" i="1" s="1"/>
  <c r="T7407" i="1"/>
  <c r="U7407" i="1" s="1"/>
  <c r="T7408" i="1"/>
  <c r="U7408" i="1" s="1"/>
  <c r="T7409" i="1"/>
  <c r="U7409" i="1" s="1"/>
  <c r="T7410" i="1"/>
  <c r="U7410" i="1" s="1"/>
  <c r="T7411" i="1"/>
  <c r="U7411" i="1" s="1"/>
  <c r="T7412" i="1"/>
  <c r="U7412" i="1" s="1"/>
  <c r="T7413" i="1"/>
  <c r="U7413" i="1" s="1"/>
  <c r="T7414" i="1"/>
  <c r="U7414" i="1" s="1"/>
  <c r="T7415" i="1"/>
  <c r="U7415" i="1" s="1"/>
  <c r="T7416" i="1"/>
  <c r="U7416" i="1" s="1"/>
  <c r="T7417" i="1"/>
  <c r="U7417" i="1" s="1"/>
  <c r="T7418" i="1"/>
  <c r="U7418" i="1" s="1"/>
  <c r="T7419" i="1"/>
  <c r="U7419" i="1" s="1"/>
  <c r="T7420" i="1"/>
  <c r="U7420" i="1" s="1"/>
  <c r="T7421" i="1"/>
  <c r="U7421" i="1" s="1"/>
  <c r="T7422" i="1"/>
  <c r="U7422" i="1" s="1"/>
  <c r="T7423" i="1"/>
  <c r="U7423" i="1" s="1"/>
  <c r="T7424" i="1"/>
  <c r="U7424" i="1" s="1"/>
  <c r="T7425" i="1"/>
  <c r="U7425" i="1" s="1"/>
  <c r="T7426" i="1"/>
  <c r="U7426" i="1" s="1"/>
  <c r="T7427" i="1"/>
  <c r="U7427" i="1" s="1"/>
  <c r="T7428" i="1"/>
  <c r="U7428" i="1" s="1"/>
  <c r="T7429" i="1"/>
  <c r="U7429" i="1" s="1"/>
  <c r="T7430" i="1"/>
  <c r="U7430" i="1" s="1"/>
  <c r="T7431" i="1"/>
  <c r="U7431" i="1" s="1"/>
  <c r="T7432" i="1"/>
  <c r="U7432" i="1" s="1"/>
  <c r="T7433" i="1"/>
  <c r="U7433" i="1" s="1"/>
  <c r="T7434" i="1"/>
  <c r="U7434" i="1" s="1"/>
  <c r="T7435" i="1"/>
  <c r="U7435" i="1" s="1"/>
  <c r="T7436" i="1"/>
  <c r="U7436" i="1" s="1"/>
  <c r="T7437" i="1"/>
  <c r="U7437" i="1" s="1"/>
  <c r="T7438" i="1"/>
  <c r="U7438" i="1" s="1"/>
  <c r="T7439" i="1"/>
  <c r="U7439" i="1" s="1"/>
  <c r="T7440" i="1"/>
  <c r="U7440" i="1" s="1"/>
  <c r="T7441" i="1"/>
  <c r="U7441" i="1" s="1"/>
  <c r="T7442" i="1"/>
  <c r="U7442" i="1" s="1"/>
  <c r="T7443" i="1"/>
  <c r="U7443" i="1" s="1"/>
  <c r="T7444" i="1"/>
  <c r="U7444" i="1" s="1"/>
  <c r="T7445" i="1"/>
  <c r="U7445" i="1" s="1"/>
  <c r="T7446" i="1"/>
  <c r="U7446" i="1" s="1"/>
  <c r="T7447" i="1"/>
  <c r="U7447" i="1" s="1"/>
  <c r="T7448" i="1"/>
  <c r="U7448" i="1" s="1"/>
  <c r="T7449" i="1"/>
  <c r="U7449" i="1" s="1"/>
  <c r="T7450" i="1"/>
  <c r="U7450" i="1" s="1"/>
  <c r="T7451" i="1"/>
  <c r="U7451" i="1" s="1"/>
  <c r="T7452" i="1"/>
  <c r="U7452" i="1" s="1"/>
  <c r="T7453" i="1"/>
  <c r="U7453" i="1" s="1"/>
  <c r="T7454" i="1"/>
  <c r="U7454" i="1" s="1"/>
  <c r="T7455" i="1"/>
  <c r="U7455" i="1" s="1"/>
  <c r="T7456" i="1"/>
  <c r="U7456" i="1" s="1"/>
  <c r="T7457" i="1"/>
  <c r="U7457" i="1" s="1"/>
  <c r="T7458" i="1"/>
  <c r="U7458" i="1" s="1"/>
  <c r="T7459" i="1"/>
  <c r="U7459" i="1" s="1"/>
  <c r="T7460" i="1"/>
  <c r="U7460" i="1" s="1"/>
  <c r="T7461" i="1"/>
  <c r="U7461" i="1" s="1"/>
  <c r="T7462" i="1"/>
  <c r="U7462" i="1" s="1"/>
  <c r="T7463" i="1"/>
  <c r="U7463" i="1" s="1"/>
  <c r="T7464" i="1"/>
  <c r="U7464" i="1" s="1"/>
  <c r="T7465" i="1"/>
  <c r="U7465" i="1" s="1"/>
  <c r="T7466" i="1"/>
  <c r="U7466" i="1" s="1"/>
  <c r="T7467" i="1"/>
  <c r="U7467" i="1" s="1"/>
  <c r="T7468" i="1"/>
  <c r="U7468" i="1" s="1"/>
  <c r="T7469" i="1"/>
  <c r="U7469" i="1" s="1"/>
  <c r="T7470" i="1"/>
  <c r="U7470" i="1" s="1"/>
  <c r="T7471" i="1"/>
  <c r="U7471" i="1" s="1"/>
  <c r="T7472" i="1"/>
  <c r="U7472" i="1" s="1"/>
  <c r="T7473" i="1"/>
  <c r="U7473" i="1" s="1"/>
  <c r="T7474" i="1"/>
  <c r="U7474" i="1" s="1"/>
  <c r="T7475" i="1"/>
  <c r="U7475" i="1" s="1"/>
  <c r="T7476" i="1"/>
  <c r="U7476" i="1" s="1"/>
  <c r="T7477" i="1"/>
  <c r="U7477" i="1" s="1"/>
  <c r="T7478" i="1"/>
  <c r="U7478" i="1" s="1"/>
  <c r="T7479" i="1"/>
  <c r="U7479" i="1" s="1"/>
  <c r="T7480" i="1"/>
  <c r="U7480" i="1" s="1"/>
  <c r="T7481" i="1"/>
  <c r="U7481" i="1" s="1"/>
  <c r="T7482" i="1"/>
  <c r="U7482" i="1" s="1"/>
  <c r="T7483" i="1"/>
  <c r="U7483" i="1" s="1"/>
  <c r="T7484" i="1"/>
  <c r="U7484" i="1" s="1"/>
  <c r="T7485" i="1"/>
  <c r="U7485" i="1" s="1"/>
  <c r="T7486" i="1"/>
  <c r="U7486" i="1" s="1"/>
  <c r="T7487" i="1"/>
  <c r="U7487" i="1" s="1"/>
  <c r="T7488" i="1"/>
  <c r="U7488" i="1" s="1"/>
  <c r="T7489" i="1"/>
  <c r="U7489" i="1" s="1"/>
  <c r="T7490" i="1"/>
  <c r="U7490" i="1" s="1"/>
  <c r="T7491" i="1"/>
  <c r="U7491" i="1" s="1"/>
  <c r="T7492" i="1"/>
  <c r="U7492" i="1" s="1"/>
  <c r="T7493" i="1"/>
  <c r="U7493" i="1" s="1"/>
  <c r="T7494" i="1"/>
  <c r="U7494" i="1" s="1"/>
  <c r="T7495" i="1"/>
  <c r="U7495" i="1" s="1"/>
  <c r="T7496" i="1"/>
  <c r="U7496" i="1" s="1"/>
  <c r="T7497" i="1"/>
  <c r="U7497" i="1" s="1"/>
  <c r="T7498" i="1"/>
  <c r="U7498" i="1" s="1"/>
  <c r="T7499" i="1"/>
  <c r="U7499" i="1" s="1"/>
  <c r="T7500" i="1"/>
  <c r="U7500" i="1" s="1"/>
  <c r="T7501" i="1"/>
  <c r="U7501" i="1" s="1"/>
  <c r="T7502" i="1"/>
  <c r="U7502" i="1" s="1"/>
  <c r="T7503" i="1"/>
  <c r="U7503" i="1" s="1"/>
  <c r="T7504" i="1"/>
  <c r="U7504" i="1" s="1"/>
  <c r="T7505" i="1"/>
  <c r="U7505" i="1" s="1"/>
  <c r="T7506" i="1"/>
  <c r="U7506" i="1" s="1"/>
  <c r="T7507" i="1"/>
  <c r="U7507" i="1" s="1"/>
  <c r="T7508" i="1"/>
  <c r="U7508" i="1" s="1"/>
  <c r="T7509" i="1"/>
  <c r="U7509" i="1" s="1"/>
  <c r="T7510" i="1"/>
  <c r="U7510" i="1" s="1"/>
  <c r="T7511" i="1"/>
  <c r="U7511" i="1" s="1"/>
  <c r="T7512" i="1"/>
  <c r="U7512" i="1" s="1"/>
  <c r="T7513" i="1"/>
  <c r="U7513" i="1" s="1"/>
  <c r="T7514" i="1"/>
  <c r="U7514" i="1" s="1"/>
  <c r="T7515" i="1"/>
  <c r="U7515" i="1" s="1"/>
  <c r="T7516" i="1"/>
  <c r="U7516" i="1" s="1"/>
  <c r="T7517" i="1"/>
  <c r="U7517" i="1" s="1"/>
  <c r="T7518" i="1"/>
  <c r="U7518" i="1" s="1"/>
  <c r="T7519" i="1"/>
  <c r="U7519" i="1" s="1"/>
  <c r="T7520" i="1"/>
  <c r="U7520" i="1" s="1"/>
  <c r="T7521" i="1"/>
  <c r="U7521" i="1" s="1"/>
  <c r="T7522" i="1"/>
  <c r="U7522" i="1" s="1"/>
  <c r="T7523" i="1"/>
  <c r="U7523" i="1" s="1"/>
  <c r="T7524" i="1"/>
  <c r="U7524" i="1" s="1"/>
  <c r="T7525" i="1"/>
  <c r="U7525" i="1" s="1"/>
  <c r="T7526" i="1"/>
  <c r="U7526" i="1" s="1"/>
  <c r="T7527" i="1"/>
  <c r="U7527" i="1" s="1"/>
  <c r="T7528" i="1"/>
  <c r="U7528" i="1" s="1"/>
  <c r="T7529" i="1"/>
  <c r="U7529" i="1" s="1"/>
  <c r="T7530" i="1"/>
  <c r="U7530" i="1" s="1"/>
  <c r="T7531" i="1"/>
  <c r="U7531" i="1" s="1"/>
  <c r="T7532" i="1"/>
  <c r="U7532" i="1" s="1"/>
  <c r="T7533" i="1"/>
  <c r="U7533" i="1" s="1"/>
  <c r="T7534" i="1"/>
  <c r="U7534" i="1" s="1"/>
  <c r="T7535" i="1"/>
  <c r="U7535" i="1" s="1"/>
  <c r="T7536" i="1"/>
  <c r="U7536" i="1" s="1"/>
  <c r="T7537" i="1"/>
  <c r="U7537" i="1" s="1"/>
  <c r="T7538" i="1"/>
  <c r="U7538" i="1" s="1"/>
  <c r="T7539" i="1"/>
  <c r="U7539" i="1" s="1"/>
  <c r="T7540" i="1"/>
  <c r="U7540" i="1" s="1"/>
  <c r="T7541" i="1"/>
  <c r="U7541" i="1" s="1"/>
  <c r="T7542" i="1"/>
  <c r="U7542" i="1" s="1"/>
  <c r="T7543" i="1"/>
  <c r="U7543" i="1" s="1"/>
  <c r="T7544" i="1"/>
  <c r="U7544" i="1" s="1"/>
  <c r="T7545" i="1"/>
  <c r="U7545" i="1" s="1"/>
  <c r="T7546" i="1"/>
  <c r="U7546" i="1" s="1"/>
  <c r="T7547" i="1"/>
  <c r="U7547" i="1" s="1"/>
  <c r="T7548" i="1"/>
  <c r="U7548" i="1" s="1"/>
  <c r="T7549" i="1"/>
  <c r="U7549" i="1" s="1"/>
  <c r="T7550" i="1"/>
  <c r="U7550" i="1" s="1"/>
  <c r="T7551" i="1"/>
  <c r="U7551" i="1" s="1"/>
  <c r="T7552" i="1"/>
  <c r="U7552" i="1" s="1"/>
  <c r="T7553" i="1"/>
  <c r="U7553" i="1" s="1"/>
  <c r="T7554" i="1"/>
  <c r="U7554" i="1" s="1"/>
  <c r="T7555" i="1"/>
  <c r="U7555" i="1" s="1"/>
  <c r="T7556" i="1"/>
  <c r="U7556" i="1" s="1"/>
  <c r="T7557" i="1"/>
  <c r="U7557" i="1" s="1"/>
  <c r="T7558" i="1"/>
  <c r="U7558" i="1" s="1"/>
  <c r="T7559" i="1"/>
  <c r="U7559" i="1" s="1"/>
  <c r="T7560" i="1"/>
  <c r="U7560" i="1" s="1"/>
  <c r="T7561" i="1"/>
  <c r="U7561" i="1" s="1"/>
  <c r="T7562" i="1"/>
  <c r="U7562" i="1" s="1"/>
  <c r="T7563" i="1"/>
  <c r="U7563" i="1" s="1"/>
  <c r="T7564" i="1"/>
  <c r="U7564" i="1" s="1"/>
  <c r="T7565" i="1"/>
  <c r="U7565" i="1" s="1"/>
  <c r="T7566" i="1"/>
  <c r="U7566" i="1" s="1"/>
  <c r="T7567" i="1"/>
  <c r="U7567" i="1" s="1"/>
  <c r="T7568" i="1"/>
  <c r="U7568" i="1" s="1"/>
  <c r="T7569" i="1"/>
  <c r="U7569" i="1" s="1"/>
  <c r="T7570" i="1"/>
  <c r="U7570" i="1" s="1"/>
  <c r="T7571" i="1"/>
  <c r="U7571" i="1" s="1"/>
  <c r="T7572" i="1"/>
  <c r="U7572" i="1" s="1"/>
  <c r="T7573" i="1"/>
  <c r="U7573" i="1" s="1"/>
  <c r="T7574" i="1"/>
  <c r="U7574" i="1" s="1"/>
  <c r="T7575" i="1"/>
  <c r="U7575" i="1" s="1"/>
  <c r="T7576" i="1"/>
  <c r="U7576" i="1" s="1"/>
  <c r="T7577" i="1"/>
  <c r="U7577" i="1" s="1"/>
  <c r="T7578" i="1"/>
  <c r="U7578" i="1" s="1"/>
  <c r="T7579" i="1"/>
  <c r="U7579" i="1" s="1"/>
  <c r="T7580" i="1"/>
  <c r="U7580" i="1" s="1"/>
  <c r="T7581" i="1"/>
  <c r="U7581" i="1" s="1"/>
  <c r="T7582" i="1"/>
  <c r="U7582" i="1" s="1"/>
  <c r="T7583" i="1"/>
  <c r="U7583" i="1" s="1"/>
  <c r="T7584" i="1"/>
  <c r="U7584" i="1" s="1"/>
  <c r="T7585" i="1"/>
  <c r="U7585" i="1" s="1"/>
  <c r="T7586" i="1"/>
  <c r="U7586" i="1" s="1"/>
  <c r="T7587" i="1"/>
  <c r="U7587" i="1" s="1"/>
  <c r="T7588" i="1"/>
  <c r="U7588" i="1" s="1"/>
  <c r="T7589" i="1"/>
  <c r="U7589" i="1" s="1"/>
  <c r="T7590" i="1"/>
  <c r="U7590" i="1" s="1"/>
  <c r="T7591" i="1"/>
  <c r="U7591" i="1" s="1"/>
  <c r="T7592" i="1"/>
  <c r="U7592" i="1" s="1"/>
  <c r="T7593" i="1"/>
  <c r="U7593" i="1" s="1"/>
  <c r="T7594" i="1"/>
  <c r="U7594" i="1" s="1"/>
  <c r="T7595" i="1"/>
  <c r="U7595" i="1" s="1"/>
  <c r="T7596" i="1"/>
  <c r="U7596" i="1" s="1"/>
  <c r="T7597" i="1"/>
  <c r="U7597" i="1" s="1"/>
  <c r="T7598" i="1"/>
  <c r="U7598" i="1" s="1"/>
  <c r="T7599" i="1"/>
  <c r="U7599" i="1" s="1"/>
  <c r="T7600" i="1"/>
  <c r="U7600" i="1" s="1"/>
  <c r="T7601" i="1"/>
  <c r="U7601" i="1" s="1"/>
  <c r="T7602" i="1"/>
  <c r="U7602" i="1" s="1"/>
  <c r="T7603" i="1"/>
  <c r="U7603" i="1" s="1"/>
  <c r="T7604" i="1"/>
  <c r="U7604" i="1" s="1"/>
  <c r="T7605" i="1"/>
  <c r="U7605" i="1" s="1"/>
  <c r="T7606" i="1"/>
  <c r="U7606" i="1" s="1"/>
  <c r="T7607" i="1"/>
  <c r="U7607" i="1" s="1"/>
  <c r="T7608" i="1"/>
  <c r="U7608" i="1" s="1"/>
  <c r="T7609" i="1"/>
  <c r="U7609" i="1" s="1"/>
  <c r="T7610" i="1"/>
  <c r="U7610" i="1" s="1"/>
  <c r="T7611" i="1"/>
  <c r="U7611" i="1" s="1"/>
  <c r="T7612" i="1"/>
  <c r="U7612" i="1" s="1"/>
  <c r="T7613" i="1"/>
  <c r="U7613" i="1" s="1"/>
  <c r="T7614" i="1"/>
  <c r="U7614" i="1" s="1"/>
  <c r="T7615" i="1"/>
  <c r="U7615" i="1" s="1"/>
  <c r="T7616" i="1"/>
  <c r="U7616" i="1" s="1"/>
  <c r="T7617" i="1"/>
  <c r="U7617" i="1" s="1"/>
  <c r="T7618" i="1"/>
  <c r="U7618" i="1" s="1"/>
  <c r="T7619" i="1"/>
  <c r="U7619" i="1" s="1"/>
  <c r="T7620" i="1"/>
  <c r="U7620" i="1" s="1"/>
  <c r="T7621" i="1"/>
  <c r="U7621" i="1" s="1"/>
  <c r="T7622" i="1"/>
  <c r="U7622" i="1" s="1"/>
  <c r="T7623" i="1"/>
  <c r="U7623" i="1" s="1"/>
  <c r="T7624" i="1"/>
  <c r="U7624" i="1" s="1"/>
  <c r="T7625" i="1"/>
  <c r="U7625" i="1" s="1"/>
  <c r="T7626" i="1"/>
  <c r="U7626" i="1" s="1"/>
  <c r="T7627" i="1"/>
  <c r="U7627" i="1" s="1"/>
  <c r="T7628" i="1"/>
  <c r="U7628" i="1" s="1"/>
  <c r="T7629" i="1"/>
  <c r="U7629" i="1" s="1"/>
  <c r="T7630" i="1"/>
  <c r="U7630" i="1" s="1"/>
  <c r="T7631" i="1"/>
  <c r="U7631" i="1" s="1"/>
  <c r="T7632" i="1"/>
  <c r="U7632" i="1" s="1"/>
  <c r="T7633" i="1"/>
  <c r="U7633" i="1" s="1"/>
  <c r="T7634" i="1"/>
  <c r="U7634" i="1" s="1"/>
  <c r="T7635" i="1"/>
  <c r="U7635" i="1" s="1"/>
  <c r="T7636" i="1"/>
  <c r="U7636" i="1" s="1"/>
  <c r="T7637" i="1"/>
  <c r="U7637" i="1" s="1"/>
  <c r="T7638" i="1"/>
  <c r="U7638" i="1" s="1"/>
  <c r="T7639" i="1"/>
  <c r="U7639" i="1" s="1"/>
  <c r="T7640" i="1"/>
  <c r="U7640" i="1" s="1"/>
  <c r="T7641" i="1"/>
  <c r="U7641" i="1" s="1"/>
  <c r="T7642" i="1"/>
  <c r="U7642" i="1" s="1"/>
  <c r="T7643" i="1"/>
  <c r="U7643" i="1" s="1"/>
  <c r="T7644" i="1"/>
  <c r="U7644" i="1" s="1"/>
  <c r="T7645" i="1"/>
  <c r="U7645" i="1" s="1"/>
  <c r="T7646" i="1"/>
  <c r="U7646" i="1" s="1"/>
  <c r="T7647" i="1"/>
  <c r="U7647" i="1" s="1"/>
  <c r="T7648" i="1"/>
  <c r="U7648" i="1" s="1"/>
  <c r="T7649" i="1"/>
  <c r="U7649" i="1" s="1"/>
  <c r="T7650" i="1"/>
  <c r="U7650" i="1" s="1"/>
  <c r="T7651" i="1"/>
  <c r="U7651" i="1" s="1"/>
  <c r="T7652" i="1"/>
  <c r="U7652" i="1" s="1"/>
  <c r="T7653" i="1"/>
  <c r="U7653" i="1" s="1"/>
  <c r="T7654" i="1"/>
  <c r="U7654" i="1" s="1"/>
  <c r="T7655" i="1"/>
  <c r="U7655" i="1" s="1"/>
  <c r="T7656" i="1"/>
  <c r="U7656" i="1" s="1"/>
  <c r="T7657" i="1"/>
  <c r="U7657" i="1" s="1"/>
  <c r="T7658" i="1"/>
  <c r="U7658" i="1" s="1"/>
  <c r="T7659" i="1"/>
  <c r="U7659" i="1" s="1"/>
  <c r="T7660" i="1"/>
  <c r="U7660" i="1" s="1"/>
  <c r="T7661" i="1"/>
  <c r="U7661" i="1" s="1"/>
  <c r="T7662" i="1"/>
  <c r="U7662" i="1" s="1"/>
  <c r="T7663" i="1"/>
  <c r="U7663" i="1" s="1"/>
  <c r="T7664" i="1"/>
  <c r="U7664" i="1" s="1"/>
  <c r="T7665" i="1"/>
  <c r="U7665" i="1" s="1"/>
  <c r="T7666" i="1"/>
  <c r="U7666" i="1" s="1"/>
  <c r="T7667" i="1"/>
  <c r="U7667" i="1" s="1"/>
  <c r="T7668" i="1"/>
  <c r="U7668" i="1" s="1"/>
  <c r="T7669" i="1"/>
  <c r="U7669" i="1" s="1"/>
  <c r="T7670" i="1"/>
  <c r="U7670" i="1" s="1"/>
  <c r="T7671" i="1"/>
  <c r="U7671" i="1" s="1"/>
  <c r="T7672" i="1"/>
  <c r="U7672" i="1" s="1"/>
  <c r="T7673" i="1"/>
  <c r="U7673" i="1" s="1"/>
  <c r="T7674" i="1"/>
  <c r="U7674" i="1" s="1"/>
  <c r="T7675" i="1"/>
  <c r="U7675" i="1" s="1"/>
  <c r="T7676" i="1"/>
  <c r="U7676" i="1" s="1"/>
  <c r="T7677" i="1"/>
  <c r="U7677" i="1" s="1"/>
  <c r="T7678" i="1"/>
  <c r="U7678" i="1" s="1"/>
  <c r="T7679" i="1"/>
  <c r="U7679" i="1" s="1"/>
  <c r="T7680" i="1"/>
  <c r="U7680" i="1" s="1"/>
  <c r="T7681" i="1"/>
  <c r="U7681" i="1" s="1"/>
  <c r="T7682" i="1"/>
  <c r="U7682" i="1" s="1"/>
  <c r="T7683" i="1"/>
  <c r="U7683" i="1" s="1"/>
  <c r="T7684" i="1"/>
  <c r="U7684" i="1" s="1"/>
  <c r="T7685" i="1"/>
  <c r="U7685" i="1" s="1"/>
  <c r="T7686" i="1"/>
  <c r="U7686" i="1" s="1"/>
  <c r="T7687" i="1"/>
  <c r="U7687" i="1" s="1"/>
  <c r="T7688" i="1"/>
  <c r="U7688" i="1" s="1"/>
  <c r="T7689" i="1"/>
  <c r="U7689" i="1" s="1"/>
  <c r="T7690" i="1"/>
  <c r="U7690" i="1" s="1"/>
  <c r="T7691" i="1"/>
  <c r="U7691" i="1" s="1"/>
  <c r="T7692" i="1"/>
  <c r="U7692" i="1" s="1"/>
  <c r="T7693" i="1"/>
  <c r="U7693" i="1" s="1"/>
  <c r="T7694" i="1"/>
  <c r="U7694" i="1" s="1"/>
  <c r="T7695" i="1"/>
  <c r="U7695" i="1" s="1"/>
  <c r="T7696" i="1"/>
  <c r="U7696" i="1" s="1"/>
  <c r="T7697" i="1"/>
  <c r="U7697" i="1" s="1"/>
  <c r="T7698" i="1"/>
  <c r="U7698" i="1" s="1"/>
  <c r="T7699" i="1"/>
  <c r="U7699" i="1" s="1"/>
  <c r="T7700" i="1"/>
  <c r="U7700" i="1" s="1"/>
  <c r="T7701" i="1"/>
  <c r="U7701" i="1" s="1"/>
  <c r="T7702" i="1"/>
  <c r="U7702" i="1" s="1"/>
  <c r="T7703" i="1"/>
  <c r="U7703" i="1" s="1"/>
  <c r="T7704" i="1"/>
  <c r="U7704" i="1" s="1"/>
  <c r="T7705" i="1"/>
  <c r="U7705" i="1" s="1"/>
  <c r="T7706" i="1"/>
  <c r="U7706" i="1" s="1"/>
  <c r="T7707" i="1"/>
  <c r="U7707" i="1" s="1"/>
  <c r="T7708" i="1"/>
  <c r="U7708" i="1" s="1"/>
  <c r="T7709" i="1"/>
  <c r="U7709" i="1" s="1"/>
  <c r="T7710" i="1"/>
  <c r="U7710" i="1" s="1"/>
  <c r="T7711" i="1"/>
  <c r="U7711" i="1" s="1"/>
  <c r="T7712" i="1"/>
  <c r="U7712" i="1" s="1"/>
  <c r="T7713" i="1"/>
  <c r="U7713" i="1" s="1"/>
  <c r="T7714" i="1"/>
  <c r="U7714" i="1" s="1"/>
  <c r="T7715" i="1"/>
  <c r="U7715" i="1" s="1"/>
  <c r="T7716" i="1"/>
  <c r="U7716" i="1" s="1"/>
  <c r="T7717" i="1"/>
  <c r="U7717" i="1" s="1"/>
  <c r="T7718" i="1"/>
  <c r="U7718" i="1" s="1"/>
  <c r="T7719" i="1"/>
  <c r="U7719" i="1" s="1"/>
  <c r="T7720" i="1"/>
  <c r="U7720" i="1" s="1"/>
  <c r="T7721" i="1"/>
  <c r="U7721" i="1" s="1"/>
  <c r="T7722" i="1"/>
  <c r="U7722" i="1" s="1"/>
  <c r="T7723" i="1"/>
  <c r="U7723" i="1" s="1"/>
  <c r="T7724" i="1"/>
  <c r="U7724" i="1" s="1"/>
  <c r="T7725" i="1"/>
  <c r="U7725" i="1" s="1"/>
  <c r="T7726" i="1"/>
  <c r="U7726" i="1" s="1"/>
  <c r="T7727" i="1"/>
  <c r="U7727" i="1" s="1"/>
  <c r="T7728" i="1"/>
  <c r="U7728" i="1" s="1"/>
  <c r="T7729" i="1"/>
  <c r="U7729" i="1" s="1"/>
  <c r="T7730" i="1"/>
  <c r="U7730" i="1" s="1"/>
  <c r="T7731" i="1"/>
  <c r="U7731" i="1" s="1"/>
  <c r="T7732" i="1"/>
  <c r="U7732" i="1" s="1"/>
  <c r="T7733" i="1"/>
  <c r="U7733" i="1" s="1"/>
  <c r="T7734" i="1"/>
  <c r="U7734" i="1" s="1"/>
  <c r="T7735" i="1"/>
  <c r="U7735" i="1" s="1"/>
  <c r="T7736" i="1"/>
  <c r="U7736" i="1" s="1"/>
  <c r="T7737" i="1"/>
  <c r="U7737" i="1" s="1"/>
  <c r="T7738" i="1"/>
  <c r="U7738" i="1" s="1"/>
  <c r="T7739" i="1"/>
  <c r="U7739" i="1" s="1"/>
  <c r="T7740" i="1"/>
  <c r="U7740" i="1" s="1"/>
  <c r="T7741" i="1"/>
  <c r="U7741" i="1" s="1"/>
  <c r="T7742" i="1"/>
  <c r="U7742" i="1" s="1"/>
  <c r="T7743" i="1"/>
  <c r="U7743" i="1" s="1"/>
  <c r="T7744" i="1"/>
  <c r="U7744" i="1" s="1"/>
  <c r="T7745" i="1"/>
  <c r="U7745" i="1" s="1"/>
  <c r="T7746" i="1"/>
  <c r="U7746" i="1" s="1"/>
  <c r="T7747" i="1"/>
  <c r="U7747" i="1" s="1"/>
  <c r="T7748" i="1"/>
  <c r="U7748" i="1" s="1"/>
  <c r="T7749" i="1"/>
  <c r="U7749" i="1" s="1"/>
  <c r="T7750" i="1"/>
  <c r="U7750" i="1" s="1"/>
  <c r="T7751" i="1"/>
  <c r="U7751" i="1" s="1"/>
  <c r="T7752" i="1"/>
  <c r="U7752" i="1" s="1"/>
  <c r="T7753" i="1"/>
  <c r="U7753" i="1" s="1"/>
  <c r="T7754" i="1"/>
  <c r="U7754" i="1" s="1"/>
  <c r="T7755" i="1"/>
  <c r="U7755" i="1" s="1"/>
  <c r="T7756" i="1"/>
  <c r="U7756" i="1" s="1"/>
  <c r="T7757" i="1"/>
  <c r="U7757" i="1" s="1"/>
  <c r="T7758" i="1"/>
  <c r="U7758" i="1" s="1"/>
  <c r="T7759" i="1"/>
  <c r="U7759" i="1" s="1"/>
  <c r="T7760" i="1"/>
  <c r="U7760" i="1" s="1"/>
  <c r="T7761" i="1"/>
  <c r="U7761" i="1" s="1"/>
  <c r="T7762" i="1"/>
  <c r="U7762" i="1" s="1"/>
  <c r="T7763" i="1"/>
  <c r="U7763" i="1" s="1"/>
  <c r="T7764" i="1"/>
  <c r="U7764" i="1" s="1"/>
  <c r="T7765" i="1"/>
  <c r="U7765" i="1" s="1"/>
  <c r="T7766" i="1"/>
  <c r="U7766" i="1" s="1"/>
  <c r="T7767" i="1"/>
  <c r="U7767" i="1" s="1"/>
  <c r="T7768" i="1"/>
  <c r="U7768" i="1" s="1"/>
  <c r="T7769" i="1"/>
  <c r="U7769" i="1" s="1"/>
  <c r="T7770" i="1"/>
  <c r="U7770" i="1" s="1"/>
  <c r="T7771" i="1"/>
  <c r="U7771" i="1" s="1"/>
  <c r="T7772" i="1"/>
  <c r="U7772" i="1" s="1"/>
  <c r="T7773" i="1"/>
  <c r="U7773" i="1" s="1"/>
  <c r="T7774" i="1"/>
  <c r="U7774" i="1" s="1"/>
  <c r="T7775" i="1"/>
  <c r="U7775" i="1" s="1"/>
  <c r="T7776" i="1"/>
  <c r="U7776" i="1" s="1"/>
  <c r="T7777" i="1"/>
  <c r="U7777" i="1" s="1"/>
  <c r="T7778" i="1"/>
  <c r="U7778" i="1" s="1"/>
  <c r="T7779" i="1"/>
  <c r="U7779" i="1" s="1"/>
  <c r="T7780" i="1"/>
  <c r="U7780" i="1" s="1"/>
  <c r="T7781" i="1"/>
  <c r="U7781" i="1" s="1"/>
  <c r="T7782" i="1"/>
  <c r="U7782" i="1" s="1"/>
  <c r="T7783" i="1"/>
  <c r="U7783" i="1" s="1"/>
  <c r="T7784" i="1"/>
  <c r="U7784" i="1" s="1"/>
  <c r="T7785" i="1"/>
  <c r="U7785" i="1" s="1"/>
  <c r="T7786" i="1"/>
  <c r="U7786" i="1" s="1"/>
  <c r="T7787" i="1"/>
  <c r="U7787" i="1" s="1"/>
  <c r="T7788" i="1"/>
  <c r="U7788" i="1" s="1"/>
  <c r="T7789" i="1"/>
  <c r="U7789" i="1" s="1"/>
  <c r="T7790" i="1"/>
  <c r="U7790" i="1" s="1"/>
  <c r="T7791" i="1"/>
  <c r="U7791" i="1" s="1"/>
  <c r="T7792" i="1"/>
  <c r="U7792" i="1" s="1"/>
  <c r="T7793" i="1"/>
  <c r="U7793" i="1" s="1"/>
  <c r="T7794" i="1"/>
  <c r="U7794" i="1" s="1"/>
  <c r="T7795" i="1"/>
  <c r="U7795" i="1" s="1"/>
  <c r="T7796" i="1"/>
  <c r="U7796" i="1" s="1"/>
  <c r="T7797" i="1"/>
  <c r="U7797" i="1" s="1"/>
  <c r="T7798" i="1"/>
  <c r="U7798" i="1" s="1"/>
  <c r="T7799" i="1"/>
  <c r="U7799" i="1" s="1"/>
  <c r="T7800" i="1"/>
  <c r="U7800" i="1" s="1"/>
  <c r="T7801" i="1"/>
  <c r="U7801" i="1" s="1"/>
  <c r="T7802" i="1"/>
  <c r="U7802" i="1" s="1"/>
  <c r="T7803" i="1"/>
  <c r="U7803" i="1" s="1"/>
  <c r="T7804" i="1"/>
  <c r="U7804" i="1" s="1"/>
  <c r="T7805" i="1"/>
  <c r="U7805" i="1" s="1"/>
  <c r="T7806" i="1"/>
  <c r="U7806" i="1" s="1"/>
  <c r="T7807" i="1"/>
  <c r="U7807" i="1" s="1"/>
  <c r="T7808" i="1"/>
  <c r="U7808" i="1" s="1"/>
  <c r="T7809" i="1"/>
  <c r="U7809" i="1" s="1"/>
  <c r="T7810" i="1"/>
  <c r="U7810" i="1" s="1"/>
  <c r="T7811" i="1"/>
  <c r="U7811" i="1" s="1"/>
  <c r="T7812" i="1"/>
  <c r="U7812" i="1" s="1"/>
  <c r="T7813" i="1"/>
  <c r="U7813" i="1" s="1"/>
  <c r="T7814" i="1"/>
  <c r="U7814" i="1" s="1"/>
  <c r="T7815" i="1"/>
  <c r="U7815" i="1" s="1"/>
  <c r="T7816" i="1"/>
  <c r="U7816" i="1" s="1"/>
  <c r="T7817" i="1"/>
  <c r="U7817" i="1" s="1"/>
  <c r="T7818" i="1"/>
  <c r="U7818" i="1" s="1"/>
  <c r="T7819" i="1"/>
  <c r="U7819" i="1" s="1"/>
  <c r="T7820" i="1"/>
  <c r="U7820" i="1" s="1"/>
  <c r="T7821" i="1"/>
  <c r="U7821" i="1" s="1"/>
  <c r="T7822" i="1"/>
  <c r="U7822" i="1" s="1"/>
  <c r="T7823" i="1"/>
  <c r="U7823" i="1" s="1"/>
  <c r="T7824" i="1"/>
  <c r="U7824" i="1" s="1"/>
  <c r="T7825" i="1"/>
  <c r="U7825" i="1" s="1"/>
  <c r="T7826" i="1"/>
  <c r="U7826" i="1" s="1"/>
  <c r="T7827" i="1"/>
  <c r="U7827" i="1" s="1"/>
  <c r="T7828" i="1"/>
  <c r="U7828" i="1" s="1"/>
  <c r="T7829" i="1"/>
  <c r="U7829" i="1" s="1"/>
  <c r="T7830" i="1"/>
  <c r="U7830" i="1" s="1"/>
  <c r="T7831" i="1"/>
  <c r="U7831" i="1" s="1"/>
  <c r="T7832" i="1"/>
  <c r="U7832" i="1" s="1"/>
  <c r="T7833" i="1"/>
  <c r="U7833" i="1" s="1"/>
  <c r="T7834" i="1"/>
  <c r="U7834" i="1" s="1"/>
  <c r="T7835" i="1"/>
  <c r="U7835" i="1" s="1"/>
  <c r="T7836" i="1"/>
  <c r="U7836" i="1" s="1"/>
  <c r="T7837" i="1"/>
  <c r="U7837" i="1" s="1"/>
  <c r="T7838" i="1"/>
  <c r="U7838" i="1" s="1"/>
  <c r="T7839" i="1"/>
  <c r="U7839" i="1" s="1"/>
  <c r="T7840" i="1"/>
  <c r="U7840" i="1" s="1"/>
  <c r="T7841" i="1"/>
  <c r="U7841" i="1" s="1"/>
  <c r="T7842" i="1"/>
  <c r="U7842" i="1" s="1"/>
  <c r="T7843" i="1"/>
  <c r="U7843" i="1" s="1"/>
  <c r="T7844" i="1"/>
  <c r="U7844" i="1" s="1"/>
  <c r="T7845" i="1"/>
  <c r="U7845" i="1" s="1"/>
  <c r="T7846" i="1"/>
  <c r="U7846" i="1" s="1"/>
  <c r="T7847" i="1"/>
  <c r="U7847" i="1" s="1"/>
  <c r="T7848" i="1"/>
  <c r="U7848" i="1" s="1"/>
  <c r="T7849" i="1"/>
  <c r="U7849" i="1" s="1"/>
  <c r="T7850" i="1"/>
  <c r="U7850" i="1" s="1"/>
  <c r="T7851" i="1"/>
  <c r="U7851" i="1" s="1"/>
  <c r="T7852" i="1"/>
  <c r="U7852" i="1" s="1"/>
  <c r="T7853" i="1"/>
  <c r="U7853" i="1" s="1"/>
  <c r="T7854" i="1"/>
  <c r="U7854" i="1" s="1"/>
  <c r="T7855" i="1"/>
  <c r="U7855" i="1" s="1"/>
  <c r="T7856" i="1"/>
  <c r="U7856" i="1" s="1"/>
  <c r="T7857" i="1"/>
  <c r="U7857" i="1" s="1"/>
  <c r="T7858" i="1"/>
  <c r="U7858" i="1" s="1"/>
  <c r="T7859" i="1"/>
  <c r="U7859" i="1" s="1"/>
  <c r="T7860" i="1"/>
  <c r="U7860" i="1" s="1"/>
  <c r="T7861" i="1"/>
  <c r="U7861" i="1" s="1"/>
  <c r="T7862" i="1"/>
  <c r="U7862" i="1" s="1"/>
  <c r="T7863" i="1"/>
  <c r="U7863" i="1" s="1"/>
  <c r="T7864" i="1"/>
  <c r="U7864" i="1" s="1"/>
  <c r="T7865" i="1"/>
  <c r="U7865" i="1" s="1"/>
  <c r="T7866" i="1"/>
  <c r="U7866" i="1" s="1"/>
  <c r="T7867" i="1"/>
  <c r="U7867" i="1" s="1"/>
  <c r="T7868" i="1"/>
  <c r="U7868" i="1" s="1"/>
  <c r="T7869" i="1"/>
  <c r="U7869" i="1" s="1"/>
  <c r="T7870" i="1"/>
  <c r="U7870" i="1" s="1"/>
  <c r="T7871" i="1"/>
  <c r="U7871" i="1" s="1"/>
  <c r="T7872" i="1"/>
  <c r="U7872" i="1" s="1"/>
  <c r="T7873" i="1"/>
  <c r="U7873" i="1" s="1"/>
  <c r="T7874" i="1"/>
  <c r="U7874" i="1" s="1"/>
  <c r="T7875" i="1"/>
  <c r="U7875" i="1" s="1"/>
  <c r="T7876" i="1"/>
  <c r="U7876" i="1" s="1"/>
  <c r="T7877" i="1"/>
  <c r="U7877" i="1" s="1"/>
  <c r="T7878" i="1"/>
  <c r="U7878" i="1" s="1"/>
  <c r="T7879" i="1"/>
  <c r="U7879" i="1" s="1"/>
  <c r="T7880" i="1"/>
  <c r="U7880" i="1" s="1"/>
  <c r="T7881" i="1"/>
  <c r="U7881" i="1" s="1"/>
  <c r="T7882" i="1"/>
  <c r="U7882" i="1" s="1"/>
  <c r="T7883" i="1"/>
  <c r="U7883" i="1" s="1"/>
  <c r="T7884" i="1"/>
  <c r="U7884" i="1" s="1"/>
  <c r="T7885" i="1"/>
  <c r="U7885" i="1" s="1"/>
  <c r="T7886" i="1"/>
  <c r="U7886" i="1" s="1"/>
  <c r="T7887" i="1"/>
  <c r="U7887" i="1" s="1"/>
  <c r="T7888" i="1"/>
  <c r="U7888" i="1" s="1"/>
  <c r="T7889" i="1"/>
  <c r="U7889" i="1" s="1"/>
  <c r="T7890" i="1"/>
  <c r="U7890" i="1" s="1"/>
  <c r="T7891" i="1"/>
  <c r="U7891" i="1" s="1"/>
  <c r="T7892" i="1"/>
  <c r="U7892" i="1" s="1"/>
  <c r="T7893" i="1"/>
  <c r="U7893" i="1" s="1"/>
  <c r="T7894" i="1"/>
  <c r="U7894" i="1" s="1"/>
  <c r="T7895" i="1"/>
  <c r="U7895" i="1" s="1"/>
  <c r="T7896" i="1"/>
  <c r="U7896" i="1" s="1"/>
  <c r="T7897" i="1"/>
  <c r="U7897" i="1" s="1"/>
  <c r="T7898" i="1"/>
  <c r="U7898" i="1" s="1"/>
  <c r="T7899" i="1"/>
  <c r="U7899" i="1" s="1"/>
  <c r="T7900" i="1"/>
  <c r="U7900" i="1" s="1"/>
  <c r="T7901" i="1"/>
  <c r="U7901" i="1" s="1"/>
  <c r="T7902" i="1"/>
  <c r="U7902" i="1" s="1"/>
  <c r="T7903" i="1"/>
  <c r="U7903" i="1" s="1"/>
  <c r="T7904" i="1"/>
  <c r="U7904" i="1" s="1"/>
  <c r="T7905" i="1"/>
  <c r="U7905" i="1" s="1"/>
  <c r="T7906" i="1"/>
  <c r="U7906" i="1" s="1"/>
  <c r="T7907" i="1"/>
  <c r="U7907" i="1" s="1"/>
  <c r="T7908" i="1"/>
  <c r="U7908" i="1" s="1"/>
  <c r="T7909" i="1"/>
  <c r="U7909" i="1" s="1"/>
  <c r="T7910" i="1"/>
  <c r="U7910" i="1" s="1"/>
  <c r="T7911" i="1"/>
  <c r="U7911" i="1" s="1"/>
  <c r="T7912" i="1"/>
  <c r="U7912" i="1" s="1"/>
  <c r="T7913" i="1"/>
  <c r="U7913" i="1" s="1"/>
  <c r="T7914" i="1"/>
  <c r="U7914" i="1" s="1"/>
  <c r="T7915" i="1"/>
  <c r="U7915" i="1" s="1"/>
  <c r="T7916" i="1"/>
  <c r="U7916" i="1" s="1"/>
  <c r="T7917" i="1"/>
  <c r="U7917" i="1" s="1"/>
  <c r="T7918" i="1"/>
  <c r="U7918" i="1" s="1"/>
  <c r="T7919" i="1"/>
  <c r="U7919" i="1" s="1"/>
  <c r="T7920" i="1"/>
  <c r="U7920" i="1" s="1"/>
  <c r="T7921" i="1"/>
  <c r="U7921" i="1" s="1"/>
  <c r="T7922" i="1"/>
  <c r="U7922" i="1" s="1"/>
  <c r="T7923" i="1"/>
  <c r="U7923" i="1" s="1"/>
  <c r="T7924" i="1"/>
  <c r="U7924" i="1" s="1"/>
  <c r="T7925" i="1"/>
  <c r="U7925" i="1" s="1"/>
  <c r="T7926" i="1"/>
  <c r="U7926" i="1" s="1"/>
  <c r="T7927" i="1"/>
  <c r="U7927" i="1" s="1"/>
  <c r="T7928" i="1"/>
  <c r="U7928" i="1" s="1"/>
  <c r="T7929" i="1"/>
  <c r="U7929" i="1" s="1"/>
  <c r="T7930" i="1"/>
  <c r="U7930" i="1" s="1"/>
  <c r="T7931" i="1"/>
  <c r="U7931" i="1" s="1"/>
  <c r="T7932" i="1"/>
  <c r="U7932" i="1" s="1"/>
  <c r="T7933" i="1"/>
  <c r="U7933" i="1" s="1"/>
  <c r="T7934" i="1"/>
  <c r="U7934" i="1" s="1"/>
  <c r="T7935" i="1"/>
  <c r="U7935" i="1" s="1"/>
  <c r="T7936" i="1"/>
  <c r="U7936" i="1" s="1"/>
  <c r="T7937" i="1"/>
  <c r="U7937" i="1" s="1"/>
  <c r="T7938" i="1"/>
  <c r="U7938" i="1" s="1"/>
  <c r="T7939" i="1"/>
  <c r="U7939" i="1" s="1"/>
  <c r="T7940" i="1"/>
  <c r="U7940" i="1" s="1"/>
  <c r="T7941" i="1"/>
  <c r="U7941" i="1" s="1"/>
  <c r="T7942" i="1"/>
  <c r="U7942" i="1" s="1"/>
  <c r="T7943" i="1"/>
  <c r="U7943" i="1" s="1"/>
  <c r="T7944" i="1"/>
  <c r="U7944" i="1" s="1"/>
  <c r="T7945" i="1"/>
  <c r="U7945" i="1" s="1"/>
  <c r="T7946" i="1"/>
  <c r="U7946" i="1" s="1"/>
  <c r="T7947" i="1"/>
  <c r="U7947" i="1" s="1"/>
  <c r="T7948" i="1"/>
  <c r="U7948" i="1" s="1"/>
  <c r="T7949" i="1"/>
  <c r="U7949" i="1" s="1"/>
  <c r="T7950" i="1"/>
  <c r="U7950" i="1" s="1"/>
  <c r="T7951" i="1"/>
  <c r="U7951" i="1" s="1"/>
  <c r="T7952" i="1"/>
  <c r="U7952" i="1" s="1"/>
  <c r="T7953" i="1"/>
  <c r="U7953" i="1" s="1"/>
  <c r="T7954" i="1"/>
  <c r="U7954" i="1" s="1"/>
  <c r="T7955" i="1"/>
  <c r="U7955" i="1" s="1"/>
  <c r="T7956" i="1"/>
  <c r="U7956" i="1" s="1"/>
  <c r="T7957" i="1"/>
  <c r="U7957" i="1" s="1"/>
  <c r="T7958" i="1"/>
  <c r="U7958" i="1" s="1"/>
  <c r="T7959" i="1"/>
  <c r="U7959" i="1" s="1"/>
  <c r="T7960" i="1"/>
  <c r="U7960" i="1" s="1"/>
  <c r="T7961" i="1"/>
  <c r="U7961" i="1" s="1"/>
  <c r="T7962" i="1"/>
  <c r="U7962" i="1" s="1"/>
  <c r="T7963" i="1"/>
  <c r="U7963" i="1" s="1"/>
  <c r="T7964" i="1"/>
  <c r="U7964" i="1" s="1"/>
  <c r="T7965" i="1"/>
  <c r="U7965" i="1" s="1"/>
  <c r="T7966" i="1"/>
  <c r="U7966" i="1" s="1"/>
  <c r="T7967" i="1"/>
  <c r="U7967" i="1" s="1"/>
  <c r="T7968" i="1"/>
  <c r="U7968" i="1" s="1"/>
  <c r="T7969" i="1"/>
  <c r="U7969" i="1" s="1"/>
  <c r="T7970" i="1"/>
  <c r="U7970" i="1" s="1"/>
  <c r="T7971" i="1"/>
  <c r="U7971" i="1" s="1"/>
  <c r="T7972" i="1"/>
  <c r="U7972" i="1" s="1"/>
  <c r="T7973" i="1"/>
  <c r="U7973" i="1" s="1"/>
  <c r="T7974" i="1"/>
  <c r="U7974" i="1" s="1"/>
  <c r="T7975" i="1"/>
  <c r="U7975" i="1" s="1"/>
  <c r="T7976" i="1"/>
  <c r="U7976" i="1" s="1"/>
  <c r="T7977" i="1"/>
  <c r="U7977" i="1" s="1"/>
  <c r="T7978" i="1"/>
  <c r="U7978" i="1" s="1"/>
  <c r="T7979" i="1"/>
  <c r="U7979" i="1" s="1"/>
  <c r="T7980" i="1"/>
  <c r="U7980" i="1" s="1"/>
  <c r="T7981" i="1"/>
  <c r="U7981" i="1" s="1"/>
  <c r="T7982" i="1"/>
  <c r="U7982" i="1" s="1"/>
  <c r="T7983" i="1"/>
  <c r="U7983" i="1" s="1"/>
  <c r="T7984" i="1"/>
  <c r="U7984" i="1" s="1"/>
  <c r="T7985" i="1"/>
  <c r="U7985" i="1" s="1"/>
  <c r="T7986" i="1"/>
  <c r="U7986" i="1" s="1"/>
  <c r="T7987" i="1"/>
  <c r="U7987" i="1" s="1"/>
  <c r="T7988" i="1"/>
  <c r="U7988" i="1" s="1"/>
  <c r="T7989" i="1"/>
  <c r="U7989" i="1" s="1"/>
  <c r="T7990" i="1"/>
  <c r="U7990" i="1" s="1"/>
  <c r="T7991" i="1"/>
  <c r="U7991" i="1" s="1"/>
  <c r="T7992" i="1"/>
  <c r="U7992" i="1" s="1"/>
  <c r="T7993" i="1"/>
  <c r="U7993" i="1" s="1"/>
  <c r="T7994" i="1"/>
  <c r="U7994" i="1" s="1"/>
  <c r="T7995" i="1"/>
  <c r="U7995" i="1" s="1"/>
  <c r="T7996" i="1"/>
  <c r="U7996" i="1" s="1"/>
  <c r="T7997" i="1"/>
  <c r="U7997" i="1" s="1"/>
  <c r="T7998" i="1"/>
  <c r="U7998" i="1" s="1"/>
  <c r="T7999" i="1"/>
  <c r="U7999" i="1" s="1"/>
  <c r="T8000" i="1"/>
  <c r="U8000" i="1" s="1"/>
  <c r="T8001" i="1"/>
  <c r="U8001" i="1" s="1"/>
  <c r="T8002" i="1"/>
  <c r="U8002" i="1" s="1"/>
  <c r="T8003" i="1"/>
  <c r="U8003" i="1" s="1"/>
  <c r="T8004" i="1"/>
  <c r="U8004" i="1" s="1"/>
  <c r="T8005" i="1"/>
  <c r="U8005" i="1" s="1"/>
  <c r="T8006" i="1"/>
  <c r="U8006" i="1" s="1"/>
  <c r="T8007" i="1"/>
  <c r="U8007" i="1" s="1"/>
  <c r="T8008" i="1"/>
  <c r="U8008" i="1" s="1"/>
  <c r="T8009" i="1"/>
  <c r="U8009" i="1" s="1"/>
  <c r="T8010" i="1"/>
  <c r="U8010" i="1" s="1"/>
  <c r="T8011" i="1"/>
  <c r="U8011" i="1" s="1"/>
  <c r="T8012" i="1"/>
  <c r="U8012" i="1" s="1"/>
  <c r="T8013" i="1"/>
  <c r="U8013" i="1" s="1"/>
  <c r="T8014" i="1"/>
  <c r="U8014" i="1" s="1"/>
  <c r="T8015" i="1"/>
  <c r="U8015" i="1" s="1"/>
  <c r="T8016" i="1"/>
  <c r="U8016" i="1" s="1"/>
  <c r="T8017" i="1"/>
  <c r="U8017" i="1" s="1"/>
  <c r="T8018" i="1"/>
  <c r="U8018" i="1" s="1"/>
  <c r="T8019" i="1"/>
  <c r="U8019" i="1" s="1"/>
  <c r="T8020" i="1"/>
  <c r="U8020" i="1" s="1"/>
  <c r="T8021" i="1"/>
  <c r="U8021" i="1" s="1"/>
  <c r="T8022" i="1"/>
  <c r="U8022" i="1" s="1"/>
  <c r="T8023" i="1"/>
  <c r="U8023" i="1" s="1"/>
  <c r="T8024" i="1"/>
  <c r="U8024" i="1" s="1"/>
  <c r="T8025" i="1"/>
  <c r="U8025" i="1" s="1"/>
  <c r="T8026" i="1"/>
  <c r="U8026" i="1" s="1"/>
  <c r="T8027" i="1"/>
  <c r="U8027" i="1" s="1"/>
  <c r="T8028" i="1"/>
  <c r="U8028" i="1" s="1"/>
  <c r="T8029" i="1"/>
  <c r="U8029" i="1" s="1"/>
  <c r="T8030" i="1"/>
  <c r="U8030" i="1" s="1"/>
  <c r="T8031" i="1"/>
  <c r="U8031" i="1" s="1"/>
  <c r="T8032" i="1"/>
  <c r="U8032" i="1" s="1"/>
  <c r="T8033" i="1"/>
  <c r="U8033" i="1" s="1"/>
  <c r="T8034" i="1"/>
  <c r="U8034" i="1" s="1"/>
  <c r="T8035" i="1"/>
  <c r="U8035" i="1" s="1"/>
  <c r="T8036" i="1"/>
  <c r="U8036" i="1" s="1"/>
  <c r="T8037" i="1"/>
  <c r="U8037" i="1" s="1"/>
  <c r="T8038" i="1"/>
  <c r="U8038" i="1" s="1"/>
  <c r="T8039" i="1"/>
  <c r="U8039" i="1" s="1"/>
  <c r="T8040" i="1"/>
  <c r="U8040" i="1" s="1"/>
  <c r="T8041" i="1"/>
  <c r="U8041" i="1" s="1"/>
  <c r="T8042" i="1"/>
  <c r="U8042" i="1" s="1"/>
  <c r="T8043" i="1"/>
  <c r="U8043" i="1" s="1"/>
  <c r="T8044" i="1"/>
  <c r="U8044" i="1" s="1"/>
  <c r="T8045" i="1"/>
  <c r="U8045" i="1" s="1"/>
  <c r="T8046" i="1"/>
  <c r="U8046" i="1" s="1"/>
  <c r="T8047" i="1"/>
  <c r="U8047" i="1" s="1"/>
  <c r="T8048" i="1"/>
  <c r="U8048" i="1" s="1"/>
  <c r="T8049" i="1"/>
  <c r="U8049" i="1" s="1"/>
  <c r="T8050" i="1"/>
  <c r="U8050" i="1" s="1"/>
  <c r="T8051" i="1"/>
  <c r="U8051" i="1" s="1"/>
  <c r="T8052" i="1"/>
  <c r="U8052" i="1" s="1"/>
  <c r="T8053" i="1"/>
  <c r="U8053" i="1" s="1"/>
  <c r="T8054" i="1"/>
  <c r="U8054" i="1" s="1"/>
  <c r="T8055" i="1"/>
  <c r="U8055" i="1" s="1"/>
  <c r="T8056" i="1"/>
  <c r="U8056" i="1" s="1"/>
  <c r="T8057" i="1"/>
  <c r="U8057" i="1" s="1"/>
  <c r="T8058" i="1"/>
  <c r="U8058" i="1" s="1"/>
  <c r="T8059" i="1"/>
  <c r="U8059" i="1" s="1"/>
  <c r="T8060" i="1"/>
  <c r="U8060" i="1" s="1"/>
  <c r="T8061" i="1"/>
  <c r="U8061" i="1" s="1"/>
  <c r="T8062" i="1"/>
  <c r="U8062" i="1" s="1"/>
  <c r="T8063" i="1"/>
  <c r="U8063" i="1" s="1"/>
  <c r="T8064" i="1"/>
  <c r="U8064" i="1" s="1"/>
  <c r="T8065" i="1"/>
  <c r="U8065" i="1" s="1"/>
  <c r="T8066" i="1"/>
  <c r="U8066" i="1" s="1"/>
  <c r="T8067" i="1"/>
  <c r="U8067" i="1" s="1"/>
  <c r="T8068" i="1"/>
  <c r="U8068" i="1" s="1"/>
  <c r="T8069" i="1"/>
  <c r="U8069" i="1" s="1"/>
  <c r="T8070" i="1"/>
  <c r="U8070" i="1" s="1"/>
  <c r="T8071" i="1"/>
  <c r="U8071" i="1" s="1"/>
  <c r="T8072" i="1"/>
  <c r="U8072" i="1" s="1"/>
  <c r="T8073" i="1"/>
  <c r="U8073" i="1" s="1"/>
  <c r="T8074" i="1"/>
  <c r="U8074" i="1" s="1"/>
  <c r="T8075" i="1"/>
  <c r="U8075" i="1" s="1"/>
  <c r="T8076" i="1"/>
  <c r="U8076" i="1" s="1"/>
  <c r="T8077" i="1"/>
  <c r="U8077" i="1" s="1"/>
  <c r="T8078" i="1"/>
  <c r="U8078" i="1" s="1"/>
  <c r="T8079" i="1"/>
  <c r="U8079" i="1" s="1"/>
  <c r="T8080" i="1"/>
  <c r="U8080" i="1" s="1"/>
  <c r="T8081" i="1"/>
  <c r="U8081" i="1" s="1"/>
  <c r="T8082" i="1"/>
  <c r="U8082" i="1" s="1"/>
  <c r="T8083" i="1"/>
  <c r="U8083" i="1" s="1"/>
  <c r="T8084" i="1"/>
  <c r="U8084" i="1" s="1"/>
  <c r="T8085" i="1"/>
  <c r="U8085" i="1" s="1"/>
  <c r="T8086" i="1"/>
  <c r="U8086" i="1" s="1"/>
  <c r="T8087" i="1"/>
  <c r="U8087" i="1" s="1"/>
  <c r="T8088" i="1"/>
  <c r="U8088" i="1" s="1"/>
  <c r="T8089" i="1"/>
  <c r="U8089" i="1" s="1"/>
  <c r="T8090" i="1"/>
  <c r="U8090" i="1" s="1"/>
  <c r="T8091" i="1"/>
  <c r="U8091" i="1" s="1"/>
  <c r="T8092" i="1"/>
  <c r="U8092" i="1" s="1"/>
  <c r="T8093" i="1"/>
  <c r="U8093" i="1" s="1"/>
  <c r="T8094" i="1"/>
  <c r="U8094" i="1" s="1"/>
  <c r="T8095" i="1"/>
  <c r="U8095" i="1" s="1"/>
  <c r="T8096" i="1"/>
  <c r="U8096" i="1" s="1"/>
  <c r="T8097" i="1"/>
  <c r="U8097" i="1" s="1"/>
  <c r="T8098" i="1"/>
  <c r="U8098" i="1" s="1"/>
  <c r="T8099" i="1"/>
  <c r="U8099" i="1" s="1"/>
  <c r="T8100" i="1"/>
  <c r="U8100" i="1" s="1"/>
  <c r="T8101" i="1"/>
  <c r="U8101" i="1" s="1"/>
  <c r="T8102" i="1"/>
  <c r="U8102" i="1" s="1"/>
  <c r="T8103" i="1"/>
  <c r="U8103" i="1" s="1"/>
  <c r="T8104" i="1"/>
  <c r="U8104" i="1" s="1"/>
  <c r="T8105" i="1"/>
  <c r="U8105" i="1" s="1"/>
  <c r="T8106" i="1"/>
  <c r="U8106" i="1" s="1"/>
  <c r="T8107" i="1"/>
  <c r="U8107" i="1" s="1"/>
  <c r="T8108" i="1"/>
  <c r="U8108" i="1" s="1"/>
  <c r="T8109" i="1"/>
  <c r="U8109" i="1" s="1"/>
  <c r="T8110" i="1"/>
  <c r="U8110" i="1" s="1"/>
  <c r="T8111" i="1"/>
  <c r="U8111" i="1" s="1"/>
  <c r="T8112" i="1"/>
  <c r="U8112" i="1" s="1"/>
  <c r="T8113" i="1"/>
  <c r="U8113" i="1" s="1"/>
  <c r="T8114" i="1"/>
  <c r="U8114" i="1" s="1"/>
  <c r="T8115" i="1"/>
  <c r="U8115" i="1" s="1"/>
  <c r="T8116" i="1"/>
  <c r="U8116" i="1" s="1"/>
  <c r="T8117" i="1"/>
  <c r="U8117" i="1" s="1"/>
  <c r="T8118" i="1"/>
  <c r="U8118" i="1" s="1"/>
  <c r="T8119" i="1"/>
  <c r="U8119" i="1" s="1"/>
  <c r="T8120" i="1"/>
  <c r="U8120" i="1" s="1"/>
  <c r="T8121" i="1"/>
  <c r="U8121" i="1" s="1"/>
  <c r="T8122" i="1"/>
  <c r="U8122" i="1" s="1"/>
  <c r="T8123" i="1"/>
  <c r="U8123" i="1" s="1"/>
  <c r="T8124" i="1"/>
  <c r="U8124" i="1" s="1"/>
  <c r="T8125" i="1"/>
  <c r="U8125" i="1" s="1"/>
  <c r="T8126" i="1"/>
  <c r="U8126" i="1" s="1"/>
  <c r="T8127" i="1"/>
  <c r="U8127" i="1" s="1"/>
  <c r="T8128" i="1"/>
  <c r="U8128" i="1" s="1"/>
  <c r="T8129" i="1"/>
  <c r="U8129" i="1" s="1"/>
  <c r="T8130" i="1"/>
  <c r="U8130" i="1" s="1"/>
  <c r="T8131" i="1"/>
  <c r="U8131" i="1" s="1"/>
  <c r="T8132" i="1"/>
  <c r="U8132" i="1" s="1"/>
  <c r="T8133" i="1"/>
  <c r="U8133" i="1" s="1"/>
  <c r="T8134" i="1"/>
  <c r="U8134" i="1" s="1"/>
  <c r="T8135" i="1"/>
  <c r="U8135" i="1" s="1"/>
  <c r="T8136" i="1"/>
  <c r="U8136" i="1" s="1"/>
  <c r="T8137" i="1"/>
  <c r="U8137" i="1" s="1"/>
  <c r="T8138" i="1"/>
  <c r="U8138" i="1" s="1"/>
  <c r="T8139" i="1"/>
  <c r="U8139" i="1" s="1"/>
  <c r="T8140" i="1"/>
  <c r="U8140" i="1" s="1"/>
  <c r="T8141" i="1"/>
  <c r="U8141" i="1" s="1"/>
  <c r="T8142" i="1"/>
  <c r="U8142" i="1" s="1"/>
  <c r="T8143" i="1"/>
  <c r="U8143" i="1" s="1"/>
  <c r="T8144" i="1"/>
  <c r="U8144" i="1" s="1"/>
  <c r="T8145" i="1"/>
  <c r="U8145" i="1" s="1"/>
  <c r="T8146" i="1"/>
  <c r="U8146" i="1" s="1"/>
  <c r="T8147" i="1"/>
  <c r="U8147" i="1" s="1"/>
  <c r="T8148" i="1"/>
  <c r="U8148" i="1" s="1"/>
  <c r="T8149" i="1"/>
  <c r="U8149" i="1" s="1"/>
  <c r="T8150" i="1"/>
  <c r="U8150" i="1" s="1"/>
  <c r="T8151" i="1"/>
  <c r="U8151" i="1" s="1"/>
  <c r="T8152" i="1"/>
  <c r="U8152" i="1" s="1"/>
  <c r="T8153" i="1"/>
  <c r="U8153" i="1" s="1"/>
  <c r="T8154" i="1"/>
  <c r="U8154" i="1" s="1"/>
  <c r="T8155" i="1"/>
  <c r="U8155" i="1" s="1"/>
  <c r="T8156" i="1"/>
  <c r="U8156" i="1" s="1"/>
  <c r="T8157" i="1"/>
  <c r="U8157" i="1" s="1"/>
  <c r="T8158" i="1"/>
  <c r="U8158" i="1" s="1"/>
  <c r="T8159" i="1"/>
  <c r="U8159" i="1" s="1"/>
  <c r="T8160" i="1"/>
  <c r="U8160" i="1" s="1"/>
  <c r="T8161" i="1"/>
  <c r="U8161" i="1" s="1"/>
  <c r="T8162" i="1"/>
  <c r="U8162" i="1" s="1"/>
  <c r="T8163" i="1"/>
  <c r="U8163" i="1" s="1"/>
  <c r="T8164" i="1"/>
  <c r="U8164" i="1" s="1"/>
  <c r="T8165" i="1"/>
  <c r="U8165" i="1" s="1"/>
  <c r="T8166" i="1"/>
  <c r="U8166" i="1" s="1"/>
  <c r="T8167" i="1"/>
  <c r="U8167" i="1" s="1"/>
  <c r="T8168" i="1"/>
  <c r="U8168" i="1" s="1"/>
  <c r="T8169" i="1"/>
  <c r="U8169" i="1" s="1"/>
  <c r="T8170" i="1"/>
  <c r="U8170" i="1" s="1"/>
  <c r="T8171" i="1"/>
  <c r="U8171" i="1" s="1"/>
  <c r="T8172" i="1"/>
  <c r="U8172" i="1" s="1"/>
  <c r="T8173" i="1"/>
  <c r="U8173" i="1" s="1"/>
  <c r="T8174" i="1"/>
  <c r="U8174" i="1" s="1"/>
  <c r="T8175" i="1"/>
  <c r="U8175" i="1" s="1"/>
  <c r="T8176" i="1"/>
  <c r="U8176" i="1" s="1"/>
  <c r="T8177" i="1"/>
  <c r="U8177" i="1" s="1"/>
  <c r="T8178" i="1"/>
  <c r="U8178" i="1" s="1"/>
  <c r="T8179" i="1"/>
  <c r="U8179" i="1" s="1"/>
  <c r="T8180" i="1"/>
  <c r="U8180" i="1" s="1"/>
  <c r="T8181" i="1"/>
  <c r="U8181" i="1" s="1"/>
  <c r="T8182" i="1"/>
  <c r="U8182" i="1" s="1"/>
  <c r="T8183" i="1"/>
  <c r="U8183" i="1" s="1"/>
  <c r="T8184" i="1"/>
  <c r="U8184" i="1" s="1"/>
  <c r="T8185" i="1"/>
  <c r="U8185" i="1" s="1"/>
  <c r="T8186" i="1"/>
  <c r="U8186" i="1" s="1"/>
  <c r="T8187" i="1"/>
  <c r="U8187" i="1" s="1"/>
  <c r="T8188" i="1"/>
  <c r="U8188" i="1" s="1"/>
  <c r="T8189" i="1"/>
  <c r="U8189" i="1" s="1"/>
  <c r="T8190" i="1"/>
  <c r="U8190" i="1" s="1"/>
  <c r="T8191" i="1"/>
  <c r="U8191" i="1" s="1"/>
  <c r="T8192" i="1"/>
  <c r="U8192" i="1" s="1"/>
  <c r="T8193" i="1"/>
  <c r="U8193" i="1" s="1"/>
  <c r="T8194" i="1"/>
  <c r="U8194" i="1" s="1"/>
  <c r="T8195" i="1"/>
  <c r="U8195" i="1" s="1"/>
  <c r="T8196" i="1"/>
  <c r="U8196" i="1" s="1"/>
  <c r="T8197" i="1"/>
  <c r="U8197" i="1" s="1"/>
  <c r="T8198" i="1"/>
  <c r="U8198" i="1" s="1"/>
  <c r="T8199" i="1"/>
  <c r="U8199" i="1" s="1"/>
  <c r="T8200" i="1"/>
  <c r="U8200" i="1" s="1"/>
  <c r="T8201" i="1"/>
  <c r="U8201" i="1" s="1"/>
  <c r="T8202" i="1"/>
  <c r="U8202" i="1" s="1"/>
  <c r="T8203" i="1"/>
  <c r="U8203" i="1" s="1"/>
  <c r="T8204" i="1"/>
  <c r="U8204" i="1" s="1"/>
  <c r="T8205" i="1"/>
  <c r="U8205" i="1" s="1"/>
  <c r="T8206" i="1"/>
  <c r="U8206" i="1" s="1"/>
  <c r="T8207" i="1"/>
  <c r="U8207" i="1" s="1"/>
  <c r="T8208" i="1"/>
  <c r="U8208" i="1" s="1"/>
  <c r="T8209" i="1"/>
  <c r="U8209" i="1" s="1"/>
  <c r="T8210" i="1"/>
  <c r="U8210" i="1" s="1"/>
  <c r="T8211" i="1"/>
  <c r="U8211" i="1" s="1"/>
  <c r="T8212" i="1"/>
  <c r="U8212" i="1" s="1"/>
  <c r="T8213" i="1"/>
  <c r="U8213" i="1" s="1"/>
  <c r="T8214" i="1"/>
  <c r="U8214" i="1" s="1"/>
  <c r="T8215" i="1"/>
  <c r="U8215" i="1" s="1"/>
  <c r="T8216" i="1"/>
  <c r="U8216" i="1" s="1"/>
  <c r="T8217" i="1"/>
  <c r="U8217" i="1" s="1"/>
  <c r="T8218" i="1"/>
  <c r="U8218" i="1" s="1"/>
  <c r="T8219" i="1"/>
  <c r="U8219" i="1" s="1"/>
  <c r="T8220" i="1"/>
  <c r="U8220" i="1" s="1"/>
  <c r="T8221" i="1"/>
  <c r="U8221" i="1" s="1"/>
  <c r="T8222" i="1"/>
  <c r="U8222" i="1" s="1"/>
  <c r="T8223" i="1"/>
  <c r="U8223" i="1" s="1"/>
  <c r="T8224" i="1"/>
  <c r="U8224" i="1" s="1"/>
  <c r="T8225" i="1"/>
  <c r="U8225" i="1" s="1"/>
  <c r="T8226" i="1"/>
  <c r="U8226" i="1" s="1"/>
  <c r="T8227" i="1"/>
  <c r="U8227" i="1" s="1"/>
  <c r="T8228" i="1"/>
  <c r="U8228" i="1" s="1"/>
  <c r="T8229" i="1"/>
  <c r="U8229" i="1" s="1"/>
  <c r="T8230" i="1"/>
  <c r="U8230" i="1" s="1"/>
  <c r="T8231" i="1"/>
  <c r="U8231" i="1" s="1"/>
  <c r="T8232" i="1"/>
  <c r="U8232" i="1" s="1"/>
  <c r="T8233" i="1"/>
  <c r="U8233" i="1" s="1"/>
  <c r="T8234" i="1"/>
  <c r="U8234" i="1" s="1"/>
  <c r="T8235" i="1"/>
  <c r="U8235" i="1" s="1"/>
  <c r="T8236" i="1"/>
  <c r="U8236" i="1" s="1"/>
  <c r="T8237" i="1"/>
  <c r="U8237" i="1" s="1"/>
  <c r="T8238" i="1"/>
  <c r="U8238" i="1" s="1"/>
  <c r="T8239" i="1"/>
  <c r="U8239" i="1" s="1"/>
  <c r="T8240" i="1"/>
  <c r="U8240" i="1" s="1"/>
  <c r="T8241" i="1"/>
  <c r="U8241" i="1" s="1"/>
  <c r="T8242" i="1"/>
  <c r="U8242" i="1" s="1"/>
  <c r="T8243" i="1"/>
  <c r="U8243" i="1" s="1"/>
  <c r="T8244" i="1"/>
  <c r="U8244" i="1" s="1"/>
  <c r="T8245" i="1"/>
  <c r="U8245" i="1" s="1"/>
  <c r="T8246" i="1"/>
  <c r="U8246" i="1" s="1"/>
  <c r="T8247" i="1"/>
  <c r="U8247" i="1" s="1"/>
  <c r="T8248" i="1"/>
  <c r="U8248" i="1" s="1"/>
  <c r="T8249" i="1"/>
  <c r="U8249" i="1" s="1"/>
  <c r="T8250" i="1"/>
  <c r="U8250" i="1" s="1"/>
  <c r="T8251" i="1"/>
  <c r="U8251" i="1" s="1"/>
  <c r="T8252" i="1"/>
  <c r="U8252" i="1" s="1"/>
  <c r="T8253" i="1"/>
  <c r="U8253" i="1" s="1"/>
  <c r="T8254" i="1"/>
  <c r="U8254" i="1" s="1"/>
  <c r="T8255" i="1"/>
  <c r="U8255" i="1" s="1"/>
  <c r="T8256" i="1"/>
  <c r="U8256" i="1" s="1"/>
  <c r="T8257" i="1"/>
  <c r="U8257" i="1" s="1"/>
  <c r="T8258" i="1"/>
  <c r="U8258" i="1" s="1"/>
  <c r="T8259" i="1"/>
  <c r="U8259" i="1" s="1"/>
  <c r="T8260" i="1"/>
  <c r="U8260" i="1" s="1"/>
  <c r="T8261" i="1"/>
  <c r="U8261" i="1" s="1"/>
  <c r="T8262" i="1"/>
  <c r="U8262" i="1" s="1"/>
  <c r="T8263" i="1"/>
  <c r="U8263" i="1" s="1"/>
  <c r="T8264" i="1"/>
  <c r="U8264" i="1" s="1"/>
  <c r="T8265" i="1"/>
  <c r="U8265" i="1" s="1"/>
  <c r="T8266" i="1"/>
  <c r="U8266" i="1" s="1"/>
  <c r="T8267" i="1"/>
  <c r="U8267" i="1" s="1"/>
  <c r="T8268" i="1"/>
  <c r="U8268" i="1" s="1"/>
  <c r="T8269" i="1"/>
  <c r="U8269" i="1" s="1"/>
  <c r="T8270" i="1"/>
  <c r="U8270" i="1" s="1"/>
  <c r="T8271" i="1"/>
  <c r="U8271" i="1" s="1"/>
  <c r="T8272" i="1"/>
  <c r="U8272" i="1" s="1"/>
  <c r="T8273" i="1"/>
  <c r="U8273" i="1" s="1"/>
  <c r="T8274" i="1"/>
  <c r="U8274" i="1" s="1"/>
  <c r="T8275" i="1"/>
  <c r="U8275" i="1" s="1"/>
  <c r="T8276" i="1"/>
  <c r="U8276" i="1" s="1"/>
  <c r="T8277" i="1"/>
  <c r="U8277" i="1" s="1"/>
  <c r="T8278" i="1"/>
  <c r="U8278" i="1" s="1"/>
  <c r="T8279" i="1"/>
  <c r="U8279" i="1" s="1"/>
  <c r="T8280" i="1"/>
  <c r="U8280" i="1" s="1"/>
  <c r="T8281" i="1"/>
  <c r="U8281" i="1" s="1"/>
  <c r="T8282" i="1"/>
  <c r="U8282" i="1" s="1"/>
  <c r="T8283" i="1"/>
  <c r="U8283" i="1" s="1"/>
  <c r="T8284" i="1"/>
  <c r="U8284" i="1" s="1"/>
  <c r="T8285" i="1"/>
  <c r="U8285" i="1" s="1"/>
  <c r="T8286" i="1"/>
  <c r="U8286" i="1" s="1"/>
  <c r="T8287" i="1"/>
  <c r="U8287" i="1" s="1"/>
  <c r="T8288" i="1"/>
  <c r="U8288" i="1" s="1"/>
  <c r="T8289" i="1"/>
  <c r="U8289" i="1" s="1"/>
  <c r="T8290" i="1"/>
  <c r="U8290" i="1" s="1"/>
  <c r="T8291" i="1"/>
  <c r="U8291" i="1" s="1"/>
  <c r="T8292" i="1"/>
  <c r="U8292" i="1" s="1"/>
  <c r="T8293" i="1"/>
  <c r="U8293" i="1" s="1"/>
  <c r="T8294" i="1"/>
  <c r="U8294" i="1" s="1"/>
  <c r="T8295" i="1"/>
  <c r="U8295" i="1" s="1"/>
  <c r="T8296" i="1"/>
  <c r="U8296" i="1" s="1"/>
  <c r="T8297" i="1"/>
  <c r="U8297" i="1" s="1"/>
  <c r="T8298" i="1"/>
  <c r="U8298" i="1" s="1"/>
  <c r="T8299" i="1"/>
  <c r="U8299" i="1" s="1"/>
  <c r="T8300" i="1"/>
  <c r="U8300" i="1" s="1"/>
  <c r="T8301" i="1"/>
  <c r="U8301" i="1" s="1"/>
  <c r="T8302" i="1"/>
  <c r="U8302" i="1" s="1"/>
  <c r="T8303" i="1"/>
  <c r="U8303" i="1" s="1"/>
  <c r="T8304" i="1"/>
  <c r="U8304" i="1" s="1"/>
  <c r="T8305" i="1"/>
  <c r="U8305" i="1" s="1"/>
  <c r="T8306" i="1"/>
  <c r="U8306" i="1" s="1"/>
  <c r="T8307" i="1"/>
  <c r="U8307" i="1" s="1"/>
  <c r="T8308" i="1"/>
  <c r="U8308" i="1" s="1"/>
  <c r="T8309" i="1"/>
  <c r="U8309" i="1" s="1"/>
  <c r="T8310" i="1"/>
  <c r="U8310" i="1" s="1"/>
  <c r="T8311" i="1"/>
  <c r="U8311" i="1" s="1"/>
  <c r="T8312" i="1"/>
  <c r="U8312" i="1" s="1"/>
  <c r="T8313" i="1"/>
  <c r="U8313" i="1" s="1"/>
  <c r="T8314" i="1"/>
  <c r="U8314" i="1" s="1"/>
  <c r="T8315" i="1"/>
  <c r="U8315" i="1" s="1"/>
  <c r="T8316" i="1"/>
  <c r="U8316" i="1" s="1"/>
  <c r="T8317" i="1"/>
  <c r="U8317" i="1" s="1"/>
  <c r="T8318" i="1"/>
  <c r="U8318" i="1" s="1"/>
  <c r="T8319" i="1"/>
  <c r="U8319" i="1" s="1"/>
  <c r="T8320" i="1"/>
  <c r="U8320" i="1" s="1"/>
  <c r="T8321" i="1"/>
  <c r="U8321" i="1" s="1"/>
  <c r="T8322" i="1"/>
  <c r="U8322" i="1" s="1"/>
  <c r="T8323" i="1"/>
  <c r="U8323" i="1" s="1"/>
  <c r="T8324" i="1"/>
  <c r="U8324" i="1" s="1"/>
  <c r="T8325" i="1"/>
  <c r="U8325" i="1" s="1"/>
  <c r="T8326" i="1"/>
  <c r="U8326" i="1" s="1"/>
  <c r="T8327" i="1"/>
  <c r="U8327" i="1" s="1"/>
  <c r="T8328" i="1"/>
  <c r="U8328" i="1" s="1"/>
  <c r="T8329" i="1"/>
  <c r="U8329" i="1" s="1"/>
  <c r="T8330" i="1"/>
  <c r="U8330" i="1" s="1"/>
  <c r="T8331" i="1"/>
  <c r="U8331" i="1" s="1"/>
  <c r="T8332" i="1"/>
  <c r="U8332" i="1" s="1"/>
  <c r="T8333" i="1"/>
  <c r="U8333" i="1" s="1"/>
  <c r="T8334" i="1"/>
  <c r="U8334" i="1" s="1"/>
  <c r="T8335" i="1"/>
  <c r="U8335" i="1" s="1"/>
  <c r="T8336" i="1"/>
  <c r="U8336" i="1" s="1"/>
  <c r="T8337" i="1"/>
  <c r="U8337" i="1" s="1"/>
  <c r="T8338" i="1"/>
  <c r="U8338" i="1" s="1"/>
  <c r="T8339" i="1"/>
  <c r="U8339" i="1" s="1"/>
  <c r="T8340" i="1"/>
  <c r="U8340" i="1" s="1"/>
  <c r="T8341" i="1"/>
  <c r="U8341" i="1" s="1"/>
  <c r="T8342" i="1"/>
  <c r="U8342" i="1" s="1"/>
  <c r="T8343" i="1"/>
  <c r="U8343" i="1" s="1"/>
  <c r="T8344" i="1"/>
  <c r="U8344" i="1" s="1"/>
  <c r="T8345" i="1"/>
  <c r="U8345" i="1" s="1"/>
  <c r="T8346" i="1"/>
  <c r="U8346" i="1" s="1"/>
  <c r="T8347" i="1"/>
  <c r="U8347" i="1" s="1"/>
  <c r="T8348" i="1"/>
  <c r="U8348" i="1" s="1"/>
  <c r="T8349" i="1"/>
  <c r="U8349" i="1" s="1"/>
  <c r="T8350" i="1"/>
  <c r="U8350" i="1" s="1"/>
  <c r="T8351" i="1"/>
  <c r="U8351" i="1" s="1"/>
  <c r="T8352" i="1"/>
  <c r="U8352" i="1" s="1"/>
  <c r="T8353" i="1"/>
  <c r="U8353" i="1" s="1"/>
  <c r="T8354" i="1"/>
  <c r="U8354" i="1" s="1"/>
  <c r="T8355" i="1"/>
  <c r="U8355" i="1" s="1"/>
  <c r="T8356" i="1"/>
  <c r="U8356" i="1" s="1"/>
  <c r="T8357" i="1"/>
  <c r="U8357" i="1" s="1"/>
  <c r="T8358" i="1"/>
  <c r="U8358" i="1" s="1"/>
  <c r="T8359" i="1"/>
  <c r="U8359" i="1" s="1"/>
  <c r="T8360" i="1"/>
  <c r="U8360" i="1" s="1"/>
  <c r="T8361" i="1"/>
  <c r="U8361" i="1" s="1"/>
  <c r="T8362" i="1"/>
  <c r="U8362" i="1" s="1"/>
  <c r="T8363" i="1"/>
  <c r="U8363" i="1" s="1"/>
  <c r="T8364" i="1"/>
  <c r="U8364" i="1" s="1"/>
  <c r="T8365" i="1"/>
  <c r="U8365" i="1" s="1"/>
  <c r="T8366" i="1"/>
  <c r="U8366" i="1" s="1"/>
  <c r="T8367" i="1"/>
  <c r="U8367" i="1" s="1"/>
  <c r="T8368" i="1"/>
  <c r="U8368" i="1" s="1"/>
  <c r="T8369" i="1"/>
  <c r="U8369" i="1" s="1"/>
  <c r="T8370" i="1"/>
  <c r="U8370" i="1" s="1"/>
  <c r="T8371" i="1"/>
  <c r="U8371" i="1" s="1"/>
  <c r="T8372" i="1"/>
  <c r="U8372" i="1" s="1"/>
  <c r="T8373" i="1"/>
  <c r="U8373" i="1" s="1"/>
  <c r="T8374" i="1"/>
  <c r="U8374" i="1" s="1"/>
  <c r="T8375" i="1"/>
  <c r="U8375" i="1" s="1"/>
  <c r="T8376" i="1"/>
  <c r="U8376" i="1" s="1"/>
  <c r="T8377" i="1"/>
  <c r="U8377" i="1" s="1"/>
  <c r="T8378" i="1"/>
  <c r="U8378" i="1" s="1"/>
  <c r="T8379" i="1"/>
  <c r="U8379" i="1" s="1"/>
  <c r="T8380" i="1"/>
  <c r="U8380" i="1" s="1"/>
  <c r="T8381" i="1"/>
  <c r="U8381" i="1" s="1"/>
  <c r="T8382" i="1"/>
  <c r="U8382" i="1" s="1"/>
  <c r="T8383" i="1"/>
  <c r="U8383" i="1" s="1"/>
  <c r="T8384" i="1"/>
  <c r="U8384" i="1" s="1"/>
  <c r="T8385" i="1"/>
  <c r="U8385" i="1" s="1"/>
  <c r="T8386" i="1"/>
  <c r="U8386" i="1" s="1"/>
  <c r="T8387" i="1"/>
  <c r="U8387" i="1" s="1"/>
  <c r="T8388" i="1"/>
  <c r="U8388" i="1" s="1"/>
  <c r="T8389" i="1"/>
  <c r="U8389" i="1" s="1"/>
  <c r="T8390" i="1"/>
  <c r="U8390" i="1" s="1"/>
  <c r="T8391" i="1"/>
  <c r="U8391" i="1" s="1"/>
  <c r="T8392" i="1"/>
  <c r="U8392" i="1" s="1"/>
  <c r="T8393" i="1"/>
  <c r="U8393" i="1" s="1"/>
  <c r="T8394" i="1"/>
  <c r="U8394" i="1" s="1"/>
  <c r="T8395" i="1"/>
  <c r="U8395" i="1" s="1"/>
  <c r="T8396" i="1"/>
  <c r="U8396" i="1" s="1"/>
  <c r="T8397" i="1"/>
  <c r="U8397" i="1" s="1"/>
  <c r="T8398" i="1"/>
  <c r="U8398" i="1" s="1"/>
  <c r="T8399" i="1"/>
  <c r="U8399" i="1" s="1"/>
  <c r="T8400" i="1"/>
  <c r="U8400" i="1" s="1"/>
  <c r="T8401" i="1"/>
  <c r="U8401" i="1" s="1"/>
  <c r="T8402" i="1"/>
  <c r="U8402" i="1" s="1"/>
  <c r="T8403" i="1"/>
  <c r="U8403" i="1" s="1"/>
  <c r="T8404" i="1"/>
  <c r="U8404" i="1" s="1"/>
  <c r="T8405" i="1"/>
  <c r="U8405" i="1" s="1"/>
  <c r="T8406" i="1"/>
  <c r="U8406" i="1" s="1"/>
  <c r="T8407" i="1"/>
  <c r="U8407" i="1" s="1"/>
  <c r="T8408" i="1"/>
  <c r="U8408" i="1" s="1"/>
  <c r="T8409" i="1"/>
  <c r="U8409" i="1" s="1"/>
  <c r="T8410" i="1"/>
  <c r="U8410" i="1" s="1"/>
  <c r="T8411" i="1"/>
  <c r="U8411" i="1" s="1"/>
  <c r="T8412" i="1"/>
  <c r="U8412" i="1" s="1"/>
  <c r="T8413" i="1"/>
  <c r="U8413" i="1" s="1"/>
  <c r="T8414" i="1"/>
  <c r="U8414" i="1" s="1"/>
  <c r="T8415" i="1"/>
  <c r="U8415" i="1" s="1"/>
  <c r="T8416" i="1"/>
  <c r="U8416" i="1" s="1"/>
  <c r="T8417" i="1"/>
  <c r="U8417" i="1" s="1"/>
  <c r="T8418" i="1"/>
  <c r="U8418" i="1" s="1"/>
  <c r="T8419" i="1"/>
  <c r="U8419" i="1" s="1"/>
  <c r="T8420" i="1"/>
  <c r="U8420" i="1" s="1"/>
  <c r="T8421" i="1"/>
  <c r="U8421" i="1" s="1"/>
  <c r="T8422" i="1"/>
  <c r="U8422" i="1" s="1"/>
  <c r="T8423" i="1"/>
  <c r="U8423" i="1" s="1"/>
  <c r="T8424" i="1"/>
  <c r="U8424" i="1" s="1"/>
  <c r="T8425" i="1"/>
  <c r="U8425" i="1" s="1"/>
  <c r="T8426" i="1"/>
  <c r="U8426" i="1" s="1"/>
  <c r="T8427" i="1"/>
  <c r="U8427" i="1" s="1"/>
  <c r="T8428" i="1"/>
  <c r="U8428" i="1" s="1"/>
  <c r="T8429" i="1"/>
  <c r="U8429" i="1" s="1"/>
  <c r="T8430" i="1"/>
  <c r="U8430" i="1" s="1"/>
  <c r="T8431" i="1"/>
  <c r="U8431" i="1" s="1"/>
  <c r="T8432" i="1"/>
  <c r="U8432" i="1" s="1"/>
  <c r="T8433" i="1"/>
  <c r="U8433" i="1" s="1"/>
  <c r="T8434" i="1"/>
  <c r="U8434" i="1" s="1"/>
  <c r="T8435" i="1"/>
  <c r="U8435" i="1" s="1"/>
  <c r="T8436" i="1"/>
  <c r="U8436" i="1" s="1"/>
  <c r="T8437" i="1"/>
  <c r="U8437" i="1" s="1"/>
  <c r="T8438" i="1"/>
  <c r="U8438" i="1" s="1"/>
  <c r="T8439" i="1"/>
  <c r="U8439" i="1" s="1"/>
  <c r="T8440" i="1"/>
  <c r="U8440" i="1" s="1"/>
  <c r="T8441" i="1"/>
  <c r="U8441" i="1" s="1"/>
  <c r="T8442" i="1"/>
  <c r="U8442" i="1" s="1"/>
  <c r="T8443" i="1"/>
  <c r="U8443" i="1" s="1"/>
  <c r="T8444" i="1"/>
  <c r="U8444" i="1" s="1"/>
  <c r="T8445" i="1"/>
  <c r="U8445" i="1" s="1"/>
  <c r="T8446" i="1"/>
  <c r="U8446" i="1" s="1"/>
  <c r="T8447" i="1"/>
  <c r="U8447" i="1" s="1"/>
  <c r="T8448" i="1"/>
  <c r="U8448" i="1" s="1"/>
  <c r="T8449" i="1"/>
  <c r="U8449" i="1" s="1"/>
  <c r="T8450" i="1"/>
  <c r="U8450" i="1" s="1"/>
  <c r="T8451" i="1"/>
  <c r="U8451" i="1" s="1"/>
  <c r="T8452" i="1"/>
  <c r="U8452" i="1" s="1"/>
  <c r="T8453" i="1"/>
  <c r="U8453" i="1" s="1"/>
  <c r="T8454" i="1"/>
  <c r="U8454" i="1" s="1"/>
  <c r="T8455" i="1"/>
  <c r="U8455" i="1" s="1"/>
  <c r="T8456" i="1"/>
  <c r="U8456" i="1" s="1"/>
  <c r="T8457" i="1"/>
  <c r="U8457" i="1" s="1"/>
  <c r="T8458" i="1"/>
  <c r="U8458" i="1" s="1"/>
  <c r="T8459" i="1"/>
  <c r="U8459" i="1" s="1"/>
  <c r="T8460" i="1"/>
  <c r="U8460" i="1" s="1"/>
  <c r="T8461" i="1"/>
  <c r="U8461" i="1" s="1"/>
  <c r="T8462" i="1"/>
  <c r="U8462" i="1" s="1"/>
  <c r="T8463" i="1"/>
  <c r="U8463" i="1" s="1"/>
  <c r="T8464" i="1"/>
  <c r="U8464" i="1" s="1"/>
  <c r="T8465" i="1"/>
  <c r="U8465" i="1" s="1"/>
  <c r="T8466" i="1"/>
  <c r="U8466" i="1" s="1"/>
  <c r="T8467" i="1"/>
  <c r="U8467" i="1" s="1"/>
  <c r="T8468" i="1"/>
  <c r="U8468" i="1" s="1"/>
  <c r="T8469" i="1"/>
  <c r="U8469" i="1" s="1"/>
  <c r="T8470" i="1"/>
  <c r="U8470" i="1" s="1"/>
  <c r="T8471" i="1"/>
  <c r="U8471" i="1" s="1"/>
  <c r="T8472" i="1"/>
  <c r="U8472" i="1" s="1"/>
  <c r="T8473" i="1"/>
  <c r="U8473" i="1" s="1"/>
  <c r="T8474" i="1"/>
  <c r="U8474" i="1" s="1"/>
  <c r="T8475" i="1"/>
  <c r="U8475" i="1" s="1"/>
  <c r="T8476" i="1"/>
  <c r="U8476" i="1" s="1"/>
  <c r="T8477" i="1"/>
  <c r="U8477" i="1" s="1"/>
  <c r="T8478" i="1"/>
  <c r="U8478" i="1" s="1"/>
  <c r="T8479" i="1"/>
  <c r="U8479" i="1" s="1"/>
  <c r="T8480" i="1"/>
  <c r="U8480" i="1" s="1"/>
  <c r="T8481" i="1"/>
  <c r="U8481" i="1" s="1"/>
  <c r="T8482" i="1"/>
  <c r="U8482" i="1" s="1"/>
  <c r="T8483" i="1"/>
  <c r="U8483" i="1" s="1"/>
  <c r="T8484" i="1"/>
  <c r="U8484" i="1" s="1"/>
  <c r="T8485" i="1"/>
  <c r="U8485" i="1" s="1"/>
  <c r="T8486" i="1"/>
  <c r="U8486" i="1" s="1"/>
  <c r="T8487" i="1"/>
  <c r="U8487" i="1" s="1"/>
  <c r="T8488" i="1"/>
  <c r="U8488" i="1" s="1"/>
  <c r="T8489" i="1"/>
  <c r="U8489" i="1" s="1"/>
  <c r="T8490" i="1"/>
  <c r="U8490" i="1" s="1"/>
  <c r="T8491" i="1"/>
  <c r="U8491" i="1" s="1"/>
  <c r="T8492" i="1"/>
  <c r="U8492" i="1" s="1"/>
  <c r="T8493" i="1"/>
  <c r="U8493" i="1" s="1"/>
  <c r="T8494" i="1"/>
  <c r="U8494" i="1" s="1"/>
  <c r="T8495" i="1"/>
  <c r="U8495" i="1" s="1"/>
  <c r="T8496" i="1"/>
  <c r="U8496" i="1" s="1"/>
  <c r="T8497" i="1"/>
  <c r="U8497" i="1" s="1"/>
  <c r="T8498" i="1"/>
  <c r="U8498" i="1" s="1"/>
  <c r="T8499" i="1"/>
  <c r="U8499" i="1" s="1"/>
  <c r="T8500" i="1"/>
  <c r="U8500" i="1" s="1"/>
  <c r="T8501" i="1"/>
  <c r="U8501" i="1" s="1"/>
  <c r="T8502" i="1"/>
  <c r="U8502" i="1" s="1"/>
  <c r="T8503" i="1"/>
  <c r="U8503" i="1" s="1"/>
  <c r="T8504" i="1"/>
  <c r="U8504" i="1" s="1"/>
  <c r="T8505" i="1"/>
  <c r="U8505" i="1" s="1"/>
  <c r="T8506" i="1"/>
  <c r="U8506" i="1" s="1"/>
  <c r="T8507" i="1"/>
  <c r="U8507" i="1" s="1"/>
  <c r="T8508" i="1"/>
  <c r="U8508" i="1" s="1"/>
  <c r="T8509" i="1"/>
  <c r="U8509" i="1" s="1"/>
  <c r="T8510" i="1"/>
  <c r="U8510" i="1" s="1"/>
  <c r="T8511" i="1"/>
  <c r="U8511" i="1" s="1"/>
  <c r="T8512" i="1"/>
  <c r="U8512" i="1" s="1"/>
  <c r="T8513" i="1"/>
  <c r="U8513" i="1" s="1"/>
  <c r="T8514" i="1"/>
  <c r="U8514" i="1" s="1"/>
  <c r="T8515" i="1"/>
  <c r="U8515" i="1" s="1"/>
  <c r="T8516" i="1"/>
  <c r="U8516" i="1" s="1"/>
  <c r="T8517" i="1"/>
  <c r="U8517" i="1" s="1"/>
  <c r="T8518" i="1"/>
  <c r="U8518" i="1" s="1"/>
  <c r="T8519" i="1"/>
  <c r="U8519" i="1" s="1"/>
  <c r="T8520" i="1"/>
  <c r="U8520" i="1" s="1"/>
  <c r="T8521" i="1"/>
  <c r="U8521" i="1" s="1"/>
  <c r="T8522" i="1"/>
  <c r="U8522" i="1" s="1"/>
  <c r="T8523" i="1"/>
  <c r="U8523" i="1" s="1"/>
  <c r="T8524" i="1"/>
  <c r="U8524" i="1" s="1"/>
  <c r="T8525" i="1"/>
  <c r="U8525" i="1" s="1"/>
  <c r="T8526" i="1"/>
  <c r="U8526" i="1" s="1"/>
  <c r="T8527" i="1"/>
  <c r="U8527" i="1" s="1"/>
  <c r="T8528" i="1"/>
  <c r="U8528" i="1" s="1"/>
  <c r="T8529" i="1"/>
  <c r="U8529" i="1" s="1"/>
  <c r="T8530" i="1"/>
  <c r="U8530" i="1" s="1"/>
  <c r="T8531" i="1"/>
  <c r="U8531" i="1" s="1"/>
  <c r="T8532" i="1"/>
  <c r="U8532" i="1" s="1"/>
  <c r="T8533" i="1"/>
  <c r="U8533" i="1" s="1"/>
  <c r="T8534" i="1"/>
  <c r="U8534" i="1" s="1"/>
  <c r="T8535" i="1"/>
  <c r="U8535" i="1" s="1"/>
  <c r="T8536" i="1"/>
  <c r="U8536" i="1" s="1"/>
  <c r="T8537" i="1"/>
  <c r="U8537" i="1" s="1"/>
  <c r="T8538" i="1"/>
  <c r="U8538" i="1" s="1"/>
  <c r="T8539" i="1"/>
  <c r="U8539" i="1" s="1"/>
  <c r="T8540" i="1"/>
  <c r="U8540" i="1" s="1"/>
  <c r="T8541" i="1"/>
  <c r="U8541" i="1" s="1"/>
  <c r="T8542" i="1"/>
  <c r="U8542" i="1" s="1"/>
  <c r="T8543" i="1"/>
  <c r="U8543" i="1" s="1"/>
  <c r="T8544" i="1"/>
  <c r="U8544" i="1" s="1"/>
  <c r="T8545" i="1"/>
  <c r="U8545" i="1" s="1"/>
  <c r="T8546" i="1"/>
  <c r="U8546" i="1" s="1"/>
  <c r="T8547" i="1"/>
  <c r="U8547" i="1" s="1"/>
  <c r="T8548" i="1"/>
  <c r="U8548" i="1" s="1"/>
  <c r="T8549" i="1"/>
  <c r="U8549" i="1" s="1"/>
  <c r="T8550" i="1"/>
  <c r="U8550" i="1" s="1"/>
  <c r="T8551" i="1"/>
  <c r="U8551" i="1" s="1"/>
  <c r="T8552" i="1"/>
  <c r="U8552" i="1" s="1"/>
  <c r="T8553" i="1"/>
  <c r="U8553" i="1" s="1"/>
  <c r="T8554" i="1"/>
  <c r="U8554" i="1" s="1"/>
  <c r="T8555" i="1"/>
  <c r="U8555" i="1" s="1"/>
  <c r="T7" i="1"/>
  <c r="U7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2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7195" i="1"/>
  <c r="S719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7" i="1"/>
  <c r="R233" i="1"/>
  <c r="R951" i="1"/>
  <c r="R952" i="1"/>
  <c r="R2828" i="1"/>
  <c r="R3648" i="1"/>
  <c r="R3649" i="1"/>
  <c r="R3650" i="1"/>
  <c r="R3651" i="1"/>
  <c r="R6725" i="1"/>
  <c r="R323" i="1"/>
  <c r="R1176" i="1"/>
  <c r="R1779" i="1"/>
  <c r="R1780" i="1"/>
  <c r="R2112" i="1"/>
  <c r="R3040" i="1"/>
  <c r="R4341" i="1"/>
  <c r="R5247" i="1"/>
  <c r="R5248" i="1"/>
  <c r="R7200" i="1"/>
  <c r="R7201" i="1"/>
  <c r="R8346" i="1"/>
  <c r="R8347" i="1"/>
  <c r="R358" i="1"/>
  <c r="R4373" i="1"/>
  <c r="R4374" i="1"/>
  <c r="R4375" i="1"/>
  <c r="R4376" i="1"/>
  <c r="R4570" i="1"/>
  <c r="R4571" i="1"/>
  <c r="R4572" i="1"/>
  <c r="R6210" i="1"/>
  <c r="R558" i="1"/>
  <c r="R559" i="1"/>
  <c r="R560" i="1"/>
  <c r="R1472" i="1"/>
  <c r="R1473" i="1"/>
  <c r="R3084" i="1"/>
  <c r="R4311" i="1"/>
  <c r="R4312" i="1"/>
  <c r="R4313" i="1"/>
  <c r="R4663" i="1"/>
  <c r="R4664" i="1"/>
  <c r="R4665" i="1"/>
  <c r="R7833" i="1"/>
  <c r="R97" i="1"/>
  <c r="R132" i="1"/>
  <c r="R133" i="1"/>
  <c r="R5184" i="1"/>
  <c r="R5185" i="1"/>
  <c r="R2687" i="1"/>
  <c r="R3710" i="1"/>
  <c r="R3711" i="1"/>
  <c r="R3712" i="1"/>
  <c r="R4601" i="1"/>
  <c r="R4614" i="1"/>
  <c r="R4615" i="1"/>
  <c r="R4616" i="1"/>
  <c r="R4617" i="1"/>
  <c r="R6361" i="1"/>
  <c r="R7333" i="1"/>
  <c r="R7834" i="1"/>
  <c r="R7835" i="1"/>
  <c r="R7847" i="1"/>
  <c r="R7848" i="1"/>
  <c r="R7849" i="1"/>
  <c r="R1606" i="1"/>
  <c r="R1607" i="1"/>
  <c r="R2978" i="1"/>
  <c r="R2979" i="1"/>
  <c r="R2980" i="1"/>
  <c r="R2981" i="1"/>
  <c r="R3574" i="1"/>
  <c r="R4880" i="1"/>
  <c r="R5589" i="1"/>
  <c r="R6432" i="1"/>
  <c r="R6567" i="1"/>
  <c r="R6947" i="1"/>
  <c r="R7373" i="1"/>
  <c r="R7374" i="1"/>
  <c r="R7375" i="1"/>
  <c r="R8017" i="1"/>
  <c r="R8018" i="1"/>
  <c r="R130" i="1"/>
  <c r="R131" i="1"/>
  <c r="R2616" i="1"/>
  <c r="R3566" i="1"/>
  <c r="R7169" i="1"/>
  <c r="R8019" i="1"/>
  <c r="R8020" i="1"/>
  <c r="R1334" i="1"/>
  <c r="R1608" i="1"/>
  <c r="R1941" i="1"/>
  <c r="R1942" i="1"/>
  <c r="R2121" i="1"/>
  <c r="R2297" i="1"/>
  <c r="R2298" i="1"/>
  <c r="R6118" i="1"/>
  <c r="R6203" i="1"/>
  <c r="R6204" i="1"/>
  <c r="R7310" i="1"/>
  <c r="R8253" i="1"/>
  <c r="R8254" i="1"/>
  <c r="R8432" i="1"/>
  <c r="R668" i="1"/>
  <c r="R2113" i="1"/>
  <c r="R3226" i="1"/>
  <c r="R3227" i="1"/>
  <c r="R4266" i="1"/>
  <c r="R5052" i="1"/>
  <c r="R5620" i="1"/>
  <c r="R5621" i="1"/>
  <c r="R6541" i="1"/>
  <c r="R6636" i="1"/>
  <c r="R6637" i="1"/>
  <c r="R6839" i="1"/>
  <c r="R1354" i="1"/>
  <c r="R1818" i="1"/>
  <c r="R3196" i="1"/>
  <c r="R7892" i="1"/>
  <c r="R7893" i="1"/>
  <c r="R7894" i="1"/>
  <c r="R623" i="1"/>
  <c r="R3636" i="1"/>
  <c r="R6386" i="1"/>
  <c r="R6387" i="1"/>
  <c r="R1193" i="1"/>
  <c r="R2258" i="1"/>
  <c r="R2990" i="1"/>
  <c r="R4841" i="1"/>
  <c r="R4842" i="1"/>
  <c r="R5331" i="1"/>
  <c r="R7535" i="1"/>
  <c r="R8428" i="1"/>
  <c r="R2660" i="1"/>
  <c r="R2661" i="1"/>
  <c r="R5916" i="1"/>
  <c r="R5917" i="1"/>
  <c r="R6077" i="1"/>
  <c r="R7131" i="1"/>
  <c r="R7132" i="1"/>
  <c r="R7133" i="1"/>
  <c r="R7134" i="1"/>
  <c r="R8485" i="1"/>
  <c r="R1141" i="1"/>
  <c r="R1142" i="1"/>
  <c r="R3742" i="1"/>
  <c r="R4282" i="1"/>
  <c r="R4843" i="1"/>
  <c r="R6070" i="1"/>
  <c r="R1370" i="1"/>
  <c r="R1652" i="1"/>
  <c r="R2257" i="1"/>
  <c r="R2337" i="1"/>
  <c r="R5791" i="1"/>
  <c r="R5792" i="1"/>
  <c r="R6301" i="1"/>
  <c r="R7941" i="1"/>
  <c r="R8165" i="1"/>
  <c r="R8166" i="1"/>
  <c r="R3264" i="1"/>
  <c r="R3922" i="1"/>
  <c r="R3975" i="1"/>
  <c r="R3976" i="1"/>
  <c r="R4054" i="1"/>
  <c r="R4055" i="1"/>
  <c r="R4056" i="1"/>
  <c r="R4057" i="1"/>
  <c r="R6272" i="1"/>
  <c r="R6273" i="1"/>
  <c r="R8004" i="1"/>
  <c r="R8005" i="1"/>
  <c r="R8021" i="1"/>
  <c r="R383" i="1"/>
  <c r="R384" i="1"/>
  <c r="R912" i="1"/>
  <c r="R2866" i="1"/>
  <c r="R5186" i="1"/>
  <c r="R5187" i="1"/>
  <c r="R400" i="1"/>
  <c r="R674" i="1"/>
  <c r="R973" i="1"/>
  <c r="R2705" i="1"/>
  <c r="R2706" i="1"/>
  <c r="R4778" i="1"/>
  <c r="R4779" i="1"/>
  <c r="R4780" i="1"/>
  <c r="R4781" i="1"/>
  <c r="R4782" i="1"/>
  <c r="R4833" i="1"/>
  <c r="R6102" i="1"/>
  <c r="R7386" i="1"/>
  <c r="R336" i="1"/>
  <c r="R337" i="1"/>
  <c r="R3089" i="1"/>
  <c r="R5466" i="1"/>
  <c r="R7157" i="1"/>
  <c r="R4472" i="1"/>
  <c r="R8326" i="1"/>
  <c r="R8327" i="1"/>
  <c r="R8413" i="1"/>
  <c r="R8446" i="1"/>
  <c r="R8447" i="1"/>
  <c r="R8448" i="1"/>
  <c r="R8449" i="1"/>
  <c r="R316" i="1"/>
  <c r="R317" i="1"/>
  <c r="R845" i="1"/>
  <c r="R5292" i="1"/>
  <c r="R5407" i="1"/>
  <c r="R7202" i="1"/>
  <c r="R1735" i="1"/>
  <c r="R2228" i="1"/>
  <c r="R2229" i="1"/>
  <c r="R2230" i="1"/>
  <c r="R2231" i="1"/>
  <c r="R2893" i="1"/>
  <c r="R2903" i="1"/>
  <c r="R2904" i="1"/>
  <c r="R2905" i="1"/>
  <c r="R2914" i="1"/>
  <c r="R2915" i="1"/>
  <c r="R3030" i="1"/>
  <c r="R3031" i="1"/>
  <c r="R5021" i="1"/>
  <c r="R7615" i="1"/>
  <c r="R7616" i="1"/>
  <c r="R7617" i="1"/>
  <c r="R749" i="1"/>
  <c r="R750" i="1"/>
  <c r="R837" i="1"/>
  <c r="R2592" i="1"/>
  <c r="R2601" i="1"/>
  <c r="R2602" i="1"/>
  <c r="R2603" i="1"/>
  <c r="R2106" i="1"/>
  <c r="R2107" i="1"/>
  <c r="R3518" i="1"/>
  <c r="R4719" i="1"/>
  <c r="R4720" i="1"/>
  <c r="R4721" i="1"/>
  <c r="R6582" i="1"/>
  <c r="R6916" i="1"/>
  <c r="R6917" i="1"/>
  <c r="R6918" i="1"/>
  <c r="R7203" i="1"/>
  <c r="R7438" i="1"/>
  <c r="R7439" i="1"/>
  <c r="R955" i="1"/>
  <c r="R2234" i="1"/>
  <c r="R3013" i="1"/>
  <c r="R7628" i="1"/>
  <c r="R7629" i="1"/>
  <c r="R675" i="1"/>
  <c r="R676" i="1"/>
  <c r="R677" i="1"/>
  <c r="R2583" i="1"/>
  <c r="R2584" i="1"/>
  <c r="R2585" i="1"/>
  <c r="R2642" i="1"/>
  <c r="R2643" i="1"/>
  <c r="R3383" i="1"/>
  <c r="R3454" i="1"/>
  <c r="R3455" i="1"/>
  <c r="R4026" i="1"/>
  <c r="R4027" i="1"/>
  <c r="R5492" i="1"/>
  <c r="R5493" i="1"/>
  <c r="R6318" i="1"/>
  <c r="R6319" i="1"/>
  <c r="R7158" i="1"/>
  <c r="R7458" i="1"/>
  <c r="R325" i="1"/>
  <c r="R326" i="1"/>
  <c r="R401" i="1"/>
  <c r="R402" i="1"/>
  <c r="R1179" i="1"/>
  <c r="R1712" i="1"/>
  <c r="R1713" i="1"/>
  <c r="R3456" i="1"/>
  <c r="R3457" i="1"/>
  <c r="R3755" i="1"/>
  <c r="R8414" i="1"/>
  <c r="R1335" i="1"/>
  <c r="R3407" i="1"/>
  <c r="R4267" i="1"/>
  <c r="R4268" i="1"/>
  <c r="R4269" i="1"/>
  <c r="R4786" i="1"/>
  <c r="R5590" i="1"/>
  <c r="R5591" i="1"/>
  <c r="R6211" i="1"/>
  <c r="R6447" i="1"/>
  <c r="R6448" i="1"/>
  <c r="R7459" i="1"/>
  <c r="R7709" i="1"/>
  <c r="R7710" i="1"/>
  <c r="R7711" i="1"/>
  <c r="R7712" i="1"/>
  <c r="R8115" i="1"/>
  <c r="R642" i="1"/>
  <c r="R4294" i="1"/>
  <c r="R5596" i="1"/>
  <c r="R5597" i="1"/>
  <c r="R5598" i="1"/>
  <c r="R5599" i="1"/>
  <c r="R5600" i="1"/>
  <c r="R6166" i="1"/>
  <c r="R6747" i="1"/>
  <c r="R6748" i="1"/>
  <c r="R7014" i="1"/>
  <c r="R7015" i="1"/>
  <c r="R7768" i="1"/>
  <c r="R1846" i="1"/>
  <c r="R1847" i="1"/>
  <c r="R5601" i="1"/>
  <c r="R5602" i="1"/>
  <c r="R5603" i="1"/>
  <c r="R7074" i="1"/>
  <c r="R7075" i="1"/>
  <c r="R7836" i="1"/>
  <c r="R1463" i="1"/>
  <c r="R1464" i="1"/>
  <c r="R3024" i="1"/>
  <c r="R3284" i="1"/>
  <c r="R3285" i="1"/>
  <c r="R3622" i="1"/>
  <c r="R5972" i="1"/>
  <c r="R5973" i="1"/>
  <c r="R7135" i="1"/>
  <c r="R7618" i="1"/>
  <c r="R8069" i="1"/>
  <c r="R8486" i="1"/>
  <c r="R1731" i="1"/>
  <c r="R1732" i="1"/>
  <c r="R1733" i="1"/>
  <c r="R1758" i="1"/>
  <c r="R3963" i="1"/>
  <c r="R6147" i="1"/>
  <c r="R6406" i="1"/>
  <c r="R6407" i="1"/>
  <c r="R1182" i="1"/>
  <c r="R1183" i="1"/>
  <c r="R4787" i="1"/>
  <c r="R6769" i="1"/>
  <c r="R8298" i="1"/>
  <c r="R244" i="1"/>
  <c r="R2102" i="1"/>
  <c r="R2143" i="1"/>
  <c r="R2437" i="1"/>
  <c r="R2438" i="1"/>
  <c r="R2439" i="1"/>
  <c r="R3032" i="1"/>
  <c r="R3033" i="1"/>
  <c r="R3034" i="1"/>
  <c r="R3035" i="1"/>
  <c r="R3480" i="1"/>
  <c r="R4034" i="1"/>
  <c r="R4105" i="1"/>
  <c r="R4106" i="1"/>
  <c r="R4461" i="1"/>
  <c r="R4480" i="1"/>
  <c r="R4949" i="1"/>
  <c r="R4950" i="1"/>
  <c r="R5260" i="1"/>
  <c r="R340" i="1"/>
  <c r="R385" i="1"/>
  <c r="R1686" i="1"/>
  <c r="R1687" i="1"/>
  <c r="R1882" i="1"/>
  <c r="R3396" i="1"/>
  <c r="R5188" i="1"/>
  <c r="R5189" i="1"/>
  <c r="R5190" i="1"/>
  <c r="R5191" i="1"/>
  <c r="R6343" i="1"/>
  <c r="R7233" i="1"/>
  <c r="R8348" i="1"/>
  <c r="R8400" i="1"/>
  <c r="R22" i="1"/>
  <c r="R23" i="1"/>
  <c r="R1194" i="1"/>
  <c r="R1681" i="1"/>
  <c r="R1682" i="1"/>
  <c r="R2150" i="1"/>
  <c r="R5393" i="1"/>
  <c r="R6408" i="1"/>
  <c r="R6409" i="1"/>
  <c r="R6410" i="1"/>
  <c r="R6411" i="1"/>
  <c r="R7640" i="1"/>
  <c r="R406" i="1"/>
  <c r="R1688" i="1"/>
  <c r="R1689" i="1"/>
  <c r="R1690" i="1"/>
  <c r="R3499" i="1"/>
  <c r="R3500" i="1"/>
  <c r="R3538" i="1"/>
  <c r="R4766" i="1"/>
  <c r="R4767" i="1"/>
  <c r="R4768" i="1"/>
  <c r="R5667" i="1"/>
  <c r="R6840" i="1"/>
  <c r="R6841" i="1"/>
  <c r="R6842" i="1"/>
  <c r="R6843" i="1"/>
  <c r="R120" i="1"/>
  <c r="R2212" i="1"/>
  <c r="R2213" i="1"/>
  <c r="R3176" i="1"/>
  <c r="R3348" i="1"/>
  <c r="R5269" i="1"/>
  <c r="R7114" i="1"/>
  <c r="R7563" i="1"/>
  <c r="R934" i="1"/>
  <c r="R935" i="1"/>
  <c r="R1701" i="1"/>
  <c r="R7646" i="1"/>
  <c r="R1092" i="1"/>
  <c r="R1925" i="1"/>
  <c r="R1926" i="1"/>
  <c r="R4364" i="1"/>
  <c r="R6508" i="1"/>
  <c r="R6509" i="1"/>
  <c r="R8194" i="1"/>
  <c r="R8195" i="1"/>
  <c r="R1195" i="1"/>
  <c r="R1196" i="1"/>
  <c r="R1197" i="1"/>
  <c r="R1198" i="1"/>
  <c r="R2644" i="1"/>
  <c r="R2707" i="1"/>
  <c r="R2753" i="1"/>
  <c r="R4809" i="1"/>
  <c r="R4810" i="1"/>
  <c r="R6154" i="1"/>
  <c r="R6700" i="1"/>
  <c r="R6865" i="1"/>
  <c r="R6866" i="1"/>
  <c r="R6867" i="1"/>
  <c r="R4528" i="1"/>
  <c r="R121" i="1"/>
  <c r="R122" i="1"/>
  <c r="R3130" i="1"/>
  <c r="R4060" i="1"/>
  <c r="R4722" i="1"/>
  <c r="R4723" i="1"/>
  <c r="R4822" i="1"/>
  <c r="R5029" i="1"/>
  <c r="R5030" i="1"/>
  <c r="R5480" i="1"/>
  <c r="R5481" i="1"/>
  <c r="R5482" i="1"/>
  <c r="R5483" i="1"/>
  <c r="R5484" i="1"/>
  <c r="R8022" i="1"/>
  <c r="R8023" i="1"/>
  <c r="R794" i="1"/>
  <c r="R795" i="1"/>
  <c r="R796" i="1"/>
  <c r="R797" i="1"/>
  <c r="R1045" i="1"/>
  <c r="R1046" i="1"/>
  <c r="R1047" i="1"/>
  <c r="R1048" i="1"/>
  <c r="R1177" i="1"/>
  <c r="R1291" i="1"/>
  <c r="R1292" i="1"/>
  <c r="R3880" i="1"/>
  <c r="R5104" i="1"/>
  <c r="R5105" i="1"/>
  <c r="R5106" i="1"/>
  <c r="R5107" i="1"/>
  <c r="R5520" i="1"/>
  <c r="R5521" i="1"/>
  <c r="R5522" i="1"/>
  <c r="R5523" i="1"/>
  <c r="R6291" i="1"/>
  <c r="R6292" i="1"/>
  <c r="R7159" i="1"/>
  <c r="R7419" i="1"/>
  <c r="R7420" i="1"/>
  <c r="R905" i="1"/>
  <c r="R1702" i="1"/>
  <c r="R1703" i="1"/>
  <c r="R2617" i="1"/>
  <c r="R7222" i="1"/>
  <c r="R7256" i="1"/>
  <c r="R7257" i="1"/>
  <c r="R1072" i="1"/>
  <c r="R2426" i="1"/>
  <c r="R6462" i="1"/>
  <c r="R6658" i="1"/>
  <c r="R6659" i="1"/>
  <c r="R7086" i="1"/>
  <c r="R353" i="1"/>
  <c r="R436" i="1"/>
  <c r="R437" i="1"/>
  <c r="R438" i="1"/>
  <c r="R2554" i="1"/>
  <c r="R5668" i="1"/>
  <c r="R8389" i="1"/>
  <c r="R1426" i="1"/>
  <c r="R1994" i="1"/>
  <c r="R3131" i="1"/>
  <c r="R4919" i="1"/>
  <c r="R5759" i="1"/>
  <c r="R5760" i="1"/>
  <c r="R5761" i="1"/>
  <c r="R8487" i="1"/>
  <c r="R4347" i="1"/>
  <c r="R4348" i="1"/>
  <c r="R581" i="1"/>
  <c r="R1863" i="1"/>
  <c r="R4198" i="1"/>
  <c r="R4679" i="1"/>
  <c r="R5534" i="1"/>
  <c r="R5535" i="1"/>
  <c r="R5536" i="1"/>
  <c r="R6855" i="1"/>
  <c r="R6856" i="1"/>
  <c r="R6857" i="1"/>
  <c r="R6868" i="1"/>
  <c r="R6869" i="1"/>
  <c r="R7774" i="1"/>
  <c r="R695" i="1"/>
  <c r="R3780" i="1"/>
  <c r="R4881" i="1"/>
  <c r="R5719" i="1"/>
  <c r="R5720" i="1"/>
  <c r="R6941" i="1"/>
  <c r="R6942" i="1"/>
  <c r="R7170" i="1"/>
  <c r="R7536" i="1"/>
  <c r="R1002" i="1"/>
  <c r="R1003" i="1"/>
  <c r="R1004" i="1"/>
  <c r="R1642" i="1"/>
  <c r="R3014" i="1"/>
  <c r="R3015" i="1"/>
  <c r="R3016" i="1"/>
  <c r="R3947" i="1"/>
  <c r="R3948" i="1"/>
  <c r="R3949" i="1"/>
  <c r="R4244" i="1"/>
  <c r="R4245" i="1"/>
  <c r="R4246" i="1"/>
  <c r="R4751" i="1"/>
  <c r="R4752" i="1"/>
  <c r="R6136" i="1"/>
  <c r="R6137" i="1"/>
  <c r="R7334" i="1"/>
  <c r="R7335" i="1"/>
  <c r="R7336" i="1"/>
  <c r="R7337" i="1"/>
  <c r="R8196" i="1"/>
  <c r="R5235" i="1"/>
  <c r="R8024" i="1"/>
  <c r="R8025" i="1"/>
  <c r="R1149" i="1"/>
  <c r="R1150" i="1"/>
  <c r="R2103" i="1"/>
  <c r="R5428" i="1"/>
  <c r="R7345" i="1"/>
  <c r="R7346" i="1"/>
  <c r="R7347" i="1"/>
  <c r="R7348" i="1"/>
  <c r="R8277" i="1"/>
  <c r="R161" i="1"/>
  <c r="R162" i="1"/>
  <c r="R163" i="1"/>
  <c r="R164" i="1"/>
  <c r="R1111" i="1"/>
  <c r="R1946" i="1"/>
  <c r="R2415" i="1"/>
  <c r="R3825" i="1"/>
  <c r="R3826" i="1"/>
  <c r="R4261" i="1"/>
  <c r="R6680" i="1"/>
  <c r="R6681" i="1"/>
  <c r="R4047" i="1"/>
  <c r="R4048" i="1"/>
  <c r="R5071" i="1"/>
  <c r="R5072" i="1"/>
  <c r="R5122" i="1"/>
  <c r="R5141" i="1"/>
  <c r="R5209" i="1"/>
  <c r="R8349" i="1"/>
  <c r="R702" i="1"/>
  <c r="R1527" i="1"/>
  <c r="R2565" i="1"/>
  <c r="R2566" i="1"/>
  <c r="R4844" i="1"/>
  <c r="R6028" i="1"/>
  <c r="R6302" i="1"/>
  <c r="R6303" i="1"/>
  <c r="R6304" i="1"/>
  <c r="R7482" i="1"/>
  <c r="R7483" i="1"/>
  <c r="R7484" i="1"/>
  <c r="R1409" i="1"/>
  <c r="R1665" i="1"/>
  <c r="R2593" i="1"/>
  <c r="R5332" i="1"/>
  <c r="R6148" i="1"/>
  <c r="R8299" i="1"/>
  <c r="R8300" i="1"/>
  <c r="R8301" i="1"/>
  <c r="R830" i="1"/>
  <c r="R831" i="1"/>
  <c r="R1232" i="1"/>
  <c r="R3144" i="1"/>
  <c r="R3145" i="1"/>
  <c r="R4107" i="1"/>
  <c r="R4377" i="1"/>
  <c r="R4738" i="1"/>
  <c r="R6449" i="1"/>
  <c r="R6773" i="1"/>
  <c r="R6943" i="1"/>
  <c r="R8401" i="1"/>
  <c r="R8402" i="1"/>
  <c r="R8403" i="1"/>
  <c r="R1999" i="1"/>
  <c r="R3188" i="1"/>
  <c r="R3189" i="1"/>
  <c r="R7136" i="1"/>
  <c r="R7137" i="1"/>
  <c r="R8328" i="1"/>
  <c r="R8329" i="1"/>
  <c r="R633" i="1"/>
  <c r="R634" i="1"/>
  <c r="R3041" i="1"/>
  <c r="R3042" i="1"/>
  <c r="R4175" i="1"/>
  <c r="R4176" i="1"/>
  <c r="R4177" i="1"/>
  <c r="R4178" i="1"/>
  <c r="R4961" i="1"/>
  <c r="R5270" i="1"/>
  <c r="R7115" i="1"/>
  <c r="R7959" i="1"/>
  <c r="R267" i="1"/>
  <c r="R268" i="1"/>
  <c r="R269" i="1"/>
  <c r="R270" i="1"/>
  <c r="R1653" i="1"/>
  <c r="R5604" i="1"/>
  <c r="R8390" i="1"/>
  <c r="R8391" i="1"/>
  <c r="R8392" i="1"/>
  <c r="R166" i="1"/>
  <c r="R167" i="1"/>
  <c r="R168" i="1"/>
  <c r="R212" i="1"/>
  <c r="R2051" i="1"/>
  <c r="R2052" i="1"/>
  <c r="R2125" i="1"/>
  <c r="R3582" i="1"/>
  <c r="R3583" i="1"/>
  <c r="R3584" i="1"/>
  <c r="R3585" i="1"/>
  <c r="R6885" i="1"/>
  <c r="R696" i="1"/>
  <c r="R2953" i="1"/>
  <c r="R2954" i="1"/>
  <c r="R3796" i="1"/>
  <c r="R3797" i="1"/>
  <c r="R6533" i="1"/>
  <c r="R7338" i="1"/>
  <c r="R7339" i="1"/>
  <c r="R2222" i="1"/>
  <c r="R3113" i="1"/>
  <c r="R3114" i="1"/>
  <c r="R5210" i="1"/>
  <c r="R5211" i="1"/>
  <c r="R5354" i="1"/>
  <c r="R5355" i="1"/>
  <c r="R5356" i="1"/>
  <c r="R5669" i="1"/>
  <c r="R5670" i="1"/>
  <c r="R6992" i="1"/>
  <c r="R6993" i="1"/>
  <c r="R7311" i="1"/>
  <c r="R7905" i="1"/>
  <c r="R8197" i="1"/>
  <c r="R8198" i="1"/>
  <c r="R605" i="1"/>
  <c r="R922" i="1"/>
  <c r="R2283" i="1"/>
  <c r="R3815" i="1"/>
  <c r="R3816" i="1"/>
  <c r="R3817" i="1"/>
  <c r="R4431" i="1"/>
  <c r="R4497" i="1"/>
  <c r="R4793" i="1"/>
  <c r="R6450" i="1"/>
  <c r="R6451" i="1"/>
  <c r="R6599" i="1"/>
  <c r="R6600" i="1"/>
  <c r="R6601" i="1"/>
  <c r="R2199" i="1"/>
  <c r="R2470" i="1"/>
  <c r="R3873" i="1"/>
  <c r="R4206" i="1"/>
  <c r="R4256" i="1"/>
  <c r="R4519" i="1"/>
  <c r="R4520" i="1"/>
  <c r="R4521" i="1"/>
  <c r="R4522" i="1"/>
  <c r="R4811" i="1"/>
  <c r="R5092" i="1"/>
  <c r="R6197" i="1"/>
  <c r="R6198" i="1"/>
  <c r="R6587" i="1"/>
  <c r="R6588" i="1"/>
  <c r="R7421" i="1"/>
  <c r="R8129" i="1"/>
  <c r="R68" i="1"/>
  <c r="R1131" i="1"/>
  <c r="R1132" i="1"/>
  <c r="R1133" i="1"/>
  <c r="R2672" i="1"/>
  <c r="R3419" i="1"/>
  <c r="R5804" i="1"/>
  <c r="R8102" i="1"/>
  <c r="R8103" i="1"/>
  <c r="R2195" i="1"/>
  <c r="R6103" i="1"/>
  <c r="R6104" i="1"/>
  <c r="R6105" i="1"/>
  <c r="R25" i="1"/>
  <c r="R26" i="1"/>
  <c r="R767" i="1"/>
  <c r="R768" i="1"/>
  <c r="R769" i="1"/>
  <c r="R770" i="1"/>
  <c r="R771" i="1"/>
  <c r="R2240" i="1"/>
  <c r="R2241" i="1"/>
  <c r="R2242" i="1"/>
  <c r="R3449" i="1"/>
  <c r="R3450" i="1"/>
  <c r="R3858" i="1"/>
  <c r="R3859" i="1"/>
  <c r="R3860" i="1"/>
  <c r="R5671" i="1"/>
  <c r="R5698" i="1"/>
  <c r="R7440" i="1"/>
  <c r="R582" i="1"/>
  <c r="R3673" i="1"/>
  <c r="R3674" i="1"/>
  <c r="R4931" i="1"/>
  <c r="R5653" i="1"/>
  <c r="R5706" i="1"/>
  <c r="R7698" i="1"/>
  <c r="R7699" i="1"/>
  <c r="R1085" i="1"/>
  <c r="R3253" i="1"/>
  <c r="R3254" i="1"/>
  <c r="R3255" i="1"/>
  <c r="R8437" i="1"/>
  <c r="R2332" i="1"/>
  <c r="R2333" i="1"/>
  <c r="R3637" i="1"/>
  <c r="R6255" i="1"/>
  <c r="R6526" i="1"/>
  <c r="R6527" i="1"/>
  <c r="R6948" i="1"/>
  <c r="R6949" i="1"/>
  <c r="R7474" i="1"/>
  <c r="R3690" i="1"/>
  <c r="R3950" i="1"/>
  <c r="R4741" i="1"/>
  <c r="R4742" i="1"/>
  <c r="R4743" i="1"/>
  <c r="R5212" i="1"/>
  <c r="R5213" i="1"/>
  <c r="R5817" i="1"/>
  <c r="R5856" i="1"/>
  <c r="R3519" i="1"/>
  <c r="R4432" i="1"/>
  <c r="R6071" i="1"/>
  <c r="R6844" i="1"/>
  <c r="R6845" i="1"/>
  <c r="R6846" i="1"/>
  <c r="R7138" i="1"/>
  <c r="R7139" i="1"/>
  <c r="R7140" i="1"/>
  <c r="R3592" i="1"/>
  <c r="R4998" i="1"/>
  <c r="R5271" i="1"/>
  <c r="R5778" i="1"/>
  <c r="R7422" i="1"/>
  <c r="R2432" i="1"/>
  <c r="R2433" i="1"/>
  <c r="R2434" i="1"/>
  <c r="R2654" i="1"/>
  <c r="R3977" i="1"/>
  <c r="R3978" i="1"/>
  <c r="R3979" i="1"/>
  <c r="R3980" i="1"/>
  <c r="R4680" i="1"/>
  <c r="R6235" i="1"/>
  <c r="R6236" i="1"/>
  <c r="R6237" i="1"/>
  <c r="R635" i="1"/>
  <c r="R703" i="1"/>
  <c r="R704" i="1"/>
  <c r="R705" i="1"/>
  <c r="R2250" i="1"/>
  <c r="R2340" i="1"/>
  <c r="R2345" i="1"/>
  <c r="R5293" i="1"/>
  <c r="R5294" i="1"/>
  <c r="R5295" i="1"/>
  <c r="R7498" i="1"/>
  <c r="R1021" i="1"/>
  <c r="R3964" i="1"/>
  <c r="R3965" i="1"/>
  <c r="R4447" i="1"/>
  <c r="R4448" i="1"/>
  <c r="R8055" i="1"/>
  <c r="R8056" i="1"/>
  <c r="R8057" i="1"/>
  <c r="R93" i="1"/>
  <c r="R2925" i="1"/>
  <c r="R4316" i="1"/>
  <c r="R4317" i="1"/>
  <c r="R4318" i="1"/>
  <c r="R4469" i="1"/>
  <c r="R4470" i="1"/>
  <c r="R4471" i="1"/>
  <c r="R6138" i="1"/>
  <c r="R6139" i="1"/>
  <c r="R6140" i="1"/>
  <c r="R7223" i="1"/>
  <c r="R7224" i="1"/>
  <c r="R7225" i="1"/>
  <c r="R7356" i="1"/>
  <c r="R7647" i="1"/>
  <c r="R1451" i="1"/>
  <c r="R7289" i="1"/>
  <c r="R7290" i="1"/>
  <c r="R8255" i="1"/>
  <c r="R8256" i="1"/>
  <c r="R303" i="1"/>
  <c r="R624" i="1"/>
  <c r="R1567" i="1"/>
  <c r="R1568" i="1"/>
  <c r="R1643" i="1"/>
  <c r="R1644" i="1"/>
  <c r="R1645" i="1"/>
  <c r="R1646" i="1"/>
  <c r="R1647" i="1"/>
  <c r="R2133" i="1"/>
  <c r="R2134" i="1"/>
  <c r="R2174" i="1"/>
  <c r="R2175" i="1"/>
  <c r="R2176" i="1"/>
  <c r="R3567" i="1"/>
  <c r="R3568" i="1"/>
  <c r="R3886" i="1"/>
  <c r="R3887" i="1"/>
  <c r="R3939" i="1"/>
  <c r="R5192" i="1"/>
  <c r="R5963" i="1"/>
  <c r="R8369" i="1"/>
  <c r="R8370" i="1"/>
  <c r="R8371" i="1"/>
  <c r="R8372" i="1"/>
  <c r="R1278" i="1"/>
  <c r="R4161" i="1"/>
  <c r="R5996" i="1"/>
  <c r="R5997" i="1"/>
  <c r="R5998" i="1"/>
  <c r="R7725" i="1"/>
  <c r="R202" i="1"/>
  <c r="R203" i="1"/>
  <c r="R6807" i="1"/>
  <c r="R7797" i="1"/>
  <c r="R1257" i="1"/>
  <c r="R1519" i="1"/>
  <c r="R2708" i="1"/>
  <c r="R2709" i="1"/>
  <c r="R3481" i="1"/>
  <c r="R3482" i="1"/>
  <c r="R3483" i="1"/>
  <c r="R5266" i="1"/>
  <c r="R7116" i="1"/>
  <c r="R7775" i="1"/>
  <c r="R8199" i="1"/>
  <c r="R390" i="1"/>
  <c r="R1738" i="1"/>
  <c r="R1739" i="1"/>
  <c r="R1740" i="1"/>
  <c r="R4108" i="1"/>
  <c r="R5679" i="1"/>
  <c r="R7423" i="1"/>
  <c r="R8082" i="1"/>
  <c r="R207" i="1"/>
  <c r="R2268" i="1"/>
  <c r="R4608" i="1"/>
  <c r="R4609" i="1"/>
  <c r="R4711" i="1"/>
  <c r="R6225" i="1"/>
  <c r="R7798" i="1"/>
  <c r="R1691" i="1"/>
  <c r="R1692" i="1"/>
  <c r="R5576" i="1"/>
  <c r="R8383" i="1"/>
  <c r="R8537" i="1"/>
  <c r="R507" i="1"/>
  <c r="R508" i="1"/>
  <c r="R509" i="1"/>
  <c r="R510" i="1"/>
  <c r="R1293" i="1"/>
  <c r="R1294" i="1"/>
  <c r="R1794" i="1"/>
  <c r="R1795" i="1"/>
  <c r="R1796" i="1"/>
  <c r="R3132" i="1"/>
  <c r="R3652" i="1"/>
  <c r="R3653" i="1"/>
  <c r="R5742" i="1"/>
  <c r="R5743" i="1"/>
  <c r="R5744" i="1"/>
  <c r="R6433" i="1"/>
  <c r="R8270" i="1"/>
  <c r="R710" i="1"/>
  <c r="R711" i="1"/>
  <c r="R1520" i="1"/>
  <c r="R1521" i="1"/>
  <c r="R1522" i="1"/>
  <c r="R1523" i="1"/>
  <c r="R1896" i="1"/>
  <c r="R1897" i="1"/>
  <c r="R1898" i="1"/>
  <c r="R5214" i="1"/>
  <c r="R7399" i="1"/>
  <c r="R7630" i="1"/>
  <c r="R871" i="1"/>
  <c r="R872" i="1"/>
  <c r="R873" i="1"/>
  <c r="R4629" i="1"/>
  <c r="R5458" i="1"/>
  <c r="R5459" i="1"/>
  <c r="R5460" i="1"/>
  <c r="R5925" i="1"/>
  <c r="R2662" i="1"/>
  <c r="R2663" i="1"/>
  <c r="R3489" i="1"/>
  <c r="R3490" i="1"/>
  <c r="R5296" i="1"/>
  <c r="R6226" i="1"/>
  <c r="R6434" i="1"/>
  <c r="R6435" i="1"/>
  <c r="R7392" i="1"/>
  <c r="R611" i="1"/>
  <c r="R988" i="1"/>
  <c r="R989" i="1"/>
  <c r="R990" i="1"/>
  <c r="R1009" i="1"/>
  <c r="R1010" i="1"/>
  <c r="R2841" i="1"/>
  <c r="R2842" i="1"/>
  <c r="R2843" i="1"/>
  <c r="R3093" i="1"/>
  <c r="R3094" i="1"/>
  <c r="R3095" i="1"/>
  <c r="R4914" i="1"/>
  <c r="R6078" i="1"/>
  <c r="R6398" i="1"/>
  <c r="R6399" i="1"/>
  <c r="R6400" i="1"/>
  <c r="R6401" i="1"/>
  <c r="R7881" i="1"/>
  <c r="R7882" i="1"/>
  <c r="R7883" i="1"/>
  <c r="R7972" i="1"/>
  <c r="R8130" i="1"/>
  <c r="R8131" i="1"/>
  <c r="R493" i="1"/>
  <c r="R838" i="1"/>
  <c r="R1569" i="1"/>
  <c r="R1906" i="1"/>
  <c r="R2754" i="1"/>
  <c r="R2823" i="1"/>
  <c r="R2824" i="1"/>
  <c r="R2825" i="1"/>
  <c r="R3881" i="1"/>
  <c r="R4349" i="1"/>
  <c r="R5699" i="1"/>
  <c r="R5700" i="1"/>
  <c r="R6494" i="1"/>
  <c r="R913" i="1"/>
  <c r="R914" i="1"/>
  <c r="R915" i="1"/>
  <c r="R2014" i="1"/>
  <c r="R6014" i="1"/>
  <c r="R8269" i="1"/>
  <c r="R169" i="1"/>
  <c r="R170" i="1"/>
  <c r="R171" i="1"/>
  <c r="R172" i="1"/>
  <c r="R956" i="1"/>
  <c r="R957" i="1"/>
  <c r="R958" i="1"/>
  <c r="R4035" i="1"/>
  <c r="R4036" i="1"/>
  <c r="R4037" i="1"/>
  <c r="R4038" i="1"/>
  <c r="R7124" i="1"/>
  <c r="R8438" i="1"/>
  <c r="R3491" i="1"/>
  <c r="R3492" i="1"/>
  <c r="R3934" i="1"/>
  <c r="R5838" i="1"/>
  <c r="R5839" i="1"/>
  <c r="R5840" i="1"/>
  <c r="R6329" i="1"/>
  <c r="R6330" i="1"/>
  <c r="R7010" i="1"/>
  <c r="R2618" i="1"/>
  <c r="R7641" i="1"/>
  <c r="R1119" i="1"/>
  <c r="R5357" i="1"/>
  <c r="R5358" i="1"/>
  <c r="R5614" i="1"/>
  <c r="R6035" i="1"/>
  <c r="R7582" i="1"/>
  <c r="R502" i="1"/>
  <c r="R1019" i="1"/>
  <c r="R1100" i="1"/>
  <c r="R1264" i="1"/>
  <c r="R1265" i="1"/>
  <c r="R1599" i="1"/>
  <c r="R1927" i="1"/>
  <c r="R2416" i="1"/>
  <c r="R2417" i="1"/>
  <c r="R5063" i="1"/>
  <c r="R5064" i="1"/>
  <c r="R5905" i="1"/>
  <c r="R6212" i="1"/>
  <c r="R7441" i="1"/>
  <c r="R7442" i="1"/>
  <c r="R8150" i="1"/>
  <c r="R8364" i="1"/>
  <c r="R2217" i="1"/>
  <c r="R2218" i="1"/>
  <c r="R4285" i="1"/>
  <c r="R4286" i="1"/>
  <c r="R4287" i="1"/>
  <c r="R4288" i="1"/>
  <c r="R5707" i="1"/>
  <c r="R6119" i="1"/>
  <c r="R6808" i="1"/>
  <c r="R7515" i="1"/>
  <c r="R1931" i="1"/>
  <c r="R2544" i="1"/>
  <c r="R2545" i="1"/>
  <c r="R3496" i="1"/>
  <c r="R3497" i="1"/>
  <c r="R4769" i="1"/>
  <c r="R4770" i="1"/>
  <c r="R4771" i="1"/>
  <c r="R5632" i="1"/>
  <c r="R7087" i="1"/>
  <c r="R7088" i="1"/>
  <c r="R8330" i="1"/>
  <c r="R8331" i="1"/>
  <c r="R8332" i="1"/>
  <c r="R8333" i="1"/>
  <c r="R8334" i="1"/>
  <c r="R8538" i="1"/>
  <c r="R319" i="1"/>
  <c r="R2078" i="1"/>
  <c r="R4868" i="1"/>
  <c r="R4869" i="1"/>
  <c r="R5577" i="1"/>
  <c r="R8058" i="1"/>
  <c r="R1073" i="1"/>
  <c r="R3861" i="1"/>
  <c r="R4121" i="1"/>
  <c r="R4122" i="1"/>
  <c r="R4123" i="1"/>
  <c r="R4404" i="1"/>
  <c r="R4405" i="1"/>
  <c r="R5735" i="1"/>
  <c r="R8083" i="1"/>
  <c r="R8415" i="1"/>
  <c r="R8416" i="1"/>
  <c r="R8417" i="1"/>
  <c r="R359" i="1"/>
  <c r="R360" i="1"/>
  <c r="R781" i="1"/>
  <c r="R964" i="1"/>
  <c r="R3882" i="1"/>
  <c r="R3883" i="1"/>
  <c r="R3884" i="1"/>
  <c r="R4229" i="1"/>
  <c r="R4230" i="1"/>
  <c r="R1465" i="1"/>
  <c r="R3228" i="1"/>
  <c r="R5993" i="1"/>
  <c r="R7973" i="1"/>
  <c r="R7974" i="1"/>
  <c r="R8200" i="1"/>
  <c r="R8201" i="1"/>
  <c r="R8202" i="1"/>
  <c r="R8203" i="1"/>
  <c r="R33" i="1"/>
  <c r="R806" i="1"/>
  <c r="R807" i="1"/>
  <c r="R1504" i="1"/>
  <c r="R1505" i="1"/>
  <c r="R2594" i="1"/>
  <c r="R2595" i="1"/>
  <c r="R4797" i="1"/>
  <c r="R8104" i="1"/>
  <c r="R565" i="1"/>
  <c r="R3085" i="1"/>
  <c r="R3086" i="1"/>
  <c r="R3087" i="1"/>
  <c r="R4088" i="1"/>
  <c r="R4089" i="1"/>
  <c r="R410" i="1"/>
  <c r="R712" i="1"/>
  <c r="R2826" i="1"/>
  <c r="R5403" i="1"/>
  <c r="R5404" i="1"/>
  <c r="R5405" i="1"/>
  <c r="R6183" i="1"/>
  <c r="R7424" i="1"/>
  <c r="R7425" i="1"/>
  <c r="R8539" i="1"/>
  <c r="R2771" i="1"/>
  <c r="R2772" i="1"/>
  <c r="R6173" i="1"/>
  <c r="R6174" i="1"/>
  <c r="R6175" i="1"/>
  <c r="R6176" i="1"/>
  <c r="R331" i="1"/>
  <c r="R332" i="1"/>
  <c r="R2596" i="1"/>
  <c r="R3211" i="1"/>
  <c r="R3416" i="1"/>
  <c r="R5813" i="1"/>
  <c r="R5814" i="1"/>
  <c r="R1186" i="1"/>
  <c r="R1830" i="1"/>
  <c r="R2000" i="1"/>
  <c r="R2001" i="1"/>
  <c r="R2002" i="1"/>
  <c r="R3190" i="1"/>
  <c r="R3191" i="1"/>
  <c r="R4039" i="1"/>
  <c r="R5944" i="1"/>
  <c r="R489" i="1"/>
  <c r="R490" i="1"/>
  <c r="R491" i="1"/>
  <c r="R1399" i="1"/>
  <c r="R3750" i="1"/>
  <c r="R4224" i="1"/>
  <c r="R3458" i="1"/>
  <c r="R3459" i="1"/>
  <c r="R3697" i="1"/>
  <c r="R424" i="1"/>
  <c r="R1631" i="1"/>
  <c r="R3539" i="1"/>
  <c r="R3540" i="1"/>
  <c r="R5926" i="1"/>
  <c r="R5927" i="1"/>
  <c r="R5928" i="1"/>
  <c r="R7499" i="1"/>
  <c r="R1452" i="1"/>
  <c r="R2352" i="1"/>
  <c r="R2353" i="1"/>
  <c r="R2354" i="1"/>
  <c r="R2355" i="1"/>
  <c r="R2838" i="1"/>
  <c r="R3851" i="1"/>
  <c r="R3852" i="1"/>
  <c r="R3853" i="1"/>
  <c r="R3909" i="1"/>
  <c r="R8041" i="1"/>
  <c r="R8042" i="1"/>
  <c r="R8335" i="1"/>
  <c r="R1934" i="1"/>
  <c r="R2269" i="1"/>
  <c r="R2270" i="1"/>
  <c r="R2271" i="1"/>
  <c r="R3623" i="1"/>
  <c r="R3624" i="1"/>
  <c r="R3625" i="1"/>
  <c r="R5647" i="1"/>
  <c r="R5824" i="1"/>
  <c r="R5825" i="1"/>
  <c r="R5826" i="1"/>
  <c r="R5827" i="1"/>
  <c r="R5828" i="1"/>
  <c r="R444" i="1"/>
  <c r="R2476" i="1"/>
  <c r="R6534" i="1"/>
  <c r="R1907" i="1"/>
  <c r="R2060" i="1"/>
  <c r="R2061" i="1"/>
  <c r="R2062" i="1"/>
  <c r="R4966" i="1"/>
  <c r="R4985" i="1"/>
  <c r="R4986" i="1"/>
  <c r="R4987" i="1"/>
  <c r="R4988" i="1"/>
  <c r="R5524" i="1"/>
  <c r="R5729" i="1"/>
  <c r="R6498" i="1"/>
  <c r="R6499" i="1"/>
  <c r="R7117" i="1"/>
  <c r="R7118" i="1"/>
  <c r="R760" i="1"/>
  <c r="R1061" i="1"/>
  <c r="R5065" i="1"/>
  <c r="R5066" i="1"/>
  <c r="R5067" i="1"/>
  <c r="R5068" i="1"/>
  <c r="R6571" i="1"/>
  <c r="R6589" i="1"/>
  <c r="R58" i="1"/>
  <c r="R1970" i="1"/>
  <c r="R3115" i="1"/>
  <c r="R3116" i="1"/>
  <c r="R5633" i="1"/>
  <c r="R5805" i="1"/>
  <c r="R5806" i="1"/>
  <c r="R7460" i="1"/>
  <c r="R2586" i="1"/>
  <c r="R2587" i="1"/>
  <c r="R2588" i="1"/>
  <c r="R3928" i="1"/>
  <c r="R4484" i="1"/>
  <c r="R5321" i="1"/>
  <c r="R5333" i="1"/>
  <c r="R5334" i="1"/>
  <c r="R213" i="1"/>
  <c r="R214" i="1"/>
  <c r="R215" i="1"/>
  <c r="R1654" i="1"/>
  <c r="R2655" i="1"/>
  <c r="R3593" i="1"/>
  <c r="R3594" i="1"/>
  <c r="R6749" i="1"/>
  <c r="R7400" i="1"/>
  <c r="R7599" i="1"/>
  <c r="R7650" i="1"/>
  <c r="R7651" i="1"/>
  <c r="R7817" i="1"/>
  <c r="R7818" i="1"/>
  <c r="R7819" i="1"/>
  <c r="R7820" i="1"/>
  <c r="R644" i="1"/>
  <c r="R645" i="1"/>
  <c r="R646" i="1"/>
  <c r="R647" i="1"/>
  <c r="R3493" i="1"/>
  <c r="R3494" i="1"/>
  <c r="R8302" i="1"/>
  <c r="R8303" i="1"/>
  <c r="R8404" i="1"/>
  <c r="R8405" i="1"/>
  <c r="R576" i="1"/>
  <c r="R577" i="1"/>
  <c r="R936" i="1"/>
  <c r="R937" i="1"/>
  <c r="R2418" i="1"/>
  <c r="R3312" i="1"/>
  <c r="R3313" i="1"/>
  <c r="R5537" i="1"/>
  <c r="R6388" i="1"/>
  <c r="R6389" i="1"/>
  <c r="R6390" i="1"/>
  <c r="R7125" i="1"/>
  <c r="R192" i="1"/>
  <c r="R193" i="1"/>
  <c r="R1342" i="1"/>
  <c r="R2524" i="1"/>
  <c r="R2525" i="1"/>
  <c r="R2526" i="1"/>
  <c r="R2546" i="1"/>
  <c r="R2547" i="1"/>
  <c r="R2548" i="1"/>
  <c r="R2549" i="1"/>
  <c r="R5380" i="1"/>
  <c r="R5381" i="1"/>
  <c r="R5382" i="1"/>
  <c r="R5852" i="1"/>
  <c r="R5853" i="1"/>
  <c r="R7204" i="1"/>
  <c r="R7205" i="1"/>
  <c r="R7271" i="1"/>
  <c r="R7272" i="1"/>
  <c r="R7273" i="1"/>
  <c r="R7942" i="1"/>
  <c r="R2968" i="1"/>
  <c r="R2969" i="1"/>
  <c r="R3549" i="1"/>
  <c r="R3957" i="1"/>
  <c r="R3958" i="1"/>
  <c r="R4179" i="1"/>
  <c r="R4433" i="1"/>
  <c r="R5919" i="1"/>
  <c r="R7975" i="1"/>
  <c r="R8236" i="1"/>
  <c r="R1725" i="1"/>
  <c r="R1726" i="1"/>
  <c r="R2114" i="1"/>
  <c r="R2135" i="1"/>
  <c r="R2136" i="1"/>
  <c r="R2137" i="1"/>
  <c r="R2356" i="1"/>
  <c r="R2357" i="1"/>
  <c r="R3550" i="1"/>
  <c r="R3551" i="1"/>
  <c r="R3552" i="1"/>
  <c r="R5165" i="1"/>
  <c r="R5957" i="1"/>
  <c r="R5958" i="1"/>
  <c r="R5959" i="1"/>
  <c r="R6638" i="1"/>
  <c r="R1583" i="1"/>
  <c r="R1584" i="1"/>
  <c r="R1585" i="1"/>
  <c r="R2187" i="1"/>
  <c r="R2540" i="1"/>
  <c r="R2552" i="1"/>
  <c r="R2553" i="1"/>
  <c r="R4319" i="1"/>
  <c r="R4320" i="1"/>
  <c r="R4321" i="1"/>
  <c r="R4920" i="1"/>
  <c r="R649" i="1"/>
  <c r="R650" i="1"/>
  <c r="R651" i="1"/>
  <c r="R1774" i="1"/>
  <c r="R1775" i="1"/>
  <c r="R2604" i="1"/>
  <c r="R2619" i="1"/>
  <c r="R4485" i="1"/>
  <c r="R4573" i="1"/>
  <c r="R7312" i="1"/>
  <c r="R894" i="1"/>
  <c r="R1081" i="1"/>
  <c r="R1320" i="1"/>
  <c r="R2108" i="1"/>
  <c r="R3654" i="1"/>
  <c r="R3655" i="1"/>
  <c r="R3781" i="1"/>
  <c r="R3782" i="1"/>
  <c r="R4329" i="1"/>
  <c r="R4330" i="1"/>
  <c r="R4932" i="1"/>
  <c r="R4933" i="1"/>
  <c r="R6334" i="1"/>
  <c r="R6705" i="1"/>
  <c r="R6706" i="1"/>
  <c r="R7976" i="1"/>
  <c r="R7977" i="1"/>
  <c r="R7978" i="1"/>
  <c r="R7979" i="1"/>
  <c r="R8336" i="1"/>
  <c r="R8337" i="1"/>
  <c r="R4061" i="1"/>
  <c r="R4062" i="1"/>
  <c r="R4063" i="1"/>
  <c r="R4064" i="1"/>
  <c r="R4322" i="1"/>
  <c r="R4323" i="1"/>
  <c r="R4324" i="1"/>
  <c r="R4523" i="1"/>
  <c r="R7850" i="1"/>
  <c r="R7989" i="1"/>
  <c r="R7990" i="1"/>
  <c r="R416" i="1"/>
  <c r="R417" i="1"/>
  <c r="R418" i="1"/>
  <c r="R2597" i="1"/>
  <c r="R3528" i="1"/>
  <c r="R3529" i="1"/>
  <c r="R3530" i="1"/>
  <c r="R4798" i="1"/>
  <c r="R4823" i="1"/>
  <c r="R5193" i="1"/>
  <c r="R5236" i="1"/>
  <c r="R6463" i="1"/>
  <c r="R6464" i="1"/>
  <c r="R6465" i="1"/>
  <c r="R6466" i="1"/>
  <c r="R6467" i="1"/>
  <c r="R6468" i="1"/>
  <c r="R7537" i="1"/>
  <c r="R7538" i="1"/>
  <c r="R7539" i="1"/>
  <c r="R7851" i="1"/>
  <c r="R7852" i="1"/>
  <c r="R8549" i="1"/>
  <c r="R407" i="1"/>
  <c r="R3951" i="1"/>
  <c r="R3952" i="1"/>
  <c r="R4962" i="1"/>
  <c r="R5123" i="1"/>
  <c r="R5166" i="1"/>
  <c r="R6968" i="1"/>
  <c r="R7274" i="1"/>
  <c r="R7275" i="1"/>
  <c r="R7500" i="1"/>
  <c r="R8059" i="1"/>
  <c r="R8060" i="1"/>
  <c r="R6622" i="1"/>
  <c r="R8167" i="1"/>
  <c r="R8168" i="1"/>
  <c r="R8221" i="1"/>
  <c r="R821" i="1"/>
  <c r="R822" i="1"/>
  <c r="R2422" i="1"/>
  <c r="R2605" i="1"/>
  <c r="R3751" i="1"/>
  <c r="R4406" i="1"/>
  <c r="R4975" i="1"/>
  <c r="R4976" i="1"/>
  <c r="R4977" i="1"/>
  <c r="R8116" i="1"/>
  <c r="R8117" i="1"/>
  <c r="R1636" i="1"/>
  <c r="R1637" i="1"/>
  <c r="R1638" i="1"/>
  <c r="R2636" i="1"/>
  <c r="R3656" i="1"/>
  <c r="R5383" i="1"/>
  <c r="R5584" i="1"/>
  <c r="R6654" i="1"/>
  <c r="R6655" i="1"/>
  <c r="R8169" i="1"/>
  <c r="R8170" i="1"/>
  <c r="R204" i="1"/>
  <c r="R205" i="1"/>
  <c r="R1745" i="1"/>
  <c r="R1746" i="1"/>
  <c r="R1747" i="1"/>
  <c r="R2656" i="1"/>
  <c r="R2657" i="1"/>
  <c r="R2894" i="1"/>
  <c r="R2895" i="1"/>
  <c r="R210" i="1"/>
  <c r="R3165" i="1"/>
  <c r="R5686" i="1"/>
  <c r="R5687" i="1"/>
  <c r="R6495" i="1"/>
  <c r="R8043" i="1"/>
  <c r="R8044" i="1"/>
  <c r="R5335" i="1"/>
  <c r="R6036" i="1"/>
  <c r="R6037" i="1"/>
  <c r="R6038" i="1"/>
  <c r="R6039" i="1"/>
  <c r="R7853" i="1"/>
  <c r="R7837" i="1"/>
  <c r="R7838" i="1"/>
  <c r="R7839" i="1"/>
  <c r="R7840" i="1"/>
  <c r="R7841" i="1"/>
  <c r="R8006" i="1"/>
  <c r="R8007" i="1"/>
  <c r="R69" i="1"/>
  <c r="R1666" i="1"/>
  <c r="R1667" i="1"/>
  <c r="R1668" i="1"/>
  <c r="R1669" i="1"/>
  <c r="R2713" i="1"/>
  <c r="R5005" i="1"/>
  <c r="R5006" i="1"/>
  <c r="R5007" i="1"/>
  <c r="R5366" i="1"/>
  <c r="R5367" i="1"/>
  <c r="R2214" i="1"/>
  <c r="R4231" i="1"/>
  <c r="R4232" i="1"/>
  <c r="R4233" i="1"/>
  <c r="R4744" i="1"/>
  <c r="R5056" i="1"/>
  <c r="R6044" i="1"/>
  <c r="R7906" i="1"/>
  <c r="R2867" i="1"/>
  <c r="R2868" i="1"/>
  <c r="R5181" i="1"/>
  <c r="R5182" i="1"/>
  <c r="R5807" i="1"/>
  <c r="R2299" i="1"/>
  <c r="R2300" i="1"/>
  <c r="R2926" i="1"/>
  <c r="R3596" i="1"/>
  <c r="R5701" i="1"/>
  <c r="R3691" i="1"/>
  <c r="R3982" i="1"/>
  <c r="R3983" i="1"/>
  <c r="R3984" i="1"/>
  <c r="R4411" i="1"/>
  <c r="R5446" i="1"/>
  <c r="R5808" i="1"/>
  <c r="R6106" i="1"/>
  <c r="R6107" i="1"/>
  <c r="R6108" i="1"/>
  <c r="R6109" i="1"/>
  <c r="R6320" i="1"/>
  <c r="R6321" i="1"/>
  <c r="R6322" i="1"/>
  <c r="R6691" i="1"/>
  <c r="R142" i="1"/>
  <c r="R143" i="1"/>
  <c r="R526" i="1"/>
  <c r="R527" i="1"/>
  <c r="R528" i="1"/>
  <c r="R698" i="1"/>
  <c r="R699" i="1"/>
  <c r="R700" i="1"/>
  <c r="R1943" i="1"/>
  <c r="R1944" i="1"/>
  <c r="R2810" i="1"/>
  <c r="R2811" i="1"/>
  <c r="R4139" i="1"/>
  <c r="R4140" i="1"/>
  <c r="R4365" i="1"/>
  <c r="R4366" i="1"/>
  <c r="R4367" i="1"/>
  <c r="R4421" i="1"/>
  <c r="R4422" i="1"/>
  <c r="R4423" i="1"/>
  <c r="R4424" i="1"/>
  <c r="R5310" i="1"/>
  <c r="R5311" i="1"/>
  <c r="R6391" i="1"/>
  <c r="R6969" i="1"/>
  <c r="R6970" i="1"/>
  <c r="R7025" i="1"/>
  <c r="R8061" i="1"/>
  <c r="R8062" i="1"/>
  <c r="R8063" i="1"/>
  <c r="R151" i="1"/>
  <c r="R479" i="1"/>
  <c r="R480" i="1"/>
  <c r="R3831" i="1"/>
  <c r="R3832" i="1"/>
  <c r="R3833" i="1"/>
  <c r="R5887" i="1"/>
  <c r="R5888" i="1"/>
  <c r="R5889" i="1"/>
  <c r="R5890" i="1"/>
  <c r="R7126" i="1"/>
  <c r="R1655" i="1"/>
  <c r="R1656" i="1"/>
  <c r="R2363" i="1"/>
  <c r="R2364" i="1"/>
  <c r="R2365" i="1"/>
  <c r="R2479" i="1"/>
  <c r="R3703" i="1"/>
  <c r="R3834" i="1"/>
  <c r="R4145" i="1"/>
  <c r="R4146" i="1"/>
  <c r="R4147" i="1"/>
  <c r="R4824" i="1"/>
  <c r="R5818" i="1"/>
  <c r="R5918" i="1"/>
  <c r="R7960" i="1"/>
  <c r="R7961" i="1"/>
  <c r="R7991" i="1"/>
  <c r="R7992" i="1"/>
  <c r="R81" i="1"/>
  <c r="R1541" i="1"/>
  <c r="R2419" i="1"/>
  <c r="R2598" i="1"/>
  <c r="R3572" i="1"/>
  <c r="R3617" i="1"/>
  <c r="R3618" i="1"/>
  <c r="R5237" i="1"/>
  <c r="R5238" i="1"/>
  <c r="R5239" i="1"/>
  <c r="R6113" i="1"/>
  <c r="R7587" i="1"/>
  <c r="R7588" i="1"/>
  <c r="R685" i="1"/>
  <c r="R5408" i="1"/>
  <c r="R6590" i="1"/>
  <c r="R7313" i="1"/>
  <c r="R7314" i="1"/>
  <c r="R7315" i="1"/>
  <c r="R128" i="1"/>
  <c r="R625" i="1"/>
  <c r="R626" i="1"/>
  <c r="R839" i="1"/>
  <c r="R906" i="1"/>
  <c r="R907" i="1"/>
  <c r="R3476" i="1"/>
  <c r="R3477" i="1"/>
  <c r="R3478" i="1"/>
  <c r="R3479" i="1"/>
  <c r="R3988" i="1"/>
  <c r="R3989" i="1"/>
  <c r="R3990" i="1"/>
  <c r="R4093" i="1"/>
  <c r="R4094" i="1"/>
  <c r="R4095" i="1"/>
  <c r="R4783" i="1"/>
  <c r="R4784" i="1"/>
  <c r="R5108" i="1"/>
  <c r="R5109" i="1"/>
  <c r="R5615" i="1"/>
  <c r="R6029" i="1"/>
  <c r="R6058" i="1"/>
  <c r="R3929" i="1"/>
  <c r="R3930" i="1"/>
  <c r="R4870" i="1"/>
  <c r="R4871" i="1"/>
  <c r="R5815" i="1"/>
  <c r="R6205" i="1"/>
  <c r="R7340" i="1"/>
  <c r="R1321" i="1"/>
  <c r="R1714" i="1"/>
  <c r="R4856" i="1"/>
  <c r="R5979" i="1"/>
  <c r="R6510" i="1"/>
  <c r="R6511" i="1"/>
  <c r="R6512" i="1"/>
  <c r="R7051" i="1"/>
  <c r="R7052" i="1"/>
  <c r="R2736" i="1"/>
  <c r="R3541" i="1"/>
  <c r="R3542" i="1"/>
  <c r="R3543" i="1"/>
  <c r="R1947" i="1"/>
  <c r="R6124" i="1"/>
  <c r="R6125" i="1"/>
  <c r="R7516" i="1"/>
  <c r="R7517" i="1"/>
  <c r="R8450" i="1"/>
  <c r="R5031" i="1"/>
  <c r="R5592" i="1"/>
  <c r="R7026" i="1"/>
  <c r="R7475" i="1"/>
  <c r="R7680" i="1"/>
  <c r="R7681" i="1"/>
  <c r="R8237" i="1"/>
  <c r="R2688" i="1"/>
  <c r="R2875" i="1"/>
  <c r="R3017" i="1"/>
  <c r="R6950" i="1"/>
  <c r="R7980" i="1"/>
  <c r="R8451" i="1"/>
  <c r="R8452" i="1"/>
  <c r="R3942" i="1"/>
  <c r="R3943" i="1"/>
  <c r="R4072" i="1"/>
  <c r="R4498" i="1"/>
  <c r="R5384" i="1"/>
  <c r="R5525" i="1"/>
  <c r="R5526" i="1"/>
  <c r="R1886" i="1"/>
  <c r="R1887" i="1"/>
  <c r="R2658" i="1"/>
  <c r="R5725" i="1"/>
  <c r="R5726" i="1"/>
  <c r="R8070" i="1"/>
  <c r="R8071" i="1"/>
  <c r="R511" i="1"/>
  <c r="R512" i="1"/>
  <c r="R4897" i="1"/>
  <c r="R4898" i="1"/>
  <c r="R4899" i="1"/>
  <c r="R5022" i="1"/>
  <c r="R5023" i="1"/>
  <c r="R1899" i="1"/>
  <c r="R2963" i="1"/>
  <c r="R2964" i="1"/>
  <c r="R2965" i="1"/>
  <c r="R4486" i="1"/>
  <c r="R5240" i="1"/>
  <c r="R5241" i="1"/>
  <c r="R7505" i="1"/>
  <c r="R8222" i="1"/>
  <c r="R134" i="1"/>
  <c r="R135" i="1"/>
  <c r="R136" i="1"/>
  <c r="R137" i="1"/>
  <c r="R1025" i="1"/>
  <c r="R1026" i="1"/>
  <c r="R1027" i="1"/>
  <c r="R1103" i="1"/>
  <c r="R1104" i="1"/>
  <c r="R1105" i="1"/>
  <c r="R1836" i="1"/>
  <c r="R1837" i="1"/>
  <c r="R537" i="1"/>
  <c r="R538" i="1"/>
  <c r="R1466" i="1"/>
  <c r="R1670" i="1"/>
  <c r="R1671" i="1"/>
  <c r="R2435" i="1"/>
  <c r="R4293" i="1"/>
  <c r="R1501" i="1"/>
  <c r="R1932" i="1"/>
  <c r="R2567" i="1"/>
  <c r="R3792" i="1"/>
  <c r="R4073" i="1"/>
  <c r="R4074" i="1"/>
  <c r="R5739" i="1"/>
  <c r="R5740" i="1"/>
  <c r="R5741" i="1"/>
  <c r="R7109" i="1"/>
  <c r="R7110" i="1"/>
  <c r="R7111" i="1"/>
  <c r="R7589" i="1"/>
  <c r="R173" i="1"/>
  <c r="R174" i="1"/>
  <c r="R175" i="1"/>
  <c r="R2982" i="1"/>
  <c r="R2983" i="1"/>
  <c r="R4049" i="1"/>
  <c r="R4129" i="1"/>
  <c r="R4209" i="1"/>
  <c r="R4210" i="1"/>
  <c r="R4211" i="1"/>
  <c r="R4999" i="1"/>
  <c r="R6274" i="1"/>
  <c r="R6886" i="1"/>
  <c r="R3892" i="1"/>
  <c r="R3893" i="1"/>
  <c r="R4857" i="1"/>
  <c r="R5336" i="1"/>
  <c r="R7799" i="1"/>
  <c r="R471" i="1"/>
  <c r="R472" i="1"/>
  <c r="R798" i="1"/>
  <c r="R4794" i="1"/>
  <c r="R789" i="1"/>
  <c r="R4180" i="1"/>
  <c r="R4550" i="1"/>
  <c r="R4551" i="1"/>
  <c r="R4552" i="1"/>
  <c r="R7619" i="1"/>
  <c r="R1769" i="1"/>
  <c r="R5891" i="1"/>
  <c r="R5892" i="1"/>
  <c r="R5893" i="1"/>
  <c r="R7564" i="1"/>
  <c r="R7565" i="1"/>
  <c r="R7566" i="1"/>
  <c r="R1570" i="1"/>
  <c r="R1959" i="1"/>
  <c r="R2673" i="1"/>
  <c r="R5869" i="1"/>
  <c r="R5870" i="1"/>
  <c r="R7501" i="1"/>
  <c r="R7502" i="1"/>
  <c r="R7503" i="1"/>
  <c r="R354" i="1"/>
  <c r="R583" i="1"/>
  <c r="R584" i="1"/>
  <c r="R2880" i="1"/>
  <c r="R6542" i="1"/>
  <c r="R6816" i="1"/>
  <c r="R6870" i="1"/>
  <c r="R504" i="1"/>
  <c r="R1355" i="1"/>
  <c r="R1356" i="1"/>
  <c r="R1357" i="1"/>
  <c r="R1358" i="1"/>
  <c r="R2755" i="1"/>
  <c r="R2756" i="1"/>
  <c r="R3793" i="1"/>
  <c r="R3794" i="1"/>
  <c r="R3811" i="1"/>
  <c r="R4652" i="1"/>
  <c r="R5032" i="1"/>
  <c r="R5033" i="1"/>
  <c r="R5034" i="1"/>
  <c r="R6362" i="1"/>
  <c r="R6858" i="1"/>
  <c r="R6859" i="1"/>
  <c r="R7723" i="1"/>
  <c r="R8257" i="1"/>
  <c r="R8258" i="1"/>
  <c r="R722" i="1"/>
  <c r="R723" i="1"/>
  <c r="R2714" i="1"/>
  <c r="R3397" i="1"/>
  <c r="R4597" i="1"/>
  <c r="R761" i="1"/>
  <c r="R3888" i="1"/>
  <c r="R4900" i="1"/>
  <c r="R6159" i="1"/>
  <c r="R6392" i="1"/>
  <c r="R6393" i="1"/>
  <c r="R6394" i="1"/>
  <c r="R6395" i="1"/>
  <c r="R27" i="1"/>
  <c r="R28" i="1"/>
  <c r="R29" i="1"/>
  <c r="R30" i="1"/>
  <c r="R82" i="1"/>
  <c r="R1453" i="1"/>
  <c r="R1454" i="1"/>
  <c r="R1455" i="1"/>
  <c r="R1736" i="1"/>
  <c r="R1737" i="1"/>
  <c r="R2966" i="1"/>
  <c r="R3096" i="1"/>
  <c r="R3097" i="1"/>
  <c r="R4289" i="1"/>
  <c r="R4290" i="1"/>
  <c r="R4845" i="1"/>
  <c r="R5795" i="1"/>
  <c r="R5796" i="1"/>
  <c r="R5797" i="1"/>
  <c r="R7583" i="1"/>
  <c r="R7584" i="1"/>
  <c r="R7585" i="1"/>
  <c r="R8072" i="1"/>
  <c r="R8238" i="1"/>
  <c r="R772" i="1"/>
  <c r="R773" i="1"/>
  <c r="R774" i="1"/>
  <c r="R2291" i="1"/>
  <c r="R2292" i="1"/>
  <c r="R2293" i="1"/>
  <c r="R2577" i="1"/>
  <c r="R2578" i="1"/>
  <c r="R2579" i="1"/>
  <c r="R3743" i="1"/>
  <c r="R6206" i="1"/>
  <c r="R6207" i="1"/>
  <c r="R6639" i="1"/>
  <c r="R6774" i="1"/>
  <c r="R7917" i="1"/>
  <c r="R7918" i="1"/>
  <c r="R7919" i="1"/>
  <c r="R7993" i="1"/>
  <c r="R8488" i="1"/>
  <c r="R8489" i="1"/>
  <c r="R1028" i="1"/>
  <c r="R2812" i="1"/>
  <c r="R4003" i="1"/>
  <c r="R5142" i="1"/>
  <c r="R6161" i="1"/>
  <c r="R6162" i="1"/>
  <c r="R6163" i="1"/>
  <c r="R7195" i="1"/>
  <c r="R7316" i="1"/>
  <c r="R7943" i="1"/>
  <c r="R8521" i="1"/>
  <c r="R6750" i="1"/>
  <c r="R6751" i="1"/>
  <c r="R8223" i="1"/>
  <c r="R8224" i="1"/>
  <c r="R8225" i="1"/>
  <c r="R8226" i="1"/>
  <c r="R1749" i="1"/>
  <c r="R1750" i="1"/>
  <c r="R1751" i="1"/>
  <c r="R1752" i="1"/>
  <c r="R3894" i="1"/>
  <c r="R4499" i="1"/>
  <c r="R5100" i="1"/>
  <c r="R216" i="1"/>
  <c r="R2126" i="1"/>
  <c r="R2127" i="1"/>
  <c r="R4799" i="1"/>
  <c r="R5242" i="1"/>
  <c r="R5359" i="1"/>
  <c r="R5360" i="1"/>
  <c r="R5361" i="1"/>
  <c r="R7776" i="1"/>
  <c r="R372" i="1"/>
  <c r="R373" i="1"/>
  <c r="R374" i="1"/>
  <c r="R375" i="1"/>
  <c r="R376" i="1"/>
  <c r="R377" i="1"/>
  <c r="R1609" i="1"/>
  <c r="R1610" i="1"/>
  <c r="R1611" i="1"/>
  <c r="R1612" i="1"/>
  <c r="R2109" i="1"/>
  <c r="R2110" i="1"/>
  <c r="R2111" i="1"/>
  <c r="R2664" i="1"/>
  <c r="R2665" i="1"/>
  <c r="R3985" i="1"/>
  <c r="R3986" i="1"/>
  <c r="R3987" i="1"/>
  <c r="R4504" i="1"/>
  <c r="R4505" i="1"/>
  <c r="R5368" i="1"/>
  <c r="R6559" i="1"/>
  <c r="R6726" i="1"/>
  <c r="R7461" i="1"/>
  <c r="R7462" i="1"/>
  <c r="R221" i="1"/>
  <c r="R840" i="1"/>
  <c r="R4666" i="1"/>
  <c r="R4667" i="1"/>
  <c r="R6082" i="1"/>
  <c r="R6083" i="1"/>
  <c r="R6084" i="1"/>
  <c r="R6085" i="1"/>
  <c r="R6238" i="1"/>
  <c r="R6239" i="1"/>
  <c r="R3993" i="1"/>
  <c r="R3994" i="1"/>
  <c r="R3995" i="1"/>
  <c r="R3996" i="1"/>
  <c r="R4618" i="1"/>
  <c r="R5772" i="1"/>
  <c r="R5899" i="1"/>
  <c r="R5900" i="1"/>
  <c r="R6240" i="1"/>
  <c r="R6241" i="1"/>
  <c r="R6242" i="1"/>
  <c r="R6293" i="1"/>
  <c r="R6294" i="1"/>
  <c r="R6535" i="1"/>
  <c r="R7171" i="1"/>
  <c r="R8497" i="1"/>
  <c r="R513" i="1"/>
  <c r="R514" i="1"/>
  <c r="R1767" i="1"/>
  <c r="R1768" i="1"/>
  <c r="R2200" i="1"/>
  <c r="R5124" i="1"/>
  <c r="R5125" i="1"/>
  <c r="R5126" i="1"/>
  <c r="R6402" i="1"/>
  <c r="R8278" i="1"/>
  <c r="R1552" i="1"/>
  <c r="R2166" i="1"/>
  <c r="R2312" i="1"/>
  <c r="R4524" i="1"/>
  <c r="R4525" i="1"/>
  <c r="R4653" i="1"/>
  <c r="R7296" i="1"/>
  <c r="R7341" i="1"/>
  <c r="R7769" i="1"/>
  <c r="R7770" i="1"/>
  <c r="R333" i="1"/>
  <c r="R334" i="1"/>
  <c r="R908" i="1"/>
  <c r="R1029" i="1"/>
  <c r="R1030" i="1"/>
  <c r="R5736" i="1"/>
  <c r="R1178" i="1"/>
  <c r="R3798" i="1"/>
  <c r="R4739" i="1"/>
  <c r="R4943" i="1"/>
  <c r="R4944" i="1"/>
  <c r="R4945" i="1"/>
  <c r="R6126" i="1"/>
  <c r="R6127" i="1"/>
  <c r="R7276" i="1"/>
  <c r="R8204" i="1"/>
  <c r="R8304" i="1"/>
  <c r="R1311" i="1"/>
  <c r="R1312" i="1"/>
  <c r="R1313" i="1"/>
  <c r="R1314" i="1"/>
  <c r="R3349" i="1"/>
  <c r="R3350" i="1"/>
  <c r="R3351" i="1"/>
  <c r="R3352" i="1"/>
  <c r="R4429" i="1"/>
  <c r="R5654" i="1"/>
  <c r="R5655" i="1"/>
  <c r="R6331" i="1"/>
  <c r="R6332" i="1"/>
  <c r="R108" i="1"/>
  <c r="R544" i="1"/>
  <c r="R3748" i="1"/>
  <c r="R4148" i="1"/>
  <c r="R5929" i="1"/>
  <c r="R5930" i="1"/>
  <c r="R5931" i="1"/>
  <c r="R7317" i="1"/>
  <c r="R8373" i="1"/>
  <c r="R8374" i="1"/>
  <c r="R2085" i="1"/>
  <c r="R2086" i="1"/>
  <c r="R2568" i="1"/>
  <c r="R2569" i="1"/>
  <c r="R3265" i="1"/>
  <c r="R3420" i="1"/>
  <c r="R3421" i="1"/>
  <c r="R3460" i="1"/>
  <c r="R3461" i="1"/>
  <c r="R5737" i="1"/>
  <c r="R7920" i="1"/>
  <c r="R1917" i="1"/>
  <c r="R1918" i="1"/>
  <c r="R3773" i="1"/>
  <c r="R4042" i="1"/>
  <c r="R4162" i="1"/>
  <c r="R4681" i="1"/>
  <c r="R4682" i="1"/>
  <c r="R4683" i="1"/>
  <c r="R4788" i="1"/>
  <c r="R5406" i="1"/>
  <c r="R7574" i="1"/>
  <c r="R8305" i="1"/>
  <c r="R8306" i="1"/>
  <c r="R8439" i="1"/>
  <c r="R8440" i="1"/>
  <c r="R74" i="1"/>
  <c r="R75" i="1"/>
  <c r="R2053" i="1"/>
  <c r="R3197" i="1"/>
  <c r="R4500" i="1"/>
  <c r="R5429" i="1"/>
  <c r="R5430" i="1"/>
  <c r="R5538" i="1"/>
  <c r="R6660" i="1"/>
  <c r="R7869" i="1"/>
  <c r="R7870" i="1"/>
  <c r="R1371" i="1"/>
  <c r="R2306" i="1"/>
  <c r="R3713" i="1"/>
  <c r="R3933" i="1"/>
  <c r="R6184" i="1"/>
  <c r="R6185" i="1"/>
  <c r="R735" i="1"/>
  <c r="R736" i="1"/>
  <c r="R737" i="1"/>
  <c r="R2452" i="1"/>
  <c r="R2453" i="1"/>
  <c r="R2454" i="1"/>
  <c r="R2455" i="1"/>
  <c r="R2456" i="1"/>
  <c r="R2457" i="1"/>
  <c r="R2674" i="1"/>
  <c r="R4487" i="1"/>
  <c r="R4488" i="1"/>
  <c r="R4489" i="1"/>
  <c r="R6030" i="1"/>
  <c r="R6031" i="1"/>
  <c r="R6032" i="1"/>
  <c r="R6707" i="1"/>
  <c r="R6981" i="1"/>
  <c r="R6982" i="1"/>
  <c r="R6983" i="1"/>
  <c r="R324" i="1"/>
  <c r="R974" i="1"/>
  <c r="R1112" i="1"/>
  <c r="R1113" i="1"/>
  <c r="R5933" i="1"/>
  <c r="R5934" i="1"/>
  <c r="R5935" i="1"/>
  <c r="R5936" i="1"/>
  <c r="R6349" i="1"/>
  <c r="R6350" i="1"/>
  <c r="R6351" i="1"/>
  <c r="R7226" i="1"/>
  <c r="R7297" i="1"/>
  <c r="R7298" i="1"/>
  <c r="R1062" i="1"/>
  <c r="R2560" i="1"/>
  <c r="R2561" i="1"/>
  <c r="R4967" i="1"/>
  <c r="R5494" i="1"/>
  <c r="R5495" i="1"/>
  <c r="R6352" i="1"/>
  <c r="R7393" i="1"/>
  <c r="R8132" i="1"/>
  <c r="R8133" i="1"/>
  <c r="R530" i="1"/>
  <c r="R2991" i="1"/>
  <c r="R5708" i="1"/>
  <c r="R5932" i="1"/>
  <c r="R6086" i="1"/>
  <c r="R7426" i="1"/>
  <c r="R7427" i="1"/>
  <c r="R7428" i="1"/>
  <c r="R8418" i="1"/>
  <c r="R596" i="1"/>
  <c r="R597" i="1"/>
  <c r="R923" i="1"/>
  <c r="R1900" i="1"/>
  <c r="R3767" i="1"/>
  <c r="R3768" i="1"/>
  <c r="R6560" i="1"/>
  <c r="R6685" i="1"/>
  <c r="R7000" i="1"/>
  <c r="R7001" i="1"/>
  <c r="R7002" i="1"/>
  <c r="R7357" i="1"/>
  <c r="R7358" i="1"/>
  <c r="R8073" i="1"/>
  <c r="R1693" i="1"/>
  <c r="R1694" i="1"/>
  <c r="R1919" i="1"/>
  <c r="R1920" i="1"/>
  <c r="R5194" i="1"/>
  <c r="R7575" i="1"/>
  <c r="R8271" i="1"/>
  <c r="R234" i="1"/>
  <c r="R235" i="1"/>
  <c r="R1704" i="1"/>
  <c r="R4553" i="1"/>
  <c r="R6324" i="1"/>
  <c r="R6325" i="1"/>
  <c r="R6326" i="1"/>
  <c r="R6896" i="1"/>
  <c r="R8026" i="1"/>
  <c r="R791" i="1"/>
  <c r="R1258" i="1"/>
  <c r="R2030" i="1"/>
  <c r="R2031" i="1"/>
  <c r="R2737" i="1"/>
  <c r="R2738" i="1"/>
  <c r="R3514" i="1"/>
  <c r="R3515" i="1"/>
  <c r="R3516" i="1"/>
  <c r="R1082" i="1"/>
  <c r="R1083" i="1"/>
  <c r="R3451" i="1"/>
  <c r="R3559" i="1"/>
  <c r="R3560" i="1"/>
  <c r="R1205" i="1"/>
  <c r="R2334" i="1"/>
  <c r="R2335" i="1"/>
  <c r="R2336" i="1"/>
  <c r="R2908" i="1"/>
  <c r="R4554" i="1"/>
  <c r="R8141" i="1"/>
  <c r="R1384" i="1"/>
  <c r="R1385" i="1"/>
  <c r="R1386" i="1"/>
  <c r="R1838" i="1"/>
  <c r="R1839" i="1"/>
  <c r="R1908" i="1"/>
  <c r="R1909" i="1"/>
  <c r="R1910" i="1"/>
  <c r="R2251" i="1"/>
  <c r="R2252" i="1"/>
  <c r="R4257" i="1"/>
  <c r="R6114" i="1"/>
  <c r="R6115" i="1"/>
  <c r="R6116" i="1"/>
  <c r="R762" i="1"/>
  <c r="R763" i="1"/>
  <c r="R764" i="1"/>
  <c r="R1456" i="1"/>
  <c r="R1457" i="1"/>
  <c r="R1458" i="1"/>
  <c r="R2715" i="1"/>
  <c r="R3070" i="1"/>
  <c r="R1531" i="1"/>
  <c r="R1532" i="1"/>
  <c r="R2829" i="1"/>
  <c r="R2850" i="1"/>
  <c r="R3810" i="1"/>
  <c r="R777" i="1"/>
  <c r="R778" i="1"/>
  <c r="R779" i="1"/>
  <c r="R4574" i="1"/>
  <c r="R5871" i="1"/>
  <c r="R6305" i="1"/>
  <c r="R6306" i="1"/>
  <c r="R6366" i="1"/>
  <c r="R7291" i="1"/>
  <c r="R7292" i="1"/>
  <c r="R7800" i="1"/>
  <c r="R7921" i="1"/>
  <c r="R3353" i="1"/>
  <c r="R5278" i="1"/>
  <c r="R5279" i="1"/>
  <c r="R5280" i="1"/>
  <c r="R8419" i="1"/>
  <c r="R8420" i="1"/>
  <c r="R8421" i="1"/>
  <c r="R217" i="1"/>
  <c r="R218" i="1"/>
  <c r="R219" i="1"/>
  <c r="R1400" i="1"/>
  <c r="R1793" i="1"/>
  <c r="R2931" i="1"/>
  <c r="R2932" i="1"/>
  <c r="R2933" i="1"/>
  <c r="R3771" i="1"/>
  <c r="R4407" i="1"/>
  <c r="R4408" i="1"/>
  <c r="R5506" i="1"/>
  <c r="R6275" i="1"/>
  <c r="R6276" i="1"/>
  <c r="R6277" i="1"/>
  <c r="R6765" i="1"/>
  <c r="R7234" i="1"/>
  <c r="R7235" i="1"/>
  <c r="R7682" i="1"/>
  <c r="R7683" i="1"/>
  <c r="R7684" i="1"/>
  <c r="R8307" i="1"/>
  <c r="R8308" i="1"/>
  <c r="R8309" i="1"/>
  <c r="R1864" i="1"/>
  <c r="R1865" i="1"/>
  <c r="R1866" i="1"/>
  <c r="R2757" i="1"/>
  <c r="R6994" i="1"/>
  <c r="R6995" i="1"/>
  <c r="R6996" i="1"/>
  <c r="R7089" i="1"/>
  <c r="R7970" i="1"/>
  <c r="R7971" i="1"/>
  <c r="R1410" i="1"/>
  <c r="R2436" i="1"/>
  <c r="R3286" i="1"/>
  <c r="R3287" i="1"/>
  <c r="R6344" i="1"/>
  <c r="R8471" i="1"/>
  <c r="R8472" i="1"/>
  <c r="R8473" i="1"/>
  <c r="R1843" i="1"/>
  <c r="R2844" i="1"/>
  <c r="R3603" i="1"/>
  <c r="R3604" i="1"/>
  <c r="R3605" i="1"/>
  <c r="R5915" i="1"/>
  <c r="R7506" i="1"/>
  <c r="R7801" i="1"/>
  <c r="R7802" i="1"/>
  <c r="R7803" i="1"/>
  <c r="R8008" i="1"/>
  <c r="R1506" i="1"/>
  <c r="R1507" i="1"/>
  <c r="R8433" i="1"/>
  <c r="R8434" i="1"/>
  <c r="R152" i="1"/>
  <c r="R153" i="1"/>
  <c r="R3071" i="1"/>
  <c r="R3072" i="1"/>
  <c r="R3229" i="1"/>
  <c r="R3230" i="1"/>
  <c r="R3704" i="1"/>
  <c r="R3705" i="1"/>
  <c r="R3706" i="1"/>
  <c r="R3707" i="1"/>
  <c r="R4307" i="1"/>
  <c r="R4619" i="1"/>
  <c r="R4620" i="1"/>
  <c r="R4621" i="1"/>
  <c r="R5369" i="1"/>
  <c r="R6727" i="1"/>
  <c r="R8435" i="1"/>
  <c r="R8436" i="1"/>
  <c r="R851" i="1"/>
  <c r="R3266" i="1"/>
  <c r="R3325" i="1"/>
  <c r="R3326" i="1"/>
  <c r="R4378" i="1"/>
  <c r="R4379" i="1"/>
  <c r="R4380" i="1"/>
  <c r="R4381" i="1"/>
  <c r="R4382" i="1"/>
  <c r="R4412" i="1"/>
  <c r="R4413" i="1"/>
  <c r="R4414" i="1"/>
  <c r="R4415" i="1"/>
  <c r="R6906" i="1"/>
  <c r="R6907" i="1"/>
  <c r="R6908" i="1"/>
  <c r="R6909" i="1"/>
  <c r="R7922" i="1"/>
  <c r="R8350" i="1"/>
  <c r="R579" i="1"/>
  <c r="R1143" i="1"/>
  <c r="R3098" i="1"/>
  <c r="R3638" i="1"/>
  <c r="R3953" i="1"/>
  <c r="R4882" i="1"/>
  <c r="R4883" i="1"/>
  <c r="R4884" i="1"/>
  <c r="R4885" i="1"/>
  <c r="R5765" i="1"/>
  <c r="R7394" i="1"/>
  <c r="R895" i="1"/>
  <c r="R1206" i="1"/>
  <c r="R1207" i="1"/>
  <c r="R2115" i="1"/>
  <c r="R2116" i="1"/>
  <c r="R2727" i="1"/>
  <c r="R2858" i="1"/>
  <c r="R2859" i="1"/>
  <c r="R7804" i="1"/>
  <c r="R7805" i="1"/>
  <c r="R35" i="1"/>
  <c r="R36" i="1"/>
  <c r="R37" i="1"/>
  <c r="R77" i="1"/>
  <c r="R96" i="1"/>
  <c r="R4668" i="1"/>
  <c r="R4669" i="1"/>
  <c r="R4670" i="1"/>
  <c r="R5527" i="1"/>
  <c r="R5528" i="1"/>
  <c r="R5727" i="1"/>
  <c r="R8105" i="1"/>
  <c r="R8279" i="1"/>
  <c r="R8280" i="1"/>
  <c r="R8281" i="1"/>
  <c r="R8282" i="1"/>
  <c r="R566" i="1"/>
  <c r="R567" i="1"/>
  <c r="R3117" i="1"/>
  <c r="R3118" i="1"/>
  <c r="R3119" i="1"/>
  <c r="R3120" i="1"/>
  <c r="R5073" i="1"/>
  <c r="R7806" i="1"/>
  <c r="R3435" i="1"/>
  <c r="R3436" i="1"/>
  <c r="R3437" i="1"/>
  <c r="R3531" i="1"/>
  <c r="R4416" i="1"/>
  <c r="R4963" i="1"/>
  <c r="R6307" i="1"/>
  <c r="R7011" i="1"/>
  <c r="R7053" i="1"/>
  <c r="R7633" i="1"/>
  <c r="R7634" i="1"/>
  <c r="R225" i="1"/>
  <c r="R589" i="1"/>
  <c r="R3827" i="1"/>
  <c r="R6572" i="1"/>
  <c r="R7141" i="1"/>
  <c r="R1063" i="1"/>
  <c r="R1542" i="1"/>
  <c r="R1991" i="1"/>
  <c r="R2716" i="1"/>
  <c r="R2717" i="1"/>
  <c r="R3761" i="1"/>
  <c r="R4921" i="1"/>
  <c r="R7206" i="1"/>
  <c r="R938" i="1"/>
  <c r="R939" i="1"/>
  <c r="R940" i="1"/>
  <c r="R941" i="1"/>
  <c r="R942" i="1"/>
  <c r="R2351" i="1"/>
  <c r="R3966" i="1"/>
  <c r="R3967" i="1"/>
  <c r="R4684" i="1"/>
  <c r="R4685" i="1"/>
  <c r="R4686" i="1"/>
  <c r="R4687" i="1"/>
  <c r="R7076" i="1"/>
  <c r="R7077" i="1"/>
  <c r="R7713" i="1"/>
  <c r="R7714" i="1"/>
  <c r="R7807" i="1"/>
  <c r="R1233" i="1"/>
  <c r="R1315" i="1"/>
  <c r="R2015" i="1"/>
  <c r="R4212" i="1"/>
  <c r="R5167" i="1"/>
  <c r="R5312" i="1"/>
  <c r="R5313" i="1"/>
  <c r="R6167" i="1"/>
  <c r="R6168" i="1"/>
  <c r="R8283" i="1"/>
  <c r="R8284" i="1"/>
  <c r="R598" i="1"/>
  <c r="R599" i="1"/>
  <c r="R600" i="1"/>
  <c r="R2624" i="1"/>
  <c r="R2625" i="1"/>
  <c r="R2626" i="1"/>
  <c r="R2627" i="1"/>
  <c r="R4688" i="1"/>
  <c r="R4689" i="1"/>
  <c r="R4690" i="1"/>
  <c r="R975" i="1"/>
  <c r="R976" i="1"/>
  <c r="R1098" i="1"/>
  <c r="R1120" i="1"/>
  <c r="R1121" i="1"/>
  <c r="R3910" i="1"/>
  <c r="R4270" i="1"/>
  <c r="R5624" i="1"/>
  <c r="R5625" i="1"/>
  <c r="R6500" i="1"/>
  <c r="R1074" i="1"/>
  <c r="R1075" i="1"/>
  <c r="R1948" i="1"/>
  <c r="R2527" i="1"/>
  <c r="R3166" i="1"/>
  <c r="R4023" i="1"/>
  <c r="R6128" i="1"/>
  <c r="R6543" i="1"/>
  <c r="R6544" i="1"/>
  <c r="R6708" i="1"/>
  <c r="R7038" i="1"/>
  <c r="R782" i="1"/>
  <c r="R2984" i="1"/>
  <c r="R7039" i="1"/>
  <c r="R7040" i="1"/>
  <c r="R7172" i="1"/>
  <c r="R7173" i="1"/>
  <c r="R7318" i="1"/>
  <c r="R7429" i="1"/>
  <c r="R7430" i="1"/>
  <c r="R8134" i="1"/>
  <c r="R8239" i="1"/>
  <c r="R8240" i="1"/>
  <c r="R8241" i="1"/>
  <c r="R7" i="1"/>
  <c r="R1316" i="1"/>
  <c r="R1317" i="1"/>
  <c r="R2032" i="1"/>
  <c r="R2033" i="1"/>
  <c r="R3151" i="1"/>
  <c r="R3152" i="1"/>
  <c r="R4018" i="1"/>
  <c r="R5249" i="1"/>
  <c r="R5951" i="1"/>
  <c r="R6412" i="1"/>
  <c r="R6413" i="1"/>
  <c r="R6414" i="1"/>
  <c r="R7083" i="1"/>
  <c r="R2515" i="1"/>
  <c r="R4234" i="1"/>
  <c r="R4235" i="1"/>
  <c r="R4858" i="1"/>
  <c r="R4859" i="1"/>
  <c r="R5485" i="1"/>
  <c r="R5486" i="1"/>
  <c r="R5487" i="1"/>
  <c r="R6199" i="1"/>
  <c r="R7376" i="1"/>
  <c r="R7377" i="1"/>
  <c r="R7378" i="1"/>
  <c r="R8406" i="1"/>
  <c r="R8490" i="1"/>
  <c r="R1483" i="1"/>
  <c r="R1484" i="1"/>
  <c r="R2851" i="1"/>
  <c r="R447" i="1"/>
  <c r="R1114" i="1"/>
  <c r="R3018" i="1"/>
  <c r="R3019" i="1"/>
  <c r="R3340" i="1"/>
  <c r="R3341" i="1"/>
  <c r="R3520" i="1"/>
  <c r="R3521" i="1"/>
  <c r="R3522" i="1"/>
  <c r="R6623" i="1"/>
  <c r="R6624" i="1"/>
  <c r="R6625" i="1"/>
  <c r="R7068" i="1"/>
  <c r="R7207" i="1"/>
  <c r="R7319" i="1"/>
  <c r="R7320" i="1"/>
  <c r="R7518" i="1"/>
  <c r="R7519" i="1"/>
  <c r="R7520" i="1"/>
  <c r="R7521" i="1"/>
  <c r="R7576" i="1"/>
  <c r="R7577" i="1"/>
  <c r="R7578" i="1"/>
  <c r="R601" i="1"/>
  <c r="R874" i="1"/>
  <c r="R875" i="1"/>
  <c r="R876" i="1"/>
  <c r="R1627" i="1"/>
  <c r="R1933" i="1"/>
  <c r="R2122" i="1"/>
  <c r="R2123" i="1"/>
  <c r="R4067" i="1"/>
  <c r="R5035" i="1"/>
  <c r="R5036" i="1"/>
  <c r="R5712" i="1"/>
  <c r="R5728" i="1"/>
  <c r="R2758" i="1"/>
  <c r="R3177" i="1"/>
  <c r="R3178" i="1"/>
  <c r="R3179" i="1"/>
  <c r="R3769" i="1"/>
  <c r="R4350" i="1"/>
  <c r="R4575" i="1"/>
  <c r="R4576" i="1"/>
  <c r="R6709" i="1"/>
  <c r="R6710" i="1"/>
  <c r="R6728" i="1"/>
  <c r="R6729" i="1"/>
  <c r="R7090" i="1"/>
  <c r="R7091" i="1"/>
  <c r="R7092" i="1"/>
  <c r="R7093" i="1"/>
  <c r="R7094" i="1"/>
  <c r="R8519" i="1"/>
  <c r="R8520" i="1"/>
  <c r="R222" i="1"/>
  <c r="R1953" i="1"/>
  <c r="R2562" i="1"/>
  <c r="R2563" i="1"/>
  <c r="R2564" i="1"/>
  <c r="R3462" i="1"/>
  <c r="R4951" i="1"/>
  <c r="R4952" i="1"/>
  <c r="R4953" i="1"/>
  <c r="R5401" i="1"/>
  <c r="R6988" i="1"/>
  <c r="R7895" i="1"/>
  <c r="R612" i="1"/>
  <c r="R613" i="1"/>
  <c r="R5779" i="1"/>
  <c r="R5780" i="1"/>
  <c r="R5781" i="1"/>
  <c r="R5782" i="1"/>
  <c r="R6155" i="1"/>
  <c r="R6156" i="1"/>
  <c r="R7476" i="1"/>
  <c r="R7477" i="1"/>
  <c r="R7478" i="1"/>
  <c r="R7479" i="1"/>
  <c r="R341" i="1"/>
  <c r="R2461" i="1"/>
  <c r="R2502" i="1"/>
  <c r="R2503" i="1"/>
  <c r="R2580" i="1"/>
  <c r="R3777" i="1"/>
  <c r="R3778" i="1"/>
  <c r="R3779" i="1"/>
  <c r="R5394" i="1"/>
  <c r="R5395" i="1"/>
  <c r="R5396" i="1"/>
  <c r="R5570" i="1"/>
  <c r="R5571" i="1"/>
  <c r="R6129" i="1"/>
  <c r="R8272" i="1"/>
  <c r="R4181" i="1"/>
  <c r="R4860" i="1"/>
  <c r="R4861" i="1"/>
  <c r="R6735" i="1"/>
  <c r="R8242" i="1"/>
  <c r="R8351" i="1"/>
  <c r="R8352" i="1"/>
  <c r="R8353" i="1"/>
  <c r="R561" i="1"/>
  <c r="R562" i="1"/>
  <c r="R2146" i="1"/>
  <c r="R2147" i="1"/>
  <c r="R3020" i="1"/>
  <c r="R3021" i="1"/>
  <c r="R3022" i="1"/>
  <c r="R4745" i="1"/>
  <c r="R6602" i="1"/>
  <c r="R8171" i="1"/>
  <c r="R8172" i="1"/>
  <c r="R8173" i="1"/>
  <c r="R8174" i="1"/>
  <c r="R38" i="1"/>
  <c r="R602" i="1"/>
  <c r="R783" i="1"/>
  <c r="R784" i="1"/>
  <c r="R5297" i="1"/>
  <c r="R5298" i="1"/>
  <c r="R5299" i="1"/>
  <c r="R7401" i="1"/>
  <c r="R7700" i="1"/>
  <c r="R473" i="1"/>
  <c r="R474" i="1"/>
  <c r="R475" i="1"/>
  <c r="R476" i="1"/>
  <c r="R3501" i="1"/>
  <c r="R4541" i="1"/>
  <c r="R5225" i="1"/>
  <c r="R5226" i="1"/>
  <c r="R6501" i="1"/>
  <c r="R3639" i="1"/>
  <c r="R3799" i="1"/>
  <c r="R5964" i="1"/>
  <c r="R7078" i="1"/>
  <c r="R7079" i="1"/>
  <c r="R7431" i="1"/>
  <c r="R7432" i="1"/>
  <c r="R802" i="1"/>
  <c r="R2313" i="1"/>
  <c r="R2314" i="1"/>
  <c r="R4483" i="1"/>
  <c r="R4901" i="1"/>
  <c r="R5841" i="1"/>
  <c r="R5842" i="1"/>
  <c r="R5843" i="1"/>
  <c r="R6208" i="1"/>
  <c r="R6327" i="1"/>
  <c r="R924" i="1"/>
  <c r="R1208" i="1"/>
  <c r="R1209" i="1"/>
  <c r="R1210" i="1"/>
  <c r="R1508" i="1"/>
  <c r="R1509" i="1"/>
  <c r="R1510" i="1"/>
  <c r="R1511" i="1"/>
  <c r="R2158" i="1"/>
  <c r="R3160" i="1"/>
  <c r="R3609" i="1"/>
  <c r="R3610" i="1"/>
  <c r="R3611" i="1"/>
  <c r="R3612" i="1"/>
  <c r="R3626" i="1"/>
  <c r="R4182" i="1"/>
  <c r="R4183" i="1"/>
  <c r="R4236" i="1"/>
  <c r="R4237" i="1"/>
  <c r="R4303" i="1"/>
  <c r="R4304" i="1"/>
  <c r="R4342" i="1"/>
  <c r="R6308" i="1"/>
  <c r="R6931" i="1"/>
  <c r="R609" i="1"/>
  <c r="R1578" i="1"/>
  <c r="R1956" i="1"/>
  <c r="R1957" i="1"/>
  <c r="R2813" i="1"/>
  <c r="R3672" i="1"/>
  <c r="R4199" i="1"/>
  <c r="R6367" i="1"/>
  <c r="R7666" i="1"/>
  <c r="R7667" i="1"/>
  <c r="R7923" i="1"/>
  <c r="R1874" i="1"/>
  <c r="R1875" i="1"/>
  <c r="R2223" i="1"/>
  <c r="R3847" i="1"/>
  <c r="R4109" i="1"/>
  <c r="R4110" i="1"/>
  <c r="R4598" i="1"/>
  <c r="R4872" i="1"/>
  <c r="R5215" i="1"/>
  <c r="R5216" i="1"/>
  <c r="R5217" i="1"/>
  <c r="R5218" i="1"/>
  <c r="R6216" i="1"/>
  <c r="R7896" i="1"/>
  <c r="R8106" i="1"/>
  <c r="R8107" i="1"/>
  <c r="R461" i="1"/>
  <c r="R1561" i="1"/>
  <c r="R1935" i="1"/>
  <c r="R5461" i="1"/>
  <c r="R7507" i="1"/>
  <c r="R7508" i="1"/>
  <c r="R7509" i="1"/>
  <c r="R363" i="1"/>
  <c r="R1277" i="1"/>
  <c r="R2159" i="1"/>
  <c r="R2160" i="1"/>
  <c r="R2358" i="1"/>
  <c r="R2759" i="1"/>
  <c r="R4946" i="1"/>
  <c r="R5507" i="1"/>
  <c r="R5829" i="1"/>
  <c r="R5980" i="1"/>
  <c r="R7395" i="1"/>
  <c r="R70" i="1"/>
  <c r="R71" i="1"/>
  <c r="R3640" i="1"/>
  <c r="R4032" i="1"/>
  <c r="R4033" i="1"/>
  <c r="R5047" i="1"/>
  <c r="R6883" i="1"/>
  <c r="R3498" i="1"/>
  <c r="R3595" i="1"/>
  <c r="R4978" i="1"/>
  <c r="R4979" i="1"/>
  <c r="R8550" i="1"/>
  <c r="R8551" i="1"/>
  <c r="R2003" i="1"/>
  <c r="R2004" i="1"/>
  <c r="R3036" i="1"/>
  <c r="R3180" i="1"/>
  <c r="R3181" i="1"/>
  <c r="R4753" i="1"/>
  <c r="R5250" i="1"/>
  <c r="R5251" i="1"/>
  <c r="R7227" i="1"/>
  <c r="R1049" i="1"/>
  <c r="R1050" i="1"/>
  <c r="R1146" i="1"/>
  <c r="R1876" i="1"/>
  <c r="R3182" i="1"/>
  <c r="R5143" i="1"/>
  <c r="R7590" i="1"/>
  <c r="R1597" i="1"/>
  <c r="R5553" i="1"/>
  <c r="R5554" i="1"/>
  <c r="R6072" i="1"/>
  <c r="R6932" i="1"/>
  <c r="R7871" i="1"/>
  <c r="R751" i="1"/>
  <c r="R1401" i="1"/>
  <c r="R2955" i="1"/>
  <c r="R3398" i="1"/>
  <c r="R5057" i="1"/>
  <c r="R5626" i="1"/>
  <c r="R5627" i="1"/>
  <c r="R5901" i="1"/>
  <c r="R5902" i="1"/>
  <c r="R7016" i="1"/>
  <c r="R7017" i="1"/>
  <c r="R7018" i="1"/>
  <c r="R2956" i="1"/>
  <c r="R5447" i="1"/>
  <c r="R5448" i="1"/>
  <c r="R5449" i="1"/>
  <c r="R6130" i="1"/>
  <c r="R7994" i="1"/>
  <c r="R8285" i="1"/>
  <c r="R298" i="1"/>
  <c r="R1151" i="1"/>
  <c r="R1152" i="1"/>
  <c r="R2620" i="1"/>
  <c r="R2621" i="1"/>
  <c r="R3714" i="1"/>
  <c r="R3715" i="1"/>
  <c r="R3954" i="1"/>
  <c r="R3955" i="1"/>
  <c r="R4096" i="1"/>
  <c r="R4126" i="1"/>
  <c r="R4127" i="1"/>
  <c r="R4873" i="1"/>
  <c r="R4874" i="1"/>
  <c r="R5088" i="1"/>
  <c r="R5089" i="1"/>
  <c r="R5634" i="1"/>
  <c r="R5635" i="1"/>
  <c r="R5636" i="1"/>
  <c r="R5637" i="1"/>
  <c r="R5793" i="1"/>
  <c r="R5794" i="1"/>
  <c r="R7019" i="1"/>
  <c r="R7020" i="1"/>
  <c r="R592" i="1"/>
  <c r="R2361" i="1"/>
  <c r="R3354" i="1"/>
  <c r="R3526" i="1"/>
  <c r="R3527" i="1"/>
  <c r="R5281" i="1"/>
  <c r="R5282" i="1"/>
  <c r="R5283" i="1"/>
  <c r="R5284" i="1"/>
  <c r="R5370" i="1"/>
  <c r="R6478" i="1"/>
  <c r="R6502" i="1"/>
  <c r="R34" i="1"/>
  <c r="R439" i="1"/>
  <c r="R1411" i="1"/>
  <c r="R2760" i="1"/>
  <c r="R2761" i="1"/>
  <c r="R3795" i="1"/>
  <c r="R5300" i="1"/>
  <c r="R403" i="1"/>
  <c r="R404" i="1"/>
  <c r="R1528" i="1"/>
  <c r="R3935" i="1"/>
  <c r="R6561" i="1"/>
  <c r="R6562" i="1"/>
  <c r="R7402" i="1"/>
  <c r="R8175" i="1"/>
  <c r="R8176" i="1"/>
  <c r="R8522" i="1"/>
  <c r="R1156" i="1"/>
  <c r="R1157" i="1"/>
  <c r="R1992" i="1"/>
  <c r="R1993" i="1"/>
  <c r="R2881" i="1"/>
  <c r="R3167" i="1"/>
  <c r="R3835" i="1"/>
  <c r="R3836" i="1"/>
  <c r="R4043" i="1"/>
  <c r="R4068" i="1"/>
  <c r="R4069" i="1"/>
  <c r="R4825" i="1"/>
  <c r="R5020" i="1"/>
  <c r="R5830" i="1"/>
  <c r="R5831" i="1"/>
  <c r="R5832" i="1"/>
  <c r="R6682" i="1"/>
  <c r="R6683" i="1"/>
  <c r="R6684" i="1"/>
  <c r="R6933" i="1"/>
  <c r="R7652" i="1"/>
  <c r="R434" i="1"/>
  <c r="R435" i="1"/>
  <c r="R1180" i="1"/>
  <c r="R1181" i="1"/>
  <c r="R1392" i="1"/>
  <c r="R3818" i="1"/>
  <c r="R5702" i="1"/>
  <c r="R7342" i="1"/>
  <c r="R62" i="1"/>
  <c r="R63" i="1"/>
  <c r="R64" i="1"/>
  <c r="R1586" i="1"/>
  <c r="R1587" i="1"/>
  <c r="R2480" i="1"/>
  <c r="R5945" i="1"/>
  <c r="R5946" i="1"/>
  <c r="R123" i="1"/>
  <c r="R5409" i="1"/>
  <c r="R5410" i="1"/>
  <c r="R6415" i="1"/>
  <c r="R7174" i="1"/>
  <c r="R7808" i="1"/>
  <c r="R181" i="1"/>
  <c r="R3192" i="1"/>
  <c r="R3384" i="1"/>
  <c r="R7981" i="1"/>
  <c r="R3914" i="1"/>
  <c r="R7631" i="1"/>
  <c r="R2224" i="1"/>
  <c r="R2381" i="1"/>
  <c r="R2382" i="1"/>
  <c r="R2528" i="1"/>
  <c r="R2529" i="1"/>
  <c r="R3660" i="1"/>
  <c r="R7044" i="1"/>
  <c r="R1485" i="1"/>
  <c r="R1486" i="1"/>
  <c r="R1770" i="1"/>
  <c r="R2201" i="1"/>
  <c r="R2202" i="1"/>
  <c r="R4588" i="1"/>
  <c r="R4691" i="1"/>
  <c r="R6328" i="1"/>
  <c r="R6860" i="1"/>
  <c r="R6861" i="1"/>
  <c r="R6862" i="1"/>
  <c r="R6863" i="1"/>
  <c r="R7842" i="1"/>
  <c r="R2805" i="1"/>
  <c r="R2806" i="1"/>
  <c r="R3327" i="1"/>
  <c r="R3473" i="1"/>
  <c r="R6944" i="1"/>
  <c r="R669" i="1"/>
  <c r="R670" i="1"/>
  <c r="R4506" i="1"/>
  <c r="R4507" i="1"/>
  <c r="R6563" i="1"/>
  <c r="R7944" i="1"/>
  <c r="R2444" i="1"/>
  <c r="R2445" i="1"/>
  <c r="R3121" i="1"/>
  <c r="R3122" i="1"/>
  <c r="R3123" i="1"/>
  <c r="R5168" i="1"/>
  <c r="R5169" i="1"/>
  <c r="R5170" i="1"/>
  <c r="R7228" i="1"/>
  <c r="R648" i="1"/>
  <c r="R1861" i="1"/>
  <c r="R1862" i="1"/>
  <c r="R4111" i="1"/>
  <c r="R4112" i="1"/>
  <c r="R4113" i="1"/>
  <c r="R4114" i="1"/>
  <c r="R4297" i="1"/>
  <c r="R5680" i="1"/>
  <c r="R7924" i="1"/>
  <c r="R7925" i="1"/>
  <c r="R7926" i="1"/>
  <c r="R7927" i="1"/>
  <c r="R3399" i="1"/>
  <c r="R6092" i="1"/>
  <c r="R6093" i="1"/>
  <c r="R6897" i="1"/>
  <c r="R2196" i="1"/>
  <c r="R2197" i="1"/>
  <c r="R2198" i="1"/>
  <c r="R4130" i="1"/>
  <c r="R4131" i="1"/>
  <c r="R4132" i="1"/>
  <c r="R4834" i="1"/>
  <c r="R6040" i="1"/>
  <c r="R606" i="1"/>
  <c r="R1883" i="1"/>
  <c r="R1884" i="1"/>
  <c r="R2287" i="1"/>
  <c r="R4984" i="1"/>
  <c r="R5019" i="1"/>
  <c r="R5074" i="1"/>
  <c r="R5144" i="1"/>
  <c r="R5145" i="1"/>
  <c r="R5146" i="1"/>
  <c r="R5147" i="1"/>
  <c r="R5362" i="1"/>
  <c r="R5709" i="1"/>
  <c r="R5710" i="1"/>
  <c r="R5947" i="1"/>
  <c r="R5948" i="1"/>
  <c r="R7160" i="1"/>
  <c r="R7872" i="1"/>
  <c r="R7873" i="1"/>
  <c r="R7907" i="1"/>
  <c r="R7928" i="1"/>
  <c r="R8142" i="1"/>
  <c r="R8365" i="1"/>
  <c r="R8366" i="1"/>
  <c r="R8367" i="1"/>
  <c r="R8422" i="1"/>
  <c r="R8423" i="1"/>
  <c r="R3408" i="1"/>
  <c r="R4712" i="1"/>
  <c r="R5127" i="1"/>
  <c r="R5128" i="1"/>
  <c r="R5129" i="1"/>
  <c r="R977" i="1"/>
  <c r="R2044" i="1"/>
  <c r="R4168" i="1"/>
  <c r="R7321" i="1"/>
  <c r="R7322" i="1"/>
  <c r="R8045" i="1"/>
  <c r="R1068" i="1"/>
  <c r="R1069" i="1"/>
  <c r="R1070" i="1"/>
  <c r="R1071" i="1"/>
  <c r="R1831" i="1"/>
  <c r="R1832" i="1"/>
  <c r="R3828" i="1"/>
  <c r="R4351" i="1"/>
  <c r="R4922" i="1"/>
  <c r="R5616" i="1"/>
  <c r="R5617" i="1"/>
  <c r="R5618" i="1"/>
  <c r="R5920" i="1"/>
  <c r="R5921" i="1"/>
  <c r="R7379" i="1"/>
  <c r="R8205" i="1"/>
  <c r="R8206" i="1"/>
  <c r="R965" i="1"/>
  <c r="R1798" i="1"/>
  <c r="R1799" i="1"/>
  <c r="R2321" i="1"/>
  <c r="R2322" i="1"/>
  <c r="R2622" i="1"/>
  <c r="R2927" i="1"/>
  <c r="R2928" i="1"/>
  <c r="R2929" i="1"/>
  <c r="R5301" i="1"/>
  <c r="R5302" i="1"/>
  <c r="R7443" i="1"/>
  <c r="R7444" i="1"/>
  <c r="R2253" i="1"/>
  <c r="R2699" i="1"/>
  <c r="R3299" i="1"/>
  <c r="R5013" i="1"/>
  <c r="R5014" i="1"/>
  <c r="R5965" i="1"/>
  <c r="R5966" i="1"/>
  <c r="R7229" i="1"/>
  <c r="R7230" i="1"/>
  <c r="R7685" i="1"/>
  <c r="R7686" i="1"/>
  <c r="R7687" i="1"/>
  <c r="R1106" i="1"/>
  <c r="R1867" i="1"/>
  <c r="R1954" i="1"/>
  <c r="R1955" i="1"/>
  <c r="R2144" i="1"/>
  <c r="R3736" i="1"/>
  <c r="R3737" i="1"/>
  <c r="R5854" i="1"/>
  <c r="R5855" i="1"/>
  <c r="R6730" i="1"/>
  <c r="R425" i="1"/>
  <c r="R426" i="1"/>
  <c r="R427" i="1"/>
  <c r="R428" i="1"/>
  <c r="R1343" i="1"/>
  <c r="R1913" i="1"/>
  <c r="R4225" i="1"/>
  <c r="R6345" i="1"/>
  <c r="R6809" i="1"/>
  <c r="R7380" i="1"/>
  <c r="R7522" i="1"/>
  <c r="R7523" i="1"/>
  <c r="R7635" i="1"/>
  <c r="R8118" i="1"/>
  <c r="R8119" i="1"/>
  <c r="R271" i="1"/>
  <c r="R272" i="1"/>
  <c r="R273" i="1"/>
  <c r="R1170" i="1"/>
  <c r="R4826" i="1"/>
  <c r="R5227" i="1"/>
  <c r="R5228" i="1"/>
  <c r="R5229" i="1"/>
  <c r="R5999" i="1"/>
  <c r="R6403" i="1"/>
  <c r="R6752" i="1"/>
  <c r="R6753" i="1"/>
  <c r="R7258" i="1"/>
  <c r="R7259" i="1"/>
  <c r="R7897" i="1"/>
  <c r="R7898" i="1"/>
  <c r="R8074" i="1"/>
  <c r="R2517" i="1"/>
  <c r="R2518" i="1"/>
  <c r="R2519" i="1"/>
  <c r="R2520" i="1"/>
  <c r="R2521" i="1"/>
  <c r="R3474" i="1"/>
  <c r="R5874" i="1"/>
  <c r="R5875" i="1"/>
  <c r="R6536" i="1"/>
  <c r="R6537" i="1"/>
  <c r="R1165" i="1"/>
  <c r="R1901" i="1"/>
  <c r="R1902" i="1"/>
  <c r="R2967" i="1"/>
  <c r="R5411" i="1"/>
  <c r="R6770" i="1"/>
  <c r="R6771" i="1"/>
  <c r="R6884" i="1"/>
  <c r="R7485" i="1"/>
  <c r="R8498" i="1"/>
  <c r="R8499" i="1"/>
  <c r="R144" i="1"/>
  <c r="R145" i="1"/>
  <c r="R146" i="1"/>
  <c r="R520" i="1"/>
  <c r="R3854" i="1"/>
  <c r="R3855" i="1"/>
  <c r="R4007" i="1"/>
  <c r="R4308" i="1"/>
  <c r="R4654" i="1"/>
  <c r="R4835" i="1"/>
  <c r="R6087" i="1"/>
  <c r="R6299" i="1"/>
  <c r="R8474" i="1"/>
  <c r="R815" i="1"/>
  <c r="R1983" i="1"/>
  <c r="R4158" i="1"/>
  <c r="R5243" i="1"/>
  <c r="R5638" i="1"/>
  <c r="R5639" i="1"/>
  <c r="R6754" i="1"/>
  <c r="R7821" i="1"/>
  <c r="R7822" i="1"/>
  <c r="R7823" i="1"/>
  <c r="R7854" i="1"/>
  <c r="R7855" i="1"/>
  <c r="R7856" i="1"/>
  <c r="R7857" i="1"/>
  <c r="R7858" i="1"/>
  <c r="R8084" i="1"/>
  <c r="R8085" i="1"/>
  <c r="R2370" i="1"/>
  <c r="R2845" i="1"/>
  <c r="R3043" i="1"/>
  <c r="R3044" i="1"/>
  <c r="R3606" i="1"/>
  <c r="R4213" i="1"/>
  <c r="R5508" i="1"/>
  <c r="R5509" i="1"/>
  <c r="R5539" i="1"/>
  <c r="R5540" i="1"/>
  <c r="R6701" i="1"/>
  <c r="R6971" i="1"/>
  <c r="R8310" i="1"/>
  <c r="R515" i="1"/>
  <c r="R1781" i="1"/>
  <c r="R1868" i="1"/>
  <c r="R2728" i="1"/>
  <c r="R2729" i="1"/>
  <c r="R5093" i="1"/>
  <c r="R5688" i="1"/>
  <c r="R5689" i="1"/>
  <c r="R6573" i="1"/>
  <c r="R6574" i="1"/>
  <c r="R6575" i="1"/>
  <c r="R6661" i="1"/>
  <c r="R6662" i="1"/>
  <c r="R7962" i="1"/>
  <c r="R8068" i="1"/>
  <c r="R1529" i="1"/>
  <c r="R1543" i="1"/>
  <c r="R1544" i="1"/>
  <c r="R2005" i="1"/>
  <c r="R2006" i="1"/>
  <c r="R3544" i="1"/>
  <c r="R3545" i="1"/>
  <c r="R3800" i="1"/>
  <c r="R3801" i="1"/>
  <c r="R3802" i="1"/>
  <c r="R5672" i="1"/>
  <c r="R7874" i="1"/>
  <c r="R8273" i="1"/>
  <c r="R1921" i="1"/>
  <c r="R4692" i="1"/>
  <c r="R5721" i="1"/>
  <c r="R411" i="1"/>
  <c r="R1263" i="1"/>
  <c r="R2024" i="1"/>
  <c r="R2025" i="1"/>
  <c r="R2026" i="1"/>
  <c r="R2027" i="1"/>
  <c r="R5337" i="1"/>
  <c r="R5371" i="1"/>
  <c r="R6663" i="1"/>
  <c r="R6664" i="1"/>
  <c r="R6692" i="1"/>
  <c r="R6693" i="1"/>
  <c r="R6951" i="1"/>
  <c r="R84" i="1"/>
  <c r="R85" i="1"/>
  <c r="R86" i="1"/>
  <c r="R226" i="1"/>
  <c r="R1705" i="1"/>
  <c r="R1903" i="1"/>
  <c r="R2869" i="1"/>
  <c r="R2942" i="1"/>
  <c r="R5713" i="1"/>
  <c r="R5994" i="1"/>
  <c r="R7080" i="1"/>
  <c r="R7908" i="1"/>
  <c r="R8500" i="1"/>
  <c r="R8501" i="1"/>
  <c r="R342" i="1"/>
  <c r="R343" i="1"/>
  <c r="R2628" i="1"/>
  <c r="R2689" i="1"/>
  <c r="R2690" i="1"/>
  <c r="R2691" i="1"/>
  <c r="R2970" i="1"/>
  <c r="R3256" i="1"/>
  <c r="R3257" i="1"/>
  <c r="R3991" i="1"/>
  <c r="R4305" i="1"/>
  <c r="R4602" i="1"/>
  <c r="R4603" i="1"/>
  <c r="R4604" i="1"/>
  <c r="R4605" i="1"/>
  <c r="R5510" i="1"/>
  <c r="R6141" i="1"/>
  <c r="R7749" i="1"/>
  <c r="R2246" i="1"/>
  <c r="R2718" i="1"/>
  <c r="R2719" i="1"/>
  <c r="R2720" i="1"/>
  <c r="R2721" i="1"/>
  <c r="R2722" i="1"/>
  <c r="R3675" i="1"/>
  <c r="R3676" i="1"/>
  <c r="R3677" i="1"/>
  <c r="R5816" i="1"/>
  <c r="R8407" i="1"/>
  <c r="R364" i="1"/>
  <c r="R365" i="1"/>
  <c r="R4754" i="1"/>
  <c r="R4755" i="1"/>
  <c r="R6546" i="1"/>
  <c r="R8502" i="1"/>
  <c r="R1086" i="1"/>
  <c r="R1087" i="1"/>
  <c r="R1088" i="1"/>
  <c r="R1089" i="1"/>
  <c r="R1090" i="1"/>
  <c r="R1199" i="1"/>
  <c r="R1200" i="1"/>
  <c r="R1201" i="1"/>
  <c r="R1202" i="1"/>
  <c r="R1203" i="1"/>
  <c r="R1971" i="1"/>
  <c r="R4532" i="1"/>
  <c r="R5385" i="1"/>
  <c r="R5386" i="1"/>
  <c r="R5488" i="1"/>
  <c r="R6258" i="1"/>
  <c r="R6259" i="1"/>
  <c r="R7545" i="1"/>
  <c r="R7546" i="1"/>
  <c r="R7547" i="1"/>
  <c r="R7548" i="1"/>
  <c r="R7549" i="1"/>
  <c r="R7550" i="1"/>
  <c r="R7551" i="1"/>
  <c r="R7552" i="1"/>
  <c r="R7553" i="1"/>
  <c r="R7554" i="1"/>
  <c r="R7777" i="1"/>
  <c r="R7995" i="1"/>
  <c r="R614" i="1"/>
  <c r="R615" i="1"/>
  <c r="R713" i="1"/>
  <c r="R2423" i="1"/>
  <c r="R4491" i="1"/>
  <c r="R4492" i="1"/>
  <c r="R4693" i="1"/>
  <c r="R4694" i="1"/>
  <c r="R5894" i="1"/>
  <c r="R5895" i="1"/>
  <c r="R6569" i="1"/>
  <c r="R6570" i="1"/>
  <c r="R6736" i="1"/>
  <c r="R6737" i="1"/>
  <c r="R7642" i="1"/>
  <c r="R531" i="1"/>
  <c r="R532" i="1"/>
  <c r="R533" i="1"/>
  <c r="R3267" i="1"/>
  <c r="R3268" i="1"/>
  <c r="R3269" i="1"/>
  <c r="R3314" i="1"/>
  <c r="R7899" i="1"/>
  <c r="R2839" i="1"/>
  <c r="R5496" i="1"/>
  <c r="R5497" i="1"/>
  <c r="R3088" i="1"/>
  <c r="R8523" i="1"/>
  <c r="R8524" i="1"/>
  <c r="R569" i="1"/>
  <c r="R570" i="1"/>
  <c r="R571" i="1"/>
  <c r="R632" i="1"/>
  <c r="R2259" i="1"/>
  <c r="R2481" i="1"/>
  <c r="R3099" i="1"/>
  <c r="R3923" i="1"/>
  <c r="R3924" i="1"/>
  <c r="R5605" i="1"/>
  <c r="R5656" i="1"/>
  <c r="R5657" i="1"/>
  <c r="R7236" i="1"/>
  <c r="R194" i="1"/>
  <c r="R195" i="1"/>
  <c r="R196" i="1"/>
  <c r="R1628" i="1"/>
  <c r="R1629" i="1"/>
  <c r="R5450" i="1"/>
  <c r="R6094" i="1"/>
  <c r="R6095" i="1"/>
  <c r="R6256" i="1"/>
  <c r="R6919" i="1"/>
  <c r="R7586" i="1"/>
  <c r="R291" i="1"/>
  <c r="R1715" i="1"/>
  <c r="R1716" i="1"/>
  <c r="R3821" i="1"/>
  <c r="R3899" i="1"/>
  <c r="R3900" i="1"/>
  <c r="R6962" i="1"/>
  <c r="R6963" i="1"/>
  <c r="R8375" i="1"/>
  <c r="R8376" i="1"/>
  <c r="R8377" i="1"/>
  <c r="R752" i="1"/>
  <c r="R1936" i="1"/>
  <c r="R1937" i="1"/>
  <c r="R2773" i="1"/>
  <c r="R2891" i="1"/>
  <c r="R3981" i="1"/>
  <c r="R4004" i="1"/>
  <c r="R4271" i="1"/>
  <c r="R6871" i="1"/>
  <c r="R7045" i="1"/>
  <c r="R7323" i="1"/>
  <c r="R386" i="1"/>
  <c r="R387" i="1"/>
  <c r="R388" i="1"/>
  <c r="R389" i="1"/>
  <c r="R757" i="1"/>
  <c r="R758" i="1"/>
  <c r="R4163" i="1"/>
  <c r="R4929" i="1"/>
  <c r="R4934" i="1"/>
  <c r="R6934" i="1"/>
  <c r="R258" i="1"/>
  <c r="R259" i="1"/>
  <c r="R260" i="1"/>
  <c r="R4836" i="1"/>
  <c r="R4837" i="1"/>
  <c r="R4838" i="1"/>
  <c r="R7175" i="1"/>
  <c r="R274" i="1"/>
  <c r="R3161" i="1"/>
  <c r="R3162" i="1"/>
  <c r="R3163" i="1"/>
  <c r="R1372" i="1"/>
  <c r="R1373" i="1"/>
  <c r="R1387" i="1"/>
  <c r="R494" i="1"/>
  <c r="R495" i="1"/>
  <c r="R496" i="1"/>
  <c r="R2971" i="1"/>
  <c r="R7824" i="1"/>
  <c r="R7825" i="1"/>
  <c r="R440" i="1"/>
  <c r="R441" i="1"/>
  <c r="R442" i="1"/>
  <c r="R1344" i="1"/>
  <c r="R1345" i="1"/>
  <c r="R2068" i="1"/>
  <c r="R2069" i="1"/>
  <c r="R2070" i="1"/>
  <c r="R3619" i="1"/>
  <c r="R3620" i="1"/>
  <c r="R3621" i="1"/>
  <c r="R4195" i="1"/>
  <c r="R5489" i="1"/>
  <c r="R5490" i="1"/>
  <c r="R5491" i="1"/>
  <c r="R6416" i="1"/>
  <c r="R6417" i="1"/>
  <c r="R6418" i="1"/>
  <c r="R6419" i="1"/>
  <c r="R6720" i="1"/>
  <c r="R7054" i="1"/>
  <c r="R7055" i="1"/>
  <c r="R7056" i="1"/>
  <c r="R8086" i="1"/>
  <c r="R1819" i="1"/>
  <c r="R1820" i="1"/>
  <c r="R4309" i="1"/>
  <c r="R4310" i="1"/>
  <c r="R6519" i="1"/>
  <c r="R6520" i="1"/>
  <c r="R8120" i="1"/>
  <c r="R109" i="1"/>
  <c r="R697" i="1"/>
  <c r="R2700" i="1"/>
  <c r="R3613" i="1"/>
  <c r="R3614" i="1"/>
  <c r="R5037" i="1"/>
  <c r="R6920" i="1"/>
  <c r="R8207" i="1"/>
  <c r="R724" i="1"/>
  <c r="R877" i="1"/>
  <c r="R3057" i="1"/>
  <c r="R3058" i="1"/>
  <c r="R3400" i="1"/>
  <c r="R3401" i="1"/>
  <c r="R3744" i="1"/>
  <c r="R3745" i="1"/>
  <c r="R3746" i="1"/>
  <c r="R5412" i="1"/>
  <c r="R6353" i="1"/>
  <c r="R7349" i="1"/>
  <c r="R8475" i="1"/>
  <c r="R1040" i="1"/>
  <c r="R1041" i="1"/>
  <c r="R2612" i="1"/>
  <c r="R4291" i="1"/>
  <c r="R6045" i="1"/>
  <c r="R6436" i="1"/>
  <c r="R6591" i="1"/>
  <c r="R6904" i="1"/>
  <c r="R6905" i="1"/>
  <c r="R585" i="1"/>
  <c r="R2992" i="1"/>
  <c r="R3045" i="1"/>
  <c r="R3328" i="1"/>
  <c r="R3329" i="1"/>
  <c r="R4839" i="1"/>
  <c r="R7260" i="1"/>
  <c r="R7261" i="1"/>
  <c r="R7701" i="1"/>
  <c r="R1115" i="1"/>
  <c r="R1116" i="1"/>
  <c r="R2420" i="1"/>
  <c r="R2424" i="1"/>
  <c r="R2425" i="1"/>
  <c r="R2606" i="1"/>
  <c r="R4493" i="1"/>
  <c r="R4494" i="1"/>
  <c r="R4989" i="1"/>
  <c r="R4990" i="1"/>
  <c r="R4991" i="1"/>
  <c r="R4992" i="1"/>
  <c r="R7277" i="1"/>
  <c r="R8338" i="1"/>
  <c r="R391" i="1"/>
  <c r="R392" i="1"/>
  <c r="R2225" i="1"/>
  <c r="R2226" i="1"/>
  <c r="R2227" i="1"/>
  <c r="R3133" i="1"/>
  <c r="R3134" i="1"/>
  <c r="R3561" i="1"/>
  <c r="R5467" i="1"/>
  <c r="R5468" i="1"/>
  <c r="R5469" i="1"/>
  <c r="R6780" i="1"/>
  <c r="R6781" i="1"/>
  <c r="R6782" i="1"/>
  <c r="R8424" i="1"/>
  <c r="R8425" i="1"/>
  <c r="R448" i="1"/>
  <c r="R991" i="1"/>
  <c r="R992" i="1"/>
  <c r="R993" i="1"/>
  <c r="R994" i="1"/>
  <c r="R995" i="1"/>
  <c r="R3848" i="1"/>
  <c r="R3944" i="1"/>
  <c r="R3945" i="1"/>
  <c r="R3946" i="1"/>
  <c r="R4655" i="1"/>
  <c r="R4656" i="1"/>
  <c r="R5387" i="1"/>
  <c r="R5388" i="1"/>
  <c r="R8311" i="1"/>
  <c r="R346" i="1"/>
  <c r="R347" i="1"/>
  <c r="R2645" i="1"/>
  <c r="R6053" i="1"/>
  <c r="R7591" i="1"/>
  <c r="R7592" i="1"/>
  <c r="R7593" i="1"/>
  <c r="R7859" i="1"/>
  <c r="R978" i="1"/>
  <c r="R1031" i="1"/>
  <c r="R2153" i="1"/>
  <c r="R2504" i="1"/>
  <c r="R2505" i="1"/>
  <c r="R2796" i="1"/>
  <c r="R3292" i="1"/>
  <c r="R3553" i="1"/>
  <c r="R3558" i="1"/>
  <c r="R5606" i="1"/>
  <c r="R5607" i="1"/>
  <c r="R5608" i="1"/>
  <c r="R6131" i="1"/>
  <c r="R7826" i="1"/>
  <c r="R7827" i="1"/>
  <c r="R8274" i="1"/>
  <c r="R1134" i="1"/>
  <c r="R1135" i="1"/>
  <c r="R2138" i="1"/>
  <c r="R4508" i="1"/>
  <c r="R4509" i="1"/>
  <c r="R4935" i="1"/>
  <c r="R6609" i="1"/>
  <c r="R8046" i="1"/>
  <c r="R8491" i="1"/>
  <c r="R826" i="1"/>
  <c r="R827" i="1"/>
  <c r="R7653" i="1"/>
  <c r="R7654" i="1"/>
  <c r="R2007" i="1"/>
  <c r="R2008" i="1"/>
  <c r="R4840" i="1"/>
  <c r="R5267" i="1"/>
  <c r="R5363" i="1"/>
  <c r="R7084" i="1"/>
  <c r="R519" i="1"/>
  <c r="R2909" i="1"/>
  <c r="R2910" i="1"/>
  <c r="R3077" i="1"/>
  <c r="R3925" i="1"/>
  <c r="R5053" i="1"/>
  <c r="R5054" i="1"/>
  <c r="R6096" i="1"/>
  <c r="R6097" i="1"/>
  <c r="R6098" i="1"/>
  <c r="R6099" i="1"/>
  <c r="R6547" i="1"/>
  <c r="R6945" i="1"/>
  <c r="R41" i="1"/>
  <c r="R42" i="1"/>
  <c r="R43" i="1"/>
  <c r="R44" i="1"/>
  <c r="R398" i="1"/>
  <c r="R4258" i="1"/>
  <c r="R4947" i="1"/>
  <c r="R7540" i="1"/>
  <c r="R7996" i="1"/>
  <c r="R660" i="1"/>
  <c r="R661" i="1"/>
  <c r="R662" i="1"/>
  <c r="R663" i="1"/>
  <c r="R3237" i="1"/>
  <c r="R3238" i="1"/>
  <c r="R3239" i="1"/>
  <c r="R3422" i="1"/>
  <c r="R3423" i="1"/>
  <c r="R4008" i="1"/>
  <c r="R4009" i="1"/>
  <c r="R4915" i="1"/>
  <c r="R6209" i="1"/>
  <c r="R6954" i="1"/>
  <c r="R6955" i="1"/>
  <c r="R6956" i="1"/>
  <c r="R7655" i="1"/>
  <c r="R7656" i="1"/>
  <c r="R8525" i="1"/>
  <c r="R2814" i="1"/>
  <c r="R2815" i="1"/>
  <c r="R2816" i="1"/>
  <c r="R4812" i="1"/>
  <c r="R6191" i="1"/>
  <c r="R6295" i="1"/>
  <c r="R1706" i="1"/>
  <c r="R8552" i="1"/>
  <c r="R4184" i="1"/>
  <c r="R6015" i="1"/>
  <c r="R4185" i="1"/>
  <c r="R6016" i="1"/>
  <c r="R4186" i="1"/>
  <c r="R6017" i="1"/>
  <c r="R369" i="1"/>
  <c r="R1412" i="1"/>
  <c r="R2934" i="1"/>
  <c r="R3135" i="1"/>
  <c r="R3136" i="1"/>
  <c r="R3231" i="1"/>
  <c r="R5798" i="1"/>
  <c r="R5799" i="1"/>
  <c r="R8151" i="1"/>
  <c r="R8152" i="1"/>
  <c r="R110" i="1"/>
  <c r="R2462" i="1"/>
  <c r="R5745" i="1"/>
  <c r="R5746" i="1"/>
  <c r="R5747" i="1"/>
  <c r="R6164" i="1"/>
  <c r="R6165" i="1"/>
  <c r="R8408" i="1"/>
  <c r="R1413" i="1"/>
  <c r="R1414" i="1"/>
  <c r="R1415" i="1"/>
  <c r="R1894" i="1"/>
  <c r="R1895" i="1"/>
  <c r="R2272" i="1"/>
  <c r="R3417" i="1"/>
  <c r="R3418" i="1"/>
  <c r="R3424" i="1"/>
  <c r="R6079" i="1"/>
  <c r="R6080" i="1"/>
  <c r="R6895" i="1"/>
  <c r="R2787" i="1"/>
  <c r="R2788" i="1"/>
  <c r="R4533" i="1"/>
  <c r="R5094" i="1"/>
  <c r="R5095" i="1"/>
  <c r="R5096" i="1"/>
  <c r="R5097" i="1"/>
  <c r="R5906" i="1"/>
  <c r="R5907" i="1"/>
  <c r="R6054" i="1"/>
  <c r="R6538" i="1"/>
  <c r="R6539" i="1"/>
  <c r="R6540" i="1"/>
  <c r="R7027" i="1"/>
  <c r="R7028" i="1"/>
  <c r="R7176" i="1"/>
  <c r="R7177" i="1"/>
  <c r="R7178" i="1"/>
  <c r="R3729" i="1"/>
  <c r="R6521" i="1"/>
  <c r="R7299" i="1"/>
  <c r="R8064" i="1"/>
  <c r="R8108" i="1"/>
  <c r="R1153" i="1"/>
  <c r="R1154" i="1"/>
  <c r="R1988" i="1"/>
  <c r="R4214" i="1"/>
  <c r="R7668" i="1"/>
  <c r="R7669" i="1"/>
  <c r="R7670" i="1"/>
  <c r="R706" i="1"/>
  <c r="R1785" i="1"/>
  <c r="R1786" i="1"/>
  <c r="R1787" i="1"/>
  <c r="R2832" i="1"/>
  <c r="R3270" i="1"/>
  <c r="R3271" i="1"/>
  <c r="R3272" i="1"/>
  <c r="R4425" i="1"/>
  <c r="R4671" i="1"/>
  <c r="R4672" i="1"/>
  <c r="R6984" i="1"/>
  <c r="R6985" i="1"/>
  <c r="R6986" i="1"/>
  <c r="R56" i="1"/>
  <c r="R4673" i="1"/>
  <c r="R4674" i="1"/>
  <c r="R5264" i="1"/>
  <c r="R1600" i="1"/>
  <c r="R1601" i="1"/>
  <c r="R2338" i="1"/>
  <c r="R3137" i="1"/>
  <c r="R3315" i="1"/>
  <c r="R3316" i="1"/>
  <c r="R3317" i="1"/>
  <c r="R3318" i="1"/>
  <c r="R3319" i="1"/>
  <c r="R4248" i="1"/>
  <c r="R4249" i="1"/>
  <c r="R5159" i="1"/>
  <c r="R5470" i="1"/>
  <c r="R959" i="1"/>
  <c r="R960" i="1"/>
  <c r="R961" i="1"/>
  <c r="R1318" i="1"/>
  <c r="R4622" i="1"/>
  <c r="R4623" i="1"/>
  <c r="R4624" i="1"/>
  <c r="R4625" i="1"/>
  <c r="R5937" i="1"/>
  <c r="R6424" i="1"/>
  <c r="R6425" i="1"/>
  <c r="R6426" i="1"/>
  <c r="R7208" i="1"/>
  <c r="R7403" i="1"/>
  <c r="R7404" i="1"/>
  <c r="R7486" i="1"/>
  <c r="R7487" i="1"/>
  <c r="R785" i="1"/>
  <c r="R943" i="1"/>
  <c r="R944" i="1"/>
  <c r="R2087" i="1"/>
  <c r="R2570" i="1"/>
  <c r="R2571" i="1"/>
  <c r="R2572" i="1"/>
  <c r="R3579" i="1"/>
  <c r="R4426" i="1"/>
  <c r="R4427" i="1"/>
  <c r="R7041" i="1"/>
  <c r="R7042" i="1"/>
  <c r="R7688" i="1"/>
  <c r="R7689" i="1"/>
  <c r="R7884" i="1"/>
  <c r="R8476" i="1"/>
  <c r="R8477" i="1"/>
  <c r="R1512" i="1"/>
  <c r="R3330" i="1"/>
  <c r="R3425" i="1"/>
  <c r="R3426" i="1"/>
  <c r="R3427" i="1"/>
  <c r="R3428" i="1"/>
  <c r="R3512" i="1"/>
  <c r="R4165" i="1"/>
  <c r="R6000" i="1"/>
  <c r="R7237" i="1"/>
  <c r="R7300" i="1"/>
  <c r="R7778" i="1"/>
  <c r="R7997" i="1"/>
  <c r="R2093" i="1"/>
  <c r="R3666" i="1"/>
  <c r="R3667" i="1"/>
  <c r="R3668" i="1"/>
  <c r="R4070" i="1"/>
  <c r="R4071" i="1"/>
  <c r="R5498" i="1"/>
  <c r="R8478" i="1"/>
  <c r="R65" i="1"/>
  <c r="R4695" i="1"/>
  <c r="R5566" i="1"/>
  <c r="R7209" i="1"/>
  <c r="R6783" i="1"/>
  <c r="R6784" i="1"/>
  <c r="R6785" i="1"/>
  <c r="R6786" i="1"/>
  <c r="R945" i="1"/>
  <c r="R946" i="1"/>
  <c r="R1630" i="1"/>
  <c r="R2876" i="1"/>
  <c r="R2877" i="1"/>
  <c r="R4526" i="1"/>
  <c r="R6088" i="1"/>
  <c r="R6142" i="1"/>
  <c r="R6452" i="1"/>
  <c r="R6738" i="1"/>
  <c r="R6898" i="1"/>
  <c r="R6899" i="1"/>
  <c r="R6900" i="1"/>
  <c r="R6901" i="1"/>
  <c r="R6902" i="1"/>
  <c r="R1359" i="1"/>
  <c r="R1648" i="1"/>
  <c r="R1649" i="1"/>
  <c r="R2573" i="1"/>
  <c r="R7715" i="1"/>
  <c r="R7716" i="1"/>
  <c r="R7717" i="1"/>
  <c r="R7718" i="1"/>
  <c r="R7809" i="1"/>
  <c r="R1960" i="1"/>
  <c r="R2852" i="1"/>
  <c r="R3615" i="1"/>
  <c r="R6545" i="1"/>
  <c r="R7179" i="1"/>
  <c r="R7180" i="1"/>
  <c r="R7181" i="1"/>
  <c r="R220" i="1"/>
  <c r="R304" i="1"/>
  <c r="R305" i="1"/>
  <c r="R306" i="1"/>
  <c r="R652" i="1"/>
  <c r="R653" i="1"/>
  <c r="R654" i="1"/>
  <c r="R3331" i="1"/>
  <c r="R3332" i="1"/>
  <c r="R3554" i="1"/>
  <c r="R3555" i="1"/>
  <c r="R3556" i="1"/>
  <c r="R4339" i="1"/>
  <c r="R4340" i="1"/>
  <c r="R4368" i="1"/>
  <c r="R4369" i="1"/>
  <c r="R4370" i="1"/>
  <c r="R4371" i="1"/>
  <c r="R4696" i="1"/>
  <c r="R5075" i="1"/>
  <c r="R5076" i="1"/>
  <c r="R5077" i="1"/>
  <c r="R5098" i="1"/>
  <c r="R5413" i="1"/>
  <c r="R5414" i="1"/>
  <c r="R1084" i="1"/>
  <c r="R1093" i="1"/>
  <c r="R1571" i="1"/>
  <c r="R1572" i="1"/>
  <c r="R1573" i="1"/>
  <c r="R6427" i="1"/>
  <c r="R6428" i="1"/>
  <c r="R6810" i="1"/>
  <c r="R7238" i="1"/>
  <c r="R7239" i="1"/>
  <c r="R1020" i="1"/>
  <c r="R1928" i="1"/>
  <c r="R5960" i="1"/>
  <c r="R5961" i="1"/>
  <c r="R1336" i="1"/>
  <c r="R1337" i="1"/>
  <c r="R1922" i="1"/>
  <c r="R1923" i="1"/>
  <c r="R3168" i="1"/>
  <c r="R3169" i="1"/>
  <c r="R3438" i="1"/>
  <c r="R4789" i="1"/>
  <c r="R4790" i="1"/>
  <c r="R5609" i="1"/>
  <c r="R6089" i="1"/>
  <c r="R6090" i="1"/>
  <c r="R8027" i="1"/>
  <c r="R8028" i="1"/>
  <c r="R1888" i="1"/>
  <c r="R3170" i="1"/>
  <c r="R5069" i="1"/>
  <c r="R5322" i="1"/>
  <c r="R5323" i="1"/>
  <c r="R5610" i="1"/>
  <c r="R5611" i="1"/>
  <c r="R6672" i="1"/>
  <c r="R6673" i="1"/>
  <c r="R1136" i="1"/>
  <c r="R1137" i="1"/>
  <c r="R2243" i="1"/>
  <c r="R2244" i="1"/>
  <c r="R2245" i="1"/>
  <c r="R4058" i="1"/>
  <c r="R6132" i="1"/>
  <c r="R6133" i="1"/>
  <c r="R6134" i="1"/>
  <c r="R7405" i="1"/>
  <c r="R7406" i="1"/>
  <c r="R7407" i="1"/>
  <c r="R7885" i="1"/>
  <c r="R7929" i="1"/>
  <c r="R808" i="1"/>
  <c r="R809" i="1"/>
  <c r="R1823" i="1"/>
  <c r="R2896" i="1"/>
  <c r="R4331" i="1"/>
  <c r="R4332" i="1"/>
  <c r="R4333" i="1"/>
  <c r="R4334" i="1"/>
  <c r="R4630" i="1"/>
  <c r="R4631" i="1"/>
  <c r="R4632" i="1"/>
  <c r="R4633" i="1"/>
  <c r="R4634" i="1"/>
  <c r="R5658" i="1"/>
  <c r="R5659" i="1"/>
  <c r="R5660" i="1"/>
  <c r="R6626" i="1"/>
  <c r="R6627" i="1"/>
  <c r="R6787" i="1"/>
  <c r="R6788" i="1"/>
  <c r="R7081" i="1"/>
  <c r="R7963" i="1"/>
  <c r="R563" i="1"/>
  <c r="R1439" i="1"/>
  <c r="R2063" i="1"/>
  <c r="R2064" i="1"/>
  <c r="R2154" i="1"/>
  <c r="R2870" i="1"/>
  <c r="R3124" i="1"/>
  <c r="R4968" i="1"/>
  <c r="R5038" i="1"/>
  <c r="R5415" i="1"/>
  <c r="R5416" i="1"/>
  <c r="R6217" i="1"/>
  <c r="R6218" i="1"/>
  <c r="R6640" i="1"/>
  <c r="R6641" i="1"/>
  <c r="R7408" i="1"/>
  <c r="R7409" i="1"/>
  <c r="R7886" i="1"/>
  <c r="R5471" i="1"/>
  <c r="R5472" i="1"/>
  <c r="R7671" i="1"/>
  <c r="R7672" i="1"/>
  <c r="R8339" i="1"/>
  <c r="R1328" i="1"/>
  <c r="R1329" i="1"/>
  <c r="R2739" i="1"/>
  <c r="R5431" i="1"/>
  <c r="R5432" i="1"/>
  <c r="R5730" i="1"/>
  <c r="R5731" i="1"/>
  <c r="R5732" i="1"/>
  <c r="R6149" i="1"/>
  <c r="R6799" i="1"/>
  <c r="R6800" i="1"/>
  <c r="R6801" i="1"/>
  <c r="R7726" i="1"/>
  <c r="R7727" i="1"/>
  <c r="R7728" i="1"/>
  <c r="R154" i="1"/>
  <c r="R155" i="1"/>
  <c r="R156" i="1"/>
  <c r="R157" i="1"/>
  <c r="R3862" i="1"/>
  <c r="R3863" i="1"/>
  <c r="R3864" i="1"/>
  <c r="R5090" i="1"/>
  <c r="R6429" i="1"/>
  <c r="R6430" i="1"/>
  <c r="R6453" i="1"/>
  <c r="R6454" i="1"/>
  <c r="R2897" i="1"/>
  <c r="R2898" i="1"/>
  <c r="R2899" i="1"/>
  <c r="R2900" i="1"/>
  <c r="R4298" i="1"/>
  <c r="R4299" i="1"/>
  <c r="R5851" i="1"/>
  <c r="R6260" i="1"/>
  <c r="R6261" i="1"/>
  <c r="R6928" i="1"/>
  <c r="R7343" i="1"/>
  <c r="R7344" i="1"/>
  <c r="R534" i="1"/>
  <c r="R792" i="1"/>
  <c r="R1972" i="1"/>
  <c r="R1973" i="1"/>
  <c r="R2911" i="1"/>
  <c r="R7278" i="1"/>
  <c r="R7279" i="1"/>
  <c r="R7280" i="1"/>
  <c r="R7281" i="1"/>
  <c r="R8526" i="1"/>
  <c r="R8527" i="1"/>
  <c r="R8528" i="1"/>
  <c r="R1158" i="1"/>
  <c r="R1672" i="1"/>
  <c r="R1673" i="1"/>
  <c r="R2833" i="1"/>
  <c r="R2834" i="1"/>
  <c r="R2943" i="1"/>
  <c r="R3288" i="1"/>
  <c r="R3289" i="1"/>
  <c r="R3562" i="1"/>
  <c r="R4059" i="1"/>
  <c r="R5773" i="1"/>
  <c r="R6309" i="1"/>
  <c r="R6354" i="1"/>
  <c r="R7119" i="1"/>
  <c r="R7120" i="1"/>
  <c r="R1117" i="1"/>
  <c r="R1118" i="1"/>
  <c r="R1800" i="1"/>
  <c r="R2301" i="1"/>
  <c r="R3616" i="1"/>
  <c r="R4490" i="1"/>
  <c r="R4756" i="1"/>
  <c r="R4757" i="1"/>
  <c r="R5039" i="1"/>
  <c r="R7860" i="1"/>
  <c r="R7861" i="1"/>
  <c r="R7862" i="1"/>
  <c r="R996" i="1"/>
  <c r="R1099" i="1"/>
  <c r="R3232" i="1"/>
  <c r="R3233" i="1"/>
  <c r="R3234" i="1"/>
  <c r="R462" i="1"/>
  <c r="R545" i="1"/>
  <c r="R2128" i="1"/>
  <c r="R2129" i="1"/>
  <c r="R2130" i="1"/>
  <c r="R3385" i="1"/>
  <c r="R3386" i="1"/>
  <c r="R4430" i="1"/>
  <c r="R4916" i="1"/>
  <c r="R5473" i="1"/>
  <c r="R5474" i="1"/>
  <c r="R6503" i="1"/>
  <c r="R6504" i="1"/>
  <c r="R6505" i="1"/>
  <c r="R7012" i="1"/>
  <c r="R8540" i="1"/>
  <c r="R8541" i="1"/>
  <c r="R3657" i="1"/>
  <c r="R4115" i="1"/>
  <c r="R4409" i="1"/>
  <c r="R4410" i="1"/>
  <c r="R8087" i="1"/>
  <c r="R8453" i="1"/>
  <c r="R8454" i="1"/>
  <c r="R8529" i="1"/>
  <c r="R261" i="1"/>
  <c r="R262" i="1"/>
  <c r="R1096" i="1"/>
  <c r="R1360" i="1"/>
  <c r="R3078" i="1"/>
  <c r="R4272" i="1"/>
  <c r="R4273" i="1"/>
  <c r="R6476" i="1"/>
  <c r="R6477" i="1"/>
  <c r="R105" i="1"/>
  <c r="R106" i="1"/>
  <c r="R8029" i="1"/>
  <c r="R8047" i="1"/>
  <c r="R8048" i="1"/>
  <c r="R8503" i="1"/>
  <c r="R414" i="1"/>
  <c r="R1945" i="1"/>
  <c r="R2574" i="1"/>
  <c r="R3125" i="1"/>
  <c r="R5809" i="1"/>
  <c r="R5810" i="1"/>
  <c r="R5811" i="1"/>
  <c r="R6802" i="1"/>
  <c r="R2247" i="1"/>
  <c r="R2646" i="1"/>
  <c r="R2647" i="1"/>
  <c r="R4956" i="1"/>
  <c r="R5078" i="1"/>
  <c r="R5079" i="1"/>
  <c r="R6396" i="1"/>
  <c r="R6513" i="1"/>
  <c r="R8030" i="1"/>
  <c r="R753" i="1"/>
  <c r="R1773" i="1"/>
  <c r="R3360" i="1"/>
  <c r="R3361" i="1"/>
  <c r="R3362" i="1"/>
  <c r="R4697" i="1"/>
  <c r="R4698" i="1"/>
  <c r="R5148" i="1"/>
  <c r="R8177" i="1"/>
  <c r="R8178" i="1"/>
  <c r="R8179" i="1"/>
  <c r="R8180" i="1"/>
  <c r="R2167" i="1"/>
  <c r="R2944" i="1"/>
  <c r="R3822" i="1"/>
  <c r="R3823" i="1"/>
  <c r="R5314" i="1"/>
  <c r="R1848" i="1"/>
  <c r="R2254" i="1"/>
  <c r="R2797" i="1"/>
  <c r="R2798" i="1"/>
  <c r="R4207" i="1"/>
  <c r="R4657" i="1"/>
  <c r="R2835" i="1"/>
  <c r="R3293" i="1"/>
  <c r="R616" i="1"/>
  <c r="R2789" i="1"/>
  <c r="R2790" i="1"/>
  <c r="R3100" i="1"/>
  <c r="R3101" i="1"/>
  <c r="R4936" i="1"/>
  <c r="R4937" i="1"/>
  <c r="R7750" i="1"/>
  <c r="R7751" i="1"/>
  <c r="R7752" i="1"/>
  <c r="R1388" i="1"/>
  <c r="R1389" i="1"/>
  <c r="R3569" i="1"/>
  <c r="R6041" i="1"/>
  <c r="R292" i="1"/>
  <c r="R293" i="1"/>
  <c r="R294" i="1"/>
  <c r="R1989" i="1"/>
  <c r="R3387" i="1"/>
  <c r="R3388" i="1"/>
  <c r="R4542" i="1"/>
  <c r="R5364" i="1"/>
  <c r="R6972" i="1"/>
  <c r="R6973" i="1"/>
  <c r="R7003" i="1"/>
  <c r="R7004" i="1"/>
  <c r="R7982" i="1"/>
  <c r="R469" i="1"/>
  <c r="R470" i="1"/>
  <c r="R580" i="1"/>
  <c r="R786" i="1"/>
  <c r="R1533" i="1"/>
  <c r="R1534" i="1"/>
  <c r="R2446" i="1"/>
  <c r="R3439" i="1"/>
  <c r="R3440" i="1"/>
  <c r="R7753" i="1"/>
  <c r="R7754" i="1"/>
  <c r="R7755" i="1"/>
  <c r="R966" i="1"/>
  <c r="R1011" i="1"/>
  <c r="R1889" i="1"/>
  <c r="R2077" i="1"/>
  <c r="R3320" i="1"/>
  <c r="R3363" i="1"/>
  <c r="R3377" i="1"/>
  <c r="R3441" i="1"/>
  <c r="R6755" i="1"/>
  <c r="R6756" i="1"/>
  <c r="R1361" i="1"/>
  <c r="R1362" i="1"/>
  <c r="R1363" i="1"/>
  <c r="R1364" i="1"/>
  <c r="R1474" i="1"/>
  <c r="R1475" i="1"/>
  <c r="R1476" i="1"/>
  <c r="R1477" i="1"/>
  <c r="R1911" i="1"/>
  <c r="R1912" i="1"/>
  <c r="R3046" i="1"/>
  <c r="R4044" i="1"/>
  <c r="R4923" i="1"/>
  <c r="R4924" i="1"/>
  <c r="R4925" i="1"/>
  <c r="R6686" i="1"/>
  <c r="R7161" i="1"/>
  <c r="R7488" i="1"/>
  <c r="R7579" i="1"/>
  <c r="R2049" i="1"/>
  <c r="R2050" i="1"/>
  <c r="R7524" i="1"/>
  <c r="R7525" i="1"/>
  <c r="R8208" i="1"/>
  <c r="R1222" i="1"/>
  <c r="R2471" i="1"/>
  <c r="R2472" i="1"/>
  <c r="R2473" i="1"/>
  <c r="R2830" i="1"/>
  <c r="R2831" i="1"/>
  <c r="R3874" i="1"/>
  <c r="R4658" i="1"/>
  <c r="R5315" i="1"/>
  <c r="R5612" i="1"/>
  <c r="R5896" i="1"/>
  <c r="R5897" i="1"/>
  <c r="R6377" i="1"/>
  <c r="R6378" i="1"/>
  <c r="R6379" i="1"/>
  <c r="R6380" i="1"/>
  <c r="R7182" i="1"/>
  <c r="R643" i="1"/>
  <c r="R833" i="1"/>
  <c r="R834" i="1"/>
  <c r="R3931" i="1"/>
  <c r="R6192" i="1"/>
  <c r="R6193" i="1"/>
  <c r="R6296" i="1"/>
  <c r="R8455" i="1"/>
  <c r="R8456" i="1"/>
  <c r="R8457" i="1"/>
  <c r="R8458" i="1"/>
  <c r="R1717" i="1"/>
  <c r="R1741" i="1"/>
  <c r="R1742" i="1"/>
  <c r="R4208" i="1"/>
  <c r="R7828" i="1"/>
  <c r="R8492" i="1"/>
  <c r="R445" i="1"/>
  <c r="R446" i="1"/>
  <c r="R3198" i="1"/>
  <c r="R3199" i="1"/>
  <c r="R4141" i="1"/>
  <c r="R6297" i="1"/>
  <c r="R7142" i="1"/>
  <c r="R7143" i="1"/>
  <c r="R1322" i="1"/>
  <c r="R1323" i="1"/>
  <c r="R1468" i="1"/>
  <c r="R3837" i="1"/>
  <c r="R3838" i="1"/>
  <c r="R3839" i="1"/>
  <c r="R6489" i="1"/>
  <c r="R6974" i="1"/>
  <c r="R6975" i="1"/>
  <c r="R6976" i="1"/>
  <c r="R6977" i="1"/>
  <c r="R7909" i="1"/>
  <c r="R310" i="1"/>
  <c r="R311" i="1"/>
  <c r="R607" i="1"/>
  <c r="R608" i="1"/>
  <c r="R967" i="1"/>
  <c r="R968" i="1"/>
  <c r="R3369" i="1"/>
  <c r="R3370" i="1"/>
  <c r="R3371" i="1"/>
  <c r="R3940" i="1"/>
  <c r="R5844" i="1"/>
  <c r="R6091" i="1"/>
  <c r="R6820" i="1"/>
  <c r="R6821" i="1"/>
  <c r="R6822" i="1"/>
  <c r="R6929" i="1"/>
  <c r="R8088" i="1"/>
  <c r="R8312" i="1"/>
  <c r="R8313" i="1"/>
  <c r="R8314" i="1"/>
  <c r="R8315" i="1"/>
  <c r="R671" i="1"/>
  <c r="R1859" i="1"/>
  <c r="R1860" i="1"/>
  <c r="R1961" i="1"/>
  <c r="R2054" i="1"/>
  <c r="R2188" i="1"/>
  <c r="R2189" i="1"/>
  <c r="R2190" i="1"/>
  <c r="R3932" i="1"/>
  <c r="R3783" i="1"/>
  <c r="R3784" i="1"/>
  <c r="R3785" i="1"/>
  <c r="R3786" i="1"/>
  <c r="R5714" i="1"/>
  <c r="R5715" i="1"/>
  <c r="R5716" i="1"/>
  <c r="R5717" i="1"/>
  <c r="R6247" i="1"/>
  <c r="R7007" i="1"/>
  <c r="R7743" i="1"/>
  <c r="R7744" i="1"/>
  <c r="R8075" i="1"/>
  <c r="R8076" i="1"/>
  <c r="R810" i="1"/>
  <c r="R811" i="1"/>
  <c r="R2203" i="1"/>
  <c r="R2204" i="1"/>
  <c r="R2205" i="1"/>
  <c r="R5285" i="1"/>
  <c r="R5541" i="1"/>
  <c r="R8077" i="1"/>
  <c r="R8078" i="1"/>
  <c r="R925" i="1"/>
  <c r="R926" i="1"/>
  <c r="R2028" i="1"/>
  <c r="R2029" i="1"/>
  <c r="R2386" i="1"/>
  <c r="R3889" i="1"/>
  <c r="R3890" i="1"/>
  <c r="R5648" i="1"/>
  <c r="R6227" i="1"/>
  <c r="R7293" i="1"/>
  <c r="R7381" i="1"/>
  <c r="R3868" i="1"/>
  <c r="R4010" i="1"/>
  <c r="R4514" i="1"/>
  <c r="R4515" i="1"/>
  <c r="R4724" i="1"/>
  <c r="R4725" i="1"/>
  <c r="R8553" i="1"/>
  <c r="R284" i="1"/>
  <c r="R285" i="1"/>
  <c r="R5084" i="1"/>
  <c r="R5085" i="1"/>
  <c r="R5555" i="1"/>
  <c r="R5556" i="1"/>
  <c r="R7734" i="1"/>
  <c r="R7735" i="1"/>
  <c r="R8459" i="1"/>
  <c r="R8460" i="1"/>
  <c r="R8461" i="1"/>
  <c r="R8462" i="1"/>
  <c r="R1374" i="1"/>
  <c r="R2488" i="1"/>
  <c r="R2489" i="1"/>
  <c r="R2490" i="1"/>
  <c r="R3200" i="1"/>
  <c r="R3201" i="1"/>
  <c r="R3402" i="1"/>
  <c r="R5417" i="1"/>
  <c r="R5418" i="1"/>
  <c r="R5419" i="1"/>
  <c r="R6431" i="1"/>
  <c r="R7294" i="1"/>
  <c r="R351" i="1"/>
  <c r="R841" i="1"/>
  <c r="R842" i="1"/>
  <c r="R1809" i="1"/>
  <c r="R1810" i="1"/>
  <c r="R1811" i="1"/>
  <c r="R1812" i="1"/>
  <c r="R2284" i="1"/>
  <c r="R2972" i="1"/>
  <c r="R4116" i="1"/>
  <c r="R5252" i="1"/>
  <c r="R5253" i="1"/>
  <c r="R6997" i="1"/>
  <c r="R6998" i="1"/>
  <c r="R7210" i="1"/>
  <c r="R7211" i="1"/>
  <c r="R7810" i="1"/>
  <c r="R12" i="1"/>
  <c r="R686" i="1"/>
  <c r="R1211" i="1"/>
  <c r="R1212" i="1"/>
  <c r="R1449" i="1"/>
  <c r="R3504" i="1"/>
  <c r="R3505" i="1"/>
  <c r="R4454" i="1"/>
  <c r="R5762" i="1"/>
  <c r="R5763" i="1"/>
  <c r="R7736" i="1"/>
  <c r="R7737" i="1"/>
  <c r="R7811" i="1"/>
  <c r="R236" i="1"/>
  <c r="R1579" i="1"/>
  <c r="R2957" i="1"/>
  <c r="R3484" i="1"/>
  <c r="R3901" i="1"/>
  <c r="R3902" i="1"/>
  <c r="R3903" i="1"/>
  <c r="R3904" i="1"/>
  <c r="R7489" i="1"/>
  <c r="R1904" i="1"/>
  <c r="R2139" i="1"/>
  <c r="R2140" i="1"/>
  <c r="R2141" i="1"/>
  <c r="R2142" i="1"/>
  <c r="R3023" i="1"/>
  <c r="R6219" i="1"/>
  <c r="R6522" i="1"/>
  <c r="R1416" i="1"/>
  <c r="R1695" i="1"/>
  <c r="R5529" i="1"/>
  <c r="R8340" i="1"/>
  <c r="R8542" i="1"/>
  <c r="R803" i="1"/>
  <c r="R804" i="1"/>
  <c r="R2817" i="1"/>
  <c r="R2818" i="1"/>
  <c r="R4386" i="1"/>
  <c r="R4558" i="1"/>
  <c r="R4559" i="1"/>
  <c r="R5058" i="1"/>
  <c r="R5876" i="1"/>
  <c r="R8079" i="1"/>
  <c r="R8080" i="1"/>
  <c r="R793" i="1"/>
  <c r="R1279" i="1"/>
  <c r="R1280" i="1"/>
  <c r="R1776" i="1"/>
  <c r="R4529" i="1"/>
  <c r="R4675" i="1"/>
  <c r="R8286" i="1"/>
  <c r="R8287" i="1"/>
  <c r="R8288" i="1"/>
  <c r="R8463" i="1"/>
  <c r="R1012" i="1"/>
  <c r="R2339" i="1"/>
  <c r="R3698" i="1"/>
  <c r="R3699" i="1"/>
  <c r="R5110" i="1"/>
  <c r="R5111" i="1"/>
  <c r="R5499" i="1"/>
  <c r="R5703" i="1"/>
  <c r="R5704" i="1"/>
  <c r="R5908" i="1"/>
  <c r="R5909" i="1"/>
  <c r="R6397" i="1"/>
  <c r="R7382" i="1"/>
  <c r="R3429" i="1"/>
  <c r="R3430" i="1"/>
  <c r="R4024" i="1"/>
  <c r="R7719" i="1"/>
  <c r="R2692" i="1"/>
  <c r="R3598" i="1"/>
  <c r="R3856" i="1"/>
  <c r="R7383" i="1"/>
  <c r="R7384" i="1"/>
  <c r="R7385" i="1"/>
  <c r="R8135" i="1"/>
  <c r="R8136" i="1"/>
  <c r="R4902" i="1"/>
  <c r="R7468" i="1"/>
  <c r="R124" i="1"/>
  <c r="R125" i="1"/>
  <c r="R126" i="1"/>
  <c r="R2055" i="1"/>
  <c r="R5062" i="1"/>
  <c r="R7144" i="1"/>
  <c r="R7145" i="1"/>
  <c r="R4200" i="1"/>
  <c r="R4800" i="1"/>
  <c r="R4801" i="1"/>
  <c r="R6665" i="1"/>
  <c r="R6666" i="1"/>
  <c r="R8009" i="1"/>
  <c r="R8010" i="1"/>
  <c r="R8011" i="1"/>
  <c r="R286" i="1"/>
  <c r="R3409" i="1"/>
  <c r="R3410" i="1"/>
  <c r="R3600" i="1"/>
  <c r="R3601" i="1"/>
  <c r="R3730" i="1"/>
  <c r="R3731" i="1"/>
  <c r="R3732" i="1"/>
  <c r="R4352" i="1"/>
  <c r="R355" i="1"/>
  <c r="R997" i="1"/>
  <c r="R1759" i="1"/>
  <c r="R4142" i="1"/>
  <c r="R4143" i="1"/>
  <c r="R4862" i="1"/>
  <c r="R4863" i="1"/>
  <c r="R4864" i="1"/>
  <c r="R107" i="1"/>
  <c r="R4397" i="1"/>
  <c r="R4398" i="1"/>
  <c r="R4399" i="1"/>
  <c r="R4400" i="1"/>
  <c r="R5024" i="1"/>
  <c r="R5025" i="1"/>
  <c r="R5880" i="1"/>
  <c r="R5881" i="1"/>
  <c r="R5882" i="1"/>
  <c r="R5883" i="1"/>
  <c r="R7657" i="1"/>
  <c r="R8209" i="1"/>
  <c r="R3752" i="1"/>
  <c r="R6046" i="1"/>
  <c r="R52" i="1"/>
  <c r="R53" i="1"/>
  <c r="R54" i="1"/>
  <c r="R1764" i="1"/>
  <c r="R1765" i="1"/>
  <c r="R1766" i="1"/>
  <c r="R2079" i="1"/>
  <c r="R2080" i="1"/>
  <c r="R2081" i="1"/>
  <c r="R3533" i="1"/>
  <c r="R3534" i="1"/>
  <c r="R3535" i="1"/>
  <c r="R4813" i="1"/>
  <c r="R4814" i="1"/>
  <c r="R5783" i="1"/>
  <c r="R5784" i="1"/>
  <c r="R5785" i="1"/>
  <c r="R7526" i="1"/>
  <c r="R7620" i="1"/>
  <c r="R7621" i="1"/>
  <c r="R7756" i="1"/>
  <c r="R8012" i="1"/>
  <c r="R2491" i="1"/>
  <c r="R5681" i="1"/>
  <c r="R6248" i="1"/>
  <c r="R6249" i="1"/>
  <c r="R6910" i="1"/>
  <c r="R6978" i="1"/>
  <c r="R6979" i="1"/>
  <c r="R7632" i="1"/>
  <c r="R8504" i="1"/>
  <c r="R8505" i="1"/>
  <c r="R1914" i="1"/>
  <c r="R1915" i="1"/>
  <c r="R1916" i="1"/>
  <c r="R3300" i="1"/>
  <c r="R3997" i="1"/>
  <c r="R4886" i="1"/>
  <c r="R147" i="1"/>
  <c r="R1821" i="1"/>
  <c r="R2860" i="1"/>
  <c r="R2861" i="1"/>
  <c r="R5690" i="1"/>
  <c r="R6528" i="1"/>
  <c r="R8049" i="1"/>
  <c r="R8089" i="1"/>
  <c r="R8090" i="1"/>
  <c r="R8091" i="1"/>
  <c r="R237" i="1"/>
  <c r="R2985" i="1"/>
  <c r="R2986" i="1"/>
  <c r="R3591" i="1"/>
  <c r="R6811" i="1"/>
  <c r="R7445" i="1"/>
  <c r="R7446" i="1"/>
  <c r="R8515" i="1"/>
  <c r="R816" i="1"/>
  <c r="R817" i="1"/>
  <c r="R818" i="1"/>
  <c r="R1674" i="1"/>
  <c r="R1675" i="1"/>
  <c r="R1777" i="1"/>
  <c r="R1778" i="1"/>
  <c r="R1804" i="1"/>
  <c r="R1805" i="1"/>
  <c r="R1806" i="1"/>
  <c r="R2180" i="1"/>
  <c r="R2181" i="1"/>
  <c r="R2191" i="1"/>
  <c r="R2323" i="1"/>
  <c r="R2324" i="1"/>
  <c r="R4713" i="1"/>
  <c r="R4714" i="1"/>
  <c r="R5976" i="1"/>
  <c r="R5977" i="1"/>
  <c r="R3102" i="1"/>
  <c r="R3103" i="1"/>
  <c r="R7162" i="1"/>
  <c r="R7163" i="1"/>
  <c r="R7164" i="1"/>
  <c r="R7183" i="1"/>
  <c r="R7184" i="1"/>
  <c r="R250" i="1"/>
  <c r="R251" i="1"/>
  <c r="R252" i="1"/>
  <c r="R253" i="1"/>
  <c r="R780" i="1"/>
  <c r="R1588" i="1"/>
  <c r="R1589" i="1"/>
  <c r="R1872" i="1"/>
  <c r="R2082" i="1"/>
  <c r="R2083" i="1"/>
  <c r="R2581" i="1"/>
  <c r="R3059" i="1"/>
  <c r="R3060" i="1"/>
  <c r="R3061" i="1"/>
  <c r="R3513" i="1"/>
  <c r="R4726" i="1"/>
  <c r="R4727" i="1"/>
  <c r="R5511" i="1"/>
  <c r="R5512" i="1"/>
  <c r="R5995" i="1"/>
  <c r="R6420" i="1"/>
  <c r="R6421" i="1"/>
  <c r="R1707" i="1"/>
  <c r="R3298" i="1"/>
  <c r="R4144" i="1"/>
  <c r="R4247" i="1"/>
  <c r="R7945" i="1"/>
  <c r="R8316" i="1"/>
  <c r="R8317" i="1"/>
  <c r="R8318" i="1"/>
  <c r="R8543" i="1"/>
  <c r="R878" i="1"/>
  <c r="R879" i="1"/>
  <c r="R2390" i="1"/>
  <c r="R3485" i="1"/>
  <c r="R3486" i="1"/>
  <c r="R4128" i="1"/>
  <c r="R4228" i="1"/>
  <c r="R5272" i="1"/>
  <c r="R2958" i="1"/>
  <c r="R4758" i="1"/>
  <c r="R4759" i="1"/>
  <c r="R5254" i="1"/>
  <c r="R7447" i="1"/>
  <c r="R1562" i="1"/>
  <c r="R4097" i="1"/>
  <c r="R4098" i="1"/>
  <c r="R6496" i="1"/>
  <c r="R6497" i="1"/>
  <c r="R7812" i="1"/>
  <c r="R7813" i="1"/>
  <c r="R1295" i="1"/>
  <c r="R1296" i="1"/>
  <c r="R1297" i="1"/>
  <c r="R1298" i="1"/>
  <c r="R3333" i="1"/>
  <c r="R3334" i="1"/>
  <c r="R3643" i="1"/>
  <c r="R3644" i="1"/>
  <c r="R3645" i="1"/>
  <c r="R3646" i="1"/>
  <c r="R4133" i="1"/>
  <c r="R4635" i="1"/>
  <c r="R4636" i="1"/>
  <c r="R843" i="1"/>
  <c r="R1563" i="1"/>
  <c r="R3090" i="1"/>
  <c r="R3091" i="1"/>
  <c r="R3403" i="1"/>
  <c r="R3404" i="1"/>
  <c r="R3405" i="1"/>
  <c r="R6645" i="1"/>
  <c r="R8031" i="1"/>
  <c r="R1042" i="1"/>
  <c r="R1043" i="1"/>
  <c r="R2993" i="1"/>
  <c r="R2994" i="1"/>
  <c r="R2995" i="1"/>
  <c r="R2996" i="1"/>
  <c r="R3212" i="1"/>
  <c r="R3301" i="1"/>
  <c r="R3302" i="1"/>
  <c r="R3303" i="1"/>
  <c r="R3355" i="1"/>
  <c r="R3356" i="1"/>
  <c r="R4795" i="1"/>
  <c r="R4796" i="1"/>
  <c r="R5433" i="1"/>
  <c r="R5434" i="1"/>
  <c r="R5435" i="1"/>
  <c r="R5436" i="1"/>
  <c r="R5585" i="1"/>
  <c r="R5705" i="1"/>
  <c r="R5801" i="1"/>
  <c r="R5802" i="1"/>
  <c r="R7005" i="1"/>
  <c r="R7240" i="1"/>
  <c r="R2648" i="1"/>
  <c r="R2649" i="1"/>
  <c r="R2650" i="1"/>
  <c r="R2651" i="1"/>
  <c r="R3941" i="1"/>
  <c r="R4577" i="1"/>
  <c r="R5938" i="1"/>
  <c r="R6018" i="1"/>
  <c r="R6019" i="1"/>
  <c r="R6020" i="1"/>
  <c r="R248" i="1"/>
  <c r="R249" i="1"/>
  <c r="R505" i="1"/>
  <c r="R593" i="1"/>
  <c r="R594" i="1"/>
  <c r="R2215" i="1"/>
  <c r="R2216" i="1"/>
  <c r="R2383" i="1"/>
  <c r="R4887" i="1"/>
  <c r="R4888" i="1"/>
  <c r="R7946" i="1"/>
  <c r="R7947" i="1"/>
  <c r="R8243" i="1"/>
  <c r="R1032" i="1"/>
  <c r="R1033" i="1"/>
  <c r="R3692" i="1"/>
  <c r="R3693" i="1"/>
  <c r="R6001" i="1"/>
  <c r="R6169" i="1"/>
  <c r="R6170" i="1"/>
  <c r="R6744" i="1"/>
  <c r="R6745" i="1"/>
  <c r="R6746" i="1"/>
  <c r="R7282" i="1"/>
  <c r="R7283" i="1"/>
  <c r="R7448" i="1"/>
  <c r="R7449" i="1"/>
  <c r="R7450" i="1"/>
  <c r="R240" i="1"/>
  <c r="R241" i="1"/>
  <c r="R366" i="1"/>
  <c r="R1381" i="1"/>
  <c r="R1382" i="1"/>
  <c r="R1383" i="1"/>
  <c r="R4283" i="1"/>
  <c r="R4284" i="1"/>
  <c r="R4387" i="1"/>
  <c r="R6667" i="1"/>
  <c r="R6668" i="1"/>
  <c r="R7998" i="1"/>
  <c r="R8050" i="1"/>
  <c r="R8051" i="1"/>
  <c r="R348" i="1"/>
  <c r="R429" i="1"/>
  <c r="R430" i="1"/>
  <c r="R431" i="1"/>
  <c r="R4306" i="1"/>
  <c r="R4457" i="1"/>
  <c r="R4458" i="1"/>
  <c r="R6152" i="1"/>
  <c r="R8544" i="1"/>
  <c r="R8545" i="1"/>
  <c r="R8546" i="1"/>
  <c r="R8547" i="1"/>
  <c r="R775" i="1"/>
  <c r="R1091" i="1"/>
  <c r="R1613" i="1"/>
  <c r="R2273" i="1"/>
  <c r="R2274" i="1"/>
  <c r="R2275" i="1"/>
  <c r="R3047" i="1"/>
  <c r="R3048" i="1"/>
  <c r="R7745" i="1"/>
  <c r="R7746" i="1"/>
  <c r="R8289" i="1"/>
  <c r="R8290" i="1"/>
  <c r="R8291" i="1"/>
  <c r="R8292" i="1"/>
  <c r="R1213" i="1"/>
  <c r="R1214" i="1"/>
  <c r="R1215" i="1"/>
  <c r="R1782" i="1"/>
  <c r="R2693" i="1"/>
  <c r="R2694" i="1"/>
  <c r="R2695" i="1"/>
  <c r="R2696" i="1"/>
  <c r="R4434" i="1"/>
  <c r="R5567" i="1"/>
  <c r="R7262" i="1"/>
  <c r="R7284" i="1"/>
  <c r="R7285" i="1"/>
  <c r="R7510" i="1"/>
  <c r="R7779" i="1"/>
  <c r="R197" i="1"/>
  <c r="R198" i="1"/>
  <c r="R199" i="1"/>
  <c r="R200" i="1"/>
  <c r="R2161" i="1"/>
  <c r="R2916" i="1"/>
  <c r="R2917" i="1"/>
  <c r="R2918" i="1"/>
  <c r="R2919" i="1"/>
  <c r="R3290" i="1"/>
  <c r="R4346" i="1"/>
  <c r="R6628" i="1"/>
  <c r="R8530" i="1"/>
  <c r="R522" i="1"/>
  <c r="R523" i="1"/>
  <c r="R524" i="1"/>
  <c r="R1657" i="1"/>
  <c r="R1658" i="1"/>
  <c r="R1659" i="1"/>
  <c r="R1660" i="1"/>
  <c r="R4865" i="1"/>
  <c r="R4866" i="1"/>
  <c r="R5160" i="1"/>
  <c r="R5161" i="1"/>
  <c r="R5162" i="1"/>
  <c r="R5163" i="1"/>
  <c r="R5711" i="1"/>
  <c r="R6872" i="1"/>
  <c r="R7829" i="1"/>
  <c r="R7830" i="1"/>
  <c r="R8378" i="1"/>
  <c r="R8379" i="1"/>
  <c r="R681" i="1"/>
  <c r="R682" i="1"/>
  <c r="R759" i="1"/>
  <c r="R2288" i="1"/>
  <c r="R2973" i="1"/>
  <c r="R3049" i="1"/>
  <c r="R3050" i="1"/>
  <c r="R3051" i="1"/>
  <c r="R4065" i="1"/>
  <c r="R4134" i="1"/>
  <c r="R4135" i="1"/>
  <c r="R4136" i="1"/>
  <c r="R4137" i="1"/>
  <c r="R4138" i="1"/>
  <c r="R4462" i="1"/>
  <c r="R4463" i="1"/>
  <c r="R4464" i="1"/>
  <c r="R5691" i="1"/>
  <c r="R6177" i="1"/>
  <c r="R6485" i="1"/>
  <c r="R6486" i="1"/>
  <c r="R6487" i="1"/>
  <c r="R7948" i="1"/>
  <c r="R2346" i="1"/>
  <c r="R2347" i="1"/>
  <c r="R2348" i="1"/>
  <c r="R3304" i="1"/>
  <c r="R3305" i="1"/>
  <c r="R5195" i="1"/>
  <c r="R5196" i="1"/>
  <c r="R7780" i="1"/>
  <c r="R7781" i="1"/>
  <c r="R8319" i="1"/>
  <c r="R8393" i="1"/>
  <c r="R8394" i="1"/>
  <c r="R8395" i="1"/>
  <c r="R8396" i="1"/>
  <c r="R655" i="1"/>
  <c r="R656" i="1"/>
  <c r="R1718" i="1"/>
  <c r="R1719" i="1"/>
  <c r="R1720" i="1"/>
  <c r="R1721" i="1"/>
  <c r="R2278" i="1"/>
  <c r="R3273" i="1"/>
  <c r="R4435" i="1"/>
  <c r="R5101" i="1"/>
  <c r="R5102" i="1"/>
  <c r="R5910" i="1"/>
  <c r="R5911" i="1"/>
  <c r="R5912" i="1"/>
  <c r="R5913" i="1"/>
  <c r="R5914" i="1"/>
  <c r="R7831" i="1"/>
  <c r="R1632" i="1"/>
  <c r="R3306" i="1"/>
  <c r="R4449" i="1"/>
  <c r="R4465" i="1"/>
  <c r="R8384" i="1"/>
  <c r="R8385" i="1"/>
  <c r="R8386" i="1"/>
  <c r="R227" i="1"/>
  <c r="R242" i="1"/>
  <c r="R243" i="1"/>
  <c r="R312" i="1"/>
  <c r="R313" i="1"/>
  <c r="R314" i="1"/>
  <c r="R315" i="1"/>
  <c r="R687" i="1"/>
  <c r="R688" i="1"/>
  <c r="R689" i="1"/>
  <c r="R2740" i="1"/>
  <c r="R2741" i="1"/>
  <c r="R2742" i="1"/>
  <c r="R3153" i="1"/>
  <c r="R3154" i="1"/>
  <c r="R3155" i="1"/>
  <c r="R3905" i="1"/>
  <c r="R3906" i="1"/>
  <c r="R3907" i="1"/>
  <c r="R3908" i="1"/>
  <c r="R8210" i="1"/>
  <c r="R1487" i="1"/>
  <c r="R1849" i="1"/>
  <c r="R1850" i="1"/>
  <c r="R2506" i="1"/>
  <c r="R2507" i="1"/>
  <c r="R2508" i="1"/>
  <c r="R2853" i="1"/>
  <c r="R2854" i="1"/>
  <c r="R6250" i="1"/>
  <c r="R6251" i="1"/>
  <c r="R6548" i="1"/>
  <c r="R6549" i="1"/>
  <c r="R6550" i="1"/>
  <c r="R6812" i="1"/>
  <c r="R7875" i="1"/>
  <c r="R8354" i="1"/>
  <c r="R299" i="1"/>
  <c r="R300" i="1"/>
  <c r="R301" i="1"/>
  <c r="R1590" i="1"/>
  <c r="R2359" i="1"/>
  <c r="R3463" i="1"/>
  <c r="R7879" i="1"/>
  <c r="R116" i="1"/>
  <c r="R117" i="1"/>
  <c r="R165" i="1"/>
  <c r="R1299" i="1"/>
  <c r="R2878" i="1"/>
  <c r="R2879" i="1"/>
  <c r="R4417" i="1"/>
  <c r="R6603" i="1"/>
  <c r="R7101" i="1"/>
  <c r="R7102" i="1"/>
  <c r="R7103" i="1"/>
  <c r="R7104" i="1"/>
  <c r="R7433" i="1"/>
  <c r="R1754" i="1"/>
  <c r="R1885" i="1"/>
  <c r="R5981" i="1"/>
  <c r="R880" i="1"/>
  <c r="R881" i="1"/>
  <c r="R882" i="1"/>
  <c r="R962" i="1"/>
  <c r="R1034" i="1"/>
  <c r="R3431" i="1"/>
  <c r="R3762" i="1"/>
  <c r="R3763" i="1"/>
  <c r="R3764" i="1"/>
  <c r="R3869" i="1"/>
  <c r="R3870" i="1"/>
  <c r="R5462" i="1"/>
  <c r="R139" i="1"/>
  <c r="R140" i="1"/>
  <c r="R378" i="1"/>
  <c r="R399" i="1"/>
  <c r="R2935" i="1"/>
  <c r="R2936" i="1"/>
  <c r="R4746" i="1"/>
  <c r="R4747" i="1"/>
  <c r="R6300" i="1"/>
  <c r="R6529" i="1"/>
  <c r="R6694" i="1"/>
  <c r="R7046" i="1"/>
  <c r="R7396" i="1"/>
  <c r="R2530" i="1"/>
  <c r="R2531" i="1"/>
  <c r="R2532" i="1"/>
  <c r="R3274" i="1"/>
  <c r="R5086" i="1"/>
  <c r="R6935" i="1"/>
  <c r="R7463" i="1"/>
  <c r="R7464" i="1"/>
  <c r="R7465" i="1"/>
  <c r="R1064" i="1"/>
  <c r="R2034" i="1"/>
  <c r="R2447" i="1"/>
  <c r="R2448" i="1"/>
  <c r="R3104" i="1"/>
  <c r="R349" i="1"/>
  <c r="R617" i="1"/>
  <c r="R618" i="1"/>
  <c r="R2104" i="1"/>
  <c r="R2307" i="1"/>
  <c r="R3509" i="1"/>
  <c r="R3510" i="1"/>
  <c r="R4090" i="1"/>
  <c r="R4091" i="1"/>
  <c r="R4802" i="1"/>
  <c r="R4803" i="1"/>
  <c r="R4875" i="1"/>
  <c r="R4876" i="1"/>
  <c r="R5338" i="1"/>
  <c r="R5640" i="1"/>
  <c r="R5641" i="1"/>
  <c r="R5642" i="1"/>
  <c r="R5643" i="1"/>
  <c r="R6921" i="1"/>
  <c r="R6922" i="1"/>
  <c r="R4436" i="1"/>
  <c r="R6288" i="1"/>
  <c r="R7930" i="1"/>
  <c r="R327" i="1"/>
  <c r="R328" i="1"/>
  <c r="R4626" i="1"/>
  <c r="R4957" i="1"/>
  <c r="R4958" i="1"/>
  <c r="R4959" i="1"/>
  <c r="R4960" i="1"/>
  <c r="R5219" i="1"/>
  <c r="R5220" i="1"/>
  <c r="R5244" i="1"/>
  <c r="R5420" i="1"/>
  <c r="R5421" i="1"/>
  <c r="R5422" i="1"/>
  <c r="R5423" i="1"/>
  <c r="R6371" i="1"/>
  <c r="R6372" i="1"/>
  <c r="R6373" i="1"/>
  <c r="R6374" i="1"/>
  <c r="R6936" i="1"/>
  <c r="R6937" i="1"/>
  <c r="R6938" i="1"/>
  <c r="R2094" i="1"/>
  <c r="R2095" i="1"/>
  <c r="R2096" i="1"/>
  <c r="R2097" i="1"/>
  <c r="R3052" i="1"/>
  <c r="R3053" i="1"/>
  <c r="R3641" i="1"/>
  <c r="R3669" i="1"/>
  <c r="R3670" i="1"/>
  <c r="R3671" i="1"/>
  <c r="R4501" i="1"/>
  <c r="R6110" i="1"/>
  <c r="R6111" i="1"/>
  <c r="R6112" i="1"/>
  <c r="R7434" i="1"/>
  <c r="R7435" i="1"/>
  <c r="R7436" i="1"/>
  <c r="R8227" i="1"/>
  <c r="R8228" i="1"/>
  <c r="R8229" i="1"/>
  <c r="R8230" i="1"/>
  <c r="R335" i="1"/>
  <c r="R454" i="1"/>
  <c r="R2263" i="1"/>
  <c r="R2264" i="1"/>
  <c r="R3105" i="1"/>
  <c r="R3183" i="1"/>
  <c r="R3321" i="1"/>
  <c r="R4215" i="1"/>
  <c r="R4216" i="1"/>
  <c r="R4993" i="1"/>
  <c r="R4994" i="1"/>
  <c r="R4995" i="1"/>
  <c r="R5628" i="1"/>
  <c r="R6610" i="1"/>
  <c r="R7983" i="1"/>
  <c r="R7984" i="1"/>
  <c r="R8380" i="1"/>
  <c r="R99" i="1"/>
  <c r="R4050" i="1"/>
  <c r="R4473" i="1"/>
  <c r="R4474" i="1"/>
  <c r="R4578" i="1"/>
  <c r="R4579" i="1"/>
  <c r="R4760" i="1"/>
  <c r="R4761" i="1"/>
  <c r="R6592" i="1"/>
  <c r="R7263" i="1"/>
  <c r="R8032" i="1"/>
  <c r="R1826" i="1"/>
  <c r="R1827" i="1"/>
  <c r="R3213" i="1"/>
  <c r="R3627" i="1"/>
  <c r="R3628" i="1"/>
  <c r="R3629" i="1"/>
  <c r="R5026" i="1"/>
  <c r="R67" i="1"/>
  <c r="R1223" i="1"/>
  <c r="R1224" i="1"/>
  <c r="R3578" i="1"/>
  <c r="R7241" i="1"/>
  <c r="R7242" i="1"/>
  <c r="R7863" i="1"/>
  <c r="R896" i="1"/>
  <c r="R897" i="1"/>
  <c r="R3214" i="1"/>
  <c r="R3840" i="1"/>
  <c r="R3841" i="1"/>
  <c r="R3842" i="1"/>
  <c r="R4262" i="1"/>
  <c r="R4263" i="1"/>
  <c r="R5644" i="1"/>
  <c r="R7243" i="1"/>
  <c r="R7244" i="1"/>
  <c r="R7410" i="1"/>
  <c r="R7411" i="1"/>
  <c r="R8409" i="1"/>
  <c r="R8410" i="1"/>
  <c r="R8411" i="1"/>
  <c r="R4274" i="1"/>
  <c r="R1051" i="1"/>
  <c r="R1052" i="1"/>
  <c r="R1053" i="1"/>
  <c r="R4066" i="1"/>
  <c r="R5171" i="1"/>
  <c r="R5221" i="1"/>
  <c r="R455" i="1"/>
  <c r="R1591" i="1"/>
  <c r="R1592" i="1"/>
  <c r="R2248" i="1"/>
  <c r="R4040" i="1"/>
  <c r="R6479" i="1"/>
  <c r="R6480" i="1"/>
  <c r="R6481" i="1"/>
  <c r="R8320" i="1"/>
  <c r="R690" i="1"/>
  <c r="R691" i="1"/>
  <c r="R692" i="1"/>
  <c r="R1524" i="1"/>
  <c r="R1650" i="1"/>
  <c r="R1851" i="1"/>
  <c r="R1852" i="1"/>
  <c r="R5027" i="1"/>
  <c r="R5884" i="1"/>
  <c r="R8293" i="1"/>
  <c r="R8294" i="1"/>
  <c r="R8295" i="1"/>
  <c r="R998" i="1"/>
  <c r="R6281" i="1"/>
  <c r="R6946" i="1"/>
  <c r="R787" i="1"/>
  <c r="R835" i="1"/>
  <c r="R927" i="1"/>
  <c r="R1266" i="1"/>
  <c r="R3442" i="1"/>
  <c r="R3443" i="1"/>
  <c r="R4238" i="1"/>
  <c r="R4239" i="1"/>
  <c r="R5500" i="1"/>
  <c r="R5501" i="1"/>
  <c r="R5502" i="1"/>
  <c r="R6887" i="1"/>
  <c r="R6888" i="1"/>
  <c r="R8321" i="1"/>
  <c r="R883" i="1"/>
  <c r="R1797" i="1"/>
  <c r="R5130" i="1"/>
  <c r="R6346" i="1"/>
  <c r="R6347" i="1"/>
  <c r="R1553" i="1"/>
  <c r="R1554" i="1"/>
  <c r="R1555" i="1"/>
  <c r="R2279" i="1"/>
  <c r="R2280" i="1"/>
  <c r="R4013" i="1"/>
  <c r="R4051" i="1"/>
  <c r="R4052" i="1"/>
  <c r="R4343" i="1"/>
  <c r="R4344" i="1"/>
  <c r="R5087" i="1"/>
  <c r="R5149" i="1"/>
  <c r="R5150" i="1"/>
  <c r="R5151" i="1"/>
  <c r="R5513" i="1"/>
  <c r="R5514" i="1"/>
  <c r="R5515" i="1"/>
  <c r="R5530" i="1"/>
  <c r="R350" i="1"/>
  <c r="R765" i="1"/>
  <c r="R766" i="1"/>
  <c r="R2016" i="1"/>
  <c r="R2017" i="1"/>
  <c r="R2018" i="1"/>
  <c r="R2219" i="1"/>
  <c r="R2220" i="1"/>
  <c r="R5898" i="1"/>
  <c r="R6282" i="1"/>
  <c r="R573" i="1"/>
  <c r="R574" i="1"/>
  <c r="R575" i="1"/>
  <c r="R1822" i="1"/>
  <c r="R3378" i="1"/>
  <c r="R4481" i="1"/>
  <c r="R5463" i="1"/>
  <c r="R1788" i="1"/>
  <c r="R1789" i="1"/>
  <c r="R2599" i="1"/>
  <c r="R6514" i="1"/>
  <c r="R7747" i="1"/>
  <c r="R8531" i="1"/>
  <c r="R8532" i="1"/>
  <c r="R8533" i="1"/>
  <c r="R568" i="1"/>
  <c r="R5222" i="1"/>
  <c r="R5223" i="1"/>
  <c r="R6381" i="1"/>
  <c r="R6382" i="1"/>
  <c r="R6383" i="1"/>
  <c r="R8052" i="1"/>
  <c r="R8053" i="1"/>
  <c r="R4149" i="1"/>
  <c r="R4150" i="1"/>
  <c r="R4728" i="1"/>
  <c r="R4729" i="1"/>
  <c r="R4938" i="1"/>
  <c r="R5833" i="1"/>
  <c r="R5834" i="1"/>
  <c r="R5835" i="1"/>
  <c r="R5949" i="1"/>
  <c r="R7196" i="1"/>
  <c r="R7197" i="1"/>
  <c r="R7198" i="1"/>
  <c r="R8441" i="1"/>
  <c r="R738" i="1"/>
  <c r="R739" i="1"/>
  <c r="R740" i="1"/>
  <c r="R3202" i="1"/>
  <c r="R3203" i="1"/>
  <c r="R3204" i="1"/>
  <c r="R3495" i="1"/>
  <c r="R4637" i="1"/>
  <c r="R4638" i="1"/>
  <c r="R4639" i="1"/>
  <c r="R4640" i="1"/>
  <c r="R4641" i="1"/>
  <c r="R5542" i="1"/>
  <c r="R8244" i="1"/>
  <c r="R852" i="1"/>
  <c r="R853" i="1"/>
  <c r="R2607" i="1"/>
  <c r="R2608" i="1"/>
  <c r="R4903" i="1"/>
  <c r="R4904" i="1"/>
  <c r="R6889" i="1"/>
  <c r="R7047" i="1"/>
  <c r="R7048" i="1"/>
  <c r="R7049" i="1"/>
  <c r="R2056" i="1"/>
  <c r="R4388" i="1"/>
  <c r="R4389" i="1"/>
  <c r="R4390" i="1"/>
  <c r="R4391" i="1"/>
  <c r="R4926" i="1"/>
  <c r="R5738" i="1"/>
  <c r="R6278" i="1"/>
  <c r="R6766" i="1"/>
  <c r="R6767" i="1"/>
  <c r="R6768" i="1"/>
  <c r="R1166" i="1"/>
  <c r="R1167" i="1"/>
  <c r="R1168" i="1"/>
  <c r="R1440" i="1"/>
  <c r="R2675" i="1"/>
  <c r="R2871" i="1"/>
  <c r="R2872" i="1"/>
  <c r="R4459" i="1"/>
  <c r="R5164" i="1"/>
  <c r="R7931" i="1"/>
  <c r="R7932" i="1"/>
  <c r="R7933" i="1"/>
  <c r="R7934" i="1"/>
  <c r="R8143" i="1"/>
  <c r="R8341" i="1"/>
  <c r="R1155" i="1"/>
  <c r="R1441" i="1"/>
  <c r="R1442" i="1"/>
  <c r="R5328" i="1"/>
  <c r="R5329" i="1"/>
  <c r="R5330" i="1"/>
  <c r="R6646" i="1"/>
  <c r="R6647" i="1"/>
  <c r="R6648" i="1"/>
  <c r="R6939" i="1"/>
  <c r="R6940" i="1"/>
  <c r="R7466" i="1"/>
  <c r="R13" i="1"/>
  <c r="R2265" i="1"/>
  <c r="R2266" i="1"/>
  <c r="R3062" i="1"/>
  <c r="R3063" i="1"/>
  <c r="R1144" i="1"/>
  <c r="R1145" i="1"/>
  <c r="R1443" i="1"/>
  <c r="R1444" i="1"/>
  <c r="R1445" i="1"/>
  <c r="R3411" i="1"/>
  <c r="R4092" i="1"/>
  <c r="R4205" i="1"/>
  <c r="R8121" i="1"/>
  <c r="R8122" i="1"/>
  <c r="R836" i="1"/>
  <c r="R2131" i="1"/>
  <c r="R8245" i="1"/>
  <c r="R477" i="1"/>
  <c r="R2892" i="1"/>
  <c r="R2959" i="1"/>
  <c r="R2960" i="1"/>
  <c r="R2961" i="1"/>
  <c r="R3335" i="1"/>
  <c r="R3716" i="1"/>
  <c r="R3717" i="1"/>
  <c r="R3718" i="1"/>
  <c r="R5286" i="1"/>
  <c r="R7301" i="1"/>
  <c r="R8123" i="1"/>
  <c r="R463" i="1"/>
  <c r="R464" i="1"/>
  <c r="R465" i="1"/>
  <c r="R466" i="1"/>
  <c r="R590" i="1"/>
  <c r="R591" i="1"/>
  <c r="R1427" i="1"/>
  <c r="R1428" i="1"/>
  <c r="R1429" i="1"/>
  <c r="R5661" i="1"/>
  <c r="R5662" i="1"/>
  <c r="R5663" i="1"/>
  <c r="R7541" i="1"/>
  <c r="R3968" i="1"/>
  <c r="R3969" i="1"/>
  <c r="R5978" i="1"/>
  <c r="R6335" i="1"/>
  <c r="R6336" i="1"/>
  <c r="R6337" i="1"/>
  <c r="R6564" i="1"/>
  <c r="R6565" i="1"/>
  <c r="R7964" i="1"/>
  <c r="R8137" i="1"/>
  <c r="R8138" i="1"/>
  <c r="R911" i="1"/>
  <c r="R5152" i="1"/>
  <c r="R5153" i="1"/>
  <c r="R5154" i="1"/>
  <c r="R6576" i="1"/>
  <c r="R916" i="1"/>
  <c r="R4028" i="1"/>
  <c r="R4029" i="1"/>
  <c r="R4804" i="1"/>
  <c r="R5172" i="1"/>
  <c r="R5173" i="1"/>
  <c r="R5174" i="1"/>
  <c r="R5175" i="1"/>
  <c r="R6194" i="1"/>
  <c r="R6195" i="1"/>
  <c r="R7146" i="1"/>
  <c r="R8322" i="1"/>
  <c r="R741" i="1"/>
  <c r="R742" i="1"/>
  <c r="R743" i="1"/>
  <c r="R744" i="1"/>
  <c r="R999" i="1"/>
  <c r="R1000" i="1"/>
  <c r="R1300" i="1"/>
  <c r="R1301" i="1"/>
  <c r="R3171" i="1"/>
  <c r="R3172" i="1"/>
  <c r="R3173" i="1"/>
  <c r="R3215" i="1"/>
  <c r="R3216" i="1"/>
  <c r="R3217" i="1"/>
  <c r="R3307" i="1"/>
  <c r="R3308" i="1"/>
  <c r="R3309" i="1"/>
  <c r="R4534" i="1"/>
  <c r="R4535" i="1"/>
  <c r="R4560" i="1"/>
  <c r="R4561" i="1"/>
  <c r="R4562" i="1"/>
  <c r="R4563" i="1"/>
  <c r="R7658" i="1"/>
  <c r="R7673" i="1"/>
  <c r="R7738" i="1"/>
  <c r="R979" i="1"/>
  <c r="R980" i="1"/>
  <c r="R1122" i="1"/>
  <c r="R1123" i="1"/>
  <c r="R1124" i="1"/>
  <c r="R1125" i="1"/>
  <c r="R3184" i="1"/>
  <c r="R5155" i="1"/>
  <c r="R5156" i="1"/>
  <c r="R5157" i="1"/>
  <c r="R5176" i="1"/>
  <c r="R6721" i="1"/>
  <c r="R745" i="1"/>
  <c r="R746" i="1"/>
  <c r="R2743" i="1"/>
  <c r="R2744" i="1"/>
  <c r="R2745" i="1"/>
  <c r="R2836" i="1"/>
  <c r="R2840" i="1"/>
  <c r="R3444" i="1"/>
  <c r="R3445" i="1"/>
  <c r="R5255" i="1"/>
  <c r="R5256" i="1"/>
  <c r="R6695" i="1"/>
  <c r="R6757" i="1"/>
  <c r="R7594" i="1"/>
  <c r="R7935" i="1"/>
  <c r="R7936" i="1"/>
  <c r="R11" i="1"/>
  <c r="R3700" i="1"/>
  <c r="R3998" i="1"/>
  <c r="R4676" i="1"/>
  <c r="R4677" i="1"/>
  <c r="R6283" i="1"/>
  <c r="R6355" i="1"/>
  <c r="R6356" i="1"/>
  <c r="R7985" i="1"/>
  <c r="R884" i="1"/>
  <c r="R885" i="1"/>
  <c r="R886" i="1"/>
  <c r="R887" i="1"/>
  <c r="R1877" i="1"/>
  <c r="R2609" i="1"/>
  <c r="R2610" i="1"/>
  <c r="R2746" i="1"/>
  <c r="R3138" i="1"/>
  <c r="R3139" i="1"/>
  <c r="R3546" i="1"/>
  <c r="R3765" i="1"/>
  <c r="R7636" i="1"/>
  <c r="R467" i="1"/>
  <c r="R3185" i="1"/>
  <c r="R3186" i="1"/>
  <c r="R4361" i="1"/>
  <c r="R4362" i="1"/>
  <c r="R4372" i="1"/>
  <c r="R5372" i="1"/>
  <c r="R5373" i="1"/>
  <c r="R5374" i="1"/>
  <c r="R1488" i="1"/>
  <c r="R2360" i="1"/>
  <c r="R2623" i="1"/>
  <c r="R3342" i="1"/>
  <c r="R5622" i="1"/>
  <c r="R5845" i="1"/>
  <c r="R5846" i="1"/>
  <c r="R6980" i="1"/>
  <c r="R8231" i="1"/>
  <c r="R8232" i="1"/>
  <c r="R419" i="1"/>
  <c r="R420" i="1"/>
  <c r="R1430" i="1"/>
  <c r="R1431" i="1"/>
  <c r="R1432" i="1"/>
  <c r="R1433" i="1"/>
  <c r="R4383" i="1"/>
  <c r="R4384" i="1"/>
  <c r="R4772" i="1"/>
  <c r="R5645" i="1"/>
  <c r="R7887" i="1"/>
  <c r="R7888" i="1"/>
  <c r="R188" i="1"/>
  <c r="R189" i="1"/>
  <c r="R190" i="1"/>
  <c r="R191" i="1"/>
  <c r="R1478" i="1"/>
  <c r="R3079" i="1"/>
  <c r="R3080" i="1"/>
  <c r="R5303" i="1"/>
  <c r="R5800" i="1"/>
  <c r="R6298" i="1"/>
  <c r="R6375" i="1"/>
  <c r="R6376" i="1"/>
  <c r="R7245" i="1"/>
  <c r="R1459" i="1"/>
  <c r="R1499" i="1"/>
  <c r="R3630" i="1"/>
  <c r="R3631" i="1"/>
  <c r="R3632" i="1"/>
  <c r="R6696" i="1"/>
  <c r="R6697" i="1"/>
  <c r="R603" i="1"/>
  <c r="R604" i="1"/>
  <c r="R1614" i="1"/>
  <c r="R1615" i="1"/>
  <c r="R1616" i="1"/>
  <c r="R5177" i="1"/>
  <c r="R5572" i="1"/>
  <c r="R7900" i="1"/>
  <c r="R7901" i="1"/>
  <c r="R8342" i="1"/>
  <c r="R8548" i="1"/>
  <c r="R535" i="1"/>
  <c r="R1580" i="1"/>
  <c r="R1581" i="1"/>
  <c r="R1990" i="1"/>
  <c r="R2536" i="1"/>
  <c r="R2537" i="1"/>
  <c r="R3372" i="1"/>
  <c r="R3373" i="1"/>
  <c r="R3452" i="1"/>
  <c r="R4964" i="1"/>
  <c r="R7147" i="1"/>
  <c r="R7757" i="1"/>
  <c r="R7758" i="1"/>
  <c r="R7759" i="1"/>
  <c r="R8033" i="1"/>
  <c r="R8034" i="1"/>
  <c r="R969" i="1"/>
  <c r="R1905" i="1"/>
  <c r="R2987" i="1"/>
  <c r="R2988" i="1"/>
  <c r="R3708" i="1"/>
  <c r="R5673" i="1"/>
  <c r="R5674" i="1"/>
  <c r="R5675" i="1"/>
  <c r="R5676" i="1"/>
  <c r="R1259" i="1"/>
  <c r="R1260" i="1"/>
  <c r="R1261" i="1"/>
  <c r="R1683" i="1"/>
  <c r="R1684" i="1"/>
  <c r="R3464" i="1"/>
  <c r="R4699" i="1"/>
  <c r="R5982" i="1"/>
  <c r="R6368" i="1"/>
  <c r="R7185" i="1"/>
  <c r="R7186" i="1"/>
  <c r="R1489" i="1"/>
  <c r="R1490" i="1"/>
  <c r="R1491" i="1"/>
  <c r="R6515" i="1"/>
  <c r="R6516" i="1"/>
  <c r="R7112" i="1"/>
  <c r="R7690" i="1"/>
  <c r="R8092" i="1"/>
  <c r="R14" i="1"/>
  <c r="R15" i="1"/>
  <c r="R16" i="1"/>
  <c r="R17" i="1"/>
  <c r="R18" i="1"/>
  <c r="R2281" i="1"/>
  <c r="R3787" i="1"/>
  <c r="R3788" i="1"/>
  <c r="R3789" i="1"/>
  <c r="R3819" i="1"/>
  <c r="R3820" i="1"/>
  <c r="R4151" i="1"/>
  <c r="R4152" i="1"/>
  <c r="R4153" i="1"/>
  <c r="R6120" i="1"/>
  <c r="R6611" i="1"/>
  <c r="R6612" i="1"/>
  <c r="R7902" i="1"/>
  <c r="R7949" i="1"/>
  <c r="R8013" i="1"/>
  <c r="R627" i="1"/>
  <c r="R628" i="1"/>
  <c r="R2120" i="1"/>
  <c r="R2747" i="1"/>
  <c r="R2748" i="1"/>
  <c r="R4527" i="1"/>
  <c r="R5903" i="1"/>
  <c r="R6731" i="1"/>
  <c r="R6732" i="1"/>
  <c r="R8153" i="1"/>
  <c r="R8211" i="1"/>
  <c r="R664" i="1"/>
  <c r="R665" i="1"/>
  <c r="R666" i="1"/>
  <c r="R1639" i="1"/>
  <c r="R2155" i="1"/>
  <c r="R7490" i="1"/>
  <c r="R1708" i="1"/>
  <c r="R3511" i="1"/>
  <c r="R4418" i="1"/>
  <c r="R4419" i="1"/>
  <c r="R4420" i="1"/>
  <c r="R4479" i="1"/>
  <c r="R5131" i="1"/>
  <c r="R953" i="1"/>
  <c r="R1890" i="1"/>
  <c r="R2463" i="1"/>
  <c r="R2464" i="1"/>
  <c r="R3037" i="1"/>
  <c r="R3038" i="1"/>
  <c r="R8479" i="1"/>
  <c r="R8480" i="1"/>
  <c r="R8481" i="1"/>
  <c r="R8482" i="1"/>
  <c r="R754" i="1"/>
  <c r="R5339" i="1"/>
  <c r="R5557" i="1"/>
  <c r="R5558" i="1"/>
  <c r="R6021" i="1"/>
  <c r="R7105" i="1"/>
  <c r="R7106" i="1"/>
  <c r="R7600" i="1"/>
  <c r="R7601" i="1"/>
  <c r="R8181" i="1"/>
  <c r="R1174" i="1"/>
  <c r="R3064" i="1"/>
  <c r="R6577" i="1"/>
  <c r="R6578" i="1"/>
  <c r="R7491" i="1"/>
  <c r="R7492" i="1"/>
  <c r="R7493" i="1"/>
  <c r="R1661" i="1"/>
  <c r="R1662" i="1"/>
  <c r="R1663" i="1"/>
  <c r="R2232" i="1"/>
  <c r="R2233" i="1"/>
  <c r="R4250" i="1"/>
  <c r="R103" i="1"/>
  <c r="R104" i="1"/>
  <c r="R2289" i="1"/>
  <c r="R2730" i="1"/>
  <c r="R2731" i="1"/>
  <c r="R4730" i="1"/>
  <c r="R7199" i="1"/>
  <c r="R1696" i="1"/>
  <c r="R2384" i="1"/>
  <c r="R2385" i="1"/>
  <c r="R3661" i="1"/>
  <c r="R5015" i="1"/>
  <c r="R5969" i="1"/>
  <c r="R6279" i="1"/>
  <c r="R6530" i="1"/>
  <c r="R6531" i="1"/>
  <c r="R7121" i="1"/>
  <c r="R7412" i="1"/>
  <c r="R224" i="1"/>
  <c r="R2575" i="1"/>
  <c r="R2576" i="1"/>
  <c r="R6911" i="1"/>
  <c r="R7580" i="1"/>
  <c r="R7581" i="1"/>
  <c r="R6186" i="1"/>
  <c r="R338" i="1"/>
  <c r="R339" i="1"/>
  <c r="R2701" i="1"/>
  <c r="R4201" i="1"/>
  <c r="R5692" i="1"/>
  <c r="R5693" i="1"/>
  <c r="R5986" i="1"/>
  <c r="R5987" i="1"/>
  <c r="R5988" i="1"/>
  <c r="R5989" i="1"/>
  <c r="R7148" i="1"/>
  <c r="R7149" i="1"/>
  <c r="R7150" i="1"/>
  <c r="R76" i="1"/>
  <c r="R176" i="1"/>
  <c r="R177" i="1"/>
  <c r="R178" i="1"/>
  <c r="R179" i="1"/>
  <c r="R3597" i="1"/>
  <c r="R5619" i="1"/>
  <c r="R619" i="1"/>
  <c r="R620" i="1"/>
  <c r="R1617" i="1"/>
  <c r="R1979" i="1"/>
  <c r="R5365" i="1"/>
  <c r="R5531" i="1"/>
  <c r="R5877" i="1"/>
  <c r="R6817" i="1"/>
  <c r="R7567" i="1"/>
  <c r="R7568" i="1"/>
  <c r="R3258" i="1"/>
  <c r="R4659" i="1"/>
  <c r="R4905" i="1"/>
  <c r="R6914" i="1"/>
  <c r="R6915" i="1"/>
  <c r="R456" i="1"/>
  <c r="R457" i="1"/>
  <c r="R1065" i="1"/>
  <c r="R1365" i="1"/>
  <c r="R3073" i="1"/>
  <c r="R3074" i="1"/>
  <c r="R3075" i="1"/>
  <c r="R3406" i="1"/>
  <c r="R3694" i="1"/>
  <c r="R7437" i="1"/>
  <c r="R610" i="1"/>
  <c r="R2407" i="1"/>
  <c r="R2408" i="1"/>
  <c r="R2409" i="1"/>
  <c r="R2410" i="1"/>
  <c r="R5922" i="1"/>
  <c r="R7622" i="1"/>
  <c r="R7623" i="1"/>
  <c r="R7624" i="1"/>
  <c r="R7910" i="1"/>
  <c r="R4564" i="1"/>
  <c r="R4565" i="1"/>
  <c r="R5786" i="1"/>
  <c r="R5787" i="1"/>
  <c r="R5788" i="1"/>
  <c r="R5789" i="1"/>
  <c r="R5983" i="1"/>
  <c r="R5984" i="1"/>
  <c r="R5985" i="1"/>
  <c r="R6310" i="1"/>
  <c r="R6311" i="1"/>
  <c r="R6404" i="1"/>
  <c r="R6490" i="1"/>
  <c r="R7451" i="1"/>
  <c r="R7986" i="1"/>
  <c r="R8506" i="1"/>
  <c r="R8507" i="1"/>
  <c r="R8508" i="1"/>
  <c r="R2235" i="1"/>
  <c r="R2236" i="1"/>
  <c r="R3926" i="1"/>
  <c r="R3927" i="1"/>
  <c r="R4259" i="1"/>
  <c r="R4260" i="1"/>
  <c r="R4325" i="1"/>
  <c r="R4326" i="1"/>
  <c r="R5178" i="1"/>
  <c r="R5990" i="1"/>
  <c r="R8296" i="1"/>
  <c r="R8297" i="1"/>
  <c r="R1366" i="1"/>
  <c r="R3379" i="1"/>
  <c r="R4014" i="1"/>
  <c r="R4015" i="1"/>
  <c r="R4016" i="1"/>
  <c r="R4877" i="1"/>
  <c r="R5040" i="1"/>
  <c r="R5041" i="1"/>
  <c r="R5042" i="1"/>
  <c r="R6642" i="1"/>
  <c r="R7006" i="1"/>
  <c r="R8212" i="1"/>
  <c r="R1602" i="1"/>
  <c r="R1603" i="1"/>
  <c r="R5437" i="1"/>
  <c r="R5438" i="1"/>
  <c r="R5439" i="1"/>
  <c r="R6333" i="1"/>
  <c r="R6338" i="1"/>
  <c r="R6339" i="1"/>
  <c r="R6340" i="1"/>
  <c r="R1492" i="1"/>
  <c r="R1493" i="1"/>
  <c r="R3223" i="1"/>
  <c r="R3224" i="1"/>
  <c r="R5440" i="1"/>
  <c r="R5441" i="1"/>
  <c r="R8213" i="1"/>
  <c r="R8214" i="1"/>
  <c r="R90" i="1"/>
  <c r="R91" i="1"/>
  <c r="R449" i="1"/>
  <c r="R450" i="1"/>
  <c r="R714" i="1"/>
  <c r="R715" i="1"/>
  <c r="R716" i="1"/>
  <c r="R1126" i="1"/>
  <c r="R1127" i="1"/>
  <c r="R2762" i="1"/>
  <c r="R2763" i="1"/>
  <c r="R2764" i="1"/>
  <c r="R4700" i="1"/>
  <c r="R5179" i="1"/>
  <c r="R5861" i="1"/>
  <c r="R7702" i="1"/>
  <c r="R7703" i="1"/>
  <c r="R1324" i="1"/>
  <c r="R1325" i="1"/>
  <c r="R4927" i="1"/>
  <c r="R5774" i="1"/>
  <c r="R6523" i="1"/>
  <c r="R6524" i="1"/>
  <c r="R6525" i="1"/>
  <c r="R6848" i="1"/>
  <c r="R6849" i="1"/>
  <c r="R6850" i="1"/>
  <c r="R6851" i="1"/>
  <c r="R7864" i="1"/>
  <c r="R4475" i="1"/>
  <c r="R4476" i="1"/>
  <c r="R4477" i="1"/>
  <c r="R6160" i="1"/>
  <c r="R6357" i="1"/>
  <c r="R6358" i="1"/>
  <c r="R6702" i="1"/>
  <c r="R6703" i="1"/>
  <c r="R7911" i="1"/>
  <c r="R8154" i="1"/>
  <c r="R8182" i="1"/>
  <c r="R6100" i="1"/>
  <c r="R6566" i="1"/>
  <c r="R7602" i="1"/>
  <c r="R7603" i="1"/>
  <c r="R2206" i="1"/>
  <c r="R7397" i="1"/>
  <c r="R458" i="1"/>
  <c r="R4815" i="1"/>
  <c r="R4816" i="1"/>
  <c r="R5872" i="1"/>
  <c r="R6827" i="1"/>
  <c r="R6828" i="1"/>
  <c r="R31" i="1"/>
  <c r="R823" i="1"/>
  <c r="R1035" i="1"/>
  <c r="R1748" i="1"/>
  <c r="R3915" i="1"/>
  <c r="R4701" i="1"/>
  <c r="R4702" i="1"/>
  <c r="R5451" i="1"/>
  <c r="R5452" i="1"/>
  <c r="R5836" i="1"/>
  <c r="R7187" i="1"/>
  <c r="R8429" i="1"/>
  <c r="R8483" i="1"/>
  <c r="R8484" i="1"/>
  <c r="R295" i="1"/>
  <c r="R296" i="1"/>
  <c r="R451" i="1"/>
  <c r="R452" i="1"/>
  <c r="R453" i="1"/>
  <c r="R2317" i="1"/>
  <c r="R3106" i="1"/>
  <c r="R3107" i="1"/>
  <c r="R6369" i="1"/>
  <c r="R6829" i="1"/>
  <c r="R6830" i="1"/>
  <c r="R6831" i="1"/>
  <c r="R6832" i="1"/>
  <c r="R7231" i="1"/>
  <c r="R7760" i="1"/>
  <c r="R7761" i="1"/>
  <c r="R45" i="1"/>
  <c r="R2168" i="1"/>
  <c r="R2169" i="1"/>
  <c r="R2170" i="1"/>
  <c r="R2732" i="1"/>
  <c r="R3357" i="1"/>
  <c r="R3733" i="1"/>
  <c r="R4918" i="1"/>
  <c r="R6593" i="1"/>
  <c r="R7359" i="1"/>
  <c r="R7360" i="1"/>
  <c r="R7569" i="1"/>
  <c r="R94" i="1"/>
  <c r="R95" i="1"/>
  <c r="R621" i="1"/>
  <c r="R622" i="1"/>
  <c r="R4019" i="1"/>
  <c r="R5867" i="1"/>
  <c r="R7950" i="1"/>
  <c r="R8124" i="1"/>
  <c r="R8125" i="1"/>
  <c r="R1460" i="1"/>
  <c r="R4715" i="1"/>
  <c r="R4716" i="1"/>
  <c r="R4954" i="1"/>
  <c r="R7659" i="1"/>
  <c r="R2676" i="1"/>
  <c r="R3140" i="1"/>
  <c r="R4606" i="1"/>
  <c r="R6257" i="1"/>
  <c r="R6551" i="1"/>
  <c r="R6583" i="1"/>
  <c r="R6584" i="1"/>
  <c r="R6585" i="1"/>
  <c r="R7324" i="1"/>
  <c r="R7350" i="1"/>
  <c r="R7351" i="1"/>
  <c r="R1962" i="1"/>
  <c r="R1963" i="1"/>
  <c r="R6758" i="1"/>
  <c r="R228" i="1"/>
  <c r="R229" i="1"/>
  <c r="R492" i="1"/>
  <c r="R1346" i="1"/>
  <c r="R2315" i="1"/>
  <c r="R2316" i="1"/>
  <c r="R2862" i="1"/>
  <c r="R2863" i="1"/>
  <c r="R2864" i="1"/>
  <c r="R3235" i="1"/>
  <c r="R3517" i="1"/>
  <c r="R1159" i="1"/>
  <c r="R1160" i="1"/>
  <c r="R2035" i="1"/>
  <c r="R2036" i="1"/>
  <c r="R2037" i="1"/>
  <c r="R2038" i="1"/>
  <c r="R2039" i="1"/>
  <c r="R2040" i="1"/>
  <c r="R2387" i="1"/>
  <c r="R2819" i="1"/>
  <c r="R2874" i="1"/>
  <c r="R4970" i="1"/>
  <c r="R5578" i="1"/>
  <c r="R5579" i="1"/>
  <c r="R5694" i="1"/>
  <c r="R5695" i="1"/>
  <c r="R6775" i="1"/>
  <c r="R7660" i="1"/>
  <c r="R7661" i="1"/>
  <c r="R7662" i="1"/>
  <c r="R7663" i="1"/>
  <c r="R223" i="1"/>
  <c r="R1434" i="1"/>
  <c r="R1435" i="1"/>
  <c r="R3081" i="1"/>
  <c r="R3082" i="1"/>
  <c r="R3275" i="1"/>
  <c r="R5475" i="1"/>
  <c r="R5580" i="1"/>
  <c r="R5581" i="1"/>
  <c r="R5868" i="1"/>
  <c r="R7555" i="1"/>
  <c r="R7556" i="1"/>
  <c r="R8381" i="1"/>
  <c r="R8382" i="1"/>
  <c r="R846" i="1"/>
  <c r="R1097" i="1"/>
  <c r="R6789" i="1"/>
  <c r="R7095" i="1"/>
  <c r="R7096" i="1"/>
  <c r="R898" i="1"/>
  <c r="R1005" i="1"/>
  <c r="R1267" i="1"/>
  <c r="R1268" i="1"/>
  <c r="R1269" i="1"/>
  <c r="R1270" i="1"/>
  <c r="R1853" i="1"/>
  <c r="R1854" i="1"/>
  <c r="R1855" i="1"/>
  <c r="R3240" i="1"/>
  <c r="R3241" i="1"/>
  <c r="R3432" i="1"/>
  <c r="R3433" i="1"/>
  <c r="R3434" i="1"/>
  <c r="R3580" i="1"/>
  <c r="R5268" i="1"/>
  <c r="R5375" i="1"/>
  <c r="R5376" i="1"/>
  <c r="R5377" i="1"/>
  <c r="R6143" i="1"/>
  <c r="R6144" i="1"/>
  <c r="R1245" i="1"/>
  <c r="R1367" i="1"/>
  <c r="R1368" i="1"/>
  <c r="R2945" i="1"/>
  <c r="R5048" i="1"/>
  <c r="R5049" i="1"/>
  <c r="R5050" i="1"/>
  <c r="R211" i="1"/>
  <c r="R254" i="1"/>
  <c r="R255" i="1"/>
  <c r="R1891" i="1"/>
  <c r="R1892" i="1"/>
  <c r="R2533" i="1"/>
  <c r="R2534" i="1"/>
  <c r="R4075" i="1"/>
  <c r="R4076" i="1"/>
  <c r="R4077" i="1"/>
  <c r="R4078" i="1"/>
  <c r="R5230" i="1"/>
  <c r="R5231" i="1"/>
  <c r="R595" i="1"/>
  <c r="R788" i="1"/>
  <c r="R1234" i="1"/>
  <c r="R1450" i="1"/>
  <c r="R2182" i="1"/>
  <c r="R2183" i="1"/>
  <c r="R2184" i="1"/>
  <c r="R2886" i="1"/>
  <c r="R4566" i="1"/>
  <c r="R4567" i="1"/>
  <c r="R4568" i="1"/>
  <c r="R4569" i="1"/>
  <c r="R5197" i="1"/>
  <c r="R7122" i="1"/>
  <c r="R21" i="1"/>
  <c r="R2401" i="1"/>
  <c r="R3291" i="1"/>
  <c r="R4955" i="1"/>
  <c r="R586" i="1"/>
  <c r="R587" i="1"/>
  <c r="R1801" i="1"/>
  <c r="R1893" i="1"/>
  <c r="R2440" i="1"/>
  <c r="R3242" i="1"/>
  <c r="R8246" i="1"/>
  <c r="R8247" i="1"/>
  <c r="R8248" i="1"/>
  <c r="R2976" i="1"/>
  <c r="R2977" i="1"/>
  <c r="R3310" i="1"/>
  <c r="R4437" i="1"/>
  <c r="R4438" i="1"/>
  <c r="R5682" i="1"/>
  <c r="R5683" i="1"/>
  <c r="R6002" i="1"/>
  <c r="R7912" i="1"/>
  <c r="R1022" i="1"/>
  <c r="R1023" i="1"/>
  <c r="R1024" i="1"/>
  <c r="R2906" i="1"/>
  <c r="R4495" i="1"/>
  <c r="R4496" i="1"/>
  <c r="R6594" i="1"/>
  <c r="R6595" i="1"/>
  <c r="R6596" i="1"/>
  <c r="R46" i="1"/>
  <c r="R47" i="1"/>
  <c r="R1940" i="1"/>
  <c r="R2302" i="1"/>
  <c r="R2303" i="1"/>
  <c r="R2304" i="1"/>
  <c r="R2305" i="1"/>
  <c r="R3774" i="1"/>
  <c r="R3775" i="1"/>
  <c r="R4703" i="1"/>
  <c r="R5857" i="1"/>
  <c r="R6081" i="1"/>
  <c r="R8093" i="1"/>
  <c r="R8233" i="1"/>
  <c r="R66" i="1"/>
  <c r="R1856" i="1"/>
  <c r="R2362" i="1"/>
  <c r="R4217" i="1"/>
  <c r="R4218" i="1"/>
  <c r="R4219" i="1"/>
  <c r="R5316" i="1"/>
  <c r="R5424" i="1"/>
  <c r="R8355" i="1"/>
  <c r="R8356" i="1"/>
  <c r="R812" i="1"/>
  <c r="R981" i="1"/>
  <c r="R982" i="1"/>
  <c r="R983" i="1"/>
  <c r="R984" i="1"/>
  <c r="R1375" i="1"/>
  <c r="R1376" i="1"/>
  <c r="R2341" i="1"/>
  <c r="R3380" i="1"/>
  <c r="R5684" i="1"/>
  <c r="R8368" i="1"/>
  <c r="R432" i="1"/>
  <c r="R433" i="1"/>
  <c r="R7987" i="1"/>
  <c r="R2920" i="1"/>
  <c r="R4117" i="1"/>
  <c r="R4118" i="1"/>
  <c r="R5939" i="1"/>
  <c r="R5940" i="1"/>
  <c r="R6890" i="1"/>
  <c r="R7643" i="1"/>
  <c r="R8094" i="1"/>
  <c r="R8183" i="1"/>
  <c r="R344" i="1"/>
  <c r="R345" i="1"/>
  <c r="R1417" i="1"/>
  <c r="R3738" i="1"/>
  <c r="R3739" i="1"/>
  <c r="R3803" i="1"/>
  <c r="R3875" i="1"/>
  <c r="R3876" i="1"/>
  <c r="R5028" i="1"/>
  <c r="R5043" i="1"/>
  <c r="R5442" i="1"/>
  <c r="R5443" i="1"/>
  <c r="R6341" i="1"/>
  <c r="R7165" i="1"/>
  <c r="R7166" i="1"/>
  <c r="R7674" i="1"/>
  <c r="R7675" i="1"/>
  <c r="R2997" i="1"/>
  <c r="R2998" i="1"/>
  <c r="R4971" i="1"/>
  <c r="R4972" i="1"/>
  <c r="R6101" i="1"/>
  <c r="R8155" i="1"/>
  <c r="R256" i="1"/>
  <c r="R1302" i="1"/>
  <c r="R1303" i="1"/>
  <c r="R1304" i="1"/>
  <c r="R2827" i="1"/>
  <c r="R2937" i="1"/>
  <c r="R4169" i="1"/>
  <c r="R4170" i="1"/>
  <c r="R4171" i="1"/>
  <c r="R6073" i="1"/>
  <c r="R1036" i="1"/>
  <c r="R1175" i="1"/>
  <c r="R1513" i="1"/>
  <c r="R1514" i="1"/>
  <c r="R1803" i="1"/>
  <c r="R2923" i="1"/>
  <c r="R2924" i="1"/>
  <c r="R3936" i="1"/>
  <c r="R3937" i="1"/>
  <c r="R4817" i="1"/>
  <c r="R5012" i="1"/>
  <c r="R7739" i="1"/>
  <c r="R7740" i="1"/>
  <c r="R8014" i="1"/>
  <c r="R8015" i="1"/>
  <c r="R8357" i="1"/>
  <c r="R230" i="1"/>
  <c r="R361" i="1"/>
  <c r="R1964" i="1"/>
  <c r="R1965" i="1"/>
  <c r="R1966" i="1"/>
  <c r="R5340" i="1"/>
  <c r="R5341" i="1"/>
  <c r="R5342" i="1"/>
  <c r="R6469" i="1"/>
  <c r="R6470" i="1"/>
  <c r="R6471" i="1"/>
  <c r="R6472" i="1"/>
  <c r="R356" i="1"/>
  <c r="R357" i="1"/>
  <c r="R1676" i="1"/>
  <c r="R2041" i="1"/>
  <c r="R2237" i="1"/>
  <c r="R5000" i="1"/>
  <c r="R5001" i="1"/>
  <c r="R5002" i="1"/>
  <c r="R8035" i="1"/>
  <c r="R8036" i="1"/>
  <c r="R8037" i="1"/>
  <c r="R678" i="1"/>
  <c r="R679" i="1"/>
  <c r="R680" i="1"/>
  <c r="R790" i="1"/>
  <c r="R5402" i="1"/>
  <c r="R6145" i="1"/>
  <c r="R6146" i="1"/>
  <c r="R7903" i="1"/>
  <c r="R8323" i="1"/>
  <c r="R8324" i="1"/>
  <c r="R8493" i="1"/>
  <c r="R1190" i="1"/>
  <c r="R1191" i="1"/>
  <c r="R2091" i="1"/>
  <c r="R2092" i="1"/>
  <c r="R4996" i="1"/>
  <c r="R4997" i="1"/>
  <c r="R6178" i="1"/>
  <c r="R6179" i="1"/>
  <c r="R6586" i="1"/>
  <c r="R536" i="1"/>
  <c r="R1494" i="1"/>
  <c r="R3225" i="1"/>
  <c r="R5444" i="1"/>
  <c r="R6656" i="1"/>
  <c r="R8215" i="1"/>
  <c r="R32" i="1"/>
  <c r="R1216" i="1"/>
  <c r="R1217" i="1"/>
  <c r="R2374" i="1"/>
  <c r="R2375" i="1"/>
  <c r="R2376" i="1"/>
  <c r="R3970" i="1"/>
  <c r="R5287" i="1"/>
  <c r="R5288" i="1"/>
  <c r="R6047" i="1"/>
  <c r="R6048" i="1"/>
  <c r="R6049" i="1"/>
  <c r="R6220" i="1"/>
  <c r="R6221" i="1"/>
  <c r="R6222" i="1"/>
  <c r="R7691" i="1"/>
  <c r="R8234" i="1"/>
  <c r="R78" i="1"/>
  <c r="R79" i="1"/>
  <c r="R80" i="1"/>
  <c r="R970" i="1"/>
  <c r="R2377" i="1"/>
  <c r="R6455" i="1"/>
  <c r="R6597" i="1"/>
  <c r="R6739" i="1"/>
  <c r="R87" i="1"/>
  <c r="R88" i="1"/>
  <c r="R3364" i="1"/>
  <c r="R3365" i="1"/>
  <c r="R3366" i="1"/>
  <c r="R4536" i="1"/>
  <c r="R4537" i="1"/>
  <c r="R4906" i="1"/>
  <c r="R4907" i="1"/>
  <c r="R6836" i="1"/>
  <c r="R7057" i="1"/>
  <c r="R7604" i="1"/>
  <c r="R158" i="1"/>
  <c r="R1067" i="1"/>
  <c r="R2318" i="1"/>
  <c r="R4428" i="1"/>
  <c r="R149" i="1"/>
  <c r="R150" i="1"/>
  <c r="R318" i="1"/>
  <c r="R899" i="1"/>
  <c r="R900" i="1"/>
  <c r="R1878" i="1"/>
  <c r="R1879" i="1"/>
  <c r="R1880" i="1"/>
  <c r="R1881" i="1"/>
  <c r="R1967" i="1"/>
  <c r="R1968" i="1"/>
  <c r="R1969" i="1"/>
  <c r="R2098" i="1"/>
  <c r="R3719" i="1"/>
  <c r="R3720" i="1"/>
  <c r="R6003" i="1"/>
  <c r="R6004" i="1"/>
  <c r="R7029" i="1"/>
  <c r="R7212" i="1"/>
  <c r="R1418" i="1"/>
  <c r="R1419" i="1"/>
  <c r="R1420" i="1"/>
  <c r="R2666" i="1"/>
  <c r="R2667" i="1"/>
  <c r="R2668" i="1"/>
  <c r="R5885" i="1"/>
  <c r="R5886" i="1"/>
  <c r="R7030" i="1"/>
  <c r="R7031" i="1"/>
  <c r="R7032" i="1"/>
  <c r="R7937" i="1"/>
  <c r="R1421" i="1"/>
  <c r="R1500" i="1"/>
  <c r="R2974" i="1"/>
  <c r="R3141" i="1"/>
  <c r="R3142" i="1"/>
  <c r="R3143" i="1"/>
  <c r="R7938" i="1"/>
  <c r="R7939" i="1"/>
  <c r="R118" i="1"/>
  <c r="R119" i="1"/>
  <c r="R2702" i="1"/>
  <c r="R2882" i="1"/>
  <c r="R2883" i="1"/>
  <c r="R4889" i="1"/>
  <c r="R5904" i="1"/>
  <c r="R6171" i="1"/>
  <c r="R6172" i="1"/>
  <c r="R6698" i="1"/>
  <c r="R2185" i="1"/>
  <c r="R4392" i="1"/>
  <c r="R4393" i="1"/>
  <c r="R4394" i="1"/>
  <c r="R5016" i="1"/>
  <c r="R6657" i="1"/>
  <c r="R7452" i="1"/>
  <c r="R7605" i="1"/>
  <c r="R7606" i="1"/>
  <c r="R7692" i="1"/>
  <c r="R1204" i="1"/>
  <c r="R2538" i="1"/>
  <c r="R2539" i="1"/>
  <c r="R4119" i="1"/>
  <c r="R7782" i="1"/>
  <c r="R7783" i="1"/>
  <c r="R7784" i="1"/>
  <c r="R7785" i="1"/>
  <c r="R7786" i="1"/>
  <c r="R7787" i="1"/>
  <c r="R83" i="1"/>
  <c r="R287" i="1"/>
  <c r="R288" i="1"/>
  <c r="R329" i="1"/>
  <c r="R1246" i="1"/>
  <c r="R1247" i="1"/>
  <c r="R1248" i="1"/>
  <c r="R2162" i="1"/>
  <c r="R2163" i="1"/>
  <c r="R2171" i="1"/>
  <c r="R2172" i="1"/>
  <c r="R6891" i="1"/>
  <c r="R2613" i="1"/>
  <c r="R2614" i="1"/>
  <c r="R2791" i="1"/>
  <c r="R2792" i="1"/>
  <c r="R3218" i="1"/>
  <c r="R3502" i="1"/>
  <c r="R3503" i="1"/>
  <c r="R4124" i="1"/>
  <c r="R4125" i="1"/>
  <c r="R4531" i="1"/>
  <c r="R5044" i="1"/>
  <c r="R5453" i="1"/>
  <c r="R5454" i="1"/>
  <c r="R5646" i="1"/>
  <c r="R6312" i="1"/>
  <c r="R405" i="1"/>
  <c r="R546" i="1"/>
  <c r="R547" i="1"/>
  <c r="R548" i="1"/>
  <c r="R672" i="1"/>
  <c r="R673" i="1"/>
  <c r="R2465" i="1"/>
  <c r="R2466" i="1"/>
  <c r="R2467" i="1"/>
  <c r="R2468" i="1"/>
  <c r="R3276" i="1"/>
  <c r="R3277" i="1"/>
  <c r="R8259" i="1"/>
  <c r="R1833" i="1"/>
  <c r="R4395" i="1"/>
  <c r="R5304" i="1"/>
  <c r="R5305" i="1"/>
  <c r="R7607" i="1"/>
  <c r="R7608" i="1"/>
  <c r="R7609" i="1"/>
  <c r="R7788" i="1"/>
  <c r="R7789" i="1"/>
  <c r="R138" i="1"/>
  <c r="R2173" i="1"/>
  <c r="R2820" i="1"/>
  <c r="R3278" i="1"/>
  <c r="R4846" i="1"/>
  <c r="R5289" i="1"/>
  <c r="R5290" i="1"/>
  <c r="R847" i="1"/>
  <c r="R1556" i="1"/>
  <c r="R1557" i="1"/>
  <c r="R1558" i="1"/>
  <c r="R1633" i="1"/>
  <c r="R1634" i="1"/>
  <c r="R4502" i="1"/>
  <c r="R4503" i="1"/>
  <c r="R5158" i="1"/>
  <c r="R6711" i="1"/>
  <c r="R7008" i="1"/>
  <c r="R7009" i="1"/>
  <c r="R503" i="1"/>
  <c r="R963" i="1"/>
  <c r="R3956" i="1"/>
  <c r="R5017" i="1"/>
  <c r="R5018" i="1"/>
  <c r="R6552" i="1"/>
  <c r="R6553" i="1"/>
  <c r="R6554" i="1"/>
  <c r="R6555" i="1"/>
  <c r="R5343" i="1"/>
  <c r="R5344" i="1"/>
  <c r="R5345" i="1"/>
  <c r="R5346" i="1"/>
  <c r="R5766" i="1"/>
  <c r="R5767" i="1"/>
  <c r="R5768" i="1"/>
  <c r="R7511" i="1"/>
  <c r="R7512" i="1"/>
  <c r="R7513" i="1"/>
  <c r="R8494" i="1"/>
  <c r="R572" i="1"/>
  <c r="R1869" i="1"/>
  <c r="R1870" i="1"/>
  <c r="R2449" i="1"/>
  <c r="R2450" i="1"/>
  <c r="R2887" i="1"/>
  <c r="R2888" i="1"/>
  <c r="R2999" i="1"/>
  <c r="R3000" i="1"/>
  <c r="R3001" i="1"/>
  <c r="R3002" i="1"/>
  <c r="R3575" i="1"/>
  <c r="R5543" i="1"/>
  <c r="R5544" i="1"/>
  <c r="R5545" i="1"/>
  <c r="R5546" i="1"/>
  <c r="R5559" i="1"/>
  <c r="R5560" i="1"/>
  <c r="R5561" i="1"/>
  <c r="R5593" i="1"/>
  <c r="R5594" i="1"/>
  <c r="R6213" i="1"/>
  <c r="R6568" i="1"/>
  <c r="R6803" i="1"/>
  <c r="R6804" i="1"/>
  <c r="R549" i="1"/>
  <c r="R550" i="1"/>
  <c r="R551" i="1"/>
  <c r="R552" i="1"/>
  <c r="R1446" i="1"/>
  <c r="R1447" i="1"/>
  <c r="R1448" i="1"/>
  <c r="R2117" i="1"/>
  <c r="R2118" i="1"/>
  <c r="R2119" i="1"/>
  <c r="R2669" i="1"/>
  <c r="R2670" i="1"/>
  <c r="R2671" i="1"/>
  <c r="R3126" i="1"/>
  <c r="R3127" i="1"/>
  <c r="R5112" i="1"/>
  <c r="R5113" i="1"/>
  <c r="R6813" i="1"/>
  <c r="R707" i="1"/>
  <c r="R708" i="1"/>
  <c r="R709" i="1"/>
  <c r="R2509" i="1"/>
  <c r="R2510" i="1"/>
  <c r="R2511" i="1"/>
  <c r="R4300" i="1"/>
  <c r="R4345" i="1"/>
  <c r="R4762" i="1"/>
  <c r="R4763" i="1"/>
  <c r="R5306" i="1"/>
  <c r="R5307" i="1"/>
  <c r="R5308" i="1"/>
  <c r="R6313" i="1"/>
  <c r="R6957" i="1"/>
  <c r="R7570" i="1"/>
  <c r="R7571" i="1"/>
  <c r="R928" i="1"/>
  <c r="R1249" i="1"/>
  <c r="R1250" i="1"/>
  <c r="R1495" i="1"/>
  <c r="R1496" i="1"/>
  <c r="R1497" i="1"/>
  <c r="R1498" i="1"/>
  <c r="R2148" i="1"/>
  <c r="R2149" i="1"/>
  <c r="R2482" i="1"/>
  <c r="R2749" i="1"/>
  <c r="R3647" i="1"/>
  <c r="R3701" i="1"/>
  <c r="R3702" i="1"/>
  <c r="R5261" i="1"/>
  <c r="R2045" i="1"/>
  <c r="R4166" i="1"/>
  <c r="R4167" i="1"/>
  <c r="R4450" i="1"/>
  <c r="R4451" i="1"/>
  <c r="R6712" i="1"/>
  <c r="R7729" i="1"/>
  <c r="R7730" i="1"/>
  <c r="R409" i="1"/>
  <c r="R1844" i="1"/>
  <c r="R1845" i="1"/>
  <c r="R2873" i="1"/>
  <c r="R5070" i="1"/>
  <c r="R5378" i="1"/>
  <c r="R7361" i="1"/>
  <c r="R3108" i="1"/>
  <c r="R5008" i="1"/>
  <c r="R5009" i="1"/>
  <c r="R8260" i="1"/>
  <c r="R8261" i="1"/>
  <c r="R8262" i="1"/>
  <c r="R1330" i="1"/>
  <c r="R3756" i="1"/>
  <c r="R7413" i="1"/>
  <c r="R7414" i="1"/>
  <c r="R7814" i="1"/>
  <c r="R636" i="1"/>
  <c r="R1467" i="1"/>
  <c r="R1469" i="1"/>
  <c r="R1470" i="1"/>
  <c r="R1559" i="1"/>
  <c r="R1755" i="1"/>
  <c r="R1756" i="1"/>
  <c r="R1757" i="1"/>
  <c r="R2267" i="1"/>
  <c r="R3871" i="1"/>
  <c r="R7453" i="1"/>
  <c r="R1402" i="1"/>
  <c r="R3599" i="1"/>
  <c r="R1722" i="1"/>
  <c r="R5198" i="1"/>
  <c r="R5199" i="1"/>
  <c r="R5389" i="1"/>
  <c r="R8534" i="1"/>
  <c r="R289" i="1"/>
  <c r="R2431" i="1"/>
  <c r="R367" i="1"/>
  <c r="R368" i="1"/>
  <c r="R1984" i="1"/>
  <c r="R1985" i="1"/>
  <c r="R2260" i="1"/>
  <c r="R2261" i="1"/>
  <c r="R2262" i="1"/>
  <c r="R2677" i="1"/>
  <c r="R2678" i="1"/>
  <c r="R2679" i="1"/>
  <c r="R2680" i="1"/>
  <c r="R985" i="1"/>
  <c r="R2541" i="1"/>
  <c r="R2542" i="1"/>
  <c r="R2774" i="1"/>
  <c r="R4295" i="1"/>
  <c r="R4296" i="1"/>
  <c r="R5183" i="1"/>
  <c r="R6649" i="1"/>
  <c r="R6650" i="1"/>
  <c r="R4275" i="1"/>
  <c r="R5114" i="1"/>
  <c r="R5115" i="1"/>
  <c r="R5696" i="1"/>
  <c r="R7151" i="1"/>
  <c r="R7213" i="1"/>
  <c r="R7214" i="1"/>
  <c r="R7215" i="1"/>
  <c r="R379" i="1"/>
  <c r="R667" i="1"/>
  <c r="R2043" i="1"/>
  <c r="R2421" i="1"/>
  <c r="R3607" i="1"/>
  <c r="R3608" i="1"/>
  <c r="R3678" i="1"/>
  <c r="R3843" i="1"/>
  <c r="R4627" i="1"/>
  <c r="R4628" i="1"/>
  <c r="R5080" i="1"/>
  <c r="R5081" i="1"/>
  <c r="R5273" i="1"/>
  <c r="R7494" i="1"/>
  <c r="R7495" i="1"/>
  <c r="R7496" i="1"/>
  <c r="R7913" i="1"/>
  <c r="R8095" i="1"/>
  <c r="R393" i="1"/>
  <c r="R394" i="1"/>
  <c r="R395" i="1"/>
  <c r="R2637" i="1"/>
  <c r="R2638" i="1"/>
  <c r="R3374" i="1"/>
  <c r="R3375" i="1"/>
  <c r="R3376" i="1"/>
  <c r="R3547" i="1"/>
  <c r="R3916" i="1"/>
  <c r="R6618" i="1"/>
  <c r="R6674" i="1"/>
  <c r="R7731" i="1"/>
  <c r="R7732" i="1"/>
  <c r="R7815" i="1"/>
  <c r="R7693" i="1"/>
  <c r="R7694" i="1"/>
  <c r="R459" i="1"/>
  <c r="R460" i="1"/>
  <c r="R3065" i="1"/>
  <c r="R3066" i="1"/>
  <c r="R3067" i="1"/>
  <c r="R3068" i="1"/>
  <c r="R3069" i="1"/>
  <c r="R3971" i="1"/>
  <c r="R5116" i="1"/>
  <c r="R6456" i="1"/>
  <c r="R7816" i="1"/>
  <c r="R8065" i="1"/>
  <c r="R8066" i="1"/>
  <c r="R279" i="1"/>
  <c r="R2391" i="1"/>
  <c r="R2392" i="1"/>
  <c r="R4403" i="1"/>
  <c r="R4731" i="1"/>
  <c r="R6422" i="1"/>
  <c r="R6423" i="1"/>
  <c r="R6675" i="1"/>
  <c r="R7033" i="1"/>
  <c r="R257" i="1"/>
  <c r="R4660" i="1"/>
  <c r="R4661" i="1"/>
  <c r="R1305" i="1"/>
  <c r="R3885" i="1"/>
  <c r="R4530" i="1"/>
  <c r="R4704" i="1"/>
  <c r="R4705" i="1"/>
  <c r="R4706" i="1"/>
  <c r="R4707" i="1"/>
  <c r="R4878" i="1"/>
  <c r="R5573" i="1"/>
  <c r="R5574" i="1"/>
  <c r="R5575" i="1"/>
  <c r="R5586" i="1"/>
  <c r="R5962" i="1"/>
  <c r="R7058" i="1"/>
  <c r="R7059" i="1"/>
  <c r="R7188" i="1"/>
  <c r="R7189" i="1"/>
  <c r="R7876" i="1"/>
  <c r="R8442" i="1"/>
  <c r="R1218" i="1"/>
  <c r="R1219" i="1"/>
  <c r="R3740" i="1"/>
  <c r="R6223" i="1"/>
  <c r="R6687" i="1"/>
  <c r="R6688" i="1"/>
  <c r="R6689" i="1"/>
  <c r="R8387" i="1"/>
  <c r="R362" i="1"/>
  <c r="R1762" i="1"/>
  <c r="R1763" i="1"/>
  <c r="R5516" i="1"/>
  <c r="R3389" i="1"/>
  <c r="R3390" i="1"/>
  <c r="R3391" i="1"/>
  <c r="R4969" i="1"/>
  <c r="R5051" i="1"/>
  <c r="R7889" i="1"/>
  <c r="R7890" i="1"/>
  <c r="R2451" i="1"/>
  <c r="R4748" i="1"/>
  <c r="R4749" i="1"/>
  <c r="R4785" i="1"/>
  <c r="R5613" i="1"/>
  <c r="R6262" i="1"/>
  <c r="R6263" i="1"/>
  <c r="R6264" i="1"/>
  <c r="R6265" i="1"/>
  <c r="R6284" i="1"/>
  <c r="R6285" i="1"/>
  <c r="R7891" i="1"/>
  <c r="R8156" i="1"/>
  <c r="R1225" i="1"/>
  <c r="R1530" i="1"/>
  <c r="R2088" i="1"/>
  <c r="R2089" i="1"/>
  <c r="R2090" i="1"/>
  <c r="R3054" i="1"/>
  <c r="R4610" i="1"/>
  <c r="R4611" i="1"/>
  <c r="R4612" i="1"/>
  <c r="R4818" i="1"/>
  <c r="R6772" i="1"/>
  <c r="R7070" i="1"/>
  <c r="R7071" i="1"/>
  <c r="R7072" i="1"/>
  <c r="R7073" i="1"/>
  <c r="R7542" i="1"/>
  <c r="R7543" i="1"/>
  <c r="R7724" i="1"/>
  <c r="R8516" i="1"/>
  <c r="R208" i="1"/>
  <c r="R209" i="1"/>
  <c r="R1169" i="1"/>
  <c r="R4805" i="1"/>
  <c r="R4806" i="1"/>
  <c r="R6517" i="1"/>
  <c r="R6958" i="1"/>
  <c r="R6959" i="1"/>
  <c r="R6960" i="1"/>
  <c r="R8509" i="1"/>
  <c r="R8554" i="1"/>
  <c r="R8555" i="1"/>
  <c r="R2477" i="1"/>
  <c r="R2478" i="1"/>
  <c r="R3025" i="1"/>
  <c r="R3026" i="1"/>
  <c r="R3027" i="1"/>
  <c r="R3083" i="1"/>
  <c r="R4187" i="1"/>
  <c r="R4188" i="1"/>
  <c r="R4773" i="1"/>
  <c r="R4774" i="1"/>
  <c r="R5245" i="1"/>
  <c r="R6033" i="1"/>
  <c r="R6034" i="1"/>
  <c r="R6289" i="1"/>
  <c r="R6290" i="1"/>
  <c r="R6892" i="1"/>
  <c r="R8" i="1"/>
  <c r="R9" i="1"/>
  <c r="R10" i="1"/>
  <c r="R2765" i="1"/>
  <c r="R2766" i="1"/>
  <c r="R3109" i="1"/>
  <c r="R3193" i="1"/>
  <c r="R7557" i="1"/>
  <c r="R7558" i="1"/>
  <c r="R819" i="1"/>
  <c r="R820" i="1"/>
  <c r="R888" i="1"/>
  <c r="R889" i="1"/>
  <c r="R1054" i="1"/>
  <c r="R1055" i="1"/>
  <c r="R2282" i="1"/>
  <c r="R2349" i="1"/>
  <c r="R3358" i="1"/>
  <c r="R3586" i="1"/>
  <c r="R3587" i="1"/>
  <c r="R3588" i="1"/>
  <c r="R3589" i="1"/>
  <c r="R3590" i="1"/>
  <c r="R5200" i="1"/>
  <c r="R5201" i="1"/>
  <c r="R5202" i="1"/>
  <c r="R6437" i="1"/>
  <c r="R6438" i="1"/>
  <c r="R6439" i="1"/>
  <c r="R7454" i="1"/>
  <c r="R7455" i="1"/>
  <c r="R848" i="1"/>
  <c r="R1995" i="1"/>
  <c r="R3392" i="1"/>
  <c r="R7060" i="1"/>
  <c r="R7061" i="1"/>
  <c r="R7062" i="1"/>
  <c r="R7063" i="1"/>
  <c r="R8096" i="1"/>
  <c r="R525" i="1"/>
  <c r="R2177" i="1"/>
  <c r="R2178" i="1"/>
  <c r="R3686" i="1"/>
  <c r="R3687" i="1"/>
  <c r="R3688" i="1"/>
  <c r="R4928" i="1"/>
  <c r="R6228" i="1"/>
  <c r="R6229" i="1"/>
  <c r="R6230" i="1"/>
  <c r="R7302" i="1"/>
  <c r="R7303" i="1"/>
  <c r="R7304" i="1"/>
  <c r="R307" i="1"/>
  <c r="R308" i="1"/>
  <c r="R2084" i="1"/>
  <c r="R2124" i="1"/>
  <c r="R3205" i="1"/>
  <c r="R3206" i="1"/>
  <c r="R3999" i="1"/>
  <c r="R6059" i="1"/>
  <c r="R6060" i="1"/>
  <c r="R6061" i="1"/>
  <c r="R6062" i="1"/>
  <c r="R7544" i="1"/>
  <c r="R7704" i="1"/>
  <c r="R1618" i="1"/>
  <c r="R1619" i="1"/>
  <c r="R1620" i="1"/>
  <c r="R1825" i="1"/>
  <c r="R2255" i="1"/>
  <c r="R2256" i="1"/>
  <c r="R5180" i="1"/>
  <c r="R5790" i="1"/>
  <c r="R6157" i="1"/>
  <c r="R6370" i="1"/>
  <c r="R917" i="1"/>
  <c r="R4708" i="1"/>
  <c r="R6873" i="1"/>
  <c r="R7676" i="1"/>
  <c r="R7677" i="1"/>
  <c r="R7678" i="1"/>
  <c r="R629" i="1"/>
  <c r="R630" i="1"/>
  <c r="R631" i="1"/>
  <c r="R3633" i="1"/>
  <c r="R4202" i="1"/>
  <c r="R5991" i="1"/>
  <c r="R5992" i="1"/>
  <c r="R7527" i="1"/>
  <c r="R7528" i="1"/>
  <c r="R408" i="1"/>
  <c r="R1783" i="1"/>
  <c r="R4555" i="1"/>
  <c r="R5003" i="1"/>
  <c r="R5004" i="1"/>
  <c r="R5445" i="1"/>
  <c r="R5649" i="1"/>
  <c r="R6063" i="1"/>
  <c r="R6722" i="1"/>
  <c r="R6723" i="1"/>
  <c r="R6724" i="1"/>
  <c r="R6961" i="1"/>
  <c r="R7965" i="1"/>
  <c r="R1369" i="1"/>
  <c r="R1824" i="1"/>
  <c r="R2065" i="1"/>
  <c r="R3146" i="1"/>
  <c r="R3147" i="1"/>
  <c r="R3148" i="1"/>
  <c r="R3236" i="1"/>
  <c r="R4455" i="1"/>
  <c r="R4847" i="1"/>
  <c r="R180" i="1"/>
  <c r="R478" i="1"/>
  <c r="R2946" i="1"/>
  <c r="R3003" i="1"/>
  <c r="R3857" i="1"/>
  <c r="R5010" i="1"/>
  <c r="R5011" i="1"/>
  <c r="R5503" i="1"/>
  <c r="R6314" i="1"/>
  <c r="R6315" i="1"/>
  <c r="R8263" i="1"/>
  <c r="R1564" i="1"/>
  <c r="R2483" i="1"/>
  <c r="R2901" i="1"/>
  <c r="R2902" i="1"/>
  <c r="R3446" i="1"/>
  <c r="R3447" i="1"/>
  <c r="R4478" i="1"/>
  <c r="R6740" i="1"/>
  <c r="R7190" i="1"/>
  <c r="R7191" i="1"/>
  <c r="R7192" i="1"/>
  <c r="R8184" i="1"/>
  <c r="R8185" i="1"/>
  <c r="R8510" i="1"/>
  <c r="R290" i="1"/>
  <c r="R1393" i="1"/>
  <c r="R1394" i="1"/>
  <c r="R1395" i="1"/>
  <c r="R2469" i="1"/>
  <c r="R4385" i="1"/>
  <c r="R7469" i="1"/>
  <c r="R7470" i="1"/>
  <c r="R7471" i="1"/>
  <c r="R7843" i="1"/>
  <c r="R7999" i="1"/>
  <c r="R8000" i="1"/>
  <c r="R588" i="1"/>
  <c r="R1066" i="1"/>
  <c r="R1220" i="1"/>
  <c r="R2073" i="1"/>
  <c r="R2074" i="1"/>
  <c r="R2395" i="1"/>
  <c r="R2396" i="1"/>
  <c r="R3055" i="1"/>
  <c r="R3056" i="1"/>
  <c r="R4867" i="1"/>
  <c r="R7034" i="1"/>
  <c r="R7035" i="1"/>
  <c r="R8426" i="1"/>
  <c r="R828" i="1"/>
  <c r="R829" i="1"/>
  <c r="R2543" i="1"/>
  <c r="R3311" i="1"/>
  <c r="R6651" i="1"/>
  <c r="R7762" i="1"/>
  <c r="R7763" i="1"/>
  <c r="R7764" i="1"/>
  <c r="R1347" i="1"/>
  <c r="R1348" i="1"/>
  <c r="R7720" i="1"/>
  <c r="R7721" i="1"/>
  <c r="R7722" i="1"/>
  <c r="R3804" i="1"/>
  <c r="R3805" i="1"/>
  <c r="R3806" i="1"/>
  <c r="R4101" i="1"/>
  <c r="R4102" i="1"/>
  <c r="R4353" i="1"/>
  <c r="R4354" i="1"/>
  <c r="R6074" i="1"/>
  <c r="R6075" i="1"/>
  <c r="R6903" i="1"/>
  <c r="R7467" i="1"/>
  <c r="R148" i="1"/>
  <c r="R1107" i="1"/>
  <c r="R1108" i="1"/>
  <c r="R1422" i="1"/>
  <c r="R1436" i="1"/>
  <c r="R1437" i="1"/>
  <c r="R1949" i="1"/>
  <c r="R1950" i="1"/>
  <c r="R1951" i="1"/>
  <c r="R2325" i="1"/>
  <c r="R8038" i="1"/>
  <c r="R8358" i="1"/>
  <c r="R8359" i="1"/>
  <c r="R159" i="1"/>
  <c r="R160" i="1"/>
  <c r="R854" i="1"/>
  <c r="R855" i="1"/>
  <c r="R856" i="1"/>
  <c r="R3689" i="1"/>
  <c r="R3972" i="1"/>
  <c r="R3973" i="1"/>
  <c r="R4045" i="1"/>
  <c r="R4046" i="1"/>
  <c r="R4314" i="1"/>
  <c r="R4315" i="1"/>
  <c r="R4543" i="1"/>
  <c r="R4607" i="1"/>
  <c r="R6690" i="1"/>
  <c r="R7679" i="1"/>
  <c r="R8397" i="1"/>
  <c r="R8398" i="1"/>
  <c r="R8443" i="1"/>
  <c r="R3938" i="1"/>
  <c r="R4662" i="1"/>
  <c r="R4791" i="1"/>
  <c r="R4792" i="1"/>
  <c r="R5748" i="1"/>
  <c r="R5749" i="1"/>
  <c r="R8264" i="1"/>
  <c r="R8265" i="1"/>
  <c r="R799" i="1"/>
  <c r="R805" i="1"/>
  <c r="R1396" i="1"/>
  <c r="R3381" i="1"/>
  <c r="R3382" i="1"/>
  <c r="R3766" i="1"/>
  <c r="R2516" i="1"/>
  <c r="R3453" i="1"/>
  <c r="R7305" i="1"/>
  <c r="R7306" i="1"/>
  <c r="R7307" i="1"/>
  <c r="R7308" i="1"/>
  <c r="R7865" i="1"/>
  <c r="R484" i="1"/>
  <c r="R2411" i="1"/>
  <c r="R3877" i="1"/>
  <c r="R3878" i="1"/>
  <c r="R3879" i="1"/>
  <c r="R4154" i="1"/>
  <c r="R4155" i="1"/>
  <c r="R5650" i="1"/>
  <c r="R5651" i="1"/>
  <c r="R6405" i="1"/>
  <c r="R7559" i="1"/>
  <c r="R8144" i="1"/>
  <c r="R8145" i="1"/>
  <c r="R8146" i="1"/>
  <c r="R8147" i="1"/>
  <c r="R1515" i="1"/>
  <c r="R3523" i="1"/>
  <c r="R4156" i="1"/>
  <c r="R4240" i="1"/>
  <c r="R4241" i="1"/>
  <c r="R4242" i="1"/>
  <c r="R4243" i="1"/>
  <c r="R5132" i="1"/>
  <c r="R5677" i="1"/>
  <c r="R813" i="1"/>
  <c r="R814" i="1"/>
  <c r="R1525" i="1"/>
  <c r="R4764" i="1"/>
  <c r="R4848" i="1"/>
  <c r="R4849" i="1"/>
  <c r="R5257" i="1"/>
  <c r="R7286" i="1"/>
  <c r="R506" i="1"/>
  <c r="R2294" i="1"/>
  <c r="R3359" i="1"/>
  <c r="R3662" i="1"/>
  <c r="R5425" i="1"/>
  <c r="R6473" i="1"/>
  <c r="R6474" i="1"/>
  <c r="R6475" i="1"/>
  <c r="R7325" i="1"/>
  <c r="R7326" i="1"/>
  <c r="R7327" i="1"/>
  <c r="R7328" i="1"/>
  <c r="R7664" i="1"/>
  <c r="R245" i="1"/>
  <c r="R246" i="1"/>
  <c r="R1815" i="1"/>
  <c r="R1816" i="1"/>
  <c r="R2458" i="1"/>
  <c r="R2921" i="1"/>
  <c r="R2922" i="1"/>
  <c r="R3004" i="1"/>
  <c r="R3343" i="1"/>
  <c r="R3344" i="1"/>
  <c r="R3345" i="1"/>
  <c r="R5324" i="1"/>
  <c r="R5819" i="1"/>
  <c r="R6759" i="1"/>
  <c r="R6760" i="1"/>
  <c r="R1998" i="1"/>
  <c r="R2907" i="1"/>
  <c r="R3757" i="1"/>
  <c r="R4850" i="1"/>
  <c r="R7216" i="1"/>
  <c r="R657" i="1"/>
  <c r="R755" i="1"/>
  <c r="R756" i="1"/>
  <c r="R1226" i="1"/>
  <c r="R1227" i="1"/>
  <c r="R3412" i="1"/>
  <c r="R4005" i="1"/>
  <c r="R5317" i="1"/>
  <c r="R5318" i="1"/>
  <c r="R5319" i="1"/>
  <c r="R5455" i="1"/>
  <c r="R5456" i="1"/>
  <c r="R5457" i="1"/>
  <c r="R6055" i="1"/>
  <c r="R6056" i="1"/>
  <c r="R6117" i="1"/>
  <c r="R8325" i="1"/>
  <c r="R1184" i="1"/>
  <c r="R1185" i="1"/>
  <c r="R3602" i="1"/>
  <c r="R4159" i="1"/>
  <c r="R4642" i="1"/>
  <c r="R4643" i="1"/>
  <c r="R5685" i="1"/>
  <c r="R5847" i="1"/>
  <c r="R5848" i="1"/>
  <c r="R5849" i="1"/>
  <c r="R7765" i="1"/>
  <c r="R7766" i="1"/>
  <c r="R7767" i="1"/>
  <c r="R8399" i="1"/>
  <c r="R263" i="1"/>
  <c r="R264" i="1"/>
  <c r="R1281" i="1"/>
  <c r="R1282" i="1"/>
  <c r="R1283" i="1"/>
  <c r="R1284" i="1"/>
  <c r="R1285" i="1"/>
  <c r="R1377" i="1"/>
  <c r="R1924" i="1"/>
  <c r="R2179" i="1"/>
  <c r="R4251" i="1"/>
  <c r="R4252" i="1"/>
  <c r="R4253" i="1"/>
  <c r="R4254" i="1"/>
  <c r="R4879" i="1"/>
  <c r="R5265" i="1"/>
  <c r="R7217" i="1"/>
  <c r="R7218" i="1"/>
  <c r="R1076" i="1"/>
  <c r="R1077" i="1"/>
  <c r="R1078" i="1"/>
  <c r="R2412" i="1"/>
  <c r="R6187" i="1"/>
  <c r="R6188" i="1"/>
  <c r="R8016" i="1"/>
  <c r="R1697" i="1"/>
  <c r="R485" i="1"/>
  <c r="R486" i="1"/>
  <c r="R487" i="1"/>
  <c r="R2485" i="1"/>
  <c r="R2486" i="1"/>
  <c r="R3465" i="1"/>
  <c r="R3466" i="1"/>
  <c r="R4355" i="1"/>
  <c r="R5950" i="1"/>
  <c r="R421" i="1"/>
  <c r="R422" i="1"/>
  <c r="R423" i="1"/>
  <c r="R954" i="1"/>
  <c r="R1471" i="1"/>
  <c r="R1565" i="1"/>
  <c r="R1566" i="1"/>
  <c r="R2295" i="1"/>
  <c r="R2296" i="1"/>
  <c r="R3663" i="1"/>
  <c r="R5397" i="1"/>
  <c r="R5398" i="1"/>
  <c r="R5399" i="1"/>
  <c r="R5476" i="1"/>
  <c r="R733" i="1"/>
  <c r="R2042" i="1"/>
  <c r="R2393" i="1"/>
  <c r="R4292" i="1"/>
  <c r="R4580" i="1"/>
  <c r="R4581" i="1"/>
  <c r="R6923" i="1"/>
  <c r="R6924" i="1"/>
  <c r="R6925" i="1"/>
  <c r="R6926" i="1"/>
  <c r="R7529" i="1"/>
  <c r="R7530" i="1"/>
  <c r="R7531" i="1"/>
  <c r="R7532" i="1"/>
  <c r="R1319" i="1"/>
  <c r="R1598" i="1"/>
  <c r="R3475" i="1"/>
  <c r="R3895" i="1"/>
  <c r="R4510" i="1"/>
  <c r="R4511" i="1"/>
  <c r="R5562" i="1"/>
  <c r="R5563" i="1"/>
  <c r="R6224" i="1"/>
  <c r="R8495" i="1"/>
  <c r="R800" i="1"/>
  <c r="R801" i="1"/>
  <c r="R2427" i="1"/>
  <c r="R2428" i="1"/>
  <c r="R2429" i="1"/>
  <c r="R6999" i="1"/>
  <c r="R7398" i="1"/>
  <c r="R8148" i="1"/>
  <c r="R1338" i="1"/>
  <c r="R2555" i="1"/>
  <c r="R2793" i="1"/>
  <c r="R2794" i="1"/>
  <c r="R3695" i="1"/>
  <c r="R3696" i="1"/>
  <c r="R4363" i="1"/>
  <c r="R4827" i="1"/>
  <c r="R4828" i="1"/>
  <c r="R3243" i="1"/>
  <c r="R4456" i="1"/>
  <c r="R2326" i="1"/>
  <c r="R2327" i="1"/>
  <c r="R2328" i="1"/>
  <c r="R2329" i="1"/>
  <c r="R2330" i="1"/>
  <c r="R3005" i="1"/>
  <c r="R3006" i="1"/>
  <c r="R3007" i="1"/>
  <c r="R3008" i="1"/>
  <c r="R4356" i="1"/>
  <c r="R2397" i="1"/>
  <c r="R2398" i="1"/>
  <c r="R2399" i="1"/>
  <c r="R2400" i="1"/>
  <c r="R2865" i="1"/>
  <c r="R7152" i="1"/>
  <c r="R1516" i="1"/>
  <c r="R1517" i="1"/>
  <c r="R1518" i="1"/>
  <c r="R2371" i="1"/>
  <c r="R2372" i="1"/>
  <c r="R2373" i="1"/>
  <c r="R4103" i="1"/>
  <c r="R4104" i="1"/>
  <c r="R4644" i="1"/>
  <c r="R4645" i="1"/>
  <c r="R4646" i="1"/>
  <c r="R6286" i="1"/>
  <c r="R6482" i="1"/>
  <c r="R6776" i="1"/>
  <c r="R6777" i="1"/>
  <c r="R6778" i="1"/>
  <c r="R6779" i="1"/>
  <c r="R7123" i="1"/>
  <c r="R396" i="1"/>
  <c r="R553" i="1"/>
  <c r="R3207" i="1"/>
  <c r="R3844" i="1"/>
  <c r="R4327" i="1"/>
  <c r="R5769" i="1"/>
  <c r="R5770" i="1"/>
  <c r="R5771" i="1"/>
  <c r="R1326" i="1"/>
  <c r="R1327" i="1"/>
  <c r="R1378" i="1"/>
  <c r="R1379" i="1"/>
  <c r="R1380" i="1"/>
  <c r="R2807" i="1"/>
  <c r="R2808" i="1"/>
  <c r="R2884" i="1"/>
  <c r="R8496" i="1"/>
  <c r="R5967" i="1"/>
  <c r="R2132" i="1"/>
  <c r="R3244" i="1"/>
  <c r="R3245" i="1"/>
  <c r="R3279" i="1"/>
  <c r="R3749" i="1"/>
  <c r="R5203" i="1"/>
  <c r="R7456" i="1"/>
  <c r="R7457" i="1"/>
  <c r="R8109" i="1"/>
  <c r="R8110" i="1"/>
  <c r="R8111" i="1"/>
  <c r="R8112" i="1"/>
  <c r="R1161" i="1"/>
  <c r="R1162" i="1"/>
  <c r="R1163" i="1"/>
  <c r="R1164" i="1"/>
  <c r="R2441" i="1"/>
  <c r="R2442" i="1"/>
  <c r="R2443" i="1"/>
  <c r="R3346" i="1"/>
  <c r="R3347" i="1"/>
  <c r="R4544" i="1"/>
  <c r="R443" i="1"/>
  <c r="R929" i="1"/>
  <c r="R930" i="1"/>
  <c r="R931" i="1"/>
  <c r="R932" i="1"/>
  <c r="R933" i="1"/>
  <c r="R1235" i="1"/>
  <c r="R1479" i="1"/>
  <c r="R1480" i="1"/>
  <c r="R1651" i="1"/>
  <c r="R1677" i="1"/>
  <c r="R1840" i="1"/>
  <c r="R1986" i="1"/>
  <c r="R1987" i="1"/>
  <c r="R2821" i="1"/>
  <c r="R4538" i="1"/>
  <c r="R4539" i="1"/>
  <c r="R4540" i="1"/>
  <c r="R6252" i="1"/>
  <c r="R6253" i="1"/>
  <c r="R8139" i="1"/>
  <c r="R8140" i="1"/>
  <c r="R265" i="1"/>
  <c r="R1813" i="1"/>
  <c r="R1814" i="1"/>
  <c r="R2799" i="1"/>
  <c r="R2800" i="1"/>
  <c r="R2801" i="1"/>
  <c r="R2802" i="1"/>
  <c r="R4030" i="1"/>
  <c r="R4031" i="1"/>
  <c r="R4041" i="1"/>
  <c r="R4678" i="1"/>
  <c r="R6506" i="1"/>
  <c r="R6507" i="1"/>
  <c r="R8216" i="1"/>
  <c r="R5258" i="1"/>
  <c r="R8360" i="1"/>
  <c r="R8361" i="1"/>
  <c r="R901" i="1"/>
  <c r="R902" i="1"/>
  <c r="R903" i="1"/>
  <c r="R904" i="1"/>
  <c r="R3259" i="1"/>
  <c r="R3367" i="1"/>
  <c r="R3642" i="1"/>
  <c r="R4439" i="1"/>
  <c r="R6818" i="1"/>
  <c r="R6819" i="1"/>
  <c r="R725" i="1"/>
  <c r="R726" i="1"/>
  <c r="R727" i="1"/>
  <c r="R4000" i="1"/>
  <c r="R5734" i="1"/>
  <c r="R6833" i="1"/>
  <c r="R6834" i="1"/>
  <c r="R6835" i="1"/>
  <c r="R7637" i="1"/>
  <c r="R280" i="1"/>
  <c r="R281" i="1"/>
  <c r="R1526" i="1"/>
  <c r="R2342" i="1"/>
  <c r="R2343" i="1"/>
  <c r="R5941" i="1"/>
  <c r="R6457" i="1"/>
  <c r="R6458" i="1"/>
  <c r="R7232" i="1"/>
  <c r="R7638" i="1"/>
  <c r="R8097" i="1"/>
  <c r="R8098" i="1"/>
  <c r="R4160" i="1"/>
  <c r="R8362" i="1"/>
  <c r="R8363" i="1"/>
  <c r="R1784" i="1"/>
  <c r="R2703" i="1"/>
  <c r="R2775" i="1"/>
  <c r="R2776" i="1"/>
  <c r="R2777" i="1"/>
  <c r="R2778" i="1"/>
  <c r="R2779" i="1"/>
  <c r="R6363" i="1"/>
  <c r="R6364" i="1"/>
  <c r="R6365" i="1"/>
  <c r="R7021" i="1"/>
  <c r="R7022" i="1"/>
  <c r="R7023" i="1"/>
  <c r="R7113" i="1"/>
  <c r="R7127" i="1"/>
  <c r="R7128" i="1"/>
  <c r="R578" i="1"/>
  <c r="R1723" i="1"/>
  <c r="R1724" i="1"/>
  <c r="R3664" i="1"/>
  <c r="R3665" i="1"/>
  <c r="R4460" i="1"/>
  <c r="R5390" i="1"/>
  <c r="R5391" i="1"/>
  <c r="R5517" i="1"/>
  <c r="R5518" i="1"/>
  <c r="R5568" i="1"/>
  <c r="R5569" i="1"/>
  <c r="R6200" i="1"/>
  <c r="R6201" i="1"/>
  <c r="R7533" i="1"/>
  <c r="R4120" i="1"/>
  <c r="R5753" i="1"/>
  <c r="R6064" i="1"/>
  <c r="R6065" i="1"/>
  <c r="R7264" i="1"/>
  <c r="R7265" i="1"/>
  <c r="R7266" i="1"/>
  <c r="R7267" i="1"/>
  <c r="R7610" i="1"/>
  <c r="R7611" i="1"/>
  <c r="R102" i="1"/>
  <c r="R1192" i="1"/>
  <c r="R2066" i="1"/>
  <c r="R2067" i="1"/>
  <c r="R2308" i="1"/>
  <c r="R2309" i="1"/>
  <c r="R2310" i="1"/>
  <c r="R5629" i="1"/>
  <c r="R5630" i="1"/>
  <c r="R5631" i="1"/>
  <c r="R6050" i="1"/>
  <c r="R6051" i="1"/>
  <c r="R6153" i="1"/>
  <c r="R6180" i="1"/>
  <c r="R6181" i="1"/>
  <c r="R6182" i="1"/>
  <c r="R6459" i="1"/>
  <c r="R7748" i="1"/>
  <c r="R497" i="1"/>
  <c r="R498" i="1"/>
  <c r="R5862" i="1"/>
  <c r="R6613" i="1"/>
  <c r="R6614" i="1"/>
  <c r="R6615" i="1"/>
  <c r="R986" i="1"/>
  <c r="R987" i="1"/>
  <c r="R2019" i="1"/>
  <c r="R2156" i="1"/>
  <c r="R2157" i="1"/>
  <c r="R2767" i="1"/>
  <c r="R6616" i="1"/>
  <c r="R6704" i="1"/>
  <c r="R380" i="1"/>
  <c r="R381" i="1"/>
  <c r="R382" i="1"/>
  <c r="R857" i="1"/>
  <c r="R858" i="1"/>
  <c r="R859" i="1"/>
  <c r="R860" i="1"/>
  <c r="R971" i="1"/>
  <c r="R972" i="1"/>
  <c r="R2629" i="1"/>
  <c r="R5274" i="1"/>
  <c r="R7246" i="1"/>
  <c r="R7247" i="1"/>
  <c r="R7951" i="1"/>
  <c r="R7952" i="1"/>
  <c r="R7953" i="1"/>
  <c r="R127" i="1"/>
  <c r="R247" i="1"/>
  <c r="R539" i="1"/>
  <c r="R540" i="1"/>
  <c r="R541" i="1"/>
  <c r="R542" i="1"/>
  <c r="R543" i="1"/>
  <c r="R1286" i="1"/>
  <c r="R1287" i="1"/>
  <c r="R1288" i="1"/>
  <c r="R1289" i="1"/>
  <c r="R1290" i="1"/>
  <c r="R3028" i="1"/>
  <c r="R182" i="1"/>
  <c r="R2207" i="1"/>
  <c r="R3570" i="1"/>
  <c r="R3571" i="1"/>
  <c r="R4196" i="1"/>
  <c r="R5347" i="1"/>
  <c r="R5348" i="1"/>
  <c r="R5349" i="1"/>
  <c r="R6196" i="1"/>
  <c r="R7167" i="1"/>
  <c r="R7168" i="1"/>
  <c r="R7504" i="1"/>
  <c r="R8054" i="1"/>
  <c r="R89" i="1"/>
  <c r="R129" i="1"/>
  <c r="R844" i="1"/>
  <c r="R1013" i="1"/>
  <c r="R1014" i="1"/>
  <c r="R1403" i="1"/>
  <c r="R1404" i="1"/>
  <c r="R1405" i="1"/>
  <c r="R3009" i="1"/>
  <c r="R3010" i="1"/>
  <c r="R3011" i="1"/>
  <c r="R4025" i="1"/>
  <c r="R4440" i="1"/>
  <c r="R4441" i="1"/>
  <c r="R4442" i="1"/>
  <c r="R5754" i="1"/>
  <c r="R4157" i="1"/>
  <c r="R4335" i="1"/>
  <c r="R4336" i="1"/>
  <c r="R4545" i="1"/>
  <c r="R4546" i="1"/>
  <c r="R4547" i="1"/>
  <c r="R4548" i="1"/>
  <c r="R6952" i="1"/>
  <c r="R275" i="1"/>
  <c r="R947" i="1"/>
  <c r="R948" i="1"/>
  <c r="R949" i="1"/>
  <c r="R950" i="1"/>
  <c r="R1331" i="1"/>
  <c r="R1760" i="1"/>
  <c r="R1761" i="1"/>
  <c r="R1958" i="1"/>
  <c r="R2556" i="1"/>
  <c r="R2557" i="1"/>
  <c r="R2558" i="1"/>
  <c r="R3532" i="1"/>
  <c r="R5764" i="1"/>
  <c r="R6135" i="1"/>
  <c r="R6713" i="1"/>
  <c r="R6714" i="1"/>
  <c r="R6715" i="1"/>
  <c r="R6716" i="1"/>
  <c r="R7966" i="1"/>
  <c r="R1593" i="1"/>
  <c r="R1594" i="1"/>
  <c r="R1771" i="1"/>
  <c r="R5652" i="1"/>
  <c r="R6266" i="1"/>
  <c r="R6598" i="1"/>
  <c r="R7107" i="1"/>
  <c r="R7108" i="1"/>
  <c r="R8186" i="1"/>
  <c r="R8187" i="1"/>
  <c r="R111" i="1"/>
  <c r="R112" i="1"/>
  <c r="R113" i="1"/>
  <c r="R2366" i="1"/>
  <c r="R2367" i="1"/>
  <c r="R2535" i="1"/>
  <c r="R4908" i="1"/>
  <c r="R5850" i="1"/>
  <c r="R6005" i="1"/>
  <c r="R6006" i="1"/>
  <c r="R6007" i="1"/>
  <c r="R6460" i="1"/>
  <c r="R6461" i="1"/>
  <c r="R7352" i="1"/>
  <c r="R8157" i="1"/>
  <c r="R8158" i="1"/>
  <c r="R2497" i="1"/>
  <c r="R2582" i="1"/>
  <c r="R2750" i="1"/>
  <c r="R2751" i="1"/>
  <c r="R2809" i="1"/>
  <c r="R7415" i="1"/>
  <c r="R7733" i="1"/>
  <c r="R8099" i="1"/>
  <c r="R529" i="1"/>
  <c r="R2846" i="1"/>
  <c r="R2847" i="1"/>
  <c r="R6699" i="1"/>
  <c r="R7043" i="1"/>
  <c r="R7497" i="1"/>
  <c r="R1390" i="1"/>
  <c r="R1391" i="1"/>
  <c r="R2752" i="1"/>
  <c r="R4452" i="1"/>
  <c r="R4453" i="1"/>
  <c r="R5350" i="1"/>
  <c r="R5595" i="1"/>
  <c r="R7085" i="1"/>
  <c r="R1595" i="1"/>
  <c r="R2430" i="1"/>
  <c r="R3029" i="1"/>
  <c r="R4328" i="1"/>
  <c r="R4750" i="1"/>
  <c r="R4775" i="1"/>
  <c r="R4890" i="1"/>
  <c r="R4891" i="1"/>
  <c r="R4892" i="1"/>
  <c r="R4893" i="1"/>
  <c r="R5547" i="1"/>
  <c r="R6987" i="1"/>
  <c r="R7534" i="1"/>
  <c r="R488" i="1"/>
  <c r="R1271" i="1"/>
  <c r="R1272" i="1"/>
  <c r="R2319" i="1"/>
  <c r="R2498" i="1"/>
  <c r="R2499" i="1"/>
  <c r="R2500" i="1"/>
  <c r="R2501" i="1"/>
  <c r="R2630" i="1"/>
  <c r="R2631" i="1"/>
  <c r="R2780" i="1"/>
  <c r="R2781" i="1"/>
  <c r="R3563" i="1"/>
  <c r="R3564" i="1"/>
  <c r="R4189" i="1"/>
  <c r="R4190" i="1"/>
  <c r="R4191" i="1"/>
  <c r="R4192" i="1"/>
  <c r="R5718" i="1"/>
  <c r="R6066" i="1"/>
  <c r="R6067" i="1"/>
  <c r="R6068" i="1"/>
  <c r="R6717" i="1"/>
  <c r="R2285" i="1"/>
  <c r="R2286" i="1"/>
  <c r="R3721" i="1"/>
  <c r="R3722" i="1"/>
  <c r="R3723" i="1"/>
  <c r="R3724" i="1"/>
  <c r="R3725" i="1"/>
  <c r="R3726" i="1"/>
  <c r="R4193" i="1"/>
  <c r="R4194" i="1"/>
  <c r="R4226" i="1"/>
  <c r="R4227" i="1"/>
  <c r="R5262" i="1"/>
  <c r="R5942" i="1"/>
  <c r="R5943" i="1"/>
  <c r="R8039" i="1"/>
  <c r="R8040" i="1"/>
  <c r="R3322" i="1"/>
  <c r="R3323" i="1"/>
  <c r="R5623" i="1"/>
  <c r="R6629" i="1"/>
  <c r="R8159" i="1"/>
  <c r="R5224" i="1"/>
  <c r="R7064" i="1"/>
  <c r="R59" i="1"/>
  <c r="R60" i="1"/>
  <c r="R61" i="1"/>
  <c r="R276" i="1"/>
  <c r="R277" i="1"/>
  <c r="R278" i="1"/>
  <c r="R918" i="1"/>
  <c r="R1109" i="1"/>
  <c r="R2075" i="1"/>
  <c r="R2076" i="1"/>
  <c r="R2559" i="1"/>
  <c r="R4829" i="1"/>
  <c r="R4830" i="1"/>
  <c r="R6214" i="1"/>
  <c r="R6619" i="1"/>
  <c r="R6620" i="1"/>
  <c r="R297" i="1"/>
  <c r="R1006" i="1"/>
  <c r="R1007" i="1"/>
  <c r="R1438" i="1"/>
  <c r="R1996" i="1"/>
  <c r="R1997" i="1"/>
  <c r="R3576" i="1"/>
  <c r="R3577" i="1"/>
  <c r="R4172" i="1"/>
  <c r="R4173" i="1"/>
  <c r="R4732" i="1"/>
  <c r="R4733" i="1"/>
  <c r="R6008" i="1"/>
  <c r="R7097" i="1"/>
  <c r="R7954" i="1"/>
  <c r="R8444" i="1"/>
  <c r="R909" i="1"/>
  <c r="R910" i="1"/>
  <c r="R2484" i="1"/>
  <c r="R3159" i="1"/>
  <c r="R3260" i="1"/>
  <c r="R5587" i="1"/>
  <c r="R6837" i="1"/>
  <c r="R7771" i="1"/>
  <c r="R1640" i="1"/>
  <c r="R1857" i="1"/>
  <c r="R1858" i="1"/>
  <c r="R2782" i="1"/>
  <c r="R2783" i="1"/>
  <c r="R3829" i="1"/>
  <c r="R4776" i="1"/>
  <c r="R4777" i="1"/>
  <c r="R5117" i="1"/>
  <c r="R6874" i="1"/>
  <c r="R6875" i="1"/>
  <c r="R7098" i="1"/>
  <c r="R7772" i="1"/>
  <c r="R7773" i="1"/>
  <c r="R1171" i="1"/>
  <c r="R1734" i="1"/>
  <c r="R2681" i="1"/>
  <c r="R2682" i="1"/>
  <c r="R2837" i="1"/>
  <c r="R3194" i="1"/>
  <c r="R3195" i="1"/>
  <c r="R5099" i="1"/>
  <c r="R6989" i="1"/>
  <c r="R6990" i="1"/>
  <c r="R7480" i="1"/>
  <c r="R7940" i="1"/>
  <c r="R2938" i="1"/>
  <c r="R2939" i="1"/>
  <c r="R2940" i="1"/>
  <c r="R2941" i="1"/>
  <c r="R3368" i="1"/>
  <c r="R8464" i="1"/>
  <c r="R693" i="1"/>
  <c r="R694" i="1"/>
  <c r="R1461" i="1"/>
  <c r="R1462" i="1"/>
  <c r="R1929" i="1"/>
  <c r="R1930" i="1"/>
  <c r="R2151" i="1"/>
  <c r="R2152" i="1"/>
  <c r="R2320" i="1"/>
  <c r="R2822" i="1"/>
  <c r="R4556" i="1"/>
  <c r="R6741" i="1"/>
  <c r="R57" i="1"/>
  <c r="R1236" i="1"/>
  <c r="R1237" i="1"/>
  <c r="R1238" i="1"/>
  <c r="R1604" i="1"/>
  <c r="R1605" i="1"/>
  <c r="R3280" i="1"/>
  <c r="R3281" i="1"/>
  <c r="R3282" i="1"/>
  <c r="R3283" i="1"/>
  <c r="R6287" i="1"/>
  <c r="R7295" i="1"/>
  <c r="R231" i="1"/>
  <c r="R4466" i="1"/>
  <c r="R6440" i="1"/>
  <c r="R6441" i="1"/>
  <c r="R1548" i="1"/>
  <c r="R1549" i="1"/>
  <c r="R2768" i="1"/>
  <c r="R2769" i="1"/>
  <c r="R2770" i="1"/>
  <c r="R4053" i="1"/>
  <c r="R4443" i="1"/>
  <c r="R4444" i="1"/>
  <c r="R4445" i="1"/>
  <c r="R4446" i="1"/>
  <c r="R4851" i="1"/>
  <c r="R4852" i="1"/>
  <c r="R4909" i="1"/>
  <c r="R5204" i="1"/>
  <c r="R5205" i="1"/>
  <c r="R5678" i="1"/>
  <c r="R5968" i="1"/>
  <c r="R7362" i="1"/>
  <c r="R7363" i="1"/>
  <c r="R7364" i="1"/>
  <c r="R7416" i="1"/>
  <c r="R7417" i="1"/>
  <c r="R7741" i="1"/>
  <c r="R8188" i="1"/>
  <c r="R8189" i="1"/>
  <c r="R8190" i="1"/>
  <c r="R1228" i="1"/>
  <c r="R1229" i="1"/>
  <c r="R1239" i="1"/>
  <c r="R1240" i="1"/>
  <c r="R1241" i="1"/>
  <c r="R1242" i="1"/>
  <c r="R2855" i="1"/>
  <c r="R5582" i="1"/>
  <c r="R5970" i="1"/>
  <c r="R5971" i="1"/>
  <c r="R6215" i="1"/>
  <c r="R6342" i="1"/>
  <c r="R6964" i="1"/>
  <c r="R7268" i="1"/>
  <c r="R8275" i="1"/>
  <c r="R1596" i="1"/>
  <c r="R3164" i="1"/>
  <c r="R2733" i="1"/>
  <c r="R2734" i="1"/>
  <c r="R2735" i="1"/>
  <c r="R3679" i="1"/>
  <c r="R3680" i="1"/>
  <c r="R3681" i="1"/>
  <c r="R3741" i="1"/>
  <c r="R4807" i="1"/>
  <c r="R5532" i="1"/>
  <c r="R6076" i="1"/>
  <c r="R6189" i="1"/>
  <c r="R6190" i="1"/>
  <c r="R6243" i="1"/>
  <c r="R6323" i="1"/>
  <c r="R6991" i="1"/>
  <c r="R7353" i="1"/>
  <c r="R7354" i="1"/>
  <c r="R7472" i="1"/>
  <c r="R1802" i="1"/>
  <c r="R2350" i="1"/>
  <c r="R4930" i="1"/>
  <c r="R6244" i="1"/>
  <c r="R6245" i="1"/>
  <c r="R6246" i="1"/>
  <c r="R7013" i="1"/>
  <c r="R8191" i="1"/>
  <c r="R832" i="1"/>
  <c r="R1101" i="1"/>
  <c r="R1102" i="1"/>
  <c r="R5309" i="1"/>
  <c r="R5426" i="1"/>
  <c r="R5427" i="1"/>
  <c r="R6254" i="1"/>
  <c r="R5400" i="1"/>
  <c r="R6267" i="1"/>
  <c r="R6268" i="1"/>
  <c r="R8465" i="1"/>
  <c r="R8466" i="1"/>
  <c r="R1001" i="1"/>
  <c r="R1079" i="1"/>
  <c r="R1080" i="1"/>
  <c r="R1952" i="1"/>
  <c r="R2378" i="1"/>
  <c r="R5533" i="1"/>
  <c r="R7473" i="1"/>
  <c r="R7695" i="1"/>
  <c r="R7696" i="1"/>
  <c r="R1406" i="1"/>
  <c r="R1550" i="1"/>
  <c r="R1551" i="1"/>
  <c r="R4255" i="1"/>
  <c r="R5133" i="1"/>
  <c r="R5134" i="1"/>
  <c r="R183" i="1"/>
  <c r="R184" i="1"/>
  <c r="R185" i="1"/>
  <c r="R186" i="1"/>
  <c r="R187" i="1"/>
  <c r="R2512" i="1"/>
  <c r="R2513" i="1"/>
  <c r="R2514" i="1"/>
  <c r="R3448" i="1"/>
  <c r="R6805" i="1"/>
  <c r="R7612" i="1"/>
  <c r="R3959" i="1"/>
  <c r="R3960" i="1"/>
  <c r="R3961" i="1"/>
  <c r="R3962" i="1"/>
  <c r="R1056" i="1"/>
  <c r="R1057" i="1"/>
  <c r="R1058" i="1"/>
  <c r="R1059" i="1"/>
  <c r="R1060" i="1"/>
  <c r="R1221" i="1"/>
  <c r="R1621" i="1"/>
  <c r="R1938" i="1"/>
  <c r="R1939" i="1"/>
  <c r="R2550" i="1"/>
  <c r="R3393" i="1"/>
  <c r="R3394" i="1"/>
  <c r="R3395" i="1"/>
  <c r="R3573" i="1"/>
  <c r="R4853" i="1"/>
  <c r="R4854" i="1"/>
  <c r="R5082" i="1"/>
  <c r="R6532" i="1"/>
  <c r="R6864" i="1"/>
  <c r="R7418" i="1"/>
  <c r="R8266" i="1"/>
  <c r="R8267" i="1"/>
  <c r="R8268" i="1"/>
  <c r="R2276" i="1"/>
  <c r="R2277" i="1"/>
  <c r="R2632" i="1"/>
  <c r="R2633" i="1"/>
  <c r="R2634" i="1"/>
  <c r="R2635" i="1"/>
  <c r="R3110" i="1"/>
  <c r="R4276" i="1"/>
  <c r="R4277" i="1"/>
  <c r="R4278" i="1"/>
  <c r="R5858" i="1"/>
  <c r="R7269" i="1"/>
  <c r="R370" i="1"/>
  <c r="R371" i="1"/>
  <c r="R3174" i="1"/>
  <c r="R3467" i="1"/>
  <c r="R3468" i="1"/>
  <c r="R3469" i="1"/>
  <c r="R4020" i="1"/>
  <c r="R4021" i="1"/>
  <c r="R4910" i="1"/>
  <c r="R4911" i="1"/>
  <c r="R4912" i="1"/>
  <c r="R5275" i="1"/>
  <c r="R5276" i="1"/>
  <c r="R7613" i="1"/>
  <c r="R2856" i="1"/>
  <c r="R2857" i="1"/>
  <c r="R3246" i="1"/>
  <c r="R3247" i="1"/>
  <c r="R3248" i="1"/>
  <c r="R5750" i="1"/>
  <c r="R6269" i="1"/>
  <c r="R6270" i="1"/>
  <c r="R7248" i="1"/>
  <c r="R7249" i="1"/>
  <c r="R7250" i="1"/>
  <c r="R8192" i="1"/>
  <c r="R8193" i="1"/>
  <c r="R1128" i="1"/>
  <c r="R3734" i="1"/>
  <c r="R3776" i="1"/>
  <c r="R3911" i="1"/>
  <c r="R3912" i="1"/>
  <c r="R3913" i="1"/>
  <c r="R4973" i="1"/>
  <c r="R4974" i="1"/>
  <c r="R5859" i="1"/>
  <c r="R5860" i="1"/>
  <c r="R890" i="1"/>
  <c r="R1709" i="1"/>
  <c r="R1710" i="1"/>
  <c r="R1711" i="1"/>
  <c r="R1744" i="1"/>
  <c r="R2659" i="1"/>
  <c r="R5504" i="1"/>
  <c r="R5505" i="1"/>
  <c r="R7099" i="1"/>
  <c r="R7219" i="1"/>
  <c r="R7251" i="1"/>
  <c r="R7252" i="1"/>
  <c r="R7253" i="1"/>
  <c r="R7254" i="1"/>
  <c r="R7255" i="1"/>
  <c r="R7955" i="1"/>
  <c r="R309" i="1"/>
  <c r="R728" i="1"/>
  <c r="R729" i="1"/>
  <c r="R1243" i="1"/>
  <c r="R2208" i="1"/>
  <c r="R2209" i="1"/>
  <c r="R3682" i="1"/>
  <c r="R3683" i="1"/>
  <c r="R3735" i="1"/>
  <c r="R4516" i="1"/>
  <c r="R4517" i="1"/>
  <c r="R5232" i="1"/>
  <c r="R5519" i="1"/>
  <c r="R1582" i="1"/>
  <c r="R1685" i="1"/>
  <c r="R1817" i="1"/>
  <c r="R2492" i="1"/>
  <c r="R2493" i="1"/>
  <c r="R2494" i="1"/>
  <c r="R2495" i="1"/>
  <c r="R2496" i="1"/>
  <c r="R2589" i="1"/>
  <c r="R2590" i="1"/>
  <c r="R3470" i="1"/>
  <c r="R3471" i="1"/>
  <c r="R3472" i="1"/>
  <c r="R5351" i="1"/>
  <c r="R5352" i="1"/>
  <c r="R5353" i="1"/>
  <c r="R5952" i="1"/>
  <c r="R5953" i="1"/>
  <c r="R7481" i="1"/>
  <c r="R7614" i="1"/>
  <c r="R1397" i="1"/>
  <c r="R3867" i="1"/>
  <c r="R5091" i="1"/>
  <c r="R5233" i="1"/>
  <c r="R5234" i="1"/>
  <c r="R6022" i="1"/>
  <c r="R6023" i="1"/>
  <c r="R6024" i="1"/>
  <c r="R7697" i="1"/>
  <c r="R521" i="1"/>
  <c r="R6231" i="1"/>
  <c r="R6232" i="1"/>
  <c r="R6233" i="1"/>
  <c r="R6234" i="1"/>
  <c r="R7790" i="1"/>
  <c r="R7880" i="1"/>
  <c r="R8467" i="1"/>
  <c r="R100" i="1"/>
  <c r="R1262" i="1"/>
  <c r="R1339" i="1"/>
  <c r="R1340" i="1"/>
  <c r="R1341" i="1"/>
  <c r="R1743" i="1"/>
  <c r="R2331" i="1"/>
  <c r="R3812" i="1"/>
  <c r="R5055" i="1"/>
  <c r="R6652" i="1"/>
  <c r="R6653" i="1"/>
  <c r="R1407" i="1"/>
  <c r="R1408" i="1"/>
  <c r="R2795" i="1"/>
  <c r="R5664" i="1"/>
  <c r="R6316" i="1"/>
  <c r="R6556" i="1"/>
  <c r="R6557" i="1"/>
  <c r="R6558" i="1"/>
  <c r="R7365" i="1"/>
  <c r="R7366" i="1"/>
  <c r="R7367" i="1"/>
  <c r="R7368" i="1"/>
  <c r="R7369" i="1"/>
  <c r="R7648" i="1"/>
  <c r="R7649" i="1"/>
  <c r="R8388" i="1"/>
  <c r="R468" i="1"/>
  <c r="R861" i="1"/>
  <c r="R862" i="1"/>
  <c r="R863" i="1"/>
  <c r="R1332" i="1"/>
  <c r="R1333" i="1"/>
  <c r="R3128" i="1"/>
  <c r="R3129" i="1"/>
  <c r="R7270" i="1"/>
  <c r="R7287" i="1"/>
  <c r="R7288" i="1"/>
  <c r="R637" i="1"/>
  <c r="R2404" i="1"/>
  <c r="R2405" i="1"/>
  <c r="R2406" i="1"/>
  <c r="R4582" i="1"/>
  <c r="R730" i="1"/>
  <c r="R731" i="1"/>
  <c r="R732" i="1"/>
  <c r="R2009" i="1"/>
  <c r="R4001" i="1"/>
  <c r="R4197" i="1"/>
  <c r="R4647" i="1"/>
  <c r="R4648" i="1"/>
  <c r="R5059" i="1"/>
  <c r="R1574" i="1"/>
  <c r="R1575" i="1"/>
  <c r="R1576" i="1"/>
  <c r="R1828" i="1"/>
  <c r="R1829" i="1"/>
  <c r="R3111" i="1"/>
  <c r="R3112" i="1"/>
  <c r="R4589" i="1"/>
  <c r="R4590" i="1"/>
  <c r="R7129" i="1"/>
  <c r="R7130" i="1"/>
  <c r="R92" i="1"/>
  <c r="R638" i="1"/>
  <c r="R639" i="1"/>
  <c r="R640" i="1"/>
  <c r="R1015" i="1"/>
  <c r="R1698" i="1"/>
  <c r="R1699" i="1"/>
  <c r="R1841" i="1"/>
  <c r="R6676" i="1"/>
  <c r="R6677" i="1"/>
  <c r="R7100" i="1"/>
  <c r="R3261" i="1"/>
  <c r="R4301" i="1"/>
  <c r="R4302" i="1"/>
  <c r="R4549" i="1"/>
  <c r="R4709" i="1"/>
  <c r="R6009" i="1"/>
  <c r="R6010" i="1"/>
  <c r="R6011" i="1"/>
  <c r="R6012" i="1"/>
  <c r="R6013" i="1"/>
  <c r="R7153" i="1"/>
  <c r="R8343" i="1"/>
  <c r="R8344" i="1"/>
  <c r="R24" i="1"/>
  <c r="R320" i="1"/>
  <c r="R321" i="1"/>
  <c r="R322" i="1"/>
  <c r="R1772" i="1"/>
  <c r="R4174" i="1"/>
  <c r="R4819" i="1"/>
  <c r="R4820" i="1"/>
  <c r="R4821" i="1"/>
  <c r="R5206" i="1"/>
  <c r="R6852" i="1"/>
  <c r="R6853" i="1"/>
  <c r="R6854" i="1"/>
  <c r="R6965" i="1"/>
  <c r="R6966" i="1"/>
  <c r="R7082" i="1"/>
  <c r="R7387" i="1"/>
  <c r="R7388" i="1"/>
  <c r="R7389" i="1"/>
  <c r="R7390" i="1"/>
  <c r="R7391" i="1"/>
  <c r="R302" i="1"/>
  <c r="R481" i="1"/>
  <c r="R482" i="1"/>
  <c r="R483" i="1"/>
  <c r="R499" i="1"/>
  <c r="R500" i="1"/>
  <c r="R554" i="1"/>
  <c r="R555" i="1"/>
  <c r="R2099" i="1"/>
  <c r="R2100" i="1"/>
  <c r="R2101" i="1"/>
  <c r="R2889" i="1"/>
  <c r="R2890" i="1"/>
  <c r="R2989" i="1"/>
  <c r="R4079" i="1"/>
  <c r="R4080" i="1"/>
  <c r="R4081" i="1"/>
  <c r="R4082" i="1"/>
  <c r="R5878" i="1"/>
  <c r="R5879" i="1"/>
  <c r="R2105" i="1"/>
  <c r="R2723" i="1"/>
  <c r="R2724" i="1"/>
  <c r="R4583" i="1"/>
  <c r="R7639" i="1"/>
  <c r="R3753" i="1"/>
  <c r="R3754" i="1"/>
  <c r="R4396" i="1"/>
  <c r="R5045" i="1"/>
  <c r="R6280" i="1"/>
  <c r="R7844" i="1"/>
  <c r="R8217" i="1"/>
  <c r="R8511" i="1"/>
  <c r="R8512" i="1"/>
  <c r="R8513" i="1"/>
  <c r="R8514" i="1"/>
  <c r="R8535" i="1"/>
  <c r="R8536" i="1"/>
  <c r="R658" i="1"/>
  <c r="R659" i="1"/>
  <c r="R2962" i="1"/>
  <c r="R3262" i="1"/>
  <c r="R3709" i="1"/>
  <c r="R4831" i="1"/>
  <c r="R5923" i="1"/>
  <c r="R5924" i="1"/>
  <c r="R7596" i="1"/>
  <c r="R141" i="1"/>
  <c r="R5207" i="1"/>
  <c r="R5208" i="1"/>
  <c r="R6042" i="1"/>
  <c r="R7988" i="1"/>
  <c r="R8067" i="1"/>
  <c r="R8160" i="1"/>
  <c r="R3849" i="1"/>
  <c r="R3850" i="1"/>
  <c r="R3891" i="1"/>
  <c r="R6876" i="1"/>
  <c r="R6877" i="1"/>
  <c r="R6878" i="1"/>
  <c r="R2290" i="1"/>
  <c r="R2600" i="1"/>
  <c r="R3012" i="1"/>
  <c r="R3324" i="1"/>
  <c r="R4917" i="1"/>
  <c r="R6847" i="1"/>
  <c r="R6879" i="1"/>
  <c r="R6880" i="1"/>
  <c r="R6881" i="1"/>
  <c r="R1230" i="1"/>
  <c r="R1231" i="1"/>
  <c r="R4357" i="1"/>
  <c r="R4358" i="1"/>
  <c r="R4359" i="1"/>
  <c r="R864" i="1"/>
  <c r="R865" i="1"/>
  <c r="R866" i="1"/>
  <c r="R867" i="1"/>
  <c r="R1251" i="1"/>
  <c r="R2249" i="1"/>
  <c r="R3413" i="1"/>
  <c r="R3414" i="1"/>
  <c r="R3415" i="1"/>
  <c r="R4649" i="1"/>
  <c r="R4855" i="1"/>
  <c r="R5837" i="1"/>
  <c r="R6761" i="1"/>
  <c r="R6762" i="1"/>
  <c r="R6790" i="1"/>
  <c r="R7832" i="1"/>
  <c r="R8113" i="1"/>
  <c r="R919" i="1"/>
  <c r="R920" i="1"/>
  <c r="R921" i="1"/>
  <c r="R4650" i="1"/>
  <c r="R6158" i="1"/>
  <c r="R7705" i="1"/>
  <c r="R7706" i="1"/>
  <c r="R7707" i="1"/>
  <c r="R7708" i="1"/>
  <c r="R4220" i="1"/>
  <c r="R4221" i="1"/>
  <c r="R4222" i="1"/>
  <c r="R4223" i="1"/>
  <c r="R4591" i="1"/>
  <c r="R4592" i="1"/>
  <c r="R4593" i="1"/>
  <c r="R4594" i="1"/>
  <c r="R6069" i="1"/>
  <c r="R6953" i="1"/>
  <c r="R7154" i="1"/>
  <c r="R7155" i="1"/>
  <c r="R7156" i="1"/>
  <c r="R1535" i="1"/>
  <c r="R3807" i="1"/>
  <c r="R3808" i="1"/>
  <c r="R3809" i="1"/>
  <c r="R3865" i="1"/>
  <c r="R3866" i="1"/>
  <c r="R7791" i="1"/>
  <c r="R7792" i="1"/>
  <c r="R7793" i="1"/>
  <c r="R1678" i="1"/>
  <c r="R3175" i="1"/>
  <c r="R7904" i="1"/>
  <c r="R7914" i="1"/>
  <c r="R1536" i="1"/>
  <c r="R1537" i="1"/>
  <c r="R1538" i="1"/>
  <c r="R1539" i="1"/>
  <c r="R1540" i="1"/>
  <c r="R2848" i="1"/>
  <c r="R2849" i="1"/>
  <c r="R3263" i="1"/>
  <c r="R3565" i="1"/>
  <c r="R4965" i="1"/>
  <c r="R5259" i="1"/>
  <c r="R5755" i="1"/>
  <c r="R5756" i="1"/>
  <c r="R5757" i="1"/>
  <c r="R556" i="1"/>
  <c r="R557" i="1"/>
  <c r="R564" i="1"/>
  <c r="R1481" i="1"/>
  <c r="R3548" i="1"/>
  <c r="R3772" i="1"/>
  <c r="R4083" i="1"/>
  <c r="R4084" i="1"/>
  <c r="R4085" i="1"/>
  <c r="R3557" i="1"/>
  <c r="R4595" i="1"/>
  <c r="R4596" i="1"/>
  <c r="R5325" i="1"/>
  <c r="R5326" i="1"/>
  <c r="R5327" i="1"/>
  <c r="R6442" i="1"/>
  <c r="R6443" i="1"/>
  <c r="R6444" i="1"/>
  <c r="R6967" i="1"/>
  <c r="R55" i="1"/>
  <c r="R72" i="1"/>
  <c r="R73" i="1"/>
  <c r="R868" i="1"/>
  <c r="R869" i="1"/>
  <c r="R870" i="1"/>
  <c r="R1577" i="1"/>
  <c r="R3872" i="1"/>
  <c r="R6121" i="1"/>
  <c r="R6122" i="1"/>
  <c r="R6604" i="1"/>
  <c r="R6605" i="1"/>
  <c r="R6606" i="1"/>
  <c r="R1147" i="1"/>
  <c r="R1148" i="1"/>
  <c r="R1172" i="1"/>
  <c r="R1173" i="1"/>
  <c r="R1664" i="1"/>
  <c r="R2683" i="1"/>
  <c r="R2684" i="1"/>
  <c r="R2685" i="1"/>
  <c r="R2686" i="1"/>
  <c r="R2784" i="1"/>
  <c r="R2785" i="1"/>
  <c r="R2786" i="1"/>
  <c r="R2885" i="1"/>
  <c r="R3581" i="1"/>
  <c r="R6893" i="1"/>
  <c r="R6894" i="1"/>
  <c r="R7309" i="1"/>
  <c r="R98" i="1"/>
  <c r="R1273" i="1"/>
  <c r="R1274" i="1"/>
  <c r="R3790" i="1"/>
  <c r="R3791" i="1"/>
  <c r="R5697" i="1"/>
  <c r="R6057" i="1"/>
  <c r="R734" i="1"/>
  <c r="R2186" i="1"/>
  <c r="R2912" i="1"/>
  <c r="R2913" i="1"/>
  <c r="R3487" i="1"/>
  <c r="R3488" i="1"/>
  <c r="R3992" i="1"/>
  <c r="R4765" i="1"/>
  <c r="R6491" i="1"/>
  <c r="R6492" i="1"/>
  <c r="R6493" i="1"/>
  <c r="R8001" i="1"/>
  <c r="R8161" i="1"/>
  <c r="R1275" i="1"/>
  <c r="R1276" i="1"/>
  <c r="R1679" i="1"/>
  <c r="R1680" i="1"/>
  <c r="R2710" i="1"/>
  <c r="R2711" i="1"/>
  <c r="R4939" i="1"/>
  <c r="R4940" i="1"/>
  <c r="R4941" i="1"/>
  <c r="R5379" i="1"/>
  <c r="R7329" i="1"/>
  <c r="R7330" i="1"/>
  <c r="R7331" i="1"/>
  <c r="R7332" i="1"/>
  <c r="R1138" i="1"/>
  <c r="R1139" i="1"/>
  <c r="R1140" i="1"/>
  <c r="R1622" i="1"/>
  <c r="R4164" i="1"/>
  <c r="R6359" i="1"/>
  <c r="R6823" i="1"/>
  <c r="R6824" i="1"/>
  <c r="R6825" i="1"/>
  <c r="R6826" i="1"/>
  <c r="R7956" i="1"/>
  <c r="R7967" i="1"/>
  <c r="R8235" i="1"/>
  <c r="R1398" i="1"/>
  <c r="R2071" i="1"/>
  <c r="R2072" i="1"/>
  <c r="R3092" i="1"/>
  <c r="R4557" i="1"/>
  <c r="R5477" i="1"/>
  <c r="R5583" i="1"/>
  <c r="R6150" i="1"/>
  <c r="R6151" i="1"/>
  <c r="R6317" i="1"/>
  <c r="R6930" i="1"/>
  <c r="R1244" i="1"/>
  <c r="R2221" i="1"/>
  <c r="R2704" i="1"/>
  <c r="R4401" i="1"/>
  <c r="R4402" i="1"/>
  <c r="R5277" i="1"/>
  <c r="R8276" i="1"/>
  <c r="R8517" i="1"/>
  <c r="R415" i="1"/>
  <c r="R2522" i="1"/>
  <c r="R2523" i="1"/>
  <c r="R3536" i="1"/>
  <c r="R3537" i="1"/>
  <c r="R6271" i="1"/>
  <c r="R6630" i="1"/>
  <c r="R6791" i="1"/>
  <c r="R6792" i="1"/>
  <c r="R6793" i="1"/>
  <c r="R6806" i="1"/>
  <c r="R7915" i="1"/>
  <c r="R8081" i="1"/>
  <c r="R1871" i="1"/>
  <c r="R2379" i="1"/>
  <c r="R2380" i="1"/>
  <c r="R4651" i="1"/>
  <c r="R5263" i="1"/>
  <c r="R5812" i="1"/>
  <c r="R238" i="1"/>
  <c r="R239" i="1"/>
  <c r="R2238" i="1"/>
  <c r="R2239" i="1"/>
  <c r="R2697" i="1"/>
  <c r="R2698" i="1"/>
  <c r="R7220" i="1"/>
  <c r="R7221" i="1"/>
  <c r="R1037" i="1"/>
  <c r="R1038" i="1"/>
  <c r="R1423" i="1"/>
  <c r="R1424" i="1"/>
  <c r="R2010" i="1"/>
  <c r="R4002" i="1"/>
  <c r="R5775" i="1"/>
  <c r="R1016" i="1"/>
  <c r="R3896" i="1"/>
  <c r="R3897" i="1"/>
  <c r="R3898" i="1"/>
  <c r="R4337" i="1"/>
  <c r="R7794" i="1"/>
  <c r="R7795" i="1"/>
  <c r="R7796" i="1"/>
  <c r="R1252" i="1"/>
  <c r="R1641" i="1"/>
  <c r="R4017" i="1"/>
  <c r="R4086" i="1"/>
  <c r="R4087" i="1"/>
  <c r="R5320" i="1"/>
  <c r="R6518" i="1"/>
  <c r="R6579" i="1"/>
  <c r="R6580" i="1"/>
  <c r="R6581" i="1"/>
  <c r="R7193" i="1"/>
  <c r="R266" i="1"/>
  <c r="R2145" i="1"/>
  <c r="R2402" i="1"/>
  <c r="R2403" i="1"/>
  <c r="R2725" i="1"/>
  <c r="R2726" i="1"/>
  <c r="R6718" i="1"/>
  <c r="R6719" i="1"/>
  <c r="R7065" i="1"/>
  <c r="R7066" i="1"/>
  <c r="R7067" i="1"/>
  <c r="R7665" i="1"/>
  <c r="R101" i="1"/>
  <c r="R352" i="1"/>
  <c r="R747" i="1"/>
  <c r="R2210" i="1"/>
  <c r="R2211" i="1"/>
  <c r="R2639" i="1"/>
  <c r="R2640" i="1"/>
  <c r="R2641" i="1"/>
  <c r="R5776" i="1"/>
  <c r="R5777" i="1"/>
  <c r="R5820" i="1"/>
  <c r="R5821" i="1"/>
  <c r="R7370" i="1"/>
  <c r="R6123" i="1"/>
  <c r="R6912" i="1"/>
  <c r="R6913" i="1"/>
  <c r="R7069" i="1"/>
  <c r="R1110" i="1"/>
  <c r="R2611" i="1"/>
  <c r="R3917" i="1"/>
  <c r="R3918" i="1"/>
  <c r="R3919" i="1"/>
  <c r="R3920" i="1"/>
  <c r="R4099" i="1"/>
  <c r="R4913" i="1"/>
  <c r="R5588" i="1"/>
  <c r="R7514" i="1"/>
  <c r="R2013" i="1"/>
  <c r="R2712" i="1"/>
  <c r="R4360" i="1"/>
  <c r="R4613" i="1"/>
  <c r="R4832" i="1"/>
  <c r="R5478" i="1"/>
  <c r="R5479" i="1"/>
  <c r="R5803" i="1"/>
  <c r="R8249" i="1"/>
  <c r="R8250" i="1"/>
  <c r="R8468" i="1"/>
  <c r="R8469" i="1"/>
  <c r="R8470" i="1"/>
  <c r="R3187" i="1"/>
  <c r="R4599" i="1"/>
  <c r="R4600" i="1"/>
  <c r="R5863" i="1"/>
  <c r="R5864" i="1"/>
  <c r="R5865" i="1"/>
  <c r="R5866" i="1"/>
  <c r="R7024" i="1"/>
  <c r="R7355" i="1"/>
  <c r="R1842" i="1"/>
  <c r="R4948" i="1"/>
  <c r="R5135" i="1"/>
  <c r="R5136" i="1"/>
  <c r="R5137" i="1"/>
  <c r="R5138" i="1"/>
  <c r="R5139" i="1"/>
  <c r="R5751" i="1"/>
  <c r="R5752" i="1"/>
  <c r="R1482" i="1"/>
  <c r="R4518" i="1"/>
  <c r="R4710" i="1"/>
  <c r="R4734" i="1"/>
  <c r="R4735" i="1"/>
  <c r="R6678" i="1"/>
  <c r="R6679" i="1"/>
  <c r="R2394" i="1"/>
  <c r="R5733" i="1"/>
  <c r="R330" i="1"/>
  <c r="R2020" i="1"/>
  <c r="R2021" i="1"/>
  <c r="R2022" i="1"/>
  <c r="R2023" i="1"/>
  <c r="R2046" i="1"/>
  <c r="R2047" i="1"/>
  <c r="R2048" i="1"/>
  <c r="R3658" i="1"/>
  <c r="R3659" i="1"/>
  <c r="R4264" i="1"/>
  <c r="R4265" i="1"/>
  <c r="R4512" i="1"/>
  <c r="R4513" i="1"/>
  <c r="R201" i="1"/>
  <c r="R516" i="1"/>
  <c r="R517" i="1"/>
  <c r="R518" i="1"/>
  <c r="R1039" i="1"/>
  <c r="R1349" i="1"/>
  <c r="R1350" i="1"/>
  <c r="R1545" i="1"/>
  <c r="R4467" i="1"/>
  <c r="R4468" i="1"/>
  <c r="R6631" i="1"/>
  <c r="R6632" i="1"/>
  <c r="R6633" i="1"/>
  <c r="R6634" i="1"/>
  <c r="R6635" i="1"/>
  <c r="R39" i="1"/>
  <c r="R40" i="1"/>
  <c r="R891" i="1"/>
  <c r="R1873" i="1"/>
  <c r="R3156" i="1"/>
  <c r="R3157" i="1"/>
  <c r="R3158" i="1"/>
  <c r="R6445" i="1"/>
  <c r="R6446" i="1"/>
  <c r="R1187" i="1"/>
  <c r="R1188" i="1"/>
  <c r="R1189" i="1"/>
  <c r="R2368" i="1"/>
  <c r="R2369" i="1"/>
  <c r="R2551" i="1"/>
  <c r="R6384" i="1"/>
  <c r="R7560" i="1"/>
  <c r="R7561" i="1"/>
  <c r="R7562" i="1"/>
  <c r="R8100" i="1"/>
  <c r="R8101" i="1"/>
  <c r="R701" i="1"/>
  <c r="R1306" i="1"/>
  <c r="R1307" i="1"/>
  <c r="R4584" i="1"/>
  <c r="R5246" i="1"/>
  <c r="R6814" i="1"/>
  <c r="R6815" i="1"/>
  <c r="R1623" i="1"/>
  <c r="R1624" i="1"/>
  <c r="R4894" i="1"/>
  <c r="R4895" i="1"/>
  <c r="R4896" i="1"/>
  <c r="R6763" i="1"/>
  <c r="R7371" i="1"/>
  <c r="R7372" i="1"/>
  <c r="R7877" i="1"/>
  <c r="R7878" i="1"/>
  <c r="R8430" i="1"/>
  <c r="R8431" i="1"/>
  <c r="R776" i="1"/>
  <c r="R4740" i="1"/>
  <c r="R4808" i="1"/>
  <c r="R6617" i="1"/>
  <c r="R6643" i="1"/>
  <c r="R6644" i="1"/>
  <c r="R7625" i="1"/>
  <c r="R7626" i="1"/>
  <c r="R7627" i="1"/>
  <c r="R7845" i="1"/>
  <c r="R7846" i="1"/>
  <c r="R1790" i="1"/>
  <c r="R1791" i="1"/>
  <c r="R2057" i="1"/>
  <c r="R2058" i="1"/>
  <c r="R5665" i="1"/>
  <c r="R5666" i="1"/>
  <c r="R5722" i="1"/>
  <c r="R5723" i="1"/>
  <c r="R5724" i="1"/>
  <c r="R6360" i="1"/>
  <c r="R412" i="1"/>
  <c r="R413" i="1"/>
  <c r="R892" i="1"/>
  <c r="R893" i="1"/>
  <c r="R1807" i="1"/>
  <c r="R1808" i="1"/>
  <c r="R1974" i="1"/>
  <c r="R4006" i="1"/>
  <c r="R7957" i="1"/>
  <c r="R7958" i="1"/>
  <c r="R8149" i="1"/>
  <c r="R1017" i="1"/>
  <c r="R1018" i="1"/>
  <c r="R1980" i="1"/>
  <c r="R1981" i="1"/>
  <c r="R1982" i="1"/>
  <c r="R2459" i="1"/>
  <c r="R2460" i="1"/>
  <c r="R2930" i="1"/>
  <c r="R4022" i="1"/>
  <c r="R5140" i="1"/>
  <c r="R6043" i="1"/>
  <c r="R6742" i="1"/>
  <c r="R2487" i="1"/>
  <c r="R4942" i="1"/>
  <c r="R5291" i="1"/>
  <c r="R3294" i="1"/>
  <c r="R3295" i="1"/>
  <c r="R3921" i="1"/>
  <c r="R5758" i="1"/>
  <c r="R5954" i="1"/>
  <c r="R5955" i="1"/>
  <c r="R5956" i="1"/>
  <c r="R7050" i="1"/>
  <c r="R8126" i="1"/>
  <c r="R8127" i="1"/>
  <c r="R8128" i="1"/>
  <c r="R8427" i="1"/>
  <c r="R1635" i="1"/>
  <c r="R2591" i="1"/>
  <c r="R3219" i="1"/>
  <c r="R3220" i="1"/>
  <c r="R3221" i="1"/>
  <c r="R3222" i="1"/>
  <c r="R3727" i="1"/>
  <c r="R3728" i="1"/>
  <c r="R6621" i="1"/>
  <c r="R6882" i="1"/>
  <c r="R7742" i="1"/>
  <c r="R1308" i="1"/>
  <c r="R1309" i="1"/>
  <c r="R1310" i="1"/>
  <c r="R1502" i="1"/>
  <c r="R1503" i="1"/>
  <c r="R3249" i="1"/>
  <c r="R3250" i="1"/>
  <c r="R3251" i="1"/>
  <c r="R3252" i="1"/>
  <c r="R3634" i="1"/>
  <c r="R3635" i="1"/>
  <c r="R5464" i="1"/>
  <c r="R5465" i="1"/>
  <c r="R8114" i="1"/>
  <c r="R8251" i="1"/>
  <c r="R8252" i="1"/>
  <c r="R2388" i="1"/>
  <c r="R2389" i="1"/>
  <c r="R3149" i="1"/>
  <c r="R3150" i="1"/>
  <c r="R5083" i="1"/>
  <c r="R5392" i="1"/>
  <c r="R5974" i="1"/>
  <c r="R5975" i="1"/>
  <c r="R7866" i="1"/>
  <c r="R717" i="1"/>
  <c r="R718" i="1"/>
  <c r="R719" i="1"/>
  <c r="R720" i="1"/>
  <c r="R721" i="1"/>
  <c r="R1834" i="1"/>
  <c r="R1835" i="1"/>
  <c r="R2311" i="1"/>
  <c r="R2947" i="1"/>
  <c r="R2948" i="1"/>
  <c r="R2949" i="1"/>
  <c r="R2950" i="1"/>
  <c r="R2975" i="1"/>
  <c r="R4100" i="1"/>
  <c r="R114" i="1"/>
  <c r="R115" i="1"/>
  <c r="R683" i="1"/>
  <c r="R684" i="1"/>
  <c r="R6483" i="1"/>
  <c r="R6484" i="1"/>
  <c r="R6794" i="1"/>
  <c r="R6795" i="1"/>
  <c r="R6796" i="1"/>
  <c r="R6797" i="1"/>
  <c r="R8412" i="1"/>
  <c r="R748" i="1"/>
  <c r="R1425" i="1"/>
  <c r="R4482" i="1"/>
  <c r="R5822" i="1"/>
  <c r="R5823" i="1"/>
  <c r="R6798" i="1"/>
  <c r="R6927" i="1"/>
  <c r="R1008" i="1"/>
  <c r="R3770" i="1"/>
  <c r="R4011" i="1"/>
  <c r="R4585" i="1"/>
  <c r="R4586" i="1"/>
  <c r="R6052" i="1"/>
  <c r="R282" i="1"/>
  <c r="R283" i="1"/>
  <c r="R2951" i="1"/>
  <c r="R2952" i="1"/>
  <c r="R3824" i="1"/>
  <c r="R4736" i="1"/>
  <c r="R4737" i="1"/>
  <c r="R6025" i="1"/>
  <c r="R6026" i="1"/>
  <c r="R6027" i="1"/>
  <c r="R6838" i="1"/>
  <c r="R7867" i="1"/>
  <c r="R206" i="1"/>
  <c r="R3747" i="1"/>
  <c r="R4012" i="1"/>
  <c r="R4203" i="1"/>
  <c r="R4204" i="1"/>
  <c r="R7194" i="1"/>
  <c r="R2344" i="1"/>
  <c r="R6743" i="1"/>
  <c r="R8162" i="1"/>
  <c r="R8163" i="1"/>
  <c r="R8164" i="1"/>
  <c r="R849" i="1"/>
  <c r="R850" i="1"/>
  <c r="R1094" i="1"/>
  <c r="R1546" i="1"/>
  <c r="R1547" i="1"/>
  <c r="R2192" i="1"/>
  <c r="R2193" i="1"/>
  <c r="R2194" i="1"/>
  <c r="R3076" i="1"/>
  <c r="R4279" i="1"/>
  <c r="R4280" i="1"/>
  <c r="R4281" i="1"/>
  <c r="R7644" i="1"/>
  <c r="R7645" i="1"/>
  <c r="R19" i="1"/>
  <c r="R20" i="1"/>
  <c r="R2164" i="1"/>
  <c r="R2165" i="1"/>
  <c r="R3506" i="1"/>
  <c r="R3507" i="1"/>
  <c r="R3508" i="1"/>
  <c r="R6488" i="1"/>
  <c r="R501" i="1"/>
  <c r="R1975" i="1"/>
  <c r="R1976" i="1"/>
  <c r="R1977" i="1"/>
  <c r="R1978" i="1"/>
  <c r="R397" i="1"/>
  <c r="R641" i="1"/>
  <c r="R1727" i="1"/>
  <c r="R1728" i="1"/>
  <c r="R1729" i="1"/>
  <c r="R1730" i="1"/>
  <c r="R1792" i="1"/>
  <c r="R2615" i="1"/>
  <c r="R5046" i="1"/>
  <c r="R5060" i="1"/>
  <c r="R5061" i="1"/>
  <c r="R5873" i="1"/>
  <c r="R8002" i="1"/>
  <c r="R8218" i="1"/>
  <c r="R8219" i="1"/>
  <c r="R8220" i="1"/>
  <c r="R1253" i="1"/>
  <c r="R1254" i="1"/>
  <c r="R1255" i="1"/>
  <c r="R1256" i="1"/>
  <c r="R1560" i="1"/>
  <c r="R1625" i="1"/>
  <c r="R1626" i="1"/>
  <c r="R2474" i="1"/>
  <c r="R2475" i="1"/>
  <c r="R3208" i="1"/>
  <c r="R3209" i="1"/>
  <c r="R3210" i="1"/>
  <c r="R3524" i="1"/>
  <c r="R3525" i="1"/>
  <c r="R4980" i="1"/>
  <c r="R4981" i="1"/>
  <c r="R4982" i="1"/>
  <c r="R4983" i="1"/>
  <c r="R5548" i="1"/>
  <c r="R5549" i="1"/>
  <c r="R5550" i="1"/>
  <c r="R5551" i="1"/>
  <c r="R5552" i="1"/>
  <c r="R6733" i="1"/>
  <c r="R6734" i="1"/>
  <c r="R7597" i="1"/>
  <c r="R7598" i="1"/>
  <c r="R7916" i="1"/>
  <c r="R8345" i="1"/>
  <c r="R48" i="1"/>
  <c r="R49" i="1"/>
  <c r="R50" i="1"/>
  <c r="R51" i="1"/>
  <c r="R1044" i="1"/>
  <c r="R1095" i="1"/>
  <c r="R3336" i="1"/>
  <c r="R3337" i="1"/>
  <c r="R3338" i="1"/>
  <c r="R3339" i="1"/>
  <c r="R4587" i="1"/>
  <c r="R5103" i="1"/>
  <c r="R5118" i="1"/>
  <c r="R5119" i="1"/>
  <c r="R5120" i="1"/>
  <c r="R5121" i="1"/>
  <c r="R5564" i="1"/>
  <c r="R5565" i="1"/>
  <c r="R7572" i="1"/>
  <c r="R7573" i="1"/>
  <c r="R7595" i="1"/>
  <c r="R7968" i="1"/>
  <c r="R7969" i="1"/>
  <c r="R8003" i="1"/>
  <c r="R1351" i="1"/>
  <c r="R1352" i="1"/>
  <c r="R1353" i="1"/>
  <c r="R3039" i="1"/>
  <c r="R3830" i="1"/>
  <c r="R4717" i="1"/>
  <c r="R4718" i="1"/>
  <c r="R8518" i="1"/>
  <c r="R1753" i="1"/>
  <c r="R2413" i="1"/>
  <c r="R2414" i="1"/>
  <c r="R3296" i="1"/>
  <c r="R3297" i="1"/>
  <c r="R6202" i="1"/>
  <c r="R6348" i="1"/>
  <c r="R6764" i="1"/>
  <c r="R7036" i="1"/>
  <c r="R7037" i="1"/>
  <c r="R8445" i="1"/>
  <c r="R1129" i="1"/>
  <c r="R1130" i="1"/>
  <c r="R1700" i="1"/>
  <c r="R2011" i="1"/>
  <c r="R2012" i="1"/>
  <c r="R2059" i="1"/>
  <c r="R2652" i="1"/>
  <c r="R2653" i="1"/>
  <c r="R2803" i="1"/>
  <c r="R2804" i="1"/>
  <c r="R3684" i="1"/>
  <c r="R3685" i="1"/>
  <c r="R3758" i="1"/>
  <c r="R3759" i="1"/>
  <c r="R3760" i="1"/>
  <c r="R3845" i="1"/>
  <c r="R3846" i="1"/>
  <c r="R6385" i="1"/>
  <c r="R6607" i="1"/>
  <c r="R6669" i="1"/>
  <c r="R6670" i="1"/>
  <c r="R6671" i="1"/>
  <c r="R7868" i="1"/>
  <c r="R824" i="1"/>
  <c r="R825" i="1"/>
  <c r="R3813" i="1"/>
  <c r="R3814" i="1"/>
  <c r="R3974" i="1"/>
  <c r="R4338" i="1"/>
  <c r="R6608" i="1"/>
  <c r="R232" i="1"/>
  <c r="B90" i="7" l="1"/>
  <c r="B78" i="7"/>
  <c r="B66" i="7"/>
  <c r="B54" i="7"/>
  <c r="B89" i="7"/>
  <c r="B77" i="7"/>
  <c r="B65" i="7"/>
  <c r="B53" i="7"/>
  <c r="B100" i="7"/>
  <c r="B88" i="7"/>
  <c r="B76" i="7"/>
  <c r="B64" i="7"/>
  <c r="B52" i="7"/>
  <c r="B99" i="7"/>
  <c r="B87" i="7"/>
  <c r="B75" i="7"/>
  <c r="B63" i="7"/>
  <c r="B51" i="7"/>
  <c r="B98" i="7"/>
  <c r="B86" i="7"/>
  <c r="B74" i="7"/>
  <c r="B62" i="7"/>
  <c r="B50" i="7"/>
  <c r="B97" i="7"/>
  <c r="B85" i="7"/>
  <c r="B73" i="7"/>
  <c r="B61" i="7"/>
  <c r="B49" i="7"/>
  <c r="B96" i="7"/>
  <c r="B84" i="7"/>
  <c r="B72" i="7"/>
  <c r="B60" i="7"/>
  <c r="B48" i="7"/>
  <c r="B95" i="7"/>
  <c r="B83" i="7"/>
  <c r="B71" i="7"/>
  <c r="B59" i="7"/>
  <c r="B47" i="7"/>
  <c r="B94" i="7"/>
  <c r="B82" i="7"/>
  <c r="B70" i="7"/>
  <c r="B58" i="7"/>
  <c r="B46" i="7"/>
  <c r="B93" i="7"/>
  <c r="B81" i="7"/>
  <c r="B69" i="7"/>
  <c r="B57" i="7"/>
  <c r="B45" i="7"/>
  <c r="B92" i="7"/>
  <c r="B80" i="7"/>
  <c r="B68" i="7"/>
  <c r="B56" i="7"/>
  <c r="B44" i="7"/>
  <c r="B91" i="7"/>
  <c r="B79" i="7"/>
  <c r="B67" i="7"/>
  <c r="B55" i="7"/>
  <c r="B43" i="7"/>
  <c r="J83" i="13"/>
  <c r="K86" i="13"/>
  <c r="J82" i="13"/>
  <c r="K85" i="13"/>
  <c r="J81" i="13"/>
  <c r="K84" i="13"/>
  <c r="J77" i="13"/>
  <c r="L77" i="13" s="1"/>
  <c r="J80" i="13"/>
  <c r="K83" i="13"/>
  <c r="L83" i="13" s="1"/>
  <c r="J91" i="13"/>
  <c r="J79" i="13"/>
  <c r="K82" i="13"/>
  <c r="J90" i="13"/>
  <c r="J78" i="13"/>
  <c r="K81" i="13"/>
  <c r="J89" i="13"/>
  <c r="K80" i="13"/>
  <c r="J88" i="13"/>
  <c r="K91" i="13"/>
  <c r="K79" i="13"/>
  <c r="J87" i="13"/>
  <c r="K90" i="13"/>
  <c r="L90" i="13" s="1"/>
  <c r="K78" i="13"/>
  <c r="J86" i="13"/>
  <c r="K89" i="13"/>
  <c r="J85" i="13"/>
  <c r="K88" i="13"/>
  <c r="J84" i="13"/>
  <c r="K87" i="13"/>
  <c r="L78" i="13" l="1"/>
  <c r="L79" i="13"/>
  <c r="L84" i="13"/>
  <c r="L85" i="13"/>
  <c r="L80" i="13"/>
  <c r="L81" i="13"/>
  <c r="L88" i="13"/>
  <c r="L86" i="13"/>
  <c r="L87" i="13"/>
  <c r="L89" i="13"/>
  <c r="L91" i="13"/>
  <c r="L8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<sst xmlns="http://schemas.openxmlformats.org/spreadsheetml/2006/main" count="77450" uniqueCount="9287">
  <si>
    <t>Order ID</t>
  </si>
  <si>
    <t>Order Date</t>
  </si>
  <si>
    <t>Ship Date</t>
  </si>
  <si>
    <t>Ship Mode</t>
  </si>
  <si>
    <t>Customer ID</t>
  </si>
  <si>
    <t>Country/Region</t>
  </si>
  <si>
    <t>City</t>
  </si>
  <si>
    <t>State/Province</t>
  </si>
  <si>
    <t>Postal Code</t>
  </si>
  <si>
    <t>Division</t>
  </si>
  <si>
    <t>Region</t>
  </si>
  <si>
    <t>Product ID</t>
  </si>
  <si>
    <t>Product Name</t>
  </si>
  <si>
    <t>Sales</t>
  </si>
  <si>
    <t>Units</t>
  </si>
  <si>
    <t>Gross Profit</t>
  </si>
  <si>
    <t>Cost</t>
  </si>
  <si>
    <t>US-2021-128055-CHO-TRI-54000</t>
  </si>
  <si>
    <t>Standard Class</t>
  </si>
  <si>
    <t>United States</t>
  </si>
  <si>
    <t>San Francisco</t>
  </si>
  <si>
    <t>California</t>
  </si>
  <si>
    <t>Chocolate</t>
  </si>
  <si>
    <t>Pacific</t>
  </si>
  <si>
    <t>CHO-TRI-54000</t>
  </si>
  <si>
    <t>Wonka Bar - Triple Dazzle Caramel</t>
  </si>
  <si>
    <t>US-2021-128055-CHO-SCR-58000</t>
  </si>
  <si>
    <t>CHO-SCR-58000</t>
  </si>
  <si>
    <t>Wonka Bar -Scrumdiddlyumptious</t>
  </si>
  <si>
    <t>US-2021-138100-CHO-FUD-51000</t>
  </si>
  <si>
    <t>New York City</t>
  </si>
  <si>
    <t>New York</t>
  </si>
  <si>
    <t>Atlantic</t>
  </si>
  <si>
    <t>CHO-FUD-51000</t>
  </si>
  <si>
    <t>Wonka Bar - Fudge Mallows</t>
  </si>
  <si>
    <t>US-2021-138100-CHO-MIL-31000</t>
  </si>
  <si>
    <t>CHO-MIL-31000</t>
  </si>
  <si>
    <t>Wonka Bar - Milk Chocolate</t>
  </si>
  <si>
    <t>US-2022-121391-CHO-MIL-31000</t>
  </si>
  <si>
    <t>First Class</t>
  </si>
  <si>
    <t>US-2023-103982-CHO-SCR-58000</t>
  </si>
  <si>
    <t>Round Rock</t>
  </si>
  <si>
    <t>Texas</t>
  </si>
  <si>
    <t>Interior</t>
  </si>
  <si>
    <t>US-2023-103982-CHO-NUT-13000</t>
  </si>
  <si>
    <t>CHO-NUT-13000</t>
  </si>
  <si>
    <t>Wonka Bar - Nutty Crunch Surprise</t>
  </si>
  <si>
    <t>US-2023-103982-CHO-FUD-51000</t>
  </si>
  <si>
    <t>US-2023-103982-CHO-MIL-31000</t>
  </si>
  <si>
    <t>US-2024-147039-CHO-NUT-13000</t>
  </si>
  <si>
    <t>Minneapolis</t>
  </si>
  <si>
    <t>Minnesota</t>
  </si>
  <si>
    <t>US-2021-158064-CHO-MIL-31000</t>
  </si>
  <si>
    <t>Los Angeles</t>
  </si>
  <si>
    <t>US-2021-130729-CHO-MIL-31000</t>
  </si>
  <si>
    <t>Rancho Cucamonga</t>
  </si>
  <si>
    <t>US-2022-140921-CHO-TRI-54000</t>
  </si>
  <si>
    <t>Omaha</t>
  </si>
  <si>
    <t>Nebraska</t>
  </si>
  <si>
    <t>US-2022-140921-CHO-NUT-13000</t>
  </si>
  <si>
    <t>US-2022-109939-CHO-SCR-58000</t>
  </si>
  <si>
    <t>Salem</t>
  </si>
  <si>
    <t>Oregon</t>
  </si>
  <si>
    <t>US-2022-114503-CHO-NUT-13000</t>
  </si>
  <si>
    <t>Lebanon</t>
  </si>
  <si>
    <t>Tennessee</t>
  </si>
  <si>
    <t>Gulf</t>
  </si>
  <si>
    <t>US-2023-126613-CHO-TRI-54000</t>
  </si>
  <si>
    <t>Mesa</t>
  </si>
  <si>
    <t>Arizona</t>
  </si>
  <si>
    <t>US-2023-131065-CHO-NUT-13000</t>
  </si>
  <si>
    <t>Second Class</t>
  </si>
  <si>
    <t>Atlanta</t>
  </si>
  <si>
    <t>Georgia</t>
  </si>
  <si>
    <t>US-2023-131065-CHO-SCR-58000</t>
  </si>
  <si>
    <t>US-2024-169488-CHO-MIL-31000</t>
  </si>
  <si>
    <t>Providence</t>
  </si>
  <si>
    <t>Rhode Island</t>
  </si>
  <si>
    <t>US-2024-169488-CHO-TRI-54000</t>
  </si>
  <si>
    <t>US-2024-100230-CHO-NUT-13000</t>
  </si>
  <si>
    <t>US-2024-100230-CHO-TRI-54000</t>
  </si>
  <si>
    <t>US-2021-155271-CHO-TRI-54000</t>
  </si>
  <si>
    <t>Same Day</t>
  </si>
  <si>
    <t>Middletown</t>
  </si>
  <si>
    <t>Connecticut</t>
  </si>
  <si>
    <t>US-2023-121671-CHO-TRI-54000</t>
  </si>
  <si>
    <t>Springfield</t>
  </si>
  <si>
    <t>Missouri</t>
  </si>
  <si>
    <t>US-2023-121671-CHO-SCR-58000</t>
  </si>
  <si>
    <t>US-2023-121671-CHO-NUT-13000</t>
  </si>
  <si>
    <t>US-2023-121671-CHO-FUD-51000</t>
  </si>
  <si>
    <t>US-2023-114601-CHO-SCR-58000</t>
  </si>
  <si>
    <t>Detroit</t>
  </si>
  <si>
    <t>Michigan</t>
  </si>
  <si>
    <t>US-2023-114601-CHO-TRI-54000</t>
  </si>
  <si>
    <t>US-2023-114601-CHO-NUT-13000</t>
  </si>
  <si>
    <t>US-2024-114412-CHO-TRI-54000</t>
  </si>
  <si>
    <t>Concord</t>
  </si>
  <si>
    <t>North Carolina</t>
  </si>
  <si>
    <t>US-2021-154963-CHO-FUD-51000</t>
  </si>
  <si>
    <t>Chester</t>
  </si>
  <si>
    <t>Pennsylvania</t>
  </si>
  <si>
    <t>US-2021-154963-CHO-TRI-54000</t>
  </si>
  <si>
    <t>US-2021-154963-CHO-MIL-31000</t>
  </si>
  <si>
    <t>US-2021-143210-CHO-FUD-51000</t>
  </si>
  <si>
    <t>Lowell</t>
  </si>
  <si>
    <t>Massachusetts</t>
  </si>
  <si>
    <t>US-2021-143210-CHO-MIL-31000</t>
  </si>
  <si>
    <t>US-2022-110863-CHO-FUD-51000</t>
  </si>
  <si>
    <t>Oklahoma City</t>
  </si>
  <si>
    <t>Oklahoma</t>
  </si>
  <si>
    <t>US-2023-147137-CHO-FUD-51000</t>
  </si>
  <si>
    <t>US-2023-147137-CHO-MIL-31000</t>
  </si>
  <si>
    <t>US-2023-147137-CHO-NUT-13000</t>
  </si>
  <si>
    <t>US-2023-131205-CHO-TRI-54000</t>
  </si>
  <si>
    <t>Georgetown</t>
  </si>
  <si>
    <t>Kentucky</t>
  </si>
  <si>
    <t>US-2023-131205-CHO-SCR-58000</t>
  </si>
  <si>
    <t>US-2023-131205-CHO-MIL-31000</t>
  </si>
  <si>
    <t>US-2024-157196-CHO-NUT-13000</t>
  </si>
  <si>
    <t>San Diego</t>
  </si>
  <si>
    <t>US-2021-152905-CHO-FUD-51000</t>
  </si>
  <si>
    <t>Arlington</t>
  </si>
  <si>
    <t>US-2021-156587-CHO-NUT-13000</t>
  </si>
  <si>
    <t>Seattle</t>
  </si>
  <si>
    <t>Washington</t>
  </si>
  <si>
    <t>US-2021-156587-CHO-FUD-51000</t>
  </si>
  <si>
    <t>US-2023-140935-CHO-MIL-31000</t>
  </si>
  <si>
    <t>US-2023-140935-CHO-NUT-13000</t>
  </si>
  <si>
    <t>US-2022-150511-CHO-MIL-31000</t>
  </si>
  <si>
    <t>Des Moines</t>
  </si>
  <si>
    <t>US-2023-108637-CHO-MIL-31000</t>
  </si>
  <si>
    <t>Waynesboro</t>
  </si>
  <si>
    <t>Virginia</t>
  </si>
  <si>
    <t>US-2023-108637-CHO-TRI-54000</t>
  </si>
  <si>
    <t>US-2023-108637-CHO-SCR-58000</t>
  </si>
  <si>
    <t>US-2023-161207-CHO-NUT-13000</t>
  </si>
  <si>
    <t>New Hampshire</t>
  </si>
  <si>
    <t>US-2023-129714-CHO-SCR-58000</t>
  </si>
  <si>
    <t>US-2023-129714-CHO-FUD-51000</t>
  </si>
  <si>
    <t>US-2023-129714-CHO-NUT-13000</t>
  </si>
  <si>
    <t>US-2023-129714-CHO-TRI-54000</t>
  </si>
  <si>
    <t>US-2024-159688-CHO-SCR-58000</t>
  </si>
  <si>
    <t>US-2024-134173-CHO-NUT-13000</t>
  </si>
  <si>
    <t>Philadelphia</t>
  </si>
  <si>
    <t>US-2024-118213-OTH-GUM-21000</t>
  </si>
  <si>
    <t>Greenwood</t>
  </si>
  <si>
    <t>Indiana</t>
  </si>
  <si>
    <t>Other</t>
  </si>
  <si>
    <t>OTH-GUM-21000</t>
  </si>
  <si>
    <t>Wonka Gum</t>
  </si>
  <si>
    <t>US-2024-118213-CHO-TRI-54000</t>
  </si>
  <si>
    <t>US-2024-107174-CHO-TRI-54000</t>
  </si>
  <si>
    <t>US-2024-107174-CHO-FUD-51000</t>
  </si>
  <si>
    <t>US-2024-107174-CHO-MIL-31000</t>
  </si>
  <si>
    <t>US-2021-103100-CHO-NUT-13000</t>
  </si>
  <si>
    <t>Indianapolis</t>
  </si>
  <si>
    <t>US-2021-103100-CHO-FUD-51000</t>
  </si>
  <si>
    <t>US-2022-163181-CHO-SCR-58000</t>
  </si>
  <si>
    <t>Houston</t>
  </si>
  <si>
    <t>US-2022-163181-CHO-MIL-31000</t>
  </si>
  <si>
    <t>US-2022-163181-CHO-TRI-54000</t>
  </si>
  <si>
    <t>US-2022-163181-CHO-NUT-13000</t>
  </si>
  <si>
    <t>US-2023-147431-CHO-TRI-54000</t>
  </si>
  <si>
    <t>US-2023-122245-CHO-FUD-51000</t>
  </si>
  <si>
    <t>Phoenix</t>
  </si>
  <si>
    <t>US-2023-117121-CHO-FUD-51000</t>
  </si>
  <si>
    <t>US-2024-121643-CHO-FUD-51000</t>
  </si>
  <si>
    <t>Portland</t>
  </si>
  <si>
    <t>US-2024-126788-CHO-SCR-58000</t>
  </si>
  <si>
    <t>Pearland</t>
  </si>
  <si>
    <t>US-2024-140781-CHO-MIL-31000</t>
  </si>
  <si>
    <t>Bloomington</t>
  </si>
  <si>
    <t>Illinois</t>
  </si>
  <si>
    <t>US-2024-153822-CHO-MIL-31000</t>
  </si>
  <si>
    <t>US-2024-153822-CHO-FUD-51000</t>
  </si>
  <si>
    <t>US-2024-153822-CHO-NUT-13000</t>
  </si>
  <si>
    <t>US-2024-101042-CHO-MIL-31000</t>
  </si>
  <si>
    <t>Henderson</t>
  </si>
  <si>
    <t>US-2024-101042-CHO-TRI-54000</t>
  </si>
  <si>
    <t>US-2021-169061-CHO-TRI-54000</t>
  </si>
  <si>
    <t>Yonkers</t>
  </si>
  <si>
    <t>US-2021-169061-CHO-NUT-13000</t>
  </si>
  <si>
    <t>US-2022-168186-CHO-FUD-51000</t>
  </si>
  <si>
    <t>Tulsa</t>
  </si>
  <si>
    <t>US-2023-147970-CHO-TRI-54000</t>
  </si>
  <si>
    <t>Dallas</t>
  </si>
  <si>
    <t>US-2024-120761-CHO-FUD-51000</t>
  </si>
  <si>
    <t>Long Beach</t>
  </si>
  <si>
    <t>US-2024-158876-CHO-NUT-13000</t>
  </si>
  <si>
    <t>Carrollton</t>
  </si>
  <si>
    <t>US-2024-158876-CHO-SCR-58000</t>
  </si>
  <si>
    <t>US-2021-139500-CHO-SCR-58000</t>
  </si>
  <si>
    <t>Decatur</t>
  </si>
  <si>
    <t>CA-2021-126634-CHO-FUD-51000</t>
  </si>
  <si>
    <t>Canada</t>
  </si>
  <si>
    <t>Vancouver</t>
  </si>
  <si>
    <t>British Columbia</t>
  </si>
  <si>
    <t>V5K</t>
  </si>
  <si>
    <t>US-2022-131534-CHO-SCR-58000</t>
  </si>
  <si>
    <t>US-2022-131534-CHO-TRI-54000</t>
  </si>
  <si>
    <t>US-2022-144043-CHO-TRI-54000</t>
  </si>
  <si>
    <t>Louisville</t>
  </si>
  <si>
    <t>Colorado</t>
  </si>
  <si>
    <t>US-2022-115945-CHO-SCR-58000</t>
  </si>
  <si>
    <t>US-2022-115945-CHO-TRI-54000</t>
  </si>
  <si>
    <t>US-2024-126634-CHO-FUD-51000</t>
  </si>
  <si>
    <t>Lakewood</t>
  </si>
  <si>
    <t>US-2024-144932-CHO-FUD-51000</t>
  </si>
  <si>
    <t>Toledo</t>
  </si>
  <si>
    <t>Ohio</t>
  </si>
  <si>
    <t>US-2024-144932-CHO-SCR-58000</t>
  </si>
  <si>
    <t>US-2024-145737-CHO-TRI-54000</t>
  </si>
  <si>
    <t>US-2024-131212-CHO-MIL-31000</t>
  </si>
  <si>
    <t>Bellevue</t>
  </si>
  <si>
    <t>US-2024-131212-CHO-NUT-13000</t>
  </si>
  <si>
    <t>CA-2024-126634-CHO-FUD-51000</t>
  </si>
  <si>
    <t>US-2021-122679-CHO-TRI-54000</t>
  </si>
  <si>
    <t>US-2022-142055-CHO-SCR-58000</t>
  </si>
  <si>
    <t>US-2022-110093-CHO-MIL-31000</t>
  </si>
  <si>
    <t>US-2022-110093-CHO-FUD-51000</t>
  </si>
  <si>
    <t>US-2023-158708-SUG-SWE-91000</t>
  </si>
  <si>
    <t>Plano</t>
  </si>
  <si>
    <t>Sugar</t>
  </si>
  <si>
    <t>SUG-SWE-91000</t>
  </si>
  <si>
    <t>SweeTARTS</t>
  </si>
  <si>
    <t>US-2023-151323-CHO-NUT-13000</t>
  </si>
  <si>
    <t>US-2023-151155-CHO-MIL-31000</t>
  </si>
  <si>
    <t>Jackson</t>
  </si>
  <si>
    <t>Mississippi</t>
  </si>
  <si>
    <t>US-2023-151155-CHO-TRI-54000</t>
  </si>
  <si>
    <t>US-2024-127705-CHO-SCR-58000</t>
  </si>
  <si>
    <t>Lorain</t>
  </si>
  <si>
    <t>US-2024-155873-CHO-MIL-31000</t>
  </si>
  <si>
    <t>Carlsbad</t>
  </si>
  <si>
    <t>New Mexico</t>
  </si>
  <si>
    <t>US-2024-155873-CHO-SCR-58000</t>
  </si>
  <si>
    <t>US-2024-126662-CHO-SCR-58000</t>
  </si>
  <si>
    <t>US-2021-115336-CHO-NUT-13000</t>
  </si>
  <si>
    <t>Chicago</t>
  </si>
  <si>
    <t>US-2022-111234-CHO-NUT-13000</t>
  </si>
  <si>
    <t>US-2022-158323-CHO-NUT-13000</t>
  </si>
  <si>
    <t>Jacksonville</t>
  </si>
  <si>
    <t>US-2024-155425-CHO-TRI-54000</t>
  </si>
  <si>
    <t>Tucson</t>
  </si>
  <si>
    <t>US-2024-155425-CHO-MIL-31000</t>
  </si>
  <si>
    <t>US-2024-155425-CHO-NUT-13000</t>
  </si>
  <si>
    <t>US-2021-129924-CHO-FUD-51000</t>
  </si>
  <si>
    <t>US-2023-144400-CHO-SCR-58000</t>
  </si>
  <si>
    <t>US-2024-158218-CHO-MIL-31000</t>
  </si>
  <si>
    <t>US-2024-158218-CHO-FUD-51000</t>
  </si>
  <si>
    <t>US-2021-167262-CHO-FUD-51000</t>
  </si>
  <si>
    <t>Avondale</t>
  </si>
  <si>
    <t>US-2022-106495-CHO-TRI-54000</t>
  </si>
  <si>
    <t>Tampa</t>
  </si>
  <si>
    <t>Florida</t>
  </si>
  <si>
    <t>US-2022-164441-CHO-SCR-58000</t>
  </si>
  <si>
    <t>US-2023-116232-CHO-FUD-51000</t>
  </si>
  <si>
    <t>Pembroke Pines</t>
  </si>
  <si>
    <t>US-2023-116232-CHO-MIL-31000</t>
  </si>
  <si>
    <t>US-2023-163573-CHO-NUT-13000</t>
  </si>
  <si>
    <t>US-2024-141789-CHO-FUD-51000</t>
  </si>
  <si>
    <t>US-2024-158729-CHO-NUT-13000</t>
  </si>
  <si>
    <t>Lafayette</t>
  </si>
  <si>
    <t>Louisiana</t>
  </si>
  <si>
    <t>US-2022-100734-CHO-TRI-54000</t>
  </si>
  <si>
    <t>US-2022-100734-CHO-MIL-31000</t>
  </si>
  <si>
    <t>US-2024-136007-CHO-SCR-58000</t>
  </si>
  <si>
    <t>US-2024-136007-CHO-TRI-54000</t>
  </si>
  <si>
    <t>US-2024-101637-CHO-TRI-54000</t>
  </si>
  <si>
    <t>Beaumont</t>
  </si>
  <si>
    <t>US-2024-157987-CHO-FUD-51000</t>
  </si>
  <si>
    <t>US-2024-157987-CHO-NUT-13000</t>
  </si>
  <si>
    <t>US-2024-157987-CHO-MIL-31000</t>
  </si>
  <si>
    <t>US-2024-157987-CHO-SCR-58000</t>
  </si>
  <si>
    <t>US-2024-169411-CHO-NUT-13000</t>
  </si>
  <si>
    <t>Rochester</t>
  </si>
  <si>
    <t>US-2021-122021-CHO-SCR-58000</t>
  </si>
  <si>
    <t>Parma</t>
  </si>
  <si>
    <t>US-2021-122021-CHO-FUD-51000</t>
  </si>
  <si>
    <t>US-2023-134544-CHO-MIL-31000</t>
  </si>
  <si>
    <t>US-2023-161928-CHO-FUD-51000</t>
  </si>
  <si>
    <t>US-2023-158617-CHO-TRI-54000</t>
  </si>
  <si>
    <t>Lawrence</t>
  </si>
  <si>
    <t>US-2024-135650-CHO-TRI-54000</t>
  </si>
  <si>
    <t>Huntsville</t>
  </si>
  <si>
    <t>US-2021-128062-CHO-SCR-58000</t>
  </si>
  <si>
    <t>US-2021-152030-CHO-SCR-58000</t>
  </si>
  <si>
    <t>US-2022-120439-CHO-SCR-58000</t>
  </si>
  <si>
    <t>US-2022-124268-CHO-NUT-13000</t>
  </si>
  <si>
    <t>US-2024-127432-CHO-SCR-58000</t>
  </si>
  <si>
    <t>Great Falls</t>
  </si>
  <si>
    <t>Montana</t>
  </si>
  <si>
    <t>US-2024-127432-CHO-TRI-54000</t>
  </si>
  <si>
    <t>US-2024-136784-CHO-FUD-51000</t>
  </si>
  <si>
    <t>US-2024-160416-CHO-TRI-54000</t>
  </si>
  <si>
    <t>US-2024-143245-CHO-NUT-13000</t>
  </si>
  <si>
    <t>Fairfield</t>
  </si>
  <si>
    <t>US-2024-143245-CHO-FUD-51000</t>
  </si>
  <si>
    <t>US-2022-168634-CHO-TRI-54000</t>
  </si>
  <si>
    <t>US-2023-126270-CHO-SCR-58000</t>
  </si>
  <si>
    <t>San Clemente</t>
  </si>
  <si>
    <t>US-2023-139234-CHO-FUD-51000</t>
  </si>
  <si>
    <t>US-2023-139234-CHO-NUT-13000</t>
  </si>
  <si>
    <t>US-2023-146934-CHO-TRI-54000</t>
  </si>
  <si>
    <t>Passaic</t>
  </si>
  <si>
    <t>New Jersey</t>
  </si>
  <si>
    <t>US-2023-146934-CHO-NUT-13000</t>
  </si>
  <si>
    <t>US-2023-146934-CHO-SCR-58000</t>
  </si>
  <si>
    <t>US-2023-146934-CHO-MIL-31000</t>
  </si>
  <si>
    <t>US-2024-125269-CHO-FUD-51000</t>
  </si>
  <si>
    <t>US-2024-125269-CHO-MIL-31000</t>
  </si>
  <si>
    <t>US-2024-167871-CHO-TRI-54000</t>
  </si>
  <si>
    <t>Homestead</t>
  </si>
  <si>
    <t>US-2024-167871-CHO-SCR-58000</t>
  </si>
  <si>
    <t>US-2024-139969-CHO-MIL-31000</t>
  </si>
  <si>
    <t>College Station</t>
  </si>
  <si>
    <t>US-2021-114181-CHO-TRI-54000</t>
  </si>
  <si>
    <t>US-2021-114181-CHO-SCR-58000</t>
  </si>
  <si>
    <t>US-2021-103702-CHO-TRI-54000</t>
  </si>
  <si>
    <t>US-2022-114300-CHO-TRI-54000</t>
  </si>
  <si>
    <t>US-2023-115588-CHO-MIL-31000</t>
  </si>
  <si>
    <t>US-2023-115588-CHO-SCR-58000</t>
  </si>
  <si>
    <t>US-2021-167164-CHO-FUD-51000</t>
  </si>
  <si>
    <t>West Jordan</t>
  </si>
  <si>
    <t>Utah</t>
  </si>
  <si>
    <t>US-2021-103058-CHO-TRI-54000</t>
  </si>
  <si>
    <t>CA-2021-153738-CHO-SCR-58000</t>
  </si>
  <si>
    <t>Toronto</t>
  </si>
  <si>
    <t>Ontario</t>
  </si>
  <si>
    <t>M2N</t>
  </si>
  <si>
    <t>US-2022-153738-CHO-SCR-58000</t>
  </si>
  <si>
    <t>CA-2022-153738-CHO-SCR-58000</t>
  </si>
  <si>
    <t>US-2023-105732-CHO-TRI-54000</t>
  </si>
  <si>
    <t>US-2023-105732-CHO-NUT-13000</t>
  </si>
  <si>
    <t>US-2023-105732-CHO-SCR-58000</t>
  </si>
  <si>
    <t>US-2023-105732-CHO-MIL-31000</t>
  </si>
  <si>
    <t>US-2023-105732-CHO-FUD-51000</t>
  </si>
  <si>
    <t>CA-2023-153738-CHO-SCR-58000</t>
  </si>
  <si>
    <t>US-2024-139416-CHO-MIL-31000</t>
  </si>
  <si>
    <t>CA-2024-153738-CHO-SCR-58000</t>
  </si>
  <si>
    <t>US-2021-147298-CHO-NUT-13000</t>
  </si>
  <si>
    <t>US-2021-147298-CHO-SCR-58000</t>
  </si>
  <si>
    <t>US-2022-166800-CHO-MIL-31000</t>
  </si>
  <si>
    <t>Las Vegas</t>
  </si>
  <si>
    <t>Nevada</t>
  </si>
  <si>
    <t>US-2023-143749-OTH-LIC-15000</t>
  </si>
  <si>
    <t>Franklin</t>
  </si>
  <si>
    <t>OTH-LIC-15000</t>
  </si>
  <si>
    <t>Lickable Wallpaper</t>
  </si>
  <si>
    <t>US-2024-161823-CHO-FUD-51000</t>
  </si>
  <si>
    <t>US-2023-104150-CHO-TRI-54000</t>
  </si>
  <si>
    <t>US-2024-107748-CHO-MIL-31000</t>
  </si>
  <si>
    <t>Stockton</t>
  </si>
  <si>
    <t>US-2024-107748-CHO-FUD-51000</t>
  </si>
  <si>
    <t>US-2024-108287-CHO-SCR-58000</t>
  </si>
  <si>
    <t>Charlotte</t>
  </si>
  <si>
    <t>US-2024-142909-CHO-FUD-51000</t>
  </si>
  <si>
    <t>US-2024-104927-CHO-SCR-58000</t>
  </si>
  <si>
    <t>US-2024-104927-CHO-MIL-31000</t>
  </si>
  <si>
    <t>US-2024-104927-CHO-NUT-13000</t>
  </si>
  <si>
    <t>US-2021-158470-CHO-SCR-58000</t>
  </si>
  <si>
    <t>US-2021-158470-CHO-MIL-31000</t>
  </si>
  <si>
    <t>US-2021-125171-CHO-SCR-58000</t>
  </si>
  <si>
    <t>US-2023-109820-CHO-MIL-31000</t>
  </si>
  <si>
    <t>Cincinnati</t>
  </si>
  <si>
    <t>US-2023-136483-CHO-NUT-13000</t>
  </si>
  <si>
    <t>Knoxville</t>
  </si>
  <si>
    <t>US-2024-107244-CHO-FUD-51000</t>
  </si>
  <si>
    <t>US-2022-104241-CHO-TRI-54000</t>
  </si>
  <si>
    <t>Alexandria</t>
  </si>
  <si>
    <t>US-2022-162201-CHO-MIL-31000</t>
  </si>
  <si>
    <t>Saint Petersburg</t>
  </si>
  <si>
    <t>US-2022-162201-CHO-TRI-54000</t>
  </si>
  <si>
    <t>US-2022-162201-CHO-SCR-58000</t>
  </si>
  <si>
    <t>US-2022-162201-OTH-GUM-21000</t>
  </si>
  <si>
    <t>US-2022-142692-CHO-SCR-58000</t>
  </si>
  <si>
    <t>US-2022-118738-CHO-SCR-58000</t>
  </si>
  <si>
    <t>US-2022-118738-CHO-FUD-51000</t>
  </si>
  <si>
    <t>US-2022-118738-CHO-TRI-54000</t>
  </si>
  <si>
    <t>US-2022-156146-CHO-MIL-31000</t>
  </si>
  <si>
    <t>Peoria</t>
  </si>
  <si>
    <t>US-2022-156146-CHO-SCR-58000</t>
  </si>
  <si>
    <t>US-2022-111948-CHO-FUD-51000</t>
  </si>
  <si>
    <t>US-2022-111948-OTH-GUM-21000</t>
  </si>
  <si>
    <t>US-2023-168921-CHO-NUT-13000</t>
  </si>
  <si>
    <t>US-2024-132976-CHO-FUD-51000</t>
  </si>
  <si>
    <t>US-2024-132976-OTH-LIC-15000</t>
  </si>
  <si>
    <t>US-2024-132976-CHO-TRI-54000</t>
  </si>
  <si>
    <t>US-2021-167850-CHO-MIL-31000</t>
  </si>
  <si>
    <t>US-2021-167850-CHO-FUD-51000</t>
  </si>
  <si>
    <t>US-2021-158281-OTH-LIC-15000</t>
  </si>
  <si>
    <t>US-2022-169572-CHO-TRI-54000</t>
  </si>
  <si>
    <t>Richmond</t>
  </si>
  <si>
    <t>US-2022-164084-CHO-FUD-51000</t>
  </si>
  <si>
    <t>US-2022-164084-CHO-MIL-31000</t>
  </si>
  <si>
    <t>US-2022-164084-CHO-SCR-58000</t>
  </si>
  <si>
    <t>US-2022-137512-CHO-MIL-31000</t>
  </si>
  <si>
    <t>Allen</t>
  </si>
  <si>
    <t>US-2022-137512-CHO-TRI-54000</t>
  </si>
  <si>
    <t>US-2023-133368-CHO-MIL-31000</t>
  </si>
  <si>
    <t>US-2023-108987-CHO-SCR-58000</t>
  </si>
  <si>
    <t>US-2023-108987-CHO-FUD-51000</t>
  </si>
  <si>
    <t>US-2023-108987-CHO-NUT-13000</t>
  </si>
  <si>
    <t>US-2024-146822-CHO-MIL-31000</t>
  </si>
  <si>
    <t>US-2024-101483-CHO-MIL-31000</t>
  </si>
  <si>
    <t>US-2024-101483-CHO-FUD-51000</t>
  </si>
  <si>
    <t>US-2024-101483-CHO-TRI-54000</t>
  </si>
  <si>
    <t>US-2024-104094-CHO-FUD-51000</t>
  </si>
  <si>
    <t>Milwaukee</t>
  </si>
  <si>
    <t>Wisconsin</t>
  </si>
  <si>
    <t>US-2024-163335-CHO-NUT-13000</t>
  </si>
  <si>
    <t>Columbus</t>
  </si>
  <si>
    <t>US-2024-163335-CHO-FUD-51000</t>
  </si>
  <si>
    <t>US-2021-158638-CHO-SCR-58000</t>
  </si>
  <si>
    <t>US-2022-110947-CHO-TRI-54000</t>
  </si>
  <si>
    <t>Hampton</t>
  </si>
  <si>
    <t>US-2022-113222-CHO-FUD-51000</t>
  </si>
  <si>
    <t>US-2024-126123-CHO-MIL-31000</t>
  </si>
  <si>
    <t>US-2024-126123-CHO-FUD-51000</t>
  </si>
  <si>
    <t>US-2021-119137-CHO-MIL-31000</t>
  </si>
  <si>
    <t>US-2021-119137-CHO-SCR-58000</t>
  </si>
  <si>
    <t>US-2021-119137-CHO-NUT-13000</t>
  </si>
  <si>
    <t>US-2022-130785-CHO-NUT-13000</t>
  </si>
  <si>
    <t>US-2022-130785-CHO-SCR-58000</t>
  </si>
  <si>
    <t>US-2022-130785-CHO-TRI-54000</t>
  </si>
  <si>
    <t>US-2022-136728-CHO-MIL-31000</t>
  </si>
  <si>
    <t>US-2022-136728-CHO-SCR-58000</t>
  </si>
  <si>
    <t>US-2022-115399-CHO-MIL-31000</t>
  </si>
  <si>
    <t>US-2022-148376-CHO-MIL-31000</t>
  </si>
  <si>
    <t>US-2022-148376-CHO-NUT-13000</t>
  </si>
  <si>
    <t>US-2023-158435-CHO-NUT-13000</t>
  </si>
  <si>
    <t>Waterbury</t>
  </si>
  <si>
    <t>US-2023-158435-CHO-FUD-51000</t>
  </si>
  <si>
    <t>US-2023-160108-CHO-NUT-13000</t>
  </si>
  <si>
    <t>Eau Claire</t>
  </si>
  <si>
    <t>US-2023-160108-CHO-SCR-58000</t>
  </si>
  <si>
    <t>US-2024-110198-CHO-SCR-58000</t>
  </si>
  <si>
    <t>Coral Springs</t>
  </si>
  <si>
    <t>US-2024-110198-CHO-NUT-13000</t>
  </si>
  <si>
    <t>US-2024-161557-CHO-FUD-51000</t>
  </si>
  <si>
    <t>US-2024-116939-CHO-MIL-31000</t>
  </si>
  <si>
    <t>US-2021-122070-CHO-NUT-13000</t>
  </si>
  <si>
    <t>Troy</t>
  </si>
  <si>
    <t>US-2021-122070-OTH-KAZ-38000</t>
  </si>
  <si>
    <t>OTH-KAZ-38000</t>
  </si>
  <si>
    <t>Kazookles</t>
  </si>
  <si>
    <t>US-2021-113768-CHO-FUD-51000</t>
  </si>
  <si>
    <t>US-2021-113768-OTH-LIC-15000</t>
  </si>
  <si>
    <t>US-2021-158400-CHO-NUT-13000</t>
  </si>
  <si>
    <t>US-2021-157644-CHO-SCR-58000</t>
  </si>
  <si>
    <t>US-2021-157644-CHO-TRI-54000</t>
  </si>
  <si>
    <t>US-2022-130113-CHO-TRI-54000</t>
  </si>
  <si>
    <t>US-2022-130113-CHO-NUT-13000</t>
  </si>
  <si>
    <t>US-2023-162747-CHO-MIL-31000</t>
  </si>
  <si>
    <t>Gulfport</t>
  </si>
  <si>
    <t>US-2024-164000-CHO-MIL-31000</t>
  </si>
  <si>
    <t>US-2021-160066-CHO-FUD-51000</t>
  </si>
  <si>
    <t>Huntington Beach</t>
  </si>
  <si>
    <t>US-2022-161795-CHO-SCR-58000</t>
  </si>
  <si>
    <t>US-2023-144015-CHO-SCR-58000</t>
  </si>
  <si>
    <t>US-2023-144015-CHO-MIL-31000</t>
  </si>
  <si>
    <t>US-2023-144015-CHO-FUD-51000</t>
  </si>
  <si>
    <t>US-2023-149797-CHO-MIL-31000</t>
  </si>
  <si>
    <t>US-2023-147109-CHO-FUD-51000</t>
  </si>
  <si>
    <t>US-2023-147109-CHO-NUT-13000</t>
  </si>
  <si>
    <t>US-2024-118857-OTH-KAZ-38000</t>
  </si>
  <si>
    <t>US-2024-145702-CHO-FUD-51000</t>
  </si>
  <si>
    <t>US-2024-145702-CHO-TRI-54000</t>
  </si>
  <si>
    <t>US-2024-112004-CHO-SCR-58000</t>
  </si>
  <si>
    <t>US-2024-125451-CHO-SCR-58000</t>
  </si>
  <si>
    <t>Cranston</t>
  </si>
  <si>
    <t>US-2024-125451-CHO-FUD-51000</t>
  </si>
  <si>
    <t>US-2024-125451-CHO-NUT-13000</t>
  </si>
  <si>
    <t>US-2024-125451-CHO-TRI-54000</t>
  </si>
  <si>
    <t>US-2024-165029-CHO-NUT-13000</t>
  </si>
  <si>
    <t>US-2021-123295-CHO-FUD-51000</t>
  </si>
  <si>
    <t>US-2023-135594-CHO-NUT-13000</t>
  </si>
  <si>
    <t>Aurora</t>
  </si>
  <si>
    <t>US-2023-145261-CHO-NUT-13000</t>
  </si>
  <si>
    <t>US-2023-145261-CHO-TRI-54000</t>
  </si>
  <si>
    <t>US-2023-145261-CHO-MIL-31000</t>
  </si>
  <si>
    <t>US-2023-145261-OTH-LIC-15000</t>
  </si>
  <si>
    <t>US-2023-145261-CHO-SCR-58000</t>
  </si>
  <si>
    <t>US-2024-150987-CHO-TRI-54000</t>
  </si>
  <si>
    <t>US-2024-107958-OTH-KAZ-38000</t>
  </si>
  <si>
    <t>US-2024-107958-CHO-TRI-54000</t>
  </si>
  <si>
    <t>US-2024-151211-CHO-SCR-58000</t>
  </si>
  <si>
    <t>US-2024-151211-CHO-NUT-13000</t>
  </si>
  <si>
    <t>US-2024-131632-CHO-FUD-51000</t>
  </si>
  <si>
    <t>US-2022-125185-CHO-SCR-58000</t>
  </si>
  <si>
    <t>Bethlehem</t>
  </si>
  <si>
    <t>US-2022-125185-CHO-FUD-51000</t>
  </si>
  <si>
    <t>US-2023-112697-CHO-FUD-51000</t>
  </si>
  <si>
    <t>Tamarac</t>
  </si>
  <si>
    <t>US-2023-112697-CHO-NUT-13000</t>
  </si>
  <si>
    <t>US-2023-112697-CHO-SCR-58000</t>
  </si>
  <si>
    <t>US-2024-123043-CHO-MIL-31000</t>
  </si>
  <si>
    <t>US-2024-123043-CHO-TRI-54000</t>
  </si>
  <si>
    <t>US-2024-154732-CHO-MIL-31000</t>
  </si>
  <si>
    <t>US-2021-153983-CHO-NUT-13000</t>
  </si>
  <si>
    <t>US-2021-153983-CHO-TRI-54000</t>
  </si>
  <si>
    <t>US-2022-155040-CHO-MIL-31000</t>
  </si>
  <si>
    <t>Brentwood</t>
  </si>
  <si>
    <t>US-2022-165050-CHO-SCR-58000</t>
  </si>
  <si>
    <t>US-2022-165050-CHO-TRI-54000</t>
  </si>
  <si>
    <t>US-2023-166485-CHO-NUT-13000</t>
  </si>
  <si>
    <t>Nashville</t>
  </si>
  <si>
    <t>US-2024-104080-CHO-NUT-13000</t>
  </si>
  <si>
    <t>Anaheim</t>
  </si>
  <si>
    <t>US-2024-104080-CHO-TRI-54000</t>
  </si>
  <si>
    <t>US-2024-146983-CHO-MIL-31000</t>
  </si>
  <si>
    <t>US-2024-148831-CHO-MIL-31000</t>
  </si>
  <si>
    <t>US-2024-166919-CHO-NUT-13000</t>
  </si>
  <si>
    <t>US-2024-147956-CHO-SCR-58000</t>
  </si>
  <si>
    <t>US-2022-141243-CHO-MIL-31000</t>
  </si>
  <si>
    <t>US-2022-141243-CHO-SCR-58000</t>
  </si>
  <si>
    <t>US-2022-141243-CHO-NUT-13000</t>
  </si>
  <si>
    <t>US-2022-151547-CHO-MIL-31000</t>
  </si>
  <si>
    <t>Bartlett</t>
  </si>
  <si>
    <t>US-2023-126165-CHO-SCR-58000</t>
  </si>
  <si>
    <t>US-2024-145275-CHO-TRI-54000</t>
  </si>
  <si>
    <t>Alabama</t>
  </si>
  <si>
    <t>US-2024-115546-CHO-SCR-58000</t>
  </si>
  <si>
    <t>US-2024-115546-CHO-FUD-51000</t>
  </si>
  <si>
    <t>US-2021-162278-CHO-TRI-54000</t>
  </si>
  <si>
    <t>US-2021-162278-CHO-MIL-31000</t>
  </si>
  <si>
    <t>US-2023-160479-CHO-FUD-51000</t>
  </si>
  <si>
    <t>US-2024-152492-CHO-NUT-13000</t>
  </si>
  <si>
    <t>Miami</t>
  </si>
  <si>
    <t>US-2024-109715-CHO-TRI-54000</t>
  </si>
  <si>
    <t>US-2021-160276-CHO-FUD-51000</t>
  </si>
  <si>
    <t>Virginia Beach</t>
  </si>
  <si>
    <t>US-2022-110548-CHO-FUD-51000</t>
  </si>
  <si>
    <t>US-2022-166604-CHO-NUT-13000</t>
  </si>
  <si>
    <t>Roswell</t>
  </si>
  <si>
    <t>US-2022-112214-CHO-SCR-58000</t>
  </si>
  <si>
    <t>US-2022-112214-CHO-NUT-13000</t>
  </si>
  <si>
    <t>US-2022-112214-CHO-MIL-31000</t>
  </si>
  <si>
    <t>US-2022-113628-CHO-SCR-58000</t>
  </si>
  <si>
    <t>Plantation</t>
  </si>
  <si>
    <t>US-2022-113628-CHO-NUT-13000</t>
  </si>
  <si>
    <t>US-2022-113628-CHO-TRI-54000</t>
  </si>
  <si>
    <t>US-2022-113628-CHO-MIL-31000</t>
  </si>
  <si>
    <t>US-2022-139780-CHO-FUD-51000</t>
  </si>
  <si>
    <t>US-2023-138282-OTH-KAZ-38000</t>
  </si>
  <si>
    <t>US-2023-113831-CHO-NUT-13000</t>
  </si>
  <si>
    <t>US-2023-113831-CHO-TRI-54000</t>
  </si>
  <si>
    <t>US-2023-144148-CHO-SCR-58000</t>
  </si>
  <si>
    <t>US-2023-158869-CHO-FUD-51000</t>
  </si>
  <si>
    <t>US-2023-145709-CHO-MIL-31000</t>
  </si>
  <si>
    <t>Coral Gables</t>
  </si>
  <si>
    <t>US-2023-145709-CHO-SCR-58000</t>
  </si>
  <si>
    <t>US-2023-148740-CHO-FUD-51000</t>
  </si>
  <si>
    <t>US-2021-131387-CHO-MIL-31000</t>
  </si>
  <si>
    <t>US-2021-159709-CHO-TRI-54000</t>
  </si>
  <si>
    <t>Kent</t>
  </si>
  <si>
    <t>US-2021-102330-CHO-FUD-51000</t>
  </si>
  <si>
    <t>US-2021-102330-CHO-TRI-54000</t>
  </si>
  <si>
    <t>US-2022-167479-CHO-FUD-51000</t>
  </si>
  <si>
    <t>Roseville</t>
  </si>
  <si>
    <t>US-2022-158918-CHO-NUT-13000</t>
  </si>
  <si>
    <t>US-2023-158694-CHO-MIL-31000</t>
  </si>
  <si>
    <t>US-2023-158694-CHO-NUT-13000</t>
  </si>
  <si>
    <t>US-2023-158694-CHO-FUD-51000</t>
  </si>
  <si>
    <t>US-2023-158694-CHO-SCR-58000</t>
  </si>
  <si>
    <t>US-2024-107552-CHO-SCR-58000</t>
  </si>
  <si>
    <t>US-2024-155929-CHO-SCR-58000</t>
  </si>
  <si>
    <t>Glendale</t>
  </si>
  <si>
    <t>US-2024-160759-CHO-NUT-13000</t>
  </si>
  <si>
    <t>US-2024-116855-CHO-NUT-13000</t>
  </si>
  <si>
    <t>Chesapeake</t>
  </si>
  <si>
    <t>US-2021-149020-CHO-MIL-31000</t>
  </si>
  <si>
    <t>US-2021-149020-OTH-GUM-21000</t>
  </si>
  <si>
    <t>US-2021-108609-CHO-TRI-54000</t>
  </si>
  <si>
    <t>US-2021-141313-CHO-TRI-54000</t>
  </si>
  <si>
    <t>Beverly</t>
  </si>
  <si>
    <t>US-2021-141313-CHO-SCR-58000</t>
  </si>
  <si>
    <t>US-2022-165554-CHO-TRI-54000</t>
  </si>
  <si>
    <t>US-2023-123617-CHO-MIL-31000</t>
  </si>
  <si>
    <t>Palm Coast</t>
  </si>
  <si>
    <t>US-2024-133361-CHO-SCR-58000</t>
  </si>
  <si>
    <t>Baltimore</t>
  </si>
  <si>
    <t>Maryland</t>
  </si>
  <si>
    <t>US-2024-133361-CHO-NUT-13000</t>
  </si>
  <si>
    <t>US-2024-133361-CHO-TRI-54000</t>
  </si>
  <si>
    <t>US-2024-133361-CHO-FUD-51000</t>
  </si>
  <si>
    <t>US-2024-111577-CHO-TRI-54000</t>
  </si>
  <si>
    <t>Scottsdale</t>
  </si>
  <si>
    <t>US-2021-106810-CHO-NUT-13000</t>
  </si>
  <si>
    <t>US-2021-110786-CHO-SCR-58000</t>
  </si>
  <si>
    <t>US-2021-110786-CHO-NUT-13000</t>
  </si>
  <si>
    <t>US-2021-110786-CHO-FUD-51000</t>
  </si>
  <si>
    <t>US-2023-134474-OTH-GUM-21000</t>
  </si>
  <si>
    <t>US-2023-134474-CHO-SCR-58000</t>
  </si>
  <si>
    <t>US-2023-138079-CHO-TRI-54000</t>
  </si>
  <si>
    <t>US-2023-123946-CHO-FUD-51000</t>
  </si>
  <si>
    <t>US-2023-123946-CHO-TRI-54000</t>
  </si>
  <si>
    <t>US-2023-123946-CHO-MIL-31000</t>
  </si>
  <si>
    <t>US-2023-123015-CHO-FUD-51000</t>
  </si>
  <si>
    <t>US-2024-142342-CHO-TRI-54000</t>
  </si>
  <si>
    <t>Apple Valley</t>
  </si>
  <si>
    <t>US-2024-142342-CHO-NUT-13000</t>
  </si>
  <si>
    <t>US-2024-142342-OTH-GUM-21000</t>
  </si>
  <si>
    <t>US-2024-142342-CHO-SCR-58000</t>
  </si>
  <si>
    <t>US-2021-155852-CHO-FUD-51000</t>
  </si>
  <si>
    <t>Wilmington</t>
  </si>
  <si>
    <t>US-2022-132836-CHO-FUD-51000</t>
  </si>
  <si>
    <t>US-2022-132836-CHO-MIL-31000</t>
  </si>
  <si>
    <t>US-2022-164497-CHO-SCR-58000</t>
  </si>
  <si>
    <t>US-2022-126347-CHO-SCR-58000</t>
  </si>
  <si>
    <t>US-2023-115378-CHO-NUT-13000</t>
  </si>
  <si>
    <t>Taylor</t>
  </si>
  <si>
    <t>US-2024-133004-CHO-MIL-31000</t>
  </si>
  <si>
    <t>US-2024-137421-CHO-MIL-31000</t>
  </si>
  <si>
    <t>Chandler</t>
  </si>
  <si>
    <t>US-2021-113362-CHO-NUT-13000</t>
  </si>
  <si>
    <t>US-2021-113362-CHO-TRI-54000</t>
  </si>
  <si>
    <t>US-2021-131800-CHO-SCR-58000</t>
  </si>
  <si>
    <t>US-2024-123246-CHO-SCR-58000</t>
  </si>
  <si>
    <t>US-2021-132542-OTH-GUM-21000</t>
  </si>
  <si>
    <t>US-2022-107944-CHO-FUD-51000</t>
  </si>
  <si>
    <t>US-2022-107944-CHO-SCR-58000</t>
  </si>
  <si>
    <t>US-2023-157000-CHO-MIL-31000</t>
  </si>
  <si>
    <t>Grand Prairie</t>
  </si>
  <si>
    <t>US-2024-161340-CHO-MIL-31000</t>
  </si>
  <si>
    <t>Cleveland</t>
  </si>
  <si>
    <t>US-2024-161340-CHO-TRI-54000</t>
  </si>
  <si>
    <t>US-2024-109701-CHO-TRI-54000</t>
  </si>
  <si>
    <t>US-2024-109701-CHO-MIL-31000</t>
  </si>
  <si>
    <t>US-2021-145387-CHO-FUD-51000</t>
  </si>
  <si>
    <t>US-2021-145387-CHO-NUT-13000</t>
  </si>
  <si>
    <t>US-2021-145387-CHO-SCR-58000</t>
  </si>
  <si>
    <t>US-2021-145387-CHO-TRI-54000</t>
  </si>
  <si>
    <t>US-2022-138457-CHO-TRI-54000</t>
  </si>
  <si>
    <t>US-2022-151470-CHO-SCR-58000</t>
  </si>
  <si>
    <t>US-2022-100573-CHO-MIL-31000</t>
  </si>
  <si>
    <t>US-2023-145905-CHO-TRI-54000</t>
  </si>
  <si>
    <t>Auburn</t>
  </si>
  <si>
    <t>US-2023-145905-CHO-FUD-51000</t>
  </si>
  <si>
    <t>US-2024-157903-CHO-NUT-13000</t>
  </si>
  <si>
    <t>Des Plaines</t>
  </si>
  <si>
    <t>US-2024-124821-CHO-NUT-13000</t>
  </si>
  <si>
    <t>US-2024-104731-CHO-TRI-54000</t>
  </si>
  <si>
    <t>US-2024-104731-CHO-NUT-13000</t>
  </si>
  <si>
    <t>US-2024-104731-CHO-FUD-51000</t>
  </si>
  <si>
    <t>US-2023-148096-OTH-KAZ-38000</t>
  </si>
  <si>
    <t>US-2021-127964-CHO-SCR-58000</t>
  </si>
  <si>
    <t>US-2021-127964-CHO-MIL-31000</t>
  </si>
  <si>
    <t>US-2022-165449-SUG-SWE-91000</t>
  </si>
  <si>
    <t>Frisco</t>
  </si>
  <si>
    <t>US-2023-154403-CHO-TRI-54000</t>
  </si>
  <si>
    <t>Florence</t>
  </si>
  <si>
    <t>US-2023-114174-CHO-NUT-13000</t>
  </si>
  <si>
    <t>Malden</t>
  </si>
  <si>
    <t>US-2023-114174-CHO-TRI-54000</t>
  </si>
  <si>
    <t>US-2023-120250-CHO-SCR-58000</t>
  </si>
  <si>
    <t>US-2023-136322-CHO-MIL-31000</t>
  </si>
  <si>
    <t>Fort Lauderdale</t>
  </si>
  <si>
    <t>US-2023-136322-CHO-FUD-51000</t>
  </si>
  <si>
    <t>US-2023-103674-CHO-MIL-31000</t>
  </si>
  <si>
    <t>US-2023-103674-CHO-NUT-13000</t>
  </si>
  <si>
    <t>US-2023-103674-CHO-TRI-54000</t>
  </si>
  <si>
    <t>US-2023-103674-CHO-SCR-58000</t>
  </si>
  <si>
    <t>US-2023-103674-CHO-FUD-51000</t>
  </si>
  <si>
    <t>US-2024-143021-CHO-SCR-58000</t>
  </si>
  <si>
    <t>US-2024-143021-CHO-FUD-51000</t>
  </si>
  <si>
    <t>US-2021-124737-CHO-NUT-13000</t>
  </si>
  <si>
    <t>Denver</t>
  </si>
  <si>
    <t>US-2021-124737-CHO-MIL-31000</t>
  </si>
  <si>
    <t>US-2021-124737-CHO-TRI-54000</t>
  </si>
  <si>
    <t>US-2021-124737-CHO-SCR-58000</t>
  </si>
  <si>
    <t>US-2021-146969-CHO-FUD-51000</t>
  </si>
  <si>
    <t>US-2021-146969-CHO-NUT-13000</t>
  </si>
  <si>
    <t>US-2021-146969-CHO-TRI-54000</t>
  </si>
  <si>
    <t>US-2021-146969-CHO-MIL-31000</t>
  </si>
  <si>
    <t>US-2021-113047-CHO-MIL-31000</t>
  </si>
  <si>
    <t>Rock Hill</t>
  </si>
  <si>
    <t>South Carolina</t>
  </si>
  <si>
    <t>US-2021-105270-CHO-TRI-54000</t>
  </si>
  <si>
    <t>US-2021-105270-CHO-NUT-13000</t>
  </si>
  <si>
    <t>US-2023-164588-CHO-TRI-54000</t>
  </si>
  <si>
    <t>US-2023-168893-CHO-MIL-31000</t>
  </si>
  <si>
    <t>US-2023-168893-CHO-TRI-54000</t>
  </si>
  <si>
    <t>US-2023-168893-CHO-SCR-58000</t>
  </si>
  <si>
    <t>US-2023-168893-CHO-NUT-13000</t>
  </si>
  <si>
    <t>US-2023-128412-CHO-FUD-51000</t>
  </si>
  <si>
    <t>US-2023-128412-CHO-MIL-31000</t>
  </si>
  <si>
    <t>US-2023-128412-CHO-TRI-54000</t>
  </si>
  <si>
    <t>US-2023-128412-CHO-NUT-13000</t>
  </si>
  <si>
    <t>US-2024-168228-CHO-SCR-58000</t>
  </si>
  <si>
    <t>US-2024-168228-CHO-MIL-31000</t>
  </si>
  <si>
    <t>US-2024-146136-CHO-SCR-58000</t>
  </si>
  <si>
    <t>US-2024-132059-CHO-FUD-51000</t>
  </si>
  <si>
    <t>Fort Collins</t>
  </si>
  <si>
    <t>US-2024-132059-CHO-NUT-13000</t>
  </si>
  <si>
    <t>CA-2021-126438-CHO-TRI-54000</t>
  </si>
  <si>
    <t>Montreal</t>
  </si>
  <si>
    <t>Quebec</t>
  </si>
  <si>
    <t>H1C</t>
  </si>
  <si>
    <t>US-2021-115189-CHO-FUD-51000</t>
  </si>
  <si>
    <t>US-2021-115189-CHO-SCR-58000</t>
  </si>
  <si>
    <t>US-2022-139374-CHO-TRI-54000</t>
  </si>
  <si>
    <t>Austin</t>
  </si>
  <si>
    <t>US-2024-126396-CHO-MIL-31000</t>
  </si>
  <si>
    <t>US-2024-126438-CHO-TRI-54000</t>
  </si>
  <si>
    <t>CA-2024-126438-CHO-TRI-54000</t>
  </si>
  <si>
    <t>US-2021-157882-CHO-SCR-58000</t>
  </si>
  <si>
    <t>US-2022-164427-CHO-MIL-31000</t>
  </si>
  <si>
    <t>Hattiesburg</t>
  </si>
  <si>
    <t>US-2024-149468-CHO-NUT-13000</t>
  </si>
  <si>
    <t>Trenton</t>
  </si>
  <si>
    <t>US-2024-140844-CHO-FUD-51000</t>
  </si>
  <si>
    <t>US-2024-140844-CHO-MIL-31000</t>
  </si>
  <si>
    <t>US-2024-134481-CHO-NUT-13000</t>
  </si>
  <si>
    <t>US-2021-115056-CHO-SCR-58000</t>
  </si>
  <si>
    <t>US-2021-105767-CHO-SCR-58000</t>
  </si>
  <si>
    <t>US-2021-105767-CHO-FUD-51000</t>
  </si>
  <si>
    <t>US-2021-105767-CHO-TRI-54000</t>
  </si>
  <si>
    <t>US-2022-112319-CHO-MIL-31000</t>
  </si>
  <si>
    <t>US-2023-147536-CHO-NUT-13000</t>
  </si>
  <si>
    <t>US-2024-111808-CHO-FUD-51000</t>
  </si>
  <si>
    <t>US-2021-122588-CHO-TRI-54000</t>
  </si>
  <si>
    <t>Woonsocket</t>
  </si>
  <si>
    <t>US-2022-136987-CHO-FUD-51000</t>
  </si>
  <si>
    <t>US-2022-123505-CHO-NUT-13000</t>
  </si>
  <si>
    <t>Quincy</t>
  </si>
  <si>
    <t>US-2023-138037-CHO-NUT-13000</t>
  </si>
  <si>
    <t>US-2024-138289-CHO-NUT-13000</t>
  </si>
  <si>
    <t>US-2024-138289-CHO-FUD-51000</t>
  </si>
  <si>
    <t>US-2024-138289-CHO-TRI-54000</t>
  </si>
  <si>
    <t>US-2024-154935-CHO-TRI-54000</t>
  </si>
  <si>
    <t>US-2023-157588-CHO-FUD-51000</t>
  </si>
  <si>
    <t>US-2023-157588-CHO-NUT-13000</t>
  </si>
  <si>
    <t>US-2021-109218-CHO-NUT-13000</t>
  </si>
  <si>
    <t>US-2022-160213-CHO-NUT-13000</t>
  </si>
  <si>
    <t>US-2023-132304-CHO-NUT-13000</t>
  </si>
  <si>
    <t>US-2023-148110-CHO-SCR-58000</t>
  </si>
  <si>
    <t>US-2023-160745-CHO-TRI-54000</t>
  </si>
  <si>
    <t>US-2023-160745-CHO-SCR-58000</t>
  </si>
  <si>
    <t>US-2023-160745-OTH-GUM-21000</t>
  </si>
  <si>
    <t>US-2024-108343-OTH-KAZ-38000</t>
  </si>
  <si>
    <t>US-2024-108343-CHO-NUT-13000</t>
  </si>
  <si>
    <t>US-2024-108343-CHO-SCR-58000</t>
  </si>
  <si>
    <t>US-2024-118724-CHO-SCR-58000</t>
  </si>
  <si>
    <t>US-2024-118724-CHO-FUD-51000</t>
  </si>
  <si>
    <t>US-2024-141425-CHO-SCR-58000</t>
  </si>
  <si>
    <t>US-2021-150126-OTH-GUM-21000</t>
  </si>
  <si>
    <t>US-2023-162901-CHO-FUD-51000</t>
  </si>
  <si>
    <t>US-2023-148747-CHO-TRI-54000</t>
  </si>
  <si>
    <t>US-2024-113481-CHO-MIL-31000</t>
  </si>
  <si>
    <t>US-2024-113481-CHO-NUT-13000</t>
  </si>
  <si>
    <t>US-2024-162691-CHO-MIL-31000</t>
  </si>
  <si>
    <t>US-2024-162691-CHO-TRI-54000</t>
  </si>
  <si>
    <t>US-2024-147655-CHO-SCR-58000</t>
  </si>
  <si>
    <t>Redmond</t>
  </si>
  <si>
    <t>US-2024-101749-CHO-NUT-13000</t>
  </si>
  <si>
    <t>Pasadena</t>
  </si>
  <si>
    <t>US-2021-156160-CHO-SCR-58000</t>
  </si>
  <si>
    <t>US-2021-156160-CHO-MIL-31000</t>
  </si>
  <si>
    <t>US-2021-156160-CHO-FUD-51000</t>
  </si>
  <si>
    <t>US-2021-132913-CHO-NUT-13000</t>
  </si>
  <si>
    <t>US-2022-127509-CHO-TRI-54000</t>
  </si>
  <si>
    <t>US-2022-127509-CHO-SCR-58000</t>
  </si>
  <si>
    <t>US-2022-127509-CHO-MIL-31000</t>
  </si>
  <si>
    <t>US-2023-104311-CHO-TRI-54000</t>
  </si>
  <si>
    <t>Irving</t>
  </si>
  <si>
    <t>US-2023-104311-CHO-FUD-51000</t>
  </si>
  <si>
    <t>US-2023-104311-CHO-SCR-58000</t>
  </si>
  <si>
    <t>US-2023-119865-CHO-MIL-31000</t>
  </si>
  <si>
    <t>US-2023-119865-CHO-TRI-54000</t>
  </si>
  <si>
    <t>US-2023-119865-CHO-NUT-13000</t>
  </si>
  <si>
    <t>US-2023-150007-CHO-TRI-54000</t>
  </si>
  <si>
    <t>US-2023-150007-CHO-SCR-58000</t>
  </si>
  <si>
    <t>US-2024-145877-CHO-MIL-31000</t>
  </si>
  <si>
    <t>US-2024-145877-CHO-FUD-51000</t>
  </si>
  <si>
    <t>US-2024-136448-CHO-MIL-31000</t>
  </si>
  <si>
    <t>US-2024-136448-CHO-FUD-51000</t>
  </si>
  <si>
    <t>US-2024-136448-CHO-SCR-58000</t>
  </si>
  <si>
    <t>US-2024-136448-CHO-NUT-13000</t>
  </si>
  <si>
    <t>US-2024-108063-CHO-MIL-31000</t>
  </si>
  <si>
    <t>Charlottesville</t>
  </si>
  <si>
    <t>US-2023-149461-CHO-NUT-13000</t>
  </si>
  <si>
    <t>US-2024-162929-CHO-TRI-54000</t>
  </si>
  <si>
    <t>US-2024-162929-CHO-MIL-31000</t>
  </si>
  <si>
    <t>US-2021-110408-CHO-MIL-31000</t>
  </si>
  <si>
    <t>Montgomery</t>
  </si>
  <si>
    <t>US-2021-110408-OTH-LIC-15000</t>
  </si>
  <si>
    <t>US-2022-144253-CHO-NUT-13000</t>
  </si>
  <si>
    <t>US-2023-143154-CHO-NUT-13000</t>
  </si>
  <si>
    <t>Longmont</t>
  </si>
  <si>
    <t>US-2024-112515-CHO-MIL-31000</t>
  </si>
  <si>
    <t>Provo</t>
  </si>
  <si>
    <t>US-2024-112515-CHO-FUD-51000</t>
  </si>
  <si>
    <t>US-2024-112515-CHO-SCR-58000</t>
  </si>
  <si>
    <t>US-2024-112515-CHO-TRI-54000</t>
  </si>
  <si>
    <t>US-2024-117926-OTH-KAZ-38000</t>
  </si>
  <si>
    <t>US-2021-149958-CHO-SCR-58000</t>
  </si>
  <si>
    <t>US-2021-149958-CHO-FUD-51000</t>
  </si>
  <si>
    <t>US-2021-149958-CHO-NUT-13000</t>
  </si>
  <si>
    <t>US-2021-149958-CHO-TRI-54000</t>
  </si>
  <si>
    <t>US-2021-128538-CHO-SCR-58000</t>
  </si>
  <si>
    <t>Redondo Beach</t>
  </si>
  <si>
    <t>US-2022-150749-CHO-MIL-31000</t>
  </si>
  <si>
    <t>US-2022-143700-CHO-TRI-54000</t>
  </si>
  <si>
    <t>US-2023-114405-CHO-NUT-13000</t>
  </si>
  <si>
    <t>US-2023-114405-CHO-MIL-31000</t>
  </si>
  <si>
    <t>US-2023-118913-CHO-NUT-13000</t>
  </si>
  <si>
    <t>US-2024-101049-CHO-MIL-31000</t>
  </si>
  <si>
    <t>US-2024-101049-CHO-FUD-51000</t>
  </si>
  <si>
    <t>US-2023-114209-CHO-MIL-31000</t>
  </si>
  <si>
    <t>US-2023-114209-CHO-FUD-51000</t>
  </si>
  <si>
    <t>US-2023-134775-CHO-NUT-13000</t>
  </si>
  <si>
    <t>US-2023-134775-CHO-MIL-31000</t>
  </si>
  <si>
    <t>US-2023-163755-CHO-TRI-54000</t>
  </si>
  <si>
    <t>US-2023-106677-CHO-NUT-13000</t>
  </si>
  <si>
    <t>US-2023-164196-OTH-GUM-21000</t>
  </si>
  <si>
    <t>Noblesville</t>
  </si>
  <si>
    <t>US-2024-149706-CHO-MIL-31000</t>
  </si>
  <si>
    <t>Palatine</t>
  </si>
  <si>
    <t>US-2021-162684-CHO-FUD-51000</t>
  </si>
  <si>
    <t>US-2021-101392-CHO-MIL-31000</t>
  </si>
  <si>
    <t>US-2022-146745-CHO-FUD-51000</t>
  </si>
  <si>
    <t>US-2022-146745-CHO-SCR-58000</t>
  </si>
  <si>
    <t>US-2023-155404-CHO-FUD-51000</t>
  </si>
  <si>
    <t>US-2024-129224-CHO-MIL-31000</t>
  </si>
  <si>
    <t>US-2024-124597-CHO-NUT-13000</t>
  </si>
  <si>
    <t>Boynton Beach</t>
  </si>
  <si>
    <t>US-2024-124597-CHO-TRI-54000</t>
  </si>
  <si>
    <t>US-2024-124597-CHO-MIL-31000</t>
  </si>
  <si>
    <t>US-2024-100314-CHO-MIL-31000</t>
  </si>
  <si>
    <t>US-2024-100314-CHO-TRI-54000</t>
  </si>
  <si>
    <t>US-2024-100314-SUG-EVE-47000</t>
  </si>
  <si>
    <t>SUG-EVE-47000</t>
  </si>
  <si>
    <t>Everlasting Gobstopper</t>
  </si>
  <si>
    <t>US-2021-111360-CHO-MIL-31000</t>
  </si>
  <si>
    <t>Akron</t>
  </si>
  <si>
    <t>US-2021-120243-OTH-GUM-21000</t>
  </si>
  <si>
    <t>US-2022-133977-CHO-NUT-13000</t>
  </si>
  <si>
    <t>US-2023-100468-CHO-MIL-31000</t>
  </si>
  <si>
    <t>US-2024-106355-CHO-SCR-58000</t>
  </si>
  <si>
    <t>Meriden</t>
  </si>
  <si>
    <t>US-2024-102407-CHO-TRI-54000</t>
  </si>
  <si>
    <t>US-2024-102407-CHO-NUT-13000</t>
  </si>
  <si>
    <t>US-2024-102407-CHO-MIL-31000</t>
  </si>
  <si>
    <t>US-2021-146500-CHO-TRI-54000</t>
  </si>
  <si>
    <t>Bristol</t>
  </si>
  <si>
    <t>US-2021-146500-CHO-FUD-51000</t>
  </si>
  <si>
    <t>US-2021-146731-CHO-SCR-58000</t>
  </si>
  <si>
    <t>US-2022-123113-CHO-TRI-54000</t>
  </si>
  <si>
    <t>Morristown</t>
  </si>
  <si>
    <t>US-2022-123113-CHO-NUT-13000</t>
  </si>
  <si>
    <t>US-2023-108210-CHO-NUT-13000</t>
  </si>
  <si>
    <t>US-2023-116603-CHO-SCR-58000</t>
  </si>
  <si>
    <t>US-2023-112893-CHO-NUT-13000</t>
  </si>
  <si>
    <t>US-2024-153787-CHO-SCR-58000</t>
  </si>
  <si>
    <t>US-2024-106824-CHO-TRI-54000</t>
  </si>
  <si>
    <t>US-2024-135034-CHO-NUT-13000</t>
  </si>
  <si>
    <t>US-2024-103443-CHO-FUD-51000</t>
  </si>
  <si>
    <t>US-2024-103443-CHO-NUT-13000</t>
  </si>
  <si>
    <t>US-2024-103443-CHO-MIL-31000</t>
  </si>
  <si>
    <t>US-2022-149678-CHO-TRI-54000</t>
  </si>
  <si>
    <t>Farmington</t>
  </si>
  <si>
    <t>US-2022-129112-CHO-TRI-54000</t>
  </si>
  <si>
    <t>US-2022-129112-CHO-NUT-13000</t>
  </si>
  <si>
    <t>US-2024-123001-CHO-SCR-58000</t>
  </si>
  <si>
    <t>Bakersfield</t>
  </si>
  <si>
    <t>US-2024-123001-CHO-FUD-51000</t>
  </si>
  <si>
    <t>US-2024-143798-CHO-NUT-13000</t>
  </si>
  <si>
    <t>US-2024-143798-CHO-TRI-54000</t>
  </si>
  <si>
    <t>US-2021-103905-CHO-MIL-31000</t>
  </si>
  <si>
    <t>US-2021-103905-CHO-TRI-54000</t>
  </si>
  <si>
    <t>US-2022-144519-CHO-NUT-13000</t>
  </si>
  <si>
    <t>Helena</t>
  </si>
  <si>
    <t>US-2022-144519-CHO-FUD-51000</t>
  </si>
  <si>
    <t>US-2023-120824-CHO-NUT-13000</t>
  </si>
  <si>
    <t>US-2023-120824-CHO-SCR-58000</t>
  </si>
  <si>
    <t>US-2023-120824-CHO-TRI-54000</t>
  </si>
  <si>
    <t>US-2023-120824-CHO-MIL-31000</t>
  </si>
  <si>
    <t>US-2023-163216-CHO-TRI-54000</t>
  </si>
  <si>
    <t>US-2023-136812-CHO-TRI-54000</t>
  </si>
  <si>
    <t>US-2024-107321-CHO-FUD-51000</t>
  </si>
  <si>
    <t>US-2024-118157-CHO-MIL-31000</t>
  </si>
  <si>
    <t>US-2021-102652-CHO-NUT-13000</t>
  </si>
  <si>
    <t>US-2021-102652-CHO-MIL-31000</t>
  </si>
  <si>
    <t>US-2021-102652-CHO-TRI-54000</t>
  </si>
  <si>
    <t>US-2021-102652-OTH-GUM-21000</t>
  </si>
  <si>
    <t>US-2021-101427-CHO-MIL-31000</t>
  </si>
  <si>
    <t>US-2023-139934-CHO-TRI-54000</t>
  </si>
  <si>
    <t>US-2024-137428-CHO-SCR-58000</t>
  </si>
  <si>
    <t>Oceanside</t>
  </si>
  <si>
    <t>US-2024-137428-CHO-MIL-31000</t>
  </si>
  <si>
    <t>US-2024-137428-CHO-TRI-54000</t>
  </si>
  <si>
    <t>US-2021-158442-CHO-MIL-31000</t>
  </si>
  <si>
    <t>US-2021-158442-CHO-FUD-51000</t>
  </si>
  <si>
    <t>US-2021-158442-CHO-TRI-54000</t>
  </si>
  <si>
    <t>US-2021-148586-CHO-FUD-51000</t>
  </si>
  <si>
    <t>US-2022-151253-CHO-TRI-54000</t>
  </si>
  <si>
    <t>US-2022-151253-CHO-SCR-58000</t>
  </si>
  <si>
    <t>US-2022-130876-CHO-TRI-54000</t>
  </si>
  <si>
    <t>US-2023-100993-CHO-MIL-31000</t>
  </si>
  <si>
    <t>US-2023-100993-CHO-NUT-13000</t>
  </si>
  <si>
    <t>US-2023-100993-CHO-TRI-54000</t>
  </si>
  <si>
    <t>US-2023-100993-CHO-FUD-51000</t>
  </si>
  <si>
    <t>US-2024-110940-CHO-MIL-31000</t>
  </si>
  <si>
    <t>Wheeling</t>
  </si>
  <si>
    <t>US-2021-169642-CHO-TRI-54000</t>
  </si>
  <si>
    <t>US-2022-141810-CHO-NUT-13000</t>
  </si>
  <si>
    <t>San Antonio</t>
  </si>
  <si>
    <t>US-2022-141810-CHO-FUD-51000</t>
  </si>
  <si>
    <t>US-2023-103947-CHO-SCR-58000</t>
  </si>
  <si>
    <t>Sierra Vista</t>
  </si>
  <si>
    <t>US-2023-103947-CHO-FUD-51000</t>
  </si>
  <si>
    <t>US-2024-112928-CHO-TRI-54000</t>
  </si>
  <si>
    <t>US-2024-118136-CHO-FUD-51000</t>
  </si>
  <si>
    <t>Inglewood</t>
  </si>
  <si>
    <t>US-2024-118136-CHO-TRI-54000</t>
  </si>
  <si>
    <t>US-2022-115168-CHO-NUT-13000</t>
  </si>
  <si>
    <t>Saint Charles</t>
  </si>
  <si>
    <t>US-2022-107083-CHO-SCR-58000</t>
  </si>
  <si>
    <t>Fort Worth</t>
  </si>
  <si>
    <t>US-2022-107083-CHO-MIL-31000</t>
  </si>
  <si>
    <t>US-2023-124506-CHO-SCR-58000</t>
  </si>
  <si>
    <t>US-2023-124506-CHO-NUT-13000</t>
  </si>
  <si>
    <t>US-2023-169838-CHO-MIL-31000</t>
  </si>
  <si>
    <t>US-2023-169838-CHO-TRI-54000</t>
  </si>
  <si>
    <t>US-2023-169838-CHO-FUD-51000</t>
  </si>
  <si>
    <t>US-2023-155166-CHO-SCR-58000</t>
  </si>
  <si>
    <t>Vineland</t>
  </si>
  <si>
    <t>US-2023-155166-CHO-TRI-54000</t>
  </si>
  <si>
    <t>US-2024-118941-CHO-TRI-54000</t>
  </si>
  <si>
    <t>Columbia</t>
  </si>
  <si>
    <t>US-2024-118941-CHO-SCR-58000</t>
  </si>
  <si>
    <t>US-2024-130043-CHO-FUD-51000</t>
  </si>
  <si>
    <t>US-2024-158561-CHO-TRI-54000</t>
  </si>
  <si>
    <t>US-2024-102379-CHO-SCR-58000</t>
  </si>
  <si>
    <t>Oakland</t>
  </si>
  <si>
    <t>US-2024-102379-CHO-FUD-51000</t>
  </si>
  <si>
    <t>US-2021-147543-CHO-NUT-13000</t>
  </si>
  <si>
    <t>El Cajon</t>
  </si>
  <si>
    <t>US-2021-113859-CHO-TRI-54000</t>
  </si>
  <si>
    <t>Odessa</t>
  </si>
  <si>
    <t>US-2022-158351-CHO-FUD-51000</t>
  </si>
  <si>
    <t>US-2023-123050-CHO-FUD-51000</t>
  </si>
  <si>
    <t>US-2023-123050-CHO-SCR-58000</t>
  </si>
  <si>
    <t>US-2023-123050-CHO-NUT-13000</t>
  </si>
  <si>
    <t>US-2023-149335-CHO-TRI-54000</t>
  </si>
  <si>
    <t>US-2023-143910-CHO-SCR-58000</t>
  </si>
  <si>
    <t>US-2023-134369-CHO-FUD-51000</t>
  </si>
  <si>
    <t>Laguna Niguel</t>
  </si>
  <si>
    <t>US-2024-113530-CHO-SCR-58000</t>
  </si>
  <si>
    <t>US-2024-113530-CHO-MIL-31000</t>
  </si>
  <si>
    <t>US-2024-120418-CHO-MIL-31000</t>
  </si>
  <si>
    <t>US-2024-120418-CHO-SCR-58000</t>
  </si>
  <si>
    <t>US-2024-120418-CHO-TRI-54000</t>
  </si>
  <si>
    <t>US-2022-120677-CHO-FUD-51000</t>
  </si>
  <si>
    <t>US-2022-121699-CHO-NUT-13000</t>
  </si>
  <si>
    <t>US-2023-136406-CHO-TRI-54000</t>
  </si>
  <si>
    <t>US-2023-148593-CHO-MIL-31000</t>
  </si>
  <si>
    <t>US-2023-130680-CHO-MIL-31000</t>
  </si>
  <si>
    <t>US-2023-167241-CHO-NUT-13000</t>
  </si>
  <si>
    <t>US-2023-167241-CHO-FUD-51000</t>
  </si>
  <si>
    <t>US-2023-167241-CHO-MIL-31000</t>
  </si>
  <si>
    <t>US-2023-167241-CHO-SCR-58000</t>
  </si>
  <si>
    <t>US-2023-110086-CHO-MIL-31000</t>
  </si>
  <si>
    <t>Woodland</t>
  </si>
  <si>
    <t>US-2023-119165-CHO-TRI-54000</t>
  </si>
  <si>
    <t>US-2024-122735-CHO-TRI-54000</t>
  </si>
  <si>
    <t>US-2024-122735-CHO-SCR-58000</t>
  </si>
  <si>
    <t>US-2024-158071-CHO-TRI-54000</t>
  </si>
  <si>
    <t>US-2024-158071-CHO-SCR-58000</t>
  </si>
  <si>
    <t>US-2024-117485-CHO-NUT-13000</t>
  </si>
  <si>
    <t>US-2024-107125-CHO-FUD-51000</t>
  </si>
  <si>
    <t>US-2021-140795-CHO-SCR-58000</t>
  </si>
  <si>
    <t>Green Bay</t>
  </si>
  <si>
    <t>US-2021-151015-CHO-MIL-31000</t>
  </si>
  <si>
    <t>US-2021-151015-CHO-FUD-51000</t>
  </si>
  <si>
    <t>US-2021-151015-CHO-TRI-54000</t>
  </si>
  <si>
    <t>US-2022-167696-CHO-FUD-51000</t>
  </si>
  <si>
    <t>Newport News</t>
  </si>
  <si>
    <t>US-2022-117828-CHO-SCR-58000</t>
  </si>
  <si>
    <t>US-2024-105935-CHO-MIL-31000</t>
  </si>
  <si>
    <t>US-2024-133312-CHO-SCR-58000</t>
  </si>
  <si>
    <t>US-2024-133312-CHO-TRI-54000</t>
  </si>
  <si>
    <t>US-2022-163923-OTH-KAZ-38000</t>
  </si>
  <si>
    <t>US-2024-124716-CHO-FUD-51000</t>
  </si>
  <si>
    <t>Fresno</t>
  </si>
  <si>
    <t>US-2024-124716-CHO-SCR-58000</t>
  </si>
  <si>
    <t>US-2024-124716-CHO-MIL-31000</t>
  </si>
  <si>
    <t>US-2021-157147-CHO-MIL-31000</t>
  </si>
  <si>
    <t>US-2021-157147-CHO-NUT-13000</t>
  </si>
  <si>
    <t>US-2021-164406-CHO-NUT-13000</t>
  </si>
  <si>
    <t>US-2021-164406-CHO-FUD-51000</t>
  </si>
  <si>
    <t>US-2021-164406-CHO-MIL-31000</t>
  </si>
  <si>
    <t>US-2021-164406-CHO-SCR-58000</t>
  </si>
  <si>
    <t>US-2021-164406-CHO-TRI-54000</t>
  </si>
  <si>
    <t>US-2022-123960-CHO-FUD-51000</t>
  </si>
  <si>
    <t>Monroe</t>
  </si>
  <si>
    <t>US-2022-123960-CHO-TRI-54000</t>
  </si>
  <si>
    <t>US-2022-123960-CHO-NUT-13000</t>
  </si>
  <si>
    <t>US-2022-158792-CHO-FUD-51000</t>
  </si>
  <si>
    <t>CA-2022-158792-CHO-FUD-51000</t>
  </si>
  <si>
    <t>H1A</t>
  </si>
  <si>
    <t>US-2023-112102-CHO-SCR-58000</t>
  </si>
  <si>
    <t>US-2023-112102-CHO-FUD-51000</t>
  </si>
  <si>
    <t>US-2023-112102-CHO-TRI-54000</t>
  </si>
  <si>
    <t>CA-2023-158792-CHO-FUD-51000</t>
  </si>
  <si>
    <t>US-2023-105746-CHO-FUD-51000</t>
  </si>
  <si>
    <t>Lancaster</t>
  </si>
  <si>
    <t>US-2024-144694-CHO-FUD-51000</t>
  </si>
  <si>
    <t>US-2021-152254-CHO-MIL-31000</t>
  </si>
  <si>
    <t>US-2023-111976-CHO-NUT-13000</t>
  </si>
  <si>
    <t>US-2023-111976-CHO-TRI-54000</t>
  </si>
  <si>
    <t>US-2023-157686-CHO-TRI-54000</t>
  </si>
  <si>
    <t>US-2023-111941-CHO-NUT-13000</t>
  </si>
  <si>
    <t>US-2023-100202-CHO-TRI-54000</t>
  </si>
  <si>
    <t>US-2024-130211-CHO-TRI-54000</t>
  </si>
  <si>
    <t>Lawton</t>
  </si>
  <si>
    <t>US-2024-130211-CHO-MIL-31000</t>
  </si>
  <si>
    <t>US-2021-152422-CHO-SCR-58000</t>
  </si>
  <si>
    <t>US-2022-110814-CHO-TRI-54000</t>
  </si>
  <si>
    <t>US-2022-110814-CHO-NUT-13000</t>
  </si>
  <si>
    <t>US-2022-110814-CHO-MIL-31000</t>
  </si>
  <si>
    <t>US-2024-109589-CHO-MIL-31000</t>
  </si>
  <si>
    <t>Bowling Green</t>
  </si>
  <si>
    <t>US-2022-128139-CHO-TRI-54000</t>
  </si>
  <si>
    <t>US-2022-128139-CHO-FUD-51000</t>
  </si>
  <si>
    <t>US-2023-165015-CHO-SCR-58000</t>
  </si>
  <si>
    <t>Newark</t>
  </si>
  <si>
    <t>US-2024-146192-CHO-FUD-51000</t>
  </si>
  <si>
    <t>US-2024-125472-CHO-NUT-13000</t>
  </si>
  <si>
    <t>US-2024-125472-CHO-MIL-31000</t>
  </si>
  <si>
    <t>US-2024-168396-CHO-FUD-51000</t>
  </si>
  <si>
    <t>US-2024-168396-CHO-TRI-54000</t>
  </si>
  <si>
    <t>US-2024-101574-CHO-FUD-51000</t>
  </si>
  <si>
    <t>US-2023-122182-CHO-SCR-58000</t>
  </si>
  <si>
    <t>US-2023-148698-CHO-SCR-58000</t>
  </si>
  <si>
    <t>US-2023-165918-CHO-TRI-54000</t>
  </si>
  <si>
    <t>Edmonds</t>
  </si>
  <si>
    <t>US-2023-165918-CHO-MIL-31000</t>
  </si>
  <si>
    <t>US-2023-165918-CHO-FUD-51000</t>
  </si>
  <si>
    <t>US-2023-124667-CHO-MIL-31000</t>
  </si>
  <si>
    <t>US-2023-124667-CHO-TRI-54000</t>
  </si>
  <si>
    <t>US-2024-145338-CHO-FUD-51000</t>
  </si>
  <si>
    <t>US-2024-115105-CHO-FUD-51000</t>
  </si>
  <si>
    <t>US-2023-166912-CHO-TRI-54000</t>
  </si>
  <si>
    <t>US-2023-128307-OTH-GUM-21000</t>
  </si>
  <si>
    <t>US-2024-155985-CHO-SCR-58000</t>
  </si>
  <si>
    <t>US-2024-105046-CHO-FUD-51000</t>
  </si>
  <si>
    <t>Rome</t>
  </si>
  <si>
    <t>US-2024-105046-CHO-TRI-54000</t>
  </si>
  <si>
    <t>US-2024-105046-CHO-NUT-13000</t>
  </si>
  <si>
    <t>US-2024-137596-CHO-TRI-54000</t>
  </si>
  <si>
    <t>US-2024-137596-OTH-GUM-21000</t>
  </si>
  <si>
    <t>US-2024-137596-CHO-SCR-58000</t>
  </si>
  <si>
    <t>US-2023-161662-CHO-SCR-58000</t>
  </si>
  <si>
    <t>US-2023-125220-CHO-TRI-54000</t>
  </si>
  <si>
    <t>Appleton</t>
  </si>
  <si>
    <t>US-2023-108630-CHO-MIL-31000</t>
  </si>
  <si>
    <t>US-2024-141782-CHO-FUD-51000</t>
  </si>
  <si>
    <t>US-2024-121314-CHO-MIL-31000</t>
  </si>
  <si>
    <t>US-2022-122406-CHO-MIL-31000</t>
  </si>
  <si>
    <t>US-2022-122406-CHO-FUD-51000</t>
  </si>
  <si>
    <t>US-2022-122406-CHO-NUT-13000</t>
  </si>
  <si>
    <t>US-2022-115924-CHO-SCR-58000</t>
  </si>
  <si>
    <t>Iowa</t>
  </si>
  <si>
    <t>US-2023-118052-CHO-FUD-51000</t>
  </si>
  <si>
    <t>US-2023-146857-CHO-TRI-54000</t>
  </si>
  <si>
    <t>US-2023-118052-CHO-NUT-13000</t>
  </si>
  <si>
    <t>US-2023-118052-CHO-TRI-54000</t>
  </si>
  <si>
    <t>US-2023-140774-CHO-SCR-58000</t>
  </si>
  <si>
    <t>Olathe</t>
  </si>
  <si>
    <t>Kansas</t>
  </si>
  <si>
    <t>US-2024-166324-CHO-MIL-31000</t>
  </si>
  <si>
    <t>US-2024-166324-CHO-NUT-13000</t>
  </si>
  <si>
    <t>US-2024-166324-CHO-FUD-51000</t>
  </si>
  <si>
    <t>US-2021-109904-CHO-NUT-13000</t>
  </si>
  <si>
    <t>US-2021-117345-CHO-SCR-58000</t>
  </si>
  <si>
    <t>US-2021-117345-CHO-TRI-54000</t>
  </si>
  <si>
    <t>US-2021-117345-CHO-FUD-51000</t>
  </si>
  <si>
    <t>US-2022-137281-CHO-SCR-58000</t>
  </si>
  <si>
    <t>US-2022-116750-CHO-SCR-58000</t>
  </si>
  <si>
    <t>Fayetteville</t>
  </si>
  <si>
    <t>US-2022-116260-CHO-MIL-31000</t>
  </si>
  <si>
    <t>US-2023-100041-CHO-MIL-31000</t>
  </si>
  <si>
    <t>US-2023-100041-CHO-FUD-51000</t>
  </si>
  <si>
    <t>US-2023-100041-CHO-SCR-58000</t>
  </si>
  <si>
    <t>US-2024-120908-OTH-KAZ-38000</t>
  </si>
  <si>
    <t>US-2021-141355-CHO-TRI-54000</t>
  </si>
  <si>
    <t>US-2023-137729-CHO-MIL-31000</t>
  </si>
  <si>
    <t>US-2023-137729-CHO-NUT-13000</t>
  </si>
  <si>
    <t>US-2023-105452-CHO-MIL-31000</t>
  </si>
  <si>
    <t>US-2023-105452-CHO-FUD-51000</t>
  </si>
  <si>
    <t>US-2024-103380-CHO-NUT-13000</t>
  </si>
  <si>
    <t>US-2024-103380-CHO-TRI-54000</t>
  </si>
  <si>
    <t>US-2024-103380-CHO-MIL-31000</t>
  </si>
  <si>
    <t>US-2021-165568-CHO-SCR-58000</t>
  </si>
  <si>
    <t>US-2022-145758-OTH-LIC-15000</t>
  </si>
  <si>
    <t>US-2023-159940-CHO-SCR-58000</t>
  </si>
  <si>
    <t>US-2023-159940-CHO-FUD-51000</t>
  </si>
  <si>
    <t>US-2023-159940-CHO-NUT-13000</t>
  </si>
  <si>
    <t>US-2023-156265-OTH-GUM-21000</t>
  </si>
  <si>
    <t>US-2023-156265-CHO-TRI-54000</t>
  </si>
  <si>
    <t>US-2023-156265-CHO-FUD-51000</t>
  </si>
  <si>
    <t>US-2024-134495-CHO-MIL-31000</t>
  </si>
  <si>
    <t>US-2024-134495-CHO-FUD-51000</t>
  </si>
  <si>
    <t>US-2024-134495-CHO-SCR-58000</t>
  </si>
  <si>
    <t>US-2024-124779-CHO-TRI-54000</t>
  </si>
  <si>
    <t>US-2024-124779-OTH-GUM-21000</t>
  </si>
  <si>
    <t>US-2024-124779-CHO-FUD-51000</t>
  </si>
  <si>
    <t>US-2024-133333-CHO-FUD-51000</t>
  </si>
  <si>
    <t>US-2024-114804-CHO-SCR-58000</t>
  </si>
  <si>
    <t>Modesto</t>
  </si>
  <si>
    <t>US-2021-163013-CHO-NUT-13000</t>
  </si>
  <si>
    <t>US-2024-140676-CHO-NUT-13000</t>
  </si>
  <si>
    <t>US-2024-140676-CHO-TRI-54000</t>
  </si>
  <si>
    <t>US-2024-117128-CHO-TRI-54000</t>
  </si>
  <si>
    <t>US-2024-117128-CHO-FUD-51000</t>
  </si>
  <si>
    <t>US-2021-167724-CHO-TRI-54000</t>
  </si>
  <si>
    <t>US-2021-110184-CHO-FUD-51000</t>
  </si>
  <si>
    <t>CA-2021-151799-CHO-MIL-31000</t>
  </si>
  <si>
    <t>M3C</t>
  </si>
  <si>
    <t>CA-2021-151799-CHO-SCR-58000</t>
  </si>
  <si>
    <t>US-2021-138247-CHO-TRI-54000</t>
  </si>
  <si>
    <t>US-2021-138247-CHO-NUT-13000</t>
  </si>
  <si>
    <t>US-2021-138247-CHO-SCR-58000</t>
  </si>
  <si>
    <t>US-2021-138247-CHO-FUD-51000</t>
  </si>
  <si>
    <t>US-2021-138247-OTH-LIC-15000</t>
  </si>
  <si>
    <t>US-2022-145835-CHO-TRI-54000</t>
  </si>
  <si>
    <t>US-2022-145835-CHO-MIL-31000</t>
  </si>
  <si>
    <t>US-2022-113327-CHO-MIL-31000</t>
  </si>
  <si>
    <t>US-2022-113327-CHO-SCR-58000</t>
  </si>
  <si>
    <t>US-2022-113327-CHO-TRI-54000</t>
  </si>
  <si>
    <t>US-2023-159891-CHO-NUT-13000</t>
  </si>
  <si>
    <t>US-2023-159891-CHO-SCR-58000</t>
  </si>
  <si>
    <t>US-2023-149111-CHO-NUT-13000</t>
  </si>
  <si>
    <t>Raleigh</t>
  </si>
  <si>
    <t>US-2023-149111-CHO-TRI-54000</t>
  </si>
  <si>
    <t>US-2023-120460-CHO-FUD-51000</t>
  </si>
  <si>
    <t>US-2023-162348-CHO-FUD-51000</t>
  </si>
  <si>
    <t>Sacramento</t>
  </si>
  <si>
    <t>US-2024-119039-CHO-SCR-58000</t>
  </si>
  <si>
    <t>US-2024-151799-CHO-MIL-31000</t>
  </si>
  <si>
    <t>US-2024-151799-CHO-SCR-58000</t>
  </si>
  <si>
    <t>CA-2024-151799-CHO-MIL-31000</t>
  </si>
  <si>
    <t>CA-2024-151799-CHO-SCR-58000</t>
  </si>
  <si>
    <t>US-2021-103219-CHO-NUT-13000</t>
  </si>
  <si>
    <t>US-2023-154662-CHO-SCR-58000</t>
  </si>
  <si>
    <t>US-2024-106859-CHO-MIL-31000</t>
  </si>
  <si>
    <t>Albuquerque</t>
  </si>
  <si>
    <t>US-2024-106859-CHO-FUD-51000</t>
  </si>
  <si>
    <t>US-2024-106859-CHO-SCR-58000</t>
  </si>
  <si>
    <t>US-2024-102729-CHO-FUD-51000</t>
  </si>
  <si>
    <t>US-2021-148040-CHO-FUD-51000</t>
  </si>
  <si>
    <t>US-2021-148040-CHO-TRI-54000</t>
  </si>
  <si>
    <t>US-2024-169012-CHO-NUT-13000</t>
  </si>
  <si>
    <t>US-2024-161130-CHO-FUD-51000</t>
  </si>
  <si>
    <t>US-2021-114377-CHO-MIL-31000</t>
  </si>
  <si>
    <t>US-2021-155390-CHO-MIL-31000</t>
  </si>
  <si>
    <t>Memphis</t>
  </si>
  <si>
    <t>US-2022-141565-CHO-FUD-51000</t>
  </si>
  <si>
    <t>US-2022-141565-CHO-MIL-31000</t>
  </si>
  <si>
    <t>US-2022-120901-CHO-NUT-13000</t>
  </si>
  <si>
    <t>US-2022-120901-CHO-MIL-31000</t>
  </si>
  <si>
    <t>US-2022-120901-CHO-SCR-58000</t>
  </si>
  <si>
    <t>US-2023-134110-CHO-SCR-58000</t>
  </si>
  <si>
    <t>The Colony</t>
  </si>
  <si>
    <t>US-2024-117198-CHO-TRI-54000</t>
  </si>
  <si>
    <t>US-2024-169005-CHO-SCR-58000</t>
  </si>
  <si>
    <t>US-2024-165715-CHO-TRI-54000</t>
  </si>
  <si>
    <t>Greensboro</t>
  </si>
  <si>
    <t>US-2021-127523-CHO-MIL-31000</t>
  </si>
  <si>
    <t>Watertown</t>
  </si>
  <si>
    <t>US-2022-108588-CHO-NUT-13000</t>
  </si>
  <si>
    <t>US-2022-108588-CHO-SCR-58000</t>
  </si>
  <si>
    <t>US-2022-108588-CHO-MIL-31000</t>
  </si>
  <si>
    <t>US-2023-153682-CHO-SCR-58000</t>
  </si>
  <si>
    <t>US-2023-162852-CHO-SCR-58000</t>
  </si>
  <si>
    <t>Woodstock</t>
  </si>
  <si>
    <t>US-2024-121412-CHO-MIL-31000</t>
  </si>
  <si>
    <t>US-2024-105543-CHO-MIL-31000</t>
  </si>
  <si>
    <t>Garden City</t>
  </si>
  <si>
    <t>US-2021-164749-CHO-TRI-54000</t>
  </si>
  <si>
    <t>Delray Beach</t>
  </si>
  <si>
    <t>US-2022-154200-CHO-FUD-51000</t>
  </si>
  <si>
    <t>US-2023-165995-CHO-NUT-13000</t>
  </si>
  <si>
    <t>US-2023-165995-CHO-FUD-51000</t>
  </si>
  <si>
    <t>US-2023-145240-CHO-MIL-31000</t>
  </si>
  <si>
    <t>US-2024-119389-CHO-TRI-54000</t>
  </si>
  <si>
    <t>US-2024-135419-CHO-FUD-51000</t>
  </si>
  <si>
    <t>CA-2021-123625-CHO-MIL-31000</t>
  </si>
  <si>
    <t>Quebec City</t>
  </si>
  <si>
    <t>G1B</t>
  </si>
  <si>
    <t>CA-2021-141531-CHO-MIL-31000</t>
  </si>
  <si>
    <t>CA-2023-135480-CHO-MIL-31000</t>
  </si>
  <si>
    <t>CA-2024-135480-CHO-MIL-31000</t>
  </si>
  <si>
    <t>CA-2024-141531-CHO-MIL-31000</t>
  </si>
  <si>
    <t>US-2021-115812-CHO-SCR-58000</t>
  </si>
  <si>
    <t>US-2021-115812-CHO-FUD-51000</t>
  </si>
  <si>
    <t>US-2021-115812-CHO-TRI-54000</t>
  </si>
  <si>
    <t>US-2021-115812-CHO-MIL-31000</t>
  </si>
  <si>
    <t>US-2021-140914-CHO-FUD-51000</t>
  </si>
  <si>
    <t>US-2021-140914-CHO-MIL-31000</t>
  </si>
  <si>
    <t>US-2022-130491-CHO-TRI-54000</t>
  </si>
  <si>
    <t>US-2022-130491-CHO-NUT-13000</t>
  </si>
  <si>
    <t>US-2022-130491-CHO-SCR-58000</t>
  </si>
  <si>
    <t>US-2022-149300-CHO-FUD-51000</t>
  </si>
  <si>
    <t>Hialeah</t>
  </si>
  <si>
    <t>US-2023-112123-CHO-MIL-31000</t>
  </si>
  <si>
    <t>Delaware</t>
  </si>
  <si>
    <t>US-2023-112123-CHO-TRI-54000</t>
  </si>
  <si>
    <t>US-2024-127306-CHO-TRI-54000</t>
  </si>
  <si>
    <t>Johnson City</t>
  </si>
  <si>
    <t>US-2024-127306-CHO-SCR-58000</t>
  </si>
  <si>
    <t>US-2024-127306-CHO-MIL-31000</t>
  </si>
  <si>
    <t>US-2024-112865-CHO-SCR-58000</t>
  </si>
  <si>
    <t>US-2024-135587-CHO-TRI-54000</t>
  </si>
  <si>
    <t>US-2021-125612-CHO-SCR-58000</t>
  </si>
  <si>
    <t>US-2021-125612-CHO-FUD-51000</t>
  </si>
  <si>
    <t>US-2021-140452-CHO-FUD-51000</t>
  </si>
  <si>
    <t>US-2021-140452-CHO-SCR-58000</t>
  </si>
  <si>
    <t>US-2021-140452-CHO-TRI-54000</t>
  </si>
  <si>
    <t>US-2021-140452-CHO-NUT-13000</t>
  </si>
  <si>
    <t>US-2022-113110-CHO-TRI-54000</t>
  </si>
  <si>
    <t>San Bernardino</t>
  </si>
  <si>
    <t>US-2022-113110-CHO-SCR-58000</t>
  </si>
  <si>
    <t>US-2022-113110-CHO-FUD-51000</t>
  </si>
  <si>
    <t>US-2023-130799-CHO-NUT-13000</t>
  </si>
  <si>
    <t>US-2024-117009-CHO-SCR-58000</t>
  </si>
  <si>
    <t>Santa Ana</t>
  </si>
  <si>
    <t>US-2024-151183-CHO-TRI-54000</t>
  </si>
  <si>
    <t>US-2021-139892-CHO-MIL-31000</t>
  </si>
  <si>
    <t>US-2021-139892-CHO-SCR-58000</t>
  </si>
  <si>
    <t>US-2021-139892-CHO-NUT-13000</t>
  </si>
  <si>
    <t>US-2023-106278-CHO-FUD-51000</t>
  </si>
  <si>
    <t>US-2023-126004-CHO-NUT-13000</t>
  </si>
  <si>
    <t>US-2023-126004-CHO-FUD-51000</t>
  </si>
  <si>
    <t>US-2023-126004-CHO-SCR-58000</t>
  </si>
  <si>
    <t>US-2024-121706-CHO-FUD-51000</t>
  </si>
  <si>
    <t>Santa Barbara</t>
  </si>
  <si>
    <t>US-2022-105102-CHO-MIL-31000</t>
  </si>
  <si>
    <t>US-2022-105102-CHO-TRI-54000</t>
  </si>
  <si>
    <t>US-2023-160304-CHO-MIL-31000</t>
  </si>
  <si>
    <t>Gaithersburg</t>
  </si>
  <si>
    <t>US-2023-160304-OTH-GUM-21000</t>
  </si>
  <si>
    <t>US-2023-142615-CHO-TRI-54000</t>
  </si>
  <si>
    <t>Montebello</t>
  </si>
  <si>
    <t>US-2024-129203-CHO-NUT-13000</t>
  </si>
  <si>
    <t>US-2024-155642-CHO-MIL-31000</t>
  </si>
  <si>
    <t>US-2024-155642-CHO-FUD-51000</t>
  </si>
  <si>
    <t>US-2024-165155-CHO-NUT-13000</t>
  </si>
  <si>
    <t>US-2021-165379-CHO-TRI-54000</t>
  </si>
  <si>
    <t>US-2021-125514-CHO-NUT-13000</t>
  </si>
  <si>
    <t>US-2021-125514-CHO-SCR-58000</t>
  </si>
  <si>
    <t>US-2021-125514-CHO-TRI-54000</t>
  </si>
  <si>
    <t>US-2021-134733-CHO-SCR-58000</t>
  </si>
  <si>
    <t>US-2021-134733-CHO-MIL-31000</t>
  </si>
  <si>
    <t>US-2022-124107-CHO-SCR-58000</t>
  </si>
  <si>
    <t>Ann Arbor</t>
  </si>
  <si>
    <t>US-2022-124107-CHO-MIL-31000</t>
  </si>
  <si>
    <t>US-2022-124107-CHO-NUT-13000</t>
  </si>
  <si>
    <t>US-2022-100454-CHO-TRI-54000</t>
  </si>
  <si>
    <t>US-2022-100454-CHO-SCR-58000</t>
  </si>
  <si>
    <t>US-2022-100454-CHO-FUD-51000</t>
  </si>
  <si>
    <t>US-2023-163202-CHO-SCR-58000</t>
  </si>
  <si>
    <t>US-2024-167101-CHO-TRI-54000</t>
  </si>
  <si>
    <t>US-2024-149048-CHO-NUT-13000</t>
  </si>
  <si>
    <t>US-2024-149048-CHO-SCR-58000</t>
  </si>
  <si>
    <t>US-2024-149048-OTH-GUM-21000</t>
  </si>
  <si>
    <t>US-2024-149048-CHO-MIL-31000</t>
  </si>
  <si>
    <t>US-2024-152912-CHO-SCR-58000</t>
  </si>
  <si>
    <t>US-2024-152912-CHO-TRI-54000</t>
  </si>
  <si>
    <t>US-2024-152912-OTH-GUM-21000</t>
  </si>
  <si>
    <t>US-2024-121678-CHO-TRI-54000</t>
  </si>
  <si>
    <t>Elyria</t>
  </si>
  <si>
    <t>US-2024-102519-CHO-NUT-13000</t>
  </si>
  <si>
    <t>US-2024-102519-CHO-MIL-31000</t>
  </si>
  <si>
    <t>US-2021-133270-CHO-SCR-58000</t>
  </si>
  <si>
    <t>US-2021-106971-CHO-TRI-54000</t>
  </si>
  <si>
    <t>Buffalo Grove</t>
  </si>
  <si>
    <t>US-2021-116568-CHO-FUD-51000</t>
  </si>
  <si>
    <t>Deltona</t>
  </si>
  <si>
    <t>US-2022-165813-CHO-TRI-54000</t>
  </si>
  <si>
    <t>US-2022-160787-CHO-SCR-58000</t>
  </si>
  <si>
    <t>US-2022-157014-CHO-TRI-54000</t>
  </si>
  <si>
    <t>US-2022-157014-CHO-MIL-31000</t>
  </si>
  <si>
    <t>US-2022-157014-CHO-SCR-58000</t>
  </si>
  <si>
    <t>US-2023-105473-CHO-MIL-31000</t>
  </si>
  <si>
    <t>US-2023-101966-CHO-FUD-51000</t>
  </si>
  <si>
    <t>US-2023-117660-CHO-FUD-51000</t>
  </si>
  <si>
    <t>US-2023-117660-CHO-MIL-31000</t>
  </si>
  <si>
    <t>US-2024-152968-CHO-TRI-54000</t>
  </si>
  <si>
    <t>Harrisonburg</t>
  </si>
  <si>
    <t>US-2021-138527-CHO-SCR-58000</t>
  </si>
  <si>
    <t>Cary</t>
  </si>
  <si>
    <t>US-2021-138527-CHO-NUT-13000</t>
  </si>
  <si>
    <t>US-2021-138527-CHO-MIL-31000</t>
  </si>
  <si>
    <t>US-2022-106215-CHO-FUD-51000</t>
  </si>
  <si>
    <t>US-2024-114370-OTH-LIC-15000</t>
  </si>
  <si>
    <t>US-2024-149006-CHO-FUD-51000</t>
  </si>
  <si>
    <t>US-2021-118339-CHO-MIL-31000</t>
  </si>
  <si>
    <t>Lakeville</t>
  </si>
  <si>
    <t>US-2021-118339-CHO-FUD-51000</t>
  </si>
  <si>
    <t>US-2021-118339-CHO-NUT-13000</t>
  </si>
  <si>
    <t>US-2021-118339-CHO-TRI-54000</t>
  </si>
  <si>
    <t>US-2021-103940-CHO-MIL-31000</t>
  </si>
  <si>
    <t>US-2021-103940-CHO-SCR-58000</t>
  </si>
  <si>
    <t>US-2021-103940-CHO-FUD-51000</t>
  </si>
  <si>
    <t>US-2023-169943-CHO-MIL-31000</t>
  </si>
  <si>
    <t>US-2023-169943-CHO-FUD-51000</t>
  </si>
  <si>
    <t>US-2023-169943-CHO-SCR-58000</t>
  </si>
  <si>
    <t>US-2023-169943-CHO-NUT-13000</t>
  </si>
  <si>
    <t>US-2024-131625-CHO-NUT-13000</t>
  </si>
  <si>
    <t>US-2024-163405-CHO-SCR-58000</t>
  </si>
  <si>
    <t>US-2023-105207-CHO-SCR-58000</t>
  </si>
  <si>
    <t>Broken Arrow</t>
  </si>
  <si>
    <t>US-2023-105207-CHO-TRI-54000</t>
  </si>
  <si>
    <t>US-2023-137204-CHO-MIL-31000</t>
  </si>
  <si>
    <t>US-2024-128076-CHO-TRI-54000</t>
  </si>
  <si>
    <t>US-2024-128076-CHO-SCR-58000</t>
  </si>
  <si>
    <t>US-2024-128076-OTH-GUM-21000</t>
  </si>
  <si>
    <t>US-2024-132199-CHO-TRI-54000</t>
  </si>
  <si>
    <t>US-2024-132199-CHO-MIL-31000</t>
  </si>
  <si>
    <t>US-2024-144883-CHO-SCR-58000</t>
  </si>
  <si>
    <t>US-2022-136658-CHO-SCR-58000</t>
  </si>
  <si>
    <t>US-2024-158386-CHO-FUD-51000</t>
  </si>
  <si>
    <t>US-2021-154655-CHO-MIL-31000</t>
  </si>
  <si>
    <t>US-2023-160535-CHO-SCR-58000</t>
  </si>
  <si>
    <t>Plainfield</t>
  </si>
  <si>
    <t>US-2023-160535-OTH-KAZ-38000</t>
  </si>
  <si>
    <t>US-2023-108364-CHO-TRI-54000</t>
  </si>
  <si>
    <t>US-2024-143084-CHO-SCR-58000</t>
  </si>
  <si>
    <t>US-2024-151596-CHO-MIL-31000</t>
  </si>
  <si>
    <t>US-2021-134971-CHO-FUD-51000</t>
  </si>
  <si>
    <t>CA-2021-160325-CHO-NUT-13000</t>
  </si>
  <si>
    <t>US-2021-137911-CHO-TRI-54000</t>
  </si>
  <si>
    <t>US-2021-146990-CHO-MIL-31000</t>
  </si>
  <si>
    <t>US-2021-146990-CHO-FUD-51000</t>
  </si>
  <si>
    <t>US-2021-162992-CHO-NUT-13000</t>
  </si>
  <si>
    <t>US-2022-138219-CHO-MIL-31000</t>
  </si>
  <si>
    <t>US-2022-148180-CHO-FUD-51000</t>
  </si>
  <si>
    <t>Oxnard</t>
  </si>
  <si>
    <t>US-2022-148180-CHO-MIL-31000</t>
  </si>
  <si>
    <t>US-2023-156811-OTH-KAZ-38000</t>
  </si>
  <si>
    <t>US-2023-156811-CHO-FUD-51000</t>
  </si>
  <si>
    <t>US-2024-105445-CHO-FUD-51000</t>
  </si>
  <si>
    <t>US-2024-161851-CHO-NUT-13000</t>
  </si>
  <si>
    <t>US-2024-160325-CHO-NUT-13000</t>
  </si>
  <si>
    <t>CA-2024-160325-CHO-NUT-13000</t>
  </si>
  <si>
    <t>US-2024-137365-CHO-TRI-54000</t>
  </si>
  <si>
    <t>El Paso</t>
  </si>
  <si>
    <t>US-2024-135377-CHO-SCR-58000</t>
  </si>
  <si>
    <t>US-2022-158491-CHO-FUD-51000</t>
  </si>
  <si>
    <t>US-2022-158491-CHO-MIL-31000</t>
  </si>
  <si>
    <t>US-2023-154767-CHO-TRI-54000</t>
  </si>
  <si>
    <t>Paterson</t>
  </si>
  <si>
    <t>US-2023-154767-CHO-MIL-31000</t>
  </si>
  <si>
    <t>US-2023-154767-CHO-FUD-51000</t>
  </si>
  <si>
    <t>US-2023-154767-CHO-NUT-13000</t>
  </si>
  <si>
    <t>US-2023-156139-CHO-FUD-51000</t>
  </si>
  <si>
    <t>US-2024-154851-CHO-SCR-58000</t>
  </si>
  <si>
    <t>US-2024-128629-CHO-MIL-31000</t>
  </si>
  <si>
    <t>US-2024-147564-CHO-MIL-31000</t>
  </si>
  <si>
    <t>US-2022-112508-CHO-TRI-54000</t>
  </si>
  <si>
    <t>US-2022-166219-CHO-SCR-58000</t>
  </si>
  <si>
    <t>US-2022-166219-CHO-MIL-31000</t>
  </si>
  <si>
    <t>US-2023-158211-CHO-TRI-54000</t>
  </si>
  <si>
    <t>US-2023-158211-CHO-NUT-13000</t>
  </si>
  <si>
    <t>US-2023-142902-CHO-NUT-13000</t>
  </si>
  <si>
    <t>Arvada</t>
  </si>
  <si>
    <t>US-2023-142902-CHO-SCR-58000</t>
  </si>
  <si>
    <t>US-2023-142902-CHO-MIL-31000</t>
  </si>
  <si>
    <t>US-2023-115574-CHO-TRI-54000</t>
  </si>
  <si>
    <t>US-2024-130036-CHO-NUT-13000</t>
  </si>
  <si>
    <t>US-2024-130036-CHO-MIL-31000</t>
  </si>
  <si>
    <t>US-2024-140907-OTH-LIC-15000</t>
  </si>
  <si>
    <t>US-2024-167150-CHO-TRI-54000</t>
  </si>
  <si>
    <t>US-2024-167150-CHO-MIL-31000</t>
  </si>
  <si>
    <t>US-2024-140907-CHO-TRI-54000</t>
  </si>
  <si>
    <t>US-2024-140907-CHO-NUT-13000</t>
  </si>
  <si>
    <t>US-2024-146626-CHO-SCR-58000</t>
  </si>
  <si>
    <t>US-2021-101462-CHO-SCR-58000</t>
  </si>
  <si>
    <t>US-2022-135174-CHO-NUT-13000</t>
  </si>
  <si>
    <t>US-2023-141551-CHO-SCR-58000</t>
  </si>
  <si>
    <t>US-2023-141551-CHO-MIL-31000</t>
  </si>
  <si>
    <t>US-2023-116442-CHO-SCR-58000</t>
  </si>
  <si>
    <t>US-2024-142888-CHO-MIL-31000</t>
  </si>
  <si>
    <t>Spokane</t>
  </si>
  <si>
    <t>US-2021-153976-CHO-NUT-13000</t>
  </si>
  <si>
    <t>Evanston</t>
  </si>
  <si>
    <t>US-2023-142398-CHO-MIL-31000</t>
  </si>
  <si>
    <t>US-2023-150483-CHO-NUT-13000</t>
  </si>
  <si>
    <t>US-2023-150483-CHO-FUD-51000</t>
  </si>
  <si>
    <t>US-2023-150483-CHO-MIL-31000</t>
  </si>
  <si>
    <t>US-2023-142895-CHO-NUT-13000</t>
  </si>
  <si>
    <t>US-2023-142895-CHO-MIL-31000</t>
  </si>
  <si>
    <t>US-2024-154760-CHO-NUT-13000</t>
  </si>
  <si>
    <t>US-2024-137505-CHO-SCR-58000</t>
  </si>
  <si>
    <t>US-2024-156664-CHO-SCR-58000</t>
  </si>
  <si>
    <t>US-2024-156664-CHO-NUT-13000</t>
  </si>
  <si>
    <t>US-2024-156664-CHO-FUD-51000</t>
  </si>
  <si>
    <t>US-2021-148194-CHO-NUT-13000</t>
  </si>
  <si>
    <t>US-2021-148194-CHO-MIL-31000</t>
  </si>
  <si>
    <t>US-2021-143581-CHO-NUT-13000</t>
  </si>
  <si>
    <t>US-2021-168130-CHO-TRI-54000</t>
  </si>
  <si>
    <t>US-2023-107440-CHO-SCR-58000</t>
  </si>
  <si>
    <t>US-2023-107440-CHO-TRI-54000</t>
  </si>
  <si>
    <t>US-2023-107440-OTH-KAZ-38000</t>
  </si>
  <si>
    <t>US-2023-149965-CHO-NUT-13000</t>
  </si>
  <si>
    <t>US-2023-149965-CHO-MIL-31000</t>
  </si>
  <si>
    <t>US-2021-134712-CHO-FUD-51000</t>
  </si>
  <si>
    <t>Skokie</t>
  </si>
  <si>
    <t>US-2022-142475-OTH-LIC-15000</t>
  </si>
  <si>
    <t>US-2024-116288-CHO-TRI-54000</t>
  </si>
  <si>
    <t>US-2024-160633-CHO-SCR-58000</t>
  </si>
  <si>
    <t>US-2024-160633-CHO-FUD-51000</t>
  </si>
  <si>
    <t>US-2024-112347-CHO-SCR-58000</t>
  </si>
  <si>
    <t>US-2024-112347-CHO-MIL-31000</t>
  </si>
  <si>
    <t>US-2024-112347-CHO-FUD-51000</t>
  </si>
  <si>
    <t>US-2024-112347-OTH-LIC-15000</t>
  </si>
  <si>
    <t>US-2021-149524-OTH-GUM-21000</t>
  </si>
  <si>
    <t>US-2021-107398-CHO-SCR-58000</t>
  </si>
  <si>
    <t>US-2021-107398-CHO-TRI-54000</t>
  </si>
  <si>
    <t>US-2021-106376-OTH-LIC-15000</t>
  </si>
  <si>
    <t>Gilbert</t>
  </si>
  <si>
    <t>US-2021-106376-CHO-MIL-31000</t>
  </si>
  <si>
    <t>US-2022-109015-CHO-SCR-58000</t>
  </si>
  <si>
    <t>US-2022-109015-CHO-FUD-51000</t>
  </si>
  <si>
    <t>US-2023-105900-CHO-SCR-58000</t>
  </si>
  <si>
    <t>US-2024-109610-CHO-TRI-54000</t>
  </si>
  <si>
    <t>US-2021-126032-CHO-NUT-13000</t>
  </si>
  <si>
    <t>US-2022-126725-CHO-MIL-31000</t>
  </si>
  <si>
    <t>US-2022-126725-CHO-TRI-54000</t>
  </si>
  <si>
    <t>US-2022-126725-CHO-NUT-13000</t>
  </si>
  <si>
    <t>US-2023-101791-CHO-FUD-51000</t>
  </si>
  <si>
    <t>US-2023-101791-CHO-MIL-31000</t>
  </si>
  <si>
    <t>US-2021-103373-CHO-FUD-51000</t>
  </si>
  <si>
    <t>US-2021-133690-CHO-MIL-31000</t>
  </si>
  <si>
    <t>US-2022-126137-CHO-TRI-54000</t>
  </si>
  <si>
    <t>US-2023-156748-CHO-MIL-31000</t>
  </si>
  <si>
    <t>US-2023-156748-CHO-TRI-54000</t>
  </si>
  <si>
    <t>US-2023-156748-CHO-FUD-51000</t>
  </si>
  <si>
    <t>US-2024-135069-CHO-MIL-31000</t>
  </si>
  <si>
    <t>US-2024-123778-CHO-TRI-54000</t>
  </si>
  <si>
    <t>US-2024-123778-CHO-SCR-58000</t>
  </si>
  <si>
    <t>US-2024-130631-CHO-MIL-31000</t>
  </si>
  <si>
    <t>US-2022-122371-CHO-NUT-13000</t>
  </si>
  <si>
    <t>US-2022-122371-CHO-SCR-58000</t>
  </si>
  <si>
    <t>US-2024-135279-CHO-SCR-58000</t>
  </si>
  <si>
    <t>US-2024-135279-CHO-NUT-13000</t>
  </si>
  <si>
    <t>US-2024-135279-CHO-FUD-51000</t>
  </si>
  <si>
    <t>US-2024-135279-OTH-FIZ-56000</t>
  </si>
  <si>
    <t>OTH-FIZ-56000</t>
  </si>
  <si>
    <t>Fizzy Lifting Drinks</t>
  </si>
  <si>
    <t>US-2021-166954-CHO-NUT-13000</t>
  </si>
  <si>
    <t>San Gabriel</t>
  </si>
  <si>
    <t>US-2021-166954-CHO-TRI-54000</t>
  </si>
  <si>
    <t>US-2022-138002-CHO-SCR-58000</t>
  </si>
  <si>
    <t>US-2022-103723-CHO-FUD-51000</t>
  </si>
  <si>
    <t>US-2022-153612-CHO-TRI-54000</t>
  </si>
  <si>
    <t>Superior</t>
  </si>
  <si>
    <t>US-2024-115994-OTH-GUM-21000</t>
  </si>
  <si>
    <t>Costa Mesa</t>
  </si>
  <si>
    <t>US-2024-115994-CHO-SCR-58000</t>
  </si>
  <si>
    <t>US-2021-107769-CHO-TRI-54000</t>
  </si>
  <si>
    <t>US-2022-111325-CHO-MIL-31000</t>
  </si>
  <si>
    <t>Altoona</t>
  </si>
  <si>
    <t>US-2022-120502-CHO-FUD-51000</t>
  </si>
  <si>
    <t>US-2022-120502-CHO-TRI-54000</t>
  </si>
  <si>
    <t>US-2022-120502-CHO-MIL-31000</t>
  </si>
  <si>
    <t>US-2022-110016-CHO-NUT-13000</t>
  </si>
  <si>
    <t>US-2022-110016-CHO-MIL-31000</t>
  </si>
  <si>
    <t>US-2023-126935-CHO-FUD-51000</t>
  </si>
  <si>
    <t>US-2024-117513-CHO-NUT-13000</t>
  </si>
  <si>
    <t>US-2021-151946-CHO-MIL-31000</t>
  </si>
  <si>
    <t>US-2021-151946-CHO-FUD-51000</t>
  </si>
  <si>
    <t>US-2021-151946-CHO-TRI-54000</t>
  </si>
  <si>
    <t>US-2021-139283-CHO-TRI-54000</t>
  </si>
  <si>
    <t>US-2023-106383-CHO-SCR-58000</t>
  </si>
  <si>
    <t>Littleton</t>
  </si>
  <si>
    <t>US-2023-163461-CHO-SCR-58000</t>
  </si>
  <si>
    <t>Frankfort</t>
  </si>
  <si>
    <t>US-2022-165085-CHO-SCR-58000</t>
  </si>
  <si>
    <t>Clinton</t>
  </si>
  <si>
    <t>US-2022-165085-CHO-TRI-54000</t>
  </si>
  <si>
    <t>US-2023-122511-CHO-MIL-31000</t>
  </si>
  <si>
    <t>US-2021-104780-CHO-MIL-31000</t>
  </si>
  <si>
    <t>US-2021-146864-SUG-NER-92000</t>
  </si>
  <si>
    <t>SUG-NER-92000</t>
  </si>
  <si>
    <t>Nerds</t>
  </si>
  <si>
    <t>US-2023-148208-CHO-FUD-51000</t>
  </si>
  <si>
    <t>US-2023-148208-CHO-MIL-31000</t>
  </si>
  <si>
    <t>US-2024-117212-CHO-NUT-13000</t>
  </si>
  <si>
    <t>US-2024-117212-CHO-FUD-51000</t>
  </si>
  <si>
    <t>US-2024-117212-CHO-MIL-31000</t>
  </si>
  <si>
    <t>US-2024-123029-CHO-FUD-51000</t>
  </si>
  <si>
    <t>US-2021-121629-CHO-MIL-31000</t>
  </si>
  <si>
    <t>US-2022-132626-CHO-FUD-51000</t>
  </si>
  <si>
    <t>US-2022-132626-CHO-NUT-13000</t>
  </si>
  <si>
    <t>US-2022-132626-CHO-TRI-54000</t>
  </si>
  <si>
    <t>US-2022-132626-CHO-MIL-31000</t>
  </si>
  <si>
    <t>US-2022-125710-CHO-TRI-54000</t>
  </si>
  <si>
    <t>US-2023-123358-CHO-TRI-54000</t>
  </si>
  <si>
    <t>US-2023-123358-CHO-FUD-51000</t>
  </si>
  <si>
    <t>US-2023-123358-CHO-SCR-58000</t>
  </si>
  <si>
    <t>US-2023-146423-CHO-NUT-13000</t>
  </si>
  <si>
    <t>Milford</t>
  </si>
  <si>
    <t>US-2024-161193-CHO-NUT-13000</t>
  </si>
  <si>
    <t>US-2024-161193-CHO-MIL-31000</t>
  </si>
  <si>
    <t>US-2024-158967-CHO-FUD-51000</t>
  </si>
  <si>
    <t>US-2022-103793-CHO-MIL-31000</t>
  </si>
  <si>
    <t>US-2022-156734-CHO-FUD-51000</t>
  </si>
  <si>
    <t>Smyrna</t>
  </si>
  <si>
    <t>US-2022-156734-CHO-NUT-13000</t>
  </si>
  <si>
    <t>US-2022-156734-CHO-MIL-31000</t>
  </si>
  <si>
    <t>US-2023-168410-CHO-SCR-58000</t>
  </si>
  <si>
    <t>US-2023-168410-CHO-MIL-31000</t>
  </si>
  <si>
    <t>US-2023-168410-CHO-NUT-13000</t>
  </si>
  <si>
    <t>US-2023-123526-CHO-MIL-31000</t>
  </si>
  <si>
    <t>US-2024-104220-CHO-FUD-51000</t>
  </si>
  <si>
    <t>US-2024-104220-CHO-NUT-13000</t>
  </si>
  <si>
    <t>US-2024-104220-CHO-MIL-31000</t>
  </si>
  <si>
    <t>US-2024-104220-CHO-TRI-54000</t>
  </si>
  <si>
    <t>US-2024-104220-CHO-SCR-58000</t>
  </si>
  <si>
    <t>US-2021-100391-CHO-TRI-54000</t>
  </si>
  <si>
    <t>US-2022-119634-CHO-NUT-13000</t>
  </si>
  <si>
    <t>US-2024-157413-CHO-FUD-51000</t>
  </si>
  <si>
    <t>US-2022-106565-OTH-GUM-21000</t>
  </si>
  <si>
    <t>US-2022-137302-CHO-SCR-58000</t>
  </si>
  <si>
    <t>US-2022-137302-CHO-TRI-54000</t>
  </si>
  <si>
    <t>US-2022-137302-CHO-NUT-13000</t>
  </si>
  <si>
    <t>US-2023-126844-CHO-NUT-13000</t>
  </si>
  <si>
    <t>US-2023-101161-CHO-NUT-13000</t>
  </si>
  <si>
    <t>US-2023-101161-CHO-FUD-51000</t>
  </si>
  <si>
    <t>US-2023-101161-CHO-MIL-31000</t>
  </si>
  <si>
    <t>US-2023-101161-CHO-TRI-54000</t>
  </si>
  <si>
    <t>US-2023-127194-CHO-FUD-51000</t>
  </si>
  <si>
    <t>US-2024-159366-CHO-SCR-58000</t>
  </si>
  <si>
    <t>US-2024-151855-CHO-NUT-13000</t>
  </si>
  <si>
    <t>US-2024-151855-OTH-GUM-21000</t>
  </si>
  <si>
    <t>US-2024-154074-CHO-TRI-54000</t>
  </si>
  <si>
    <t>US-2024-154074-CHO-SCR-58000</t>
  </si>
  <si>
    <t>US-2021-109897-CHO-MIL-31000</t>
  </si>
  <si>
    <t>US-2021-167633-CHO-NUT-13000</t>
  </si>
  <si>
    <t>US-2023-116596-CHO-NUT-13000</t>
  </si>
  <si>
    <t>US-2023-120873-CHO-SCR-58000</t>
  </si>
  <si>
    <t>US-2023-116596-CHO-TRI-54000</t>
  </si>
  <si>
    <t>US-2023-116596-CHO-SCR-58000</t>
  </si>
  <si>
    <t>US-2024-106579-CHO-MIL-31000</t>
  </si>
  <si>
    <t>US-2024-143343-CHO-TRI-54000</t>
  </si>
  <si>
    <t>US-2021-167997-CHO-TRI-54000</t>
  </si>
  <si>
    <t>Rapid City</t>
  </si>
  <si>
    <t>South Dakota</t>
  </si>
  <si>
    <t>US-2022-161452-CHO-NUT-13000</t>
  </si>
  <si>
    <t>US-2022-105690-CHO-FUD-51000</t>
  </si>
  <si>
    <t>Port Arthur</t>
  </si>
  <si>
    <t>US-2022-105690-CHO-SCR-58000</t>
  </si>
  <si>
    <t>US-2023-157791-CHO-FUD-51000</t>
  </si>
  <si>
    <t>Warwick</t>
  </si>
  <si>
    <t>US-2024-134649-CHO-SCR-58000</t>
  </si>
  <si>
    <t>Hoover</t>
  </si>
  <si>
    <t>US-2024-134649-CHO-FUD-51000</t>
  </si>
  <si>
    <t>US-2024-122112-CHO-MIL-31000</t>
  </si>
  <si>
    <t>US-2022-162621-CHO-SCR-58000</t>
  </si>
  <si>
    <t>US-2022-162621-CHO-TRI-54000</t>
  </si>
  <si>
    <t>US-2022-162621-CHO-MIL-31000</t>
  </si>
  <si>
    <t>US-2023-168081-CHO-SCR-58000</t>
  </si>
  <si>
    <t>US-2023-107328-CHO-SCR-58000</t>
  </si>
  <si>
    <t>US-2023-164945-CHO-NUT-13000</t>
  </si>
  <si>
    <t>US-2023-125661-OTH-KAZ-38000</t>
  </si>
  <si>
    <t>US-2023-125661-CHO-SCR-58000</t>
  </si>
  <si>
    <t>US-2021-128237-CHO-FUD-51000</t>
  </si>
  <si>
    <t>US-2021-128237-CHO-TRI-54000</t>
  </si>
  <si>
    <t>US-2021-128237-CHO-MIL-31000</t>
  </si>
  <si>
    <t>US-2021-111171-CHO-TRI-54000</t>
  </si>
  <si>
    <t>US-2022-120362-CHO-FUD-51000</t>
  </si>
  <si>
    <t>US-2023-106894-CHO-FUD-51000</t>
  </si>
  <si>
    <t>US-2023-106894-CHO-SCR-58000</t>
  </si>
  <si>
    <t>US-2024-140053-CHO-NUT-13000</t>
  </si>
  <si>
    <t>US-2024-122196-CHO-FUD-51000</t>
  </si>
  <si>
    <t>US-2024-169607-CHO-FUD-51000</t>
  </si>
  <si>
    <t>US-2024-106432-CHO-MIL-31000</t>
  </si>
  <si>
    <t>Waco</t>
  </si>
  <si>
    <t>US-2024-106432-CHO-TRI-54000</t>
  </si>
  <si>
    <t>US-2024-102610-CHO-TRI-54000</t>
  </si>
  <si>
    <t>Chattanooga</t>
  </si>
  <si>
    <t>US-2024-102610-CHO-MIL-31000</t>
  </si>
  <si>
    <t>US-2024-102610-CHO-NUT-13000</t>
  </si>
  <si>
    <t>US-2024-102610-CHO-SCR-58000</t>
  </si>
  <si>
    <t>US-2021-150434-OTH-KAZ-38000</t>
  </si>
  <si>
    <t>US-2021-150434-CHO-SCR-58000</t>
  </si>
  <si>
    <t>US-2021-150434-CHO-NUT-13000</t>
  </si>
  <si>
    <t>US-2021-150434-CHO-MIL-31000</t>
  </si>
  <si>
    <t>US-2023-116365-CHO-NUT-13000</t>
  </si>
  <si>
    <t>US-2023-116365-CHO-TRI-54000</t>
  </si>
  <si>
    <t>US-2024-145366-CHO-SCR-58000</t>
  </si>
  <si>
    <t>US-2024-145366-OTH-GUM-21000</t>
  </si>
  <si>
    <t>US-2024-120936-CHO-SCR-58000</t>
  </si>
  <si>
    <t>US-2024-120936-CHO-NUT-13000</t>
  </si>
  <si>
    <t>US-2021-140858-CHO-MIL-31000</t>
  </si>
  <si>
    <t>US-2021-140858-CHO-TRI-54000</t>
  </si>
  <si>
    <t>US-2021-145576-CHO-NUT-13000</t>
  </si>
  <si>
    <t>US-2021-145576-CHO-FUD-51000</t>
  </si>
  <si>
    <t>US-2022-140200-CHO-FUD-51000</t>
  </si>
  <si>
    <t>US-2022-135853-CHO-SCR-58000</t>
  </si>
  <si>
    <t>US-2022-135853-CHO-MIL-31000</t>
  </si>
  <si>
    <t>US-2023-132857-CHO-FUD-51000</t>
  </si>
  <si>
    <t>US-2024-122175-CHO-SCR-58000</t>
  </si>
  <si>
    <t>US-2024-122175-CHO-NUT-13000</t>
  </si>
  <si>
    <t>US-2024-122175-CHO-MIL-31000</t>
  </si>
  <si>
    <t>US-2024-145653-CHO-NUT-13000</t>
  </si>
  <si>
    <t>US-2021-140004-CHO-TRI-54000</t>
  </si>
  <si>
    <t>Hamilton</t>
  </si>
  <si>
    <t>US-2021-140004-CHO-MIL-31000</t>
  </si>
  <si>
    <t>US-2021-130869-CHO-SCR-58000</t>
  </si>
  <si>
    <t>Cedar Hill</t>
  </si>
  <si>
    <t>US-2022-146563-CHO-SCR-58000</t>
  </si>
  <si>
    <t>US-2022-146563-CHO-FUD-51000</t>
  </si>
  <si>
    <t>US-2022-146563-CHO-TRI-54000</t>
  </si>
  <si>
    <t>US-2022-121188-CHO-NUT-13000</t>
  </si>
  <si>
    <t>US-2022-121188-CHO-MIL-31000</t>
  </si>
  <si>
    <t>US-2022-121188-CHO-TRI-54000</t>
  </si>
  <si>
    <t>US-2022-121188-CHO-FUD-51000</t>
  </si>
  <si>
    <t>US-2023-117583-CHO-MIL-31000</t>
  </si>
  <si>
    <t>East Orange</t>
  </si>
  <si>
    <t>US-2023-117583-CHO-FUD-51000</t>
  </si>
  <si>
    <t>US-2023-117583-CHO-TRI-54000</t>
  </si>
  <si>
    <t>US-2024-131282-CHO-SCR-58000</t>
  </si>
  <si>
    <t>US-2024-131282-CHO-NUT-13000</t>
  </si>
  <si>
    <t>US-2024-100160-CHO-TRI-54000</t>
  </si>
  <si>
    <t>US-2024-100160-CHO-FUD-51000</t>
  </si>
  <si>
    <t>US-2024-144484-CHO-TRI-54000</t>
  </si>
  <si>
    <t>US-2024-152898-CHO-SCR-58000</t>
  </si>
  <si>
    <t>US-2024-144484-CHO-SCR-58000</t>
  </si>
  <si>
    <t>US-2024-102904-CHO-FUD-51000</t>
  </si>
  <si>
    <t>US-2022-136259-CHO-FUD-51000</t>
  </si>
  <si>
    <t>US-2022-136259-CHO-SCR-58000</t>
  </si>
  <si>
    <t>US-2023-113656-CHO-SCR-58000</t>
  </si>
  <si>
    <t>US-2023-163398-CHO-NUT-13000</t>
  </si>
  <si>
    <t>US-2023-163398-CHO-TRI-54000</t>
  </si>
  <si>
    <t>US-2023-139941-CHO-FUD-51000</t>
  </si>
  <si>
    <t>US-2023-147417-CHO-TRI-54000</t>
  </si>
  <si>
    <t>US-2024-111374-CHO-NUT-13000</t>
  </si>
  <si>
    <t>US-2024-157896-CHO-MIL-31000</t>
  </si>
  <si>
    <t>US-2024-152660-CHO-MIL-31000</t>
  </si>
  <si>
    <t>US-2022-104514-CHO-MIL-31000</t>
  </si>
  <si>
    <t>US-2022-104514-CHO-SCR-58000</t>
  </si>
  <si>
    <t>US-2022-113971-CHO-NUT-13000</t>
  </si>
  <si>
    <t>Cuyahoga Falls</t>
  </si>
  <si>
    <t>US-2022-100146-CHO-SCR-58000</t>
  </si>
  <si>
    <t>Camarillo</t>
  </si>
  <si>
    <t>US-2022-100146-CHO-NUT-13000</t>
  </si>
  <si>
    <t>US-2022-100146-CHO-MIL-31000</t>
  </si>
  <si>
    <t>US-2022-111094-CHO-MIL-31000</t>
  </si>
  <si>
    <t>US-2022-111094-CHO-NUT-13000</t>
  </si>
  <si>
    <t>US-2023-165505-OTH-GUM-21000</t>
  </si>
  <si>
    <t>Burlington</t>
  </si>
  <si>
    <t>Vermont</t>
  </si>
  <si>
    <t>US-2023-165505-CHO-SCR-58000</t>
  </si>
  <si>
    <t>US-2023-165505-CHO-TRI-54000</t>
  </si>
  <si>
    <t>US-2023-147585-CHO-FUD-51000</t>
  </si>
  <si>
    <t>US-2024-161046-CHO-FUD-51000</t>
  </si>
  <si>
    <t>Southaven</t>
  </si>
  <si>
    <t>US-2024-161046-CHO-NUT-13000</t>
  </si>
  <si>
    <t>US-2024-161046-CHO-TRI-54000</t>
  </si>
  <si>
    <t>US-2024-136826-CHO-NUT-13000</t>
  </si>
  <si>
    <t>Chapel Hill</t>
  </si>
  <si>
    <t>US-2021-136399-CHO-TRI-54000</t>
  </si>
  <si>
    <t>US-2021-136399-CHO-SCR-58000</t>
  </si>
  <si>
    <t>US-2021-136399-CHO-FUD-51000</t>
  </si>
  <si>
    <t>US-2022-104297-CHO-FUD-51000</t>
  </si>
  <si>
    <t>US-2022-113040-CHO-SCR-58000</t>
  </si>
  <si>
    <t>US-2022-108532-CHO-NUT-13000</t>
  </si>
  <si>
    <t>US-2022-108532-CHO-SCR-58000</t>
  </si>
  <si>
    <t>US-2023-129308-CHO-SCR-58000</t>
  </si>
  <si>
    <t>US-2023-129308-OTH-GUM-21000</t>
  </si>
  <si>
    <t>US-2023-129308-CHO-MIL-31000</t>
  </si>
  <si>
    <t>US-2023-161781-CHO-NUT-13000</t>
  </si>
  <si>
    <t>US-2021-141726-CHO-NUT-13000</t>
  </si>
  <si>
    <t>US-2021-141726-CHO-SCR-58000</t>
  </si>
  <si>
    <t>US-2021-141726-CHO-FUD-51000</t>
  </si>
  <si>
    <t>US-2022-121797-CHO-MIL-31000</t>
  </si>
  <si>
    <t>US-2022-121797-CHO-TRI-54000</t>
  </si>
  <si>
    <t>US-2022-122623-CHO-NUT-13000</t>
  </si>
  <si>
    <t>US-2022-132906-CHO-TRI-54000</t>
  </si>
  <si>
    <t>US-2023-130078-CHO-NUT-13000</t>
  </si>
  <si>
    <t>US-2023-148201-CHO-MIL-31000</t>
  </si>
  <si>
    <t>US-2024-146185-CHO-NUT-13000</t>
  </si>
  <si>
    <t>US-2021-103527-CHO-SCR-58000</t>
  </si>
  <si>
    <t>US-2021-166891-CHO-SCR-58000</t>
  </si>
  <si>
    <t>US-2021-161634-CHO-NUT-13000</t>
  </si>
  <si>
    <t>US-2022-147879-CHO-NUT-13000</t>
  </si>
  <si>
    <t>Owensboro</t>
  </si>
  <si>
    <t>US-2023-145730-CHO-NUT-13000</t>
  </si>
  <si>
    <t>US-2023-145730-CHO-FUD-51000</t>
  </si>
  <si>
    <t>US-2023-131380-CHO-SCR-58000</t>
  </si>
  <si>
    <t>US-2023-131380-CHO-TRI-54000</t>
  </si>
  <si>
    <t>US-2023-155474-CHO-NUT-13000</t>
  </si>
  <si>
    <t>US-2023-155474-CHO-MIL-31000</t>
  </si>
  <si>
    <t>US-2023-155992-CHO-MIL-31000</t>
  </si>
  <si>
    <t>La Porte</t>
  </si>
  <si>
    <t>US-2023-155992-CHO-FUD-51000</t>
  </si>
  <si>
    <t>US-2024-119914-CHO-FUD-51000</t>
  </si>
  <si>
    <t>Westminster</t>
  </si>
  <si>
    <t>US-2024-161410-CHO-SCR-58000</t>
  </si>
  <si>
    <t>US-2024-161410-CHO-TRI-54000</t>
  </si>
  <si>
    <t>US-2024-107888-CHO-TRI-54000</t>
  </si>
  <si>
    <t>US-2024-107888-CHO-SCR-58000</t>
  </si>
  <si>
    <t>US-2024-107888-CHO-MIL-31000</t>
  </si>
  <si>
    <t>US-2024-107888-CHO-NUT-13000</t>
  </si>
  <si>
    <t>US-2024-152695-CHO-MIL-31000</t>
  </si>
  <si>
    <t>US-2024-152695-CHO-SCR-58000</t>
  </si>
  <si>
    <t>US-2023-143714-CHO-SCR-58000</t>
  </si>
  <si>
    <t>US-2023-143714-CHO-TRI-54000</t>
  </si>
  <si>
    <t>US-2023-143714-CHO-NUT-13000</t>
  </si>
  <si>
    <t>US-2023-143714-CHO-FUD-51000</t>
  </si>
  <si>
    <t>US-2023-135265-CHO-FUD-51000</t>
  </si>
  <si>
    <t>US-2023-135265-CHO-TRI-54000</t>
  </si>
  <si>
    <t>US-2023-135265-CHO-NUT-13000</t>
  </si>
  <si>
    <t>US-2023-154690-CHO-TRI-54000</t>
  </si>
  <si>
    <t>US-2024-106691-CHO-MIL-31000</t>
  </si>
  <si>
    <t>US-2024-155866-CHO-NUT-13000</t>
  </si>
  <si>
    <t>US-2024-155866-CHO-TRI-54000</t>
  </si>
  <si>
    <t>CA-2021-166695-CHO-SCR-58000</t>
  </si>
  <si>
    <t>V6Z</t>
  </si>
  <si>
    <t>CA-2021-166695-CHO-FUD-51000</t>
  </si>
  <si>
    <t>CA-2021-166695-CHO-TRI-54000</t>
  </si>
  <si>
    <t>US-2022-150791-CHO-NUT-13000</t>
  </si>
  <si>
    <t>US-2023-116736-CHO-FUD-51000</t>
  </si>
  <si>
    <t>US-2023-116736-CHO-NUT-13000</t>
  </si>
  <si>
    <t>US-2023-116736-CHO-SCR-58000</t>
  </si>
  <si>
    <t>US-2023-148957-CHO-MIL-31000</t>
  </si>
  <si>
    <t>US-2023-114888-CHO-FUD-51000</t>
  </si>
  <si>
    <t>US-2023-163384-CHO-NUT-13000</t>
  </si>
  <si>
    <t>US-2023-118570-CHO-NUT-13000</t>
  </si>
  <si>
    <t>US-2024-166695-CHO-SCR-58000</t>
  </si>
  <si>
    <t>US-2024-166695-CHO-FUD-51000</t>
  </si>
  <si>
    <t>US-2024-166695-CHO-TRI-54000</t>
  </si>
  <si>
    <t>CA-2024-166695-CHO-SCR-58000</t>
  </si>
  <si>
    <t>CA-2024-166695-CHO-FUD-51000</t>
  </si>
  <si>
    <t>CA-2024-166695-CHO-TRI-54000</t>
  </si>
  <si>
    <t>US-2024-143035-CHO-FUD-51000</t>
  </si>
  <si>
    <t>US-2024-143035-OTH-GUM-21000</t>
  </si>
  <si>
    <t>US-2024-143035-CHO-NUT-13000</t>
  </si>
  <si>
    <t>US-2024-125290-CHO-MIL-31000</t>
  </si>
  <si>
    <t>US-2024-125290-CHO-FUD-51000</t>
  </si>
  <si>
    <t>US-2024-126221-CHO-NUT-13000</t>
  </si>
  <si>
    <t>US-2021-163146-CHO-NUT-13000</t>
  </si>
  <si>
    <t>US-2023-146836-CHO-MIL-31000</t>
  </si>
  <si>
    <t>US-2023-146836-CHO-NUT-13000</t>
  </si>
  <si>
    <t>US-2023-155033-CHO-FUD-51000</t>
  </si>
  <si>
    <t>US-2023-158260-CHO-TRI-54000</t>
  </si>
  <si>
    <t>US-2023-139388-CHO-NUT-13000</t>
  </si>
  <si>
    <t>US-2024-158344-CHO-MIL-31000</t>
  </si>
  <si>
    <t>Moorhead</t>
  </si>
  <si>
    <t>US-2024-160836-CHO-TRI-54000</t>
  </si>
  <si>
    <t>US-2024-160836-CHO-NUT-13000</t>
  </si>
  <si>
    <t>US-2024-144225-CHO-TRI-54000</t>
  </si>
  <si>
    <t>US-2024-100811-CHO-NUT-13000</t>
  </si>
  <si>
    <t>US-2024-100811-CHO-TRI-54000</t>
  </si>
  <si>
    <t>US-2024-169901-CHO-NUT-13000</t>
  </si>
  <si>
    <t>US-2024-118542-CHO-SCR-58000</t>
  </si>
  <si>
    <t>US-2024-118542-CHO-TRI-54000</t>
  </si>
  <si>
    <t>US-2024-123071-CHO-MIL-31000</t>
  </si>
  <si>
    <t>US-2021-124688-CHO-FUD-51000</t>
  </si>
  <si>
    <t>US-2021-124688-OTH-GUM-21000</t>
  </si>
  <si>
    <t>US-2022-132507-CHO-MIL-31000</t>
  </si>
  <si>
    <t>US-2022-161445-CHO-SCR-58000</t>
  </si>
  <si>
    <t>Durham</t>
  </si>
  <si>
    <t>US-2023-118178-CHO-SCR-58000</t>
  </si>
  <si>
    <t>US-2023-146521-CHO-NUT-13000</t>
  </si>
  <si>
    <t>US-2023-157707-OTH-LIC-15000</t>
  </si>
  <si>
    <t>US-2023-157707-CHO-SCR-58000</t>
  </si>
  <si>
    <t>US-2023-157707-CHO-NUT-13000</t>
  </si>
  <si>
    <t>US-2024-155957-CHO-MIL-31000</t>
  </si>
  <si>
    <t>US-2024-155957-CHO-TRI-54000</t>
  </si>
  <si>
    <t>US-2021-154158-CHO-TRI-54000</t>
  </si>
  <si>
    <t>US-2021-154158-CHO-MIL-31000</t>
  </si>
  <si>
    <t>US-2021-154158-CHO-NUT-13000</t>
  </si>
  <si>
    <t>US-2022-128993-CHO-MIL-31000</t>
  </si>
  <si>
    <t>US-2023-167759-CHO-NUT-13000</t>
  </si>
  <si>
    <t>US-2023-152121-CHO-MIL-31000</t>
  </si>
  <si>
    <t>US-2023-100419-CHO-MIL-31000</t>
  </si>
  <si>
    <t>US-2024-112753-CHO-SCR-58000</t>
  </si>
  <si>
    <t>US-2024-112753-CHO-TRI-54000</t>
  </si>
  <si>
    <t>US-2024-163139-CHO-MIL-31000</t>
  </si>
  <si>
    <t>US-2024-163139-CHO-TRI-54000</t>
  </si>
  <si>
    <t>US-2021-158057-CHO-SCR-58000</t>
  </si>
  <si>
    <t>US-2021-158057-CHO-FUD-51000</t>
  </si>
  <si>
    <t>US-2022-119480-CHO-TRI-54000</t>
  </si>
  <si>
    <t>US-2022-119480-CHO-FUD-51000</t>
  </si>
  <si>
    <t>US-2022-119480-CHO-NUT-13000</t>
  </si>
  <si>
    <t>US-2022-140984-CHO-TRI-54000</t>
  </si>
  <si>
    <t>US-2022-140984-CHO-SCR-58000</t>
  </si>
  <si>
    <t>US-2022-109190-CHO-SCR-58000</t>
  </si>
  <si>
    <t>Lubbock</t>
  </si>
  <si>
    <t>US-2022-109190-CHO-FUD-51000</t>
  </si>
  <si>
    <t>US-2021-147235-CHO-SCR-58000</t>
  </si>
  <si>
    <t>US-2022-101910-CHO-SCR-58000</t>
  </si>
  <si>
    <t>Lake Elsinore</t>
  </si>
  <si>
    <t>US-2023-122017-CHO-NUT-13000</t>
  </si>
  <si>
    <t>Wichita</t>
  </si>
  <si>
    <t>US-2023-122017-CHO-FUD-51000</t>
  </si>
  <si>
    <t>US-2024-107853-CHO-SCR-58000</t>
  </si>
  <si>
    <t>US-2024-111556-CHO-SCR-58000</t>
  </si>
  <si>
    <t>US-2024-111556-CHO-MIL-31000</t>
  </si>
  <si>
    <t>US-2023-100083-CHO-FUD-51000</t>
  </si>
  <si>
    <t>Medford</t>
  </si>
  <si>
    <t>US-2024-119438-CHO-FUD-51000</t>
  </si>
  <si>
    <t>Tyler</t>
  </si>
  <si>
    <t>US-2024-119438-CHO-SCR-58000</t>
  </si>
  <si>
    <t>US-2024-119438-CHO-NUT-13000</t>
  </si>
  <si>
    <t>US-2024-119438-CHO-TRI-54000</t>
  </si>
  <si>
    <t>US-2024-144596-CHO-SCR-58000</t>
  </si>
  <si>
    <t>US-2024-102925-CHO-NUT-13000</t>
  </si>
  <si>
    <t>US-2024-102925-CHO-TRI-54000</t>
  </si>
  <si>
    <t>US-2024-102925-CHO-MIL-31000</t>
  </si>
  <si>
    <t>US-2024-102925-CHO-SCR-58000</t>
  </si>
  <si>
    <t>US-2024-102925-CHO-FUD-51000</t>
  </si>
  <si>
    <t>US-2024-132444-CHO-MIL-31000</t>
  </si>
  <si>
    <t>US-2024-132444-CHO-FUD-51000</t>
  </si>
  <si>
    <t>US-2021-139857-CHO-FUD-51000</t>
  </si>
  <si>
    <t>US-2021-166961-OTH-KAZ-38000</t>
  </si>
  <si>
    <t>Moreno Valley</t>
  </si>
  <si>
    <t>US-2021-166961-CHO-NUT-13000</t>
  </si>
  <si>
    <t>US-2021-166961-CHO-TRI-54000</t>
  </si>
  <si>
    <t>US-2021-166961-CHO-SCR-58000</t>
  </si>
  <si>
    <t>US-2022-149972-CHO-MIL-31000</t>
  </si>
  <si>
    <t>US-2023-124352-CHO-TRI-54000</t>
  </si>
  <si>
    <t>US-2023-124352-CHO-SCR-58000</t>
  </si>
  <si>
    <t>US-2023-124352-CHO-NUT-13000</t>
  </si>
  <si>
    <t>US-2023-145135-CHO-SCR-58000</t>
  </si>
  <si>
    <t>Shelton</t>
  </si>
  <si>
    <t>US-2023-145135-CHO-TRI-54000</t>
  </si>
  <si>
    <t>US-2022-161242-CHO-NUT-13000</t>
  </si>
  <si>
    <t>US-2023-140081-CHO-SCR-58000</t>
  </si>
  <si>
    <t>US-2023-140081-CHO-MIL-31000</t>
  </si>
  <si>
    <t>US-2023-140081-CHO-FUD-51000</t>
  </si>
  <si>
    <t>US-2023-164350-OTH-KAZ-38000</t>
  </si>
  <si>
    <t>US-2023-121020-CHO-FUD-51000</t>
  </si>
  <si>
    <t>US-2024-104955-OTH-KAZ-38000</t>
  </si>
  <si>
    <t>US-2024-143217-CHO-TRI-54000</t>
  </si>
  <si>
    <t>US-2022-123918-CHO-SCR-58000</t>
  </si>
  <si>
    <t>US-2022-123918-CHO-TRI-54000</t>
  </si>
  <si>
    <t>US-2023-152156-CHO-SCR-58000</t>
  </si>
  <si>
    <t>US-2023-152156-CHO-FUD-51000</t>
  </si>
  <si>
    <t>US-2024-164098-CHO-FUD-51000</t>
  </si>
  <si>
    <t>US-2022-127110-OTH-GUM-21000</t>
  </si>
  <si>
    <t>US-2022-127110-CHO-SCR-58000</t>
  </si>
  <si>
    <t>US-2022-123673-CHO-TRI-54000</t>
  </si>
  <si>
    <t>US-2023-109344-CHO-TRI-54000</t>
  </si>
  <si>
    <t>US-2023-163951-CHO-TRI-54000</t>
  </si>
  <si>
    <t>US-2023-112977-CHO-MIL-31000</t>
  </si>
  <si>
    <t>US-2023-128818-CHO-MIL-31000</t>
  </si>
  <si>
    <t>US-2023-128818-CHO-FUD-51000</t>
  </si>
  <si>
    <t>US-2023-128818-CHO-TRI-54000</t>
  </si>
  <si>
    <t>US-2023-122392-CHO-FUD-51000</t>
  </si>
  <si>
    <t>Allentown</t>
  </si>
  <si>
    <t>US-2023-161683-CHO-FUD-51000</t>
  </si>
  <si>
    <t>US-2024-150469-CHO-MIL-31000</t>
  </si>
  <si>
    <t>US-2024-144491-CHO-FUD-51000</t>
  </si>
  <si>
    <t>US-2024-144491-CHO-MIL-31000</t>
  </si>
  <si>
    <t>US-2024-144491-CHO-SCR-58000</t>
  </si>
  <si>
    <t>US-2024-144491-CHO-NUT-13000</t>
  </si>
  <si>
    <t>US-2024-102204-CHO-TRI-54000</t>
  </si>
  <si>
    <t>US-2024-102204-CHO-MIL-31000</t>
  </si>
  <si>
    <t>US-2024-102204-CHO-FUD-51000</t>
  </si>
  <si>
    <t>US-2024-122105-CHO-SCR-58000</t>
  </si>
  <si>
    <t>US-2021-166884-CHO-MIL-31000</t>
  </si>
  <si>
    <t>US-2021-166884-CHO-NUT-13000</t>
  </si>
  <si>
    <t>US-2021-113929-CHO-NUT-13000</t>
  </si>
  <si>
    <t>Hempstead</t>
  </si>
  <si>
    <t>US-2021-113929-CHO-TRI-54000</t>
  </si>
  <si>
    <t>US-2021-113929-CHO-MIL-31000</t>
  </si>
  <si>
    <t>US-2021-131541-CHO-NUT-13000</t>
  </si>
  <si>
    <t>Apopka</t>
  </si>
  <si>
    <t>US-2021-131541-CHO-MIL-31000</t>
  </si>
  <si>
    <t>US-2021-131541-CHO-SCR-58000</t>
  </si>
  <si>
    <t>US-2022-135363-CHO-FUD-51000</t>
  </si>
  <si>
    <t>US-2022-135363-CHO-TRI-54000</t>
  </si>
  <si>
    <t>US-2022-144771-CHO-SCR-58000</t>
  </si>
  <si>
    <t>Hillsboro</t>
  </si>
  <si>
    <t>US-2022-144771-CHO-MIL-31000</t>
  </si>
  <si>
    <t>US-2023-110982-CHO-MIL-31000</t>
  </si>
  <si>
    <t>Santa Clara</t>
  </si>
  <si>
    <t>US-2023-110982-CHO-FUD-51000</t>
  </si>
  <si>
    <t>US-2023-100720-CHO-MIL-31000</t>
  </si>
  <si>
    <t>US-2023-100720-CHO-SCR-58000</t>
  </si>
  <si>
    <t>US-2023-100720-CHO-FUD-51000</t>
  </si>
  <si>
    <t>US-2023-112256-CHO-MIL-31000</t>
  </si>
  <si>
    <t>Mcallen</t>
  </si>
  <si>
    <t>US-2023-112256-CHO-SCR-58000</t>
  </si>
  <si>
    <t>US-2023-112256-CHO-TRI-54000</t>
  </si>
  <si>
    <t>US-2023-112256-CHO-NUT-13000</t>
  </si>
  <si>
    <t>US-2023-140018-CHO-MIL-31000</t>
  </si>
  <si>
    <t>US-2023-140018-CHO-FUD-51000</t>
  </si>
  <si>
    <t>US-2024-104577-CHO-FUD-51000</t>
  </si>
  <si>
    <t>Everett</t>
  </si>
  <si>
    <t>US-2024-110821-CHO-MIL-31000</t>
  </si>
  <si>
    <t>US-2024-110821-CHO-SCR-58000</t>
  </si>
  <si>
    <t>US-2024-122028-CHO-FUD-51000</t>
  </si>
  <si>
    <t>US-2024-110443-CHO-TRI-54000</t>
  </si>
  <si>
    <t>Renton</t>
  </si>
  <si>
    <t>US-2024-110443-CHO-NUT-13000</t>
  </si>
  <si>
    <t>US-2024-110443-CHO-MIL-31000</t>
  </si>
  <si>
    <t>US-2021-125521-CHO-FUD-51000</t>
  </si>
  <si>
    <t>US-2021-104472-CHO-MIL-31000</t>
  </si>
  <si>
    <t>Orem</t>
  </si>
  <si>
    <t>US-2021-104472-CHO-NUT-13000</t>
  </si>
  <si>
    <t>US-2023-134789-CHO-SCR-58000</t>
  </si>
  <si>
    <t>Hot Springs</t>
  </si>
  <si>
    <t>Arkansas</t>
  </si>
  <si>
    <t>US-2023-134789-CHO-TRI-54000</t>
  </si>
  <si>
    <t>US-2023-134789-CHO-NUT-13000</t>
  </si>
  <si>
    <t>US-2024-109085-CHO-TRI-54000</t>
  </si>
  <si>
    <t>US-2024-109085-CHO-FUD-51000</t>
  </si>
  <si>
    <t>US-2024-109085-CHO-SCR-58000</t>
  </si>
  <si>
    <t>US-2024-109085-CHO-MIL-31000</t>
  </si>
  <si>
    <t>US-2024-135230-CHO-MIL-31000</t>
  </si>
  <si>
    <t>US-2021-106264-CHO-NUT-13000</t>
  </si>
  <si>
    <t>US-2021-106264-CHO-TRI-54000</t>
  </si>
  <si>
    <t>US-2022-142237-CHO-NUT-13000</t>
  </si>
  <si>
    <t>US-2022-142237-CHO-MIL-31000</t>
  </si>
  <si>
    <t>US-2022-142237-CHO-FUD-51000</t>
  </si>
  <si>
    <t>US-2022-120516-CHO-TRI-54000</t>
  </si>
  <si>
    <t>Marietta</t>
  </si>
  <si>
    <t>US-2023-119683-CHO-SCR-58000</t>
  </si>
  <si>
    <t>US-2023-124233-CHO-FUD-51000</t>
  </si>
  <si>
    <t>US-2023-167472-CHO-NUT-13000</t>
  </si>
  <si>
    <t>Little Rock</t>
  </si>
  <si>
    <t>US-2023-167472-CHO-MIL-31000</t>
  </si>
  <si>
    <t>US-2023-167472-CHO-SCR-58000</t>
  </si>
  <si>
    <t>US-2023-158610-CHO-FUD-51000</t>
  </si>
  <si>
    <t>US-2024-127341-CHO-FUD-51000</t>
  </si>
  <si>
    <t>US-2024-104647-CHO-MIL-31000</t>
  </si>
  <si>
    <t>US-2024-138611-CHO-TRI-54000</t>
  </si>
  <si>
    <t>Grove City</t>
  </si>
  <si>
    <t>US-2024-138611-CHO-FUD-51000</t>
  </si>
  <si>
    <t>US-2024-100902-CHO-MIL-31000</t>
  </si>
  <si>
    <t>US-2024-100902-CHO-SCR-58000</t>
  </si>
  <si>
    <t>US-2021-107755-CHO-FUD-51000</t>
  </si>
  <si>
    <t>Linden</t>
  </si>
  <si>
    <t>US-2021-104976-CHO-TRI-54000</t>
  </si>
  <si>
    <t>US-2022-127754-CHO-SCR-58000</t>
  </si>
  <si>
    <t>US-2022-160696-CHO-MIL-31000</t>
  </si>
  <si>
    <t>US-2023-140809-CHO-SCR-58000</t>
  </si>
  <si>
    <t>US-2023-101630-OTH-GUM-21000</t>
  </si>
  <si>
    <t>US-2023-101630-CHO-MIL-31000</t>
  </si>
  <si>
    <t>US-2023-101336-CHO-FUD-51000</t>
  </si>
  <si>
    <t>US-2023-101336-CHO-TRI-54000</t>
  </si>
  <si>
    <t>US-2023-101336-CHO-SCR-58000</t>
  </si>
  <si>
    <t>US-2024-166611-CHO-MIL-31000</t>
  </si>
  <si>
    <t>US-2024-117247-CHO-SCR-58000</t>
  </si>
  <si>
    <t>US-2024-117247-CHO-MIL-31000</t>
  </si>
  <si>
    <t>US-2021-155894-CHO-SCR-58000</t>
  </si>
  <si>
    <t>US-2023-150035-CHO-MIL-31000</t>
  </si>
  <si>
    <t>US-2024-131583-CHO-MIL-31000</t>
  </si>
  <si>
    <t>US-2024-121888-CHO-TRI-54000</t>
  </si>
  <si>
    <t>US-2024-121888-CHO-MIL-31000</t>
  </si>
  <si>
    <t>US-2024-121888-CHO-FUD-51000</t>
  </si>
  <si>
    <t>US-2021-116239-CHO-FUD-51000</t>
  </si>
  <si>
    <t>US-2021-131310-CHO-FUD-51000</t>
  </si>
  <si>
    <t>US-2021-131310-CHO-MIL-31000</t>
  </si>
  <si>
    <t>US-2021-127936-CHO-FUD-51000</t>
  </si>
  <si>
    <t>US-2021-125731-CHO-NUT-13000</t>
  </si>
  <si>
    <t>Gresham</t>
  </si>
  <si>
    <t>US-2021-125731-CHO-SCR-58000</t>
  </si>
  <si>
    <t>US-2022-135580-CHO-SCR-58000</t>
  </si>
  <si>
    <t>US-2022-135580-CHO-MIL-31000</t>
  </si>
  <si>
    <t>US-2022-135580-CHO-TRI-54000</t>
  </si>
  <si>
    <t>US-2022-135580-CHO-NUT-13000</t>
  </si>
  <si>
    <t>US-2023-106530-CHO-MIL-31000</t>
  </si>
  <si>
    <t>US-2023-106530-CHO-FUD-51000</t>
  </si>
  <si>
    <t>US-2023-106530-CHO-SCR-58000</t>
  </si>
  <si>
    <t>US-2023-134803-CHO-FUD-51000</t>
  </si>
  <si>
    <t>US-2023-134803-CHO-TRI-54000</t>
  </si>
  <si>
    <t>US-2023-134803-CHO-NUT-13000</t>
  </si>
  <si>
    <t>US-2023-153178-CHO-SCR-58000</t>
  </si>
  <si>
    <t>US-2023-153178-CHO-NUT-13000</t>
  </si>
  <si>
    <t>US-2023-128867-CHO-MIL-31000</t>
  </si>
  <si>
    <t>Urbandale</t>
  </si>
  <si>
    <t>US-2023-128867-CHO-FUD-51000</t>
  </si>
  <si>
    <t>US-2023-118129-CHO-FUD-51000</t>
  </si>
  <si>
    <t>Reading</t>
  </si>
  <si>
    <t>US-2024-129567-CHO-TRI-54000</t>
  </si>
  <si>
    <t>US-2024-119452-CHO-NUT-13000</t>
  </si>
  <si>
    <t>US-2023-149279-CHO-MIL-31000</t>
  </si>
  <si>
    <t>Colorado Springs</t>
  </si>
  <si>
    <t>US-2023-149279-CHO-SCR-58000</t>
  </si>
  <si>
    <t>US-2023-108875-CHO-NUT-13000</t>
  </si>
  <si>
    <t>US-2023-108875-CHO-FUD-51000</t>
  </si>
  <si>
    <t>US-2024-166037-CHO-SCR-58000</t>
  </si>
  <si>
    <t>US-2024-159604-CHO-MIL-31000</t>
  </si>
  <si>
    <t>US-2024-141446-CHO-SCR-58000</t>
  </si>
  <si>
    <t>US-2021-151554-OTH-GUM-21000</t>
  </si>
  <si>
    <t>US-2021-127383-OTH-KAZ-38000</t>
  </si>
  <si>
    <t>US-2023-110730-CHO-SCR-58000</t>
  </si>
  <si>
    <t>US-2024-140494-CHO-SCR-58000</t>
  </si>
  <si>
    <t>US-2024-145765-CHO-MIL-31000</t>
  </si>
  <si>
    <t>US-2024-145765-CHO-TRI-54000</t>
  </si>
  <si>
    <t>US-2024-145765-CHO-NUT-13000</t>
  </si>
  <si>
    <t>US-2024-121489-CHO-TRI-54000</t>
  </si>
  <si>
    <t>US-2024-121489-CHO-MIL-31000</t>
  </si>
  <si>
    <t>US-2022-147816-CHO-SCR-58000</t>
  </si>
  <si>
    <t>US-2023-135923-CHO-SCR-58000</t>
  </si>
  <si>
    <t>US-2023-135923-CHO-FUD-51000</t>
  </si>
  <si>
    <t>US-2023-135923-CHO-NUT-13000</t>
  </si>
  <si>
    <t>US-2022-105361-CHO-TRI-54000</t>
  </si>
  <si>
    <t>US-2024-100524-CHO-NUT-13000</t>
  </si>
  <si>
    <t>US-2024-100524-CHO-FUD-51000</t>
  </si>
  <si>
    <t>US-2024-137414-CHO-SCR-58000</t>
  </si>
  <si>
    <t>US-2024-137414-CHO-FUD-51000</t>
  </si>
  <si>
    <t>US-2024-149699-CHO-FUD-51000</t>
  </si>
  <si>
    <t>US-2023-111493-CHO-NUT-13000</t>
  </si>
  <si>
    <t>US-2023-155530-CHO-TRI-54000</t>
  </si>
  <si>
    <t>US-2024-162936-CHO-TRI-54000</t>
  </si>
  <si>
    <t>New Bedford</t>
  </si>
  <si>
    <t>US-2024-139955-CHO-FUD-51000</t>
  </si>
  <si>
    <t>Brownsville</t>
  </si>
  <si>
    <t>US-2024-113453-CHO-NUT-13000</t>
  </si>
  <si>
    <t>US-2024-113453-CHO-MIL-31000</t>
  </si>
  <si>
    <t>US-2024-156412-CHO-TRI-54000</t>
  </si>
  <si>
    <t>US-2022-101154-CHO-NUT-13000</t>
  </si>
  <si>
    <t>US-2022-152527-CHO-SCR-58000</t>
  </si>
  <si>
    <t>US-2022-158554-CHO-NUT-13000</t>
  </si>
  <si>
    <t>US-2024-165386-CHO-MIL-31000</t>
  </si>
  <si>
    <t>US-2024-118598-CHO-NUT-13000</t>
  </si>
  <si>
    <t>Utica</t>
  </si>
  <si>
    <t>US-2024-146164-CHO-NUT-13000</t>
  </si>
  <si>
    <t>US-2024-146164-CHO-TRI-54000</t>
  </si>
  <si>
    <t>US-2023-101525-CHO-SCR-58000</t>
  </si>
  <si>
    <t>US-2023-101525-CHO-TRI-54000</t>
  </si>
  <si>
    <t>US-2023-149237-CHO-FUD-51000</t>
  </si>
  <si>
    <t>US-2023-155845-CHO-NUT-13000</t>
  </si>
  <si>
    <t>US-2023-114230-CHO-TRI-54000</t>
  </si>
  <si>
    <t>US-2023-144309-CHO-SCR-58000</t>
  </si>
  <si>
    <t>US-2023-144309-CHO-MIL-31000</t>
  </si>
  <si>
    <t>US-2022-145352-CHO-TRI-54000</t>
  </si>
  <si>
    <t>US-2022-145352-CHO-NUT-13000</t>
  </si>
  <si>
    <t>US-2022-128027-CHO-TRI-54000</t>
  </si>
  <si>
    <t>North Charleston</t>
  </si>
  <si>
    <t>US-2024-111738-CHO-SCR-58000</t>
  </si>
  <si>
    <t>US-2024-111738-CHO-TRI-54000</t>
  </si>
  <si>
    <t>US-2024-119746-CHO-NUT-13000</t>
  </si>
  <si>
    <t>US-2024-119746-CHO-MIL-31000</t>
  </si>
  <si>
    <t>US-2021-133851-CHO-MIL-31000</t>
  </si>
  <si>
    <t>US-2021-133851-CHO-SCR-58000</t>
  </si>
  <si>
    <t>US-2023-145898-CHO-FUD-51000</t>
  </si>
  <si>
    <t>Redlands</t>
  </si>
  <si>
    <t>US-2023-145898-CHO-MIL-31000</t>
  </si>
  <si>
    <t>US-2023-145898-CHO-SCR-58000</t>
  </si>
  <si>
    <t>US-2023-133697-CHO-FUD-51000</t>
  </si>
  <si>
    <t>US-2023-133697-CHO-NUT-13000</t>
  </si>
  <si>
    <t>US-2022-168088-CHO-FUD-51000</t>
  </si>
  <si>
    <t>US-2022-140410-CHO-TRI-54000</t>
  </si>
  <si>
    <t>US-2022-140410-CHO-NUT-13000</t>
  </si>
  <si>
    <t>US-2022-140410-CHO-MIL-31000</t>
  </si>
  <si>
    <t>US-2023-169026-CHO-MIL-31000</t>
  </si>
  <si>
    <t>US-2023-113677-CHO-TRI-54000</t>
  </si>
  <si>
    <t>US-2023-113677-SUG-FUN-75000</t>
  </si>
  <si>
    <t>SUG-FUN-75000</t>
  </si>
  <si>
    <t>Fun Dip</t>
  </si>
  <si>
    <t>US-2024-113418-CHO-FUD-51000</t>
  </si>
  <si>
    <t>US-2024-143126-CHO-MIL-31000</t>
  </si>
  <si>
    <t>US-2021-104563-OTH-KAZ-38000</t>
  </si>
  <si>
    <t>US-2021-104563-CHO-NUT-13000</t>
  </si>
  <si>
    <t>US-2021-104563-CHO-SCR-58000</t>
  </si>
  <si>
    <t>US-2021-104563-CHO-FUD-51000</t>
  </si>
  <si>
    <t>US-2021-144974-CHO-TRI-54000</t>
  </si>
  <si>
    <t>US-2021-144974-CHO-NUT-13000</t>
  </si>
  <si>
    <t>US-2021-144974-CHO-SCR-58000</t>
  </si>
  <si>
    <t>US-2021-103492-CHO-SCR-58000</t>
  </si>
  <si>
    <t>US-2021-103492-CHO-FUD-51000</t>
  </si>
  <si>
    <t>US-2021-103492-CHO-MIL-31000</t>
  </si>
  <si>
    <t>US-2022-133585-CHO-FUD-51000</t>
  </si>
  <si>
    <t>US-2022-133585-CHO-MIL-31000</t>
  </si>
  <si>
    <t>US-2021-112949-CHO-TRI-54000</t>
  </si>
  <si>
    <t>US-2021-112949-CHO-SCR-58000</t>
  </si>
  <si>
    <t>US-2021-136280-CHO-MIL-31000</t>
  </si>
  <si>
    <t>US-2021-162866-CHO-TRI-54000</t>
  </si>
  <si>
    <t>US-2021-162866-CHO-MIL-31000</t>
  </si>
  <si>
    <t>US-2022-147501-CHO-TRI-54000</t>
  </si>
  <si>
    <t>US-2023-140543-CHO-FUD-51000</t>
  </si>
  <si>
    <t>US-2021-127187-CHO-SCR-58000</t>
  </si>
  <si>
    <t>US-2022-145457-CHO-MIL-31000</t>
  </si>
  <si>
    <t>Covington</t>
  </si>
  <si>
    <t>US-2022-113215-CHO-TRI-54000</t>
  </si>
  <si>
    <t>US-2023-128258-CHO-MIL-31000</t>
  </si>
  <si>
    <t>Norwich</t>
  </si>
  <si>
    <t>US-2023-113236-CHO-MIL-31000</t>
  </si>
  <si>
    <t>US-2023-113236-CHO-FUD-51000</t>
  </si>
  <si>
    <t>US-2024-167402-CHO-MIL-31000</t>
  </si>
  <si>
    <t>US-2024-167402-CHO-TRI-54000</t>
  </si>
  <si>
    <t>US-2024-167402-CHO-NUT-13000</t>
  </si>
  <si>
    <t>US-2024-144064-CHO-TRI-54000</t>
  </si>
  <si>
    <t>US-2024-144064-CHO-FUD-51000</t>
  </si>
  <si>
    <t>US-2024-144064-CHO-SCR-58000</t>
  </si>
  <si>
    <t>US-2024-132430-CHO-NUT-13000</t>
  </si>
  <si>
    <t>US-2021-148838-OTH-GUM-21000</t>
  </si>
  <si>
    <t>US-2021-148838-CHO-MIL-31000</t>
  </si>
  <si>
    <t>US-2021-148838-OTH-KAZ-38000</t>
  </si>
  <si>
    <t>US-2022-105571-CHO-FUD-51000</t>
  </si>
  <si>
    <t>US-2022-105571-CHO-NUT-13000</t>
  </si>
  <si>
    <t>US-2023-127642-OTH-GUM-21000</t>
  </si>
  <si>
    <t>US-2023-164889-CHO-SCR-58000</t>
  </si>
  <si>
    <t>US-2023-133613-CHO-FUD-51000</t>
  </si>
  <si>
    <t>US-2023-133613-CHO-TRI-54000</t>
  </si>
  <si>
    <t>US-2023-133613-CHO-SCR-58000</t>
  </si>
  <si>
    <t>US-2023-108098-CHO-SCR-58000</t>
  </si>
  <si>
    <t>US-2024-168102-CHO-FUD-51000</t>
  </si>
  <si>
    <t>US-2024-117240-CHO-FUD-51000</t>
  </si>
  <si>
    <t>US-2023-155551-CHO-NUT-13000</t>
  </si>
  <si>
    <t>Elmhurst</t>
  </si>
  <si>
    <t>US-2023-155551-CHO-TRI-54000</t>
  </si>
  <si>
    <t>US-2023-101742-CHO-TRI-54000</t>
  </si>
  <si>
    <t>US-2023-165561-CHO-FUD-51000</t>
  </si>
  <si>
    <t>US-2024-105998-CHO-MIL-31000</t>
  </si>
  <si>
    <t>US-2021-111003-CHO-MIL-31000</t>
  </si>
  <si>
    <t>US-2021-111003-CHO-FUD-51000</t>
  </si>
  <si>
    <t>US-2021-112795-CHO-NUT-13000</t>
  </si>
  <si>
    <t>Grand Rapids</t>
  </si>
  <si>
    <t>US-2023-162159-CHO-TRI-54000</t>
  </si>
  <si>
    <t>US-2021-166716-CHO-NUT-13000</t>
  </si>
  <si>
    <t>US-2023-164035-CHO-SCR-58000</t>
  </si>
  <si>
    <t>US-2023-137239-CHO-MIL-31000</t>
  </si>
  <si>
    <t>US-2023-137239-CHO-NUT-13000</t>
  </si>
  <si>
    <t>US-2023-137239-CHO-FUD-51000</t>
  </si>
  <si>
    <t>US-2024-116519-CHO-NUT-13000</t>
  </si>
  <si>
    <t>US-2022-128958-CHO-TRI-54000</t>
  </si>
  <si>
    <t>West Palm Beach</t>
  </si>
  <si>
    <t>US-2024-159149-CHO-SCR-58000</t>
  </si>
  <si>
    <t>US-2024-159149-OTH-GUM-21000</t>
  </si>
  <si>
    <t>US-2024-159149-CHO-NUT-13000</t>
  </si>
  <si>
    <t>US-2024-136868-CHO-FUD-51000</t>
  </si>
  <si>
    <t>US-2024-136868-CHO-NUT-13000</t>
  </si>
  <si>
    <t>US-2024-136868-CHO-TRI-54000</t>
  </si>
  <si>
    <t>US-2021-130575-CHO-NUT-13000</t>
  </si>
  <si>
    <t>US-2022-136378-CHO-FUD-51000</t>
  </si>
  <si>
    <t>US-2022-138716-CHO-FUD-51000</t>
  </si>
  <si>
    <t>US-2024-131828-CHO-NUT-13000</t>
  </si>
  <si>
    <t>US-2024-131828-CHO-SCR-58000</t>
  </si>
  <si>
    <t>US-2024-147452-CHO-TRI-54000</t>
  </si>
  <si>
    <t>US-2024-147452-CHO-NUT-13000</t>
  </si>
  <si>
    <t>US-2024-147452-CHO-MIL-31000</t>
  </si>
  <si>
    <t>US-2021-124618-CHO-SCR-58000</t>
  </si>
  <si>
    <t>Lakeland</t>
  </si>
  <si>
    <t>US-2021-121566-CHO-TRI-54000</t>
  </si>
  <si>
    <t>US-2021-121566-CHO-SCR-58000</t>
  </si>
  <si>
    <t>US-2022-150413-CHO-TRI-54000</t>
  </si>
  <si>
    <t>US-2024-158883-CHO-SCR-58000</t>
  </si>
  <si>
    <t>US-2024-106047-CHO-SCR-58000</t>
  </si>
  <si>
    <t>US-2024-123204-CHO-TRI-54000</t>
  </si>
  <si>
    <t>US-2021-141257-CHO-NUT-13000</t>
  </si>
  <si>
    <t>US-2021-159926-CHO-TRI-54000</t>
  </si>
  <si>
    <t>US-2021-159926-CHO-SCR-58000</t>
  </si>
  <si>
    <t>US-2021-159926-CHO-FUD-51000</t>
  </si>
  <si>
    <t>US-2021-159926-CHO-MIL-31000</t>
  </si>
  <si>
    <t>US-2022-151869-CHO-MIL-31000</t>
  </si>
  <si>
    <t>Freeport</t>
  </si>
  <si>
    <t>US-2022-151869-CHO-SCR-58000</t>
  </si>
  <si>
    <t>US-2023-151827-CHO-NUT-13000</t>
  </si>
  <si>
    <t>US-2023-151827-CHO-TRI-54000</t>
  </si>
  <si>
    <t>US-2023-120796-CHO-TRI-54000</t>
  </si>
  <si>
    <t>US-2023-159737-CHO-NUT-13000</t>
  </si>
  <si>
    <t>US-2023-161746-CHO-NUT-13000</t>
  </si>
  <si>
    <t>US-2023-161746-CHO-FUD-51000</t>
  </si>
  <si>
    <t>US-2023-161746-CHO-SCR-58000</t>
  </si>
  <si>
    <t>US-2024-102820-CHO-FUD-51000</t>
  </si>
  <si>
    <t>US-2024-118640-CHO-TRI-54000</t>
  </si>
  <si>
    <t>US-2024-118640-CHO-MIL-31000</t>
  </si>
  <si>
    <t>US-2024-144365-CHO-NUT-13000</t>
  </si>
  <si>
    <t>US-2024-126053-CHO-FUD-51000</t>
  </si>
  <si>
    <t>US-2024-126053-CHO-SCR-58000</t>
  </si>
  <si>
    <t>US-2021-118962-CHO-MIL-31000</t>
  </si>
  <si>
    <t>US-2021-118962-CHO-FUD-51000</t>
  </si>
  <si>
    <t>US-2022-102036-CHO-MIL-31000</t>
  </si>
  <si>
    <t>US-2022-120712-CHO-FUD-51000</t>
  </si>
  <si>
    <t>US-2023-144211-CHO-TRI-54000</t>
  </si>
  <si>
    <t>Englewood</t>
  </si>
  <si>
    <t>US-2021-109302-CHO-TRI-54000</t>
  </si>
  <si>
    <t>US-2023-159415-CHO-SCR-58000</t>
  </si>
  <si>
    <t>US-2023-157714-CHO-SCR-58000</t>
  </si>
  <si>
    <t>Iowa City</t>
  </si>
  <si>
    <t>US-2024-161592-CHO-FUD-51000</t>
  </si>
  <si>
    <t>US-2024-117632-CHO-NUT-13000</t>
  </si>
  <si>
    <t>US-2024-117632-CHO-MIL-31000</t>
  </si>
  <si>
    <t>US-2024-117632-CHO-TRI-54000</t>
  </si>
  <si>
    <t>US-2024-117632-CHO-SCR-58000</t>
  </si>
  <si>
    <t>US-2021-162775-CHO-TRI-54000</t>
  </si>
  <si>
    <t>Bossier City</t>
  </si>
  <si>
    <t>US-2021-162775-OTH-KAZ-38000</t>
  </si>
  <si>
    <t>US-2021-162775-CHO-MIL-31000</t>
  </si>
  <si>
    <t>US-2021-162775-CHO-SCR-58000</t>
  </si>
  <si>
    <t>US-2021-169390-CHO-MIL-31000</t>
  </si>
  <si>
    <t>US-2021-101560-CHO-TRI-54000</t>
  </si>
  <si>
    <t>US-2021-101560-CHO-MIL-31000</t>
  </si>
  <si>
    <t>US-2021-101560-CHO-SCR-58000</t>
  </si>
  <si>
    <t>US-2022-149811-CHO-FUD-51000</t>
  </si>
  <si>
    <t>Woodbury</t>
  </si>
  <si>
    <t>US-2022-149811-CHO-TRI-54000</t>
  </si>
  <si>
    <t>US-2022-121041-CHO-SCR-58000</t>
  </si>
  <si>
    <t>Haltom City</t>
  </si>
  <si>
    <t>US-2022-136420-CHO-TRI-54000</t>
  </si>
  <si>
    <t>US-2022-136420-CHO-SCR-58000</t>
  </si>
  <si>
    <t>US-2023-161095-CHO-NUT-13000</t>
  </si>
  <si>
    <t>US-2023-161095-CHO-SCR-58000</t>
  </si>
  <si>
    <t>US-2023-119641-CHO-MIL-31000</t>
  </si>
  <si>
    <t>US-2024-139080-CHO-NUT-13000</t>
  </si>
  <si>
    <t>US-2024-139080-CHO-FUD-51000</t>
  </si>
  <si>
    <t>US-2024-139080-CHO-TRI-54000</t>
  </si>
  <si>
    <t>US-2024-105487-CHO-SCR-58000</t>
  </si>
  <si>
    <t>US-2024-105487-CHO-FUD-51000</t>
  </si>
  <si>
    <t>US-2024-105487-CHO-TRI-54000</t>
  </si>
  <si>
    <t>US-2024-148992-CHO-SCR-58000</t>
  </si>
  <si>
    <t>US-2024-153227-CHO-NUT-13000</t>
  </si>
  <si>
    <t>US-2021-109043-CHO-TRI-54000</t>
  </si>
  <si>
    <t>Hollywood</t>
  </si>
  <si>
    <t>US-2021-141005-CHO-FUD-51000</t>
  </si>
  <si>
    <t>US-2021-109043-CHO-MIL-31000</t>
  </si>
  <si>
    <t>US-2022-139164-CHO-MIL-31000</t>
  </si>
  <si>
    <t>US-2022-139164-CHO-FUD-51000</t>
  </si>
  <si>
    <t>US-2022-139164-CHO-NUT-13000</t>
  </si>
  <si>
    <t>US-2022-142755-CHO-MIL-31000</t>
  </si>
  <si>
    <t>US-2022-142755-CHO-SCR-58000</t>
  </si>
  <si>
    <t>US-2022-142755-CHO-NUT-13000</t>
  </si>
  <si>
    <t>US-2023-128111-CHO-TRI-54000</t>
  </si>
  <si>
    <t>US-2024-131233-CHO-TRI-54000</t>
  </si>
  <si>
    <t>US-2024-131233-CHO-FUD-51000</t>
  </si>
  <si>
    <t>US-2024-111269-CHO-FUD-51000</t>
  </si>
  <si>
    <t>Dublin</t>
  </si>
  <si>
    <t>US-2024-105053-CHO-TRI-54000</t>
  </si>
  <si>
    <t>US-2024-164364-CHO-FUD-51000</t>
  </si>
  <si>
    <t>US-2024-164364-CHO-SCR-58000</t>
  </si>
  <si>
    <t>US-2024-164364-CHO-NUT-13000</t>
  </si>
  <si>
    <t>US-2024-165687-CHO-FUD-51000</t>
  </si>
  <si>
    <t>US-2024-124296-CHO-FUD-51000</t>
  </si>
  <si>
    <t>US-2024-124296-CHO-NUT-13000</t>
  </si>
  <si>
    <t>US-2021-127586-CHO-TRI-54000</t>
  </si>
  <si>
    <t>US-2022-119312-CHO-MIL-31000</t>
  </si>
  <si>
    <t>US-2023-133816-CHO-FUD-51000</t>
  </si>
  <si>
    <t>US-2023-140207-CHO-NUT-13000</t>
  </si>
  <si>
    <t>San Jose</t>
  </si>
  <si>
    <t>US-2024-100930-CHO-FUD-51000</t>
  </si>
  <si>
    <t>US-2024-100930-CHO-MIL-31000</t>
  </si>
  <si>
    <t>US-2024-100930-CHO-SCR-58000</t>
  </si>
  <si>
    <t>US-2024-107293-CHO-MIL-31000</t>
  </si>
  <si>
    <t>US-2024-127096-CHO-MIL-31000</t>
  </si>
  <si>
    <t>US-2024-119662-CHO-TRI-54000</t>
  </si>
  <si>
    <t>US-2024-135111-CHO-SCR-58000</t>
  </si>
  <si>
    <t>Fargo</t>
  </si>
  <si>
    <t>North Dakota</t>
  </si>
  <si>
    <t>US-2024-126179-CHO-TRI-54000</t>
  </si>
  <si>
    <t>US-2024-126179-CHO-MIL-31000</t>
  </si>
  <si>
    <t>US-2024-148691-CHO-NUT-13000</t>
  </si>
  <si>
    <t>US-2024-148691-CHO-TRI-54000</t>
  </si>
  <si>
    <t>US-2024-148691-CHO-SCR-58000</t>
  </si>
  <si>
    <t>US-2024-148691-CHO-FUD-51000</t>
  </si>
  <si>
    <t>US-2022-128608-CHO-NUT-13000</t>
  </si>
  <si>
    <t>US-2022-128608-CHO-MIL-31000</t>
  </si>
  <si>
    <t>US-2022-128608-OTH-LIC-15000</t>
  </si>
  <si>
    <t>US-2022-128608-CHO-FUD-51000</t>
  </si>
  <si>
    <t>US-2023-144785-CHO-MIL-31000</t>
  </si>
  <si>
    <t>US-2023-118073-CHO-TRI-54000</t>
  </si>
  <si>
    <t>US-2023-100671-CHO-NUT-13000</t>
  </si>
  <si>
    <t>Conroe</t>
  </si>
  <si>
    <t>US-2021-100860-CHO-SCR-58000</t>
  </si>
  <si>
    <t>Pomona</t>
  </si>
  <si>
    <t>US-2022-159380-CHO-SCR-58000</t>
  </si>
  <si>
    <t>US-2022-159380-CHO-NUT-13000</t>
  </si>
  <si>
    <t>US-2023-134208-CHO-TRI-54000</t>
  </si>
  <si>
    <t>US-2023-121958-CHO-NUT-13000</t>
  </si>
  <si>
    <t>Thomasville</t>
  </si>
  <si>
    <t>US-2023-108196-CHO-FUD-51000</t>
  </si>
  <si>
    <t>US-2023-108196-CHO-NUT-13000</t>
  </si>
  <si>
    <t>US-2023-108196-CHO-TRI-54000</t>
  </si>
  <si>
    <t>US-2024-115609-CHO-FUD-51000</t>
  </si>
  <si>
    <t>US-2021-166086-CHO-MIL-31000</t>
  </si>
  <si>
    <t>US-2021-166086-CHO-NUT-13000</t>
  </si>
  <si>
    <t>US-2021-166086-CHO-SCR-58000</t>
  </si>
  <si>
    <t>CA-2021-166086-CHO-MIL-31000</t>
  </si>
  <si>
    <t>CA-2021-166086-CHO-NUT-13000</t>
  </si>
  <si>
    <t>CA-2021-166086-CHO-SCR-58000</t>
  </si>
  <si>
    <t>US-2021-138681-CHO-TRI-54000</t>
  </si>
  <si>
    <t>US-2021-138681-CHO-MIL-31000</t>
  </si>
  <si>
    <t>US-2021-138681-CHO-NUT-13000</t>
  </si>
  <si>
    <t>US-2021-138681-CHO-SCR-58000</t>
  </si>
  <si>
    <t>CA-2022-132548-CHO-MIL-31000</t>
  </si>
  <si>
    <t>CA-2022-132548-CHO-NUT-13000</t>
  </si>
  <si>
    <t>CA-2022-132548-CHO-SCR-58000</t>
  </si>
  <si>
    <t>US-2022-145849-CHO-SCR-58000</t>
  </si>
  <si>
    <t>US-2022-145849-CHO-MIL-31000</t>
  </si>
  <si>
    <t>CA-2023-169856-CHO-MIL-31000</t>
  </si>
  <si>
    <t>CA-2023-169856-CHO-NUT-13000</t>
  </si>
  <si>
    <t>CA-2023-169856-CHO-SCR-58000</t>
  </si>
  <si>
    <t>US-2023-141264-CHO-NUT-13000</t>
  </si>
  <si>
    <t>US-2023-141264-CHO-FUD-51000</t>
  </si>
  <si>
    <t>US-2023-126893-CHO-MIL-31000</t>
  </si>
  <si>
    <t>US-2024-158106-CHO-NUT-13000</t>
  </si>
  <si>
    <t>US-2024-137085-CHO-MIL-31000</t>
  </si>
  <si>
    <t>US-2024-162481-CHO-FUD-51000</t>
  </si>
  <si>
    <t>US-2024-162481-CHO-MIL-31000</t>
  </si>
  <si>
    <t>US-2021-137869-CHO-TRI-54000</t>
  </si>
  <si>
    <t>US-2021-151792-CHO-FUD-51000</t>
  </si>
  <si>
    <t>US-2023-123120-CHO-SCR-58000</t>
  </si>
  <si>
    <t>US-2023-123120-CHO-MIL-31000</t>
  </si>
  <si>
    <t>US-2024-117534-CHO-NUT-13000</t>
  </si>
  <si>
    <t>US-2024-117534-CHO-SCR-58000</t>
  </si>
  <si>
    <t>US-2024-117534-CHO-MIL-31000</t>
  </si>
  <si>
    <t>US-2024-117534-CHO-TRI-54000</t>
  </si>
  <si>
    <t>US-2024-119655-CHO-MIL-31000</t>
  </si>
  <si>
    <t>US-2024-119655-CHO-FUD-51000</t>
  </si>
  <si>
    <t>US-2023-144057-CHO-TRI-54000</t>
  </si>
  <si>
    <t>US-2023-144057-CHO-NUT-13000</t>
  </si>
  <si>
    <t>US-2023-144057-OTH-KAZ-38000</t>
  </si>
  <si>
    <t>US-2023-144057-CHO-FUD-51000</t>
  </si>
  <si>
    <t>US-2023-120859-CHO-FUD-51000</t>
  </si>
  <si>
    <t>US-2024-157252-CHO-TRI-54000</t>
  </si>
  <si>
    <t>US-2024-164707-CHO-TRI-54000</t>
  </si>
  <si>
    <t>US-2024-164707-CHO-SCR-58000</t>
  </si>
  <si>
    <t>US-2024-151484-CHO-MIL-31000</t>
  </si>
  <si>
    <t>US-2024-151484-OTH-LIC-15000</t>
  </si>
  <si>
    <t>US-2024-151484-CHO-SCR-58000</t>
  </si>
  <si>
    <t>US-2024-135692-CHO-SCR-58000</t>
  </si>
  <si>
    <t>US-2024-135692-CHO-MIL-31000</t>
  </si>
  <si>
    <t>US-2024-146493-CHO-FUD-51000</t>
  </si>
  <si>
    <t>Fremont</t>
  </si>
  <si>
    <t>US-2024-137582-CHO-NUT-13000</t>
  </si>
  <si>
    <t>US-2024-146780-CHO-FUD-51000</t>
  </si>
  <si>
    <t>US-2021-133753-CHO-SCR-58000</t>
  </si>
  <si>
    <t>US-2021-133753-CHO-NUT-13000</t>
  </si>
  <si>
    <t>US-2022-119214-CHO-FUD-51000</t>
  </si>
  <si>
    <t>Bozeman</t>
  </si>
  <si>
    <t>US-2022-119214-CHO-SCR-58000</t>
  </si>
  <si>
    <t>US-2022-156153-CHO-SCR-58000</t>
  </si>
  <si>
    <t>US-2023-119018-OTH-GUM-21000</t>
  </si>
  <si>
    <t>US-2023-119018-CHO-FUD-51000</t>
  </si>
  <si>
    <t>US-2023-119018-CHO-NUT-13000</t>
  </si>
  <si>
    <t>US-2024-161655-CHO-MIL-31000</t>
  </si>
  <si>
    <t>US-2024-152436-CHO-MIL-31000</t>
  </si>
  <si>
    <t>US-2021-122959-CHO-MIL-31000</t>
  </si>
  <si>
    <t>US-2022-109708-CHO-NUT-13000</t>
  </si>
  <si>
    <t>US-2022-112144-CHO-NUT-13000</t>
  </si>
  <si>
    <t>US-2023-166163-CHO-MIL-31000</t>
  </si>
  <si>
    <t>US-2023-166163-CHO-NUT-13000</t>
  </si>
  <si>
    <t>US-2023-101616-CHO-TRI-54000</t>
  </si>
  <si>
    <t>US-2024-130302-CHO-TRI-54000</t>
  </si>
  <si>
    <t>US-2024-130715-CHO-SCR-58000</t>
  </si>
  <si>
    <t>US-2024-117114-CHO-SCR-58000</t>
  </si>
  <si>
    <t>US-2024-117114-CHO-MIL-31000</t>
  </si>
  <si>
    <t>US-2021-157406-CHO-FUD-51000</t>
  </si>
  <si>
    <t>US-2021-157406-CHO-NUT-13000</t>
  </si>
  <si>
    <t>US-2021-138835-CHO-FUD-51000</t>
  </si>
  <si>
    <t>US-2021-115133-CHO-MIL-31000</t>
  </si>
  <si>
    <t>US-2021-115133-CHO-SCR-58000</t>
  </si>
  <si>
    <t>US-2024-158512-CHO-FUD-51000</t>
  </si>
  <si>
    <t>District of Columbia</t>
  </si>
  <si>
    <t>US-2021-108707-CHO-TRI-54000</t>
  </si>
  <si>
    <t>US-2023-127985-CHO-NUT-13000</t>
  </si>
  <si>
    <t>US-2023-137176-CHO-MIL-31000</t>
  </si>
  <si>
    <t>US-2023-101672-CHO-SCR-58000</t>
  </si>
  <si>
    <t>Lake Forest</t>
  </si>
  <si>
    <t>US-2023-101672-CHO-NUT-13000</t>
  </si>
  <si>
    <t>US-2023-101672-CHO-TRI-54000</t>
  </si>
  <si>
    <t>US-2024-159205-CHO-TRI-54000</t>
  </si>
  <si>
    <t>US-2024-159205-CHO-MIL-31000</t>
  </si>
  <si>
    <t>US-2024-124898-OTH-KAZ-38000</t>
  </si>
  <si>
    <t>US-2024-155089-CHO-TRI-54000</t>
  </si>
  <si>
    <t>US-2024-141201-CHO-TRI-54000</t>
  </si>
  <si>
    <t>Salinas</t>
  </si>
  <si>
    <t>US-2021-159618-CHO-TRI-54000</t>
  </si>
  <si>
    <t>US-2021-159618-CHO-MIL-31000</t>
  </si>
  <si>
    <t>US-2021-159618-CHO-NUT-13000</t>
  </si>
  <si>
    <t>US-2021-159618-CHO-FUD-51000</t>
  </si>
  <si>
    <t>US-2022-141593-CHO-TRI-54000</t>
  </si>
  <si>
    <t>US-2022-141593-CHO-NUT-13000</t>
  </si>
  <si>
    <t>US-2022-141593-CHO-SCR-58000</t>
  </si>
  <si>
    <t>US-2022-141593-CHO-MIL-31000</t>
  </si>
  <si>
    <t>US-2023-162943-CHO-MIL-31000</t>
  </si>
  <si>
    <t>US-2023-110975-CHO-NUT-13000</t>
  </si>
  <si>
    <t>US-2023-110975-CHO-MIL-31000</t>
  </si>
  <si>
    <t>US-2024-132178-CHO-MIL-31000</t>
  </si>
  <si>
    <t>US-2024-132178-CHO-FUD-51000</t>
  </si>
  <si>
    <t>US-2021-104269-CHO-SCR-58000</t>
  </si>
  <si>
    <t>US-2021-128146-CHO-SCR-58000</t>
  </si>
  <si>
    <t>US-2023-113292-CHO-NUT-13000</t>
  </si>
  <si>
    <t>US-2023-127369-CHO-MIL-31000</t>
  </si>
  <si>
    <t>US-2024-121258-CHO-NUT-13000</t>
  </si>
  <si>
    <t>US-2024-121258-CHO-SCR-58000</t>
  </si>
  <si>
    <t>US-2024-121258-CHO-MIL-31000</t>
  </si>
  <si>
    <t>US-2024-132353-CHO-NUT-13000</t>
  </si>
  <si>
    <t>US-2024-107629-CHO-TRI-54000</t>
  </si>
  <si>
    <t>US-2024-107629-CHO-NUT-13000</t>
  </si>
  <si>
    <t>US-2022-161998-CHO-TRI-54000</t>
  </si>
  <si>
    <t>US-2022-161998-CHO-SCR-58000</t>
  </si>
  <si>
    <t>US-2022-130204-CHO-TRI-54000</t>
  </si>
  <si>
    <t>US-2022-130204-CHO-NUT-13000</t>
  </si>
  <si>
    <t>US-2022-136700-CHO-NUT-13000</t>
  </si>
  <si>
    <t>US-2022-124653-CHO-NUT-13000</t>
  </si>
  <si>
    <t>US-2022-124653-CHO-TRI-54000</t>
  </si>
  <si>
    <t>US-2022-101889-OTH-GUM-21000</t>
  </si>
  <si>
    <t>Marion</t>
  </si>
  <si>
    <t>US-2022-101889-CHO-MIL-31000</t>
  </si>
  <si>
    <t>US-2024-148551-CHO-FUD-51000</t>
  </si>
  <si>
    <t>US-2024-160514-CHO-SCR-58000</t>
  </si>
  <si>
    <t>US-2022-157812-CHO-TRI-54000</t>
  </si>
  <si>
    <t>US-2022-157812-CHO-FUD-51000</t>
  </si>
  <si>
    <t>US-2023-162677-CHO-TRI-54000</t>
  </si>
  <si>
    <t>US-2023-108567-CHO-SCR-58000</t>
  </si>
  <si>
    <t>Port Saint Lucie</t>
  </si>
  <si>
    <t>US-2023-122448-CHO-SCR-58000</t>
  </si>
  <si>
    <t>US-2023-158778-CHO-FUD-51000</t>
  </si>
  <si>
    <t>US-2023-158778-CHO-TRI-54000</t>
  </si>
  <si>
    <t>US-2023-158778-CHO-SCR-58000</t>
  </si>
  <si>
    <t>US-2023-149370-CHO-SCR-58000</t>
  </si>
  <si>
    <t>US-2023-134761-CHO-TRI-54000</t>
  </si>
  <si>
    <t>Hickory</t>
  </si>
  <si>
    <t>US-2024-152709-CHO-MIL-31000</t>
  </si>
  <si>
    <t>US-2024-109960-CHO-FUD-51000</t>
  </si>
  <si>
    <t>US-2024-109960-CHO-MIL-31000</t>
  </si>
  <si>
    <t>US-2024-165841-CHO-MIL-31000</t>
  </si>
  <si>
    <t>US-2024-165841-CHO-FUD-51000</t>
  </si>
  <si>
    <t>US-2021-107181-CHO-TRI-54000</t>
  </si>
  <si>
    <t>US-2021-107181-OTH-KAZ-38000</t>
  </si>
  <si>
    <t>US-2022-118227-CHO-FUD-51000</t>
  </si>
  <si>
    <t>US-2022-141453-CHO-NUT-13000</t>
  </si>
  <si>
    <t>US-2023-144477-CHO-TRI-54000</t>
  </si>
  <si>
    <t>US-2023-163804-CHO-MIL-31000</t>
  </si>
  <si>
    <t>US-2023-163804-OTH-LIC-15000</t>
  </si>
  <si>
    <t>US-2023-143609-CHO-TRI-54000</t>
  </si>
  <si>
    <t>US-2024-154011-CHO-NUT-13000</t>
  </si>
  <si>
    <t>US-2024-122504-CHO-NUT-13000</t>
  </si>
  <si>
    <t>US-2024-122504-CHO-FUD-51000</t>
  </si>
  <si>
    <t>US-2021-100972-CHO-TRI-54000</t>
  </si>
  <si>
    <t>Salt Lake City</t>
  </si>
  <si>
    <t>US-2022-143882-CHO-TRI-54000</t>
  </si>
  <si>
    <t>US-2023-119123-CHO-MIL-31000</t>
  </si>
  <si>
    <t>Riverside</t>
  </si>
  <si>
    <t>US-2023-139556-CHO-SCR-58000</t>
  </si>
  <si>
    <t>US-2024-150623-CHO-SCR-58000</t>
  </si>
  <si>
    <t>US-2024-150623-CHO-NUT-13000</t>
  </si>
  <si>
    <t>CA-2021-129322-CHO-FUD-51000</t>
  </si>
  <si>
    <t>M5H</t>
  </si>
  <si>
    <t>CA-2021-129322-CHO-SCR-58000</t>
  </si>
  <si>
    <t>CA-2021-129322-CHO-TRI-54000</t>
  </si>
  <si>
    <t>US-2022-129322-CHO-FUD-51000</t>
  </si>
  <si>
    <t>US-2022-129322-CHO-SCR-58000</t>
  </si>
  <si>
    <t>US-2022-129322-CHO-TRI-54000</t>
  </si>
  <si>
    <t>CA-2022-129322-CHO-FUD-51000</t>
  </si>
  <si>
    <t>CA-2022-129322-CHO-SCR-58000</t>
  </si>
  <si>
    <t>CA-2022-129322-CHO-TRI-54000</t>
  </si>
  <si>
    <t>US-2022-141145-CHO-MIL-31000</t>
  </si>
  <si>
    <t>Orlando</t>
  </si>
  <si>
    <t>CA-2023-129322-CHO-FUD-51000</t>
  </si>
  <si>
    <t>CA-2023-129322-CHO-SCR-58000</t>
  </si>
  <si>
    <t>CA-2023-129322-CHO-TRI-54000</t>
  </si>
  <si>
    <t>US-2024-140949-CHO-SCR-58000</t>
  </si>
  <si>
    <t>US-2024-140949-CHO-MIL-31000</t>
  </si>
  <si>
    <t>US-2024-140949-CHO-NUT-13000</t>
  </si>
  <si>
    <t>US-2024-157091-CHO-TRI-54000</t>
  </si>
  <si>
    <t>CA-2024-129322-CHO-FUD-51000</t>
  </si>
  <si>
    <t>CA-2024-129322-CHO-SCR-58000</t>
  </si>
  <si>
    <t>CA-2024-129322-CHO-TRI-54000</t>
  </si>
  <si>
    <t>US-2021-136336-CHO-TRI-54000</t>
  </si>
  <si>
    <t>US-2021-151953-CHO-SCR-58000</t>
  </si>
  <si>
    <t>US-2021-114314-CHO-FUD-51000</t>
  </si>
  <si>
    <t>US-2021-114314-CHO-SCR-58000</t>
  </si>
  <si>
    <t>US-2024-104885-CHO-TRI-54000</t>
  </si>
  <si>
    <t>US-2024-104885-CHO-NUT-13000</t>
  </si>
  <si>
    <t>US-2024-104885-CHO-MIL-31000</t>
  </si>
  <si>
    <t>US-2024-104885-OTH-KAZ-38000</t>
  </si>
  <si>
    <t>US-2024-133200-CHO-SCR-58000</t>
  </si>
  <si>
    <t>US-2024-133200-CHO-NUT-13000</t>
  </si>
  <si>
    <t>US-2024-133200-CHO-FUD-51000</t>
  </si>
  <si>
    <t>US-2024-158036-CHO-MIL-31000</t>
  </si>
  <si>
    <t>US-2024-115882-CHO-NUT-13000</t>
  </si>
  <si>
    <t>US-2024-115882-CHO-MIL-31000</t>
  </si>
  <si>
    <t>US-2021-137351-CHO-TRI-54000</t>
  </si>
  <si>
    <t>US-2022-137946-CHO-SCR-58000</t>
  </si>
  <si>
    <t>US-2022-137946-CHO-TRI-54000</t>
  </si>
  <si>
    <t>US-2023-135636-CHO-NUT-13000</t>
  </si>
  <si>
    <t>US-2023-115224-CHO-FUD-51000</t>
  </si>
  <si>
    <t>US-2023-115224-CHO-TRI-54000</t>
  </si>
  <si>
    <t>US-2024-145779-CHO-TRI-54000</t>
  </si>
  <si>
    <t>US-2024-133074-CHO-TRI-54000</t>
  </si>
  <si>
    <t>US-2024-132185-CHO-TRI-54000</t>
  </si>
  <si>
    <t>Asheville</t>
  </si>
  <si>
    <t>US-2024-132185-CHO-SCR-58000</t>
  </si>
  <si>
    <t>US-2021-104402-CHO-FUD-51000</t>
  </si>
  <si>
    <t>US-2022-111990-CHO-MIL-31000</t>
  </si>
  <si>
    <t>US-2023-105830-CHO-SCR-58000</t>
  </si>
  <si>
    <t>US-2024-101959-CHO-NUT-13000</t>
  </si>
  <si>
    <t>US-2024-101077-CHO-NUT-13000</t>
  </si>
  <si>
    <t>US-2024-121853-CHO-NUT-13000</t>
  </si>
  <si>
    <t>US-2024-121853-CHO-SCR-58000</t>
  </si>
  <si>
    <t>US-2024-121853-CHO-MIL-31000</t>
  </si>
  <si>
    <t>US-2024-105886-CHO-MIL-31000</t>
  </si>
  <si>
    <t>US-2021-160444-CHO-FUD-51000</t>
  </si>
  <si>
    <t>US-2021-160444-CHO-MIL-31000</t>
  </si>
  <si>
    <t>US-2021-145212-CHO-FUD-51000</t>
  </si>
  <si>
    <t>US-2022-143532-CHO-NUT-13000</t>
  </si>
  <si>
    <t>North Miami</t>
  </si>
  <si>
    <t>US-2023-130911-CHO-TRI-54000</t>
  </si>
  <si>
    <t>US-2023-130911-CHO-SCR-58000</t>
  </si>
  <si>
    <t>US-2024-100426-CHO-MIL-31000</t>
  </si>
  <si>
    <t>US-2024-133781-CHO-SCR-58000</t>
  </si>
  <si>
    <t>US-2024-128363-CHO-FUD-51000</t>
  </si>
  <si>
    <t>US-2024-128363-CHO-SCR-58000</t>
  </si>
  <si>
    <t>US-2024-128363-CHO-NUT-13000</t>
  </si>
  <si>
    <t>US-2024-131016-CHO-MIL-31000</t>
  </si>
  <si>
    <t>US-2024-131016-CHO-NUT-13000</t>
  </si>
  <si>
    <t>US-2024-167017-CHO-FUD-51000</t>
  </si>
  <si>
    <t>US-2021-106803-CHO-TRI-54000</t>
  </si>
  <si>
    <t>Cottage Grove</t>
  </si>
  <si>
    <t>US-2021-106803-CHO-FUD-51000</t>
  </si>
  <si>
    <t>US-2022-117884-CHO-MIL-31000</t>
  </si>
  <si>
    <t>US-2022-117884-CHO-TRI-54000</t>
  </si>
  <si>
    <t>US-2023-137736-CHO-NUT-13000</t>
  </si>
  <si>
    <t>Warner Robins</t>
  </si>
  <si>
    <t>US-2024-104003-CHO-FUD-51000</t>
  </si>
  <si>
    <t>US-2024-136189-CHO-MIL-31000</t>
  </si>
  <si>
    <t>US-2021-104759-CHO-MIL-31000</t>
  </si>
  <si>
    <t>US-2021-104759-CHO-NUT-13000</t>
  </si>
  <si>
    <t>US-2021-166730-CHO-SCR-58000</t>
  </si>
  <si>
    <t>US-2023-148334-CHO-FUD-51000</t>
  </si>
  <si>
    <t>US-2024-147844-CHO-NUT-13000</t>
  </si>
  <si>
    <t>US-2024-147844-CHO-TRI-54000</t>
  </si>
  <si>
    <t>US-2024-147844-CHO-FUD-51000</t>
  </si>
  <si>
    <t>US-2024-125640-CHO-FUD-51000</t>
  </si>
  <si>
    <t>US-2024-110926-CHO-SCR-58000</t>
  </si>
  <si>
    <t>US-2021-123253-CHO-TRI-54000</t>
  </si>
  <si>
    <t>US-2021-109134-CHO-SCR-58000</t>
  </si>
  <si>
    <t>US-2022-142601-CHO-MIL-31000</t>
  </si>
  <si>
    <t>US-2022-142601-CHO-FUD-51000</t>
  </si>
  <si>
    <t>US-2022-153381-CHO-TRI-54000</t>
  </si>
  <si>
    <t>Dubuque</t>
  </si>
  <si>
    <t>US-2022-153381-CHO-SCR-58000</t>
  </si>
  <si>
    <t>US-2023-126529-CHO-FUD-51000</t>
  </si>
  <si>
    <t>US-2023-126529-OTH-KAZ-38000</t>
  </si>
  <si>
    <t>US-2023-126529-CHO-SCR-58000</t>
  </si>
  <si>
    <t>US-2021-153479-CHO-FUD-51000</t>
  </si>
  <si>
    <t>Vallejo</t>
  </si>
  <si>
    <t>US-2021-153479-CHO-TRI-54000</t>
  </si>
  <si>
    <t>US-2022-124933-CHO-SCR-58000</t>
  </si>
  <si>
    <t>US-2023-168032-CHO-TRI-54000</t>
  </si>
  <si>
    <t>Rockford</t>
  </si>
  <si>
    <t>US-2023-168032-CHO-MIL-31000</t>
  </si>
  <si>
    <t>US-2021-139423-CHO-TRI-54000</t>
  </si>
  <si>
    <t>Orange</t>
  </si>
  <si>
    <t>US-2022-153500-CHO-TRI-54000</t>
  </si>
  <si>
    <t>US-2022-153500-OTH-KAZ-38000</t>
  </si>
  <si>
    <t>US-2022-153500-CHO-FUD-51000</t>
  </si>
  <si>
    <t>US-2022-130848-CHO-NUT-13000</t>
  </si>
  <si>
    <t>US-2023-106313-CHO-SCR-58000</t>
  </si>
  <si>
    <t>US-2024-123372-CHO-FUD-51000</t>
  </si>
  <si>
    <t>US-2021-102274-CHO-FUD-51000</t>
  </si>
  <si>
    <t>US-2021-102274-CHO-TRI-54000</t>
  </si>
  <si>
    <t>US-2021-102274-CHO-SCR-58000</t>
  </si>
  <si>
    <t>US-2022-102316-CHO-TRI-54000</t>
  </si>
  <si>
    <t>US-2022-102316-CHO-SCR-58000</t>
  </si>
  <si>
    <t>US-2022-159534-CHO-SCR-58000</t>
  </si>
  <si>
    <t>US-2022-159534-CHO-FUD-51000</t>
  </si>
  <si>
    <t>US-2022-159534-CHO-MIL-31000</t>
  </si>
  <si>
    <t>US-2022-104941-CHO-TRI-54000</t>
  </si>
  <si>
    <t>US-2022-104941-CHO-SCR-58000</t>
  </si>
  <si>
    <t>US-2023-166240-CHO-MIL-31000</t>
  </si>
  <si>
    <t>US-2024-147886-CHO-TRI-54000</t>
  </si>
  <si>
    <t>US-2024-147886-CHO-SCR-58000</t>
  </si>
  <si>
    <t>US-2024-147886-CHO-MIL-31000</t>
  </si>
  <si>
    <t>US-2021-156244-CHO-NUT-13000</t>
  </si>
  <si>
    <t>US-2021-156244-CHO-SCR-58000</t>
  </si>
  <si>
    <t>US-2021-156244-CHO-FUD-51000</t>
  </si>
  <si>
    <t>US-2021-105249-CHO-NUT-13000</t>
  </si>
  <si>
    <t>US-2021-105249-CHO-FUD-51000</t>
  </si>
  <si>
    <t>US-2021-105249-CHO-SCR-58000</t>
  </si>
  <si>
    <t>US-2022-127593-CHO-SCR-58000</t>
  </si>
  <si>
    <t>US-2022-145324-CHO-TRI-54000</t>
  </si>
  <si>
    <t>US-2021-144071-CHO-TRI-54000</t>
  </si>
  <si>
    <t>US-2021-144071-CHO-SCR-58000</t>
  </si>
  <si>
    <t>US-2022-168004-CHO-FUD-51000</t>
  </si>
  <si>
    <t>US-2022-109736-CHO-TRI-54000</t>
  </si>
  <si>
    <t>US-2023-123540-CHO-SCR-58000</t>
  </si>
  <si>
    <t>US-2021-111500-CHO-FUD-51000</t>
  </si>
  <si>
    <t>US-2021-111500-CHO-TRI-54000</t>
  </si>
  <si>
    <t>US-2021-111500-CHO-MIL-31000</t>
  </si>
  <si>
    <t>US-2023-128594-CHO-NUT-13000</t>
  </si>
  <si>
    <t>US-2024-118535-CHO-TRI-54000</t>
  </si>
  <si>
    <t>US-2024-137876-CHO-FUD-51000</t>
  </si>
  <si>
    <t>US-2024-137876-CHO-SCR-58000</t>
  </si>
  <si>
    <t>US-2024-156895-CHO-TRI-54000</t>
  </si>
  <si>
    <t>US-2024-108749-CHO-FUD-51000</t>
  </si>
  <si>
    <t>US-2024-108749-CHO-NUT-13000</t>
  </si>
  <si>
    <t>US-2024-153339-CHO-NUT-13000</t>
  </si>
  <si>
    <t>Murfreesboro</t>
  </si>
  <si>
    <t>US-2024-132220-CHO-SCR-58000</t>
  </si>
  <si>
    <t>Tempe</t>
  </si>
  <si>
    <t>US-2022-123232-CHO-TRI-54000</t>
  </si>
  <si>
    <t>US-2023-164511-CHO-NUT-13000</t>
  </si>
  <si>
    <t>US-2023-164511-CHO-TRI-54000</t>
  </si>
  <si>
    <t>US-2023-164511-CHO-SCR-58000</t>
  </si>
  <si>
    <t>US-2024-115602-CHO-MIL-31000</t>
  </si>
  <si>
    <t>US-2024-115602-CHO-FUD-51000</t>
  </si>
  <si>
    <t>US-2024-115602-CHO-NUT-13000</t>
  </si>
  <si>
    <t>US-2021-141838-CHO-FUD-51000</t>
  </si>
  <si>
    <t>US-2021-141838-CHO-MIL-31000</t>
  </si>
  <si>
    <t>US-2021-141838-CHO-TRI-54000</t>
  </si>
  <si>
    <t>US-2021-143721-CHO-MIL-31000</t>
  </si>
  <si>
    <t>US-2022-147529-CHO-NUT-13000</t>
  </si>
  <si>
    <t>US-2022-164448-CHO-TRI-54000</t>
  </si>
  <si>
    <t>US-2022-164448-CHO-SCR-58000</t>
  </si>
  <si>
    <t>US-2022-164448-CHO-NUT-13000</t>
  </si>
  <si>
    <t>US-2023-120082-CHO-SCR-58000</t>
  </si>
  <si>
    <t>US-2023-160941-CHO-TRI-54000</t>
  </si>
  <si>
    <t>US-2023-160941-CHO-SCR-58000</t>
  </si>
  <si>
    <t>US-2023-161844-CHO-SCR-58000</t>
  </si>
  <si>
    <t>US-2024-149489-OTH-LIC-15000</t>
  </si>
  <si>
    <t>US-2024-149489-CHO-MIL-31000</t>
  </si>
  <si>
    <t>US-2024-149489-CHO-SCR-58000</t>
  </si>
  <si>
    <t>US-2024-104388-CHO-NUT-13000</t>
  </si>
  <si>
    <t>US-2024-168403-CHO-NUT-13000</t>
  </si>
  <si>
    <t>US-2024-168403-CHO-TRI-54000</t>
  </si>
  <si>
    <t>US-2024-167094-CHO-NUT-13000</t>
  </si>
  <si>
    <t>US-2024-167094-CHO-SCR-58000</t>
  </si>
  <si>
    <t>US-2024-167094-CHO-MIL-31000</t>
  </si>
  <si>
    <t>US-2024-139199-CHO-SCR-58000</t>
  </si>
  <si>
    <t>US-2024-139199-CHO-FUD-51000</t>
  </si>
  <si>
    <t>US-2024-139199-CHO-MIL-31000</t>
  </si>
  <si>
    <t>US-2022-105627-CHO-SCR-58000</t>
  </si>
  <si>
    <t>Kenosha</t>
  </si>
  <si>
    <t>US-2022-105627-CHO-MIL-31000</t>
  </si>
  <si>
    <t>US-2022-105627-CHO-FUD-51000</t>
  </si>
  <si>
    <t>US-2022-139738-CHO-SCR-58000</t>
  </si>
  <si>
    <t>US-2024-152310-CHO-SCR-58000</t>
  </si>
  <si>
    <t>US-2024-152310-CHO-TRI-54000</t>
  </si>
  <si>
    <t>US-2024-152310-CHO-MIL-31000</t>
  </si>
  <si>
    <t>US-2024-133501-CHO-NUT-13000</t>
  </si>
  <si>
    <t>US-2024-108112-CHO-MIL-31000</t>
  </si>
  <si>
    <t>Miramar</t>
  </si>
  <si>
    <t>US-2024-108112-CHO-FUD-51000</t>
  </si>
  <si>
    <t>US-2021-163034-CHO-TRI-54000</t>
  </si>
  <si>
    <t>US-2022-112767-CHO-NUT-13000</t>
  </si>
  <si>
    <t>US-2022-134894-CHO-SCR-58000</t>
  </si>
  <si>
    <t>US-2022-134894-CHO-MIL-31000</t>
  </si>
  <si>
    <t>US-2024-141943-CHO-NUT-13000</t>
  </si>
  <si>
    <t>US-2024-140627-CHO-TRI-54000</t>
  </si>
  <si>
    <t>Hendersonville</t>
  </si>
  <si>
    <t>US-2024-140627-CHO-SCR-58000</t>
  </si>
  <si>
    <t>US-2024-140627-CHO-MIL-31000</t>
  </si>
  <si>
    <t>US-2022-110457-CHO-SCR-58000</t>
  </si>
  <si>
    <t>US-2022-129098-CHO-FUD-51000</t>
  </si>
  <si>
    <t>US-2023-134334-CHO-NUT-13000</t>
  </si>
  <si>
    <t>US-2023-134334-CHO-FUD-51000</t>
  </si>
  <si>
    <t>US-2023-134334-CHO-SCR-58000</t>
  </si>
  <si>
    <t>US-2024-124940-CHO-SCR-58000</t>
  </si>
  <si>
    <t>US-2024-117807-CHO-TRI-54000</t>
  </si>
  <si>
    <t>US-2024-100622-CHO-TRI-54000</t>
  </si>
  <si>
    <t>US-2024-100622-CHO-NUT-13000</t>
  </si>
  <si>
    <t>US-2024-100622-CHO-SCR-58000</t>
  </si>
  <si>
    <t>US-2024-104913-CHO-MIL-31000</t>
  </si>
  <si>
    <t>US-2021-166191-CHO-SCR-58000</t>
  </si>
  <si>
    <t>US-2021-166191-CHO-NUT-13000</t>
  </si>
  <si>
    <t>US-2024-102197-CHO-NUT-13000</t>
  </si>
  <si>
    <t>US-2024-102197-CHO-MIL-31000</t>
  </si>
  <si>
    <t>US-2021-157623-CHO-FUD-51000</t>
  </si>
  <si>
    <t>US-2021-157623-CHO-NUT-13000</t>
  </si>
  <si>
    <t>US-2022-113173-CHO-MIL-31000</t>
  </si>
  <si>
    <t>US-2022-113173-CHO-FUD-51000</t>
  </si>
  <si>
    <t>US-2022-122756-CHO-TRI-54000</t>
  </si>
  <si>
    <t>US-2022-122756-CHO-SCR-58000</t>
  </si>
  <si>
    <t>US-2023-127138-CHO-NUT-13000</t>
  </si>
  <si>
    <t>US-2023-127138-CHO-SCR-58000</t>
  </si>
  <si>
    <t>US-2023-127138-CHO-MIL-31000</t>
  </si>
  <si>
    <t>US-2023-127138-CHO-FUD-51000</t>
  </si>
  <si>
    <t>US-2023-168543-CHO-MIL-31000</t>
  </si>
  <si>
    <t>US-2023-155481-OTH-LIC-15000</t>
  </si>
  <si>
    <t>US-2023-155481-CHO-MIL-31000</t>
  </si>
  <si>
    <t>US-2023-155481-CHO-NUT-13000</t>
  </si>
  <si>
    <t>US-2023-130288-CHO-MIL-31000</t>
  </si>
  <si>
    <t>US-2024-100650-CHO-MIL-31000</t>
  </si>
  <si>
    <t>US-2024-105480-CHO-MIL-31000</t>
  </si>
  <si>
    <t>US-2024-105480-CHO-NUT-13000</t>
  </si>
  <si>
    <t>US-2021-100006-CHO-TRI-54000</t>
  </si>
  <si>
    <t>US-2022-131884-CHO-TRI-54000</t>
  </si>
  <si>
    <t>US-2022-145065-CHO-MIL-31000</t>
  </si>
  <si>
    <t>US-2022-145065-CHO-FUD-51000</t>
  </si>
  <si>
    <t>US-2023-139087-CHO-MIL-31000</t>
  </si>
  <si>
    <t>US-2023-139087-CHO-NUT-13000</t>
  </si>
  <si>
    <t>US-2023-139087-CHO-TRI-54000</t>
  </si>
  <si>
    <t>US-2023-139087-CHO-FUD-51000</t>
  </si>
  <si>
    <t>US-2023-139087-CHO-SCR-58000</t>
  </si>
  <si>
    <t>US-2023-111290-CHO-MIL-31000</t>
  </si>
  <si>
    <t>Westland</t>
  </si>
  <si>
    <t>US-2023-111290-CHO-NUT-13000</t>
  </si>
  <si>
    <t>US-2023-111290-CHO-FUD-51000</t>
  </si>
  <si>
    <t>US-2023-111290-CHO-TRI-54000</t>
  </si>
  <si>
    <t>US-2024-133046-CHO-FUD-51000</t>
  </si>
  <si>
    <t>US-2024-133046-CHO-NUT-13000</t>
  </si>
  <si>
    <t>US-2024-133046-CHO-MIL-31000</t>
  </si>
  <si>
    <t>US-2024-133046-CHO-SCR-58000</t>
  </si>
  <si>
    <t>US-2024-166835-CHO-TRI-54000</t>
  </si>
  <si>
    <t>US-2024-165099-CHO-MIL-31000</t>
  </si>
  <si>
    <t>Abilene</t>
  </si>
  <si>
    <t>US-2021-165974-CHO-MIL-31000</t>
  </si>
  <si>
    <t>US-2021-143182-CHO-NUT-13000</t>
  </si>
  <si>
    <t>US-2022-156524-CHO-MIL-31000</t>
  </si>
  <si>
    <t>US-2023-102456-CHO-FUD-51000</t>
  </si>
  <si>
    <t>US-2023-154060-CHO-MIL-31000</t>
  </si>
  <si>
    <t>US-2023-125402-CHO-NUT-13000</t>
  </si>
  <si>
    <t>US-2023-125402-CHO-FUD-51000</t>
  </si>
  <si>
    <t>US-2023-125402-CHO-SCR-58000</t>
  </si>
  <si>
    <t>US-2023-125402-CHO-MIL-31000</t>
  </si>
  <si>
    <t>US-2024-154718-CHO-NUT-13000</t>
  </si>
  <si>
    <t>Keller</t>
  </si>
  <si>
    <t>US-2024-146878-CHO-TRI-54000</t>
  </si>
  <si>
    <t>US-2021-115196-CHO-MIL-31000</t>
  </si>
  <si>
    <t>Greenville</t>
  </si>
  <si>
    <t>US-2021-137155-CHO-MIL-31000</t>
  </si>
  <si>
    <t>US-2021-137155-CHO-SCR-58000</t>
  </si>
  <si>
    <t>US-2022-136798-CHO-FUD-51000</t>
  </si>
  <si>
    <t>US-2022-136798-CHO-MIL-31000</t>
  </si>
  <si>
    <t>US-2022-112571-CHO-FUD-51000</t>
  </si>
  <si>
    <t>US-2022-134747-CHO-SCR-58000</t>
  </si>
  <si>
    <t>US-2022-134747-CHO-TRI-54000</t>
  </si>
  <si>
    <t>US-2024-121615-CHO-FUD-51000</t>
  </si>
  <si>
    <t>Eagan</t>
  </si>
  <si>
    <t>US-2024-121615-CHO-TRI-54000</t>
  </si>
  <si>
    <t>US-2021-115791-CHO-TRI-54000</t>
  </si>
  <si>
    <t>US-2021-115791-CHO-FUD-51000</t>
  </si>
  <si>
    <t>US-2021-115791-CHO-SCR-58000</t>
  </si>
  <si>
    <t>US-2021-108182-CHO-NUT-13000</t>
  </si>
  <si>
    <t>Romeoville</t>
  </si>
  <si>
    <t>US-2021-154165-CHO-MIL-31000</t>
  </si>
  <si>
    <t>US-2023-149783-CHO-TRI-54000</t>
  </si>
  <si>
    <t>US-2023-149783-CHO-NUT-13000</t>
  </si>
  <si>
    <t>US-2023-149783-CHO-FUD-51000</t>
  </si>
  <si>
    <t>US-2023-146941-CHO-SCR-58000</t>
  </si>
  <si>
    <t>US-2023-146941-CHO-TRI-54000</t>
  </si>
  <si>
    <t>US-2024-114034-CHO-TRI-54000</t>
  </si>
  <si>
    <t>US-2024-155159-CHO-TRI-54000</t>
  </si>
  <si>
    <t>US-2024-145226-CHO-SCR-58000</t>
  </si>
  <si>
    <t>US-2024-145226-CHO-NUT-13000</t>
  </si>
  <si>
    <t>US-2024-145226-CHO-TRI-54000</t>
  </si>
  <si>
    <t>US-2024-145226-CHO-MIL-31000</t>
  </si>
  <si>
    <t>US-2021-130358-CHO-SCR-58000</t>
  </si>
  <si>
    <t>US-2021-130358-CHO-MIL-31000</t>
  </si>
  <si>
    <t>US-2022-109337-CHO-TRI-54000</t>
  </si>
  <si>
    <t>US-2022-109337-CHO-SCR-58000</t>
  </si>
  <si>
    <t>US-2022-109337-CHO-NUT-13000</t>
  </si>
  <si>
    <t>US-2022-109337-CHO-FUD-51000</t>
  </si>
  <si>
    <t>US-2023-125815-CHO-NUT-13000</t>
  </si>
  <si>
    <t>US-2024-143329-CHO-SCR-58000</t>
  </si>
  <si>
    <t>Las Cruces</t>
  </si>
  <si>
    <t>US-2022-153717-CHO-MIL-31000</t>
  </si>
  <si>
    <t>US-2022-153717-CHO-TRI-54000</t>
  </si>
  <si>
    <t>US-2022-153717-CHO-SCR-58000</t>
  </si>
  <si>
    <t>US-2023-106558-CHO-SCR-58000</t>
  </si>
  <si>
    <t>US-2023-144855-CHO-SCR-58000</t>
  </si>
  <si>
    <t>US-2023-127649-CHO-TRI-54000</t>
  </si>
  <si>
    <t>US-2024-151911-OTH-KAZ-38000</t>
  </si>
  <si>
    <t>US-2024-117723-CHO-TRI-54000</t>
  </si>
  <si>
    <t>US-2024-144750-CHO-MIL-31000</t>
  </si>
  <si>
    <t>US-2024-142643-CHO-TRI-54000</t>
  </si>
  <si>
    <t>Thousand Oaks</t>
  </si>
  <si>
    <t>US-2024-142643-CHO-NUT-13000</t>
  </si>
  <si>
    <t>US-2021-133424-CHO-SCR-58000</t>
  </si>
  <si>
    <t>US-2021-153150-CHO-FUD-51000</t>
  </si>
  <si>
    <t>US-2023-120530-CHO-FUD-51000</t>
  </si>
  <si>
    <t>US-2024-155299-OTH-LIC-15000</t>
  </si>
  <si>
    <t>US-2024-114552-CHO-TRI-54000</t>
  </si>
  <si>
    <t>US-2021-141649-CHO-NUT-13000</t>
  </si>
  <si>
    <t>US-2021-101175-CHO-NUT-13000</t>
  </si>
  <si>
    <t>US-2022-168767-CHO-FUD-51000</t>
  </si>
  <si>
    <t>US-2022-168480-CHO-MIL-31000</t>
  </si>
  <si>
    <t>Lincoln Park</t>
  </si>
  <si>
    <t>US-2022-168480-CHO-FUD-51000</t>
  </si>
  <si>
    <t>US-2023-163153-CHO-MIL-31000</t>
  </si>
  <si>
    <t>US-2023-106621-CHO-TRI-54000</t>
  </si>
  <si>
    <t>Yuma</t>
  </si>
  <si>
    <t>US-2024-128769-CHO-MIL-31000</t>
  </si>
  <si>
    <t>US-2021-160766-CHO-FUD-51000</t>
  </si>
  <si>
    <t>US-2021-160766-CHO-MIL-31000</t>
  </si>
  <si>
    <t>US-2021-160766-CHO-SCR-58000</t>
  </si>
  <si>
    <t>US-2021-160766-CHO-TRI-54000</t>
  </si>
  <si>
    <t>US-2021-160766-CHO-NUT-13000</t>
  </si>
  <si>
    <t>US-2022-129392-CHO-SCR-58000</t>
  </si>
  <si>
    <t>US-2023-160500-CHO-TRI-54000</t>
  </si>
  <si>
    <t>Encinitas</t>
  </si>
  <si>
    <t>US-2023-160500-CHO-SCR-58000</t>
  </si>
  <si>
    <t>US-2023-136231-CHO-MIL-31000</t>
  </si>
  <si>
    <t>US-2023-136231-CHO-SCR-58000</t>
  </si>
  <si>
    <t>US-2023-136231-CHO-TRI-54000</t>
  </si>
  <si>
    <t>US-2023-136231-CHO-FUD-51000</t>
  </si>
  <si>
    <t>US-2024-139717-CHO-MIL-31000</t>
  </si>
  <si>
    <t>US-2024-139717-CHO-FUD-51000</t>
  </si>
  <si>
    <t>US-2024-105389-CHO-MIL-31000</t>
  </si>
  <si>
    <t>US-2024-105389-CHO-TRI-54000</t>
  </si>
  <si>
    <t>US-2024-110429-CHO-NUT-13000</t>
  </si>
  <si>
    <t>US-2021-119529-CHO-MIL-31000</t>
  </si>
  <si>
    <t>US-2021-164910-CHO-FUD-51000</t>
  </si>
  <si>
    <t>US-2022-142734-CHO-SCR-58000</t>
  </si>
  <si>
    <t>US-2023-129861-CHO-MIL-31000</t>
  </si>
  <si>
    <t>US-2023-144554-CHO-SCR-58000</t>
  </si>
  <si>
    <t>US-2023-114482-CHO-TRI-54000</t>
  </si>
  <si>
    <t>US-2023-114482-CHO-MIL-31000</t>
  </si>
  <si>
    <t>US-2024-157854-CHO-MIL-31000</t>
  </si>
  <si>
    <t>US-2024-157854-CHO-FUD-51000</t>
  </si>
  <si>
    <t>US-2024-108854-CHO-TRI-54000</t>
  </si>
  <si>
    <t>US-2024-108854-CHO-MIL-31000</t>
  </si>
  <si>
    <t>US-2021-103317-CHO-TRI-54000</t>
  </si>
  <si>
    <t>US-2021-103317-CHO-FUD-51000</t>
  </si>
  <si>
    <t>US-2021-103317-OTH-KAZ-38000</t>
  </si>
  <si>
    <t>US-2022-132465-CHO-SCR-58000</t>
  </si>
  <si>
    <t>US-2022-132465-CHO-FUD-51000</t>
  </si>
  <si>
    <t>US-2022-132465-OTH-LIC-15000</t>
  </si>
  <si>
    <t>US-2022-132465-CHO-NUT-13000</t>
  </si>
  <si>
    <t>US-2023-149195-CHO-FUD-51000</t>
  </si>
  <si>
    <t>US-2023-149195-CHO-SCR-58000</t>
  </si>
  <si>
    <t>US-2023-149195-CHO-TRI-54000</t>
  </si>
  <si>
    <t>US-2021-166744-CHO-MIL-31000</t>
  </si>
  <si>
    <t>US-2021-166744-CHO-SCR-58000</t>
  </si>
  <si>
    <t>US-2021-119977-CHO-SCR-58000</t>
  </si>
  <si>
    <t>US-2021-139451-CHO-FUD-51000</t>
  </si>
  <si>
    <t>US-2021-139451-CHO-SCR-58000</t>
  </si>
  <si>
    <t>US-2023-151498-CHO-FUD-51000</t>
  </si>
  <si>
    <t>US-2023-114951-CHO-SCR-58000</t>
  </si>
  <si>
    <t>US-2023-114860-CHO-SCR-58000</t>
  </si>
  <si>
    <t>US-2023-114860-CHO-FUD-51000</t>
  </si>
  <si>
    <t>US-2024-136882-CHO-TRI-54000</t>
  </si>
  <si>
    <t>US-2021-108903-CHO-TRI-54000</t>
  </si>
  <si>
    <t>US-2021-108903-CHO-SCR-58000</t>
  </si>
  <si>
    <t>US-2022-121272-CHO-TRI-54000</t>
  </si>
  <si>
    <t>US-2022-169299-CHO-FUD-51000</t>
  </si>
  <si>
    <t>US-2022-168935-CHO-SCR-58000</t>
  </si>
  <si>
    <t>US-2023-133144-CHO-SCR-58000</t>
  </si>
  <si>
    <t>US-2024-102771-CHO-NUT-13000</t>
  </si>
  <si>
    <t>US-2024-140760-CHO-TRI-54000</t>
  </si>
  <si>
    <t>US-2024-140760-CHO-SCR-58000</t>
  </si>
  <si>
    <t>US-2024-100636-CHO-MIL-31000</t>
  </si>
  <si>
    <t>US-2024-100398-CHO-MIL-31000</t>
  </si>
  <si>
    <t>CA-2021-115777-CHO-NUT-13000</t>
  </si>
  <si>
    <t>H1B</t>
  </si>
  <si>
    <t>US-2022-126669-CHO-MIL-31000</t>
  </si>
  <si>
    <t>US-2024-115777-CHO-NUT-13000</t>
  </si>
  <si>
    <t>CA-2024-115777-CHO-NUT-13000</t>
  </si>
  <si>
    <t>US-2024-117450-CHO-MIL-31000</t>
  </si>
  <si>
    <t>US-2024-117450-CHO-SCR-58000</t>
  </si>
  <si>
    <t>US-2024-165008-CHO-TRI-54000</t>
  </si>
  <si>
    <t>US-2024-102309-CHO-MIL-31000</t>
  </si>
  <si>
    <t>Pine Bluff</t>
  </si>
  <si>
    <t>US-2024-102309-CHO-NUT-13000</t>
  </si>
  <si>
    <t>US-2024-133207-CHO-TRI-54000</t>
  </si>
  <si>
    <t>US-2024-118003-CHO-MIL-31000</t>
  </si>
  <si>
    <t>US-2024-118003-CHO-TRI-54000</t>
  </si>
  <si>
    <t>US-2024-118003-CHO-SCR-58000</t>
  </si>
  <si>
    <t>US-2021-103800-CHO-MIL-31000</t>
  </si>
  <si>
    <t>US-2021-122609-CHO-MIL-31000</t>
  </si>
  <si>
    <t>US-2021-122609-CHO-TRI-54000</t>
  </si>
  <si>
    <t>US-2022-115742-CHO-FUD-51000</t>
  </si>
  <si>
    <t>New Albany</t>
  </si>
  <si>
    <t>US-2022-115742-CHO-SCR-58000</t>
  </si>
  <si>
    <t>US-2022-105347-CHO-NUT-13000</t>
  </si>
  <si>
    <t>US-2022-105347-CHO-FUD-51000</t>
  </si>
  <si>
    <t>US-2023-141180-CHO-NUT-13000</t>
  </si>
  <si>
    <t>US-2023-166618-CHO-MIL-31000</t>
  </si>
  <si>
    <t>US-2024-142174-CHO-SCR-58000</t>
  </si>
  <si>
    <t>US-2024-154872-CHO-NUT-13000</t>
  </si>
  <si>
    <t>US-2024-154872-CHO-TRI-54000</t>
  </si>
  <si>
    <t>US-2024-154872-CHO-MIL-31000</t>
  </si>
  <si>
    <t>US-2024-157350-CHO-FUD-51000</t>
  </si>
  <si>
    <t>US-2022-132080-CHO-NUT-13000</t>
  </si>
  <si>
    <t>US-2023-152534-CHO-FUD-51000</t>
  </si>
  <si>
    <t>US-2023-152534-CHO-SCR-58000</t>
  </si>
  <si>
    <t>US-2023-159009-CHO-TRI-54000</t>
  </si>
  <si>
    <t>US-2023-159009-CHO-NUT-13000</t>
  </si>
  <si>
    <t>US-2023-162390-CHO-MIL-31000</t>
  </si>
  <si>
    <t>US-2023-162390-CHO-TRI-54000</t>
  </si>
  <si>
    <t>US-2023-162390-CHO-SCR-58000</t>
  </si>
  <si>
    <t>US-2024-141663-CHO-TRI-54000</t>
  </si>
  <si>
    <t>US-2024-102974-CHO-TRI-54000</t>
  </si>
  <si>
    <t>US-2024-102974-CHO-MIL-31000</t>
  </si>
  <si>
    <t>US-2024-102974-CHO-SCR-58000</t>
  </si>
  <si>
    <t>US-2024-155362-CHO-NUT-13000</t>
  </si>
  <si>
    <t>US-2024-163671-CHO-SCR-58000</t>
  </si>
  <si>
    <t>Meridian</t>
  </si>
  <si>
    <t>Idaho</t>
  </si>
  <si>
    <t>US-2021-112158-CHO-MIL-31000</t>
  </si>
  <si>
    <t>US-2021-112158-CHO-SCR-58000</t>
  </si>
  <si>
    <t>US-2022-112522-CHO-MIL-31000</t>
  </si>
  <si>
    <t>US-2021-129574-CHO-SCR-58000</t>
  </si>
  <si>
    <t>Murray</t>
  </si>
  <si>
    <t>US-2021-116834-CHO-NUT-13000</t>
  </si>
  <si>
    <t>US-2022-169796-CHO-MIL-31000</t>
  </si>
  <si>
    <t>US-2022-169796-OTH-KAZ-38000</t>
  </si>
  <si>
    <t>US-2022-139962-CHO-MIL-31000</t>
  </si>
  <si>
    <t>Revere</t>
  </si>
  <si>
    <t>US-2022-139962-CHO-FUD-51000</t>
  </si>
  <si>
    <t>US-2023-152072-CHO-MIL-31000</t>
  </si>
  <si>
    <t>Westfield</t>
  </si>
  <si>
    <t>US-2023-152072-OTH-GUM-21000</t>
  </si>
  <si>
    <t>US-2023-152072-CHO-TRI-54000</t>
  </si>
  <si>
    <t>US-2024-169691-CHO-SCR-58000</t>
  </si>
  <si>
    <t>Maple Grove</t>
  </si>
  <si>
    <t>US-2024-169691-CHO-MIL-31000</t>
  </si>
  <si>
    <t>US-2024-169691-CHO-TRI-54000</t>
  </si>
  <si>
    <t>US-2024-132381-CHO-FUD-51000</t>
  </si>
  <si>
    <t>US-2024-163692-CHO-MIL-31000</t>
  </si>
  <si>
    <t>US-2024-139822-CHO-MIL-31000</t>
  </si>
  <si>
    <t>US-2024-139822-SUG-LAF-25000</t>
  </si>
  <si>
    <t>SUG-LAF-25000</t>
  </si>
  <si>
    <t>Laffy Taffy</t>
  </si>
  <si>
    <t>US-2024-162558-CHO-SCR-58000</t>
  </si>
  <si>
    <t>US-2024-162558-CHO-MIL-31000</t>
  </si>
  <si>
    <t>US-2024-162558-CHO-FUD-51000</t>
  </si>
  <si>
    <t>US-2024-162558-CHO-NUT-13000</t>
  </si>
  <si>
    <t>US-2024-148404-CHO-FUD-51000</t>
  </si>
  <si>
    <t>US-2024-148404-CHO-TRI-54000</t>
  </si>
  <si>
    <t>US-2024-148404-CHO-MIL-31000</t>
  </si>
  <si>
    <t>US-2021-107139-CHO-TRI-54000</t>
  </si>
  <si>
    <t>US-2021-168592-CHO-NUT-13000</t>
  </si>
  <si>
    <t>US-2021-168592-CHO-FUD-51000</t>
  </si>
  <si>
    <t>US-2021-168592-CHO-MIL-31000</t>
  </si>
  <si>
    <t>US-2021-134621-CHO-SCR-58000</t>
  </si>
  <si>
    <t>US-2022-118423-CHO-SCR-58000</t>
  </si>
  <si>
    <t>US-2022-129217-CHO-MIL-31000</t>
  </si>
  <si>
    <t>US-2022-129217-CHO-SCR-58000</t>
  </si>
  <si>
    <t>US-2023-138583-CHO-FUD-51000</t>
  </si>
  <si>
    <t>US-2023-138478-CHO-SCR-58000</t>
  </si>
  <si>
    <t>North Las Vegas</t>
  </si>
  <si>
    <t>US-2023-138478-CHO-TRI-54000</t>
  </si>
  <si>
    <t>US-2024-154466-CHO-TRI-54000</t>
  </si>
  <si>
    <t>US-2024-150931-CHO-SCR-58000</t>
  </si>
  <si>
    <t>Tuscaloosa</t>
  </si>
  <si>
    <t>US-2022-103933-CHO-SCR-58000</t>
  </si>
  <si>
    <t>US-2022-159982-CHO-TRI-54000</t>
  </si>
  <si>
    <t>US-2022-159982-CHO-MIL-31000</t>
  </si>
  <si>
    <t>US-2022-159982-CHO-SCR-58000</t>
  </si>
  <si>
    <t>US-2023-164189-CHO-MIL-31000</t>
  </si>
  <si>
    <t>US-2023-117282-CHO-TRI-54000</t>
  </si>
  <si>
    <t>US-2023-127425-CHO-SCR-58000</t>
  </si>
  <si>
    <t>US-2023-127425-CHO-TRI-54000</t>
  </si>
  <si>
    <t>US-2024-148810-CHO-MIL-31000</t>
  </si>
  <si>
    <t>US-2024-148810-CHO-TRI-54000</t>
  </si>
  <si>
    <t>US-2024-143574-CHO-FUD-51000</t>
  </si>
  <si>
    <t>US-2024-143574-OTH-GUM-21000</t>
  </si>
  <si>
    <t>US-2024-161956-CHO-NUT-13000</t>
  </si>
  <si>
    <t>US-2024-161956-CHO-TRI-54000</t>
  </si>
  <si>
    <t>US-2024-161956-CHO-MIL-31000</t>
  </si>
  <si>
    <t>US-2024-161956-CHO-FUD-51000</t>
  </si>
  <si>
    <t>US-2024-161956-CHO-SCR-58000</t>
  </si>
  <si>
    <t>US-2024-134404-CHO-NUT-13000</t>
  </si>
  <si>
    <t>US-2024-134404-CHO-FUD-51000</t>
  </si>
  <si>
    <t>US-2021-100881-OTH-GUM-21000</t>
  </si>
  <si>
    <t>US-2022-104871-CHO-SCR-58000</t>
  </si>
  <si>
    <t>Normal</t>
  </si>
  <si>
    <t>US-2022-104626-CHO-MIL-31000</t>
  </si>
  <si>
    <t>US-2022-104626-CHO-FUD-51000</t>
  </si>
  <si>
    <t>US-2022-104626-CHO-TRI-54000</t>
  </si>
  <si>
    <t>US-2022-163783-CHO-SCR-58000</t>
  </si>
  <si>
    <t>US-2023-140158-CHO-SCR-58000</t>
  </si>
  <si>
    <t>US-2023-140158-SUG-SWE-91000</t>
  </si>
  <si>
    <t>US-2023-140158-CHO-TRI-54000</t>
  </si>
  <si>
    <t>US-2023-160241-CHO-FUD-51000</t>
  </si>
  <si>
    <t>US-2024-160899-CHO-MIL-31000</t>
  </si>
  <si>
    <t>Lake Charles</t>
  </si>
  <si>
    <t>US-2024-142671-OTH-GUM-21000</t>
  </si>
  <si>
    <t>US-2021-113271-CHO-FUD-51000</t>
  </si>
  <si>
    <t>US-2021-113271-CHO-TRI-54000</t>
  </si>
  <si>
    <t>US-2024-131954-SUG-LAF-25000</t>
  </si>
  <si>
    <t>US-2024-131954-CHO-MIL-31000</t>
  </si>
  <si>
    <t>US-2024-131954-CHO-FUD-51000</t>
  </si>
  <si>
    <t>US-2024-131954-CHO-TRI-54000</t>
  </si>
  <si>
    <t>US-2024-144848-CHO-SCR-58000</t>
  </si>
  <si>
    <t>US-2024-144848-OTH-LIC-15000</t>
  </si>
  <si>
    <t>US-2024-125717-CHO-MIL-31000</t>
  </si>
  <si>
    <t>US-2024-125717-CHO-FUD-51000</t>
  </si>
  <si>
    <t>US-2024-125717-CHO-TRI-54000</t>
  </si>
  <si>
    <t>US-2024-125717-CHO-SCR-58000</t>
  </si>
  <si>
    <t>US-2021-132983-CHO-SCR-58000</t>
  </si>
  <si>
    <t>Jamestown</t>
  </si>
  <si>
    <t>US-2022-163055-CHO-TRI-54000</t>
  </si>
  <si>
    <t>US-2022-130456-OTH-LIC-15000</t>
  </si>
  <si>
    <t>US-2022-130456-CHO-TRI-54000</t>
  </si>
  <si>
    <t>US-2022-159863-CHO-NUT-13000</t>
  </si>
  <si>
    <t>US-2023-119074-CHO-FUD-51000</t>
  </si>
  <si>
    <t>US-2023-119074-CHO-NUT-13000</t>
  </si>
  <si>
    <t>US-2023-119074-CHO-SCR-58000</t>
  </si>
  <si>
    <t>US-2023-127243-CHO-SCR-58000</t>
  </si>
  <si>
    <t>US-2023-127243-CHO-NUT-13000</t>
  </si>
  <si>
    <t>US-2023-127243-CHO-TRI-54000</t>
  </si>
  <si>
    <t>US-2023-146325-CHO-TRI-54000</t>
  </si>
  <si>
    <t>US-2023-146325-CHO-MIL-31000</t>
  </si>
  <si>
    <t>US-2024-154907-CHO-FUD-51000</t>
  </si>
  <si>
    <t>Amarillo</t>
  </si>
  <si>
    <t>US-2024-134285-CHO-MIL-31000</t>
  </si>
  <si>
    <t>US-2023-138688-CHO-SCR-58000</t>
  </si>
  <si>
    <t>US-2023-106656-CHO-TRI-54000</t>
  </si>
  <si>
    <t>US-2023-106656-CHO-SCR-58000</t>
  </si>
  <si>
    <t>US-2024-125745-CHO-TRI-54000</t>
  </si>
  <si>
    <t>US-2024-139773-CHO-FUD-51000</t>
  </si>
  <si>
    <t>US-2024-168389-CHO-SCR-58000</t>
  </si>
  <si>
    <t>US-2024-168389-CHO-MIL-31000</t>
  </si>
  <si>
    <t>US-2024-168389-CHO-NUT-13000</t>
  </si>
  <si>
    <t>US-2021-124646-CHO-SCR-58000</t>
  </si>
  <si>
    <t>US-2021-124646-CHO-TRI-54000</t>
  </si>
  <si>
    <t>US-2022-100251-CHO-SCR-58000</t>
  </si>
  <si>
    <t>US-2022-100251-CHO-MIL-31000</t>
  </si>
  <si>
    <t>US-2022-146486-CHO-TRI-54000</t>
  </si>
  <si>
    <t>US-2022-146486-CHO-SCR-58000</t>
  </si>
  <si>
    <t>US-2022-146486-CHO-NUT-13000</t>
  </si>
  <si>
    <t>US-2023-126102-CHO-TRI-54000</t>
  </si>
  <si>
    <t>US-2024-152002-CHO-TRI-54000</t>
  </si>
  <si>
    <t>US-2024-145233-CHO-NUT-13000</t>
  </si>
  <si>
    <t>US-2024-145233-CHO-SCR-58000</t>
  </si>
  <si>
    <t>US-2024-145233-CHO-TRI-54000</t>
  </si>
  <si>
    <t>US-2024-145233-CHO-FUD-51000</t>
  </si>
  <si>
    <t>US-2021-123477-CHO-NUT-13000</t>
  </si>
  <si>
    <t>US-2021-152849-CHO-FUD-51000</t>
  </si>
  <si>
    <t>US-2021-133158-CHO-FUD-51000</t>
  </si>
  <si>
    <t>US-2021-133158-CHO-MIL-31000</t>
  </si>
  <si>
    <t>US-2023-127971-CHO-MIL-31000</t>
  </si>
  <si>
    <t>US-2023-127971-CHO-NUT-13000</t>
  </si>
  <si>
    <t>US-2023-127971-CHO-SCR-58000</t>
  </si>
  <si>
    <t>US-2024-103226-CHO-TRI-54000</t>
  </si>
  <si>
    <t>US-2024-101581-CHO-SCR-58000</t>
  </si>
  <si>
    <t>US-2021-131926-CHO-SCR-58000</t>
  </si>
  <si>
    <t>US-2021-131926-CHO-MIL-31000</t>
  </si>
  <si>
    <t>US-2021-131926-OTH-GUM-21000</t>
  </si>
  <si>
    <t>US-2021-131926-CHO-TRI-54000</t>
  </si>
  <si>
    <t>US-2023-101938-CHO-MIL-31000</t>
  </si>
  <si>
    <t>US-2023-151141-CHO-MIL-31000</t>
  </si>
  <si>
    <t>US-2023-164399-CHO-TRI-54000</t>
  </si>
  <si>
    <t>US-2023-164399-CHO-FUD-51000</t>
  </si>
  <si>
    <t>US-2024-132297-CHO-FUD-51000</t>
  </si>
  <si>
    <t>US-2023-128706-CHO-NUT-13000</t>
  </si>
  <si>
    <t>US-2023-149902-CHO-TRI-54000</t>
  </si>
  <si>
    <t>US-2024-148642-CHO-TRI-54000</t>
  </si>
  <si>
    <t>US-2024-101210-CHO-FUD-51000</t>
  </si>
  <si>
    <t>US-2024-101210-CHO-TRI-54000</t>
  </si>
  <si>
    <t>US-2024-132521-CHO-MIL-31000</t>
  </si>
  <si>
    <t>US-2024-132521-CHO-TRI-54000</t>
  </si>
  <si>
    <t>US-2021-120432-CHO-SCR-58000</t>
  </si>
  <si>
    <t>US-2022-162950-CHO-MIL-31000</t>
  </si>
  <si>
    <t>US-2022-162950-CHO-TRI-54000</t>
  </si>
  <si>
    <t>US-2023-148516-CHO-FUD-51000</t>
  </si>
  <si>
    <t>US-2023-165820-CHO-TRI-54000</t>
  </si>
  <si>
    <t>US-2024-164147-OTH-LIC-15000</t>
  </si>
  <si>
    <t>US-2024-164147-CHO-FUD-51000</t>
  </si>
  <si>
    <t>US-2024-164147-CHO-NUT-13000</t>
  </si>
  <si>
    <t>US-2024-126060-OTH-GUM-21000</t>
  </si>
  <si>
    <t>US-2024-123134-CHO-NUT-13000</t>
  </si>
  <si>
    <t>US-2021-156216-CHO-SCR-58000</t>
  </si>
  <si>
    <t>US-2021-114195-CHO-TRI-54000</t>
  </si>
  <si>
    <t>Mason</t>
  </si>
  <si>
    <t>US-2021-114195-OTH-GUM-21000</t>
  </si>
  <si>
    <t>US-2021-114195-CHO-NUT-13000</t>
  </si>
  <si>
    <t>US-2021-151162-CHO-FUD-51000</t>
  </si>
  <si>
    <t>US-2021-151162-CHO-TRI-54000</t>
  </si>
  <si>
    <t>US-2021-151162-OTH-LIC-15000</t>
  </si>
  <si>
    <t>US-2021-151162-OTH-GUM-21000</t>
  </si>
  <si>
    <t>US-2022-154921-CHO-NUT-13000</t>
  </si>
  <si>
    <t>US-2022-158939-CHO-MIL-31000</t>
  </si>
  <si>
    <t>US-2023-168956-CHO-MIL-31000</t>
  </si>
  <si>
    <t>US-2023-168956-OTH-GUM-21000</t>
  </si>
  <si>
    <t>US-2023-168956-CHO-NUT-13000</t>
  </si>
  <si>
    <t>US-2023-168956-CHO-TRI-54000</t>
  </si>
  <si>
    <t>US-2023-121447-CHO-MIL-31000</t>
  </si>
  <si>
    <t>US-2023-104633-CHO-FUD-51000</t>
  </si>
  <si>
    <t>US-2023-104633-CHO-MIL-31000</t>
  </si>
  <si>
    <t>US-2023-108581-CHO-TRI-54000</t>
  </si>
  <si>
    <t>US-2023-108581-CHO-NUT-13000</t>
  </si>
  <si>
    <t>US-2023-102813-CHO-NUT-13000</t>
  </si>
  <si>
    <t>US-2023-102813-CHO-SCR-58000</t>
  </si>
  <si>
    <t>US-2023-164924-OTH-LIC-15000</t>
  </si>
  <si>
    <t>US-2024-154501-CHO-TRI-54000</t>
  </si>
  <si>
    <t>US-2024-121909-CHO-TRI-54000</t>
  </si>
  <si>
    <t>US-2021-100090-CHO-MIL-31000</t>
  </si>
  <si>
    <t>US-2021-129938-CHO-MIL-31000</t>
  </si>
  <si>
    <t>US-2022-128125-CHO-SCR-58000</t>
  </si>
  <si>
    <t>US-2022-128125-CHO-TRI-54000</t>
  </si>
  <si>
    <t>US-2022-104493-CHO-FUD-51000</t>
  </si>
  <si>
    <t>US-2023-137547-CHO-TRI-54000</t>
  </si>
  <si>
    <t>US-2023-128223-CHO-SCR-58000</t>
  </si>
  <si>
    <t>US-2024-107797-CHO-NUT-13000</t>
  </si>
  <si>
    <t>Mansfield</t>
  </si>
  <si>
    <t>US-2024-147277-CHO-SCR-58000</t>
  </si>
  <si>
    <t>US-2024-147277-OTH-LIC-15000</t>
  </si>
  <si>
    <t>US-2024-134978-CHO-SCR-58000</t>
  </si>
  <si>
    <t>US-2022-128083-CHO-MIL-31000</t>
  </si>
  <si>
    <t>US-2022-128083-CHO-SCR-58000</t>
  </si>
  <si>
    <t>US-2022-166947-CHO-MIL-31000</t>
  </si>
  <si>
    <t>Buffalo</t>
  </si>
  <si>
    <t>US-2023-126809-CHO-SCR-58000</t>
  </si>
  <si>
    <t>US-2023-166380-CHO-SCR-58000</t>
  </si>
  <si>
    <t>US-2023-166380-CHO-NUT-13000</t>
  </si>
  <si>
    <t>US-2023-137652-OTH-GUM-21000</t>
  </si>
  <si>
    <t>US-2023-147340-CHO-SCR-58000</t>
  </si>
  <si>
    <t>US-2023-145548-CHO-MIL-31000</t>
  </si>
  <si>
    <t>US-2023-145548-CHO-SCR-58000</t>
  </si>
  <si>
    <t>US-2023-145548-CHO-FUD-51000</t>
  </si>
  <si>
    <t>US-2023-145548-CHO-NUT-13000</t>
  </si>
  <si>
    <t>US-2024-122707-CHO-SCR-58000</t>
  </si>
  <si>
    <t>US-2024-161739-CHO-FUD-51000</t>
  </si>
  <si>
    <t>US-2024-161459-CHO-FUD-51000</t>
  </si>
  <si>
    <t>US-2024-161459-CHO-TRI-54000</t>
  </si>
  <si>
    <t>US-2021-146885-CHO-SCR-58000</t>
  </si>
  <si>
    <t>US-2021-102631-OTH-GUM-21000</t>
  </si>
  <si>
    <t>US-2022-164301-CHO-MIL-31000</t>
  </si>
  <si>
    <t>US-2023-139885-CHO-NUT-13000</t>
  </si>
  <si>
    <t>US-2024-156951-CHO-MIL-31000</t>
  </si>
  <si>
    <t>US-2024-156951-CHO-NUT-13000</t>
  </si>
  <si>
    <t>US-2024-156951-CHO-FUD-51000</t>
  </si>
  <si>
    <t>US-2021-110219-CHO-TRI-54000</t>
  </si>
  <si>
    <t>US-2021-126340-CHO-MIL-31000</t>
  </si>
  <si>
    <t>Redding</t>
  </si>
  <si>
    <t>US-2022-110569-CHO-TRI-54000</t>
  </si>
  <si>
    <t>US-2022-110569-CHO-MIL-31000</t>
  </si>
  <si>
    <t>US-2022-153626-CHO-TRI-54000</t>
  </si>
  <si>
    <t>US-2022-106320-CHO-SCR-58000</t>
  </si>
  <si>
    <t>US-2023-144939-CHO-SCR-58000</t>
  </si>
  <si>
    <t>US-2023-159989-CHO-FUD-51000</t>
  </si>
  <si>
    <t>US-2024-148999-CHO-NUT-13000</t>
  </si>
  <si>
    <t>US-2024-130967-CHO-NUT-13000</t>
  </si>
  <si>
    <t>US-2024-169817-CHO-TRI-54000</t>
  </si>
  <si>
    <t>US-2021-123400-CHO-MIL-31000</t>
  </si>
  <si>
    <t>US-2021-123400-CHO-TRI-54000</t>
  </si>
  <si>
    <t>US-2023-101448-CHO-MIL-31000</t>
  </si>
  <si>
    <t>La Crosse</t>
  </si>
  <si>
    <t>US-2023-122728-CHO-TRI-54000</t>
  </si>
  <si>
    <t>US-2023-122728-CHO-FUD-51000</t>
  </si>
  <si>
    <t>US-2023-116400-CHO-FUD-51000</t>
  </si>
  <si>
    <t>US-2024-106551-CHO-MIL-31000</t>
  </si>
  <si>
    <t>US-2023-164630-CHO-MIL-31000</t>
  </si>
  <si>
    <t>US-2023-135461-CHO-FUD-51000</t>
  </si>
  <si>
    <t>US-2023-150357-CHO-SCR-58000</t>
  </si>
  <si>
    <t>US-2023-150357-CHO-TRI-54000</t>
  </si>
  <si>
    <t>US-2024-115427-CHO-TRI-54000</t>
  </si>
  <si>
    <t>US-2024-115427-CHO-NUT-13000</t>
  </si>
  <si>
    <t>US-2022-106257-CHO-NUT-13000</t>
  </si>
  <si>
    <t>US-2022-106257-CHO-SCR-58000</t>
  </si>
  <si>
    <t>US-2022-153283-CHO-FUD-51000</t>
  </si>
  <si>
    <t>US-2022-111612-CHO-MIL-31000</t>
  </si>
  <si>
    <t>US-2022-111612-CHO-TRI-54000</t>
  </si>
  <si>
    <t>US-2023-116561-CHO-NUT-13000</t>
  </si>
  <si>
    <t>US-2023-121370-CHO-SCR-58000</t>
  </si>
  <si>
    <t>US-2023-121370-CHO-MIL-31000</t>
  </si>
  <si>
    <t>US-2024-149895-CHO-FUD-51000</t>
  </si>
  <si>
    <t>US-2021-111962-CHO-SCR-58000</t>
  </si>
  <si>
    <t>US-2021-111962-CHO-TRI-54000</t>
  </si>
  <si>
    <t>US-2021-103086-CHO-FUD-51000</t>
  </si>
  <si>
    <t>US-2022-148705-CHO-MIL-31000</t>
  </si>
  <si>
    <t>US-2022-142930-CHO-MIL-31000</t>
  </si>
  <si>
    <t>US-2023-143441-CHO-SCR-58000</t>
  </si>
  <si>
    <t>Laredo</t>
  </si>
  <si>
    <t>US-2024-162635-CHO-TRI-54000</t>
  </si>
  <si>
    <t>US-2021-139633-CHO-MIL-31000</t>
  </si>
  <si>
    <t>US-2023-169369-CHO-MIL-31000</t>
  </si>
  <si>
    <t>US-2023-169369-CHO-TRI-54000</t>
  </si>
  <si>
    <t>US-2024-140074-CHO-TRI-54000</t>
  </si>
  <si>
    <t>US-2024-161102-CHO-MIL-31000</t>
  </si>
  <si>
    <t>US-2024-163188-CHO-SCR-58000</t>
  </si>
  <si>
    <t>US-2021-110527-CHO-MIL-31000</t>
  </si>
  <si>
    <t>US-2021-110352-CHO-FUD-51000</t>
  </si>
  <si>
    <t>US-2022-160227-CHO-FUD-51000</t>
  </si>
  <si>
    <t>US-2022-137071-CHO-MIL-31000</t>
  </si>
  <si>
    <t>US-2023-118311-CHO-TRI-54000</t>
  </si>
  <si>
    <t>US-2023-149916-CHO-TRI-54000</t>
  </si>
  <si>
    <t>US-2023-149916-CHO-FUD-51000</t>
  </si>
  <si>
    <t>US-2024-134838-CHO-NUT-13000</t>
  </si>
  <si>
    <t>US-2024-134838-CHO-MIL-31000</t>
  </si>
  <si>
    <t>US-2024-133102-CHO-SCR-58000</t>
  </si>
  <si>
    <t>US-2024-133102-CHO-FUD-51000</t>
  </si>
  <si>
    <t>US-2024-133102-CHO-MIL-31000</t>
  </si>
  <si>
    <t>US-2022-138625-CHO-TRI-54000</t>
  </si>
  <si>
    <t>US-2023-150861-CHO-FUD-51000</t>
  </si>
  <si>
    <t>US-2023-150861-CHO-MIL-31000</t>
  </si>
  <si>
    <t>US-2023-150861-CHO-SCR-58000</t>
  </si>
  <si>
    <t>US-2024-114524-CHO-TRI-54000</t>
  </si>
  <si>
    <t>US-2024-141719-CHO-FUD-51000</t>
  </si>
  <si>
    <t>Naperville</t>
  </si>
  <si>
    <t>US-2024-167570-CHO-TRI-54000</t>
  </si>
  <si>
    <t>US-2021-142979-CHO-NUT-13000</t>
  </si>
  <si>
    <t>Lodi</t>
  </si>
  <si>
    <t>US-2021-138450-CHO-FUD-51000</t>
  </si>
  <si>
    <t>US-2021-138450-CHO-SCR-58000</t>
  </si>
  <si>
    <t>US-2022-147242-CHO-NUT-13000</t>
  </si>
  <si>
    <t>US-2022-147242-CHO-SCR-58000</t>
  </si>
  <si>
    <t>US-2023-136301-OTH-LIC-15000</t>
  </si>
  <si>
    <t>US-2023-136301-CHO-NUT-13000</t>
  </si>
  <si>
    <t>US-2023-158155-CHO-FUD-51000</t>
  </si>
  <si>
    <t>US-2023-158155-CHO-TRI-54000</t>
  </si>
  <si>
    <t>US-2023-155565-CHO-SCR-58000</t>
  </si>
  <si>
    <t>US-2023-119046-CHO-MIL-31000</t>
  </si>
  <si>
    <t>US-2023-119046-CHO-FUD-51000</t>
  </si>
  <si>
    <t>US-2023-100944-CHO-TRI-54000</t>
  </si>
  <si>
    <t>US-2023-100944-CHO-SCR-58000</t>
  </si>
  <si>
    <t>US-2023-153836-CHO-SCR-58000</t>
  </si>
  <si>
    <t>US-2023-153836-CHO-FUD-51000</t>
  </si>
  <si>
    <t>US-2023-135776-OTH-LIC-15000</t>
  </si>
  <si>
    <t>US-2023-135776-CHO-SCR-58000</t>
  </si>
  <si>
    <t>US-2023-135776-OTH-KAZ-38000</t>
  </si>
  <si>
    <t>US-2023-135776-CHO-TRI-54000</t>
  </si>
  <si>
    <t>US-2024-152499-CHO-MIL-31000</t>
  </si>
  <si>
    <t>US-2024-152499-CHO-TRI-54000</t>
  </si>
  <si>
    <t>US-2024-111423-CHO-TRI-54000</t>
  </si>
  <si>
    <t>US-2024-111423-CHO-NUT-13000</t>
  </si>
  <si>
    <t>US-2021-107594-CHO-SCR-58000</t>
  </si>
  <si>
    <t>US-2022-149384-CHO-SCR-58000</t>
  </si>
  <si>
    <t>US-2022-114048-CHO-TRI-54000</t>
  </si>
  <si>
    <t>US-2023-121755-CHO-TRI-54000</t>
  </si>
  <si>
    <t>US-2023-121755-CHO-SCR-58000</t>
  </si>
  <si>
    <t>US-2023-110156-CHO-NUT-13000</t>
  </si>
  <si>
    <t>US-2023-110156-CHO-TRI-54000</t>
  </si>
  <si>
    <t>US-2023-110156-CHO-FUD-51000</t>
  </si>
  <si>
    <t>US-2023-110156-CHO-MIL-31000</t>
  </si>
  <si>
    <t>US-2023-158288-CHO-FUD-51000</t>
  </si>
  <si>
    <t>US-2024-153080-CHO-TRI-54000</t>
  </si>
  <si>
    <t>US-2024-160458-CHO-FUD-51000</t>
  </si>
  <si>
    <t>US-2021-103366-CHO-SCR-58000</t>
  </si>
  <si>
    <t>US-2021-138513-CHO-TRI-54000</t>
  </si>
  <si>
    <t>US-2021-102295-CHO-MIL-31000</t>
  </si>
  <si>
    <t>US-2022-156510-CHO-FUD-51000</t>
  </si>
  <si>
    <t>US-2022-156510-CHO-SCR-58000</t>
  </si>
  <si>
    <t>US-2023-124100-CHO-MIL-31000</t>
  </si>
  <si>
    <t>US-2023-107790-CHO-SCR-58000</t>
  </si>
  <si>
    <t>US-2021-140165-CHO-TRI-54000</t>
  </si>
  <si>
    <t>US-2021-140165-CHO-FUD-51000</t>
  </si>
  <si>
    <t>US-2021-154592-CHO-TRI-54000</t>
  </si>
  <si>
    <t>US-2023-152814-CHO-NUT-13000</t>
  </si>
  <si>
    <t>US-2024-133095-CHO-NUT-13000</t>
  </si>
  <si>
    <t>Jonesboro</t>
  </si>
  <si>
    <t>US-2024-133095-CHO-TRI-54000</t>
  </si>
  <si>
    <t>US-2024-167381-CHO-TRI-54000</t>
  </si>
  <si>
    <t>Lansing</t>
  </si>
  <si>
    <t>US-2024-144862-OTH-GUM-21000</t>
  </si>
  <si>
    <t>US-2024-144862-CHO-MIL-31000</t>
  </si>
  <si>
    <t>US-2024-127516-CHO-TRI-54000</t>
  </si>
  <si>
    <t>US-2021-100867-CHO-FUD-51000</t>
  </si>
  <si>
    <t>CA-2021-100867-CHO-FUD-51000</t>
  </si>
  <si>
    <t>V6G</t>
  </si>
  <si>
    <t>US-2022-134201-CHO-TRI-54000</t>
  </si>
  <si>
    <t>US-2022-134201-CHO-MIL-31000</t>
  </si>
  <si>
    <t>CA-2022-154231-CHO-FUD-51000</t>
  </si>
  <si>
    <t>US-2022-154389-CHO-TRI-54000</t>
  </si>
  <si>
    <t>US-2023-104969-CHO-FUD-51000</t>
  </si>
  <si>
    <t>US-2023-104969-CHO-NUT-13000</t>
  </si>
  <si>
    <t>US-2023-146010-CHO-SCR-58000</t>
  </si>
  <si>
    <t>US-2023-136126-OTH-KAZ-38000</t>
  </si>
  <si>
    <t>US-2023-136126-CHO-MIL-31000</t>
  </si>
  <si>
    <t>US-2023-156097-CHO-NUT-13000</t>
  </si>
  <si>
    <t>CA-2023-174514-CHO-FUD-51000</t>
  </si>
  <si>
    <t>US-2024-112725-CHO-NUT-13000</t>
  </si>
  <si>
    <t>US-2024-112725-CHO-FUD-51000</t>
  </si>
  <si>
    <t>US-2024-112725-CHO-SCR-58000</t>
  </si>
  <si>
    <t>US-2024-124744-CHO-MIL-31000</t>
  </si>
  <si>
    <t>West Virginia</t>
  </si>
  <si>
    <t>US-2024-124744-CHO-TRI-54000</t>
  </si>
  <si>
    <t>US-2024-124744-CHO-NUT-13000</t>
  </si>
  <si>
    <t>US-2024-125752-CHO-NUT-13000</t>
  </si>
  <si>
    <t>CA-2024-107004-CHO-FUD-51000</t>
  </si>
  <si>
    <t>US-2021-143840-CHO-FUD-51000</t>
  </si>
  <si>
    <t>US-2021-143840-CHO-NUT-13000</t>
  </si>
  <si>
    <t>US-2021-139542-CHO-MIL-31000</t>
  </si>
  <si>
    <t>US-2021-139542-CHO-SCR-58000</t>
  </si>
  <si>
    <t>US-2021-105340-CHO-MIL-31000</t>
  </si>
  <si>
    <t>US-2023-167115-CHO-NUT-13000</t>
  </si>
  <si>
    <t>US-2023-160486-CHO-FUD-51000</t>
  </si>
  <si>
    <t>US-2024-112984-CHO-FUD-51000</t>
  </si>
  <si>
    <t>US-2021-117163-CHO-NUT-13000</t>
  </si>
  <si>
    <t>US-2021-117163-CHO-TRI-54000</t>
  </si>
  <si>
    <t>US-2021-117163-CHO-SCR-58000</t>
  </si>
  <si>
    <t>US-2021-108273-CHO-MIL-31000</t>
  </si>
  <si>
    <t>US-2021-108273-CHO-TRI-54000</t>
  </si>
  <si>
    <t>US-2022-169656-CHO-TRI-54000</t>
  </si>
  <si>
    <t>US-2024-123085-CHO-SCR-58000</t>
  </si>
  <si>
    <t>US-2024-123085-CHO-NUT-13000</t>
  </si>
  <si>
    <t>US-2021-105648-CHO-MIL-31000</t>
  </si>
  <si>
    <t>US-2023-142594-CHO-MIL-31000</t>
  </si>
  <si>
    <t>US-2023-142594-CHO-TRI-54000</t>
  </si>
  <si>
    <t>US-2024-133641-CHO-NUT-13000</t>
  </si>
  <si>
    <t>US-2024-147410-CHO-MIL-31000</t>
  </si>
  <si>
    <t>US-2024-110989-CHO-MIL-31000</t>
  </si>
  <si>
    <t>US-2021-111871-CHO-FUD-51000</t>
  </si>
  <si>
    <t>US-2022-154340-CHO-FUD-51000</t>
  </si>
  <si>
    <t>US-2022-109113-CHO-SCR-58000</t>
  </si>
  <si>
    <t>US-2024-108091-CHO-NUT-13000</t>
  </si>
  <si>
    <t>Escondido</t>
  </si>
  <si>
    <t>US-2023-113061-CHO-NUT-13000</t>
  </si>
  <si>
    <t>Jefferson City</t>
  </si>
  <si>
    <t>US-2024-150707-CHO-MIL-31000</t>
  </si>
  <si>
    <t>US-2022-142041-CHO-TRI-54000</t>
  </si>
  <si>
    <t>US-2022-113404-CHO-TRI-54000</t>
  </si>
  <si>
    <t>US-2022-113404-CHO-NUT-13000</t>
  </si>
  <si>
    <t>US-2022-139584-CHO-SCR-58000</t>
  </si>
  <si>
    <t>US-2022-139584-CHO-TRI-54000</t>
  </si>
  <si>
    <t>US-2023-158358-CHO-TRI-54000</t>
  </si>
  <si>
    <t>Dover</t>
  </si>
  <si>
    <t>US-2024-137344-CHO-SCR-58000</t>
  </si>
  <si>
    <t>US-2021-103807-CHO-FUD-51000</t>
  </si>
  <si>
    <t>Sandy Springs</t>
  </si>
  <si>
    <t>US-2021-103807-CHO-MIL-31000</t>
  </si>
  <si>
    <t>US-2022-109603-CHO-TRI-54000</t>
  </si>
  <si>
    <t>US-2022-149748-CHO-MIL-31000</t>
  </si>
  <si>
    <t>US-2022-149748-CHO-TRI-54000</t>
  </si>
  <si>
    <t>US-2023-116764-OTH-KAZ-38000</t>
  </si>
  <si>
    <t>US-2023-136595-CHO-MIL-31000</t>
  </si>
  <si>
    <t>US-2024-128398-CHO-SCR-58000</t>
  </si>
  <si>
    <t>US-2024-122035-CHO-NUT-13000</t>
  </si>
  <si>
    <t>Sioux Falls</t>
  </si>
  <si>
    <t>US-2024-122035-CHO-TRI-54000</t>
  </si>
  <si>
    <t>US-2024-122035-CHO-SCR-58000</t>
  </si>
  <si>
    <t>US-2024-122035-CHO-FUD-51000</t>
  </si>
  <si>
    <t>US-2024-114258-CHO-MIL-31000</t>
  </si>
  <si>
    <t>US-2022-148873-CHO-SCR-58000</t>
  </si>
  <si>
    <t>US-2022-156566-CHO-NUT-13000</t>
  </si>
  <si>
    <t>US-2022-129042-CHO-TRI-54000</t>
  </si>
  <si>
    <t>US-2022-119697-CHO-SCR-58000</t>
  </si>
  <si>
    <t>US-2024-168942-CHO-TRI-54000</t>
  </si>
  <si>
    <t>US-2021-127691-CHO-FUD-51000</t>
  </si>
  <si>
    <t>US-2021-127691-CHO-TRI-54000</t>
  </si>
  <si>
    <t>US-2023-155670-CHO-MIL-31000</t>
  </si>
  <si>
    <t>US-2023-155670-CHO-NUT-13000</t>
  </si>
  <si>
    <t>US-2024-149720-CHO-SCR-58000</t>
  </si>
  <si>
    <t>US-2024-133620-CHO-SCR-58000</t>
  </si>
  <si>
    <t>US-2022-163237-CHO-TRI-54000</t>
  </si>
  <si>
    <t>US-2022-163237-OTH-GUM-21000</t>
  </si>
  <si>
    <t>US-2022-159499-CHO-NUT-13000</t>
  </si>
  <si>
    <t>US-2022-159499-OTH-KAZ-38000</t>
  </si>
  <si>
    <t>US-2022-159499-CHO-TRI-54000</t>
  </si>
  <si>
    <t>US-2023-161669-CHO-NUT-13000</t>
  </si>
  <si>
    <t>US-2023-161669-CHO-FUD-51000</t>
  </si>
  <si>
    <t>US-2023-161669-CHO-SCR-58000</t>
  </si>
  <si>
    <t>US-2024-132437-CHO-NUT-13000</t>
  </si>
  <si>
    <t>US-2021-168158-CHO-FUD-51000</t>
  </si>
  <si>
    <t>US-2022-146255-CHO-MIL-31000</t>
  </si>
  <si>
    <t>US-2022-146255-CHO-SCR-58000</t>
  </si>
  <si>
    <t>US-2023-152730-CHO-MIL-31000</t>
  </si>
  <si>
    <t>US-2023-152730-CHO-FUD-51000</t>
  </si>
  <si>
    <t>US-2023-152730-CHO-NUT-13000</t>
  </si>
  <si>
    <t>US-2023-152730-CHO-TRI-54000</t>
  </si>
  <si>
    <t>US-2023-139997-CHO-MIL-31000</t>
  </si>
  <si>
    <t>Lehi</t>
  </si>
  <si>
    <t>US-2023-131058-CHO-NUT-13000</t>
  </si>
  <si>
    <t>US-2024-134915-CHO-NUT-13000</t>
  </si>
  <si>
    <t>US-2024-134915-CHO-SCR-58000</t>
  </si>
  <si>
    <t>US-2024-134915-CHO-TRI-54000</t>
  </si>
  <si>
    <t>US-2024-134915-CHO-MIL-31000</t>
  </si>
  <si>
    <t>US-2022-141754-CHO-SCR-58000</t>
  </si>
  <si>
    <t>US-2024-162033-CHO-TRI-54000</t>
  </si>
  <si>
    <t>US-2024-162033-CHO-MIL-31000</t>
  </si>
  <si>
    <t>US-2024-167549-CHO-MIL-31000</t>
  </si>
  <si>
    <t>US-2022-103177-CHO-TRI-54000</t>
  </si>
  <si>
    <t>US-2022-103177-CHO-MIL-31000</t>
  </si>
  <si>
    <t>US-2022-103177-CHO-FUD-51000</t>
  </si>
  <si>
    <t>US-2023-165848-CHO-SCR-58000</t>
  </si>
  <si>
    <t>US-2023-165848-CHO-MIL-31000</t>
  </si>
  <si>
    <t>US-2023-165848-CHO-NUT-13000</t>
  </si>
  <si>
    <t>US-2023-126284-CHO-SCR-58000</t>
  </si>
  <si>
    <t>US-2024-160087-CHO-MIL-31000</t>
  </si>
  <si>
    <t>US-2021-134278-CHO-SCR-58000</t>
  </si>
  <si>
    <t>US-2022-163587-CHO-NUT-13000</t>
  </si>
  <si>
    <t>US-2022-163587-CHO-TRI-54000</t>
  </si>
  <si>
    <t>US-2022-123330-CHO-MIL-31000</t>
  </si>
  <si>
    <t>US-2023-113390-CHO-MIL-31000</t>
  </si>
  <si>
    <t>US-2023-159856-CHO-TRI-54000</t>
  </si>
  <si>
    <t>US-2023-140641-CHO-MIL-31000</t>
  </si>
  <si>
    <t>US-2023-131611-CHO-TRI-54000</t>
  </si>
  <si>
    <t>US-2023-131611-CHO-SCR-58000</t>
  </si>
  <si>
    <t>US-2023-131611-CHO-FUD-51000</t>
  </si>
  <si>
    <t>US-2023-131611-CHO-MIL-31000</t>
  </si>
  <si>
    <t>US-2023-119298-CHO-MIL-31000</t>
  </si>
  <si>
    <t>US-2023-165953-CHO-TRI-54000</t>
  </si>
  <si>
    <t>US-2023-165953-CHO-SCR-58000</t>
  </si>
  <si>
    <t>US-2024-111815-CHO-SCR-58000</t>
  </si>
  <si>
    <t>Dearborn Heights</t>
  </si>
  <si>
    <t>US-2024-111815-CHO-TRI-54000</t>
  </si>
  <si>
    <t>US-2024-122637-CHO-TRI-54000</t>
  </si>
  <si>
    <t>US-2024-149888-CHO-SCR-58000</t>
  </si>
  <si>
    <t>US-2024-149888-CHO-NUT-13000</t>
  </si>
  <si>
    <t>US-2024-157483-CHO-FUD-51000</t>
  </si>
  <si>
    <t>US-2024-125808-CHO-MIL-31000</t>
  </si>
  <si>
    <t>US-2024-131303-CHO-TRI-54000</t>
  </si>
  <si>
    <t>US-2024-122770-CHO-TRI-54000</t>
  </si>
  <si>
    <t>US-2024-122770-CHO-SCR-58000</t>
  </si>
  <si>
    <t>US-2024-122770-CHO-NUT-13000</t>
  </si>
  <si>
    <t>US-2024-102099-CHO-SCR-58000</t>
  </si>
  <si>
    <t>US-2024-102099-CHO-NUT-13000</t>
  </si>
  <si>
    <t>US-2022-127019-CHO-SCR-58000</t>
  </si>
  <si>
    <t>US-2023-149223-CHO-NUT-13000</t>
  </si>
  <si>
    <t>Saint Paul</t>
  </si>
  <si>
    <t>US-2023-162236-CHO-TRI-54000</t>
  </si>
  <si>
    <t>US-2023-162236-CHO-MIL-31000</t>
  </si>
  <si>
    <t>US-2023-162236-CHO-FUD-51000</t>
  </si>
  <si>
    <t>US-2021-156433-CHO-TRI-54000</t>
  </si>
  <si>
    <t>US-2022-142433-CHO-FUD-51000</t>
  </si>
  <si>
    <t>US-2023-127775-CHO-FUD-51000</t>
  </si>
  <si>
    <t>US-2024-163300-CHO-TRI-54000</t>
  </si>
  <si>
    <t>US-2024-163300-CHO-SCR-58000</t>
  </si>
  <si>
    <t>US-2024-103499-CHO-FUD-51000</t>
  </si>
  <si>
    <t>US-2021-108189-OTH-LIC-15000</t>
  </si>
  <si>
    <t>US-2021-108189-CHO-NUT-13000</t>
  </si>
  <si>
    <t>US-2021-108189-CHO-MIL-31000</t>
  </si>
  <si>
    <t>US-2021-108189-CHO-TRI-54000</t>
  </si>
  <si>
    <t>US-2022-104129-OTH-KAZ-38000</t>
  </si>
  <si>
    <t>US-2022-104129-CHO-MIL-31000</t>
  </si>
  <si>
    <t>US-2023-154998-CHO-TRI-54000</t>
  </si>
  <si>
    <t>US-2023-136924-OTH-LIC-15000</t>
  </si>
  <si>
    <t>US-2023-108056-CHO-NUT-13000</t>
  </si>
  <si>
    <t>US-2023-134936-CHO-FUD-51000</t>
  </si>
  <si>
    <t>US-2023-134936-CHO-MIL-31000</t>
  </si>
  <si>
    <t>US-2023-134936-CHO-TRI-54000</t>
  </si>
  <si>
    <t>US-2024-127397-CHO-MIL-31000</t>
  </si>
  <si>
    <t>US-2024-127397-CHO-TRI-54000</t>
  </si>
  <si>
    <t>US-2024-139619-OTH-GUM-21000</t>
  </si>
  <si>
    <t>Melbourne</t>
  </si>
  <si>
    <t>US-2024-157469-CHO-TRI-54000</t>
  </si>
  <si>
    <t>US-2024-157469-CHO-SCR-58000</t>
  </si>
  <si>
    <t>US-2021-156601-CHO-SCR-58000</t>
  </si>
  <si>
    <t>US-2022-135391-CHO-NUT-13000</t>
  </si>
  <si>
    <t>US-2022-135391-CHO-TRI-54000</t>
  </si>
  <si>
    <t>US-2022-140718-CHO-SCR-58000</t>
  </si>
  <si>
    <t>US-2022-140718-CHO-NUT-13000</t>
  </si>
  <si>
    <t>US-2022-108672-CHO-MIL-31000</t>
  </si>
  <si>
    <t>US-2022-131359-OTH-KAZ-38000</t>
  </si>
  <si>
    <t>US-2022-131359-CHO-SCR-58000</t>
  </si>
  <si>
    <t>US-2022-131359-OTH-GUM-21000</t>
  </si>
  <si>
    <t>US-2023-113845-CHO-NUT-13000</t>
  </si>
  <si>
    <t>US-2023-113845-CHO-FUD-51000</t>
  </si>
  <si>
    <t>US-2024-122364-OTH-GUM-21000</t>
  </si>
  <si>
    <t>US-2024-122364-CHO-NUT-13000</t>
  </si>
  <si>
    <t>US-2022-104059-CHO-MIL-31000</t>
  </si>
  <si>
    <t>US-2022-149517-CHO-TRI-54000</t>
  </si>
  <si>
    <t>US-2022-115693-CHO-FUD-51000</t>
  </si>
  <si>
    <t>US-2023-147256-CHO-MIL-31000</t>
  </si>
  <si>
    <t>US-2023-147256-CHO-NUT-13000</t>
  </si>
  <si>
    <t>US-2024-167640-CHO-SCR-58000</t>
  </si>
  <si>
    <t>US-2024-167640-CHO-TRI-54000</t>
  </si>
  <si>
    <t>US-2024-144456-CHO-FUD-51000</t>
  </si>
  <si>
    <t>US-2024-144456-CHO-SCR-58000</t>
  </si>
  <si>
    <t>US-2024-117422-CHO-MIL-31000</t>
  </si>
  <si>
    <t>US-2024-117422-CHO-TRI-54000</t>
  </si>
  <si>
    <t>US-2024-117422-CHO-FUD-51000</t>
  </si>
  <si>
    <t>US-2021-134054-OTH-GUM-21000</t>
  </si>
  <si>
    <t>US-2022-107741-CHO-MIL-31000</t>
  </si>
  <si>
    <t>Pueblo</t>
  </si>
  <si>
    <t>US-2022-121405-CHO-NUT-13000</t>
  </si>
  <si>
    <t>US-2022-121405-CHO-TRI-54000</t>
  </si>
  <si>
    <t>US-2022-138492-CHO-TRI-54000</t>
  </si>
  <si>
    <t>US-2023-138968-CHO-FUD-51000</t>
  </si>
  <si>
    <t>US-2023-138968-CHO-NUT-13000</t>
  </si>
  <si>
    <t>US-2024-107517-CHO-TRI-54000</t>
  </si>
  <si>
    <t>Torrance</t>
  </si>
  <si>
    <t>US-2024-107517-CHO-NUT-13000</t>
  </si>
  <si>
    <t>US-2024-126081-CHO-SCR-58000</t>
  </si>
  <si>
    <t>Mesquite</t>
  </si>
  <si>
    <t>US-2021-152443-CHO-FUD-51000</t>
  </si>
  <si>
    <t>US-2021-152443-CHO-MIL-31000</t>
  </si>
  <si>
    <t>CA-2021-152443-CHO-FUD-51000</t>
  </si>
  <si>
    <t>CA-2021-152443-CHO-MIL-31000</t>
  </si>
  <si>
    <t>US-2021-101833-CHO-FUD-51000</t>
  </si>
  <si>
    <t>CA-2022-150547-CHO-MIL-31000</t>
  </si>
  <si>
    <t>CA-2023-136547-CHO-MIL-31000</t>
  </si>
  <si>
    <t>CA-2024-158740-CHO-FUD-51000</t>
  </si>
  <si>
    <t>US-2024-127460-CHO-TRI-54000</t>
  </si>
  <si>
    <t>US-2024-160801-CHO-NUT-13000</t>
  </si>
  <si>
    <t>US-2024-101308-OTH-LIC-15000</t>
  </si>
  <si>
    <t>US-2024-101308-CHO-MIL-31000</t>
  </si>
  <si>
    <t>US-2024-106033-SUG-SWE-91000</t>
  </si>
  <si>
    <t>US-2024-155607-CHO-SCR-58000</t>
  </si>
  <si>
    <t>US-2024-155607-CHO-FUD-51000</t>
  </si>
  <si>
    <t>US-2021-153808-CHO-MIL-31000</t>
  </si>
  <si>
    <t>US-2021-153808-CHO-TRI-54000</t>
  </si>
  <si>
    <t>US-2021-153808-CHO-SCR-58000</t>
  </si>
  <si>
    <t>US-2021-100916-CHO-SCR-58000</t>
  </si>
  <si>
    <t>US-2023-168557-CHO-MIL-31000</t>
  </si>
  <si>
    <t>US-2023-152170-CHO-SCR-58000</t>
  </si>
  <si>
    <t>US-2023-152170-CHO-NUT-13000</t>
  </si>
  <si>
    <t>US-2023-152170-CHO-FUD-51000</t>
  </si>
  <si>
    <t>US-2024-162474-CHO-MIL-31000</t>
  </si>
  <si>
    <t>US-2024-104318-CHO-NUT-13000</t>
  </si>
  <si>
    <t>US-2024-121503-CHO-TRI-54000</t>
  </si>
  <si>
    <t>US-2024-121503-OTH-KAZ-38000</t>
  </si>
  <si>
    <t>US-2024-128370-CHO-TRI-54000</t>
  </si>
  <si>
    <t>US-2024-128370-CHO-SCR-58000</t>
  </si>
  <si>
    <t>US-2024-104640-CHO-TRI-54000</t>
  </si>
  <si>
    <t>US-2024-104640-CHO-FUD-51000</t>
  </si>
  <si>
    <t>US-2024-107832-CHO-NUT-13000</t>
  </si>
  <si>
    <t>US-2022-165624-CHO-NUT-13000</t>
  </si>
  <si>
    <t>US-2022-165624-CHO-MIL-31000</t>
  </si>
  <si>
    <t>US-2022-165624-CHO-TRI-54000</t>
  </si>
  <si>
    <t>US-2022-165624-CHO-FUD-51000</t>
  </si>
  <si>
    <t>US-2022-165624-CHO-SCR-58000</t>
  </si>
  <si>
    <t>US-2022-148859-CHO-NUT-13000</t>
  </si>
  <si>
    <t>US-2024-104801-CHO-FUD-51000</t>
  </si>
  <si>
    <t>US-2024-104801-CHO-SCR-58000</t>
  </si>
  <si>
    <t>US-2024-106831-CHO-SCR-58000</t>
  </si>
  <si>
    <t>US-2024-106831-CHO-NUT-13000</t>
  </si>
  <si>
    <t>US-2021-169684-CHO-FUD-51000</t>
  </si>
  <si>
    <t>US-2022-111829-CHO-TRI-54000</t>
  </si>
  <si>
    <t>US-2022-111829-OTH-LIC-15000</t>
  </si>
  <si>
    <t>US-2022-162047-CHO-SCR-58000</t>
  </si>
  <si>
    <t>US-2023-104689-CHO-TRI-54000</t>
  </si>
  <si>
    <t>US-2024-124303-CHO-MIL-31000</t>
  </si>
  <si>
    <t>US-2024-124303-CHO-FUD-51000</t>
  </si>
  <si>
    <t>US-2024-109750-CHO-SCR-58000</t>
  </si>
  <si>
    <t>US-2024-126676-OTH-LIC-15000</t>
  </si>
  <si>
    <t>US-2024-121398-CHO-TRI-54000</t>
  </si>
  <si>
    <t>US-2024-121398-CHO-FUD-51000</t>
  </si>
  <si>
    <t>US-2021-114790-CHO-TRI-54000</t>
  </si>
  <si>
    <t>US-2021-114790-CHO-FUD-51000</t>
  </si>
  <si>
    <t>US-2021-114790-CHO-NUT-13000</t>
  </si>
  <si>
    <t>US-2021-114643-CHO-MIL-31000</t>
  </si>
  <si>
    <t>US-2023-124814-CHO-MIL-31000</t>
  </si>
  <si>
    <t>US-2023-124814-CHO-NUT-13000</t>
  </si>
  <si>
    <t>US-2023-101196-CHO-SCR-58000</t>
  </si>
  <si>
    <t>US-2023-104983-CHO-TRI-54000</t>
  </si>
  <si>
    <t>US-2023-132143-CHO-TRI-54000</t>
  </si>
  <si>
    <t>US-2023-134516-CHO-NUT-13000</t>
  </si>
  <si>
    <t>US-2024-143651-CHO-MIL-31000</t>
  </si>
  <si>
    <t>US-2024-164056-CHO-FUD-51000</t>
  </si>
  <si>
    <t>US-2024-127929-CHO-NUT-13000</t>
  </si>
  <si>
    <t>US-2021-123260-CHO-MIL-31000</t>
  </si>
  <si>
    <t>US-2022-130554-CHO-NUT-13000</t>
  </si>
  <si>
    <t>US-2023-103163-CHO-NUT-13000</t>
  </si>
  <si>
    <t>US-2023-155488-CHO-TRI-54000</t>
  </si>
  <si>
    <t>US-2023-114867-CHO-FUD-51000</t>
  </si>
  <si>
    <t>US-2023-114867-OTH-FIZ-56000</t>
  </si>
  <si>
    <t>US-2024-129777-CHO-NUT-13000</t>
  </si>
  <si>
    <t>US-2024-121160-CHO-SCR-58000</t>
  </si>
  <si>
    <t>Bryan</t>
  </si>
  <si>
    <t>US-2024-121160-CHO-MIL-31000</t>
  </si>
  <si>
    <t>US-2024-121160-CHO-TRI-54000</t>
  </si>
  <si>
    <t>US-2024-153948-OTH-GUM-21000</t>
  </si>
  <si>
    <t>US-2024-153948-CHO-FUD-51000</t>
  </si>
  <si>
    <t>US-2024-153948-CHO-MIL-31000</t>
  </si>
  <si>
    <t>US-2024-153948-OTH-KAZ-38000</t>
  </si>
  <si>
    <t>US-2024-153948-CHO-NUT-13000</t>
  </si>
  <si>
    <t>US-2024-146535-CHO-MIL-31000</t>
  </si>
  <si>
    <t>US-2024-146535-CHO-SCR-58000</t>
  </si>
  <si>
    <t>US-2022-112711-CHO-MIL-31000</t>
  </si>
  <si>
    <t>US-2022-124499-CHO-MIL-31000</t>
  </si>
  <si>
    <t>US-2022-136147-CHO-FUD-51000</t>
  </si>
  <si>
    <t>US-2022-136147-CHO-SCR-58000</t>
  </si>
  <si>
    <t>US-2023-146150-CHO-SCR-58000</t>
  </si>
  <si>
    <t>US-2023-145842-CHO-MIL-31000</t>
  </si>
  <si>
    <t>US-2023-141082-CHO-FUD-51000</t>
  </si>
  <si>
    <t>CA-2023-141082-CHO-FUD-51000</t>
  </si>
  <si>
    <t>US-2023-135720-CHO-TRI-54000</t>
  </si>
  <si>
    <t>US-2023-135720-CHO-FUD-51000</t>
  </si>
  <si>
    <t>US-2024-134796-CHO-NUT-13000</t>
  </si>
  <si>
    <t>Bolingbrook</t>
  </si>
  <si>
    <t>US-2024-163321-CHO-NUT-13000</t>
  </si>
  <si>
    <t>CA-2024-141082-CHO-FUD-51000</t>
  </si>
  <si>
    <t>US-2021-132612-CHO-SCR-58000</t>
  </si>
  <si>
    <t>US-2022-103093-CHO-MIL-31000</t>
  </si>
  <si>
    <t>US-2022-132136-CHO-MIL-31000</t>
  </si>
  <si>
    <t>US-2022-115343-CHO-MIL-31000</t>
  </si>
  <si>
    <t>US-2022-115343-CHO-FUD-51000</t>
  </si>
  <si>
    <t>US-2023-142251-CHO-MIL-31000</t>
  </si>
  <si>
    <t>US-2023-112578-CHO-TRI-54000</t>
  </si>
  <si>
    <t>US-2023-112578-CHO-NUT-13000</t>
  </si>
  <si>
    <t>US-2024-107979-CHO-NUT-13000</t>
  </si>
  <si>
    <t>US-2024-107979-CHO-TRI-54000</t>
  </si>
  <si>
    <t>US-2024-107979-CHO-MIL-31000</t>
  </si>
  <si>
    <t>US-2024-141992-CHO-TRI-54000</t>
  </si>
  <si>
    <t>US-2024-141992-CHO-NUT-13000</t>
  </si>
  <si>
    <t>US-2024-106943-CHO-FUD-51000</t>
  </si>
  <si>
    <t>US-2024-144036-CHO-MIL-31000</t>
  </si>
  <si>
    <t>US-2021-138737-CHO-NUT-13000</t>
  </si>
  <si>
    <t>US-2021-138128-CHO-FUD-51000</t>
  </si>
  <si>
    <t>US-2021-138128-CHO-TRI-54000</t>
  </si>
  <si>
    <t>US-2022-168704-CHO-NUT-13000</t>
  </si>
  <si>
    <t>US-2022-168704-CHO-FUD-51000</t>
  </si>
  <si>
    <t>US-2023-125850-CHO-MIL-31000</t>
  </si>
  <si>
    <t>US-2023-125850-CHO-TRI-54000</t>
  </si>
  <si>
    <t>US-2023-111213-CHO-FUD-51000</t>
  </si>
  <si>
    <t>US-2023-111213-CHO-SCR-58000</t>
  </si>
  <si>
    <t>US-2023-111213-CHO-MIL-31000</t>
  </si>
  <si>
    <t>US-2023-153129-CHO-TRI-54000</t>
  </si>
  <si>
    <t>US-2024-113572-CHO-SCR-58000</t>
  </si>
  <si>
    <t>US-2024-137099-CHO-TRI-54000</t>
  </si>
  <si>
    <t>US-2022-121552-CHO-NUT-13000</t>
  </si>
  <si>
    <t>US-2023-139409-CHO-TRI-54000</t>
  </si>
  <si>
    <t>US-2024-118668-CHO-MIL-31000</t>
  </si>
  <si>
    <t>US-2021-133963-CHO-TRI-54000</t>
  </si>
  <si>
    <t>US-2021-120950-CHO-NUT-13000</t>
  </si>
  <si>
    <t>US-2022-155306-CHO-TRI-54000</t>
  </si>
  <si>
    <t>US-2022-155306-CHO-FUD-51000</t>
  </si>
  <si>
    <t>US-2022-155306-CHO-SCR-58000</t>
  </si>
  <si>
    <t>US-2022-155306-CHO-MIL-31000</t>
  </si>
  <si>
    <t>US-2023-132731-CHO-SCR-58000</t>
  </si>
  <si>
    <t>US-2023-106915-CHO-SCR-58000</t>
  </si>
  <si>
    <t>US-2024-138870-CHO-TRI-54000</t>
  </si>
  <si>
    <t>US-2024-138870-CHO-MIL-31000</t>
  </si>
  <si>
    <t>US-2024-136350-CHO-TRI-54000</t>
  </si>
  <si>
    <t>US-2024-136350-CHO-SCR-58000</t>
  </si>
  <si>
    <t>US-2024-143175-CHO-MIL-31000</t>
  </si>
  <si>
    <t>US-2021-168368-CHO-TRI-54000</t>
  </si>
  <si>
    <t>US-2021-168368-CHO-NUT-13000</t>
  </si>
  <si>
    <t>US-2021-168368-CHO-SCR-58000</t>
  </si>
  <si>
    <t>US-2021-131247-CHO-MIL-31000</t>
  </si>
  <si>
    <t>US-2021-138072-CHO-MIL-31000</t>
  </si>
  <si>
    <t>US-2022-149993-CHO-NUT-13000</t>
  </si>
  <si>
    <t>US-2022-126235-CHO-SCR-58000</t>
  </si>
  <si>
    <t>Mount Pleasant</t>
  </si>
  <si>
    <t>US-2022-110163-CHO-SCR-58000</t>
  </si>
  <si>
    <t>US-2024-107503-CHO-MIL-31000</t>
  </si>
  <si>
    <t>US-2024-152786-CHO-FUD-51000</t>
  </si>
  <si>
    <t>Rogers</t>
  </si>
  <si>
    <t>US-2024-114636-CHO-FUD-51000</t>
  </si>
  <si>
    <t>US-2024-110842-CHO-SCR-58000</t>
  </si>
  <si>
    <t>US-2024-134194-CHO-NUT-13000</t>
  </si>
  <si>
    <t>US-2024-134194-CHO-MIL-31000</t>
  </si>
  <si>
    <t>US-2021-140228-CHO-NUT-13000</t>
  </si>
  <si>
    <t>US-2021-140228-CHO-SCR-58000</t>
  </si>
  <si>
    <t>US-2022-126186-CHO-NUT-13000</t>
  </si>
  <si>
    <t>US-2022-167745-CHO-TRI-54000</t>
  </si>
  <si>
    <t>US-2022-167745-CHO-NUT-13000</t>
  </si>
  <si>
    <t>US-2022-167745-CHO-FUD-51000</t>
  </si>
  <si>
    <t>US-2022-131422-CHO-SCR-58000</t>
  </si>
  <si>
    <t>US-2022-149566-CHO-MIL-31000</t>
  </si>
  <si>
    <t>US-2022-149566-CHO-TRI-54000</t>
  </si>
  <si>
    <t>US-2023-164672-CHO-MIL-31000</t>
  </si>
  <si>
    <t>US-2023-149314-CHO-SCR-58000</t>
  </si>
  <si>
    <t>US-2023-159912-OTH-LIC-15000</t>
  </si>
  <si>
    <t>US-2023-159912-OTH-KAZ-38000</t>
  </si>
  <si>
    <t>US-2023-159912-CHO-MIL-31000</t>
  </si>
  <si>
    <t>US-2023-159912-CHO-FUD-51000</t>
  </si>
  <si>
    <t>US-2023-128923-CHO-SCR-58000</t>
  </si>
  <si>
    <t>US-2024-129028-CHO-SCR-58000</t>
  </si>
  <si>
    <t>US-2024-160983-CHO-SCR-58000</t>
  </si>
  <si>
    <t>US-2022-139850-CHO-NUT-13000</t>
  </si>
  <si>
    <t>US-2022-158421-CHO-FUD-51000</t>
  </si>
  <si>
    <t>US-2022-158421-CHO-SCR-58000</t>
  </si>
  <si>
    <t>US-2022-158421-CHO-TRI-54000</t>
  </si>
  <si>
    <t>US-2022-158421-CHO-NUT-13000</t>
  </si>
  <si>
    <t>US-2022-158421-CHO-MIL-31000</t>
  </si>
  <si>
    <t>US-2023-137337-CHO-TRI-54000</t>
  </si>
  <si>
    <t>US-2023-137337-CHO-MIL-31000</t>
  </si>
  <si>
    <t>US-2023-137337-CHO-NUT-13000</t>
  </si>
  <si>
    <t>US-2024-147984-CHO-SCR-58000</t>
  </si>
  <si>
    <t>US-2024-130309-CHO-TRI-54000</t>
  </si>
  <si>
    <t>US-2021-111934-CHO-TRI-54000</t>
  </si>
  <si>
    <t>US-2021-111934-CHO-FUD-51000</t>
  </si>
  <si>
    <t>US-2023-121223-CHO-NUT-13000</t>
  </si>
  <si>
    <t>US-2023-121223-CHO-SCR-58000</t>
  </si>
  <si>
    <t>US-2024-150420-CHO-TRI-54000</t>
  </si>
  <si>
    <t>Bellingham</t>
  </si>
  <si>
    <t>US-2024-162880-CHO-FUD-51000</t>
  </si>
  <si>
    <t>CA-2021-131807-CHO-MIL-31000</t>
  </si>
  <si>
    <t>Calgary</t>
  </si>
  <si>
    <t>Alberta</t>
  </si>
  <si>
    <t>T1Y</t>
  </si>
  <si>
    <t>CA-2021-131807-CHO-FUD-51000</t>
  </si>
  <si>
    <t>Edmonton</t>
  </si>
  <si>
    <t>T5A</t>
  </si>
  <si>
    <t>CA-2021-131807-CHO-SCR-58000</t>
  </si>
  <si>
    <t>CA-2021-131807-CHO-TRI-54000</t>
  </si>
  <si>
    <t>CA-2021-131807-OTH-LIC-15000</t>
  </si>
  <si>
    <t>US-2021-106439-CHO-NUT-13000</t>
  </si>
  <si>
    <t>US-2021-106439-CHO-TRI-54000</t>
  </si>
  <si>
    <t>US-2021-106439-CHO-MIL-31000</t>
  </si>
  <si>
    <t>US-2021-106439-CHO-FUD-51000</t>
  </si>
  <si>
    <t>US-2021-106439-CHO-SCR-58000</t>
  </si>
  <si>
    <t>US-2022-136476-CHO-MIL-31000</t>
  </si>
  <si>
    <t>US-2023-153353-CHO-FUD-51000</t>
  </si>
  <si>
    <t>US-2023-129686-CHO-MIL-31000</t>
  </si>
  <si>
    <t>US-2023-129686-CHO-TRI-54000</t>
  </si>
  <si>
    <t>US-2023-114776-CHO-NUT-13000</t>
  </si>
  <si>
    <t>Antioch</t>
  </si>
  <si>
    <t>US-2024-157112-CHO-TRI-54000</t>
  </si>
  <si>
    <t>US-2024-157112-CHO-FUD-51000</t>
  </si>
  <si>
    <t>US-2024-131807-CHO-MIL-31000</t>
  </si>
  <si>
    <t>Chico</t>
  </si>
  <si>
    <t>US-2024-131807-CHO-FUD-51000</t>
  </si>
  <si>
    <t>US-2024-131807-CHO-SCR-58000</t>
  </si>
  <si>
    <t>US-2024-131807-CHO-TRI-54000</t>
  </si>
  <si>
    <t>US-2024-131807-OTH-LIC-15000</t>
  </si>
  <si>
    <t>CA-2024-131807-CHO-MIL-31000</t>
  </si>
  <si>
    <t>CA-2024-131807-CHO-FUD-51000</t>
  </si>
  <si>
    <t>CA-2024-131807-CHO-SCR-58000</t>
  </si>
  <si>
    <t>CA-2024-131807-CHO-TRI-54000</t>
  </si>
  <si>
    <t>CA-2024-131807-OTH-LIC-15000</t>
  </si>
  <si>
    <t>US-2024-145597-CHO-SCR-58000</t>
  </si>
  <si>
    <t>US-2024-118122-CHO-TRI-54000</t>
  </si>
  <si>
    <t>US-2021-114125-CHO-MIL-31000</t>
  </si>
  <si>
    <t>US-2021-114125-CHO-SCR-58000</t>
  </si>
  <si>
    <t>US-2021-128986-CHO-NUT-13000</t>
  </si>
  <si>
    <t>US-2022-164966-CHO-MIL-31000</t>
  </si>
  <si>
    <t>US-2023-118934-CHO-FUD-51000</t>
  </si>
  <si>
    <t>US-2023-118934-CHO-TRI-54000</t>
  </si>
  <si>
    <t>US-2023-144540-CHO-NUT-13000</t>
  </si>
  <si>
    <t>US-2023-144540-CHO-MIL-31000</t>
  </si>
  <si>
    <t>US-2024-132647-CHO-NUT-13000</t>
  </si>
  <si>
    <t>Perth Amboy</t>
  </si>
  <si>
    <t>US-2024-132647-CHO-MIL-31000</t>
  </si>
  <si>
    <t>US-2024-131849-CHO-NUT-13000</t>
  </si>
  <si>
    <t>US-2024-131849-CHO-SCR-58000</t>
  </si>
  <si>
    <t>US-2024-163006-CHO-NUT-13000</t>
  </si>
  <si>
    <t>US-2024-163006-CHO-MIL-31000</t>
  </si>
  <si>
    <t>US-2024-159282-CHO-NUT-13000</t>
  </si>
  <si>
    <t>US-2021-144414-CHO-MIL-31000</t>
  </si>
  <si>
    <t>US-2021-144414-CHO-FUD-51000</t>
  </si>
  <si>
    <t>US-2021-144414-CHO-SCR-58000</t>
  </si>
  <si>
    <t>US-2022-144806-CHO-TRI-54000</t>
  </si>
  <si>
    <t>US-2022-144806-CHO-SCR-58000</t>
  </si>
  <si>
    <t>US-2022-144806-CHO-NUT-13000</t>
  </si>
  <si>
    <t>US-2022-120572-CHO-MIL-31000</t>
  </si>
  <si>
    <t>US-2024-141138-CHO-MIL-31000</t>
  </si>
  <si>
    <t>US-2022-131352-CHO-NUT-13000</t>
  </si>
  <si>
    <t>US-2023-117590-CHO-TRI-54000</t>
  </si>
  <si>
    <t>Richardson</t>
  </si>
  <si>
    <t>US-2023-117590-CHO-FUD-51000</t>
  </si>
  <si>
    <t>US-2022-163090-CHO-FUD-51000</t>
  </si>
  <si>
    <t>US-2024-136539-CHO-MIL-31000</t>
  </si>
  <si>
    <t>US-2024-136539-CHO-SCR-58000</t>
  </si>
  <si>
    <t>US-2021-164469-CHO-SCR-58000</t>
  </si>
  <si>
    <t>US-2021-164469-CHO-TRI-54000</t>
  </si>
  <si>
    <t>US-2021-164469-OTH-KAZ-38000</t>
  </si>
  <si>
    <t>US-2021-165862-CHO-TRI-54000</t>
  </si>
  <si>
    <t>US-2022-164567-CHO-FUD-51000</t>
  </si>
  <si>
    <t>US-2022-133396-CHO-MIL-31000</t>
  </si>
  <si>
    <t>US-2022-161767-OTH-KAZ-38000</t>
  </si>
  <si>
    <t>US-2023-162138-CHO-SCR-58000</t>
  </si>
  <si>
    <t>Hesperia</t>
  </si>
  <si>
    <t>US-2023-162138-CHO-MIL-31000</t>
  </si>
  <si>
    <t>US-2023-101546-CHO-FUD-51000</t>
  </si>
  <si>
    <t>US-2023-116729-CHO-MIL-31000</t>
  </si>
  <si>
    <t>US-2023-116729-CHO-FUD-51000</t>
  </si>
  <si>
    <t>US-2024-139444-CHO-TRI-54000</t>
  </si>
  <si>
    <t>US-2021-155544-CHO-NUT-13000</t>
  </si>
  <si>
    <t>US-2021-155544-CHO-TRI-54000</t>
  </si>
  <si>
    <t>US-2021-155544-CHO-FUD-51000</t>
  </si>
  <si>
    <t>US-2021-154893-CHO-TRI-54000</t>
  </si>
  <si>
    <t>US-2021-154893-CHO-MIL-31000</t>
  </si>
  <si>
    <t>US-2023-161025-CHO-FUD-51000</t>
  </si>
  <si>
    <t>US-2024-121251-CHO-MIL-31000</t>
  </si>
  <si>
    <t>US-2024-121251-CHO-NUT-13000</t>
  </si>
  <si>
    <t>US-2024-135783-CHO-NUT-13000</t>
  </si>
  <si>
    <t>US-2024-146031-CHO-SCR-58000</t>
  </si>
  <si>
    <t>US-2024-168613-CHO-FUD-51000</t>
  </si>
  <si>
    <t>US-2021-138940-CHO-NUT-13000</t>
  </si>
  <si>
    <t>US-2021-143231-CHO-SCR-58000</t>
  </si>
  <si>
    <t>US-2021-143231-OTH-KAZ-38000</t>
  </si>
  <si>
    <t>US-2023-159695-CHO-MIL-31000</t>
  </si>
  <si>
    <t>US-2023-161396-CHO-TRI-54000</t>
  </si>
  <si>
    <t>US-2023-161396-CHO-FUD-51000</t>
  </si>
  <si>
    <t>US-2024-151981-CHO-MIL-31000</t>
  </si>
  <si>
    <t>US-2024-151981-OTH-GUM-21000</t>
  </si>
  <si>
    <t>US-2024-122595-OTH-LIC-15000</t>
  </si>
  <si>
    <t>US-2024-122595-CHO-FUD-51000</t>
  </si>
  <si>
    <t>US-2024-122595-CHO-SCR-58000</t>
  </si>
  <si>
    <t>US-2021-141901-CHO-SCR-58000</t>
  </si>
  <si>
    <t>US-2022-167374-CHO-MIL-31000</t>
  </si>
  <si>
    <t>US-2022-167374-CHO-FUD-51000</t>
  </si>
  <si>
    <t>US-2022-127173-CHO-TRI-54000</t>
  </si>
  <si>
    <t>US-2022-169733-CHO-TRI-54000</t>
  </si>
  <si>
    <t>US-2023-137393-CHO-NUT-13000</t>
  </si>
  <si>
    <t>US-2023-117625-CHO-NUT-13000</t>
  </si>
  <si>
    <t>US-2023-119445-CHO-SCR-58000</t>
  </si>
  <si>
    <t>US-2024-123834-CHO-SCR-58000</t>
  </si>
  <si>
    <t>Pharr</t>
  </si>
  <si>
    <t>US-2024-111241-CHO-FUD-51000</t>
  </si>
  <si>
    <t>US-2024-134418-CHO-NUT-13000</t>
  </si>
  <si>
    <t>US-2021-103310-CHO-FUD-51000</t>
  </si>
  <si>
    <t>US-2021-103310-CHO-TRI-54000</t>
  </si>
  <si>
    <t>US-2021-103310-CHO-SCR-58000</t>
  </si>
  <si>
    <t>US-2021-103310-CHO-NUT-13000</t>
  </si>
  <si>
    <t>US-2021-127012-CHO-MIL-31000</t>
  </si>
  <si>
    <t>US-2021-127012-CHO-TRI-54000</t>
  </si>
  <si>
    <t>US-2023-139710-CHO-NUT-13000</t>
  </si>
  <si>
    <t>US-2023-106243-CHO-MIL-31000</t>
  </si>
  <si>
    <t>US-2023-139157-CHO-NUT-13000</t>
  </si>
  <si>
    <t>US-2024-126144-CHO-TRI-54000</t>
  </si>
  <si>
    <t>US-2021-102988-CHO-SCR-58000</t>
  </si>
  <si>
    <t>US-2021-102988-CHO-TRI-54000</t>
  </si>
  <si>
    <t>US-2021-102988-CHO-NUT-13000</t>
  </si>
  <si>
    <t>US-2023-100244-CHO-NUT-13000</t>
  </si>
  <si>
    <t>US-2023-100244-CHO-SCR-58000</t>
  </si>
  <si>
    <t>US-2023-100244-CHO-TRI-54000</t>
  </si>
  <si>
    <t>US-2024-102750-CHO-FUD-51000</t>
  </si>
  <si>
    <t>US-2021-136742-CHO-FUD-51000</t>
  </si>
  <si>
    <t>US-2022-117961-CHO-MIL-31000</t>
  </si>
  <si>
    <t>Leominster</t>
  </si>
  <si>
    <t>US-2022-117961-CHO-FUD-51000</t>
  </si>
  <si>
    <t>US-2022-117961-OTH-KAZ-38000</t>
  </si>
  <si>
    <t>US-2021-123183-CHO-SCR-58000</t>
  </si>
  <si>
    <t>US-2021-123183-CHO-TRI-54000</t>
  </si>
  <si>
    <t>US-2021-103401-OTH-GUM-21000</t>
  </si>
  <si>
    <t>US-2021-159520-CHO-NUT-13000</t>
  </si>
  <si>
    <t>US-2021-159520-CHO-FUD-51000</t>
  </si>
  <si>
    <t>US-2021-159520-CHO-MIL-31000</t>
  </si>
  <si>
    <t>US-2022-144386-CHO-MIL-31000</t>
  </si>
  <si>
    <t>US-2024-168116-CHO-NUT-13000</t>
  </si>
  <si>
    <t>US-2024-168116-OTH-GUM-21000</t>
  </si>
  <si>
    <t>US-2021-135881-CHO-NUT-13000</t>
  </si>
  <si>
    <t>US-2021-135881-CHO-FUD-51000</t>
  </si>
  <si>
    <t>US-2021-135881-CHO-TRI-54000</t>
  </si>
  <si>
    <t>US-2021-128209-CHO-SCR-58000</t>
  </si>
  <si>
    <t>US-2021-128209-CHO-FUD-51000</t>
  </si>
  <si>
    <t>US-2022-124450-CHO-FUD-51000</t>
  </si>
  <si>
    <t>US-2022-124450-CHO-MIL-31000</t>
  </si>
  <si>
    <t>US-2022-124450-CHO-SCR-58000</t>
  </si>
  <si>
    <t>US-2023-123274-CHO-SCR-58000</t>
  </si>
  <si>
    <t>US-2023-106460-CHO-FUD-51000</t>
  </si>
  <si>
    <t>US-2023-123274-CHO-TRI-54000</t>
  </si>
  <si>
    <t>US-2023-126795-CHO-FUD-51000</t>
  </si>
  <si>
    <t>US-2023-169040-CHO-FUD-51000</t>
  </si>
  <si>
    <t>US-2023-169040-CHO-NUT-13000</t>
  </si>
  <si>
    <t>US-2023-169040-CHO-MIL-31000</t>
  </si>
  <si>
    <t>US-2024-161774-CHO-TRI-54000</t>
  </si>
  <si>
    <t>US-2024-161774-CHO-MIL-31000</t>
  </si>
  <si>
    <t>US-2024-161774-CHO-FUD-51000</t>
  </si>
  <si>
    <t>US-2024-161774-CHO-SCR-58000</t>
  </si>
  <si>
    <t>US-2024-151190-CHO-SCR-58000</t>
  </si>
  <si>
    <t>US-2024-126956-CHO-MIL-31000</t>
  </si>
  <si>
    <t>US-2024-126956-CHO-TRI-54000</t>
  </si>
  <si>
    <t>US-2024-126956-CHO-NUT-13000</t>
  </si>
  <si>
    <t>US-2024-101945-CHO-NUT-13000</t>
  </si>
  <si>
    <t>US-2022-105725-CHO-SCR-58000</t>
  </si>
  <si>
    <t>US-2022-105725-CHO-NUT-13000</t>
  </si>
  <si>
    <t>US-2023-130029-CHO-TRI-54000</t>
  </si>
  <si>
    <t>US-2023-130029-CHO-NUT-13000</t>
  </si>
  <si>
    <t>US-2024-104745-CHO-TRI-54000</t>
  </si>
  <si>
    <t>Harlingen</t>
  </si>
  <si>
    <t>US-2024-104745-CHO-NUT-13000</t>
  </si>
  <si>
    <t>US-2024-130526-CHO-NUT-13000</t>
  </si>
  <si>
    <t>US-2021-168312-CHO-SCR-58000</t>
  </si>
  <si>
    <t>US-2021-124709-CHO-FUD-51000</t>
  </si>
  <si>
    <t>US-2022-135489-CHO-FUD-51000</t>
  </si>
  <si>
    <t>US-2023-108105-CHO-TRI-54000</t>
  </si>
  <si>
    <t>US-2023-108105-CHO-SCR-58000</t>
  </si>
  <si>
    <t>US-2023-169334-CHO-NUT-13000</t>
  </si>
  <si>
    <t>US-2024-113852-CHO-SCR-58000</t>
  </si>
  <si>
    <t>US-2024-155075-CHO-MIL-31000</t>
  </si>
  <si>
    <t>US-2021-124723-CHO-FUD-51000</t>
  </si>
  <si>
    <t>Texas City</t>
  </si>
  <si>
    <t>US-2021-132500-CHO-NUT-13000</t>
  </si>
  <si>
    <t>US-2022-123141-CHO-TRI-54000</t>
  </si>
  <si>
    <t>Rio Rancho</t>
  </si>
  <si>
    <t>US-2022-123141-CHO-MIL-31000</t>
  </si>
  <si>
    <t>US-2022-154795-CHO-FUD-51000</t>
  </si>
  <si>
    <t>Bullhead City</t>
  </si>
  <si>
    <t>US-2022-154795-CHO-NUT-13000</t>
  </si>
  <si>
    <t>US-2023-131737-CHO-NUT-13000</t>
  </si>
  <si>
    <t>US-2023-131737-CHO-MIL-31000</t>
  </si>
  <si>
    <t>US-2023-131737-CHO-FUD-51000</t>
  </si>
  <si>
    <t>US-2023-129903-CHO-TRI-54000</t>
  </si>
  <si>
    <t>US-2024-156769-CHO-TRI-54000</t>
  </si>
  <si>
    <t>US-2024-126928-CHO-FUD-51000</t>
  </si>
  <si>
    <t>US-2024-123463-CHO-MIL-31000</t>
  </si>
  <si>
    <t>US-2021-107153-CHO-FUD-51000</t>
  </si>
  <si>
    <t>CA-2021-107153-CHO-FUD-51000</t>
  </si>
  <si>
    <t>CA-2022-153071-CHO-FUD-51000</t>
  </si>
  <si>
    <t>CA-2023-187423-CHO-FUD-51000</t>
  </si>
  <si>
    <t>US-2024-140515-CHO-TRI-54000</t>
  </si>
  <si>
    <t>CA-2024-135471-CHO-FUD-51000</t>
  </si>
  <si>
    <t>US-2024-137001-OTH-LIC-15000</t>
  </si>
  <si>
    <t>US-2024-167318-CHO-NUT-13000</t>
  </si>
  <si>
    <t>US-2024-167318-CHO-MIL-31000</t>
  </si>
  <si>
    <t>US-2021-146640-CHO-FUD-51000</t>
  </si>
  <si>
    <t>US-2022-105634-CHO-MIL-31000</t>
  </si>
  <si>
    <t>US-2022-153073-CHO-FUD-51000</t>
  </si>
  <si>
    <t>US-2022-134075-CHO-NUT-13000</t>
  </si>
  <si>
    <t>US-2022-134075-CHO-MIL-31000</t>
  </si>
  <si>
    <t>US-2023-145611-CHO-TRI-54000</t>
  </si>
  <si>
    <t>US-2024-123036-CHO-SCR-58000</t>
  </si>
  <si>
    <t>US-2024-123036-CHO-MIL-31000</t>
  </si>
  <si>
    <t>US-2024-130141-CHO-NUT-13000</t>
  </si>
  <si>
    <t>US-2021-157924-CHO-NUT-13000</t>
  </si>
  <si>
    <t>US-2021-157924-CHO-TRI-54000</t>
  </si>
  <si>
    <t>US-2022-136735-CHO-FUD-51000</t>
  </si>
  <si>
    <t>US-2022-155334-CHO-NUT-13000</t>
  </si>
  <si>
    <t>US-2022-155334-CHO-SCR-58000</t>
  </si>
  <si>
    <t>US-2022-110744-CHO-TRI-54000</t>
  </si>
  <si>
    <t>US-2023-113649-CHO-SCR-58000</t>
  </si>
  <si>
    <t>US-2023-113649-CHO-TRI-54000</t>
  </si>
  <si>
    <t>US-2023-154018-CHO-TRI-54000</t>
  </si>
  <si>
    <t>US-2023-154018-CHO-FUD-51000</t>
  </si>
  <si>
    <t>US-2023-154018-CHO-SCR-58000</t>
  </si>
  <si>
    <t>US-2023-154018-CHO-MIL-31000</t>
  </si>
  <si>
    <t>US-2024-117044-CHO-FUD-51000</t>
  </si>
  <si>
    <t>US-2024-157651-CHO-MIL-31000</t>
  </si>
  <si>
    <t>US-2021-119172-CHO-NUT-13000</t>
  </si>
  <si>
    <t>US-2021-119172-OTH-LIC-15000</t>
  </si>
  <si>
    <t>US-2022-157343-CHO-MIL-31000</t>
  </si>
  <si>
    <t>US-2022-157343-CHO-FUD-51000</t>
  </si>
  <si>
    <t>US-2022-157343-CHO-NUT-13000</t>
  </si>
  <si>
    <t>US-2022-162376-CHO-TRI-54000</t>
  </si>
  <si>
    <t>Cambridge</t>
  </si>
  <si>
    <t>US-2022-162376-CHO-FUD-51000</t>
  </si>
  <si>
    <t>US-2023-114944-CHO-FUD-51000</t>
  </si>
  <si>
    <t>US-2023-146374-CHO-NUT-13000</t>
  </si>
  <si>
    <t>US-2023-146374-CHO-SCR-58000</t>
  </si>
  <si>
    <t>US-2023-146374-CHO-MIL-31000</t>
  </si>
  <si>
    <t>US-2024-140480-CHO-NUT-13000</t>
  </si>
  <si>
    <t>US-2024-140480-CHO-FUD-51000</t>
  </si>
  <si>
    <t>US-2024-140480-CHO-TRI-54000</t>
  </si>
  <si>
    <t>US-2024-143252-CHO-NUT-13000</t>
  </si>
  <si>
    <t>US-2024-143252-CHO-TRI-54000</t>
  </si>
  <si>
    <t>US-2021-158029-CHO-TRI-54000</t>
  </si>
  <si>
    <t>US-2021-153969-CHO-NUT-13000</t>
  </si>
  <si>
    <t>US-2021-153969-CHO-FUD-51000</t>
  </si>
  <si>
    <t>US-2021-153969-CHO-SCR-58000</t>
  </si>
  <si>
    <t>US-2021-153969-CHO-TRI-54000</t>
  </si>
  <si>
    <t>US-2021-153969-CHO-MIL-31000</t>
  </si>
  <si>
    <t>US-2023-117681-CHO-SCR-58000</t>
  </si>
  <si>
    <t>US-2023-164784-CHO-SCR-58000</t>
  </si>
  <si>
    <t>US-2023-164784-CHO-MIL-31000</t>
  </si>
  <si>
    <t>US-2023-164784-CHO-TRI-54000</t>
  </si>
  <si>
    <t>US-2023-147711-CHO-SCR-58000</t>
  </si>
  <si>
    <t>US-2023-147711-CHO-MIL-31000</t>
  </si>
  <si>
    <t>US-2023-104276-CHO-FUD-51000</t>
  </si>
  <si>
    <t>US-2023-104276-CHO-NUT-13000</t>
  </si>
  <si>
    <t>US-2024-129833-CHO-SCR-58000</t>
  </si>
  <si>
    <t>US-2021-142727-CHO-MIL-31000</t>
  </si>
  <si>
    <t>US-2021-142727-CHO-NUT-13000</t>
  </si>
  <si>
    <t>US-2022-161347-CHO-NUT-13000</t>
  </si>
  <si>
    <t>US-2024-122763-CHO-FUD-51000</t>
  </si>
  <si>
    <t>US-2024-141873-CHO-MIL-31000</t>
  </si>
  <si>
    <t>US-2024-141873-CHO-SCR-58000</t>
  </si>
  <si>
    <t>US-2024-141873-CHO-FUD-51000</t>
  </si>
  <si>
    <t>US-2024-150504-CHO-FUD-51000</t>
  </si>
  <si>
    <t>US-2021-126480-CHO-TRI-54000</t>
  </si>
  <si>
    <t>US-2021-152723-CHO-MIL-31000</t>
  </si>
  <si>
    <t>US-2022-102806-CHO-MIL-31000</t>
  </si>
  <si>
    <t>US-2022-122168-CHO-FUD-51000</t>
  </si>
  <si>
    <t>US-2022-122168-CHO-NUT-13000</t>
  </si>
  <si>
    <t>US-2022-169201-CHO-MIL-31000</t>
  </si>
  <si>
    <t>US-2022-156118-CHO-FUD-51000</t>
  </si>
  <si>
    <t>US-2023-109407-CHO-TRI-54000</t>
  </si>
  <si>
    <t>US-2023-146437-CHO-TRI-54000</t>
  </si>
  <si>
    <t>US-2023-145919-CHO-NUT-13000</t>
  </si>
  <si>
    <t>US-2023-145919-CHO-TRI-54000</t>
  </si>
  <si>
    <t>US-2023-145919-CHO-FUD-51000</t>
  </si>
  <si>
    <t>US-2024-160143-CHO-TRI-54000</t>
  </si>
  <si>
    <t>US-2024-122672-CHO-FUD-51000</t>
  </si>
  <si>
    <t>US-2024-122672-CHO-MIL-31000</t>
  </si>
  <si>
    <t>US-2024-122714-CHO-TRI-54000</t>
  </si>
  <si>
    <t>US-2021-163748-CHO-TRI-54000</t>
  </si>
  <si>
    <t>US-2021-163748-CHO-FUD-51000</t>
  </si>
  <si>
    <t>US-2022-165162-CHO-TRI-54000</t>
  </si>
  <si>
    <t>US-2023-156692-CHO-FUD-51000</t>
  </si>
  <si>
    <t>Kenner</t>
  </si>
  <si>
    <t>US-2023-156692-CHO-NUT-13000</t>
  </si>
  <si>
    <t>US-2023-111794-CHO-FUD-51000</t>
  </si>
  <si>
    <t>US-2024-117821-CHO-MIL-31000</t>
  </si>
  <si>
    <t>US-2024-146724-CHO-TRI-54000</t>
  </si>
  <si>
    <t>US-2024-169978-CHO-TRI-54000</t>
  </si>
  <si>
    <t>US-2021-135699-CHO-TRI-54000</t>
  </si>
  <si>
    <t>US-2021-135699-OTH-LIC-15000</t>
  </si>
  <si>
    <t>US-2024-131492-CHO-MIL-31000</t>
  </si>
  <si>
    <t>US-2024-131492-CHO-SCR-58000</t>
  </si>
  <si>
    <t>US-2022-100216-CHO-TRI-54000</t>
  </si>
  <si>
    <t>US-2022-100216-CHO-SCR-58000</t>
  </si>
  <si>
    <t>US-2023-166772-OTH-LIC-15000</t>
  </si>
  <si>
    <t>US-2023-118500-CHO-TRI-54000</t>
  </si>
  <si>
    <t>US-2023-165470-CHO-MIL-31000</t>
  </si>
  <si>
    <t>US-2024-132584-CHO-SCR-58000</t>
  </si>
  <si>
    <t>US-2021-144281-CHO-FUD-51000</t>
  </si>
  <si>
    <t>US-2022-109862-CHO-FUD-51000</t>
  </si>
  <si>
    <t>US-2022-109862-CHO-MIL-31000</t>
  </si>
  <si>
    <t>US-2022-150875-CHO-SCR-58000</t>
  </si>
  <si>
    <t>Boise</t>
  </si>
  <si>
    <t>US-2023-130001-CHO-TRI-54000</t>
  </si>
  <si>
    <t>US-2023-165484-CHO-NUT-13000</t>
  </si>
  <si>
    <t>US-2023-165484-CHO-MIL-31000</t>
  </si>
  <si>
    <t>US-2024-141677-CHO-TRI-54000</t>
  </si>
  <si>
    <t>US-2024-141677-CHO-SCR-58000</t>
  </si>
  <si>
    <t>US-2024-141677-CHO-NUT-13000</t>
  </si>
  <si>
    <t>US-2024-141677-CHO-MIL-31000</t>
  </si>
  <si>
    <t>US-2024-126382-CHO-TRI-54000</t>
  </si>
  <si>
    <t>US-2024-124576-CHO-SCR-58000</t>
  </si>
  <si>
    <t>US-2021-147627-CHO-TRI-54000</t>
  </si>
  <si>
    <t>US-2021-147627-CHO-MIL-31000</t>
  </si>
  <si>
    <t>US-2021-147627-CHO-SCR-58000</t>
  </si>
  <si>
    <t>US-2021-147627-CHO-FUD-51000</t>
  </si>
  <si>
    <t>US-2021-127159-CHO-MIL-31000</t>
  </si>
  <si>
    <t>US-2023-101987-CHO-NUT-13000</t>
  </si>
  <si>
    <t>US-2023-140634-CHO-SCR-58000</t>
  </si>
  <si>
    <t>US-2024-134607-CHO-SCR-58000</t>
  </si>
  <si>
    <t>US-2024-166709-CHO-NUT-13000</t>
  </si>
  <si>
    <t>US-2021-129189-CHO-MIL-31000</t>
  </si>
  <si>
    <t>US-2021-129189-OTH-KAZ-38000</t>
  </si>
  <si>
    <t>US-2021-129189-OTH-GUM-21000</t>
  </si>
  <si>
    <t>US-2021-129189-CHO-FUD-51000</t>
  </si>
  <si>
    <t>US-2022-118871-OTH-GUM-21000</t>
  </si>
  <si>
    <t>US-2022-118871-CHO-SCR-58000</t>
  </si>
  <si>
    <t>US-2022-118871-CHO-TRI-54000</t>
  </si>
  <si>
    <t>US-2022-128587-OTH-KAZ-38000</t>
  </si>
  <si>
    <t>US-2022-128587-CHO-NUT-13000</t>
  </si>
  <si>
    <t>US-2023-100510-CHO-SCR-58000</t>
  </si>
  <si>
    <t>US-2023-100510-CHO-NUT-13000</t>
  </si>
  <si>
    <t>US-2023-110170-CHO-TRI-54000</t>
  </si>
  <si>
    <t>US-2024-127117-CHO-NUT-13000</t>
  </si>
  <si>
    <t>US-2024-146367-CHO-NUT-13000</t>
  </si>
  <si>
    <t>US-2024-132738-CHO-TRI-54000</t>
  </si>
  <si>
    <t>Loveland</t>
  </si>
  <si>
    <t>US-2024-132738-OTH-GUM-21000</t>
  </si>
  <si>
    <t>US-2024-125199-CHO-TRI-54000</t>
  </si>
  <si>
    <t>US-2024-125199-CHO-SCR-58000</t>
  </si>
  <si>
    <t>US-2024-129805-CHO-TRI-54000</t>
  </si>
  <si>
    <t>US-2022-129917-CHO-NUT-13000</t>
  </si>
  <si>
    <t>US-2022-129917-CHO-SCR-58000</t>
  </si>
  <si>
    <t>US-2022-129917-CHO-MIL-31000</t>
  </si>
  <si>
    <t>US-2023-106075-CHO-NUT-13000</t>
  </si>
  <si>
    <t>US-2024-130904-CHO-SCR-58000</t>
  </si>
  <si>
    <t>US-2024-151281-CHO-TRI-54000</t>
  </si>
  <si>
    <t>CA-2021-143500-CHO-SCR-58000</t>
  </si>
  <si>
    <t>Charlottetown</t>
  </si>
  <si>
    <t>Prince Edward Island</t>
  </si>
  <si>
    <t>C0A</t>
  </si>
  <si>
    <t>CA-2024-143500-CHO-SCR-58000</t>
  </si>
  <si>
    <t>CA-2023-121465-CHO-MIL-31000</t>
  </si>
  <si>
    <t>CA-2024-130494-CHO-MIL-31000</t>
  </si>
  <si>
    <t>CA-2023-121465-CHO-NUT-13000</t>
  </si>
  <si>
    <t>CA-2024-130494-CHO-NUT-13000</t>
  </si>
  <si>
    <t>CA-2023-121465-CHO-SCR-58000</t>
  </si>
  <si>
    <t>CA-2024-130494-CHO-SCR-58000</t>
  </si>
  <si>
    <t>US-2021-121664-CHO-MIL-31000</t>
  </si>
  <si>
    <t>US-2021-122217-CHO-MIL-31000</t>
  </si>
  <si>
    <t>US-2022-122259-CHO-SCR-58000</t>
  </si>
  <si>
    <t>US-2022-118983-CHO-FUD-51000</t>
  </si>
  <si>
    <t>US-2022-118983-CHO-SCR-58000</t>
  </si>
  <si>
    <t>US-2022-156853-OTH-KAZ-38000</t>
  </si>
  <si>
    <t>US-2024-161893-CHO-SCR-58000</t>
  </si>
  <si>
    <t>US-2024-161893-CHO-FUD-51000</t>
  </si>
  <si>
    <t>US-2024-111689-CHO-MIL-31000</t>
  </si>
  <si>
    <t>US-2024-111689-CHO-SCR-58000</t>
  </si>
  <si>
    <t>US-2021-143707-CHO-SCR-58000</t>
  </si>
  <si>
    <t>US-2022-103954-CHO-TRI-54000</t>
  </si>
  <si>
    <t>US-2024-113278-CHO-MIL-31000</t>
  </si>
  <si>
    <t>US-2024-113278-CHO-SCR-58000</t>
  </si>
  <si>
    <t>US-2024-113278-CHO-FUD-51000</t>
  </si>
  <si>
    <t>US-2024-165904-CHO-NUT-13000</t>
  </si>
  <si>
    <t>US-2024-165904-CHO-FUD-51000</t>
  </si>
  <si>
    <t>US-2024-106964-CHO-SCR-58000</t>
  </si>
  <si>
    <t>US-2021-127131-CHO-FUD-51000</t>
  </si>
  <si>
    <t>US-2021-127131-CHO-NUT-13000</t>
  </si>
  <si>
    <t>US-2021-127131-CHO-MIL-31000</t>
  </si>
  <si>
    <t>US-2022-110632-CHO-TRI-54000</t>
  </si>
  <si>
    <t>US-2022-110632-CHO-SCR-58000</t>
  </si>
  <si>
    <t>US-2022-147011-CHO-MIL-31000</t>
  </si>
  <si>
    <t>US-2022-157287-CHO-SCR-58000</t>
  </si>
  <si>
    <t>US-2022-157287-CHO-MIL-31000</t>
  </si>
  <si>
    <t>US-2022-135538-CHO-MIL-31000</t>
  </si>
  <si>
    <t>US-2024-166184-CHO-TRI-54000</t>
  </si>
  <si>
    <t>US-2024-166184-CHO-SCR-58000</t>
  </si>
  <si>
    <t>US-2024-135013-CHO-TRI-54000</t>
  </si>
  <si>
    <t>US-2022-103072-CHO-SCR-58000</t>
  </si>
  <si>
    <t>US-2022-103072-CHO-NUT-13000</t>
  </si>
  <si>
    <t>US-2023-136133-CHO-NUT-13000</t>
  </si>
  <si>
    <t>US-2023-140130-CHO-MIL-31000</t>
  </si>
  <si>
    <t>US-2023-140130-CHO-TRI-54000</t>
  </si>
  <si>
    <t>US-2023-140130-CHO-NUT-13000</t>
  </si>
  <si>
    <t>US-2023-140130-CHO-SCR-58000</t>
  </si>
  <si>
    <t>US-2024-105809-CHO-SCR-58000</t>
  </si>
  <si>
    <t>US-2024-105809-CHO-MIL-31000</t>
  </si>
  <si>
    <t>US-2024-165491-OTH-KAZ-38000</t>
  </si>
  <si>
    <t>US-2024-121559-CHO-NUT-13000</t>
  </si>
  <si>
    <t>US-2024-121559-CHO-MIL-31000</t>
  </si>
  <si>
    <t>US-2024-121559-CHO-SCR-58000</t>
  </si>
  <si>
    <t>US-2024-121027-CHO-NUT-13000</t>
  </si>
  <si>
    <t>US-2024-121027-CHO-TRI-54000</t>
  </si>
  <si>
    <t>US-2024-140326-OTH-LIC-15000</t>
  </si>
  <si>
    <t>US-2024-140326-CHO-TRI-54000</t>
  </si>
  <si>
    <t>US-2024-140326-CHO-SCR-58000</t>
  </si>
  <si>
    <t>US-2023-154361-CHO-NUT-13000</t>
  </si>
  <si>
    <t>US-2024-168739-CHO-MIL-31000</t>
  </si>
  <si>
    <t>US-2024-108931-CHO-TRI-54000</t>
  </si>
  <si>
    <t>US-2024-157420-CHO-NUT-13000</t>
  </si>
  <si>
    <t>US-2024-124765-CHO-FUD-51000</t>
  </si>
  <si>
    <t>US-2021-143168-CHO-SCR-58000</t>
  </si>
  <si>
    <t>US-2021-143168-CHO-TRI-54000</t>
  </si>
  <si>
    <t>US-2022-101000-CHO-FUD-51000</t>
  </si>
  <si>
    <t>US-2023-159345-CHO-SCR-58000</t>
  </si>
  <si>
    <t>US-2024-158743-CHO-MIL-31000</t>
  </si>
  <si>
    <t>US-2024-158743-CHO-FUD-51000</t>
  </si>
  <si>
    <t>US-2024-158743-CHO-SCR-58000</t>
  </si>
  <si>
    <t>US-2021-152296-CHO-SCR-58000</t>
  </si>
  <si>
    <t>US-2022-156482-CHO-FUD-51000</t>
  </si>
  <si>
    <t>US-2022-156482-CHO-MIL-31000</t>
  </si>
  <si>
    <t>US-2022-156482-CHO-SCR-58000</t>
  </si>
  <si>
    <t>US-2022-151722-CHO-TRI-54000</t>
  </si>
  <si>
    <t>US-2022-114741-CHO-SCR-58000</t>
  </si>
  <si>
    <t>US-2022-114741-CHO-MIL-31000</t>
  </si>
  <si>
    <t>US-2022-114741-CHO-NUT-13000</t>
  </si>
  <si>
    <t>US-2023-111318-CHO-TRI-54000</t>
  </si>
  <si>
    <t>US-2023-169971-CHO-FUD-51000</t>
  </si>
  <si>
    <t>US-2023-169971-CHO-TRI-54000</t>
  </si>
  <si>
    <t>US-2024-143063-CHO-NUT-13000</t>
  </si>
  <si>
    <t>US-2024-143063-CHO-SCR-58000</t>
  </si>
  <si>
    <t>US-2024-143063-CHO-MIL-31000</t>
  </si>
  <si>
    <t>US-2021-102645-CHO-FUD-51000</t>
  </si>
  <si>
    <t>US-2023-129630-CHO-TRI-54000</t>
  </si>
  <si>
    <t>US-2023-129630-CHO-NUT-13000</t>
  </si>
  <si>
    <t>US-2023-124527-CHO-FUD-51000</t>
  </si>
  <si>
    <t>US-2021-120768-CHO-MIL-31000</t>
  </si>
  <si>
    <t>US-2021-120768-CHO-FUD-51000</t>
  </si>
  <si>
    <t>US-2022-154956-CHO-MIL-31000</t>
  </si>
  <si>
    <t>US-2022-100545-CHO-SCR-58000</t>
  </si>
  <si>
    <t>US-2022-104346-CHO-NUT-13000</t>
  </si>
  <si>
    <t>US-2022-104346-CHO-TRI-54000</t>
  </si>
  <si>
    <t>US-2022-104346-CHO-FUD-51000</t>
  </si>
  <si>
    <t>US-2022-104346-CHO-SCR-58000</t>
  </si>
  <si>
    <t>US-2022-104346-CHO-MIL-31000</t>
  </si>
  <si>
    <t>US-2023-140501-CHO-TRI-54000</t>
  </si>
  <si>
    <t>US-2023-140501-CHO-NUT-13000</t>
  </si>
  <si>
    <t>US-2023-109925-CHO-MIL-31000</t>
  </si>
  <si>
    <t>US-2023-161389-CHO-SCR-58000</t>
  </si>
  <si>
    <t>US-2021-131947-CHO-NUT-13000</t>
  </si>
  <si>
    <t>US-2021-131947-CHO-MIL-31000</t>
  </si>
  <si>
    <t>US-2021-131947-CHO-FUD-51000</t>
  </si>
  <si>
    <t>US-2021-151295-CHO-FUD-51000</t>
  </si>
  <si>
    <t>US-2023-116526-CHO-NUT-13000</t>
  </si>
  <si>
    <t>US-2023-116526-CHO-SCR-58000</t>
  </si>
  <si>
    <t>US-2023-116526-CHO-MIL-31000</t>
  </si>
  <si>
    <t>US-2023-116526-CHO-TRI-54000</t>
  </si>
  <si>
    <t>US-2024-152261-CHO-NUT-13000</t>
  </si>
  <si>
    <t>US-2024-102414-CHO-TRI-54000</t>
  </si>
  <si>
    <t>US-2024-102414-CHO-MIL-31000</t>
  </si>
  <si>
    <t>US-2024-102414-CHO-SCR-58000</t>
  </si>
  <si>
    <t>US-2024-150070-CHO-TRI-54000</t>
  </si>
  <si>
    <t>US-2024-158379-CHO-NUT-13000</t>
  </si>
  <si>
    <t>US-2024-158379-CHO-TRI-54000</t>
  </si>
  <si>
    <t>US-2024-128335-CHO-FUD-51000</t>
  </si>
  <si>
    <t>Mount Vernon</t>
  </si>
  <si>
    <t>US-2024-128335-CHO-NUT-13000</t>
  </si>
  <si>
    <t>CA-2021-132339-CHO-TRI-54000</t>
  </si>
  <si>
    <t>US-2021-100853-CHO-FUD-51000</t>
  </si>
  <si>
    <t>US-2021-100853-CHO-SCR-58000</t>
  </si>
  <si>
    <t>US-2022-145821-CHO-MIL-31000</t>
  </si>
  <si>
    <t>US-2022-121608-CHO-FUD-51000</t>
  </si>
  <si>
    <t>US-2022-104185-CHO-SCR-58000</t>
  </si>
  <si>
    <t>US-2022-121608-CHO-NUT-13000</t>
  </si>
  <si>
    <t>US-2023-101189-OTH-GUM-21000</t>
  </si>
  <si>
    <t>US-2023-165316-CHO-SCR-58000</t>
  </si>
  <si>
    <t>US-2023-165316-CHO-TRI-54000</t>
  </si>
  <si>
    <t>US-2024-132339-CHO-TRI-54000</t>
  </si>
  <si>
    <t>CA-2024-132339-CHO-TRI-54000</t>
  </si>
  <si>
    <t>US-2024-142125-CHO-NUT-13000</t>
  </si>
  <si>
    <t>US-2024-142125-CHO-MIL-31000</t>
  </si>
  <si>
    <t>US-2024-158246-CHO-FUD-51000</t>
  </si>
  <si>
    <t>Sunnyvale</t>
  </si>
  <si>
    <t>US-2024-117443-CHO-TRI-54000</t>
  </si>
  <si>
    <t>US-2024-117443-OTH-LIC-15000</t>
  </si>
  <si>
    <t>US-2021-150203-CHO-SCR-58000</t>
  </si>
  <si>
    <t>US-2022-167220-CHO-SCR-58000</t>
  </si>
  <si>
    <t>US-2022-169397-CHO-TRI-54000</t>
  </si>
  <si>
    <t>US-2022-169397-CHO-SCR-58000</t>
  </si>
  <si>
    <t>US-2022-169397-CHO-FUD-51000</t>
  </si>
  <si>
    <t>US-2022-169397-CHO-NUT-13000</t>
  </si>
  <si>
    <t>US-2023-163937-CHO-MIL-31000</t>
  </si>
  <si>
    <t>Longview</t>
  </si>
  <si>
    <t>US-2023-121993-CHO-FUD-51000</t>
  </si>
  <si>
    <t>US-2024-107713-CHO-NUT-13000</t>
  </si>
  <si>
    <t>US-2024-159562-CHO-MIL-31000</t>
  </si>
  <si>
    <t>US-2024-157224-CHO-FUD-51000</t>
  </si>
  <si>
    <t>US-2024-168179-CHO-NUT-13000</t>
  </si>
  <si>
    <t>US-2024-124674-CHO-SCR-58000</t>
  </si>
  <si>
    <t>US-2022-107937-CHO-TRI-54000</t>
  </si>
  <si>
    <t>Chula Vista</t>
  </si>
  <si>
    <t>US-2023-155173-CHO-NUT-13000</t>
  </si>
  <si>
    <t>US-2023-155173-CHO-MIL-31000</t>
  </si>
  <si>
    <t>US-2023-155173-CHO-TRI-54000</t>
  </si>
  <si>
    <t>US-2023-139269-OTH-LIC-15000</t>
  </si>
  <si>
    <t>US-2023-139269-CHO-SCR-58000</t>
  </si>
  <si>
    <t>US-2023-158302-CHO-TRI-54000</t>
  </si>
  <si>
    <t>US-2024-110625-CHO-TRI-54000</t>
  </si>
  <si>
    <t>Danbury</t>
  </si>
  <si>
    <t>US-2021-100328-CHO-MIL-31000</t>
  </si>
  <si>
    <t>US-2023-154536-CHO-FUD-51000</t>
  </si>
  <si>
    <t>US-2023-102792-CHO-TRI-54000</t>
  </si>
  <si>
    <t>US-2024-129441-CHO-TRI-54000</t>
  </si>
  <si>
    <t>US-2024-108560-CHO-TRI-54000</t>
  </si>
  <si>
    <t>US-2024-108560-CHO-NUT-13000</t>
  </si>
  <si>
    <t>US-2024-108560-CHO-FUD-51000</t>
  </si>
  <si>
    <t>US-2024-108560-CHO-SCR-58000</t>
  </si>
  <si>
    <t>US-2021-159184-CHO-MIL-31000</t>
  </si>
  <si>
    <t>Macon</t>
  </si>
  <si>
    <t>US-2021-159184-CHO-FUD-51000</t>
  </si>
  <si>
    <t>US-2021-109127-CHO-NUT-13000</t>
  </si>
  <si>
    <t>US-2022-127824-CHO-TRI-54000</t>
  </si>
  <si>
    <t>US-2022-127824-CHO-FUD-51000</t>
  </si>
  <si>
    <t>US-2023-118626-CHO-MIL-31000</t>
  </si>
  <si>
    <t>Tallahassee</t>
  </si>
  <si>
    <t>US-2024-112039-CHO-NUT-13000</t>
  </si>
  <si>
    <t>US-2024-118360-CHO-SCR-58000</t>
  </si>
  <si>
    <t>US-2024-120607-CHO-TRI-54000</t>
  </si>
  <si>
    <t>US-2024-109393-CHO-MIL-31000</t>
  </si>
  <si>
    <t>US-2024-121293-CHO-FUD-51000</t>
  </si>
  <si>
    <t>US-2024-121293-CHO-SCR-58000</t>
  </si>
  <si>
    <t>US-2024-121293-CHO-NUT-13000</t>
  </si>
  <si>
    <t>US-2024-121293-CHO-TRI-54000</t>
  </si>
  <si>
    <t>US-2024-121293-CHO-MIL-31000</t>
  </si>
  <si>
    <t>US-2021-141173-CHO-FUD-51000</t>
  </si>
  <si>
    <t>US-2021-167738-CHO-TRI-54000</t>
  </si>
  <si>
    <t>US-2021-167738-CHO-MIL-31000</t>
  </si>
  <si>
    <t>US-2022-149734-CHO-NUT-13000</t>
  </si>
  <si>
    <t>US-2024-139913-CHO-MIL-31000</t>
  </si>
  <si>
    <t>US-2024-139913-CHO-SCR-58000</t>
  </si>
  <si>
    <t>US-2024-139913-OTH-LIC-15000</t>
  </si>
  <si>
    <t>US-2024-139913-CHO-TRI-54000</t>
  </si>
  <si>
    <t>US-2024-126046-CHO-TRI-54000</t>
  </si>
  <si>
    <t>US-2022-159513-CHO-MIL-31000</t>
  </si>
  <si>
    <t>US-2022-134719-CHO-TRI-54000</t>
  </si>
  <si>
    <t>US-2023-134138-CHO-MIL-31000</t>
  </si>
  <si>
    <t>Belleville</t>
  </si>
  <si>
    <t>US-2024-143294-CHO-SCR-58000</t>
  </si>
  <si>
    <t>US-2024-152485-CHO-TRI-54000</t>
  </si>
  <si>
    <t>Coppell</t>
  </si>
  <si>
    <t>US-2024-152485-CHO-SCR-58000</t>
  </si>
  <si>
    <t>US-2024-152485-CHO-NUT-13000</t>
  </si>
  <si>
    <t>US-2021-138436-CHO-MIL-31000</t>
  </si>
  <si>
    <t>US-2021-122336-CHO-MIL-31000</t>
  </si>
  <si>
    <t>US-2021-122336-CHO-SCR-58000</t>
  </si>
  <si>
    <t>US-2021-122336-OTH-LIC-15000</t>
  </si>
  <si>
    <t>US-2021-127866-CHO-MIL-31000</t>
  </si>
  <si>
    <t>US-2021-127866-CHO-FUD-51000</t>
  </si>
  <si>
    <t>US-2021-127866-CHO-NUT-13000</t>
  </si>
  <si>
    <t>US-2022-127481-CHO-TRI-54000</t>
  </si>
  <si>
    <t>US-2022-127481-CHO-FUD-51000</t>
  </si>
  <si>
    <t>US-2023-168046-CHO-NUT-13000</t>
  </si>
  <si>
    <t>US-2023-168046-CHO-MIL-31000</t>
  </si>
  <si>
    <t>US-2023-168046-CHO-FUD-51000</t>
  </si>
  <si>
    <t>US-2023-136329-CHO-SCR-58000</t>
  </si>
  <si>
    <t>US-2023-136329-CHO-FUD-51000</t>
  </si>
  <si>
    <t>US-2023-157161-CHO-TRI-54000</t>
  </si>
  <si>
    <t>US-2023-157161-CHO-SCR-58000</t>
  </si>
  <si>
    <t>US-2023-157161-CHO-MIL-31000</t>
  </si>
  <si>
    <t>US-2023-157161-OTH-KAZ-38000</t>
  </si>
  <si>
    <t>US-2023-110366-CHO-FUD-51000</t>
  </si>
  <si>
    <t>US-2023-142545-CHO-MIL-31000</t>
  </si>
  <si>
    <t>US-2023-142545-CHO-FUD-51000</t>
  </si>
  <si>
    <t>US-2023-142545-CHO-TRI-54000</t>
  </si>
  <si>
    <t>US-2023-144218-CHO-TRI-54000</t>
  </si>
  <si>
    <t>US-2023-143805-CHO-MIL-31000</t>
  </si>
  <si>
    <t>US-2023-143805-CHO-FUD-51000</t>
  </si>
  <si>
    <t>US-2021-102085-CHO-FUD-51000</t>
  </si>
  <si>
    <t>US-2021-110611-CHO-FUD-51000</t>
  </si>
  <si>
    <t>US-2021-148950-CHO-SCR-58000</t>
  </si>
  <si>
    <t>US-2021-148950-CHO-MIL-31000</t>
  </si>
  <si>
    <t>US-2021-148950-CHO-TRI-54000</t>
  </si>
  <si>
    <t>US-2024-152569-CHO-FUD-51000</t>
  </si>
  <si>
    <t>US-2024-152569-CHO-SCR-58000</t>
  </si>
  <si>
    <t>US-2024-156818-CHO-MIL-31000</t>
  </si>
  <si>
    <t>US-2024-152198-CHO-FUD-51000</t>
  </si>
  <si>
    <t>US-2024-152198-CHO-NUT-13000</t>
  </si>
  <si>
    <t>US-2021-123344-CHO-TRI-54000</t>
  </si>
  <si>
    <t>US-2022-125374-CHO-TRI-54000</t>
  </si>
  <si>
    <t>US-2024-168123-CHO-MIL-31000</t>
  </si>
  <si>
    <t>US-2024-168123-CHO-TRI-54000</t>
  </si>
  <si>
    <t>US-2021-119144-CHO-SCR-58000</t>
  </si>
  <si>
    <t>US-2021-119144-CHO-NUT-13000</t>
  </si>
  <si>
    <t>US-2022-163279-CHO-NUT-13000</t>
  </si>
  <si>
    <t>US-2022-163279-CHO-FUD-51000</t>
  </si>
  <si>
    <t>US-2022-145184-CHO-TRI-54000</t>
  </si>
  <si>
    <t>US-2022-145184-CHO-SCR-58000</t>
  </si>
  <si>
    <t>US-2022-147739-CHO-FUD-51000</t>
  </si>
  <si>
    <t>US-2023-116911-CHO-MIL-31000</t>
  </si>
  <si>
    <t>Twin Falls</t>
  </si>
  <si>
    <t>US-2023-116911-CHO-SCR-58000</t>
  </si>
  <si>
    <t>US-2023-147067-CHO-FUD-51000</t>
  </si>
  <si>
    <t>US-2024-155880-CHO-NUT-13000</t>
  </si>
  <si>
    <t>US-2024-155880-CHO-MIL-31000</t>
  </si>
  <si>
    <t>US-2024-168858-CHO-NUT-13000</t>
  </si>
  <si>
    <t>US-2024-168858-CHO-MIL-31000</t>
  </si>
  <si>
    <t>US-2022-112116-CHO-FUD-51000</t>
  </si>
  <si>
    <t>US-2022-163762-CHO-MIL-31000</t>
  </si>
  <si>
    <t>US-2023-152632-CHO-NUT-13000</t>
  </si>
  <si>
    <t>US-2023-132577-CHO-MIL-31000</t>
  </si>
  <si>
    <t>US-2023-132577-CHO-SCR-58000</t>
  </si>
  <si>
    <t>US-2023-133795-CHO-FUD-51000</t>
  </si>
  <si>
    <t>US-2023-133795-CHO-MIL-31000</t>
  </si>
  <si>
    <t>US-2024-132934-CHO-MIL-31000</t>
  </si>
  <si>
    <t>New Rochelle</t>
  </si>
  <si>
    <t>US-2024-132934-CHO-FUD-51000</t>
  </si>
  <si>
    <t>US-2021-146353-CHO-SCR-58000</t>
  </si>
  <si>
    <t>US-2021-146353-CHO-TRI-54000</t>
  </si>
  <si>
    <t>US-2022-121720-CHO-TRI-54000</t>
  </si>
  <si>
    <t>US-2022-121720-CHO-MIL-31000</t>
  </si>
  <si>
    <t>US-2022-121720-CHO-SCR-58000</t>
  </si>
  <si>
    <t>US-2023-154081-CHO-FUD-51000</t>
  </si>
  <si>
    <t>US-2024-133263-CHO-MIL-31000</t>
  </si>
  <si>
    <t>US-2024-133263-CHO-SCR-58000</t>
  </si>
  <si>
    <t>US-2024-133263-CHO-TRI-54000</t>
  </si>
  <si>
    <t>US-2024-166317-CHO-MIL-31000</t>
  </si>
  <si>
    <t>US-2024-166317-OTH-LIC-15000</t>
  </si>
  <si>
    <t>US-2024-166317-CHO-NUT-13000</t>
  </si>
  <si>
    <t>US-2024-119494-CHO-MIL-31000</t>
  </si>
  <si>
    <t>US-2024-136707-CHO-MIL-31000</t>
  </si>
  <si>
    <t>US-2021-126200-CHO-MIL-31000</t>
  </si>
  <si>
    <t>US-2021-126200-CHO-NUT-13000</t>
  </si>
  <si>
    <t>US-2022-129770-CHO-MIL-31000</t>
  </si>
  <si>
    <t>US-2022-110877-CHO-FUD-51000</t>
  </si>
  <si>
    <t>US-2023-112109-CHO-MIL-31000</t>
  </si>
  <si>
    <t>Broomfield</t>
  </si>
  <si>
    <t>US-2023-112109-CHO-TRI-54000</t>
  </si>
  <si>
    <t>CA-2023-112109-CHO-MIL-31000</t>
  </si>
  <si>
    <t>Winnipeg</t>
  </si>
  <si>
    <t>Manitoba</t>
  </si>
  <si>
    <t>R0H</t>
  </si>
  <si>
    <t>CA-2023-112109-CHO-TRI-54000</t>
  </si>
  <si>
    <t>US-2023-106950-CHO-SCR-58000</t>
  </si>
  <si>
    <t>US-2023-106950-CHO-MIL-31000</t>
  </si>
  <si>
    <t>US-2023-106950-CHO-FUD-51000</t>
  </si>
  <si>
    <t>US-2023-106950-CHO-TRI-54000</t>
  </si>
  <si>
    <t>US-2023-106950-CHO-NUT-13000</t>
  </si>
  <si>
    <t>US-2023-105081-CHO-SCR-58000</t>
  </si>
  <si>
    <t>US-2023-169670-CHO-TRI-54000</t>
  </si>
  <si>
    <t>US-2023-105081-CHO-FUD-51000</t>
  </si>
  <si>
    <t>US-2024-126914-CHO-MIL-31000</t>
  </si>
  <si>
    <t>US-2024-126914-CHO-SCR-58000</t>
  </si>
  <si>
    <t>CA-2024-112109-CHO-MIL-31000</t>
  </si>
  <si>
    <t>CA-2024-112109-CHO-TRI-54000</t>
  </si>
  <si>
    <t>US-2024-105697-CHO-SCR-58000</t>
  </si>
  <si>
    <t>US-2024-124261-CHO-NUT-13000</t>
  </si>
  <si>
    <t>US-2021-142048-CHO-TRI-54000</t>
  </si>
  <si>
    <t>US-2021-147606-CHO-MIL-31000</t>
  </si>
  <si>
    <t>US-2022-134026-CHO-MIL-31000</t>
  </si>
  <si>
    <t>US-2022-134026-CHO-NUT-13000</t>
  </si>
  <si>
    <t>US-2022-168914-CHO-NUT-13000</t>
  </si>
  <si>
    <t>US-2022-139731-CHO-TRI-54000</t>
  </si>
  <si>
    <t>US-2022-101511-CHO-TRI-54000</t>
  </si>
  <si>
    <t>US-2023-162026-CHO-TRI-54000</t>
  </si>
  <si>
    <t>US-2023-144729-CHO-SCR-58000</t>
  </si>
  <si>
    <t>US-2023-113621-CHO-SCR-58000</t>
  </si>
  <si>
    <t>Rockville</t>
  </si>
  <si>
    <t>US-2023-113621-CHO-NUT-13000</t>
  </si>
  <si>
    <t>US-2024-108070-CHO-MIL-31000</t>
  </si>
  <si>
    <t>US-2024-108070-CHO-SCR-58000</t>
  </si>
  <si>
    <t>US-2024-129462-CHO-NUT-13000</t>
  </si>
  <si>
    <t>US-2024-129462-CHO-MIL-31000</t>
  </si>
  <si>
    <t>US-2024-161053-CHO-TRI-54000</t>
  </si>
  <si>
    <t>US-2024-161053-CHO-FUD-51000</t>
  </si>
  <si>
    <t>US-2024-141852-CHO-NUT-13000</t>
  </si>
  <si>
    <t>US-2023-114489-CHO-FUD-51000</t>
  </si>
  <si>
    <t>US-2023-114489-CHO-SCR-58000</t>
  </si>
  <si>
    <t>US-2024-146416-OTH-KAZ-38000</t>
  </si>
  <si>
    <t>US-2024-146416-CHO-NUT-13000</t>
  </si>
  <si>
    <t>US-2024-135503-CHO-SCR-58000</t>
  </si>
  <si>
    <t>US-2021-116407-CHO-NUT-13000</t>
  </si>
  <si>
    <t>US-2021-116407-CHO-SCR-58000</t>
  </si>
  <si>
    <t>US-2022-105508-CHO-FUD-51000</t>
  </si>
  <si>
    <t>US-2023-155103-CHO-NUT-13000</t>
  </si>
  <si>
    <t>US-2023-155103-CHO-TRI-54000</t>
  </si>
  <si>
    <t>US-2024-123862-CHO-FUD-51000</t>
  </si>
  <si>
    <t>US-2024-123862-CHO-SCR-58000</t>
  </si>
  <si>
    <t>US-2024-123862-CHO-MIL-31000</t>
  </si>
  <si>
    <t>US-2024-123281-CHO-MIL-31000</t>
  </si>
  <si>
    <t>US-2024-121083-CHO-NUT-13000</t>
  </si>
  <si>
    <t>Manchester</t>
  </si>
  <si>
    <t>US-2024-121083-CHO-SCR-58000</t>
  </si>
  <si>
    <t>US-2024-121083-CHO-TRI-54000</t>
  </si>
  <si>
    <t>US-2024-110646-CHO-TRI-54000</t>
  </si>
  <si>
    <t>US-2024-110646-CHO-FUD-51000</t>
  </si>
  <si>
    <t>US-2024-110646-CHO-NUT-13000</t>
  </si>
  <si>
    <t>US-2021-114510-CHO-NUT-13000</t>
  </si>
  <si>
    <t>Logan</t>
  </si>
  <si>
    <t>US-2021-114510-CHO-TRI-54000</t>
  </si>
  <si>
    <t>US-2021-114510-CHO-FUD-51000</t>
  </si>
  <si>
    <t>US-2021-114510-CHO-MIL-31000</t>
  </si>
  <si>
    <t>US-2023-163594-CHO-SCR-58000</t>
  </si>
  <si>
    <t>US-2023-163594-CHO-FUD-51000</t>
  </si>
  <si>
    <t>US-2023-163594-CHO-TRI-54000</t>
  </si>
  <si>
    <t>US-2023-167290-CHO-TRI-54000</t>
  </si>
  <si>
    <t>Sterling Heights</t>
  </si>
  <si>
    <t>US-2024-110604-CHO-SCR-58000</t>
  </si>
  <si>
    <t>US-2024-110604-CHO-MIL-31000</t>
  </si>
  <si>
    <t>US-2024-122077-CHO-FUD-51000</t>
  </si>
  <si>
    <t>US-2024-122077-CHO-NUT-13000</t>
  </si>
  <si>
    <t>US-2022-132486-CHO-TRI-54000</t>
  </si>
  <si>
    <t>US-2022-132486-CHO-NUT-13000</t>
  </si>
  <si>
    <t>US-2022-132486-CHO-SCR-58000</t>
  </si>
  <si>
    <t>US-2022-132486-CHO-FUD-51000</t>
  </si>
  <si>
    <t>US-2023-152163-CHO-TRI-54000</t>
  </si>
  <si>
    <t>US-2023-152163-CHO-FUD-51000</t>
  </si>
  <si>
    <t>US-2024-169474-CHO-SCR-58000</t>
  </si>
  <si>
    <t>US-2024-136651-CHO-MIL-31000</t>
  </si>
  <si>
    <t>US-2024-136651-CHO-SCR-58000</t>
  </si>
  <si>
    <t>US-2024-141103-CHO-TRI-54000</t>
  </si>
  <si>
    <t>US-2024-144113-CHO-TRI-54000</t>
  </si>
  <si>
    <t>US-2024-144113-CHO-SCR-58000</t>
  </si>
  <si>
    <t>US-2021-156342-CHO-TRI-54000</t>
  </si>
  <si>
    <t>US-2021-166828-CHO-MIL-31000</t>
  </si>
  <si>
    <t>US-2022-102855-CHO-FUD-51000</t>
  </si>
  <si>
    <t>US-2022-102855-CHO-TRI-54000</t>
  </si>
  <si>
    <t>US-2022-105844-CHO-SCR-58000</t>
  </si>
  <si>
    <t>Sparks</t>
  </si>
  <si>
    <t>US-2024-142188-CHO-SCR-58000</t>
  </si>
  <si>
    <t>US-2024-142188-CHO-NUT-13000</t>
  </si>
  <si>
    <t>US-2024-142188-CHO-MIL-31000</t>
  </si>
  <si>
    <t>US-2024-142188-CHO-TRI-54000</t>
  </si>
  <si>
    <t>US-2024-164826-CHO-SCR-58000</t>
  </si>
  <si>
    <t>US-2024-164826-CHO-FUD-51000</t>
  </si>
  <si>
    <t>US-2024-164826-CHO-TRI-54000</t>
  </si>
  <si>
    <t>US-2021-117317-CHO-NUT-13000</t>
  </si>
  <si>
    <t>US-2021-106334-CHO-NUT-13000</t>
  </si>
  <si>
    <t>US-2021-106334-CHO-FUD-51000</t>
  </si>
  <si>
    <t>US-2022-133445-CHO-TRI-54000</t>
  </si>
  <si>
    <t>US-2022-133445-CHO-NUT-13000</t>
  </si>
  <si>
    <t>US-2022-141740-CHO-MIL-31000</t>
  </si>
  <si>
    <t>US-2022-130736-CHO-TRI-54000</t>
  </si>
  <si>
    <t>US-2022-130736-CHO-SCR-58000</t>
  </si>
  <si>
    <t>US-2023-164483-CHO-TRI-54000</t>
  </si>
  <si>
    <t>US-2023-159653-CHO-TRI-54000</t>
  </si>
  <si>
    <t>Athens</t>
  </si>
  <si>
    <t>US-2024-120649-CHO-NUT-13000</t>
  </si>
  <si>
    <t>US-2024-150847-CHO-FUD-51000</t>
  </si>
  <si>
    <t>US-2024-162124-CHO-FUD-51000</t>
  </si>
  <si>
    <t>US-2024-159884-CHO-FUD-51000</t>
  </si>
  <si>
    <t>US-2024-159884-CHO-SCR-58000</t>
  </si>
  <si>
    <t>US-2021-126571-CHO-FUD-51000</t>
  </si>
  <si>
    <t>US-2021-126571-CHO-TRI-54000</t>
  </si>
  <si>
    <t>US-2022-153374-CHO-MIL-31000</t>
  </si>
  <si>
    <t>US-2022-137750-CHO-MIL-31000</t>
  </si>
  <si>
    <t>US-2023-105781-CHO-SCR-58000</t>
  </si>
  <si>
    <t>US-2023-121034-CHO-FUD-51000</t>
  </si>
  <si>
    <t>US-2023-102162-CHO-NUT-13000</t>
  </si>
  <si>
    <t>US-2023-102162-CHO-FUD-51000</t>
  </si>
  <si>
    <t>US-2023-166373-CHO-MIL-31000</t>
  </si>
  <si>
    <t>US-2024-167941-CHO-MIL-31000</t>
  </si>
  <si>
    <t>US-2024-167941-CHO-NUT-13000</t>
  </si>
  <si>
    <t>US-2024-167941-CHO-TRI-54000</t>
  </si>
  <si>
    <t>US-2021-135972-CHO-MIL-31000</t>
  </si>
  <si>
    <t>US-2021-142951-CHO-TRI-54000</t>
  </si>
  <si>
    <t>US-2022-123092-CHO-FUD-51000</t>
  </si>
  <si>
    <t>US-2022-123092-CHO-TRI-54000</t>
  </si>
  <si>
    <t>US-2022-123092-CHO-SCR-58000</t>
  </si>
  <si>
    <t>US-2021-105872-CHO-MIL-31000</t>
  </si>
  <si>
    <t>US-2021-141796-CHO-TRI-54000</t>
  </si>
  <si>
    <t>US-2022-131856-CHO-MIL-31000</t>
  </si>
  <si>
    <t>US-2022-131856-CHO-SCR-58000</t>
  </si>
  <si>
    <t>US-2022-131856-CHO-TRI-54000</t>
  </si>
  <si>
    <t>US-2022-157084-CHO-NUT-13000</t>
  </si>
  <si>
    <t>US-2022-157084-CHO-FUD-51000</t>
  </si>
  <si>
    <t>US-2023-102498-CHO-NUT-13000</t>
  </si>
  <si>
    <t>US-2023-123176-CHO-MIL-31000</t>
  </si>
  <si>
    <t>US-2023-124772-CHO-SCR-58000</t>
  </si>
  <si>
    <t>US-2023-108434-CHO-TRI-54000</t>
  </si>
  <si>
    <t>US-2024-116897-CHO-FUD-51000</t>
  </si>
  <si>
    <t>Pocatello</t>
  </si>
  <si>
    <t>US-2024-116897-CHO-MIL-31000</t>
  </si>
  <si>
    <t>US-2024-116897-CHO-TRI-54000</t>
  </si>
  <si>
    <t>US-2024-138548-CHO-TRI-54000</t>
  </si>
  <si>
    <t>US-2024-118885-CHO-NUT-13000</t>
  </si>
  <si>
    <t>US-2024-118885-CHO-TRI-54000</t>
  </si>
  <si>
    <t>US-2023-116799-CHO-SCR-58000</t>
  </si>
  <si>
    <t>US-2023-129728-CHO-FUD-51000</t>
  </si>
  <si>
    <t>US-2023-141957-CHO-TRI-54000</t>
  </si>
  <si>
    <t>US-2023-141957-CHO-MIL-31000</t>
  </si>
  <si>
    <t>US-2024-103765-CHO-FUD-51000</t>
  </si>
  <si>
    <t>US-2024-119578-CHO-TRI-54000</t>
  </si>
  <si>
    <t>US-2024-119578-CHO-FUD-51000</t>
  </si>
  <si>
    <t>US-2024-101322-CHO-SCR-58000</t>
  </si>
  <si>
    <t>US-2021-151001-CHO-NUT-13000</t>
  </si>
  <si>
    <t>US-2021-151001-CHO-SCR-58000</t>
  </si>
  <si>
    <t>US-2021-132801-CHO-TRI-54000</t>
  </si>
  <si>
    <t>US-2021-104829-CHO-FUD-51000</t>
  </si>
  <si>
    <t>US-2022-120446-CHO-SCR-58000</t>
  </si>
  <si>
    <t>US-2023-100790-CHO-NUT-13000</t>
  </si>
  <si>
    <t>US-2023-100790-CHO-SCR-58000</t>
  </si>
  <si>
    <t>US-2024-167899-CHO-NUT-13000</t>
  </si>
  <si>
    <t>US-2024-167899-OTH-LIC-15000</t>
  </si>
  <si>
    <t>US-2021-137680-CHO-FUD-51000</t>
  </si>
  <si>
    <t>US-2021-137680-CHO-MIL-31000</t>
  </si>
  <si>
    <t>US-2024-108014-CHO-SCR-58000</t>
  </si>
  <si>
    <t>US-2024-121818-CHO-TRI-54000</t>
  </si>
  <si>
    <t>US-2024-121818-CHO-MIL-31000</t>
  </si>
  <si>
    <t>US-2024-105620-CHO-FUD-51000</t>
  </si>
  <si>
    <t>US-2021-107699-CHO-SCR-58000</t>
  </si>
  <si>
    <t>Midland</t>
  </si>
  <si>
    <t>US-2022-133536-CHO-MIL-31000</t>
  </si>
  <si>
    <t>US-2022-169537-CHO-SCR-58000</t>
  </si>
  <si>
    <t>Holland</t>
  </si>
  <si>
    <t>US-2022-102778-CHO-TRI-54000</t>
  </si>
  <si>
    <t>US-2024-117870-CHO-TRI-54000</t>
  </si>
  <si>
    <t>US-2024-117870-CHO-FUD-51000</t>
  </si>
  <si>
    <t>US-2024-117870-CHO-NUT-13000</t>
  </si>
  <si>
    <t>US-2024-132122-CHO-SCR-58000</t>
  </si>
  <si>
    <t>US-2022-104115-CHO-TRI-54000</t>
  </si>
  <si>
    <t>US-2022-118843-CHO-NUT-13000</t>
  </si>
  <si>
    <t>US-2022-118843-CHO-SCR-58000</t>
  </si>
  <si>
    <t>US-2023-115952-CHO-NUT-13000</t>
  </si>
  <si>
    <t>US-2023-130162-CHO-MIL-31000</t>
  </si>
  <si>
    <t>US-2023-130162-CHO-TRI-54000</t>
  </si>
  <si>
    <t>US-2024-152226-CHO-NUT-13000</t>
  </si>
  <si>
    <t>US-2024-112613-CHO-NUT-13000</t>
  </si>
  <si>
    <t>US-2024-152380-CHO-TRI-54000</t>
  </si>
  <si>
    <t>US-2021-169726-CHO-NUT-13000</t>
  </si>
  <si>
    <t>US-2022-116638-CHO-FUD-51000</t>
  </si>
  <si>
    <t>US-2022-109638-CHO-FUD-51000</t>
  </si>
  <si>
    <t>US-2022-109638-CHO-MIL-31000</t>
  </si>
  <si>
    <t>US-2022-109638-CHO-NUT-13000</t>
  </si>
  <si>
    <t>US-2023-151372-CHO-SCR-58000</t>
  </si>
  <si>
    <t>US-2023-151372-CHO-NUT-13000</t>
  </si>
  <si>
    <t>US-2023-148908-CHO-MIL-31000</t>
  </si>
  <si>
    <t>US-2024-135860-CHO-SCR-58000</t>
  </si>
  <si>
    <t>Saginaw</t>
  </si>
  <si>
    <t>US-2024-135860-CHO-NUT-13000</t>
  </si>
  <si>
    <t>US-2024-135860-CHO-FUD-51000</t>
  </si>
  <si>
    <t>US-2024-135860-CHO-MIL-31000</t>
  </si>
  <si>
    <t>US-2022-138898-CHO-SCR-58000</t>
  </si>
  <si>
    <t>US-2022-126739-CHO-NUT-13000</t>
  </si>
  <si>
    <t>US-2023-161907-CHO-SCR-58000</t>
  </si>
  <si>
    <t>US-2023-161907-CHO-TRI-54000</t>
  </si>
  <si>
    <t>US-2023-114293-CHO-NUT-13000</t>
  </si>
  <si>
    <t>US-2022-151785-CHO-MIL-31000</t>
  </si>
  <si>
    <t>US-2022-127418-CHO-FUD-51000</t>
  </si>
  <si>
    <t>US-2022-120915-CHO-TRI-54000</t>
  </si>
  <si>
    <t>US-2022-120915-CHO-MIL-31000</t>
  </si>
  <si>
    <t>US-2023-137127-CHO-MIL-31000</t>
  </si>
  <si>
    <t>US-2023-163986-CHO-SCR-58000</t>
  </si>
  <si>
    <t>Waukesha</t>
  </si>
  <si>
    <t>US-2022-115091-CHO-MIL-31000</t>
  </si>
  <si>
    <t>US-2022-103205-CHO-NUT-13000</t>
  </si>
  <si>
    <t>US-2021-166555-CHO-TRI-54000</t>
  </si>
  <si>
    <t>Niagara Falls</t>
  </si>
  <si>
    <t>US-2022-125976-CHO-MIL-31000</t>
  </si>
  <si>
    <t>US-2022-125976-CHO-TRI-54000</t>
  </si>
  <si>
    <t>US-2022-116484-CHO-SCR-58000</t>
  </si>
  <si>
    <t>US-2022-116484-CHO-TRI-54000</t>
  </si>
  <si>
    <t>US-2023-116918-CHO-MIL-31000</t>
  </si>
  <si>
    <t>US-2023-116918-CHO-SCR-58000</t>
  </si>
  <si>
    <t>US-2024-123491-CHO-FUD-51000</t>
  </si>
  <si>
    <t>US-2024-123491-CHO-MIL-31000</t>
  </si>
  <si>
    <t>US-2024-123491-CHO-NUT-13000</t>
  </si>
  <si>
    <t>US-2021-168501-CHO-TRI-54000</t>
  </si>
  <si>
    <t>US-2021-168501-CHO-FUD-51000</t>
  </si>
  <si>
    <t>US-2023-158043-CHO-SCR-58000</t>
  </si>
  <si>
    <t>Atlantic City</t>
  </si>
  <si>
    <t>US-2024-122007-CHO-NUT-13000</t>
  </si>
  <si>
    <t>US-2021-102715-CHO-SCR-58000</t>
  </si>
  <si>
    <t>US-2021-102715-CHO-TRI-54000</t>
  </si>
  <si>
    <t>US-2021-102715-CHO-FUD-51000</t>
  </si>
  <si>
    <t>US-2022-142027-CHO-SCR-58000</t>
  </si>
  <si>
    <t>US-2022-127453-CHO-NUT-13000</t>
  </si>
  <si>
    <t>US-2022-127453-CHO-MIL-31000</t>
  </si>
  <si>
    <t>US-2023-122581-CHO-NUT-13000</t>
  </si>
  <si>
    <t>US-2023-132549-CHO-TRI-54000</t>
  </si>
  <si>
    <t>US-2024-155999-CHO-TRI-54000</t>
  </si>
  <si>
    <t>US-2024-155999-CHO-FUD-51000</t>
  </si>
  <si>
    <t>US-2024-103828-CHO-MIL-31000</t>
  </si>
  <si>
    <t>US-2024-103828-CHO-TRI-54000</t>
  </si>
  <si>
    <t>US-2024-100601-CHO-NUT-13000</t>
  </si>
  <si>
    <t>US-2021-166051-CHO-MIL-31000</t>
  </si>
  <si>
    <t>US-2021-166051-CHO-FUD-51000</t>
  </si>
  <si>
    <t>US-2021-111773-CHO-MIL-31000</t>
  </si>
  <si>
    <t>US-2021-121727-CHO-FUD-51000</t>
  </si>
  <si>
    <t>US-2021-135608-CHO-TRI-54000</t>
  </si>
  <si>
    <t>Olympia</t>
  </si>
  <si>
    <t>US-2021-135608-CHO-SCR-58000</t>
  </si>
  <si>
    <t>US-2022-138331-CHO-NUT-13000</t>
  </si>
  <si>
    <t>US-2022-113152-CHO-TRI-54000</t>
  </si>
  <si>
    <t>US-2022-113152-CHO-NUT-13000</t>
  </si>
  <si>
    <t>US-2024-142622-CHO-TRI-54000</t>
  </si>
  <si>
    <t>US-2024-142622-CHO-NUT-13000</t>
  </si>
  <si>
    <t>US-2024-142622-CHO-MIL-31000</t>
  </si>
  <si>
    <t>US-2021-159849-CHO-FUD-51000</t>
  </si>
  <si>
    <t>US-2021-147900-OTH-LIC-15000</t>
  </si>
  <si>
    <t>US-2022-150231-CHO-MIL-31000</t>
  </si>
  <si>
    <t>US-2022-157434-CHO-TRI-54000</t>
  </si>
  <si>
    <t>US-2022-134082-CHO-TRI-54000</t>
  </si>
  <si>
    <t>US-2022-137225-CHO-TRI-54000</t>
  </si>
  <si>
    <t>US-2022-137533-CHO-MIL-31000</t>
  </si>
  <si>
    <t>US-2022-143980-SUG-LAF-25000</t>
  </si>
  <si>
    <t>US-2024-168109-CHO-NUT-13000</t>
  </si>
  <si>
    <t>US-2024-168109-CHO-SCR-58000</t>
  </si>
  <si>
    <t>US-2021-163468-CHO-SCR-58000</t>
  </si>
  <si>
    <t>US-2021-163468-CHO-NUT-13000</t>
  </si>
  <si>
    <t>US-2021-163468-CHO-TRI-54000</t>
  </si>
  <si>
    <t>US-2021-163468-CHO-MIL-31000</t>
  </si>
  <si>
    <t>US-2021-150798-CHO-NUT-13000</t>
  </si>
  <si>
    <t>US-2021-150798-CHO-MIL-31000</t>
  </si>
  <si>
    <t>US-2021-150798-CHO-FUD-51000</t>
  </si>
  <si>
    <t>US-2021-150798-CHO-SCR-58000</t>
  </si>
  <si>
    <t>US-2022-127607-CHO-SCR-58000</t>
  </si>
  <si>
    <t>US-2022-127607-CHO-TRI-54000</t>
  </si>
  <si>
    <t>US-2022-111199-CHO-FUD-51000</t>
  </si>
  <si>
    <t>US-2023-105256-CHO-NUT-13000</t>
  </si>
  <si>
    <t>US-2023-108616-CHO-TRI-54000</t>
  </si>
  <si>
    <t>Mobile</t>
  </si>
  <si>
    <t>US-2023-108616-CHO-FUD-51000</t>
  </si>
  <si>
    <t>US-2023-108616-CHO-NUT-13000</t>
  </si>
  <si>
    <t>US-2024-155936-CHO-TRI-54000</t>
  </si>
  <si>
    <t>US-2024-153255-CHO-FUD-51000</t>
  </si>
  <si>
    <t>US-2024-137918-CHO-MIL-31000</t>
  </si>
  <si>
    <t>US-2024-128426-CHO-SCR-58000</t>
  </si>
  <si>
    <t>US-2022-107678-CHO-TRI-54000</t>
  </si>
  <si>
    <t>US-2022-107678-CHO-FUD-51000</t>
  </si>
  <si>
    <t>US-2024-141117-CHO-TRI-54000</t>
  </si>
  <si>
    <t>US-2024-141117-CHO-FUD-51000</t>
  </si>
  <si>
    <t>US-2024-160885-CHO-FUD-51000</t>
  </si>
  <si>
    <t>US-2021-120670-CHO-SCR-58000</t>
  </si>
  <si>
    <t>US-2022-130022-CHO-MIL-31000</t>
  </si>
  <si>
    <t>US-2022-130022-CHO-FUD-51000</t>
  </si>
  <si>
    <t>US-2022-130022-CHO-TRI-54000</t>
  </si>
  <si>
    <t>US-2022-134859-CHO-NUT-13000</t>
  </si>
  <si>
    <t>US-2022-134859-CHO-MIL-31000</t>
  </si>
  <si>
    <t>US-2023-117849-OTH-KAZ-38000</t>
  </si>
  <si>
    <t>US-2023-100566-CHO-TRI-54000</t>
  </si>
  <si>
    <t>US-2023-113425-CHO-FUD-51000</t>
  </si>
  <si>
    <t>US-2023-150945-CHO-FUD-51000</t>
  </si>
  <si>
    <t>US-2024-154039-CHO-SCR-58000</t>
  </si>
  <si>
    <t>US-2024-154039-CHO-TRI-54000</t>
  </si>
  <si>
    <t>US-2024-140298-CHO-NUT-13000</t>
  </si>
  <si>
    <t>US-2024-140298-CHO-MIL-31000</t>
  </si>
  <si>
    <t>US-2024-140298-CHO-FUD-51000</t>
  </si>
  <si>
    <t>US-2024-140298-OTH-GUM-21000</t>
  </si>
  <si>
    <t>US-2024-100783-CHO-MIL-31000</t>
  </si>
  <si>
    <t>Garland</t>
  </si>
  <si>
    <t>US-2021-138198-CHO-TRI-54000</t>
  </si>
  <si>
    <t>US-2021-165428-CHO-TRI-54000</t>
  </si>
  <si>
    <t>US-2021-165428-CHO-NUT-13000</t>
  </si>
  <si>
    <t>US-2023-138933-CHO-FUD-51000</t>
  </si>
  <si>
    <t>US-2024-100482-CHO-TRI-54000</t>
  </si>
  <si>
    <t>US-2024-100482-CHO-NUT-13000</t>
  </si>
  <si>
    <t>US-2024-120894-CHO-FUD-51000</t>
  </si>
  <si>
    <t>US-2024-150910-CHO-MIL-31000</t>
  </si>
  <si>
    <t>US-2024-150910-CHO-SCR-58000</t>
  </si>
  <si>
    <t>US-2024-150910-CHO-TRI-54000</t>
  </si>
  <si>
    <t>US-2024-150910-CHO-NUT-13000</t>
  </si>
  <si>
    <t>US-2021-133949-CHO-FUD-51000</t>
  </si>
  <si>
    <t>Reno</t>
  </si>
  <si>
    <t>US-2022-158701-CHO-MIL-31000</t>
  </si>
  <si>
    <t>US-2022-158701-CHO-NUT-13000</t>
  </si>
  <si>
    <t>US-2023-140977-SUG-FUN-75000</t>
  </si>
  <si>
    <t>US-2024-156083-CHO-NUT-13000</t>
  </si>
  <si>
    <t>US-2024-128734-CHO-MIL-31000</t>
  </si>
  <si>
    <t>US-2021-130379-CHO-MIL-31000</t>
  </si>
  <si>
    <t>US-2021-130379-CHO-NUT-13000</t>
  </si>
  <si>
    <t>US-2022-137925-CHO-MIL-31000</t>
  </si>
  <si>
    <t>US-2022-137925-CHO-TRI-54000</t>
  </si>
  <si>
    <t>US-2023-165169-CHO-MIL-31000</t>
  </si>
  <si>
    <t>US-2024-137631-CHO-TRI-54000</t>
  </si>
  <si>
    <t>Kissimmee</t>
  </si>
  <si>
    <t>US-2024-163657-CHO-SCR-58000</t>
  </si>
  <si>
    <t>US-2024-163657-CHO-MIL-31000</t>
  </si>
  <si>
    <t>US-2021-162362-CHO-MIL-31000</t>
  </si>
  <si>
    <t>US-2021-162362-CHO-SCR-58000</t>
  </si>
  <si>
    <t>US-2021-103590-CHO-FUD-51000</t>
  </si>
  <si>
    <t>US-2023-138520-CHO-SCR-58000</t>
  </si>
  <si>
    <t>US-2023-138520-CHO-MIL-31000</t>
  </si>
  <si>
    <t>US-2023-138520-CHO-TRI-54000</t>
  </si>
  <si>
    <t>US-2024-112473-CHO-MIL-31000</t>
  </si>
  <si>
    <t>US-2024-156776-CHO-NUT-13000</t>
  </si>
  <si>
    <t>US-2024-156776-CHO-FUD-51000</t>
  </si>
  <si>
    <t>US-2024-156776-CHO-TRI-54000</t>
  </si>
  <si>
    <t>US-2024-156776-CHO-MIL-31000</t>
  </si>
  <si>
    <t>US-2024-167976-CHO-SCR-58000</t>
  </si>
  <si>
    <t>Aberdeen</t>
  </si>
  <si>
    <t>US-2021-110849-CHO-TRI-54000</t>
  </si>
  <si>
    <t>US-2021-110849-CHO-NUT-13000</t>
  </si>
  <si>
    <t>US-2021-138758-CHO-NUT-13000</t>
  </si>
  <si>
    <t>US-2021-138758-CHO-FUD-51000</t>
  </si>
  <si>
    <t>US-2021-127299-CHO-TRI-54000</t>
  </si>
  <si>
    <t>US-2021-127299-CHO-SCR-58000</t>
  </si>
  <si>
    <t>US-2022-138121-CHO-MIL-31000</t>
  </si>
  <si>
    <t>US-2022-138121-CHO-NUT-13000</t>
  </si>
  <si>
    <t>US-2022-138121-CHO-SCR-58000</t>
  </si>
  <si>
    <t>US-2023-154788-CHO-FUD-51000</t>
  </si>
  <si>
    <t>US-2024-161333-CHO-FUD-51000</t>
  </si>
  <si>
    <t>US-2024-105193-CHO-SCR-58000</t>
  </si>
  <si>
    <t>US-2024-161935-CHO-TRI-54000</t>
  </si>
  <si>
    <t>US-2024-161935-CHO-MIL-31000</t>
  </si>
  <si>
    <t>US-2024-161935-CHO-SCR-58000</t>
  </si>
  <si>
    <t>US-2024-167913-CHO-TRI-54000</t>
  </si>
  <si>
    <t>Mission Viejo</t>
  </si>
  <si>
    <t>US-2024-164028-CHO-MIL-31000</t>
  </si>
  <si>
    <t>US-2024-167920-CHO-MIL-31000</t>
  </si>
  <si>
    <t>US-2024-167920-CHO-SCR-58000</t>
  </si>
  <si>
    <t>US-2024-167920-CHO-NUT-13000</t>
  </si>
  <si>
    <t>US-2024-167920-CHO-FUD-51000</t>
  </si>
  <si>
    <t>US-2021-164644-CHO-MIL-31000</t>
  </si>
  <si>
    <t>US-2022-142944-CHO-FUD-51000</t>
  </si>
  <si>
    <t>US-2022-142944-CHO-NUT-13000</t>
  </si>
  <si>
    <t>US-2022-142811-CHO-SCR-58000</t>
  </si>
  <si>
    <t>US-2022-112557-CHO-FUD-51000</t>
  </si>
  <si>
    <t>US-2022-120880-CHO-SCR-58000</t>
  </si>
  <si>
    <t>US-2022-120880-CHO-TRI-54000</t>
  </si>
  <si>
    <t>US-2022-120880-CHO-MIL-31000</t>
  </si>
  <si>
    <t>US-2023-150147-CHO-SCR-58000</t>
  </si>
  <si>
    <t>US-2023-167556-CHO-FUD-51000</t>
  </si>
  <si>
    <t>US-2023-167556-CHO-SCR-58000</t>
  </si>
  <si>
    <t>US-2023-167556-CHO-TRI-54000</t>
  </si>
  <si>
    <t>US-2023-167556-CHO-MIL-31000</t>
  </si>
  <si>
    <t>US-2024-151750-CHO-SCR-58000</t>
  </si>
  <si>
    <t>US-2024-151750-CHO-MIL-31000</t>
  </si>
  <si>
    <t>US-2024-151750-CHO-TRI-54000</t>
  </si>
  <si>
    <t>US-2024-151750-CHO-NUT-13000</t>
  </si>
  <si>
    <t>US-2024-128853-CHO-TRI-54000</t>
  </si>
  <si>
    <t>US-2024-105921-CHO-MIL-31000</t>
  </si>
  <si>
    <t>US-2024-139353-CHO-MIL-31000</t>
  </si>
  <si>
    <t>US-2024-139353-CHO-FUD-51000</t>
  </si>
  <si>
    <t>US-2024-119004-CHO-SCR-58000</t>
  </si>
  <si>
    <t>US-2024-119004-CHO-TRI-54000</t>
  </si>
  <si>
    <t>US-2021-104178-CHO-MIL-31000</t>
  </si>
  <si>
    <t>US-2021-104178-CHO-TRI-54000</t>
  </si>
  <si>
    <t>US-2022-100818-CHO-MIL-31000</t>
  </si>
  <si>
    <t>US-2022-100818-CHO-TRI-54000</t>
  </si>
  <si>
    <t>US-2022-100818-CHO-NUT-13000</t>
  </si>
  <si>
    <t>US-2023-126858-CHO-TRI-54000</t>
  </si>
  <si>
    <t>US-2023-105816-CHO-NUT-13000</t>
  </si>
  <si>
    <t>US-2024-149160-CHO-TRI-54000</t>
  </si>
  <si>
    <t>Canton</t>
  </si>
  <si>
    <t>US-2024-149160-CHO-NUT-13000</t>
  </si>
  <si>
    <t>US-2021-132962-CHO-NUT-13000</t>
  </si>
  <si>
    <t>US-2021-132962-CHO-MIL-31000</t>
  </si>
  <si>
    <t>US-2022-148712-CHO-NUT-13000</t>
  </si>
  <si>
    <t>US-2022-148712-CHO-TRI-54000</t>
  </si>
  <si>
    <t>US-2022-138534-CHO-SCR-58000</t>
  </si>
  <si>
    <t>US-2023-108735-CHO-TRI-54000</t>
  </si>
  <si>
    <t>CA-2023-108735-CHO-TRI-54000</t>
  </si>
  <si>
    <t>V6E</t>
  </si>
  <si>
    <t>US-2023-157259-CHO-FUD-51000</t>
  </si>
  <si>
    <t>CA-2024-108735-CHO-TRI-54000</t>
  </si>
  <si>
    <t>US-2024-103611-CHO-NUT-13000</t>
  </si>
  <si>
    <t>US-2024-148866-CHO-MIL-31000</t>
  </si>
  <si>
    <t>US-2023-166625-CHO-MIL-31000</t>
  </si>
  <si>
    <t>US-2023-167416-CHO-TRI-54000</t>
  </si>
  <si>
    <t>US-2023-136021-CHO-MIL-31000</t>
  </si>
  <si>
    <t>US-2023-136021-CHO-FUD-51000</t>
  </si>
  <si>
    <t>US-2023-155138-CHO-FUD-51000</t>
  </si>
  <si>
    <t>US-2023-155138-CHO-MIL-31000</t>
  </si>
  <si>
    <t>US-2024-156720-CHO-SCR-58000</t>
  </si>
  <si>
    <t>US-2021-100363-CHO-MIL-31000</t>
  </si>
  <si>
    <t>US-2021-100363-CHO-SCR-58000</t>
  </si>
  <si>
    <t>US-2023-112389-CHO-TRI-54000</t>
  </si>
  <si>
    <t>Bridgeton</t>
  </si>
  <si>
    <t>US-2023-112389-CHO-MIL-31000</t>
  </si>
  <si>
    <t>US-2023-108777-CHO-FUD-51000</t>
  </si>
  <si>
    <t>US-2023-108777-CHO-TRI-54000</t>
  </si>
  <si>
    <t>US-2024-151225-CHO-SCR-58000</t>
  </si>
  <si>
    <t>US-2024-151225-CHO-TRI-54000</t>
  </si>
  <si>
    <t>US-2024-115931-CHO-SCR-58000</t>
  </si>
  <si>
    <t>US-2024-115931-CHO-FUD-51000</t>
  </si>
  <si>
    <t>US-2024-115931-CHO-TRI-54000</t>
  </si>
  <si>
    <t>US-2024-115931-CHO-MIL-31000</t>
  </si>
  <si>
    <t>US-2021-144624-CHO-FUD-51000</t>
  </si>
  <si>
    <t>US-2022-128090-CHO-NUT-13000</t>
  </si>
  <si>
    <t>US-2022-128090-CHO-MIL-31000</t>
  </si>
  <si>
    <t>US-2022-128090-CHO-TRI-54000</t>
  </si>
  <si>
    <t>US-2022-107685-CHO-MIL-31000</t>
  </si>
  <si>
    <t>US-2022-107685-CHO-NUT-13000</t>
  </si>
  <si>
    <t>US-2022-158148-CHO-SCR-58000</t>
  </si>
  <si>
    <t>US-2023-130393-CHO-SCR-58000</t>
  </si>
  <si>
    <t>San Angelo</t>
  </si>
  <si>
    <t>US-2023-130393-CHO-NUT-13000</t>
  </si>
  <si>
    <t>US-2023-130393-CHO-MIL-31000</t>
  </si>
  <si>
    <t>US-2024-166576-CHO-TRI-54000</t>
  </si>
  <si>
    <t>US-2024-109582-CHO-TRI-54000</t>
  </si>
  <si>
    <t>US-2021-160094-CHO-TRI-54000</t>
  </si>
  <si>
    <t>US-2021-157721-CHO-MIL-31000</t>
  </si>
  <si>
    <t>US-2021-157721-CHO-FUD-51000</t>
  </si>
  <si>
    <t>US-2022-116092-CHO-TRI-54000</t>
  </si>
  <si>
    <t>US-2022-116092-CHO-MIL-31000</t>
  </si>
  <si>
    <t>US-2022-116092-CHO-FUD-51000</t>
  </si>
  <si>
    <t>US-2022-116092-CHO-SCR-58000</t>
  </si>
  <si>
    <t>US-2022-136427-CHO-SCR-58000</t>
  </si>
  <si>
    <t>US-2022-145485-CHO-FUD-51000</t>
  </si>
  <si>
    <t>US-2023-158547-CHO-SCR-58000</t>
  </si>
  <si>
    <t>US-2023-117541-CHO-SCR-58000</t>
  </si>
  <si>
    <t>US-2023-117541-CHO-NUT-13000</t>
  </si>
  <si>
    <t>US-2024-158169-CHO-TRI-54000</t>
  </si>
  <si>
    <t>US-2024-158169-CHO-NUT-13000</t>
  </si>
  <si>
    <t>US-2024-151008-CHO-TRI-54000</t>
  </si>
  <si>
    <t>Draper</t>
  </si>
  <si>
    <t>US-2024-151008-CHO-NUT-13000</t>
  </si>
  <si>
    <t>US-2024-130834-CHO-TRI-54000</t>
  </si>
  <si>
    <t>US-2021-106054-CHO-MIL-31000</t>
  </si>
  <si>
    <t>US-2021-159121-CHO-MIL-31000</t>
  </si>
  <si>
    <t>US-2021-152562-CHO-SCR-58000</t>
  </si>
  <si>
    <t>US-2021-152562-CHO-FUD-51000</t>
  </si>
  <si>
    <t>US-2021-167486-CHO-SCR-58000</t>
  </si>
  <si>
    <t>US-2023-100461-CHO-TRI-54000</t>
  </si>
  <si>
    <t>US-2023-100461-CHO-MIL-31000</t>
  </si>
  <si>
    <t>US-2023-116344-CHO-TRI-54000</t>
  </si>
  <si>
    <t>US-2024-125913-CHO-SCR-58000</t>
  </si>
  <si>
    <t>US-2024-125913-CHO-NUT-13000</t>
  </si>
  <si>
    <t>US-2024-130764-CHO-MIL-31000</t>
  </si>
  <si>
    <t>US-2024-130764-CHO-FUD-51000</t>
  </si>
  <si>
    <t>US-2024-168802-CHO-SCR-58000</t>
  </si>
  <si>
    <t>US-2021-112403-CHO-NUT-13000</t>
  </si>
  <si>
    <t>US-2021-116673-CHO-SCR-58000</t>
  </si>
  <si>
    <t>US-2022-130890-CHO-MIL-31000</t>
  </si>
  <si>
    <t>US-2022-109197-CHO-NUT-13000</t>
  </si>
  <si>
    <t>Missoula</t>
  </si>
  <si>
    <t>US-2023-115819-CHO-FUD-51000</t>
  </si>
  <si>
    <t>US-2023-115819-CHO-NUT-13000</t>
  </si>
  <si>
    <t>US-2023-115819-CHO-SCR-58000</t>
  </si>
  <si>
    <t>US-2023-115819-CHO-MIL-31000</t>
  </si>
  <si>
    <t>US-2024-118402-CHO-NUT-13000</t>
  </si>
  <si>
    <t>US-2022-132101-CHO-SCR-58000</t>
  </si>
  <si>
    <t>US-2022-119291-CHO-MIL-31000</t>
  </si>
  <si>
    <t>US-2022-119291-CHO-SCR-58000</t>
  </si>
  <si>
    <t>US-2022-119291-CHO-FUD-51000</t>
  </si>
  <si>
    <t>US-2022-119291-CHO-NUT-13000</t>
  </si>
  <si>
    <t>US-2022-126466-CHO-MIL-31000</t>
  </si>
  <si>
    <t>US-2024-138086-CHO-SCR-58000</t>
  </si>
  <si>
    <t>US-2024-144568-CHO-FUD-51000</t>
  </si>
  <si>
    <t>CA-2021-153623-CHO-SCR-58000</t>
  </si>
  <si>
    <t>St. John's</t>
  </si>
  <si>
    <t>Newfoundland and Labrador</t>
  </si>
  <si>
    <t>A0A</t>
  </si>
  <si>
    <t>CA-2021-146626-CHO-SCR-58000</t>
  </si>
  <si>
    <t>CA-2023-124626-CHO-SCR-58000</t>
  </si>
  <si>
    <t>CA-2024-124626-CHO-SCR-58000</t>
  </si>
  <si>
    <t>CA-2024-146626-CHO-SCR-58000</t>
  </si>
  <si>
    <t>US-2021-107916-CHO-FUD-51000</t>
  </si>
  <si>
    <t>US-2021-107916-CHO-MIL-31000</t>
  </si>
  <si>
    <t>US-2022-137008-CHO-FUD-51000</t>
  </si>
  <si>
    <t>US-2022-137008-CHO-TRI-54000</t>
  </si>
  <si>
    <t>US-2023-161676-CHO-FUD-51000</t>
  </si>
  <si>
    <t>US-2023-158001-CHO-NUT-13000</t>
  </si>
  <si>
    <t>US-2023-158001-CHO-MIL-31000</t>
  </si>
  <si>
    <t>US-2023-158925-CHO-TRI-54000</t>
  </si>
  <si>
    <t>US-2024-104906-CHO-FUD-51000</t>
  </si>
  <si>
    <t>US-2024-156622-CHO-FUD-51000</t>
  </si>
  <si>
    <t>US-2024-156622-CHO-TRI-54000</t>
  </si>
  <si>
    <t>US-2021-130918-CHO-TRI-54000</t>
  </si>
  <si>
    <t>US-2021-144666-CHO-SCR-58000</t>
  </si>
  <si>
    <t>US-2021-144666-CHO-FUD-51000</t>
  </si>
  <si>
    <t>US-2022-145401-CHO-SCR-58000</t>
  </si>
  <si>
    <t>US-2023-113117-CHO-MIL-31000</t>
  </si>
  <si>
    <t>Davis</t>
  </si>
  <si>
    <t>US-2023-117604-CHO-MIL-31000</t>
  </si>
  <si>
    <t>US-2024-117324-CHO-SCR-58000</t>
  </si>
  <si>
    <t>Madison</t>
  </si>
  <si>
    <t>US-2024-117324-CHO-NUT-13000</t>
  </si>
  <si>
    <t>US-2024-117324-CHO-TRI-54000</t>
  </si>
  <si>
    <t>US-2024-145310-CHO-SCR-58000</t>
  </si>
  <si>
    <t>Port Orange</t>
  </si>
  <si>
    <t>US-2021-113964-CHO-NUT-13000</t>
  </si>
  <si>
    <t>US-2022-152513-CHO-MIL-31000</t>
  </si>
  <si>
    <t>US-2023-146171-CHO-NUT-13000</t>
  </si>
  <si>
    <t>US-2023-146171-CHO-SCR-58000</t>
  </si>
  <si>
    <t>US-2023-134180-CHO-NUT-13000</t>
  </si>
  <si>
    <t>US-2023-134180-CHO-TRI-54000</t>
  </si>
  <si>
    <t>US-2023-124562-CHO-SCR-58000</t>
  </si>
  <si>
    <t>US-2023-111528-CHO-MIL-31000</t>
  </si>
  <si>
    <t>US-2023-111528-CHO-SCR-58000</t>
  </si>
  <si>
    <t>US-2024-150525-CHO-MIL-31000</t>
  </si>
  <si>
    <t>Muskogee</t>
  </si>
  <si>
    <t>US-2024-150525-CHO-TRI-54000</t>
  </si>
  <si>
    <t>US-2024-106796-CHO-NUT-13000</t>
  </si>
  <si>
    <t>US-2024-139787-CHO-FUD-51000</t>
  </si>
  <si>
    <t>US-2022-103471-CHO-TRI-54000</t>
  </si>
  <si>
    <t>US-2022-103471-CHO-MIL-31000</t>
  </si>
  <si>
    <t>US-2023-122133-CHO-TRI-54000</t>
  </si>
  <si>
    <t>US-2024-117079-CHO-TRI-54000</t>
  </si>
  <si>
    <t>US-2022-142202-CHO-NUT-13000</t>
  </si>
  <si>
    <t>US-2023-112396-CHO-SCR-58000</t>
  </si>
  <si>
    <t>US-2023-114622-CHO-FUD-51000</t>
  </si>
  <si>
    <t>US-2024-143378-CHO-TRI-54000</t>
  </si>
  <si>
    <t>US-2024-143378-CHO-MIL-31000</t>
  </si>
  <si>
    <t>US-2024-143378-CHO-SCR-58000</t>
  </si>
  <si>
    <t>US-2024-159506-CHO-TRI-54000</t>
  </si>
  <si>
    <t>US-2024-159506-CHO-MIL-31000</t>
  </si>
  <si>
    <t>CA-2023-192314-CHO-SCR-58000</t>
  </si>
  <si>
    <t>CA-2024-192314-CHO-SCR-58000</t>
  </si>
  <si>
    <t>US-2021-127978-CHO-TRI-54000</t>
  </si>
  <si>
    <t>US-2021-127978-CHO-SCR-58000</t>
  </si>
  <si>
    <t>US-2021-127978-CHO-NUT-13000</t>
  </si>
  <si>
    <t>US-2022-143602-CHO-MIL-31000</t>
  </si>
  <si>
    <t>US-2023-153318-CHO-NUT-13000</t>
  </si>
  <si>
    <t>US-2024-111220-CHO-NUT-13000</t>
  </si>
  <si>
    <t>US-2024-111220-CHO-TRI-54000</t>
  </si>
  <si>
    <t>US-2023-155747-CHO-TRI-54000</t>
  </si>
  <si>
    <t>US-2023-109806-CHO-FUD-51000</t>
  </si>
  <si>
    <t>US-2023-109806-CHO-MIL-31000</t>
  </si>
  <si>
    <t>US-2024-169999-CHO-SCR-58000</t>
  </si>
  <si>
    <t>US-2024-169999-CHO-TRI-54000</t>
  </si>
  <si>
    <t>US-2024-104864-CHO-FUD-51000</t>
  </si>
  <si>
    <t>US-2024-104864-OTH-GUM-21000</t>
  </si>
  <si>
    <t>US-2024-104864-CHO-SCR-58000</t>
  </si>
  <si>
    <t>US-2021-121769-CHO-NUT-13000</t>
  </si>
  <si>
    <t>US-2022-126214-CHO-TRI-54000</t>
  </si>
  <si>
    <t>US-2022-126214-CHO-NUT-13000</t>
  </si>
  <si>
    <t>US-2023-110492-CHO-SCR-58000</t>
  </si>
  <si>
    <t>US-2023-110492-CHO-FUD-51000</t>
  </si>
  <si>
    <t>US-2023-162082-CHO-TRI-54000</t>
  </si>
  <si>
    <t>US-2023-162082-CHO-FUD-51000</t>
  </si>
  <si>
    <t>US-2023-162082-CHO-NUT-13000</t>
  </si>
  <si>
    <t>US-2023-115483-CHO-SCR-58000</t>
  </si>
  <si>
    <t>US-2021-130274-CHO-MIL-31000</t>
  </si>
  <si>
    <t>US-2021-166310-CHO-NUT-13000</t>
  </si>
  <si>
    <t>US-2022-101399-CHO-FUD-51000</t>
  </si>
  <si>
    <t>Park Ridge</t>
  </si>
  <si>
    <t>US-2023-134908-CHO-TRI-54000</t>
  </si>
  <si>
    <t>US-2023-134908-CHO-SCR-58000</t>
  </si>
  <si>
    <t>US-2023-124016-CHO-FUD-51000</t>
  </si>
  <si>
    <t>US-2023-124016-CHO-MIL-31000</t>
  </si>
  <si>
    <t>US-2023-124016-CHO-NUT-13000</t>
  </si>
  <si>
    <t>US-2021-156545-CHO-FUD-51000</t>
  </si>
  <si>
    <t>US-2023-163776-CHO-SCR-58000</t>
  </si>
  <si>
    <t>US-2023-163776-CHO-MIL-31000</t>
  </si>
  <si>
    <t>US-2023-163776-CHO-TRI-54000</t>
  </si>
  <si>
    <t>US-2023-163776-CHO-NUT-13000</t>
  </si>
  <si>
    <t>US-2023-160220-CHO-SCR-58000</t>
  </si>
  <si>
    <t>US-2023-160220-CHO-MIL-31000</t>
  </si>
  <si>
    <t>US-2024-163265-CHO-SCR-58000</t>
  </si>
  <si>
    <t>US-2024-163265-CHO-NUT-13000</t>
  </si>
  <si>
    <t>US-2024-163265-CHO-TRI-54000</t>
  </si>
  <si>
    <t>US-2024-163265-CHO-FUD-51000</t>
  </si>
  <si>
    <t>US-2024-125990-CHO-MIL-31000</t>
  </si>
  <si>
    <t>US-2024-147221-CHO-NUT-13000</t>
  </si>
  <si>
    <t>CA-2023-115483-CHO-SCR-58000</t>
  </si>
  <si>
    <t>CA-2024-115483-CHO-SCR-58000</t>
  </si>
  <si>
    <t>CA-2021-115238-CHO-FUD-51000</t>
  </si>
  <si>
    <t>M7A</t>
  </si>
  <si>
    <t>CA-2021-115238-CHO-MIL-31000</t>
  </si>
  <si>
    <t>CA-2021-115238-CHO-TRI-54000</t>
  </si>
  <si>
    <t>CA-2022-115238-CHO-FUD-51000</t>
  </si>
  <si>
    <t>CA-2022-115238-CHO-MIL-31000</t>
  </si>
  <si>
    <t>CA-2022-115238-CHO-TRI-54000</t>
  </si>
  <si>
    <t>US-2022-115238-CHO-FUD-51000</t>
  </si>
  <si>
    <t>US-2022-115238-CHO-MIL-31000</t>
  </si>
  <si>
    <t>US-2022-115238-CHO-TRI-54000</t>
  </si>
  <si>
    <t>CA-2023-115238-CHO-FUD-51000</t>
  </si>
  <si>
    <t>CA-2023-115238-CHO-MIL-31000</t>
  </si>
  <si>
    <t>CA-2023-115238-CHO-TRI-54000</t>
  </si>
  <si>
    <t>US-2023-133935-CHO-NUT-13000</t>
  </si>
  <si>
    <t>US-2023-133935-CHO-TRI-54000</t>
  </si>
  <si>
    <t>CA-2024-115238-CHO-FUD-51000</t>
  </si>
  <si>
    <t>CA-2024-115238-CHO-MIL-31000</t>
  </si>
  <si>
    <t>CA-2024-115238-CHO-TRI-54000</t>
  </si>
  <si>
    <t>US-2024-116113-OTH-LIC-15000</t>
  </si>
  <si>
    <t>US-2024-135909-CHO-NUT-13000</t>
  </si>
  <si>
    <t>US-2024-135909-CHO-SCR-58000</t>
  </si>
  <si>
    <t>US-2024-139661-CHO-MIL-31000</t>
  </si>
  <si>
    <t>US-2024-158946-CHO-FUD-51000</t>
  </si>
  <si>
    <t>US-2022-164238-CHO-TRI-54000</t>
  </si>
  <si>
    <t>US-2023-111605-CHO-TRI-54000</t>
  </si>
  <si>
    <t>US-2024-166198-CHO-FUD-51000</t>
  </si>
  <si>
    <t>US-2024-166198-CHO-TRI-54000</t>
  </si>
  <si>
    <t>US-2024-107209-CHO-TRI-54000</t>
  </si>
  <si>
    <t>US-2024-117023-CHO-NUT-13000</t>
  </si>
  <si>
    <t>US-2024-117023-CHO-SCR-58000</t>
  </si>
  <si>
    <t>US-2024-168837-CHO-MIL-31000</t>
  </si>
  <si>
    <t>US-2024-163510-CHO-TRI-54000</t>
  </si>
  <si>
    <t>US-2024-163510-CHO-FUD-51000</t>
  </si>
  <si>
    <t>US-2022-120621-CHO-MIL-31000</t>
  </si>
  <si>
    <t>US-2022-120621-CHO-NUT-13000</t>
  </si>
  <si>
    <t>US-2022-120621-CHO-TRI-54000</t>
  </si>
  <si>
    <t>US-2022-106208-CHO-TRI-54000</t>
  </si>
  <si>
    <t>US-2023-109176-CHO-SCR-58000</t>
  </si>
  <si>
    <t>US-2023-101385-CHO-NUT-13000</t>
  </si>
  <si>
    <t>US-2021-158337-CHO-NUT-13000</t>
  </si>
  <si>
    <t>US-2022-152611-CHO-TRI-54000</t>
  </si>
  <si>
    <t>US-2022-142993-CHO-FUD-51000</t>
  </si>
  <si>
    <t>US-2022-142993-CHO-NUT-13000</t>
  </si>
  <si>
    <t>US-2023-124051-CHO-NUT-13000</t>
  </si>
  <si>
    <t>US-2024-116498-CHO-MIL-31000</t>
  </si>
  <si>
    <t>US-2024-110996-CHO-TRI-54000</t>
  </si>
  <si>
    <t>US-2024-168641-CHO-TRI-54000</t>
  </si>
  <si>
    <t>US-2024-168641-CHO-SCR-58000</t>
  </si>
  <si>
    <t>US-2024-168641-CHO-FUD-51000</t>
  </si>
  <si>
    <t>US-2021-101770-CHO-TRI-54000</t>
  </si>
  <si>
    <t>US-2022-102848-CHO-TRI-54000</t>
  </si>
  <si>
    <t>US-2022-134922-CHO-FUD-51000</t>
  </si>
  <si>
    <t>US-2023-125017-CHO-FUD-51000</t>
  </si>
  <si>
    <t>US-2024-162015-CHO-FUD-51000</t>
  </si>
  <si>
    <t>US-2024-142034-CHO-NUT-13000</t>
  </si>
  <si>
    <t>Saint Cloud</t>
  </si>
  <si>
    <t>US-2024-142034-CHO-SCR-58000</t>
  </si>
  <si>
    <t>US-2024-136238-CHO-SCR-58000</t>
  </si>
  <si>
    <t>US-2021-103331-CHO-MIL-31000</t>
  </si>
  <si>
    <t>US-2021-103331-CHO-SCR-58000</t>
  </si>
  <si>
    <t>US-2021-103331-CHO-TRI-54000</t>
  </si>
  <si>
    <t>US-2021-159611-CHO-FUD-51000</t>
  </si>
  <si>
    <t>US-2021-159611-CHO-MIL-31000</t>
  </si>
  <si>
    <t>US-2022-149587-CHO-MIL-31000</t>
  </si>
  <si>
    <t>US-2022-149587-CHO-TRI-54000</t>
  </si>
  <si>
    <t>US-2022-147662-CHO-NUT-13000</t>
  </si>
  <si>
    <t>US-2022-147662-CHO-SCR-58000</t>
  </si>
  <si>
    <t>US-2022-147662-CHO-FUD-51000</t>
  </si>
  <si>
    <t>US-2022-131758-CHO-NUT-13000</t>
  </si>
  <si>
    <t>US-2022-131758-CHO-MIL-31000</t>
  </si>
  <si>
    <t>US-2022-168277-CHO-TRI-54000</t>
  </si>
  <si>
    <t>US-2022-111703-CHO-MIL-31000</t>
  </si>
  <si>
    <t>US-2022-111703-CHO-NUT-13000</t>
  </si>
  <si>
    <t>US-2023-133123-CHO-SCR-58000</t>
  </si>
  <si>
    <t>US-2023-133123-CHO-FUD-51000</t>
  </si>
  <si>
    <t>US-2024-147354-CHO-TRI-54000</t>
  </si>
  <si>
    <t>US-2024-147354-CHO-MIL-31000</t>
  </si>
  <si>
    <t>US-2022-112305-CHO-SCR-58000</t>
  </si>
  <si>
    <t>US-2022-112305-CHO-FUD-51000</t>
  </si>
  <si>
    <t>US-2024-161067-CHO-NUT-13000</t>
  </si>
  <si>
    <t>US-2024-161067-CHO-TRI-54000</t>
  </si>
  <si>
    <t>US-2024-161067-CHO-FUD-51000</t>
  </si>
  <si>
    <t>US-2024-101182-CHO-NUT-13000</t>
  </si>
  <si>
    <t>US-2024-101182-CHO-TRI-54000</t>
  </si>
  <si>
    <t>US-2021-149538-CHO-FUD-51000</t>
  </si>
  <si>
    <t>US-2021-149538-CHO-NUT-13000</t>
  </si>
  <si>
    <t>US-2021-149538-OTH-GUM-21000</t>
  </si>
  <si>
    <t>US-2021-149538-CHO-TRI-54000</t>
  </si>
  <si>
    <t>US-2021-129168-CHO-MIL-31000</t>
  </si>
  <si>
    <t>US-2021-153913-CHO-TRI-54000</t>
  </si>
  <si>
    <t>US-2021-153913-CHO-MIL-31000</t>
  </si>
  <si>
    <t>US-2022-118906-CHO-MIL-31000</t>
  </si>
  <si>
    <t>US-2022-103716-CHO-MIL-31000</t>
  </si>
  <si>
    <t>US-2022-103716-CHO-SCR-58000</t>
  </si>
  <si>
    <t>US-2022-101924-CHO-SCR-58000</t>
  </si>
  <si>
    <t>US-2022-138674-CHO-NUT-13000</t>
  </si>
  <si>
    <t>US-2022-138674-OTH-KAZ-38000</t>
  </si>
  <si>
    <t>US-2022-138674-CHO-SCR-58000</t>
  </si>
  <si>
    <t>US-2023-116547-CHO-SCR-58000</t>
  </si>
  <si>
    <t>US-2023-108868-CHO-SCR-58000</t>
  </si>
  <si>
    <t>US-2023-108868-CHO-MIL-31000</t>
  </si>
  <si>
    <t>US-2023-137330-CHO-NUT-13000</t>
  </si>
  <si>
    <t>US-2023-137330-CHO-SCR-58000</t>
  </si>
  <si>
    <t>US-2024-159352-CHO-MIL-31000</t>
  </si>
  <si>
    <t>US-2024-129357-CHO-MIL-31000</t>
  </si>
  <si>
    <t>US-2024-129357-CHO-TRI-54000</t>
  </si>
  <si>
    <t>US-2021-130960-CHO-FUD-51000</t>
  </si>
  <si>
    <t>US-2022-157035-CHO-MIL-31000</t>
  </si>
  <si>
    <t>US-2023-149671-CHO-FUD-51000</t>
  </si>
  <si>
    <t>US-2023-168361-CHO-TRI-54000</t>
  </si>
  <si>
    <t>US-2024-159156-CHO-TRI-54000</t>
  </si>
  <si>
    <t>US-2024-118038-CHO-TRI-54000</t>
  </si>
  <si>
    <t>US-2024-118038-CHO-SCR-58000</t>
  </si>
  <si>
    <t>US-2024-118038-CHO-FUD-51000</t>
  </si>
  <si>
    <t>US-2024-158673-CHO-TRI-54000</t>
  </si>
  <si>
    <t>US-2021-163293-CHO-NUT-13000</t>
  </si>
  <si>
    <t>US-2021-163293-CHO-MIL-31000</t>
  </si>
  <si>
    <t>US-2022-159590-CHO-NUT-13000</t>
  </si>
  <si>
    <t>US-2022-109470-CHO-SCR-58000</t>
  </si>
  <si>
    <t>US-2022-109470-CHO-FUD-51000</t>
  </si>
  <si>
    <t>US-2023-128293-CHO-TRI-54000</t>
  </si>
  <si>
    <t>US-2023-105760-OTH-KAZ-38000</t>
  </si>
  <si>
    <t>US-2023-138408-CHO-MIL-31000</t>
  </si>
  <si>
    <t>US-2022-125416-CHO-SCR-58000</t>
  </si>
  <si>
    <t>US-2023-145625-CHO-NUT-13000</t>
  </si>
  <si>
    <t>US-2023-145625-CHO-FUD-51000</t>
  </si>
  <si>
    <t>US-2023-134691-CHO-SCR-58000</t>
  </si>
  <si>
    <t>US-2024-108910-CHO-TRI-54000</t>
  </si>
  <si>
    <t>US-2021-129819-CHO-NUT-13000</t>
  </si>
  <si>
    <t>US-2023-138695-CHO-NUT-13000</t>
  </si>
  <si>
    <t>US-2023-138695-CHO-SCR-58000</t>
  </si>
  <si>
    <t>US-2024-123687-OTH-KAZ-38000</t>
  </si>
  <si>
    <t>US-2024-123687-CHO-TRI-54000</t>
  </si>
  <si>
    <t>US-2024-142636-CHO-TRI-54000</t>
  </si>
  <si>
    <t>US-2024-142636-CHO-MIL-31000</t>
  </si>
  <si>
    <t>US-2021-165309-CHO-FUD-51000</t>
  </si>
  <si>
    <t>US-2021-165309-CHO-SCR-58000</t>
  </si>
  <si>
    <t>US-2021-165309-CHO-TRI-54000</t>
  </si>
  <si>
    <t>US-2021-165309-CHO-NUT-13000</t>
  </si>
  <si>
    <t>US-2022-110870-CHO-SCR-58000</t>
  </si>
  <si>
    <t>US-2022-110870-CHO-TRI-54000</t>
  </si>
  <si>
    <t>US-2023-143819-CHO-MIL-31000</t>
  </si>
  <si>
    <t>US-2023-143819-CHO-FUD-51000</t>
  </si>
  <si>
    <t>US-2023-143819-CHO-TRI-54000</t>
  </si>
  <si>
    <t>US-2023-143819-CHO-SCR-58000</t>
  </si>
  <si>
    <t>US-2023-119823-CHO-NUT-13000</t>
  </si>
  <si>
    <t>US-2023-130407-CHO-NUT-13000</t>
  </si>
  <si>
    <t>US-2023-130407-CHO-SCR-58000</t>
  </si>
  <si>
    <t>US-2021-138828-CHO-MIL-31000</t>
  </si>
  <si>
    <t>US-2021-113579-CHO-SCR-58000</t>
  </si>
  <si>
    <t>US-2022-145814-CHO-SCR-58000</t>
  </si>
  <si>
    <t>US-2022-145814-CHO-FUD-51000</t>
  </si>
  <si>
    <t>US-2022-123218-CHO-MIL-31000</t>
  </si>
  <si>
    <t>US-2022-123218-CHO-SCR-58000</t>
  </si>
  <si>
    <t>US-2022-123218-CHO-FUD-51000</t>
  </si>
  <si>
    <t>US-2024-157833-CHO-MIL-31000</t>
  </si>
  <si>
    <t>US-2024-121468-CHO-SCR-58000</t>
  </si>
  <si>
    <t>US-2021-125136-CHO-SCR-58000</t>
  </si>
  <si>
    <t>US-2021-125136-CHO-FUD-51000</t>
  </si>
  <si>
    <t>US-2022-114811-CHO-NUT-13000</t>
  </si>
  <si>
    <t>US-2022-114811-CHO-MIL-31000</t>
  </si>
  <si>
    <t>US-2022-114811-CHO-FUD-51000</t>
  </si>
  <si>
    <t>US-2022-114811-OTH-KAZ-38000</t>
  </si>
  <si>
    <t>US-2022-148817-CHO-FUD-51000</t>
  </si>
  <si>
    <t>US-2022-121650-CHO-MIL-31000</t>
  </si>
  <si>
    <t>US-2022-121650-CHO-FUD-51000</t>
  </si>
  <si>
    <t>US-2022-121650-CHO-TRI-54000</t>
  </si>
  <si>
    <t>US-2022-125066-CHO-SCR-58000</t>
  </si>
  <si>
    <t>US-2022-125066-CHO-FUD-51000</t>
  </si>
  <si>
    <t>US-2023-123337-CHO-MIL-31000</t>
  </si>
  <si>
    <t>US-2023-123337-CHO-TRI-54000</t>
  </si>
  <si>
    <t>US-2023-113985-OTH-KAZ-38000</t>
  </si>
  <si>
    <t>US-2023-113985-CHO-FUD-51000</t>
  </si>
  <si>
    <t>US-2023-113985-CHO-MIL-31000</t>
  </si>
  <si>
    <t>US-2023-113985-CHO-NUT-13000</t>
  </si>
  <si>
    <t>US-2023-104794-OTH-KAZ-38000</t>
  </si>
  <si>
    <t>US-2023-117226-CHO-NUT-13000</t>
  </si>
  <si>
    <t>Deer Park</t>
  </si>
  <si>
    <t>US-2024-104619-CHO-NUT-13000</t>
  </si>
  <si>
    <t>US-2024-104619-CHO-TRI-54000</t>
  </si>
  <si>
    <t>US-2024-167542-CHO-SCR-58000</t>
  </si>
  <si>
    <t>US-2024-100825-CHO-MIL-31000</t>
  </si>
  <si>
    <t>US-2022-129007-CHO-NUT-13000</t>
  </si>
  <si>
    <t>US-2022-129007-OTH-LIC-15000</t>
  </si>
  <si>
    <t>US-2022-129007-CHO-FUD-51000</t>
  </si>
  <si>
    <t>US-2022-129007-CHO-TRI-54000</t>
  </si>
  <si>
    <t>US-2023-144792-CHO-TRI-54000</t>
  </si>
  <si>
    <t>US-2023-102141-CHO-FUD-51000</t>
  </si>
  <si>
    <t>US-2024-155712-CHO-FUD-51000</t>
  </si>
  <si>
    <t>US-2024-129294-CHO-MIL-31000</t>
  </si>
  <si>
    <t>US-2024-129294-CHO-NUT-13000</t>
  </si>
  <si>
    <t>US-2024-129294-CHO-TRI-54000</t>
  </si>
  <si>
    <t>US-2021-112291-CHO-MIL-31000</t>
  </si>
  <si>
    <t>US-2021-112291-CHO-SCR-58000</t>
  </si>
  <si>
    <t>US-2021-109162-CHO-SCR-58000</t>
  </si>
  <si>
    <t>US-2021-120096-CHO-NUT-13000</t>
  </si>
  <si>
    <t>US-2021-120096-CHO-TRI-54000</t>
  </si>
  <si>
    <t>US-2022-163685-CHO-FUD-51000</t>
  </si>
  <si>
    <t>US-2022-163685-CHO-MIL-31000</t>
  </si>
  <si>
    <t>US-2022-166520-CHO-FUD-51000</t>
  </si>
  <si>
    <t>US-2023-140417-CHO-SCR-58000</t>
  </si>
  <si>
    <t>Tigard</t>
  </si>
  <si>
    <t>US-2023-140417-CHO-MIL-31000</t>
  </si>
  <si>
    <t>US-2024-113873-CHO-TRI-54000</t>
  </si>
  <si>
    <t>US-2024-113873-CHO-MIL-31000</t>
  </si>
  <si>
    <t>US-2024-147550-CHO-MIL-31000</t>
  </si>
  <si>
    <t>US-2021-132451-CHO-FUD-51000</t>
  </si>
  <si>
    <t>US-2021-132451-CHO-NUT-13000</t>
  </si>
  <si>
    <t>US-2023-159016-CHO-SCR-58000</t>
  </si>
  <si>
    <t>US-2023-159016-CHO-FUD-51000</t>
  </si>
  <si>
    <t>US-2024-166296-CHO-TRI-54000</t>
  </si>
  <si>
    <t>Manteca</t>
  </si>
  <si>
    <t>US-2024-112333-CHO-SCR-58000</t>
  </si>
  <si>
    <t>US-2024-112333-CHO-MIL-31000</t>
  </si>
  <si>
    <t>US-2024-148362-CHO-SCR-58000</t>
  </si>
  <si>
    <t>US-2024-148362-CHO-MIL-31000</t>
  </si>
  <si>
    <t>US-2024-148362-CHO-NUT-13000</t>
  </si>
  <si>
    <t>US-2024-149559-CHO-FUD-51000</t>
  </si>
  <si>
    <t>US-2024-149559-CHO-NUT-13000</t>
  </si>
  <si>
    <t>US-2024-132675-CHO-FUD-51000</t>
  </si>
  <si>
    <t>US-2024-132675-CHO-NUT-13000</t>
  </si>
  <si>
    <t>US-2024-132675-CHO-SCR-58000</t>
  </si>
  <si>
    <t>US-2021-138359-CHO-MIL-31000</t>
  </si>
  <si>
    <t>US-2021-138359-CHO-SCR-58000</t>
  </si>
  <si>
    <t>US-2021-160738-CHO-MIL-31000</t>
  </si>
  <si>
    <t>US-2021-140396-CHO-FUD-51000</t>
  </si>
  <si>
    <t>US-2021-140396-CHO-NUT-13000</t>
  </si>
  <si>
    <t>US-2021-140396-CHO-MIL-31000</t>
  </si>
  <si>
    <t>US-2023-153577-CHO-TRI-54000</t>
  </si>
  <si>
    <t>Highland Park</t>
  </si>
  <si>
    <t>US-2023-153577-CHO-SCR-58000</t>
  </si>
  <si>
    <t>US-2023-157763-CHO-TRI-54000</t>
  </si>
  <si>
    <t>US-2024-128944-CHO-SCR-58000</t>
  </si>
  <si>
    <t>US-2024-128944-CHO-NUT-13000</t>
  </si>
  <si>
    <t>US-2024-158120-CHO-SCR-58000</t>
  </si>
  <si>
    <t>US-2024-120404-CHO-SCR-58000</t>
  </si>
  <si>
    <t>US-2024-120404-CHO-TRI-54000</t>
  </si>
  <si>
    <t>US-2021-118304-CHO-SCR-58000</t>
  </si>
  <si>
    <t>US-2021-127166-CHO-TRI-54000</t>
  </si>
  <si>
    <t>US-2021-127166-CHO-SCR-58000</t>
  </si>
  <si>
    <t>US-2021-127166-CHO-NUT-13000</t>
  </si>
  <si>
    <t>US-2023-101469-CHO-MIL-31000</t>
  </si>
  <si>
    <t>US-2023-137743-CHO-SCR-58000</t>
  </si>
  <si>
    <t>US-2023-137743-CHO-MIL-31000</t>
  </si>
  <si>
    <t>US-2024-131156-CHO-FUD-51000</t>
  </si>
  <si>
    <t>US-2024-158526-CHO-SCR-58000</t>
  </si>
  <si>
    <t>US-2024-158526-CHO-TRI-54000</t>
  </si>
  <si>
    <t>US-2024-158526-CHO-NUT-13000</t>
  </si>
  <si>
    <t>US-2024-158526-CHO-MIL-31000</t>
  </si>
  <si>
    <t>US-2021-138023-CHO-SCR-58000</t>
  </si>
  <si>
    <t>US-2021-152233-CHO-SCR-58000</t>
  </si>
  <si>
    <t>US-2021-109036-CHO-FUD-51000</t>
  </si>
  <si>
    <t>US-2022-133242-CHO-TRI-54000</t>
  </si>
  <si>
    <t>US-2022-133242-CHO-MIL-31000</t>
  </si>
  <si>
    <t>US-2022-133242-CHO-FUD-51000</t>
  </si>
  <si>
    <t>US-2022-104948-CHO-TRI-54000</t>
  </si>
  <si>
    <t>US-2022-104948-CHO-SCR-58000</t>
  </si>
  <si>
    <t>US-2024-111262-CHO-MIL-31000</t>
  </si>
  <si>
    <t>US-2024-111262-CHO-NUT-13000</t>
  </si>
  <si>
    <t>US-2024-117457-CHO-TRI-54000</t>
  </si>
  <si>
    <t>US-2024-117457-CHO-SCR-58000</t>
  </si>
  <si>
    <t>US-2024-117457-CHO-NUT-13000</t>
  </si>
  <si>
    <t>US-2024-117457-CHO-MIL-31000</t>
  </si>
  <si>
    <t>US-2021-102673-CHO-MIL-31000</t>
  </si>
  <si>
    <t>US-2021-102673-CHO-TRI-54000</t>
  </si>
  <si>
    <t>US-2021-102673-CHO-FUD-51000</t>
  </si>
  <si>
    <t>US-2022-132633-CHO-TRI-54000</t>
  </si>
  <si>
    <t>Pleasant Grove</t>
  </si>
  <si>
    <t>US-2022-109575-CHO-SCR-58000</t>
  </si>
  <si>
    <t>US-2022-109575-CHO-MIL-31000</t>
  </si>
  <si>
    <t>US-2022-109575-CHO-NUT-13000</t>
  </si>
  <si>
    <t>US-2022-109575-OTH-KAZ-38000</t>
  </si>
  <si>
    <t>US-2023-103037-CHO-TRI-54000</t>
  </si>
  <si>
    <t>US-2023-100153-CHO-MIL-31000</t>
  </si>
  <si>
    <t>Norman</t>
  </si>
  <si>
    <t>US-2024-147403-CHO-SCR-58000</t>
  </si>
  <si>
    <t>US-2024-166898-CHO-NUT-13000</t>
  </si>
  <si>
    <t>US-2024-166898-CHO-MIL-31000</t>
  </si>
  <si>
    <t>US-2024-152275-CHO-SCR-58000</t>
  </si>
  <si>
    <t>US-2024-164049-CHO-SCR-58000</t>
  </si>
  <si>
    <t>US-2021-163223-CHO-MIL-31000</t>
  </si>
  <si>
    <t>US-2021-163223-CHO-NUT-13000</t>
  </si>
  <si>
    <t>US-2021-163223-CHO-FUD-51000</t>
  </si>
  <si>
    <t>US-2021-163223-OTH-KAZ-38000</t>
  </si>
  <si>
    <t>US-2022-119102-CHO-SCR-58000</t>
  </si>
  <si>
    <t>US-2022-150714-CHO-FUD-51000</t>
  </si>
  <si>
    <t>US-2022-150714-CHO-NUT-13000</t>
  </si>
  <si>
    <t>US-2022-150714-CHO-SCR-58000</t>
  </si>
  <si>
    <t>US-2022-150714-CHO-TRI-54000</t>
  </si>
  <si>
    <t>US-2022-120957-CHO-SCR-58000</t>
  </si>
  <si>
    <t>US-2023-103891-CHO-MIL-31000</t>
  </si>
  <si>
    <t>US-2024-118864-CHO-TRI-54000</t>
  </si>
  <si>
    <t>US-2024-163979-CHO-TRI-54000</t>
  </si>
  <si>
    <t>US-2021-141215-CHO-FUD-51000</t>
  </si>
  <si>
    <t>US-2021-141215-CHO-NUT-13000</t>
  </si>
  <si>
    <t>US-2021-141215-CHO-MIL-31000</t>
  </si>
  <si>
    <t>US-2021-111451-CHO-TRI-54000</t>
  </si>
  <si>
    <t>US-2021-111451-CHO-FUD-51000</t>
  </si>
  <si>
    <t>US-2021-111451-CHO-NUT-13000</t>
  </si>
  <si>
    <t>US-2021-111451-CHO-SCR-58000</t>
  </si>
  <si>
    <t>US-2023-129469-CHO-TRI-54000</t>
  </si>
  <si>
    <t>US-2023-129469-CHO-FUD-51000</t>
  </si>
  <si>
    <t>US-2023-153815-CHO-MIL-31000</t>
  </si>
  <si>
    <t>US-2023-153815-CHO-SCR-58000</t>
  </si>
  <si>
    <t>US-2023-153815-CHO-FUD-51000</t>
  </si>
  <si>
    <t>US-2023-153815-CHO-TRI-54000</t>
  </si>
  <si>
    <t>US-2023-160395-CHO-SCR-58000</t>
  </si>
  <si>
    <t>US-2024-103478-CHO-FUD-51000</t>
  </si>
  <si>
    <t>US-2024-147760-CHO-FUD-51000</t>
  </si>
  <si>
    <t>US-2024-147760-CHO-MIL-31000</t>
  </si>
  <si>
    <t>US-2024-147333-CHO-NUT-13000</t>
  </si>
  <si>
    <t>US-2024-147333-CHO-MIL-31000</t>
  </si>
  <si>
    <t>US-2021-143917-CHO-TRI-54000</t>
  </si>
  <si>
    <t>US-2021-143917-CHO-NUT-13000</t>
  </si>
  <si>
    <t>US-2021-154641-CHO-TRI-54000</t>
  </si>
  <si>
    <t>US-2022-128167-CHO-MIL-31000</t>
  </si>
  <si>
    <t>Layton</t>
  </si>
  <si>
    <t>US-2022-131072-CHO-TRI-54000</t>
  </si>
  <si>
    <t>US-2022-115798-CHO-TRI-54000</t>
  </si>
  <si>
    <t>US-2022-115798-CHO-NUT-13000</t>
  </si>
  <si>
    <t>US-2022-115798-CHO-MIL-31000</t>
  </si>
  <si>
    <t>US-2023-133725-CHO-MIL-31000</t>
  </si>
  <si>
    <t>US-2023-157749-CHO-NUT-13000</t>
  </si>
  <si>
    <t>US-2023-157749-CHO-TRI-54000</t>
  </si>
  <si>
    <t>US-2023-157749-CHO-SCR-58000</t>
  </si>
  <si>
    <t>US-2023-157749-CHO-MIL-31000</t>
  </si>
  <si>
    <t>US-2023-157749-CHO-FUD-51000</t>
  </si>
  <si>
    <t>US-2023-133550-CHO-FUD-51000</t>
  </si>
  <si>
    <t>US-2023-133550-CHO-TRI-54000</t>
  </si>
  <si>
    <t>US-2023-133550-CHO-MIL-31000</t>
  </si>
  <si>
    <t>US-2023-157742-CHO-NUT-13000</t>
  </si>
  <si>
    <t>US-2024-112900-CHO-FUD-51000</t>
  </si>
  <si>
    <t>US-2024-164042-CHO-TRI-54000</t>
  </si>
  <si>
    <t>US-2024-164042-CHO-SCR-58000</t>
  </si>
  <si>
    <t>US-2024-164042-CHO-MIL-31000</t>
  </si>
  <si>
    <t>US-2024-140312-CHO-TRI-54000</t>
  </si>
  <si>
    <t>US-2022-108665-CHO-MIL-31000</t>
  </si>
  <si>
    <t>US-2022-108665-CHO-FUD-51000</t>
  </si>
  <si>
    <t>US-2022-108665-CHO-SCR-58000</t>
  </si>
  <si>
    <t>US-2022-138093-CHO-SCR-58000</t>
  </si>
  <si>
    <t>US-2022-138093-CHO-FUD-51000</t>
  </si>
  <si>
    <t>US-2023-119935-CHO-SCR-58000</t>
  </si>
  <si>
    <t>US-2023-119935-CHO-MIL-31000</t>
  </si>
  <si>
    <t>US-2024-116358-CHO-MIL-31000</t>
  </si>
  <si>
    <t>Overland Park</t>
  </si>
  <si>
    <t>US-2024-116358-CHO-NUT-13000</t>
  </si>
  <si>
    <t>US-2024-148012-CHO-TRI-54000</t>
  </si>
  <si>
    <t>US-2024-137463-OTH-LIC-15000</t>
  </si>
  <si>
    <t>US-2024-137463-CHO-SCR-58000</t>
  </si>
  <si>
    <t>US-2024-137463-CHO-MIL-31000</t>
  </si>
  <si>
    <t>US-2024-137463-OTH-KAZ-38000</t>
  </si>
  <si>
    <t>US-2021-143903-CHO-TRI-54000</t>
  </si>
  <si>
    <t>US-2021-143903-CHO-MIL-31000</t>
  </si>
  <si>
    <t>US-2021-133592-CHO-SCR-58000</t>
  </si>
  <si>
    <t>US-2021-133592-CHO-TRI-54000</t>
  </si>
  <si>
    <t>US-2021-133592-CHO-NUT-13000</t>
  </si>
  <si>
    <t>US-2021-133592-CHO-MIL-31000</t>
  </si>
  <si>
    <t>US-2022-163734-CHO-SCR-58000</t>
  </si>
  <si>
    <t>US-2022-148628-CHO-MIL-31000</t>
  </si>
  <si>
    <t>US-2023-149454-CHO-NUT-13000</t>
  </si>
  <si>
    <t>US-2023-159212-CHO-FUD-51000</t>
  </si>
  <si>
    <t>US-2023-159212-CHO-TRI-54000</t>
  </si>
  <si>
    <t>US-2024-135937-CHO-TRI-54000</t>
  </si>
  <si>
    <t>US-2024-135937-CHO-FUD-51000</t>
  </si>
  <si>
    <t>US-2024-135937-OTH-LIC-15000</t>
  </si>
  <si>
    <t>US-2024-135937-CHO-NUT-13000</t>
  </si>
  <si>
    <t>US-2024-135937-CHO-MIL-31000</t>
  </si>
  <si>
    <t>US-2024-159135-CHO-TRI-54000</t>
  </si>
  <si>
    <t>Springdale</t>
  </si>
  <si>
    <t>US-2021-133543-CHO-NUT-13000</t>
  </si>
  <si>
    <t>US-2022-168732-CHO-SCR-58000</t>
  </si>
  <si>
    <t>US-2023-140046-CHO-SCR-58000</t>
  </si>
  <si>
    <t>US-2023-132990-CHO-MIL-31000</t>
  </si>
  <si>
    <t>US-2024-154116-CHO-SCR-58000</t>
  </si>
  <si>
    <t>US-2024-154116-CHO-NUT-13000</t>
  </si>
  <si>
    <t>US-2024-154116-CHO-FUD-51000</t>
  </si>
  <si>
    <t>US-2021-169033-CHO-MIL-31000</t>
  </si>
  <si>
    <t>US-2021-157021-CHO-NUT-13000</t>
  </si>
  <si>
    <t>US-2021-157021-CHO-SCR-58000</t>
  </si>
  <si>
    <t>US-2021-100678-CHO-TRI-54000</t>
  </si>
  <si>
    <t>US-2021-100678-CHO-MIL-31000</t>
  </si>
  <si>
    <t>US-2021-100678-CHO-NUT-13000</t>
  </si>
  <si>
    <t>US-2021-100678-CHO-FUD-51000</t>
  </si>
  <si>
    <t>US-2021-126760-CHO-TRI-54000</t>
  </si>
  <si>
    <t>US-2021-126760-CHO-NUT-13000</t>
  </si>
  <si>
    <t>US-2021-126760-CHO-FUD-51000</t>
  </si>
  <si>
    <t>US-2022-106873-CHO-SCR-58000</t>
  </si>
  <si>
    <t>US-2022-106873-CHO-TRI-54000</t>
  </si>
  <si>
    <t>US-2022-106873-CHO-MIL-31000</t>
  </si>
  <si>
    <t>US-2022-135545-CHO-TRI-54000</t>
  </si>
  <si>
    <t>US-2022-135545-CHO-MIL-31000</t>
  </si>
  <si>
    <t>US-2022-135545-CHO-FUD-51000</t>
  </si>
  <si>
    <t>US-2023-109666-CHO-SCR-58000</t>
  </si>
  <si>
    <t>US-2023-109666-CHO-NUT-13000</t>
  </si>
  <si>
    <t>US-2023-109666-CHO-MIL-31000</t>
  </si>
  <si>
    <t>US-2023-109666-CHO-TRI-54000</t>
  </si>
  <si>
    <t>US-2024-167395-CHO-FUD-51000</t>
  </si>
  <si>
    <t>US-2021-132864-CHO-FUD-51000</t>
  </si>
  <si>
    <t>US-2022-109001-CHO-NUT-13000</t>
  </si>
  <si>
    <t>US-2022-109001-CHO-MIL-31000</t>
  </si>
  <si>
    <t>US-2022-154823-CHO-FUD-51000</t>
  </si>
  <si>
    <t>US-2022-154823-CHO-SCR-58000</t>
  </si>
  <si>
    <t>US-2022-154823-CHO-MIL-31000</t>
  </si>
  <si>
    <t>US-2022-132388-CHO-MIL-31000</t>
  </si>
  <si>
    <t>US-2022-132388-OTH-GUM-21000</t>
  </si>
  <si>
    <t>US-2024-140802-CHO-MIL-31000</t>
  </si>
  <si>
    <t>US-2024-140802-CHO-NUT-13000</t>
  </si>
  <si>
    <t>US-2024-113908-CHO-SCR-58000</t>
  </si>
  <si>
    <t>US-2024-113908-CHO-MIL-31000</t>
  </si>
  <si>
    <t>US-2024-113908-OTH-LIC-15000</t>
  </si>
  <si>
    <t>US-2024-164959-OTH-GUM-21000</t>
  </si>
  <si>
    <t>US-2024-113460-CHO-NUT-13000</t>
  </si>
  <si>
    <t>US-2024-129581-CHO-MIL-31000</t>
  </si>
  <si>
    <t>US-2021-154599-CHO-MIL-31000</t>
  </si>
  <si>
    <t>US-2021-154599-CHO-SCR-58000</t>
  </si>
  <si>
    <t>US-2021-154599-CHO-FUD-51000</t>
  </si>
  <si>
    <t>US-2021-112718-CHO-NUT-13000</t>
  </si>
  <si>
    <t>US-2022-123456-CHO-FUD-51000</t>
  </si>
  <si>
    <t>US-2022-155145-CHO-NUT-13000</t>
  </si>
  <si>
    <t>Visalia</t>
  </si>
  <si>
    <t>US-2024-155621-CHO-NUT-13000</t>
  </si>
  <si>
    <t>US-2021-107524-CHO-MIL-31000</t>
  </si>
  <si>
    <t>US-2021-107524-CHO-NUT-13000</t>
  </si>
  <si>
    <t>US-2021-157609-CHO-MIL-31000</t>
  </si>
  <si>
    <t>US-2021-143287-CHO-MIL-31000</t>
  </si>
  <si>
    <t>US-2022-105613-CHO-MIL-31000</t>
  </si>
  <si>
    <t>US-2022-105613-CHO-TRI-54000</t>
  </si>
  <si>
    <t>US-2023-140613-CHO-SCR-58000</t>
  </si>
  <si>
    <t>US-2024-102554-CHO-SCR-58000</t>
  </si>
  <si>
    <t>US-2024-126067-CHO-SCR-58000</t>
  </si>
  <si>
    <t>US-2024-126067-CHO-TRI-54000</t>
  </si>
  <si>
    <t>US-2024-126067-CHO-NUT-13000</t>
  </si>
  <si>
    <t>US-2024-126067-OTH-LIC-15000</t>
  </si>
  <si>
    <t>US-2024-138422-CHO-NUT-13000</t>
  </si>
  <si>
    <t>US-2022-169677-CHO-NUT-13000</t>
  </si>
  <si>
    <t>US-2022-155124-CHO-MIL-31000</t>
  </si>
  <si>
    <t>US-2024-155824-CHO-TRI-54000</t>
  </si>
  <si>
    <t>US-2021-146283-CHO-MIL-31000</t>
  </si>
  <si>
    <t>US-2021-146283-CHO-NUT-13000</t>
  </si>
  <si>
    <t>US-2021-146283-CHO-SCR-58000</t>
  </si>
  <si>
    <t>US-2021-117170-CHO-NUT-13000</t>
  </si>
  <si>
    <t>US-2021-151925-CHO-NUT-13000</t>
  </si>
  <si>
    <t>US-2022-158456-CHO-TRI-54000</t>
  </si>
  <si>
    <t>US-2023-133879-CHO-NUT-13000</t>
  </si>
  <si>
    <t>US-2023-133879-CHO-MIL-31000</t>
  </si>
  <si>
    <t>US-2023-133879-CHO-TRI-54000</t>
  </si>
  <si>
    <t>US-2023-112669-CHO-NUT-13000</t>
  </si>
  <si>
    <t>US-2023-112669-CHO-TRI-54000</t>
  </si>
  <si>
    <t>US-2023-112060-CHO-TRI-54000</t>
  </si>
  <si>
    <t>US-2021-140116-CHO-FUD-51000</t>
  </si>
  <si>
    <t>US-2021-140116-CHO-NUT-13000</t>
  </si>
  <si>
    <t>US-2021-116666-CHO-TRI-54000</t>
  </si>
  <si>
    <t>US-2021-155887-CHO-MIL-31000</t>
  </si>
  <si>
    <t>US-2022-132570-CHO-SCR-58000</t>
  </si>
  <si>
    <t>US-2022-132570-CHO-FUD-51000</t>
  </si>
  <si>
    <t>US-2023-146206-CHO-SCR-58000</t>
  </si>
  <si>
    <t>US-2023-146206-CHO-MIL-31000</t>
  </si>
  <si>
    <t>US-2024-126718-CHO-FUD-51000</t>
  </si>
  <si>
    <t>US-2024-142461-CHO-FUD-51000</t>
  </si>
  <si>
    <t>US-2024-159107-CHO-SCR-58000</t>
  </si>
  <si>
    <t>US-2024-105326-CHO-MIL-31000</t>
  </si>
  <si>
    <t>US-2024-123351-CHO-TRI-54000</t>
  </si>
  <si>
    <t>US-2022-102491-CHO-NUT-13000</t>
  </si>
  <si>
    <t>US-2022-102491-CHO-MIL-31000</t>
  </si>
  <si>
    <t>US-2022-102491-CHO-SCR-58000</t>
  </si>
  <si>
    <t>US-2022-149692-CHO-SCR-58000</t>
  </si>
  <si>
    <t>US-2023-146682-CHO-NUT-13000</t>
  </si>
  <si>
    <t>US-2024-115805-CHO-TRI-54000</t>
  </si>
  <si>
    <t>US-2024-144904-CHO-SCR-58000</t>
  </si>
  <si>
    <t>US-2024-144904-CHO-NUT-13000</t>
  </si>
  <si>
    <t>US-2024-144904-CHO-MIL-31000</t>
  </si>
  <si>
    <t>US-2021-140886-CHO-MIL-31000</t>
  </si>
  <si>
    <t>Clarksville</t>
  </si>
  <si>
    <t>US-2022-102722-CHO-MIL-31000</t>
  </si>
  <si>
    <t>US-2022-124219-CHO-NUT-13000</t>
  </si>
  <si>
    <t>Kirkwood</t>
  </si>
  <si>
    <t>US-2022-124219-CHO-TRI-54000</t>
  </si>
  <si>
    <t>US-2022-158589-CHO-NUT-13000</t>
  </si>
  <si>
    <t>US-2021-107811-CHO-MIL-31000</t>
  </si>
  <si>
    <t>US-2021-163552-CHO-FUD-51000</t>
  </si>
  <si>
    <t>Hackensack</t>
  </si>
  <si>
    <t>US-2021-163552-CHO-SCR-58000</t>
  </si>
  <si>
    <t>US-2022-129700-CHO-FUD-51000</t>
  </si>
  <si>
    <t>Tinley Park</t>
  </si>
  <si>
    <t>US-2022-125395-CHO-FUD-51000</t>
  </si>
  <si>
    <t>US-2023-108882-CHO-NUT-13000</t>
  </si>
  <si>
    <t>US-2023-108882-CHO-MIL-31000</t>
  </si>
  <si>
    <t>US-2023-122903-CHO-TRI-54000</t>
  </si>
  <si>
    <t>US-2023-122903-CHO-FUD-51000</t>
  </si>
  <si>
    <t>US-2023-164091-CHO-SCR-58000</t>
  </si>
  <si>
    <t>Bangor</t>
  </si>
  <si>
    <t>Maine</t>
  </si>
  <si>
    <t>US-2023-164091-CHO-NUT-13000</t>
  </si>
  <si>
    <t>US-2023-155187-CHO-MIL-31000</t>
  </si>
  <si>
    <t>US-2023-155187-CHO-FUD-51000</t>
  </si>
  <si>
    <t>US-2023-123806-CHO-MIL-31000</t>
  </si>
  <si>
    <t>US-2023-132829-CHO-NUT-13000</t>
  </si>
  <si>
    <t>US-2023-132829-OTH-GUM-21000</t>
  </si>
  <si>
    <t>US-2023-132829-CHO-SCR-58000</t>
  </si>
  <si>
    <t>US-2023-132829-CHO-TRI-54000</t>
  </si>
  <si>
    <t>US-2024-130771-CHO-MIL-31000</t>
  </si>
  <si>
    <t>US-2024-130771-CHO-TRI-54000</t>
  </si>
  <si>
    <t>US-2023-111115-CHO-SCR-58000</t>
  </si>
  <si>
    <t>US-2024-160045-CHO-MIL-31000</t>
  </si>
  <si>
    <t>US-2024-154088-CHO-SCR-58000</t>
  </si>
  <si>
    <t>US-2021-150119-CHO-FUD-51000</t>
  </si>
  <si>
    <t>US-2021-150119-CHO-MIL-31000</t>
  </si>
  <si>
    <t>US-2023-124583-CHO-FUD-51000</t>
  </si>
  <si>
    <t>US-2023-157490-CHO-MIL-31000</t>
  </si>
  <si>
    <t>US-2023-157490-CHO-NUT-13000</t>
  </si>
  <si>
    <t>US-2023-157490-CHO-SCR-58000</t>
  </si>
  <si>
    <t>US-2023-157490-SUG-EVE-47000</t>
  </si>
  <si>
    <t>US-2023-131968-CHO-SCR-58000</t>
  </si>
  <si>
    <t>US-2023-131968-CHO-TRI-54000</t>
  </si>
  <si>
    <t>US-2023-162103-CHO-TRI-54000</t>
  </si>
  <si>
    <t>US-2023-155768-CHO-TRI-54000</t>
  </si>
  <si>
    <t>US-2023-155768-CHO-SCR-58000</t>
  </si>
  <si>
    <t>US-2023-155768-CHO-MIL-31000</t>
  </si>
  <si>
    <t>US-2023-155768-OTH-KAZ-38000</t>
  </si>
  <si>
    <t>US-2024-118199-OTH-GUM-21000</t>
  </si>
  <si>
    <t>US-2024-118199-CHO-TRI-54000</t>
  </si>
  <si>
    <t>US-2024-118199-CHO-FUD-51000</t>
  </si>
  <si>
    <t>US-2024-118199-CHO-SCR-58000</t>
  </si>
  <si>
    <t>US-2024-147032-CHO-NUT-13000</t>
  </si>
  <si>
    <t>US-2024-147032-CHO-SCR-58000</t>
  </si>
  <si>
    <t>US-2024-147032-CHO-TRI-54000</t>
  </si>
  <si>
    <t>US-2022-150770-CHO-SCR-58000</t>
  </si>
  <si>
    <t>US-2022-150770-CHO-FUD-51000</t>
  </si>
  <si>
    <t>US-2022-150770-CHO-NUT-13000</t>
  </si>
  <si>
    <t>US-2022-150770-CHO-TRI-54000</t>
  </si>
  <si>
    <t>US-2022-156867-CHO-SCR-58000</t>
  </si>
  <si>
    <t>US-2022-156867-CHO-TRI-54000</t>
  </si>
  <si>
    <t>US-2023-111283-CHO-NUT-13000</t>
  </si>
  <si>
    <t>US-2023-110898-CHO-TRI-54000</t>
  </si>
  <si>
    <t>US-2023-110898-CHO-SCR-58000</t>
  </si>
  <si>
    <t>US-2023-110898-CHO-FUD-51000</t>
  </si>
  <si>
    <t>US-2023-167584-CHO-TRI-54000</t>
  </si>
  <si>
    <t>US-2024-113705-CHO-TRI-54000</t>
  </si>
  <si>
    <t>US-2024-113705-CHO-SCR-58000</t>
  </si>
  <si>
    <t>US-2024-113705-CHO-NUT-13000</t>
  </si>
  <si>
    <t>US-2024-125647-CHO-TRI-54000</t>
  </si>
  <si>
    <t>US-2024-125647-CHO-NUT-13000</t>
  </si>
  <si>
    <t>US-2024-125647-CHO-SCR-58000</t>
  </si>
  <si>
    <t>US-2024-118017-CHO-NUT-13000</t>
  </si>
  <si>
    <t>Thornton</t>
  </si>
  <si>
    <t>US-2024-118017-CHO-TRI-54000</t>
  </si>
  <si>
    <t>US-2024-118017-CHO-FUD-51000</t>
  </si>
  <si>
    <t>US-2024-118017-CHO-MIL-31000</t>
  </si>
  <si>
    <t>US-2021-110100-CHO-SCR-58000</t>
  </si>
  <si>
    <t>US-2021-139192-CHO-FUD-51000</t>
  </si>
  <si>
    <t>US-2022-163825-CHO-NUT-13000</t>
  </si>
  <si>
    <t>US-2022-163825-CHO-FUD-51000</t>
  </si>
  <si>
    <t>US-2022-124058-CHO-TRI-54000</t>
  </si>
  <si>
    <t>US-2022-157133-CHO-FUD-51000</t>
  </si>
  <si>
    <t>Champaign</t>
  </si>
  <si>
    <t>US-2022-106362-CHO-NUT-13000</t>
  </si>
  <si>
    <t>US-2023-107146-CHO-SCR-58000</t>
  </si>
  <si>
    <t>US-2023-107146-CHO-TRI-54000</t>
  </si>
  <si>
    <t>US-2023-145583-CHO-FUD-51000</t>
  </si>
  <si>
    <t>US-2023-145583-CHO-TRI-54000</t>
  </si>
  <si>
    <t>US-2023-145583-CHO-SCR-58000</t>
  </si>
  <si>
    <t>US-2023-103359-CHO-FUD-51000</t>
  </si>
  <si>
    <t>US-2024-143861-CHO-NUT-13000</t>
  </si>
  <si>
    <t>US-2024-157448-CHO-MIL-31000</t>
  </si>
  <si>
    <t>US-2024-157448-CHO-SCR-58000</t>
  </si>
  <si>
    <t>US-2024-113992-CHO-SCR-58000</t>
  </si>
  <si>
    <t>US-2021-109491-CHO-MIL-31000</t>
  </si>
  <si>
    <t>US-2023-107202-OTH-LIC-15000</t>
  </si>
  <si>
    <t>US-2023-111913-CHO-MIL-31000</t>
  </si>
  <si>
    <t>US-2023-111913-CHO-TRI-54000</t>
  </si>
  <si>
    <t>US-2023-152289-CHO-SCR-58000</t>
  </si>
  <si>
    <t>US-2023-152289-CHO-NUT-13000</t>
  </si>
  <si>
    <t>US-2023-143476-CHO-SCR-58000</t>
  </si>
  <si>
    <t>US-2023-143476-CHO-TRI-54000</t>
  </si>
  <si>
    <t>US-2024-167080-CHO-MIL-31000</t>
  </si>
  <si>
    <t>US-2024-120999-CHO-MIL-31000</t>
  </si>
  <si>
    <t>US-2024-137491-CHO-MIL-31000</t>
  </si>
  <si>
    <t>US-2022-132276-CHO-SCR-58000</t>
  </si>
  <si>
    <t>US-2022-132276-CHO-NUT-13000</t>
  </si>
  <si>
    <t>US-2022-111038-CHO-NUT-13000</t>
  </si>
  <si>
    <t>US-2023-139262-CHO-NUT-13000</t>
  </si>
  <si>
    <t>US-2023-139262-CHO-TRI-54000</t>
  </si>
  <si>
    <t>US-2023-139262-CHO-MIL-31000</t>
  </si>
  <si>
    <t>US-2023-105753-CHO-MIL-31000</t>
  </si>
  <si>
    <t>US-2021-115161-CHO-MIL-31000</t>
  </si>
  <si>
    <t>US-2021-129147-CHO-MIL-31000</t>
  </si>
  <si>
    <t>Medina</t>
  </si>
  <si>
    <t>US-2021-129147-CHO-TRI-54000</t>
  </si>
  <si>
    <t>US-2023-118514-CHO-NUT-13000</t>
  </si>
  <si>
    <t>US-2024-137498-CHO-NUT-13000</t>
  </si>
  <si>
    <t>US-2024-137498-CHO-FUD-51000</t>
  </si>
  <si>
    <t>US-2024-119319-CHO-MIL-31000</t>
  </si>
  <si>
    <t>US-2021-102869-CHO-FUD-51000</t>
  </si>
  <si>
    <t>US-2021-102869-CHO-TRI-54000</t>
  </si>
  <si>
    <t>US-2022-119907-CHO-MIL-31000</t>
  </si>
  <si>
    <t>US-2023-130477-CHO-MIL-31000</t>
  </si>
  <si>
    <t>US-2023-130477-CHO-SCR-58000</t>
  </si>
  <si>
    <t>US-2023-130477-CHO-TRI-54000</t>
  </si>
  <si>
    <t>US-2023-101693-CHO-TRI-54000</t>
  </si>
  <si>
    <t>US-2023-101693-CHO-MIL-31000</t>
  </si>
  <si>
    <t>US-2023-137043-CHO-TRI-54000</t>
  </si>
  <si>
    <t>US-2024-169439-CHO-FUD-51000</t>
  </si>
  <si>
    <t>US-2024-169439-CHO-NUT-13000</t>
  </si>
  <si>
    <t>US-2024-162789-CHO-MIL-31000</t>
  </si>
  <si>
    <t>US-2024-162789-CHO-FUD-51000</t>
  </si>
  <si>
    <t>US-2024-116701-CHO-NUT-13000</t>
  </si>
  <si>
    <t>US-2024-133431-CHO-MIL-31000</t>
  </si>
  <si>
    <t>US-2024-133431-CHO-TRI-54000</t>
  </si>
  <si>
    <t>US-2023-152331-CHO-SCR-58000</t>
  </si>
  <si>
    <t>US-2021-124856-CHO-FUD-51000</t>
  </si>
  <si>
    <t>US-2021-124856-CHO-NUT-13000</t>
  </si>
  <si>
    <t>US-2021-124856-CHO-TRI-54000</t>
  </si>
  <si>
    <t>US-2023-142762-CHO-MIL-31000</t>
  </si>
  <si>
    <t>US-2023-116379-CHO-NUT-13000</t>
  </si>
  <si>
    <t>US-2023-139878-CHO-TRI-54000</t>
  </si>
  <si>
    <t>US-2021-117058-CHO-FUD-51000</t>
  </si>
  <si>
    <t>US-2021-100706-CHO-FUD-51000</t>
  </si>
  <si>
    <t>US-2021-100706-CHO-TRI-54000</t>
  </si>
  <si>
    <t>US-2022-131779-CHO-MIL-31000</t>
  </si>
  <si>
    <t>US-2023-157245-CHO-NUT-13000</t>
  </si>
  <si>
    <t>US-2024-150595-CHO-MIL-31000</t>
  </si>
  <si>
    <t>US-2024-150595-CHO-SCR-58000</t>
  </si>
  <si>
    <t>US-2024-150595-CHO-NUT-13000</t>
  </si>
  <si>
    <t>US-2024-108329-CHO-FUD-51000</t>
  </si>
  <si>
    <t>Whittier</t>
  </si>
  <si>
    <t>US-2021-169019-CHO-FUD-51000</t>
  </si>
  <si>
    <t>US-2021-169019-CHO-SCR-58000</t>
  </si>
  <si>
    <t>US-2021-169019-CHO-NUT-13000</t>
  </si>
  <si>
    <t>US-2021-110030-CHO-TRI-54000</t>
  </si>
  <si>
    <t>US-2021-113166-CHO-FUD-51000</t>
  </si>
  <si>
    <t>US-2022-109512-CHO-TRI-54000</t>
  </si>
  <si>
    <t>US-2022-109512-CHO-SCR-58000</t>
  </si>
  <si>
    <t>US-2023-106341-CHO-FUD-51000</t>
  </si>
  <si>
    <t>US-2024-118521-CHO-SCR-58000</t>
  </si>
  <si>
    <t>US-2024-148264-CHO-MIL-31000</t>
  </si>
  <si>
    <t>US-2024-148264-CHO-SCR-58000</t>
  </si>
  <si>
    <t>US-2024-148264-CHO-FUD-51000</t>
  </si>
  <si>
    <t>US-2021-117478-CHO-SCR-58000</t>
  </si>
  <si>
    <t>US-2024-129707-CHO-SCR-58000</t>
  </si>
  <si>
    <t>US-2024-133235-CHO-FUD-51000</t>
  </si>
  <si>
    <t>US-2021-156559-CHO-MIL-31000</t>
  </si>
  <si>
    <t>US-2021-109855-CHO-FUD-51000</t>
  </si>
  <si>
    <t>US-2021-126277-CHO-FUD-51000</t>
  </si>
  <si>
    <t>US-2021-123323-CHO-MIL-31000</t>
  </si>
  <si>
    <t>US-2022-136749-CHO-NUT-13000</t>
  </si>
  <si>
    <t>US-2022-136749-CHO-FUD-51000</t>
  </si>
  <si>
    <t>US-2023-169194-CHO-MIL-31000</t>
  </si>
  <si>
    <t>US-2023-169194-CHO-TRI-54000</t>
  </si>
  <si>
    <t>US-2023-113733-CHO-FUD-51000</t>
  </si>
  <si>
    <t>US-2023-113733-CHO-MIL-31000</t>
  </si>
  <si>
    <t>US-2023-113733-CHO-TRI-54000</t>
  </si>
  <si>
    <t>US-2024-169320-CHO-NUT-13000</t>
  </si>
  <si>
    <t>Elkhart</t>
  </si>
  <si>
    <t>US-2024-169320-CHO-SCR-58000</t>
  </si>
  <si>
    <t>US-2024-103814-CHO-SCR-58000</t>
  </si>
  <si>
    <t>US-2021-115987-CHO-MIL-31000</t>
  </si>
  <si>
    <t>US-2022-114923-CHO-NUT-13000</t>
  </si>
  <si>
    <t>US-2023-166443-CHO-NUT-13000</t>
  </si>
  <si>
    <t>US-2024-105991-CHO-TRI-54000</t>
  </si>
  <si>
    <t>US-2024-105991-CHO-SCR-58000</t>
  </si>
  <si>
    <t>US-2021-113320-CHO-FUD-51000</t>
  </si>
  <si>
    <t>US-2021-113320-CHO-NUT-13000</t>
  </si>
  <si>
    <t>US-2021-113320-CHO-SCR-58000</t>
  </si>
  <si>
    <t>US-2022-121965-CHO-FUD-51000</t>
  </si>
  <si>
    <t>US-2022-121965-CHO-NUT-13000</t>
  </si>
  <si>
    <t>US-2023-141019-CHO-TRI-54000</t>
  </si>
  <si>
    <t>US-2023-139486-CHO-FUD-51000</t>
  </si>
  <si>
    <t>US-2023-139486-CHO-NUT-13000</t>
  </si>
  <si>
    <t>US-2023-131149-CHO-MIL-31000</t>
  </si>
  <si>
    <t>US-2023-131149-CHO-SCR-58000</t>
  </si>
  <si>
    <t>US-2023-131912-CHO-NUT-13000</t>
  </si>
  <si>
    <t>US-2023-144092-CHO-NUT-13000</t>
  </si>
  <si>
    <t>US-2023-144092-CHO-TRI-54000</t>
  </si>
  <si>
    <t>US-2023-144092-CHO-SCR-58000</t>
  </si>
  <si>
    <t>US-2023-133340-CHO-FUD-51000</t>
  </si>
  <si>
    <t>US-2023-133340-CHO-NUT-13000</t>
  </si>
  <si>
    <t>US-2023-133340-CHO-TRI-54000</t>
  </si>
  <si>
    <t>US-2023-154739-CHO-FUD-51000</t>
  </si>
  <si>
    <t>US-2021-134061-CHO-SCR-58000</t>
  </si>
  <si>
    <t>US-2021-153927-CHO-MIL-31000</t>
  </si>
  <si>
    <t>US-2021-153927-CHO-NUT-13000</t>
  </si>
  <si>
    <t>US-2022-137974-CHO-TRI-54000</t>
  </si>
  <si>
    <t>US-2022-137974-CHO-FUD-51000</t>
  </si>
  <si>
    <t>US-2022-137974-CHO-MIL-31000</t>
  </si>
  <si>
    <t>US-2022-164833-CHO-MIL-31000</t>
  </si>
  <si>
    <t>US-2022-164833-CHO-NUT-13000</t>
  </si>
  <si>
    <t>US-2024-163195-CHO-NUT-13000</t>
  </si>
  <si>
    <t>US-2024-120222-CHO-MIL-31000</t>
  </si>
  <si>
    <t>US-2021-104283-CHO-FUD-51000</t>
  </si>
  <si>
    <t>US-2021-104283-CHO-MIL-31000</t>
  </si>
  <si>
    <t>US-2021-104283-CHO-NUT-13000</t>
  </si>
  <si>
    <t>US-2022-169740-CHO-FUD-51000</t>
  </si>
  <si>
    <t>US-2022-120161-CHO-TRI-54000</t>
  </si>
  <si>
    <t>US-2023-105263-CHO-MIL-31000</t>
  </si>
  <si>
    <t>US-2023-105277-CHO-NUT-13000</t>
  </si>
  <si>
    <t>US-2022-104038-CHO-MIL-31000</t>
  </si>
  <si>
    <t>Suffolk</t>
  </si>
  <si>
    <t>US-2022-104038-CHO-SCR-58000</t>
  </si>
  <si>
    <t>US-2022-143238-CHO-SCR-58000</t>
  </si>
  <si>
    <t>La Quinta</t>
  </si>
  <si>
    <t>US-2024-141572-CHO-MIL-31000</t>
  </si>
  <si>
    <t>US-2024-118367-CHO-SCR-58000</t>
  </si>
  <si>
    <t>US-2024-163860-CHO-TRI-54000</t>
  </si>
  <si>
    <t>US-2024-163860-CHO-FUD-51000</t>
  </si>
  <si>
    <t>US-2024-163860-CHO-SCR-58000</t>
  </si>
  <si>
    <t>US-2021-159814-CHO-MIL-31000</t>
  </si>
  <si>
    <t>US-2023-116722-CHO-MIL-31000</t>
  </si>
  <si>
    <t>US-2023-116722-CHO-FUD-51000</t>
  </si>
  <si>
    <t>US-2024-133823-CHO-SCR-58000</t>
  </si>
  <si>
    <t>US-2024-133823-CHO-TRI-54000</t>
  </si>
  <si>
    <t>US-2024-133823-CHO-MIL-31000</t>
  </si>
  <si>
    <t>US-2024-118731-CHO-TRI-54000</t>
  </si>
  <si>
    <t>US-2024-118731-CHO-FUD-51000</t>
  </si>
  <si>
    <t>US-2023-112830-CHO-NUT-13000</t>
  </si>
  <si>
    <t>US-2023-112830-CHO-TRI-54000</t>
  </si>
  <si>
    <t>US-2023-103709-CHO-TRI-54000</t>
  </si>
  <si>
    <t>US-2023-103709-CHO-SCR-58000</t>
  </si>
  <si>
    <t>US-2023-118969-CHO-TRI-54000</t>
  </si>
  <si>
    <t>US-2024-121790-CHO-NUT-13000</t>
  </si>
  <si>
    <t>US-2024-121790-CHO-TRI-54000</t>
  </si>
  <si>
    <t>US-2024-121790-CHO-MIL-31000</t>
  </si>
  <si>
    <t>US-2024-121804-CHO-MIL-31000</t>
  </si>
  <si>
    <t>US-2024-102736-CHO-FUD-51000</t>
  </si>
  <si>
    <t>US-2024-102736-CHO-NUT-13000</t>
  </si>
  <si>
    <t>US-2024-102736-CHO-SCR-58000</t>
  </si>
  <si>
    <t>US-2024-106782-CHO-TRI-54000</t>
  </si>
  <si>
    <t>US-2021-131450-CHO-MIL-31000</t>
  </si>
  <si>
    <t>US-2021-131450-CHO-TRI-54000</t>
  </si>
  <si>
    <t>US-2021-131450-CHO-FUD-51000</t>
  </si>
  <si>
    <t>US-2022-141327-CHO-NUT-13000</t>
  </si>
  <si>
    <t>US-2022-141327-CHO-FUD-51000</t>
  </si>
  <si>
    <t>US-2022-141327-CHO-MIL-31000</t>
  </si>
  <si>
    <t>US-2023-125206-CHO-SCR-58000</t>
  </si>
  <si>
    <t>US-2023-126732-CHO-TRI-54000</t>
  </si>
  <si>
    <t>US-2023-126732-CHO-SCR-58000</t>
  </si>
  <si>
    <t>US-2023-126732-CHO-MIL-31000</t>
  </si>
  <si>
    <t>US-2023-126732-CHO-FUD-51000</t>
  </si>
  <si>
    <t>US-2023-126732-CHO-NUT-13000</t>
  </si>
  <si>
    <t>US-2023-148803-CHO-MIL-31000</t>
  </si>
  <si>
    <t>US-2024-109183-CHO-MIL-31000</t>
  </si>
  <si>
    <t>US-2021-109918-CHO-SCR-58000</t>
  </si>
  <si>
    <t>US-2021-109918-CHO-MIL-31000</t>
  </si>
  <si>
    <t>US-2022-102876-CHO-FUD-51000</t>
  </si>
  <si>
    <t>US-2022-102876-CHO-TRI-54000</t>
  </si>
  <si>
    <t>US-2023-143406-CHO-MIL-31000</t>
  </si>
  <si>
    <t>US-2023-143406-CHO-SCR-58000</t>
  </si>
  <si>
    <t>US-2024-103506-CHO-MIL-31000</t>
  </si>
  <si>
    <t>US-2024-119011-CHO-FUD-51000</t>
  </si>
  <si>
    <t>US-2024-119011-CHO-TRI-54000</t>
  </si>
  <si>
    <t>US-2024-119011-CHO-NUT-13000</t>
  </si>
  <si>
    <t>US-2022-115420-CHO-TRI-54000</t>
  </si>
  <si>
    <t>US-2023-114727-CHO-TRI-54000</t>
  </si>
  <si>
    <t>US-2023-114727-CHO-SCR-58000</t>
  </si>
  <si>
    <t>US-2023-114727-CHO-FUD-51000</t>
  </si>
  <si>
    <t>US-2023-114727-OTH-KAZ-38000</t>
  </si>
  <si>
    <t>US-2023-134362-CHO-SCR-58000</t>
  </si>
  <si>
    <t>US-2024-108000-CHO-SCR-58000</t>
  </si>
  <si>
    <t>US-2024-128832-CHO-SCR-58000</t>
  </si>
  <si>
    <t>US-2024-100223-CHO-SCR-58000</t>
  </si>
  <si>
    <t>US-2024-100223-CHO-FUD-51000</t>
  </si>
  <si>
    <t>US-2024-100223-CHO-TRI-54000</t>
  </si>
  <si>
    <t>US-2021-137092-CHO-MIL-31000</t>
  </si>
  <si>
    <t>US-2021-137092-CHO-NUT-13000</t>
  </si>
  <si>
    <t>US-2021-137092-CHO-FUD-51000</t>
  </si>
  <si>
    <t>US-2021-147648-CHO-TRI-54000</t>
  </si>
  <si>
    <t>US-2022-138919-OTH-GUM-21000</t>
  </si>
  <si>
    <t>US-2022-118766-CHO-SCR-58000</t>
  </si>
  <si>
    <t>US-2022-118766-CHO-MIL-31000</t>
  </si>
  <si>
    <t>US-2023-112025-CHO-NUT-13000</t>
  </si>
  <si>
    <t>US-2023-125969-CHO-TRI-54000</t>
  </si>
  <si>
    <t>US-2024-164168-CHO-SCR-58000</t>
  </si>
  <si>
    <t>US-2024-164168-CHO-MIL-31000</t>
  </si>
  <si>
    <t>US-2024-164168-CHO-TRI-54000</t>
  </si>
  <si>
    <t>US-2024-164168-CHO-FUD-51000</t>
  </si>
  <si>
    <t>US-2024-117702-CHO-NUT-13000</t>
  </si>
  <si>
    <t>US-2024-108294-CHO-SCR-58000</t>
  </si>
  <si>
    <t>US-2021-115084-CHO-NUT-13000</t>
  </si>
  <si>
    <t>Texarkana</t>
  </si>
  <si>
    <t>US-2021-141110-CHO-NUT-13000</t>
  </si>
  <si>
    <t>US-2021-141110-CHO-TRI-54000</t>
  </si>
  <si>
    <t>US-2023-160129-CHO-FUD-51000</t>
  </si>
  <si>
    <t>US-2023-160129-OTH-GUM-21000</t>
  </si>
  <si>
    <t>US-2023-160129-CHO-MIL-31000</t>
  </si>
  <si>
    <t>US-2024-131618-CHO-MIL-31000</t>
  </si>
  <si>
    <t>US-2024-131618-CHO-NUT-13000</t>
  </si>
  <si>
    <t>US-2024-131618-CHO-SCR-58000</t>
  </si>
  <si>
    <t>US-2024-165869-CHO-FUD-51000</t>
  </si>
  <si>
    <t>US-2024-165869-CHO-MIL-31000</t>
  </si>
  <si>
    <t>US-2024-169929-CHO-TRI-54000</t>
  </si>
  <si>
    <t>US-2021-130813-CHO-MIL-31000</t>
  </si>
  <si>
    <t>US-2022-118955-CHO-MIL-31000</t>
  </si>
  <si>
    <t>US-2022-118955-CHO-FUD-51000</t>
  </si>
  <si>
    <t>US-2022-111927-CHO-FUD-51000</t>
  </si>
  <si>
    <t>US-2022-111927-CHO-MIL-31000</t>
  </si>
  <si>
    <t>US-2021-109456-CHO-NUT-13000</t>
  </si>
  <si>
    <t>US-2021-109456-CHO-FUD-51000</t>
  </si>
  <si>
    <t>US-2021-124730-CHO-SCR-58000</t>
  </si>
  <si>
    <t>US-2021-124730-CHO-MIL-31000</t>
  </si>
  <si>
    <t>US-2021-124730-CHO-NUT-13000</t>
  </si>
  <si>
    <t>US-2022-165414-CHO-NUT-13000</t>
  </si>
  <si>
    <t>US-2023-136994-CHO-SCR-58000</t>
  </si>
  <si>
    <t>US-2023-152765-CHO-MIL-31000</t>
  </si>
  <si>
    <t>US-2024-135307-CHO-TRI-54000</t>
  </si>
  <si>
    <t>Gladstone</t>
  </si>
  <si>
    <t>US-2024-135307-CHO-MIL-31000</t>
  </si>
  <si>
    <t>US-2021-126522-CHO-SCR-58000</t>
  </si>
  <si>
    <t>US-2022-122910-CHO-MIL-31000</t>
  </si>
  <si>
    <t>US-2024-160031-CHO-FUD-51000</t>
  </si>
  <si>
    <t>US-2021-165659-CHO-TRI-54000</t>
  </si>
  <si>
    <t>US-2022-104430-CHO-NUT-13000</t>
  </si>
  <si>
    <t>US-2022-168207-CHO-TRI-54000</t>
  </si>
  <si>
    <t>US-2022-168207-CHO-NUT-13000</t>
  </si>
  <si>
    <t>US-2022-168207-CHO-FUD-51000</t>
  </si>
  <si>
    <t>US-2022-154620-CHO-MIL-31000</t>
  </si>
  <si>
    <t>US-2023-159373-CHO-NUT-13000</t>
  </si>
  <si>
    <t>US-2023-159373-CHO-TRI-54000</t>
  </si>
  <si>
    <t>US-2023-159373-CHO-FUD-51000</t>
  </si>
  <si>
    <t>US-2023-157364-CHO-MIL-31000</t>
  </si>
  <si>
    <t>US-2024-147725-CHO-MIL-31000</t>
  </si>
  <si>
    <t>US-2024-122700-CHO-TRI-54000</t>
  </si>
  <si>
    <t>US-2021-103429-CHO-TRI-54000</t>
  </si>
  <si>
    <t>US-2021-103429-CHO-FUD-51000</t>
  </si>
  <si>
    <t>US-2021-103429-CHO-SCR-58000</t>
  </si>
  <si>
    <t>US-2021-103429-CHO-NUT-13000</t>
  </si>
  <si>
    <t>US-2021-160773-CHO-MIL-31000</t>
  </si>
  <si>
    <t>US-2021-160773-CHO-TRI-54000</t>
  </si>
  <si>
    <t>US-2021-164721-CHO-FUD-51000</t>
  </si>
  <si>
    <t>US-2021-164721-CHO-MIL-31000</t>
  </si>
  <si>
    <t>US-2021-164721-CHO-SCR-58000</t>
  </si>
  <si>
    <t>US-2023-109827-CHO-MIL-31000</t>
  </si>
  <si>
    <t>US-2023-109827-CHO-SCR-58000</t>
  </si>
  <si>
    <t>US-2023-109827-CHO-NUT-13000</t>
  </si>
  <si>
    <t>US-2024-144820-CHO-NUT-13000</t>
  </si>
  <si>
    <t>US-2023-102239-CHO-TRI-54000</t>
  </si>
  <si>
    <t>US-2023-102239-CHO-FUD-51000</t>
  </si>
  <si>
    <t>US-2024-102834-CHO-MIL-31000</t>
  </si>
  <si>
    <t>US-2024-162978-CHO-MIL-31000</t>
  </si>
  <si>
    <t>US-2024-162978-CHO-SCR-58000</t>
  </si>
  <si>
    <t>US-2024-162978-CHO-TRI-54000</t>
  </si>
  <si>
    <t>US-2024-158407-CHO-NUT-13000</t>
  </si>
  <si>
    <t>US-2024-158407-CHO-MIL-31000</t>
  </si>
  <si>
    <t>US-2024-152142-CHO-FUD-51000</t>
  </si>
  <si>
    <t>US-2024-101245-CHO-TRI-54000</t>
  </si>
  <si>
    <t>US-2024-101245-CHO-MIL-31000</t>
  </si>
  <si>
    <t>US-2021-112837-CHO-SCR-58000</t>
  </si>
  <si>
    <t>US-2023-157280-CHO-FUD-51000</t>
  </si>
  <si>
    <t>US-2023-157280-CHO-MIL-31000</t>
  </si>
  <si>
    <t>US-2023-157280-CHO-SCR-58000</t>
  </si>
  <si>
    <t>US-2024-117436-CHO-SCR-58000</t>
  </si>
  <si>
    <t>US-2021-116246-CHO-TRI-54000</t>
  </si>
  <si>
    <t>US-2023-117037-CHO-FUD-51000</t>
  </si>
  <si>
    <t>US-2023-117037-CHO-SCR-58000</t>
  </si>
  <si>
    <t>US-2023-111416-CHO-NUT-13000</t>
  </si>
  <si>
    <t>US-2023-132997-CHO-TRI-54000</t>
  </si>
  <si>
    <t>US-2023-132997-CHO-MIL-31000</t>
  </si>
  <si>
    <t>US-2023-132997-CHO-SCR-58000</t>
  </si>
  <si>
    <t>US-2023-132997-CHO-NUT-13000</t>
  </si>
  <si>
    <t>US-2024-166128-CHO-NUT-13000</t>
  </si>
  <si>
    <t>US-2024-166128-CHO-TRI-54000</t>
  </si>
  <si>
    <t>US-2024-102218-CHO-FUD-51000</t>
  </si>
  <si>
    <t>US-2024-102659-CHO-TRI-54000</t>
  </si>
  <si>
    <t>US-2021-124478-CHO-FUD-51000</t>
  </si>
  <si>
    <t>US-2021-124478-OTH-LIC-15000</t>
  </si>
  <si>
    <t>US-2021-124478-CHO-SCR-58000</t>
  </si>
  <si>
    <t>US-2021-124478-CHO-MIL-31000</t>
  </si>
  <si>
    <t>US-2021-168823-OTH-GUM-21000</t>
  </si>
  <si>
    <t>US-2021-168823-CHO-NUT-13000</t>
  </si>
  <si>
    <t>US-2021-140732-CHO-TRI-54000</t>
  </si>
  <si>
    <t>US-2021-140732-CHO-SCR-58000</t>
  </si>
  <si>
    <t>US-2022-130974-CHO-SCR-58000</t>
  </si>
  <si>
    <t>US-2022-130974-CHO-NUT-13000</t>
  </si>
  <si>
    <t>US-2022-130974-CHO-FUD-51000</t>
  </si>
  <si>
    <t>US-2022-110324-CHO-FUD-51000</t>
  </si>
  <si>
    <t>US-2022-110324-CHO-MIL-31000</t>
  </si>
  <si>
    <t>US-2022-110324-SUG-SWE-91000</t>
  </si>
  <si>
    <t>US-2022-143105-CHO-SCR-58000</t>
  </si>
  <si>
    <t>US-2022-143105-CHO-TRI-54000</t>
  </si>
  <si>
    <t>US-2022-143105-CHO-FUD-51000</t>
  </si>
  <si>
    <t>US-2023-128916-CHO-SCR-58000</t>
  </si>
  <si>
    <t>US-2023-128916-CHO-FUD-51000</t>
  </si>
  <si>
    <t>US-2023-117793-OTH-GUM-21000</t>
  </si>
  <si>
    <t>Sheboygan</t>
  </si>
  <si>
    <t>US-2023-117793-CHO-FUD-51000</t>
  </si>
  <si>
    <t>US-2023-117793-CHO-MIL-31000</t>
  </si>
  <si>
    <t>US-2023-117793-CHO-TRI-54000</t>
  </si>
  <si>
    <t>US-2024-107727-CHO-MIL-31000</t>
  </si>
  <si>
    <t>US-2024-158722-CHO-NUT-13000</t>
  </si>
  <si>
    <t>US-2024-110373-CHO-NUT-13000</t>
  </si>
  <si>
    <t>US-2021-133704-OTH-KAZ-38000</t>
  </si>
  <si>
    <t>US-2021-133704-CHO-FUD-51000</t>
  </si>
  <si>
    <t>US-2021-132010-CHO-TRI-54000</t>
  </si>
  <si>
    <t>US-2021-132010-CHO-SCR-58000</t>
  </si>
  <si>
    <t>US-2021-132010-OTH-LIC-15000</t>
  </si>
  <si>
    <t>US-2021-132010-CHO-FUD-51000</t>
  </si>
  <si>
    <t>US-2022-157028-CHO-NUT-13000</t>
  </si>
  <si>
    <t>US-2023-165078-CHO-NUT-13000</t>
  </si>
  <si>
    <t>US-2023-165078-CHO-FUD-51000</t>
  </si>
  <si>
    <t>US-2023-165078-OTH-GUM-21000</t>
  </si>
  <si>
    <t>US-2023-152247-CHO-NUT-13000</t>
  </si>
  <si>
    <t>Cheyenne</t>
  </si>
  <si>
    <t>Wyoming</t>
  </si>
  <si>
    <t>US-2024-123638-CHO-SCR-58000</t>
  </si>
  <si>
    <t>US-2021-151708-CHO-NUT-13000</t>
  </si>
  <si>
    <t>US-2021-151708-CHO-TRI-54000</t>
  </si>
  <si>
    <t>US-2022-113131-CHO-NUT-13000</t>
  </si>
  <si>
    <t>US-2022-113131-CHO-SCR-58000</t>
  </si>
  <si>
    <t>US-2022-113131-CHO-MIL-31000</t>
  </si>
  <si>
    <t>US-2022-145828-CHO-MIL-31000</t>
  </si>
  <si>
    <t>US-2022-168529-CHO-MIL-31000</t>
  </si>
  <si>
    <t>US-2022-144288-CHO-MIL-31000</t>
  </si>
  <si>
    <t>US-2022-144288-CHO-NUT-13000</t>
  </si>
  <si>
    <t>US-2023-118759-CHO-SCR-58000</t>
  </si>
  <si>
    <t>US-2023-118759-CHO-MIL-31000</t>
  </si>
  <si>
    <t>US-2024-105074-CHO-TRI-54000</t>
  </si>
  <si>
    <t>US-2024-169124-CHO-SCR-58000</t>
  </si>
  <si>
    <t>Citrus Heights</t>
  </si>
  <si>
    <t>US-2024-163125-CHO-SCR-58000</t>
  </si>
  <si>
    <t>League City</t>
  </si>
  <si>
    <t>US-2024-149944-CHO-TRI-54000</t>
  </si>
  <si>
    <t>US-2024-149944-CHO-NUT-13000</t>
  </si>
  <si>
    <t>US-2021-141817-CHO-TRI-54000</t>
  </si>
  <si>
    <t>US-2023-128902-CHO-MIL-31000</t>
  </si>
  <si>
    <t>US-2023-112382-CHO-TRI-54000</t>
  </si>
  <si>
    <t>US-2023-142524-CHO-MIL-31000</t>
  </si>
  <si>
    <t>US-2023-142524-CHO-NUT-13000</t>
  </si>
  <si>
    <t>US-2024-151071-CHO-TRI-54000</t>
  </si>
  <si>
    <t>US-2024-144498-CHO-FUD-51000</t>
  </si>
  <si>
    <t>US-2024-144498-CHO-NUT-13000</t>
  </si>
  <si>
    <t>US-2024-122945-CHO-NUT-13000</t>
  </si>
  <si>
    <t>US-2021-107818-CHO-FUD-51000</t>
  </si>
  <si>
    <t>Pasco</t>
  </si>
  <si>
    <t>US-2021-107818-CHO-MIL-31000</t>
  </si>
  <si>
    <t>US-2021-107818-CHO-NUT-13000</t>
  </si>
  <si>
    <t>US-2021-107818-CHO-TRI-54000</t>
  </si>
  <si>
    <t>US-2022-114237-CHO-TRI-54000</t>
  </si>
  <si>
    <t>US-2022-105599-CHO-MIL-31000</t>
  </si>
  <si>
    <t>US-2022-105599-CHO-NUT-13000</t>
  </si>
  <si>
    <t>US-2022-143119-CHO-SCR-58000</t>
  </si>
  <si>
    <t>US-2022-168459-CHO-SCR-58000</t>
  </si>
  <si>
    <t>US-2022-168459-CHO-TRI-54000</t>
  </si>
  <si>
    <t>US-2023-146318-CHO-SCR-58000</t>
  </si>
  <si>
    <t>US-2023-118899-CHO-MIL-31000</t>
  </si>
  <si>
    <t>US-2024-154949-CHO-NUT-13000</t>
  </si>
  <si>
    <t>US-2021-140473-CHO-SCR-58000</t>
  </si>
  <si>
    <t>US-2022-161711-CHO-TRI-54000</t>
  </si>
  <si>
    <t>US-2022-161711-CHO-FUD-51000</t>
  </si>
  <si>
    <t>US-2023-168095-CHO-NUT-13000</t>
  </si>
  <si>
    <t>US-2023-168095-CHO-MIL-31000</t>
  </si>
  <si>
    <t>US-2023-130050-CHO-FUD-51000</t>
  </si>
  <si>
    <t>US-2023-133711-CHO-MIL-31000</t>
  </si>
  <si>
    <t>US-2023-133711-CHO-FUD-51000</t>
  </si>
  <si>
    <t>US-2023-133711-OTH-GUM-21000</t>
  </si>
  <si>
    <t>US-2021-101147-CHO-MIL-31000</t>
  </si>
  <si>
    <t>US-2022-135314-CHO-NUT-13000</t>
  </si>
  <si>
    <t>US-2022-117772-CHO-TRI-54000</t>
  </si>
  <si>
    <t>US-2022-125423-CHO-FUD-51000</t>
  </si>
  <si>
    <t>US-2023-157840-CHO-TRI-54000</t>
  </si>
  <si>
    <t>US-2024-167703-CHO-MIL-31000</t>
  </si>
  <si>
    <t>US-2024-167703-CHO-FUD-51000</t>
  </si>
  <si>
    <t>US-2024-115175-CHO-TRI-54000</t>
  </si>
  <si>
    <t>US-2024-149510-CHO-SCR-58000</t>
  </si>
  <si>
    <t>US-2024-149510-CHO-FUD-51000</t>
  </si>
  <si>
    <t>US-2021-130673-OTH-KAZ-38000</t>
  </si>
  <si>
    <t>San Marcos</t>
  </si>
  <si>
    <t>US-2021-130673-CHO-SCR-58000</t>
  </si>
  <si>
    <t>US-2021-127446-CHO-MIL-31000</t>
  </si>
  <si>
    <t>US-2021-127446-CHO-SCR-58000</t>
  </si>
  <si>
    <t>US-2021-127446-CHO-TRI-54000</t>
  </si>
  <si>
    <t>US-2021-127446-CHO-FUD-51000</t>
  </si>
  <si>
    <t>US-2023-131835-CHO-SCR-58000</t>
  </si>
  <si>
    <t>US-2023-131835-CHO-TRI-54000</t>
  </si>
  <si>
    <t>US-2023-113082-CHO-MIL-31000</t>
  </si>
  <si>
    <t>US-2023-157868-CHO-FUD-51000</t>
  </si>
  <si>
    <t>US-2024-159597-CHO-FUD-51000</t>
  </si>
  <si>
    <t>Coachella</t>
  </si>
  <si>
    <t>US-2024-159597-CHO-SCR-58000</t>
  </si>
  <si>
    <t>US-2021-103989-OTH-KAZ-38000</t>
  </si>
  <si>
    <t>US-2021-103989-CHO-MIL-31000</t>
  </si>
  <si>
    <t>US-2021-103989-CHO-NUT-13000</t>
  </si>
  <si>
    <t>US-2021-103989-CHO-SCR-58000</t>
  </si>
  <si>
    <t>US-2021-161613-CHO-NUT-13000</t>
  </si>
  <si>
    <t>US-2022-145394-CHO-SCR-58000</t>
  </si>
  <si>
    <t>US-2022-145394-CHO-TRI-54000</t>
  </si>
  <si>
    <t>US-2023-145492-CHO-MIL-31000</t>
  </si>
  <si>
    <t>US-2024-145142-CHO-TRI-54000</t>
  </si>
  <si>
    <t>US-2024-160962-CHO-TRI-54000</t>
  </si>
  <si>
    <t>US-2024-134810-CHO-SCR-58000</t>
  </si>
  <si>
    <t>US-2024-134810-CHO-TRI-54000</t>
  </si>
  <si>
    <t>US-2024-146213-CHO-NUT-13000</t>
  </si>
  <si>
    <t>US-2021-120175-CHO-TRI-54000</t>
  </si>
  <si>
    <t>US-2021-164861-CHO-FUD-51000</t>
  </si>
  <si>
    <t>Saint Louis</t>
  </si>
  <si>
    <t>US-2023-139010-CHO-MIL-31000</t>
  </si>
  <si>
    <t>US-2023-139010-CHO-TRI-54000</t>
  </si>
  <si>
    <t>US-2023-139010-CHO-SCR-58000</t>
  </si>
  <si>
    <t>US-2024-151316-CHO-NUT-13000</t>
  </si>
  <si>
    <t>US-2024-151316-CHO-TRI-54000</t>
  </si>
  <si>
    <t>US-2021-157784-CHO-NUT-13000</t>
  </si>
  <si>
    <t>US-2021-157784-CHO-MIL-31000</t>
  </si>
  <si>
    <t>US-2021-156594-CHO-MIL-31000</t>
  </si>
  <si>
    <t>US-2021-156594-CHO-TRI-54000</t>
  </si>
  <si>
    <t>US-2021-156594-CHO-NUT-13000</t>
  </si>
  <si>
    <t>US-2023-116337-CHO-SCR-58000</t>
  </si>
  <si>
    <t>US-2023-146143-CHO-MIL-31000</t>
  </si>
  <si>
    <t>US-2024-128447-CHO-TRI-54000</t>
  </si>
  <si>
    <t>US-2024-128447-CHO-NUT-13000</t>
  </si>
  <si>
    <t>US-2024-148446-CHO-TRI-54000</t>
  </si>
  <si>
    <t>US-2024-102638-CHO-FUD-51000</t>
  </si>
  <si>
    <t>US-2021-123855-CHO-FUD-51000</t>
  </si>
  <si>
    <t>US-2021-101602-CHO-MIL-31000</t>
  </si>
  <si>
    <t>US-2021-101602-CHO-FUD-51000</t>
  </si>
  <si>
    <t>US-2022-116512-CHO-MIL-31000</t>
  </si>
  <si>
    <t>US-2022-168809-CHO-TRI-54000</t>
  </si>
  <si>
    <t>US-2022-168809-CHO-MIL-31000</t>
  </si>
  <si>
    <t>US-2022-129637-CHO-MIL-31000</t>
  </si>
  <si>
    <t>US-2022-129637-CHO-FUD-51000</t>
  </si>
  <si>
    <t>US-2022-111073-CHO-SCR-58000</t>
  </si>
  <si>
    <t>US-2023-139808-CHO-MIL-31000</t>
  </si>
  <si>
    <t>Marysville</t>
  </si>
  <si>
    <t>US-2024-113075-CHO-NUT-13000</t>
  </si>
  <si>
    <t>US-2024-152807-CHO-MIL-31000</t>
  </si>
  <si>
    <t>US-2024-152807-CHO-NUT-13000</t>
  </si>
  <si>
    <t>US-2024-152807-CHO-SCR-58000</t>
  </si>
  <si>
    <t>US-2024-126242-CHO-SCR-58000</t>
  </si>
  <si>
    <t>US-2024-126242-CHO-NUT-13000</t>
  </si>
  <si>
    <t>US-2021-132787-CHO-FUD-51000</t>
  </si>
  <si>
    <t>US-2022-163104-CHO-FUD-51000</t>
  </si>
  <si>
    <t>US-2022-148432-CHO-NUT-13000</t>
  </si>
  <si>
    <t>US-2022-148432-OTH-KAZ-38000</t>
  </si>
  <si>
    <t>US-2023-115504-CHO-SCR-58000</t>
  </si>
  <si>
    <t>US-2023-129868-CHO-TRI-54000</t>
  </si>
  <si>
    <t>US-2023-129868-CHO-MIL-31000</t>
  </si>
  <si>
    <t>US-2023-129868-CHO-FUD-51000</t>
  </si>
  <si>
    <t>US-2023-129868-OTH-LIC-15000</t>
  </si>
  <si>
    <t>US-2021-114251-CHO-FUD-51000</t>
  </si>
  <si>
    <t>US-2021-114251-CHO-MIL-31000</t>
  </si>
  <si>
    <t>US-2021-114251-CHO-SCR-58000</t>
  </si>
  <si>
    <t>US-2021-143371-CHO-NUT-13000</t>
  </si>
  <si>
    <t>US-2021-143371-CHO-FUD-51000</t>
  </si>
  <si>
    <t>US-2022-134782-CHO-TRI-54000</t>
  </si>
  <si>
    <t>US-2023-162383-CHO-NUT-13000</t>
  </si>
  <si>
    <t>US-2024-132290-CHO-MIL-31000</t>
  </si>
  <si>
    <t>US-2024-149181-CHO-SCR-58000</t>
  </si>
  <si>
    <t>US-2024-109757-CHO-FUD-51000</t>
  </si>
  <si>
    <t>US-2024-109757-CHO-TRI-54000</t>
  </si>
  <si>
    <t>US-2021-117744-CHO-MIL-31000</t>
  </si>
  <si>
    <t>Corpus Christi</t>
  </si>
  <si>
    <t>US-2021-117744-CHO-TRI-54000</t>
  </si>
  <si>
    <t>US-2021-117744-CHO-NUT-13000</t>
  </si>
  <si>
    <t>US-2024-100055-CHO-TRI-54000</t>
  </si>
  <si>
    <t>Laurel</t>
  </si>
  <si>
    <t>US-2024-100055-CHO-SCR-58000</t>
  </si>
  <si>
    <t>US-2024-104024-CHO-NUT-13000</t>
  </si>
  <si>
    <t>US-2024-154410-CHO-SCR-58000</t>
  </si>
  <si>
    <t>US-2024-153654-CHO-TRI-54000</t>
  </si>
  <si>
    <t>US-2021-167199-CHO-SCR-58000</t>
  </si>
  <si>
    <t>US-2021-167199-CHO-TRI-54000</t>
  </si>
  <si>
    <t>US-2021-167199-CHO-NUT-13000</t>
  </si>
  <si>
    <t>US-2021-167199-CHO-MIL-31000</t>
  </si>
  <si>
    <t>US-2021-167199-CHO-FUD-51000</t>
  </si>
  <si>
    <t>US-2022-144302-CHO-NUT-13000</t>
  </si>
  <si>
    <t>US-2023-152555-CHO-FUD-51000</t>
  </si>
  <si>
    <t>US-2023-152555-CHO-TRI-54000</t>
  </si>
  <si>
    <t>US-2023-152555-CHO-SCR-58000</t>
  </si>
  <si>
    <t>US-2023-159142-CHO-MIL-31000</t>
  </si>
  <si>
    <t>US-2023-159142-CHO-FUD-51000</t>
  </si>
  <si>
    <t>US-2023-160717-CHO-FUD-51000</t>
  </si>
  <si>
    <t>US-2023-160717-CHO-MIL-31000</t>
  </si>
  <si>
    <t>US-2023-160717-CHO-TRI-54000</t>
  </si>
  <si>
    <t>US-2024-129910-OTH-GUM-21000</t>
  </si>
  <si>
    <t>US-2024-148474-CHO-NUT-13000</t>
  </si>
  <si>
    <t>US-2024-148474-CHO-SCR-58000</t>
  </si>
  <si>
    <t>US-2024-137624-CHO-MIL-31000</t>
  </si>
  <si>
    <t>US-2024-124926-CHO-MIL-31000</t>
  </si>
  <si>
    <t>US-2024-143434-CHO-FUD-51000</t>
  </si>
  <si>
    <t>US-2021-124807-CHO-TRI-54000</t>
  </si>
  <si>
    <t>US-2021-124807-CHO-FUD-51000</t>
  </si>
  <si>
    <t>US-2022-155635-CHO-SCR-58000</t>
  </si>
  <si>
    <t>US-2022-161830-CHO-SCR-58000</t>
  </si>
  <si>
    <t>US-2022-161830-CHO-TRI-54000</t>
  </si>
  <si>
    <t>US-2023-123470-CHO-FUD-51000</t>
  </si>
  <si>
    <t>US-2024-166415-CHO-NUT-13000</t>
  </si>
  <si>
    <t>US-2024-137449-CHO-TRI-54000</t>
  </si>
  <si>
    <t>US-2024-137449-CHO-MIL-31000</t>
  </si>
  <si>
    <t>US-2024-116645-CHO-FUD-51000</t>
  </si>
  <si>
    <t>US-2024-143756-CHO-TRI-54000</t>
  </si>
  <si>
    <t>US-2021-116932-CHO-NUT-13000</t>
  </si>
  <si>
    <t>US-2021-116932-OTH-KAZ-38000</t>
  </si>
  <si>
    <t>US-2021-116932-CHO-FUD-51000</t>
  </si>
  <si>
    <t>US-2021-126333-CHO-FUD-51000</t>
  </si>
  <si>
    <t>US-2022-169278-CHO-FUD-51000</t>
  </si>
  <si>
    <t>US-2024-148138-CHO-FUD-51000</t>
  </si>
  <si>
    <t>US-2021-169789-CHO-NUT-13000</t>
  </si>
  <si>
    <t>US-2023-126543-CHO-MIL-31000</t>
  </si>
  <si>
    <t>US-2023-114307-CHO-NUT-13000</t>
  </si>
  <si>
    <t>US-2023-114307-CHO-SCR-58000</t>
  </si>
  <si>
    <t>US-2023-114307-CHO-TRI-54000</t>
  </si>
  <si>
    <t>US-2023-102232-OTH-KAZ-38000</t>
  </si>
  <si>
    <t>US-2023-165827-CHO-TRI-54000</t>
  </si>
  <si>
    <t>US-2021-149594-CHO-FUD-51000</t>
  </si>
  <si>
    <t>US-2022-144722-CHO-SCR-58000</t>
  </si>
  <si>
    <t>US-2022-128013-CHO-SCR-58000</t>
  </si>
  <si>
    <t>US-2022-128013-CHO-MIL-31000</t>
  </si>
  <si>
    <t>US-2022-162964-CHO-FUD-51000</t>
  </si>
  <si>
    <t>US-2022-162964-CHO-NUT-13000</t>
  </si>
  <si>
    <t>US-2024-162670-CHO-SCR-58000</t>
  </si>
  <si>
    <t>US-2024-162670-CHO-FUD-51000</t>
  </si>
  <si>
    <t>US-2024-162670-CHO-MIL-31000</t>
  </si>
  <si>
    <t>US-2024-162670-OTH-GUM-21000</t>
  </si>
  <si>
    <t>US-2021-166471-CHO-NUT-13000</t>
  </si>
  <si>
    <t>US-2023-105284-OTH-KAZ-38000</t>
  </si>
  <si>
    <t>US-2023-139395-CHO-MIL-31000</t>
  </si>
  <si>
    <t>US-2023-139395-CHO-FUD-51000</t>
  </si>
  <si>
    <t>US-2024-152135-CHO-NUT-13000</t>
  </si>
  <si>
    <t>US-2024-169502-CHO-TRI-54000</t>
  </si>
  <si>
    <t>US-2024-169502-CHO-FUD-51000</t>
  </si>
  <si>
    <t>US-2024-152933-CHO-NUT-13000</t>
  </si>
  <si>
    <t>US-2024-152933-CHO-TRI-54000</t>
  </si>
  <si>
    <t>US-2024-145660-CHO-MIL-31000</t>
  </si>
  <si>
    <t>US-2021-110072-CHO-FUD-51000</t>
  </si>
  <si>
    <t>US-2022-151043-SUG-LAF-25000</t>
  </si>
  <si>
    <t>US-2024-109316-CHO-SCR-58000</t>
  </si>
  <si>
    <t>US-2024-109316-CHO-NUT-13000</t>
  </si>
  <si>
    <t>US-2024-121300-CHO-MIL-31000</t>
  </si>
  <si>
    <t>Mentor</t>
  </si>
  <si>
    <t>US-2024-121300-CHO-FUD-51000</t>
  </si>
  <si>
    <t>US-2024-121300-CHO-NUT-13000</t>
  </si>
  <si>
    <t>US-2021-139598-CHO-MIL-31000</t>
  </si>
  <si>
    <t>US-2021-139598-CHO-FUD-51000</t>
  </si>
  <si>
    <t>US-2021-139598-CHO-NUT-13000</t>
  </si>
  <si>
    <t>US-2022-164007-CHO-NUT-13000</t>
  </si>
  <si>
    <t>US-2022-164007-CHO-TRI-54000</t>
  </si>
  <si>
    <t>US-2023-142685-CHO-SCR-58000</t>
  </si>
  <si>
    <t>US-2021-103744-CHO-SCR-58000</t>
  </si>
  <si>
    <t>US-2021-103744-OTH-GUM-21000</t>
  </si>
  <si>
    <t>US-2022-124975-CHO-NUT-13000</t>
  </si>
  <si>
    <t>US-2022-134992-CHO-TRI-54000</t>
  </si>
  <si>
    <t>US-2022-134992-CHO-FUD-51000</t>
  </si>
  <si>
    <t>US-2023-131499-SUG-LAF-25000</t>
  </si>
  <si>
    <t>US-2024-120705-CHO-MIL-31000</t>
  </si>
  <si>
    <t>US-2021-118276-OTH-GUM-21000</t>
  </si>
  <si>
    <t>US-2022-146948-CHO-SCR-58000</t>
  </si>
  <si>
    <t>US-2022-146948-CHO-FUD-51000</t>
  </si>
  <si>
    <t>US-2023-154053-CHO-FUD-51000</t>
  </si>
  <si>
    <t>US-2023-163972-CHO-NUT-13000</t>
  </si>
  <si>
    <t>US-2024-136672-CHO-NUT-13000</t>
  </si>
  <si>
    <t>US-2024-166933-CHO-TRI-54000</t>
  </si>
  <si>
    <t>US-2024-121125-CHO-SCR-58000</t>
  </si>
  <si>
    <t>US-2024-121125-CHO-MIL-31000</t>
  </si>
  <si>
    <t>US-2024-127712-CHO-MIL-31000</t>
  </si>
  <si>
    <t>US-2024-102967-CHO-MIL-31000</t>
  </si>
  <si>
    <t>US-2021-137274-CHO-MIL-31000</t>
  </si>
  <si>
    <t>US-2022-138303-CHO-FUD-51000</t>
  </si>
  <si>
    <t>US-2022-138303-CHO-NUT-13000</t>
  </si>
  <si>
    <t>US-2024-123239-CHO-NUT-13000</t>
  </si>
  <si>
    <t>US-2024-108574-CHO-NUT-13000</t>
  </si>
  <si>
    <t>US-2024-108574-CHO-SCR-58000</t>
  </si>
  <si>
    <t>US-2024-115070-CHO-SCR-58000</t>
  </si>
  <si>
    <t>US-2021-116785-CHO-NUT-13000</t>
  </si>
  <si>
    <t>US-2021-116785-CHO-SCR-58000</t>
  </si>
  <si>
    <t>US-2022-137603-CHO-NUT-13000</t>
  </si>
  <si>
    <t>Santa Fe</t>
  </si>
  <si>
    <t>US-2023-108497-CHO-FUD-51000</t>
  </si>
  <si>
    <t>US-2023-135209-CHO-FUD-51000</t>
  </si>
  <si>
    <t>US-2023-135209-CHO-MIL-31000</t>
  </si>
  <si>
    <t>US-2024-141558-CHO-SCR-58000</t>
  </si>
  <si>
    <t>US-2024-141558-CHO-TRI-54000</t>
  </si>
  <si>
    <t>US-2024-141558-SUG-NER-92000</t>
  </si>
  <si>
    <t>US-2024-141558-CHO-MIL-31000</t>
  </si>
  <si>
    <t>US-2024-169327-CHO-FUD-51000</t>
  </si>
  <si>
    <t>US-2024-169327-CHO-NUT-13000</t>
  </si>
  <si>
    <t>US-2024-169327-CHO-TRI-54000</t>
  </si>
  <si>
    <t>US-2021-104808-CHO-FUD-51000</t>
  </si>
  <si>
    <t>US-2021-164763-CHO-SCR-58000</t>
  </si>
  <si>
    <t>US-2021-164763-CHO-MIL-31000</t>
  </si>
  <si>
    <t>US-2021-164763-OTH-LIC-15000</t>
  </si>
  <si>
    <t>US-2021-164763-CHO-NUT-13000</t>
  </si>
  <si>
    <t>US-2023-163048-CHO-SCR-58000</t>
  </si>
  <si>
    <t>US-2023-141523-CHO-NUT-13000</t>
  </si>
  <si>
    <t>US-2021-133305-CHO-MIL-31000</t>
  </si>
  <si>
    <t>US-2021-133305-CHO-NUT-13000</t>
  </si>
  <si>
    <t>US-2021-160157-CHO-TRI-54000</t>
  </si>
  <si>
    <t>US-2022-100888-CHO-SCR-58000</t>
  </si>
  <si>
    <t>US-2023-113341-CHO-TRI-54000</t>
  </si>
  <si>
    <t>US-2023-143448-CHO-FUD-51000</t>
  </si>
  <si>
    <t>US-2024-154809-CHO-NUT-13000</t>
  </si>
  <si>
    <t>US-2024-136364-CHO-SCR-58000</t>
  </si>
  <si>
    <t>US-2024-146269-CHO-MIL-31000</t>
  </si>
  <si>
    <t>US-2024-146269-CHO-TRI-54000</t>
  </si>
  <si>
    <t>US-2022-156440-CHO-SCR-58000</t>
  </si>
  <si>
    <t>US-2023-153185-CHO-TRI-54000</t>
  </si>
  <si>
    <t>US-2023-132017-CHO-TRI-54000</t>
  </si>
  <si>
    <t>US-2024-130841-CHO-MIL-31000</t>
  </si>
  <si>
    <t>US-2024-130841-CHO-NUT-13000</t>
  </si>
  <si>
    <t>US-2021-124429-CHO-SCR-58000</t>
  </si>
  <si>
    <t>US-2021-124429-CHO-TRI-54000</t>
  </si>
  <si>
    <t>US-2021-159478-CHO-MIL-31000</t>
  </si>
  <si>
    <t>US-2021-124702-CHO-FUD-51000</t>
  </si>
  <si>
    <t>US-2022-138954-CHO-SCR-58000</t>
  </si>
  <si>
    <t>US-2022-138954-CHO-NUT-13000</t>
  </si>
  <si>
    <t>US-2022-138954-CHO-MIL-31000</t>
  </si>
  <si>
    <t>US-2022-154144-CHO-TRI-54000</t>
  </si>
  <si>
    <t>Lindenhurst</t>
  </si>
  <si>
    <t>US-2023-108959-CHO-SCR-58000</t>
  </si>
  <si>
    <t>US-2024-103520-CHO-MIL-31000</t>
  </si>
  <si>
    <t>US-2021-150301-CHO-SCR-58000</t>
  </si>
  <si>
    <t>US-2022-148635-CHO-SCR-58000</t>
  </si>
  <si>
    <t>US-2022-148635-CHO-TRI-54000</t>
  </si>
  <si>
    <t>US-2022-148635-CHO-FUD-51000</t>
  </si>
  <si>
    <t>US-2022-148635-CHO-MIL-31000</t>
  </si>
  <si>
    <t>US-2024-125878-CHO-TRI-54000</t>
  </si>
  <si>
    <t>US-2024-103212-CHO-MIL-31000</t>
  </si>
  <si>
    <t>US-2024-103212-CHO-TRI-54000</t>
  </si>
  <si>
    <t>US-2024-103212-CHO-NUT-13000</t>
  </si>
  <si>
    <t>US-2024-115448-CHO-SCR-58000</t>
  </si>
  <si>
    <t>US-2023-160528-CHO-FUD-51000</t>
  </si>
  <si>
    <t>US-2023-160528-CHO-SCR-58000</t>
  </si>
  <si>
    <t>US-2024-127026-CHO-MIL-31000</t>
  </si>
  <si>
    <t>US-2024-127026-CHO-NUT-13000</t>
  </si>
  <si>
    <t>US-2024-127026-OTH-FIZ-56000</t>
  </si>
  <si>
    <t>US-2024-127026-OTH-GUM-21000</t>
  </si>
  <si>
    <t>US-2024-144638-CHO-NUT-13000</t>
  </si>
  <si>
    <t>US-2024-144638-CHO-MIL-31000</t>
  </si>
  <si>
    <t>US-2024-144638-OTH-GUM-21000</t>
  </si>
  <si>
    <t>US-2024-108315-CHO-NUT-13000</t>
  </si>
  <si>
    <t>Sanford</t>
  </si>
  <si>
    <t>US-2024-108315-CHO-SCR-58000</t>
  </si>
  <si>
    <t>US-2024-137785-CHO-FUD-51000</t>
  </si>
  <si>
    <t>US-2024-161088-CHO-NUT-13000</t>
  </si>
  <si>
    <t>US-2024-121839-CHO-FUD-51000</t>
  </si>
  <si>
    <t>US-2024-114657-OTH-LIC-15000</t>
  </si>
  <si>
    <t>US-2024-114055-CHO-MIL-31000</t>
  </si>
  <si>
    <t>US-2024-114055-CHO-TRI-54000</t>
  </si>
  <si>
    <t>US-2024-114055-CHO-NUT-13000</t>
  </si>
  <si>
    <t>US-2022-101868-CHO-MIL-31000</t>
  </si>
  <si>
    <t>US-2022-101868-CHO-TRI-54000</t>
  </si>
  <si>
    <t>US-2023-124149-CHO-FUD-51000</t>
  </si>
  <si>
    <t>US-2023-124149-CHO-TRI-54000</t>
  </si>
  <si>
    <t>US-2023-100300-CHO-TRI-54000</t>
  </si>
  <si>
    <t>US-2023-100300-CHO-FUD-51000</t>
  </si>
  <si>
    <t>US-2023-106397-CHO-SCR-58000</t>
  </si>
  <si>
    <t>US-2023-106397-CHO-MIL-31000</t>
  </si>
  <si>
    <t>US-2023-113817-CHO-TRI-54000</t>
  </si>
  <si>
    <t>US-2024-147291-CHO-NUT-13000</t>
  </si>
  <si>
    <t>US-2024-131961-CHO-NUT-13000</t>
  </si>
  <si>
    <t>US-2024-131961-CHO-SCR-58000</t>
  </si>
  <si>
    <t>US-2021-161032-CHO-FUD-51000</t>
  </si>
  <si>
    <t>US-2022-107468-CHO-MIL-31000</t>
  </si>
  <si>
    <t>US-2023-148901-CHO-TRI-54000</t>
  </si>
  <si>
    <t>US-2023-148901-CHO-FUD-51000</t>
  </si>
  <si>
    <t>US-2023-148901-CHO-MIL-31000</t>
  </si>
  <si>
    <t>US-2023-132479-CHO-TRI-54000</t>
  </si>
  <si>
    <t>US-2023-155516-CHO-TRI-54000</t>
  </si>
  <si>
    <t>US-2023-155516-CHO-SCR-58000</t>
  </si>
  <si>
    <t>US-2023-155516-CHO-MIL-31000</t>
  </si>
  <si>
    <t>US-2024-132206-CHO-SCR-58000</t>
  </si>
  <si>
    <t>US-2024-100580-CHO-FUD-51000</t>
  </si>
  <si>
    <t>US-2024-164917-CHO-SCR-58000</t>
  </si>
  <si>
    <t>US-2021-150574-CHO-FUD-51000</t>
  </si>
  <si>
    <t>US-2021-150574-CHO-MIL-31000</t>
  </si>
  <si>
    <t>US-2023-108455-CHO-NUT-13000</t>
  </si>
  <si>
    <t>US-2023-108455-CHO-TRI-54000</t>
  </si>
  <si>
    <t>US-2023-108455-CHO-SCR-58000</t>
  </si>
  <si>
    <t>US-2024-163209-CHO-FUD-51000</t>
  </si>
  <si>
    <t>US-2024-128755-CHO-NUT-13000</t>
  </si>
  <si>
    <t>US-2024-128755-CHO-MIL-31000</t>
  </si>
  <si>
    <t>US-2024-128755-CHO-TRI-54000</t>
  </si>
  <si>
    <t>CA-2021-117964-CHO-TRI-54000</t>
  </si>
  <si>
    <t>Moncton</t>
  </si>
  <si>
    <t>New Brunswick</t>
  </si>
  <si>
    <t>E1A</t>
  </si>
  <si>
    <t>CA-2021-117964-CHO-NUT-13000</t>
  </si>
  <si>
    <t>CA-2022-145154-CHO-TRI-54000</t>
  </si>
  <si>
    <t>CA-2022-154124-CHO-NUT-13000</t>
  </si>
  <si>
    <t>CA-2023-124574-CHO-TRI-54000</t>
  </si>
  <si>
    <t>CA-2023-111254-CHO-NUT-13000</t>
  </si>
  <si>
    <t>CA-2024-106541-CHO-TRI-54000</t>
  </si>
  <si>
    <t>CA-2024-145612-CHO-NUT-13000</t>
  </si>
  <si>
    <t>US-2021-121762-CHO-FUD-51000</t>
  </si>
  <si>
    <t>US-2021-121762-CHO-SCR-58000</t>
  </si>
  <si>
    <t>US-2021-156349-CHO-SCR-58000</t>
  </si>
  <si>
    <t>US-2021-156349-CHO-MIL-31000</t>
  </si>
  <si>
    <t>US-2021-134215-CHO-MIL-31000</t>
  </si>
  <si>
    <t>US-2021-134215-CHO-TRI-54000</t>
  </si>
  <si>
    <t>US-2021-134215-CHO-FUD-51000</t>
  </si>
  <si>
    <t>US-2021-164742-CHO-NUT-13000</t>
  </si>
  <si>
    <t>US-2021-164742-CHO-MIL-31000</t>
  </si>
  <si>
    <t>US-2022-120845-CHO-MIL-31000</t>
  </si>
  <si>
    <t>US-2022-120845-CHO-SCR-58000</t>
  </si>
  <si>
    <t>US-2022-120845-CHO-FUD-51000</t>
  </si>
  <si>
    <t>US-2023-137673-CHO-MIL-31000</t>
  </si>
  <si>
    <t>US-2023-168830-CHO-NUT-13000</t>
  </si>
  <si>
    <t>US-2024-150602-CHO-MIL-31000</t>
  </si>
  <si>
    <t>US-2024-156363-CHO-NUT-13000</t>
  </si>
  <si>
    <t>US-2024-156363-CHO-TRI-54000</t>
  </si>
  <si>
    <t>US-2021-125556-CHO-MIL-31000</t>
  </si>
  <si>
    <t>US-2021-125556-CHO-TRI-54000</t>
  </si>
  <si>
    <t>US-2023-125794-CHO-MIL-31000</t>
  </si>
  <si>
    <t>US-2024-152079-CHO-NUT-13000</t>
  </si>
  <si>
    <t>US-2024-121580-CHO-MIL-31000</t>
  </si>
  <si>
    <t>US-2024-121580-CHO-SCR-58000</t>
  </si>
  <si>
    <t>US-2024-121580-CHO-TRI-54000</t>
  </si>
  <si>
    <t>US-2024-142573-CHO-MIL-31000</t>
  </si>
  <si>
    <t>US-2024-142573-CHO-TRI-54000</t>
  </si>
  <si>
    <t>US-2024-142573-CHO-SCR-58000</t>
  </si>
  <si>
    <t>US-2024-142573-CHO-FUD-51000</t>
  </si>
  <si>
    <t>US-2024-154109-CHO-MIL-31000</t>
  </si>
  <si>
    <t>US-2023-110254-CHO-TRI-54000</t>
  </si>
  <si>
    <t>US-2023-110254-CHO-NUT-13000</t>
  </si>
  <si>
    <t>US-2023-110254-CHO-SCR-58000</t>
  </si>
  <si>
    <t>US-2024-107265-CHO-FUD-51000</t>
  </si>
  <si>
    <t>US-2024-140242-CHO-MIL-31000</t>
  </si>
  <si>
    <t>US-2024-140242-CHO-NUT-13000</t>
  </si>
  <si>
    <t>US-2024-133648-CHO-MIL-31000</t>
  </si>
  <si>
    <t>US-2024-133648-CHO-FUD-51000</t>
  </si>
  <si>
    <t>US-2024-143455-CHO-FUD-51000</t>
  </si>
  <si>
    <t>US-2024-120089-SUG-LAF-25000</t>
  </si>
  <si>
    <t>US-2024-103968-CHO-TRI-54000</t>
  </si>
  <si>
    <t>US-2024-113208-CHO-TRI-54000</t>
  </si>
  <si>
    <t>Dearborn</t>
  </si>
  <si>
    <t>US-2024-158953-CHO-SCR-58000</t>
  </si>
  <si>
    <t>Missouri City</t>
  </si>
  <si>
    <t>US-2024-168655-CHO-MIL-31000</t>
  </si>
  <si>
    <t>US-2024-168655-CHO-FUD-51000</t>
  </si>
  <si>
    <t>US-2022-136224-CHO-NUT-13000</t>
  </si>
  <si>
    <t>US-2024-132262-CHO-NUT-13000</t>
  </si>
  <si>
    <t>US-2021-108861-CHO-TRI-54000</t>
  </si>
  <si>
    <t>US-2023-120355-CHO-MIL-31000</t>
  </si>
  <si>
    <t>US-2023-120355-CHO-NUT-13000</t>
  </si>
  <si>
    <t>US-2024-138156-CHO-SCR-58000</t>
  </si>
  <si>
    <t>US-2024-166142-CHO-SCR-58000</t>
  </si>
  <si>
    <t>US-2024-166142-CHO-TRI-54000</t>
  </si>
  <si>
    <t>US-2021-118192-CHO-SCR-58000</t>
  </si>
  <si>
    <t>US-2021-101266-CHO-MIL-31000</t>
  </si>
  <si>
    <t>US-2021-115049-CHO-MIL-31000</t>
  </si>
  <si>
    <t>US-2022-157154-CHO-MIL-31000</t>
  </si>
  <si>
    <t>US-2023-101329-CHO-NUT-13000</t>
  </si>
  <si>
    <t>US-2023-121013-CHO-NUT-13000</t>
  </si>
  <si>
    <t>US-2023-121013-CHO-TRI-54000</t>
  </si>
  <si>
    <t>US-2023-122063-CHO-MIL-31000</t>
  </si>
  <si>
    <t>US-2023-122063-CHO-FUD-51000</t>
  </si>
  <si>
    <t>US-2024-164329-CHO-TRI-54000</t>
  </si>
  <si>
    <t>US-2024-117394-CHO-MIL-31000</t>
  </si>
  <si>
    <t>US-2024-128160-CHO-FUD-51000</t>
  </si>
  <si>
    <t>US-2024-121216-CHO-TRI-54000</t>
  </si>
  <si>
    <t>US-2024-121216-CHO-NUT-13000</t>
  </si>
  <si>
    <t>US-2021-110555-CHO-TRI-54000</t>
  </si>
  <si>
    <t>US-2021-110555-CHO-MIL-31000</t>
  </si>
  <si>
    <t>US-2021-144029-CHO-TRI-54000</t>
  </si>
  <si>
    <t>US-2021-144029-CHO-SCR-58000</t>
  </si>
  <si>
    <t>US-2021-144029-CHO-MIL-31000</t>
  </si>
  <si>
    <t>US-2022-141684-CHO-MIL-31000</t>
  </si>
  <si>
    <t>US-2022-165743-CHO-SCR-58000</t>
  </si>
  <si>
    <t>US-2022-165743-CHO-TRI-54000</t>
  </si>
  <si>
    <t>US-2024-104451-CHO-NUT-13000</t>
  </si>
  <si>
    <t>US-2024-164378-CHO-MIL-31000</t>
  </si>
  <si>
    <t>US-2024-164378-CHO-NUT-13000</t>
  </si>
  <si>
    <t>US-2024-164378-CHO-SCR-58000</t>
  </si>
  <si>
    <t>US-2024-164378-CHO-FUD-51000</t>
  </si>
  <si>
    <t>US-2024-124968-CHO-MIL-31000</t>
  </si>
  <si>
    <t>US-2024-127285-CHO-SCR-58000</t>
  </si>
  <si>
    <t>US-2024-127285-CHO-TRI-54000</t>
  </si>
  <si>
    <t>US-2021-147774-CHO-NUT-13000</t>
  </si>
  <si>
    <t>US-2022-132941-CHO-SCR-58000</t>
  </si>
  <si>
    <t>US-2022-132941-CHO-NUT-13000</t>
  </si>
  <si>
    <t>US-2022-132941-CHO-FUD-51000</t>
  </si>
  <si>
    <t>US-2022-168760-CHO-FUD-51000</t>
  </si>
  <si>
    <t>US-2022-119592-CHO-TRI-54000</t>
  </si>
  <si>
    <t>US-2023-124793-CHO-NUT-13000</t>
  </si>
  <si>
    <t>US-2023-134656-CHO-NUT-13000</t>
  </si>
  <si>
    <t>US-2024-112172-CHO-FUD-51000</t>
  </si>
  <si>
    <t>US-2024-148068-CHO-FUD-51000</t>
  </si>
  <si>
    <t>US-2024-148068-CHO-MIL-31000</t>
  </si>
  <si>
    <t>US-2024-109099-CHO-TRI-54000</t>
  </si>
  <si>
    <t>US-2021-122567-CHO-FUD-51000</t>
  </si>
  <si>
    <t>US-2021-122567-CHO-TRI-54000</t>
  </si>
  <si>
    <t>US-2021-123225-CHO-NUT-13000</t>
  </si>
  <si>
    <t>US-2021-123225-CHO-MIL-31000</t>
  </si>
  <si>
    <t>US-2023-165673-CHO-SCR-58000</t>
  </si>
  <si>
    <t>US-2024-123659-CHO-TRI-54000</t>
  </si>
  <si>
    <t>US-2024-165204-CHO-FUD-51000</t>
  </si>
  <si>
    <t>US-2024-100097-CHO-NUT-13000</t>
  </si>
  <si>
    <t>US-2024-100097-CHO-MIL-31000</t>
  </si>
  <si>
    <t>US-2021-121167-CHO-FUD-51000</t>
  </si>
  <si>
    <t>US-2023-102981-CHO-FUD-51000</t>
  </si>
  <si>
    <t>US-2023-102981-CHO-SCR-58000</t>
  </si>
  <si>
    <t>US-2023-121601-CHO-TRI-54000</t>
  </si>
  <si>
    <t>US-2024-117653-CHO-FUD-51000</t>
  </si>
  <si>
    <t>US-2022-133025-CHO-NUT-13000</t>
  </si>
  <si>
    <t>US-2022-139094-CHO-SCR-58000</t>
  </si>
  <si>
    <t>US-2023-128727-CHO-TRI-54000</t>
  </si>
  <si>
    <t>US-2024-169054-CHO-MIL-31000</t>
  </si>
  <si>
    <t>US-2024-145506-CHO-FUD-51000</t>
  </si>
  <si>
    <t>US-2024-106663-CHO-TRI-54000</t>
  </si>
  <si>
    <t>US-2024-106663-CHO-NUT-13000</t>
  </si>
  <si>
    <t>US-2024-106663-CHO-FUD-51000</t>
  </si>
  <si>
    <t>US-2024-163020-CHO-MIL-31000</t>
  </si>
  <si>
    <t>US-2024-157931-CHO-SCR-58000</t>
  </si>
  <si>
    <t>US-2024-157931-CHO-FUD-51000</t>
  </si>
  <si>
    <t>US-2022-122140-CHO-TRI-54000</t>
  </si>
  <si>
    <t>US-2022-122140-CHO-NUT-13000</t>
  </si>
  <si>
    <t>US-2024-166233-CHO-MIL-31000</t>
  </si>
  <si>
    <t>US-2021-162089-CHO-MIL-31000</t>
  </si>
  <si>
    <t>US-2021-162089-CHO-FUD-51000</t>
  </si>
  <si>
    <t>US-2021-147914-CHO-FUD-51000</t>
  </si>
  <si>
    <t>US-2021-145926-CHO-MIL-31000</t>
  </si>
  <si>
    <t>US-2022-103772-OTH-KAZ-38000</t>
  </si>
  <si>
    <t>US-2022-103772-CHO-FUD-51000</t>
  </si>
  <si>
    <t>US-2022-102281-CHO-TRI-54000</t>
  </si>
  <si>
    <t>US-2022-102281-CHO-MIL-31000</t>
  </si>
  <si>
    <t>US-2022-102281-OTH-GUM-21000</t>
  </si>
  <si>
    <t>US-2022-147851-CHO-SCR-58000</t>
  </si>
  <si>
    <t>US-2023-141887-CHO-FUD-51000</t>
  </si>
  <si>
    <t>CA-2021-125388-OTH-LIC-15000</t>
  </si>
  <si>
    <t>CA-2021-125388-CHO-SCR-58000</t>
  </si>
  <si>
    <t>US-2022-163433-CHO-SCR-58000</t>
  </si>
  <si>
    <t>US-2022-163433-CHO-MIL-31000</t>
  </si>
  <si>
    <t>US-2022-163433-CHO-FUD-51000</t>
  </si>
  <si>
    <t>US-2022-163433-CHO-TRI-54000</t>
  </si>
  <si>
    <t>US-2022-163433-CHO-NUT-13000</t>
  </si>
  <si>
    <t>US-2022-163433-OTH-GUM-21000</t>
  </si>
  <si>
    <t>US-2022-149629-CHO-MIL-31000</t>
  </si>
  <si>
    <t>US-2022-145121-CHO-MIL-31000</t>
  </si>
  <si>
    <t>US-2022-110765-CHO-MIL-31000</t>
  </si>
  <si>
    <t>US-2023-116974-CHO-SCR-58000</t>
  </si>
  <si>
    <t>US-2023-142335-CHO-FUD-51000</t>
  </si>
  <si>
    <t>US-2023-142335-CHO-MIL-31000</t>
  </si>
  <si>
    <t>US-2023-139689-CHO-MIL-31000</t>
  </si>
  <si>
    <t>US-2023-139689-CHO-TRI-54000</t>
  </si>
  <si>
    <t>US-2024-155152-CHO-MIL-31000</t>
  </si>
  <si>
    <t>US-2024-125388-OTH-LIC-15000</t>
  </si>
  <si>
    <t>US-2024-125388-CHO-SCR-58000</t>
  </si>
  <si>
    <t>CA-2024-125388-OTH-LIC-15000</t>
  </si>
  <si>
    <t>CA-2024-125388-CHO-SCR-58000</t>
  </si>
  <si>
    <t>US-2021-117380-CHO-FUD-51000</t>
  </si>
  <si>
    <t>US-2021-119151-CHO-SCR-58000</t>
  </si>
  <si>
    <t>US-2021-119151-CHO-TRI-54000</t>
  </si>
  <si>
    <t>US-2022-135685-CHO-MIL-31000</t>
  </si>
  <si>
    <t>US-2022-135685-CHO-NUT-13000</t>
  </si>
  <si>
    <t>US-2022-166338-CHO-TRI-54000</t>
  </si>
  <si>
    <t>US-2023-163636-CHO-SCR-58000</t>
  </si>
  <si>
    <t>US-2023-127334-CHO-MIL-31000</t>
  </si>
  <si>
    <t>US-2023-127334-CHO-TRI-54000</t>
  </si>
  <si>
    <t>US-2024-124086-CHO-SCR-58000</t>
  </si>
  <si>
    <t>US-2024-167661-CHO-TRI-54000</t>
  </si>
  <si>
    <t>US-2024-167661-CHO-MIL-31000</t>
  </si>
  <si>
    <t>US-2024-169859-CHO-FUD-51000</t>
  </si>
  <si>
    <t>US-2024-169859-CHO-MIL-31000</t>
  </si>
  <si>
    <t>US-2021-120236-OTH-GUM-21000</t>
  </si>
  <si>
    <t>US-2021-117429-CHO-FUD-51000</t>
  </si>
  <si>
    <t>US-2024-111759-CHO-FUD-51000</t>
  </si>
  <si>
    <t>US-2024-139465-CHO-TRI-54000</t>
  </si>
  <si>
    <t>US-2024-139465-OTH-GUM-21000</t>
  </si>
  <si>
    <t>US-2021-144407-CHO-FUD-51000</t>
  </si>
  <si>
    <t>US-2021-127488-CHO-NUT-13000</t>
  </si>
  <si>
    <t>Boca Raton</t>
  </si>
  <si>
    <t>US-2021-120278-CHO-FUD-51000</t>
  </si>
  <si>
    <t>Wausau</t>
  </si>
  <si>
    <t>US-2021-120278-CHO-NUT-13000</t>
  </si>
  <si>
    <t>US-2021-120278-CHO-SCR-58000</t>
  </si>
  <si>
    <t>US-2021-120278-CHO-TRI-54000</t>
  </si>
  <si>
    <t>US-2022-140221-CHO-NUT-13000</t>
  </si>
  <si>
    <t>US-2022-140221-CHO-TRI-54000</t>
  </si>
  <si>
    <t>US-2022-140221-CHO-FUD-51000</t>
  </si>
  <si>
    <t>US-2022-130659-CHO-TRI-54000</t>
  </si>
  <si>
    <t>US-2022-130659-CHO-NUT-13000</t>
  </si>
  <si>
    <t>US-2022-120103-CHO-MIL-31000</t>
  </si>
  <si>
    <t>US-2022-120103-CHO-TRI-54000</t>
  </si>
  <si>
    <t>US-2022-120103-CHO-SCR-58000</t>
  </si>
  <si>
    <t>US-2023-150077-CHO-TRI-54000</t>
  </si>
  <si>
    <t>US-2023-150658-CHO-SCR-58000</t>
  </si>
  <si>
    <t>US-2023-107104-CHO-SCR-58000</t>
  </si>
  <si>
    <t>US-2023-107104-CHO-TRI-54000</t>
  </si>
  <si>
    <t>US-2023-107104-CHO-NUT-13000</t>
  </si>
  <si>
    <t>US-2024-147942-CHO-NUT-13000</t>
  </si>
  <si>
    <t>US-2024-147942-CHO-SCR-58000</t>
  </si>
  <si>
    <t>US-2021-149244-CHO-MIL-31000</t>
  </si>
  <si>
    <t>US-2021-133809-CHO-NUT-13000</t>
  </si>
  <si>
    <t>US-2021-133809-CHO-TRI-54000</t>
  </si>
  <si>
    <t>US-2022-108119-CHO-NUT-13000</t>
  </si>
  <si>
    <t>Conway</t>
  </si>
  <si>
    <t>US-2023-169887-CHO-FUD-51000</t>
  </si>
  <si>
    <t>US-2023-169887-CHO-SCR-58000</t>
  </si>
  <si>
    <t>US-2023-169887-CHO-TRI-54000</t>
  </si>
  <si>
    <t>US-2021-143637-CHO-MIL-31000</t>
  </si>
  <si>
    <t>US-2021-133228-CHO-NUT-13000</t>
  </si>
  <si>
    <t>US-2021-133228-CHO-SCR-58000</t>
  </si>
  <si>
    <t>US-2022-134257-CHO-NUT-13000</t>
  </si>
  <si>
    <t>US-2022-134257-CHO-FUD-51000</t>
  </si>
  <si>
    <t>US-2022-123939-CHO-MIL-31000</t>
  </si>
  <si>
    <t>US-2022-123939-CHO-TRI-54000</t>
  </si>
  <si>
    <t>US-2023-119186-CHO-MIL-31000</t>
  </si>
  <si>
    <t>US-2023-119186-CHO-TRI-54000</t>
  </si>
  <si>
    <t>US-2023-119186-CHO-FUD-51000</t>
  </si>
  <si>
    <t>US-2023-119186-CHO-SCR-58000</t>
  </si>
  <si>
    <t>US-2023-134348-CHO-TRI-54000</t>
  </si>
  <si>
    <t>US-2023-134348-CHO-FUD-51000</t>
  </si>
  <si>
    <t>US-2021-138709-CHO-MIL-31000</t>
  </si>
  <si>
    <t>US-2021-164616-CHO-TRI-54000</t>
  </si>
  <si>
    <t>US-2021-137589-CHO-SCR-58000</t>
  </si>
  <si>
    <t>US-2021-119032-CHO-TRI-54000</t>
  </si>
  <si>
    <t>US-2022-135020-CHO-MIL-31000</t>
  </si>
  <si>
    <t>US-2022-135020-CHO-TRI-54000</t>
  </si>
  <si>
    <t>US-2022-135020-CHO-FUD-51000</t>
  </si>
  <si>
    <t>US-2022-164623-CHO-MIL-31000</t>
  </si>
  <si>
    <t>US-2023-150350-CHO-MIL-31000</t>
  </si>
  <si>
    <t>US-2023-150350-CHO-NUT-13000</t>
  </si>
  <si>
    <t>US-2023-150350-CHO-TRI-54000</t>
  </si>
  <si>
    <t>US-2023-150350-CHO-SCR-58000</t>
  </si>
  <si>
    <t>US-2023-144547-CHO-NUT-13000</t>
  </si>
  <si>
    <t>US-2024-132619-CHO-TRI-54000</t>
  </si>
  <si>
    <t>US-2021-135405-CHO-TRI-54000</t>
  </si>
  <si>
    <t>US-2022-124044-CHO-MIL-31000</t>
  </si>
  <si>
    <t>US-2022-135272-CHO-TRI-54000</t>
  </si>
  <si>
    <t>US-2023-131296-CHO-TRI-54000</t>
  </si>
  <si>
    <t>US-2021-116757-CHO-FUD-51000</t>
  </si>
  <si>
    <t>US-2021-116757-CHO-MIL-31000</t>
  </si>
  <si>
    <t>US-2022-101007-CHO-TRI-54000</t>
  </si>
  <si>
    <t>US-2022-153906-CHO-MIL-31000</t>
  </si>
  <si>
    <t>US-2022-160794-CHO-MIL-31000</t>
  </si>
  <si>
    <t>US-2022-142377-CHO-NUT-13000</t>
  </si>
  <si>
    <t>US-2024-117667-CHO-SCR-58000</t>
  </si>
  <si>
    <t>US-2024-117667-CHO-MIL-31000</t>
  </si>
  <si>
    <t>US-2024-117667-OTH-GUM-21000</t>
  </si>
  <si>
    <t>US-2022-105312-CHO-TRI-54000</t>
  </si>
  <si>
    <t>US-2022-105312-CHO-SCR-58000</t>
  </si>
  <si>
    <t>US-2022-127502-CHO-NUT-13000</t>
  </si>
  <si>
    <t>US-2023-104157-CHO-NUT-13000</t>
  </si>
  <si>
    <t>US-2023-104157-CHO-FUD-51000</t>
  </si>
  <si>
    <t>US-2023-162726-CHO-FUD-51000</t>
  </si>
  <si>
    <t>US-2023-162726-CHO-SCR-58000</t>
  </si>
  <si>
    <t>US-2024-146906-CHO-TRI-54000</t>
  </si>
  <si>
    <t>US-2024-154137-CHO-NUT-13000</t>
  </si>
  <si>
    <t>US-2021-112914-CHO-MIL-31000</t>
  </si>
  <si>
    <t>US-2021-112914-CHO-NUT-13000</t>
  </si>
  <si>
    <t>US-2021-112914-CHO-TRI-54000</t>
  </si>
  <si>
    <t>US-2022-156608-CHO-SCR-58000</t>
  </si>
  <si>
    <t>US-2023-128671-CHO-NUT-13000</t>
  </si>
  <si>
    <t>US-2023-128671-CHO-SCR-58000</t>
  </si>
  <si>
    <t>US-2024-140963-CHO-MIL-31000</t>
  </si>
  <si>
    <t>US-2024-140963-CHO-FUD-51000</t>
  </si>
  <si>
    <t>US-2024-140963-CHO-SCR-58000</t>
  </si>
  <si>
    <t>US-2021-148614-CHO-MIL-31000</t>
  </si>
  <si>
    <t>US-2021-148614-CHO-SCR-58000</t>
  </si>
  <si>
    <t>US-2022-132948-CHO-SCR-58000</t>
  </si>
  <si>
    <t>US-2022-119690-CHO-MIL-31000</t>
  </si>
  <si>
    <t>US-2022-119690-CHO-FUD-51000</t>
  </si>
  <si>
    <t>US-2022-119690-CHO-NUT-13000</t>
  </si>
  <si>
    <t>US-2022-119690-CHO-SCR-58000</t>
  </si>
  <si>
    <t>US-2023-161361-CHO-TRI-54000</t>
  </si>
  <si>
    <t>US-2023-161361-CHO-NUT-13000</t>
  </si>
  <si>
    <t>US-2023-133319-CHO-MIL-31000</t>
  </si>
  <si>
    <t>US-2024-122994-CHO-SCR-58000</t>
  </si>
  <si>
    <t>US-2024-122308-CHO-NUT-13000</t>
  </si>
  <si>
    <t>US-2024-169894-CHO-TRI-54000</t>
  </si>
  <si>
    <t>US-2024-103415-CHO-SCR-58000</t>
  </si>
  <si>
    <t>US-2021-134103-CHO-NUT-13000</t>
  </si>
  <si>
    <t>US-2022-120320-CHO-MIL-31000</t>
  </si>
  <si>
    <t>US-2022-107020-CHO-FUD-51000</t>
  </si>
  <si>
    <t>US-2023-123512-CHO-FUD-51000</t>
  </si>
  <si>
    <t>US-2023-123512-CHO-MIL-31000</t>
  </si>
  <si>
    <t>US-2023-123512-CHO-SCR-58000</t>
  </si>
  <si>
    <t>US-2023-114895-CHO-TRI-54000</t>
  </si>
  <si>
    <t>US-2023-127698-CHO-NUT-13000</t>
  </si>
  <si>
    <t>US-2024-101798-CHO-SCR-58000</t>
  </si>
  <si>
    <t>US-2024-101798-CHO-NUT-13000</t>
  </si>
  <si>
    <t>US-2021-103660-CHO-MIL-31000</t>
  </si>
  <si>
    <t>US-2021-125997-CHO-SCR-58000</t>
  </si>
  <si>
    <t>US-2021-125997-CHO-MIL-31000</t>
  </si>
  <si>
    <t>US-2021-125997-CHO-NUT-13000</t>
  </si>
  <si>
    <t>US-2021-125997-CHO-FUD-51000</t>
  </si>
  <si>
    <t>US-2021-150518-CHO-MIL-31000</t>
  </si>
  <si>
    <t>Coon Rapids</t>
  </si>
  <si>
    <t>US-2021-150518-CHO-FUD-51000</t>
  </si>
  <si>
    <t>US-2022-164336-CHO-MIL-31000</t>
  </si>
  <si>
    <t>US-2022-137960-CHO-TRI-54000</t>
  </si>
  <si>
    <t>US-2023-138667-CHO-SCR-58000</t>
  </si>
  <si>
    <t>US-2024-107986-CHO-TRI-54000</t>
  </si>
  <si>
    <t>US-2021-117639-CHO-TRI-54000</t>
  </si>
  <si>
    <t>US-2021-117639-CHO-NUT-13000</t>
  </si>
  <si>
    <t>US-2024-136308-CHO-TRI-54000</t>
  </si>
  <si>
    <t>US-2022-139290-OTH-KAZ-38000</t>
  </si>
  <si>
    <t>US-2023-105578-CHO-NUT-13000</t>
  </si>
  <si>
    <t>Parker</t>
  </si>
  <si>
    <t>US-2023-105578-CHO-TRI-54000</t>
  </si>
  <si>
    <t>US-2024-163902-CHO-SCR-58000</t>
  </si>
  <si>
    <t>US-2024-163902-CHO-FUD-51000</t>
  </si>
  <si>
    <t>US-2024-101721-CHO-MIL-31000</t>
  </si>
  <si>
    <t>US-2024-132234-CHO-TRI-54000</t>
  </si>
  <si>
    <t>US-2024-128118-CHO-NUT-13000</t>
  </si>
  <si>
    <t>US-2024-138618-CHO-SCR-58000</t>
  </si>
  <si>
    <t>US-2021-118976-CHO-MIL-31000</t>
  </si>
  <si>
    <t>US-2021-118976-CHO-FUD-51000</t>
  </si>
  <si>
    <t>US-2021-105984-CHO-SCR-58000</t>
  </si>
  <si>
    <t>US-2023-149272-CHO-NUT-13000</t>
  </si>
  <si>
    <t>US-2023-149272-CHO-FUD-51000</t>
  </si>
  <si>
    <t>US-2023-160206-CHO-SCR-58000</t>
  </si>
  <si>
    <t>US-2023-132423-CHO-NUT-13000</t>
  </si>
  <si>
    <t>Grapevine</t>
  </si>
  <si>
    <t>US-2023-132423-CHO-FUD-51000</t>
  </si>
  <si>
    <t>US-2023-139549-CHO-SCR-58000</t>
  </si>
  <si>
    <t>US-2023-151169-CHO-SCR-58000</t>
  </si>
  <si>
    <t>US-2023-164770-OTH-LIC-15000</t>
  </si>
  <si>
    <t>US-2023-164770-CHO-SCR-58000</t>
  </si>
  <si>
    <t>US-2024-133067-CHO-NUT-13000</t>
  </si>
  <si>
    <t>US-2024-167626-CHO-FUD-51000</t>
  </si>
  <si>
    <t>US-2024-167626-CHO-MIL-31000</t>
  </si>
  <si>
    <t>US-2024-115252-CHO-SCR-58000</t>
  </si>
  <si>
    <t>US-2024-115252-CHO-TRI-54000</t>
  </si>
  <si>
    <t>US-2022-117611-CHO-TRI-54000</t>
  </si>
  <si>
    <t>US-2022-117611-CHO-NUT-13000</t>
  </si>
  <si>
    <t>US-2023-114748-CHO-MIL-31000</t>
  </si>
  <si>
    <t>US-2023-114748-CHO-SCR-58000</t>
  </si>
  <si>
    <t>US-2024-147144-CHO-SCR-58000</t>
  </si>
  <si>
    <t>US-2024-107314-OTH-KAZ-38000</t>
  </si>
  <si>
    <t>US-2021-128685-CHO-SCR-58000</t>
  </si>
  <si>
    <t>US-2021-128524-CHO-SCR-58000</t>
  </si>
  <si>
    <t>US-2021-128524-CHO-NUT-13000</t>
  </si>
  <si>
    <t>US-2021-128524-CHO-TRI-54000</t>
  </si>
  <si>
    <t>US-2022-125178-CHO-MIL-31000</t>
  </si>
  <si>
    <t>US-2022-131457-CHO-TRI-54000</t>
  </si>
  <si>
    <t>US-2023-169922-CHO-MIL-31000</t>
  </si>
  <si>
    <t>US-2023-169922-CHO-NUT-13000</t>
  </si>
  <si>
    <t>US-2023-169922-CHO-SCR-58000</t>
  </si>
  <si>
    <t>US-2024-136511-CHO-FUD-51000</t>
  </si>
  <si>
    <t>US-2021-164385-CHO-MIL-31000</t>
  </si>
  <si>
    <t>US-2021-151967-CHO-SCR-58000</t>
  </si>
  <si>
    <t>US-2021-125542-CHO-NUT-13000</t>
  </si>
  <si>
    <t>US-2021-125542-CHO-TRI-54000</t>
  </si>
  <si>
    <t>US-2022-101126-CHO-MIL-31000</t>
  </si>
  <si>
    <t>US-2022-110289-CHO-TRI-54000</t>
  </si>
  <si>
    <t>US-2022-110289-CHO-MIL-31000</t>
  </si>
  <si>
    <t>US-2023-161816-CHO-TRI-54000</t>
  </si>
  <si>
    <t>US-2023-161816-CHO-MIL-31000</t>
  </si>
  <si>
    <t>US-2023-140928-CHO-MIL-31000</t>
  </si>
  <si>
    <t>US-2023-132066-CHO-SCR-58000</t>
  </si>
  <si>
    <t>US-2024-110310-CHO-TRI-54000</t>
  </si>
  <si>
    <t>US-2024-110310-CHO-FUD-51000</t>
  </si>
  <si>
    <t>US-2024-107825-CHO-NUT-13000</t>
  </si>
  <si>
    <t>US-2024-107825-CHO-FUD-51000</t>
  </si>
  <si>
    <t>US-2024-125213-CHO-NUT-13000</t>
  </si>
  <si>
    <t>US-2021-113124-CHO-TRI-54000</t>
  </si>
  <si>
    <t>US-2021-111899-CHO-MIL-31000</t>
  </si>
  <si>
    <t>US-2022-112452-CHO-NUT-13000</t>
  </si>
  <si>
    <t>US-2022-112452-CHO-MIL-31000</t>
  </si>
  <si>
    <t>US-2022-112452-CHO-SCR-58000</t>
  </si>
  <si>
    <t>US-2023-124485-CHO-SCR-58000</t>
  </si>
  <si>
    <t>US-2023-124485-CHO-NUT-13000</t>
  </si>
  <si>
    <t>US-2023-124485-CHO-MIL-31000</t>
  </si>
  <si>
    <t>US-2024-111332-CHO-TRI-54000</t>
  </si>
  <si>
    <t>US-2024-111332-CHO-NUT-13000</t>
  </si>
  <si>
    <t>US-2024-111332-CHO-SCR-58000</t>
  </si>
  <si>
    <t>US-2024-111332-CHO-FUD-51000</t>
  </si>
  <si>
    <t>US-2021-135755-CHO-FUD-51000</t>
  </si>
  <si>
    <t>US-2021-135755-CHO-SCR-58000</t>
  </si>
  <si>
    <t>US-2021-165393-CHO-NUT-13000</t>
  </si>
  <si>
    <t>US-2022-113593-CHO-MIL-31000</t>
  </si>
  <si>
    <t>Santa Maria</t>
  </si>
  <si>
    <t>US-2022-144190-CHO-MIL-31000</t>
  </si>
  <si>
    <t>Royal Oak</t>
  </si>
  <si>
    <t>US-2023-156503-CHO-TRI-54000</t>
  </si>
  <si>
    <t>US-2023-156503-CHO-FUD-51000</t>
  </si>
  <si>
    <t>US-2023-156503-CHO-MIL-31000</t>
  </si>
  <si>
    <t>US-2024-131254-CHO-MIL-31000</t>
  </si>
  <si>
    <t>US-2024-131254-CHO-FUD-51000</t>
  </si>
  <si>
    <t>US-2024-131254-CHO-NUT-13000</t>
  </si>
  <si>
    <t>US-2021-145254-CHO-FUD-51000</t>
  </si>
  <si>
    <t>US-2021-145254-CHO-MIL-31000</t>
  </si>
  <si>
    <t>US-2021-145254-CHO-SCR-58000</t>
  </si>
  <si>
    <t>US-2021-114321-CHO-FUD-51000</t>
  </si>
  <si>
    <t>US-2023-131674-CHO-SCR-58000</t>
  </si>
  <si>
    <t>US-2024-149881-CHO-NUT-13000</t>
  </si>
  <si>
    <t>US-2024-149881-CHO-TRI-54000</t>
  </si>
  <si>
    <t>US-2024-163874-CHO-TRI-54000</t>
  </si>
  <si>
    <t>US-2024-139402-CHO-SCR-58000</t>
  </si>
  <si>
    <t>US-2024-139402-CHO-TRI-54000</t>
  </si>
  <si>
    <t>US-2024-148355-CHO-FUD-51000</t>
  </si>
  <si>
    <t>US-2021-166590-CHO-NUT-13000</t>
  </si>
  <si>
    <t>US-2021-166590-CHO-TRI-54000</t>
  </si>
  <si>
    <t>US-2022-116687-CHO-NUT-13000</t>
  </si>
  <si>
    <t>US-2022-116687-CHO-SCR-58000</t>
  </si>
  <si>
    <t>US-2023-100839-CHO-NUT-13000</t>
  </si>
  <si>
    <t>US-2023-100839-CHO-FUD-51000</t>
  </si>
  <si>
    <t>US-2024-169404-CHO-FUD-51000</t>
  </si>
  <si>
    <t>York</t>
  </si>
  <si>
    <t>US-2024-169404-CHO-TRI-54000</t>
  </si>
  <si>
    <t>US-2024-100951-CHO-MIL-31000</t>
  </si>
  <si>
    <t>CA-2021-184712-CHO-TRI-54000</t>
  </si>
  <si>
    <t>Halifax</t>
  </si>
  <si>
    <t>Nova Scotia</t>
  </si>
  <si>
    <t>B3H</t>
  </si>
  <si>
    <t>CA-2021-123664-CHO-MIL-31000</t>
  </si>
  <si>
    <t>CA-2022-112224-CHO-MIL-31000</t>
  </si>
  <si>
    <t>CA-2023-133541-CHO-MIL-31000</t>
  </si>
  <si>
    <t>CA-2024-184712-CHO-TRI-54000</t>
  </si>
  <si>
    <t>CA-2024-105471-CHO-MIL-31000</t>
  </si>
  <si>
    <t>US-2021-109232-CHO-NUT-13000</t>
  </si>
  <si>
    <t>US-2021-148915-CHO-NUT-13000</t>
  </si>
  <si>
    <t>US-2021-148915-CHO-SCR-58000</t>
  </si>
  <si>
    <t>US-2022-114069-CHO-TRI-54000</t>
  </si>
  <si>
    <t>US-2022-114069-CHO-SCR-58000</t>
  </si>
  <si>
    <t>US-2022-114069-CHO-MIL-31000</t>
  </si>
  <si>
    <t>US-2023-145247-CHO-MIL-31000</t>
  </si>
  <si>
    <t>US-2023-130778-CHO-MIL-31000</t>
  </si>
  <si>
    <t>US-2023-130778-CHO-FUD-51000</t>
  </si>
  <si>
    <t>US-2024-105410-CHO-NUT-13000</t>
  </si>
  <si>
    <t>US-2024-105410-CHO-SCR-58000</t>
  </si>
  <si>
    <t>US-2024-105410-CHO-TRI-54000</t>
  </si>
  <si>
    <t>US-2024-156356-CHO-MIL-31000</t>
  </si>
  <si>
    <t>US-2024-156356-CHO-NUT-13000</t>
  </si>
  <si>
    <t>US-2024-156356-CHO-SCR-58000</t>
  </si>
  <si>
    <t>US-2024-117331-CHO-SCR-58000</t>
  </si>
  <si>
    <t>US-2024-128699-CHO-FUD-51000</t>
  </si>
  <si>
    <t>US-2021-131905-CHO-TRI-54000</t>
  </si>
  <si>
    <t>US-2021-131905-CHO-NUT-13000</t>
  </si>
  <si>
    <t>US-2021-131905-CHO-MIL-31000</t>
  </si>
  <si>
    <t>US-2021-138177-CHO-SCR-58000</t>
  </si>
  <si>
    <t>US-2022-140851-CHO-MIL-31000</t>
  </si>
  <si>
    <t>US-2024-127803-OTH-KAZ-38000</t>
  </si>
  <si>
    <t>US-2024-107167-CHO-MIL-31000</t>
  </si>
  <si>
    <t>US-2024-164112-CHO-TRI-54000</t>
  </si>
  <si>
    <t>US-2021-127614-CHO-MIL-31000</t>
  </si>
  <si>
    <t>US-2021-127614-CHO-SCR-58000</t>
  </si>
  <si>
    <t>US-2022-147830-CHO-NUT-13000</t>
  </si>
  <si>
    <t>US-2022-147830-CHO-TRI-54000</t>
  </si>
  <si>
    <t>US-2022-147830-CHO-FUD-51000</t>
  </si>
  <si>
    <t>US-2023-113551-CHO-NUT-13000</t>
  </si>
  <si>
    <t>Edinburg</t>
  </si>
  <si>
    <t>US-2023-113551-CHO-FUD-51000</t>
  </si>
  <si>
    <t>US-2023-157945-CHO-TRI-54000</t>
  </si>
  <si>
    <t>US-2023-157945-CHO-MIL-31000</t>
  </si>
  <si>
    <t>US-2024-152842-CHO-TRI-54000</t>
  </si>
  <si>
    <t>US-2024-155705-CHO-NUT-13000</t>
  </si>
  <si>
    <t>US-2024-130505-CHO-SCR-58000</t>
  </si>
  <si>
    <t>US-2021-100293-CHO-NUT-13000</t>
  </si>
  <si>
    <t>US-2021-132745-CHO-TRI-54000</t>
  </si>
  <si>
    <t>US-2022-100069-CHO-SCR-58000</t>
  </si>
  <si>
    <t>US-2023-162404-CHO-NUT-13000</t>
  </si>
  <si>
    <t>CA-2021-139675-CHO-SCR-58000</t>
  </si>
  <si>
    <t>T2C</t>
  </si>
  <si>
    <t>CA-2021-139675-CHO-MIL-31000</t>
  </si>
  <si>
    <t>US-2021-169460-CHO-FUD-51000</t>
  </si>
  <si>
    <t>US-2021-131870-CHO-SCR-58000</t>
  </si>
  <si>
    <t>US-2021-131870-CHO-MIL-31000</t>
  </si>
  <si>
    <t>US-2022-139675-CHO-SCR-58000</t>
  </si>
  <si>
    <t>US-2022-139675-CHO-MIL-31000</t>
  </si>
  <si>
    <t>CA-2022-139675-CHO-SCR-58000</t>
  </si>
  <si>
    <t>CA-2022-139675-CHO-MIL-31000</t>
  </si>
  <si>
    <t>US-2022-110667-CHO-FUD-51000</t>
  </si>
  <si>
    <t>US-2022-110667-CHO-SCR-58000</t>
  </si>
  <si>
    <t>US-2022-110667-CHO-NUT-13000</t>
  </si>
  <si>
    <t>US-2022-160864-CHO-NUT-13000</t>
  </si>
  <si>
    <t>CA-2023-139675-CHO-SCR-58000</t>
  </si>
  <si>
    <t>CA-2023-139675-CHO-MIL-31000</t>
  </si>
  <si>
    <t>CA-2024-139675-CHO-SCR-58000</t>
  </si>
  <si>
    <t>CA-2024-139675-CHO-MIL-31000</t>
  </si>
  <si>
    <t>US-2024-151358-CHO-TRI-54000</t>
  </si>
  <si>
    <t>US-2024-100335-CHO-FUD-51000</t>
  </si>
  <si>
    <t>US-2021-100762-CHO-MIL-31000</t>
  </si>
  <si>
    <t>US-2021-100762-CHO-FUD-51000</t>
  </si>
  <si>
    <t>US-2021-100762-CHO-TRI-54000</t>
  </si>
  <si>
    <t>US-2022-130519-CHO-FUD-51000</t>
  </si>
  <si>
    <t>US-2022-130519-CHO-TRI-54000</t>
  </si>
  <si>
    <t>US-2022-130519-CHO-MIL-31000</t>
  </si>
  <si>
    <t>US-2024-120019-CHO-FUD-51000</t>
  </si>
  <si>
    <t>US-2024-120019-CHO-MIL-31000</t>
  </si>
  <si>
    <t>US-2024-117947-CHO-MIL-31000</t>
  </si>
  <si>
    <t>US-2024-117947-CHO-FUD-51000</t>
  </si>
  <si>
    <t>US-2024-117947-CHO-NUT-13000</t>
  </si>
  <si>
    <t>US-2024-116659-CHO-TRI-54000</t>
  </si>
  <si>
    <t>US-2021-115973-CHO-TRI-54000</t>
  </si>
  <si>
    <t>US-2021-122749-CHO-NUT-13000</t>
  </si>
  <si>
    <t>US-2022-103961-CHO-TRI-54000</t>
  </si>
  <si>
    <t>US-2022-137708-CHO-NUT-13000</t>
  </si>
  <si>
    <t>US-2022-137708-CHO-TRI-54000</t>
  </si>
  <si>
    <t>US-2022-137708-CHO-SCR-58000</t>
  </si>
  <si>
    <t>US-2024-130386-CHO-FUD-51000</t>
  </si>
  <si>
    <t>US-2024-130386-CHO-SCR-58000</t>
  </si>
  <si>
    <t>US-2021-111157-CHO-TRI-54000</t>
  </si>
  <si>
    <t>US-2021-111157-CHO-MIL-31000</t>
  </si>
  <si>
    <t>US-2022-147102-CHO-MIL-31000</t>
  </si>
  <si>
    <t>US-2022-113901-CHO-SCR-58000</t>
  </si>
  <si>
    <t>US-2022-113901-CHO-MIL-31000</t>
  </si>
  <si>
    <t>US-2023-123722-CHO-TRI-54000</t>
  </si>
  <si>
    <t>US-2024-122693-CHO-SCR-58000</t>
  </si>
  <si>
    <t>US-2024-136721-CHO-FUD-51000</t>
  </si>
  <si>
    <t>Oak Park</t>
  </si>
  <si>
    <t>US-2024-136721-CHO-MIL-31000</t>
  </si>
  <si>
    <t>US-2024-100384-CHO-MIL-31000</t>
  </si>
  <si>
    <t>US-2022-118948-CHO-SCR-58000</t>
  </si>
  <si>
    <t>US-2023-102561-CHO-NUT-13000</t>
  </si>
  <si>
    <t>US-2023-102561-CHO-SCR-58000</t>
  </si>
  <si>
    <t>US-2023-102561-CHO-MIL-31000</t>
  </si>
  <si>
    <t>US-2023-141586-CHO-FUD-51000</t>
  </si>
  <si>
    <t>US-2024-162712-CHO-TRI-54000</t>
  </si>
  <si>
    <t>US-2024-130148-CHO-MIL-31000</t>
  </si>
  <si>
    <t>US-2024-126536-CHO-MIL-31000</t>
  </si>
  <si>
    <t>US-2024-126536-CHO-NUT-13000</t>
  </si>
  <si>
    <t>US-2024-148166-CHO-MIL-31000</t>
  </si>
  <si>
    <t>US-2021-120313-CHO-TRI-54000</t>
  </si>
  <si>
    <t>US-2022-139759-CHO-SCR-58000</t>
  </si>
  <si>
    <t>US-2022-139759-CHO-TRI-54000</t>
  </si>
  <si>
    <t>US-2023-147473-CHO-MIL-31000</t>
  </si>
  <si>
    <t>US-2024-163790-OTH-KAZ-38000</t>
  </si>
  <si>
    <t>Danville</t>
  </si>
  <si>
    <t>US-2024-163790-CHO-SCR-58000</t>
  </si>
  <si>
    <t>US-2024-163790-OTH-LIC-15000</t>
  </si>
  <si>
    <t>US-2024-163790-CHO-FUD-51000</t>
  </si>
  <si>
    <t>US-2024-163790-CHO-MIL-31000</t>
  </si>
  <si>
    <t>US-2024-163790-CHO-TRI-54000</t>
  </si>
  <si>
    <t>US-2021-125759-OTH-GUM-21000</t>
  </si>
  <si>
    <t>US-2021-150581-CHO-TRI-54000</t>
  </si>
  <si>
    <t>US-2021-150581-CHO-MIL-31000</t>
  </si>
  <si>
    <t>US-2021-111857-CHO-TRI-54000</t>
  </si>
  <si>
    <t>US-2021-164973-CHO-TRI-54000</t>
  </si>
  <si>
    <t>US-2021-164973-CHO-MIL-31000</t>
  </si>
  <si>
    <t>US-2021-164973-SUG-NER-92000</t>
  </si>
  <si>
    <t>US-2022-136805-CHO-MIL-31000</t>
  </si>
  <si>
    <t>US-2022-136805-CHO-NUT-13000</t>
  </si>
  <si>
    <t>US-2022-152128-CHO-FUD-51000</t>
  </si>
  <si>
    <t>US-2022-152128-CHO-TRI-54000</t>
  </si>
  <si>
    <t>US-2024-125367-CHO-SCR-58000</t>
  </si>
  <si>
    <t>US-2022-162166-CHO-MIL-31000</t>
  </si>
  <si>
    <t>US-2022-162166-CHO-NUT-13000</t>
  </si>
  <si>
    <t>US-2022-100531-CHO-NUT-13000</t>
  </si>
  <si>
    <t>US-2022-100531-CHO-TRI-54000</t>
  </si>
  <si>
    <t>US-2022-105676-CHO-NUT-13000</t>
  </si>
  <si>
    <t>US-2023-158806-CHO-NUT-13000</t>
  </si>
  <si>
    <t>US-2023-158806-CHO-FUD-51000</t>
  </si>
  <si>
    <t>US-2023-168844-CHO-TRI-54000</t>
  </si>
  <si>
    <t>US-2023-168844-CHO-FUD-51000</t>
  </si>
  <si>
    <t>US-2023-157308-CHO-SCR-58000</t>
  </si>
  <si>
    <t>US-2023-112340-CHO-SCR-58000</t>
  </si>
  <si>
    <t>US-2023-153598-CHO-SCR-58000</t>
  </si>
  <si>
    <t>US-2023-153598-CHO-MIL-31000</t>
  </si>
  <si>
    <t>US-2023-136049-CHO-SCR-58000</t>
  </si>
  <si>
    <t>US-2024-107636-CHO-SCR-58000</t>
  </si>
  <si>
    <t>US-2021-114433-CHO-SCR-58000</t>
  </si>
  <si>
    <t>US-2021-117135-CHO-NUT-13000</t>
  </si>
  <si>
    <t>US-2021-117135-CHO-TRI-54000</t>
  </si>
  <si>
    <t>US-2021-117135-CHO-MIL-31000</t>
  </si>
  <si>
    <t>US-2021-117464-CHO-NUT-13000</t>
  </si>
  <si>
    <t>US-2021-117464-CHO-MIL-31000</t>
  </si>
  <si>
    <t>US-2022-131338-CHO-FUD-51000</t>
  </si>
  <si>
    <t>US-2022-131338-CHO-MIL-31000</t>
  </si>
  <si>
    <t>US-2022-131338-CHO-SCR-58000</t>
  </si>
  <si>
    <t>US-2022-131338-CHO-NUT-13000</t>
  </si>
  <si>
    <t>US-2022-143490-CHO-NUT-13000</t>
  </si>
  <si>
    <t>US-2022-143490-CHO-FUD-51000</t>
  </si>
  <si>
    <t>US-2024-126865-CHO-NUT-13000</t>
  </si>
  <si>
    <t>US-2022-138485-CHO-SCR-58000</t>
  </si>
  <si>
    <t>US-2023-162110-CHO-SCR-58000</t>
  </si>
  <si>
    <t>US-2023-114104-CHO-FUD-51000</t>
  </si>
  <si>
    <t>Edmond</t>
  </si>
  <si>
    <t>US-2023-114104-CHO-NUT-13000</t>
  </si>
  <si>
    <t>US-2024-150091-CHO-MIL-31000</t>
  </si>
  <si>
    <t>US-2024-150091-CHO-NUT-13000</t>
  </si>
  <si>
    <t>US-2024-150091-CHO-SCR-58000</t>
  </si>
  <si>
    <t>US-2024-167227-CHO-SCR-58000</t>
  </si>
  <si>
    <t>US-2024-167227-CHO-NUT-13000</t>
  </si>
  <si>
    <t>US-2021-131982-CHO-FUD-51000</t>
  </si>
  <si>
    <t>US-2022-141768-CHO-FUD-51000</t>
  </si>
  <si>
    <t>US-2022-125696-CHO-NUT-13000</t>
  </si>
  <si>
    <t>Wilson</t>
  </si>
  <si>
    <t>US-2022-156104-CHO-FUD-51000</t>
  </si>
  <si>
    <t>US-2023-166653-CHO-FUD-51000</t>
  </si>
  <si>
    <t>US-2023-113138-SUG-SWE-91000</t>
  </si>
  <si>
    <t>US-2023-113138-CHO-SCR-58000</t>
  </si>
  <si>
    <t>US-2021-106572-CHO-TRI-54000</t>
  </si>
  <si>
    <t>US-2021-168494-CHO-TRI-54000</t>
  </si>
  <si>
    <t>US-2021-168494-CHO-MIL-31000</t>
  </si>
  <si>
    <t>US-2021-168494-CHO-NUT-13000</t>
  </si>
  <si>
    <t>US-2021-142510-CHO-NUT-13000</t>
  </si>
  <si>
    <t>US-2021-142510-CHO-TRI-54000</t>
  </si>
  <si>
    <t>US-2023-105459-CHO-MIL-31000</t>
  </si>
  <si>
    <t>US-2023-105459-CHO-NUT-13000</t>
  </si>
  <si>
    <t>US-2023-125094-CHO-SCR-58000</t>
  </si>
  <si>
    <t>US-2024-138310-CHO-FUD-51000</t>
  </si>
  <si>
    <t>US-2024-169264-CHO-SCR-58000</t>
  </si>
  <si>
    <t>US-2024-169264-CHO-NUT-13000</t>
  </si>
  <si>
    <t>US-2021-106229-CHO-TRI-54000</t>
  </si>
  <si>
    <t>US-2021-112851-CHO-SCR-58000</t>
  </si>
  <si>
    <t>US-2023-109400-CHO-SCR-58000</t>
  </si>
  <si>
    <t>US-2023-152688-CHO-MIL-31000</t>
  </si>
  <si>
    <t>US-2023-152688-CHO-TRI-54000</t>
  </si>
  <si>
    <t>US-2024-140872-CHO-FUD-51000</t>
  </si>
  <si>
    <t>US-2024-140872-CHO-TRI-54000</t>
  </si>
  <si>
    <t>US-2024-140872-CHO-MIL-31000</t>
  </si>
  <si>
    <t>US-2024-140872-CHO-NUT-13000</t>
  </si>
  <si>
    <t>US-2023-128531-CHO-MIL-31000</t>
  </si>
  <si>
    <t>US-2023-128531-CHO-TRI-54000</t>
  </si>
  <si>
    <t>US-2023-128531-CHO-NUT-13000</t>
  </si>
  <si>
    <t>US-2023-128531-CHO-SCR-58000</t>
  </si>
  <si>
    <t>US-2024-153045-CHO-FUD-51000</t>
  </si>
  <si>
    <t>US-2024-153045-CHO-TRI-54000</t>
  </si>
  <si>
    <t>US-2024-153045-CHO-NUT-13000</t>
  </si>
  <si>
    <t>US-2024-129378-CHO-NUT-13000</t>
  </si>
  <si>
    <t>US-2024-129378-CHO-SCR-58000</t>
  </si>
  <si>
    <t>US-2024-129378-CHO-TRI-54000</t>
  </si>
  <si>
    <t>US-2024-121195-CHO-TRI-54000</t>
  </si>
  <si>
    <t>US-2021-159338-CHO-SCR-58000</t>
  </si>
  <si>
    <t>US-2022-123155-CHO-FUD-51000</t>
  </si>
  <si>
    <t>US-2022-123155-CHO-TRI-54000</t>
  </si>
  <si>
    <t>US-2022-117492-CHO-NUT-13000</t>
  </si>
  <si>
    <t>US-2022-163895-CHO-NUT-13000</t>
  </si>
  <si>
    <t>US-2022-160563-CHO-MIL-31000</t>
  </si>
  <si>
    <t>US-2022-160563-CHO-TRI-54000</t>
  </si>
  <si>
    <t>US-2022-108259-CHO-NUT-13000</t>
  </si>
  <si>
    <t>US-2022-108259-CHO-MIL-31000</t>
  </si>
  <si>
    <t>US-2022-108259-CHO-SCR-58000</t>
  </si>
  <si>
    <t>US-2022-108259-OTH-GUM-21000</t>
  </si>
  <si>
    <t>US-2023-144645-CHO-SCR-58000</t>
  </si>
  <si>
    <t>US-2023-162187-CHO-SCR-58000</t>
  </si>
  <si>
    <t>US-2023-162187-CHO-FUD-51000</t>
  </si>
  <si>
    <t>US-2023-162187-CHO-NUT-13000</t>
  </si>
  <si>
    <t>US-2023-162187-CHO-MIL-31000</t>
  </si>
  <si>
    <t>US-2023-169824-CHO-MIL-31000</t>
  </si>
  <si>
    <t>US-2023-169824-CHO-FUD-51000</t>
  </si>
  <si>
    <t>US-2023-169824-OTH-LIC-15000</t>
  </si>
  <si>
    <t>US-2023-131639-CHO-NUT-13000</t>
  </si>
  <si>
    <t>US-2023-131639-CHO-FUD-51000</t>
  </si>
  <si>
    <t>US-2024-134635-CHO-TRI-54000</t>
  </si>
  <si>
    <t>US-2024-141614-CHO-NUT-13000</t>
  </si>
  <si>
    <t>US-2024-115651-CHO-NUT-13000</t>
  </si>
  <si>
    <t>US-2024-115651-OTH-GUM-21000</t>
  </si>
  <si>
    <t>US-2021-138317-CHO-SCR-58000</t>
  </si>
  <si>
    <t>US-2021-138317-CHO-MIL-31000</t>
  </si>
  <si>
    <t>US-2021-138317-CHO-FUD-51000</t>
  </si>
  <si>
    <t>US-2021-138317-CHO-NUT-13000</t>
  </si>
  <si>
    <t>US-2021-168984-CHO-FUD-51000</t>
  </si>
  <si>
    <t>US-2021-168984-CHO-SCR-58000</t>
  </si>
  <si>
    <t>US-2021-168984-CHO-NUT-13000</t>
  </si>
  <si>
    <t>US-2022-160857-CHO-SCR-58000</t>
  </si>
  <si>
    <t>US-2022-160857-CHO-TRI-54000</t>
  </si>
  <si>
    <t>US-2022-160857-CHO-MIL-31000</t>
  </si>
  <si>
    <t>US-2022-102582-CHO-SCR-58000</t>
  </si>
  <si>
    <t>US-2022-102582-CHO-FUD-51000</t>
  </si>
  <si>
    <t>US-2022-102582-CHO-NUT-13000</t>
  </si>
  <si>
    <t>US-2022-115511-CHO-FUD-51000</t>
  </si>
  <si>
    <t>US-2022-115511-CHO-NUT-13000</t>
  </si>
  <si>
    <t>US-2023-159023-CHO-SCR-58000</t>
  </si>
  <si>
    <t>US-2023-159023-CHO-TRI-54000</t>
  </si>
  <si>
    <t>US-2024-127656-CHO-MIL-31000</t>
  </si>
  <si>
    <t>Waterloo</t>
  </si>
  <si>
    <t>US-2021-106299-CHO-TRI-54000</t>
  </si>
  <si>
    <t>US-2021-106299-CHO-SCR-58000</t>
  </si>
  <si>
    <t>US-2021-106299-CHO-MIL-31000</t>
  </si>
  <si>
    <t>US-2022-144267-CHO-SCR-58000</t>
  </si>
  <si>
    <t>US-2022-144267-CHO-MIL-31000</t>
  </si>
  <si>
    <t>US-2022-144267-CHO-FUD-51000</t>
  </si>
  <si>
    <t>US-2023-158680-CHO-MIL-31000</t>
  </si>
  <si>
    <t>US-2023-134222-CHO-NUT-13000</t>
  </si>
  <si>
    <t>US-2023-164154-CHO-NUT-13000</t>
  </si>
  <si>
    <t>US-2023-164154-CHO-MIL-31000</t>
  </si>
  <si>
    <t>US-2023-110772-CHO-MIL-31000</t>
  </si>
  <si>
    <t>US-2023-110772-CHO-NUT-13000</t>
  </si>
  <si>
    <t>US-2023-110772-CHO-TRI-54000</t>
  </si>
  <si>
    <t>US-2024-150609-CHO-MIL-31000</t>
  </si>
  <si>
    <t>US-2024-154676-CHO-MIL-31000</t>
  </si>
  <si>
    <t>US-2024-148054-CHO-FUD-51000</t>
  </si>
  <si>
    <t>US-2024-148054-CHO-TRI-54000</t>
  </si>
  <si>
    <t>US-2021-140039-OTH-LIC-15000</t>
  </si>
  <si>
    <t>US-2021-121286-CHO-MIL-31000</t>
  </si>
  <si>
    <t>US-2021-121286-CHO-FUD-51000</t>
  </si>
  <si>
    <t>US-2021-154095-CHO-MIL-31000</t>
  </si>
  <si>
    <t>US-2021-154095-CHO-NUT-13000</t>
  </si>
  <si>
    <t>US-2021-154095-CHO-SCR-58000</t>
  </si>
  <si>
    <t>US-2021-154095-CHO-TRI-54000</t>
  </si>
  <si>
    <t>US-2022-117184-CHO-MIL-31000</t>
  </si>
  <si>
    <t>US-2022-117184-CHO-SCR-58000</t>
  </si>
  <si>
    <t>US-2022-112014-CHO-NUT-13000</t>
  </si>
  <si>
    <t>Yucaipa</t>
  </si>
  <si>
    <t>US-2022-161466-CHO-MIL-31000</t>
  </si>
  <si>
    <t>US-2023-151862-OTH-GUM-21000</t>
  </si>
  <si>
    <t>US-2023-118255-CHO-MIL-31000</t>
  </si>
  <si>
    <t>US-2023-118255-CHO-FUD-51000</t>
  </si>
  <si>
    <t>US-2023-130820-CHO-SCR-58000</t>
  </si>
  <si>
    <t>US-2022-109169-CHO-SCR-58000</t>
  </si>
  <si>
    <t>US-2023-113243-CHO-TRI-54000</t>
  </si>
  <si>
    <t>US-2023-113243-CHO-MIL-31000</t>
  </si>
  <si>
    <t>US-2023-107783-CHO-TRI-54000</t>
  </si>
  <si>
    <t>US-2023-107783-CHO-FUD-51000</t>
  </si>
  <si>
    <t>US-2024-115364-CHO-NUT-13000</t>
  </si>
  <si>
    <t>US-2024-162173-CHO-NUT-13000</t>
  </si>
  <si>
    <t>US-2024-162173-CHO-FUD-51000</t>
  </si>
  <si>
    <t>US-2021-148761-CHO-MIL-31000</t>
  </si>
  <si>
    <t>US-2022-105970-CHO-NUT-13000</t>
  </si>
  <si>
    <t>US-2022-105970-OTH-KAZ-38000</t>
  </si>
  <si>
    <t>US-2022-129476-CHO-TRI-54000</t>
  </si>
  <si>
    <t>Orland Park</t>
  </si>
  <si>
    <t>US-2023-117387-CHO-SCR-58000</t>
  </si>
  <si>
    <t>US-2023-158309-CHO-MIL-31000</t>
  </si>
  <si>
    <t>US-2024-140508-CHO-NUT-13000</t>
  </si>
  <si>
    <t>US-2022-146465-CHO-SCR-58000</t>
  </si>
  <si>
    <t>US-2023-125738-CHO-FUD-51000</t>
  </si>
  <si>
    <t>US-2023-125738-CHO-TRI-54000</t>
  </si>
  <si>
    <t>US-2024-156958-CHO-SCR-58000</t>
  </si>
  <si>
    <t>US-2024-156958-CHO-NUT-13000</t>
  </si>
  <si>
    <t>US-2024-156958-CHO-MIL-31000</t>
  </si>
  <si>
    <t>US-2021-128888-CHO-TRI-54000</t>
  </si>
  <si>
    <t>US-2023-150889-CHO-NUT-13000</t>
  </si>
  <si>
    <t>US-2024-161970-CHO-MIL-31000</t>
  </si>
  <si>
    <t>US-2024-161970-CHO-TRI-54000</t>
  </si>
  <si>
    <t>US-2024-101518-CHO-SCR-58000</t>
  </si>
  <si>
    <t>US-2021-150532-CHO-FUD-51000</t>
  </si>
  <si>
    <t>US-2021-111353-CHO-SCR-58000</t>
  </si>
  <si>
    <t>US-2021-146843-CHO-MIL-31000</t>
  </si>
  <si>
    <t>US-2021-146843-CHO-SCR-58000</t>
  </si>
  <si>
    <t>US-2021-107573-CHO-SCR-58000</t>
  </si>
  <si>
    <t>US-2022-137526-CHO-MIL-31000</t>
  </si>
  <si>
    <t>US-2022-137526-CHO-TRI-54000</t>
  </si>
  <si>
    <t>US-2022-137526-CHO-FUD-51000</t>
  </si>
  <si>
    <t>US-2022-167269-CHO-SCR-58000</t>
  </si>
  <si>
    <t>US-2023-148796-CHO-NUT-13000</t>
  </si>
  <si>
    <t>US-2024-142391-CHO-TRI-54000</t>
  </si>
  <si>
    <t>US-2021-149055-OTH-GUM-21000</t>
  </si>
  <si>
    <t>US-2023-164938-CHO-SCR-58000</t>
  </si>
  <si>
    <t>US-2021-150245-CHO-TRI-54000</t>
  </si>
  <si>
    <t>US-2023-105494-CHO-FUD-51000</t>
  </si>
  <si>
    <t>US-2023-105494-CHO-NUT-13000</t>
  </si>
  <si>
    <t>US-2023-159639-CHO-TRI-54000</t>
  </si>
  <si>
    <t>US-2024-162068-CHO-SCR-58000</t>
  </si>
  <si>
    <t>US-2021-163797-CHO-MIL-31000</t>
  </si>
  <si>
    <t>US-2022-153388-CHO-MIL-31000</t>
  </si>
  <si>
    <t>US-2021-166457-CHO-FUD-51000</t>
  </si>
  <si>
    <t>US-2021-166457-CHO-SCR-58000</t>
  </si>
  <si>
    <t>US-2022-140025-CHO-TRI-54000</t>
  </si>
  <si>
    <t>US-2022-140025-CHO-FUD-51000</t>
  </si>
  <si>
    <t>US-2022-129896-CHO-TRI-54000</t>
  </si>
  <si>
    <t>US-2022-129896-CHO-FUD-51000</t>
  </si>
  <si>
    <t>US-2022-129896-CHO-SCR-58000</t>
  </si>
  <si>
    <t>US-2022-126977-CHO-SCR-58000</t>
  </si>
  <si>
    <t>US-2022-126977-CHO-MIL-31000</t>
  </si>
  <si>
    <t>US-2022-126977-CHO-TRI-54000</t>
  </si>
  <si>
    <t>US-2022-126977-CHO-FUD-51000</t>
  </si>
  <si>
    <t>US-2021-134614-CHO-SCR-58000</t>
  </si>
  <si>
    <t>US-2022-101707-CHO-TRI-54000</t>
  </si>
  <si>
    <t>US-2022-101707-CHO-SCR-58000</t>
  </si>
  <si>
    <t>US-2022-111458-CHO-NUT-13000</t>
  </si>
  <si>
    <t>US-2023-162355-CHO-NUT-13000</t>
  </si>
  <si>
    <t>US-2023-162355-CHO-SCR-58000</t>
  </si>
  <si>
    <t>US-2023-138233-CHO-TRI-54000</t>
  </si>
  <si>
    <t>US-2024-118437-CHO-FUD-51000</t>
  </si>
  <si>
    <t>US-2024-118437-CHO-TRI-54000</t>
  </si>
  <si>
    <t>US-2023-160234-CHO-FUD-51000</t>
  </si>
  <si>
    <t>US-2023-114972-CHO-MIL-31000</t>
  </si>
  <si>
    <t>US-2023-114972-CHO-TRI-54000</t>
  </si>
  <si>
    <t>US-2023-163258-CHO-MIL-31000</t>
  </si>
  <si>
    <t>US-2024-110380-CHO-SCR-58000</t>
  </si>
  <si>
    <t>US-2024-130687-CHO-NUT-13000</t>
  </si>
  <si>
    <t>US-2024-130687-CHO-FUD-51000</t>
  </si>
  <si>
    <t>US-2024-130687-CHO-MIL-31000</t>
  </si>
  <si>
    <t>US-2021-102071-CHO-NUT-13000</t>
  </si>
  <si>
    <t>US-2021-109890-CHO-TRI-54000</t>
  </si>
  <si>
    <t>US-2022-155369-CHO-TRI-54000</t>
  </si>
  <si>
    <t>US-2022-129553-CHO-SCR-58000</t>
  </si>
  <si>
    <t>US-2023-162859-CHO-TRI-54000</t>
  </si>
  <si>
    <t>US-2023-162859-CHO-NUT-13000</t>
  </si>
  <si>
    <t>US-2023-106306-CHO-FUD-51000</t>
  </si>
  <si>
    <t>US-2023-150000-CHO-SCR-58000</t>
  </si>
  <si>
    <t>US-2023-151561-CHO-MIL-31000</t>
  </si>
  <si>
    <t>US-2023-151561-CHO-SCR-58000</t>
  </si>
  <si>
    <t>US-2023-144344-CHO-SCR-58000</t>
  </si>
  <si>
    <t>US-2023-144344-CHO-FUD-51000</t>
  </si>
  <si>
    <t>US-2023-103464-CHO-FUD-51000</t>
  </si>
  <si>
    <t>US-2024-140186-CHO-NUT-13000</t>
  </si>
  <si>
    <t>US-2024-140186-CHO-FUD-51000</t>
  </si>
  <si>
    <t>US-2024-140186-CHO-TRI-54000</t>
  </si>
  <si>
    <t>US-2024-116491-CHO-SCR-58000</t>
  </si>
  <si>
    <t>US-2024-123701-CHO-FUD-51000</t>
  </si>
  <si>
    <t>US-2021-103849-CHO-FUD-51000</t>
  </si>
  <si>
    <t>US-2021-103849-CHO-MIL-31000</t>
  </si>
  <si>
    <t>US-2021-103849-CHO-SCR-58000</t>
  </si>
  <si>
    <t>US-2022-166464-CHO-SCR-58000</t>
  </si>
  <si>
    <t>US-2022-166464-CHO-MIL-31000</t>
  </si>
  <si>
    <t>US-2022-134117-CHO-TRI-54000</t>
  </si>
  <si>
    <t>US-2022-134117-CHO-NUT-13000</t>
  </si>
  <si>
    <t>US-2022-134117-CHO-FUD-51000</t>
  </si>
  <si>
    <t>US-2023-111010-CHO-SCR-58000</t>
  </si>
  <si>
    <t>US-2023-147578-CHO-TRI-54000</t>
  </si>
  <si>
    <t>US-2024-122056-CHO-FUD-51000</t>
  </si>
  <si>
    <t>US-2024-135986-CHO-MIL-31000</t>
  </si>
  <si>
    <t>US-2024-155558-CHO-TRI-54000</t>
  </si>
  <si>
    <t>US-2024-155558-CHO-NUT-13000</t>
  </si>
  <si>
    <t>US-2024-148320-CHO-MIL-31000</t>
  </si>
  <si>
    <t>US-2024-113558-CHO-FUD-51000</t>
  </si>
  <si>
    <t>US-2024-113558-CHO-SCR-58000</t>
  </si>
  <si>
    <t>US-2021-135993-CHO-MIL-31000</t>
  </si>
  <si>
    <t>US-2021-135993-CHO-TRI-54000</t>
  </si>
  <si>
    <t>US-2022-154746-CHO-MIL-31000</t>
  </si>
  <si>
    <t>US-2022-154746-OTH-KAZ-38000</t>
  </si>
  <si>
    <t>US-2022-137897-CHO-SCR-58000</t>
  </si>
  <si>
    <t>US-2022-137897-CHO-FUD-51000</t>
  </si>
  <si>
    <t>US-2022-137897-CHO-NUT-13000</t>
  </si>
  <si>
    <t>US-2023-112676-CHO-MIL-31000</t>
  </si>
  <si>
    <t>US-2023-160136-CHO-SCR-58000</t>
  </si>
  <si>
    <t>US-2024-108700-CHO-SCR-58000</t>
  </si>
  <si>
    <t>US-2024-103009-OTH-GUM-21000</t>
  </si>
  <si>
    <t>US-2024-105130-CHO-NUT-13000</t>
  </si>
  <si>
    <t>US-2024-105130-CHO-MIL-31000</t>
  </si>
  <si>
    <t>US-2021-124023-CHO-MIL-31000</t>
  </si>
  <si>
    <t>US-2022-122973-CHO-SCR-58000</t>
  </si>
  <si>
    <t>US-2022-122973-CHO-FUD-51000</t>
  </si>
  <si>
    <t>US-2023-137939-CHO-TRI-54000</t>
  </si>
  <si>
    <t>US-2023-153101-CHO-FUD-51000</t>
  </si>
  <si>
    <t>US-2024-143686-CHO-NUT-13000</t>
  </si>
  <si>
    <t>US-2024-143686-CHO-FUD-51000</t>
  </si>
  <si>
    <t>US-2024-151218-CHO-MIL-31000</t>
  </si>
  <si>
    <t>US-2024-163069-CHO-TRI-54000</t>
  </si>
  <si>
    <t>US-2021-105172-CHO-MIL-31000</t>
  </si>
  <si>
    <t>US-2023-158099-CHO-FUD-51000</t>
  </si>
  <si>
    <t>US-2023-158099-CHO-TRI-54000</t>
  </si>
  <si>
    <t>US-2021-105893-CHO-NUT-13000</t>
  </si>
  <si>
    <t>US-2023-166282-CHO-MIL-31000</t>
  </si>
  <si>
    <t>US-2023-150343-CHO-SCR-58000</t>
  </si>
  <si>
    <t>US-2023-115756-CHO-FUD-51000</t>
  </si>
  <si>
    <t>US-2023-115756-CHO-MIL-31000</t>
  </si>
  <si>
    <t>US-2023-115756-CHO-SCR-58000</t>
  </si>
  <si>
    <t>US-2023-115756-CHO-TRI-54000</t>
  </si>
  <si>
    <t>US-2023-134488-CHO-SCR-58000</t>
  </si>
  <si>
    <t>US-2023-129126-CHO-TRI-54000</t>
  </si>
  <si>
    <t>US-2023-129126-CHO-SCR-58000</t>
  </si>
  <si>
    <t>US-2023-129126-CHO-MIL-31000</t>
  </si>
  <si>
    <t>US-2023-118332-CHO-MIL-31000</t>
  </si>
  <si>
    <t>US-2024-147753-CHO-FUD-51000</t>
  </si>
  <si>
    <t>US-2024-102183-CHO-FUD-51000</t>
  </si>
  <si>
    <t>US-2024-102183-CHO-SCR-58000</t>
  </si>
  <si>
    <t>US-2024-116680-CHO-SCR-58000</t>
  </si>
  <si>
    <t>US-2024-116680-CHO-FUD-51000</t>
  </si>
  <si>
    <t>US-2024-132346-CHO-MIL-31000</t>
  </si>
  <si>
    <t>US-2024-107461-CHO-TRI-54000</t>
  </si>
  <si>
    <t>US-2021-168305-CHO-MIL-31000</t>
  </si>
  <si>
    <t>US-2021-168305-CHO-NUT-13000</t>
  </si>
  <si>
    <t>US-2023-113509-CHO-SCR-58000</t>
  </si>
  <si>
    <t>US-2024-109946-CHO-TRI-54000</t>
  </si>
  <si>
    <t>US-2024-165757-CHO-NUT-13000</t>
  </si>
  <si>
    <t>US-2024-165757-CHO-FUD-51000</t>
  </si>
  <si>
    <t>US-2024-165757-CHO-MIL-31000</t>
  </si>
  <si>
    <t>US-2024-119564-CHO-SCR-58000</t>
  </si>
  <si>
    <t>US-2021-117709-CHO-NUT-13000</t>
  </si>
  <si>
    <t>US-2022-141250-CHO-NUT-13000</t>
  </si>
  <si>
    <t>US-2022-141250-CHO-TRI-54000</t>
  </si>
  <si>
    <t>US-2023-102092-CHO-NUT-13000</t>
  </si>
  <si>
    <t>US-2022-134558-CHO-MIL-31000</t>
  </si>
  <si>
    <t>US-2022-134558-CHO-FUD-51000</t>
  </si>
  <si>
    <t>US-2022-134558-CHO-NUT-13000</t>
  </si>
  <si>
    <t>US-2023-149685-CHO-TRI-54000</t>
  </si>
  <si>
    <t>US-2023-165148-CHO-FUD-51000</t>
  </si>
  <si>
    <t>US-2024-159667-CHO-TRI-54000</t>
  </si>
  <si>
    <t>US-2024-159667-CHO-FUD-51000</t>
  </si>
  <si>
    <t>US-2022-141936-CHO-MIL-31000</t>
  </si>
  <si>
    <t>US-2023-118780-CHO-SCR-58000</t>
  </si>
  <si>
    <t>US-2023-118780-CHO-NUT-13000</t>
  </si>
  <si>
    <t>US-2023-155439-CHO-TRI-54000</t>
  </si>
  <si>
    <t>US-2023-138597-CHO-MIL-31000</t>
  </si>
  <si>
    <t>US-2024-132031-CHO-TRI-54000</t>
  </si>
  <si>
    <t>US-2024-132031-CHO-SCR-58000</t>
  </si>
  <si>
    <t>US-2024-132031-CHO-MIL-31000</t>
  </si>
  <si>
    <t>US-2024-132031-CHO-FUD-51000</t>
  </si>
  <si>
    <t>US-2024-132213-CHO-SCR-58000</t>
  </si>
  <si>
    <t>US-2024-132213-CHO-TRI-54000</t>
  </si>
  <si>
    <t>US-2024-161018-CHO-SCR-58000</t>
  </si>
  <si>
    <t>US-2024-148768-CHO-MIL-31000</t>
  </si>
  <si>
    <t>US-2021-148782-CHO-SCR-58000</t>
  </si>
  <si>
    <t>US-2021-159681-CHO-MIL-31000</t>
  </si>
  <si>
    <t>US-2022-104486-CHO-MIL-31000</t>
  </si>
  <si>
    <t>US-2022-104486-CHO-TRI-54000</t>
  </si>
  <si>
    <t>US-2022-104486-CHO-SCR-58000</t>
  </si>
  <si>
    <t>US-2022-130183-CHO-FUD-51000</t>
  </si>
  <si>
    <t>US-2023-141544-CHO-TRI-54000</t>
  </si>
  <si>
    <t>US-2023-141544-CHO-NUT-13000</t>
  </si>
  <si>
    <t>US-2023-141544-CHO-MIL-31000</t>
  </si>
  <si>
    <t>US-2023-111409-CHO-TRI-54000</t>
  </si>
  <si>
    <t>US-2024-101784-CHO-TRI-54000</t>
  </si>
  <si>
    <t>US-2024-129021-CHO-NUT-13000</t>
  </si>
  <si>
    <t>US-2024-129021-CHO-FUD-51000</t>
  </si>
  <si>
    <t>US-2024-129021-CHO-SCR-58000</t>
  </si>
  <si>
    <t>US-2024-129021-CHO-MIL-31000</t>
  </si>
  <si>
    <t>US-2024-149853-CHO-SCR-58000</t>
  </si>
  <si>
    <t>US-2024-149853-CHO-FUD-51000</t>
  </si>
  <si>
    <t>US-2024-141705-CHO-SCR-58000</t>
  </si>
  <si>
    <t>US-2024-106705-CHO-FUD-51000</t>
  </si>
  <si>
    <t>US-2021-120838-CHO-TRI-54000</t>
  </si>
  <si>
    <t>US-2021-120838-CHO-FUD-51000</t>
  </si>
  <si>
    <t>US-2021-146703-CHO-TRI-54000</t>
  </si>
  <si>
    <t>US-2023-152415-CHO-FUD-51000</t>
  </si>
  <si>
    <t>Marlborough</t>
  </si>
  <si>
    <t>US-2023-152415-CHO-MIL-31000</t>
  </si>
  <si>
    <t>US-2024-140088-CHO-NUT-13000</t>
  </si>
  <si>
    <t>US-2024-128328-CHO-FUD-51000</t>
  </si>
  <si>
    <t>US-2024-128328-CHO-MIL-31000</t>
  </si>
  <si>
    <t>US-2024-128328-CHO-SCR-58000</t>
  </si>
  <si>
    <t>US-2024-108756-CHO-MIL-31000</t>
  </si>
  <si>
    <t>US-2024-143259-CHO-TRI-54000</t>
  </si>
  <si>
    <t>US-2024-143259-CHO-MIL-31000</t>
  </si>
  <si>
    <t>US-2022-156797-CHO-FUD-51000</t>
  </si>
  <si>
    <t>US-2022-156797-CHO-SCR-58000</t>
  </si>
  <si>
    <t>US-2022-121783-CHO-TRI-54000</t>
  </si>
  <si>
    <t>US-2022-121783-CHO-NUT-13000</t>
  </si>
  <si>
    <t>US-2022-121783-CHO-SCR-58000</t>
  </si>
  <si>
    <t>US-2022-164539-CHO-NUT-13000</t>
  </si>
  <si>
    <t>US-2023-147375-CHO-NUT-13000</t>
  </si>
  <si>
    <t>US-2023-147375-SUG-FUN-75000</t>
  </si>
  <si>
    <t>US-2023-151148-CHO-MIL-31000</t>
  </si>
  <si>
    <t>US-2023-151148-OTH-GUM-21000</t>
  </si>
  <si>
    <t>US-2023-147683-CHO-FUD-51000</t>
  </si>
  <si>
    <t>US-2024-142867-CHO-NUT-13000</t>
  </si>
  <si>
    <t>US-2024-142867-CHO-TRI-54000</t>
  </si>
  <si>
    <t>US-2024-143665-CHO-NUT-13000</t>
  </si>
  <si>
    <t>US-2024-143665-CHO-TRI-54000</t>
  </si>
  <si>
    <t>US-2024-118346-CHO-SCR-58000</t>
  </si>
  <si>
    <t>US-2021-112326-CHO-TRI-54000</t>
  </si>
  <si>
    <t>US-2021-112326-CHO-NUT-13000</t>
  </si>
  <si>
    <t>US-2021-112326-CHO-SCR-58000</t>
  </si>
  <si>
    <t>US-2022-156335-CHO-FUD-51000</t>
  </si>
  <si>
    <t>Bayonne</t>
  </si>
  <si>
    <t>US-2022-156335-CHO-MIL-31000</t>
  </si>
  <si>
    <t>US-2022-110891-CHO-NUT-13000</t>
  </si>
  <si>
    <t>US-2022-144099-CHO-MIL-31000</t>
  </si>
  <si>
    <t>US-2024-103247-CHO-FUD-51000</t>
  </si>
  <si>
    <t>US-2024-103247-CHO-NUT-13000</t>
  </si>
  <si>
    <t>US-2021-115413-SUG-SWE-91000</t>
  </si>
  <si>
    <t>US-2021-115413-CHO-SCR-58000</t>
  </si>
  <si>
    <t>US-2021-146815-CHO-MIL-31000</t>
  </si>
  <si>
    <t>US-2021-146815-CHO-SCR-58000</t>
  </si>
  <si>
    <t>US-2021-126683-CHO-FUD-51000</t>
  </si>
  <si>
    <t>US-2021-126683-CHO-MIL-31000</t>
  </si>
  <si>
    <t>US-2022-111864-OTH-KAZ-38000</t>
  </si>
  <si>
    <t>US-2022-146087-CHO-FUD-51000</t>
  </si>
  <si>
    <t>Holyoke</t>
  </si>
  <si>
    <t>US-2022-130253-OTH-LIC-15000</t>
  </si>
  <si>
    <t>US-2023-108504-CHO-SCR-58000</t>
  </si>
  <si>
    <t>US-2023-108504-CHO-NUT-13000</t>
  </si>
  <si>
    <t>US-2023-108504-CHO-TRI-54000</t>
  </si>
  <si>
    <t>US-2023-108504-CHO-FUD-51000</t>
  </si>
  <si>
    <t>US-2023-108504-CHO-MIL-31000</t>
  </si>
  <si>
    <t>US-2023-145177-CHO-SCR-58000</t>
  </si>
  <si>
    <t>US-2023-145177-CHO-NUT-13000</t>
  </si>
  <si>
    <t>US-2023-145177-CHO-MIL-31000</t>
  </si>
  <si>
    <t>US-2024-117401-CHO-MIL-31000</t>
  </si>
  <si>
    <t>US-2024-117401-CHO-SCR-58000</t>
  </si>
  <si>
    <t>US-2024-117401-CHO-NUT-13000</t>
  </si>
  <si>
    <t>US-2024-134096-CHO-TRI-54000</t>
  </si>
  <si>
    <t>US-2024-134096-CHO-MIL-31000</t>
  </si>
  <si>
    <t>US-2021-136861-CHO-NUT-13000</t>
  </si>
  <si>
    <t>US-2022-125563-CHO-TRI-54000</t>
  </si>
  <si>
    <t>US-2022-110261-CHO-SCR-58000</t>
  </si>
  <si>
    <t>Glenview</t>
  </si>
  <si>
    <t>US-2024-109253-CHO-SCR-58000</t>
  </si>
  <si>
    <t>US-2024-109253-CHO-NUT-13000</t>
  </si>
  <si>
    <t>US-2024-109253-CHO-TRI-54000</t>
  </si>
  <si>
    <t>US-2024-109253-CHO-MIL-31000</t>
  </si>
  <si>
    <t>US-2024-162250-CHO-NUT-13000</t>
  </si>
  <si>
    <t>US-2021-126963-CHO-NUT-13000</t>
  </si>
  <si>
    <t>US-2022-143147-CHO-NUT-13000</t>
  </si>
  <si>
    <t>US-2022-143147-CHO-MIL-31000</t>
  </si>
  <si>
    <t>US-2023-153269-CHO-SCR-58000</t>
  </si>
  <si>
    <t>Andover</t>
  </si>
  <si>
    <t>US-2023-153269-CHO-NUT-13000</t>
  </si>
  <si>
    <t>US-2023-153269-CHO-TRI-54000</t>
  </si>
  <si>
    <t>US-2023-101497-CHO-NUT-13000</t>
  </si>
  <si>
    <t>US-2024-128965-CHO-MIL-31000</t>
  </si>
  <si>
    <t>US-2024-128965-CHO-NUT-13000</t>
  </si>
  <si>
    <t>US-2024-128965-CHO-FUD-51000</t>
  </si>
  <si>
    <t>US-2024-156237-CHO-FUD-51000</t>
  </si>
  <si>
    <t>US-2024-156237-CHO-NUT-13000</t>
  </si>
  <si>
    <t>US-2024-156237-CHO-SCR-58000</t>
  </si>
  <si>
    <t>US-2021-120740-CHO-NUT-13000</t>
  </si>
  <si>
    <t>US-2021-120740-CHO-MIL-31000</t>
  </si>
  <si>
    <t>US-2022-164175-CHO-TRI-54000</t>
  </si>
  <si>
    <t>US-2022-135727-CHO-SCR-58000</t>
  </si>
  <si>
    <t>US-2022-140830-CHO-MIL-31000</t>
  </si>
  <si>
    <t>US-2022-140830-CHO-FUD-51000</t>
  </si>
  <si>
    <t>US-2023-161158-CHO-FUD-51000</t>
  </si>
  <si>
    <t>US-2024-111591-CHO-SCR-58000</t>
  </si>
  <si>
    <t>US-2024-111591-CHO-FUD-51000</t>
  </si>
  <si>
    <t>US-2024-111591-CHO-MIL-31000</t>
  </si>
  <si>
    <t>US-2024-111591-CHO-TRI-54000</t>
  </si>
  <si>
    <t>US-2024-163818-CHO-SCR-58000</t>
  </si>
  <si>
    <t>US-2024-111920-CHO-TRI-54000</t>
  </si>
  <si>
    <t>US-2021-136567-CHO-SCR-58000</t>
  </si>
  <si>
    <t>US-2021-136567-CHO-FUD-51000</t>
  </si>
  <si>
    <t>US-2021-136567-CHO-MIL-31000</t>
  </si>
  <si>
    <t>US-2022-132374-CHO-NUT-13000</t>
  </si>
  <si>
    <t>US-2022-155054-CHO-NUT-13000</t>
  </si>
  <si>
    <t>Lewiston</t>
  </si>
  <si>
    <t>US-2022-155054-CHO-SCR-58000</t>
  </si>
  <si>
    <t>US-2023-164896-CHO-TRI-54000</t>
  </si>
  <si>
    <t>US-2024-160423-CHO-TRI-54000</t>
  </si>
  <si>
    <t>US-2024-109211-OTH-KAZ-38000</t>
  </si>
  <si>
    <t>US-2024-133865-CHO-SCR-58000</t>
  </si>
  <si>
    <t>US-2021-150924-CHO-SCR-58000</t>
  </si>
  <si>
    <t>US-2023-152373-CHO-SCR-58000</t>
  </si>
  <si>
    <t>US-2024-145093-CHO-MIL-31000</t>
  </si>
  <si>
    <t>US-2024-103065-CHO-MIL-31000</t>
  </si>
  <si>
    <t>US-2024-103065-CHO-FUD-51000</t>
  </si>
  <si>
    <t>US-2024-103065-CHO-SCR-58000</t>
  </si>
  <si>
    <t>US-2021-161508-CHO-SCR-58000</t>
  </si>
  <si>
    <t>US-2021-161508-CHO-NUT-13000</t>
  </si>
  <si>
    <t>US-2021-161508-CHO-FUD-51000</t>
  </si>
  <si>
    <t>US-2023-119025-CHO-TRI-54000</t>
  </si>
  <si>
    <t>US-2023-107216-CHO-NUT-13000</t>
  </si>
  <si>
    <t>US-2024-133081-CHO-FUD-51000</t>
  </si>
  <si>
    <t>US-2024-133081-CHO-MIL-31000</t>
  </si>
  <si>
    <t>US-2024-105914-CHO-TRI-54000</t>
  </si>
  <si>
    <t>US-2024-105914-CHO-FUD-51000</t>
  </si>
  <si>
    <t>US-2021-125150-CHO-FUD-51000</t>
  </si>
  <si>
    <t>US-2022-127327-CHO-TRI-54000</t>
  </si>
  <si>
    <t>US-2023-140256-CHO-NUT-13000</t>
  </si>
  <si>
    <t>US-2023-113607-CHO-NUT-13000</t>
  </si>
  <si>
    <t>US-2023-113607-CHO-FUD-51000</t>
  </si>
  <si>
    <t>US-2023-105354-CHO-NUT-13000</t>
  </si>
  <si>
    <t>US-2023-140438-CHO-SCR-58000</t>
  </si>
  <si>
    <t>US-2024-156272-CHO-TRI-54000</t>
  </si>
  <si>
    <t>Pompano Beach</t>
  </si>
  <si>
    <t>US-2024-116988-CHO-TRI-54000</t>
  </si>
  <si>
    <t>US-2024-116988-CHO-NUT-13000</t>
  </si>
  <si>
    <t>US-2024-116988-CHO-FUD-51000</t>
  </si>
  <si>
    <t>US-2024-117695-CHO-TRI-54000</t>
  </si>
  <si>
    <t>US-2024-137323-CHO-SCR-58000</t>
  </si>
  <si>
    <t>US-2021-164210-CHO-SCR-58000</t>
  </si>
  <si>
    <t>US-2022-162782-CHO-NUT-13000</t>
  </si>
  <si>
    <t>US-2022-114839-CHO-NUT-13000</t>
  </si>
  <si>
    <t>US-2022-144274-CHO-TRI-54000</t>
  </si>
  <si>
    <t>US-2022-144274-CHO-MIL-31000</t>
  </si>
  <si>
    <t>US-2022-144274-CHO-SCR-58000</t>
  </si>
  <si>
    <t>US-2022-145422-CHO-SCR-58000</t>
  </si>
  <si>
    <t>US-2023-131891-CHO-FUD-51000</t>
  </si>
  <si>
    <t>Pensacola</t>
  </si>
  <si>
    <t>US-2023-120257-CHO-MIL-31000</t>
  </si>
  <si>
    <t>US-2021-127859-CHO-MIL-31000</t>
  </si>
  <si>
    <t>US-2021-157070-CHO-MIL-31000</t>
  </si>
  <si>
    <t>US-2022-130995-CHO-SCR-58000</t>
  </si>
  <si>
    <t>US-2022-117086-CHO-SCR-58000</t>
  </si>
  <si>
    <t>US-2023-109652-CHO-FUD-51000</t>
  </si>
  <si>
    <t>US-2023-142097-CHO-MIL-31000</t>
  </si>
  <si>
    <t>US-2023-142097-CHO-NUT-13000</t>
  </si>
  <si>
    <t>US-2023-134425-CHO-NUT-13000</t>
  </si>
  <si>
    <t>US-2024-144526-CHO-NUT-13000</t>
  </si>
  <si>
    <t>US-2024-144526-CHO-FUD-51000</t>
  </si>
  <si>
    <t>US-2024-104066-CHO-NUT-13000</t>
  </si>
  <si>
    <t>US-2021-154186-CHO-MIL-31000</t>
  </si>
  <si>
    <t>US-2022-150441-CHO-NUT-13000</t>
  </si>
  <si>
    <t>US-2022-155068-CHO-SCR-58000</t>
  </si>
  <si>
    <t>US-2022-155068-CHO-MIL-31000</t>
  </si>
  <si>
    <t>US-2022-111780-CHO-FUD-51000</t>
  </si>
  <si>
    <t>US-2022-111780-CHO-SCR-58000</t>
  </si>
  <si>
    <t>US-2023-128195-CHO-TRI-54000</t>
  </si>
  <si>
    <t>US-2024-131695-CHO-MIL-31000</t>
  </si>
  <si>
    <t>US-2024-141929-CHO-NUT-13000</t>
  </si>
  <si>
    <t>US-2024-141929-CHO-MIL-31000</t>
  </si>
  <si>
    <t>US-2024-141929-CHO-SCR-58000</t>
  </si>
  <si>
    <t>US-2024-127313-CHO-SCR-58000</t>
  </si>
  <si>
    <t>US-2024-127313-CHO-TRI-54000</t>
  </si>
  <si>
    <t>US-2024-161480-CHO-SCR-58000</t>
  </si>
  <si>
    <t>US-2021-118997-CHO-FUD-51000</t>
  </si>
  <si>
    <t>US-2021-129091-OTH-GUM-21000</t>
  </si>
  <si>
    <t>US-2021-129091-CHO-MIL-31000</t>
  </si>
  <si>
    <t>US-2021-129091-CHO-NUT-13000</t>
  </si>
  <si>
    <t>US-2022-155453-CHO-NUT-13000</t>
  </si>
  <si>
    <t>US-2023-101343-CHO-SCR-58000</t>
  </si>
  <si>
    <t>US-2024-106145-CHO-SCR-58000</t>
  </si>
  <si>
    <t>US-2024-106145-CHO-TRI-54000</t>
  </si>
  <si>
    <t>US-2024-106145-CHO-FUD-51000</t>
  </si>
  <si>
    <t>US-2024-111745-CHO-NUT-13000</t>
  </si>
  <si>
    <t>US-2024-163629-CHO-TRI-54000</t>
  </si>
  <si>
    <t>US-2024-163629-CHO-SCR-58000</t>
  </si>
  <si>
    <t>US-2021-123064-CHO-NUT-13000</t>
  </si>
  <si>
    <t>US-2021-102008-CHO-MIL-31000</t>
  </si>
  <si>
    <t>US-2021-134313-CHO-FUD-51000</t>
  </si>
  <si>
    <t>US-2022-130792-CHO-MIL-31000</t>
  </si>
  <si>
    <t>US-2022-130792-CHO-FUD-51000</t>
  </si>
  <si>
    <t>US-2022-122784-CHO-TRI-54000</t>
  </si>
  <si>
    <t>US-2022-122784-CHO-MIL-31000</t>
  </si>
  <si>
    <t>US-2022-149909-CHO-NUT-13000</t>
  </si>
  <si>
    <t>US-2022-149909-CHO-FUD-51000</t>
  </si>
  <si>
    <t>US-2023-149979-CHO-MIL-31000</t>
  </si>
  <si>
    <t>US-2024-112809-CHO-MIL-31000</t>
  </si>
  <si>
    <t>US-2024-112809-CHO-FUD-51000</t>
  </si>
  <si>
    <t>US-2024-140585-CHO-FUD-51000</t>
  </si>
  <si>
    <t>US-2021-169775-CHO-TRI-54000</t>
  </si>
  <si>
    <t>US-2021-169775-CHO-SCR-58000</t>
  </si>
  <si>
    <t>US-2022-126445-CHO-TRI-54000</t>
  </si>
  <si>
    <t>Murrieta</t>
  </si>
  <si>
    <t>US-2022-112823-CHO-SCR-58000</t>
  </si>
  <si>
    <t>US-2024-146346-CHO-NUT-13000</t>
  </si>
  <si>
    <t>Commerce City</t>
  </si>
  <si>
    <t>US-2024-152583-CHO-NUT-13000</t>
  </si>
  <si>
    <t>US-2024-152583-CHO-TRI-54000</t>
  </si>
  <si>
    <t>US-2024-152583-CHO-SCR-58000</t>
  </si>
  <si>
    <t>US-2021-159835-CHO-MIL-31000</t>
  </si>
  <si>
    <t>US-2021-159835-CHO-NUT-13000</t>
  </si>
  <si>
    <t>US-2024-106068-CHO-SCR-58000</t>
  </si>
  <si>
    <t>US-2024-106068-CHO-FUD-51000</t>
  </si>
  <si>
    <t>US-2024-106068-CHO-NUT-13000</t>
  </si>
  <si>
    <t>US-2023-166674-CHO-TRI-54000</t>
  </si>
  <si>
    <t>US-2023-166674-CHO-SCR-58000</t>
  </si>
  <si>
    <t>US-2023-166674-CHO-NUT-13000</t>
  </si>
  <si>
    <t>US-2023-156573-CHO-SCR-58000</t>
  </si>
  <si>
    <t>US-2023-156573-CHO-MIL-31000</t>
  </si>
  <si>
    <t>US-2023-109953-CHO-NUT-13000</t>
  </si>
  <si>
    <t>US-2023-109953-CHO-MIL-31000</t>
  </si>
  <si>
    <t>US-2024-140151-CHO-MIL-31000</t>
  </si>
  <si>
    <t>US-2024-140151-CHO-NUT-13000</t>
  </si>
  <si>
    <t>US-2024-169810-CHO-SCR-58000</t>
  </si>
  <si>
    <t>US-2024-162572-CHO-SCR-58000</t>
  </si>
  <si>
    <t>US-2021-103338-CHO-SCR-58000</t>
  </si>
  <si>
    <t>US-2021-105137-CHO-TRI-54000</t>
  </si>
  <si>
    <t>US-2021-105137-CHO-MIL-31000</t>
  </si>
  <si>
    <t>US-2021-167360-CHO-MIL-31000</t>
  </si>
  <si>
    <t>US-2021-144078-CHO-SCR-58000</t>
  </si>
  <si>
    <t>US-2021-144078-CHO-MIL-31000</t>
  </si>
  <si>
    <t>US-2022-103996-CHO-FUD-51000</t>
  </si>
  <si>
    <t>US-2022-103996-CHO-NUT-13000</t>
  </si>
  <si>
    <t>US-2022-103996-CHO-MIL-31000</t>
  </si>
  <si>
    <t>US-2022-120397-CHO-FUD-51000</t>
  </si>
  <si>
    <t>US-2024-146458-CHO-NUT-13000</t>
  </si>
  <si>
    <t>US-2024-153871-CHO-MIL-31000</t>
  </si>
  <si>
    <t>US-2024-153871-CHO-NUT-13000</t>
  </si>
  <si>
    <t>US-2021-152618-OTH-GUM-21000</t>
  </si>
  <si>
    <t>US-2021-152618-OTH-FIZ-56000</t>
  </si>
  <si>
    <t>US-2021-117765-CHO-TRI-54000</t>
  </si>
  <si>
    <t>US-2021-117765-CHO-FUD-51000</t>
  </si>
  <si>
    <t>US-2021-117765-CHO-MIL-31000</t>
  </si>
  <si>
    <t>US-2023-120803-CHO-MIL-31000</t>
  </si>
  <si>
    <t>US-2023-105662-SUG-EVE-47000</t>
  </si>
  <si>
    <t>US-2023-105662-CHO-NUT-13000</t>
  </si>
  <si>
    <t>US-2023-115917-CHO-NUT-13000</t>
  </si>
  <si>
    <t>US-2023-115917-CHO-SCR-58000</t>
  </si>
  <si>
    <t>US-2023-103107-CHO-MIL-31000</t>
  </si>
  <si>
    <t>US-2023-103107-CHO-NUT-13000</t>
  </si>
  <si>
    <t>US-2023-146066-CHO-NUT-13000</t>
  </si>
  <si>
    <t>US-2023-158568-CHO-TRI-54000</t>
  </si>
  <si>
    <t>US-2024-105823-CHO-FUD-51000</t>
  </si>
  <si>
    <t>US-2024-104822-CHO-NUT-13000</t>
  </si>
  <si>
    <t>US-2024-161578-CHO-MIL-31000</t>
  </si>
  <si>
    <t>US-2024-161578-CHO-FUD-51000</t>
  </si>
  <si>
    <t>US-2024-137456-CHO-FUD-51000</t>
  </si>
  <si>
    <t>US-2023-167605-CHO-NUT-13000</t>
  </si>
  <si>
    <t>US-2023-104815-CHO-NUT-13000</t>
  </si>
  <si>
    <t>US-2023-128678-CHO-TRI-54000</t>
  </si>
  <si>
    <t>US-2023-128678-CHO-SCR-58000</t>
  </si>
  <si>
    <t>US-2024-138779-CHO-TRI-54000</t>
  </si>
  <si>
    <t>US-2024-138779-CHO-SCR-58000</t>
  </si>
  <si>
    <t>US-2024-130351-CHO-FUD-51000</t>
  </si>
  <si>
    <t>US-2024-130351-CHO-NUT-13000</t>
  </si>
  <si>
    <t>US-2021-154837-CHO-FUD-51000</t>
  </si>
  <si>
    <t>US-2021-106719-CHO-TRI-54000</t>
  </si>
  <si>
    <t>Billings</t>
  </si>
  <si>
    <t>US-2021-125682-OTH-GUM-21000</t>
  </si>
  <si>
    <t>US-2022-153038-CHO-MIL-31000</t>
  </si>
  <si>
    <t>US-2022-153038-OTH-KAZ-38000</t>
  </si>
  <si>
    <t>US-2023-107615-CHO-NUT-13000</t>
  </si>
  <si>
    <t>US-2022-129854-CHO-SCR-58000</t>
  </si>
  <si>
    <t>US-2022-119550-CHO-NUT-13000</t>
  </si>
  <si>
    <t>US-2024-152975-CHO-SCR-58000</t>
  </si>
  <si>
    <t>US-2024-152975-OTH-LIC-15000</t>
  </si>
  <si>
    <t>US-2024-152975-CHO-FUD-51000</t>
  </si>
  <si>
    <t>US-2024-152975-CHO-TRI-54000</t>
  </si>
  <si>
    <t>US-2024-109484-CHO-MIL-31000</t>
  </si>
  <si>
    <t>US-2021-141299-CHO-MIL-31000</t>
  </si>
  <si>
    <t>US-2022-150161-CHO-NUT-13000</t>
  </si>
  <si>
    <t>US-2023-123750-CHO-TRI-54000</t>
  </si>
  <si>
    <t>Gastonia</t>
  </si>
  <si>
    <t>US-2023-123750-CHO-SCR-58000</t>
  </si>
  <si>
    <t>US-2023-123750-CHO-NUT-13000</t>
  </si>
  <si>
    <t>US-2023-155971-CHO-MIL-31000</t>
  </si>
  <si>
    <t>US-2023-155971-SUG-HAI-55000</t>
  </si>
  <si>
    <t>SUG-HAI-55000</t>
  </si>
  <si>
    <t>Hair Toffee</t>
  </si>
  <si>
    <t>US-2023-168620-CHO-FUD-51000</t>
  </si>
  <si>
    <t>US-2023-168620-CHO-MIL-31000</t>
  </si>
  <si>
    <t>US-2024-100748-CHO-SCR-58000</t>
  </si>
  <si>
    <t>US-2024-157672-CHO-SCR-58000</t>
  </si>
  <si>
    <t>US-2024-110576-CHO-NUT-13000</t>
  </si>
  <si>
    <t>US-2024-110576-CHO-SCR-58000</t>
  </si>
  <si>
    <t>US-2024-110576-OTH-GUM-21000</t>
  </si>
  <si>
    <t>US-2024-110576-CHO-TRI-54000</t>
  </si>
  <si>
    <t>US-2021-138296-CHO-TRI-54000</t>
  </si>
  <si>
    <t>US-2023-140746-CHO-MIL-31000</t>
  </si>
  <si>
    <t>US-2023-125318-CHO-NUT-13000</t>
  </si>
  <si>
    <t>US-2023-141397-CHO-NUT-13000</t>
  </si>
  <si>
    <t>US-2023-141397-CHO-SCR-58000</t>
  </si>
  <si>
    <t>US-2023-141397-CHO-MIL-31000</t>
  </si>
  <si>
    <t>US-2023-141397-CHO-TRI-54000</t>
  </si>
  <si>
    <t>US-2023-143308-CHO-SCR-58000</t>
  </si>
  <si>
    <t>US-2023-114538-CHO-FUD-51000</t>
  </si>
  <si>
    <t>US-2021-115259-CHO-TRI-54000</t>
  </si>
  <si>
    <t>US-2021-115259-CHO-SCR-58000</t>
  </si>
  <si>
    <t>US-2021-112872-CHO-NUT-13000</t>
  </si>
  <si>
    <t>US-2023-130225-CHO-NUT-13000</t>
  </si>
  <si>
    <t>US-2023-157728-CHO-FUD-51000</t>
  </si>
  <si>
    <t>US-2023-157728-CHO-NUT-13000</t>
  </si>
  <si>
    <t>US-2023-144351-CHO-TRI-54000</t>
  </si>
  <si>
    <t>US-2024-112774-CHO-FUD-51000</t>
  </si>
  <si>
    <t>US-2021-108147-CHO-TRI-54000</t>
  </si>
  <si>
    <t>US-2022-122826-CHO-SCR-58000</t>
  </si>
  <si>
    <t>US-2022-146696-CHO-TRI-54000</t>
  </si>
  <si>
    <t>US-2023-164637-CHO-TRI-54000</t>
  </si>
  <si>
    <t>Mishawaka</t>
  </si>
  <si>
    <t>US-2023-136434-CHO-NUT-13000</t>
  </si>
  <si>
    <t>US-2024-166688-CHO-NUT-13000</t>
  </si>
  <si>
    <t>US-2024-166688-CHO-SCR-58000</t>
  </si>
  <si>
    <t>US-2024-166688-CHO-FUD-51000</t>
  </si>
  <si>
    <t>US-2024-116652-CHO-NUT-13000</t>
  </si>
  <si>
    <t>US-2024-116652-CHO-MIL-31000</t>
  </si>
  <si>
    <t>US-2024-116652-CHO-TRI-54000</t>
  </si>
  <si>
    <t>US-2024-116652-CHO-SCR-58000</t>
  </si>
  <si>
    <t>US-2024-159457-CHO-SCR-58000</t>
  </si>
  <si>
    <t>US-2021-164315-CHO-SCR-58000</t>
  </si>
  <si>
    <t>US-2021-164315-CHO-MIL-31000</t>
  </si>
  <si>
    <t>US-2022-121776-CHO-SCR-58000</t>
  </si>
  <si>
    <t>US-2022-121776-CHO-NUT-13000</t>
  </si>
  <si>
    <t>US-2022-127544-CHO-SCR-58000</t>
  </si>
  <si>
    <t>US-2022-162537-CHO-MIL-31000</t>
  </si>
  <si>
    <t>US-2022-162537-CHO-TRI-54000</t>
  </si>
  <si>
    <t>US-2022-151407-CHO-SCR-58000</t>
  </si>
  <si>
    <t>US-2022-157770-CHO-SCR-58000</t>
  </si>
  <si>
    <t>Temecula</t>
  </si>
  <si>
    <t>US-2022-157770-CHO-MIL-31000</t>
  </si>
  <si>
    <t>US-2022-157770-CHO-NUT-13000</t>
  </si>
  <si>
    <t>US-2023-131576-CHO-TRI-54000</t>
  </si>
  <si>
    <t>US-2024-131653-CHO-FUD-51000</t>
  </si>
  <si>
    <t>US-2024-139437-CHO-TRI-54000</t>
  </si>
  <si>
    <t>US-2024-111647-CHO-MIL-31000</t>
  </si>
  <si>
    <t>US-2022-145415-CHO-MIL-31000</t>
  </si>
  <si>
    <t>US-2022-149650-CHO-TRI-54000</t>
  </si>
  <si>
    <t>US-2023-127670-CHO-MIL-31000</t>
  </si>
  <si>
    <t>Saint Peters</t>
  </si>
  <si>
    <t>US-2023-151974-CHO-TRI-54000</t>
  </si>
  <si>
    <t>US-2024-103877-CHO-MIL-31000</t>
  </si>
  <si>
    <t>Independence</t>
  </si>
  <si>
    <t>US-2021-157546-CHO-NUT-13000</t>
  </si>
  <si>
    <t>US-2021-161249-CHO-TRI-54000</t>
  </si>
  <si>
    <t>US-2021-161249-CHO-MIL-31000</t>
  </si>
  <si>
    <t>US-2021-107454-CHO-NUT-13000</t>
  </si>
  <si>
    <t>US-2021-107454-CHO-TRI-54000</t>
  </si>
  <si>
    <t>US-2022-112375-CHO-MIL-31000</t>
  </si>
  <si>
    <t>Daytona Beach</t>
  </si>
  <si>
    <t>US-2023-161543-CHO-MIL-31000</t>
  </si>
  <si>
    <t>US-2023-146157-CHO-FUD-51000</t>
  </si>
  <si>
    <t>US-2023-146157-CHO-MIL-31000</t>
  </si>
  <si>
    <t>US-2023-146157-CHO-SCR-58000</t>
  </si>
  <si>
    <t>US-2023-149762-CHO-MIL-31000</t>
  </si>
  <si>
    <t>Morgan Hill</t>
  </si>
  <si>
    <t>US-2023-149762-CHO-SCR-58000</t>
  </si>
  <si>
    <t>US-2023-149762-CHO-TRI-54000</t>
  </si>
  <si>
    <t>US-2024-143770-CHO-MIL-31000</t>
  </si>
  <si>
    <t>US-2024-143770-CHO-FUD-51000</t>
  </si>
  <si>
    <t>US-2024-126550-CHO-NUT-13000</t>
  </si>
  <si>
    <t>US-2024-132927-CHO-MIL-31000</t>
  </si>
  <si>
    <t>US-2021-148285-CHO-MIL-31000</t>
  </si>
  <si>
    <t>US-2021-148285-CHO-FUD-51000</t>
  </si>
  <si>
    <t>US-2023-112942-CHO-MIL-31000</t>
  </si>
  <si>
    <t>US-2023-120558-CHO-MIL-31000</t>
  </si>
  <si>
    <t>US-2023-112739-CHO-NUT-13000</t>
  </si>
  <si>
    <t>US-2023-112739-CHO-SCR-58000</t>
  </si>
  <si>
    <t>US-2023-102596-CHO-SCR-58000</t>
  </si>
  <si>
    <t>US-2024-127474-CHO-NUT-13000</t>
  </si>
  <si>
    <t>US-2024-127474-CHO-FUD-51000</t>
  </si>
  <si>
    <t>US-2024-127474-CHO-TRI-54000</t>
  </si>
  <si>
    <t>US-2024-155292-CHO-NUT-13000</t>
  </si>
  <si>
    <t>US-2024-155292-CHO-SCR-58000</t>
  </si>
  <si>
    <t>US-2024-155292-CHO-FUD-51000</t>
  </si>
  <si>
    <t>US-2024-104381-CHO-FUD-51000</t>
  </si>
  <si>
    <t>US-2021-149104-CHO-NUT-13000</t>
  </si>
  <si>
    <t>US-2021-149104-CHO-MIL-31000</t>
  </si>
  <si>
    <t>US-2021-158372-CHO-TRI-54000</t>
  </si>
  <si>
    <t>US-2021-158372-CHO-SCR-58000</t>
  </si>
  <si>
    <t>US-2021-158372-CHO-MIL-31000</t>
  </si>
  <si>
    <t>US-2021-158372-CHO-NUT-13000</t>
  </si>
  <si>
    <t>US-2021-158372-CHO-FUD-51000</t>
  </si>
  <si>
    <t>US-2021-149034-CHO-SCR-58000</t>
  </si>
  <si>
    <t>US-2022-163440-CHO-SCR-58000</t>
  </si>
  <si>
    <t>US-2022-148964-CHO-NUT-13000</t>
  </si>
  <si>
    <t>US-2023-140382-CHO-NUT-13000</t>
  </si>
  <si>
    <t>US-2023-140382-CHO-SCR-58000</t>
  </si>
  <si>
    <t>US-2023-140382-CHO-FUD-51000</t>
  </si>
  <si>
    <t>US-2023-140382-CHO-MIL-31000</t>
  </si>
  <si>
    <t>US-2023-154235-CHO-SCR-58000</t>
  </si>
  <si>
    <t>US-2023-154508-CHO-MIL-31000</t>
  </si>
  <si>
    <t>US-2024-124401-CHO-FUD-51000</t>
  </si>
  <si>
    <t>US-2024-124401-CHO-TRI-54000</t>
  </si>
  <si>
    <t>US-2021-120775-CHO-SCR-58000</t>
  </si>
  <si>
    <t>US-2021-120775-CHO-TRI-54000</t>
  </si>
  <si>
    <t>US-2021-120775-CHO-NUT-13000</t>
  </si>
  <si>
    <t>US-2022-139248-CHO-FUD-51000</t>
  </si>
  <si>
    <t>US-2024-125115-CHO-TRI-54000</t>
  </si>
  <si>
    <t>US-2024-125115-CHO-SCR-58000</t>
  </si>
  <si>
    <t>US-2024-160122-CHO-NUT-13000</t>
  </si>
  <si>
    <t>US-2021-165477-CHO-SCR-58000</t>
  </si>
  <si>
    <t>US-2021-163867-CHO-TRI-54000</t>
  </si>
  <si>
    <t>US-2021-163867-CHO-FUD-51000</t>
  </si>
  <si>
    <t>US-2021-163867-CHO-MIL-31000</t>
  </si>
  <si>
    <t>US-2022-142454-CHO-NUT-13000</t>
  </si>
  <si>
    <t>US-2022-142454-CHO-FUD-51000</t>
  </si>
  <si>
    <t>US-2022-151589-CHO-MIL-31000</t>
  </si>
  <si>
    <t>US-2022-151589-CHO-NUT-13000</t>
  </si>
  <si>
    <t>US-2023-169215-CHO-FUD-51000</t>
  </si>
  <si>
    <t>US-2024-127621-CHO-FUD-51000</t>
  </si>
  <si>
    <t>US-2021-114188-CHO-SCR-58000</t>
  </si>
  <si>
    <t>US-2021-114188-OTH-KAZ-38000</t>
  </si>
  <si>
    <t>US-2021-114188-CHO-TRI-54000</t>
  </si>
  <si>
    <t>US-2021-141152-CHO-SCR-58000</t>
  </si>
  <si>
    <t>US-2021-148425-CHO-FUD-51000</t>
  </si>
  <si>
    <t>US-2021-124079-CHO-MIL-31000</t>
  </si>
  <si>
    <t>US-2021-124079-CHO-TRI-54000</t>
  </si>
  <si>
    <t>US-2022-106187-CHO-NUT-13000</t>
  </si>
  <si>
    <t>East Point</t>
  </si>
  <si>
    <t>US-2022-106187-CHO-TRI-54000</t>
  </si>
  <si>
    <t>US-2023-122518-CHO-MIL-31000</t>
  </si>
  <si>
    <t>US-2023-163167-CHO-NUT-13000</t>
  </si>
  <si>
    <t>US-2023-163167-CHO-MIL-31000</t>
  </si>
  <si>
    <t>US-2023-163167-CHO-TRI-54000</t>
  </si>
  <si>
    <t>US-2023-145009-CHO-SCR-58000</t>
  </si>
  <si>
    <t>US-2021-115357-CHO-NUT-13000</t>
  </si>
  <si>
    <t>US-2022-134271-CHO-SCR-58000</t>
  </si>
  <si>
    <t>US-2022-111206-CHO-FUD-51000</t>
  </si>
  <si>
    <t>US-2023-110044-CHO-MIL-31000</t>
  </si>
  <si>
    <t>US-2023-105585-CHO-NUT-13000</t>
  </si>
  <si>
    <t>US-2023-105585-CHO-SCR-58000</t>
  </si>
  <si>
    <t>US-2024-130953-CHO-NUT-13000</t>
  </si>
  <si>
    <t>US-2024-130953-CHO-FUD-51000</t>
  </si>
  <si>
    <t>US-2024-130953-CHO-SCR-58000</t>
  </si>
  <si>
    <t>US-2024-130953-CHO-MIL-31000</t>
  </si>
  <si>
    <t>US-2024-126074-CHO-NUT-13000</t>
  </si>
  <si>
    <t>US-2024-126074-CHO-TRI-54000</t>
  </si>
  <si>
    <t>US-2024-126074-CHO-MIL-31000</t>
  </si>
  <si>
    <t>US-2024-126074-CHO-SCR-58000</t>
  </si>
  <si>
    <t>US-2021-151078-CHO-MIL-31000</t>
  </si>
  <si>
    <t>US-2021-123925-CHO-NUT-13000</t>
  </si>
  <si>
    <t>US-2022-130855-CHO-TRI-54000</t>
  </si>
  <si>
    <t>US-2023-139381-CHO-MIL-31000</t>
  </si>
  <si>
    <t>US-2023-125843-CHO-MIL-31000</t>
  </si>
  <si>
    <t>US-2023-125843-CHO-FUD-51000</t>
  </si>
  <si>
    <t>US-2023-136686-CHO-MIL-31000</t>
  </si>
  <si>
    <t>US-2023-136686-CHO-SCR-58000</t>
  </si>
  <si>
    <t>US-2024-136497-CHO-TRI-54000</t>
  </si>
  <si>
    <t>US-2024-117933-CHO-MIL-31000</t>
  </si>
  <si>
    <t>US-2021-110639-CHO-TRI-54000</t>
  </si>
  <si>
    <t>US-2021-110639-CHO-MIL-31000</t>
  </si>
  <si>
    <t>US-2022-124891-CHO-MIL-31000</t>
  </si>
  <si>
    <t>US-2022-124891-CHO-FUD-51000</t>
  </si>
  <si>
    <t>US-2022-124891-CHO-TRI-54000</t>
  </si>
  <si>
    <t>US-2024-106537-CHO-FUD-51000</t>
  </si>
  <si>
    <t>US-2024-151428-CHO-MIL-31000</t>
  </si>
  <si>
    <t>US-2024-121538-CHO-TRI-54000</t>
  </si>
  <si>
    <t>US-2021-149643-CHO-NUT-13000</t>
  </si>
  <si>
    <t>Manhattan</t>
  </si>
  <si>
    <t>US-2022-157805-CHO-MIL-31000</t>
  </si>
  <si>
    <t>US-2022-167255-CHO-FUD-51000</t>
  </si>
  <si>
    <t>US-2022-167255-CHO-MIL-31000</t>
  </si>
  <si>
    <t>US-2023-169663-CHO-NUT-13000</t>
  </si>
  <si>
    <t>US-2023-169663-CHO-TRI-54000</t>
  </si>
  <si>
    <t>US-2023-122322-OTH-LIC-15000</t>
  </si>
  <si>
    <t>US-2023-168354-CHO-MIL-31000</t>
  </si>
  <si>
    <t>US-2023-168354-CHO-FUD-51000</t>
  </si>
  <si>
    <t>US-2022-110247-CHO-TRI-54000</t>
  </si>
  <si>
    <t>US-2023-164574-CHO-TRI-54000</t>
  </si>
  <si>
    <t>US-2022-157322-CHO-MIL-31000</t>
  </si>
  <si>
    <t>Carol Stream</t>
  </si>
  <si>
    <t>US-2022-157322-CHO-NUT-13000</t>
  </si>
  <si>
    <t>US-2022-157322-CHO-FUD-51000</t>
  </si>
  <si>
    <t>US-2022-157322-CHO-TRI-54000</t>
  </si>
  <si>
    <t>US-2022-157322-CHO-SCR-58000</t>
  </si>
  <si>
    <t>US-2022-109386-CHO-FUD-51000</t>
  </si>
  <si>
    <t>US-2022-109386-CHO-SCR-58000</t>
  </si>
  <si>
    <t>US-2022-109386-CHO-MIL-31000</t>
  </si>
  <si>
    <t>US-2022-109386-CHO-TRI-54000</t>
  </si>
  <si>
    <t>US-2023-101378-CHO-MIL-31000</t>
  </si>
  <si>
    <t>US-2022-160472-CHO-FUD-51000</t>
  </si>
  <si>
    <t>South Bend</t>
  </si>
  <si>
    <t>US-2022-160472-CHO-NUT-13000</t>
  </si>
  <si>
    <t>US-2022-160472-CHO-TRI-54000</t>
  </si>
  <si>
    <t>US-2022-160472-CHO-MIL-31000</t>
  </si>
  <si>
    <t>US-2022-159786-CHO-FUD-51000</t>
  </si>
  <si>
    <t>US-2024-114216-CHO-FUD-51000</t>
  </si>
  <si>
    <t>US-2021-133830-CHO-NUT-13000</t>
  </si>
  <si>
    <t>US-2021-133830-CHO-TRI-54000</t>
  </si>
  <si>
    <t>US-2021-133830-CHO-SCR-58000</t>
  </si>
  <si>
    <t>US-2022-126557-CHO-NUT-13000</t>
  </si>
  <si>
    <t>US-2022-126557-CHO-MIL-31000</t>
  </si>
  <si>
    <t>US-2022-126557-CHO-FUD-51000</t>
  </si>
  <si>
    <t>US-2023-168753-CHO-SCR-58000</t>
  </si>
  <si>
    <t>US-2023-168753-CHO-NUT-13000</t>
  </si>
  <si>
    <t>US-2023-144764-CHO-SCR-58000</t>
  </si>
  <si>
    <t>US-2023-144764-CHO-TRI-54000</t>
  </si>
  <si>
    <t>US-2023-144764-CHO-FUD-51000</t>
  </si>
  <si>
    <t>US-2024-159226-CHO-MIL-31000</t>
  </si>
  <si>
    <t>US-2024-151127-CHO-FUD-51000</t>
  </si>
  <si>
    <t>US-2024-169551-CHO-TRI-54000</t>
  </si>
  <si>
    <t>US-2024-169551-CHO-NUT-13000</t>
  </si>
  <si>
    <t>US-2024-169551-CHO-MIL-31000</t>
  </si>
  <si>
    <t>US-2024-169551-CHO-SCR-58000</t>
  </si>
  <si>
    <t>US-2024-135062-CHO-TRI-54000</t>
  </si>
  <si>
    <t>US-2021-139017-CHO-NUT-13000</t>
  </si>
  <si>
    <t>US-2021-141278-CHO-TRI-54000</t>
  </si>
  <si>
    <t>US-2022-156328-CHO-NUT-13000</t>
  </si>
  <si>
    <t>US-2023-106600-CHO-MIL-31000</t>
  </si>
  <si>
    <t>US-2023-100965-CHO-FUD-51000</t>
  </si>
  <si>
    <t>US-2024-127292-CHO-NUT-13000</t>
  </si>
  <si>
    <t>US-2024-127292-CHO-TRI-54000</t>
  </si>
  <si>
    <t>US-2024-127292-CHO-MIL-31000</t>
  </si>
  <si>
    <t>US-2021-166989-CHO-FUD-51000</t>
  </si>
  <si>
    <t>US-2021-166989-CHO-TRI-54000</t>
  </si>
  <si>
    <t>US-2021-158274-CHO-MIL-31000</t>
  </si>
  <si>
    <t>US-2021-158274-OTH-GUM-21000</t>
  </si>
  <si>
    <t>US-2021-158274-CHO-NUT-13000</t>
  </si>
  <si>
    <t>US-2022-115392-CHO-FUD-51000</t>
  </si>
  <si>
    <t>US-2022-115392-CHO-TRI-54000</t>
  </si>
  <si>
    <t>US-2022-160171-CHO-TRI-54000</t>
  </si>
  <si>
    <t>US-2024-145219-CHO-TRI-54000</t>
  </si>
  <si>
    <t>US-2024-168193-CHO-TRI-54000</t>
  </si>
  <si>
    <t>US-2022-162607-CHO-TRI-54000</t>
  </si>
  <si>
    <t>US-2022-155600-CHO-MIL-31000</t>
  </si>
  <si>
    <t>US-2022-155600-CHO-FUD-51000</t>
  </si>
  <si>
    <t>US-2022-153752-CHO-NUT-13000</t>
  </si>
  <si>
    <t>US-2023-120929-CHO-TRI-54000</t>
  </si>
  <si>
    <t>US-2023-152940-CHO-NUT-13000</t>
  </si>
  <si>
    <t>US-2024-148411-CHO-NUT-13000</t>
  </si>
  <si>
    <t>US-2024-148411-CHO-MIL-31000</t>
  </si>
  <si>
    <t>US-2024-150266-CHO-SCR-58000</t>
  </si>
  <si>
    <t>US-2024-150266-CHO-NUT-13000</t>
  </si>
  <si>
    <t>US-2024-150266-CHO-MIL-31000</t>
  </si>
  <si>
    <t>US-2024-150266-CHO-FUD-51000</t>
  </si>
  <si>
    <t>US-2021-155264-CHO-SCR-58000</t>
  </si>
  <si>
    <t>US-2021-155264-CHO-TRI-54000</t>
  </si>
  <si>
    <t>US-2021-155264-CHO-MIL-31000</t>
  </si>
  <si>
    <t>US-2021-155264-CHO-NUT-13000</t>
  </si>
  <si>
    <t>US-2022-135251-CHO-FUD-51000</t>
  </si>
  <si>
    <t>US-2022-135251-CHO-TRI-54000</t>
  </si>
  <si>
    <t>US-2022-135251-CHO-SCR-58000</t>
  </si>
  <si>
    <t>US-2022-148250-CHO-FUD-51000</t>
  </si>
  <si>
    <t>US-2022-148250-CHO-SCR-58000</t>
  </si>
  <si>
    <t>US-2023-167983-CHO-TRI-54000</t>
  </si>
  <si>
    <t>US-2021-143413-CHO-TRI-54000</t>
  </si>
  <si>
    <t>US-2021-142769-CHO-MIL-31000</t>
  </si>
  <si>
    <t>US-2021-142769-CHO-NUT-13000</t>
  </si>
  <si>
    <t>US-2021-142769-CHO-TRI-54000</t>
  </si>
  <si>
    <t>US-2021-142769-CHO-SCR-58000</t>
  </si>
  <si>
    <t>US-2021-142769-CHO-FUD-51000</t>
  </si>
  <si>
    <t>US-2021-155593-CHO-MIL-31000</t>
  </si>
  <si>
    <t>US-2021-120474-CHO-TRI-54000</t>
  </si>
  <si>
    <t>US-2021-120474-CHO-SCR-58000</t>
  </si>
  <si>
    <t>US-2021-156314-CHO-SCR-58000</t>
  </si>
  <si>
    <t>US-2021-148383-CHO-MIL-31000</t>
  </si>
  <si>
    <t>US-2022-133494-CHO-NUT-13000</t>
  </si>
  <si>
    <t>US-2022-166492-CHO-NUT-13000</t>
  </si>
  <si>
    <t>US-2022-166492-CHO-SCR-58000</t>
  </si>
  <si>
    <t>US-2022-128356-CHO-MIL-31000</t>
  </si>
  <si>
    <t>US-2023-101980-CHO-MIL-31000</t>
  </si>
  <si>
    <t>US-2023-101980-CHO-SCR-58000</t>
  </si>
  <si>
    <t>US-2023-101980-CHO-TRI-54000</t>
  </si>
  <si>
    <t>US-2024-145863-CHO-TRI-54000</t>
  </si>
  <si>
    <t>US-2024-145863-CHO-SCR-58000</t>
  </si>
  <si>
    <t>US-2024-103352-CHO-MIL-31000</t>
  </si>
  <si>
    <t>US-2024-103352-CHO-NUT-13000</t>
  </si>
  <si>
    <t>US-2021-157231-CHO-TRI-54000</t>
  </si>
  <si>
    <t>US-2022-154326-CHO-SCR-58000</t>
  </si>
  <si>
    <t>US-2022-154326-CHO-MIL-31000</t>
  </si>
  <si>
    <t>US-2022-129546-OTH-LIC-15000</t>
  </si>
  <si>
    <t>US-2022-129546-CHO-TRI-54000</t>
  </si>
  <si>
    <t>US-2022-129546-CHO-MIL-31000</t>
  </si>
  <si>
    <t>US-2022-129546-CHO-NUT-13000</t>
  </si>
  <si>
    <t>US-2023-150567-CHO-FUD-51000</t>
  </si>
  <si>
    <t>US-2023-150567-CHO-NUT-13000</t>
  </si>
  <si>
    <t>US-2023-152835-CHO-TRI-54000</t>
  </si>
  <si>
    <t>US-2023-168774-CHO-FUD-51000</t>
  </si>
  <si>
    <t>US-2024-134152-CHO-SCR-58000</t>
  </si>
  <si>
    <t>US-2024-134152-CHO-NUT-13000</t>
  </si>
  <si>
    <t>US-2024-104108-CHO-SCR-58000</t>
  </si>
  <si>
    <t>US-2023-149482-CHO-TRI-54000</t>
  </si>
  <si>
    <t>US-2024-162565-CHO-NUT-13000</t>
  </si>
  <si>
    <t>US-2024-162565-CHO-MIL-31000</t>
  </si>
  <si>
    <t>US-2021-126403-CHO-SCR-58000</t>
  </si>
  <si>
    <t>US-2021-126403-CHO-MIL-31000</t>
  </si>
  <si>
    <t>US-2021-126403-CHO-FUD-51000</t>
  </si>
  <si>
    <t>US-2021-126403-CHO-NUT-13000</t>
  </si>
  <si>
    <t>US-2022-131842-CHO-NUT-13000</t>
  </si>
  <si>
    <t>US-2022-150308-CHO-NUT-13000</t>
  </si>
  <si>
    <t>US-2023-101623-CHO-NUT-13000</t>
  </si>
  <si>
    <t>US-2023-115525-CHO-MIL-31000</t>
  </si>
  <si>
    <t>US-2024-102155-CHO-TRI-54000</t>
  </si>
  <si>
    <t>US-2024-102155-CHO-MIL-31000</t>
  </si>
  <si>
    <t>US-2021-117968-CHO-SCR-58000</t>
  </si>
  <si>
    <t>US-2021-117968-CHO-TRI-54000</t>
  </si>
  <si>
    <t>US-2021-117968-OTH-KAZ-38000</t>
  </si>
  <si>
    <t>US-2023-159093-CHO-TRI-54000</t>
  </si>
  <si>
    <t>US-2024-115154-OTH-GUM-21000</t>
  </si>
  <si>
    <t>US-2024-128951-CHO-FUD-51000</t>
  </si>
  <si>
    <t>US-2024-128951-CHO-MIL-31000</t>
  </si>
  <si>
    <t>US-2024-128951-CHO-TRI-54000</t>
  </si>
  <si>
    <t>US-2024-164819-CHO-FUD-51000</t>
  </si>
  <si>
    <t>US-2021-128846-CHO-TRI-54000</t>
  </si>
  <si>
    <t>US-2021-128846-OTH-GUM-21000</t>
  </si>
  <si>
    <t>US-2021-106726-CHO-MIL-31000</t>
  </si>
  <si>
    <t>US-2022-158911-CHO-SCR-58000</t>
  </si>
  <si>
    <t>US-2022-158911-CHO-NUT-13000</t>
  </si>
  <si>
    <t>US-2024-124114-CHO-FUD-51000</t>
  </si>
  <si>
    <t>US-2024-100048-CHO-MIL-31000</t>
  </si>
  <si>
    <t>US-2024-100048-CHO-FUD-51000</t>
  </si>
  <si>
    <t>US-2024-152856-CHO-SCR-58000</t>
  </si>
  <si>
    <t>US-2024-113670-CHO-FUD-51000</t>
  </si>
  <si>
    <t>US-2024-128300-CHO-MIL-31000</t>
  </si>
  <si>
    <t>Summerville</t>
  </si>
  <si>
    <t>US-2024-128300-CHO-NUT-13000</t>
  </si>
  <si>
    <t>US-2023-107475-CHO-FUD-51000</t>
  </si>
  <si>
    <t>US-2024-142776-CHO-TRI-54000</t>
  </si>
  <si>
    <t>US-2024-142776-CHO-SCR-58000</t>
  </si>
  <si>
    <t>US-2022-157959-CHO-MIL-31000</t>
  </si>
  <si>
    <t>US-2022-132815-CHO-MIL-31000</t>
  </si>
  <si>
    <t>US-2022-124800-CHO-TRI-54000</t>
  </si>
  <si>
    <t>US-2022-124800-CHO-NUT-13000</t>
  </si>
  <si>
    <t>US-2022-124800-CHO-SCR-58000</t>
  </si>
  <si>
    <t>US-2022-124800-CHO-FUD-51000</t>
  </si>
  <si>
    <t>US-2022-124800-CHO-MIL-31000</t>
  </si>
  <si>
    <t>US-2024-141733-CHO-TRI-54000</t>
  </si>
  <si>
    <t>US-2024-141733-CHO-SCR-58000</t>
  </si>
  <si>
    <t>US-2024-141733-CHO-NUT-13000</t>
  </si>
  <si>
    <t>US-2024-166093-CHO-SCR-58000</t>
  </si>
  <si>
    <t>US-2024-166093-CHO-MIL-31000</t>
  </si>
  <si>
    <t>US-2024-166093-CHO-TRI-54000</t>
  </si>
  <si>
    <t>US-2024-101014-CHO-MIL-31000</t>
  </si>
  <si>
    <t>US-2024-128041-CHO-SCR-58000</t>
  </si>
  <si>
    <t>US-2024-128041-CHO-TRI-54000</t>
  </si>
  <si>
    <t>US-2021-156993-CHO-NUT-13000</t>
  </si>
  <si>
    <t>US-2021-111150-CHO-FUD-51000</t>
  </si>
  <si>
    <t>US-2021-111150-CHO-TRI-54000</t>
  </si>
  <si>
    <t>US-2023-165218-CHO-NUT-13000</t>
  </si>
  <si>
    <t>US-2023-165218-CHO-MIL-31000</t>
  </si>
  <si>
    <t>US-2023-112585-CHO-NUT-13000</t>
  </si>
  <si>
    <t>US-2023-144911-CHO-SCR-58000</t>
  </si>
  <si>
    <t>US-2023-144911-CHO-FUD-51000</t>
  </si>
  <si>
    <t>US-2023-131114-CHO-SCR-58000</t>
  </si>
  <si>
    <t>US-2023-131114-CHO-MIL-31000</t>
  </si>
  <si>
    <t>US-2023-142958-CHO-SCR-58000</t>
  </si>
  <si>
    <t>US-2023-142958-CHO-FUD-51000</t>
  </si>
  <si>
    <t>US-2024-155460-CHO-NUT-13000</t>
  </si>
  <si>
    <t>US-2024-155460-CHO-SCR-58000</t>
  </si>
  <si>
    <t>US-2024-123981-OTH-KAZ-38000</t>
  </si>
  <si>
    <t>US-2023-145499-CHO-FUD-51000</t>
  </si>
  <si>
    <t>US-2024-167752-CHO-MIL-31000</t>
  </si>
  <si>
    <t>US-2024-169285-CHO-TRI-54000</t>
  </si>
  <si>
    <t>US-2024-169285-CHO-SCR-58000</t>
  </si>
  <si>
    <t>US-2024-110905-CHO-SCR-58000</t>
  </si>
  <si>
    <t>US-2024-110905-CHO-NUT-13000</t>
  </si>
  <si>
    <t>US-2024-110905-CHO-MIL-31000</t>
  </si>
  <si>
    <t>US-2024-110905-CHO-FUD-51000</t>
  </si>
  <si>
    <t>US-2024-112431-CHO-NUT-13000</t>
  </si>
  <si>
    <t>US-2024-112431-CHO-MIL-31000</t>
  </si>
  <si>
    <t>US-2021-133354-CHO-NUT-13000</t>
  </si>
  <si>
    <t>US-2021-154627-CHO-TRI-54000</t>
  </si>
  <si>
    <t>US-2022-122266-CHO-SCR-58000</t>
  </si>
  <si>
    <t>US-2022-122266-CHO-TRI-54000</t>
  </si>
  <si>
    <t>US-2022-115938-CHO-SCR-58000</t>
  </si>
  <si>
    <t>US-2022-115938-CHO-NUT-13000</t>
  </si>
  <si>
    <t>US-2022-115938-CHO-FUD-51000</t>
  </si>
  <si>
    <t>US-2023-167507-CHO-TRI-54000</t>
  </si>
  <si>
    <t>US-2023-167507-CHO-MIL-31000</t>
  </si>
  <si>
    <t>US-2023-167507-CHO-NUT-13000</t>
  </si>
  <si>
    <t>US-2024-124436-CHO-MIL-31000</t>
  </si>
  <si>
    <t>US-2024-124436-CHO-TRI-54000</t>
  </si>
  <si>
    <t>US-2024-127264-CHO-NUT-13000</t>
  </si>
  <si>
    <t>US-2024-122154-CHO-NUT-13000</t>
  </si>
  <si>
    <t>US-2024-122154-CHO-FUD-51000</t>
  </si>
  <si>
    <t>US-2024-122154-CHO-TRI-54000</t>
  </si>
  <si>
    <t>US-2024-147998-CHO-MIL-31000</t>
  </si>
  <si>
    <t>US-2024-160661-CHO-FUD-51000</t>
  </si>
  <si>
    <t>US-2021-161305-CHO-TRI-54000</t>
  </si>
  <si>
    <t>US-2021-161305-CHO-MIL-31000</t>
  </si>
  <si>
    <t>US-2024-145807-CHO-FUD-51000</t>
  </si>
  <si>
    <t>US-2024-108441-CHO-TRI-54000</t>
  </si>
  <si>
    <t>US-2024-108441-CHO-FUD-51000</t>
  </si>
  <si>
    <t>US-2024-108441-CHO-SCR-58000</t>
  </si>
  <si>
    <t>US-2021-120411-CHO-FUD-51000</t>
  </si>
  <si>
    <t>US-2021-120411-CHO-SCR-58000</t>
  </si>
  <si>
    <t>US-2022-146675-CHO-TRI-54000</t>
  </si>
  <si>
    <t>US-2022-149846-CHO-TRI-54000</t>
  </si>
  <si>
    <t>US-2022-149846-CHO-MIL-31000</t>
  </si>
  <si>
    <t>US-2022-159779-CHO-SCR-58000</t>
  </si>
  <si>
    <t>US-2024-119424-CHO-MIL-31000</t>
  </si>
  <si>
    <t>US-2024-116127-CHO-SCR-58000</t>
  </si>
  <si>
    <t>US-2021-158771-CHO-MIL-31000</t>
  </si>
  <si>
    <t>US-2021-158771-OTH-KAZ-38000</t>
  </si>
  <si>
    <t>US-2021-158771-CHO-FUD-51000</t>
  </si>
  <si>
    <t>US-2021-122882-CHO-SCR-58000</t>
  </si>
  <si>
    <t>US-2021-122882-CHO-FUD-51000</t>
  </si>
  <si>
    <t>US-2021-122882-CHO-MIL-31000</t>
  </si>
  <si>
    <t>US-2021-122882-CHO-TRI-54000</t>
  </si>
  <si>
    <t>US-2021-106992-CHO-SCR-58000</t>
  </si>
  <si>
    <t>US-2021-106992-OTH-LIC-15000</t>
  </si>
  <si>
    <t>US-2022-153794-CHO-MIL-31000</t>
  </si>
  <si>
    <t>US-2023-158575-CHO-MIL-31000</t>
  </si>
  <si>
    <t>US-2024-147361-CHO-TRI-54000</t>
  </si>
  <si>
    <t>US-2024-147361-CHO-SCR-58000</t>
  </si>
  <si>
    <t>US-2024-165344-CHO-SCR-58000</t>
  </si>
  <si>
    <t>US-2024-165344-CHO-MIL-31000</t>
  </si>
  <si>
    <t>US-2024-165344-OTH-LIC-15000</t>
  </si>
  <si>
    <t>US-2021-130421-CHO-NUT-13000</t>
  </si>
  <si>
    <t>US-2021-157847-CHO-MIL-31000</t>
  </si>
  <si>
    <t>US-2021-166863-CHO-MIL-31000</t>
  </si>
  <si>
    <t>US-2021-166863-CHO-SCR-58000</t>
  </si>
  <si>
    <t>US-2021-166863-CHO-NUT-13000</t>
  </si>
  <si>
    <t>US-2021-166863-CHO-FUD-51000</t>
  </si>
  <si>
    <t>US-2021-166863-CHO-TRI-54000</t>
  </si>
  <si>
    <t>US-2021-121006-CHO-MIL-31000</t>
  </si>
  <si>
    <t>US-2021-121006-CHO-TRI-54000</t>
  </si>
  <si>
    <t>US-2021-121006-CHO-SCR-58000</t>
  </si>
  <si>
    <t>US-2021-121006-CHO-FUD-51000</t>
  </si>
  <si>
    <t>US-2021-121006-CHO-NUT-13000</t>
  </si>
  <si>
    <t>US-2022-147690-CHO-SCR-58000</t>
  </si>
  <si>
    <t>US-2021-131275-CHO-NUT-13000</t>
  </si>
  <si>
    <t>Burbank</t>
  </si>
  <si>
    <t>US-2022-133627-CHO-TRI-54000</t>
  </si>
  <si>
    <t>US-2023-129238-OTH-KAZ-38000</t>
  </si>
  <si>
    <t>US-2023-129238-CHO-SCR-58000</t>
  </si>
  <si>
    <t>US-2023-155005-CHO-FUD-51000</t>
  </si>
  <si>
    <t>US-2023-123533-SUG-LAF-25000</t>
  </si>
  <si>
    <t>US-2023-123533-CHO-TRI-54000</t>
  </si>
  <si>
    <t>US-2023-123533-CHO-NUT-13000</t>
  </si>
  <si>
    <t>US-2024-143028-CHO-MIL-31000</t>
  </si>
  <si>
    <t>US-2024-123022-CHO-NUT-13000</t>
  </si>
  <si>
    <t>La Mesa</t>
  </si>
  <si>
    <t>US-2024-123022-CHO-FUD-51000</t>
  </si>
  <si>
    <t>US-2024-130603-CHO-NUT-13000</t>
  </si>
  <si>
    <t>US-2024-154123-CHO-SCR-58000</t>
  </si>
  <si>
    <t>US-2021-110674-CHO-SCR-58000</t>
  </si>
  <si>
    <t>US-2021-117016-CHO-NUT-13000</t>
  </si>
  <si>
    <t>Margate</t>
  </si>
  <si>
    <t>US-2021-152268-CHO-FUD-51000</t>
  </si>
  <si>
    <t>US-2021-116904-CHO-NUT-13000</t>
  </si>
  <si>
    <t>US-2021-116904-CHO-TRI-54000</t>
  </si>
  <si>
    <t>US-2021-157385-CHO-TRI-54000</t>
  </si>
  <si>
    <t>US-2021-157385-CHO-NUT-13000</t>
  </si>
  <si>
    <t>US-2021-157385-CHO-SCR-58000</t>
  </si>
  <si>
    <t>US-2022-123568-CHO-SCR-58000</t>
  </si>
  <si>
    <t>US-2022-123568-CHO-FUD-51000</t>
  </si>
  <si>
    <t>US-2022-123568-CHO-MIL-31000</t>
  </si>
  <si>
    <t>US-2023-130638-CHO-MIL-31000</t>
  </si>
  <si>
    <t>US-2023-126158-CHO-TRI-54000</t>
  </si>
  <si>
    <t>US-2023-126158-CHO-NUT-13000</t>
  </si>
  <si>
    <t>US-2023-126158-CHO-MIL-31000</t>
  </si>
  <si>
    <t>US-2024-152961-CHO-MIL-31000</t>
  </si>
  <si>
    <t>US-2023-108350-OTH-KAZ-38000</t>
  </si>
  <si>
    <t>US-2023-156685-CHO-TRI-54000</t>
  </si>
  <si>
    <t>US-2023-156685-CHO-NUT-13000</t>
  </si>
  <si>
    <t>US-2023-126452-CHO-FUD-51000</t>
  </si>
  <si>
    <t>US-2023-126452-CHO-TRI-54000</t>
  </si>
  <si>
    <t>US-2023-126452-CHO-MIL-31000</t>
  </si>
  <si>
    <t>US-2023-126452-CHO-NUT-13000</t>
  </si>
  <si>
    <t>US-2024-141747-CHO-SCR-58000</t>
  </si>
  <si>
    <t>US-2021-169803-CHO-NUT-13000</t>
  </si>
  <si>
    <t>US-2021-127635-CHO-SCR-58000</t>
  </si>
  <si>
    <t>US-2021-127635-CHO-MIL-31000</t>
  </si>
  <si>
    <t>US-2021-127635-CHO-FUD-51000</t>
  </si>
  <si>
    <t>US-2021-127635-CHO-TRI-54000</t>
  </si>
  <si>
    <t>US-2021-128622-CHO-MIL-31000</t>
  </si>
  <si>
    <t>US-2022-152681-CHO-MIL-31000</t>
  </si>
  <si>
    <t>CA-2022-152681-CHO-MIL-31000</t>
  </si>
  <si>
    <t>US-2022-137106-CHO-FUD-51000</t>
  </si>
  <si>
    <t>US-2022-111514-CHO-TRI-54000</t>
  </si>
  <si>
    <t>US-2022-111514-CHO-SCR-58000</t>
  </si>
  <si>
    <t>US-2022-111514-OTH-GUM-21000</t>
  </si>
  <si>
    <t>CA-2023-155412-CHO-MIL-31000</t>
  </si>
  <si>
    <t>CA-2024-121451-CHO-MIL-31000</t>
  </si>
  <si>
    <t>US-2024-144680-CHO-FUD-51000</t>
  </si>
  <si>
    <t>US-2024-107132-CHO-MIL-31000</t>
  </si>
  <si>
    <t>US-2024-107132-CHO-TRI-54000</t>
  </si>
  <si>
    <t>US-2024-107132-CHO-FUD-51000</t>
  </si>
  <si>
    <t>US-2024-107132-CHO-SCR-58000</t>
  </si>
  <si>
    <t>CA-2024-154121-CHO-MIL-31000</t>
  </si>
  <si>
    <t>US-2021-113257-CHO-FUD-51000</t>
  </si>
  <si>
    <t>US-2021-113257-CHO-SCR-58000</t>
  </si>
  <si>
    <t>US-2022-164777-CHO-TRI-54000</t>
  </si>
  <si>
    <t>US-2023-101651-CHO-MIL-31000</t>
  </si>
  <si>
    <t>US-2024-146360-CHO-NUT-13000</t>
  </si>
  <si>
    <t>US-2024-106103-CHO-FUD-51000</t>
  </si>
  <si>
    <t>Rochester Hills</t>
  </si>
  <si>
    <t>US-2024-146920-CHO-MIL-31000</t>
  </si>
  <si>
    <t>US-2024-146920-CHO-SCR-58000</t>
  </si>
  <si>
    <t>US-2024-122539-CHO-FUD-51000</t>
  </si>
  <si>
    <t>US-2024-122539-CHO-SCR-58000</t>
  </si>
  <si>
    <t>US-2021-131009-CHO-SCR-58000</t>
  </si>
  <si>
    <t>US-2021-131009-CHO-TRI-54000</t>
  </si>
  <si>
    <t>US-2021-131009-CHO-FUD-51000</t>
  </si>
  <si>
    <t>US-2022-142419-CHO-MIL-31000</t>
  </si>
  <si>
    <t>US-2022-142419-CHO-SCR-58000</t>
  </si>
  <si>
    <t>US-2022-113740-CHO-MIL-31000</t>
  </si>
  <si>
    <t>US-2023-149790-CHO-NUT-13000</t>
  </si>
  <si>
    <t>US-2024-126354-CHO-NUT-13000</t>
  </si>
  <si>
    <t>US-2024-153843-CHO-SCR-58000</t>
  </si>
  <si>
    <t>US-2024-153843-CHO-NUT-13000</t>
  </si>
  <si>
    <t>US-2024-153843-CHO-TRI-54000</t>
  </si>
  <si>
    <t>US-2024-138975-CHO-NUT-13000</t>
  </si>
  <si>
    <t>US-2024-138975-CHO-TRI-54000</t>
  </si>
  <si>
    <t>US-2024-142293-CHO-NUT-13000</t>
  </si>
  <si>
    <t>US-2024-142090-CHO-MIL-31000</t>
  </si>
  <si>
    <t>US-2024-142090-CHO-TRI-54000</t>
  </si>
  <si>
    <t>US-2022-111297-CHO-SCR-58000</t>
  </si>
  <si>
    <t>US-2022-113523-CHO-SCR-58000</t>
  </si>
  <si>
    <t>US-2022-103835-CHO-MIL-31000</t>
  </si>
  <si>
    <t>US-2022-103835-CHO-TRI-54000</t>
  </si>
  <si>
    <t>US-2022-166135-CHO-MIL-31000</t>
  </si>
  <si>
    <t>US-2024-136000-CHO-SCR-58000</t>
  </si>
  <si>
    <t>US-2024-115119-CHO-NUT-13000</t>
  </si>
  <si>
    <t>US-2024-131366-CHO-FUD-51000</t>
  </si>
  <si>
    <t>US-2021-136644-CHO-SCR-58000</t>
  </si>
  <si>
    <t>US-2022-162761-CHO-MIL-31000</t>
  </si>
  <si>
    <t>US-2022-162761-CHO-NUT-13000</t>
  </si>
  <si>
    <t>US-2024-132955-CHO-SCR-58000</t>
  </si>
  <si>
    <t>US-2024-101728-CHO-SCR-58000</t>
  </si>
  <si>
    <t>US-2024-141509-CHO-FUD-51000</t>
  </si>
  <si>
    <t>US-2021-154781-CHO-NUT-13000</t>
  </si>
  <si>
    <t>US-2021-154781-CHO-FUD-51000</t>
  </si>
  <si>
    <t>US-2022-164308-CHO-SCR-58000</t>
  </si>
  <si>
    <t>US-2023-143924-CHO-NUT-13000</t>
  </si>
  <si>
    <t>US-2023-143924-CHO-TRI-54000</t>
  </si>
  <si>
    <t>US-2023-113726-CHO-NUT-13000</t>
  </si>
  <si>
    <t>US-2023-155383-CHO-MIL-31000</t>
  </si>
  <si>
    <t>US-2024-128475-CHO-NUT-13000</t>
  </si>
  <si>
    <t>US-2021-151379-CHO-MIL-31000</t>
  </si>
  <si>
    <t>US-2022-111017-CHO-SCR-58000</t>
  </si>
  <si>
    <t>US-2022-158659-CHO-MIL-31000</t>
  </si>
  <si>
    <t>US-2023-114713-CHO-FUD-51000</t>
  </si>
  <si>
    <t>US-2023-112277-CHO-NUT-13000</t>
  </si>
  <si>
    <t>US-2023-152457-CHO-TRI-54000</t>
  </si>
  <si>
    <t>US-2023-124163-CHO-TRI-54000</t>
  </si>
  <si>
    <t>US-2023-124163-OTH-LIC-15000</t>
  </si>
  <si>
    <t>US-2023-124163-CHO-SCR-58000</t>
  </si>
  <si>
    <t>US-2023-124163-CHO-MIL-31000</t>
  </si>
  <si>
    <t>US-2023-151260-CHO-SCR-58000</t>
  </si>
  <si>
    <t>US-2024-145443-CHO-SCR-58000</t>
  </si>
  <si>
    <t>US-2024-152926-CHO-TRI-54000</t>
  </si>
  <si>
    <t>US-2021-135657-CHO-SCR-58000</t>
  </si>
  <si>
    <t>US-2021-159310-CHO-NUT-13000</t>
  </si>
  <si>
    <t>US-2021-159310-CHO-FUD-51000</t>
  </si>
  <si>
    <t>US-2022-128860-CHO-TRI-54000</t>
  </si>
  <si>
    <t>US-2022-119627-CHO-TRI-54000</t>
  </si>
  <si>
    <t>US-2022-119627-CHO-MIL-31000</t>
  </si>
  <si>
    <t>US-2022-119627-CHO-SCR-58000</t>
  </si>
  <si>
    <t>US-2022-119627-CHO-NUT-13000</t>
  </si>
  <si>
    <t>US-2022-165057-CHO-FUD-51000</t>
  </si>
  <si>
    <t>US-2022-165057-CHO-MIL-31000</t>
  </si>
  <si>
    <t>US-2022-161991-CHO-FUD-51000</t>
  </si>
  <si>
    <t>US-2022-161991-CHO-TRI-54000</t>
  </si>
  <si>
    <t>US-2023-153661-CHO-TRI-54000</t>
  </si>
  <si>
    <t>US-2023-153661-CHO-NUT-13000</t>
  </si>
  <si>
    <t>US-2023-103730-CHO-MIL-31000</t>
  </si>
  <si>
    <t>US-2023-103730-CHO-TRI-54000</t>
  </si>
  <si>
    <t>US-2023-103730-CHO-FUD-51000</t>
  </si>
  <si>
    <t>US-2023-103730-CHO-NUT-13000</t>
  </si>
  <si>
    <t>US-2024-144463-CHO-SCR-58000</t>
  </si>
  <si>
    <t>US-2024-108539-CHO-SCR-58000</t>
  </si>
  <si>
    <t>US-2024-108539-CHO-FUD-51000</t>
  </si>
  <si>
    <t>US-2024-108539-CHO-TRI-54000</t>
  </si>
  <si>
    <t>US-2024-163531-CHO-SCR-58000</t>
  </si>
  <si>
    <t>US-2022-140144-CHO-TRI-54000</t>
  </si>
  <si>
    <t>US-2022-140144-CHO-MIL-31000</t>
  </si>
  <si>
    <t>US-2023-114013-CHO-MIL-31000</t>
  </si>
  <si>
    <t>US-2023-114013-CHO-NUT-13000</t>
  </si>
  <si>
    <t>US-2023-114013-CHO-TRI-54000</t>
  </si>
  <si>
    <t>US-2023-114013-OTH-LIC-15000</t>
  </si>
  <si>
    <t>US-2023-114013-CHO-FUD-51000</t>
  </si>
  <si>
    <t>US-2023-114013-CHO-SCR-58000</t>
  </si>
  <si>
    <t>US-2023-127208-CHO-NUT-13000</t>
  </si>
  <si>
    <t>US-2023-127208-CHO-MIL-31000</t>
  </si>
  <si>
    <t>US-2023-131744-CHO-NUT-13000</t>
  </si>
  <si>
    <t>US-2023-131744-CHO-TRI-54000</t>
  </si>
  <si>
    <t>US-2023-105963-CHO-FUD-51000</t>
  </si>
  <si>
    <t>US-2024-146024-CHO-MIL-31000</t>
  </si>
  <si>
    <t>US-2024-146024-CHO-FUD-51000</t>
  </si>
  <si>
    <t>US-2024-112529-CHO-TRI-54000</t>
  </si>
  <si>
    <t>US-2024-112529-CHO-MIL-31000</t>
  </si>
  <si>
    <t>US-2022-155761-CHO-MIL-31000</t>
  </si>
  <si>
    <t>US-2022-155761-CHO-FUD-51000</t>
  </si>
  <si>
    <t>US-2023-168536-CHO-MIL-31000</t>
  </si>
  <si>
    <t>US-2024-135167-CHO-MIL-31000</t>
  </si>
  <si>
    <t>US-2024-102267-CHO-MIL-31000</t>
  </si>
  <si>
    <t>US-2023-103128-CHO-NUT-13000</t>
  </si>
  <si>
    <t>Arlington Heights</t>
  </si>
  <si>
    <t>US-2024-117646-CHO-MIL-31000</t>
  </si>
  <si>
    <t>US-2021-155502-CHO-MIL-31000</t>
  </si>
  <si>
    <t>US-2021-155502-CHO-TRI-54000</t>
  </si>
  <si>
    <t>US-2021-155502-CHO-FUD-51000</t>
  </si>
  <si>
    <t>US-2021-118486-CHO-FUD-51000</t>
  </si>
  <si>
    <t>US-2021-118486-CHO-TRI-54000</t>
  </si>
  <si>
    <t>US-2021-118486-CHO-NUT-13000</t>
  </si>
  <si>
    <t>US-2021-101476-CHO-MIL-31000</t>
  </si>
  <si>
    <t>US-2021-150329-CHO-MIL-31000</t>
  </si>
  <si>
    <t>US-2022-120782-SUG-LAF-25000</t>
  </si>
  <si>
    <t>US-2022-120782-CHO-NUT-13000</t>
  </si>
  <si>
    <t>US-2022-142139-CHO-MIL-31000</t>
  </si>
  <si>
    <t>Bedford</t>
  </si>
  <si>
    <t>US-2023-102932-CHO-SCR-58000</t>
  </si>
  <si>
    <t>US-2023-102932-CHO-NUT-13000</t>
  </si>
  <si>
    <t>US-2024-141698-SUG-SWE-91000</t>
  </si>
  <si>
    <t>US-2024-102337-CHO-MIL-31000</t>
  </si>
  <si>
    <t>US-2024-102337-CHO-SCR-58000</t>
  </si>
  <si>
    <t>US-2021-121734-CHO-FUD-51000</t>
  </si>
  <si>
    <t>US-2021-158225-CHO-NUT-13000</t>
  </si>
  <si>
    <t>US-2021-158225-CHO-SCR-58000</t>
  </si>
  <si>
    <t>US-2021-107993-CHO-TRI-54000</t>
  </si>
  <si>
    <t>US-2022-111164-CHO-SCR-58000</t>
  </si>
  <si>
    <t>US-2022-111164-CHO-FUD-51000</t>
  </si>
  <si>
    <t>US-2023-158841-CHO-MIL-31000</t>
  </si>
  <si>
    <t>US-2023-158841-CHO-SCR-58000</t>
  </si>
  <si>
    <t>US-2023-142405-CHO-SCR-58000</t>
  </si>
  <si>
    <t>US-2023-142405-CHO-FUD-51000</t>
  </si>
  <si>
    <t>US-2023-115455-CHO-MIL-31000</t>
  </si>
  <si>
    <t>US-2023-115455-CHO-FUD-51000</t>
  </si>
  <si>
    <t>US-2024-105851-CHO-NUT-13000</t>
  </si>
  <si>
    <t>US-2024-155047-CHO-TRI-54000</t>
  </si>
  <si>
    <t>US-2024-123624-CHO-MIL-31000</t>
  </si>
  <si>
    <t>US-2024-144827-CHO-TRI-54000</t>
  </si>
  <si>
    <t>US-2021-113383-CHO-NUT-13000</t>
  </si>
  <si>
    <t>Clifton</t>
  </si>
  <si>
    <t>US-2021-113383-CHO-FUD-51000</t>
  </si>
  <si>
    <t>US-2022-148495-CHO-TRI-54000</t>
  </si>
  <si>
    <t>US-2022-164357-CHO-NUT-13000</t>
  </si>
  <si>
    <t>US-2022-142937-CHO-FUD-51000</t>
  </si>
  <si>
    <t>US-2023-130442-CHO-MIL-31000</t>
  </si>
  <si>
    <t>Goldsboro</t>
  </si>
  <si>
    <t>US-2024-156909-CHO-SCR-58000</t>
  </si>
  <si>
    <t>US-2024-104136-CHO-TRI-54000</t>
  </si>
  <si>
    <t>US-2021-142314-CHO-SCR-58000</t>
  </si>
  <si>
    <t>US-2022-153108-CHO-FUD-51000</t>
  </si>
  <si>
    <t>New Castle</t>
  </si>
  <si>
    <t>US-2022-153108-CHO-TRI-54000</t>
  </si>
  <si>
    <t>US-2022-120341-CHO-FUD-51000</t>
  </si>
  <si>
    <t>US-2022-120341-CHO-NUT-13000</t>
  </si>
  <si>
    <t>US-2023-132899-CHO-FUD-51000</t>
  </si>
  <si>
    <t>US-2023-128811-CHO-NUT-13000</t>
  </si>
  <si>
    <t>US-2023-128811-CHO-FUD-51000</t>
  </si>
  <si>
    <t>US-2023-127250-CHO-NUT-13000</t>
  </si>
  <si>
    <t>US-2024-158505-CHO-FUD-51000</t>
  </si>
  <si>
    <t>US-2024-158505-CHO-TRI-54000</t>
  </si>
  <si>
    <t>US-2024-163097-CHO-FUD-51000</t>
  </si>
  <si>
    <t>US-2024-123967-CHO-TRI-54000</t>
  </si>
  <si>
    <t>US-2024-123967-CHO-SCR-58000</t>
  </si>
  <si>
    <t>US-2021-169852-CHO-MIL-31000</t>
  </si>
  <si>
    <t>US-2022-121097-CHO-MIL-31000</t>
  </si>
  <si>
    <t>Baytown</t>
  </si>
  <si>
    <t>US-2022-143077-CHO-NUT-13000</t>
  </si>
  <si>
    <t>US-2022-143077-CHO-TRI-54000</t>
  </si>
  <si>
    <t>US-2022-161214-CHO-MIL-31000</t>
  </si>
  <si>
    <t>US-2022-138009-CHO-SCR-58000</t>
  </si>
  <si>
    <t>US-2022-138009-CHO-FUD-51000</t>
  </si>
  <si>
    <t>US-2023-146913-CHO-TRI-54000</t>
  </si>
  <si>
    <t>US-2024-139311-CHO-NUT-13000</t>
  </si>
  <si>
    <t>US-2024-139311-CHO-MIL-31000</t>
  </si>
  <si>
    <t>US-2024-152205-CHO-TRI-54000</t>
  </si>
  <si>
    <t>US-2024-122644-CHO-TRI-54000</t>
  </si>
  <si>
    <t>US-2022-164882-CHO-SCR-58000</t>
  </si>
  <si>
    <t>US-2022-164882-CHO-TRI-54000</t>
  </si>
  <si>
    <t>US-2022-164882-CHO-FUD-51000</t>
  </si>
  <si>
    <t>US-2022-164882-CHO-MIL-31000</t>
  </si>
  <si>
    <t>US-2022-162544-CHO-SCR-58000</t>
  </si>
  <si>
    <t>US-2024-155376-CHO-SCR-58000</t>
  </si>
  <si>
    <t>US-2021-116190-CHO-NUT-13000</t>
  </si>
  <si>
    <t>US-2021-116190-CHO-SCR-58000</t>
  </si>
  <si>
    <t>US-2021-159800-CHO-MIL-31000</t>
  </si>
  <si>
    <t>US-2021-159800-CHO-TRI-54000</t>
  </si>
  <si>
    <t>US-2022-130218-CHO-FUD-51000</t>
  </si>
  <si>
    <t>US-2022-130218-CHO-NUT-13000</t>
  </si>
  <si>
    <t>US-2022-153535-CHO-NUT-13000</t>
  </si>
  <si>
    <t>US-2022-153535-CHO-SCR-58000</t>
  </si>
  <si>
    <t>US-2022-165799-CHO-FUD-51000</t>
  </si>
  <si>
    <t>US-2022-140375-CHO-SCR-58000</t>
  </si>
  <si>
    <t>US-2023-130484-CHO-TRI-54000</t>
  </si>
  <si>
    <t>US-2024-102890-CHO-SCR-58000</t>
  </si>
  <si>
    <t>US-2021-146997-CHO-TRI-54000</t>
  </si>
  <si>
    <t>US-2021-121573-CHO-MIL-31000</t>
  </si>
  <si>
    <t>US-2021-121573-CHO-SCR-58000</t>
  </si>
  <si>
    <t>US-2021-121573-CHO-NUT-13000</t>
  </si>
  <si>
    <t>US-2021-169446-CHO-NUT-13000</t>
  </si>
  <si>
    <t>US-2021-169446-CHO-MIL-31000</t>
  </si>
  <si>
    <t>US-2022-127040-CHO-MIL-31000</t>
  </si>
  <si>
    <t>US-2022-127040-CHO-FUD-51000</t>
  </si>
  <si>
    <t>US-2022-127040-CHO-TRI-54000</t>
  </si>
  <si>
    <t>US-2022-127040-CHO-NUT-13000</t>
  </si>
  <si>
    <t>US-2024-125381-CHO-NUT-13000</t>
  </si>
  <si>
    <t>US-2024-139493-CHO-SCR-58000</t>
  </si>
  <si>
    <t>US-2021-105151-OTH-LIC-15000</t>
  </si>
  <si>
    <t>US-2023-144337-CHO-MIL-31000</t>
  </si>
  <si>
    <t>US-2024-112536-CHO-MIL-31000</t>
  </si>
  <si>
    <t>US-2024-112536-CHO-SCR-58000</t>
  </si>
  <si>
    <t>US-2021-112991-CHO-MIL-31000</t>
  </si>
  <si>
    <t>Caldwell</t>
  </si>
  <si>
    <t>US-2021-112991-CHO-SCR-58000</t>
  </si>
  <si>
    <t>US-2022-149083-CHO-MIL-31000</t>
  </si>
  <si>
    <t>US-2022-149083-OTH-GUM-21000</t>
  </si>
  <si>
    <t>US-2022-149083-CHO-TRI-54000</t>
  </si>
  <si>
    <t>US-2023-125920-CHO-SCR-58000</t>
  </si>
  <si>
    <t>US-2023-115441-CHO-NUT-13000</t>
  </si>
  <si>
    <t>US-2023-115441-CHO-SCR-58000</t>
  </si>
  <si>
    <t>US-2023-115441-CHO-MIL-31000</t>
  </si>
  <si>
    <t>US-2023-115441-OTH-LIC-15000</t>
  </si>
  <si>
    <t>US-2023-109743-CHO-FUD-51000</t>
  </si>
  <si>
    <t>US-2023-109743-CHO-TRI-54000</t>
  </si>
  <si>
    <t>US-2023-146794-CHO-TRI-54000</t>
  </si>
  <si>
    <t>US-2023-125164-CHO-MIL-31000</t>
  </si>
  <si>
    <t>US-2023-125164-CHO-FUD-51000</t>
  </si>
  <si>
    <t>US-2023-151512-CHO-FUD-51000</t>
  </si>
  <si>
    <t>US-2024-125101-CHO-NUT-13000</t>
  </si>
  <si>
    <t>US-2024-106180-CHO-NUT-13000</t>
  </si>
  <si>
    <t>US-2024-106180-CHO-SCR-58000</t>
  </si>
  <si>
    <t>US-2024-106180-OTH-KAZ-38000</t>
  </si>
  <si>
    <t>US-2024-108245-CHO-FUD-51000</t>
  </si>
  <si>
    <t>US-2024-108245-CHO-MIL-31000</t>
  </si>
  <si>
    <t>US-2024-127922-CHO-NUT-13000</t>
  </si>
  <si>
    <t>US-2024-101805-CHO-NUT-13000</t>
  </si>
  <si>
    <t>US-2024-101805-CHO-TRI-54000</t>
  </si>
  <si>
    <t>US-2024-101805-CHO-FUD-51000</t>
  </si>
  <si>
    <t>US-2021-115889-CHO-TRI-54000</t>
  </si>
  <si>
    <t>US-2021-115889-CHO-NUT-13000</t>
  </si>
  <si>
    <t>US-2021-165764-CHO-FUD-51000</t>
  </si>
  <si>
    <t>US-2021-165764-CHO-SCR-58000</t>
  </si>
  <si>
    <t>US-2021-165764-CHO-NUT-13000</t>
  </si>
  <si>
    <t>US-2021-165764-CHO-MIL-31000</t>
  </si>
  <si>
    <t>US-2022-112053-CHO-SCR-58000</t>
  </si>
  <si>
    <t>US-2023-113600-CHO-FUD-51000</t>
  </si>
  <si>
    <t>US-2024-110884-CHO-FUD-51000</t>
  </si>
  <si>
    <t>US-2024-110884-CHO-NUT-13000</t>
  </si>
  <si>
    <t>US-2024-126774-CHO-TRI-54000</t>
  </si>
  <si>
    <t>US-2024-168900-CHO-TRI-54000</t>
  </si>
  <si>
    <t>US-2024-168172-CHO-SCR-58000</t>
  </si>
  <si>
    <t>US-2024-122280-CHO-FUD-51000</t>
  </si>
  <si>
    <t>US-2024-157980-CHO-TRI-54000</t>
  </si>
  <si>
    <t>US-2021-124247-CHO-TRI-54000</t>
  </si>
  <si>
    <t>US-2022-166975-OTH-GUM-21000</t>
  </si>
  <si>
    <t>US-2022-102260-CHO-SCR-58000</t>
  </si>
  <si>
    <t>US-2022-102260-CHO-NUT-13000</t>
  </si>
  <si>
    <t>US-2022-102260-CHO-FUD-51000</t>
  </si>
  <si>
    <t>US-2023-130400-CHO-NUT-13000</t>
  </si>
  <si>
    <t>US-2023-130400-CHO-SCR-58000</t>
  </si>
  <si>
    <t>US-2023-130400-CHO-FUD-51000</t>
  </si>
  <si>
    <t>US-2023-140571-CHO-SCR-58000</t>
  </si>
  <si>
    <t>US-2023-159730-CHO-NUT-13000</t>
  </si>
  <si>
    <t>US-2023-147123-CHO-SCR-58000</t>
  </si>
  <si>
    <t>US-2024-120719-CHO-TRI-54000</t>
  </si>
  <si>
    <t>US-2024-161984-CHO-SCR-58000</t>
  </si>
  <si>
    <t>US-2024-161984-CHO-NUT-13000</t>
  </si>
  <si>
    <t>US-2024-166849-CHO-NUT-13000</t>
  </si>
  <si>
    <t>US-2024-110212-CHO-TRI-54000</t>
  </si>
  <si>
    <t>US-2024-100433-CHO-MIL-31000</t>
  </si>
  <si>
    <t>US-2024-105669-CHO-MIL-31000</t>
  </si>
  <si>
    <t>US-2024-105669-CHO-SCR-58000</t>
  </si>
  <si>
    <t>US-2024-129490-CHO-SCR-58000</t>
  </si>
  <si>
    <t>US-2022-146038-CHO-SCR-58000</t>
  </si>
  <si>
    <t>US-2022-161627-CHO-SCR-58000</t>
  </si>
  <si>
    <t>US-2023-108644-CHO-MIL-31000</t>
  </si>
  <si>
    <t>US-2024-100615-CHO-TRI-54000</t>
  </si>
  <si>
    <t>US-2024-100615-CHO-FUD-51000</t>
  </si>
  <si>
    <t>US-2024-100615-CHO-SCR-58000</t>
  </si>
  <si>
    <t>US-2024-122987-CHO-NUT-13000</t>
  </si>
  <si>
    <t>US-2024-113355-CHO-TRI-54000</t>
  </si>
  <si>
    <t>US-2021-143385-CHO-FUD-51000</t>
  </si>
  <si>
    <t>US-2021-138240-CHO-MIL-31000</t>
  </si>
  <si>
    <t>US-2021-138240-CHO-NUT-13000</t>
  </si>
  <si>
    <t>US-2023-121356-CHO-MIL-31000</t>
  </si>
  <si>
    <t>US-2023-157336-CHO-MIL-31000</t>
  </si>
  <si>
    <t>US-2023-157336-CHO-NUT-13000</t>
  </si>
  <si>
    <t>US-2024-152366-CHO-FUD-51000</t>
  </si>
  <si>
    <t>US-2023-105018-CHO-FUD-51000</t>
  </si>
  <si>
    <t>US-2024-108553-CHO-MIL-31000</t>
  </si>
  <si>
    <t>US-2024-108553-CHO-SCR-58000</t>
  </si>
  <si>
    <t>US-2024-119193-CHO-FUD-51000</t>
  </si>
  <si>
    <t>US-2024-119193-CHO-NUT-13000</t>
  </si>
  <si>
    <t>US-2021-124513-CHO-TRI-54000</t>
  </si>
  <si>
    <t>US-2021-155817-CHO-FUD-51000</t>
  </si>
  <si>
    <t>US-2021-155817-CHO-MIL-31000</t>
  </si>
  <si>
    <t>US-2022-153549-CHO-NUT-13000</t>
  </si>
  <si>
    <t>US-2022-107349-CHO-MIL-31000</t>
  </si>
  <si>
    <t>US-2023-100587-OTH-GUM-21000</t>
  </si>
  <si>
    <t>US-2024-156391-CHO-FUD-51000</t>
  </si>
  <si>
    <t>US-2024-145884-CHO-FUD-51000</t>
  </si>
  <si>
    <t>US-2024-145884-CHO-MIL-31000</t>
  </si>
  <si>
    <t>US-2021-159625-CHO-SCR-58000</t>
  </si>
  <si>
    <t>US-2021-148488-CHO-MIL-31000</t>
  </si>
  <si>
    <t>US-2021-148488-CHO-TRI-54000</t>
  </si>
  <si>
    <t>US-2023-154256-CHO-FUD-51000</t>
  </si>
  <si>
    <t>US-2023-111563-CHO-FUD-51000</t>
  </si>
  <si>
    <t>US-2023-111563-CHO-MIL-31000</t>
  </si>
  <si>
    <t>US-2021-145317-CHO-NUT-13000</t>
  </si>
  <si>
    <t>US-2021-145317-CHO-MIL-31000</t>
  </si>
  <si>
    <t>US-2021-145317-CHO-FUD-51000</t>
  </si>
  <si>
    <t>US-2021-145317-SUG-LAF-25000</t>
  </si>
  <si>
    <t>US-2021-145317-OTH-FIZ-56000</t>
  </si>
  <si>
    <t>US-2022-130512-CHO-TRI-54000</t>
  </si>
  <si>
    <t>US-2022-130512-CHO-SCR-58000</t>
  </si>
  <si>
    <t>US-2022-130512-CHO-FUD-51000</t>
  </si>
  <si>
    <t>US-2022-144890-CHO-TRI-54000</t>
  </si>
  <si>
    <t>US-2024-145128-CHO-TRI-54000</t>
  </si>
  <si>
    <t>US-2024-149146-SUG-HAI-55000</t>
  </si>
  <si>
    <t>US-2023-129280-CHO-MIL-31000</t>
  </si>
  <si>
    <t>US-2023-129280-CHO-SCR-58000</t>
  </si>
  <si>
    <t>US-2023-129280-CHO-NUT-13000</t>
  </si>
  <si>
    <t>US-2023-129280-CHO-FUD-51000</t>
  </si>
  <si>
    <t>US-2021-122931-CHO-SCR-58000</t>
  </si>
  <si>
    <t>US-2021-122931-OTH-KAZ-38000</t>
  </si>
  <si>
    <t>US-2021-122931-OTH-GUM-21000</t>
  </si>
  <si>
    <t>US-2021-122931-CHO-FUD-51000</t>
  </si>
  <si>
    <t>US-2021-122931-CHO-TRI-54000</t>
  </si>
  <si>
    <t>US-2021-126907-CHO-FUD-51000</t>
  </si>
  <si>
    <t>US-2021-163412-CHO-NUT-13000</t>
  </si>
  <si>
    <t>US-2022-116981-CHO-MIL-31000</t>
  </si>
  <si>
    <t>US-2022-116981-CHO-TRI-54000</t>
  </si>
  <si>
    <t>US-2022-107902-CHO-MIL-31000</t>
  </si>
  <si>
    <t>US-2022-100685-CHO-MIL-31000</t>
  </si>
  <si>
    <t>US-2022-100685-CHO-SCR-58000</t>
  </si>
  <si>
    <t>US-2022-100685-CHO-NUT-13000</t>
  </si>
  <si>
    <t>US-2023-154067-CHO-TRI-54000</t>
  </si>
  <si>
    <t>US-2023-125724-CHO-MIL-31000</t>
  </si>
  <si>
    <t>CA-2023-125724-CHO-MIL-31000</t>
  </si>
  <si>
    <t>Regina</t>
  </si>
  <si>
    <t>Saskatchewan</t>
  </si>
  <si>
    <t>S0G</t>
  </si>
  <si>
    <t>US-2023-144393-CHO-NUT-13000</t>
  </si>
  <si>
    <t>US-2024-120614-CHO-FUD-51000</t>
  </si>
  <si>
    <t>US-2024-150497-CHO-NUT-13000</t>
  </si>
  <si>
    <t>CA-2024-125724-CHO-MIL-31000</t>
  </si>
  <si>
    <t>US-2024-105235-CHO-FUD-51000</t>
  </si>
  <si>
    <t>US-2024-105235-CHO-SCR-58000</t>
  </si>
  <si>
    <t>US-2024-105235-CHO-MIL-31000</t>
  </si>
  <si>
    <t>US-2022-122287-CHO-FUD-51000</t>
  </si>
  <si>
    <t>US-2022-122287-OTH-FIZ-56000</t>
  </si>
  <si>
    <t>US-2022-125934-CHO-FUD-51000</t>
  </si>
  <si>
    <t>US-2022-125934-CHO-MIL-31000</t>
  </si>
  <si>
    <t>US-2022-125934-CHO-SCR-58000</t>
  </si>
  <si>
    <t>US-2022-125934-OTH-GUM-21000</t>
  </si>
  <si>
    <t>US-2022-144652-CHO-MIL-31000</t>
  </si>
  <si>
    <t>US-2023-118101-CHO-FUD-51000</t>
  </si>
  <si>
    <t>US-2023-118101-CHO-TRI-54000</t>
  </si>
  <si>
    <t>US-2023-118101-CHO-MIL-31000</t>
  </si>
  <si>
    <t>US-2024-154102-CHO-MIL-31000</t>
  </si>
  <si>
    <t>US-2024-152093-CHO-NUT-13000</t>
  </si>
  <si>
    <t>US-2021-154879-CHO-FUD-51000</t>
  </si>
  <si>
    <t>US-2021-154879-OTH-GUM-21000</t>
  </si>
  <si>
    <t>US-2022-125234-CHO-NUT-13000</t>
  </si>
  <si>
    <t>US-2022-117415-CHO-TRI-54000</t>
  </si>
  <si>
    <t>US-2022-117415-OTH-KAZ-38000</t>
  </si>
  <si>
    <t>US-2022-117415-CHO-FUD-51000</t>
  </si>
  <si>
    <t>US-2023-146570-CHO-TRI-54000</t>
  </si>
  <si>
    <t>US-2023-146570-CHO-SCR-58000</t>
  </si>
  <si>
    <t>US-2023-169957-CHO-NUT-13000</t>
  </si>
  <si>
    <t>US-2023-169957-CHO-TRI-54000</t>
  </si>
  <si>
    <t>US-2023-169957-CHO-SCR-58000</t>
  </si>
  <si>
    <t>US-2023-119963-CHO-MIL-31000</t>
  </si>
  <si>
    <t>US-2023-119963-CHO-NUT-13000</t>
  </si>
  <si>
    <t>US-2024-152702-CHO-MIL-31000</t>
  </si>
  <si>
    <t>US-2022-108966-CHO-SCR-58000</t>
  </si>
  <si>
    <t>US-2022-108966-CHO-FUD-51000</t>
  </si>
  <si>
    <t>US-2022-161718-CHO-FUD-51000</t>
  </si>
  <si>
    <t>US-2022-161718-CHO-MIL-31000</t>
  </si>
  <si>
    <t>US-2022-161718-CHO-SCR-58000</t>
  </si>
  <si>
    <t>US-2024-149076-CHO-MIL-31000</t>
  </si>
  <si>
    <t>US-2024-101700-CHO-FUD-51000</t>
  </si>
  <si>
    <t>Greeley</t>
  </si>
  <si>
    <t>US-2024-101700-CHO-SCR-58000</t>
  </si>
  <si>
    <t>US-2024-147228-CHO-NUT-13000</t>
  </si>
  <si>
    <t>US-2024-147228-CHO-TRI-54000</t>
  </si>
  <si>
    <t>US-2024-147228-CHO-SCR-58000</t>
  </si>
  <si>
    <t>US-2024-166926-CHO-FUD-51000</t>
  </si>
  <si>
    <t>US-2024-166926-CHO-MIL-31000</t>
  </si>
  <si>
    <t>US-2021-123316-CHO-SCR-58000</t>
  </si>
  <si>
    <t>US-2023-102134-CHO-MIL-31000</t>
  </si>
  <si>
    <t>US-2023-123666-CHO-MIL-31000</t>
  </si>
  <si>
    <t>US-2023-103646-CHO-SCR-58000</t>
  </si>
  <si>
    <t>US-2023-103646-CHO-TRI-54000</t>
  </si>
  <si>
    <t>US-2023-103646-CHO-FUD-51000</t>
  </si>
  <si>
    <t>US-2023-128909-CHO-NUT-13000</t>
  </si>
  <si>
    <t>US-2023-128909-CHO-MIL-31000</t>
  </si>
  <si>
    <t>US-2024-101840-CHO-SCR-58000</t>
  </si>
  <si>
    <t>US-2024-101840-CHO-MIL-31000</t>
  </si>
  <si>
    <t>US-2021-123127-CHO-SCR-58000</t>
  </si>
  <si>
    <t>US-2021-104738-CHO-SCR-58000</t>
  </si>
  <si>
    <t>US-2021-104738-CHO-NUT-13000</t>
  </si>
  <si>
    <t>US-2021-104738-CHO-FUD-51000</t>
  </si>
  <si>
    <t>US-2022-149636-CHO-SCR-58000</t>
  </si>
  <si>
    <t>US-2022-131597-CHO-SCR-58000</t>
  </si>
  <si>
    <t>US-2023-131289-CHO-TRI-54000</t>
  </si>
  <si>
    <t>US-2023-131289-CHO-SCR-58000</t>
  </si>
  <si>
    <t>US-2024-162208-CHO-SCR-58000</t>
  </si>
  <si>
    <t>US-2024-148929-OTH-GUM-21000</t>
  </si>
  <si>
    <t>US-2024-118087-CHO-TRI-54000</t>
  </si>
  <si>
    <t>US-2024-118087-CHO-SCR-58000</t>
  </si>
  <si>
    <t>US-2024-118087-CHO-NUT-13000</t>
  </si>
  <si>
    <t>US-2024-118087-CHO-FUD-51000</t>
  </si>
  <si>
    <t>US-2024-118087-CHO-MIL-31000</t>
  </si>
  <si>
    <t>US-2024-112844-CHO-TRI-54000</t>
  </si>
  <si>
    <t>US-2021-155208-CHO-TRI-54000</t>
  </si>
  <si>
    <t>US-2021-110065-OTH-KAZ-38000</t>
  </si>
  <si>
    <t>US-2021-110065-CHO-FUD-51000</t>
  </si>
  <si>
    <t>US-2021-124625-CHO-NUT-13000</t>
  </si>
  <si>
    <t>US-2022-124919-CHO-MIL-31000</t>
  </si>
  <si>
    <t>US-2022-124919-CHO-TRI-54000</t>
  </si>
  <si>
    <t>US-2023-140172-OTH-GUM-21000</t>
  </si>
  <si>
    <t>US-2023-140172-CHO-SCR-58000</t>
  </si>
  <si>
    <t>US-2023-133802-CHO-MIL-31000</t>
  </si>
  <si>
    <t>Redwood City</t>
  </si>
  <si>
    <t>US-2023-136770-CHO-NUT-13000</t>
  </si>
  <si>
    <t>US-2023-136770-CHO-MIL-31000</t>
  </si>
  <si>
    <t>US-2023-149349-CHO-MIL-31000</t>
  </si>
  <si>
    <t>US-2023-149503-CHO-MIL-31000</t>
  </si>
  <si>
    <t>US-2021-119466-CHO-NUT-13000</t>
  </si>
  <si>
    <t>US-2021-164259-CHO-SCR-58000</t>
  </si>
  <si>
    <t>US-2022-156923-CHO-MIL-31000</t>
  </si>
  <si>
    <t>US-2022-126753-CHO-MIL-31000</t>
  </si>
  <si>
    <t>US-2022-126753-CHO-TRI-54000</t>
  </si>
  <si>
    <t>US-2022-126753-CHO-FUD-51000</t>
  </si>
  <si>
    <t>US-2022-126753-CHO-NUT-13000</t>
  </si>
  <si>
    <t>US-2022-126753-CHO-SCR-58000</t>
  </si>
  <si>
    <t>US-2022-105158-CHO-FUD-51000</t>
  </si>
  <si>
    <t>US-2022-105158-CHO-NUT-13000</t>
  </si>
  <si>
    <t>US-2022-103870-OTH-LIC-15000</t>
  </si>
  <si>
    <t>US-2022-103870-CHO-SCR-58000</t>
  </si>
  <si>
    <t>US-2022-103870-CHO-MIL-31000</t>
  </si>
  <si>
    <t>US-2023-163881-CHO-MIL-31000</t>
  </si>
  <si>
    <t>US-2023-163881-CHO-NUT-13000</t>
  </si>
  <si>
    <t>US-2023-163881-CHO-TRI-54000</t>
  </si>
  <si>
    <t>US-2024-110478-CHO-MIL-31000</t>
  </si>
  <si>
    <t>US-2024-110478-CHO-FUD-51000</t>
  </si>
  <si>
    <t>US-2024-160017-CHO-NUT-13000</t>
  </si>
  <si>
    <t>US-2024-169362-CHO-NUT-13000</t>
  </si>
  <si>
    <t>US-2021-135090-CHO-TRI-54000</t>
  </si>
  <si>
    <t>US-2023-152800-CHO-TRI-54000</t>
  </si>
  <si>
    <t>US-2023-105291-CHO-MIL-31000</t>
  </si>
  <si>
    <t>San Luis Obispo</t>
  </si>
  <si>
    <t>US-2023-124590-CHO-FUD-51000</t>
  </si>
  <si>
    <t>US-2023-124590-CHO-NUT-13000</t>
  </si>
  <si>
    <t>US-2024-161172-CHO-SCR-58000</t>
  </si>
  <si>
    <t>US-2024-161172-CHO-NUT-13000</t>
  </si>
  <si>
    <t>US-2024-161172-CHO-MIL-31000</t>
  </si>
  <si>
    <t>US-2024-100356-CHO-MIL-31000</t>
  </si>
  <si>
    <t>US-2021-140487-CHO-MIL-31000</t>
  </si>
  <si>
    <t>US-2024-134845-CHO-FUD-51000</t>
  </si>
  <si>
    <t>US-2024-134845-CHO-NUT-13000</t>
  </si>
  <si>
    <t>US-2024-134845-CHO-MIL-31000</t>
  </si>
  <si>
    <t>US-2024-134845-CHO-SCR-58000</t>
  </si>
  <si>
    <t>US-2024-120061-CHO-MIL-31000</t>
  </si>
  <si>
    <t>US-2024-143658-SUG-SWE-91000</t>
  </si>
  <si>
    <t>US-2024-100412-CHO-SCR-58000</t>
  </si>
  <si>
    <t>US-2021-164903-CHO-SCR-58000</t>
  </si>
  <si>
    <t>US-2021-133634-CHO-SCR-58000</t>
  </si>
  <si>
    <t>US-2021-147704-CHO-TRI-54000</t>
  </si>
  <si>
    <t>US-2021-147704-CHO-SCR-58000</t>
  </si>
  <si>
    <t>US-2021-147704-CHO-NUT-13000</t>
  </si>
  <si>
    <t>US-2022-154970-CHO-TRI-54000</t>
  </si>
  <si>
    <t>US-2022-150196-CHO-NUT-13000</t>
  </si>
  <si>
    <t>US-2023-162222-CHO-SCR-58000</t>
  </si>
  <si>
    <t>US-2023-132661-CHO-NUT-13000</t>
  </si>
  <si>
    <t>US-2024-165323-CHO-SCR-58000</t>
  </si>
  <si>
    <t>US-2024-165323-SUG-HAI-55000</t>
  </si>
  <si>
    <t>US-2021-120544-CHO-FUD-51000</t>
  </si>
  <si>
    <t>US-2021-120544-CHO-NUT-13000</t>
  </si>
  <si>
    <t>US-2022-143616-CHO-FUD-51000</t>
  </si>
  <si>
    <t>US-2023-101168-CHO-MIL-31000</t>
  </si>
  <si>
    <t>Nashua</t>
  </si>
  <si>
    <t>US-2024-108322-CHO-TRI-54000</t>
  </si>
  <si>
    <t>US-2024-145772-CHO-TRI-54000</t>
  </si>
  <si>
    <t>US-2024-145772-CHO-MIL-31000</t>
  </si>
  <si>
    <t>US-2024-145772-CHO-NUT-13000</t>
  </si>
  <si>
    <t>US-2024-164756-OTH-LIC-15000</t>
  </si>
  <si>
    <t>US-2024-164756-CHO-MIL-31000</t>
  </si>
  <si>
    <t>US-2024-164756-CHO-NUT-13000</t>
  </si>
  <si>
    <t>US-2024-164756-CHO-SCR-58000</t>
  </si>
  <si>
    <t>US-2024-164756-CHO-TRI-54000</t>
  </si>
  <si>
    <t>US-2024-165603-OTH-LIC-15000</t>
  </si>
  <si>
    <t>US-2024-165603-CHO-MIL-31000</t>
  </si>
  <si>
    <t>US-2024-136063-CHO-FUD-51000</t>
  </si>
  <si>
    <t>US-2021-145800-CHO-SCR-58000</t>
  </si>
  <si>
    <t>US-2021-126193-CHO-SCR-58000</t>
  </si>
  <si>
    <t>Oswego</t>
  </si>
  <si>
    <t>US-2021-126193-CHO-NUT-13000</t>
  </si>
  <si>
    <t>US-2021-126193-CHO-FUD-51000</t>
  </si>
  <si>
    <t>US-2021-127558-CHO-TRI-54000</t>
  </si>
  <si>
    <t>US-2021-127558-CHO-FUD-51000</t>
  </si>
  <si>
    <t>US-2022-119879-CHO-MIL-31000</t>
  </si>
  <si>
    <t>US-2022-119879-CHO-SCR-58000</t>
  </si>
  <si>
    <t>US-2024-159954-CHO-FUD-51000</t>
  </si>
  <si>
    <t>US-2024-127726-CHO-TRI-54000</t>
  </si>
  <si>
    <t>US-2024-127726-CHO-FUD-51000</t>
  </si>
  <si>
    <t>US-2021-124464-CHO-NUT-13000</t>
  </si>
  <si>
    <t>US-2022-103135-CHO-SCR-58000</t>
  </si>
  <si>
    <t>US-2022-103135-CHO-FUD-51000</t>
  </si>
  <si>
    <t>US-2022-103135-CHO-NUT-13000</t>
  </si>
  <si>
    <t>US-2023-163538-CHO-MIL-31000</t>
  </si>
  <si>
    <t>US-2021-150490-CHO-SCR-58000</t>
  </si>
  <si>
    <t>US-2021-150490-CHO-FUD-51000</t>
  </si>
  <si>
    <t>US-2021-150490-CHO-NUT-13000</t>
  </si>
  <si>
    <t>US-2022-120551-CHO-MIL-31000</t>
  </si>
  <si>
    <t>Norfolk</t>
  </si>
  <si>
    <t>US-2023-169166-CHO-SCR-58000</t>
  </si>
  <si>
    <t>US-2023-136287-CHO-SCR-58000</t>
  </si>
  <si>
    <t>US-2023-116540-CHO-NUT-13000</t>
  </si>
  <si>
    <t>US-2023-116540-CHO-TRI-54000</t>
  </si>
  <si>
    <t>US-2023-166275-CHO-FUD-51000</t>
  </si>
  <si>
    <t>US-2021-123519-CHO-NUT-13000</t>
  </si>
  <si>
    <t>US-2021-123519-CHO-FUD-51000</t>
  </si>
  <si>
    <t>US-2021-123519-CHO-TRI-54000</t>
  </si>
  <si>
    <t>US-2022-154900-CHO-MIL-31000</t>
  </si>
  <si>
    <t>US-2022-154900-CHO-FUD-51000</t>
  </si>
  <si>
    <t>US-2022-163965-CHO-MIL-31000</t>
  </si>
  <si>
    <t>US-2022-163965-CHO-SCR-58000</t>
  </si>
  <si>
    <t>US-2023-146710-CHO-TRI-54000</t>
  </si>
  <si>
    <t>US-2023-146710-CHO-SCR-58000</t>
  </si>
  <si>
    <t>US-2024-107909-CHO-SCR-58000</t>
  </si>
  <si>
    <t>US-2024-107909-CHO-NUT-13000</t>
  </si>
  <si>
    <t>US-2021-107706-CHO-MIL-31000</t>
  </si>
  <si>
    <t>US-2021-164182-CHO-NUT-13000</t>
  </si>
  <si>
    <t>US-2021-164182-CHO-FUD-51000</t>
  </si>
  <si>
    <t>US-2021-164182-CHO-SCR-58000</t>
  </si>
  <si>
    <t>US-2021-163559-CHO-NUT-13000</t>
  </si>
  <si>
    <t>US-2021-152345-CHO-MIL-31000</t>
  </si>
  <si>
    <t>US-2021-152345-CHO-SCR-58000</t>
  </si>
  <si>
    <t>US-2022-153325-CHO-NUT-13000</t>
  </si>
  <si>
    <t>US-2024-106852-CHO-FUD-51000</t>
  </si>
  <si>
    <t>US-2024-106852-CHO-MIL-31000</t>
  </si>
  <si>
    <t>US-2024-101273-CHO-SCR-58000</t>
  </si>
  <si>
    <t>US-2022-134943-CHO-MIL-31000</t>
  </si>
  <si>
    <t>US-2023-126431-CHO-FUD-51000</t>
  </si>
  <si>
    <t>US-2023-126431-CHO-MIL-31000</t>
  </si>
  <si>
    <t>US-2023-123414-CHO-SCR-58000</t>
  </si>
  <si>
    <t>US-2023-164490-CHO-SCR-58000</t>
  </si>
  <si>
    <t>US-2024-157966-CHO-TRI-54000</t>
  </si>
  <si>
    <t>US-2024-157966-OTH-LIC-15000</t>
  </si>
  <si>
    <t>US-2024-157966-CHO-NUT-13000</t>
  </si>
  <si>
    <t>US-2024-157966-OTH-GUM-21000</t>
  </si>
  <si>
    <t>US-2024-157966-CHO-MIL-31000</t>
  </si>
  <si>
    <t>US-2024-111388-CHO-FUD-51000</t>
  </si>
  <si>
    <t>US-2024-148922-CHO-SCR-58000</t>
  </si>
  <si>
    <t>US-2024-148922-CHO-FUD-51000</t>
  </si>
  <si>
    <t>US-2021-130092-CHO-MIL-31000</t>
  </si>
  <si>
    <t>US-2021-134572-CHO-FUD-51000</t>
  </si>
  <si>
    <t>US-2021-134572-CHO-NUT-13000</t>
  </si>
  <si>
    <t>US-2021-134572-CHO-SCR-58000</t>
  </si>
  <si>
    <t>US-2022-168746-CHO-MIL-31000</t>
  </si>
  <si>
    <t>US-2023-118745-CHO-MIL-31000</t>
  </si>
  <si>
    <t>US-2023-157511-CHO-SCR-58000</t>
  </si>
  <si>
    <t>US-2023-157511-CHO-FUD-51000</t>
  </si>
  <si>
    <t>US-2023-157511-CHO-MIL-31000</t>
  </si>
  <si>
    <t>US-2023-136581-CHO-NUT-13000</t>
  </si>
  <si>
    <t>US-2024-165358-CHO-SCR-58000</t>
  </si>
  <si>
    <t>US-2024-165358-CHO-TRI-54000</t>
  </si>
  <si>
    <t>US-2024-165358-CHO-FUD-51000</t>
  </si>
  <si>
    <t>US-2024-161200-CHO-MIL-31000</t>
  </si>
  <si>
    <t>US-2024-161200-CHO-FUD-51000</t>
  </si>
  <si>
    <t>US-2024-159793-CHO-SCR-58000</t>
  </si>
  <si>
    <t>US-2024-100111-CHO-NUT-13000</t>
  </si>
  <si>
    <t>US-2024-100111-CHO-FUD-51000</t>
  </si>
  <si>
    <t>US-2024-100111-CHO-MIL-31000</t>
  </si>
  <si>
    <t>US-2024-100111-CHO-SCR-58000</t>
  </si>
  <si>
    <t>US-2024-100111-CHO-TRI-54000</t>
  </si>
  <si>
    <t>US-2021-158365-CHO-SCR-58000</t>
  </si>
  <si>
    <t>US-2021-100895-CHO-TRI-54000</t>
  </si>
  <si>
    <t>US-2021-100895-CHO-FUD-51000</t>
  </si>
  <si>
    <t>US-2021-100895-CHO-SCR-58000</t>
  </si>
  <si>
    <t>US-2021-169257-CHO-SCR-58000</t>
  </si>
  <si>
    <t>US-2021-169257-CHO-TRI-54000</t>
  </si>
  <si>
    <t>US-2021-160780-CHO-MIL-31000</t>
  </si>
  <si>
    <t>US-2021-160780-CHO-SCR-58000</t>
  </si>
  <si>
    <t>US-2022-112130-CHO-FUD-51000</t>
  </si>
  <si>
    <t>US-2022-112130-CHO-SCR-58000</t>
  </si>
  <si>
    <t>US-2022-112130-CHO-MIL-31000</t>
  </si>
  <si>
    <t>US-2022-149097-CHO-SCR-58000</t>
  </si>
  <si>
    <t>US-2022-149097-CHO-FUD-51000</t>
  </si>
  <si>
    <t>US-2022-162887-CHO-TRI-54000</t>
  </si>
  <si>
    <t>US-2023-148852-CHO-TRI-54000</t>
  </si>
  <si>
    <t>US-2023-148852-CHO-MIL-31000</t>
  </si>
  <si>
    <t>US-2023-148852-CHO-FUD-51000</t>
  </si>
  <si>
    <t>US-2023-148852-CHO-SCR-58000</t>
  </si>
  <si>
    <t>US-2024-151176-CHO-NUT-13000</t>
  </si>
  <si>
    <t>US-2024-151176-CHO-SCR-58000</t>
  </si>
  <si>
    <t>US-2022-146290-CHO-FUD-51000</t>
  </si>
  <si>
    <t>US-2022-126697-CHO-FUD-51000</t>
  </si>
  <si>
    <t>US-2022-126697-CHO-MIL-31000</t>
  </si>
  <si>
    <t>US-2023-160598-CHO-TRI-54000</t>
  </si>
  <si>
    <t>US-2024-100237-CHO-MIL-31000</t>
  </si>
  <si>
    <t>US-2023-136371-CHO-MIL-31000</t>
  </si>
  <si>
    <t>US-2023-136371-CHO-SCR-58000</t>
  </si>
  <si>
    <t>US-2023-124681-CHO-MIL-31000</t>
  </si>
  <si>
    <t>US-2023-133669-CHO-NUT-13000</t>
  </si>
  <si>
    <t>US-2024-116953-CHO-SCR-58000</t>
  </si>
  <si>
    <t>US-2024-116225-CHO-SCR-58000</t>
  </si>
  <si>
    <t>US-2024-147767-CHO-TRI-54000</t>
  </si>
  <si>
    <t>US-2024-147669-CHO-NUT-13000</t>
  </si>
  <si>
    <t>US-2024-147669-CHO-MIL-31000</t>
  </si>
  <si>
    <t>US-2024-147669-CHO-TRI-54000</t>
  </si>
  <si>
    <t>US-2024-147669-CHO-FUD-51000</t>
  </si>
  <si>
    <t>US-2024-122798-CHO-NUT-13000</t>
  </si>
  <si>
    <t>US-2024-122798-CHO-MIL-31000</t>
  </si>
  <si>
    <t>US-2021-142965-CHO-SCR-58000</t>
  </si>
  <si>
    <t>US-2021-142965-CHO-TRI-54000</t>
  </si>
  <si>
    <t>US-2022-100657-CHO-TRI-54000</t>
  </si>
  <si>
    <t>US-2022-101091-CHO-NUT-13000</t>
  </si>
  <si>
    <t>US-2023-119270-CHO-SCR-58000</t>
  </si>
  <si>
    <t>US-2023-130267-CHO-SCR-58000</t>
  </si>
  <si>
    <t>US-2024-134642-CHO-MIL-31000</t>
  </si>
  <si>
    <t>US-2024-134642-CHO-NUT-13000</t>
  </si>
  <si>
    <t>US-2024-111717-CHO-MIL-31000</t>
  </si>
  <si>
    <t>US-2021-100279-CHO-SCR-58000</t>
  </si>
  <si>
    <t>US-2023-127761-CHO-SCR-58000</t>
  </si>
  <si>
    <t>US-2023-127761-CHO-MIL-31000</t>
  </si>
  <si>
    <t>US-2024-148145-CHO-MIL-31000</t>
  </si>
  <si>
    <t>US-2024-137022-CHO-TRI-54000</t>
  </si>
  <si>
    <t>US-2024-107874-CHO-NUT-13000</t>
  </si>
  <si>
    <t>US-2024-119305-CHO-FUD-51000</t>
  </si>
  <si>
    <t>US-2023-128517-CHO-NUT-13000</t>
  </si>
  <si>
    <t>US-2023-128517-CHO-MIL-31000</t>
  </si>
  <si>
    <t>US-2023-133508-CHO-NUT-13000</t>
  </si>
  <si>
    <t>US-2024-160465-CHO-TRI-54000</t>
  </si>
  <si>
    <t>US-2024-160465-SUG-SWE-91000</t>
  </si>
  <si>
    <t>US-2024-160465-CHO-NUT-13000</t>
  </si>
  <si>
    <t>US-2022-153423-CHO-FUD-51000</t>
  </si>
  <si>
    <t>US-2022-151435-CHO-FUD-51000</t>
  </si>
  <si>
    <t>US-2022-154886-CHO-TRI-54000</t>
  </si>
  <si>
    <t>US-2022-150560-CHO-FUD-51000</t>
  </si>
  <si>
    <t>US-2023-140249-CHO-MIL-31000</t>
  </si>
  <si>
    <t>US-2024-139948-CHO-FUD-51000</t>
  </si>
  <si>
    <t>US-2024-145429-CHO-TRI-54000</t>
  </si>
  <si>
    <t>US-2024-145429-CHO-NUT-13000</t>
  </si>
  <si>
    <t>US-2024-145429-CHO-SCR-58000</t>
  </si>
  <si>
    <t>US-2021-134726-CHO-NUT-13000</t>
  </si>
  <si>
    <t>US-2021-134726-CHO-SCR-58000</t>
  </si>
  <si>
    <t>US-2023-137050-CHO-NUT-13000</t>
  </si>
  <si>
    <t>US-2023-137050-CHO-SCR-58000</t>
  </si>
  <si>
    <t>US-2023-137050-CHO-FUD-51000</t>
  </si>
  <si>
    <t>US-2021-105165-OTH-GUM-21000</t>
  </si>
  <si>
    <t>US-2021-105165-CHO-TRI-54000</t>
  </si>
  <si>
    <t>US-2021-105165-CHO-SCR-58000</t>
  </si>
  <si>
    <t>US-2021-105165-CHO-FUD-51000</t>
  </si>
  <si>
    <t>US-2021-132227-CHO-SCR-58000</t>
  </si>
  <si>
    <t>US-2022-136105-CHO-TRI-54000</t>
  </si>
  <si>
    <t>US-2022-154284-CHO-FUD-51000</t>
  </si>
  <si>
    <t>US-2022-154284-CHO-NUT-13000</t>
  </si>
  <si>
    <t>US-2022-154284-CHO-MIL-31000</t>
  </si>
  <si>
    <t>US-2023-113096-CHO-SCR-58000</t>
  </si>
  <si>
    <t>US-2023-135965-CHO-SCR-58000</t>
  </si>
  <si>
    <t>US-2024-157273-CHO-TRI-54000</t>
  </si>
  <si>
    <t>US-2024-111024-CHO-TRI-54000</t>
  </si>
  <si>
    <t>US-2024-111024-CHO-MIL-31000</t>
  </si>
  <si>
    <t>US-2024-133249-CHO-MIL-31000</t>
  </si>
  <si>
    <t>Pico Rivera</t>
  </si>
  <si>
    <t>US-2024-105144-CHO-FUD-51000</t>
  </si>
  <si>
    <t>US-2024-129000-CHO-SCR-58000</t>
  </si>
  <si>
    <t>US-2021-119081-CHO-TRI-54000</t>
  </si>
  <si>
    <t>US-2021-119081-CHO-SCR-58000</t>
  </si>
  <si>
    <t>US-2021-119081-CHO-FUD-51000</t>
  </si>
  <si>
    <t>US-2023-129847-CHO-SCR-58000</t>
  </si>
  <si>
    <t>US-2024-140536-CHO-NUT-13000</t>
  </si>
  <si>
    <t>US-2024-127180-CHO-FUD-51000</t>
  </si>
  <si>
    <t>US-2024-127180-CHO-NUT-13000</t>
  </si>
  <si>
    <t>US-2024-127180-CHO-SCR-58000</t>
  </si>
  <si>
    <t>US-2024-127180-CHO-MIL-31000</t>
  </si>
  <si>
    <t>US-2023-111682-CHO-SCR-58000</t>
  </si>
  <si>
    <t>US-2023-111682-CHO-MIL-31000</t>
  </si>
  <si>
    <t>US-2023-111682-CHO-NUT-13000</t>
  </si>
  <si>
    <t>US-2023-111682-CHO-FUD-51000</t>
  </si>
  <si>
    <t>US-2023-145982-CHO-FUD-51000</t>
  </si>
  <si>
    <t>US-2023-145982-CHO-MIL-31000</t>
  </si>
  <si>
    <t>US-2023-145982-CHO-NUT-13000</t>
  </si>
  <si>
    <t>US-2023-145982-CHO-TRI-54000</t>
  </si>
  <si>
    <t>US-2024-117156-CHO-NUT-13000</t>
  </si>
  <si>
    <t>US-2024-163566-CHO-TRI-54000</t>
  </si>
  <si>
    <t>US-2024-145037-CHO-MIL-31000</t>
  </si>
  <si>
    <t>US-2024-145037-CHO-FUD-51000</t>
  </si>
  <si>
    <t>US-2024-145037-CHO-SCR-58000</t>
  </si>
  <si>
    <t>US-2021-104773-CHO-FUD-51000</t>
  </si>
  <si>
    <t>US-2023-161473-CHO-NUT-13000</t>
  </si>
  <si>
    <t>US-2023-161473-CHO-TRI-54000</t>
  </si>
  <si>
    <t>US-2023-161473-CHO-MIL-31000</t>
  </si>
  <si>
    <t>US-2023-124254-CHO-SCR-58000</t>
  </si>
  <si>
    <t>US-2023-124254-CHO-TRI-54000</t>
  </si>
  <si>
    <t>US-2024-143567-CHO-FUD-51000</t>
  </si>
  <si>
    <t>US-2024-143567-OTH-LIC-15000</t>
  </si>
  <si>
    <t>US-2024-143567-CHO-NUT-13000</t>
  </si>
  <si>
    <t>US-2021-163447-CHO-NUT-13000</t>
  </si>
  <si>
    <t>US-2022-160059-CHO-MIL-31000</t>
  </si>
  <si>
    <t>US-2024-162096-CHO-FUD-51000</t>
  </si>
  <si>
    <t>US-2024-148985-CHO-SCR-58000</t>
  </si>
  <si>
    <t>US-2021-129364-CHO-NUT-13000</t>
  </si>
  <si>
    <t>US-2021-129364-CHO-TRI-54000</t>
  </si>
  <si>
    <t>US-2021-129364-CHO-MIL-31000</t>
  </si>
  <si>
    <t>US-2021-129364-CHO-FUD-51000</t>
  </si>
  <si>
    <t>US-2021-129364-CHO-SCR-58000</t>
  </si>
  <si>
    <t>US-2022-141040-CHO-TRI-54000</t>
  </si>
  <si>
    <t>US-2022-141040-CHO-NUT-13000</t>
  </si>
  <si>
    <t>US-2022-117898-CHO-MIL-31000</t>
  </si>
  <si>
    <t>US-2023-166660-CHO-MIL-31000</t>
  </si>
  <si>
    <t>US-2023-162614-CHO-TRI-54000</t>
  </si>
  <si>
    <t>US-2023-112970-CHO-FUD-51000</t>
  </si>
  <si>
    <t>US-2024-104661-CHO-MIL-31000</t>
  </si>
  <si>
    <t>US-2024-104661-CHO-TRI-54000</t>
  </si>
  <si>
    <t>US-2024-104661-CHO-SCR-58000</t>
  </si>
  <si>
    <t>US-2021-130624-CHO-FUD-51000</t>
  </si>
  <si>
    <t>US-2021-130624-CHO-MIL-31000</t>
  </si>
  <si>
    <t>US-2021-133389-CHO-TRI-54000</t>
  </si>
  <si>
    <t>US-2021-131527-CHO-TRI-54000</t>
  </si>
  <si>
    <t>US-2023-155180-CHO-SCR-58000</t>
  </si>
  <si>
    <t>US-2023-134887-CHO-FUD-51000</t>
  </si>
  <si>
    <t>US-2023-157266-CHO-SCR-58000</t>
  </si>
  <si>
    <t>US-2023-157266-CHO-FUD-51000</t>
  </si>
  <si>
    <t>US-2023-157266-CHO-MIL-31000</t>
  </si>
  <si>
    <t>US-2023-153346-CHO-FUD-51000</t>
  </si>
  <si>
    <t>US-2023-117919-CHO-TRI-54000</t>
  </si>
  <si>
    <t>US-2023-117919-CHO-NUT-13000</t>
  </si>
  <si>
    <t>US-2023-154711-CHO-TRI-54000</t>
  </si>
  <si>
    <t>US-2023-154711-CHO-FUD-51000</t>
  </si>
  <si>
    <t>US-2023-154711-CHO-MIL-31000</t>
  </si>
  <si>
    <t>US-2024-159464-CHO-SCR-58000</t>
  </si>
  <si>
    <t>US-2024-159464-CHO-NUT-13000</t>
  </si>
  <si>
    <t>US-2024-159464-CHO-MIL-31000</t>
  </si>
  <si>
    <t>US-2024-136609-CHO-NUT-13000</t>
  </si>
  <si>
    <t>US-2021-110422-CHO-TRI-54000</t>
  </si>
  <si>
    <t>US-2021-111059-CHO-NUT-13000</t>
  </si>
  <si>
    <t>US-2021-111059-CHO-SCR-58000</t>
  </si>
  <si>
    <t>US-2021-131002-CHO-NUT-13000</t>
  </si>
  <si>
    <t>US-2021-131002-CHO-MIL-31000</t>
  </si>
  <si>
    <t>US-2021-131002-CHO-FUD-51000</t>
  </si>
  <si>
    <t>US-2021-145541-CHO-SCR-58000</t>
  </si>
  <si>
    <t>US-2023-164735-CHO-MIL-31000</t>
  </si>
  <si>
    <t>US-2024-120147-CHO-SCR-58000</t>
  </si>
  <si>
    <t>US-2024-120147-CHO-NUT-13000</t>
  </si>
  <si>
    <t>US-2024-134565-CHO-TRI-54000</t>
  </si>
  <si>
    <t>US-2024-134565-CHO-FUD-51000</t>
  </si>
  <si>
    <t>US-2024-134565-CHO-SCR-58000</t>
  </si>
  <si>
    <t>US-2021-124394-CHO-FUD-51000</t>
  </si>
  <si>
    <t>US-2021-124394-CHO-TRI-54000</t>
  </si>
  <si>
    <t>US-2021-142587-CHO-SCR-58000</t>
  </si>
  <si>
    <t>US-2021-142587-CHO-TRI-54000</t>
  </si>
  <si>
    <t>US-2021-168473-CHO-FUD-51000</t>
  </si>
  <si>
    <t>US-2022-150630-CHO-SCR-58000</t>
  </si>
  <si>
    <t>US-2022-150630-CHO-FUD-51000</t>
  </si>
  <si>
    <t>US-2022-150630-CHO-MIL-31000</t>
  </si>
  <si>
    <t>US-2022-150630-CHO-TRI-54000</t>
  </si>
  <si>
    <t>US-2022-130883-CHO-FUD-51000</t>
  </si>
  <si>
    <t>US-2022-130883-CHO-NUT-13000</t>
  </si>
  <si>
    <t>US-2022-130883-CHO-TRI-54000</t>
  </si>
  <si>
    <t>US-2022-131128-CHO-FUD-51000</t>
  </si>
  <si>
    <t>US-2023-117912-CHO-FUD-51000</t>
  </si>
  <si>
    <t>US-2024-133718-CHO-SCR-58000</t>
  </si>
  <si>
    <t>US-2024-133718-CHO-FUD-51000</t>
  </si>
  <si>
    <t>US-2024-114440-CHO-MIL-31000</t>
  </si>
  <si>
    <t>US-2021-165589-CHO-TRI-54000</t>
  </si>
  <si>
    <t>US-2021-139640-CHO-SCR-58000</t>
  </si>
  <si>
    <t>US-2021-139640-CHO-MIL-31000</t>
  </si>
  <si>
    <t>US-2023-127236-CHO-SCR-58000</t>
  </si>
  <si>
    <t>US-2023-127236-CHO-TRI-54000</t>
  </si>
  <si>
    <t>US-2023-156300-CHO-MIL-31000</t>
  </si>
  <si>
    <t>US-2024-154214-CHO-NUT-13000</t>
  </si>
  <si>
    <t>US-2021-137575-CHO-NUT-13000</t>
  </si>
  <si>
    <t>US-2022-149601-CHO-MIL-31000</t>
  </si>
  <si>
    <t>US-2022-152891-CHO-TRI-54000</t>
  </si>
  <si>
    <t>US-2022-152891-CHO-FUD-51000</t>
  </si>
  <si>
    <t>US-2022-156377-CHO-SCR-58000</t>
  </si>
  <si>
    <t>US-2022-156377-CHO-MIL-31000</t>
  </si>
  <si>
    <t>US-2023-111696-CHO-MIL-31000</t>
  </si>
  <si>
    <t>US-2023-153157-CHO-NUT-13000</t>
  </si>
  <si>
    <t>US-2024-120168-CHO-FUD-51000</t>
  </si>
  <si>
    <t>US-2024-120168-CHO-TRI-54000</t>
  </si>
  <si>
    <t>US-2024-120168-CHO-MIL-31000</t>
  </si>
  <si>
    <t>US-2024-116505-CHO-SCR-58000</t>
  </si>
  <si>
    <t>Hagerstown</t>
  </si>
  <si>
    <t>US-2024-165456-CHO-TRI-54000</t>
  </si>
  <si>
    <t>US-2021-123498-CHO-MIL-31000</t>
  </si>
  <si>
    <t>US-2021-123498-OTH-KAZ-38000</t>
  </si>
  <si>
    <t>US-2021-153087-CHO-SCR-58000</t>
  </si>
  <si>
    <t>US-2021-153087-CHO-NUT-13000</t>
  </si>
  <si>
    <t>US-2022-156013-CHO-MIL-31000</t>
  </si>
  <si>
    <t>US-2022-156013-CHO-NUT-13000</t>
  </si>
  <si>
    <t>US-2023-118689-CHO-SCR-58000</t>
  </si>
  <si>
    <t>US-2023-118689-CHO-NUT-13000</t>
  </si>
  <si>
    <t>US-2023-118689-CHO-MIL-31000</t>
  </si>
  <si>
    <t>US-2023-129693-CHO-MIL-31000</t>
  </si>
  <si>
    <t>US-2024-124205-CHO-TRI-54000</t>
  </si>
  <si>
    <t>US-2024-124205-CHO-MIL-31000</t>
  </si>
  <si>
    <t>US-2024-124205-CHO-FUD-51000</t>
  </si>
  <si>
    <t>US-2024-124205-OTH-KAZ-38000</t>
  </si>
  <si>
    <t>US-2021-151330-CHO-NUT-13000</t>
  </si>
  <si>
    <t>US-2021-151330-CHO-FUD-51000</t>
  </si>
  <si>
    <t>US-2021-151330-CHO-SCR-58000</t>
  </si>
  <si>
    <t>US-2021-140816-CHO-TRI-54000</t>
  </si>
  <si>
    <t>US-2023-147368-CHO-NUT-13000</t>
  </si>
  <si>
    <t>US-2024-167668-CHO-FUD-51000</t>
  </si>
  <si>
    <t>US-2024-121048-CHO-TRI-54000</t>
  </si>
  <si>
    <t>US-2024-121048-CHO-SCR-58000</t>
  </si>
  <si>
    <t>US-2024-121048-CHO-FUD-51000</t>
  </si>
  <si>
    <t>US-2024-121048-CHO-MIL-31000</t>
  </si>
  <si>
    <t>US-2024-153633-CHO-FUD-51000</t>
  </si>
  <si>
    <t>Jupiter</t>
  </si>
  <si>
    <t>US-2024-142489-CHO-MIL-31000</t>
  </si>
  <si>
    <t>US-2024-136875-CHO-TRI-54000</t>
  </si>
  <si>
    <t>US-2021-112200-CHO-MIL-31000</t>
  </si>
  <si>
    <t>US-2022-151841-CHO-SCR-58000</t>
  </si>
  <si>
    <t>US-2022-151841-CHO-MIL-31000</t>
  </si>
  <si>
    <t>US-2022-151680-CHO-NUT-13000</t>
  </si>
  <si>
    <t>US-2023-141880-CHO-MIL-31000</t>
  </si>
  <si>
    <t>US-2023-140564-CHO-FUD-51000</t>
  </si>
  <si>
    <t>US-2023-100307-OTH-LIC-15000</t>
  </si>
  <si>
    <t>US-2024-121419-CHO-SCR-58000</t>
  </si>
  <si>
    <t>US-2024-121419-CHO-TRI-54000</t>
  </si>
  <si>
    <t>US-2024-144582-CHO-FUD-51000</t>
  </si>
  <si>
    <t>US-2024-155740-CHO-MIL-31000</t>
  </si>
  <si>
    <t>US-2021-153619-CHO-MIL-31000</t>
  </si>
  <si>
    <t>US-2022-142020-CHO-NUT-13000</t>
  </si>
  <si>
    <t>US-2022-115847-OTH-GUM-21000</t>
  </si>
  <si>
    <t>US-2023-157217-CHO-FUD-51000</t>
  </si>
  <si>
    <t>US-2023-157217-CHO-SCR-58000</t>
  </si>
  <si>
    <t>US-2023-166226-CHO-NUT-13000</t>
  </si>
  <si>
    <t>US-2024-142328-CHO-MIL-31000</t>
  </si>
  <si>
    <t>US-2024-112487-OTH-GUM-21000</t>
  </si>
  <si>
    <t>US-2021-130155-CHO-SCR-58000</t>
  </si>
  <si>
    <t>US-2022-114468-CHO-MIL-31000</t>
  </si>
  <si>
    <t>US-2022-114468-CHO-TRI-54000</t>
  </si>
  <si>
    <t>US-2023-167339-CHO-SCR-58000</t>
  </si>
  <si>
    <t>US-2023-167339-CHO-MIL-31000</t>
  </si>
  <si>
    <t>US-2024-104010-CHO-SCR-58000</t>
  </si>
  <si>
    <t>US-2024-111178-CHO-NUT-13000</t>
  </si>
  <si>
    <t>US-2024-134306-CHO-NUT-13000</t>
  </si>
  <si>
    <t>US-2024-134306-CHO-TRI-54000</t>
  </si>
  <si>
    <t>US-2024-134306-CHO-MIL-31000</t>
  </si>
  <si>
    <t>US-2024-100209-CHO-TRI-54000</t>
  </si>
  <si>
    <t>US-2024-150959-CHO-FUD-51000</t>
  </si>
  <si>
    <t>US-2024-103156-CHO-SCR-58000</t>
  </si>
  <si>
    <t>US-2022-110345-CHO-SCR-58000</t>
  </si>
  <si>
    <t>US-2022-143364-CHO-MIL-31000</t>
  </si>
  <si>
    <t>US-2022-143364-CHO-SCR-58000</t>
  </si>
  <si>
    <t>US-2023-166429-CHO-FUD-51000</t>
  </si>
  <si>
    <t>US-2023-146633-CHO-NUT-13000</t>
  </si>
  <si>
    <t>US-2024-104437-CHO-TRI-54000</t>
  </si>
  <si>
    <t>US-2021-130428-CHO-FUD-51000</t>
  </si>
  <si>
    <t>US-2021-130428-CHO-TRI-54000</t>
  </si>
  <si>
    <t>US-2022-141012-CHO-FUD-51000</t>
  </si>
  <si>
    <t>US-2022-141012-CHO-NUT-13000</t>
  </si>
  <si>
    <t>US-2022-149713-CHO-FUD-51000</t>
  </si>
  <si>
    <t>US-2022-149713-CHO-MIL-31000</t>
  </si>
  <si>
    <t>US-2024-128783-CHO-NUT-13000</t>
  </si>
  <si>
    <t>US-2024-128783-CHO-FUD-51000</t>
  </si>
  <si>
    <t>US-2021-133130-CHO-TRI-54000</t>
  </si>
  <si>
    <t>US-2021-133130-CHO-FUD-51000</t>
  </si>
  <si>
    <t>US-2021-153850-CHO-TRI-54000</t>
  </si>
  <si>
    <t>US-2021-153850-CHO-MIL-31000</t>
  </si>
  <si>
    <t>US-2022-133837-CHO-SCR-58000</t>
  </si>
  <si>
    <t>US-2023-159765-CHO-MIL-31000</t>
  </si>
  <si>
    <t>US-2024-161809-CHO-FUD-51000</t>
  </si>
  <si>
    <t>US-2021-148369-CHO-FUD-51000</t>
  </si>
  <si>
    <t>US-2023-125087-CHO-NUT-13000</t>
  </si>
  <si>
    <t>US-2023-125087-CHO-SCR-58000</t>
  </si>
  <si>
    <t>US-2023-125087-CHO-MIL-31000</t>
  </si>
  <si>
    <t>US-2023-152520-CHO-SCR-58000</t>
  </si>
  <si>
    <t>US-2024-127782-CHO-MIL-31000</t>
  </si>
  <si>
    <t>US-2024-127782-CHO-SCR-58000</t>
  </si>
  <si>
    <t>US-2024-127782-CHO-NUT-13000</t>
  </si>
  <si>
    <t>US-2021-134187-CHO-NUT-13000</t>
  </si>
  <si>
    <t>US-2021-114517-CHO-SCR-58000</t>
  </si>
  <si>
    <t>US-2023-108224-CHO-FUD-51000</t>
  </si>
  <si>
    <t>US-2023-132409-CHO-MIL-31000</t>
  </si>
  <si>
    <t>US-2023-132409-CHO-SCR-58000</t>
  </si>
  <si>
    <t>US-2023-152646-CHO-FUD-51000</t>
  </si>
  <si>
    <t>US-2024-118556-CHO-TRI-54000</t>
  </si>
  <si>
    <t>US-2024-132682-CHO-FUD-51000</t>
  </si>
  <si>
    <t>US-2024-132682-CHO-TRI-54000</t>
  </si>
  <si>
    <t>US-2024-132682-CHO-MIL-31000</t>
  </si>
  <si>
    <t>US-2024-117261-CHO-MIL-31000</t>
  </si>
  <si>
    <t>US-2021-113887-CHO-TRI-54000</t>
  </si>
  <si>
    <t>US-2022-100769-CHO-FUD-51000</t>
  </si>
  <si>
    <t>US-2022-120810-CHO-TRI-54000</t>
  </si>
  <si>
    <t>US-2022-120810-CHO-SCR-58000</t>
  </si>
  <si>
    <t>US-2022-117800-CHO-SCR-58000</t>
  </si>
  <si>
    <t>US-2022-117800-CHO-MIL-31000</t>
  </si>
  <si>
    <t>US-2024-133256-CHO-SCR-58000</t>
  </si>
  <si>
    <t>US-2024-133256-CHO-FUD-51000</t>
  </si>
  <si>
    <t>US-2024-112956-OTH-GUM-21000</t>
  </si>
  <si>
    <t>US-2024-112956-CHO-NUT-13000</t>
  </si>
  <si>
    <t>US-2024-112956-CHO-TRI-54000</t>
  </si>
  <si>
    <t>US-2024-120390-CHO-FUD-51000</t>
  </si>
  <si>
    <t>US-2021-165540-CHO-TRI-54000</t>
  </si>
  <si>
    <t>US-2021-156006-CHO-SCR-58000</t>
  </si>
  <si>
    <t>US-2021-154669-CHO-MIL-31000</t>
  </si>
  <si>
    <t>Vacaville</t>
  </si>
  <si>
    <t>US-2022-147788-CHO-TRI-54000</t>
  </si>
  <si>
    <t>US-2022-147788-CHO-SCR-58000</t>
  </si>
  <si>
    <t>US-2022-102016-CHO-MIL-31000</t>
  </si>
  <si>
    <t>US-2022-102016-CHO-TRI-54000</t>
  </si>
  <si>
    <t>US-2022-102016-CHO-FUD-51000</t>
  </si>
  <si>
    <t>US-2024-144589-CHO-MIL-31000</t>
  </si>
  <si>
    <t>US-2024-144589-CHO-NUT-13000</t>
  </si>
  <si>
    <t>US-2024-160927-CHO-MIL-31000</t>
  </si>
  <si>
    <t>US-2024-160927-CHO-NUT-13000</t>
  </si>
  <si>
    <t>US-2024-134439-CHO-TRI-54000</t>
  </si>
  <si>
    <t>Grand Island</t>
  </si>
  <si>
    <t>US-2024-113474-CHO-FUD-51000</t>
  </si>
  <si>
    <t>US-2024-108791-CHO-NUT-13000</t>
  </si>
  <si>
    <t>US-2024-108791-CHO-FUD-51000</t>
  </si>
  <si>
    <t>US-2024-131037-CHO-SCR-58000</t>
  </si>
  <si>
    <t>US-2021-140403-CHO-SCR-58000</t>
  </si>
  <si>
    <t>US-2022-140557-CHO-FUD-51000</t>
  </si>
  <si>
    <t>US-2023-109869-CHO-NUT-13000</t>
  </si>
  <si>
    <t>US-2023-109869-CHO-MIL-31000</t>
  </si>
  <si>
    <t>US-2023-109869-CHO-TRI-54000</t>
  </si>
  <si>
    <t>US-2023-109869-CHO-FUD-51000</t>
  </si>
  <si>
    <t>US-2023-121377-CHO-NUT-13000</t>
  </si>
  <si>
    <t>US-2023-109260-CHO-NUT-13000</t>
  </si>
  <si>
    <t>US-2023-155446-CHO-SCR-58000</t>
  </si>
  <si>
    <t>US-2024-139577-CHO-FUD-51000</t>
  </si>
  <si>
    <t>US-2022-116841-CHO-NUT-13000</t>
  </si>
  <si>
    <t>US-2022-126970-CHO-MIL-31000</t>
  </si>
  <si>
    <t>US-2023-120180-CHO-FUD-51000</t>
  </si>
  <si>
    <t>US-2023-117408-CHO-NUT-13000</t>
  </si>
  <si>
    <t>US-2023-142370-CHO-TRI-54000</t>
  </si>
  <si>
    <t>US-2023-109722-CHO-TRI-54000</t>
  </si>
  <si>
    <t>US-2023-109722-CHO-SCR-58000</t>
  </si>
  <si>
    <t>US-2024-119669-CHO-FUD-51000</t>
  </si>
  <si>
    <t>US-2024-107384-CHO-SCR-58000</t>
  </si>
  <si>
    <t>US-2024-107384-CHO-TRI-54000</t>
  </si>
  <si>
    <t>US-2024-120376-CHO-SCR-58000</t>
  </si>
  <si>
    <t>US-2024-120376-CHO-TRI-54000</t>
  </si>
  <si>
    <t>US-2024-120376-CHO-NUT-13000</t>
  </si>
  <si>
    <t>US-2022-136196-CHO-FUD-51000</t>
  </si>
  <si>
    <t>US-2023-145303-CHO-SCR-58000</t>
  </si>
  <si>
    <t>US-2023-145303-CHO-MIL-31000</t>
  </si>
  <si>
    <t>US-2024-118773-CHO-SCR-58000</t>
  </si>
  <si>
    <t>US-2024-118773-CHO-NUT-13000</t>
  </si>
  <si>
    <t>US-2024-118773-CHO-TRI-54000</t>
  </si>
  <si>
    <t>US-2024-118773-CHO-FUD-51000</t>
  </si>
  <si>
    <t>US-2024-118892-CHO-TRI-54000</t>
  </si>
  <si>
    <t>US-2024-137470-CHO-SCR-58000</t>
  </si>
  <si>
    <t>US-2022-104052-CHO-FUD-51000</t>
  </si>
  <si>
    <t>US-2023-103919-CHO-SCR-58000</t>
  </si>
  <si>
    <t>US-2023-163328-CHO-NUT-13000</t>
  </si>
  <si>
    <t>Eugene</t>
  </si>
  <si>
    <t>US-2023-163328-CHO-SCR-58000</t>
  </si>
  <si>
    <t>US-2023-163328-CHO-FUD-51000</t>
  </si>
  <si>
    <t>US-2023-163328-CHO-TRI-54000</t>
  </si>
  <si>
    <t>US-2023-163328-OTH-LIC-15000</t>
  </si>
  <si>
    <t>US-2024-106131-CHO-FUD-51000</t>
  </si>
  <si>
    <t>US-2024-106131-CHO-SCR-58000</t>
  </si>
  <si>
    <t>US-2021-131051-CHO-MIL-31000</t>
  </si>
  <si>
    <t>US-2023-119515-CHO-NUT-13000</t>
  </si>
  <si>
    <t>US-2023-160815-CHO-NUT-13000</t>
  </si>
  <si>
    <t>Cedar Rapids</t>
  </si>
  <si>
    <t>US-2023-110009-CHO-FUD-51000</t>
  </si>
  <si>
    <t>US-2023-110009-CHO-TRI-54000</t>
  </si>
  <si>
    <t>US-2024-101434-CHO-NUT-13000</t>
  </si>
  <si>
    <t>US-2024-101434-CHO-FUD-51000</t>
  </si>
  <si>
    <t>US-2022-160150-CHO-MIL-31000</t>
  </si>
  <si>
    <t>US-2024-168690-CHO-MIL-31000</t>
  </si>
  <si>
    <t>Ormond Beach</t>
  </si>
  <si>
    <t>US-2021-112564-CHO-FUD-51000</t>
  </si>
  <si>
    <t>US-2022-161263-CHO-SCR-58000</t>
  </si>
  <si>
    <t>US-2022-161263-CHO-TRI-54000</t>
  </si>
  <si>
    <t>US-2022-161263-CHO-MIL-31000</t>
  </si>
  <si>
    <t>US-2022-161263-OTH-KAZ-38000</t>
  </si>
  <si>
    <t>US-2022-149342-CHO-TRI-54000</t>
  </si>
  <si>
    <t>US-2022-149342-CHO-FUD-51000</t>
  </si>
  <si>
    <t>US-2022-149342-CHO-MIL-31000</t>
  </si>
  <si>
    <t>US-2023-120005-CHO-NUT-13000</t>
  </si>
  <si>
    <t>US-2023-120005-CHO-FUD-51000</t>
  </si>
  <si>
    <t>US-2023-152051-CHO-FUD-51000</t>
  </si>
  <si>
    <t>US-2023-152051-CHO-TRI-54000</t>
  </si>
  <si>
    <t>US-2023-156251-CHO-MIL-31000</t>
  </si>
  <si>
    <t>West Allis</t>
  </si>
  <si>
    <t>US-2023-156251-CHO-NUT-13000</t>
  </si>
  <si>
    <t>US-2021-107405-CHO-SCR-58000</t>
  </si>
  <si>
    <t>US-2021-160262-CHO-SCR-58000</t>
  </si>
  <si>
    <t>US-2021-160262-CHO-FUD-51000</t>
  </si>
  <si>
    <t>US-2021-160262-CHO-MIL-31000</t>
  </si>
  <si>
    <t>US-2021-120887-CHO-MIL-31000</t>
  </si>
  <si>
    <t>US-2021-140662-CHO-TRI-54000</t>
  </si>
  <si>
    <t>US-2021-140662-CHO-MIL-31000</t>
  </si>
  <si>
    <t>US-2021-169649-CHO-FUD-51000</t>
  </si>
  <si>
    <t>US-2023-155978-CHO-SCR-58000</t>
  </si>
  <si>
    <t>US-2023-155978-CHO-FUD-51000</t>
  </si>
  <si>
    <t>US-2024-119284-CHO-TRI-54000</t>
  </si>
  <si>
    <t>US-2024-119284-OTH-KAZ-38000</t>
  </si>
  <si>
    <t>US-2024-119284-CHO-MIL-31000</t>
  </si>
  <si>
    <t>US-2024-119284-CHO-FUD-51000</t>
  </si>
  <si>
    <t>US-2024-119284-CHO-SCR-58000</t>
  </si>
  <si>
    <t>US-2021-146591-CHO-TRI-54000</t>
  </si>
  <si>
    <t>US-2021-146591-CHO-FUD-51000</t>
  </si>
  <si>
    <t>US-2021-140032-CHO-SCR-58000</t>
  </si>
  <si>
    <t>US-2022-146829-CHO-FUD-51000</t>
  </si>
  <si>
    <t>US-2022-153416-CHO-MIL-31000</t>
  </si>
  <si>
    <t>US-2022-153416-CHO-SCR-58000</t>
  </si>
  <si>
    <t>US-2022-153416-CHO-TRI-54000</t>
  </si>
  <si>
    <t>US-2024-117863-CHO-FUD-51000</t>
  </si>
  <si>
    <t>US-2024-117863-CHO-MIL-31000</t>
  </si>
  <si>
    <t>US-2021-101931-CHO-MIL-31000</t>
  </si>
  <si>
    <t>US-2021-101931-CHO-SCR-58000</t>
  </si>
  <si>
    <t>US-2021-101931-OTH-LIC-15000</t>
  </si>
  <si>
    <t>US-2022-136469-CHO-NUT-13000</t>
  </si>
  <si>
    <t>US-2022-136469-CHO-FUD-51000</t>
  </si>
  <si>
    <t>US-2022-100377-CHO-SCR-58000</t>
  </si>
  <si>
    <t>US-2024-139647-CHO-TRI-54000</t>
  </si>
  <si>
    <t>US-2024-143112-CHO-NUT-13000</t>
  </si>
  <si>
    <t>US-2024-143112-OTH-KAZ-38000</t>
  </si>
  <si>
    <t>US-2024-143112-CHO-SCR-58000</t>
  </si>
  <si>
    <t>US-2024-166436-CHO-SCR-58000</t>
  </si>
  <si>
    <t>US-2024-166436-CHO-NUT-13000</t>
  </si>
  <si>
    <t>US-2021-111192-CHO-SCR-58000</t>
  </si>
  <si>
    <t>US-2021-155796-CHO-TRI-54000</t>
  </si>
  <si>
    <t>US-2021-155796-CHO-SCR-58000</t>
  </si>
  <si>
    <t>US-2023-100405-CHO-SCR-58000</t>
  </si>
  <si>
    <t>US-2023-128972-CHO-SCR-58000</t>
  </si>
  <si>
    <t>US-2024-136623-CHO-TRI-54000</t>
  </si>
  <si>
    <t>US-2024-136623-CHO-NUT-13000</t>
  </si>
  <si>
    <t>US-2021-134551-CHO-MIL-31000</t>
  </si>
  <si>
    <t>US-2021-134551-CHO-FUD-51000</t>
  </si>
  <si>
    <t>US-2023-113978-CHO-NUT-13000</t>
  </si>
  <si>
    <t>US-2023-113978-CHO-TRI-54000</t>
  </si>
  <si>
    <t>US-2023-113978-CHO-FUD-51000</t>
  </si>
  <si>
    <t>US-2024-106747-CHO-FUD-51000</t>
  </si>
  <si>
    <t>US-2024-166856-CHO-TRI-54000</t>
  </si>
  <si>
    <t>Clovis</t>
  </si>
  <si>
    <t>US-2024-166856-CHO-SCR-58000</t>
  </si>
  <si>
    <t>US-2024-152737-CHO-NUT-13000</t>
  </si>
  <si>
    <t>US-2024-152737-CHO-TRI-54000</t>
  </si>
  <si>
    <t>US-2024-116946-CHO-MIL-31000</t>
  </si>
  <si>
    <t>US-2024-116946-CHO-SCR-58000</t>
  </si>
  <si>
    <t>US-2021-142839-CHO-SCR-58000</t>
  </si>
  <si>
    <t>US-2023-110023-CHO-MIL-31000</t>
  </si>
  <si>
    <t>US-2023-131093-CHO-MIL-31000</t>
  </si>
  <si>
    <t>US-2024-124191-CHO-SCR-58000</t>
  </si>
  <si>
    <t>US-2024-105214-CHO-NUT-13000</t>
  </si>
  <si>
    <t>US-2024-105214-CHO-MIL-31000</t>
  </si>
  <si>
    <t>US-2024-163160-CHO-SCR-58000</t>
  </si>
  <si>
    <t>US-2024-163160-CHO-NUT-13000</t>
  </si>
  <si>
    <t>US-2024-163160-CHO-FUD-51000</t>
  </si>
  <si>
    <t>US-2024-107272-CHO-SCR-58000</t>
  </si>
  <si>
    <t>US-2024-107272-CHO-MIL-31000</t>
  </si>
  <si>
    <t>US-2022-137064-CHO-TRI-54000</t>
  </si>
  <si>
    <t>US-2022-137064-CHO-SCR-58000</t>
  </si>
  <si>
    <t>US-2022-153878-CHO-TRI-54000</t>
  </si>
  <si>
    <t>US-2022-153878-CHO-MIL-31000</t>
  </si>
  <si>
    <t>US-2023-148684-CHO-FUD-51000</t>
  </si>
  <si>
    <t>US-2023-148684-CHO-SCR-58000</t>
  </si>
  <si>
    <t>US-2024-147207-CHO-MIL-31000</t>
  </si>
  <si>
    <t>US-2024-147207-CHO-SCR-58000</t>
  </si>
  <si>
    <t>US-2024-147207-CHO-TRI-54000</t>
  </si>
  <si>
    <t>US-2024-133487-CHO-MIL-31000</t>
  </si>
  <si>
    <t>US-2021-164224-CHO-FUD-51000</t>
  </si>
  <si>
    <t>US-2021-164224-CHO-TRI-54000</t>
  </si>
  <si>
    <t>US-2021-128839-CHO-TRI-54000</t>
  </si>
  <si>
    <t>US-2021-128839-CHO-MIL-31000</t>
  </si>
  <si>
    <t>US-2022-116876-CHO-NUT-13000</t>
  </si>
  <si>
    <t>US-2022-116876-CHO-MIL-31000</t>
  </si>
  <si>
    <t>US-2022-119942-CHO-TRI-54000</t>
  </si>
  <si>
    <t>US-2023-162733-CHO-MIL-31000</t>
  </si>
  <si>
    <t>US-2024-122490-CHO-NUT-13000</t>
  </si>
  <si>
    <t>US-2024-122490-CHO-TRI-54000</t>
  </si>
  <si>
    <t>US-2024-108035-CHO-FUD-51000</t>
  </si>
  <si>
    <t>US-2021-163650-CHO-TRI-54000</t>
  </si>
  <si>
    <t>US-2021-163650-CHO-SCR-58000</t>
  </si>
  <si>
    <t>US-2022-124541-CHO-TRI-54000</t>
  </si>
  <si>
    <t>US-2022-124541-CHO-NUT-13000</t>
  </si>
  <si>
    <t>US-2022-124541-CHO-SCR-58000</t>
  </si>
  <si>
    <t>US-2022-168564-CHO-SCR-58000</t>
  </si>
  <si>
    <t>US-2022-168564-CHO-NUT-13000</t>
  </si>
  <si>
    <t>US-2022-132318-CHO-MIL-31000</t>
  </si>
  <si>
    <t>US-2023-152408-CHO-SCR-58000</t>
  </si>
  <si>
    <t>US-2023-146766-CHO-MIL-31000</t>
  </si>
  <si>
    <t>US-2024-162075-CHO-MIL-31000</t>
  </si>
  <si>
    <t>US-2024-113201-CHO-FUD-51000</t>
  </si>
  <si>
    <t>US-2022-162369-CHO-TRI-54000</t>
  </si>
  <si>
    <t>US-2023-134376-CHO-FUD-51000</t>
  </si>
  <si>
    <t>US-2023-111143-CHO-TRI-54000</t>
  </si>
  <si>
    <t>US-2022-135622-CHO-TRI-54000</t>
  </si>
  <si>
    <t>US-2022-135622-CHO-NUT-13000</t>
  </si>
  <si>
    <t>US-2023-109057-CHO-MIL-31000</t>
  </si>
  <si>
    <t>US-2024-160934-CHO-NUT-13000</t>
  </si>
  <si>
    <t>US-2024-119816-CHO-FUD-51000</t>
  </si>
  <si>
    <t>US-2024-119816-CHO-NUT-13000</t>
  </si>
  <si>
    <t>US-2024-119816-CHO-SCR-58000</t>
  </si>
  <si>
    <t>US-2024-114356-CHO-NUT-13000</t>
  </si>
  <si>
    <t>US-2024-141439-CHO-MIL-31000</t>
  </si>
  <si>
    <t>US-2024-141439-CHO-TRI-54000</t>
  </si>
  <si>
    <t>US-2024-141439-CHO-FUD-51000</t>
  </si>
  <si>
    <t>US-2024-158736-CHO-SCR-58000</t>
  </si>
  <si>
    <t>US-2021-101364-CHO-SCR-58000</t>
  </si>
  <si>
    <t>US-2022-135510-CHO-SCR-58000</t>
  </si>
  <si>
    <t>US-2022-137113-CHO-NUT-13000</t>
  </si>
  <si>
    <t>US-2022-137113-CHO-FUD-51000</t>
  </si>
  <si>
    <t>US-2022-137113-CHO-SCR-58000</t>
  </si>
  <si>
    <t>US-2022-137113-CHO-TRI-54000</t>
  </si>
  <si>
    <t>US-2023-158834-SUG-HAI-55000</t>
  </si>
  <si>
    <t>US-2023-158834-CHO-SCR-58000</t>
  </si>
  <si>
    <t>US-2024-104850-CHO-MIL-31000</t>
  </si>
  <si>
    <t>US-2024-127719-CHO-NUT-13000</t>
  </si>
  <si>
    <t>US-2024-134880-CHO-MIL-31000</t>
  </si>
  <si>
    <t>US-2021-163419-CHO-NUT-13000</t>
  </si>
  <si>
    <t>US-2021-163419-CHO-FUD-51000</t>
  </si>
  <si>
    <t>US-2021-163419-CHO-SCR-58000</t>
  </si>
  <si>
    <t>CA-2021-119508-CHO-NUT-13000</t>
  </si>
  <si>
    <t>V6B</t>
  </si>
  <si>
    <t>CA-2021-119508-CHO-FUD-51000</t>
  </si>
  <si>
    <t>US-2022-119508-CHO-NUT-13000</t>
  </si>
  <si>
    <t>US-2022-119508-CHO-FUD-51000</t>
  </si>
  <si>
    <t>CA-2022-119508-CHO-NUT-13000</t>
  </si>
  <si>
    <t>CA-2022-119508-CHO-FUD-51000</t>
  </si>
  <si>
    <t>US-2023-143280-CHO-FUD-51000</t>
  </si>
  <si>
    <t>US-2023-143280-CHO-MIL-31000</t>
  </si>
  <si>
    <t>CA-2023-119508-CHO-NUT-13000</t>
  </si>
  <si>
    <t>CA-2023-119508-CHO-FUD-51000</t>
  </si>
  <si>
    <t>US-2024-101665-CHO-FUD-51000</t>
  </si>
  <si>
    <t>CA-2024-119508-CHO-NUT-13000</t>
  </si>
  <si>
    <t>CA-2024-119508-CHO-FUD-51000</t>
  </si>
  <si>
    <t>US-2022-121132-CHO-NUT-13000</t>
  </si>
  <si>
    <t>US-2022-121132-CHO-TRI-54000</t>
  </si>
  <si>
    <t>US-2022-111395-CHO-FUD-51000</t>
  </si>
  <si>
    <t>US-2022-111395-CHO-TRI-54000</t>
  </si>
  <si>
    <t>US-2023-120369-CHO-FUD-51000</t>
  </si>
  <si>
    <t>US-2023-162313-CHO-SCR-58000</t>
  </si>
  <si>
    <t>US-2024-155698-OTH-GUM-21000</t>
  </si>
  <si>
    <t>US-2024-155698-CHO-MIL-31000</t>
  </si>
  <si>
    <t>US-2024-154816-CHO-TRI-54000</t>
  </si>
  <si>
    <t>US-2021-126361-CHO-NUT-13000</t>
  </si>
  <si>
    <t>US-2021-126361-CHO-SCR-58000</t>
  </si>
  <si>
    <t>US-2021-126361-CHO-TRI-54000</t>
  </si>
  <si>
    <t>US-2021-126361-CHO-FUD-51000</t>
  </si>
  <si>
    <t>US-2021-126361-CHO-MIL-31000</t>
  </si>
  <si>
    <t>US-2022-145436-CHO-NUT-13000</t>
  </si>
  <si>
    <t>US-2022-145436-CHO-TRI-54000</t>
  </si>
  <si>
    <t>US-2022-166583-CHO-TRI-54000</t>
  </si>
  <si>
    <t>US-2022-113145-CHO-MIL-31000</t>
  </si>
  <si>
    <t>US-2022-113145-CHO-TRI-54000</t>
  </si>
  <si>
    <t>US-2022-113145-CHO-FUD-51000</t>
  </si>
  <si>
    <t>US-2022-113145-CHO-SCR-58000</t>
  </si>
  <si>
    <t>US-2022-118444-CHO-NUT-13000</t>
  </si>
  <si>
    <t>US-2023-113747-CHO-SCR-58000</t>
  </si>
  <si>
    <t>US-2021-113880-CHO-NUT-13000</t>
  </si>
  <si>
    <t>US-2021-113880-OTH-LIC-15000</t>
  </si>
  <si>
    <t>US-2021-146528-CHO-FUD-51000</t>
  </si>
  <si>
    <t>US-2021-146528-CHO-MIL-31000</t>
  </si>
  <si>
    <t>US-2024-130106-CHO-FUD-51000</t>
  </si>
  <si>
    <t>US-2024-130106-CHO-MIL-31000</t>
  </si>
  <si>
    <t>US-2024-138464-CHO-MIL-31000</t>
  </si>
  <si>
    <t>US-2024-138464-CHO-FUD-51000</t>
  </si>
  <si>
    <t>US-2024-138464-CHO-TRI-54000</t>
  </si>
  <si>
    <t>US-2024-138464-CHO-NUT-13000</t>
  </si>
  <si>
    <t>US-2024-107342-CHO-FUD-51000</t>
  </si>
  <si>
    <t>US-2021-156790-CHO-MIL-31000</t>
  </si>
  <si>
    <t>US-2021-158540-CHO-NUT-13000</t>
  </si>
  <si>
    <t>US-2023-151092-CHO-SCR-58000</t>
  </si>
  <si>
    <t>US-2024-139304-CHO-MIL-31000</t>
  </si>
  <si>
    <t>US-2024-139304-CHO-NUT-13000</t>
  </si>
  <si>
    <t>US-2024-150189-CHO-SCR-58000</t>
  </si>
  <si>
    <t>San Mateo</t>
  </si>
  <si>
    <t>US-2024-115301-CHO-MIL-31000</t>
  </si>
  <si>
    <t>US-2021-103191-CHO-TRI-54000</t>
  </si>
  <si>
    <t>US-2023-113803-CHO-FUD-51000</t>
  </si>
  <si>
    <t>US-2023-109911-CHO-TRI-54000</t>
  </si>
  <si>
    <t>US-2023-132094-OTH-KAZ-38000</t>
  </si>
  <si>
    <t>US-2023-132094-CHO-NUT-13000</t>
  </si>
  <si>
    <t>US-2024-166499-CHO-FUD-51000</t>
  </si>
  <si>
    <t>US-2021-165806-CHO-MIL-31000</t>
  </si>
  <si>
    <t>US-2021-165806-CHO-FUD-51000</t>
  </si>
  <si>
    <t>US-2022-105221-CHO-TRI-54000</t>
  </si>
  <si>
    <t>US-2022-105221-CHO-MIL-31000</t>
  </si>
  <si>
    <t>US-2023-150140-CHO-MIL-31000</t>
  </si>
  <si>
    <t>US-2023-113516-CHO-FUD-51000</t>
  </si>
  <si>
    <t>US-2023-113516-CHO-NUT-13000</t>
  </si>
  <si>
    <t>US-2024-101539-CHO-FUD-51000</t>
  </si>
  <si>
    <t>US-2024-101539-OTH-GUM-21000</t>
  </si>
  <si>
    <t>US-2024-101539-CHO-MIL-31000</t>
  </si>
  <si>
    <t>US-2024-109778-CHO-SCR-58000</t>
  </si>
  <si>
    <t>US-2024-107720-SUG-LAF-25000</t>
  </si>
  <si>
    <t>US-2021-129609-CHO-TRI-54000</t>
  </si>
  <si>
    <t>Portage</t>
  </si>
  <si>
    <t>US-2023-115476-CHO-SCR-58000</t>
  </si>
  <si>
    <t>US-2023-123610-CHO-FUD-51000</t>
  </si>
  <si>
    <t>US-2023-133872-CHO-MIL-31000</t>
  </si>
  <si>
    <t>US-2023-133872-CHO-TRI-54000</t>
  </si>
  <si>
    <t>US-2024-166394-CHO-FUD-51000</t>
  </si>
  <si>
    <t>US-2022-130610-CHO-FUD-51000</t>
  </si>
  <si>
    <t>US-2024-102946-CHO-FUD-51000</t>
  </si>
  <si>
    <t>US-2024-105333-CHO-TRI-54000</t>
  </si>
  <si>
    <t>US-2024-105333-CHO-MIL-31000</t>
  </si>
  <si>
    <t>US-2024-105333-SUG-NER-92000</t>
  </si>
  <si>
    <t>US-2021-130449-CHO-SCR-58000</t>
  </si>
  <si>
    <t>US-2021-130449-CHO-NUT-13000</t>
  </si>
  <si>
    <t>US-2021-109680-CHO-FUD-51000</t>
  </si>
  <si>
    <t>US-2021-109932-CHO-FUD-51000</t>
  </si>
  <si>
    <t>US-2021-109932-CHO-MIL-31000</t>
  </si>
  <si>
    <t>US-2022-111339-CHO-NUT-13000</t>
  </si>
  <si>
    <t>US-2022-111339-CHO-SCR-58000</t>
  </si>
  <si>
    <t>US-2022-111339-CHO-FUD-51000</t>
  </si>
  <si>
    <t>US-2022-129525-CHO-MIL-31000</t>
  </si>
  <si>
    <t>US-2023-102127-OTH-GUM-21000</t>
  </si>
  <si>
    <t>US-2023-102127-CHO-TRI-54000</t>
  </si>
  <si>
    <t>US-2023-102127-CHO-SCR-58000</t>
  </si>
  <si>
    <t>US-2024-159100-OTH-GUM-21000</t>
  </si>
  <si>
    <t>US-2024-159100-CHO-SCR-58000</t>
  </si>
  <si>
    <t>US-2021-105417-CHO-MIL-31000</t>
  </si>
  <si>
    <t>US-2021-105417-CHO-TRI-54000</t>
  </si>
  <si>
    <t>US-2022-165512-CHO-NUT-13000</t>
  </si>
  <si>
    <t>US-2022-165512-CHO-SCR-58000</t>
  </si>
  <si>
    <t>US-2023-137295-CHO-SCR-58000</t>
  </si>
  <si>
    <t>US-2023-137295-CHO-NUT-13000</t>
  </si>
  <si>
    <t>US-2023-137295-CHO-FUD-51000</t>
  </si>
  <si>
    <t>US-2024-167003-CHO-NUT-13000</t>
  </si>
  <si>
    <t>US-2021-151897-CHO-TRI-54000</t>
  </si>
  <si>
    <t>US-2022-167010-CHO-FUD-51000</t>
  </si>
  <si>
    <t>US-2022-167010-CHO-MIL-31000</t>
  </si>
  <si>
    <t>US-2022-167010-CHO-SCR-58000</t>
  </si>
  <si>
    <t>US-2022-167010-CHO-TRI-54000</t>
  </si>
  <si>
    <t>US-2021-152100-CHO-NUT-13000</t>
  </si>
  <si>
    <t>US-2021-115980-CHO-NUT-13000</t>
  </si>
  <si>
    <t>US-2022-146262-CHO-NUT-13000</t>
  </si>
  <si>
    <t>US-2022-146262-CHO-FUD-51000</t>
  </si>
  <si>
    <t>US-2022-146262-CHO-MIL-31000</t>
  </si>
  <si>
    <t>US-2022-146262-CHO-TRI-54000</t>
  </si>
  <si>
    <t>US-2022-111507-CHO-SCR-58000</t>
  </si>
  <si>
    <t>US-2022-151624-CHO-MIL-31000</t>
  </si>
  <si>
    <t>US-2023-125080-CHO-NUT-13000</t>
  </si>
  <si>
    <t>US-2023-121748-CHO-NUT-13000</t>
  </si>
  <si>
    <t>US-2023-121748-CHO-SCR-58000</t>
  </si>
  <si>
    <t>US-2024-116204-CHO-FUD-51000</t>
  </si>
  <si>
    <t>US-2024-128265-OTH-LIC-15000</t>
  </si>
  <si>
    <t>US-2024-116715-CHO-SCR-58000</t>
  </si>
  <si>
    <t>US-2024-116715-OTH-LIC-15000</t>
  </si>
  <si>
    <t>US-2024-116715-CHO-TRI-54000</t>
  </si>
  <si>
    <t>US-2021-125829-CHO-TRI-54000</t>
  </si>
  <si>
    <t>US-2021-125829-CHO-MIL-31000</t>
  </si>
  <si>
    <t>US-2021-125829-CHO-FUD-51000</t>
  </si>
  <si>
    <t>US-2021-125829-CHO-SCR-58000</t>
  </si>
  <si>
    <t>US-2021-141607-CHO-NUT-13000</t>
  </si>
  <si>
    <t>US-2021-120852-CHO-SCR-58000</t>
  </si>
  <si>
    <t>US-2021-120852-CHO-NUT-13000</t>
  </si>
  <si>
    <t>US-2022-156496-CHO-SCR-58000</t>
  </si>
  <si>
    <t>US-2022-156496-CHO-FUD-51000</t>
  </si>
  <si>
    <t>US-2022-122210-CHO-SCR-58000</t>
  </si>
  <si>
    <t>US-2022-122210-CHO-FUD-51000</t>
  </si>
  <si>
    <t>US-2022-122210-CHO-NUT-13000</t>
  </si>
  <si>
    <t>US-2023-137848-CHO-NUT-13000</t>
  </si>
  <si>
    <t>US-2023-137848-CHO-SCR-58000</t>
  </si>
  <si>
    <t>US-2023-126627-CHO-FUD-51000</t>
  </si>
  <si>
    <t>US-2023-126627-CHO-MIL-31000</t>
  </si>
  <si>
    <t>CA-2023-126627-CHO-FUD-51000</t>
  </si>
  <si>
    <t>R3R</t>
  </si>
  <si>
    <t>CA-2023-126627-CHO-MIL-31000</t>
  </si>
  <si>
    <t>US-2023-165330-CHO-MIL-31000</t>
  </si>
  <si>
    <t>US-2023-165330-CHO-NUT-13000</t>
  </si>
  <si>
    <t>US-2023-165330-CHO-SCR-58000</t>
  </si>
  <si>
    <t>US-2023-165330-CHO-TRI-54000</t>
  </si>
  <si>
    <t>US-2023-165330-CHO-FUD-51000</t>
  </si>
  <si>
    <t>US-2024-138149-CHO-NUT-13000</t>
  </si>
  <si>
    <t>US-2024-138149-CHO-MIL-31000</t>
  </si>
  <si>
    <t>CA-2024-126627-CHO-FUD-51000</t>
  </si>
  <si>
    <t>CA-2024-126627-CHO-MIL-31000</t>
  </si>
  <si>
    <t>US-2024-120327-CHO-TRI-54000</t>
  </si>
  <si>
    <t>US-2024-110149-CHO-TRI-54000</t>
  </si>
  <si>
    <t>US-2021-167927-CHO-FUD-51000</t>
  </si>
  <si>
    <t>US-2021-167927-CHO-NUT-13000</t>
  </si>
  <si>
    <t>US-2021-167927-CHO-MIL-31000</t>
  </si>
  <si>
    <t>US-2021-167927-CHO-TRI-54000</t>
  </si>
  <si>
    <t>US-2021-114335-CHO-SCR-58000</t>
  </si>
  <si>
    <t>US-2021-134677-CHO-SCR-58000</t>
  </si>
  <si>
    <t>US-2022-155586-CHO-SCR-58000</t>
  </si>
  <si>
    <t>US-2022-155586-CHO-NUT-13000</t>
  </si>
  <si>
    <t>CA-2022-155586-CHO-SCR-58000</t>
  </si>
  <si>
    <t>CA-2022-155586-CHO-NUT-13000</t>
  </si>
  <si>
    <t>US-2023-163174-CHO-FUD-51000</t>
  </si>
  <si>
    <t>US-2023-129196-CHO-FUD-51000</t>
  </si>
  <si>
    <t>US-2023-109365-CHO-MIL-31000</t>
  </si>
  <si>
    <t>US-2023-109365-CHO-FUD-51000</t>
  </si>
  <si>
    <t>US-2023-109365-CHO-NUT-13000</t>
  </si>
  <si>
    <t>US-2023-109365-CHO-TRI-54000</t>
  </si>
  <si>
    <t>CA-2023-155586-CHO-SCR-58000</t>
  </si>
  <si>
    <t>CA-2023-155586-CHO-NUT-13000</t>
  </si>
  <si>
    <t>US-2024-118577-CHO-MIL-31000</t>
  </si>
  <si>
    <t>US-2024-118577-CHO-NUT-13000</t>
  </si>
  <si>
    <t>US-2024-115595-CHO-FUD-51000</t>
  </si>
  <si>
    <t>US-2024-136679-CHO-FUD-51000</t>
  </si>
  <si>
    <t>US-2024-136679-CHO-SCR-58000</t>
  </si>
  <si>
    <t>US-2024-138163-CHO-SCR-58000</t>
  </si>
  <si>
    <t>US-2021-119375-OTH-LIC-15000</t>
  </si>
  <si>
    <t>US-2021-119375-CHO-MIL-31000</t>
  </si>
  <si>
    <t>US-2021-119375-CHO-SCR-58000</t>
  </si>
  <si>
    <t>US-2022-153220-CHO-FUD-51000</t>
  </si>
  <si>
    <t>US-2023-110499-CHO-FUD-51000</t>
  </si>
  <si>
    <t>US-2023-123932-CHO-FUD-51000</t>
  </si>
  <si>
    <t>US-2023-123932-CHO-NUT-13000</t>
  </si>
  <si>
    <t>US-2024-121741-CHO-TRI-54000</t>
  </si>
  <si>
    <t>US-2022-156755-CHO-TRI-54000</t>
  </si>
  <si>
    <t>US-2022-154291-CHO-TRI-54000</t>
  </si>
  <si>
    <t>US-2022-154291-CHO-FUD-51000</t>
  </si>
  <si>
    <t>US-2022-129532-CHO-NUT-13000</t>
  </si>
  <si>
    <t>US-2022-129532-CHO-SCR-58000</t>
  </si>
  <si>
    <t>US-2024-135076-CHO-MIL-31000</t>
  </si>
  <si>
    <t>US-2024-160724-CHO-SCR-58000</t>
  </si>
  <si>
    <t>US-2024-124828-CHO-MIL-31000</t>
  </si>
  <si>
    <t>US-2024-119809-CHO-TRI-54000</t>
  </si>
  <si>
    <t>US-2024-119809-CHO-MIL-31000</t>
  </si>
  <si>
    <t>US-2024-138380-CHO-MIL-31000</t>
  </si>
  <si>
    <t>US-2021-151995-CHO-MIL-31000</t>
  </si>
  <si>
    <t>US-2021-151995-CHO-NUT-13000</t>
  </si>
  <si>
    <t>US-2021-126802-CHO-SCR-58000</t>
  </si>
  <si>
    <t>US-2022-133452-CHO-TRI-54000</t>
  </si>
  <si>
    <t>US-2022-133452-CHO-SCR-58000</t>
  </si>
  <si>
    <t>US-2022-130365-CHO-TRI-54000</t>
  </si>
  <si>
    <t>US-2022-115567-CHO-NUT-13000</t>
  </si>
  <si>
    <t>US-2022-115567-CHO-TRI-54000</t>
  </si>
  <si>
    <t>US-2022-106978-CHO-TRI-54000</t>
  </si>
  <si>
    <t>US-2022-106978-CHO-SCR-58000</t>
  </si>
  <si>
    <t>US-2023-169103-CHO-SCR-58000</t>
  </si>
  <si>
    <t>US-2023-169103-CHO-NUT-13000</t>
  </si>
  <si>
    <t>US-2023-156986-CHO-NUT-13000</t>
  </si>
  <si>
    <t>US-2023-156986-CHO-MIL-31000</t>
  </si>
  <si>
    <t>US-2023-156986-CHO-TRI-54000</t>
  </si>
  <si>
    <t>US-2023-130946-CHO-SCR-58000</t>
  </si>
  <si>
    <t>US-2023-130946-CHO-FUD-51000</t>
  </si>
  <si>
    <t>US-2024-115322-CHO-NUT-13000</t>
  </si>
  <si>
    <t>US-2024-133928-CHO-SCR-58000</t>
  </si>
  <si>
    <t>US-2024-102288-CHO-NUT-13000</t>
  </si>
  <si>
    <t>US-2024-102288-CHO-SCR-58000</t>
  </si>
  <si>
    <t>US-2024-102288-CHO-FUD-51000</t>
  </si>
  <si>
    <t>US-2024-100013-CHO-SCR-58000</t>
  </si>
  <si>
    <t>US-2021-143336-CHO-TRI-54000</t>
  </si>
  <si>
    <t>US-2021-143336-CHO-SCR-58000</t>
  </si>
  <si>
    <t>US-2023-167682-CHO-MIL-31000</t>
  </si>
  <si>
    <t>US-2023-167682-CHO-SCR-58000</t>
  </si>
  <si>
    <t>US-2023-147991-CHO-NUT-13000</t>
  </si>
  <si>
    <t>US-2023-152471-CHO-TRI-54000</t>
  </si>
  <si>
    <t>US-2024-141481-CHO-FUD-51000</t>
  </si>
  <si>
    <t>Lot's O' Nuts</t>
  </si>
  <si>
    <t>Wicked Choccy's</t>
  </si>
  <si>
    <t>Sugar Shack</t>
  </si>
  <si>
    <t>Secret Factory</t>
  </si>
  <si>
    <t>The Other Factory</t>
  </si>
  <si>
    <t>Country</t>
  </si>
  <si>
    <t>Etiquetas de fila</t>
  </si>
  <si>
    <t>Tardanza del Envío en Días</t>
  </si>
  <si>
    <t>Etiquetas de columna</t>
  </si>
  <si>
    <t>Año</t>
  </si>
  <si>
    <t>División</t>
  </si>
  <si>
    <t>Objetivo</t>
  </si>
  <si>
    <t>Ubicación</t>
  </si>
  <si>
    <t>Fábrica</t>
  </si>
  <si>
    <t>Úbicación Fábrica</t>
  </si>
  <si>
    <t>Costo Unitario</t>
  </si>
  <si>
    <t>Precio Unitario</t>
  </si>
  <si>
    <t>Beneficio</t>
  </si>
  <si>
    <t>Ventas</t>
  </si>
  <si>
    <t>Unidades</t>
  </si>
  <si>
    <t>Costo</t>
  </si>
  <si>
    <t>Nombre del Producto</t>
  </si>
  <si>
    <t>ID Producto</t>
  </si>
  <si>
    <t>Región</t>
  </si>
  <si>
    <t>Código Postal</t>
  </si>
  <si>
    <t>Estado</t>
  </si>
  <si>
    <t>Ciudad</t>
  </si>
  <si>
    <t>ID Cliente</t>
  </si>
  <si>
    <t>Modo de Envío</t>
  </si>
  <si>
    <t>Fecha de Envío</t>
  </si>
  <si>
    <t>ID Órden</t>
  </si>
  <si>
    <t>Nombre Producto</t>
  </si>
  <si>
    <t>ID producto</t>
  </si>
  <si>
    <t>Latitud</t>
  </si>
  <si>
    <t>Longitud</t>
  </si>
  <si>
    <t>Identificar productos de mejor y peor desempeño en términos de ventas y ganancias brutas.</t>
  </si>
  <si>
    <t>Productos</t>
  </si>
  <si>
    <t>Ventas Totales</t>
  </si>
  <si>
    <t>Comparar las ventas actuales con los objetivos de ventas para cada división de productos.</t>
  </si>
  <si>
    <t>% de Cumplimiento</t>
  </si>
  <si>
    <t>Detectar tendencias de ventas geográficas y por regiones.</t>
  </si>
  <si>
    <t>Total general</t>
  </si>
  <si>
    <t>Suma de Ventas</t>
  </si>
  <si>
    <t>Total Atlantic</t>
  </si>
  <si>
    <t>Total Gulf</t>
  </si>
  <si>
    <t>Total Interior</t>
  </si>
  <si>
    <t>Total Pacific</t>
  </si>
  <si>
    <t>Analizar los tiempos de entrega según el modo de envío y la región del cliente.</t>
  </si>
  <si>
    <t>Promedio de Tardanza del Envío en Días</t>
  </si>
  <si>
    <t>Relacionar las ganancias brutas con los costos unitarios para identificar productos menos rentables.</t>
  </si>
  <si>
    <t>Precio de Venta</t>
  </si>
  <si>
    <t>% de Beneficio</t>
  </si>
  <si>
    <t>Cuenta de Modo de Envío</t>
  </si>
  <si>
    <t>Suma de Beneficio</t>
  </si>
  <si>
    <t>Ubicación Fábrica</t>
  </si>
  <si>
    <t>Fecha de Orden</t>
  </si>
  <si>
    <t>Suma de Costo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</si>
</sst>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dd/mm/yyyy;@"/>
    <numFmt numFmtId="165" formatCode="0.0%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2E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44" fontId="0" fillId="0" borderId="0" xfId="1" applyFont="1" applyAlignment="1">
      <alignment horizontal="center" vertical="center"/>
    </xf>
    <xf numFmtId="44" fontId="0" fillId="0" borderId="0" xfId="1" applyFon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3" fontId="0" fillId="0" borderId="0" xfId="0" applyNumberFormat="1"/>
    <xf numFmtId="0" fontId="16" fillId="33" borderId="10" xfId="0" applyFont="1" applyFill="1" applyBorder="1" applyAlignment="1">
      <alignment horizontal="center"/>
    </xf>
    <xf numFmtId="164" fontId="16" fillId="33" borderId="10" xfId="0" applyNumberFormat="1" applyFont="1" applyFill="1" applyBorder="1" applyAlignment="1">
      <alignment horizontal="center"/>
    </xf>
    <xf numFmtId="44" fontId="16" fillId="33" borderId="10" xfId="1" applyFont="1" applyFill="1" applyBorder="1" applyAlignment="1">
      <alignment horizontal="center"/>
    </xf>
    <xf numFmtId="1" fontId="16" fillId="33" borderId="10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0" xfId="0" applyNumberFormat="1" applyBorder="1"/>
    <xf numFmtId="44" fontId="0" fillId="0" borderId="10" xfId="1" applyFont="1" applyBorder="1"/>
    <xf numFmtId="1" fontId="0" fillId="0" borderId="10" xfId="0" applyNumberFormat="1" applyBorder="1"/>
    <xf numFmtId="44" fontId="0" fillId="0" borderId="0" xfId="1" applyFont="1" applyBorder="1"/>
    <xf numFmtId="2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1" applyNumberFormat="1" applyFont="1"/>
    <xf numFmtId="2" fontId="0" fillId="0" borderId="0" xfId="0" applyNumberFormat="1" applyAlignment="1">
      <alignment horizontal="center" vertical="center"/>
    </xf>
    <xf numFmtId="0" fontId="0" fillId="0" borderId="0" xfId="1" applyNumberFormat="1" applyFont="1"/>
    <xf numFmtId="0" fontId="20" fillId="0" borderId="0" xfId="0" applyFont="1"/>
    <xf numFmtId="0" fontId="20" fillId="0" borderId="0" xfId="0" applyFont="1" applyAlignment="1">
      <alignment horizontal="center"/>
    </xf>
    <xf numFmtId="0" fontId="21" fillId="34" borderId="10" xfId="0" applyFont="1" applyFill="1" applyBorder="1" applyAlignment="1">
      <alignment horizontal="center"/>
    </xf>
    <xf numFmtId="165" fontId="1" fillId="0" borderId="0" xfId="43" applyNumberFormat="1" applyFont="1" applyFill="1" applyBorder="1" applyAlignment="1"/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9" fontId="0" fillId="0" borderId="10" xfId="43" applyFont="1" applyBorder="1"/>
    <xf numFmtId="0" fontId="16" fillId="34" borderId="10" xfId="0" applyFont="1" applyFill="1" applyBorder="1" applyAlignment="1">
      <alignment horizontal="center"/>
    </xf>
    <xf numFmtId="0" fontId="16" fillId="34" borderId="11" xfId="0" applyFont="1" applyFill="1" applyBorder="1" applyAlignment="1">
      <alignment horizontal="center"/>
    </xf>
    <xf numFmtId="10" fontId="0" fillId="0" borderId="0" xfId="0" applyNumberFormat="1"/>
    <xf numFmtId="44" fontId="1" fillId="0" borderId="0" xfId="1" applyFont="1" applyFill="1" applyBorder="1"/>
    <xf numFmtId="9" fontId="1" fillId="0" borderId="0" xfId="43" applyFont="1" applyFill="1" applyBorder="1"/>
    <xf numFmtId="0" fontId="20" fillId="0" borderId="10" xfId="0" applyFont="1" applyBorder="1"/>
    <xf numFmtId="0" fontId="20" fillId="0" borderId="10" xfId="0" applyFont="1" applyBorder="1" applyAlignment="1">
      <alignment horizontal="left"/>
    </xf>
    <xf numFmtId="44" fontId="20" fillId="0" borderId="10" xfId="1" applyFont="1" applyFill="1" applyBorder="1" applyAlignment="1">
      <alignment horizontal="center"/>
    </xf>
    <xf numFmtId="0" fontId="0" fillId="35" borderId="0" xfId="0" applyFill="1"/>
    <xf numFmtId="0" fontId="21" fillId="0" borderId="0" xfId="0" applyFont="1" applyAlignment="1">
      <alignment horizontal="center" vertical="center"/>
    </xf>
    <xf numFmtId="44" fontId="0" fillId="0" borderId="0" xfId="1" applyFont="1" applyFill="1" applyBorder="1"/>
    <xf numFmtId="0" fontId="21" fillId="0" borderId="0" xfId="0" applyFont="1" applyAlignment="1">
      <alignment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3" xfId="0" applyFont="1" applyFill="1" applyBorder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</cellXfs>
  <cellStyles count="44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oneda" xfId="1" builtinId="4"/>
    <cellStyle name="Neutral" xfId="9" builtinId="28" customBuiltin="1"/>
    <cellStyle name="Normal" xfId="0" builtinId="0"/>
    <cellStyle name="Notas" xfId="16" builtinId="10" customBuiltin="1"/>
    <cellStyle name="Porcentaje" xfId="43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23">
    <dxf>
      <font>
        <color rgb="FF00B050"/>
      </font>
    </dxf>
    <dxf>
      <font>
        <color rgb="FFC00000"/>
      </font>
    </dxf>
    <dxf>
      <font>
        <color theme="9"/>
      </font>
    </dxf>
    <dxf>
      <font>
        <color rgb="FF9C0006"/>
      </font>
    </dxf>
    <dxf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" formatCode="0"/>
    </dxf>
    <dxf>
      <numFmt numFmtId="1" formatCode="0"/>
    </dxf>
    <dxf>
      <numFmt numFmtId="34" formatCode="_-&quot;$&quot;\ * #,##0.00_-;\-&quot;$&quot;\ * #,##0.00_-;_-&quot;$&quot;\ * &quot;-&quot;??_-;_-@_-"/>
    </dxf>
    <dxf>
      <numFmt numFmtId="2" formatCode="0.00"/>
    </dxf>
    <dxf>
      <numFmt numFmtId="164" formatCode="dd/mm/yyyy;@"/>
    </dxf>
    <dxf>
      <numFmt numFmtId="164" formatCode="dd/mm/yyyy;@"/>
    </dxf>
    <dxf>
      <numFmt numFmtId="164" formatCode="dd/mm/yyyy;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2E2"/>
      <color rgb="FF98FB98"/>
      <color rgb="FF87CEEB"/>
      <color rgb="FFDDA0DD"/>
      <color rgb="FFFFCFCF"/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9.3567251461988299E-2"/>
          <c:w val="0.93888888888888888"/>
          <c:h val="0.80047796656996828"/>
        </c:manualLayout>
      </c:layout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40525743"/>
        <c:axId val="1140529103"/>
      </c:barChart>
      <c:catAx>
        <c:axId val="114052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40529103"/>
        <c:crosses val="autoZero"/>
        <c:auto val="1"/>
        <c:lblAlgn val="ctr"/>
        <c:lblOffset val="100"/>
        <c:noMultiLvlLbl val="0"/>
      </c:catAx>
      <c:valAx>
        <c:axId val="114052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4052574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72000" tIns="0" rIns="36000" bIns="0" numCol="1" spcCol="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-29"/>
        <c:axId val="1396546015"/>
        <c:axId val="1396548895"/>
      </c:barChart>
      <c:catAx>
        <c:axId val="139654601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96548895"/>
        <c:crosses val="autoZero"/>
        <c:auto val="1"/>
        <c:lblAlgn val="ctr"/>
        <c:lblOffset val="100"/>
        <c:noMultiLvlLbl val="0"/>
      </c:catAx>
      <c:valAx>
        <c:axId val="13965488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96546015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 rot="0"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flat" cmpd="sng" algn="ctr">
            <a:solidFill>
              <a:schemeClr val="accent5"/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9050" cap="flat" cmpd="sng" algn="ctr">
            <a:solidFill>
              <a:schemeClr val="accent5"/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layout>
            <c:manualLayout>
              <c:x val="-3.0303030303030303E-3"/>
              <c:y val="9.70873786407766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9050" cap="flat" cmpd="sng" algn="ctr">
            <a:solidFill>
              <a:schemeClr val="accent5"/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layout>
            <c:manualLayout>
              <c:x val="-3.0303030303030858E-3"/>
              <c:y val="-0.174757281553398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9050" cap="flat" cmpd="sng" algn="ctr">
            <a:solidFill>
              <a:schemeClr val="accent5"/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layout>
            <c:manualLayout>
              <c:x val="0.1606060606060605"/>
              <c:y val="7.11974110032362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19050" cap="flat" cmpd="sng" algn="ctr">
            <a:solidFill>
              <a:schemeClr val="accent5"/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layout>
            <c:manualLayout>
              <c:x val="-5.5554913780450882E-17"/>
              <c:y val="0.174757281553398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'Tablas Dinámicas'!$B$1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flat" cmpd="sng" algn="ctr">
              <a:solidFill>
                <a:schemeClr val="accent5"/>
              </a:solidFill>
              <a:prstDash val="solid"/>
              <a:miter lim="800000"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flat" cmpd="sng" algn="ctr">
                <a:solidFill>
                  <a:schemeClr val="accent5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40-4767-8E81-6EB1650557BF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flat" cmpd="sng" algn="ctr">
                <a:solidFill>
                  <a:schemeClr val="accent5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40-4767-8E81-6EB1650557B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flat" cmpd="sng" algn="ctr">
                <a:solidFill>
                  <a:schemeClr val="accent5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40-4767-8E81-6EB1650557B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flat" cmpd="sng" algn="ctr">
                <a:solidFill>
                  <a:schemeClr val="accent5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40-4767-8E81-6EB1650557BF}"/>
              </c:ext>
            </c:extLst>
          </c:dPt>
          <c:dLbls>
            <c:dLbl>
              <c:idx val="0"/>
              <c:layout>
                <c:manualLayout>
                  <c:x val="-3.0303030303030858E-3"/>
                  <c:y val="-0.174757281553398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40-4767-8E81-6EB1650557BF}"/>
                </c:ext>
              </c:extLst>
            </c:dLbl>
            <c:dLbl>
              <c:idx val="1"/>
              <c:layout>
                <c:manualLayout>
                  <c:x val="0.1606060606060605"/>
                  <c:y val="7.11974110032362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40-4767-8E81-6EB1650557BF}"/>
                </c:ext>
              </c:extLst>
            </c:dLbl>
            <c:dLbl>
              <c:idx val="2"/>
              <c:layout>
                <c:manualLayout>
                  <c:x val="-5.5554913780450882E-17"/>
                  <c:y val="0.174757281553398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40-4767-8E81-6EB1650557BF}"/>
                </c:ext>
              </c:extLst>
            </c:dLbl>
            <c:dLbl>
              <c:idx val="3"/>
              <c:layout>
                <c:manualLayout>
                  <c:x val="-3.0303030303030303E-3"/>
                  <c:y val="9.7087378640776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40-4767-8E81-6EB165055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Dinámicas'!$A$2:$A$5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'Tablas Dinámicas'!$B$2:$B$5</c:f>
              <c:numCache>
                <c:formatCode>General</c:formatCode>
                <c:ptCount val="4"/>
                <c:pt idx="0">
                  <c:v>1312</c:v>
                </c:pt>
                <c:pt idx="1">
                  <c:v>442</c:v>
                </c:pt>
                <c:pt idx="2">
                  <c:v>1653</c:v>
                </c:pt>
                <c:pt idx="3">
                  <c:v>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A-4E46-9979-B88C4CD676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296555664"/>
        <c:axId val="1296561216"/>
      </c:radarChart>
      <c:catAx>
        <c:axId val="129655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6561216"/>
        <c:crosses val="autoZero"/>
        <c:auto val="1"/>
        <c:lblAlgn val="ctr"/>
        <c:lblOffset val="100"/>
        <c:noMultiLvlLbl val="0"/>
      </c:catAx>
      <c:valAx>
        <c:axId val="12965612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29655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DA0D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Dinámicas'!$I$2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DA0D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Dinámicas'!$H$3:$H$6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'Tablas Dinámicas'!$I$3:$I$6</c:f>
              <c:numCache>
                <c:formatCode>0</c:formatCode>
                <c:ptCount val="4"/>
                <c:pt idx="0">
                  <c:v>12.191310975609756</c:v>
                </c:pt>
                <c:pt idx="1">
                  <c:v>10.042986425339366</c:v>
                </c:pt>
                <c:pt idx="2">
                  <c:v>13.213551119177254</c:v>
                </c:pt>
                <c:pt idx="3">
                  <c:v>14.99319330999611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F55-9151-98EB9065F3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1706544"/>
        <c:axId val="451703664"/>
      </c:barChart>
      <c:catAx>
        <c:axId val="45170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51703664"/>
        <c:crosses val="autoZero"/>
        <c:auto val="1"/>
        <c:lblAlgn val="ctr"/>
        <c:lblOffset val="100"/>
        <c:noMultiLvlLbl val="0"/>
      </c:catAx>
      <c:valAx>
        <c:axId val="451703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170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DA0D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87CEE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DDA0DD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Dinámicas'!$B$19</c:f>
              <c:strCache>
                <c:ptCount val="1"/>
                <c:pt idx="0">
                  <c:v>Suma de Ventas</c:v>
                </c:pt>
              </c:strCache>
            </c:strRef>
          </c:tx>
          <c:spPr>
            <a:solidFill>
              <a:srgbClr val="DDA0D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Dinámicas'!$A$20:$A$24</c:f>
              <c:strCache>
                <c:ptCount val="5"/>
                <c:pt idx="0">
                  <c:v>Wonka Bar - Nutty Crunch Surprise</c:v>
                </c:pt>
                <c:pt idx="1">
                  <c:v>Wonka Bar - Fudge Mallows</c:v>
                </c:pt>
                <c:pt idx="2">
                  <c:v>Wonka Bar - Milk Chocolate</c:v>
                </c:pt>
                <c:pt idx="3">
                  <c:v>Wonka Bar -Scrumdiddlyumptious</c:v>
                </c:pt>
                <c:pt idx="4">
                  <c:v>Wonka Bar - Triple Dazzle Caramel</c:v>
                </c:pt>
              </c:strCache>
            </c:strRef>
          </c:cat>
          <c:val>
            <c:numRef>
              <c:f>'Tablas Dinámicas'!$B$20:$B$24</c:f>
              <c:numCache>
                <c:formatCode>_("$"* #,##0.00_);_("$"* \(#,##0.00\);_("$"* "-"??_);_(@_)</c:formatCode>
                <c:ptCount val="5"/>
                <c:pt idx="0">
                  <c:v>19973.269999999909</c:v>
                </c:pt>
                <c:pt idx="1">
                  <c:v>20854.799999999974</c:v>
                </c:pt>
                <c:pt idx="2">
                  <c:v>22220.25</c:v>
                </c:pt>
                <c:pt idx="3">
                  <c:v>22849.200000000023</c:v>
                </c:pt>
                <c:pt idx="4">
                  <c:v>23726.25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D-4F7C-BB13-8CB89179D2C8}"/>
            </c:ext>
          </c:extLst>
        </c:ser>
        <c:ser>
          <c:idx val="1"/>
          <c:order val="1"/>
          <c:tx>
            <c:strRef>
              <c:f>'Tablas Dinámicas'!$C$19</c:f>
              <c:strCache>
                <c:ptCount val="1"/>
                <c:pt idx="0">
                  <c:v>Suma de Beneficio</c:v>
                </c:pt>
              </c:strCache>
            </c:strRef>
          </c:tx>
          <c:spPr>
            <a:solidFill>
              <a:srgbClr val="87CEE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Dinámicas'!$A$20:$A$24</c:f>
              <c:strCache>
                <c:ptCount val="5"/>
                <c:pt idx="0">
                  <c:v>Wonka Bar - Nutty Crunch Surprise</c:v>
                </c:pt>
                <c:pt idx="1">
                  <c:v>Wonka Bar - Fudge Mallows</c:v>
                </c:pt>
                <c:pt idx="2">
                  <c:v>Wonka Bar - Milk Chocolate</c:v>
                </c:pt>
                <c:pt idx="3">
                  <c:v>Wonka Bar -Scrumdiddlyumptious</c:v>
                </c:pt>
                <c:pt idx="4">
                  <c:v>Wonka Bar - Triple Dazzle Caramel</c:v>
                </c:pt>
              </c:strCache>
            </c:strRef>
          </c:cat>
          <c:val>
            <c:numRef>
              <c:f>'Tablas Dinámicas'!$C$20:$C$24</c:f>
              <c:numCache>
                <c:formatCode>_("$"* #,##0.00_);_("$"* \(#,##0.00\);_("$"* "-"??_);_(@_)</c:formatCode>
                <c:ptCount val="5"/>
                <c:pt idx="0">
                  <c:v>14250.269999999788</c:v>
                </c:pt>
                <c:pt idx="1">
                  <c:v>13903.200000000004</c:v>
                </c:pt>
                <c:pt idx="2">
                  <c:v>14426.069999999885</c:v>
                </c:pt>
                <c:pt idx="3">
                  <c:v>15867.5</c:v>
                </c:pt>
                <c:pt idx="4">
                  <c:v>15501.149999999989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D-4F7C-BB13-8CB89179D2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5"/>
        <c:overlap val="-19"/>
        <c:axId val="446930544"/>
        <c:axId val="446936304"/>
      </c:barChart>
      <c:catAx>
        <c:axId val="446930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46936304"/>
        <c:crosses val="autoZero"/>
        <c:auto val="1"/>
        <c:lblAlgn val="ctr"/>
        <c:lblOffset val="100"/>
        <c:noMultiLvlLbl val="0"/>
      </c:catAx>
      <c:valAx>
        <c:axId val="446936304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44693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Dinámicas!TablaDinámica9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87CEE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485266661254972"/>
          <c:y val="0.13812484448618234"/>
          <c:w val="0.85734664610222688"/>
          <c:h val="0.76761106696525316"/>
        </c:manualLayout>
      </c:layout>
      <c:lineChart>
        <c:grouping val="standard"/>
        <c:varyColors val="0"/>
        <c:ser>
          <c:idx val="0"/>
          <c:order val="0"/>
          <c:tx>
            <c:strRef>
              <c:f>'Tablas Dinámicas'!$J$18:$J$19</c:f>
              <c:strCache>
                <c:ptCount val="1"/>
                <c:pt idx="0">
                  <c:v>Atlantic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Dinámicas'!$J$20:$J$24</c:f>
              <c:numCache>
                <c:formatCode>_("$"* #,##0.00_);_("$"* \(#,##0.00\);_("$"* "-"??_);_(@_)</c:formatCode>
                <c:ptCount val="4"/>
                <c:pt idx="0">
                  <c:v>6831.4299999999957</c:v>
                </c:pt>
                <c:pt idx="1">
                  <c:v>7078.5599999999904</c:v>
                </c:pt>
                <c:pt idx="2">
                  <c:v>9015.1699999999873</c:v>
                </c:pt>
                <c:pt idx="3">
                  <c:v>11443.979999999998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2-42FD-9B95-2FD743A4A8EA}"/>
            </c:ext>
          </c:extLst>
        </c:ser>
        <c:ser>
          <c:idx val="1"/>
          <c:order val="1"/>
          <c:tx>
            <c:strRef>
              <c:f>'Tablas Dinámicas'!$K$18:$K$19</c:f>
              <c:strCache>
                <c:ptCount val="1"/>
                <c:pt idx="0">
                  <c:v>Gulf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Dinámicas'!$K$20:$K$24</c:f>
              <c:numCache>
                <c:formatCode>_("$"* #,##0.00_);_("$"* \(#,##0.00\);_("$"* "-"??_);_(@_)</c:formatCode>
                <c:ptCount val="4"/>
                <c:pt idx="0">
                  <c:v>4010.8799999999978</c:v>
                </c:pt>
                <c:pt idx="1">
                  <c:v>3801.239999999998</c:v>
                </c:pt>
                <c:pt idx="2">
                  <c:v>4956.28</c:v>
                </c:pt>
                <c:pt idx="3">
                  <c:v>5747.8299999999954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377-443E-B547-79B7965471F1}"/>
            </c:ext>
          </c:extLst>
        </c:ser>
        <c:ser>
          <c:idx val="2"/>
          <c:order val="2"/>
          <c:tx>
            <c:strRef>
              <c:f>'Tablas Dinámicas'!$L$18:$L$19</c:f>
              <c:strCache>
                <c:ptCount val="1"/>
                <c:pt idx="0">
                  <c:v>Interior</c:v>
                </c:pt>
              </c:strCache>
            </c:strRef>
          </c:tx>
          <c:spPr>
            <a:ln w="28575" cap="rnd">
              <a:solidFill>
                <a:srgbClr val="87CEEB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Dinámicas'!$L$20:$L$24</c:f>
              <c:numCache>
                <c:formatCode>_("$"* #,##0.00_);_("$"* \(#,##0.00\);_("$"* "-"??_);_(@_)</c:formatCode>
                <c:ptCount val="4"/>
                <c:pt idx="0">
                  <c:v>5377.2699999999986</c:v>
                </c:pt>
                <c:pt idx="1">
                  <c:v>5393.469999999993</c:v>
                </c:pt>
                <c:pt idx="2">
                  <c:v>7508.6299999999947</c:v>
                </c:pt>
                <c:pt idx="3">
                  <c:v>9063.9899999999852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377-443E-B547-79B7965471F1}"/>
            </c:ext>
          </c:extLst>
        </c:ser>
        <c:ser>
          <c:idx val="3"/>
          <c:order val="3"/>
          <c:tx>
            <c:strRef>
              <c:f>'Tablas Dinámicas'!$M$18:$M$19</c:f>
              <c:strCache>
                <c:ptCount val="1"/>
                <c:pt idx="0">
                  <c:v>Pacific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Dinámicas'!$M$20:$M$24</c:f>
              <c:numCache>
                <c:formatCode>_("$"* #,##0.00_);_("$"* \(#,##0.00\);_("$"* "-"??_);_(@_)</c:formatCode>
                <c:ptCount val="4"/>
                <c:pt idx="0">
                  <c:v>7991.6999999999944</c:v>
                </c:pt>
                <c:pt idx="1">
                  <c:v>7850.8399999999901</c:v>
                </c:pt>
                <c:pt idx="2">
                  <c:v>9938.3099999999922</c:v>
                </c:pt>
                <c:pt idx="3">
                  <c:v>13474.919999999991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377-443E-B547-79B796547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2196688"/>
        <c:axId val="1352196208"/>
      </c:lineChart>
      <c:catAx>
        <c:axId val="135219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2196208"/>
        <c:crosses val="autoZero"/>
        <c:auto val="1"/>
        <c:lblAlgn val="ctr"/>
        <c:lblOffset val="100"/>
        <c:noMultiLvlLbl val="0"/>
      </c:catAx>
      <c:valAx>
        <c:axId val="1352196208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219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'Tablas Dinámicas'!$B$1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Dinámicas'!$A$2:$A$5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'Tablas Dinámicas'!$B$2:$B$5</c:f>
              <c:numCache>
                <c:formatCode>General</c:formatCode>
                <c:ptCount val="4"/>
                <c:pt idx="0">
                  <c:v>1312</c:v>
                </c:pt>
                <c:pt idx="1">
                  <c:v>442</c:v>
                </c:pt>
                <c:pt idx="2">
                  <c:v>1653</c:v>
                </c:pt>
                <c:pt idx="3">
                  <c:v>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F-4B88-82F6-459F29610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555664"/>
        <c:axId val="1296561216"/>
      </c:radarChart>
      <c:catAx>
        <c:axId val="129655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6561216"/>
        <c:crosses val="autoZero"/>
        <c:auto val="1"/>
        <c:lblAlgn val="ctr"/>
        <c:lblOffset val="100"/>
        <c:noMultiLvlLbl val="0"/>
      </c:catAx>
      <c:valAx>
        <c:axId val="12965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655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Dinámicas'!$I$2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Dinámicas'!$H$3:$H$6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'Tablas Dinámicas'!$I$3:$I$6</c:f>
              <c:numCache>
                <c:formatCode>0</c:formatCode>
                <c:ptCount val="4"/>
                <c:pt idx="0">
                  <c:v>12.191310975609756</c:v>
                </c:pt>
                <c:pt idx="1">
                  <c:v>10.042986425339366</c:v>
                </c:pt>
                <c:pt idx="2">
                  <c:v>13.213551119177254</c:v>
                </c:pt>
                <c:pt idx="3">
                  <c:v>14.99319330999611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8-4557-AB3A-E6CA9C1B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06544"/>
        <c:axId val="451703664"/>
      </c:barChart>
      <c:catAx>
        <c:axId val="45170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51703664"/>
        <c:crosses val="autoZero"/>
        <c:auto val="1"/>
        <c:lblAlgn val="ctr"/>
        <c:lblOffset val="100"/>
        <c:noMultiLvlLbl val="0"/>
      </c:catAx>
      <c:valAx>
        <c:axId val="4517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5170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Dinámicas!TablaDinámica6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Dinámicas'!$B$19</c:f>
              <c:strCache>
                <c:ptCount val="1"/>
                <c:pt idx="0">
                  <c:v>Suma de Ventas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Dinámicas'!$A$20:$A$24</c:f>
              <c:strCache>
                <c:ptCount val="5"/>
                <c:pt idx="0">
                  <c:v>Wonka Bar - Nutty Crunch Surprise</c:v>
                </c:pt>
                <c:pt idx="1">
                  <c:v>Wonka Bar - Fudge Mallows</c:v>
                </c:pt>
                <c:pt idx="2">
                  <c:v>Wonka Bar - Milk Chocolate</c:v>
                </c:pt>
                <c:pt idx="3">
                  <c:v>Wonka Bar -Scrumdiddlyumptious</c:v>
                </c:pt>
                <c:pt idx="4">
                  <c:v>Wonka Bar - Triple Dazzle Caramel</c:v>
                </c:pt>
              </c:strCache>
            </c:strRef>
          </c:cat>
          <c:val>
            <c:numRef>
              <c:f>'Tablas Dinámicas'!$B$20:$B$24</c:f>
              <c:numCache>
                <c:formatCode>_("$"* #,##0.00_);_("$"* \(#,##0.00\);_("$"* "-"??_);_(@_)</c:formatCode>
                <c:ptCount val="5"/>
                <c:pt idx="0">
                  <c:v>19973.269999999909</c:v>
                </c:pt>
                <c:pt idx="1">
                  <c:v>20854.799999999974</c:v>
                </c:pt>
                <c:pt idx="2">
                  <c:v>22220.25</c:v>
                </c:pt>
                <c:pt idx="3">
                  <c:v>22849.200000000023</c:v>
                </c:pt>
                <c:pt idx="4">
                  <c:v>23726.25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A-42E6-91A1-36A63E2D0D79}"/>
            </c:ext>
          </c:extLst>
        </c:ser>
        <c:ser>
          <c:idx val="1"/>
          <c:order val="1"/>
          <c:tx>
            <c:strRef>
              <c:f>'Tablas Dinámicas'!$C$19</c:f>
              <c:strCache>
                <c:ptCount val="1"/>
                <c:pt idx="0">
                  <c:v>Suma de Beneficio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Dinámicas'!$A$20:$A$24</c:f>
              <c:strCache>
                <c:ptCount val="5"/>
                <c:pt idx="0">
                  <c:v>Wonka Bar - Nutty Crunch Surprise</c:v>
                </c:pt>
                <c:pt idx="1">
                  <c:v>Wonka Bar - Fudge Mallows</c:v>
                </c:pt>
                <c:pt idx="2">
                  <c:v>Wonka Bar - Milk Chocolate</c:v>
                </c:pt>
                <c:pt idx="3">
                  <c:v>Wonka Bar -Scrumdiddlyumptious</c:v>
                </c:pt>
                <c:pt idx="4">
                  <c:v>Wonka Bar - Triple Dazzle Caramel</c:v>
                </c:pt>
              </c:strCache>
            </c:strRef>
          </c:cat>
          <c:val>
            <c:numRef>
              <c:f>'Tablas Dinámicas'!$C$20:$C$24</c:f>
              <c:numCache>
                <c:formatCode>_("$"* #,##0.00_);_("$"* \(#,##0.00\);_("$"* "-"??_);_(@_)</c:formatCode>
                <c:ptCount val="5"/>
                <c:pt idx="0">
                  <c:v>14250.269999999788</c:v>
                </c:pt>
                <c:pt idx="1">
                  <c:v>13903.200000000004</c:v>
                </c:pt>
                <c:pt idx="2">
                  <c:v>14426.069999999885</c:v>
                </c:pt>
                <c:pt idx="3">
                  <c:v>15867.5</c:v>
                </c:pt>
                <c:pt idx="4">
                  <c:v>15501.149999999989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CA-42E6-91A1-36A63E2D0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46930544"/>
        <c:axId val="446936304"/>
      </c:barChart>
      <c:catAx>
        <c:axId val="446930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46936304"/>
        <c:crosses val="autoZero"/>
        <c:auto val="1"/>
        <c:lblAlgn val="ctr"/>
        <c:lblOffset val="100"/>
        <c:noMultiLvlLbl val="0"/>
      </c:catAx>
      <c:valAx>
        <c:axId val="4469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4693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.xlsm]Tablas Dinámicas!TablaDinámica9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Dinámicas'!$J$18:$J$19</c:f>
              <c:strCache>
                <c:ptCount val="1"/>
                <c:pt idx="0">
                  <c:v>Atlantic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Dinámicas'!$J$20:$J$24</c:f>
              <c:numCache>
                <c:formatCode>_("$"* #,##0.00_);_("$"* \(#,##0.00\);_("$"* "-"??_);_(@_)</c:formatCode>
                <c:ptCount val="4"/>
                <c:pt idx="0">
                  <c:v>6831.4299999999957</c:v>
                </c:pt>
                <c:pt idx="1">
                  <c:v>7078.5599999999904</c:v>
                </c:pt>
                <c:pt idx="2">
                  <c:v>9015.1699999999873</c:v>
                </c:pt>
                <c:pt idx="3">
                  <c:v>11443.979999999998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F-4C52-90E0-34A2A86DF6F0}"/>
            </c:ext>
          </c:extLst>
        </c:ser>
        <c:ser>
          <c:idx val="1"/>
          <c:order val="1"/>
          <c:tx>
            <c:strRef>
              <c:f>'Tablas Dinámicas'!$K$18:$K$19</c:f>
              <c:strCache>
                <c:ptCount val="1"/>
                <c:pt idx="0">
                  <c:v>Gulf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Dinámicas'!$K$20:$K$24</c:f>
              <c:numCache>
                <c:formatCode>_("$"* #,##0.00_);_("$"* \(#,##0.00\);_("$"* "-"??_);_(@_)</c:formatCode>
                <c:ptCount val="4"/>
                <c:pt idx="0">
                  <c:v>4010.8799999999978</c:v>
                </c:pt>
                <c:pt idx="1">
                  <c:v>3801.239999999998</c:v>
                </c:pt>
                <c:pt idx="2">
                  <c:v>4956.28</c:v>
                </c:pt>
                <c:pt idx="3">
                  <c:v>5747.8299999999954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F88-467F-B408-2DDEF3557D15}"/>
            </c:ext>
          </c:extLst>
        </c:ser>
        <c:ser>
          <c:idx val="2"/>
          <c:order val="2"/>
          <c:tx>
            <c:strRef>
              <c:f>'Tablas Dinámicas'!$L$18:$L$19</c:f>
              <c:strCache>
                <c:ptCount val="1"/>
                <c:pt idx="0">
                  <c:v>Interior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Dinámicas'!$L$20:$L$24</c:f>
              <c:numCache>
                <c:formatCode>_("$"* #,##0.00_);_("$"* \(#,##0.00\);_("$"* "-"??_);_(@_)</c:formatCode>
                <c:ptCount val="4"/>
                <c:pt idx="0">
                  <c:v>5377.2699999999986</c:v>
                </c:pt>
                <c:pt idx="1">
                  <c:v>5393.469999999993</c:v>
                </c:pt>
                <c:pt idx="2">
                  <c:v>7508.6299999999947</c:v>
                </c:pt>
                <c:pt idx="3">
                  <c:v>9063.9899999999852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F88-467F-B408-2DDEF3557D15}"/>
            </c:ext>
          </c:extLst>
        </c:ser>
        <c:ser>
          <c:idx val="3"/>
          <c:order val="3"/>
          <c:tx>
            <c:strRef>
              <c:f>'Tablas Dinámicas'!$M$18:$M$19</c:f>
              <c:strCache>
                <c:ptCount val="1"/>
                <c:pt idx="0">
                  <c:v>Pacific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'Tablas Dinámicas'!$I$20:$I$24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Dinámicas'!$M$20:$M$24</c:f>
              <c:numCache>
                <c:formatCode>_("$"* #,##0.00_);_("$"* \(#,##0.00\);_("$"* "-"??_);_(@_)</c:formatCode>
                <c:ptCount val="4"/>
                <c:pt idx="0">
                  <c:v>7991.6999999999944</c:v>
                </c:pt>
                <c:pt idx="1">
                  <c:v>7850.8399999999901</c:v>
                </c:pt>
                <c:pt idx="2">
                  <c:v>9938.3099999999922</c:v>
                </c:pt>
                <c:pt idx="3">
                  <c:v>13474.919999999991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F88-467F-B408-2DDEF3557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2196688"/>
        <c:axId val="1352196208"/>
      </c:lineChart>
      <c:catAx>
        <c:axId val="135219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2196208"/>
        <c:crosses val="autoZero"/>
        <c:auto val="1"/>
        <c:lblAlgn val="ctr"/>
        <c:lblOffset val="100"/>
        <c:noMultiLvlLbl val="0"/>
      </c:catAx>
      <c:valAx>
        <c:axId val="135219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219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ECEA47D4-DAAF-4E3D-B3DD-EBFF0D684ED8}">
          <cx:tx>
            <cx:txData>
              <cx:f>_xlchart.v5.2</cx:f>
              <cx:v>Ventas Totales</cx:v>
            </cx:txData>
          </cx:tx>
          <cx:dataId val="0"/>
          <cx:layoutPr>
            <cx:geography cultureLanguage="es-ES" cultureRegion="AD" attribution="Con tecnología de Bing">
              <cx:geoCache provider="{E9337A44-BEBE-4D9F-B70C-5C5E7DAFC167}">
                <cx:binary>1H3ZcttItu2vKPx8oUIiBwAdXR1RAKnBsiSXZau6/IKghsKMxDz9zXk8D/fpfkL/2FkpkjIJ0Zbq
FG9Eke1qhkgmkJkr97T2zsQ/7/t/3CePi/KoT5Os+sd9//O7oK7zf/z0U3UfPKaL6jgN70tZyT/q
43uZ/iT/+CO8f/zpoVx0Yeb/ZOiE/XQfLMr6sX/3r3/iav6j/CDvF3Uos1+bx3L49Fg1SV394Lud
Xx0tHtIwm4VVXYb3Nfn53cfHLKuGpF1k4eLd0WNWh/Xwecgff3639ct3Rz9Nr/fi3kcJulc3D2jL
9GPLFsK29NWLvDtKZOavvtZM89iilmWbpm4/vaz1va8WKdq/tVdPfVo8PJSPVYWhPb1PW2+NA1/+
8u7oXjZZrebQx3T+/G5e1YsHWR19yUK8vTsKK+kuf+FKNZovN0/D/2kbhn/9c/IBJmTyyQZS09l7
7asXQF093pWLKt4nSOSYGyahpimWKBnbINn2sUV007DXMPJtkN7So90AfWs5AedqfpjgfH7sF1g4
+xIfSo6ZoBazCFkiMxEfIEMpNSA+AEe9JuLzand2w7JqNsHk878PE5PzJAkzGe4RFmg1YjDCOP+m
tTa1mmUfE2YJyi2+hMVeL4mlVntLj3Yj863lBJzzD4cJztoCHck/jlyZNOndPs0PtY5tnZkWoWxb
pcHu6EQYNoRriRC+XwrtEqFlt2p59PD4pm7tRmv3VSbIzdzDRO6DbMIqXGR7NERUP7ZhaXQhyLPc
bMqVTeBNEMswrJXcTVD78IYe7UbqW8sJOh8O1Es4fZSlv1dRMo4FswyL2btNkUWPGWPUZPrK16Pb
EvWGDu2G5rnhBJnTA0XmAnqmuY+H9fT8dSebmsp/owYTMP+b8mLxY8OCa82Y2Knl3tKV3aB8azlB
5eL3w9RmN8qlrhGSdYtsf8hwdsyIsAEO2+m/EZ1Do+kWE8bEp35rf3bDs916AtHNxQuIXKjxh//8
18uIx4WQIeCbhDMvPvj/G/G4iyT8Q5Z7DUwhMwZniEyJvRsZYh8LYiIsYitbtF4VSwfhbX3ajc5m
2wk2ar4PISh9pY+b8c/WT/8kfUDtY65TbsKuLFGCUdlUcIh/dGJRQW22U8FNA/rv92s3UtP2W2M5
EL7gl2Rxt0gX6+W7B3NjHJtCMEPoK9GZgGKJY4vpCEv1VVA6iX7e0KHdaDw3nAjNLwca+9yGcNH2
rdU4MSybCnMpDxOHwLSOFRfHqLVSahOr85Ye7cbmW8sJOLcHotG2ug0+dPaYLLpF+bhHuYGy0i1T
GPQbK7CpzEwOsscSjJJVTDoB5y092g3Ot5Zbo8Qg54dhbra6DXA+BeBjj86rZJE97A8gRo6FYRk2
X82/YtO2AAJPSixLF2wF4CTEeWuvdoO03XprxBjw+WECdR2Eco8A6XCnOafM3u0OWLBMug3azfjG
H2yyOq/1Zjcwy1YTQK7PDhOQG9nUwZG7KCVI0X06BRRMG9wwY81UT50ClQgCN0DIChqxXhZrf3rZ
IxBuydFNU66/3eWu7IZpPaZvV5hAduMeJmTnD4tgn0LEjkF6Ip2zDmwmWo4Qdiy4TU1LnxigVzuy
G5hVswka57PDROOXMl5k1V6TPAyiAa+MkpVZmQBiG8eM2tB7fMWsTWB5S492I/Ot5QScXz4dJjjX
5aMv98jfMGg1asEpoysCDaHMpkdADP0YsBBCyVphLdWZ6sh//t8Pe7IbkueGE0SuDxWROIH22mv4
yY+5RUFp8iUloGPqNzGxwYbqFtV1cxUDTcLP6zf06DvYPLecgvOSUZsyB3/LUoJfynCUe/UC2LFh
U+RnyIqPMbexgfU/BnXAbcGXpQYTsXlDh3ZD89xwgswvXw9TkX1GNQ5KWR4f12pllx/050pxKKhm
BkYGMeZObgC0DWUqicBWVSCT6OZNXdqNzkbTCT6frw4Tn4t9+wDWMbMYqjiQrXl6TZWaBacNVCfI
0CV4EKzNyOb1/uxGZt1uAsvFzWHCciXbxdHNvaz3mflkHLwNJUIYK4MzCW0EPRa6MBHXTEC5ah7R
nXl1L+9/3J/d2EyaTyC6egnR3zuL89uiClDSWO/VPzNBCBAkCKyVrZ/amyf/DHlrnS2z1hN787Y+
7YZns+0Em99+OUzxuQzvg9DfZwKUIbYxmWmjBGe30eHHJtVtoLebFnhLj3bD863lBJzLA6XSLhfl
sF++U1VHqcIBPolqTAEajcCRW2fVJp7AW3ryHVCexzAF5UDZgOusXpT7pDi5fqybiG1MtqoYmBgb
lHSgCAeY0VX4g1rdTUfgDR3aDc1zwwky1y89tL+3nTlJZBk+LNbT8tcdZ8M65jZHXo1O5AR0MwMU
zFDRpnpN5OQNPdmNxXPDCRYn+0t0bpewb1Tsa5SiJF9VFesrVxNM7WZ8zfmxDWcIGcbVCp0U4T13
fjPZvjWQ5UaGF9X6zw23fvzzu+fPJ9n3L2XjN4vhZdHKl9//DkUrEusQuwn2tw6VurYt1ByzlSM6
iRFUMRFHsSvKIdY3XXHrb+jK7oWIitzVICaYuNeH6eFcwSPfp25AgQrlgjEOJ+bpNeFuCREg0zm1
TOQN1WvigL7en93ArNtNYLm6PUxYsAnm7vF+vWr/usrmFCEbqlWhopawTDS3qR+bpoXQwfrG625a
0df7sxuWdbsJLL+6L2D5e9vQ8+xhz5XdNowGAmR7jccEEJBPIA2RWrdXbs3EqLyhQ7sReW44geT8
pVtzEJTtl3oR7E9OlPoy1L4v45s3uWnrn/haEwX3hpjka1/rx240lq0mUHz5/EI6DgKKq8fu6P1j
WT3CBfm+r/PnSFq1s4hCSDhdVdnDvd8ExERu1rQ4toWu9NpETpac0eu92g3PdusJTFfvDxOmZcXD
bBHLeo9BAYgNRgW2gK2zTFPmSdePDapjt4SYQLTsybcqhe8vnd0gTdtPYLqZHSZM57LbJzzGj8No
myJJiI1GRF8FMRP19lpvdkOzbDUB5PyXwwREqbffZRnvUbkZyKbbBlOx5dMLccqWcuOov9N1DrFa
arcJKEv19FqfdkOz2XYC0BXCxUloeRj2R5Yo5dq7YgOljj3HqNSiO11n2CWUqaok79oErRfIMtjc
UE9X6OAPE5i7oXp5hSlgB6rilERdPvbh/T5JAdghA1v3yUbWdlOmiC6OCcohsMloGnoiOyWPLv/z
3691aDdKSqA2mk8hujxMmfotRLYuq8IfVu78SZcOLhtEiVPsl1i+trUeNotj7x4IRns3i/imLu3G
aKPpBJ/fzg8Tn9vHMpVZvVY5f50pgB+nm9zA/6bGCPtdhSFsAdl5ek2q7t7Qk92gPDecQHL7+TAh
uQyrSjZluD9MQHRiAwuqHVdJW30SBKmCSNMEzbku1J/4CW/p0W5svrWcgHN5oHzn5SLMfmiC/6Qu
46gRUgVcG2Uom9ZG2McGgfuGFNZSaNh6VSydg1e78x1YlqOYYjI/UIFZVNXiPmiqx7qu1vOzB01m
HGO/KjbgI6H+9IK938TGROmdjt2U4KLXN12D8sb+fA+creZTkA41+nlyrtd7CtYT9tdRQhUepyiu
f04YTHgDE0fHWMgXIMG2RHGi29Y9euIP/pcO9q5rTGC7eslYH0RMdInjy2p5t9gfYNjCD8eMc1Pt
0N+UJ9QZY6seyozhWz+9Jg7CW7ryPYlaD2KCyqXzQuP9vfMIvyR3j+U+aTckn3GeAkVt9/fybQx7
9IiJNMLE9LyhK7vReG44AeOXQwPjMlQ1xftlQVXNsE2wPWW1NWVic2x2TGxUR4AtWEvkyua8pS+7
8dgYxgSRywPN6SivU/3L83060dgLaWC78fMRZPa2+kLYiSJ8A8UEKzJuYmje2KnvYbQxoilKNy+U
2EGYlt8GiRMz/fU6/uuuAAMdatuIMb+z7wtHLmJzEUFxgb5Sdut7L2XoDR3ajc5zwwkyv/1+mMhc
ghHY6zlkDKfDUcqJjdOsnl4TboDoEB6GijChzpXbLBx4Q1d2Y/LccILJ5YGyAh/LMLt/PJo/4AyF
h/3v1Beo+8ZGb8rWW/W3lRtK8nWD4Z/9bUvlJkzq5IAnD/pj+Z//m92Hueppg57+kJndjdyPrjUB
8+PLiPXv7b8pxvpskeao3N/nSRjYVikspHmA4E75QqiKvCqOZ1yfMDPxHpbJnDd1bDdmLy4wAerq
7DA1oSvh4t3X4X1Tr/XSHuyUQoMTDo24RGvi5JnwNCiKksn0DLM39mY3RFuNJ/C4B6oUIU5/4Dzp
B1XGf6T++7DAWc4PstwfWBy0NU7EslH6NlGJqh4BiVVLbVRSL1QqbqrEz49lucjU/qnhTd3ajdru
q0zgu3pZxvz3VoNOGdZhhWMz9n5ALdgFOOETZgGCdIzCUc5xxtY2SOsOHKke/ee/svD+h0zHbox2
XmQCkfOS//l7Q6QslVM2WdWF9/ssWRCo/SfY/Y+M+C5PUCC7qiqucXL6UqomJNAyS/qmju0G68UF
JkBdHRoL8dtjVR99Oy3s+9VPfy4zgZwRjqRTJwWuCucmRsrSoRep4upW38Ol31R/6x4dXd/fhw/4
ZpGsf7DLgu4Ga+dFJoD9dnsYrsWkIuZZ+jcB2/rNnzzaURjwKsAbqZzE0ws+3ha9isJ51Czoqthx
/f0mYG/o0G6Qnhtu9f7nd8+fT49q2M8ZqJMjVDce+/D8/IzZol7Mnx688eZvn4aIR4JMmq6W9q6V
u/rq/OHnd0jlKQPz/EAPdZEtodgs8t1o8Lio6p/faSoKBniWOhGNcANHcrw76iDd6iucIaQLnP/I
UWCnDhxEliNTGRU8EQSVeSBoiWVCVSJxrD7DYawKYtDsxMReXuVIrgf2USYDjnR5nqPV30dZk36U
YVZXP7+zcN98+TPVSfSI2RScI9MRnqsj3jHG/H7xCeQNfk3+jyxkGMjBGi7tbNTG2LW6fBhOUtHZ
t2nK6Hnc9/Hotr6fX1ScVQ9kGMLTPhT9x6HIyrOy6OSFkcv+Y9Q09jwNSf8pGAb+Mc1JpVNHJn3o
WbFDO71px7M0FczrPmnm0GeF29gtzsH6Eni9neZnTWpEjvC7tggcPfG0aztlbfpellFZ2S7O0pLW
HzQ3h7A563DeSd+e+2ZDQu/cM3steo9ttUV7k7eY5Bstk6Yxz1lgsLkfdeV4gblk9NqKvd7VcdvA
8XNdOH5q+IXjs3GoP5UpS92mS8IrL02D08I0Rup2mfA+Z6kRfB5rSc8wKDlLxka764I0/GxFrCzc
PA2iX3vJr+q+LM5HHvongfSaBc4GD52ySr3ICeMydIUeUdeW7ZCYrt2PppG9j/w25KbvjHHXG/Ou
09viwjDHNCNulFn9VeDHrXbed7IbZnGs+cONNpBm1Ge6H0f+icdybFk9NcI+aE5bT5d1cUZ03yNh
4qRxW8T9J5HoYXmZ95XMgELKDSNtzzd3hG2tqXuZD2XoB6tH6Dz/+a/PMsW/p6OPv32onsDz7S/s
MV4+uueHv8IB5oqwq6Y/Uhrh+VrfTlBWUvh8wPJErpcP+1nLxp/5cksjbGm+tZlTsmMoV/T7+uAz
SB1srXxAiPAZSTb/mS15brtSDQI1graA5IPDxJogHCK4Ug2CqHwa6jcIM7DL0FbSu1INOBwGSgT5
HYH9hbaNAsNnDUGwLRY8KNMJXSmbP6MhJgqC40Bu7F9UF0KZAscTIrYVBLJLfl/43HaDrsMqays6
7/q+nm3MzS49BJdiUw8JcIhwDqEGETpDuakylk09VHYh0UQfe67mRd7nkDZBP0+qlpeO1ZXB73HA
NM0ZQq0QM32IejIf2zDWHVL3/fXAs3A4GT0e6o7I9baai1GK6gSqIgocKurQrQLd6D/klDXXaVsM
yXy0rP6OpV79vtOoFp/6fVrfjhULzBMjg/KdtYUx5G6VkOr3keflx3Jgvn9RidEzHY8P9NckbIzC
aZKmrF1snRpKhxMtTd1K9yN+7iW11ZxHZtF+jGiVJE7Z5v1VaxW2mNtFbGunvRiK0i08ln1IMz8u
nCjLmsSRoxcIx2YYnqt39vhHZ3aF7xqRL69jLQhvQzwGK3KNSjS3hZGwzi1ZFpYO07LhQ5OYET0f
qpKdG1E8vh+60BwdkRrtOM9HXnROWiRt7FghfAlXxkHbuzyWA3NbjMZpCcs+p6M1ajOJA8GvAtp4
lVN0PPg1Z1oXO/GYeCc0ywrf8XrmWS6rE2t0wiJOW5dpsXGltbFxF/sWjd1U9NbDj5fJZDEKyAKq
zwhCCBvHiaGyZnuVxGlfG+ZQai4dK/us6kfDsWnQnPz4LkSfLkZ1G2GBdlMGlhiwyJuLccg8q7ab
SnOHKuvO49D8VLXEmMmaVRcWzSs39DzvgkSycSG20Yfei8JX+qDs7oZdfhopmAnkNEBQgF4HA7HZ
BT/Kn6yi5po8qC6TvqRneMKI4YwsyOdNKIxXBFDN3PR+UDIYOEQRSmVyv5rRPmZ6pMGc9bnLRl7P
8CS12M0yk5z+eHqNHSgiWYD7YCcV5tiA6tocW5EHXlhZkecOdRZqp4URVv/WhlYYzhBode1QmvFx
psmIx47g1Ufp6/pjh4xTfEKTiH7oxziw3B4EzXXRot+n3mjXtsNoG7p1V/Pa9ahfhLMc4mO5g4is
ed+N8iI3qvjXILPNy0jIEgnSb6f5r1TY0rXaNESbdulfb7Nx1y3y/E35eHS5yKujE3BcT0+oOwST
p9zW75u8aWpyGYI82TvVcG3vxLFtUopjG8AFIB+uP9s7lGShIAFMNg7lBqEDAXw2d2C5KfZro45x
xZ2uvGGCfd5YRqDpIKXIQUFU1xZ/CzK4/au/N71hum2F1B2hVrD6KYweDjM0JlKQkKjMSBfzR4t4
NfxZI2e5lrh63objLedNHi+YVvLqJCuGamCz2uh50Lua9PQ7P4Mi1lxp9LH53g740Myg5rPirLPT
BCLM01wbHBn3PL/jcR31cqYJgfXs+qbJyKPZy6H5lAS9mSygmnLvnqa0EFe+CIucOikJK3QFLl+Z
XgdEr7ts5ie8jHNHdjxNPxBzKNBlP03JcGGkNIv+0KpWos0GpjsmSSm/b5oC2xl0bEuxsZFbPasQ
06WkeyNiMEkaNoEIrEevk1lUnNUpS9hZwtqqNM/Gyq/Dzh3DHI+pSHQvNLxXFCNRnsDW/VHOqh7g
QqEYsSfJnngKY0StCmdMhQ8RiWkMiZfIfQUOfCStiE7KvvPLelYGtc8CR2PamGcfO0aHynAJG0VH
39ciyKrYkbKgJbnCCdcFvvvxHG1rb2bCm0G6DUtIbc9Ry3J7jvog1IygpNqD0MpWN2b+aPpmcZJY
rKa6k5W1EF9jrnv10hdfHkDxOjbqvszG0WhQrAZqSab3zZtBmlKj1oM/YM0Jp9XzpPp3wDwj850u
CpvwOvPwzM3aCQKJjazOj4etFPcGNLi9icfvPe0lx7nSkKHtYfu8DTW9D+iDZiZmQV3e6YIvIEha
fS7H0EyuQo1IcknjYmhu4krXx8BBPi3BpPzZnqCaA6fzoTD66ahlZeE3FmlgBl4SDXr5wEQHkTsZ
iBhJfMLLrqnYPLQ8Jr6WDaagcCqB9NpXqQ9tac/bUOp59woq27YVqwHOBMNhFJYqIoGDO1kNtQj1
aIgz796zx4yXp7LIU2+Ya15a2cPpYJU9lsiPx08mmgz3hKsOKYGg4gRjnIe3PQG+PUbczmvtDtlK
M9XO+jpQApH2MsCDPJsuYiNzw7QajNzpbYNiIuA+B81NmotocDONlNmNnQZpmc0KLkvjU9qGWXX3
424qfbq5YHAeGR64hGgF8TcynGr75yZMTedZpV6M/V1f1iUWgd7EOvDR+45yzYHT02o3uREXSmjq
Tqq3MPebV/B5MVlIIOAcIURLiLAog2rb7oZVGFU9VELeZQnXoMMjaK+xc9pBrwd+QT0OvV/5DU47
TiOeQaOWeVoSfmZpEfxdpwigbZXmHwK0ysIxaS9YH+cyfUWtqKBuMl/qcRUG3FIDCAv1DKvN+epp
l+Ugauhd5RlCS+dRXeVJ87EY6zDP3K4YCnROM9MW38mhSOUws+Jx0G66PPfOK7tMIt9Nx1EfLtKg
yGrPyWxdeLXbcF1LPonU9sfUxeE+PVSioUUDyd7ro53gqnHodUXxipgSMM1bA0JBD555awvEqhwH
aavYd3NAWJlZ0WZt/tXkkkfczRXHWTie19h26ZLR1KDavWGpPZOGqYjrSZ3kxLPwVd/VVBQnTUdf
lyE21eIoWYEzgpwGjjNSsjtZFnEfg70JZP41LyFFxZxWscUuDRLQ4YJWzYDpsL02GW/ToB8G02mC
sisCFwq/E5/8YvS0M7BK0Xhbak0lrqxQKAehB6uV2KdxwxU8sqI2ltDQmrz9lJcI2m7HRMSItfQk
UUYrxOwDIJnZAT6k4GfGWytFBO45lEcD3qpR92trlvOKVifCbBR2ce+HcDCKp9vblq8NnWPJPsIl
JJwH9DwESQZY65yn8aKvRFbkJ3ZbkvaGUTnWH8oy9konSdLSSF3N99L+zGcwrr9nVuax21ZvEe3O
TcuHn9EWmYSL8mPdMNWamH0T7ALiH2YK7PGfLA3qDZlP7Dz5OpK0Kn2nN3Qzr5xORjI5p03RQVH8
+I5TbWSog8QMdc4JdgjaL+5YlXoVdCntfqdjoxZj1zCl/ozKjGG8RVtw8dWL6IhF2BlNXfmXJhQL
1umPu6F4pC2hoGBcDARi2GmFshx4ydtCMdK2KTRbpLcpy9KaOrVsuPYoi6CANgriKiPz0jNl+LGt
LB8aJw+49Oe+VRutdPCMuy5pnRrM5kXiWeKmp2ViDU7VEdF+qi1ND92Cj728wCLSAyfSmRfmDvME
UcIe6FiHsg3gXZx7UVwryW+xx+Ua516Y+eDQuKR9+0pEONVrOEPL0tW5GcbTiUyICbZHHAsvyLqi
Mr+0TQZ+ds7L0oAT245q3TI4WewsIF2PZdvHNsWbXz95tprI1ZKmTdQZ3o3XC7WkjSIc0/IszA2q
VGQxVjo5Ae2RV+HpyAfQHTOvS5VPTQYrhXSapIAYvQLiRLNZjFsWzCa0GhDEgx4mqrqgWTrKKDO+
WHVAIVt17qsO1BptlOg+yTGyOQP65gW9EnHoSqVSyryAodECAjee9Fx9JIsYT+RL7MhkZ2GXqHko
hk6KK6/o8aswoGqIg5+C9Io1s6QnuVW2tHIH2AsM95WhTSIADA1pXuykhajoHI/2nQyt7mNiJo0c
vlC/VZqqLgssrTEZQ3lf61ZsZM5Qy2K8Bcet7GOqSQJAepEm/jAfU0Fq/8SmWtN9gZdaYjo60FZY
fbQdoU3ACdhYYqxLcqXdQHZg1EbeQa3V8Ehww7D2dPyFGItgKlKfYSrq2gR54PKkiSASgW1E+Gs5
P0oVqmeEP0e2H5c+ymaoOJFRPIUQO/PhaXNVI6K/cHVJNzIxiEL73KamhHZYurdGYPVt7CKyDPzs
NbUwMUfqlgxlRQZSNfgPXtO2kOiRhNea9+bnqiFYIfWALVPhKWw/5odFOZN87nWa7CtHJHTAhCet
l8FlgdLDLHVln9QfTVFZXnTi1cyCMoBAtp9KZBphAVINgl/3GQzVCja/6DJMZZ9YGWQFUqTg8ONe
AaFFIcGbPUR2+0mXqURPeBzDNsWiVnHqj2cbSaltnYjBKyMAJYF0GR6LMo1s4A5Wmq/3w+cgGETi
OXUT09z1Ot2LroQxsnKYF0EpcsuxDcMG7VuWRVi815OG9txBjqbQLko/1dillwYmdZG36v17PUz0
s85rmJjFZiaTBxYlY/kplSItF91Iku6aIaPUjzMrymyeuwX8x6o56TputVdlgdSVBL2qp+QD1Uti
z7KstJG86cH/eI7srWKMnCBrS9a7fh+3EIZ2LLshcXqNRyw6AbHfsBuR1GCXXb0nDTj23O4C4sF/
8/z6vA5MeGauOSbdOCKsxVLMz/t48BqnqPJInLS26dMZT7V+/NwJaYS3DUt8b0ZZbRB3QHwqB6TV
6sqe2aHRxa7PE/8Mm+PqWSH1brzw7EzXT0lHAuPE1yor0Od5LFP2ZeCtH2tfbKn3/ee+7ml9qVV1
pn2CxTCbB14KUX4ZzdbPpJNLSYLqV+S1EtBxIdiNk1EyK5WOHUtqBK5ZjlVh3ZE0srKHABnDtp9h
qQzFo93UyHy5cdJVJDqrvazg1gxxAE/EqZdqsbiyianF8WkrQOAlwWNgZbTGLPeEWiW7HKlssaRH
UlZ58Ct2ltdCn2cZy3PzvLG9MEg+ZLyPC38etX7dtR867vlhiOxZ2jX8k5cZtDgXEQt86wRrRdDY
ydtRh1lPKivsbMfXmCjqWeCVYzScd34FFv60C1NYGze2OwYF2+Zhw/8ttQZ05TkWR6d5bkfhtpCr
JofXZTv1QK1eXCeGaeKtXn6ohWGC7/CYJobbjbJixd3YFLbRvo9EmfvGGek1zTTdAVRoY572WUTS
xOGsVXZR51qI4fiUw6gsem9A3Y0b8cDm/vXQ5V1ufow8LeqSEzOmmpGfx81gW+21iCgPbaewbcVJ
mGXNg/jW9D1PGy8YSyrMlDYUUNmX0NpFwC806pVm8oGERUiSj1HURZY37yIoAn8uQ5yNUbpQWapL
Q6slujHX/WAIi5mex1FpzbJa13j2b8M3MtwvjRLb/tL4VlG4JUJvzKxhNSEsiEtEoC6C/sNlcYrC
Vj49CyqM3s0DklFxEgWdmjGa1DHeZBXU2k2Wmkrls7b2LaRWu1piAYwZ/I3T2i5T/C5fDjWo+Yjp
KyITL9iSysPdkoAgyMxIqOAhKmfMfyNJr+Y5Y3YELklrtBJQaFlsBeyxKBDQFCdlGMLTcjuLDGbh
hlbAGw0IsqZobusoa8IM86UFozwNmpGR/tKKTNXlEEjn443AysIdKL4q7jytVwtMlJpCng8aPkvs
VE1N2xL8FCbWKjr0ocVxDBjjajxlSWlxB8ItwGe8z6W4iTnzbOqyzgYB5ORmQDAXq9XjjZWNS5qR
pgbn1cPTZDRYNSXSSU8+rs1Hrv6iFY8vKVLH2s1qqrXlz9eTvPwdmAIjvjSNPEUHSKYF7V0cijws
T8OMDhh0YYw97uUb1A/1GwTgvrQdvgRKjm2NpYbIuyn984zYg8cdgpTUIJD6byRmqTXSBD8xcnBs
pQuaw2ttJ9YH5fT6SGbjw8T09eLOXs6gzCFB0GvLMQVGiBjNzWUmOnI2NJaKzvUltMvlIbw4wfwI
FqLFnJuJGjzycgHWqU9KdZuABQIfDrLQzeDLqIWsqd9jpFRN73Ihjc3QoJcYpLoKCcsK7XAOO8Xq
qupAdX05odrYjfhDJlQyc67pPIuj8xGFWn1+6isSSZ93YSMh0zYqA8B8VB3wDVvTKO6I8DMsn4rD
Y8XgyxbO7nUFLltd0GjVG2t9C29JpitxSEeu+p81wg+6L03iJ354kvkWrhsUlPj0LK4Gk9QXdLlW
wqiya/N0NeV21JboTh/SGBeBBZC4eZSHMex8S4pR6F/guUVWO8sLDVkcV698DzfnUYCHE8/qJAe3
mYAwAGUDmILm3JS+EucG9hWfxUODtMxJDGexH95Tu0p6eVYzqSOBmtgsSVvHq3zQhsQmDX4f1EWF
NziNPLlKiwb/P6QdeDuudwRUUQEuP7lq49oDKdCVEe5OAl+2tyLzekQB3jCqtd/hiR8giXtaGNAw
VhkkjTVPUpjYdN5rmWdX59yGqep/10UfQd/4iZRxfLaik6M6CcropAkSxLv3A6twfNNZHgWYjlP6
JDOFtBJMWOV1sTfe0sCSXf2loF3QibN6OfTe9itMEc2RxsKIYr+rOBLWOoGWq0umpo/0uVo14KvU
El/yp1YVd5gB0hhqvHUYGngrscDx+yIE+6g5YTKCV8Zz5+LMdkBZDCK9pDkp8QsxEBXDthxZzZsV
yTISnpQe8lNF6RnnvleMuMa4pN48hOVgDQvOYlCUHokR+qYpYqfMrRMQE/wijYWSp5p1IUh4P7Zq
qEoqvAE2rxqgaaITRLZq8pqQKqrAaKwYXHyUZD6a4/x2jPL3Du6Zp73vvKoswyubRoqklA3M3aUZ
e0jd/8pAYw3eHClWbQhORJfzpJqBusBZco4JEkh8ZT4lCMlhDJELdkaNjRiVyFJlNlLuqeVWGiXB
4lvOZFRLMNE01EPavu9Gnnrmr/HYdNpNCWcarMKYI0v/FfoW60vr8hEzEKHaQi2jPNOg/BFeKpYq
CeGvwrO2U9nlX1ECEBTkjvWJSK6EKPLBO2GGrGrtDxQ3RL03h0WjCXeqBPy35loJMctbMJJdXH/W
/SLyfVcVFgT9p86Eb1M82G2IKoTfK88CNXFaxk2b2q5mjFV8O7LGYNJpYB16BPsojoJPaZrcbkiD
VZ5GtuG2+FAzW8fskJnqZ6uRLLEs8ggEsYvTeAc1rCd1kySt0n/24CttAu9fCW9YpeoX2RN770WG
+gyFbBp+MfiD+qFHwU6kc0TuKrcRJl4OUfbhLXpXYz2QfB5BUJVUosgL36yWLHxKaCIbW1vw1ZKC
V+pU892yH0pqOsQodetjE5h+J51Oz0DYs2H0bOO8KzIl5b42KjqwQp4IbwxuWX1ejDrWN9ORf7gC
b6l6HofINH5d3YiXNkxagaWi3SwjtiyMRjNG7UXesF/jpcKKl0RjgYodrAYtKRQJWZWiZGyW+mkh
PScoRKPdNCHPMea6QxavfR8avnLjAtbjHmabqG41TwKnodIC69rjjRLy3FBpxlnW9WpNmt5oxKGD
LH/2P+Sd2ZKduNatn4gTNAKhW5q1sm+cTpftG4XTdgECNQgEgnc673gGtnftStcO+9+3/7mpKkc5
E9YCpDnH+MZEyroVA57G0/cvBDrwsej1eOUafi+ZokBct3Ey0Pw3wtdPDT20HKwPuINjLG4HT/RT
Q9/O8BCgV8dPrdYZzpo2jcfTsGoss2NAjicI1MjxdC3deJz7b7q7173dcXjMSQGzd0yOx/F/amyt
8zpYJwqp6vvSKKAB4yzQB+BJ+vWhfhLQ8TSFeGkQjgXJCv/Mjrb+b77QmvdjzlFK/useCXuvdTka
Tsg93sxx3N0sa4+L6jqBK6yJJbhkPxbHX5/LawkhxfuNoQohKpRnsMNxn8evz4UvSQz5VjRPiFZi
GevS6KjHpwlj9Otdo3T+3ff8zwPilVYQDvBSqxjiIvtJV+xbG0aDDPmb0StsFE2PHf+Sbj2WuR9P
9q8/4M8cDT4htNswpXjNdgzu8mch0w+CNGoesjc/Voy13Q/RfsuSLU1Pnkz5cgLosttHtyabqKRT
x3qeWCwNwbQT7Ee/OaPXdzq+c7RSOcPmhakHCAv/bIttLAxWuiXjm+H7Q7WirsMz7l3Psa53+dLh
ErTEbXgyWYLNAaVF0B4nIkwyOpCwIzr7UyoTnYaFx9KylVjqR/x1PB88uuu2BP1kuX73s8z3ZfbX
H+Lny4gLh1fGH/QTJFmwwT9fxqwd59gHy1079cfKtH8rhMyUKve4BbkjiBT9z6WuFAYI8rsgr76R
5cesldf3KfWoRuI8dHc/tj3ftKMoQo2VVQNwxUty/rvjQfI/3hyNBwMcIBDHn5aDZOVQopdO3H3f
llAkH1eD9gOeCzWNx4bx6wMev/DfLiT0WQQdcKMeUAqGoOPPrz/guu2+s3vaX1AV2D4tqZQ0+ZhZ
PDC/ewT/eShcuhwOHl4vhybz588meSw312TNxfdSZAF8h7XGx6PEv379qX6gGH/7YNAKcSgGQOab
MY93c77+YGEIX4Z27XS2exy2Ux2n/qARHAYdOP3ntCt46KWeGmirrJB8R7dYzGkzR/IauzUQnAaM
oIHycxMTaA/hg+Rp0+iLDbVBqu+47/rIbyWPYTl9mMZRog2yIiZqrOXg9nguQx1mk6xym0Jqu0l8
pJPsgX338/oMzUhyz5WMRn/bN+3CgMy4JesiaCICqMYFGg3ayWoIhMGl+FGg0AA/1hb997ICFXqO
zSL7tox9bzV6wOawPFsA5WmJ1vAoA9YlDlDQ6jhHn6Bih7+AEitz9A505lHMBd9rGwNzFE97aPJo
74p+mmW0F2qyTHVVZuggXPEvyWPEtglU/Xsh862CgrO24vvdx/zYxMF+QllCb9FngNFzjUPKHl3F
chXCreiacvASoyHO0PMHMTwnKHtZcpdtMyPmUmRhcIgB02Khs27f+zC2blMyVm3vJGRXKDAULkMh
2jnXAGedbtZQFmMCeih+YCMzdK2bEQ/3+Dbd2LLrt/AbDkcLNWAYZ3d6nmAivO2AwpOmAoQEnODU
2jGKRCkjFJ1/bmg9p/wqzfwaf4xSv835HWQzbh4VY6KPa6GmIEQnjPHBfi4RaoCXXiu94dpWYNp3
uxVhAGViKVGaRSloPLLx9aZn0zztBezotUM3zXIgnb5rw+lMwmFeX7JQ9ltbcYKCWxWSKmnfKygv
gSvy75bbj7VohB/eZDe5xLotTqodstihiv5WZ0H4PurETc3HpvP91hi+VYOKDj1aNstAxJhisWEm
I6xkjaY4jbjv42Ltg4W9xSKu8yejWDCcZJc2adE2zfqUbl0qqq1b+bkjC8DMMNkvpfXLBZQM/Yba
LC49S9s72s1DCM14sW85buoL0qR6KvD0tS/CmuF9E3a68izi6EWHZD6j2YWkFKv0OjfhR93jcVSr
yW6ytTMVJW2LqxsG9iSoJ7XQnbvfxTCHNaryuc63MBlwx2byc2vcUxwRc21J0FzLZZrrdIIEDfal
uVi0Y1XL1vyRmnaEr2+6L9008mpoTVNsRKkq5Wy8yvdYnjau4AIrkxL86nxTJRGKnlb8yssc/diL
9dqdwT3wLyPrh3Pvo2EvNibSUytC/WSQqtmLARLNVASJbp5Xv+efhkClaOWdfLvmcVeH8Rxe4eUU
bVfoIEhuCGS6k50nDOgRlD9CPOzAK80J+xLB6kE/E5nozRKLtjuZTQV1NMkZgC6B4ICloJo2766S
yW59kco1LzllvM3fd0vMtksQCO7zFBMR1dqZGW1OJ9utWDA+8Ws+p1RWAQ/slWTAESoSzeLRL0CZ
U3j11+k0R2PJ81Z/CsVkbjwg1+spi447FOw5PNRmWa88ytnbkPbLJdTv4Krrkzaucqx+X6J1TVSx
73nUom02wYfVjOvXMQh8GXfR/mmahAbPzA3wwX2fcOe2gxkKEFPWVWZfe3+VuQbodRiZ7m6LKBZi
tFTlsiZDcoX3+g3myvrRnmLj4ut0kL6A0vsuXbfPoeP8jkR4fJbJzRWkRWRTgLwvtEo3ndSEzurO
tMR+2IxHTRbC3m6mwvVgIPqSdk1qisAl5BOcaV0k8aDOGkJBEYdyfvSR6h+ndpv7sp/n5nlst/G9
9UbGxeidL3lkjSgEzg+Oaw7NDQ+eb/eS+Hx9YPHUDqXaF/FJSLMXMHnkO6W7sTDI8jwymAiXJrZ5
6WzIr0inyKcpz/yNgN6/wHYgDgflc8FdMKIjdc1Nlge6K4aoZ59sgKKmylGfiSIV0/iQrVl/wkKf
ZSXrdnoxR7p9AKcDtmNt7XOslTkvzkdnYZbsk03484o++XkfAcWfR0O2Qoyy+brhCzm3M3WuRhm4
Pc2WpbywZIRj2zdzEbbLcpmx3iBGxNKoaOjEnpma2UviTfJWWK5fln3Zvzrc4NVCdXxLABacQ+wU
1ejH+Qn1ZVCkq1puAjv1H/dQq3MyRBxkFuTku3YLCfYyjxUpFF0OPSjtswsKY6Y0kxLnPnX2GWxX
gvNf4qsoVMlJZMn0Abrc+MBUay+ibWBPUiIb1UxirD3Fkos2WHZ3ioTzlXVkfVATt29tnpPPSb9g
cYjHbbkjm8TDA03rPkpmd+0tXS+71Scauk2uzjyTpEJ7DMISsge73APLbzhv7eMe5+1zDunkw7jn
81ts+M0FHjZ6u0fBDIYp604D4+kNHO4oKWfJhirfN5XgfrfqtDeBfughwT80XpuxBBkSnuwqxg9m
dgR5hHTfbywj7hqgUg91QOq3TbIziTVb+jqhfX4RwfMrF7OT+3xpEijzNvgS8BgM2s2Wkr1j5SY9
at2KOkja+U2fJgud6xCT34e5GJjhN2tgmgeoLMNdQDb1bpjtJ/xMA6G3i95NEhWMcFTceSaAX6Ym
6q6YNvFHF3C3lkO7hrdAfdxzFy/LeG7jISElayN6Tbi2+YmFUrEr2eamgo9L9mKB313lbJe0EPvM
lkImXN3pAH7/9RaMFN91Fq6zvRnZAqMn8jZaLxUZ5X3iSfBIFetMmXnb6rplxr4RTbfIGpbv1l6D
p9ddFViVAkLkPArOdJmm/c2WK+va81F6hBUbPd571eNb02vTX/Xoye1QRhSVS5lKx5dbqCViKhMX
NW9Xuuut1OGQ3QDX41G1RigRr2c04vO7tEP3Z7GOWDOnGQqnRgEruljmjF6lsQ+VeLsnG4+XYvNj
yNxVjMUuvMwJHIHzOGzKVu0ype6JBUi/gcBpBmYLG/Bm6MuAMP/UJaBmirglw6PeomA/r2g0RRnS
MQ5vVia8KmMLHf+WDlhOKwBye6WhbF2JGBGhLKL91RxsfhL3wxZkbE/w9avQywo6DfJ0oLRMnMr7
eSYinyvkCrIhhsA+aTwPOezN0kVbLGsSuaG96Vu4s4VUkHnLffajKhK5wfihTvQXqiOprhsYhbd9
B5m0Er7zF0lDorzK8rClkMSEjS77xhrYkS6lWxGvcL+zOZ7vgpR5WkrByVRQ0ieQ4qDZvYtMYL8s
DKVJYs0Wn7XmUVI3Sxu7uEQJ1wa6hDcPFG0taJu92QKiKQozl2/dUGIlnfEXdBh0GIKORWjMs7o1
gynSZow8q3tJI9rWJkbWMb2NgiVzzzBzJb8QY04+Ncvycd/b5rlpzceGmVQUaBPk0wq2o+Y5t+cQ
m0eIRSKzsL/ofj1s8XBnk86dltay0oxmNwUFpmkKKVP5ZNWQVdZmW+HyjmB9XWb5eW74fqIagaqx
8fwWDmMelpGf1rHasdmQBza1yRMFQGSrboHWg/sBN0wBHm79EmnTP5pRTXk9Idd2g1SkfnLjNDe1
883CL6EaN7QIpGeXUouxitU4nPqRp0+qD6Oaza2+7nka3Ma9J8i9wrTUzQTzmqEtquKYL5+Uo+68
+zgeCgzTHmQVsmWcahNl+g784DpfGrvygk1r6Muxb0RJsmkxBYskB0MKINJdThk+XL1B5H7aOV7g
yOF7j2cBf62yeCjXYt96e4ddHpt/l/VD1QnUFzgF/ga7TndylGWlU6Z9J7om+nikZU+AdthZh0ye
qKHiIRChLReZte9DJZ8HARKsQeN2ojEXH/Qaz7pIE60/JCG3Vy5OuC+49SIvO4ijV9zE+NBNCIW7
80uJZje5F2hLrpY1wsyJNqEfe95E7/soWW8WOLdVakZ9mUAyfgfxPe6PNc2bIhHheJtxnqBuxeJ4
3ITkM+mPZnhT8ti1fTy96CUPunrIOhihEJN1dqmQ+NPlZDsEEWGraIiFdBVRmQxYR4os6ER6O5gp
fmnbdu6LeMA5FGKgiA31+L0l5C/cE+1m0kuZuZhWcwuQ06LW6psrafT8h0HX1pa9QVrxIzbe1RYs
yNflIpj7rJqNCC66MY2fD27gFO1L74puC8x9mnrx4pbcYHtA53nSjoOG0jxNbmDd2WuzASopbIOS
5sZPzrz08ewRT4TMuBTdMvjP87zhWcFDiT7NGaiYXxa4VksBR26plViSK4jUDZCpzu8o5oGNfiVA
SPlJ0na+Jhv6tyJAOYL8Fh+DtA5GCeY33Jf03Ywc4gdqkPnrp2SqhjAYwzu30ugJ7lrOQAWhhiuy
eW2H84qi6gqrn1prP7atQCnHUHqC4gj0XdKuUVA6fpB4mwxTU1uzIGEAIgU3UUlaRKJJv5yaJYOV
IvtS9CjSbH20sUvJt7GLUVMniu/v1eRUfx/raJ0qdBW8x5LGMr2b0kauGbZzEMZCkfvMJTwv+mjs
kk8DsNFAlUuQe8FPMMx6H972rc40K9Fte2IKt7dyciXFhptuVQv/Kh8KB5qbbJVaNi776y3ncRKW
k0MDZh6GBepQUnhg3sydrDNj975peqKbasWjAhsFaZxE2WLxo87mU4NaTV261gXyz2mc/JLWLfgn
qep0hNf2xMMY3svZAJSaVYXwaBAKZORNj+tAAuBSToBkhgewAHPHx/8qA0ZDfI+TUFvFTOvT9ylc
pvbpu1gbmMNwmAd2SKNxxL25xpCVw7oHL3D4IHgOd/qlITz02Rlc9Y7nbYwm1n1wZm2DtlA5hK4A
nS0Xa4YtAsvx/M61EBTymxkFpb8LBQsRBXXN5Mb+vMPdwtXClie0eElypxZZpcPsNnWdOHw85D41
KIupBPSSSP6UzKnpsjoDqNolV6Fz46bBIXUzahz0Ds14MiYXWI+DWVc9KKTbGDAXSnfDsGJurEMR
lZNzN1O5bQYq7AIltUMC0bphRZBfedINtVlB3DBoB0rnNztKv7zmwZBxuGALZ8YVERkZqem2J+QM
30++M7kbngPQNXMRa4TPCuLw7NSgTeSXUPWoskC/t7avdTaxtlosOBVf7PEI83HP3PaNsr9iXbM8
QCxdLqADdzc65EnZx5m7FRiJIGuTSMBaC4MRbILhSTC/0ssRJRwtEmU2Uni19ups5xAUo8/NqhDO
WfovZg95j6UVUeQiwz7qqjnZtzdTF6weBUIw1KhA0SFyYdL0bDMyy4pLZJeDnfvNFFGzjtGbvO/6
tFoxSPazxRvEbTGJBa0BRjos6EasiNoa5YSdLlyb9suXJvCH4oKKOlYlwpTNCTmthQcn6aIccE48
MlXykGhdky2cLqJJ0w/DMpBoKimPG11CUOxSdKh0m+4kYt2uQlzXze+BPgCbAMMKyq4E0zEuKJCi
GFwRxK27Bp23LMiIOvzWw3DzxZr0tKZ9NlwFzaSBsrsU4QqwdUYC3Yg3N1W5ShksqWBuz8gt4MJQ
3wRFArbuYjTDKEoHwexlB7CAe4OzRxeEGp9zN6csMhhTgYtdEcZzVguwFV8DwEsQD4VpbgIsw9NH
NJdr+0iFtEfVlcTdBSqY7MoiKtu9YIlMtnOyEPFGrwm/BSbZfGlshG8+X3cPXI0js93ve+cL04Xr
c+5T97DaocVHQIwN7jCVGqsplQgr9Cl7E0E+pBUTer2MIFp01Qo25o81IcgRpv1ELhQRAniiTZ9G
3ujTHKvwfWanqGAUHGJrhx2E/rRvBSJH2x0ylXFXxW5aEOoaFAB51i0MszEyCzptUjtw0IavHqfL
hgONQDdcGkW3+ASHCD5rmCBYWDVLsmDpDZB36IrZUOCFSTNhEkejtuk2ccbdNHG05FWYNoaeAEKY
t6unM6jjWeFTggagH4lt86bAtAxyPwZHxTvlJFcFauqtK7KeM+Ao/di1FTZ0AfIKcsnDLqEAFHtm
TFb3CwC7KgllV++jx880KXA6YCPSVEti/lynVtUxn3yJkO/2gWK1WK79rKyphnHJ30wpcrc4XJqO
aAg6qEAy1rfJwOPrvB16CkyIb7KwEWfXQdDGL9vQ9Vc+MNMDWD1RggGLPyEV4xR8Bsq2sksnYUu6
km6r3LqJqRhsPvPatV0+YP21yXAtonhLT3O2pu8C3iLjD+WqTyAGaLkVg5HRh46BeCgwO8TeaRAm
YU3XdENTwGKkGkYeprKWkWjf9qm3a4l9E1Ud6vOqTeyYH99bdr8mK2ToJNb8Lh9k8n4EZdEUixs+
JJPU7+2sddF2CtojiEqAUs2CW36wH5pgDRvUVj4oA1Qet9Yh3jNBd/moGhdcWoGHurJdT+9nN+ur
OR2R9bC0v4EuQC8CHubvoBh3FLdBk70YjESpPQmnN4vd4sse87PjUiz5elRroQQ6oyDx0GnKL6ak
VVm1swCFk+yYP6s0XoY3SMt2lYW4VVnc6qQck9TVKF+ia7XpFmzgGr1v+ebfMz5HhZlciOhk2tcy
H/ifwIrDiqRkfs5R7p8jwqMXDQL9fYgfSYvA44sD8v8emZv81sPkP5tlxlOXu08AlOcH48KNF/ms
wwjPwf7AmqBHRRMRecZ+YBXajCmpMIvnGipacLOOsf1DQOyoco9GBYNy1F74NtLvgnwgT6JNMDCG
QNW/NEZFsMJAWvZJ8nlzUP9t3RvoQfYFGxRmI1TwwJFieo+OVkvzxpJJk/R+Fu2IVX7K84NNsiPy
z4AE/CbkCK8BhqO+JxtQmu28xshqxFWiQz+3l6FrpdgvAXJv8zPv/Jp+ThXR/YXQuZxJyYkN56DK
l5SsFotXD5oFnhb4CMGiLgsrgHfRjrIxD7eutH1mQ3/pNg8Vs8hin54IUWv+MVNqxqIymn7wA9ax
tMVYDNR54BSqYMuaBkALAWMFHBllPKiqDVloPDTA2EkKFLQ1+ms4BhudKhiaAPXqyaxb38Kx7Joe
tJDBqBqYG7gHR9ggjWj2cHxcknxGC9MlPrP2nc5XvogKRmyOvg+Roc6LOyH05HQ1rVmeRXVoEjeN
L67fl2gr8FtMt5WrJijJit20WBkuOGKSgpVQrI9PQrImZMO5bfxCxz9c0OxxWhxTivD/wMLTzF8H
84SG+VpsEx+y0oeYFLmcfmPPvQ6IwPxDgJohKwuTE5gewIfX5pwK0XMIb9jnUCBF8sP1jrM+hf1k
E9mA9lzzRckylMTGtKB2AKRZDPBRpnJOlKfP4pvR9evzeu0u47QwFi5DXBUv4YJ5CK/o9Wl16YZo
UtPRL702R7ZJfgc/ZM8G3IiBhl32G6PytSd/HBExbnwbR3YYlu8xKuDvTAZEw3wOkZf4Kr8fETOR
DgAjSZWFNT/RljhAcEvoA0Q+OgGz8vul+DFF7EeY4zejG/5/nGAUhUhZ/EUCHBOSXk00u/iEuZn/
9+8jj779wI8xDpjIgDAzRgFgYhnkGtxGP4YW4bW7COxREBYY9AjP8Ah7/RhaFGMyERYzwmBIIxeP
LMe/hxblmEKdAFDDm8bBZzDyX401e435pMf74RCDD0ESQI/Ev46b/G+YD3TGJFjzltZqWdYVfUqn
z12fs0u9HUpSEzN961HIzkW2htv5GMvTV3/7rn4bEPrXKRCMTcLZMBjxr08hFmOv7Wgp+hbdn+yY
gMpukdyLe473Z/11Vf7DkX5iCr59WExjSED1YF4MJsi9PlI6QgOV4ZqhiogO6H5Pq1ZBePr1Uf75
leJLTfGmy2O6MWrf+PVR2nwIdewIeLilD++tRl9QjhrqFxKEc0hOQLXni3FUwV3mXfrH4hFF+c2S
+XqhOL5S8GnHlDq8hwHJ3J8XCkbVSAXwgnqzh6KWTdntsHFW+WGSZ5+lqoRaFVz8+nPHP0WPjsPi
9UJIu1HwWrie7KcryWLJxyG0aR0qIxrkZ2FUXwYEhm25I8nCaubBil/OkN73smWjwoAoqA5dwZCj
uW/mgDyjy1vhMvZDeqNMBgY0XLLxU9/NrMGW0zRdISxLrrEr2w5Y+d5vhQeifriku0fereV7BpFX
NQAj8FTNZ4sowtsw19KfO2hktLBUdOSLaCfYYLkJ1Hri0cqf26QT73GxxBsKq+EF+BtkGWQO2Xwh
RUQGwEsMWWU03x/RV6XZI8Igg3wm2AsTBDG2UVzkLsg+NOnGyV0ysNY992QbzkSLfTnlqo8wVyPb
E9jas1z+oCvK0DryhJk7dEbxU5NRhRxiR+GiZbuLzoC7CcFj1zLMurIk22sVY1oesOzoc9KkmG2X
yTW51kvnITl6Bol1hyGVlWO4RJhMFC30Nnf7tIHXx9deUNFyUjgBbgUe4zCYUuKmSE5KBEZXxvTB
iHrHO1nF84xhB2B1x7aatUHmwO75WGdSJqJMaSrBf1EbVaC/ADYP3KV3edv5t41pAL9HiM0zhOH2
/IausrPQp7r8sxx82pfoxCxi811EUPJG4hx2PY+Aue2bLzM8KO6MLONXyPbQc/tYdBCRkAlC6ELK
P0fWAQ1tNu+7Al/n8qDs8qJFt4EvFtBDC5unbYNmz4+f+cxluQdTdGGDdaE1J3P3OCD4eMOmjL23
0Pq/rhZTHYokCNlc0HxP3g8JnCYzDfOZkiAHt73R5VoEjHwYoVQ8gB3QBphvTK6UY5gWRn0S33rP
cg6vOmKPC8bD2SrrEHcqIt8gJAbbSFY6plMNxXDMMCUxJCDjQDLf+ah1Y0mkV1HFtOsAtsZB+w6y
F0aIDf0Q1B2B3HPRANzuELAamjoXkPHeyQVfmipQePTZlUOSHgbwPhJ15Yng+w0DOCMrE0v2pqNs
dGUbAHIGu9Tv58nbYIFWkKdj5bhKhgoTGhGWmw5F8AIx0uaFIFRCMOtgEKaIuQH1NC8zQQRKi8+G
6l6WybyHUHGQTdFlLDNwSSKBBlpuClxz3WOA4p0gavaYmcFhkWHQyod83uPPzay7tEC/wB83LfL7
thc0K6LUwAeHDD+gK4imr1Tn6oF1IQnLZpjE49YhAlsLHg62ijspplOeBocwGMqPNvbqT5jFAaKM
SC1/nPacv0RN6EcsLlEbHbZwBu4ZfUV4AcAi5feQrrcjZwGiHW5X41wpBu0jlFDRkJchxmmgz9E9
npOICvaQLWmL1NWioj+45MAbIuUa3IMyxcQKvO81vgtngRhcls+gyXv3TRUeMdmlgpWEC5NEaRSf
ulAbUsUrUvVwIdj+YQwyyIzLMKtPaaO9gtI3a0A50nkMtEuCODlpUFgQZ0Vu4wq+VwvEx9ktKnY1
MVS9wT409wkkUPiJ6JoOL8ys8uzQ/GOWDyBwpHlaROPLoevW9oT7HSg2MsDtVCDvzvHfENJ8kS25
/+Rh7tKq19SEmCdyzOKYaQLNEoXD0bkIm6yVX9awvUL+HdCfWUWiqrXP1ae8IfJhx92LbmwEcF0k
Vu/32RZgLueQL/wzc0aQ4/Duw9AE4Vvo7APHE5HTgwmlkygsZkCIchImaiq8fAP8Qqy2BLoPxiqw
ap1U+hYG00wvlE6ErRRQOH21uhl3pu9t9uwidCzAqlQuSw4vPfrNrnY0F38nAzFwA4O2GEXbQQiB
DPN6N88RvxQO005gD7j0cZgedcTTK7EP5g2hv51b8p+OlkBIAquKigxl4euj7RrT17JJpHU36OBh
jeVerWuQn5ZkILetOF6M/auCKH7dWqUphiGjs8IkSZiFMNnin46HwMsOB9uSetkb99jmnWqLNnUU
w18t2x1YEAXTdG0RZawRKwnVc4zBCLxCkzGLembjNFQjycxWwRghtyFGqaeFbpKGl1iS1Ve7JBFU
QdborBqHYNpKsjXd/FVh+6O/6Y5+hqjxYUIwtxm29QS1MSaUvf7ykPBw3Rw0yCkhotKUBMoUUiaw
wrEb7Wjtr1Ew+fhyFDKcKo/Igi22PQ7S04gl232vAv+rVul/+5S7BKXvX7fbP7qiv0Zf/3u63fED
P7qi45USCXSTo07GvG5Mq/urL4oIrtyPRihP/k9E0ApB2mIYoICr+1cjRNBXweQG340uHP/jv+qD
stdPAqG4Y/C+czzk6TEs7R8ZA4kxE0aRvPnjR37Q7NOCXB9S5DlV8ELHplEgu1Y+vgQeU0EwEwpQ
ivKn3hjXvYO7vIJJW9Muh0IFFhawbuXmmCvQC6NfxXa5BHNzcBgJglQE6po7Moh9jgmM8UUm+wNw
BQQ4UkCiAwo7UzYNhYwF9dfBx6x/BHqbMD3ij9ArYdefpwbZO0THR/DSy5X0HIV0DbUipI/JKo+U
b7+hDvyCPS3SzwQpMJydCjDmoKmhe4c4tG8bjNlBDYYBpQjHprKZEeGdek6fAngO01TRkc+gaPZk
h2V/7nkASe6UY9018rZBpW++WCxpbj3tmDzlaSWI40j8jhzsUIxOpwuW5Sb3g8KXAO6N408EThmO
htQccrrgxaIQp2DHESgOKF9MuB3LzIXH+XfOIa5WtJB+xpe/3Y7/oR183agdl5xGGUjdnBzN5z9m
wNkedA24WvtuT6xv6CXmKvJ9vQrFumRpNaIomts6btBjrJfawWndn2Bqr7O4AIGQZv1vdppjJ/n3
ToPTQeWMRT9G74i4DXrU18sXXKI5Zt7z5x9hVS/CxrdVlK0Hlm0yf3xVC2BthPeDeABSceM7p5ru
NyMkotfd43Ei/4+z82qOG1mi9C9CBFzBvLajp9Qy1Nx5QUgTd+C9x6/fLxtQrNiMIPfuk0IS2Q1T
lZV58pyTbEusYlAaAT688XZcvBFFT4XHDPleqfJniNXFkNxwIMeOffZ5IQGO4D0CcyisZkr/FD5A
jdi1O8Qzue18ChZIcfNpGGccGhCrVKozPrnJMFvap3zKBu9XCSMuTJ+mkqzqycsh8J7ff7mvT1Ju
AjW2AY9PMdYTf6Q3tb7h2zVt1vk7koEkAq4dFjG5sfuxBJ2LrLa2hntcJ9sSY4r3v/oC9rx+la4M
qMSvlagCgmMKEPEHqoLlmU1fzQq/O5Am5uAbekQRlXbQVXiHgZXJl7vxIHsAHWuemLTj28Gvn4pF
tYX1TANB5OBRHMpORdsuClLhTxEyaOpFYMINZLjE/1TiBm+qGwdBEP83DlHJZzpNDSF9Z2ILBlBe
wqD0/0MnHxD1CxxteHc3Nu0xGPE+Ynyo7Jt0HZsMEffMZqlk47boL4f7eZoF3fStSkTbeP+JhDtf
DR82W4ZNlr+5MzTDlHY4/7pe1KDAr3vZ2/iIznyKt37KUGO8Aru/S8Q9DnmTBJapwh1uuPeKIpTb
mwq55yT22fdT2dZ8uV0ahh39E8CsGeeHFkHsiKenU6BrJ4iKZ0KBVIPLQ9wI3nAIMtMxDnCA9Wgu
dg11ELl6R/JVxXdzOMKPP29K7aJyYTWdq7QvHO1nuQZIgPialzfVXYYAdzA6kdhbM5189UNHxpsY
j1liinA3CcwymRoktewGAuwq2B9punLVHtx87mtVqturpD9fr3PVV9KLZK1iJO2GEX7VM614uoXZ
qNPKRG+P1n5X6EFPP2zVuTtJJ9ra7aNwNegwAhDuAW9+6igovuRkOOOxRrc2hDcqzqbO/NaX9UW5
hVYqyX50w+jhc5+6o5EE92mEZiA8jmhtnP7B1GcxCCmA/Xik7+8N9SboIuVh73EEcdSyOa62RuRg
SASzu3speztmjEIAWFAX+y3maXUz8cicIRXLhXF18SgLVDT0RGgOsISsGA5+fbCSvNPOwIki9rdK
E3nVTTe6zfh1aAI9b9HPowN2b/zIlOdSNcgpbxQMn1assaxG0ZjCNCoGUdL9tirV165UZrd80aek
Db+MU6Im57F2FzCghdq8qt3+wVoP0NWkoJQCkqECllhAGJYu67tcV7sxzAbq7gQvHC5L2RcXEhXn
9I7vm1nVrfaZAQmZXiFbwHm2i35sp50xmWJHQb896f09BZw+0qGFvM/74HgUf5QGkjkeWKGdhLoO
eBPBynoMYUG1/6DHEe8Lo6OFODxaxtJX2kHLSM2de5Xa+A4c8bxdiukmV1DNnFNqBLKpVaUtjJR4
/01fpeOg3TRtMKYj/lFeEImv3nTFUAxikkq/us6CX8EpD4YZAbxZsDjphgooZTwHtp0nWNNOPgQF
JCtJZKgHa7ZGojJsNT22/8fTzWOkEocakwB0MPm3iR6Gu6aK57j5rjpz5OaXoZQ/cHMJWv+pqwZV
fSH4eiXxutPbafyHfo5bzTeTCf1B+werSz3Jn3xj6i3nxhzLofb2RZCJkyRoDoY+OzRNie0+aV7i
2HdNSBMufnj/4V4d0R4CZOyF8YDzPWkeXO+iSY1aX5m1+dUA4Q21fTzAcYuTHVWOIfKeIFG1dWdq
YzdWN0Aepm1+e/8KrrIVroB9bNCNk8KRzSz//8cRtzSNocalHr8yZyV11Q9ImpOaTxrsTJZ86sJf
m3eRQ48f2NOz5e26bm7N0/F/vQ7xfqfs82ho22+eRFpDlHHquvq6xkZTtRKQ2fkc+yfcz8TTYsxM
XzYEu550pItyyXvfv4yrdIMqhkaNZwIicTXIv64We5L2XROhG+CFwPvLmx1HNQZ2O1Q/hen963RJ
3qYPiT3Bpn16/6vfvAm+mEwHDQ1LgadwlTcuM6T7Ml2qr5GGpUzxmWDhcpzA8dL4Yws+VgF8BK8U
vcX8AoVdZeUHT4DU+XUCi0LbNxS7yqUFQCZ7/QzGzANlzP3qaxn1E3vbWjdYlBS8vdus6wjnNx7N
HrbblsTglFHg4sIYGDq0uxQ3eys5YW0jITvVdHJDnJixdolWQyI8vS/3tH6wRSIZ4SIFit2GgBST
ajz8Biqtm77FmoZK8BMwcFdqR1RGOITcwZC3U2AA+HkE4hGTuPqX0jxJHBoXEnFzyEw7jJsvoe/J
Kq70pk/meyqkbKDboAHF6hgr6XRw6DRc/JU23yTNGcWlaAv/ycWIpm0WSXJaf6yT9nFQkxUHNylj
Zzg0DDMOLbA+gqjyT+bQLuX3AmoFZ4xRLJhbbSdgqTdz58Isr1NENA8p3Sou1i4VpdbDgp7Zqk66
EWiB8QMyT5Y+F0HZYScUoNTkOOpwCSFTUFZHTfPYVLl0TaDNBjquXl4QYBI02mk11AfoR1MyIK7r
kVXul8TRqu88l5KTdkFv79kn6smUS1iUEtOfcs1ZxiYXd5V4AVoH27EKUYUvcKJ5ejAL5LzaLMLi
1dwp85R4gzk4yvBh6CQjfsRcS1Xcw8RWY/sFg23NQik4cykmydnkAQcQo/losv+YHDGPxJEKfBp6
0UFPBnvKbznoJQMsRtIFWg/VJPa45rqi2sKRRKubnIzzNKs44bEhwviEXyAhkLN6sxGzp8hsmtMS
86yik5UXc8iIhSK302z4a3LNdA4f+r6Mu35vZkiT6iN2ROQjeocxVHpqB1Qd/9aBe8neDdi0GrLZ
skzwlk3SQMfJvkDOYZ+1sGCNQ9ZIPAiD69bApnAhPnVLalWdvgsi8F3tMV/CBgb7Lmxn+juHGHZe
9G9OPYAMRMZV+e3Zzrplcu+b1cMLLvDihre5V2RC6MQihdjxotkQnOt7LeFYMqDBXRyQmqm19P4U
tHm4PDhliNLxGd/tyZ+/smOWcqkPOQpTP7pBsCK2Wrlp1wuKmIBSNr9Dgy77SXc7MZTLwypXwwH+
dcl9kqZZpoME9GKP5IaN+Hdt1c32vjczs2JNp2zlyqdspzKOYhK5fXfWeCRrCv0/Rk/PJEXBeg27
C5MZPleBu85qY7SLMvqynh8gBmRzFnc0nRWcY04vjNEjKhGGtkTUkQhBMJl6/xreHB6wAjg2oCHD
JnHeMEnq2C0hZWrDGTVhNp0jvXTSJwSbWBxrhUWtc8LTOONYe/9rL2axfyAOkEjoEHvCqvFQ16nr
e/dotmqlO4ZfGam3LPOvNoqKyD4MlPt19z33VO/QNgS9SjWar70hpkQhfVsY85CH2vE06EpRWXXm
kNCJyJe8He07O9RCV79hFVvJT+znJBYs8dhV5Sd/sMUgDuGKgYEUDThFJgVYTC9h72FhnZlnZLBe
/FXHjlEOr1SbQV2CorfbU9D0piTVI6U3brxr/kgjbyKp3C5rs1NCtCoRIdMw32m+erNmwqKfahSZ
2cEo2kSfIUX7rY3UISCjT9xjwigfw8YZqdCb4IPz+fIYXz1m3ilNcUU67Bu+cw2yJ7RpsRHsmi9R
HOAwfWPkfuwnIEtmNWnHEa/oqH2S3oyPQMeIarc8EvJSvJ/8NOiW5bsfaU0f3mKwxKY6MpjI9aqT
8Jk1/7Y1lcWTihaGPMT0p5agS/aaAZmLZjXOkxAnkawk441Z2U1qnMLIrXqqTCpqI4NCzou0DpmF
/lv/oNSDiPIK0GJjUZEBw8goP+YdXOcDhlOPY+hk/ReM2B2j+ZlMNkMn/sH2rWdbWTRSeI+GN/Ys
EOZSYe4jTYPFQI9EWPO+dVNo82+AZQIIgNezHypKW36grGCNJwdoijVi2tjtLwbG6wfbGu2K5r7r
aa6PRx8VHS4JTqoTxh7oCDiQZpl5QZp45wQ+fftTPrTiF41hpxz6BkOuYtwLXc2Z1APeBlxJWFVT
1BzQIlQK4XIFOS87IqBobG9njKSaqEkjE5suZOeB7vfxGfUq+OgtQAo6hJNLkmMg8m3RQ0L8VRzr
PT1cvNDlLeMWu1zuHWWkfiJE5k7xQTF2XS9QZztkpySKuodN3rWDTtJOsR/MvX+27HgYqr8ATtLp
vERWSEiT1JBDMoIJL+REHCy4mvdDzXWEA3AWZw1KfqlW3mTpZc2RNqe5d2azYQOv1pA649DEEjAj
PJNwRktKQu///L2Wgljluy5EqTcjUFQ1OvHIAIezbmt8r121ApePZinHUDtZhBW8DFGcffC8Dfhh
fyKAuPjQTYCDc6EbgaZK0v5HeZRB7oCjvCznAR+nhnvsMC6J91tVwDkQmeV9mUP50444002V+lxn
lMbxrkmiOW9BEuzEbe7KaKoha6L9HrO/QHK8cew/qKAMOeL+jE9YBWNioeNqxaQpj9Pw9bViHpr3
sW1F5ynweopxL41kIdiN03p/k2oloX8wkzxovicDJhaIwiBhJP9QZtPcv9sqvkBmSFXQDrsswbMP
bUc9HprKlQf9/ju9QpA8/NPJinVLaJCOCWD++nLbWocHUeTqs5qRoJp7J8amGPaybc38rbqcz/FY
+8lBmT0uMjc6kxo5wFO0eZR/71/Mm4Vtmo6HKZcvqxo11dXFSDbWlbQ0zoVDFxy6Uo8nOCCVaulw
HlpvIY9gNFq8vLz/vW+M4E3Thn/KpnIVW+sNuuKHU0gNbhNp3Bq+MlwYQbmLYqqDdG92SlDapSxR
2EmKH5XpeUttwxYvVJLg1dR19HCHxGnUiC+GmyvwmVe1M4uByHSx5BxwC4ifjTBauuXgTng+CxTL
8Kf43/dvSr1ZiWJB58q7NSQtu26B+IjyFjUkw3kDvv2q9J1PvVHPXnRkQB/ih9sBzHjBFC510ITe
wsFoO4TbeiZpSQjdnbvpGtMg4x4oD7OSdQwq+GWpbBfZKOC3Y2l7vWtBCHaWPflmeqqdSc+0HcoT
zIPv3M52UuvG7jRqjO80sHVdO645mTkqwcLhIQkS2YCdXf4Ac2j/g2bbYQjjAqkBSao7M1DIukFg
aat5FxSOPhTHLI1Mz7/v6wEz3qXsMrv7tb2OZR4E+FtWh9S2he1AlWgbZcjNhZmRNadhhf8BMsXY
dIPssyniCDz09OJKjxK14kx5xDZVrg/CmprHG8pprFC7XcVMjkK7C3O9Kg2KjYmiY+8ORhw1H0S/
N6cN7Vio6+Dn2M+9XZsONKzFdtPuPBSW7NClBOD+lUUY7pK4VfCS0IoYGdajLYSSD4Pv26+XTYHZ
PARMznNPVtkfsZdcK07oplTnDTG2zULnfEl7T2yI4ksn0VapWAVmYcJL/+D2L1MPXwVUJoBCDWdu
my2DSq8TnwjZe2Is9fAZ/yopXpOM/A0o2gr7pN+rMVgmH7YQGW//UIPs8AIxZmeNHDW/Fo/8rQTW
zFHgWexApeQOKk26JWiypSG6VU1z6bOWAgQ9urvrCog2yU5Tl2/dVhZDx6SV1IR9l6tbKG0FlrG+
3vUJ8lw8maEZAQUQNbACgf6Rax9EyDfhGhm+b1ngUtKmZ2Dc67eByWdqtvTIha4nIYqqz+aVb4n7
6uuMhRExzHEKi9UyM3VsOo+MU/mozrpOSG2ZUkm4Bo42PaixV4dyYEyZClE2fMshjeEIQizjO8YU
F4JDC42vu3s/nr2BwLFK426YmCzNSB+k9PW9j5rCxznow28MFovhNcPupy5mmgYgISljGfnDz9F2
UTR2bccIhl1GrMtQHetAQc0uquiLfbQ531R99EZ5BJIPymyEN0dWy3SDuSzz6FvohxJJZiu1OO5T
WpWkv2uCNtKLm86V1vNM8kmXBGm5nDMca3b6pKJZZhuw0V0eo7MoQAyEmPL21kCZhxbzQtykNZPq
ZoGqbH6psbnQYc1luXS11wS0JndmF7Z4kk3nrX0YW60sc8imLInMYDwFxiTtMMNyyB36obvK1QMX
Gw/c0meUmW6lDq2C4BQhbY97yks8xXOK5WGsL3ASHjrsfsRLIqGBoys1/bRipO+/7utcgE0vvG98
asgIfCZ2vn7bfWfEeDP1mIOuBTw6yW44lbGO5hwEYE5Q6Vds748SotenppJuGqO4DJ3VTbB980LN
ao49ptyg4ITLOlX/LQKaXNkLPSgGFr1/i8Da3MT/jW0wxNAyiGiBfWQaAru/vkl7wpwGr0/38+aA
io/6gAYlUpUYzym0yFjX5mYnsOA6uI+J6GLm+tvTNcO/BWM1YhhvjFkQ+KeuuM5g4EHCz10M4lQA
ZwbbXeNioCuDBZy/cSyz+LeEKAOoD+or9WPfIVmNkM36fcLEwnW8VT8wb0PtORoXLsOjC4GJ3eq7
bSR9P7xgvpAs03FIlirp9gy7wMFoF68XqkU9NByCgym/HIQ6FrlRRulu3uWITVGXbdZ3KbDQBI9x
slofr8C1v1rQPxLfyyb0/ex7sT6Ikapomn/gluHBATWNrtetTzTIh3i+h9PqOP2p8/HIrB+cqaU3
fA5x4+cG8KeBVgdT52KwuDkMRz4FU7Ez6gEt7e3MsHS20ED+7uS3amox5qeh59DEhAKu61l8tFYz
w8gM6j593OyKF8FQ9buINGAJPmc2XoIJrFM7C5Z9R9oKoBdlI9jrOWhHC9/TzJNLiZk4S5ssBY3i
SNreQbqkAIhoyGwMh79s+9hH9w/2XKSIUasjqo7Fsp57vfMw4vIZJw8AZKWGWEYzNEDMFhfAUOhO
hp+NeUBCK6MfndWTEHQU/6JdqzNuwjpsbp6bv12pyvH3EtLIlHhnJnrqXhPONRZMh5IeZIMdS2nX
LDzbqFpWaNtnYtudBnPIP259oqnRDbyzYp20e7qFL0Hj7BD2mssAK30wISbsGkx0lHmTzvGAI2Kl
19MUfYswq2ybl02SVoGG8zQqt1fjfEezlpV5F2PvwGrd5loO1uzbe0bRdcbjlqRArCBlepq6pFa3
Gqp48cm3Wyf+lNRRyjVuFsof7OfLEfRqP7uELHa1ZRucVXRBXu9nvh020JSVnwcyAbs5LBCUNFS5
OWY2xQ5bzInU0UK1i358JWNsrA1v5WfNUW+oHEi4NIVXYjpVWLsvGuwUL/xrDFg6kOEtR/OpBldg
GnIIrfhan7M82DMEBgrOgQpHQw2S2Yy47O+mqtV5ugN9P2kjtYypggmyNlx8PQIcnVTAMRQTkIn3
y+r4r/gIfg6+J/MudwZyT6M+4tSmafmuoiEe3uASkNIspZHjXyYOVBatCC+YxYg+1wZhOzDKWdoH
WwO/TgomxHTIL8D16lMSF1XgHmlSj1X3kMFDzXEDXX8Ri55aw0MPC4I539f1wJDZA8R3mz8UI2a8
fLcYGIz/2NK40KqGvMJgX+XDhJ0fq97H4OGS4kVmKgXr2gnaiDcmkzjZ5wrL9ubTUqWQ1XZekOKd
/q1IfObr8JbWLgezPuIyf8AnhRGWZFOXIQ1bDtkuYaDF3V7Le8HUiJ15GX5ynC5vWJ2VP0jzaMsf
N1JIgiHiUn9mDKYy6tt0bqVJZdZ4auHspFdWExzUAKIV3wARyCiLjdsSrMlrXUwWL3Fr4G0MI7RA
Ulm2Oi2Sam9FAeS8XafXTvIfRtuEFeL1Vi1ZeYeZEBDJfusb+Cy52ULuoMFbuH9/J4CFXZ9sCMMI
iCLHE+TyOlmzo84h9+rCT0VY0kU8cjJ5RXniVOIJoK5ketnFcV+qlyWjh/S87Wa/jDBB280twSy/
M706vTDS+75/7LBAKk6BoxJ+lyc3gTRbQ4TFVdRECzZolAnJCUAW5KvPYuEdjnMj3yDdw+nsIs6n
AnCYccK/+XYgnQgjSGRuBeY7cW7vGbLjD/Nx6EEcIVj1jXyI01cilknbyKh/2WZHMpbbWA/oRyw5
pAleeK5UZgl1L6g+pEJh78GMkjnB9ZgIeIGMACCIKvpCPqPQ4hoTnd3+iZ1Cn52pL046P5ou9j34
cGpaQyzfJMrBFFpzv29xnor7XTohwI9OvVkJzqerFkqXPkYU+2eLZmz6tRohx2LmJGnglKfSuo+F
oFLScoOrs5ywC83L/Lj1D9IOilm8n3utpWvM2C0MPNe8tbLRi6mDmjShQWCh58Tl/TAS+spDg0fZ
dC41nPFwedAX8Iz+gSmekty2CYo6hvOkDmHF1quZf3MynTSChvUFDduwyqYeUnLL1sjQa+E9i/0U
jILJ1MlIXJwcogMQdubfFn7AnJb7ZJ2Nsl2wWxsel9VhFMjTbuFK8p26jrs4D85sA9fe5UWWNaSw
EUOt7D3zhnrN3JWJFYb9J6UXcHVvcBFIMkwp6sgGPB5TW7DvGK8PrmteH15f4HPErIaY6ZZ4+8BB
jLWTGTMmE6S9dGdgu67n/8zbJOxHPzzHw1iFzZ2ZlE50F8FM5oyvlr7nC1iUKAYPumYn/DbBvyY1
mH2N3vlQ0aTVy32shxoS9AYdAGtqO9A8ayjq9GF2Ga2WYihImDRvt4cJMcVemqNHS2npTuxuj73e
LJpkA9uvm3rfNjho8p92vEeLFZafArehte9nprQ6mA1ZcV0TQn6WdTcJxgz9zXGrL3OcT45zWIsY
d51rQrxkiW1/KbOl5Xcpd+WtdzaectDdLhSerZGSGpoX6rdYHGJJt+uZzlBFpwF/fv1rBZiWmodI
mTKfKHBMYTCUWlkX1oMKjSLqMPy6dMm2zajHhTu4u6oODQ27whmfX/UQri9scmxZZGsl6lf0hZih
0meCW+7ada31w2LfiadG7j2Y+OwMIcNQU6bUiJnnemBkwygdBKODPXoa0J9G1QmgN8beo40SK/hK
A8MY9fsahHl2jlgkjWN52O5YjU1VdLupn2A/Ppf4/LFGKQZTPCtKB+ulX9kljIxsS+IBx0A1TZ85
k10XRxfC9RJ4D1nFATbduMwGm+ED6HmU3lemZtc4jkAzH/znjnqENdkNSt5X4jk1PfhxBYi0uRb6
lK9Yi5TlHi1HqEQjr+lF7xhHjcHY1qsZBl1A5637Zy6zTDQHShSY2SCg0GYq/Foi9UxfiXe8cZDT
ppfYoyFzIrRxsgq3YHt6S6e13HKIOX1/t1St9xkmhsL/cizkcozEFmSXYWjEhjwAGwWnccfeINdA
aGvqx9LI4HjCz2VSAbYuWhMXKbIz00uqr27IK9OPqWHCHD2mfR+6PZOrVuQadJDrDrBb4J6YIlvJ
hl6bEzXDFwhCVpEZ8ynOncn/aaeNSXQyU2bz7DpnrsNhl7Sty1M1pmhwBoxZ1m02amOgWXg14N4B
3LSbkkYGklX8GCXpzlj38sCcXfqvcZnKCrZA+5V7F2MXxPVCn0UL9p/GJIvXf1Mv3YUeuolbMMN9
+Ndq8GNZ+vgXd/HJZXw2AgdGIMUMMapVDysXpwhBSFMm0xAKQu6WELJW9g3mO1X64JCS1cVn5n1L
wKqNKuCKJmon/m/LzLamjebo6ZDvEcYlmfcyu67X3UWkcryh7XqYrSVnmnlpFDIsx66sL9v7QmAr
Zb/RJzYlEhWhJgE7oiMpsokEunp3GpnhXXRPG1ksCy1cue62ymCoIlmgY9GQ8Xwp/Roh2ymuIa/+
Nxx1QKQgluZVhAWynGACXUVNKHyBcUUhWt+yWdOE58tDJvTzNy/BFGR8zPN+aZLbaqLk0Y+D6wAG
7VWLNGG8wXpLNl01xCarIZS2+K+M0rD+NftL6eGHvW6T7QY7j34Tq0ZnAhFUy6yQsNBCe6h/bSEG
AJsNYPmJAGDbcRlko3wzlCGbp79F7LwfHW55pSSkK2hbYzgln8vwei5/QKZM8jDYRcIhOJS5bDtj
bbZkmSXfU02FiBf69YDEiUzeAmQnyV+2znXc4I4HdL9EQgvdisc6raTGV8Ugk+dC5AP8DWWckm2e
5HL640Ejx8DWSkzXCLhcsEOcMHkN89rdXGx8K1l1rjvD0K57C6D+ZGpeR3BQ/Sj8xK0BmphhxE+m
E6rcMyaicq2M/pVvSepOtmiG8zfHvutkAzs1t5X8tkN3f3mJp6AN1F1L1NSnexOWD7yV7b63RbQ9
jG1nK7uUjne7tsi8yWV26O/aeQvCvss2ZKoxiZiTHMIRHJ80xoC07O4jEyLZHVZBPL/TuCZ/Ra8W
Du5ZgZmV+D1VTPd5RHCdjj1M/zoY/wsaS7DE8DDoyGlNZkTgp3KZw7SV8vUQWFZ7TBHHBC6j5PFx
03bhOuZDrZOiEN5JKQtVhQEBiL/l1ZghoOvf7TphaFmHPg2eO/IlrOqGctguA2ydn8Z1LA5T7yyu
o1GZ/OHbMSQ2MFA7mH6uLjxCLeXGmLYjG7XBvOL3HLPO6qm1DtBlstrcOYmZVt8zRt8C2ViNJ5BN
u0yyclcEgQSi5S8bZrCNp6maSg5+VNcCU3WMdOaG3q8nrqsJWqp0AcQJwcSBAYrm67o6ytBWFl1p
PY8xx0zJfHB3Spj7lSr2IioUWTmtidwzhm03JFbysK6796/idSuEzjfka9OjeoKLzXCZ67kyjeDd
aegvz9t4trU7yqxX9odHSUes2Ba/G+kft/1fY/98vQnVgCLcNWA7mG+QyWHQJuajetOzyYRItm6/
OjdtLQBAKvIufOV1LsMvnDXfv4yo/H9pmZoCZfwJdQAzwFmGsWxbLHLrGp+FYOKSmKmEYpQFnT9l
+DBM2OHGYBw6Lp15ayFzxb+5BAFgOqYE8biSupz2jVCPthoc/mCAMSxdZ9LfXcTvkdn6QSrExuRC
Wg3dCx0UL2st/tmXXpgPX9K0kAJt443GwIpOfgyBo+aP2g5vnjo0DxxO6LfQfaIRddX/cvVIc2yt
NZ+YTEeM2OJlGhECqDUv/fFkGiTtxIXsItBaO+OQv2RXvL8CX4PiLAGa9PQadEc3EGG96bkk8FHr
VuF+HalJePZMfZaAsRaByxhf4i+OjwTe97/4zQZUqIENi9IOWJxBOVfAFjplJGq+3T8x/FWyLLcB
TksfthZub9fwGbYEcIh7n4Gl4VqsvX8Z1/cv3AqOdBc5Hej8G7ZCPxpDG+Zj9oT6SIaxMNMAB48T
EHZMSsQGQVRw2Aazvv/N4hH0ar2z/WB1mDatWLoC7jWgUQ9xCKc30B5xeBXcIHMDil1sJOqq6XZd
zbn7C66ntEWYJCcAA4ZscgizaeUoZ3hxGHwzqgTHxw+i4/USRXjBs1Bsad+gaXJNm3DaBRqAG+iP
G6yiVnJl1/sUaesSHYuQILV1g3LHkdMYY7WPg9RlJfwZF0xaxZBV0I3TrIWrJ6/wj35x44gi08Zn
GOdye4Gbuz4TKJeD/mUOu9ruD73RufpPhqFIOmNYTWH8rHuUD+HerxHCoPwJceNNbtWQRZb5AUPn
eik7hskELtMxaVsyfe6aoMMxM0DY992n36K4daHiYi4dkNJjFPeLFyuKA0SqUJqMJVdc5vvLSb2m
NNG+NS0elOeylWFEvaE0kQowP8Mp56ekKWUcJmbdpdc8+YOfBS/hNGlY1YsrPGXdwoHIM9nEzbED
dxzvTzqA9nPnqrlKb7As0ct/mX0apj8jzUDNZO2c1higWng9KTpaaFwkiBdl6MHxHg0zJA4DbdLJ
sdfxs1v2XufEcHR5uitE0w0tZYTq0MGbL7qKRQ4PAoLYb77GFtNrREl8JHPEZW9o3qAY+e15JRrm
Q81wHky2U12mssjITo8sdAsWTgbu9JUBstj07xH2uc1wBGO2Wgw8aRmINHNIZ5Ge6UPNDATuIOr7
/CZlEJqk8F4rKznD0Zf54a4il63wCrXajlES+AHj3wsKEukv7789480aQirEnoOQC5JlUHu+XuSu
R4Qb6RQ+bShxtd4+IzgpiOFuO3rAVO9szHy6eA1NoXGnVir2dnDVqyQ1TXo5xnTMcHl6i90JdXDV
wG23ndOWKr/rkxnq46HGHD/4qAl53YNE9g+9g+iBAgmS0PV+sJCcAwDrzSPFYKWKf9DmR1ZxQghE
dbRpMDe13FIw19sn9IWUo2vIixgjwsL64PleZ1oORmpwsmg0wzbkUV8FER2HmkFjTT2OzMNYoh8W
FqtVegevwta+euTZJJouxOj8L5MgxoKdBkaPDvddOI2a/8yInHwcjwWZgouT0Sr1G7NSCh7ovp73
NzW01d4tBFRWEcrKQOtO79/Da3oE+RlMFQdZl4NIzCVVusobcP5RmGN57aO7aF0DMaANcis8YBcq
p8H/V3bgMvPQwn4EqpDIta+tHemZ1NTkKn/cGopbBl+v+Tk+AjGdr9qB6Gx+wM24fl+EMfG+k7GS
JKlv8vN0qIW4MVaPcZS4BMuc4tv5+/f3Zy5E0c+u30rnLTAGROK37z/sN98PJdwTizjSUdu21NV6
KbI56maSgYdNGjES1KSmfqXayg0F8eGuNlEGf8RSenMBvGYITyhDUHLpHDGvA4IDfOxgadDew6S7
RED7UmRvhx8TpQVZY/3lNQrWJm7dH+8/ALnBP09dzyA1E+YCBwvDBK83cTqNNlLUcH5ICJDLN8/r
W+8UtfiT53suutHak2MiFv5go15b3phkgpwFPkwkMkPW3NV9y6Qaa8nL5gFlUVT3z65dlfOLnzcY
xW7NdLzaSutHZzTS1WbfSLkLX97ljzgwE8G/66SncG1diHoLPv0TkN+pMXNBu7ZuPZXApaUQMpKt
OCDE0km4B8YaQbdLbBF80VUVYsT7j/U6s4Iey8KGZAr3juz/usgJlEwVNo3kgRk4MnodgSSuxTts
AZq0PjJCYFDJb+0Xhvi0hxj33g4Y6isPQuMHL/k6pHg8a16zJ1dFEXhdiowZvn1WNycPq6tuHEJG
A/SVzG6FAd+/+bdfR+Sie4cQElIsKd3rNZ3EStHDXNQ9tiQuQFliCtprZwMJbGfXH+eO6sosg2cM
0Ajzhp3sKR1BzdVXtm0w1T454v1GAE4uesUpZETXS9+O0msTHf2QPeDgj5Ju3xROa1fPZt8tFcPy
bCvQmwe7gicxPG5o5SaoUiGsdbCVy1T4KQtAmTZmURkwih7nCJRdn9XSdxmW+HyqHAwzvAyUccEs
LSwcYKXmIFORtZs5uTTHooDeDSIsaB2gghc+PsNALqdKP0g7y2U4A8d/F4UNP+6tjKmyGKVCSGAM
As2WAUPTzvGah2JVXtLLHHKNLCkfTLJR14glNWVByY6ImiFe9D1jNmjx7ZFRwSqL18bbwExDfmJh
oCg/j7JFYMkGbRxfshUFZVgoYMmh6uWWxCXit0SqTRwB6DckjblWsuHKgAlD5r4JMoEO14oikxLw
1xzmDv5xjWZjZzo2WjM7N22OIse/S+oFwfkKzuj6OHLfCT2SxTqpEIn95/VhbcXKFo6TVWO8AWdb
s6CcrGJ52dAWcE2p7swL5rNiw4BrghNfOKh6ofQ5ucGSW5uN/UqZ2ypBz/TlYbr1IFLlrRda2qN4
fMQXkPlPnt1WFtiFHdvnzGMloXEA4bTJzIAxq3/JkJkn0Sw4gPzsbCa1vdDjzxgWiFRLISzKMRVm
cMnaGg4Kw+QBar0pgkj4AcwUq9hWvnOfm9XoP8S92/bfEjwikALSX1CLj/2XVJPIgQoSMT3I25x+
KPYAobVPGtsGKKxR+v+E+BS7+46Gi1MfB70ShDyM0aW+4J13mfwdGVoImR5i5rBzDAWweSyzFEkO
dvmCYHZYaDPeAZt1lmgBpIBzIHySSf3FPHvpUGaO1lmfwtRBF8wQgAsIv0FdTOwR4HmDoYMeWuKv
PLMHSc2AIOznRq/HNGICJx7Z38dm5rqsWjNGDJcDGBS4EC2Repn4nOWF3nrf/wOYYdgvNMWH/hP2
OHllnjSt0uYX114mrfuEek/8ZtRiS9s4RTLfQmdMFgPjtHbtA28dAtwFhH+JpOjSbfKYksMjBK9m
sVIrOwZpYcUwhGDn0ndcThsZgGhILLhhOoDTDGfXSzuN3tOKsBN5BWtp1iiwJXD+7NjxjxznmuS8
LuvewazzJb1s3EEHYw8Py+CZbXkcOl2W4UpWCDT6HbeVZuJrux9WZs9aqqeIQlmYK6czMRkmq8PF
xNdiOVSMhKJHgKpO+hebostJ0jFsjnqdqx4IN4vCCKFoEwzPbmqFI0Svjc9ZTBGH7Xan6xLzZgcZ
mJ7Ry0aaOVkL3i8rmrpudbyLPe3HoJrBOvpr6Np6f5ZShYS/Czmzu/BY9YvecntMm2cAVv8iE0k5
qvjutWsC1AsusQH3GTMql5eNumrDHgbFx84m1F+mjuyC3tnmehCGdfeV4Y7MAistNeRA+GuTY+1Q
Obh5shr7cRG/cNAaeULLhM4CdgJPxg8PaxeNkcQl7QZ7FU3ldS98JZ8GBj8vNMH612b00410dtWh
gedEgJ8vy9QFaodtERnSZKmNSEVPKi6dBb+ZNVDGReARRHOGlbEZ0zLS02TPIFesN5jkZMNSqdfN
xihelr176XY01jx73/EI4+3ucNcPSqw9UcAxKmsrk9dX83ttX6Jey1MgyLtw43lka6REqMHlGV4j
dCQOWTkFki6Sntfavt9IBStFxi4aOaeYa8iCHXrMRzncVuho67VblxpwCw8ryNgnhmxBm0yI9+qs
1JAG7Jd1WdT41mfhvqpi3qlfay6+xbA4GoTdjLgWTYwB4YPnvQZxtNA2WTpOB/+HuTPbkePYsuyv
CHp3lc9Do3SBjjHn5JgS+eLIJFM+u/k8/U0/9nfUj/WyMKOKYlXrVqFfGrjABcVkZES4u9mxc/Ze
Wx4hU3WW/+a9vEzf/7zZLgYggoR6nvupLuTPO6pxocdyOqE7IV1quNYXyDQX2fSwtzLdsnd5v+Zo
hfQ2R/QoNc0cbnJf072fQgyXUZrqq5PkI2+NyU0YAN07lBkMqwqFKBrUutJYJUq+0ygn0MYRTaJH
BoxlD3LWSZ3OQO/3Jh5lr760UbBRJqg/WaqBv6jfrmo39ETy4KAb+AWlEvdRwYLK1Y3HmpsFT6oU
FAXKncOJs7LucyNczbvWv4zamqEJP3e4q9LfEobLJEvQJjFey9wPtdNaR1nroSQ0UemN1y3t2U0o
JyXOAflGThoTfDR74o7V9quICZ2BDQwjHo26OInqwjkZPhpAAWL8ImHvXRBgNJuaWe4n9IxdOLBY
ceKkPvg0AMf+OJomMJ7joITr6raNFIdAVwJ6uweYxApwnbX2iBIQTtxWR3tyLHCXMzKtYKqeyk7I
68sV4o3rBVkXjvpGpxkge/bFKkVQej5bd2zcb/UJsfSqVc6OlSwpMoAaYMdq8EGRl6Rq3FEVVVrj
hUVHyo2iOZFLJp5DeccwMeO58yBnU2jB8JPrrJMPIzcM0ph0eU8EWk76FEBtefrpFHsptjnNkd9h
MfgEj+EkVXrQ2hNEYLKqdPUrUh/yiuzosjdapYOU+2ltWNNOnDpCpeIx2Qp4Vz0zan6N2o8iO0Ko
ZaAJZgCjVidVPHWqPEQdIlcLPflN1BYPugnti5r86tuT8AypcWyJTrr3VUGqGlW9qmzRHfvQ86bU
qmxUdSiS+CZZ5Ol7XecVnwvhhRFKKpC6m8fEkqfxXD1zRIBhQdsx2nDQdnY92rHgOhxq4k8g/sa+
+1Kpiy18tOZPQw4VAZJBisbwreObcuDuTEnSTx/iZKo9gSdBGv6BMEo5GEcAKThQih6i0WST3lMj
aTo0wLTJ2mII9NJ3LtX0Xs/g194rJ7RzMf6vdD/2rpz4aLNLrkRzFuUF1x9wq9eKN+acOfjeq4xR
Aoq3AkUtk93Laq2fMWTzIGIPYZhtpX+tmxVGMg+FtU8AU6T+rs2nSyeLXbKo4UWzGM17MralVECL
Gp3S436VvwcQxC5Yk5KYWP2mdfVaLIa8Fy22ZO4c/SVrCyI7NH7YvZSbpctDryREGFIJLD9yCFlE
cyDxjHjeT39/nvyxRwH8ELwnJjaQiPBsfuxRbESbiCypy5uqbBBnI8RW9fwm58WrmmRpm8l/6xfj
FOIIT3uGtr/H8OrHVhzxOEMbii29ycu0DV9WTgoBIv8GAgskCjKjiM+r2SpY5v/+F/84DKHFz4EW
3KrFkRb94Y9DI8MIgWFWdXpVz2sTutc0Vgc/uYlgzCDhRuIwBuF5s92OKFHsimlfEnWerQ40G589
tbPvisvSMpiQR4pHFIHj3Lz5+zf54ySX8S3hGBbHB5Qr5n9EHq2oXYKgmZyzFgsqOeKicXEdtGLw
/+HSlMYJ7EyTBjmA/DAI3y/D1DTNWZRA3rKdXXW08juRGYLgRyqfINhV3AYOnEjF6WvTqiRBlZvL
qIlF9LpyATFEpeqkR7DUcvCgnhbvMhX4+49pXdqf3/XImJ1bhHJgOoBPip3xx/aJiQKOe3OyT4QN
bGDOqU5qF2ZeFFktGLsBpEELaSqj9t9vc7TEyRHYbioebcWR8x0qbs6PQWcZL9bIogKY6jJQ0Vg8
rcemv4kEd1cF6MDTgwkHxBj2abqJ7r5jlr2aezIzU5eE4MGUvo96LscAJgi0G0528zikIAo5ucjM
MNW6Rj4lB+fu1EwYDCMcDKR7jnKPeNFcIFE2dWuAxI82i/hHkDp9BoOg95p7QRlYVGeavr39DGC0
JF5v9SoneCq22MNkG7iE8xbHeNpQBN+2dkxdfd5GGAcPqLHWigMMSh0i4WuvyER+Lteoju8teepG
d+vJsK0DAp0mWh/Wrg+dBjt0JrsGnhFuCTLaCeDpem32eN+WgzPHmVEcda3l9X24GL8RvOgtJKs6
HWRWoi7gdX9wZ9P0wBaKqFtJw4V/YwfnLPRK1vp5xQyA0XobVlD+2dT3jAUuGoNKTVRinE7BF3A7
aX5OOIK0NO0KUOjFoWuHmdtuUyBOPU2b0TjnOL2NlWf4MC190CaEHa2c5PesjKg+ryuwRWP3Ad3Q
hjXKbCNgFm85GeYZ4Se5CMgl8ThgF89juszmC9WvHV6PTWdZyb5Y4nJkvoXkgcmZpneqQ1MWpiMX
pCvicS3uSHCV+CTlVdBIU10LGFxSygR1bpsIvKYdORSNrKYnjEBjTxU7e2O1s+nbTF/Vg5TkNfO+
NPBnbAb+CvWsO8yOmMDY5aGRP/2TRwwMxF/70PSAaQKztIOhdpEM/DgYw7JHxq1Fvu1EXokz7VCy
JiL/YCGrhIvJShhfBfBxPKabZF6RpN3A7bDj4GouQaHCEZfB3UwNCfFuZJ73PA8NvbmRlO/yEvgd
uVUy39uXIPB0cf0bk+9g5GFmvyQoHLHrJTe8jIbePIzEWBMpXtmFIR7zAqzOjdFAvTqP2CKyQyqy
6TnuizU/OV4244Kzre4dYtJMHNtmMMs9SR3eijfAt+drHw1neRIOaZ8HIhKDYZ8NC4LUgzUUi0Us
X036brAS2UpYIffbKDPUZ06D265OSVanOyOim8TDUXNy8zq4AxpQR8cZNXHIhy2C9yWZlfdj504z
zhTH/mz5UXZD0kfv7+gS5Q+dzHnvhsx6Wiqy3wtC4P00bZ8Myy4eStcgemEbXEQgO6aFcUVuL4m5
5MnTrmIWflhU1nzudFVv3uHBMb5GMo8evmF1WDFDHNE1J/vAI0iPz0rEmZGyBgn6Hx98oCq7HgEI
oK5ouxu22E12URmsH83S3U5M9V2xn6yyf5yytnkTO013n+C7ORXr4L2Dcu+c48gUR5E3kmRI8+CW
YV59Njk5HCx6txItE9xDHkquGoCmH8zG8z6tdph+jPuhe7synb9LwI9dl31HWjAqRPdAvJJFvTRv
R3/JXVRPW75cm84w3hJksjwKu7eO29zlxyJ3UbIWU0OgSWCtX5twLt63ozu/qch4uTGMIH2YA7Mq
0Cbl7bEkhvAWR1X0HupWeWMlsfcmRB3t7nJorjvU4uGtifj1Y+mN3ccIrN0ZxY2xp08SX3kdIb47
qolqT7vIcGmahu6VO/n1+2aYa7GXGvyTs07Gc2Jn4i4SjQyBt4f3KLNtZPadc54DYd/bTmKQQDdt
r0UXi5fEz2DzrLFxEFNB0upGDKEFQe0qEGtx5WTe+gh+f7j3k745W+k0Xadzjo0p3lb05FmY77NO
uG8gFYfLEc5xzW+x4qPB2fW2adyVFJuwC05hWcR/oDR+Ig15JP8jnM7Vmke7AtDDrh8IO6qywvzg
sgAfjaUIH70kCK6cLRPgyXo+AG1h70NIMY91fsZnexChqJ/HKveyHc5occetyTEhamaeE3JgEf9G
PDJhYd0lAGael8w1blqb6IqY4861x3LyVogMCyk8rScYM9tObFP+nNYF8fGzXaOeJ5qETgnZN1EF
Cg6V8ERIEjKh+oUFtXJ2Nv+X79h4CnpLWPJ2q220v69GMJ48PKvXxdiMxZ4uQfEWROHwdmazYRrf
1+cRzNUupA393kdsae/iSlhFsTeyKeWETP98mU5lUvWfrGCoH1KKtaMxM3U+xFNgkiRKa+6I//Np
zuEBLqP4Ld1sAnsr68vUO08+fX/Y38VyMsagkNGc7YmDT2NcW0NbRHf06qorPljp7CmPmgcqijQ6
MdqMJ7QANltyatDfwbrWsLySxWjvGFaZzygoCCuNPKLT3Mb4ZCSDzXGwy9x6x7sqv/pb7V3lqeHe
im1tP2NbM24KjjQ8XO5yn7jOfDNmpIjsaPFVpLyH7aeZvePWWj3/I5i69i3ZVKZ7qNNiOPnr7D/Z
Vl91hzg2uptg8AJo/RTErwaJ3CuayGaA72EDEjumXp/dt4szArWJ++bQFF5QEzGL6zj8naE9gSV9
twIH5Bu+GafKPpiC7Pp08/t3AojbcbTzNDtNXmS+S5gEkPMbVjEfSLCWIOZ9hx3feGvBgHsVzsry
E2XOHV4Uwo/44s2bGR7aMXTG6gP2TLpsyxY+x45IPpIq3/Y7ISUqO76F5r0V5d4pXyyo7FncledE
hNlnF1f/VWCs6Yvbox9w4yGAiDJzOvQ3u9wtcR3zaGK5PQH4a28yO6sPQLbogrlFfMizJvsaEiWz
p/AN33Z00sDDuclVGW4LB/p+wF1sJ7fVNjW3bbY+8Ma/5L1ffWk3q4ZcAiVQFA5rd+sMR+S5Gf+K
Gd1N4Q7RA6YlIsoyrzs57ZxUO2/OmkPuGd6d25CEEzTmZ9g67u1SLHgAiRE7z5ElJe88u4esa8rf
N9dOYX97okd7M0RXjTt1H3wYRJDUCBl/MBKiEMe8F+/qbpmu/MjYrk1Ws/O8rvGVy+/OD8HkGu/S
cCIFU9D3LE9LXmT1uUjCNH9V6nq6hFJRvBFmS2d4syQzJNta2YhTlrFmo1DLiDzKJQPBjpIMv5Y+
LiqyhOp6aOyIVrX1s9QnvdNK9oIFhfOcansS7UlK+hW+PACpxwH6XxntlzKZt+wpwDhLHZuTAcGP
eIppRXElD6VqnrfBixnrndmMGKd2NBGYzy3ZkLS/xV5UkaSuGy1bjbSDsh9X2nVUE436RfdeGV2A
At33FVTbwzpO03aPuibprrqY8QZ0qqQh2Jmnzq8f8mocpnGXRB6RMCMwv/Ro9J3THQyjpqFhxPUa
vpogIuMbkPVWhYmpoMQzyDeYTy3j9/qtO7dx/jvBZGJowJf0InsHzDO2LBqzRWmbtwx9F88/gz9I
2mw3gpQFdjwD0F+PhJkbIcgbUgR3gB8SfFrxnLNx7YBvSDtUT/DYvZ5w5lGJRW+0qHQOqmMUXUho
7bY1a4TiJauGV4DDxYhAEkOC9/UbhM5uwuJ+Zr6c3KymzyMWBqI5x0XMkJ2+W7H5zxRkQXYc83k0
zuhaivqNpvJXG6NxweVImA2qKUmEAC7kDJLyNQbpZPV/cGaVMhtzneVxYfEq2YrBd4H3+EGVxplp
yDaaHi+g6scOusOl1vZvNUJOO7qi2C19/xiTM193D9RSdMtnbWZSgxNntDdSwbbQ6NfkDOGr4Xeq
wSKBYIxnVX9QDkHgV11mJVorjAxJ6le5z6VEDHKctJaqkUSq/psex2jjlZhtySRPzVkOhJXyXJ0j
tB1CGV0nZQRrs1q22DgFyda1OeNWARWkPDB6hqTeTeGEXNtaCZd191BPdiZLTs4wjMZ1KRefcLGu
02DyJuOaWZ+TQb8J+GrEmdP32tmP8SQ68ccQEd6W33Iuxoq2m5gAm83NlhDBQWIaRtAGFwsceh5y
lVlRg2rvURimyi8VEp/Fw2iZrhxdxAEKlG6/xpYBDryzJxQZEM8LLKFn7RoRbSjdmG060+7VI1DV
r/PNkC9dWwgHu0oZySc2p4PhGGYgHF8BuCeCkWVM4Dtpt6kv24sX5axUIqThNYd1UKM7QWIIWIJt
3gCvnC3RjSugfdVpbV2boORjFxiTDRbv0j2elNN3su0NNbQhCtq3u5p8UO4NbYDRTWRHzWFq0cgZ
1DcNr7pM39qyDKtpoFax2BhJTWkkL2hMwUKyY164Df0/3XUMLip1baXlZCHbhj7x0Ut+rmYgztQ+
cdGtVINgIXkrro3fC1tezSiQOXdvMADDWypvx1aqH15WRTAcNwYmAkfRnCaVBM607kdQgJIbOaCf
MdN9lnNywG3mkXwNuPFiuNNzaG3689tp4oxCSmNqNrsSrtrytMAF61+0jVMQSsjqopQVPV2pjHcx
9+3aAzy56BGibI3WA+THdfmcsyyYH0wIvg2rc5Tm1Qlr6TR95tSWPdeSMjwzL4+s4p2ZliPI4cXp
6NP3XZu7T+mW5OVd5gN3P3Wcx/y3ai0ZfCb7DNQuffUhqfAcGB6mUSLmBvPPTrp66PSYURsxJmWL
q6ZMfqN2ObBQaKOztixPl7k+CU3cknUzynk9GAc8bYglKh8oj9Iddzy13uc5WKzoi0gppV8Kb5AH
ffKYpXRNP7QXc4TqAvWxKVUdWO7lIGhoMKm/q1YRV8+NDaJs3NFQW8jqW12AygQgXpqKGkWkNDYg
jOXbwcA+bee1ClHExEHtNpwHL1ynJpoRfaivqCuKppLN+nCNuRc4Pi6/q8mo1YuEb8pVbPjtgolU
8wO1YxcIrVi46sWVuz3BdXKfd2io8B/n2JRTI6VnUmu03ubXgIFNExWr89p76DbIpsY5vbzV3mWc
QVLnosZA9hrIQIESMqu9HBLE1d4HtZQBJpbOOj0NV3PnXjVQTPCIyAtmpduvhl7+4HgZdcSE9qDq
UmZ7+l4XlMSyyie1mcACjo8avtNVGGYEndGLvpPGj/QMqtuEtpncfkTbyA+vUMQkHsjtR3s2RG0v
gmHIZFcLiSdqIfaRC/C0YxGWsh/09tIZk02gONJDhKqZy6Xul0GN3fJsluIFh/Ct7cmfVlj218vK
uAsaaEEDuKKeF0XuB0c99WqXHLPF9eSXciWgNShrHjVBXZtI+ohqxACi3VmlyFjptW9AcRi/cVbX
WM51J1y0bGSzElqo66ZNUPpiK2OfAHbP67ZdIpcbfybnnK1SOSoCEVwGApcJJPSEkRWvBvJH+hzH
4Dii+L2gHboLzMHdimnsruKs7p3xCDRGlOUN7c+w7c5WT9oV8+jIXxaIlT5RkOsZeldh4loN6OZM
N0WVStfhBFoUif2IIgGc0K5wSly8V3ompuXBjtvJeQ66aHm3YtF30mZf1mUzfOlLS4z2e6dzKzc7
eOa0BvPJslaJADNBQ/LNqBm6mCLpBfmmoaOAl9PzkvLxrX/Zcoyylxstki7UfAkHUGmJvOistaeR
kli+KjRC+QUCR5AVQHOZhsXIEPmuTEXLVJsXUzIf+7Qj/bQMEhW0bxJbHRBpCbhDNFfoOYDJ3QjI
vry17SKJcwdzk17nisFzeZgMjpRkJrZkMD2QicHR9JA46RIUB52LoL1cUQi3wv6YwzoqI2S3lydZ
38bqga7TaXDi+yQzlg1NEOkPov3cW2ipjoIwmGk9MD6XagBd6ZASL69/VhmBM7yQeHK5vS5ytSQR
glu7iJAaVUc/6DO+K9Pt5KqrPcwaBKA8cZlSQIBHkfpB/QUWXS6lct5cSoGQGDv5hOZxKgdr2RLI
bbbpLoi9nukJX2Fn5KByIFH2OfpAGEjcLukFsju60YzdWssk9Bxay4QYfEoZnXbsafqDBr4ZPdxR
7EqKdap1OQ3OAS6z45ocXd4WBcgq50FQ9BGOR7aw1GhYbMH8u0RUG7itIi9HWvQk+0o54mTGCQO/
AcEkX1HtA2QiwGSgOoLWtmA1NvZbgaiLjjOqxGo4qDJaSwsxeZImdD0ZThb0h29EO8KwuBKWipdq
KVp4Y8omo3bEKcJ45d0a2C54B9o07fWVHFavZAExh8xXt7C756LwLrwBVdrShOm4gEqRKbq15ybT
90zX2HIQj5hH4m6GuIOefw6jmBnDOcOedTGH15RjVGXysVEiMrLC5UOmv1fQ3/JJQVwgH8MlHuTT
a84sJ+Rb92A8zMPSNXNV7dXeRitdai1WmpHzMXDMrRbIFp0cLqq+Z/TJA9j/5QDSQ4G81st+pnCY
Wj5DroQ02upj0grGt7cONeZi5h/qRJqIXurThjwd+M7UJq+fafLg1GfnTJyfWgXcW62A+Bn2uBjq
y0lRAfSCbSi/OR9e8gN0elilRAharRMoeUO4OnLV1TNWdyXWp8M2yyvKTdhFR4DHVm45eslGiSTX
9tGE4YaEU5nCyxysiXdQXEkEDW5zRnTlzNZ1c6m+tTrQaBySk27TzGLlO44Qy/gw6otWt1yEQpHv
SP0nW8mCFPPFVn77b1dTKSeTrpcX33QX+k07BOCUUFsPOQL7/SiNqAgR2apXunij4RNFGqHc3Jlw
3OpmlzDZoo1Py8kEOqZktOo6OEMoL7rSNnVhIj28Sl2dqJJbb+QRZyd+VaQQDPpPtA/kJdIaLcSz
coO2ei8NiVwI3cQDbaEeirbHOZWfviHClYIDkI+8XWtlik+V/LeDpk4FhW7T4Pd9U9Gptzw0Cy0A
LbhUMsIUMA6XSGu9lISHlAN5q6t9wFcNDXqUl0yvbZOCpd5p5XdvrovERcgvUwpWlDscHaFcaiNs
DnzfiS3kSUyH2E1WIPso8L4kW2PrgCqAV6W9AUJ4Ghd5MVaWaF5M0MHmVTSMXLMk9KF381BL8CYU
a39UbvuRoBFeUx7X5Hu51DC6WpyiGbHeQUJ9EcYN8Zz0SG6UyJrzF7oWAmXk4q/EKappkzghHcy9
R3cwIHaB7YZrw2FU8gc03qAyuG2hKly4nPNiSyWPKnb11k02J1Wmq/xbbUp+FGWYEpaiJae6b+lq
cMP4l9aI0iFqiIqqovqLOrhSlX7iNlIKmauVosjHqaE3SnkTGzeWivECfMf5Rytj9L7AqO3SLVP3
uv7ujNSRueiq3aKfOFVrLkhC+Bwa16DVICg+pHRVlU8x3mqe9KLlyB+wkMnLq9pdZtZc2mSKA6Jz
AExC1GsKvKI3th7gaDoWD6BqzG3et+YSWVQ98jgj8k4K1lSpzUxBym60883ZwmaVWC4TBBHSX7mb
YumWZayFvF3uTKo/5zm5rIkJsec2VxpFNvJVcp0TMpmeNGdDUy3Qhcr1XR0FQrXK668aH4XczlO6
WFz1wL+I+YMlTu3lPqSd6Lt7XyVYWja1vHfQkBytiNQSUb0AEXUg6xLV/1IHIGNBOHBPxo3l0SMe
nVmEehOpels6kb9RKb4PW0C0dnnolCgRnZH8inqnwIBZM99DtlofwYhLC/c3n64SEnEWk7W+PuBL
VzQ/8k3no/SIPKacEtXtoFuYxDmuYKSICcDDWl00b7rl0iT5ENhEEyzmKfUNuR9q/Z66kRVMmiC3
gS8PAJO8JsoNSJ3oIZl3jL7XkKUOx3V/X7F8CzwoU7U+li1k93CnFKtA1aV4Vtt99O6o8mB0QIKG
tmUtxxTriI5x66Ybq6moVU643bqJRBwjkbJPve4Fs5AaQ02qahWi7Juu9VKjJfgtecp1P0VwqJNl
ZTfJR1UflRx/lmWDUEEwerHSOCvtdahV5Sa8UBLBUsQtFFS2OUj+BblcTtizkeIva85IFuQ7ArQm
7QWWF6bDAkklLugx6XfbRxle7Ectl2WyLD9Q4q+L2Z1h+4fWeqBHJ7naJVIinkul6vXl4Z+vTwG2
iN3irqM3xqV2oPbxqXiIZeaGEtertoBWa6qHKMhp/XMobV1ZZnSmLwE/eOzlqwZVLRXcWubctixl
bNT9xWSjfWv0Szc+rrd18lbQhcmkUDGbqqQQ4UoRscSDyNc0w5F/0KuyRtsvDJJDAyZiQw6zeK9s
IfEGecu+mr0hoHTUZ0mtKVf1gXU54o8jcsLkmLaWOxTv6S7LwhzmsvzCQ9OVl9RaGYzQDCVENIxR
eQS4ZPU6npaYc/jBAeseXQmFLtDebteVRXRTkEIndsjd5OKuZej6oQgSOH4vET1dnj4teI4VWKNX
0tCuTteAJ7NwevrlugGhKFpaXx4tfTIeq3DA88fc6VKK6pazVt1Lcy6XMFVVX6jINbNqHtZKdKkJ
AjPuBdfci7nu1+nJSGnycqIMa8tabjaLWBfCJvyqHLf7Btn/4j1gFwM9J3ulW9yU6evSmdRQp6Co
7fzdUKCu8c+p7U9eiMXJSkZihgKQyjuPLvI47nN/WNvXxG7EtBxwMG7FA0dtqzz4DRHD4289uBI3
PNgYXsDJetvmBMcmpjl03qag8Q+yG2Xd9zlYr9upRRSVnqOSk/ibNZ1G57pea1E+1dxGf3gGY92n
0h+j6QRrd2OumVerTzse6dSNmNvxd7NpO/GAKy6uzvHE+0NF5aDoFjx3EL+8IxAE90zPLx3fLB33
1qmy49U8N8Kct1sbKsyhELmNol7YAXVBwvKL3MSNxLobcHmPB3Ne0H85fTrfdN7kCzo1nO+su3qr
6xmDV5P7J+A2EfQfe5vFbZiVm9md3D4aBoYlIfln2cktZ4MspkwY470RFEu57tHmoujfZYwAF2Pn
1fFcOMCkzNoJmNYaMAL349bNK1KnMO8nQskQlrnLXmQk/eS7jFwp9Nsp64N/MHkMHAz1rundxciM
bbEz0mIKohtIUdng75zJMpftMDGzmh9L4Vfds/BqVC3RlHrzLS7SUZwA+do1SXSleZWBo4DsjNvl
sSEgvLlu6Xi691HZC+PWE3Awv4Qsys2XxvT9nB6ogUf9c7WhdyqO6bhM7rTrkZk3dIahHbz45czM
iR7Gb9hQGF/tPI3cuqibuUWkpN5j404Heo3+lu3mMXDEZ2+jvJIWt4Vumw7NUY3DwEoS4w5ljO2/
QSTDN7Pr3GgVDvkUBbMoUP8MobK18tyrRNJO112FmxR6g1qWDUQsrKta/K0LZVXiKxdChnVj+i2k
087hQJVIIpGWwLPCz9gqWklx2ZWaesG9XtwrObF6kVzNL1n9JjZn9SqWtQV8JjKVmOroWUZeOXPI
E8ZzEK8HJVLWG45qeaoRaezY7WVthq/FzRqgpDf3o6CVjf4f9AlBMfa2eR/jqe3M8HFxt9oIj8Vg
MbzIskAekTYLpd9rT0qUQEZ8KUT/PLPJ4mixWla3Hu+F+DA0YVy/ZEPhx19nEuKBBpuTWb0dysGF
K9FLb6P6tKvuO13+k1LXZ+uc0WH2SnOwGQb15VPATrYeBd3FMQTzaCSLcwBLK/sThWLkZJeqJOFD
2mg4yKbO6jtvzJvwvC4D0szYtEnce2ytMSnx+TKNJg1n9DhO9MQTW3NPSYH79tF36nj7faTwIJPM
R0g57XGG0S84OkOBM+TZLu3cMs6iLzPocO+CnpcP2iukPlY03abdyPJn4KVcUxEBw86yhNDKfdtM
0KmXyvSa49i1XbtDNGUbWNmII31olqhF/LTOSU4J4IXFCfBVd/KGOS3P0bAiT4IHEEQI11P7fWEa
rfnQ47A6TF67MDIqy08F5tUn4N3FlbDD8Qubz9Acgs1cj3HkxXh31pRfWgbpcEsTEeJ9NzXz65TR
g7viXCfepXQxH6p8cm7CfJqO4xzxIA70l92vDenF9aEnmLI7p1O5fOlcJGW7cLPnbD/3Y/PSJg18
lhUN0AFXd/C+w6x8CwfVvQPi4dS7bc7T9WR7Vfvge0v+gly8fWR1K7nKuZvSlKucj2nTGVdBzDqP
Y3SdruzSmvFic8g2PyOLZlUrGzH8Ri2f3PRc/LLbxWJ0gkOC1vPapvv9FefFcgOMNUX10UX4VRhB
8OUVTW+/MIIovHubY14N/HvOrX3KQLvddV1Gh9zyJ/+cBFR6u4yxln/teVtWYHIJkxwxmN2/bHWF
AimxfQdaGvM7dBQlEJLVxohl52Z7T3QC0+I6KO3ikHNAYm7XiuugypxDbjnzXR4n1u+hKYLPUIey
L1lajDcoH53HebG4yyI/PkWNbaJfKt0be+6LcD/Qt192thl3N6A2xCf2NnaGCdPSJ8Ny61Oa8Nxx
1Ps4orz/PeY8RBr1nL+pzag6DfYQnT3PXE6Os5if7cpOn+LM8/deVGSn2djid2mOdieY7ZJJ7Ggv
e5Au7UPtOiypmZFOBxR2VXt2qiD7ugjDet+Hfboci8nsvqB9XYIDykYagG5qTM2uKRJWlhiK5b7t
8EGSvQQ7qzSK5iEclq4/mqNdVYcpqh2EpmY2nbGJz895xFnsUCe9ubfdeEIYsri3OWDme489/nZL
RnSD6eq9t+q2PI15THA8pP5rcHcJmshhnuPrqu/H5Mi6JN6H45rcAXvtw2NDBfd2TrL5q90MCae3
KWQi7+RN3x34IM57R6aevjEXYomYROehuW8gIt/zazGtJvF2aqeh+lIaIKY/5OFE4jf/4hTK+cAf
GXvmc22YdXxlGpM/foxWxEzefTgvAY5Cjt9b5H/wQq7QUuzlj2TJGYA6gl4E6wxQMTkZY2qP9GtE
bDnHbaUVjM9yqJZH/FDFcG/PWEiukec01jV9tMJ6WVdyCPJ9GM2h95Tgs8jHXWDxtLG22LSMh8NC
fHb1aJp2BS0JxSjI/upQrIYfbQ4WQCL08seMQACURAMnGurBG+A/7O9lt86Hqo7H4H4xc5NJtDBN
825eE0a79YSP9Wyv2fZGgB4Jdmbh9W+yPMLjToyBnUYdAkUkabvcZMB+tWKnE/umZFZ0IOtkwDAz
Jq15zW1QOm/ysfS2fxpn+FedMEQVKB0O7YUAkQqR1z/QUYCQrJaHkuvKuVgW9QFxYIfTMTX/8mX5
H8mreKME/v0//pU/fxENfaEkHX744z8+iIr//av8N3/+zF//xT/usy+d6FEm/O1PnV/Fw3P12v/4
Q395ZX67fneH5+H5L3841kM2rG/H125990oqwnB5F3wO+ZP/1b/86fXyKh/W5vXXn78QeT3IV0sy
Uf+s/+r6668/uyBK/uX7l9d/J9//rz9f9+Vz/9P+Oav+7X/9h3/2+twPv/5sBNEvgY1sA6dE5Fqc
paAxoBiUfxVavyDyJgfR8pGTg9vB61OLbkh//dniX3kwhQgdMzEpXhhtvcC0cPkrgDi0yeCEgEoB
HvLztzf4l+v479f1p3qs3oisHvpff7Z/4FN4nsWKE5iu7ct3gRD0r3yKeoESwPDOOk1ZMZzrxK4e
iwbnNV4UclHTc+oHiIkcK/vkmu7XcLaTNwHBIedu6w9ma217OlvxAX16dGViidolyCLg4WehfZwq
YjyQBK77YGqv0sn9gkWjf81iyz0VBLPuvvvu9Uf7y0f5AS53+ShESZK1AsUF7LX8qN9B07CxFRki
L/O0OdzASfExkIowW/rndyw+48O6rueUBRo5HDlGmAabBU0oJc0VZpAMqfPWnEtr8e9wMzk3ppkM
+yasFw77uC7fd2HRvFu25jezzP8JIeXCc/vOVUPQLXJ9VwZzIbsiYvsHFJYdFlmbcL6mn2v66dFy
uw8hpPpPBIRMzT7qOPL7SyOexerW75p2/pi2mXlfJ9b4ABmjcmTOdf6GarN5ghtRynTGCBa3z3wG
FVw1v6b2FF3ThvpENDs2DDOdng2qMbjDa1W/HcKRldlc6/6wmMF1F3G8wyGTImxE7Sh2blk3JyYw
vyEzi5MDSMt44oDi4bFxyGt9uVzI/9Zi819bSR6nV2zP3etP989N/9NprL8+DzzB/z8tLKwyNUvN
94uKjWqXe/f/vq78z+rf/neXfXn+6etr+dMDK8Lrf/LP9fpisYhwYKdD78Edg5/EraPXFzaFX0KY
QpekUyQBf64uofMLGEpYoE7o0jSC9vTzT3p1CX6Be2W7KMsiz/dc1p7/h9UFvmRoMeHw0EJCFsLU
K9FA3z2SpZWDJSSW8XVqoN2zBkyJMIAbb1WyHpXTxzU6eugCMkE33RsiNl+6gB6LdVrWjX/C0PXS
8E1Nb3rnFShWBPivdSijc5anjA8WNLHb0wjphTMj+v62QT5qZb1R7lMQK7S4XJKVawPNwtpimk4q
BKy3dsUD8weRfIKf++5a/Sfr0A+QS1hlfKV0bbDm+aEX+Z6kFn73oRHihL1v+tlX7TUHuSslK1GE
Xj4/kTcsPcB6RGW4xobpf3YvSaG1PUleiPb3JwGNkuDtP3l3fzWQcq9wgRFgB8DNHChnlw3hu3cH
RpBTTe+Ll7okCISL4bVMBdANtAwfxzkOs1snZtz8TM+tK56xHNR8Ra0gHATgYD4VGDyWLuiLcd8G
FqEQnCI5XaE2x4473bJftea7ZQq4XH//zi/W1n9fJOU7hxzLpmexNbJh2T/cTIsz1w3dHOdFJkTn
f9gEPk3VyRyrsU7oeLUIJw5zu7a83ZJIFY7vbYSz/EkgEOVtYgZC0gOvM+UHqo1z4m2Vtv+HsvNa
juNauvQTVUR5c4sGQNBKFEXp/LypkPQflfe+nn6+7J2IIZoTYMwNEQC7q7bfaVau1c7pXQtMh4rl
4MTzBx9mJRVP94g6kiGgwKr6q/QxYYtPVUEN3PCTayt4eQP7ECFLUSV718fxYcEIK9p3E9KUydik
edd/mzY8st8mOj/0j66TeyxTU0JeQyGBkBYG6GOCEwjZSDFGTvBUs1q26o4ns6Tz68Lu68amjWPj
0/ORmsTwE5z6qGxedn9t2DXVEsho6KQd14nqx5I1QDV1xdMA6uEdP0RnxQ7ZoYIKP3lxx3SafGIM
/zhj5gXUeODwnNySVF4FIPlhkKV+y6IAMT1pwn5uGY9D0wPyxfvKD2H4vpCnZFOP5hMmvB4T4+Bz
Xe5Iw9Nr/6jjh37psk8kNGUs4N7/68QYXhHunuj/MsU0yxwqmd131V+9bdHh1V4lR4cHS9uHMT+W
+/0sO46En6zFl5xmPhs8ZA8FWGJQehE9uJm00wO2ZiVhg4ZN28wQondLYP23GzAvyNdXU+s8jGnU
Fb9SqCZot566NeSz4tldAShGEUGWu9nNhvdnaLeQuSMQ6vck3K9DtnL/h5/2dsVGoewgprgDlDid
LJrCYhChx2P965/wz5jOnYgNJ0edlJFPQqDvyn+rFWrIXyBlxgy688CJsEcZo58feD+sYIh5XPQb
gwCuMWg84xvDC2Dd7hBDKv7UWnzHqF/B5LcK/gS4JOWYJIXxkB7IjwjPwFKPpOXfDHFPNgb+FqGD
WEyyjACcqIkqK/JginfLHPeuvoupA5PkZpyKylbYVBOdTo1yVGV0supsGXidanMhpuMesKe2SGFW
v5YIUnD2wv1KmFZ1IbFl5OW4tfK1cOwk/7SjasPrjnCG/ODSraGVAfKo6nSlyNqERBsOA+GV9U4U
Md+sm1VG8d9UupD7IZwRJ4hzdeaZnB5SsToQIeXRxMFlps6+J/v8y3pWAsves/SgEX7ZlbxvICnK
R4YekDSlJRRb8RHVE8aik7YXCxFGlL5Moe7ri/uGmFWousWv4NBDPIYq/uBmcaN5mOTjvg+/kX/p
ARK4pC+gZtn8fcunj2gC5ZPziS6JUnxSpcCdviY5ILbsaY0729/eV/a0xPuvCk5QMpq9CQL2Zoxm
HXNQ1YgGru/6ZRAYQzuUZHyQ3rimJV/vjrT2+2sDxVu4YsFBxBghDqX5L89XMEuUmR/b/IeuzqZ2
FzRZNBOKwOwOOqpb4Ck+v4AvQf/rZ1fuS8fEx33DDBIq5wg2PgyimxZM1LQMsFqEX2VxcNtnwZhQ
zX031jWB91FAu0FGTCTq5mp9N0xUB7UPTVVYFFfeeWyLdP7sDTgQ9q9pu5CJfn2ACJvdDhHpsdgL
uZshsOWfmwYCTPShHPayr2ETLsi3UTMmNfUzlGiyv7x6YBVoJbXlwuAevdFts1EpBIKsd09R9FWN
bEXtL0Ydes+sXAyepJSqC13G6TkJgkGrUbYVMsjo4k/Zyh5M4Sze+9/6FmVsdlackfukzDHbT4g9
zItUalq5AhRYA2eFNUdvlr5zQ0Lgh2wsJV9GylDUxxsjVGwVxVXazvDDKBJiRMBrni5IYOZjdOmH
RfaeVplTjg946AGCVsHVkFMtONJ3Shtpn7D/8Udd1oooMLKEOxEZvpba4N+pYZ32ZKYRXdhC/Mv5
1QptAYuDv50QHLgE+WrcdGQVXZjwiD6uwvrfht3IOaOa9khVy+kB55SMd3uu8kQ21kJL2m0SjLOe
OumWjtaXwF+FLs2kRWA+mljk+zDXCOmk4SYc2CaFgRKQ6wZ/9hu0Lv1jBu7+yB+0vF/pi/VlW19L
p2JAdHTb6KQqNYXK7A1Wgfxl25PfZdoNOLxDJpO2NWcNBdClbMHVJne9DdkVA3nV4jYJkrCcyTY/
6gMzCQSFvwTmWCRraVOYCvAJmYS73hyn2g6VOk39uHasr6sVNHFxHyInCiOHqgYiKZ2uyZ2Ku6Qs
GlldhsUbniSRWnx9XwW3RkKMkQALHraCh7mY+HIufGfZpejrgm4bpz+SsdoZM6ZH4JzWMMpv4UoQ
hHylUoRQycNU6kewswVNnrhxyynvda7gzlZ8dX7Tq1PpMvqRwM6breCUWD9E3BjMLByqIaRXqNHN
so33JRbbHcrGzgs/kAFFpO6pBRYNn0QcTgKtDdwe/PB7z9yFZrV0diQb3fziePYha8tsC0iHHA7N
Mi7lntI1FhTNyorQrWmDjPDKf4rVisckvui1RYWSUC54AEGsL5RTy9d3Z67p+RL3wtqgZB06n7u5
gKWmlZ2dODBZR+AMLTlJ9nPweuc+PnL0oy9Vv8ppQV20dORETZq2gFqLtvkS50e9QK8BQzeDqnbC
63N9jbV+d8twrcAo67lE83B2kzC8cU4GryWfW7bu13jOPWxWa/eFRSq2titP0ji6x3tjQKP0eODe
pvkutpx9dWxzgvkYqVYO7P29s4NHGah0qKbqL2PRFVstefXhIE3zCVVuPpUlPf8Wfeytv1E3Ln6A
YRPdfVHvxgQewk/FauPZvX29rzfLOkY8AAuB0xSeG1yxW/+Wiu8Q2rKj/qL+rXfUUoTWpOtV4cmg
8FQOLVtQ1ASJbWCRcLtlXPOvN8eR2+n7oYeLxmOXAWanUS6Uty+3GQX6ZLzI13219ungfIMTR8B+
XHgCy4O2AYehjhdpY3ZCWQ6ye7anffsnon60BYE+BGVhd+WdPTaUJL43GMSs20T5LoXfyAku/Rks
e/KTA0Kiei8ajvsQ4LzAGU8cBm/8ZcO93u/XA+28L8+KhFSJiX7WnJ2weXwez3QNahIoHWUab5Uu
DC6WhXX1+hD+MII4n4SDUKBxQFZFt2Earnw7hzAC6cCtACHtSGZO1CqtUjRyvubH2K2YIq+/9MYu
IzKFqYFp5vq4hRD53fQeaP1YAUjsv+RWEWIVaTHES7pxT7SASNQL1fz6E31VAh+3E4DuQECAPSCl
ixbGreOyQZo4AUPrv3SgMDjQvNmVykI2GXy89yuMhlDvUWJfYL/EVSdHslozTUMR9PpB/xj4i5zT
jlG7ra41ZcW1PCwH8cOB5/eBQPgC83zQqyeHlD05RM4uh/Eg1HIInU0OMD0b9ZKrwWRYwYVOWJ0H
FcLVdhKSQcYEBQugbLAEiTkxRkdnjfc4lvP50fGPBfHbLIkbjtnD1GXNlgUSiXzqHjh/1Xk5cgmo
c6U6QDPxCDpjGfNAT/ySbJgU/VFLgNFuPKAtasQ7Unxd5aD+Fb1pUJrFeGvRK6QbhoNHbzrAYgVt
VM9sbz3Bw9XmULbBJTNOVQvqf3gc+nLgITnin7REn5xR7cQYehC1cZtV7iyvS8xYpMZHIjDEYDwG
3kwhxwfscflBzaV4nNoitQJeXl0qL9xdARkR9RXWl8jt5a7BVeQAeH8GQU67OmPTqMVIzF36AyWC
yHwohxSVf2LojOAb5MeQiw33zNNkGLzCeMx5ZrAfolfhGmcUASq5iPXrsMqJkQUfvHiOQIrEUoNz
R/gkRSWd9djkDiXraj/aSS+VEBgDYk2qIahtcM2qhJRR7LEZlWDMyRqqKF7gBOn10jUOp7ND4oJv
WYz+1v+PvY0b8dq7AkkAJn2wLPlrY4aA8JSYTzr8kG3Ls3Gdrq73df2nxsjW7q3c9AxnZDbROYfC
mTmfYJ5mVNrxN2jTnJUCtqVkU673agmzeP+wUI5M8kGFtyn0FDvtgP1SOFKzxQhdeZYY/iQ1ZA+c
U7nYwz3ypOt83NWtLUE9sEjHyf4I+yD/vUBdDb5AALs+NAQDuD0CrfkbqJKkjbkR41AaTiU+t80i
2oxCRrtM4hipQwkXjSxM9YF0Ip0wF8O7NUaUb3RLTvDAjLq1wNbC+owOi44aE/r1s9X74UQHKEau
mkPWi1BZuzVHrBiVBAfwx29U5g3cguuEDzp/1Rr5ulscTtyym9J2vYdXal/Sf5I9R1IBzhJPQmhL
5cLR/gT6xFrW+3ZyisL/rzr02whJBWyuECvE7QXEYZzNb57ZMw/0IDnpKkuuYuOupiCExFw0dALP
lsEKSIDIl9GlncC6c+HYkJCyyDS2YIN6ZJgVirzWAPYJRmybVwx/WgU6zNVTNHjzOH9VDeTXB/GH
20HUKJyY+Cy5RMTibrxiKkpsQHagPFPSL1LP91zqMSM2KmWazkEN+n3lUfyd/+YaNPTrTfBvPHNC
FvgEMNIzh3EYQPr40kRwwmHbsrBeSDy6BxehcqzCc3v1vkxKARdDbAIwXVLOqMUVbYG6HNQAcL4y
nc+cEd9j6WHMlPISPc2LaBGMdmme1Q2JpF0SP4DE9iHpZjTTcAVIfzKpUtVNuK6glIByaZTreUqz
UmEevJ9b4BbY9HXrSfBCCZ3DPRPs8DBbZ8nUdajDkwgxxArr5B/A7O4QupL3q9lVVVdZKzXlKjg3
eLiz27XNR/fjkF8V8Ewp4UY7Xh9456WgD5WTSJUFrh2HUCMRsrmN2YSwMnj+smefdcS7/Zi6BjYm
JEJqyrgmYnsXtEL28h+EvATWrh66wJUYgajIpFjpJ626Nb1dcofk6zwbEk5ESpwbm4ncVlVtgzt8
1shcZ7zGxUQR9a6GEkCCHb7fyPWnV5Ce7dnkCes2rGlSO74ZjzJwCilR08BBBRUPx6C6++otPR91
Joj7eq+u8cTv7WDSHgRSMMRcMARyZL1c5ImPSnKwlutnjR9ppMmw9CUmXgjv+kqAQsNHFC8NYqNk
icRL1aJQp3nA5qSLz+ZCPVfySRMj7iqydniQRgwMhi6L9dwZdk5TdaNhZ6TqxVXXMjcdvC6qC8IR
+u3KySX4kph7Tp3gwkgq1iYW3ZKz4SMLmCrry9nNtVThmBmAI1byAtEOJhieyENmTMUce2KCIYxh
GzSK/6qDvppYGs5+w7fUx673XFh3MvMonTBl9KbaUjowB0dsL7A3bmVcf4iFAaGHbEbKHx59u5M7
nESmLFgNubw+td4P2whUAyX7ASIoSJH8kBrIZ7+kCmNYf4XXWEyZsiZOHL05jVaX50PBR7WHsTvU
XtH5cwmNyl2ZDB2XutpFlruJC4/wgZhjWjMI7k1i4XrjHl3CYJdTJvE7JQdX+06HvqHskf9zWpTs
v6h9Epg4SN6jvEy2BrVzbr2uSshdX4oTZJn3lI2O3GKvD5B7e8ngtrLu0biSW1oG6eXaByyct9sw
RV+zrIT89WmzG5KA7nqK9eCHju8/LRW5gRTJYcqQvHcEEsjpbSlhzgMjEEOkvUSFddT/TalSIbWZ
o2PEbbB1AO+tC04kWNgLqJCJoIMp6yuuGbPxmm7cCH+HnxbHl9WYWltMNMEEG0wdU7MhPPGHwS23
EAGV/74+AD+sEB8fDNU04mQABSQt/XIA5r1yonrpjq9etkr6cR4HBoBi5cD+Ywkn1Kjv+mTp+R9S
aTQ1WYIe1K7VOYzWTqkGSIKzCZ05e0w8a9m+NkJumN5BquI57TtvPUkFtoWV7Osbf4NvgKQl2rz+
U4FyCOM0J1BMktK+jgMFAGTO8uAQMtsm84m2WBk+0r/zEUABCOJclsfqR5LZ1MSlpDerv34yKnLk
fX8k+iGnvJ8QVmJcgGPc3PtwoeLW9Xv0+0SuovrLGTZyn30VMvVnnMg4DRjR/hO8wyPJWpMnFo0T
VghJNcmk1mtK6hryYPmFkmUh0A3sdmYAUqj3199Qa3DX30yGe29I+/42U4MVforcVnKF2bBR3X63
UxxDaIrlI0Nnok6BT6bquDe56Oaac1wTgJSweVC0FN8fc0eWdy4WZtKkhquQmq+fIi1+HCUcd+iI
AVskHNyCqvk+wArcGea2Mw5/j30EWWawvJIdGTuozz9t8wAE6tLslGT3j1RNsYxLM+UQpkbtce81
HiGypIYH6NMUh/T6soAQ5sfrk3mDsfOJklEEnmC/scnhnvPkDPguDpx3OwULfZL/flgeSf1zRkve
fuyKPrODd/NIbeQfVQp9onfH+pTptOM5haxlywfXhvDuRIwSwoL67P/H6RxBiMQ+9W7v+ymETPJy
hkcbfhr9aeOrnDZAtu5gUWN1WMDEiReWGALVnTd1rVTfDS748juzjco5WLP+FxzlvIU78fV+O1dF
6f+7ijGfQrLLKFHhiYDIQ9L0Zcd9jNa488fo1xxxCtSwK25JoOR50Peg69Ep88NvOySw/NK4s4vo
TRXYUH1lWS8yZDB7y4++Tjs+oRQxnj3u1hfjNK0OuUo+V2a4wkG6ozxygejF4uLL8MPCb6G7ePyt
BDOIbVlM7ZC6hDtKwML31B9NaIbOG0hx935BfJhPcqGeNCOmLtb6AtF8yqP0b3rtryVkl6wrywfF
cFeYlloU99O/aHfl22lmR/WnvC5SsMzNNmL53KOPY/NfwHWlL/a+efyWEWnhpYvloiXerkFPe5TD
ZAd2wBNnWCkZsdaMzkZRyH78CRQ8jvwLNTAbauZ53IsWYDk1Uo2Zk0bgCyn813v/nqKZhh6H0PDw
SX1d6w8Qv5LqrnKaUpjvRVUM/ctbMycqOtdRmb9UH3x7c2gsZWHyAj8DNSbF8hTeu/e5m8pHOCvk
rSqlrq9b/FxeDoLXa6yntYKlz3+A3ESiVvZAZagF2WwIZ89TSuAl/JbWsbSrDRryGHeFP0Ft96gq
jCppBYp74j1IylJC85vOyCzm5XC3jQs0LXfAs6QpfV+eDG3K1NPacZo2vrB72Oq0vXIQNH2D2IJ0
oYNWeeue9GFGoj0EYkZfsaNl3FyvdcNvqtdO+lQSi13QkeQyy9DKahmgKOgCXjkUnaRLS9PUHggn
o6xD7xs5GR2SKoVZpL23qjGcso/jOXTSNxLR0v50oTv3pEIPfmSLFfGRfvZOflt84OrBpTqKdYk+
JZTAMr7afuRiZcXjU8nic8OKpDtw3HPmmUngjXwdk2fCjKUyMfZUx76OKYmz71bvSPzLXPSz80Ez
UQ0UjDwhngdqKx4QRNijN3FY18VDuZxFuVITjM9i3ZVQS9IX9Lqk9T85SOwbRmzB0jnwzgNYdIhp
0JWXB4mbOjPFB3tB1SPR+Ca6ENdtdgzniYXHhV6jn4gwL+Hy+SDyAx9eew8h5DY6DxqbVSZ+DSDh
1ZA1e44NmQCphnGK2KrJCnJcDpLlVd8CbjaIa/YgBa4SlZaD/XiiKovzcRqwS2BbclvmyA9hWuN0
SQ7aZK9gAhAw2gSxpmTc0kPil421SiRLHQXIeMWXGAlpYB3rVBKare38TXsubeQ+dSNJGUkYXyMx
qTGE9SnIRoolr3ltag0kCvgcGu0t6Ufm9QTZHncvaAj/dlZyzYCb/8tdSKaRG2mJ4v2tGXP1Raha
Tsdfzp4ghw9DbtWDDmhx36m8h24tF++rm/Kia95THrWjKnOEh5jmaqFPZ4bePBfzC/drIUk7HW+5
MfZwf0vRGKXUjxqmXdw1E38tuLoLmrp1S3gCOSeZfWjynYSqvfPOksA34Rcob4imusMhEXZUbGR0
X0YdS7QHCYRrelqHbmghsnM+aYBekQRuT+qL8lYzuqXxobw4lVNjxvnAn26NC6mrJQGOc3iQ3Tb+
6dxTAC13D8z9ElW1SamHb4CBXYOiBVr3fyt0IDYgntd3CagzdsGL65aCeVinAHIkwLCi23yzn89U
C+9z9stweHJAEJYDLvuURMQbYR+wLW4lZUakuFJOsbMmHPxJd/8oVxoyaebLQz3LXW2S+SvlgARw
WsivOWJhWZK71dy35hdKIHGmMGXlhQuVPJyvOcII9Scki2DwfjqcrJeDDOr7jXpf75xqFnN7uoCg
pnaf5+A/lA5HnCRhv3DxfnTGHPxe+0xcOYPw4dVVU4pJAKRd7gG9JCFhkCvc3nfMACCkrcSTrJBi
Hvf+bEb53nht39YhJu9DxHmeIICqCCjV/ifolIgGLnspAXhwD/6e/64XRja3G1yd536mdQ8h1Nm5
y1u7LgQkNC5+S2fdPKXK+pcORXtpNbV/9KjehpZrEeHPkI6hciQ+PVSjXrzZn4AsMHxjyeEd/xuT
lK/hc6Svcxntd23nYzWXl73JJdYwU7wRfjtc0l/2nYANqOo713VgiwXdgqfzx2gMF+qTob1zqEjr
xdTJOSW4hDLY9mlAf1SiGcQlJbxWK1XqNSJe5E/qeL6DVRPOhBFjZDvm5cGH6M3u/7HWpikG0AbF
HrNCqhhxjIUzrMyq9QS6mOytgxIjtWjHE6xqc759gwoyPHc4eLMD4Ol/C89d0/qrNmiBfZx3Wzme
XfekLE2zMQ3g52o6LjKIrpf2Xi0YNSIKxy/n5CNCGhvDS7W4h1lDNnVLicb1rZdWH70ygi/43xxq
WEYMowYe07cUdyX51wAuLmyqNORc3d4GC8ovydu83kirfD6HEdTMp5TqWRrWgN9i3tdmlqWxT6yh
8a++XIhR/++2piNSFHeob8JC+L/GOGwsClOdtxS5EXcqL4htkIr6KCFOHnp6VPxg+8H6FX6LzrNl
1e0V4Kbi22F35MG+Qe0pc8m9CzHe3y73MotV20KVaUer7ahs6VCEcjz/R0WknP9h06DNxqoRvfux
K2HP2t2IYn4oXsO8YdHp6va2Mw9G6JfN19spkSNhDLAW/Ke64LxMHha4lOk7eWFh2ioPUBq8CE5s
tqGm7Afv6AEjubFdIjex5tNq23dFhX4L2brYahFOSw3rXgVax14hvITRpfkTU0uSOe00iw1IlREl
/h8RQpMC9ebIA2+9NC18rJBqpteotVmbUAAvBzwCoKOo7fsMv7PAy6Y6WvLxt3hBNue8+PAcRPuf
EW7R0b8v95Ud8IZ0nTUF/9G2UPJnY3ff2eirhN8gb555imU5sguSuhGzj3ypzVMO3CLslgqVWgzE
kdhquE9UYPtM3POBuPsl+60YcGdwq1vq+dhZ8doxLlVsT6z1YIY6OP0tgfKOj6jp5DvZ6YW/1phw
TLgxFXMqjWV7e5Ar4thdSLzIicnOQ8b5rU8RGXO8zOHIYgc4LL+RIcgj//4s+ySu37dbnvOFuIqk
15s5+ayyFeMrufodiBiIuCCBNU6OUKmgIiLp4x8pogesENsTPqtfE/OMtIFoeCDDVon5mTiWSxdA
GvFts35Pc945bSH+iV4WzID4S+jQ+RyeVoCwJUkjtjENH7LJ520Roj2MW3MATLf6CxikElEgeBD2
nINO+7ojU8PmsJgMTt9tnOUK2kKuBDrpT0Lv09k5k/Fsj+7RShdYSTDUfWQiI/bZzKtYCuCdxWrv
rVxMVgiTB+sL4fKrP0RshEfFCKTRVw8NFVrWI2Dkpm9RL4MT5NGfY7Prrh2rjD07U2tLpzGV5f96
ilh5wZza8mMaqIrnt7rHZVWPIcdWwFVwyYVLte51iEDpW1823Hs62K4eWqQXJjhrgk9Z2LihxQxf
tzaV/nzr2cUBP8cqVcvd3N2b2T7GAz7DnDeZ48CdBmbL32u5zM1+mozjuBE2Z0AXKNzCb+0ciA+a
+Yv4FMZrNg4fdTxCZ4DQGYf9SSdRQy5gxIB0MQNH820yLpZepqtxPHczWT7GNie0+n4FvGk8fAxq
+ZH4he2kd/Pkp/tf3gqs5Nt2DjKierxQx0ubzWobYR5k6c3mIl5GxoqWX+8fL5toEig38R3VxZnO
XWA+xmHbGXY6EBoGDHXVMuPM92MvN/tSwDBgQV6Uyidft71u4F+AeCjFDID5SR2WAI5vIh0lMB4b
rtjmkya6h5bMIjhNb8l2IB5pVhDVxDC8QivyuZAMS+QTIANV2neCEUgkG/d3XkCciPlrMqZqhJOW
XcLlfUVGUpyEc4sxMU7DCmXoNYC5CUKAE1gePJVNQH65MrkIhXUMA2z77tPr/Q5vLE7QM+THKC8m
2fz/KHVyUadc8sRfPgaGFsihulugpcavWIslgbZb8xOvv/kldgr9O7IJXkilBHAlYEu3A04sLCuq
PZk+KHZKyZY0CVdr+hAbUrKRoW8T6VWKvtfb4dy6pgEnEy2JogTPH2qBm5mvTmSB6s2335b4xmST
loVwcAW2YReUhm3gWpABismIYOfM/xVOVkh2lMTpygoG+ZHx0cHpXX4D83+F0ZE0w59JTa709TYH
L7MykjkkDImjIMNok+e8caeL3UMD59zXjw0JZnbUVlkCPp2tAzTz59Nkx7TIogg9WVp9wJEO7b/x
+WCDky2F/tWC79WPVI0C9hG5tfR3/4BSAWecG5Jjz+Br8RGJp0HSJt/Ky90H+j808NZmD55JP6nb
ibGyzhGUEjjL+KJgYkgaaRZO98ZwQrCBYboBWYcG54RC44sdXPE5hUFbZZBY4XDrKgyvOnhZnIBn
uPTeGo0rVwSlRfZDAFIWpyzdndZ92CNbEgFEXASuvlbH1RVfB6vHlTOQb9cTqXQEoSfgslgCV7CS
Z3A8pUkHvj5Tt3J7YA8I5QHloNybI/gHHAdQvRzUzVF8VGe7N51HscqPVszhiuLCT0oRGBiQiW57
RcpDkSj3jm0Sbie8BPxm+qFdTAwpPLzrkjD8SfslAv+9S4pLQm2BpP88Mtd2eBOh9/qyB+Bljx/C
oa+5clWATU9AQ4in+HJF/kLCUzK99ZW22aSAFZHzk6bdnl1hAsGQS8QNZ5kqWOcmKm+ndr1aLKYP
FZeGLHtiC/b+EUUt3/oCAE1WgZvbO2t0N7CfTGQBImSqlqvBVLQCNtNmbzUU5yj5URgJ82jstFC1
bOMq0YQ5tipO5debf9v6yAYIEFA5mCQIZDK1NxGxeoDXpwyaDxog9YzVPpi7joqjAoMQhggUC9++
/uaXGUtJ0bHrqHhLYk47h4qWl2+uqIIAFrz1H4q8jDiwGljrwm/P768jMS2jZBKDNHWQcez+P+8c
kingcghycAKSW7k9vMIBuwcYyvSOMjg5ASDTEjNML4AMjjUxBDLwGT+DX/xwy1PGw2BzxYc2ee34
NgyJTpSVprh/78s24zyb7Cpbo08r5BJYKn6J+/q28K+pBuPjM5hiVikxBxZ+yWELWkbcrK5wZGOa
dDUIloG/aUoiCXMJomqAnhteTk0zzMah4SYTXllj8BmTE2+7wax6fapvL1lQMMw10HaKwKAb8m+m
msxxv6MTUr6fkxVRGZRFCBpTtQf9Eh1RKKU5RIOgEnDiVjsQtf3+ejMozr05RqDAoKjaBVnP0qKG
6ma1ly1ymahH9O82o9lo1FW75iocrddKR4kAOzDEwEQd/u6oILM736t1FZmIW13HctVuYxxhC4HH
FwSm1tlp6DBbEY76E8WYKXMuyiltYpoaadTSu2Ker0zFyAlzJuzRJiG/EuZxrjbuGPEvxhGwzd9D
DfkMWBuk53KH6x2sGiltOPb4o92kYpSdgS1IWvN5dOpkrLNkF+CDu0Q9bfQ0MGkMKyM9kfa4GS6S
Udf7Vv0jnakjrieCzQo8jUypyQqN1/B3BqSf9QQUQIAxeqkeZlz1HiWOKVaognIVXaSfJIATjOvF
w6pO5rvO3Br+AGXh8uBY6T6+nc3NbCKHFeopDAxxEGHGFCIruq1wSDRm5DU6oIrfmOZcDs2g5sTG
tDCAz/NaIrSSxuTbZlIGbGc+Z8qGdhOLNzIB/eCJFaztPX2Enj+eBuxhyk9SMtnMkrbzQDqUj6vh
rpFqZ8F9pADHgI/UANG6NrCmGV/Ywkrg1QrBKqdeXhpfrXj9oI40KpJTQ1Ey4sGZd8mSRWIuZDsE
lbyhNcIQhCBYmHOxMKHEM3CYtYsFwkIsFfHWi5WX8J09h/g1Sq5AKXUT1FoCuyD2lzlYtAOiKs5o
RhMs0IKpcRr2qg6Qmkn6NQWPDSYToWH8hdpbJlFRV3Bn9ue7ZEOe8bhoFD6dD8G5zx00YXi5/ilu
9rINq//U7GBQRPQGvAPLzmxEo6lKMvPqY5qEVG2AZ8QSMu+8O1O3GpBAvhbyGEZpPTK1gus0Npn2
UHH5WipG0Ev2OaMph5LmYeJ1TIp/TsoNzvWOiIlHE5vg6NlDYFazXcSVLG6XtwHJEUZLjRQdH3gQ
BMAEu1TJGlSsme4v/STZsZ631q7Vc0pSVC+GjFYS2gbsrztRSwFNtxZjfWs9oWLydKrMioZIBwK8
yxTZlD++Iy4stZNq0hGPJbHQeZNgmiARFUC/4sOeR0EJcE2Nm6ZbosPNHeu91c5HC3nQ9S6Kq9Ej
YWE2llk/o0GGq5Gj5ZBanNUbtPlmLGWtR9OdahBmlUFhmUfVcXDStnSFnQzV4ewcmYa9yKIaEViy
9XSpyFvJleQGK6av0YWjEP/n7WP2CFaKkFO7tZUymQa/j0SUGLKBcTbUJVawXnN1KzKU65ggzcIQ
3pRTRX0ZIxWuiHuFUGrpQJVSmsj0msPRHG8wDUq+KUPphXaYa0l3y5xHkyTzjD61R+0W+EV17DMe
QhvnHfgxPO9zLfephfgAH4GGoWH1LQ359uDXrPC7cX1sChSUizd26Mk1M0MOx2yTbHHX/n4tTh+W
vqSEkM6CpjZ0L8qz3porMa82KVXX0hIRRGEe6oO8pMv63NOKtFZtg/DF0tX0HYq3NKzel4jbfAoW
+YZGL074+/mCj3ZKOOx3ECrDkBvc6YJNOM1X7+1p7wVqucZ+j9OT3fU/UURqcHm/489L44FP9dj5
iXeeHC2laCwj4yqJOvOL1uxqGaKWneqVoVjHnrKUarpY3eFCSutBN8qDtcZQi040T6dAwOeLeYct
E3oQs7i1X0q0rAtGrwO9jQyCkwIgSayiVynnv7pic95ju1wGEyTW/zPBXr3CkRaLiexsIPD/nswB
mcW1RS2qng26u6jVk/ILTX1qeS6cVsSw/1QHlCCRkCh4Dfw167vdXNqeuUqUSmA8mz4KniK4Fo/k
vh9jAe4rrcFwuDLJiN/I21NTXTp6loBUdYTMDjE7VpHA61YJOjWfZxFha61EsonKl6B3t9kMFIVy
C36eD4qtnad4IUPPzW8qINQOyI5EMtW6BsXEZ0f1Z5HzR81+a+HFMwlC7M4sCd/UN5UQRbASi73q
+UJdz4LmLdZsZkHaR1b2/fs9a/y9Sn8S4LspkcfRcgDg44C7MIwJXvPGFAZkbjGWyChuA3EN+94l
cN1MwCeuVA3t6iN5/25Eyib0PpNIH5glXS4aeDMHi/ZqdaPCa46fNPJl0UcAzApbHd/IBQxHNO62
WKCuvHmIuzN/B+N1xUW09hX6P3c+dGZNSwFUG/4UJ+/eOPgg71DucXwqIPjnxyo+8If41j1V1mp/
miNQ0RaKrLbjva+tR4gnexI4d007jGl6qYJ4GOHG9BqBH88HGhZYLXD0ROnj0A1HnFwUkzzkTV1z
YhS11VIwjS5PmN6tKaUJ6X2Dpi+L00Q0gmuo53Xngxz1S+dD2HkQJgEv58KH8WOZJlzXOVifynvM
zakN8FQKxJD65BQgHyrOPUkNuez3CNwC8RVjZ4YeZRcuAqWVFNSZgJhek4o3sPb52NB8Lva2zi/q
z2Q+AE8LaYGkjT/q9fF8u14BKNlEOfN0PxaouqR3eh+pR2Gk7LQYTa9y5evXuIVyhiQUI7GHzE6P
/VEMpQSeIbZXGfRh9TcENxDCXSgiordzlsox5PAPG1Z5VGbPlySzO2OqYhltnaDRFQByrDBcHG/t
mHq+v/WcU2upLzZ5FvZbO8JcgzRzM38kOhSc0a9FDJ86ZjHK2CdGwjkfdYYK6EQGZYYirP97hQUq
Hi8UYPAntVvOzJFIzHwVBTVKqhCChH7x1in2CIFkqPvEH1M+A41obsFuldWl7Ufite/6uAxqCEza
MZujD0PhSOI3ND6SlmZq/X04xdKzKkjFZNdIqOjPsAzNOTibMkktdusxzzml1HYyjSziHK/jYazS
5SCZZUrfDf5G11ViyCk0Xmbu0dWc97OhVDjE8EPXwBzmZgOYmzOPQrFfzZ9QXJdb5SebQiLE38X1
PK5/F+x5nERAO3/kP2K1tMhqF/GDFmeZ4okIrD81R6oIkde7KG2lxEj4AXHFTESGPJistMHcwHuD
4EP5qA/JgG7So9eb+sMJRSUcuxbYLcktwla3IOHMzSjumsP80XInKYVaYrtfH9K66o7/CKO+9WWw
2yacH4B3pHX7BNhxg8MVZtk6ai4AbIMthKX4iqIiyysZxp2SOucdUheJZb9V6427R4qSNHycmE6j
0Zn2BZ23TwiCPttJHcbDT+aCAMjLySDWQ2AYrLiA6B1oPG+CrCkWGNoUERWMEwlNVAQyV9AxCOGI
IayJvNJAcE1gap9zEUiCtV2CsolB0zRxHpIgK7dT8mQGHujMrWTs9Ylmee9gKkjZtosVkvqdZuyW
7Btcuz1E/gov2kYPcy5OiLB+MW88+4HknwKItBEmf6jInoJ8NW8CWL/Q9hJoA+Gs+AoMfYb5XMFK
pyFPV3jPQECWjDP16WJPL9mY0H+Hi1ys6xHTub13vUEAilWbSLqQhUe00gb/yS9TWyLtd19E+c7L
NN3P/q/5mtc7Iz/i/pRBGV04ON17RdCE2LZARqPTFjDS1HD4B5fNaiW7OpJ7YnTMe6DwFWzRdEXx
lM7adHgpcEu1FroI1O82D165LwH4pGCo7eHOjaBreLC8a4J2MrlnSK8FG7CWjVwt2hB4qaRTPbJA
8vwOalfrzsE2pJHlFsRbehm75YjOi+ZsFXqtQ6NJ4jFuZarHyI0m1F83jBwUmA0A1c0otAQSavty
dDIPVxDKZgu6NAZcwveS5pBxJrwtQGqnR3EcRhg/EIzYYr7QdL14+B3nujQQVRfGJgu7BnH2anPq
ZHh0qP0K9l9PFzqv7WtncCqWe3Bqfg6GeFvrJ1RB/bl4HgLtEfBqQdZS9CgrFPy5O5YPnUckCuEs
6H6BdjtRH80PiNpmbQQT9Og523uqCaiqeYQ6jDMOdrhrNhrGGgnUJtov/LDjc3pG1ti97bmHBUl7
poIdVzRTm3sSxOl9X7Ark5mM3SwAXc+wimHmPAYpkDnIkwwqWXPb1dyejEPvhBPzpQjaYS9k4HTE
MoOR18S8k4Yzi6Uvi6y1nhSyzZKXiAri77Je7dWR0vkWPrrgYcvqk9rPjEgB+Tau2AyWehQlLLAV
yyZTkaHNx0z64OT5bUPMnWeMZsdATNIy9cGySllgf4VfFL0Ig78PUtCZIko1J599WCNGIE9gEumM
HjMxaVAAUEE1AD3/sJYuZt4j9fzyMl0am2m3Au4A4QhKYvYs4FTQBcXD6d2D0xDg9Qo748AO7jb5
rbcnwY7NJo+vqf5u9mRbE/sWjI45oLpiSvr2PqySMvzWl76oDYV1sDIdeKXyKHujsiC89AisrQ7c
6igTIb5mdhi16XKulYEjAN3nKUYGmI/ESyhFqsvoSJaDYpg9Cb4ko/2mgxG06MB1XL97El+T6bID
eZKCsJMd3hcQkJMrKHcUQkba0/VoNFhPiUFtU8AEYrI8Rw/AkJ6VI9xQ1Pk7Y8gohesAngkQkRxN
c1FimRUGeq9oCC2Z0MVHXbrkf1BtFmjPDkCOZzDVsnlrA+d/hptf4ex60BYwNfB8vTGy6gouUrSH
Fjz0RDvZn88bej0IJ7xf7ENgO8+gpD2UvMxp55IdwRBsp2915yPRex8aZMxwBX9orgq6GnqjjRuX
TlBIGkD9P4yd15Lc1pamX6VD9zgNbyb69EXaMqxi0UrUDYLkKcF7j6efb+dePCNxJtRzJRWrEglg
u2V+s0TI0PyOyQPgFLl4kudqIxJAfIUETJIdzKQlvz1Mzai+UVph8l1CjxAQSIArN4CZG6pEmjSp
3vbDoVDbnpyMlTWqjcQefbXRO/ukAP7FdsPJBR3LA+CZhtj7+iwQNBoCb3SlgZDzLSai2nxKtkcM
JRQOr9PgUZl5nLIKzdTp5pnspxzeK5Ns3CrV65FTCQxYbdP52ZEx/QgGU6Ebf9APzEnt/gE1W6CL
VVcrnFgKgY7l2JqkNvnZaqCzd+cSh1/+sub22L3qG0hRfihHSK7PaImr/UmOTNR21QGEbrba5h2v
Vqd/z12ZlFZbymz7C2gxlH5PMpSCNWw1z6TXj/oDqu5vCvAmf6kwRqAuty0OgHX+G5l3AzeGWTLO
tX9cJpPN71u/4hHRHPARVLtku9SKwlrvpGYBqqEaw6bLLh3VBKCVbHaqz2FtUGiTJ39OFD4QIGxi
BO+MsYRfMSkzAAVANpHnU1hjqIBqlcvNudhwq8U+4X7o5lcbiPftj5y4VcBKzFgU8HfBsT0F3mbW
qdogHXQ8+c8AHY7dg0qk4p3oYEBwuw7QVCM4eX3oGMFhsM2sqBQkcramp2EGRhXfF20UV+Fj2Yfq
6HEStC8h0Did0teqB1OV5ra9VCcQth8lcDijsns3yNCDXNpgx58gTtWQCSjVQQaqbu8qlBbD6iR0
qiG2Ffx1iB1FBpH9M6gL2DDvAhch5vJT3ywoI+1HiXpoqKKqe0XIr+eZhINTYWIJjFLAc1m6qkpm
r58eAoUiB4VYho7BMyQtxfUZ2x1J3Bfm8Q2eKojerqwVaDGIgf4lTzJX4iJWL3EjJwS+OcyjN7Cf
eABsg5c1xTasfVyGTMV/wzwrqKwgGssKP2v3HAL2iKffdt9BDu19p2MdeaeJQW2E3Z02Fs8igL5M
IycxrFDgWuI5hdmRe2mDYB3hXAEWxzxK8I5+BC/CQEKvoRz13OInwtQklY4iXp4OChoNGXSc2hrD
h5aqT2D/LsVCO9oUkkuOJvlHvSkOVGMVUtNaFHgedVWA1Y+C2zQ6wCDrNSj9zp0+S3grSwg2rc9w
NFVsKpRk1qllWbtsDYDxFoTSsn9RsVbKm3RZ9lVZ52zBWH9cYzy8UNqj+Mj4zZg9A+nbg02RyFL9
WnSfWeCJ6cpgRE8CKB002g/BaoOwGCS7OmoJdtXQyPvr8Ojgyu3kKZi0/COQXTXqMV1fFrOXKgrJ
3dyHPXuCLMJVoKA6IBjaoeVJCsB13FiCXihflE1ezEsK5lLRwEjRCPB37JrZ2ySSIepUgSoVB5UA
GvGkmlRjVcCRe7O2dbgvH7o1DOMOnTB/BboqMG57GhWiemvWqLaei9DaxurRaknv+3d5GisoTShM
sbFV0bzOV+SsgT2mumAyndYE82cAsxrrKdQvoQPicqh4gALAFmSswMaFCGZoXK58QLhiwLbZrYVz
Naeziia3yFP0CYkvOg0D/cEYC1OFqrYQxuENI9it5phVVjk0CCdMVUOsQP+SccpmIm+2aRB+5X5t
wK01DKxlr0x3AZ87lMFZgZHZqihRBh0hURXuckl1YMq6ktUiJ6wwQdLkxvF0zRUkhSyWIisUXgTv
IRWhxHqc4mbBxufYYkgZtmga3gDT21TE3G2DtmjpnLegLfqvbB0q/JDoWA7aBBd1/nEvdlz8npw5
cvonL1qiKviBfu8Xe2IybeEc++EfgcYcJ24xsYXsmqe5Q6KY4ic0FfrMPgl0VaDtEolka6KGUJiT
MoS9na5cBVLILX4FScFqxLxPpaWy3JMJbvfJ28qAkmgQoKkFlc+0Ferd1iftj8b+AuDAPUuqJ6kD
mHSPMZf0V3I8SQhsnavV+rBPjWEY49PsriggXSp9iOj5g8+WOu0FGCtpiCB+9YkqOYOtiwF+VQHG
5YzSSOZKBeWgvNR6Q145YA1iGKbeXqXpQpKvmUuqkqWx3W6xsaYkCp7lFnXolSuXaPXLGqm18bIS
fJDU0TNtKuXLo0mlEwLIr4Az8tJ6K2GvPDeaLFzof9yakMMLNOGiAmALnC33KpGsAJGbHbO24dHE
pxCjNWGPoo2/gwVMxmjP/ujRHmFJVJrTU2zLjaWqL0lhRu0sEq/6o2WxoiQOloGTtKWiS8FQWZOt
7kjWrGTs+i3nCKTz1hbPUrxcZKYViF4w8CnSuHxaeALQDdRuI4h8GnIBJB/bddQMzPwi5+ifhk0l
avLGnBSXR4/W0nhjougmn2ZuLRX0RPueyHBSG7rmDUtaLJTf3exUyiipgrCtwCph0/QDxo+UmceW
UmUT0MhfoyIxGjSuLbvggX6QKnJKQEyACGlodTVqwP7vcipX8Jq5PwE+ERiRBgl9OBxidUZYSa0W
t3y4QsGBeSavyodYrLYgjbrPrV5dyiq4fB/a5AxVv5kWDudmjPlagMchXw+IQZ05SO2qj9LXvQkU
7TeSNvWifBqPivMJlT4cxpAPyKyBeYQzy1OXotABpkPj3MagV2tBJo+UMORzGmZP9bNmUFM9cwWR
PnijqhiRrTRhf6VFu5SfS8233X2waN1BZrNUCITTTPyFaMDRIZ03oqMwhOV3snpQgVUgGkHhI0uq
pr/UjLIMr6/sX7XBztHBkogU96fDSrGwrt5K/m6e0h0YFzw/vbUHnWUW8zndsNjwob3eCHXCEszp
VFTx+78v2f5UzwRDDdEXPh8lcWDl/5cmituNnrWnVgyAxK9Vc4XyGXVhAPYRhfdoWSpK7aKNl2ju
qsgv//19/IR05D6ApFiuchNS7Z+fdRtUhy3vyj74oaCrqwsCLxKIgDJUpw3QKg22/wk9+5Mwkud5
oROEFK48WM82cO2fYG/WTHs0M43yIsJxrcZpyNHhzoCaVX2mnsuFPMfxvPooKTPItmxt32fJ5AAo
0hTliQwuHC+55/Xm+IGgyRrCE8c7mcRdE04cFNB+oPPjkTLnK1VrQdS5NWFPDQcmikb/bgdYqURK
hYhcFKaKvI1xwwTvSYR6DQ3LWFpqOeVjCaTSSU5Tlap+RYT7YdEe7agZqvrgb3SQUa3ARt7Pnzqf
kxI0SGLWoXGx3YSD+b1unK4epaDXplj2gGMmihXMRWBkGrYSL9tAF1j3v9J8q9myiy6kbvss0I5M
Q7RE5TFbOKIOHRZ1WXRGJ0J9FfavqpcfccjQxxYQhVJQG1v3f6ja36S6/tRB8TzUmyIKHGilRCa9
lJ8ayk5lZkB2muIy3tShPCoX3f7B1ZqSP+A8hCm8siX1XJgFlKJUoz4gX1dblmPfBAYr4in7Luks
BbPTnbK/XwW3O/nznfrMXZ/mSURP2QQr/dOdmkMyNt1uLuea+Jy+ksYk6X1NEFwCy5ATT5qVIjdO
voGb2DVNb1pdUQBECfE4jZpIlrC8IabIrqC03KB6VluqJqR4ky8a6qK/M8GzmskWahUyabxo/Km0
GCkY4Ab4q6d7dNIBM0kJzLPco/Tt9K+01mdv5TnPJf7VAryIZhI5G/GlzljaLy51BxAjSteOZZKZ
S1F8zGwHqBSnsKLNywDQTumZcQKZ/KGSqSFPInr196NDl/0nNoenIPam69muawVKblz16v4kL7Ob
OD67g52f87Ftibrqpsa+Cz9Fz7lHHdEoH+1gzQL6Vay/V1SR7IfU2bflEfj41n/oGhPdDwzAe//g
1q2RX0q0WTPl/R4WOX2TcHV/RYQwHQ7ADqmajW7hft8Nb7H/QEc/yU74G8Aq/UqvcNrTO6R6l619
GZxOVU8M2h3xBtbSNQv7EQWBTJFjOAeBIrBk1fSmca5ix6i0b868PpYg2XG3hqjenhuzMFznODfx
DIKoC/MWCRsy/7KonnafJjDIAQcVTcXVTRNsKQYkbQyMUAY/87LLFDgu/cWuYZtbDltTqp/wn6sb
+6XC5rg1TgLvE8ZQjx80OOPzpilDJRoBSnVRi/kthauqv/0EYggDjCoLuFoJgonFidQDNp3XyYDX
7n3Dizp30+dAPwsiPMqVPnYtBxoSHdIwaMDqQRsM6IJjxhy8QQPBtVlhXkgS+OKCbFjK+tjCXkhP
lduVXvCAxUubTB+qpTQm2jpMaYcnw2PXiL+ujgpPTvZ2U+JuyhlLh+fW7+sqfUjwL9/ao2WSOgX+
2c7DMTHf7cyLpfpE/AK5CvOmPAP//OCabpf1T0Nb5rzuEc2Itr32m2FX/hMSafFW3MeF4YHlSHpU
Qx/coqCDBtw+3kb226FsMndxsU2IrDa6N313iqp3Sb+VpX0eU2DmM4qiBsiXC6251g+POfFt5tx1
eQYS7jmlYtinr7A+e7O/OvsITOmePo2CO/YdEtYpur8r7+Q+9RtkjL74hd9s1bU3q7AaX8wQVdsB
seU5cesDUkqz/1uHFVQ9/QvMcFyaL6lVWVt0CA17DZeH1luYc2jL1TUmrfSIx8J6XIucQtdFagV5
GijJy7XJlZyp4GrahKPTPlo+GQun0ebVU+h8xcdtaquHNYu9fnltelADX2q3N/b+skJ7j/2Mt2wB
jDvAlyzb9bxnbTaN19jlSIyOQ1Ztc4H4ykSsftrKfHaSuyXHuLtDaqOt/R7ZDiDHuP0aIyZR62O+
DXHpH822h9z5kbOudNa7puk7rgHnIGmXAYeYmEjKP2A57c/BeR5q0/Jf0ViK9u3JnAFCeo8e9eyx
+xi0UelsDxEdlWy5mkEcVt0xyeJ2T39nwazzcAq6kpE+ZYWPOuYjLTOXZtvmxwYvE9Y3llPPUPCj
EGwl4vUdDstZWI75qeSlx+lzMeEIa0Voic2rMR1zBMLL4VTHCFrbR8gMStrQDglBq6dkz9VmkCyZ
6u4sW1+w0ucVmcT80oRby09r5ijcJmVeQpy1hsCd4QsNdQXXWy16627bypVR+1P7xEaDJln+YNE1
gXX1tzFy2/vcNw1VDBvmnr8Ulct4MRZvJ9Jx83L/HdW/FmIn4qPDbh0RM48DqNbh1OH4cOiCLQkw
TQ7wTPQpsYppS+qXcz9+ssthrbvqQMMLONMl7TvLyo8AXaIBjhCQuGo6M4XRlCl5vYnzsY7QnLcp
I21rNh0b4m/cJ23IRM10yItyztKTtyarXZ1NAz/IGTNtE3Im4PUs7cxLvo6TkZ28KHcWMpZ1om5x
cfZ+9KgRGObU5Md0pEOYv4R687IMnAfsozfZXdCeImDqw/7WhhSVpRcwglVd39thZfYByOLJyrDM
XNGS2C675SkjGwBRFQUbUKfdwDY5bwueSF/Eo8QPV4WULre1TuYPgJbxCbgEZaQy1z2i/lrc9XTe
K/Nl6CZVeqptVw1C2FLgBNxIWd3O38xJDSf+0syzAhdBuFPZCv3ZlSzhALHTL807dtfRj9A0r5Fa
+4qaTb7kD7JtyCcMfCiofImGGO2WihnRJRWWpegn0BMEM+tvFjNvsyeb/4Td1PKPmUUUkx2lPyym
fTM95jB41zbgdvILPC1VkI930+Fie2coukGMKl5xhy2bEoFFR15VPjKNH54IcHgvJj1ZvOn05Jcp
qlE0qDh46fCwFxtH2kONgl/pvoeYqV6cqDPDF0/YoJOBPu9ygOxIFf6xakKk3p6MfWTefCgiBLZI
7NDoyKyXoBrcucFBPQBU8H2oy6Ed3ywJnXE7PgBuUW+8XZeGDy5mj0TsJzNrU4YoN9FTwSPBdooE
y4SpjVfe4zb5PYXYw5R6gwnrLTPUybb5iZoGFnwKjp/Vm/FrWB5E2jmesPmoX8QCqdUvu6/B6eeX
sCTvwJA8K00+jziM8oRaKwWcehdAwVMrG1Sn2T55Ljv4+tx6Af4B9+jGDDx4kWUKN2Szx/BTH3rq
bcibhd6kuB60Pm+qDfuuzhKIC+pra61jn0Py5+7jBM4DsYlWopYPiOZ6Hc0Lb4g6GJjsRxRKeNzr
Gtsl0OzZ2hTYslgBM6BE3XdqN8vJMrhBPCwHrjmx2zAWSaHtFMI4S+YHwEZOkF/svVLj1M+G2vAE
Z4SkiVK+NoH98rUShew6jAAiWcb5tR3deXbomd2iJvQT1A4ZErJysSCfvSq9dhYR2HSS2S6TF3it
ilCdNJu4MyhQmVIfvFl3dCN6cZ9l4sidWBT0uC85FVPnBqFCGV9trDZ6AWreIGvKZiBrRK4lMlfy
NjkbKbGcHK2RbUx1vn+2tVFIbXkzb6pYZ8XRjlH14C3moABoYgpafoFepFBUnI+qo+xNC/X8owP4
gmtOMRVehHTLSPUXMvQX+MdCiyAk0819xF3YXdlY6vhGPnIb9UT+1qpTRMK/qB1N3kq8TyVzzlgy
hWMjBLupWOeIRrCw2PnV/LLLUH1wSMLCXk4dN98aZyTkknp+v5BLD8FdDKKMq7XlaNnxp7hz+6x4
WHX06Wq296inhBxiva5waHlWL0cIDykr/Yd2WtsL4lzOuOT12U99Xl2zN2obbExiBbYxl6sgi2Dw
flgo2NDwPhrTui0Gbyax/dJPuxNk59BHfgQjO8909+5dp/dUBwiU+jq7VkHqGHVLiERL25cpgFAH
qiEQvjJSctGNBUeFALaMmTMlZCz4WyesOdTGBBRlYhg3ZJy5JXb7lnLdYZ5N9a8y8RNwBWwB7dy4
GUCh0moTChB529se1A+UvdO7hMIhWOUyxs+zemoR76jHk/CVbH2Hssw34ErE+60OBuYMTvb+4a8r
OtkmFe/Th6JNeDX3KiVrkI0MzIrStdVblQtTg+mmt2SSpR6V8rwGplo9ZaFfcM8BksCM/epqn1a9
a1fGogiwjjOw5W+mEQ/5sQEZsr+R99ZpiXPXv9nooaGhrtGt1qamWsetN/cS2ojeuqQWs9YtsHLY
ivlF2/pUUYrh6Z2QUDwkxsD1W3rzoM7QMTCWXo/DDQe75bmLTn5hBLcjqERIGfTljoauQc/frBLv
vq4V9eMwZzfFf7etbS4im7icm5Q01V3KuemVuRJ59/QKGovOZt13083CjwKK0j2YIhexg4u/kxoU
d4ioqHPeKMG+Wc9Vlqb98h0n9o5rwldVDzSP7mSYVz+ALrXjenfj9CLIeLOGCpCw5QwqKzVvkmH1
0+XZSFuijQMUglz9TvTqoRkye/cO44z8kjoc2/txXPrdPoj94A+W+e4HQ0DLET33L7I7yfmcBjcF
fE4/lbjiKKIKFYbbuewIk92q66Owo3rwYnkipAxZeLLnyIYcbugmAaxq7KG9MtTq05DQ1SB45q6O
CD8x1fcsJXsqgYadc4xd5SwqdJwjr0G+DtEYtSuJbH8+0GZo7jNAJtyR3JgcVyQgak9la2z4nVxF
HpYbMaLgnRyy2ZaH3AQphzrsZXwB36F3/CimCknZqIG1sQP303c0sIdpuwdgymZ6kvRo37tR5Ys6
rMKOVwVSggI2A6DM3mM7RUWD56GJXwU/2vqAk2fxtXrIjyBeH6GyCYuxQGgY6pCW/XLUOWHRwigj
4DAREKSOsHdql/pxkqA4xsN7WhEGRxFVv5G/dLeh46nBehs24NzRjD0CuNUnCUat5AZCFjuHrXSV
b5QMoHy7S9F88Yg38H/Yf+QhEVNXdT51xUCOxmIsVTCZY6vIDiT3InWrujdn/1PVjru7Mpsnlf3I
6hEPJIsEhI/9qD7oKqBUS6qIEkV9XlnlWMm6ekWiB7rxkkRwZdU2CUPqt8xgiYfoesxV+M6ewCMM
X/lyM3AfIXSqQkyMsgwkM3HGNP1FnXqgnJXY0ab/xNdnk6UN4BIK5BUAjazGSulazyhM7h8q/czG
PCpod2jON7NBHf0NDt2/7KpzNi0q3gWxcn8yt0E12QLXH/jUqhM+uv1q80KsMAkeDC9GWggdtNtg
p4URhfY9QsrRu0RbiZjp0H+x2mz2r5MTjSBZlUATRI3cRMx9mqfILKiezkqCpV2nOU3v7A3J0+1T
BfPKrX4FDA6/6lxTKumy97sFpSN851WgVpKnQEdWKMGoxSBLQ1w1ZPEZLVA8yksdGqjE331h8vok
qsxiF6OTJ+oSMyRw/J9UsAJmUGUOcrzJWojtbGzWR9IOe6re54aqzLyixaLCmtDslJ6NXDrXPiTy
9Ma0qvI6ZMy9sx84Ylu7uLcDiyDpquMKtgq1Bgrt7SV7hIRfqWGqAhsjZlTJH8zhPltOtT5yxJV8
9SqVW3tlpUZ5H+JBKeTFhSqQmY2vTsI692wVqMnWJnZJsgHL8y1WoLYa2SadfhzVeNMa5Oapa6iv
kP1O4jz53kS7hFWIcOyfxTvkh7NsuKuFL69aXtKs/1E2bl3090J4RdNhDDb2MERg7GxeH5IZMZfl
A/QNE3sGY2DL9n5tk4XW+vNKo6p3n3anmWNqQprfJny7TAu+CFsbrBJky6s4PuSakhbGCQKO98A6
g6Z9xvZHVZSFGyWOBqU2L1By1bwAyPWKI5v7pUKOCKGbxEDFrd5cqBZLYLDt0AW7CdKKaGqmbQsm
TUIS9rWwwhU/i9o6AnWKoCQSscKp1WTdnVIG0xBxthsVWjNraRcr/Ru5WXG3oFuZKa5oBU8YX0nf
ww3q3scIzU7uZFcrveEGegn2NXbOiaOE0x4wRqspsA91EOb51c8dL0N2QVP7hYy7ahdI+UvzVlOX
Uj32Osp5Teg0bh2qTUo4dkE/aj30m/WrSAO1bmZav/ah4UIX0+0BYQpJ04TDuTFW9Otzcz2aSbpl
3clsi7wPT/VoGl79G1GoiqInzcGv8jKKPk0JkO6jhOpEjlnePyBFuO9AYuxINWOMelH8VVEykCaO
KAiv2gxWWKbCbBOTLN222W96sdSWFVtMhA8ASKIKJvIA4O8U31HMW0pFIAAYnCkMmdW6KdPWQkqU
biQlk1vsoiecUaPt7b6KKbX0uGQGyNwKm3DgT2BkTVn9xsqMdG+uKYQ9ngYDxYIbyuiTs+7lVhx+
1X2LNUnJ70EZc9Te1JTIw9RZggQCf4qdQ9gpNy+h08pTaaELYdp6FLL8D2BX4sg5uprDy2pQ2E3g
1T6RtZ6KYhkcaPVlERwQFQh7CBScT6SMdG/HMTOFwRX/F61PIK9d/s7PsUh6CrTT26DJbOjXqSEU
9aSGKvc8g6O7Sf142r8tN3P2yvey4n3hAWaRmqRJtCn+Glxs9dOsdRNsLd6BnowyoC0gqjK10P9T
yBGtcyRsL9kw5aHMclTy81nkKLPzTbu4mnqE9Vzx40J9G0w31YjyNONdKNwSBAgbfkP5Nkg/7QRa
0/hQ46SlmtZ6Pu3afSbR7Sz5HlvLXwv/Wb/RrerU7BLdF7lnEQ1Dm0850Gokixbl0HNXms+DF6oA
J+ln4qy30igEfa+65lot28dtkb9QkMMvosxd7cgEYKI2+Um6fJpKaPPZpb4Ji4m6AhXoMXMP5dim
9XYsjK4AL+DoSZTlg6L5yyDIkEgI15hrc5vUSdcMv2H9HBXpwQBgwNRd86HklJXpSQqmdmYqU+pW
fCR8uaasngqNoKV9L1CAPlRm9prgJ9utvRJlUNtP8ngNDxHk7XA4p3uUxS9Ln1qdkrmgBhbQs7gl
XxIGmn12myK6vBfr21p0ZiUPIPkZnJM4GlCsCPp9/WL6a+74F4nYpeAjYULpFqlTfk+SoHNh8NSD
SkJ16irtscggGAU/T0c23vd7yeskxvlRRNcHtXgQZrpzF1iZqm+CnVbJPgKfqh5GByDOgt8qeqBd
8paDVGUrci+Rjs0l8ZyGMDJStBLREqGaoct3u2025CAoI5T8R9LC0V2Qnj2i7zbyDQ69CJ5B6osS
mf2wrzNoiFrXpsCczjmk3eLO39PRrvb5QjfKYootk7PGBvaZA7HOsyTsRJqk8uuUW5591+ZUREA4
0dDc4vMa58ZGVXxpQSOfFqdU3ai2IM/lhugfMGNinYazZhJa+RKow6lS88ezrICbDWZUIpv7StvR
wjqc+DhK9aEzvsQGEsTlhfpePdvPyvB36t4DRCq8/g+gxUORvKG75jjb22FpF3u8lvNimNl89OKh
aTGQqOa+HBGyzkjQD2AJTau9BAHSrNZ0AvGYR/YRc5yKlsURyafUyx6lnidBsZQrxsxWT5MksRqB
CfDUnj1S7hq8/UIAExDV0i7GcwAFaQes6RtP91m8qc+oyEhlawGaySCZOtETto7RNBhAPAdZU5QZ
Hg0ZhSQZP89H3pTlr9tvuLKokI7Og6rV9bqmhWe1SvlNvNHIcpqoU21jXoTij0v2PdDNVBmDrrin
NsMUngMP5hBg/1GVZp9TdAeN4FnHxB1ek9ylVAHVIJnTKR5ze2oPSGL04Xwy8PBa6odsLNT3QP5W
VQspzg0mx+C/S3X4DXFLB8hh4TLd9X6K5eoFXLEdFif0llvLOlfrFC3pEawV2J439GVUjqRvBcIb
qJ33i5W2mUcAH61u+Y6yWNL1b4q5Xqr1klZYKSVHx0QEYP+VrqKdDBcs6cKyvqZBGpfVQ0QgkgZ3
yaR0xI+eVaBd/WscbFnVvKUNuwUNNJl0joNT0ZGRJxcnhgVydmfHycaraQVDhvi4yAprYWfqisqu
RXlmEOP38XaDcYLXY+seNT1QQLBybLukdH10nLxsic2jeJfE2iQDXWVndU9LX0VJevQ7K62Lk4aW
i35thl8WNh6aw9q1i5Jzy3KwPog1U+q187elGQRGfaSls+bxJUHVp8tz4G1YQS0nZ6FsVx8mKhju
dqrnLa4KwL0xGtdHgN5W2L1g5hh2zsEz6LlvlzakOrpA7hnMeD+Yw7iSG8xr1/jjxZvd3OoPpYFQ
Y3BvblsajWev26ziQ2zaRjBfwUtkI8w5WNZm/pJPLazsz+ECl7H47mBnSf/eyxDdsO7maA1d/7g6
c63Ki0Vkt+E5nfABp77g+HNGapY5ZoHniQVAYD8tRZwv/snb66yAjIMZc+lmIJYWa+xpwA9TV1x3
3lYx0zOzEPy7b1pqv7AmyxG/hEenq+24OsR75o3Z2ZgHWlufu7jxvOW5ByHQmPdZXiZB/ZL1ZpTX
Vx9Td4JZKKsuX98vqG0VxxLzgNE/zu7uOe2bEF6/0X6t/KCYI+uAnFpexo8sK0TIX0h/CZg+JEtV
8UGDvl8fP80YIDf7RXlpce21GCrD+dyEgBBpW050o+/RE8F97DEusbtYvhZrt08uYPs+SV2gYGA+
NsY6R2DNf9tWAHz8Q4xdjLs9mmBAveFkjG1XfSvaORznY8TOsiffQm/t3ekCmWTAqgQ/EHrEkwcD
z3uUfnNqhzWZ9TKn3jp/rdfK360ckQYfP5hLREiy3XnqhBmfYhawvVzg1jOod2Xn1nb5vm2Qcorf
0nte1v0urfnA+hhNI4ivSzuFBhUX3xuJgY8oGPSl/wY6MwY157ajGoHSn7Nb82vqL/1sPuYQi+Ls
Sn80qLrfbKf3bONdhdWBfUbKzneKY0Sc3oyscbb05FMGl2zwjzQZ0nC8WkHOdnVyJ3iCMDMrs+Cg
yGsYD/M9Rl5b5NOfpQo8HuEE2FF46kuooPZ5KII9NB/qcA489z6iVFX582GrCcmaV1gAbtd8Qb7R
T6r3jZE1RnJEcK1YMudgQyecnae2GMp6PFOPQaLyHIXAO5LTQBa5IzoS5Tkch2/bsHVBQ9suNmvn
flGeMXZ4CM0F4O+Zbm1km69UimmTvMCEyufwzguTxFtfK9LRITvDRNlNutbU5MClrEtQlM2zk7S5
N3/AjbTrmy+tlVFwfAl1A6J3mtXxfzObFCrC74tbMcobX4hAw3KP+4vq0U66WdA5mDq0b4ANW8P2
mxgTldTxqU96SOQy2JQ87Dg9bTuAkf4oNQupo7AX5ZaNwm2G2srRMFakjw5NV1Sd/9hltjVS6i8a
XsOhssCjNafIcNP9c5rOXgLGkRi1JbgYV+gA94JbcKRfDKaXQ2kYMJ8u7nZdh4PpsXpASOi478PD
6HaqK1prm9Zc9+/kxkZ/xfFeDiqqfOoYlnMOxUIFW04zV/kX51JXTxx1slHvU/u7lPqbqlo5mqT/
PZujwU9VsqoeEdAM1RSPdD+NnUe1OsVvFkyLakRK1LjZcRY1ZyrrudmfEndXeaK86UC9dwrfFabE
BCb6bO84OVijGDokTnf/91A5hVP8M44RiUFELANEoz3gvDSk/oqT8+okQkHQM04aTCjGQFWBMwUm
1Dqj1fJHOouRTHxLY+Szvvz9vfwEcQZHGSLnC64SPCk40OgnZK9DOXGPgzjCXGxJgTTilaBa2Mrf
ldFC7obq45OUBbSAB6mgyvVut/Gf39f/lbw2L/rph//+L37+jnYWaQNUp7/++N9P2fe+GZo/xv9S
H/v3n/30V9fX5vlr9Tr8/Ed/+QyXlq8+fR2//uWHcz1m4/Zueu2396/4W42363OT6i//f3/5H6+3
q3zc2td//vL1X9D4sCcb++z7+Iv86v5f//xFKdTyvv/zz98gv1aP8M9fuItvr9//Hx95/TqM//zF
8IJ/4LocEutZeC9bnm//8h/L6+1XQfQPpT/rIHqiFKEiE13emu51+s9ffPsfaNKGyIDjdGpCmkGG
Y8AAhV+57j8AAxGigNFEi8R0g19+3Nxfxuj/jNl/1FOF7F49DjzPz4JEzOLQNWFJuiFiqLAX/zqR
QdBF8K/b5C7zCtd89sGhDb/VW+Z+7iu0X/JTsLv4m+O2XuJmGXa9SegTJYX/rzZRHqKs43qbOxyC
Z39qf5sBSW/WwW+rsnGO+IJ0Q35nRghJdQe8sEaDEzDJW4WaywbnYNqr4R73lg7TOaizbt/h+5BI
Jh8HVESTb38aGXn4Pz/sz/rqDiaCWMgSJEcR/2PaaiX9Cd1axajPJ37gXlHJ2df3YZFE4X1RIcFz
wozKV+IqMc3CK+RII/EQLcit5hMy4pbzPg169ARPzr40xu8TOXvz4lCs3CE9LsGil9JfVtKfb5Td
6adxIXRVUjPoW+A6AWjaVkDdP92qi5jrnDpNfl8Piqx7DGrT7h8IlKYkemP162aGp9Vz9yw6jn1Y
tuabuQi8cwjE9jGaE+dag985be3yrtnK9rSW83TardS8tOZqgfhC9A9c39589OO9OAyRi0rgFO1v
xp3uwsGZ1g7l/dK8QPxuu6Pdx9ZbjCKR1rD6Gqp0Z5+9ZXe+RXVWIT/sj7CDxpKqpRFlb7Cizy8Y
CX+s0rg+WHtbntmgKGeQLt3hsTl+3MI+BOAQhgdvrObnmIX5biPPepOsUXQPQ3csDlM3uFy6sQ4d
MjJnFLKsLyuljPVgI+z7Fo3RAgugALeD2USiMVEVQttawl+bqok++I3TvOvb0r83jCB9XgKzKrBC
gLG+L1v+FFdL8p40Pzz49dqd47kOL7FjrF82UEBMjwqJA87Ix7Hto08l2einqJ9y5Loz4zh7fXxn
QLn+sJmVcwY9Wx3XNgTBN06he8dCqD+kS9I2Rx/FqEvcB963nk7OU5zOJpouXvPBbVrrtLS9c12C
xn7q6i08UXtxXnswl9+sesqPqOobp9Bo28MwGc232LaSO9/y1nvM4ZrkANVvfwNGqsXSfq3vEZBC
g5Be8GPZZmFOEJ8k72bHLtZzM1X1FTVd/xQbjf0GxWsfqGxIOmlWU/ha7N773lidb9tUzy9goupz
3wMKDMYh/ziCvDzzPrO3K2xPULQZq9oZfKQnKt/7aKd5+R3QIbDtcXEjjIsS/0B1IH0eJ6c9+NE4
XN1qrLKDMVXDI6Db4BBlW8sy4wXD/s/OC2f8tzYKZoDC9vCFofMeOrsPjzF893sPx4h3VMdx8tir
+L4aXfPOKs3o99Ey/fxY7XX01sew7mgwWRD/xaHkgLEa8SnQ5vobMI4iOHjx5pcHNkDQsmuaO4cV
2OZvjuksl3hbgzsnKfPfwyGKXvzOXNB+jKyTjwrk3TgE1QFG+/S5ooJJPaHqzL44OmGEJtaHZbSC
pLlETTld+2Brf50Mq30229A+ZyZG02DRVZCFM2Z6xufz1ybJ+lNdj+0pL4zt4FZJcxgr6zvuTZ93
xMUOZbFvl6ZrQcVEZfBQobzlnki/KLse4xEK2HigbVBPwSHB+brNDoG1/W/mzqvHbuVc07+IBnO4
JblyJ3VW3xAttcRiKBZjMfz6eZZtDPbojPfBuRhgAMOwt3qrVyhW1fdGrc5Rr3ImcbFpb9g5c6Bt
sVf8CuIKChGEF64/S/3QhptFVZbq3XRgULituTPYMS2RW+y1VB4eJM8JOP2s9b7NChaACktrvMPX
TYHXZjj9Ic+muUuyIZL5wW5WW94Kw/KnX2FApdglKj1H4rteTbYXC0Vf7DA1mz9oeVid15lOhTD1
A637Jm5dI2rMxJWakXJQ20iBA07cxd8BgRh8mTMFQrcjwFl1i30m9M+LG8iMgNcMQjLprhGd6AVz
Udtv5LMoM/53b7BLT1WVDO5EPUms2cmbNd68arDvy4kWlHuCh0PrZ2ShanROmTsPpY/0HiwTwiEn
Jr5MLXwKpvgEdHGcX3ZbGUOWFrlcp7TSLn3AG9W/NEq5RUgKjlmiTD/MUy2rewcFrr0cpqBESLkX
xKIKLw0DeiVu7HBbprepN8KhjDt3K8vE8yNTfQRWtWTJoFWnaZ3YxJiMwpgcTqQMUGF3bZQDQCIZ
jbJlJAFche0adwYz4SQ7l0HGWjLacSgNO7v0+/Y3urX5MPrF4YcQKWi6eVGLGN57h4aP5fOv/zOH
nVemKFLaTyEznzdVQE8nkWiM8DRVvZSnepORG94gi1+Mh3FDOl/Hdomyw4ozF7Gp3o1AMcvOxvCt
Ycjzob8JB0IESkzfrjBvI7lZ6gIznVfnxst4g0wAtXG7SLcy7yg0yFdEKxTyHAqTNJ3nyc/mbD+0
iGitGF1wBhRp80hue2iwyvYSu1i0hGVDF/Gt3VreYESFtXucN1zoO64WBvNMsfGpE0BUXt8sOZqS
Jrp1JpmA3EWau0ts/a9dh9L3mBH/IKhkUOVy2JaAz24YRjavPAQfZFRVq5P0GdeJj6B3Gt+L11wF
nrdbOndiiWGtJgMkHXOccQdiK6+SwNGeebNVgeCiSarSCpG0ENZY6ivbmDcIo4mrSwztzsaJ4S3r
d8GqLRPoyWdJdfjVuqMxjXpJuxHcM2Wm0DYIiqhL4xaNTFenDt1ufDuso6I8IntRjOqqF9nRbZkO
sZdanPD0FU9R6cYTVhGFt6PiUSTe3SdQX61iuw8E2VKxA+yLmMrLea6m3vSGva0KI9gtlmH0O6Jb
6leZVYxXMZVh/BMnwoOGo2DlZxBEsMzyKhpIqcdkpHcy6pZsX0a6LX+veWfTEs5Vi8D6mXQAPv4s
5BnsJ2OuE3IjKjNVtuSvA06u3CQaiTvZVfjbqyPBarl+c1c9iT0pcCxO4BnqLyr6pj0/1nJlEXH7
6Ox7YUa89jp3Wf5l4fHZL+yU3tlcKYE/Y9zAB5ka5TpaRzztOmT7QLR3LrxAgsv27He/WhK1PnFD
rD4KfaSS9pvRO0Kk+bh5OxeY0+wO2hoNP6w/iZZqm1jb3jlCxOHHoO6IFBax6i+mZxpgDX49pE63
yTfdEPZwy1IZq7NjWHm0G6LcWs9hI5sVy6Ga1c73pyYOe3vabsXmm/d5i8FlrwMivi4VlxDCwnLx
NXVSfoCS2b9y1BRZUkabCuPBy5owdkrh54ldT7bYma0/2XsMGcV3j2i4FI32fTc1zjHMZUlu7px9
4afpKAuAKayfbaPcbggOV7uwVH5SdxKTiy/N+kEZ1njb5K75uhJ9f9c62kszJzB/06XWU0dnLSBh
I4x2snoDX4yiabJJym0SX+iodJZmDU3xdECGx7LIhkOx0JZMtty0XTjwrL3iAkvW3Aavu4uMHGzK
lOIGW2SVQEFvXjzosIpVZblLamnx0IUi/AKzHD+MqrEBy4XwLyaZGsElA4u/9JYw1iPahfkbr6T8
dEice2nq0u3ABzsuxXh8Et5YL3CiLsGK0wb9TKpcr98hyPKzXSZZWDg8xykBN+iMtOjEMZDTIE9a
C5w2JT+VX0hjiC52FQ4P1pZ76QJeiCGh8YKJDIFCP7XQzeZZuavk7+nn4Raxo9hSrzH99dJ3Q7+i
/Op9TAiGQad6U2YnctCGKHG6mcfCzfLm1BmZeVtpEwzIdmf5zr1+c/bE8Yz7gpfyMBNZkBC5BtYL
CHQAZ5zbpIE550q+LIBLpRuW1a7S1XLPg78WcRHYGmJQOuLkb0X3bDK+31qk8O1Ylq1IFj4TJClo
WUOTxzNR61rsQ12zx7Vz7j44tLh1u9b0+++zKZcgDZaFP2Mnm/d+i/oSKQmnJ9+BVxybFXtBgmVI
Hkr8PGW6hCOmNjrWnnN3nE9TgEQC60v2bmvvC/sRx7PFE3rXV72JC7syh2dzmrJHP5BbGgoshVeF
oj745LVyvpjVN9nUNhStr17W3Oi3FF9JmZph75Uxw5j3oWcdvHtFRhhsAy6iUzmb/g/SArw87qSX
nTVb48ZJUWcPi91XvH6c/GVctOtyZzpLee5RYzxga1OxzcEwJv4QDNxSHEo8YH3CKbbKZcXsz1Z7
svPALHeBX8kPVVGgRM0KO5Y3yTmFyWd2tmV2y1Shfti90R5X3vuVHXxoZJYNGLEE7L4fqt//NMrT
8tYFSd2I7AX9d36D8D7cmT7AWKx6cHk+ckOlbmYcGmuob+zAqIkJmAKxJyGsvLCCa3VpgH4OmiuN
gtmBcztbhOvIeMa0iZgRpB1GaXQP1GJGdux1ZgZzVhs5Ba6h0Zy5vDUAgah2enaXxfph+bSHxnk2
OL+Ryrp3RUk+Swysuj3AHkWJBapdYNmYfS/dtAspGHXZ0lzwhkWfm8O8EEdd0H9fpBS7GVQg3Ldk
vY/YkQzzzrYmDrt5sVPOw57sSDPaGP50SOdp417t52LBf9X0yMdEYD9vpfFBPbX506chxDsgbHom
cdC3uZnq7Fi51Me645hvcVfp9gkhA9Jejx3WPXS6NrfdOGr31q5G91etQ3NJac3O3LgfcLfcwhh8
Fqjk8jvbpC0lyZpIPpP0Or73rqifGlEWb7XYRkTNa9QmPFajfZDoUbBuZNZ8A8hiH30R1UdGlobG
dnc5FfPCMRb5zbafZ285M0BzkyAbboF3LPA2diQefPSVUZA0T7s1YXZrNw741uxo34s89GOzvN6L
lsghM82yZqSHyppV0l5te2mPWz3dIErCOJitKMWgOk2wVfWbE2i1c3OPXFHizGquLUYbFygCRGIS
57XEpkHOTSpWtX0bXNtsGe6X4QlbWEggHDF0X5xjXp8GhJA8+jIqfkU6GL8PVJ+KuAYHfhrCplXf
MA1OnyXfxk9hIwePh8XLV4b9bB1Sl8NtTux2drYA1gA6MImCKHr2/Yz7x4zr0D8Id4IVbR0xUtPW
atc6tlzXdEILgY4rD+vOoSw9d0xE15n+pZ9Nk3wzs+rKtAU53nY2JT71Hs/NEHCo1O6C+9VyxE00
+A71cYHht3tcCIU8FkQzB8R3DO74KGd3zvoDtRXVdmHirbtL1VDT0sNIGmIMdt7QZfKwbYVsL7De
3aYT8sbN7aGrOkfOMZc4Xho5e/0ES+JXZIG4HFSUxPq20dlxO7X2FB177kuNJKp07vPXGhoy5Fbr
Ksc4SG/tm9dF0PlwdBvRGt+pExgUkjCtPGGmIepRpCGsN+enhqoZ0nCciiklBn/44YzYeHdd49L/
G3e9M6ofXPt6n6vUmjcEG0VE/lSnGaYho7ZZZAbZ0rPVtM8BhW75N9Wj8/5oHBAOTLBlOyIp8Nyg
egZEpo6nmatSOsjNZV3iTizQ7Z/gypvtEw42z9LObdVyMzFXBneqMZbtEJZhJN+bSXm6TjQ9yuaT
RY7KSIZRj8/j4FFaPTKdhFq+0SpZm9yMJ+m+1abbeHvMw6iPA5JccibbZfPjpWf2PQb2uB0I1ZiL
2FVu3SbtNI5PoxAz0lQzJ9K7ZSoNPL9+ruF00MKblfrWkB4zncbZU/cuYcRrHGxwS8xd0ingz3yf
lWnM65rU3qK+j/4wf1mlKX+zyMUtmRV9l1aDKxMx2V6LKS3iatzBvU1xPtjbF2Att63rWi9sgPnE
1Lgd45UQnfpcLa749Jamea68YbtU11zJhE+hims6V37XjYvQC/Azgoz9oSJzuQzISPZBX0Q5OQBW
9OxhpypOWxkZQ7wFOWZb3Uv/eUbryLqvwyU1TV+eZyUg5HEO9VGqKmM7dKB2SEOHDWTHo0C8cPWW
1AS+4bJsjeCJfBY6wzHMO/IowzAsY2xk0Qc5qeT8CWE+66obcDSK7L1UwXYYitrz0snIs4fJdeqS
wPyh4ArNB96ewNuKHRvDcAOaECV00fcww63sSo5MVhDmRGd76cpFROhi6/kDFzuCqrWb3nHQWenY
K+uz4HYCILf4S3gkJx+LNdlcLTGRXvRGSEL71OWerKGHEJAcfLu31rhBjvBY0IzJaaXImYjJ3bkq
XSpxq6NxeUTRRepMseWv3GQ7C8zJbx8xK7f9oWrUKMkXmkjd7ZplIqNA1S8uMeJ4j6py+bZZW5hR
dTK3Q7I07cQkSMz2xVGu++TPgE/JVWXxJctK3VZmL+8aK5jeYVkldkCmwUOVmdHPxirzmMDvwYpd
Z+H0Ac1s/TP7oPoWUQhJSjtOx2fqRhX1Tth7di61vjWAW6VPFbD651yZdUM5EnDPIfI3ecRCLZ5w
7cgEOpjDuZzcHqjSqsWasiFNHzUny4LZv5zzROrJC4joExHbqW2+oMHNzj4N8RcW6/DLrtX86hE7
HNvkvc6ngGlKJ3Xb9T8GXty6r7xOnS3Os8/WWlWRSApRv+d1lf+OKPoFeFV4/A5C9xgWa6fA2MKN
2o8dbkdN2loIFlhuYv3mZ9YKlUA8aRzN02beSIaFLEZgpyjLBuuZ92jrsOLmQNfTDXegaYjLaWId
AdO6dw44XHnOHbdmQxRt9l7Zjlpj4lXM37msjWRFIbzzCD9lVPC1OwLsbas4aDH394WVW0ZsEoLt
3IQF7FGiewRzLLL8pUH8knit5RxGEB5jx1ncNhfbyyAuentFp4bXnSLtCSknDD1YJ0qLS9Uvw4Ot
c+WRCEhMBTvB5qHWqBsr9UShV7wrc5mUjJ83Zr5u70JJjDpqsbhjLLb6IjOyXWIEPoDHuZ4tIF3B
ie7QpLWL1tUF+wzCF9mgeI8lRZLFOZ+HRxWCpftlzzRArGB+NnkZT5nLj2e6M/Ba2aUPlApvcxxc
syWjuHNBf1Q5ZDdGHkn5G2d0cwk6ExhNy0Ek3GTx0+UTe1BpREN50N7o8EG6/ZYzOwRA1mvnXeOd
RK8/5nZ5JTx0AxucfWeNO8zj9/magyljo412ZM2YpAEEInqURbRl6QREpQnaFdh4O4IX3/xxXsiX
rfriOiF0pGDx+3n/Zs506y+f22QHHkkA2SWPuMZw+S3tC+m/fhMbszXce0ERsfA7Ou/TwK2bFyoT
169KeL6ZYINEmuM4Ze9ccmekOn5T9ojtXravYF9iPVHgTaL1KMMhNgiDvDoBTVQJqBjYbkiN9DcW
PLdEHPcUBEuuil3HeTjXvvUR8ddMKT4a/okkFO03KZSBAy8y9hdbWeOYLF1mhUemggD72RIG/c53
oIriKVPdoyaqgEkB7TPbkPJXb6+z3PEZlqKazxuLwj1JuE6+DywnX9/E5kb6GZJcfidT15EklG0u
kx5g8oT2aSP59WasfVgNtgBnb5La40ChBWAxMFmls3cIkQWnm1R0xy1qqVKGdcg4YNFfc7a6zyyp
1iMBDFd84vTUcKPNCDnpjBlPcFz1JYNcJ/uWa0aR8zPsotq6N+wgG2gUb5t6VwXlvCaoMbuVPtVp
C1A+BDMJ0OSL1EkWSZ7PqKo55isPgPHIatIM29pTczqVyHdiC2FtSYymRFzyQutm98hNoF1vlYp6
95t09eKA+W72dMlyApq+8zhBS66to6odD4WL5hWasGJKKAz7wdfcbtM500FjxwE3d+MeiyJwOEo3
S5GhlU3ykmllFY/TZgudlI0zZvpg8dZ2Bo0w891gUbxJVL0aGnu/lCO5vCwpguvWfsSenntWOR4q
0jrzfabnoLuwruUH9s/5pQt0YBzdcNuUSGbKr3iT4EH1oSAQoYw34j/aG5I9WvW6Es0RJEuEV/IZ
RAI75q6qLdReM1W9zE7YcIonI5gj7yELo9G+8xTe9gMm9qx9WLMK/qv1CCg7OtHs5GepXDM8zXNg
DGfoJ2vh8kXTF2FPS0HD4+Y3JK8WTccpPFiVedsUnkXJBBkbREeQWrelS7RNYUzAzNy+KMuDvdCT
ZfxEXhGVB7ZpyTUpsxC89lLpFhqA8TYJapbYZdTWzJY+Fs3jiFTMibvAQLCm8IN1VezaS3bSRH7K
uOgDNewCvDELk/BmmAiVu2xWce2UbEwxroQFhVQfme56i2RuMx8ieCtnR9fI6DwrrtISf59JYVls
RXRJxHLoo45HqmoRb0dauj+hD0F5RadzQP7FWN8M0zdIpfSj7NOwJ6LNq1ZacRlOvt4TOCd88tKX
jHFWmv4HQUL8z7ILrPm8RGb7VWr8Wse5yZ1vs8MgdAR+GCdeEFJscL+lc25I63NucuHNMuH1l/WR
uBxPHEp/m5+FnzEBkWlhmY9rH6JHpNdV0EFhL8WaiA30Zmub+WUJydzYbXza04nv8wpz4udUKeHb
XnlfrI5StE2OPnI8BzAyJkcG/RFeRWTKsbLzzUgGpzEL/jWfH0IDPhr3BCl4667GlzvcM5k0IhnM
MMoemwpts8OYR3wxJIk9t/nbvIEMBckUWBwIazsG5l0xuL1xE7aB87Pj1GoeQrvUj93cw1VBQQwN
8pwqvFPuwObVr212HMtQyeNKnw8Jo4jl7gBdZzkmcwc19htQV2RE/ZBIGZNKB9Uzz7R48VVCnFyv
4l34oUIjX0FnjLFEBTmYZv1aWqBRyJdQOCL9oggq8ZW47g/I9TCma//ZtBDt36GGAlpNOOthqsWG
By111NSQDzXX3OuLsAvqhCjN2QAWdQmbuloai/WrrwuQB55NZe7A7Bd9M1JO8ORkxCp8zJkDfubJ
0KOqdYygcfYtYSFqwOe5lmAKigjZ7OyhKWqKOIf5eg/dBh3aRHM3R4XZlov54GOBWxJymc02cZ0B
0TgQfpEhTtToTJLaZvETKt9XV+kYJnzlLSm3Il+8F2XZzpKukqntX3rqYrJftgrp8Nh1jIrdkpae
2buPQef8Ey2YCqMGhVtWfeQy0jnIELyivGCs9YKd6og47ePFdtrqZ92XlThBBW2EwuMRrHki9ET/
bjkNyPhMaT7ivhXMtF1OpovN1M1ZsGjlxD3UCjtUvULgKrf0RGKwZ34nyZq7ss+zve5ERfpWTEps
1T+ESKWq297UYwFIVlcX21+YQpxap4uw+hHqO0Q+p2R3aXTj5mmwdsMYcwGuy6O7Mn/adrYMfEN2
85MRtQzTLVfZeInCTpVfeC8XcU9wN+aVA/lg0WIfC7OZ6dxZlULjIBd9P6E2jy7F1Atxh1YDAqjh
it3E7sbhtnMmgqRTEoZIWvK9bbkxDcWdDHUDv0W10jgtBPfCXDuNgHqSRhd4j34RLLA0uMmYQLXo
QnbZXjrJ0Pu4PsaJsWSHSrXoTrwa48XURfDDaZX4JcDbo8S0va0mbzJCVxkMoR4OGXbC7VbmfmSd
0SL4bMw56qu4aw3pnqpGqru1a90fKIBUS0ZP7z0wrdAk5TAnfCMiUbQpasX1N8FayO8jXNAP5Vra
JQqb2obPXWfuzQAY7pos/VCSYz3gaIktdwzxRcpmvPeEZY1ntXTtHk9VP+/BswBrrBoU8KZup+/S
riwoVEZOUhp7NoxYbVe6ZUKHUJ9C7LZ6Z6oMFW5eNOEvRRj4Y+4v7SkYlJ8dgtHNnz0jqhVs7Iq8
lLADaiqW8aT9tkjCYjXFfkJGZNFlvFhbDGcj1AMC0Y7BmjCTb94A3HtrEnTOpFRXyw0RH7DcHs2V
P2lB9glsNVTwM7eC8UWhbapjUJH2MVeGB7dCmPRhaHoegsnT+QRexhUqHbwgdxENdPb7QGzpm7Po
7csJ2gwuRRgddo4ocBLBe08l44Aiob3wb+1ZMi9nttQ6HslbIEy2ry4uidxHxNvlGXKrtOJqMJDi
Wizz9jh2onsmCi+Y48EwDezGdG1SBWCjRthnqIaYAwcz95PN0u1zBL9HAjK8Kh41+kBPHaaAW0m7
I2KJqh5eYayu9A9YAqImhibptREQdhhk3NmpQIUJh0GOaVDRl/6arUerRO4VzyZKqmNrDVubmgTz
g5cE7iNDgkqQFFCEE039XV844afhOA9SjT0LqHG96JWPyfghddcmMnP1Dg30sFsFjLPbUtPQNpbT
n7nxWVyclQD9ILjMrnd0bPoa/wZaibi3pP5poTb2J6QLA4yBp8ypZ4l7oIg5dz/fCoyfgkoCxvhI
LV69g/aYz2xQ3aufecH8K5qCvt912aiqFdZwDfK9UuB8ijNlzqO974lexVuNOGbNVhIFx147LrfT
TvsatTO33xoXbGR6/X3kqbW9ZX7ssuaEqWWMUIFsKD7ZfUqfkAf08GOe5hSvZN6FeZbp5NgR/UPg
2NraYfmD2wlDJAi3VsORkblZK/w7XT3t4TA5rndthliliP0FlSpPnAD63eWGDi+bOwVPvTNoKMVJ
50/VLDWd3daITK6qg/5ktyVKH1IGD6wPwvhb0No9jcXzrq3m8URM2vTljAuDNkZI99GRxbvbWsHv
0VW7LeftpeGG5QIwZXE+NtN1E9iL7mBB1b4qbLVcVvQaUs9jtanFOnuG48x/LY5Y7ZhalYnQJq/q
9x1y7Zt5XIYvl+yyGwJnfJT+VnNS1Zj9NrfQ2nGMyTdfe+/Z2NQZmFD/RmSowLkx+hcxm93rHG52
AIGd6UcFevuOnRP6QW0Fq1uiLXvINj5M3aMTJAnGmb8AOKf70Qnc8chz/40oOTQmNeaEKEGX8YOR
yHN2OJLMe7zAwSOwkY6beYF12cz8WZugTillGXmbTCV5niQsr/VhQXwMxMw8Tat4oHr/5NUcISjl
ejw7JmMhV8XlYK7Lez8aY5pTmJVmdR7etED0L1egNjyKwnJZMyCpj0TdPI+cEj+WHnlkvPWB8Wnn
avrUV/lS3LLzHcMuvMmA66cY7Lny4gnLBOOnK75RzOLT60RUISBxMOwQf2iUHmhqWINunFk0eNAu
XZ1pWbWNtAqLwDnZtsd1tx2X5m1pDUSS9lRp+DzLKSge0flLOHMBVSMyKUiCFYoD7bpOlsAxHr0q
+igUpzDVRMhhJrd+ypQYGd/kss27ygqKhgFgnD/WCKCPfYESEcSawZzFmU+OzlCEFq6hgKxSeuMP
vo/tlxuAMH3I+tx+WB0jDA5WObclmoMIVUuFIpo9ElL3WpdhYTIIqi0xqTRtj6Etgoiex8Hab0Fv
wslQQFfwMuh2SLDDG49OtlRny87z44hsDvt8Ntk7cMjEwQNPdrCz5vczYs33FvTvkEPtA36EWyL9
PrT246D91MX6XyW5UE197ky++LQx8Jwb22KeORtXyZ9BMF53aPOFizDvdLTET19v7RdsrWUx/vfy
hFb3imAbHvckfB52SzFsluff14EZDErObMqTBzJu1oQFlnV3O/IpTQ+z09bVwd7aDOOwJZuwiwMs
Pd67tMxo/lGEDb5DjeWP9L68JtQSgmwhO4n6iHQNyiw/hKLx1WHrnfkNx0sUUF9ST/Nx5rxlXbhj
fr9VVd1VqTeBVL723UhKYLIQeFXfGtWmGyL/sSStecRFH1rDTbhlTDvi8gpvrwJjuZ8ZG9xYW2W0
QCbw5p8K0mmWbwFhLvrVtAWfQlwXSi1YpMgzMoh49l9KhKP1ydwaLxFN3f7u2ZjK3Uh54CVHPYEE
cxwBvM1SOaj8hnz5PXQkVyUunw6ck2qqSZ0nZay/EHXMwVdN0w/1iWi+whucWBit5ymQ/n7lgYh5
CMKdAkRe4xEdPYca6Xiz9Vj1qn7z7WyUSZ2jyQiIcP3ezxJFIl1NnyZxgutV7FcXnzSFGprkilWQ
GFUHloxXEvDwmcD1TIlN+wkXoRa84FBxvd5Sgqy7n/mCTy4Oy2F7dc2xHWBDlX4jIHJ5JtO0S3hq
ihOsl/k64RX63Smr+WSFiCb2hGo5eGiA6C2H91tucmx0LMdKWDf4vaPoHk+Xf0ZN6X1g5KhAGiqn
vSXyUSwPHfWHd2rjcrKztmzJT4YsVFopBDloCKCGPOywGPCGTHwSxd8+tlyre7YqoovhRHF4fPeg
kst9lHu5eVjaFhYGkZZDhtggX/LCMMY7beN5PvgV9/IdYhTdAU8QmQcRjFkqXoag/RyCcrJSYKb8
QHcqyVYJpfXK3OdRMJSPfUWyNihYBqbEH/RqO7AXRfnO2CoOsW10C0jL/1dmgmcl+c+fVoL/w33w
H10J/x8aDsjyxkvyn/0GyWdd/KbTo/j8q+fgX//Wvy0HluX+w3JC1zPxECAG8fgL/205sGz3H64J
EeaDEjFfXH0F/7YcuPY/oGBJbUNjybULxPN/Ww4c+x+ew18YhGZ4TZGPrP+J5cC6Voj+yz1ydVRc
w78RtMOY+bgXHNd2r9XTf5G2j2z5bTdNy10zO9FOz5lgnyClsEqqYNbffMNbz3SfNdUOQm/8PipX
v1TusKA+ipru7S+f3v/NE/BHMP/11biUnhJ24cLX2f711f7l1bjN2laRmPSd3dHLk1cbNchToPyr
NmZUJIHO7vQ90HS2xr0MRwarsq846zbqSXFCBM1XNI7mPX+HmFK7rq0X+mZC67D6XvaLO5i17P/+
Ff9p2fjnK/axHgFheIFJmP8fr5igU77bdbxzYEzzlCG7fkF7gRdjDFY4Cr2CrVFEylizBddHd61M
5yA1gEwKvTx+USQzWElhtF46jIVirJHC1HHQe1W+AwQQD9UUneUQCWB3HEevg4AgvxJNu2Iw/Nui
F1oe/v5d/devIXAd8rtwO7A2nH++6b98DQGegdlo6+GOmsbolX5ry45dNIEQHM20PMxLHz210F7v
f/9r/6g5NwNiznHAOhGW3et/XV/WX36tZy652w55cwfDYt0x4093zUBORpiJ17//TVdvyV9X/fU3
YTkxA6wdV9PNH+usha1naBfqLmxN97ObVV8fUHVzB69aGOVuqrnumGuoyDIGYfzvFs0fwe68URaK
TbC74yJAcf789QGTjcgbWdwF3NU+6e32PnH08Bqw1A47H99BjJqgFAewgxlheKWCX2NNHATeQvdm
8Z1rSwiAVZWg95Mv8MA2wCLhN79aQzNgGpsM0HMqt79aXbfpX+fBf3TEWP/1iwqvPhgERaSX86z+
Ybgz/clrPC8zbq0pk59FPw4wCgblp1ym1rXJz8zq1Q9KLNobrJxkK9AOWXDea+Yk2q8gtkQeJK4q
9a+id4Iv7dEff/77r9j9sz3ZRGHjsIhoUGZv5en8Iz6f62hhEpXh3KI/bDP8sWMkSHUbFyfaj5qS
QJoHzW+oWL0pFkIESW81h4FQ6EPtovvngicf29qTCxmkM1htKYnBvAr/W69rX/yhwiZCZ3FC+nLJ
MDA6JVFV5dDcwUEg+DQ2UJb8eiE3tqyRia2FPHrEyT/aZf6Qr0g+4noKujv6LxhocE+njMp8kMV6
7Ut1AeKZGcLyphZe+D0zJ/cs8LbdbPmiI+gogS6CNV+cjLDHP0Sz+pZaMy7IrVx+tkM3Pk3AHeQo
yBGgY+imE4G59nMnrLk6ZIFhFTEC/exHBD2lY1gKrFQyoEawHewTEt/2ZHVR/YVw/UpsOrJ6KqJs
CYAm3fx89TwjOu3ag+Xa0X1HiMHOnXtKf63FAqXgrpQnes4pxcYCke3k4PTp1Eb36F/y68VfjUeO
GmCuxiwZFOF+3xdpiovdR+2T54zeAd20Ye8HX26foa/63WASO73XVZjvGa7NT3uo59/AF62XbPZo
TjhooYX3tHogt5vnebfmmuKnXgEl1yNai4YfjTmAeqRdWuogLoeyNBKqCQOwE2/ZYpf2yMSBhyJ5
HhQBmn01ISAsF7diz5Txv9g7jyW7kWzL/kr/ANLcATjEpM364uqIGzpIBiewCApo6dBf3wusrH5k
ZBWzy3rUZm+SlpnkVVDu55y914bJ13R7gK2+PkyWO107GSEr4T1WjI5Bypzkc9l+jcPYNJcXPRqT
WxB/0PIor75Q9aSdRQ+sQ3oubjpmodl0hnCwHPCRdfhpADixZ0UX8Chcwzqls2X1Qc85CKG802Hl
dCEXAatOizro8mxsYIyPEdNXcLThbYwoy62OGZUjxuYp97trR3cWV9QYom4YGV3C93eMOA1v6c0w
7w4ar/a44Cy8+/syR8Cy9mtsHybKkDgB8VHSR2yPw9sOKmZR6HD8HgXcmLs5Gdv4tLI9pWaxUOwo
nphIghkFFDEJBBugBJG+w6FVYF6JEu+70Q9uIraCuTCDOa/3bii4ovBcWm7nqhSho26W+ajpzjGV
q6PYxbKsh4UartVlskctVMxHoTU9FEUeAtRN5iz5oU0abGCcVvTiNUaHrWUxI2P+XgjjNk8F4p2e
ouhjWhR+cbJaH7FCFnfOw8Jwy9qn2LAk7ZJYu+WG1lkMt78d6vKRxdg6M2swsz1TAF3uUDlEy86T
0+IHoAvq8VIgKg4JwkDUsg2l7M8tST35NgoZJW3dcuB0EmLJ/qRcUmv5lmcW0xHGinmxteYibuBb
JvYxStzModWPmG2bVEm4XfqQloUxtrV/h+IwtQMLDsYCujddjCsUsvaezhGWSIb9br2TKJuB8yRy
jHaZbzM8WP8ek7oE60PfYLcOpjExFvqlCQLHcq5mY5NwH5k3EgIFqlBvsA3riYgJs79xan+uAAQ2
3UX1NG0PEQQuXgCEmaOFKEmWL+RSl/G5IR5p2utRLcmV7KLuyU5NheIqpDPtUQ1Z+76kA7LTaJ35
8j3o0G1uER8QEGK+S2TSvOTjyM4ijdLhUStnfKvb2DoO7hiFeCdJsaKvGvI+CrfrtC9bSLPLVFv2
ve6UfJKdwd8YHUN7QSdnd9oBhEqTYzuZ5ngCKYPLAROF/6EUzXpxprDsydbUsb6bZrrvgWhoY2zi
seSLVTA0JFL/0v9geYKru+ApSS8PcA+zIe2H5h3ToCx7AC7h26fJTsf+0k3duvmM5+lOZYaDu29k
rHeqqmUZNpNJi+0gMnf98etXZ5q5fi/GoDc2/Qv7vm+oFzdxVtGc8bOBW6fOoyy5L1uXW77t2RVE
/BnPVPL54ttG2sgUfwiVOd1jO/WXAh2wRqxGbbyfhCsITBwac31ocDMF/CIeIJMv131yVxYfQKX4
Z28gC2mDnjvjupgj53UsLb4GaOT5gcam0FcR29yUCUyZpY8eqwXNeyFvGj9qXtDV0uxHWpOY58qL
fOQBcYWwe25dBPiLO1uHGil+Fgi3mb9keabuGFmK6tgIGNYfoadE+liERvEd9NX6DEmaHOePI5k2
JyZ9432NwJXhcVjsCwakdG4Yoe7mdowfaKLpK5xXqdoqszUjHnuKrvwQm/6Hlj5DtMvxFaGvN0LL
PxFsIZtvBQ9knB6SS2o3rk/sXaoMjiizhmHHIjM2VxIvmoNmIu/gH2I+E2y9m/Rz6w/+kzGzTT8v
ftfKrx3+NQ3xAbUAWmKTt5oKGS+A7SIHBQ368TEwGH/uF/wt3YUWef6YDrTf6TIebcZh6riMxFEF
mWAKQGmfVdUFrLV9bcDaAaXQgHm6wiGFEcBbDVFP7ET0V4Gpt97w6NRIQ2I9akRcg9ewCszNYx41
Mvkkq8Xyhs3CDmx+rknN8XkzjaUpdo0sOhuIC97wwBmoy1y6oafEF/J+0ka44BNuYHEkS89Fmpgw
6e+mNUT8pnDqnNkwvT3nYsvYnoKZ3Y3ejXHNWRsRvkSbdnEZRXpa5zu5xtRsh9wk7W6B8M5XtafI
3TIKEDoIa+00H0c1y6c0brnWWOn8D1zrhb4rUXTwgDVrH6IsrVmSmPqXaG6VQTs8l/mDMktiNEfI
GvbFDnOPUTg+DewiEVf0jthdziaFwzxdM0/Oqmu3rWPrzpwEZuNwqpjNJNNkRJcMzf+4LTR0H2Ja
ir670Evk+7dEGu517GXxdpyEOM2NzX0/095G6BrG7uXHrvRPOMKfJe47EMO7//yf/y9Nkl9aKf8/
oRvW4dFPG/gVDvELuuHxVWev3Zf42/ha/txMgQ6wvvCf3RQh/7DIK1OQFhyqN/O/AA5SUmX9k9gg
/hACxoMwpWt6Sire4Z/EBg9iA3JGz+JxSO0FduA/IDb8WghRPAIbwWtnIY0RCi3eu+o/kYvIfTk5
d1bqWQimaaKOhMLkxaOP8dv6u7rL/bVutTFtMVWkkeTSLOIg/Mie+6lC7tPMFsQ+RTdhFvW+fAq7
1kqfLDrN6JxaVqIu0ByjmxRGK+bcTqAQkD4MkhoRymzfoTYZCP8h9bd+S8IoflR40eNo3U3Wjy4U
lwjyF689IyJQWgIaD5vnuAClWAR+wcaxGK0WixnEK+cF5UGDKpicCfNhUmk11UEikuw73XmIaEhu
OvVdZItgphVD8ybiPSLqu8QqG+L8pB1s5gHhgAWbQo9cBn8D1tv9YphiqOtgWDCP4FfB71kwc7Yj
9M4Dojx2g143nXqSg5MC26ODQvOAZCaDx70lgtY3jBuCnWwYSyeEnkjaj1IqdKmBBy69D++Z4FMq
WcFSSRgZ57awR7ntm7JSQVVYkAwBaWU7X2MnopvTQMEzi2y2j6YxeWrXk1s+bk0/hJYgrbF7jkRE
a4fkHlawDscF6s585iJIO4HewRZIo7GDN5m8iSkxHrolRu+5GlhmRJR8XA/AMD4i6UHpMiChbgJS
9XgloSy8i2RkXT0zAKhOVqL6mozhVoWIYsuK/+D/N/HZwjeUbsskScgJGn1//rIUDJ/UIKBQ2iTg
OTvFmxlIYkOwcCORFwkcbpb0NsO/vicMEuOzwVO75neQ7nwUCRz5ZLL5jvjAeWAKM6xfSMpiL2aW
azNIiZp/0iTAQ6ZkLeuzGabd82JCgg/SrCVXxi1p8dzAF0L1quQ83XRzKSzaSL4zc/DJYAh4b4Za
PUs8w9cBzMLIuX2u3Rq5vp50vR4+PTEh0EuO8EENCbzsyXmNnNxbt63Sq5/rhtCR7RSFdfwlM9Py
Q8H6kFwZEYbz69LK65eidqp7z23SGqpDXWc7TjZf3o06tpM9UVt3sp44e3HO6ZxWJdqhRYDdkBRm
ZAmHtKCciTBDP3dlw1XC2VHLkzBT4q3jWQr3FMOgYLVscSweIL3y49Fu++HHxCFYI1Cs6JK+JKqM
PX5e5XzWlcUcdcnXJVKsFxFbATScporHLyjyjOKoGR7YHylzZx3gl8vTL9zc+fxVGS6VrEF01Bx2
trsTzMrMaWfN5IX4S9DCSuvdK8mwPKI+9+qJb7b89zTg/w4/JIWghfTvpwH/K399ey1ef169/vGS
Pxcvz/4DiJAtbeZxnqTRzar05yjA8/6wed5Za2MQscWPfv+fa5mlWMtcxYpFf55tx0qU+nMts8Qf
Jj1E30fM4ChWof9oFPAecsO7eNb6LYQJmwcwz6/d11TWpq0t2zjyCLUxYabzciS2QD/9dEz+RY//
1yVT0YgDjYUMCh+BRSHxHvuzSMy37L6No4Y0/ZRVxbwGOHusLKTN/M2CyQH9uc27fpYvpcVcw/Jd
x1bvOoCcixQ/oRUeUT/6t/hmh4ujpHW2FzHdUWnAGPr9j8M3/5ePpH8N+kVIQGDsMd51lsEgqka6
MGmSucUsGjZVhzMHUdCmMgqeHnCF/Q+MgywT5Xg0WFuF4G4+ONVolgeMsT0Pbgxtm34qUfekSYvp
ZGLcMfuteCunpL1ufO0fmjACdrHASy+go2A7nsoz9q7iPif57wCRpHuWnVOe/aGt9wYb3RuAh8mN
HaWq3FpRGR9oKRUneHnzrul0cW8a9vLNT8G2MuBuP7h1dCHhJ0FyS1xlj+TjuBCwc7HxI3oB3Jb+
3tR98X2xlup2oRf9bIokJX4mzPeqiUtwJ8VAZ7QcjyjTqm2DzuvgDVjk2mYedzKewLB2lr5yZVfd
tLU3gvnMrFeRR8YxR8uDBtcY0XSB0d7YE6iJAEpV9UV7RXGNFWe6XzFW/YYang5W69l7Qef2JSE8
YsxQOLYulZc7j1g3Xnxl4nm7jssaImvp0hVBX8p6KGJy+MgtKcq3vnWJtwPo8jH1M/OB3AcfKbnQ
/tfU0+gqpM+uB83uKnmHCzrt0cyIaCPg1L5lce6Rzl7a+a3AylojDIuoQ/qxv5r7cvzgzUzgQSaT
4glO60yWYkSUZZKq28SSD0BCRRBOFN8xct2dlqJ9QVs37KtJdJi/GcBtIBwUXyGBxIe4jL/MLStZ
ZHkKn4YHzVYuKqaS5uDEZZiz/SiWjzTGjXsSh5drsYB7wAoqM3j+g0DRkqShwAdhPNokqQJeEfaR
jQd6TDxg1yKN+q+Rdro3FCGYoZYIEfvO6BIftI2ryTFwvjRdHoxybCGHMKia3PwrXu11CbevQqOb
NmAqiR8lqxXRfH4walKnYBOisJjGMqhMWwR+mDgbt+6uUqO1VwTQCiARXvqqPBHyl93PVtgz0cCs
sZtIc38gNNW8Rkx3pyZaRhsPWBeXNnfPpMzhYmW2Cfti+DYVroEB2+gumVkub91UzQFnVr3VZKze
0g8ztxn7yodGdcbqH39oGj/Z9Wr5ZPStdWMusbkzSXa7MZhS7Ebk04+EZ/cBXfxhPxf2PbDej66F
ceqYZN44AJkipGP+UjpJRlnJTIHWcp+hRt+g8kYDuugU/QP5c2pH6T9nwZw3znLtoY2eTqgvIqQw
MKUFUBDDiIho02wHI3pHvR4jDkTVoIkYYD/ZLZFRHc7kdPKG8clFobHzpYbLqeYYDJKBnRDtEC1g
HAFkph8w4DvuJ4Bukbd3V2gLaOpRi22SG7O312QrNDbi+w7bF9Hb0cOQAe3aW4SsRDdO0/YIfYq2
HO8ix1gdKrXT6PjKD42hSjY6HNWLWcc9IkUB8QA3eQvw80Paj4baNxOzmK8ujCq5ibu4M87ZTL5t
+whJpyyQwhFN+2LgfHvEOUAoDS739cNcdWSzmH9ww9UpFFomupOxd6yzQv6MfmwZxn6jjNg/KPq2
59EMm2s5TerI5ES48CVmtquIdSQgrIpyiCAg/jfA4vBxnvvxi2PCh92UGG/3dmZZpypfk9B7Rs7b
rM/tU60FLOhp9Hdd0S9lwD4y5Gb3xuqqATbUBLhM5F46utrmpJTs0H12QYm0fwIvHxecgdD/PLX8
W8MA4XGFDqcbhe6pJjJhLO7hANXfbGcF+ZTEBO4zBMVX1CvAFaDg5/GunUcCiaknb3OVOK950fD9
0GtLhjduQXRdtg7lge2XAUZq/kwZXfGdlkv+wRLddJdneB9QHxbVY1TENI002wj4PSsqnfs23/5Y
6v67k/H0ewgldE/vt9vA6z7RSJt+3Qf+40X/3Ah6f7D/o7NhrzoOR/2EofTtP2hteEIh/libE9L8
P00Ny/pDABtYAZaOyWz+p42gyRuCgBK+S4g7u9T/bCNovdsJSrZM7JjoMLhK2i5j6l93guxcRjj+
sj2pkhp/y5BMPoi4WS70jmugaKnXYfd2xZs23PCJKUR7mosyPBttEp51awJIpLq/ruBlHDIbu745
gKbiqZ0ZT15doGOIa5XsKtEBrYjT6VZym3xLW1NeT3GUf7BNpIvgKeDvw8S6VKDIpy3R58O2bSxI
apFox0NXGPAeiYV77NEk3Px+H/du48gRsG0HMcyPjaNprf2jn5UIKUjEAb9VfZqwzN85dBwP0Yz7
z0Sqx+/ie//+897tGn98HnNWki0Fu2Mp3u29TUOifSAG/DSuNqMpyt9gK0JeCDkGv/+kd9KO9ZNc
i7YYxbHyqTje/bKld+SiSTE+jWGj4Y6lOAVnZRw8K0weBzMHR8KA8OH3H/ovfh4iATbDDheTJ8T6
5z+1rVJhQjwudX7qnXjmobouHBrWJq52KtT5bzbh/+rTQCOSQSvhrrvvCxl2RWNSkuzDeG2kH1O2
xbKfnFaOt33u/001szYZfy4x1uPpU52x47AEfnn73ZmbMh7dRSaSExLCHItyHOocfhjOFq/FShHP
8XQL7k5ejzobjgsxvTW6HedPid6/lWT89TcrIUAOQ4+FhMxD5dcjnLMVgHVkpZimM1hq2N311onC
8Ml3albP35/Ov15DlDeSCANPeR47/nddz5aRtNW1Tnqq5bLckwmst53BHQy6FnfTrBOIdmQLZ97f
fO6/+pHoTqQPvZd6Trx7LmVROiaRU4NhHRuaVQNncwQFRI5Mgu/p97/x3WetpaOgt0sBz+mV6PR/
PaB2gud5iP3klEgccA3jHKTlop3XCY31/PvPWt/rJzXSj89SQIdXhrCw1XvsL4A8InII/DgtMzkG
2yp0izP2uEFuf/85qyznL58DRtVf6dRcruavv6l3YLk61ZScQqEGgFAjMj9SUPDshoOlHuMkKYje
bju2eDi00nBHmGj8jwHIv71Q310762/FI8qDTjpwjpFg/fodiBfMErbffIdBR2AKmFdu8FFGFxIu
izNSM2Rw+Nv/5nn+4xC+++kmjyDHsTxcK8J7dzqHyBkqsLfJiUQK62OLz+vs4E+5IQpmDaipSxwr
Bm5LZDR05YJwZNt9Gp1yAheQN+2XevCBS4RleGSQVpzDJOQfS2rc//4M/avvqTgxcMPZHQChfnd4
MmWF4+IaGDkRNr2xccX/PTS5vxo0nNE5lkZau/hkDBfOYjViyhrQQmCRC8NTn1X2ld/54QmDqnXj
G9Cy9s4AVnFboRQYDr//rn+9aulIrT0cxivYW99/VQaT5LPkaLELX1DZZJE3wUbQutv9/nP+eiei
guWUuYxy+Of7tRF/OQfF0MkJUN9y7ydEXW3KrFJXubbV4+8/6/3jnMuTMAPXQ3GLipdu3bvjP5OF
o+0p5XFetdk28sJhK7DgBTm3CjYgmJGEqc9XsLLcF6MoAU5VqvubAytxQPzlTvUsBJjCZ6aExvd9
kyxva8PkzgiPtBHa+eTmsO42nT9Z9Snq6+XesBzxpsiWCJKkZ1ow1wS+8+9ZC0O5EIpUnyE8+30/
33UDZkeqobRugwYQAjo8wsAvxFmH5zhpzIclt8Lvw9TndCry5bLkLcW837TOo0sUwdnEhXs1YCSl
oChG80H1mfPoxLU4dnQ56arY8FhFnRhP+OaX+xn1Sw+KLx5ui1Z0rzkj4DfK//CijXpeNv5Uht8L
j/rvTDFYYJ0bsDAvWgIRTd2YutNy23WPUDHq2pSNab/Gfii/gFW3nkfLqkEJhkOB8XoK7e9AzG2m
ukj64p320vgC16E424pHi2yH5K0nogptR6S+40X06JPBP6byD4UXBSOgn35P2qJ9GG3BZqgk+/yr
5+J2IcfFfVm9mN5DJVOuN+7+KNtnlc/H13Vr3HsmshgyZXr3ZbFDCISZH13c9bVaVXyNWVn2Dkyx
JsCckvvJxzZzYZ1ZkafzePvj8IawbHZmGYv72iJP+cwMII9PoQR+ezYBMV4w2RT9rllHRjvEjjyt
egm+sFt4QqFDMj6XVcYVSeQZ5FLEzvRrQedlm1l5iQ6Aw8dP6C5taLcCTIsZifIOF41b4lTkfdBo
xhfQCPi7Gzd5a/HGlJuwbefo4CPOYHakWBTSyLKevXJozQ1ZOcW5sMzkjdG9CVO8sl9T1TAd4abB
3RkmxXKvUL2BzoXScgeNacJEz3yLUZdMPucOKrcJ8dAHOQs73wE6XC7FWIVnr1+BOTOhJ8CrCTqM
t3KNlimHnGvJRUdzicYZTUxI6YUbBVXYfaEMmKVLwT6H2Uc9Byk/AH0GdHIovlxgzEZimLro444V
PZMaP4s93TFGmapjH1MxOKoynkgk5YCJCPJBRJj1OfPynU+i9JaUmem2MvJmD8lSHiPQZjtEFUC0
jKq9j7o4OQmvLa/oMBJmU+TJ1jG1uGBpWc49bZij5arwKQJfRl5T9to4ZXaZ+bQgxE95WyzuIUuW
OkA/ivUtSa0XD8oYMObiQDxatzEy+l8EliyBSc0HJ7Ns90iRisBuyzyDR26bHwBd3iYA/8+p9Pdx
3Fi4d2IQ1Nwkm5i+wwbgrQ9JhJ+Vk7oTkM6ab2fQmhtT2+GmU/YLLT3rEhXJbTt1Ho5GC0bO7NkB
Cw6yqyZ5hldERDA08Ktc5YHoMxXUXTlC4ihEwJCYcLhFOFu/huOY+PGDjuc3vzZf697Qu9QoLKQU
0EzNZTBPhvA+NY6GQj/g0ArmabUdwmb7XFj2GQmLxEeW3AD5HLeZ7TwNQ3hVIeP61NXmsovteTrH
5JoEsD3ZI9GLvXESy7p0i27uZZLrswGoerssznWG+MhjelikrvaBLDZmpL8B3gH6KKsUoSiEwgaI
sJWeZWXD9ECT6l73KucLVTnKeFT75vKsFtvaT2Me9rtuMP2rTsoG5aSykYrQDttmrsifW0Ztz70p
xkfU/uwfKr1KKsmAnS/E8OD9IVGJhlPnfU2LpD1NuTOd6PTCwkByZF3aSDx4ahwfXChoO2vp+926
/qw9X+ztQUIA0p1GMx243Gn5yTYwvW6I6QmDdmYvwjiUtbB0NO1TN+FRVMJDskNWBBe7EEF3lD49
198W+3m59/GjHnralnWAYrwgrLH74OZLg2w4GW7sBjdoQMSgxyCdZi555qlZXBm1zvZlipJL9JPe
O24ffezSCBwXvMguCcczUjjRwUkcYZilE2gpReRhEgw8J0+l3zKhhvkXbUyIHcdlKLgwU/YOlAi5
cZ/Prbsr5vZTWXlqL4pueKEl52GnpaFHHIA0n8xCuR+ncfFR0ymknjTzYMdXPfsx0gKIMFj8m8lo
nPuWVLMAZEcdGF2DUWsZ/SNkE2yn0LDabzU+0l09pvO5QRNOFBZgbAxtuON8eY3TGk50VLqH3s39
+xzgS4znMLQo/mHf0KZo5ZORrBx3hPhnTqr/OOH+AzkV5uCtIUl/mRahMfAZdA0aGEle1ZhbBj27
0ElLqHQoNg+ja+R7hzgrNFSJ/ZzNurqLOrI3CiAvpzBtzAtHMNlaDE+aIZQwoRQXtl9eiGJiTkBq
0R3+WLxojWtd+xGTBFKZ1GPI0Amb/FgdQGvW+3zR3mvf8ZN40KDA1oQ7BV5XtXBHyTIEGkbSFc5d
iblOhxEKycm6YQhX3TIuYNtPoIazqbWRlrs5g8rAMHDID3lWui8qc2jiVE10NRmkLm/D0M5PM9HF
3zrK8evOGvv7jmwKXPy1P2gkcSVruu2D8i+rQd1QsdeQfVyXAkBW5xzfKXdXV1+Q1wPGd1R36+lp
Olr0m30iUr0jNtn2hOTM2Awy9K4q4NaXFOjSwY4G0sHKxnV2We03H0FsNnvUDdl3XxVwPhASVCfU
AfSS0pyRlq4/F7z1rm0AGELKW9Cf6HAZXgGTrNJ9QxunqF679J4UHfy5Um2Z1vRXMpyTAD/GjjOO
VbYwv4wEtWyTnpBs/LOWxtkZzReX9Ms3V5bDeZlWE7nPGtjE0PxnNYdb28u6OykG/YZliWc23IQC
W6uPfwkoGt7LTD2jYi9d/QUts2dvwDFO8fcfqK4u0Tn0GrsrKZM643vjxOVlUrV5k8BXfIYMOLzZ
beK9IApCIsrMwsi3Ey5xxbKHTNctmE8V5dHAMHk2zRS7YOEMH6FxJzeCXCsoHEMOnadJq00yZjJg
FxXdzObsbru8oathNuEJFNJESIzdTUAyU3EhsjPfokJnzahMUiMJlOtJs+DhxFxOps10lOHYnWVb
QGTpbBNwTjIv0aNn4QAOGNz0pJui+Q8k3SGuy9zn6aMX4ylhMLInwpDzxqJwsETdnesl6b/U1EZU
GHGOnbjgKGDw+Bya66VMR0lcoB+YaLjNdjo6wgo/zMq0gA/VxnfT6cfr0JvBYCDFDmTF205MFZ9l
CSPN7FX7OSRbmu2k8AMUkc9sjMNdFzoCeS54BOtDFC3lZl54vIZ5yEVVfBDApBkAGg8uIbMbfDg4
rF1vb2Mg3bQl/m7Y+gVqxtW25cIekmUbIbtNKF4su0JBlbyhWWJSalAng7bsKpbK6EgGj7nvnfEb
zjwfopBvB00LgXaNDgyywjmbulBMVwe5KVS/R4O7Zn7iVHdDLmcB8uhqVsWhX+TrUvPGcdV7B3OG
CFUAGDzYXTI9No4ZY2H3oktaDt+NGlkOoHSY48NgngFkiZ2mm3VOCFQ9+oL2AHiemfsZvmodd+IN
o6kP98Fm1WEjdLb7yt5pnAxIdjt9zSwivc5gYWWE+24A+UwBRbWzBT93OzqCoZA9OUdFrl4gCjCW
uqm3ORgZFogKDrTUEO/yFBZKp791rVHtagOTK6TwalM0/ud2Noo93COHOBh6BzAXTihT73vLeE0c
e4/bY2af4hOaqs8wY17GYrnts/DcVc5zTWwhj1waRnnSXTnt8j1tog84MB9cpu81u2lk4vkrrugR
/ANNSrfz35j1g8FpkfQT1qeeYZW00FbMN4TVbKyMiId8bAKGIN7LN5Fg9fXVFEMb6SPnSzH48B0L
utpMa6gIorHvPzIz/4LB4uSkUOLBIyVjMMOK/Sjwvi2btvWys93WJPbNUBarxDpIAnea5BNAJn0k
lupaNc8CbNBT4zVIfXXy6FoRlPTRz0hcHvpPhtl6u2kcuuNADXMNytFAFZ+ut/kszspK3E+OtstD
QqIdfAG05KekcWiPjulaTrh+PB2qUbKFTtrMRljMyLIblNHuyQxCkev4X7GazMYZjyANnU3ma08c
TKA11lXnFXpN1ogHJlImwfNMfJssfZ1pOhPaksqwOzF25Ip2x6xuwYp5dtpBTcgZrmmQAZuM/dDR
tXrXILimW5lHRgU2x/Bpmjp6pOTMfJJjezN88aIs/K5DhxuQT2XEoEKPQsT0KKS2JkxPQTTimhdS
8Xihz7TONGZEgC9M+o1diOZtX1amukL2MN00rHEf4GHOFzjWVMmJC5JybhxxkxoqGXadP1N29C6P
JbJKrKCUa3VCVszwDVDeeJs6s7wWcJD3MmpXfsQIrrMwaHJHqG4epFbdzlF4S+h3DeKtqkZHkcJE
uMLGIsMBLpmq9cemHNg65IYjDjVolxN7e97acEqDVEUKdOa90bLH30h9NTrdZycvzG3Ssv3b2HF9
p9plhaOW+AyiFHhTBdEkg2ufaCs8WzHMdV9T5Hu9S49gndT8+LwB0sZurpz2BHCJmU2WDwfUt8Wn
H3/F9wrzQZAs9Fi5qQ/jVy1HtCA41YuOGmxqTboEYGBuxxUNaVBsMushiOkRtO68+lMhMcddg9CQ
RnGdT4xRpsrbEm6it3mRkIiRJIx1DVLUz0U8Zmdn6cgsLZQmUKbjByTkGWKzmJZ7TePlTiW5/AS4
kLMORILvjB/11Kpyussm9ruLESNWyYhyILoEQeyE7udEhFf4VCvKvmaIIWuqOW0ObNWo7fse7suW
zM8x2yQLXRGalzwMejSCmOxh+tqDak4gZYuC618sxrVPrvMrzb8Ee0dKR9FbrjB5aROqIji+gLWj
i3GjLdW+y8bRvs7BJ9wovHlXpLgyIVsUzSuSvkjK4LozEpDkQ8oZsBbm3zlh6fdxp8FuDrDf+X4w
V78bJd21jUGZdZ/36zHJe6Zskv/kXE03FZmlZ4cmZWATIXoxGXMfwPN0O92Xy8Wdw/F2yUcPOGCy
7B2bK4DwJt7bJ/31HgGS8xiZkLP8ePA4QxX9fLcm0qx0xadC8JKstNsTjib+tOo4WtJZpRXon+bL
wBvt5gVAAvR4Q3yKpSJsIOsy/5BorvvYYHstXfqs2x+NJwkH+/sibZpKKVeTtfCm6WRUr7QSS2vL
cj48d+Ykr305khCAZvU1jJFrzQR21RsYnpxMq2c2OXbhOaxl9Zq5ujuReQLCBXjGqklp81A+UBzw
C0sT4cUGagj8WC8cywN+CvOauqX92CF0A6Ug8gwmBodp0JX5MGZdyk6LL27qLP5aLEX92niYIFnK
9XDOuzk8dbRciw1ZsPp1gfkVCTpyXcPrfDioVzx833pyw4NYJpQeXf2lhP8XEA3vHTTk0rPoODtd
F3KzT9yBYT8TJF+U/qFroUJEiF4uFi3wS00kE2ANNWNwdBZ5lUemvC2B/J9VbvHNOyofBYyfIy0Q
zesNY1Fvq9arYKxpzakatcxG2faAbKCjJhyhI50dWD1vJCLVr4wiyXdiFss9XSEr3gIOc/Y9eu0X
3+ZI4WsxnhYKgu8uQp5iFZZwDcKM4cpTdXhOIhIV2AegEzTc3tu6OF3AiTnx8M1zqJNhl8sJuFcy
fZ4GjykUdIuqpZVaR7uYbQUrY50i4tBDeQNGvH9KsLt+BZkafk8IkD0PCsnrJhpZmexkbPazcmck
4SVXwOA3MEkdpcqNbq023LoVDe4tcWvV/I/283/rHP5G58BoWCJe/Pdy1+AV0EtSvv6Pr9/y/3FD
VOa3n5Wvf778T8WDq/6w2Resdnv4aCaSh/+Svtp/MI9GDYtiEvULkoj/Ujw4fzBgxB9PU94yeRmv
+qf01fqDvyrBLlg+w0j65P+JjcP9MYH+ZT6ETdlCJIoWg+LOclF4/DyhdjPYVvQP0iN9MDAH0s9i
d7voaBX7D60/UaPWiBcZHsT4isw5sk+lWfpe4Cw8YgNzdHAoWstUZLtKVRHhUTnZEC2NoBL4lYgt
Teip8q55iiE1qpCeVwrRUWevy8wMZ/glrx3rNCQSJTkwKZqqWc7di6DJu/Z5CL6U2qtfaurzlvRF
jbxnLKm3ZUyD/IczEncr0elVGRGj3VemV5NP5sbYpjNjfYm12nczbAd3iCv8D72FcHwz1usi0GkP
XvsEa64ge+yhTU3rFGYF97ZVT257G5mMW86VaivvzFxWf2W3J59ykNx4h+PSCGQZYcet6dDdzdSI
WNx6n59R+3brbEwzao84WeQTrBP16pJAf1dVRn+0iNR8XkZvuvvf7J1Jk9vIdoX/isN7dGAeFt6Q
AKcia2BNKm0QJZUKM5AAEonh1/uDum1369mvw157o2gpuookCGTevPec79RW0x16C/Yvw4se7oe5
NpWFl8QvuVvyq1uIyf3GC/K+34Pb6z/yn17p2m7MJ47G4o2se5b9ycIxh1qUsDOkts474VdcpyHh
DbD78m5HoP33upWYTzm+xWo7WC6gIzeY+NR2wWv64IDeMA3z2YPSwcc2jLp165I+dUPoCRRLOFNn
n8YMOM5suuQkox2tJiiOdebxMx6AwZ/UOcjz1VRpLvJ+kKN/fKElUUJkJWcgNcxh/YbVTDXDV9r3
X1xcudMZEhZYkAkfQxXqfYkXVKtMPkLDwI9sGJXyJ8luuFkhBXNdxlzjPaaTRm98JE3Y2UKhThBe
yspRB4ESQH/tKPWtHaJQ4gfUuHym8cCV0BVOVxy/V9qnzm6umYJsS6aaL4vZ5w8eJnCCfdhAt8Ko
zKcaVvzbKujjrq240clWGOIdqj5+E8mF/Onh6894J9xEEjXoPcU+f/ek4m4wydLAtmhJzMBoTawj
wo3BvpSeh9tFgAG+Jhr8pjCGFCA23ijkB6NcHJt4R7DNjC0PoRdMfMGN8HGjgObv3TUqg9Z3jV43
2xaAvKuIsA7uN4PH8twIjFQHWF7WUcuVaW0Z2vO+fzc6VkU8XS09gS2DnpM7JjaG/mPCb0Ps0aLx
3an1PpmDSbwN61fkW9I6ctoWbz7B1tZWtpAXURUHkWej0p6VCiJB4fW2Ds3JO+AW/mk8nou+uWnW
hz1fb9LYVdMVwQKXZDST+R728HRf4Zm5sdMcK72J9+vFog7jkWyEZWEHXjNlBk9vbsra5Z9/PhID
u9zezUBlMTEZ+LJ1Fo6fdmqAbt2hdQTzExedz5PNgfqFsBdFxlefc7TitEubpoNmtnGbOYgW08/2
4CVGgjqzio+DH/2Y9YhaNhh2+b/Q8nCDaRYPOfIVrk/cIdpXJBbsZ31hBWFwax2hhQbnsSmD80Jn
CgRXNvMbSFXFjVtCp/C3g9en1n0OHtrjgNDPrKfJEqyjVe/AmUjf6WUecK6dyPAeSbhbVYt8Xlyl
RFstPfaWKOChiDcmYh6srhYrVmU2uIIB34pLkg9BlM1ttrdmnmVmcfbRrwuMsJVR8ntsd2W5Fmul
KVkydD02nqQjBq5gZU/XlfGYbWCStW+FHrcHhLUJOJjUfPIs7nnAkEAP/DTvlkdSEB37MA0skdbC
B0ZXjHVWC0y+qBIZ11OsL4s4JeQTYsupqzI9VXFOIru+ZPvBNrF6q5FvqST37L3PTJZmuovcUzGZ
RRz5OfqQstCXzrs+BjzhU20YT+2wWmchySJVBXaLEF0H5cZxWQZRU3OXwpTkiajclhuPyJ2nChxo
F+aVwEivgvXO8YyS/Cmb9Hnyg4mQ+khIR99nqcPdjYXiyVrvvQ48eX5ji6E7DIan089Z73mgUfyQ
LvnMW7Nd7/8Bkc7tkKngxXE4iEb4InkJNRqtfFCtU0w7HTRRuelIzgjxVK/3YzBj0xetH7xoFumx
fyxpeY9PIBTeyK3E2b0bjujtW20DhWLsImFoxr3t8nSVZUF3cBi5vBbQgZ9PHL0j+wXH3GSA/we5
v/u5sjZNSvzfmPrti5FZdf0y0potXp1xDbYvCewCh6zGbG+n0nkPSuS++dBWD0Y6mFtiRD/qdAqO
nSBPYuO3uPfWvj0rMPNQHPyLw0JWUj/grWp8gbg2TWsjvcO5Ph9YfiyyxoxkoIQgFAUDOszsJbhB
+cZ5EHz/hFMBInL5sOTlj1zPSg8KtdTov1dFd8AuWfEVwUNZNsUwsdbyTHZhyhLTQIMwYWRYTOU/
Gpz8TWJ0J2gsg05PxR8n6hCre0J7d6QO5upyeiyfMkCcN+wx/r3BQY5svU5ZOxSU2aY1DHmLoai5
IdAdTguE9OfMa+H2znX8tZVmhNeiPffoE7ad9GhswmCno1UZFaYMKedjn9LmohuAnfseEg39zEC+
1u2wgx7T7jTGI/eC1Ki88q4xOkv9ldRfobFPNJUbH8G/VKyqUHNWy1O4WDq4XqGLChSAib6ZAx3x
Q25r51vRmBUOzpZWIthSf6sh3uY4aqqAwfqCh2YaT07OaJM+6giO1KzJPNnNLsYRepdaRgBnPzik
pSBTvZGWvdz5k/ROfR6wzWXMj7JJExIGvvFsG6q5QAeu77Kl8E+eGXP3okvYuKnfRIlPmspGFxPA
isIbbrpJ6RcabzRPe0CY7yU4o+fZq57t3GtLzvy9/dAW6Wqe6EeAr5yQsXNY6rOfu+Abo27G5iPD
vIWbLGoJ10AwOHe7WcuDA5NzmAqTBEPhiynd2nZOBLfV5xe/w0p74Xq5Hzk6/90Cj4V9PNOjhCSE
IKBvWmQeQUzx+FXFmA+z3PuWIF+7ps5ch0bZmjuL+IiNKZ3uAe4x7O2gxiE6VdN3+pFPWu7FG2Ps
+4ufpfS7Fk6fjTdUO6gh9j4meewsgoxOZts/tcGgkRvgUhlFPSZhZrExSxRjfUyPqYgS6oYT8hSD
pjUtSIBU/RFEuX0m6FjfrtlBEVFHzuPkYg6e2taPtID885wVa8MdUtzb8GQ9qk7YhsYdmwCcRFvV
O5p37rHsrPkhWROwa6vGndt3hC9w61uzAHEOmuLgwPLa9ISkvvXx1IYIYILLkjsPQ0bLDCSMDsoy
989EsstnczK181yJkkaj7/FzI7XrN4nEkLoEms8J9mu7hx7ZfMkp3ynvhgoCbA6eGk5D7NN9tbRb
nczqLTuvBzfW3tFjm3dAuqrjiOboXSsq/BhtgYkDfM5WdV2/0zxuG1JbRp3hghz2elyktPNBc7D4
JyFUHTaiJJVHVTsfIk3syJQGaHChl+tqZRznvLPeifYRbRg3/fSFijiiuu6oBAGgh8Dmiki2TNPj
lhWFlb+roowcjo2Wmd5B7ydYdJyyw54JDl8aKVXndNA8Yi6sIQ/QDblEx7ShdPSrGonKiBKn7OBg
eC0zrmsWk0DKrKeCYO0tvUo+WPwJXM5N/Fs+hGP8IrVAxR0v5CUkVrwnxI8Bz9xl7sEvhvFFIw/a
Z9uLTXeTDUYadkJyAknbyAODBvCX5wKww/giiH09Lu688pSgPS+LXKIh1flr7mU71yx1ghonn1vc
IpVDI1l2LfxYSEnD+R4EVnJO2uo2VbJ/xUMy3FSdf3GLut+yecWPFRP8L8HYu/CZOLvIU4FMJ3vt
XTHox6ogO/2ktQZxKAdWrQBwrDW0I5Yjjcop4eAW38UygJUsUI1vCBpvAHZBDu8OcQ6Xd2b5nvWA
wbjRLdbey/NmIUS5tDWCe3F4o31JHH1AA0J/kdyQIYfS7qPhI5JmjJ3qptU7/r1oKLlC3alg16DH
AYLhDNSgaZdSbdVjTyHiKnpjNCBFOZ90Y5muszkyt/aCEj/LSFkeQIz5G6XsqnD+5ejscLA3OUCb
dBx/1aoNDMAzQYQVuc5B2YVV01jT62IvQ/8Fyh54DrsKqEaa2ikLAukLNt8/tR3uf3+pf0Hfdd9k
tez/7V9XT8Sv78AHwhUYOCcgvv3qVxhTFwSKKZODQ7ILnsu6T7IQPEIM4Ujr04RiMxb7bIXuMTSK
lzoiyzi+TWppPJG0Co8HzI7631+WAHmko1O2u0Dy1jf9J817bZE9BMk8QbJJ6cfQekqiKWuoSRWH
Y8KbTSofMo0ojmDXiLe/uSar4PuXb4WXRxWAWUTn4vwiZKzRKw+1WrgmgLPsQ260s2DHaf0q5wtJ
Z0ejih5966nwYu1orOU3DkY7v1HA8sw724XXA3+uIFUbDjQnaNEmpHajgOIM85MY9Ddv+B+/RAf6
o4N71sTvbPx6vUDYZhok6/KAOodeZTDTb92mIBwomiCCtFvISXXkAjZ6J7Z8vraSXkWbcpanWdhd
q7r9G6fET5jGXy/haqq26bVimTDYhv/6DWpI2xYysdIDdCHKRhfC0xXNIwROWjw9kU/r8Xc0TRjt
BpBwoThf1OOKcTSYnGbbvhfrGYwr+88vlbU2o359Y7iZVxk3jJN/0It7Shddxfz0INyECjVBGEvm
ZTCOnQerMLP6+lFgSrWZdVG2hpPV9MVJ2aa6DraiT5yq1YOsz5yW7Z91sSE5xmoZh6iEgDDOyUlP
zR0jf9t0a6+nDshsDhFx0i0pvJU8NdMP/Pj9UJpV47TGOq2L0CymK6pU7HcqX6b7tY57z+qCewtF
SoFYwhOcgP755TD/QVK+Ssk9XPU/vfX4oP76PaWG1mYzEVDwp8mTIhdvgU7mD+tRp5549yz8wXkm
7lN7rM2F5slUpbytORuWx4mpYv2YWAanE2chxiUvbf6Ti8WfWFvnJPrZHrJMsX7ZQLII2xyHJDs0
CR2wbeYJwFOJarvDQjIL1GyI3Ct9DtfmxudA8PHzw/5/N/pvutEWSxjC8P+5G/30Y3rv/9yA/uMn
/mhAB9ZvDrp6nHGBC12YEd5/NqAN3f0Nu72JstwwA/+n2Po/2Avub7/jdljDbUTof7bcOb+xuDs0
rFffjY9U/3/TgDZs65f1j3YrbjMQxabNG8J/9ytTFQeNaptGP46t2b0SseYRUzB/9yezvF24xSNS
jvrNVDUFWkH/wuKivrgqbx8FVm4KhP40oC/dtL63XOxm0I5zzKhor1aC8ADc833wSOsgRElvyUqL
PfyjDrrI+5oq1Xqwid80KyJHSEM7LkYHHDCAktA895wYMNdAtW9guxVSgEsXHQdCwlbHZcLtHShZ
EZxAmKpNWZboHoEatDja59LnSMuCRBcEbH4wuZBsyTWTkZfqqL3T0jbFiWyajNE8/S96TRifCXSO
sipfjJPXzOaLPSc92hVgPbATpB1P/p4cptkh8K5x8Irj+vXyJyzD4CWpqwvV4hp3mvccs+9H4ub0
m+hosmlE0H51RVlFRak/IinDRC95C/2+mBrzhgHE0lO6B+lNnBtYFkeglP1O6XmuogX0jY+eLz9U
SSPeIDOQX1oSYXfIEbpFo+47b7NybGZh7Ja4Qx+TsqSvOA35pTXr5pCb40u+KjlyYqY2RhUkB8Cd
LKYtBpvXbMrorM0oQjx/ugDtBUeJTKRPKsgLZX9v/dSP1KuUBB/Ld2g9I3TA8Y2zTE9HhmyOyTom
U/ECIxuR0ipLwbb1jVzTLiL+d3hcfBI96WwiC+KS0s0juscTcP281Nv5KF/wo1zVkr24pfnJzEfe
LKtIBjLa7ZISgw4t7a1Z5TSqqQ+FzETIJhNOS2Vu+lWII4Ru0FhY7tOkQr9hFi/rXCFEdtKgllM/
3Kx2L5VL4MgYICzs9QmeJNHyG0QJpAMMxd4mbZr8DXVn5pYbKqUmPPdUSfao0nM8lN3Fl6MZeY6t
H70my3b1tJDqoZHshvzX/5YNBNNWysm++Wk7naYOMa1oHe2aiNne1HnyAy1nc4dj+hHv0fRYr1oo
+g3MhzORHepiHZpkmOdJNqUyqlFWSd+xj6wL6Y6ckmCXVI69dRhm7xXirMbhVIe3Hf3jqt4CxpXV
UByyb82q7VIOaDpqJoaVOm5XCmIy61dJGDsMsZO6gpiHoWXjm9OTscrIurJ4oYd/JA2OkU+PyQBA
wSuqQX1jQRM4pa0TbBn+Z5/WqlUbFo8sXkkfYrSLTa9a195Aqi3OlSqGG9eVPPFD57ch7Q7ts4ED
Ym0UgzZCJ7EeJ2GXI0+m9TlpB7PQh+tMR8x7LO1C3OPYQghG0EN2K0DV7Kwm88kvIMGAPKohf+pd
guUkR4tkn+WNeaqHpKuAA0pejRuLkhHN3/dhFQ3qsVL3+aomVAR9bZJglRj6II0+yNPSaVh4iBEH
4gsPphznkfE3t9a01eYVKtXybkk56Uf5adD/J+RtjMXOJQw2/ZyBuvCsjcHKt9JbMd5iVOzfeoe7
xURdlqLAUZV+k5Iavx8ziBxpq5l73Wz4ZAVJu8R87elZs0pMo4l9ItEix1ID466FyYhokewGS7lv
k5iusL98mTh7vHiZmG5Jh3rnkXo1lwxzCgjHqGrlSWqtfYvJtQg7KGQ3tZZ9xL3fhZkpspeqy8tm
42J4vpiQb5DtDYsVLkZl3LdV/Nz+tPZwQA2IuykJ/A0ADHuWOiu8HFfgP9ojuH3vHRV0FiZF0OJ5
CFCmDSSoNJtxMs0opge8m8tZv7jx3CBblH2YSClvYZ02xARl9a7R9HnfrU9tQcAdXR06gXFLi1qD
vwkUVd2XqQ0Icu4Po6GnKF8AlbGXLJzNY7d+GK35bU0UP9gEOX3vTHTO00qaJZBDHSxfMr8iEzuj
DxyZljqS+ulDVYDMs5GGkJ8xyc24AaQGEcVJaYMRcFHrC1MT3IgI8UE6x7bBeuDPKFr94m7RdHWZ
M9jZ9Tx4YVbTdZt6wM7KM1Hj22ayTwN72uij6W+DHE2/MIiQ15KONVhegoFVawFFvsFqx51I8+Yo
C9vZuGPnbBJjvA5EI6E0g/TW2BU6IsJaD+007QnGpf2rq3gLugsUqBtU32fRkK+mEVc4wO8K0cPT
TKoaZm4BNqCnIMuD0PKLOWztMgDi3x7J8uDUoonPqfWeq8wjGioY8Rr1xK2NM6AujRDEKEXfuxuG
ajppRfvBcetSyhi18QR6cxk58ZR4de5MKpOzOfHF1mQf7sZM6kcERO5BczzcHVBaN6omixotHDpY
GPCboYA/ArSO9a51vxLnSdvM9wziAeVXsymKG8Qb9Pjmek3VIZNdoMo7cw/0+z6zwd4UxSdW0WA3
ieVrIvitxRKwluWzE18gSccmxT1LP1OWb5WgG6WXsruPCzPepsrob0fbJ+KzRN7h6skboaafiLN/
IDwtd6S8T6ia7NcKwMi2Kvr2pURchtvUZlQ+TPKzY0ayzfu8CGHkVhuvH9N7JuX5Q2A2AseNuZwV
Cp3d6BXQymPQgYqni1VKvfqcdra2tB6zzK2JdqYzBSyFdd3Nym9mLc3tyu85DjYBN7ny5i0q6RoS
ylKdTcMcIzmvOT0W2TUp6BGFmgHBDO9hpLmMJL71X7CsL/eF1TdcUKQ3iGs9ME1cMMHbV7LI33js
C3mRY+0/kVbIzxIi8NgN8dFlmL/VyiB5GPBM3jsyzt88ZFeO645Q3JNb9NH9wUKTa22n1e9F9isX
GouW/Uwg2Ihemt7ULP3IXmLXRKTskbQ6KEZCS1uhE2VKYmyTxvxAB4duHVBRgbzGaO6UsciDvkze
AV62/3Usev0N7dz3XMTybtEtLY+UStUhF9K6c5CFk35DRDArq5CKSJ15S8xagBnCcbgj9OrKDMe5
0s/q9S2rJqo1bJHm1iGP9BMtDsJ1HtSE75SwirW12bl7IQyHR6Z2yXTt4NQBKEY+EmLAeRTZPGw9
qZ99X8+/9G4A5CppT+VIyzDMG9CUAKw/Srd3HoHsmN+NBFPRdrFdfD0cWKej4MDdbrKCBE1gQPP0
XS/9EpXa0D8uY9fCN+q9C4PzEuEXqa9ufRM3nvRCxXaAQl1bcm5nV3kfcYJKPsXWdxdIJ3t1RGcT
b5A5YVeNpERnFomADalGMCggkzfSaq6dheh+O3MpbpnZM/TRYxI/cPgPtG5BGVYhit35rvYzMNpG
l+9ib5Q7AwRbRPJbj97L1fa5k8fVfpUBv7KaFa9sccOXEhbtY5HL+KDT3jzqzkjFG7fuCbkmLfdM
63EezO5Yruna+XyjNBIAgiVlKMQoHeCkPhKCh5D+ZLYdSrQK/tNmsmtyyVWiRxhVuge5TPJVJ5fq
wxGjOvh9E6BPzOWdnaTdM4jCjkjBvsllaLVuWFQOnUOqq+Ul6GTVwLZx+vEJMpIZbDknDUG4BMKi
o0CMtIowjMiCrFAb/LuPdfl5jP3F/ZIw1V1C5ZPLt/EHO+BBxHm2oRNBd8zG9XVLTGH6pjyw3hQr
w2O51CgiSMzULiX0s7e4cuod/fbKhvUzAZQYaj3M/Rw8qI2CAzV5BaJJj6f4QfG/HqaK5bWrgseR
KCiKsHb4hhGC2NHUy3cuTsqbrqYkLWvVSpJXVPVkwILf4M0196NfFee8YZ41VzINUfWUZFcuZb9x
OuHsRqMeH0rb6brQWWLSYlVWIM0xhnNVLwOT8bw+DN6U3JvCiuer7+VdczclaCTCIJn01sVn4rnI
Qz4qka7jUVrPpgnymXIz84eETks72o8MG9yC6e4wN77X9Yc8SKsARQkQvZtyAmPm9rlBLKSou9Dq
U9bRyS8nSifXOsjUdV6Z8VdDuIwJs3YAkcL4BmEmDnWNpLNzplSGFW7Wuzwy/WTExTgosS0YprH6
yK45K1Syh6EPjOvUMgqsjFbbL46bhkqiAEdfLo4d92Q4SCs7ixzldGwO3meFO/S7XoN/2XRZJ/P9
VAnyuyB/vRnGmhKAwoN5ESpXv18WJ3R7n+RSn5Bxd8DbuTFkqm3brPNelnzUo8xldYbKWha73uyX
d53C+machbMpOR8T+6bvG37taUHd9CBEJr6kk11dgYU5p0WgsDcrm/jW1MAbaaQVyRwFabeNHlMd
gKTfT4Uytl2XN7e23YLn5z0+91SRkZzQKy+1kUcJex3FeQuSzOwkocXeURO1ChsO7leZZMGuK3Tz
3bEn+8A8V2xi8tk3JZoVenJNus8SC4BNgwjMyiqXrxfh/bcy0NSeJPg7a0pR1dfdneKdbDqpm1th
mvOhZWRHKTUk54IjLTBUpJkR9027E8HkRO2MQJ8Oc6kzhskAcZFvGAUl23g8acXXnpqeSE+vOhB8
bIUwpAjcAGsAAL6UmLN0DZ9KDta1ie1qUweeRvzjMl/FmB4GUOCXiS7y1klqi6TuUSujck7TH0K4
9iWOM/w/dIXp+2s8uz0L/yDy7VymYH079DhdIRWbzjgjZ9aDWzUlRZTXTH4KwHMRExsWzL5pTplu
3Ps+OZx930/koYrknTAGkLYYYYFuGK1/W2htR9uOYZZRxvYmLwPrLQkMb2ONPV04QI7VG0bFt9bC
lY2IeW87eKKRoKgPfWJjJQlmgVHUMXvj4IlWwcEFOyFb286FRffBS9zQXcp3zFxppPi2mCNPX1Ab
3aSJH5IV9IEv5Aswt/V+G/QmIlKiYGZpWREZXiZJfUGMmrsnxwdf+qZKdHdLzYz/QKuhwUXdCuVP
7Kk9N5gBuVt6EhvJBkAbZWfnEnXyPf0HXQ8Hexr8SAld3faSehvxjhm2a/tnAkSIyrmFyQfb7ZDk
vv5jRN28y2WuDpUth3DUWvMhlx4dAdF9l+kkTyDaYbT5BRPvBgpYOoujL9yWDVhDtO9V6mEp0gTp
RPuN8xql2FyDUbOXvDrWg1CEOKp+flWIlZGMjReLqIAXSqmnTGshoqENuElda9y200Lh2OBeH5eW
BvOgdWGthq+B0V5GsiAAQJsvtcaSlyvb3gkXTdDoWP5ritt7g6yhDgMsLZiSYudpaYi/cJbCvCFd
+Zxp9ZsUMPRxkDx2rvFpsZLuxpnqqE7I6Ugb881KjfJoEWP90TOeDPWks0KhVS8T86JPQZT0sktq
35Ubuh4U35PAc7G41dWfJRRHaHEG6Gg//qowODO/U6qjQTGPV3QSS7MpfVKF9zQgxh1wiDmj+K8M
zjiTs8elHVwZXTkIvS0o03y82Bs2TOkBDCISj1y96E5mTSm5ZMnEUSfGisvHuRBjIO4UYTRoKLFY
4pAuMjJo6U8zFPfh+USDnopblLP+kf9Y42mxxZqJebXzhsWD6fwpEHpxmh02V1DU3+MCQdO+APkf
Te5gbzyPRrRTTqeFgBEedeOlY0valoZEE2muvUBRY7oPBih5hqvWZ4IqLzOcPSHZNrIJkyXBnTo1
HvJmOHiq/Zr4y2niht8y8dOPRaJd4gDUwlI6bQQy4SQMJXdMFLyISJPyJBzaf22g99uaUn9LZWpu
Y7s9d4l6QMv5oVcEwgzx7ERQIR5aW9QhjRnvWJM1hpZSpnvOLjQQl0q7G037NUOMcSNjTYRj5wIH
K/GqpDpq8qypjAOeSy3snKE/1jLR6VzIhvkVY/MxDh4GONoHwlSybdrMX4Ft0zmTs7XzCjyxubS+
xY4yHkcfB7k7zZhV86EZfzi9px5Z+8gicJ1uiyRqOHUtzSjdwEUYa4gYO1+jz5JlZtTpRXEI3PpC
ihChB4tlE0GXobmPvMSoSBvSYTy07I9GgDOkyGYMNEbTvDkInauw0JYFgHWKZsPAc/veuFV3h8Fc
O+RseB1UDG9iZJ53Zw/a5RZccA7mKSOJCcRjZFXz/I06i0cLUvV7lhv+XTNa8WWR6fBdy9zPpDNm
ZEyp1p9a2tAPy2THqEM8kJwC3f2zj7f13jRTe7ntJp8czdGrmj1d0DXBSFqEnC9kWxhg4cCiF9kU
CjMjUjdbZrHLhInFV4+1WyOD0r112AwIEFZPJF8/UyE4j+Bqm13SzvLAczBHbke66Rj4L6PvssKn
tfmYoAXcIhK8Q2IZv1cTikPUHP6WQaGZhSWHdO1mNClqzmVNa7WVKr2hhpDTLkEosO3yzB0QT7H+
bFypi3yfYAtam0QYZ+F4EJ+NedKA/7jklHdjI1BIkCr10gm7vUF6QoBGivNN3xCaFexnhJxboPrG
G7ykwLodM0d/UvwC8nvaYXklZbrc8BgTMGzRoEbuRTjIxRrEcAY62yGXE6Pcj22dnRchiAdiwwo2
shsSKqZ5lKhUJaylDv33tmKVeUNj4H21u5TxdTHk8gA0tdm0GkZymiK2X28SrVRb27emRzR5kuYT
OAOm6bOOJcfUgpfS7FFfpEmehHUSJ1jzAQpcCScGymPxoEULIiB0gD0H78lki6YErUBTWuJzpLwG
bN8+gLZYkaWufhKFK3GSDOMeUV37MCXKfM1zKvAQ8FrFed0x7nuSV7M1MMq/9k7Hfspa1tyXi6Ze
NTsbcJu19GVWAfsFz6Z8LYSm3+rVOO9N3CkBh9feeugd37sGWszxpTPi4EbTUvMbw9PihCpdPZrm
T+CLOfCUNjXLKqZXH0Oq36dpmDl9zkM52uxYw0hXcGN1QZLf0uGX7CdBZ5U3uWHOzk66o8M3XeUR
gQkJ5Kuiv4fCC+XanYUZWbShnvTFS065zVJZl+n8WZLT8xYbPYXa4iJjpNPR3RKRDsggybP2dQAf
shs1dt2ExHs2+7EJOexkkZ70+V5oo4+2o6tuOiLTjmrUcQ2SvXIWRg1qqvAM/dwszfgsSUmYWGXR
AqQaJBG3s2OWE6k9iKIVt2g+/UOVGkkE80TsAbjaW0sQgbbRulFe/LKyvtC9RVjXjOJJp747d007
7gZJ9U8706NLoyGSTXPyDwKCeiZmGdtE9NUFPMB3TRkoeowqPripI0NtXoxLoHg0sGinUdZCSU0N
/76egFaMs6NOruYtkH6BidqSU8dAxbil39ydMOsPF63zijOahG+Y1cgnh/yzy/35HcgtdmMb/WXs
57QVjRjmd9vNL1pmxTuvM4j7MkFlaNzooAlEj7plJoKub+jZNEU9mzTaljC1JiN04e1DLmmoZfUF
3nNpY0Mjrfgwd5O7sJH1w70PPhkvHprwkNBxVRJOkWbhnLLZ5CSxFfSzVHHWvJZYGcY39FgNKo0m
3RmFD6CoWW6dYuHf9fiht6b5bmQ6vjFV8RL05hcrYbF2tDrKbGtZo/beg5o5epAw8BjHFJiORnx5
7WnNjoBh+zBCdIG6fV18ZGmN7TjbYNCXDX7yOyvNrE2Zt69IJvN7NxkOsWYeKKzkXi22+qph+N2a
lvbF0g0U0gsV8ipU3gvFRj35w3sV5O3DOLQP+D1wSukkOXC6WQ+Caand+VYwb4m7SY9trZtnW2kf
Nj6tS2PWHeE9E1QHxmA0egL7iwQjAA14OishpmNX/hHs+v9j678ZW4O6W5U3//PY+oL84S++qT9+
4o+xtev+FliuYzOfBrKGie+/xtae8ZuO3QhimUHHyPeYjv8xtbY9zFY+tLQ14hRBlI5+5A/blA1D
FpmNA1rMCH4faP+f02+YfXuA/HV+T8C9xN63EuL+JHGaA8QzNAHAsMYRY1tnvvj53Z+uxn+j7eJT
/EXqwmjdwMbHfrDiQx3jl5eAw7c67IPloGKL59aHtUzHwOWS/uc1/z+8yvou/vRBuhgHkJPyKl79
tde+NtMP6fyNSuXvPsgvgE46ACSSKV5iWB48/YFTRLt8++efAp35r6ovhnioYBCbmdwZSAp+uVw9
Ke/5TzEKK1T3vYGhOUZUd0xOR17aiYvySjGABbUc8Dn3+rCbWOIizGtkJE9q3Gei617MdLGIJF76
POSE92A6TFZDDP3jOaDupldA6rklJ8WYLY4fM93kOOVVTAfnlUfk5V5+09NSRSMPccUnp8b3+wg/
nDoMbNhO0KYA6ANqKdpM6aUUCCSLdmBIlnUNVIYBT7Veejf0Jt03rfJqkBFQzi96q7mYYEviY3To
UqnmqBuZVAMahEmWxCYWw3mAp/2cSf6aipRJgtcC/q48gI30fCjVVdhznNgj7zlzyJDPUz3bD2M8
GHsN8E/UWF2OV1wvSGY17F1f+KQITMKg4i+qKLcYOU3mpK6WJ/kluGrP3pLPUbP4JiODuTdoi1g8
DxBWaMYP6UOcq/F7IKv5QS0WgjaXcgCSeM7rZQvndzf+kgpwuGGFw+AZwqNjheNi/Og6TF1bjpvy
k+EiEnC6CPIlMDM/3U2utB+U0vlF6wWmIrswtQZzBNyO9AEOhFQrsTyXbmxJVPMJQZpO7Ykt76+A
e0MXb2CQeZsn9g/ZazZVpBw+0Gs924v5I6gD520ynWRrD1r2RTJ//nf2zmO5ciWLrr+i0BwKAJlw
A02uN/RkkVWcIMgy8C7h8fVaYHe0ipdXZLweK6L7DV5XV14AiUTmOXuvvdcJi8D5G1bGNu/l7xkr
4BGcWE27uNIHyjH0bvBvTM0ju2c5W9/KZTw4ySHzrPox0kZniZnMOWZuG2JrJv6R6rKxbenu3EL2
j/cUmLqVp0q1oaFHKQ/FNWIxm4hSj0CetUtcETSD1A0OFuSzHUQKBjAnG2dgzD47c5MddfTuPimm
9h6JJ39YeUQHcUy2btNg5CSY+snBndsTUivadQd+89qlzkqXUxgcygFirUzWzqump5+4j00726AG
pzg6VJgyl63CUo7rLYBwiIAkzsH8o3OJrGszNeJtGAT61pDKf/Udi60+cnL/ykTu4C9xklISkEZO
Pwpa0jW8fpPeBxLfYQrkYSxVdVEhub4zaMvuba+0b3yUkNt6DrJzjCy46KX16GcVJnMnJMd1sDod
hB0Ul32lOIe07ZAOyyQK/dcGjCPn+r5oFkJrtW0BU+8P5gHiVwOfbDCt7o/KMfAfeDo7v7ZCdoEk
Sl9reImAannz/fD1xF4hHv6Fh4E7WXdDug6DUt8ZtTHuMjy5c8VKPgBgmNb+6Bodg1nG1nVytbV6
2X93Tb97zn0rvNWzSt91kZnaK9mSAR05UQftClTUT4MK7KFCR3/VEh/xooTIL5ETeNeDMYkHSAqA
+eoaTsdQGRZnPxxzgibpJiiVe0MwSv4yhlZ/i9RjuBnisLlC5WMTCQCToK4865iUlAeMivNoOTb2
fTkKEqAh7O7AFFBqQrjLAJUxL16p6Te3atLJ+JiQ4DuLnPP+CgF2sen8Xv8jIxvFT5gW4T3tlPiX
Ndn1jm13vU60rN4yNSBA2p61KceStk7RB9mKXm9NRyqUFHI4Yqa9PcUcMavwYcI2zymiS/k7LT+0
V7Hn+HD+IAfya4MHEzXzYUzG6giAbVymlh9Vy9jGGLTAfentXXYMGzo1NljFwNtbtQdoAiDDukTJ
sEUNHlHKtfFJLRGrwwrxOHwg9lT7f6E5wsodNz5+zTXHV/xnJpEDy85vuA9DMeGUYfd+k6eqeu2r
pmEZ65LblDPONoz1cdmwCjxHkTeti85xdo1JhrejQ7AwQfce38ATfRGlFJg1EAN1UhivjZNDbUwB
IPypPTCjWPYgYFL+pDAGCcHMbes+CwFMgN6dm8GWM6NEwMIjB2gohiXFuGYOT9xdDmLSCJAHvw0J
QJHqN/5WkmZGE2GrSGc6UdLUT86ACAKAAH9UKqGt6QmPl29MFM7J1NDyAX6ADIvHLsqybeO1+Ras
CbG0E2XjWNOzZV/BgtKHmZhQtC+uJ5o9ZXc3WQQtCaSun+g7xC0Ji6fqrjzIXSA/QktbK8OLcBYM
3aWhNYG3ADk47JB9c4pxS0PsFQKJOTmmyw643wAqOIXNKRLQ2LRr0DiDxOEks/MieCvGUOvf33CX
Ee3VbFFm8OCt0s23c4MMSnOJHobmJ6CMYSLmxVBQQQqn0h7KyIaLrQ08eldMMOsdWDJtKsJfb1iN
ZEZ+ZMq2jj7JSJAealjwFVkmvP2au2U3qvai1JLH3ou8bZ5X9r1X2chkpCL8uAHPghQFCM/8saM1
VBOK4ww3vQ0yRxjwJwqvpuYLmOdGqFG+GBll67xkgtu+TA4TM5pimmzWQPjy3zHf8D3wzJr+kD09
MpGCG2wiwXWDrfOedN5uacsanIgq862rhP29YUPaINgy/YuUWN3xX/gM09eGm6ZJptsJ+cjvjmSS
b5lT+mBwOKyuMA39+zklSOj+jIRsrwcp+o0usRkDldEeAj9hkREzno0y/xqHUoTspXYJG+qGjaa3
1pNoR/lEfVg+UcAdr/hS2ZuwCrXVGEXaCo0WICbfLy6nQFN3RYhk3VSowbREDFdvdx2XH71Eul3X
aK82ek4z0lN1fMRebyyqIiyWeTuhCWAibgar0I8OILp17sXNPhsbsS6rDMOj0iUvseOhoAJGcu27
RrCHmwq77m0uY74BlaxJ6hacUI6TGw1XTp2Tw06e0tKQTYfEzMqTa72i0m+D5/ru+X63bXz45AuX
gt5KnySPfyL1gYP4dGlUUISC3hPZEtpzyBJozGwXuLEJ2X4sCuPeLP382lHTRIy1Rf8SbOj4SPvF
spBL9PF6ImwPchFq8NQbUTBhQ7um26ttWgFBSFJFP0JvHW4MpwfOpMrhunJqPt1OmDdbpyo0khGm
zElWpqHm/rER4qUY0m6POoWqBB11KIJNmhvL3MmLhxac96ZlwWEPBFXviHWlua5gL8GOIg4yCKHg
jD3RhRUg3g2MCm1EHpZrD/RhwJTQkGLHLAWGzw6UEmUdXk1Mw3OFbAbcu10FNg2+wxacS/qot0yn
rATvI7zIeH0jysoMSqjse/11RClEwykqxEKTM3i55sWk1G4eJsiWtypxnIPdy3HtNqPau6MJb0aM
HULAzLO7YdF04JAXeS2mWx0RXIglGz8vp3t7eJBaFTQLDzzORdto8ZL4SnkTCwNhUDFV/q42YrmN
0LfirfWxxuKSnq/o2gkpxyNjCYkBj0zEr1F2bw6JWgMAzddTGWpbCi0NpWdrNJ/HfHRxDebVvUAj
gyYo0o5gB2/acnQWhQTmBozgt0uLeGPI/LtoEfsRbOZfcBnJKqU2wYYuqNXGdVW/RvFibukgdvRw
/OYIQZm4wrTSnTU7xBDan5UtmxBWBUCXJd3v7KeTaz8BJ10PZk0I5dBn876t2ruhQ6tgih5oPpF/
iCdjx2q15UZ0SwOCImHsGeTcxP2uUcdfknCM1TCqK3/lYgxeJAJqm+42gEqtUq5Tp+R689KS7KrQ
frJiw1ks/csyR4mSdAEGlCgFj18gF9xOlJKfg5Zg52Qw4CWDCuho003FfSlp5CzSQKcXRlDpMYzt
8ibPk/I7npF8wVc9+wEOG6Jh59j3jgFreJW6ZbJvu3E6mJGHIjYN250WJhZ0xaCSN9JV001Mrfu+
DGadASAyIIqDwmsw2fZ6IHJu6asw3KbeFG+6KuFIrqfRgRr2iEWvqV49NWVHw9MEcKzU8tSqx5HX
w9mj0Zsc6/yV7b3xY6A5fEmTtNGXyrQK/NwxzTCzaPsbf0I+1YygumKNpO7GhStrZhkZanOREcGb
4imuBt96laGs+mUXTuO1NJr4NreaYtNi+/thK/ZXiwFsydXoes2PJA2dQyKj/MkfHfTcVd6KR33+
QtpGVgJOccPdkOftMYxceRlmNS7jRlhgWqr+kFpBd+y1MfnZSIAei5B2yqJoG/+mc8rsV1Y7+rKz
DYz2SAcpIvqlczDIXbpQTYgWkNAViFF0DTnr1rJdU6SW30SOugdIKnoZtBHhVaGNv5POcb+bhZMj
A5vcZRCkE53AlKTTDukVe7yJT2GYgb1stQEJxahYyeI0RlPVwTGxHZ3Hy9f2MHKqgMUvpkWPQDKo
y2lVR9mDlgL3I/oVjSwoPAo3+Ig8hHyJUT6R74to0waOtdCBhLZ09LxmW3h29oCztLhoptTcKwUG
k/18hlldAJ4s3VbbibonSZTjkq39HpsU7C6dmL3R2u4jgtV8wbnT3XKK6RdoUPxvIKWaCz6K6Q1b
xfhlMATBs1VSfS9bKDBUtMnvXtAMiBI8BZZvEfPGlkZqTX4LqIc20hvoKVG2CTVF9fGhM9vfQe9i
G6e8c4EzLz8KdrY/85Lm+IiieGVrydVUzAK+WiDQahC8LEHrFRdJhwABBn3ZoItzg6uYzdAilmlc
r13XqqAm20C+AdXc8f7/anKUBC3fNHoKjpmAnGymA17j9ibRKTLIIA0fB1Wj9BhRQRp5Rl23FMWr
0MpnGdf9sxyH+6k1a7lxgFetNLhV27iaWNlLTZD32qb3GDf6ZhmGlbqz9JQ0ZN+GhRy2+mbqUA7D
hJY7zS3kNgxt58JMbEhViWrJhsX8uItjM3iF44UKn5VwYQktgNw5OA8cdfiegHl/9jNHX5WB94R8
pD/qpWFu+Vvo/aO6uZeR/OWkLuKQohmJBvK7TZf0LklsYowvPW/qt53C0eEVrotsOR4U9RVuivCd
J6cL5UPUFWoTtxEvrELL1xM1DzzE9jaWZm0bEZo3nEEeWZCTa1SfyMwqYItN39jrMs39Fwg3E9wQ
ehFaJeIre8BDCdCSU4yp2N0ONWLVoOvzO2xeATtc7TbLsmbfuGN260eafeNUyM7t2MaQGXbijxHk
oIpwxq5VSwvTz8P2OreG8CK1EutelvCh6UxPvtb+iHMN9B8KnYzlFmHE3IlsBv3W91t7l/ZEMxTE
vsNgEel9w4q7QJFZrj2v07cqbR+CdvIXg6PbBxEU47bp1XPo5c4uDkK+WGwEDyyk2i4TXnfBVs45
UK8PruA+Jex/i/xPi7iC9mNTvgoSFH7UbtNiRwnA9b8WeEP0o1G2/tHtfQRQGuBySdv8AXHFMC6B
gljeVZSqgC5GXlUD7SnajpsK7wJHs1DBKB1V+pBnHkQPa/S2YTRHolDCeoAl/3sY6KnpE1sVVQl1
0Kf+p2NxarBSM1uyqeKQVIFlnQwYhJicjTXHiZ0G3ffA+299dzL7MYN9sYTdE+zYFaYryh0/azMC
hwncBVYs39ex7xH62C8OR5Ahni5gsdyyh0LIgEhyqbWu8VNCyThK4BZruxJzSx2RUuAbu4623R/U
H9aNpWvmbT14fyr0aI8Br9437FYqXFl1UQEZVIO/ql3UOlpuFVvdG9q1GVX5yiY9ceEin/gi7eVj
FZQUNFBeWAE9AzvQSa3VHlITmaSraL5Qv+sQYwNSL5iT1ZbzePaF/fhDZdedR/MMklDgmtmnSUGo
agf2SY7ajUUA6ZKwiUWUQUVJg/LfmXv/z/Ccc0PNKcGea5loKk+t1jp+dMqPBhdGo/hhiCWfjLgz
LvWmSxafF5NPTZX44IgHc0yccpgPSOt9XxI3EksfU8FQucrbiyRtkp2N+xFZGSWCKhiybdExuT4f
9Nz1mYbAF+CCi/NOB7XgCZhaEaH1SbiLJkDvhU22K2hu/vH5UKdZSPP18ULTwnCkjkP7xDSasPjT
mdfULhtD4S9SX4tZ3Nx4n5hUNFPKHzflaFBBTKfwsk3RrX8+/lyJ/9vD+za+EPRvbHfu0ZxU6gHI
laGeBEjTMo0CfM4F2lX/7fNBTq358yAY4vGfYVLUP3jQAaE1Y+OZCmQLpVunD2cjDfmlV6mpTxhW
TdT4LXC7Ajvx5vOhz80fAejP1D2aNx/851CSBiMwhZqLJHixhAUzI54LwTDSgGxglLMWY9j468+H
PffqCzl77nmyJhGK76etqDE4YnNRO/Le04ORdd8gD6GWs5m1nsP8/Xy4cxOW9rBLPhjNaePN1PlX
4yhQIILwXDBc3VgPlVkBXvGHdeU7+herzIdkordnCVQMH6rFQqOfGPo9iBf/epb21PY/67e5Ofrt
rwGF6kKrU4PQGaDBtjvpL4jnKSb1lOI/v9xzk1Z4rk2WtjBhOZ6+NI5o0BHrinCTQN5aLUk3ZcAS
+/ko524qj3BuX+GExQnw/hlKgn0wabD0vK0CHTLlpQQHsDBkXH7x/M5dkIS+isSKqjz4x/dDJQOM
hDHtWVD7Kl0BIH+23eL588v5aoyTy4msxrT5UKsdmp/LyVZb6WZfxYbND/90NWH+GTwcpgfOivfX
AffH7ZXZQGlg73oZtLp5wO1GowzU1fdQY4XBOKBfB4o2SwmzaE8K2lcr2sdXD1SKRQuF98+jdHGy
oknkQkIrvGqH1QFxFLbDZW8k1UWqxeCTSy9f/dP7yng4rz32USaABfP9NVccq9yxFNUuywc2KPZ4
64SG88VW4uNcFPTQLbgUtmuSNnAyiBcYzaSSFExUQzR7XRbRElHxhRPTy/j8cs6MxEW4oFRIjxcf
Ehy9OkJLN7rFjqUN9LNWH8XoPJQqfvx8nDOPyXCkiWTEmndHcl64/1qy7DJLhKecYoeFca3SF5Ab
yzjJZ2r14fOR3izr72eleDfUyXJBjcqe42/IW+o8Cve5BJvUOw0Zg15HrlWXT99Gi/2YRf9DrSpJ
dV9XgH1tjqzrBqLLGn4YDYKaMlqGmiujcQQ123JjfONiIK2jD6dLP+UcKCs8rm9Ud85VzTo1mxjx
c5cOV33RUsEecbQtKbPFi96Opi8uVMLFPXn9+ILT19N5AQyBCfn9PQXIqQkPDyE5ZmHz5GW5fmUg
ixttO3rJptY5tADsZir1DwVbEdEpUsxksPc24UoRVuylUZUJ4udvJGTnSxhJZKVkiPDdy8mnsITn
v4Lj2lNvjIRDRleMZj3oQQ2pznQOWqy1y0EWckdvu181jWsuGSdeUcJzLhKJliHGeLEcWK+xnvRL
lG7DSnKF3toNTI1zI9rzV5Bh+RcfrTNzzSQUFQUH3yy2/Cdzzc+6it3HyH2JtfqiMzyx56kPiNdx
WpDjJvrd51Pu44ZHACGS0iIGiRjkU4gMwS5kbZdZsfPcRu6pt2brKlDNhS3KZuu7QXMRUnp9kES/
HT8f+czry25Ot22iAwnsc+Zb8ddrpYKx08LWxvITjeN3POLGc0W/5wF6S/z786HOXCQCD1Yjah38
93TrSF+U8+bY5rusU3RFSMVRlGtb0PtxrvZ2nUTusqbBTn66SdH+88HPXCf7KgFUCHA4O+iTqe5g
dafslOe72gcgWfX5QzAHZrrxqP7xNkDOi5ThoDByPByt7+8oNaA6IH0v3ZHb9DSOOSRmF0+nSoX4
x9OU7QaCKYRRnD700yTLEhNKG3Rtiq6g7VeTTeFVxNd9b9kbCk+//ukNlPos2DMNSYytdfrZgnZR
AlqquCwrEzsyEWcb90hPp05F8lUs8McXkMHY2rA1sGhon36+KrQhIX4qrkyTD6HQnqqJILJBPAS9
/cUeZH6X3y/2DMWxFAUmKDD9LdLyrxcgQ8045hpCDLLd1oJaqYdvd4GteFpMcyQSJqcvJsj5ET22
ot4sgDvNedZk6bikOia7yugOiVe+FGBShUoqIhPsFBOK+QV46ePclzobb8x/7DoY8WRGWvh/iTB0
kp3Wtocx7XZYDq8jW/9imI8bxnkYjoY4Wdh9nBYUOlcfooi/etdp5pyqmUMMH/gifj4PP64ijAJq
xmBl1u0PSaeDZg55HBvJTgkqWlR6APO3f5zcvo0R1y8xyC/FWHyxSpofv5SMysJBSIjlsVqeLB9+
NhGjElJM8KyRKjh4Rb51MKEuUdlr6ymniV2PHkAYUsdAIToT0JO81p1tM1TBPqWPjPXHeZhGq7oj
zYCI1rJkczBvC6o5yQVZnP3NM3t7R6ya9cWvP/tgSE9mxhkEL50+GCQJIZgEXl2q0/k6Hr34oA3U
OT9/MGdnGbpKSkqeifzxZMuZyYrPSFAAQmucdFEU3U5PjAfXab7atZx5YWGIsbdlHQKedfIoLAf7
TFnlLERDKRCy+OF+AL2x+fxqzq1ANlsAsEocyrl371fxCSzGELRagniIWKDO4TOF04Rgkjp9JfTk
n++iOTMiE+WTMQfNn55QCRC1OwRXCWdH/9d87yBN3mbKf/r8qs69PPj6bAdJLgeD02k81AlGkoKX
JwXqf5OMBi023/pFs6XYqMByf/YpMeVUC+svPlXn1jwUsQDl+Ph+PPRQOiVLQHbJLgjM6ybXXqY4
2JTxYxlP9yzXX4x2bsJz7MEPhAieZL75Nvy1ppMoi4QU3sUOV1GyzWzLue1Nou0+v5nGuTnCTXQg
YBkCmfPJuuq15tBalNx3btvrj1GoFxsNxfHCj0WX0ptz+m8YmnCGFk13XY15cmWljtiGLppO/Ecg
dQJoTkZFUCchN+gx2jb+6nRrnL3zDids3kxhsf95fy+UX+PCzzK+NoOkTdBUL0bjFaBv3HofOe5T
O1CdgBxLEyMX0WPSd/Xe94rnEEXHZM8Rdj0QcqpIHqYTbbZicR2f38gz95GeNltQx4GiyP7w/U9M
HX5DBClk1+fTr3Iymo0++6L9FP3K+PL5WGduB1YLXmwoYRSIT7cxJhG+unQBOky+8Uun4LDKLP2l
HtN853h5vKZU3nyxwzjz0hkGHTt2NHyxPmyxO5WO8OALLi+2vodRQKQxqh36GGpaCCLuvlWqB1Vr
5N3un1+rYVDFpCLFBvF0pZSah9wQPsKOs9pVBUOGqnR6SzU+IB4weBxdYNWfj3juSXJrKQOYBqff
U6Qh7wpJerIqdpoeAKk3OlQJ8MZue5Jjd5nNQfrz8c58c7hA9lCCDxubxZM3MAPrH0YFt3aAm7JO
pepXelVgbEQR+98M5REh6pL5Qp3/5INQOhJ6Ws4RzfCK/MZKgTgpp7GPUWsYXyxf5+ao4IWafQhz
pf/kS9ohicsnKgO7OmsfiEb+bVnVQ1rz/KKgunVJBv3HhyMWMEwXpmWYtE9OX0ADT2UBnSDfTeZM
knL6O9WqVUkd4IuBzizMlNR1Swgqz9L05uf518JcTkSe6T5HwDSwnoiR2LpT9fDFlBD8HScb+ndj
nMwJT4sh+knGQNBvLGQUlYfaqq07s7VJ4k77mruoky/Vq3JVQ9r7VvQKQz7mz23rqoTiX4saMgeM
VsgBBRxMhXVPgt0uEhjGJinDWxMQxjIfibnySz3fZjXiLE63gNK6wN+HlkuTQh9IfDPmSPiY9v3d
5GWIrXKDUGKQdGqrd5UPDgPp6HWc6uwOocMRCxep63Bwwq2h6nGfWkg0OxFml52mOly0HszYpF5y
h5NNRq1ILUKEgjvEiRlGuqlc+21oIRZO+otCCphNUdxuPr+95+YmX3FYL3QO6VOczE3yo6tmtJmb
yIRfqqF5ccPyWgptA76aZMK++C9eO/bcbPYo39MQOhkPjk9eiWDMd02Fs491rDeTPc62LzavH9tq
hPjQNaTwR43A9k6GkUMSCjV4+Q4R+S0cDvD7vfuzSr7RhL5EkLJsLfM5UPkXRyZxflyqtNxRDten
GzKvzKqs7C1qIsU4wf7QcQkpqd1idNGh96QeZ5zKygh1nRGRaY5IkGRgFvLK7PYWKn8r7rW90Ftt
YzQSlh/CUCZcuaXfSQfbi18t0gHgrSEFJNc7WHkNMRNR50wrQIX3Joy2pTtZ1QI4FUy+ZsKVHvN7
yM8tf+P5MG5iN5225UCOGY4u/n0GAjysm3hNZI/5WAnrq0dxbk0HJGo4Hm04Hsh8y/5aIyK9trI8
6fKd3ryMdJcWY69vEwOo0+cz+dxa9Nc4pxujruyytPD6fOdaqb4kSQhLcxiuPx/k3AfRFuSKWCb9
Nts9+WrolVkWlVT5jqaTuxzn3DfdfCrAPi1CEEv/xWDUKzmzeLjbTre9tmIxylPeFS20YaKSPtvJ
coMCFC11E31x+84tBDZlf74WWPY+bH7TcRQ2aLwcyrS6BT9lAxYYn4pU/W4iNAuh/cWdNM7Ni7nn
zQEWCYFz2qeZ6jLl/rJPi4eUSObJNA7upPo9Rmm5KoQW7mRZEZtZeuIu0v1wR4xIvQ2As1+6gZts
vEKO3xwsQdgzfHjRX9yPsz+PBZEyEvVb2tfvp20/+LWWhGxz+qr8LbzgMTS7+1SgI/n8IZ8dx3E5
KXL8nS1z78epQWaFJXq8HSfRkmpO85KPWr8qWvXFh/TctpXiFKINQMEe/3k/kABBYPloL3cNnpGw
RuLa57dwgA6xa1ynRfWQpd4XhYpzb8tfQ55uWONJpmj0dKg//bAN2uK3J1PE7fZBFd0XZw5xbv5y
IqVJxvaRs/DJuajpXVlCl8tYZszxuQnhCUSevQT26cJQjIPlHLK6zFiRMZTPXgPNmJWZCtGf19VP
kqLKk1+5JBubOBZwteEzAjx1Tz5UsXLzlOQCqHqbwendR9di1VzYeY1gSquH1ZTMpc3C/KP3JnYW
QmUh1D1DK7lCilOuG7Z8kdtBbRpFtG6z0YQ3BwU1zEzri9l07i54s1N35kVjVT25CzPut87xJ+ym
ctqTTWEsGl0+WaV1pGb6RCBW/8WA5x7x7MxCKONQbD297WVsBGPFZmgXVQS3dmWrys1bxKsISChf
1LMm/fMX5k07cbIhRDFjcoG8LhwzT64x0MjUIYUj29lAHZYwiu17GRrdMhejdQyLNH0szYyILYly
8s0u4Ibk2YI7bdYNkr6t1vco1z//UWfuO5uN2QLtYQz8cOT17NElTFqkuznziyiM0b7MQ7aNI9y2
p1gZ0w5d5OvnYxpnipioEqj6zKu28+HsS1TiVPodb3QNi5EKQCCBkPhiU/uq3nqOLRbMFJSTVrr2
AhUuR3oyOC+ksfr8h4gza9jsC0eOYXDMkaelQh1pBDzeKMO3HAtaI7OvIRLkB6Otzq0jd8bZNzFq
ZCxW9SJIKSIbWkYfNVJhdwOzQt+MQIa/Q32BvdRM+ne2xTB1eqYUjilYa4NnbZHk/yYaZ8GS3a2l
HYdrtMJypbS82YV25ayHEEarGxyBi4r7ROTDNa8tJjQibaan0G29Q6o7P/R2TL44mJ+7fjpgeNDn
5Ai6Uu+XVsptcVo3gutPk+E+RJa2A1URAQrSws3n9/rcUAiv0RrgRuezcbIBoelUVdn8WfIKEYI9
c2c331AmBy9Mg6fPx3p7bqdv2lz9FZxe+QyeHv8BZaVtn0UcDjpS0RYNDWPMXpM0tj4sWugSqXE0
gNfdNIMJ/djUgluz0Qh/Fmm5LXMysd9+0P/HN3yFb+D28zn/D0pg9dK8/I/feRM149VL9vt//889
8zhHkPh38ACv4vx/+jfBwQXGwD6GDpwFj24W+/0neMAz/pel8/oKSi7MK0r9/xfhYPI/ATsl0WIO
zUXZ/x+EgwAJwSnHdW0W4jl3wPwnwQPUXHhH3s01VJ5zhq7uSRQMzhxx8O6YYEcyTo06PAyV4RBV
WoIwtQggOpaVo9WLEfg11t3YuwdIU6Hr8VFpwv53MaYEIOqqnYIf4+P1T+3DNDnSX7P3wI7V6Ppw
2wqZya0RO6N2S4KfIt5e2tayQ4MEKRAuKEh7s+5w8WXIyFKfQKNFS8Y6ks+itS+8GPXIgoIN31Rj
amaSe0FqJcVfEm0Ndg5LsDsEqtd+2S0k9v5XjyLBTzdFxd/Au1kHk05cYljOsEPKdKZFPF8vzQvP
BOhZe5l92UuAMlnX3tXEN26c2hAY19JOFys6ndF9Gcfj7RDqzRUy7uwuA/ifr52h0MJl7A7oU3NL
hz1qx+VdapXdlr++AqBbjDs6rNBXSxUdjdDdDpGJjSYsomJj5Za9NOsQsHLDIZx8FssnJKlxzKfU
A3yGejG9N8zBJo5dPgfdWF5bhHWu8kmIm9aMSb8uRrkKDZOU1aleWbntrLUxshcDqYU3wtHSK5H3
+BT6mpxY8uQXGDjCn2RslVvpkJimnDw5GlmWriJ7qO46JTBRtVRUL+u2llc0twS/rZ3aC/ARlVkU
Vz6BM3/iDsNAl2A8rC0kBoFy6jtKAD8t/I4rw8ckb2thhR+Xf4TW9ORJDZKlQ4oBn8JD1xO460Re
fh/jxbgTgzccRen0N1GtV9COwldyh8MXIHq04IPhmOrWuLJAIyxsE+SjskvttiuG7D5VSQZQLq2v
TNyDSxzIaul7ya1K4+ZKA1i5jHhjvyUDyn9Zm8PVGNVkTA6WuTYsfikWnQBstB88TK6jEeTgVtAZ
47zw+GvjWK31sjSO0Kv0w6i3v1L+/HXQypRUXMhQxPL53p0TWeWta5JwOCk/9hdlME1XckaEY/nR
tgmux+1EgeFON5nRjt02eEKkPI50NkslJOQMs74sBjH9wLhhRYQENiHxnKGxKiVys4UQnVxVSdJv
Wz7yG62C6y+8+qCH9mXX1ZWzAJ2a4hd1Y7QXgPxFnqIBr5mDq0GHptX6WkM4dfOoaekmrKc7NwLH
5DtHEoCGRV3l38e+jW+o1lxr7NIMQglXcEPvjIp6Se6WP+vScfZZXDyOIsxxyNfPmaNSuHUmQQZZ
ZB7B7afLfH5S4y/oAnBGZ7Lg1OpPwICHZTd6Po3STrvsOWVTUSuDVazLHyyG9bVZZvhpa8BtKUrv
/VjV8lHaGmyDGF8Q5WgAIWicOBgfHB+lsB+ZQIH9at06mdqmTmXu4/owNdEFGDVMyw3uuzy6yn1S
FWBDQ8eS2Sob4mzd92W0Sfp4wBYV13foHtNb7BHBvou5zeOUiD069OE2GyjP5E1CDiW8ti0pSPal
VN1hVKLf42H2k1Vv1P1tL4FcGKOGWHy0YJ0TgM0LVtSy17EqazMBvjIALd6Mfi8yUnGtK6LmXouq
sNa2PXkPMQGFG0mk9iJ0I/+G/lF0bYX1Sy5LubeqrFpMkfFi8+VvFqHSm+cacfZWz8KSbLzUPM6x
Qxsd8QiBmfBLO7L3Ziorti2WXbYkrHdpoYpi6eTj89R6wE591ueuZQ5G4zA+I6UFYgZ6sbqvFFEY
uo2LwM2z6wITvrfoPKxiN4HlGzhg+pDAbY4D5SIFOrGop7jYl0nn46HMYawUZe7dNbHzpyz0fhlg
Tdj0oUsWFY4vamqa3bjY3yj2+0sJhHgIlkVrAYXDnU6dbSKowYWDtxlD4tFY3Ms+HdpH4ghrQ+4w
5jUHlHThnLWqVT9J3oa7Hsq41dlw9qZ9nSi3gKlRDO4uaSGLXQxS2bcDH+x7oXxekaRn6u1V01nf
yZlVh3DKiC5sJmG9Nsx+SIwtuaJLQ/MdICh26dxVxBWbK9/Q1aEwdfdQjb62abw4h3JbNfsxEsF1
SPT2PXQDlHiq05xtmFCuXeLBCn+UrqzXnSlJLI2C8GUWb3mLzFUxzLWxkReBUCDzHIQrNoR/sPBd
6fJ+CAJPFmKYgL6xtP8BmkxdnYggAMldXd+Mg1npKweXtsLtA8RgEVsgMxZymFpQ16J6qZQe/eCb
HOSLPmsvsQln135neX90tuaQ01Jf3GmAhZ807AxXme7sIX6mv7NM2PDiPStaRKGosC9aRJMEnoz2
VtHtM1bbJb4dc1yNcC4BjPvcxUUch+4jRlULwEyd/iJfOvZxUZkmQamQlm/9StqPfEdIdwBwsmnH
0dSAEsxGfCMxQvxh0TD8TGBISBYjMt69JO9uhtkixkE91G6i2K7LhSky9QMDcXLFpharLoQKCS8X
vs+eeIf/w96ZLMeNpFn3XXoPGebB7O9eAIiRwSkoiqQ2MImkMMPhmBzA0/8HOXR1lllXV+1rI1Om
yGAwAgH/hnvvKT/sQZZIJJunikB9kzlWk5xKo6xjo8z4sALplPertCRGQUWQRGj2eVLviInQb9sq
U28OOYyfCYHm3yn2p32OyqgLk6AmsmGWJFt3RjE9NA73m9CCXvpu60t/v3T4lUMwdYwrPJJbjp6m
2u9sMRqGkmsynlpjsFRc5IWEPeHVxYv0kfKEvrCGa2FDsiGTwZJ37tBWEKoJ5z2Mpt4CYyEbmCBY
HO2W1+lvUJISe9fkejnH5Iw4h7Gy82tC4OtBIgsmImBsCvgcdnHg9lz4IdPpOrJK07uQLinPTFAI
NG5tPV4mFBeAJFykWC3oM6biO6nj13ML9LUOjBQ7NPr20Rj7Ie4R7aDXnkbIC4kY4tkr2lPvMXcN
66rp3uClDh5rn7E3onHuxSsW0LaBxxEsMmyxTH66FFC3ia7aGHPIT5Lkg2fs+/UPkfZib2XVVGEz
80hLxxUutEgF7GIKh3gfdui6dxustvd9cjokNlm7pKCqHZyGi7VYPz3VZYS/Gta3YMgy7P+1Ndsh
cSyYKoUpjqk/89eSFCj/WFgZgetlIqeIrEvjxxRMxGlj8f6e2iS9OMEQNAQUmZAQVgrIHXuskWtJ
74nubTzjI8DJQVYkKd3aGexT8poHQ/NMO4vp04IQfTP243KYCJzN4rUj2rb2rPJUpOWDvo75q2y8
O/SgOH2xWU4k2ChaaPZcQ/BoD4F+N5LbEmP6hG3qBMAW3YrakAQH7yBJxm5D1lX2z8BbIQvZogUP
bS/eAmtW2eSis0cj8rDP9UNACg8p0ea6U+aanOiFp8Nqk+O4tla1H3V9vNAH79yxqz/JXx5Jax1d
79NlmZ2FU99k+IqH7jl1vOSna4tkPwndYndhIweOwB+Mtxl5ACdcPOgSk8TB6J2TnmmHaWkXH60e
TE3YbX+0WlZxa7HUrUhk9lIlM/BpR88Oeu5o9AfJeOnaGZiLUbr+DQhzkiR0asRapYyemeTtm06C
Vs1JBgsbMy1fe3glLOUSRSJJhoMi2bXMavHVrOtNqZHZoBiJXPgNq4vJZvI9WfNhX5P7daxbOe3T
wGpOskqt2CzXl3aZ1RgZpEb8SC3pPdDJa5+Gnv+7S/6j1/0/umREEQHL4/+9S74vqx+ZqFGY/N47
nz7+8z/++KY/8Xz2F0ziBvpb9lTM8/5HziEm/C8IuVyPteImmt1WP3/i+bztXzavBHocBjZ/hBxa
1hf2RIxpGFSilKCx/lc6ZHakf+2QDbQKTBdRfPIM2Ev8/Va/m0qfBFRDnu1Bm2FqVfshI+fagsP7
yA00EyeH+M8mHPpsdXY44EftORuc4oNxqQkodNa6Fqh5XZOARMycBql9XGR146eggx6gc3Xfpy73
3kiVas6ZkVY3UOLMONCg5ko9z+uzOSfl3oW0Fw9T0VyKVmrirclacQvevV0P9WIcUsUML10zs93X
k+qCtymntjz6+pbMMMjFfZ0U2fIPC5MIoNp5dilMMdg7ywUfFAVp6+c/pkHLXscOf/uREhKnQtuP
pXsZ+CwPNCFVTfzsqJM0NmPkIB5L3aGHZD659yUAijvR9/y62dx32PyahfOOnQdg+nlXC6lr9blx
8AnQtUABpBUvKeaTO5A+yUh6S8XrCchlqUc4ygniURWP0+QZkZFRj70rhXBj3ZXcDYBlA252VjQx
hUhK8HTdSnaLOwICh3RkAoiZh8BOkAAji2Dq6hStvUYl6BNg1F1KWjWUAJ+E77X4gFi+9A6xOXW6
OPHEmovkdBq7FPv9nHR3Xk04iK6a7kEnPiVcyc8I1WRTBpGafMJaNR1YNZhPpebCFSBScQ2nDQxi
VMrZE+a2/PDaotwpikakDQupxRtQZNrQIh35twc6h/okBOxvqiAYJLLZcCRTNZ580l+9MUOhsAFL
LDdL75FiQTbKqjlGAgQiaXCssHBTwSA6SB67DX2SNBpdWJmQwEUSc3tP0NNzKer00YLY/qCyyXus
qODfstpngAMj+dy12fzI9SD2dBD5twqAwUNliuWlzFrNjEARThGUu4T+J/fugqBMvmXtbB3nzNXu
NbjGQ0h9xGTA66xLQjbwAUMKlBfDIxroG5NSkDgbAUa6RvPUL3MJAi3JEH44hbTmKK87b47Y2q+n
pjPh8AVDX++ob4aTIp/2oOgQv+HFt26C1QNBY7SO+goLmkgxQJSb777sql+GspF8W95K4nyKPWFX
goEle8t0Hrp89U6dcr4W0ov7YrSt0LZm70IeOmVlkZO4j6VmnO5HNJXQt2ZxtG3Q50Ox8F4DYOwe
s8ptvnX93ByI929/KjN7MTauzlD5/pl3mrqytWzyFVscO0s1P5IOkZ0be+4A5Fjr60hBXu8DaG3v
hej0G21tcCJJaBVnWp5gj7HxcwrI6jEcHdAnuXq8g17xRG7N+Kq7RfWylGv+YqkhdyJH+uWL1Jog
VsDcjq420B6iM9kFiMbIYndvlCjciKiw6lB0FvwhdgFnNfeBgqZWFi02/EC7BxcCV9PZ4tAdV88f
mqSYz7PWzl0k0hJgIKglxjj+XIXEUZNjRMO7E2psI5UQzsHrAk7BY4OcanrUOr06Cx2PH7sg85vt
adb9oHXP+do9Fa3mfZBkxWiLkoEcSUdZHvjzdi2+el1h39SkEVz0wQYYVvQJbMn0FNi9RzgT/Cas
Gf0TyY9VTDSBeHdHnZZSreLBgtH3U/5GfzI0gDdBrdob4s/t5zSzncgFrEdTV0sAWWuQ3iLsG98G
R4MqUqVRUtZ6tJbgHSgDuzOoPZgjOBg+aSWw+U3yAolC7RxXzQSfjtYrwfz50UKp4YezUgtAthZH
W+mighoGEzlnaWeYvuSs7cnx2ixVui8emThQHLaDAU15nI27qc+bzWue66TN1wwljmY2zFehbGjD
ZaqsJ0gb/s9S1ZCXx3w0rcivFMOThHrW1hL/IqbG+TGSFXYTuEnnQgQDkxmOujU/pEbDEGb0sz40
mWreoi83vi6AJu+8NBgXcuvoTHCvVV3Y59lJ1P6Uh3jc/YtmmOKuz5FUBcoR0aDPKHb85moodzml
WoK0JesJNC2S/uTg5DwMRJJetMHMo8Bv/XdbdM4vodkfeSvNi+FN/RAtG5WsCoqd7AqND7lW3qo5
828DqywvKHzdIizW90w3ZcjESdDMzs9C755mueqRb7A1a5I6CalYs32OVJJacg0eGa2IneaaGSk3
tHXHVMvuKnKZ9vaYJ3HXdMZLjunlUKQO2ePSey+wFFylSWpmJivxNfWMjf/TUUAWBLqSm+NUt44w
UqJWm+lWNHq67czZtri1OxyQv4pHrtwaWmHApBLq9Yece03f0GoVZY/tf2PzZ595hktsqhatGztf
piWlUz/Uiebsq405Z2z0OR3uabz0en7RutRji92IwzDORP+N8/BmduRlVD6Iygm03dAbP4vNE0iw
LMQ7Vacjc1VYeARaEO7YizIGYm2ye5z7XwaxmDtmUuNTgTZ+N9mKDK9NqWH7bMStTiOjdwPzubpH
VmpgSZ4F+jgywCxCQ35j+9ksbiOty7STGm+6jQLoNOonIXPVd0nxvE+VX37UG0RwWcEJctv7zpzn
syvz/mRpHPe6hxdDOvwtccASLti5iP0EVagD1I6n3DD35pAb0BC04h23MjDf6reAMeJdCESrwNZU
1tnsi3zfDviFRwqS3Sir4AhQldS4mcoLURzEFTObbvLf6IvV3G5yX6gfOq0ZghUwjRYpd++DA+eD
5/41H1MaVYJujmqyZJQ7t6ut2mOzIR/1NjD30Anfpd4+jiOeW6SKBTSk9cAtWqPp1F6N3GbklJF5
nJcrFUalu7tSF3de2xHizK63l4eViUuo1yWK2ay5+tpQngvB3AM1gL/BT5hi5hALbGLN+rXaQJfV
rVVr2pV8WnWo3DE42gvUhtWqH7WyIX0pz/ZDrbPwE1oTudXyiFvWiMu8rA790Ap0iYBS7FTQ9WcE
FzeTtXIT9iwGuWAyubd7XyFk5pguE0Hcr/FJwB3RjctG6CRuNTTz1uEgK+F3NtaIot8I3vN6kSjR
uPxErx3deWoeXW3yOYwJ7J+c0Yj0oB1Pc90FR6ZhWpjmq3+uh+URB8R3O/Ge/71x/G1v+H/1Ugbe
sn/US3EPQon011bq9+/5o5XCAfBFR57AShEZihE4tGbqsx/+8z80dN1fCGvHweaikcQEbv53K2UH
tFIYLfG0+CTL/Lam/DMz3v5iuTYqdFT3fGxprP+Vdoq27q/tFBtPTGeb5NXCeYbf4e826S14JzNJ
luzea1uYlZVWQzRUmblVNm65HD1UBAQ3lmlWMJe02tvUrDSIQ2n20QMRJA+SlNg2orGR8ylbJbxi
gWzufe3MYFc35MSFdt0uFyEpDF9yBOAX0a/6R2GlcxAaI6EP4WY7XeJamybrQD6VeMaV7pmnXgbT
dJ6tvFO3HYPrHU61mfnTRlcoF7e8bcGvMTVOhtBZtAuKhjYP+ZwTqVk0qxnLhVZuNMnUhbBysic2
MdGCzOuTPI+RvJNNKRL4SQazVzVOFtlult+yLlVEs47eUUMtznKvpkTrQN6SvacdzGI0Y2EGL6qZ
sbxohAZHUMi3Z7Wsxcvs9G1kjaRijct8yQIGtEfg6Z1hUB0ayRCPoirmPmRjyj7BYLhCll/V9dGq
JeVqIFSxeZWZWhkPuZk7rKDW/qFvVUEVSbv+ziuy3JR9UCTdV1ws62nobCLDb7wO4PgOgU3Y2sqd
20Pnt1m1M9Ej3AqS2nK7QpSxGIbe7N2VLE0jUtwCB+uIQ4UU5Dnqy3YavZuVvK4OIq7R476Yd8BW
xyKb4Gl0M8pcoy6NYCI8GQeGS26AgZGRiZSvMU6Ge+PYbxNevWtPW/FQIYSaPwj3aotfQWH0v1C2
mMq6M+kVa+OJXtPYuwMw3j4E3OO9sm2AkiVrkr9UWhLzC/CMF6orExQ7sK5PuR00FhEJ5SNlAGtB
OpUtikzd43KZQhpzCptqLkW8tCUyN9NASFmAhCYKfN2vOUF5pcjujbydrwNArjxOtMqM86DLoHDJ
gdmXP3g2og1e7cikuzzqjT4RXkANfUIw1+1XJnE/hNlW7yYBPhY5lr3rhJDWs3DwEzrpFHWPRT0Q
GOfeGhSNTVqdC8bKxtFuxu9ZYU9DtIIdedg8LPC/7TZFfm3rVMp2va9nRztMFjGZHj/utsImfzBW
Y35sxGAgAyrhOdhGwoJc+moMiUYqb0wjlSrEWT7Ffuk2G9vGucvh2UJoHir74rKJOTfJqod4/xaa
/OwHz7HY+3pt7EdIt27GUCEebfeie16PVrtMvmddFqDnX6dDS8j+riSH9TwaXvtc9NBYGs953K7s
e3g8LEJY6RNFZtyuyAqYDrYDOdfkqm2ptaQ9W63+S+BOuofRnr6mbb7edNJGyD+V1bHfFAesytND
UUzlIcl7rAwS5qYJF/cAli54Sm0NiaHlmxeoed9WU79vrALWnZa4F8AxzqXNJVCuolcvjhR0QgUR
ipeZ/cEbIW5k8YzLCqBNVbp1ZUA1EjjYW780z8+INOXV2JcrUb7jUL2jwg2iLkfdGGsMhIKwnFz7
qbWok0kDn8S77S/pV6ewSbUTZcfSqsZy3wR9z2O02ommyIwsYppDOU7VSemuOJezrFkIF0yvp2Jm
WJ36R9DBCbqOhuN8dOdiPzgpic3eOCBNCLLx65Dh1qh4fb72s3zkshZXcAaXQEHgdMokOGr03QR6
Mzs9+wwtghA5qf9BUmj2EFR+DptDNB9ergfkvC4EMLY1Y7vdImw9XHTjlLjFdWAJelqsaY5Lru4n
QxNtHRpqMY/BaCWRGtZnAMAG23WH2tjzZH7HOJs7O63Ndzo2FRKvqcWzIgQonilz3xzYXrFltOsV
Qlce2V6nmFigDHWsQtyaDDl6Sun5HcHGxE7OGn6lJf6D0pFEl1fsNWfbpK9rWJWtRh7cTyS3PiwE
1O2NKh0ezK5rb1js6U9Motcy6iXG8r0QPSgmhlk/fBSXMbBGwVpHE/Q7ip4ECDHlrDGkv9h86cdm
arw3C12dRqhAh3CFW06UDcvkhn6aKVpR7vwE92ih50/urSnXlHB/zdrbqWE+pzJob3zlZGcBGeFB
kpwYD1KfeGWDbPkkTXV4wicji4h5GmoW8tqYqRtbNuUs3dBAYnBaSccfI9uU7Ppya2fMIsChY4pb
zIpFpFmyu6yNAGNLeDHyvOBWTnjqQm8BJnCyyOe8zXRDxgbrkO9VP5lfC8TSt17rL08663CCp9ws
uNrBPBwnf5hPArCvHQIT3dJfc/2+m9rypQ6EfGHD3D00Y5V8a8skvxln8hAz5a/PhN8uOxpCNlnd
tMATYAqoI/HNGG9JXTDKM/Xh1FQrkcipNz6DQ6cDIQ+9ibXcoUB2QKlLPdMfJExsa+f5iTg3ZF8N
AMbVQob+UpdR3jEg8THz8DoO6tWePVROU+ZCPakntDxsFs5Gbrjv2PF11pVJkz+kQ6ZYk+nBy7I6
/VG3Vw56v2HpEPZpn+9dwiEuXt62XxNvguOoOR00uzRh40e68HwZJaGbfYuFKvp3cfxPFceM+f/h
ouHhE3oah++PJv9rhfz7N/5RIXv2F4xJvoFYGT0+NSgV6h8Vsq9/cTafZ4DOGV6DtSkz/6QqmV/4
X66vU1z/vqP428Ih+IL+lFWD4WP/c7eS9l+gKv3uHv+LJI8EG8JktiANj5r97ytkoG79Wrf6cnQQ
asG226iL5P5utUzCJ3gXmIVhsU/Iu3qvBpeTw+zBO9Dukxm/4oItoqzS0YPKfqgg9wSOq4U9yS1x
FxA5PST3ynWXG7YGegypbzbCtfYdxrJa3+/Ii7a5XVUmc0KrN5DVY7EeQgZgfIK6IlsP27iIaejS
nZdCkh4OAovWcV2fE1Oz0N9UXrbrAhiMO5ZC8iktuxkTkgykHxuz7mFZt9wmKg2BeUcg6lVbL17G
6EOSeMyaY06e9yfNTPquVi2/nfmeV2cRAN4DLbAvWV0lrBK9Xh8pa0FCI1tIzZ3QlPMQ+GxPJiso
7nORDbeT6rWDkRQrSen03SH+8Rn7BcuUwiM4k6EPhdvMgAPBkEvQOysaBoltoodT5VjPfsfLbGge
Sr3RzPRzA6Nt13iufTRNme7MgFeeaF7jrBDiPwya5cLhWOtHfa3EQ4EJ8j5LfBu+PJmpZ5ZLMGv8
FSCMyrw96ZT6QGB5fcvCGST74rnUEvC51yJCU/iCdXC4jMJ+7Z10eCI8oQFBC6iKlDqtSNuwHv3y
0HSkZc9VaZLta/mHuk3ROU1rktzaogR5Z+lsR0Sz3jrO1F/hXfoYs93EOVscbL96jQ6HoL2rNz2A
H2riXtkSWJ3+YMNIFgQ6m9Yd88PxbRuVP3cs3O+nvoBgV7sAY/whcqByhl421AdE39U5qLrkErRF
8+gwzr2FU/qSM5ePS6GX8eKOy76RafK0jOBiXc3B4gNnQ0c2FpVlUVyTUer3o9Z7cUIG8il1xaEs
LH9XE6EfEbUs4mQVNW68SSRg0BNnP7p1+StQ6h10pLYXNvbbEM+BceUiT8N+nuWpXzdeJfjNneE7
iurDtGO3cR4FV1uEYPcGGTVUSV+6MOH717WmSsbOou0z0iXp8nyeZZ85UToi/DBGIz9XU6a94pBI
T+hI5NWBX3W70D+fPb+XMdHoy64z5inCRZ3dWRMywobLVoWzu5iHdsmScGzgEaKFY3fVuqOzQzs8
X9FtOOGU5rZID65dL6nxDNB1zvcU98pCFGCstjvGBYzBzL/Sc1HKRosW+COUzNJRT06PYcEOHVlm
xjeDQr/Y6U6RA9TSvcfBz5LsZbZXqKMjoUrWvgkEBJHKBcfqG1N+F0AdeAlYtOjk9hssN4B7ZN3O
NoTmvJLO0hQnJUwWMBVrM36bApVuc+gEjtqnibwa9TSU+cjsM03RRt2Vlj4Vb7BYurWJ4S02HuI0
p2dk2brBGk8IM7mzkf6cvtWIpcigywzyk0Eh11yeSiyovMBRpuAi85lf3yf2JY2rovH9naytoUyP
0GDst1E0anj3ygBtwRuvUTBOsLsGqOJDY7EMapKSqLgQ0BYCDV3ARQsznYj4r005ukukS3QqEQ5g
9lumZsy7f/2kvs3fO9GLX8P/2/T276Jlgpdmw28nxN/+66sgsL3+h1/yvz7QXx63/6/fHiT9FJta
/S//sfvtkH0cP7vl+tkDvvjzlNq+8p/9x39OE2CYxD/8oznW4VN06V9P6T++50/hvP6Fg4N5ivf7
1t/6m3Ded764yNWJ3Ns8H5tz8r9P6c0i86cMQP9ibWmKRIcxmGbW9K8cygjz/jq2QsQfcPwjlHcN
HPeOyw/6nzr5gDxNKku/Olp++qZKVuADdKMdZutX/BpPSAGPlIby1a8NpLWKXtdDKD1P52Hx/N2q
IVm1VL2cegANYWMoBxkbE91u0dvYI48/GqagY2YxueiGPD8Wfq9ftLRqv28TtatmcvdYN96sVcEw
Z1uf7xPg8rsx9a5klPsPkJXj0h/qm0blikejTLWUJDiQTPB4UTYR4kMXyam+X3r8b+1gD5DboH2S
Gvjo9IkTC095kYEy8uuGoECyOGPCz/nII+R+VMgmmT+nL9ycwKGyjz94dZXdDnpu3BQWz0nXKZoN
t+92jubKB9/ydnZefRvnJUSuyDZWus6x9qYfgjtQOFmTiju7nX/mDWl8pcJJakHGDttKugf2iaRT
2p13UJCVmR1VxFJY1sdQzLRHI59Wim9cAt74w5wWFWnDdC6CkpFGLtHfrU1+WIcmZSdKOEDmNVdQ
LPuhWvYM1e+Tpah2oybnY2uxFJ09YVzRYVWvKEXbF2cq9nWgHslPqa8lCXwXcFYdQlOfHUeEhI/R
oJWqnelPeiQbWb6Oq8gfSyuzT1aP6hqQGVCFNp26J2mxfDGxzN/Y5bISgF47HclUrrwkWZvfdaJS
r2gh+g9KtODbXFvQQdh4wpAQnn/JpqDe9Wx5T3Ks/EdPqRKAgFWmyLGhjgyW3755eYFluCDq8ltT
4vlyKvgcOky6O7sBaIZgtBLlPtVbwOHSBBadW+Du8sAcoSqOUoY9Cr5z1yfUVKvQm7PU1pGdHDo4
1BgVLXNocOje6YMQNwv5IXtTecV3z5w0F9YHRBTHzJNvhVmJJ99CYTnXuXgy4H7dWTDJbmxVBBcS
KorvbZtw4GCSydNtnWLsNzPFbthWl6CF87uRe3pDhqc979hF8v6pmqDhQbHfdPJpiTvkjj+kbgEQ
Q8r+sxs966RZ1oi2tif5Nu0EXwOl8oEXUIsmlnjAfJmQf8UK25zngYf0zHEZYx1i1INJEN83B/h8
eXT6iV9eguS7epTNOXmb+nwt3VHc9MJx4WcvvA+tX/GAxjBnclcxnt0twD/iGeTiW8bn75Bj5/HC
GYkN5Uveo7fc3I/wnvO7Rdr9Ry6ZbhlMaj+duZsfklG04Bx4ZkVStP6eFQ8PXxGi+YiIh42p02ET
sZLMf7RnrkFAG/WvCoU2Ippm/NoXtNjC3ZJF8u0XxwS3XCmshmdvrvlCSmTz5EzcRGIodgvgkn46
FMouvv92pRXOwE8DPAG7wkARdJPPrJmZR4l71ZLJFgISHyNnldU3O1Amw2ctF7uhtr3HzkntkyiT
+WrMMK+7jtWmmSJpxKzGmzqOdnPWanJLQzOBLoM4YviAW4g4n6UvdHcaD0krcU3Q01yV1OpdxhWJ
FCFwku+B2clQQcgiwyOZeaDJ5yd6RD7tqzTTngAaoXF0C/EkGY8cRDUw8t/eLaQv4ilPF/bofZkQ
7ELOAf5jyKOXxbOdi4HDIAlxrzJEcVMeHmB4GnnVzFW/8kfu+29IY5fIlET89sV6hz7ybpLLAwXp
10mmIpwc8Z3tAphk6gag5uYw3usqfcg2TUM1ZMe66H45KrgJLIF9hvarMb0rfNW9NWUHGoNvade7
saPP/gWyJTe6BLVYD1ynXUTkm424DpxjI8pnMR62YcQVEsYz+Cbjzp24h5eGD0TDa+lJyARkp77c
5TMqkLmICeM8Q65JHgwkavfGbDJvFSmQLeKwsoMryiL0g8lGplIi7W1ld5ymqo0Gv5RZrHXGBz6O
aJLmJzHR4kYyVL0p1rHfNWaNDcB03jtjODa+88gxWQFCGq17OqDkDTbva6/578soqLKbvt4jXQJE
ujBz02priZnfknxrdiYURtcVTxjCbEZDxfoBUzYyV6wlzgpMqB1wIhRjew688mAVAwtoZ+UNzl1j
P8sxCQu1lJfSNZ7dhZWqFxApPS/1SSe+jLgrWUJxGtvd3JQJKpPxjCGn3WtCvEmdIf/cCP2ylLp3
ZguSH3C36bFD6owOmC7SsFywPf9lLe21zX3vMze9/GgrqX/3XA1nU1l+HYy++LGgB9rxWSf4xpJ+
pI+Q3JM+GM52kNhwJtaV+wGJZcTbrha9A7Y+Zu+xGSRPsu4/sgUZq974y92cdaBPrJQFeYQygHFW
s3bjbp3M5iIM9w6lW/nIZcXOwU2MB2tdbCS+YyOQuoEpKAFJxWxhJlzeZvvZO2a5W2vztJATHFpt
+2OsBLsovw/iwphe9QRhoC447QNTOgd0au+6rb/JzDoQ4pA8K6Nd8BuVE5NTVRLW42i3ne08J0uj
Ry4fQzRSTfpKwmsfMcpm4677FxTN6Y4iwf+wgZJcsTAZzxArtxrCC6yot92FjLRE0dKYiT9Dhyme
C28sWfbb9WePuOlz6Dpaxq6Gtpki+xGTNu0509W+7PnelGw3tvr6nZcU4pGAJ9RqmaSyAjXKMLvz
79qpVd8bpp7f2WBbSOptEZHQtoQwilck7xacLszRoxdlDXp3JD9b9NpcpJdpHkoWJmYC3wFrlHtH
Jz8C5JGIggY//Ta4s3bvGh2aHMucJW+i0IFrpfjsy2K8eE5nc8U04G+EdFp2+6viGGQWfCeYOp3t
LWcmIW1mlwAa+xbIfLgq9FsQ8PBdoRMNGu1uAJd5olIoD4Yu5C6fqyRCMig2E/v8q6lN8x706/Cs
ulwhhvfkiysHEVbcC2OiEYDXeIrEX7tF6eCtp7KmCqunSTvrghtYy8QWKrez6bgHOFVAdPcMkXye
ViUPi1399HoUgn2XqPvS1fTbLmm6fWWJ7iARWESjKjF5tt3tLIq9rWmH1EzdqPLXt6IDYhMXDcF8
ZNl0EfgZsFBZX+1hOQ6R6Er7sMILnPNs2bpDjoERa7zD9PhhLanxykn0nFyTf7+Quf8kWaQcfavU
3qwhuMPd0n8qD++QdJdhH7QuBpIKWROj6g0wlucxYk8+4pjyw8nXr5yg4r7xWOm2m8ap15WDWHA+
zCT1xPhgnhZSZe5wXxLI4PvMmBvj4Kq8jyoDkcwk0k85LwcLR0E4SVHtJpKedjOZU+dNMhONCNJO
SiYXAsOuUOqc2EtghCyrO98khZ8Fw9bwl8bOtdZrUHJ3NW68UXPzaVewDzXaQ4nMC/GlW8iYj3Cv
UBwyZoFvFmhaypGQSh05a6CnC+5IRcLdaab+BcRDqVJGoDFLZ7f0Ba4+vzUBwLK+LkD8YucScc0E
2mQWPWXLe1b6yFJZXJFAdtyEoHNtP2oI7vZ1E4xRao/qKfHWdWcsa3+XFuw5ismxbwdnfZUr8Rhr
615zZgJRAS7zCiTJjKvAKWAwts7PfhYLwOVm/cmedrhVNQOS3Jg+ib02d8oxp1ufVXrs+Z59thHI
cffL+odAVeZFea68ppQqOzMZrXjRvO8YniG9AQz/oQYYMjluPZaYCS4iDRdrWuh6VMoepeuUz1HS
wiRuk7Y6zIOdH7Dofw0QuoROCdfSotCuquLDMxUGYFl3dy6Ia2i17xmOxTgZ8uC8pOiqt7EmRX/K
0uSnbqvhwyud4qJU01PH9/bRwnhx6nA569MY6KGkltHichrK07omhNJivl8udt5h0arq9aXq9Oq2
z+p3GtC03glTjuDVhtW5WRospnmTvcu65tTXZP3hTQy7QpUMw35s8mnfYS97o3xxkQlY7IYRMkbU
QFcrL5x7q1hTQK4maiikHDL2lpVP2tiob+6INksCNb6s1eS3kQTqdl82Ei3l6lvZz0b2OKgS9uv7
2sg4CnRi/pGT5ThYtqRd/8NPdW4cU+oYV5RR/5+9M+mxG0mz7F9p9J4BDkYauehFvXn22SXXhnB3
SZwHo3H+9XWojMiKyEJ2ohYN9CKBRGwyPCR/g9G++917rv+lbWT9hu+o/JjjinRHHzrC4MgH4Lju
8Dw/l1z6t4gq/pk0ULXTHIyIRfMxmUJSHwNDVpXM2Y1A0PBGUYK18RRBmJWLvrUm9AbEzOYPp3ST
S0la+TGDL0maZ4wmTQSKq1JkmqsVt2d6mddjgoM92zia2qtG6f5nrAvIDhCXDo3CtTUa5Q9CvZSe
UR7H+KgvFKzRiRs1/qNXmP09okv96KSoS9kAVXBmMQcZtPK3KFnobRgvTvzFXhj8MJkG+J2NtPCP
QDGi39Hl/+Yl/Av3EmDahTX0z5MgZwIg3Wc2/TkJ8vsP/SH7WL8xk+PLhpPyt1THH6uZ4DdXIr1g
awok2wgX2McfOZDgN8pbAwsHk7MA+Bft5g8RyAO/QDkzNjdQCubyU3+IXvd/W7mgl/3T/i1r8Sb9
ZTNDbwbUBZeMSuBZ9j9SdxwPSRQJPzoB3eeOumDwHgYrmnfOQEdtomRw6s2PFAvpsVYC0ZdPfcBD
qm8PBOH7vaMstTfbhBPuTy/j73/T/0UT2j2YrVb/n/+N0/+//dX45VxqnlhdCVZHaGJ/1qdGTb9g
ZvveUSJiVHf49M07f+bQWKVG6GZo1wxIljDENmnCVRvB1zXqXkNmCrrwuw8R70GjoqlmW0+ykF9w
GEQ3krnUHopYW28w3VqvAe5QY27hRPM3OfXk5l2hXV8bG+G1hn/g2jBvBOsO8Ar44gXxxUrIrHmJ
pz46VKNRpERlgX4SxNb5tBFSOxDWsjLAWdBZHKRTuh2b4FmRmONKHAy+cz9bXvcSVHW+whBe4A3K
7TxigEvVRzEVJs9lhxOOTAYrbWIMXKd9alMtqttxYVEUUuXZDgEhz1dsScQD5yQHRDTg0AxfUTCo
TMemfqI20dp3naM/EzNu7oICwAV+9LMVVae68vSzLBO6iQOuC1J37RlPNlYxozc27KtUs3idvZsS
znQpo3hnJGlWI7BY1aMhgjfTSenITigagFmVx18xwNVyhSdsuBpRZTyQWiQyL+NJb4ekHy+RnJ/M
LsrvmolUyTjjagKD4VnURmaG+Gh0kbKnwuk9Yuab151jJt6j6Wf1Y5+UrAZDv7h3e/IS/ZrIcXaF
DqCdlxQYER4qI7mbZ7UVU2jvVJAPz5NJ5VkZk5kbPayheV6Uu1q2cba2Gmh+2sHNQWLBOoxOWLMP
DIyVMxNUGM26Ooq5HdaWirwHXnV19r2Mpkl0lBPJh+C0sPzINJl5tAlLM/9aM0k9V7JKf6oBf9k6
64z6SelkBllhjxcH/tf3SMbejpym2haK357ZsV3nU4+rLqFUCAtWL9hyDgRm66yO3zM+9vB/m3EN
J4eEtI6GR1P2wy0gxnN2Bw0VWtBiTkdxvm2JXiBe4oWY6ZF9ZHXVkJScqVPBdstHmnEk3A09I8ia
6JD31eU/sjbGnBJKP+i2bjBY73aUxusinaYfywx8BQvEvn8cG7h5okd5TVPvTdvTDJaCRqKj3Xtp
s6kGZ4rXc0suiv5UWhpX0tXaX9mqkPbaDXCnc6sNpk0e5dG88nRoPLujRlISeP6OwdhY56B2oQiM
vI5HwJMN3cJWHl8iXFhnEvG8eqIL57Xo022q+3iXI+ykBKJC8Ul0dPCQ8wZcfDiBLkEeBLx8s8pY
Dabhzqnoh7H9ZPl2xb4i4pkL6sB7L3dYOLaoobIkzLmXWeUd2em8BPEwf8h+HnEyanEMkGRWiYdO
tqnx9tw4CYc3rqV+s6p9JvZVEc3l4mFusqVFvBwmPJuN/FZSYU6lLRwCVsEAivubU4BBoBaVuwPV
5aRkrL6Ni8tUyZYG36nvjxWLQZeoco7TKcUEBx2l8hruORDRdS6GB6/h6o4agRYIFULnd4Ivxn6w
ffbNA3d+IhragpNRN4x+HsfBGbBTjiQU5sVr2JaK25HTVtuRGfIaqkFdDEYvvZEO+8nET6tnWdlG
vrE6jB5mxf/v8RkN2PpN8amf3eZKQCjGTzlkL3Vhlc++21qo6R1IinrIthzPHL7snrPPNGpZSCX0
H1PB4DTevU6m3PiKvkwF/KhU8Gg79LxupVlEvCl14zU7YRbBj2Z21InWkOEt8mMoEJPVPyJ5qcPI
dDYbntGQ96jig2mncBtgvopzHCBsywFV2nVY4a1Cy4sfsDWA0eyL5FHihLEOutHRvRCi5jY4tVmO
ES3W39jGlcVKMJ25LCy4R4del73HrPS56LPrvLY4PKtVxFYjxuXqszDPpjYmHdYaGUoL3AjasNv+
J+d78EhZ9LBT0tPfPCPgj4gCc77AdXB26eSkxybDB6oGdsScDeMxlVn4FXaBxT/40HHO8yXP0Cvw
llUgULpFLQ3MwibR7SpiXRFpTBxMdswNWJPaDMYhgbTQglBpfc/79bYdDD8md9QQ1Okcfsneklsd
e5+pQ+xwIRoygIzOawLR5JjWUt4HTmzxpxafttIBH0Q3c+5Go76kIUf/7OaXaPLDTyLxx0ByKfVc
A83DKoyNb1JHW9civU2UhO5FZdT8wDzadyVfdBJKiT/c3M421zaomE0RT6B4Gv6R+KbxjfJE9dAw
JZyFq0S+1nVcvrFr7j/pu9XnjAXYpoHTsF/uJR+5kVWffEpd0jGTTDg62Av4W1bO8UVXtFkjBzrN
2fHJsCD2xBIlUYNswvplYPpAbw+c3YTDr9qAljBfvbRty63yVPYhWhllGM9KdqmRiNi/pNqY5lWL
H3lc+bEc3kv9i3CbJT2UX8SrtwTG0StXON6u+N0QaX9nmCJ7nEzviWiliwWzYHZyWPLMCEuxc9XJ
gMnX4uJ1F2a0nnDFqr5NVdju2s6gOLs1eb/QjaeKL0tafnNcVfDfTPrvNm33i1gmlodoU1x9pa2L
5jjjW6Qn4hFoa/2KexeultxvUW6ktLN3K5Bv2qAj2p0s8nusKmqonKEBxnrwaU902IDFawQI9B2j
UsXjsJCgqoUJRYtb8jT+AkUtzAPEiYUf1Wn9GAUDD2vXd6+xS+HWWPEVuyS4CdxNMGq9LLMSgqpu
IVhPLXp0uDCrhnRUH37A4LkizYqZgHzTcsF0cZND4Qm20y8AVrOwsPxfWKxgIWQRFAGWVSc5mKHR
mNnZSJytF2XNbOIHzpF03fxCbnE9ab7YOGahKDkLlAs+ANSbX6gu8xe2K1gIXn3a8CQgUl+qQ6Z4
PbFchnHIo1Vw/6pyx38aFyJY9QsOJhZOGKxvDtoY68Der7w8vTbxlIH1DmVxY10/vuLLV4+WM8hv
CvFkX3k0cq2Is8DUsMIFsCBVuVe6gTZiRIXpYGKceWQoGXf7pKite5t9enHya1yaLBrqn0FpUhyS
m/QY1j7Ub9rSegxOToesO3YIm+3Zw81Q/U5d//dY96/GOqanP40j/42C9x9Nxrf7Xf9lqvv1M38M
dcFvJEjIfQSBYHwCWvd3x12AGQ/XPmMbQjFfiiX5/8dY5/3Gtp15j8iKjcIr/7TbhwnAdcBdRru/
efj+J2Pd4gX4y1xHDIH/LWUGJAnJoP9jS41KlC1quwPARLQNRrnR35qyZdUUxuMpj5RLgVZFe2xF
9vO7S9zkgvyEIulb1vDIvpHacV0b7zn33mvmiuAGjcZ59tIU0pJHkARUnpA38Cf6cULueGZoyvdZ
1yfHIvKsb1Ud+ts8lemJmpRtO2n1gdEqRfLwGzIw6QD5RxP0/zTrjNUg1E8bk29mPzU6gUBZ5uU5
lE6+Z3qBI9SWV84cspl5WNAJV8Qnq9fDsUwoZV8XhgcVw4jkics1X2ksRncVu819nfvBZUJM5Gbq
jfbDaHTBTSaZebWmxLzCYGHh0FeO2tnSyvdWZUdfrSBBszWye2v0umtoW8+kA9mYeGG3KpVgTjAR
rNisTDx6iskj2NmXlBMWTXsfTBbkmVQ6PAG46HJ+Jt0egnj9fRj4Q5yGJ7xKmnxPr2L2okQKpmrM
Ad6ADksPgW7bDZfaYmPKyVq3lt19qeBp3bVdPDy0yFKfwTRMXxeH3ENEpcDBmVLUQScdH5AdEM1t
O9kpgINnc/QYJJ1u3PRlJHd1D0ZFssAGFYibX2Q0JPXlYK9UJrrvRuAAQXGntYM52y6jowhZYndJ
jojLdYRraXgtsro4Gj4G/UxSUKWq+YvoG7VXqnd/RgE3ZZ3ivW/ZdezxuUBuKeLi3prlbO+W1oUT
Y2BobJ057c412cDXaEqCN6koiyQFU5/C2hue6n5Qz+ydkusMDf86EC7tuTg4yZewFfoCJSt/EsQ9
9oWgJHo1qMo8uGPOhTrLHedh5n5wjaB37yZC3FCJal8+lklt9auyxaiZaKe/IJSb9wFh1VOFZyFE
GRb5ZzeO9S30vPwwjZ1zXkhGGA+95K3zJeibOrZuZVS7DwW3ARgB03gzjd452+w2Dk1XRXfsafQz
G7JgPRY6PxYG1KQyHMJVULr+zVa1/VYyNl5VJLJjYuU1YYucYoYiY8lAiMi9y+vhbMeD4OPIJtMw
220XR+173PnM/gtgYGvXoXxXzvDDVWNxjCaeqkgF7rHikbaTPtntSZb2qyOyTzZKNemdSNhv0i+f
K9KUr1rX034mjfNQxZ5XrsaY55RraJNcN/Uwt7inZ2E94HJ5h/mb3nM3Ao2Jp5cgJUgpIpn8UDQn
+YufYHHsHYNVXp8V5zTiTRwcJzl6Xe5twLAXTxLF8wNGaN+sWEs9t1V5jOzBOzFY7MvS92gPgqHI
8JZmDzBU8kc3zA8edsGTF87lUVDHuNE1q7WOw/KtrYLkKNlA7YCVIR9rpPKwHNPHWpvixzyqCkwU
8+vMQ3qV1m72VZrG+CJL8Irgm6s1b6g0V00MCQ9iQ31vNONuyD11Vk0PbDAIdm6bFvsQg87V94N8
r/IHCHP9VyPEDpB5jvWQmpFzKGkcY80ymD2b/775dFoqnEOIVIM5yn1lDeO2z5eKEK6h/tdWTqpe
1ThnQZDKqdqW8xTdzQSd9wwRiL7T5Mp1049esPaXdowonLZdOWsGvYr07iYI+peIRSmDRhbUDPKR
4pjTSY4bsJjPlTGqK9q8ubUs42tqw47DqDg72yQPcG14ylwHTcmKy0i+sEkxjzlx7W1lpmplk+n6
yL14RgSPgwe3QGPT2h1ZeEdG+wAcIdtIWZKYrvW7l8pxn5quf29q0MzrunDMW++zP/TpvmMZ5ufe
tmDcfuX6Zt5mMnFfaLhPLmSfvgUApg48EWdCg7q/6Yh9R9kP6UWnGKZbzJ6XohPNfcvUcU3NQb0a
YZLfdFbU28rS0Y5KHYLEmDS3rlbOFzgC9sGDd4cC7le7eEztH3S/dtcB7NS7IP3Bw6WbxVcs1clL
a1t9Tlg5C3aI6NGewSrbVhN9sYYVxveWlXCIB2IxqaoRdYqXvgTzuZmmtt7q0fbP+Edc0jk5qTdH
IvQ5mYXaZzC68M52836KnG6PitYes2CuX/Iu3CcWNvFsCuf7jGvptu579hBTa+KC7owSN2s07jwF
td7qIxs1Kcq+DcqGxUiOddVbPG4TvuJnHdr1AaPgWK0yBfsmo3l3U5SD+TUPm/DAyRQzTWCDsz33
fu5S47PGd3iqW9/YFZHUpPTK/OiCWNhBVtEP+TT4L4Tew51lKvMp7hOwEwAojTUmAA+QmWxuzaQ+
Sj1Pn6QnOf67pp2xkI8i2o/OYJHn9h18+cbZLU0UrFUJ9g6jQYW7BUtV2RHwLrLEfIBujapKYit6
7lwuIoiUKp+AqgftAyaX/FDFfKVhu+I+Q9xqhhKciq9+kgnKjn0es34eB4MBAwgJRLn7vi+zQ+t2
bxiIIvhhGqYWvWrdR9ZikE3id3qDfsp8fvOr8ZEWOy7dSEL8eao4NqXEvKySZ4St+sTWWT4T4LFf
s3QoP1HExy9NyA/2pWfwUU+mtslwWvBbYLhQWvXtPvcAOHhXrlplBOPQzkx3m/ziDHkLcmhc4EPd
Lw6R+sUk0l74k8ZcQEX5L2gRpQwAjIwey0JYmXvsWgveaCEdJb+gRzUHKHcvSEjWwkRS2RQxGSyk
JL0wk7jkQbaNJtKDv4hKk6u+mTKM0vuQ7sazjGkSeu7iOQ73OUIsVKYRqhCJ0GjhNfmgi4wXV4Wj
uyVtxY4Li3RWHZVMnE1pmCy06aza9Z7+QtRoWDVjlG/MiXeyjcQXGjWHg5fUcj0VbXfj3xx3QS65
TubxKWnEpSOUQiuUAWA5i3jKGBLPKHeRl3JGmYw9W554ghhPsZFElxHG9zoqrenWx5G6Nbyb8E7B
KsfJ8C6yYDo1wZLqEAZeoRKLZdkt1y1ntjvUCab8JDlm4S6T3rTBL98e/JwJNwNHuCdDagJfFg8F
zptNqozoOIuITCKc0FNT2MmpNaOLZ1G9AFemvsSh126mSKpvnUOLtj+6E6uOPtmlrQ62RmSG2ybJ
q+0Q4uZcVTH6TBvWsIfHzj90JgaJNrdp+TZD8ycKJddodNtkxAuInfC755ee/0XjppH6sxNSZVhP
FC74lkpyKPL56tdo8u8h7l8McUvfMGPPP9/NXZOy/KGr9q/Jqb/91H/NccInmcSMFDjs7f48x8nf
gJwz2fmeSR8Dd+i/z3GwBeh5W7zY4N2CBXT+9/WccFjPBfDeqF1etmqMeP+wjvu/ruesJQ725wWd
iX2UDRg+A5B0LMGsf+iocOIsKOhvMs8l37NYgf0DK7wZMescktYa620mkHbRKPu62Y2wFJ0t3YzO
j5GrMXr6nLDX7iZ9Hfl+BNVKsY7/Ms65EK9WgPN2MwBmiXw7eilGjEVJ5LlfeiHaK/DS9n6mNyHc
JVXKwVvFhrxGWDKwu3ljUAPFiunabdPyLNNxPhC9fsib1vkwBhFOZ1Or0QddbLeXPg1E+eJkYScv
elbgcLgqDoiKgiHlezpPcM9sjTHCI6oRpNR+TBpkNiuLjdOYhFCl071RkThgUe/6wrhmTuLOkDIL
WXMeuO4TDSEF3lIchxktFWHyYsUTDOCY2kjyyGC+j4K+iO+yqdSTh9kaBGgb7+0Roh04gG0iEyyS
pkpYuuFL3Kd28jxlTnbP5SdMD/wrznWSKcNnC0rhQA6DgjUcZc4WWMv7mAkEQzMtwCpraaznkmyO
gr+HAdFHDZvxOrnbWRj6kbWRe+0Dd9xabSctoDCBqs4trLNXAmvyqZZu+Ny0k+0fm7B1DDTJ2s3P
uRZQlyRsMJB3TbyFJC2hv0nJa8AgoDqMpR5q15mbLq9lB8puZbNwYYSbpuHcdnizGAjqeCsTb35U
Jfcwcx9G2JEzi4Rn29DmYrcDJSMD4RbpTyRIRajwXE5heBBVYX+tZwcI96yN+ZlnQC54QmBrOgjD
9PPXpKF78CWisVCaXGKFPYIIbXOC3Xu7SydTH+PIRXAv0hxf3Xuk5ybincsR22ky2xZaYFOtxW12
YVSNZkgcPiitY9LPj8R8fnHjMWlmFTlAbMTLJYBVSewFLQ0hLTunfF5yevgGh20+hyR98BatSrAx
2ehuCtc+Rl1zJfqENxbBXSbVTahZIYtkezEW4Ulm5a70Mv0C//RhZAe+4vEU7aIZFFzRT2+WOcw7
KZNwF/bTk5mn+qgaKsFmT6UXVRjIdq7Idm2ouNLRIrLKtKW32mA/U4gxOQkMjLvBr5KzkU/z0VR8
NW0SiS/BZH8rSf2sFbDUVRq3xlq0ab+rStm2J0rQ0iMa8kdT4SyEYhSdlSc7+F8FWQImugpPrhZ1
txMzAn9mqA1cqnIdKYNHZ20xFUVx/APX81c5klAIwgokmYLoF4gmw/Ap/GGDyyy6lC78DVY19V6l
81Ob0JOwZDTxOrqIp01q3fO3T88pkBCQESNLBAuj+o86r6eNHzu8OHzZDmi9mww7L/7HuT1USh3L
wSUykD9mfnKZrXAfNJ2J7Wp+Bn6xr0yNLMxyUzPhEVu32S1M2yjl1Y+8eO334kUrtfen8ZraBjlG
txt3IMPbbR9yM41C8YpLjfGqLPTGKvIfuTCblV0O3ibN4+4pMSj4Upa1DsDcrlTrcggm/lXUYC/S
AikE65XFAGOLB5OY5rYYm3ItA+BU67imb4j3w9vbutBrIw6guTb550yQfKVsMzh5HJfcyZxwNYZO
esM4lx46XEsbvhXWA87Ohz7V2wW+DeGlvI2Qjd8xWTksiCHuAWvkIl3XtnhMbMVoXGO+4A1rdjU1
ZUgj8VfT0AS/7PEnK13rwJWevTX3h5VnLXWSRhicOgbireZYf2idgZja7AXHLJWPodc8DH1r7jgm
/HOFeUPiIffaL5wr3cbm1t+vaqdNb6kNCVG1Wbs3eaN22Da7mxu58aMzjsG1Gc3HuTHajUiLNx3Z
9joNujuWaoQeuYITuCeMUepH7cGKNvAbhp2Z7lInc/jrVeI9FgmhuZinA8hqNIxgn6Ttc15m3s7G
Tv80ZMO1NnBcjlabvkgjfXHhh66gNb9Df/zqRfbR7lyPz3EHATSHiBfbw04PzRHW2p7IcMirqMRt
4XfsB7/5LDGMbN1mJtne2s8IJhkf4AxiWIFOeXbVgM5hOY9dUF9yHb96mT2v7HzeYiUGRqxrIpzB
N9IBeo2At86Ws7Q2/HtfO3udpOPjyFuHPYtpcc0x6n/Lwsj6mkNt3TSOXLCBGPJt2V/lBJ9BZcQn
7XbnYkI/N14KOqsHtEGxQxWvsyn396Dh52NctQe6pE59Emb7NjcTlocGWOLe2PEwy9dzyDTvDyKg
x1N04hNoYcuBXRn+DXCZeIgLPGGzbNQ17xKGuaGvtnXqxh/16LH/sTtAHiz0yiF/sUR/wMt3DXps
3QzEwdYGuNBP+qYSWXz2ZJqJTH5lPYlrlN/HgwSTrWnrSs795BytBtyJIP9rryOs7LfRpZNtRdMH
pJ45ts5u4kY7DOV4VrvIeQurDu+aaZH/MZqWlSE+DwyQhVPeR0avs1XVxN66XWiCCVWLU8WgbVlW
vQNa013sqAzXic0MHCxzZegAoDWG5fFM1UW19CH4dBWY0n410IrvzKgGxCGmXEQIK8iMjzQX+MdA
Z/Np7J0XgbHjg1ynAfW+KLts58phUZZzawCwIqqpP/Cctbd9G3zCULq3YpmsW1yVj9ot78mKGGuV
GQ/A3Lu7bEy+6MbBZTGCJ2E2/ILdMn8e0a3JW7Zbi19vY5c5cxq5+sNgTeF7CsAIV2nYHB2Gqm1a
kZ/wSKqufB8kXgH1cp3o/i2IaGQsTQj6UT9kr3XAeESlnP+TTG20IYpq40J18vfKl9OTRK1bZZ3/
5mRuDRyzkK+SnPkGrAurVxmnz2VUmsAdF6ybpCLLcUbWoGL5EvGGpejqDvMmeh7fa/56ZDkKFnPf
6yb7mExDPgZB2X9xdE/UpgNKaGYu7HUe2SDULZAsDICIbjXO8dps8rOe5+qQEpbhjlBGV/yehzYj
D2y4Eu5dF4BgKRjCOW7j7sFQzMez9NQXYw4OFULac484hNyTQD4J5iy5lG37HWbjJ6dzjqnHC/BJ
h90LIKCzh5Swr4OGNpXBSLaoxzwgqOjb0JvWr2PXNss1yw37VqJLrivbVZeUtTCRFj1dyF4Hh6Gy
xo2M1WceFQv4PU+s+7rurScOSD1uHVboVOC0Q5zvBV7+HevFjIeXNso3HHHOOfImQIjcBV/NoXHY
ovi5DzpETM5TgfH1o8xd7wMPBEUecxvR+x7THYG1ZTt3vOb2kkeayeFxAe5PspsNRCtzUzpsiRlU
lr0tKn94wsOxKbh5rOnV6Kl1gPdUDPG56Qa5y4o+egoMLqLWlYvWuij7V6hTR88evleI2XuMAh8B
flsSAzV6PhuWYwhWnii4G6x4UO55506geAhRJD3yYoXjbBTdt54UJTGWmn1HHdIZlFfhiu4JnoFZ
dYhFiZgVQk+ofYvgaGsLKj3S/lTSqxM2zi2NU+clER6VJjVk9CQuqjPZl4KK2eBpmrHw9Kp5JNQm
9qb1gY7ApQmo3zYtwhcrauiuUbRVGMLZeHFNC7PbrPyeNobGm2gpUnQjlnz2iob1Crg4aw1QsF4n
AnJTjhZVNWTdhe+RI1H9yp+z+NsQtBePS/7O9HmZi6B+Gauywn4SEEBPivOA6EOoxC82jCtIrS2F
J1BZap6LeQWrVTwGtNzvvcj5zMvuhSy0e2d48wPkIpiZrTvtxoHoUlO3GzYb8QpuU3NFYcYUPRv2
K/4keKpgGF6I6xU4Iqj2GScW8QTS8ZxVS0rcNcgTpVV1yYr5pVD1uINYGND5Eybfs8ZCFyLOOid8
0knI4xFhc+CNfvjC0uqi4k7cGhG0606VP7kAUxgQ662VztU6NrCRjaK/G2MdU6XYFS8NbLRNLrpo
p0QZbAU9CFy84RlPRppfM0DSq2kgcxrQp3Dz/PDD1A3NwFTH7OMhGx/UhE0+0J61pjmRm49VB3dg
MW7INd3Nhm0DFntYo+nRBSPM6WanwclANkfxp6VJLq0geGGHC0na7xUzR24Zb7Y/v0e1x4ZKdxdG
XYot0gyBfj6GftaTMzb2efzT8GnzIIprXggu1QdIePcqcc7lGHNExoSXWD2au7pmxO3txtk77Drt
CgSIk6ZnICc8RFPzZGb+iytj6gyT+X2U3WfYRR9VlfH5qZyHrr3KKnyp+hmkwFhG3wyDlBdFSUey
hVguHHmZA/+rD7GyCQJYDjwgV3bksz0Ksb8ZpWldMBo9pAM3NEOnZG+6mf6eDJv6LQurgSuacd95
qvdXWTHOPBbIsYCv6zkeTKOOd7Qa62PDJ/jb1MQ/nCWr6oRYy2IHHsqKzHALZtct3vIqpVQ7Sazi
xmOLDMpYOTmXvKqRGztuyoehtQEYsSJYm6mX7dMES/i6thszXldZW7/Zg5UQd+lhr7m1ehk6Hwde
H/dHbtYZjp+43MOKE7t6mqPzYHberiGjOTWUwKsquIPRkN6XiWH9dBPdnec48U614zcHuILZqavC
aeeSz34WJctTv7HfmePTKw4YhvzIxKwZUSOhq+gCttpZd5inr5bp0eMxjzh/6L/ZpD0TUy/FUlZD
dhwAAZeAElx16YhNNAJYLPC3rhLy2xv0DQPwp3lHJsRfewDXtvhkQwJPbB9g9n34RUdrjS3fZZTz
inGxvQJuWgqKpyPVFPOqGdDjC1YNlY4lz+PgGznbhMSZdDasm3u2iYCZBHdLIIT85yFPrzu+O5E3
cuVj8t9R3EgF9mivK5LBOzy7+ZG745E9V7rGftrvlsK8LSc63MXCLbd5RmqPgnQGKv8R+V7sGYdR
XZwxfeuzIOA2jev4yuOaJ9HAxHCbdHCmJxZYNC32GzuE99TRG8YqMsRpaKuznLS58qI8OehMWOsG
9/Aqa7V5bjPVnnTl/FRzd51gmqyW+cKekxtR6nAL2au4TxvexirzVimNbVuUUpYkA21niNztBpHV
OBO1xQFY2Cvg69fIk68YwTX+SUutxyXIo8dxV1om2H40j7wFBlnT0Q72kuy+4Xf4v5L2x1zVD17V
XqeaKGczhRSjOVuUBmYt26FRwGAvOGC1tkNok56j1yY7HqqazPBAH2uznbPa5eJCnI5v6hp/I8mp
ruWMRAbfcAn86GX6kUj36At1P7bVeEz0ZG8YI88c0a+UnJaE7cct4xafZIvimRYnwYpvA6srq7P3
/jggpcw8eEXrHJvawt5g4E9awowEp5WyyoBhZy6/KGEgnQzD4O/s3Hrm7Hy0SVzzG0E8hKPN9OVT
IdUwErbwlecZlDWqwMYKk+EUU0K0ckX5QSAleEgjCP/caPdYM+ONNzqw4yxxjy+ZxprasomQmLtW
u/jfmga0IpdlY+ORnCNGJNNn4PM/fEvd9GyfM997d2AT1/l7axX7rvV/NhTuMeqCRWE5kq51QaFX
WgL4rNMN6eOfNUsP1oTZt1hRrqLEwguv4crZFem82UcvmdmebcoSPQAjE1eXNKSSOL1vYg7ote4a
b1zXppB3RdfbJ6DLIAlZJNiroWcwJ3Lc8C/xJK9ZGBNgr9W2hDzfbGKqdwZFLyMZs8aEcJ5imOrG
LO92KDnRiUcWi4XZkkBorEl1F4rLm73Qdh7g6BDNMclVeO9zqrWYb63GLbgeqxigObfy9tkQXqF3
BV7+adcY2dCsHStGbvOYEyaOD7tD8Ie7r0AM8xq5hPKaqDMm89JRl/qhs1Fm7SW0Ao1q8f9Gs4cp
stRy6n+kqCy7gb+TVv4/4aOYEg/UPxfj/yP/+NH8VYqH2MuP/K7EY1f6u4XKWmIov3umPHPh+FKJ
wjNaLLXIyPC/R2GE/1sAxNfD2cJN1l6oKf8DrV386i3/ryyMoIBUQhj2HZyO4Mq4f/81cBJ3PthB
ZIe7UcD874/qP9k7j+W6kTVbv9BFRcIlgMkdbG/onUROECyZhPcmgafvD9Q5pyWqmhV1hzc6aqKo
KhHc2DCZ61/rWyGPQfHUDr0wMhZJ5dAz0VKwnBgSekWvnirZNck5DsuhfcwLyy8OronPZ13Zg6W2
WinZYf9EbSc4l/iCoaoIWUbctLUg1BWIYLRXGiNA+MVVtKedBDI2lYgkHAhcsOwbthEJ5mgXKCZL
rxWP7uRkx1EHrjdWsZc9jxIvytkvDNoITyOv96oTGxLkQ8nW3vVEDM+TqZObt1HzqUYc5MFZF/Rw
TsZVHIgOnmUQZxfFULXo0lOUblCFP1l56EEMAUtAPHP2LydyxBRmRYvBSViUgnZdLRbXUHlMajTB
9Yz1iKdH363YkASfXNrJ71gEds7eZsM/reZKJ9ciVu0pK0qkyqpDoG6jttzwEHOPrq3ae3+aX4s8
1/eV9vHsTPDIRlOzR6FcjXU1+/bjHI5I7Qp7/AtIUV5vxFYIRs/wDRUdEkuJGHtAPd0ZHvFnbMO8
hGhr8e/KOmn2MvzMcos0s1EKa9tJL7qJxhANn43uEg0FFgdXC5KJTsCZCQAwX7LYcne5y4RyTf/b
4O9qXAn7iPTRGqt1v63hqDCDHKmu6HMfLmTUAKETyScVtpNHY2xkPGHAwD3uQObqkcv6+aKEBAeH
NGrQl7Kc1sy6Q2QL/MG/xRuastZpYLHQT71r/aJkA+eVLDxz19iiFI5X4KvUuh0KdITMqeUjXbXg
U/RicSaU/+JESeut3JqhJ7hg/WDCWDmrfDC2mDGaVRxizs7i7iWCYfwQJNq9z/EP7kFKomzGHrAQ
tmv6PEaVfTZhIrPq9IHPscz9MrKbI4zueuY1s5jxJLiUcJoo96IvhPvZmOv2QImFOFl5X/4ZmrVE
YjVSsalxeV8jiVjHiApxvqauO3cqvi7YL8+u212j8fjf7Fq2xzIamvAoCzzAFvHHz5KX8depCer7
eOijP9WEl5rNbi0v8NPQAOD47m4oBgQajCPi5GYVL/bIoz2RXbMqjvEYR08jguEmG3R2jO1q4Lv2
ieSSbyqLZyQnf2dqwCcMu4ebcYi9fZf7jlrNtQnJolDpwZs8+DVkcIlnOGgLsLl589qFuAzoXIAe
WI6XwFLbTZHkvGltEjgqrMWuHsJm1TvqM3dXeN3jINm5dZKdqkI/RDUyd6KL/roLtDygYcqVYfHi
dLxQWpehV0NWLWWO2aBjzmOA497QDFfeTrhW7q0RAsYKTgYyWiDTLduG3F4bMIp3kzNZTwQLky39
6mz3sfRYhPamBfsff4VEbXymGAj3VTFE5yAqHKgEqiKk4A7d0QJ0Gq1iQ5TbNsftYc+G+RQudN0D
Irs4B0snjdl2uCF9L79OYxXuKP6B2BpErrs10lrUMB7nka1On+I0Wt7dZU5z44HMu0mOzVqgvZSP
joeuM888GUkxJf21Hhn4j4E/XgYV+VajbMMvFMb0a4r4mi3TCWJDlplTtDzzZW8xr9BAQPltwEqx
574mNUdu3FjIAI6jnwnCLDKhOV4YFuqtkWiZ7ymOjO7MiqlWqlR80CY5ktjIm6+wzrhQVdBfxumU
PqQO4y4maQCB07QCaJGhy62EMKcLijP9LT737ERNakV3eW/eGdkQsIj2A2RZ0wGR4LIrBIGkt56O
IPPGs7zrHFe8ekZfDjtQ5JRzkBPmOsLaeZXNTWPtcriJe+12yM6iESfKb/qABt+ioIiikO3W63nC
skWSEAPd8jacrPwlHc3xEIlxulEQsfgAXnRw0MoDzjhr1iIKpwu37adNb1X1Q9J3zQsN95VYRUsb
cVHH8mjKfNjEgxBgmxdQxRy5Dv8FH26NDHkkTf2tQgt9NAYvvhmdCcLMjOUj2usol/mqm7vkrBwH
gZa3xc4k1H2jCPCt8eGyJfIq+8ptWdam1OA9hGVJcIidLAt/QS93LgJ9LAwEQ0EMpjgYAGYQ1kvz
z9orHXYedu2w4gPRmHoOUTmV1faqQ0fA5Uca4hDpjviRQCNv0ogFdpeV9G1gKbundhXff+x3d4z/
QnudDE70jPmKzsxuNMq9vUCJtkGD0CHJ433jUgbd4lt985pOhnvV06EYrcMWfSEap2FfW+AGTTMV
MJn94FyjrtBF1Q3mph6atw4iAydZx0ofDr8sb7hYrxH7xLbqcSdw6WijdbaDjLKLUedyw63dMixF
dcabaNaopoBIpmQZbHY5420dGfytlDHTcR4NVvmyWoDybm+Oj5YmDLvNp1HRkNxFtr8K5354DGJn
uhno/r1OsrQ2Nwbcz/ZI41Ew8cZWwQu/iBVRlukSDQmK+bsR0iYlZlKGq6ar2hMsonITpUvZbhvw
lRFXmz+VuQH/xIh4qjlDTNt178Vs3PvJIQ9C8Qbh1EozqE+NC4pmQlBcrbmrtfJfLPCJDOxwuV4y
z4nvQ4Yt2JSY48dZiHk8YW2yGlgmAR2WRXOWECRMRmOqOkYFZcnbyvI8nmX18JBkufmMc755TIJS
UlGkqitF4pjgKU3Qr12yZB9r3OL3niZXpkR5UcuICTg9CopBDOYB0AJOAXNFSSA1/gjm7j7qm1JW
tBAzlxrO/9yQ8z+iDX9euf/fh/+/GIm2S7vCR5sAjAAqfocy/tdf+tc2wHP/sPBi2JKqgzeSMcv9
f+flaUH0PMeDyPSWq1j4if8OVgR/OCjj/0Nenp+Gh9mTzNssS/6jvDy7jl/9OIxs2HJ47DoW05AQ
71HGYM3LEg+pefD9qchGHNv+uhEByAqWrBfxaG91Eb5MoKVI8vGofBT0hK8dYZeo4aq/skvGPkEz
QJDxaJjfNh7W2ohXMEPCInsoCzy9K9Px2X10D+EQanp4+/pV2FXaxMvaUD1STlc8WaArbqp8gckN
ltF8dVH3z2WkggsH5PxrISgwXGurdV/tigo77AZOAAeoNEBOePoxtctcfwNcEJDRiCn7vopKb9sw
6/aVTs6CsLe/lzgGH0YbK12yUjypIdpZ9HBYUWmwu3YZA4C7GrZEloifgZPnoRDXzsazbH1lNjrb
8GT2X7I0861zC76M00JQ+ABmTVH5aPZruhiZJJOVKbehPzKCNmsBA7ElnpfPxVmNMSq9Pzsbt3HS
z03SQiUyQ2djgFpY0wE9PllWMt3lCL0EF9oefEeVVzfwR4S3J+nmHAkRGM9dm8UbBjv6MRJg2NM4
wb8Cva72nqo2JoxNPsSAZt/MoCF1Eop6FwYIaWtvdjrrGqF5rneGK82HZkH29ZUD+ENmY/XsKMe/
kAG9ZHq0l7OcmpwL/K3mQ5C6rEkmlNYHFXc4MjP0sGrV2ZkgEUcdxVUL86dfe11LS4ddFVm+9d0B
XQgKT4Ee1NRA4kbCIqzDCe4yFOKPGahb4M8UO8hV3Rf8f1OUL1qSPaXeBStLtN1gJhbjdjkQQ4LC
MS8O6V90g8PaPosUUBPe0cGTTytND60rDJ4wrfPCaXywDlyajvlgmS4fAzkn3iO0YXTWXWAf7ahz
XytoPu3e6Xys1oxh5nNQUEq4Irlbni1lpvTPYUahjWE5KVbNxAH9ccYwavgTv8BIo5ziKZ1wdvMh
rJ7B6dGKpkK0IUKL9GqQPMdetPG9UlpX4ZCN4Y4Fp1DHrhpA/Kky6b4mSUlqCALVjFd4+bERuYls
j+m4q5eZ0IB1AggU/8HBQcygQi4f3me5AkXFwia7bkbNv5mhu6Az5gS0dcTXMrdo4zCxceEYFR8i
JMZ6w/BNXrwdEe9NqndwIu3jmFGDwkjf4vwmI53fI9tdfzEOKG/jjNYw75vGdF4FZZz+2lGAI6Vo
qufaMmccWxATDwo6jnMLljDYpnZN6WpMTU+7JJFte83+jZ+v7IyPNeU+6EwaJz/hDZqMp7ffkjBK
rw7ZxJQRXcvll3UryVVmAHu/ChpsFuQG2uV1Lke+Z+aFNcaekZH+rsyWr9QSy/nxF3fWVTcFS/9e
CxCzwZVzFUwx4rofKKiPiG4xvS8wumkkrEFOjhlPKEwd4AFyFsW7uK6y7zMpccRjaSzXFMNf8gyu
wZq27IexPHsm7kJMNaQoF1Ft3HSBNdPxKQEbjL6+GZKpera50my4br2JoSsqchOXElaNzu/XZeWy
eHMtg7Fea+HR7Xm32+sJv91SAheek2AKnvgyZbRZOPR3CWw6Br5NWz13Tt+GOy+x9D3jfRtmpJ/v
wNnRXwc46LaPu/ZLsvgmydFyW2RBpu99iSDrWVQsrCwCqnwYTsCFFHiT10WeljYZDbdo193YZMxI
gwIbA6dsIB8UuB4z/8D7UldLFMwsSn9RuMeFG4Yuf1QqgapaLOd3IoXz1HhwUSXNCgMHzMfr0XSd
LTgt9COjs7HlwZZkeAFXFu/AUq+a+VG0JpGqbguzKu4oWyKaQxUMKSwvjbCUlbO3M8Zm+uZ4uX0K
G3BDyeCbXzM2Zk++6jXiBo/AixqsHJtuPWLTd6djlRcY7hOobWVsPNJx2DxFlsOmtk4XTFuAz5ru
xWSFty+7MHXB9C7QBXPVHGFZiZn+DmJpa5vF7dl3QaquBsK5DhbU0H6mpbM9Qz716jXxSIyPc5Ne
YsxzGeGPrHuxlEGtjsOZHOJiDpc0fLtuEDnb2W8Iceipnk5Fp/2rbDTuiKGzvRKL1rZO/YFkdEaR
TX07O3Z0HAR1jjhUd/NgDyj/aXU5QhpcpUYf3hQDBRbwi8E2GVV/ZxbFZ8i3bMi6oJ3Vfuhj+6JK
yTc8hpVdPmEAaO6hvtxE2HjuaIKhBke15l2ITnmPRS8ii6M7/7qGIgTlP6u2QkXiM2kn8u2h/zAr
S37qmUDsS/pCm707FiUUTRPf3GFo9HLjjwcMX6ysK+umbWFoyryK3G1G/ccFS3AqdsO6E7dtBLdK
o14SrKCiqk3sBjsUIIlqi0RZiA2J+PElrHSeYRDu3WQn8r7PD1OdZT1xFwdLj01Syteie7CK1H+O
rUCAjYkZm/WJ07MdM6rjIG2u6tFOXjSv9zN9Uv0VOMeXsfHry4poCGrmqCtJGXLYXbRyTjYDyuz9
RCbmPOnEvMVP2n0f6Il9mQJV1q+6E9lwG8smVGfI6VRdZWmxhtf5GZ5IeBtFsHtTCeOSUgt9MXT0
E2QUIAyepMS0tY1rcKxy21q2Igjn5d+yDixIvaAHQ3eybpO4G579WIYblUfyJqgC91r3I17KtIjA
YBKQra5oOkovBd7MYgN037h1UnAbntNjNc0zwFuO1KeqzYuXuO+ctVtWj6ip4sRO/KnjlQghk+uU
ce6zaaljMibthTG5zudxVKB+vJTxhhm25jbEA3fGxaKubb/sL3uvORBTwQvqWR2IdkrWVl5Zaedi
jDqSfp5vrq3IAUfC6KjvePkZyFlcKoJYSY7dkmGq+SlM2GupjM12Y5XOGjR8yoAog9WBXYVnYQVe
kQgZb4oAUJFCEFwVklf4LnBsGDg4qOxbXznyxg9QhMuG2f+qAYnK54loKZj1zvC64RLKIQDtXj1K
UZvnAmLCxrR1RV4Do0vArvSeEiXaixKWHzurMOONtnDBbiv2tqu+kwSiphZECBZKe5faYnoQTTOc
J0g7n/Bd8YCCD3vJE2g4xLqN202XB7d2J6jHKnoyGxhJqrOdz/Ud4+1sWEM5GbeQ8NlXR5h1Tj00
DYqciMM3oTz6iOkXtHlPj6LNQgl5oH+K+gh5Nw/BrJrUWis9qMehwv/itZqped3aJ0nQ9qCFImAE
E2Yne8n3gIA/ylWOGjGvfa8HRzKlkcudkHeUGWi33lEowtsRCjUTQwDh+wpFFG8WH3ygW/gemqcH
Fr0Oky2vQ9CPScvkOEMO8kOmk2Bu7rAwQ1alaoQekkm1Z/yG8AFFNPVn3Tg4gy0LCDh/R196OZ2y
IB/c4WtS9/I7fN9xG6fSnQ9YTLMvoDvqQwDSYJstS6sqbxGRB8zus8MAe53lidzGRl1tAVrGa7/3
ycYtE8Rwyqh0GurFoOsxJkzy4Wpu/cp+5P2WXnZQuEEroRowCu5ieKepW971uVbyLsNmhPpgBCBp
QAGt/GJ0/kyZ4ahdQOcrN5BgLQjJNr1WvGTVkOmLIqV4ZXpjQCWtH962LAOWCisso4i+6jOKCxXg
8wKRwr/6rBasFOo+PYE5rKk67RfpynWv6iLCvRjUtUHvn9ufcMx0Z23W095/g1e5XfsQjfmJwem5
8me9wXdfQ/Aq2y+kj8QeSEpDWNwN943yn1iojTuvbTaD1zi3yRtByx3SlPYUndMzR909mPs4gHuL
7L3Qt0rmFVgNLDnfgaSq/tRpDqmLRx7Wx6ogymMXSKGFHc4Xad8Y+Zdp0O2NEUzzNUPiJt5S1+b2
f/pd9YBLoUixNse9E1p7hg22cQwx1kB38O5KM/tU2ZmOzhgHvfACcfm1G4PqUrss5ED01P0xhfrC
95xM6L0EXr07SE6u+BTn/KkZaVopwpuyoovdJSPaGNnarcZPcwRE1mEGorwbhQ54w9vviKE4N8bD
Tzv5vwC2Mbr7OagC0oCRmU3uhRgN8zP5bnoGJKSfLMW61msa5zja7EQJ51kPBLOhwTdmvP/4eO7S
T/Df4zoCO8Kx0X0sOArCYamAUvAzHw7QyETuqy0PBZiXiy5i6c6o131NAYvjICh7kJnCca7U4PeM
8htIotOa/p8ov0xcegJAmrH0lnXhNNd5M5hXkATm6tRYZvA0RHC48Q6zAHQgH7BsYzD3FT6HHbCh
d7r53pJG2GxrnTaHuO9ZZuK6fS3dYezuWzpM292MZIiVuJDSdl5If2D0hBvMhk2Frs1aH6YyVhBh
PuSeXT0DSm2/Lr6C7/48FPc2bcEYx2CG5mtpiepZkCOAosbeyFienYINlmmEtzNlNu2OJsSm3fuq
bA4T/2Nz7ZSVKfdNZIK3bE2/fH7bC+eyNq8+/hLe4wMD4bnSQanxXUcgzrz70rGnWSGmrPLgTst+
2Y0T9gY9KVZ1/PhAyw/69cvmQDRRsQwgsEUW9tcv20eeNuqMA2VRxldc+Xm+BWzF98O957y2sc/e
WpWaTcjMW/b5nx7dF2TBKMtyxIJeXK79L693UKIhF5r/pzIm0xOTJu+fVNaDxPOxiet4Yv2YNQsE
kKPKzmMTYIw527aPD26CJnn32QFrW4QRGJcQN3v/2Uk+odaGTXkA8sVPxwLdO5ce+vBDkRCV3jhw
r/jXzkSUSNHcuRKYtdj4AX8A3e1o8+HtF/rfwOHfBg7N4EOPA6JvFKvX4mdsDILY8pf+nTe0/iC0
+DMP9D/yZiD+cITPo4FM+dJrJOFh/kvexOhgkkS0cDnjdiCMyA/8twfCpPrNFTaOFCbI9L/9s7yh
9+ulZvnsc20eqMxNeTQK+92FXmvYBHXWsgSE/IeWMqg81gdmg/E+jJhEkUKIoLJfJKlpjI+xhmml
aYCCANYGlfvKeKCw6LwUiQ1ByU3kvGT7HCAnZ2XVbIGDsOD6rIuW59XHd8nym/30gKB3mV8Y8AcG
Dst1rfe/ud/2I8n4uTnbSug7MyoYsS9NHdPgiavRmBDnPj6g/Z6xwyEdKDu4UpCqJXTX5eH401PB
iDOqSgGAnBlSX5QdCZZ1NlB/t08cBwo2ExyjPpgNT+9ghCynsZLiaDwEsh/CnasiszyGHr7e1Tx4
nBUanRZZpkPXZXGDdlAWvb6JbPS4zAJGvHcWiTdpTd47qOzISGYa8uSpmzpnfQZSmVoUzMjJ2ZCD
vstmqCeoTe4r6QuEoQQTH8pzFA4K0TlM8g2BBJ6fI9F3XJN8I/U679q+34W8Ri8nGVsPjWlzEYw2
j9zGzhEAHFaB27mrzKsG/RCBVLHr345xMCoijfzmInKyZlNHynrA5YA+F3tU0q3aJqmfDdgpN0ri
2V9pK/b11nYt5EqiDvNallYd4VRetMxg4gVJVVakH5vajUh41XQRP1gUarVndkGedTWnI05k6U2y
+mzZ1I+dugap21Mt2p5hLQT/uSmsB4NZn/5Usbc0Xmyr48zFreb3mbAGltj7eI2sh2YRBENpcOgM
j5piI5Ty2wEa5O2r51rg/xRJEt2EYBglLvOC9YUz2ov0R0PN65v+10/03Qx9w18PRrIyG+artxFQ
FGqEWqpYtvHk8C1Ip+uoCB5x3BycWfAW+6HDurHNaYmNjLIf5sBodZTu8rUSwLPMs5rhqp3m5SvB
L2MfIfDz3B+RKM5BzctpE2Nc99Yz8ZjLSI3zrUGZODUHmpvXVo7pb+oa9N+2bSZuwoxqMXaB0hs9
SgqsDHlqaSJzGWxCEtXTg8Q9fGW4gcYLm4QOthi3L19VQoKOEbB8YhxsXo1Dld1ALVSvFvy3A2B8
xyeyU3iveCYGVrOCul6TMlaGqAKJbxzQR6MEuXdN32E6nSwtCcLCEAye4M603a0Vw3kEruhx2QyN
x+kd41w216LTrr2jNpCsD4URtW1SveQA38acyxVpfRlzzXeHt8MZv08JhIVn/pgn3ytsBXfxssZK
ZMbypFRcI61VoLq/SfQIOnw9GblJZE6wn+RpxhkZ/m0FwZnh5vISLDv7tCoXGRqJpP1Mr5S+83nE
N1vwdJzg2KosuU9ZnJxd+j8qxKwWdXdIkFqT0NI3eM3qA4wG+szZLnDqETo5CvkqloBIB4weMA1z
XoiWIFZjlSzPBbia5iGdmXE+GT083ovOaozmZtIBv0k22Tx+53ycAtIWDDHvKEduDjpnaLAOB9s+
zoPDA2Kecs5l03WcSy2WaUrwNteoBNHfkLplvaNikLunqhna/BCyU8zVRBAMzGYbOSw3Rdc4/JQf
A47CKa2HuDfQaXzTj+RnneHtvU7CgAeFj/6/8BpH8yqiNRuaWLYsh4xUJfoAtKJJXhqzGSl7dHvV
fbVDv0s/NTwhTEbTGBua6zIvgCfgHiXfuPUyBWbox0gF1llyamuP77zLGvMqAQKjP/l9WKffXMhH
Vr1ysIyF7MEHy7rOef/M+E96+ETkXiyyR9RQSSGOkWXPzco1vRlAaazES6zJksax8okLieCzO/Qo
oLN57w1KwwHOy/5xKidji5U62rC0JB3Yq+hoZ0G4scMwTld5PIwr9kUTzaRe7h6MdpTUczuAKOJP
KkJ/3jmVKwuIsNXCmc+ADFeVj7OQRNfazsULEwt8VwXFMulEejiORu0fzNRSf2Y0i3zTCo93YTbF
dZfJi35s6mmbZo3GSu2pF9ceyK7yktqURWvf+XVYvJhOlKPTCBUyw8rdlei85iZQFDB4VYqPwoIV
chlXKnu0FrsY+4luRxcbGaZBQzps1Lwd8pE+p2yGTuIM/ZbQUXbLY716SYiD3Q9OdjN6Qif7pm6d
XT3VWGiSEoN+XMb3zA2yR3IzEHzI/i10XlYFGBPmUwYgdYcFM6adgq4C6j+wgsSDXT7w0qk+Fy7y
5yYhQrYjmFZ+iqRcTm1ORbcvXXqHGcHoKwJf9krFQ75Rodd+j3HSbbLeocV0ThTREcsixtp6ziaC
2jIhHrMc2LQgbc91m5d7P6sngjeUgxy9SFs75UJ4Ihq9FzqiUZbP+DlJm4oeNUjHx2IKzWE75V5/
VXdOeA+lWu6NdiZEaARybSTG7O8mequujKirzzywp4MoiumIfT44zl06UnfRNGskrn5d91NyiIpW
PgyE278KouRnkIA0uhcNaa+PVyi/LeYc5tT8w7QBJEXw3s9al7kNTLIKT7qrSPoXIfiT0eYl5BgN
CQtBMRL1q83h46O+2xKyKvKYjEMkRAawGNa/25Y7IbyDCB7TiQBV9QwJmAdD1VmsMT4+zrvt/9tx
MOwytma1x7Dq3epriErZt4EKT066rDC8ZboGoaZ6dnXIo+efH8zD4sXpNNkIvt/nIqm3hmIRePIz
asXKkskydN1s/SYhfHyo3xeyVDXiMmAtLkzW8++X4CrwKkMLebLlBHlumcHSwQUp1++ob/OIM//j
4y1wE5PLhIgNHU6/rmJRB7htMzpK52Uc9eMVVERMiOB/taxGoAJwej8+5rvdPN8dH84XQE1shy/v
/WJ9gv3coUc75PpAqa28t1EtD1TewIXGfQw3hL9FkdXAn4WR8Pr4+Bf4/SLF6eRynhEtLAsfx68f
uiycWlAzLE8UtjaHcTRsEN0MKv8fjuKZLjBQsNPsTH49ShZaYxHSnHdSXYQ0gzNmD1tj/JuT+Vef
hWm67yKQLNWg744iO9uqyRDKU1C3/kYyhlpbGiDgx5/lLy5LUKY2Mgi7Hbab785YWjP7reLSPVlh
QzcgOD0FUHv09HYK8TIQMmXk/fEhf39+8UznabJAVm3+9O6DFfEQTmMmnZNBovWziZvmNIvFAwBN
I9hi58NfISkWD//mhP7+ZEFqgbZj8mlJZb3/qAE0fTFXrnVKyS1vMfejq1DvtJkTfBT/+CNycXhI
gNzqbPmtX68Qj3woh8qtk24Iyb6ZKN6m+yQGeGIvOzi9XDUfH/SvPh9KFkqacCVeq3cHHQSNChFt
ICfM7g3qqWMDBwTyyEbnb+/0RZp4ty9HGPZcCOtvLSe/3WmR3/iC58kJvH/gM0DK3XGF+y+7o5Go
AT3NqH+Fn1Xf6JF13chaq6WmcNDhzsE2yeaidF8zRaOoGWGYWftzkUU3fiqhdH58Wv7qN0X6oKcc
fTEwreU++2k7X8TuGE80i2BftzlQHMbVc6KxIjPIdrjUkoBl/ceHfF+/woMQBZW7itczCQ5/ycP8
fEyVoZeEvONwxxisdTUAESxCWndf/cbklRlV4XK9J7F5VfdZ/TwMLv4dOw70Xd1aNaxK1eNNYpUU
77sJ0+k/vusDMFaoQdwMPCWtd3e9qBmJAHt0T/nss+gWbvIC38A+tRkWBsJbsAU+PiO/XZsS6h53
A1IOlyiq568npI7bZdE/zafBCZF1RbL4JOqCy1Qzb/mnSwgOhm5E24cMeNS8vzb9mRk4tVXTSQPG
vUmKNLgQTKuoZxUV28WPP9lvj+nlYD4yncDWxePs3V1HsbxJDEBMQE4Xq8wPTxg3IrvEjw9kvdOL
qcThcbksHlw+HEyzdxcyk7xYy8obWUE0lJYJ9nB4APy2Sx9D3DztuUpIJmzfvGsRoQ7NjsSzm1Wd
La/BstZ3ESxzELojmyUmJjOdWgx1DsKQSFmoXvZOgA5je86gbt6PFu2zHcYGGjM//iS/XwyuyfIO
wTRw7WXS8OvFEBeTX3l5256sefI3b/43AAjxXokp2H58qN9ufumaXAO4SxFsPeyivx6qU8LqBh01
p0bg7vKthM9flzU0QGvp/C303+qHy9vrJ8HS4bWGIZVbn0G/Sz/lu28J3pFt1o3rnGStnW/gxIdT
42DGexNEpNei6tRz5j4SKLb+5iaz3l8i+NQtisZB17qYK1kJLS7Xn551TkaRnDPGyQkIKtiBjUio
uWn3kwRQYa1HHfp/Ms9NHUiLrYkfbBktFTbm3oPVLQbVN9ul6HNUxDld9Jq68ZaNBZBKHHYe11HD
wCzZ9/z8Gw/Qa8FPGmP3EBiK6lYz9e3y1qVL9alZLq+M4iZoql1jVqehmRh9gS/TN+6osZO1YYru
B/qVFz2URvx1vhotel7IFjUbCDP57YjagGmoM/baieVNiVFp3pceo1NU7AKju4eZ/gJZ+i2945IG
jxjvXnQpsUM6c6t53JRTPbOBnuMT9STm2hkyl77xnsRoQIdzHeOnXJUCM9srGOuCwMgPJ2ZfmZn5
FX9MiihuEGJeB7paxFDMUNHNMGF13XpGPZdHYs+I3svoPjrIIWVXVNQz//XNg/i2+BzSEOWFiDgv
m7riXovgiEzfUcvJn6XgMdi4T40OMNH4hr6r9JxHN3aOne8iVbBKb1u75QuxKo+7uzTzKr0rZ8H7
oiEiXS/xEUqgheVfKEl86M6rzParbgUSGI4fd/5my4LBUlObixT15vLTVKEzT+5y9xXrEqJkRb09
riUrcS4GzuaAotGjzcVphzFSEurON+ggKFcdSCC5xxsmbZxHIT+xl1Fo/jmPlDLVOumNe13GHLpe
zKFEIYHG1asos1t6ROASdHdmbGAMSblcIpDNfonLhhxWtTaM2IFVgPUv3fQd1RxzReBjIy0e4e6s
uIIK/J8SEtMYexfOEJrjMcKzRkUYkZ/4CpQampZPNgNba8YedmXBjmkoYsCr8WAWLo5LP3a5wIrI
x4JqxA3vhrd1AJo9V9+smIgeIlmim5nSsydQ9VQgM5qfSv096GYyyfOgb35IcG7W88vYEVM4Bx/R
axxGUbhtKc6EbfR2W0nC7lyh3DOjZyf+a8H8vkGcn8wHU5tRfEDtRZu3uiWZ3UiXq6j2JTszJqGc
V6tdNHOcFP2fE3HPYadjdPgfoxkTtzLT5mUhAXscPa70nNfcTBYltkGeX1VMjg/aFIttd3n9ebJH
ZIzQrjDiecwjgMDHAA1KPxXtOQ+wOMJGN5b26snhxNKp5NByE1gqvm3fxrEm1nEoZpRV3hUzZt8X
/IY2oP3Mc9P0zi8D3V+6msA8XQKAU4D6xNM3eLdcssR6LIeAW4UKHE2sjW3uvxHLzcplDBCVqwi5
gmvFYZqzAEY62/vEwjzFu+w2XVnh4ARlg0UxDOccbd6gz+2EBxS1fsoQJXcoaDPONydxaOYUQiO1
oZBT9eOu5n6A7/z2TvnfOenfzEl9pog/vX1/a9fYfMtex9fm289j0h9/579DIMJZNptoSdxBjD3/
MyUlH+KxTAaqFrB9ISXynyGpHfzhL7ERFAqYZAID73+GpLb/h+NQhME6z0VWsYT9T4LiZrC8HX9+
dYO/keRCmf75iHO0Efz69kwT+r7NOagPk5yiz13CgG0jK3vsKbbDhKW9Ju92FVXr1FbP4xqnyloI
D+NnKCpKamOU4Nmezc9h3OfRqoCItyaMPX7THWhXnx8OW52YGwVTNwX7AiCX2cubZmf3MYA0FfCm
tgVjPB2QROUkxmDNwKAm3VhcsHmYr7LEhR3mUwR38GoQgWvmfc1JcqPjo6IA2/AyEmsR3fQsx5uz
rpsE56nNmk+7yX7kl+OR0sjqCFEsPJYQ3O6KQKHXtPFL4tXG5zjLjQdVF3Ll1LrYQ4JW20pxC1Z+
W13PGiUi1+3t4KuvaBN8yJBPakbWrWNN6Y4uR+5J1zZWiaJmUqj0e0XTw7gSQVduCjF3W7eK551V
d9Wunjl6NFi30tYkNr3usit5E/bWf7F3ZstxG9kW/ZX+ASiQGBOPt1AjWSyySIqU9IKgRAnzjMT0
9XehqHZL6m75Ou5TR7QdYctWUDUAyDx5zt5rG+dYSDwy6kYEbNLRWDwQkyqO44A1HJlpj6iUFF2a
/8dyyo+WrD4EeWf4s+jGKzjbnzwHqzHK6xUl7Rnr56faXsJCyvJhpKv7Mc0Q1lZmhGOE7WKrdAx7
5Aj53IKPBAduYG8wMQqc5S3UK8fmj2bKa+7c2dVvCYCGXYOEiGa4lz2Vk7KeBPa6HcmF+NFCIqQh
OZJS2HXse3r+rZ2rO6r5eR9Y2hUYpPoFF2TzCAQO5k8cUFmYVbYZpFHdEau9DyQmRMmk8BZYa/PB
SuWj08YlQmPaM6KF6ekEqcsoyxNsII7cNJl8n82VxqDEHN6HFpmfVk7wCzPcNj8bXqC+aHq9EDBr
3Tx35PWecPNEYk32GyRf2MPzhrP6g6kJJrf0qxeNlXnfZp235dBUILwH6Bfw5BCv3sfsThpewXys
PUYEuJcOYSUExx6yrhJiOVfdYqU6GWJU1yGxA2o7NJr93qUqvbZyR/8E1Ar59tThE4kTI2YumJbl
VsgGUzUEGP16mGq7O5QcSqHIJt30TSvsWdvJpiyDb5PnDjcZJKhoFRZWuskgnjcrkYUEGCTi4b8L
fdHF3fQnCz2CP+u3K/3zSxshkiLh48e1/vuPfV/sEUS8QzW4dKKI82BM5f6x2NODebc47RB9/bDQ
Q9+mE0FuLkoYKi172Wz+roax3wErECbNO0YPdBHEX1nofz5+Qg5ATyMu2wylsUFL4udlntD3WqGv
cwgVIyLbR3Cqzk3Wktg5DnX76Yct8O5t9/gx7/bn4+DlxTyPSQ1ea/gj/6RmDO3RylyE4eeIOdjH
y5h16nrvKY07ugUXDWBIK+mFzMM/60L9y5c2oawsBBSHL/XnzxlrqQCVJKzzzNmFqJqGgfRbaxc9
tHg05TJdb/VmaQYEM1Xj7z/5z0fv5ZO7BqdufdlLuXC/vrxhxmHhMY07s6XQVJDaIjzSQadVV3G5
vNy4+J9+/5q/HIC/vyi3Cqop4vfcX3ugBQE9mI0942wjB3gsiLY4GLlDK43+oPdUdbYkHH2RZCih
KLijTnWvDmbBXaY5fA81XKxdhY1t3LfaEv09z6gQHWlQqAd2r4vrvgoWXcaMLmLVAswkNy+DR/lW
Yv7b/GaejR8qkbePcXGiUvjQWLJ+qUQk8YfU12yrWPi4V1SGHitbTGqy5cCRsdhejynk899/e5Rf
//yqHo8HYwBeeNG3/dg9wFkH8d1umJqKXjwWGgax2i2ibyg+aur3eby3LSRC7JP4JGGm/rUG9uVT
o/xd2qXg8elP/tJK6wG2pHU6irOjcaSNlwdm8tBKhf2fClzFz82076+1NGkXBShe3F8WAYAxXaHr
SpxJ3B3vgfRx9uljwZEtME3Oz6llvfQ6h/VQR83j03bjYdESlzMjWII/udz/vCK5pqlbrJZECTOL
/OWDG6BrvJrUCVCFpI2AIwg4+xsdmgd4Hhzffn+Z/9VD4rLs8Vzyt4vS+ufrLKpEjzVQRuem7eS6
mCLO6xcro3IRu+TN4mTrMQ0iLuIu97IZDXXvjSEwA+SBq4VC+aZFCzE8hptL76FLCZa9SMWiqOcQ
W8BXizH5FoDXvEhX2fb3H+KXAcTlAroG108XbBU02355RJIsDJScPHEOggRj76WTeblvxi6vPjZN
rvmZxMpbTHyBuWS8G8aENvntRIFfwcUJV3Fq0WoHHc+5XAR6S3MejeHv3+e/WAVd08JeTisQSeGv
vWhtNFRP3Kc427TP8K0ujlFRMdMWeiAe60Xz8vsXXHbQn55iRKbc1ey5OicjiXf+56ubd6GR6OnU
ni86skuTJ/Cwjgeeyfxc6eZ415gOzYsgDjid633CpIa4QO8hBupXYX2Y0PCUdDoSnRXg0h2OTfzQ
1nJPXL6ill3DWUGs8Y5t7+IuZbh+vDRwDJcPNE84mn//qd4k5/84nKHE5JNwnZE9WAZN1l8N+rNM
PRdtdngu+Snfg2DZrBO0mbdw6KduD/aGDFViZJNubdhaxtGLITOIrQg/7irjzyZKBkuebyQG6OO8
c7f9EotFw6dVAu9eOJmIxWzcVmTT4AnSo0F7X2l52K11jg5gOsMpsgHXkDO8ZqLCk5G0g9qwBYD3
SROssZxEirMiUv4abk9yNHJZnqDcwsqhzaWrVWUQmUy3K70V5ZR90dMW9Qx1QLTCNAc+axr76JX0
3cm56iakLXHH/n0FhCA3l4CP6q7WI2gdI0M+Rullq6+BntKg6l1Xq55UkSUD0iXXfSB+IiKXNAkB
PyKPqQmVs8OGeAAH7A5wEkN+RrXbSEyvTA/28zh3tCaBPDcHo55iDCwMGYF1K6ZWVQ+/jFHuAwxy
rP0uHtbmrA0mzDAOo4XtM7BKgRhHYVXduWGeQcL14ImvZTJ4T2Gk2HZT7hEX2xAZkyUt/jqPaJBS
GqAFQwDLuyttBHyeRZlQSFYbSkAW4h490P2bTGFyWzpEkEI1X7YBLv8Rw5p7lOQWKnZmEQlZQWpQ
ultdIRROphvHLOujNnpSbMOpzMlYJslHHgCJRydAnN0XyfEcA7AR6TjzyD1HoxeeGsNqtg20+rJG
5DLo+vyBcV18ZfRyXEvqgM8oTEv8EHjlXc8ItsZslp9yr7U/lKZmr2qnil65UcavIflBC0chLNa6
4vL4EYHduJUqgiuE26OBCHOdNN6gGDmFTZrGgb/sXtEvOP5ox2H1qNkyTq/7QmIvpvcJyOzR7cma
Io4wyogZX+duToNt1YFtocu/smyPkWO6EsZgQA5PLTiuQJ9ITHbytYSHUn3QIpygvN00AdOI9TaX
W01fip8Z7WOJYQq1ssZYXA+ZcLDaa9ZLLeleblqgCLAVyWN5D/SGK3YRB+TTRB+/d73FQ77Yyd+0
sEAw2UytoubPIAaH2VLTcmUdMXNR8RtqdE0QKg0eMDIiJRbtZtqzZMdWeFYubn5/npylwbngpmId
KUIHhvsOHKv9gpzQe8JX1762WKAIJ2R0r1msQ66VEzjSRDWJEDyh0s/zZebKWZI3x4mjvKasC57U
MvBPkbpfpwXomlpf2A1TmWE0oudM1ggpCgEcbS8P10J0/J9wHpdRMYmTkJAXa/1MtjxaN5svpzHY
qSEULeIrXDnJSRU1SwxGAJrxde4dPZfsMsN22NRjJHh3lzWSGk4eA5tN9OK2D0rZvi5ZNMq/QBra
VvHLy7vF68uc1Kyt8Q72LgWIsuPpjsh6fpmioGhuca2jSQ1xOakZucbFLDItbIqeRtbmMs5RMccN
M0uMx4tqNeoYZKynpXqcDL57kS+gBR5JXimN+vYVMciI0Z5fvY1sYDrA20h7++UikvKW8qjKmBvW
Xlh/hJRG9TuCY72/FApzWhcMXpPMeTFG6vukzbi0NW+G4L3kFV8sXnFU8OahrDX9pC+CfqcM9FPb
ZMxauI24dnhQKd7LGp0Z7OP9RZrLWIIivFxmd7ZIq4+BWqS/UwokZRMAknx5k4xgm58IQmsbhk3f
RxnlgEK31pB3AzqiwFFLqZLO8CbeDj/msidPiceQg7kM4eUWwDP6RZXD2IR+PZAGWHovEbNUoA3o
HSTI5RGNr9SKIdmAOQ0+Z9jP0HJeHiER2Mx7+rFZyiB2nm7dDGdpDe0ryTlcIzJ0Ke74Ty9cNP+F
ZbO2lctRJY0Q44tJUBgs40qHK31C++ke+Djltdlrzn08KZhvWpTxbrG1LyIndtxuuT3tIhMnPVxG
nCTALo33nnIVzN+kbphdadE+Jx6UKs1BMrhCuAzBgMk2byawuYE7K+U76+iNPo3g8h6TVNbZpqv1
eGcaHvfIxaIV5QNV6Ui3hSPAohAipXW8RwPFtwL82Ds69P8OtccTVjnLy+cDU4kLZiPrBMoLUSJu
XwYklPv1vg5MrmqMjHANB2z5HgaukFfEwdPFVjCiS39pFolcCkQz37xpycky8Y5N0/JOLneihUW9
vUZVvtwb1OibN7IKbo2wvfNG9FoHWS4XKKktliZwePU+b/ADxt08esRu4Lcj9KdbxkuSXixy+TB/
YK4IZSdJsCiAvMh9L+EYYo1SPA4mPsyVaUyCKNsg8bIVwbcLYaTiQa/FMKLJ5RNeLCtoZlmBmpL2
3eXAC/qLuTuy4sc+5Igas3Trq4Ej7eOigH9ENs9l6ZYqbZYLBeiNMbJsm9Osc0dVyzTflBGffbYr
74gImnarMnLGgYqTzGLGaKp+9NbJILJ53SxvJ3L4FGmM9KJSHc9rsQCFaKWO9/o8mcHaNWdzq9oM
RIfdhixHsC1j30CMX62itrGJOueWJzsgDRYVQcD0b+hxLE+xjeLd9lRm348kPjY42S2GThrc35fv
CJeY4XcxItYHWWAd0rrUyg2qmSG7ynuHn85UZNQPQjcGKvYg5Yuel/sqTi5r38jIfleGgkWeUiRc
juRWx3klyrknLl/A21q0HNz7xGBdWBbWJlxsBpd7NwgXY8hFKju68fSZwXRwvtyfzN2CXUIjAPp4
baU3rpLcIlJXEFDstL+Kwonw1bcbIh9y+a1ye8DIeErJ8k3g7GcT3iiGrowAl7viTfifGoHA8I+6
S9QF2hq64bioWy0msbYoSB/q7AveZyYgm/E1TYjGTpiux8sHevMZQmCFfmcN/N5EIcTQUBjiJCzU
vtxy4tFmSDmsaXryZLlBzQ6DINPcMikb71RCZCv5GLA8XWM+c1Lnpn6TinQDi/ZlBbSY6+brMnD5
srvggoDpEr4l0x2WZhAbULEiA3Ua/KqHIrcqwwZrU60BG9gUqJZmbriOx8ysJ143rKbxPp8sjgQV
R7UnbwTaEmLroMsy9ZK727A6Ms+sZhSrhlpofuiFxGHRqb6IbgH/6+WhYBk9NRelmi3h8rPzkzmA
DCCYmTrbiiIk1FKPYI6KrNlqXD6v6w13FuzeByXH/BZBxJdICyBce0m7tzOcWm7Dyj5gU/gWmi0c
FaArK9PhSO33gPVpNwOZSgjCXCgv5HF0tDw9KpTJIUiUMa0dV6xypT3M405TCfIYxIn9iqBswA89
ec1xVSU3ptUKAeDQzg+c7EfyhKti8vHEFzdBaZbfPHJm0+1ljm1djCBNa3QSa0jb6Vf1svhfJdB5
Z1ibEQdtZZWcYDJSXrUSd1RBlw19eQZp5iFMDC5Pk1f8s/YEX5Jpz3izdJ2ZkDmw4IB3Qd/SU+Pk
S0kHNBtpQNhR4Y215qsaKezloHxxtQymx6NKygLCD71hzA6mhWaTUVIfQLbhWRgvm0kQsW7Pdlym
X0tqTHYXeBwbKDiEB2lJ8BTIRZh9ORiGelhUV1mWVCx5HWta6YxgfOin4R/Hm3OMmTYdhsoTpwus
Smhd+2rMqIAcc4HocDuZJLYZ7J/NMsJWechqdTFIQeMkNmlZN6GzsjiSbw3idJGQwdNgUa8CTx7h
bcb5OqhoXw2jVTHqGYdV2bHuNRCaTl3GzRMHWor01N464bIyk2/DDsTZLtobEIG/Wr3DSNyuFE8c
gHcQXGntwRu9VBg11cOCicrTQloHcnl098CBbez2LecbBnOq2ZWY7baZZRiSswpkLYbw4lFKOFqj
7bEq0efhK3ETnDhMtA1OErnDxuJge3+M6FivL8qRyh55HuaQzeitZLaZJTmAGLD6gGzdhmnuyo0z
dcaWV44eo0aN78fImY+RNcXvYX6k65YnhNWZ0868BTWmXPDqAFX9yaq0u0ZzSmIbZq+QjH3McW9A
dvqiKtN+xQkyf82oKr+V2dhSbg/AEairDDoXS1IHRdkuo7nyAVGc06yJY2XqWNdFUm/qcqyvbIhG
p9hFqxwmTvycV1344FDj45TMs2mdtra+m6Q9nTyzCgiActMvZT3xJ5FAHLdUyswk7+ZC48SK43xA
ytPpDDIbr3feDOD/HeX/yYQH+Z2k5/zvse6Hcnj5cbbz/Qe+z3bwNAvbXXqIFhrgP+Y6nvMOJ78j
QHAw8TCcpeX/d6uz+Y4x/SKGxmaB7tSi5/j34Y7+zkQMgB7bQUaJBuAvkRwt8+cuNuJ/0yRMiW49
kySDRWiZ8v+ggSPTuOsLN5ZXeg3wWkvainAPI70fTTt9JU9pPgxBZzEfzWz4v0R6pycTtvPHJHFa
TH5uq90R2qiD+6umHpNfFzylsxFY1zXE8i9RFychZxeT8LugUCYJYgRtbBWj6k0wZu7TxIT+rJrK
5Eg44Yi8ihKZvfb9ZB/7WsmnaCyTBiA5ZGBmpcKY1qjO2IZN5EyeFR96u882SWSSi+MUnh2vitx0
XqVwsq8Fq02YZfMp8cb+uYPJeJ8GmprXijPFt86c81tCym4IWqCjNxVx8hFGV/3CSLh/HjmP+sbU
ErljmqzOXmjX9aoZ3bvK6b18PU5me0ce7HjDBiGGhRc4fXNzTTuXRcK03e1pj/SawWTdqlx0rq0U
KIVLkz5RlKSJrxOG5jFBU9HLXIXFPnOCdmP3QfRRQIYZfVPmctcu7W94c072gHkrulW2OtglXut9
zBqzww8rr+hX9zu9HCtzPee588DJlNbCXEQwnaYpYgUE34GCKUpp2q2ZqHmvk9CBGk2ycXWfTEB1
7eBC8Y0gra9UkCYbzNUOmYA4Bf2sHr3rZu5TbOwThDXdq+QJxIIXkwHqqvvezes9u0G5T2mNfKag
kJ3vxXkGbmV2qoc6G7or4UrNLyGmnUsvy7qVBuXxVrjoxVYynMGqcwZVxOm5/YcMecGKg2QnrwUo
TrhH+EXHVRC63hUC5qCDcMUhMmsLDvPQa33ypuuJKqWq8SKPqKNYErurLqGdsXKiMbyTXfUN+fak
9no31wTDobn8NoQpXTHY9qBLY2vuvhT0eLV9EJDiGqgxOfRmUW9mb0rMQ1U4/QuKP3nnDE2/LqsC
FpRmNoDLzdrcitKjLzXGYriduzZMnmqdqr+HSSLjMtsI/IQdqU59fD9MsPZzw0Og/srVNQaLsryJ
+W5Hq4i09qjPzVTGJ91x8+AUtrVH74usMmFB9xrsAeITTQ2QybxG0JIGks0PVstEYSiYJ/qdEH2x
D6intjhF8lXBE+r3cOauJs6q2zZPcx5vWHETIkLS3YeVi5kSio8F5lyvciIwRbAlzZjzstsZm3gE
1d8A98KyKK6NzhM3pU4m7EgaGLqlPcQ1+zhXhPZNwLo3o15Me1Li+d7VyIF3RXMlWBfEHo0rmls6
Tmo6teulWvbNJvC2cTJ3mAyafEMJ6YL184ajIsh0PdR5uqttRY4C3u/62mlrdWUkKr+fRGHBbC8d
e+ckRXevee15jngw0zL5xvn8vdBYBjKZMpoorXXiONGqjJP2UVNGBjMPJzfyPLp8oy0eYKmyasm8
YGbTWt5KJ3jFD1IjWuFkl1jOCYXrVXpnWsWTZzWZH8482KC490kX3sNrjjZ5KRKf2J7CT2KdFKmx
zeS+mR2azqmzfNvl8IgOPlrr/eQd4HnPGyNz+h3CauPeQXu5ZnlKN5wF7APmEczQtmcT7QDD9Ybi
Rwesk4zHKbfnZ5Os6g/YahPw1A0kwCqKyMzr3EdsiOoa1DfBoB5QPjJh6I3kq9gOtC86zThOpGk4
3+opTy8ihQRBJmsj+Gi5L2cUnExMk+MgNG/chG04bgNjVpT2eu4PeM39ME5rqmzsd8i55HVKihXt
7WmlMJ5uxyCfV7ZXd2QX93rKY1hE54E4u00wI/DxiWHi2zbMhAdVap73JWYiwXcO8LrmInQjbV6t
OMZ21N4mrRxee518h75IkVcC3NvoTAg4CLlqSxcp/1CXUt5FwF0mP+Tyf0hIPTBspZ3sdCxuBf0d
FI6h/oi3JfvWTlb30RWh9eAizTqT1RpuJsC626yy1E0/d/KQ6Fa78EG1dIORM2PRjWLyci2zvJK4
bF7MllvaNOvhOBo1IbqUc/tRs8Vt2xJ9ASJE8VQN00MoctzauSbiE1qF7qh7QX9s7SzY65Gd+CTg
puvSkiyZWXhLkE6yp6iO77SU9u0q7aVLPW2GhJF2hrEKumgmAYUYtBw82Sk2Mmq+AhT7Kq/s9tMU
G3itZ2jiR6NP231rBPRwZzF+zjuV+rNZzY9mj3q9CpIlWYOBCa7Qun1foxY/zlEwHIGa92RlOIQj
QKyL7m1HiQcj7I3tXCbVehrqbvIplaPnqq7aO3NGSEtICfkaLEz1nh19fInSOns0I4sEZ8QR42aA
A+EjV0FAy115hRD13MFzT27DxhRd90GvHRK1VpMzAJD/MGkhuWMlCsH4GaZVUHR+h4+VnSjVidmY
ib8gjchU+UYJp15PJqfHTaWP86vsemcDNqHwGyDQ7mrhgsARbgZYd4DkdoOec5QZ612cMjPhJg0O
XMpsDSM4O5vVBGCwILA41Kp17TTfzS3/rY/f6uMvJdO4Zrr/SjPhJynTb9VP/9Oozz8Xx39wgBzE
qjgasWy+6ZR0KuDvmHNXf0fPFm8sHld8lshL/yiOhfGOctVcdEnsNzbGkT+KY34LCyELEAi2xYBN
tfsXspCMpfb9xxCVt0UJLhyksnjPMJE7y+z4h9pYk+jpXC1118Ug8rOtDwwIiRLZD7ZpR4dcDPkB
y1n+qKQWXi3ZXPPOzl3AntqcPsZt1V/plELrkO2xtjjms+bV4raKk0qt4RjZVw3plicHncS9Mcji
oZetLLcGmNA3cdFfujH/byz+2/5r06nm699uXqr2b1tVvL4QIlD8B0RvoZ4yGd7/+0PabRSXPx7S
vv/A90Oa1N8tNis0dVis4E8terq/I/etdxKBFGc4pNUXJdwf96Il3sHhxyhpCtfhX4uF6PtBDbk1
A3jE0RZGSn4czcxfuBfFzzoF9IDo4iRMJxdxgKCV/IsKhYZW2EeFDZOTFOdgbSRzeh8tWANMp71v
Tnb7jGJh3lZ4j7Y0sQNM+h3DxFYf39uFBNLuJO2zDtn2ORxJfvrhm7z7M93e5d0ZPHbwB8EQ8Nj8
IsnxFIJUMXjWIemt8sWOGMExfS+OZNYs47I4m3ZepROTV5Wp9XZz/1v1l/nrc4oT27QZsXMW1pnd
cmb++TkNIoOcXRXXhyAMPuQMSXw1qNi7ST3iLdCk2+7RICvH4Wty3OvR8uL3hMzHn8a5mF9dRUzu
uqKxfxVmJE+n0IrIIG9Uumnq0jmjGaDgGBVxinT5uqOozGpr6RURz8QTQxfKvcUo1ea3kTHplU+t
L3xd1hxLBuG6a3JUcqbVKkJzbHaEQfWJY3wMGagT15eQI8gzf+221IZNmal7sBjFtpwsdNuQryUw
q5ocTB+/VOKbUG6etabRQF+6j2qcqUqtuaYV7TpVQQIuhwEt0ihTm9Ls95MGCDbVZnNFqa3IH3OH
vgYy7xBKGRWIEAgJ+1Aki/FDaz1xhBQWrJ1m6p4ZpbCzxzo1/kqHQNXTOpXOXprptIUG7exGz4h9
zTKGlrrZqO89pSVnZuOxWCdhrRPNSmeuLMBRrGUE4XlQZhNve3MEYB7zKN3jrSNVK6hropRmK+oe
hSqjTdG5gzqgw8o4qhpU+GOsZOQLc2hxvTlC3+bQviQ6+i414ec4ldBwcM5LBG5DW5dEI2NgLsvJ
JWlmApErhvJ7GxaOxpTaQZVi2x/cZJKbCBLNXVo047YNGSswKkakZzVdUqxCfRRbSFdIG7rBvpsy
Q9steT+vdWT0W5xAoID7HjEJYBM2tvx+NqaeUJ5SJVdzIkH3253L/LOr9nOuzxsvqzpGP005bzuj
C0mSTIzJ8Wv40J3f42vbQfIV14EmxysEGMGTmRhqL8kWqxa/UPTVYoaIBkaMNhU89Gc20yVyd0b+
X9txQZqkCGsS3/uZyZPjNsR88ew9RCHHvRMiJWVXK6DAzvAAkSseAfa7BaD1wAzq0E9GjowYwbr0
tUiiIEaS3iRg8cvhNU178PM9Y9aeaVJR9foNh9ImfunjDHS3V/SWQS3cBFezmhf3vJn0H5wxZlhG
cmD5MhPMrfwATWLDU1FrHLMDlZCHASWJSLqutOINe1GhbcpATjc9xzvQpLrbiY3qkVM+TCaJXXt4
vYtzN1giDMqiQWrQKOQzSOPhzgM0L+xigaUxTQuHVN/PdRixFXTFsSH/hjqP0JEXeru035sp41Yf
mZ9M0FLuKS6WxTDi8xOiUNwms3JPhmJmDjzN49Wa5bNNBN09NMEshk1tt0HLLMNqaSc5iQXGlgQ6
Eg7deU8rd97jPAO/ynz449AbXrvy7L7q19HAg8wZWy2UaH1Un/WkUTph7Y2tn7xgWPQLRlW+NG3m
2etKy+btZSn3+OSRD/OZnL5kwdbBdO1PY2zMTxncXEZkKR4VDKuMbANml+wEYnrh4Axs70qSBM2/
0hCsBPfRxEkI8pLgDPuhCMcsJiNBs4sXNXU5t06DH7rk5HqqoWv2uFT7UtsOilp/weRUWO2M7HYq
GOMsWbhGu2pFMpIaEBpQVkserJjWyS2DONpmRehAFmf002OjppOw0iG050eoXNDwB94B925eWYcC
c1F/suqGbNvZtAO1BojoftL6YpgwTzSp52chSefrUjqTzgSejtUqYsj/sRRaCVtrohEnHYj/gdSZ
hhijsUmHtvzciu69OdIvYWae2DvRebQYnQzGuJZi1dtJVGDWiplaji2m9ALfspNgKxRJw5HZQxdG
XlQcI6gUj0aqRvBnkbK/2H1BEmRPeuq2HNJNYpQa1DRhj0eL1IHrIOojIlPROwCsldlhrGVlb+TY
iGtTy7qDZxgziYRtoD2m7DP4g01vWhNNjxJO1Llr+I7dtnKlyIbB7N+5xbQrBnNi9esdBFes46Fv
h7bFqZsFv83N9vmyh/+lIvH/E8X0U6bTf1BmK9o78dvC0X9h542Ll7+9fs3+9qCaH4vI7z/8vYh0
Jc4LQciS4yAnRRT+jxrSfIelgKa+eenZL7/zvddvkvWk23h9ONMwD6DI/EcJabzTUVzbkKQWdA7C
2L9SQtoXjsoP55klMkrHZL+ouDG943X4uU5SscGOl8TlfgRdOGy8iOAFn0RjbxehxNo6hQGcix6R
PHuE/fBwQF05Dc5YrvsskuSPmwqIYBCbz04bTXdE03BmaZ3gk2cJYphmEzevO8z2voKTGcBTE/Y1
Qq5y7aZ07THU0xVbd9qYsIiaOBiPEiHQKRUlurwM3fKVmuuMqZgX83w008QsK8UwTbhanxTfyFpj
vOd6k7VNYaLcoiAb79IIW59WjsQh6jVIjiaY2BAZmxTJWjMjgySMkTlFT+/xBu1TUPmdEZgHhQzr
aqBlePDGWC82xPn00KV5U+s6D7qvvMrSV7AKartAISpih6zB8LtONm0uZE62TYfcDXaxFNQ8VrQY
a4e7MaFZfou54HsbQuKdU9j0IQT2wdeZZgudSmjYz9Ws4bgPeGfPFk2d52LQ03v6fcyUxzi6JQO3
eKwoC2+7tuknfIljaK8Z3evkoUeuhBeXZyLwdVGXRGpHlTwTFz1tkFPyRSYioPurmzEGRysZ3TP5
QBW8Enpn6ORZfCkbdbEOPNcq1l42lFtX5uTmzO6Btm11S5S5d2fjaIqOCViKfcv3t+3ZFI+ZE9e7
OYqGIzJVYztGPYKI2C7KByFqedZQcZyQ+yP9YVy5z0UI4zJoBJmHDKtRVppXWoZrnVK6vE2butce
ZovYFMdNxJXVDgNz+1RZa1zndruftbzjMwtzC2Ol/jzMef2xYXF8rvTJQik517azrIcQcbQcX18X
4UiS6LLPYxVGjD4s78Fo4vBMjjhlsTfi5/Ht3vxkAKZsYTJqtrHuKJZf5ExgC+Ji71hVpstwatIx
BY5JgZ/Urbv5oEC6TwzClYb2S0M3PVD1bQiWkEW0ak0v6Q6RnQL0CYdK3VMW2ukxop99V0lNmCvR
OM77QkzWTdRq+hD69HJJapSovGbivkUzm7sQK58X4JhIBpSjML7RKU5oCOTHeomj0tjCajA4wNu5
PkuBjzYCfcJGulJuQ0Q6VIxB2WiMPugr64eM40f8bFStRzOOv+APc/t8gD6poUxuWt9Igxv0LP11
3Hftc1TnJwTv4TFTQAa/gNpO6MAZUBVwYaK8dYu1a2T6e/gk8TaeJ9LK5m7eBA0uVh33L3leenao
53BAI4ZLUfOi8obDTb1pq+4e0VAEm7UyFpCogWgq5R56cpwgdPY83tojKUbBrmwakJRwFPKK45Oo
1vgd67WTjuFW64wWB23BewDtjgGNxryh1hOIoGsYr8mhVLq9nrwC0oM8dkkbcA4Vre/JcryC76E2
hCICeO0iBu/luBs0S3u1Z1YaYMl+HYBAkCLZ0VsVq6nq3FM7jQ/d3IZrNxyW6tx+Ek1DUaIU6cXI
9W8Hqd/DkDYgtM5cttaLltQRWGAEvLJUOOE2IEKmTeziWi+q9isTjpPOWPRj3aRk3Qx19sBYSd4m
kEVQZVqcPbK2vyMdhQSMxSxFYO+0s5z5FNdy2mWW3vkRjcztJFKxWjAMvsCq68dNU1YYc+ePyJNs
f8rc27lqbki4CqgpcVyTcNfsYGE22wTD0k3TBMOtw5hihSrhM8VHvSPQXm7iYAq2pGUnuLPt1mdk
WO/nsoxBOffaVZLH4nrKEPMoSJtL/bcOQTL4qTsVa8NTBCN1ZfM8JPWw17EAvKfh33FjDNoubMZv
qnFQgkbJtOmai9bWCD6Zqa3lqwuQn0I6T1aaNPSDQqmV7s3cspdk1mrreWSwrKpwsZkpdN0yINBh
1DT3rKrI28XMN9ZJjiS7Y3rCXeHM7mlqGchwalnScWQdd/deWwdPHunfG9POgU6U5M0yOa0/FyXS
5NU8xumHys1yKsC+weZhyC06f29XzsisqyHQn70m1DZdD3izHIr5VEgDBWyNgig3c3k2+Y2bluy8
21aGTy6TY90XHsOBsKWgbhC4jYzEulRc2WMSHr00lyTVFHbtZ12sXD81zJIeiRPPjDBpFdgdYRW9
IcwTYFX6A3k0NsvMlBEM56SdW7kIcpqQc1QVqlWtKe2pq/T2mTuuqNexGqpr3WzuHSJZzlgV9JMJ
n3ktu0X/nXEbkHCrj0brQ9WAFWrQbOxbSzs0GLm/mq2Vf1UM5dZORBCN33fBYLMPOuROuezYfoJE
fO3YsXhfRqq/j7yUgGCpsL17tfxf9s4sOW4szdJbqQ0gDMPF9NiAj3TnTFGkXmAUJWEGLnAx76mf
egm1sf7gkrIVqs6oijbrh7bOl8i0CNKdPuDiH875zrmJzE+a33/DHx6/MC/DYj9XeqiE/QHdrnbN
NZWHppUPwWBwzi1zE32IW7GfyFqKnP7dMxtCV2s2b0u0MNVK55eZ1Rmw29rcuG771pTQYQdLR/s7
MZ8xTPkV+OmAoYTgVqAH2WEwibkKzWUmNMuJjLtCOe02V2N+XxnODZK16lwyuNmuC6aZdO0h7cIx
aUe5VUa53MRzF6FRVl/6LHma6w2lFPVFulhGMFpDcXCxc23sSAfT4q+Ha26zfkF+4IWdoPQnhs/a
kt2avpl5/qSZTr2x4IN9SkzoBHXquV9bo33oB+NbRC6T16YkgWnuK1Jk8sFtlGdTrrtX/kySiiRh
I3Ct5rWOF7lb/P5qRE/K2SklK7Imh/8zsIuc5hL7mTzaKy8nc4wP6Tjn54LvPOlezkr7UP7ezDpm
PjqY2qGQV3U3PYolUTuD4Epyc0gqTrLlS0f9ibCirx9J6MDjrxbe66i05k0xk29pg+5BJqHK3dTX
BDFp3nsUmy8GJv5XvbGtW6ahgKk9+74xOr5X9ntplsYxXXoCkpJUniSBS6e+Mb+65RhSF3xRXt4k
qDEgARgkHR08dlaBEoQ54bin1fKcZE/F4j4Y2hzjpB/J86J6JEPdje7aqL5q+dDrot2niX6TzIrU
KlfyFTW8eDODtEXMmxk3lsw+TLl0HiK4tnsJfqlH2liR65P0dZgpDbGGw6sjdUxwSz9rjWJN7SzP
XZbu12KzMapb+ljiS0f/RJ/+Db/JoTHLIiBw+RZg9i1GOeTenQrB8QSZLD+1BSSGRU1Po+rvpNHd
dlp1TbWGn44wAK77aApnHD7UgP3qE+Qyt8k4YqhksbgNJqxxZwZzROKVTRUm9NfmzLAChnS53Jlt
lf8fZPX+/9j6YXpe7Z7/fGdweqvUm/q14fvxKz+lXeIP/PpsmvDfCmi1xv9itBg63ZstGIt7gANX
h/4/Wr7VoPxzS4DtH7ggSyvm5iybxN/y6jPz/vPKakUowogDPQPNDLrZ71AW4nK9Iosn51Saco1W
c2j0No4xstUNe6WhuOfLv0Q9U9LSqqMbknbRjjCI0lp/s3AEGI9F3ehaeaWUQ7wedPcJINvBi1jF
hr018C10CdWVN3kiCOLYoe8uyc3tQOXC2p/hTYlQKM3p4h2Bs6VzHkSj3vN4vO9E6kahYYLoF4nj
Ivr0/XmnmngjOa4fNW+BWrJ0HBWrXLfSAZf7rDn2JkeYfq4mo7C5XPWWCxYAizoUjdc3dxmxdo9t
E/mvhB5YZEKiFjFCYtcyeSJTG8oUZoAXjda75ilAu20nONyrbd3Vq8CiW9xy+/VuMeI4r43rjhSv
9fgpHQRSCQa5u7qfbeqspO0CiuIJUYqVaExJa03u86UsjllfJJ8cZTcvprJMpjk1JXTte+/FNN94
SDGhfOflfOQf0fXQO9Ztaqf6gcxhg7mehUHN0pnBDZbf3PdZlYwhcan6phu5NwVCIkoN0HyxyxcR
nJvRsIcDZvPyDim+eiYrIjqa7Tzul8Wd731lzlcoOpoWjwWKKySzWnrA/pJ+4ftg32f5MIAiq03t
Nikrbz/ZDoahejLOqPyqpwSU/37x+voObYgbDlOcIOTyOvNaMET/qNWFEoGDU+22FnG/8SU6r9J1
3SNe8OVUdPY8UIAIbJ5m1bOKoIkYtWjaWcwpD+SfTPWa5Lh80uZSgjYvtH2TNstRJObyrpeme0wY
Pz4u+hzd9FpTn2st7su9WLSZPMPFIVZkNw2iW317P/+3yxHAJdd0c1L2YaqXLtqSZvBF1V5lUhEF
clVGaiwYQnRRk/k7s9Ue6Ms8VhvDWKhx2eog2fT3fw3T/iswFFMwqvqrE/W2/Rr/+//4k3zgx+/8
OFJXEgoMYKyOxNhYDtiTfwzR2Hv+YTsWJivigSi8fg0Hcv4wnTUaiJXrBXvFgO3HEbvuaBlys8Bn
N4ieQP9bogCWt78dschlbYel7wUaybn92xQtVz25K72fgjZgTO+TO6xPaENxD9/6kRTiXgAUVkTU
6nRdUQTuxA7GIXXCPIL+ON00lmMwx4LdEKgOZqD1kDCNKKaPtjdouR46eVti3qnyA9Nvfbzr8GZ8
KXU5suByVZWStG4k+ERM4gKZdNSJmXvDvvZFvC2TJrsqs8r4ZsUVYkhaH++ztqYzTw7caBcHf1BT
TyJecosHmzUfItJ62Vh+od/mecpWqLIcmtzGbEtao0K2QOEsoX1wde2zNxEsXDIbQJvjEzmcDCnl
3ZKdwT+kR3ew+0/juqxgOerjpK6c5KF1PRhXHDDz3dAvkc9RP5bt1pK8YnaiqLC2qinkxteT5NRE
bDuHlBjaeHQ+p+PQfVCDk2Q3NicZBHbp3qatLkaOtonus8A7F3ZuQlOPY98nE1nv0vnRtbuOwVYk
55doritCa/yhJ2U4ih+RW0d+oGpEzOHMn38kMjU5LQiGXgSrS1SFYtKPcWUNWx8QaMWELSuNnds5
CSvW1JIfAU+yZoqbjIR4NL5Xmqr0OsB7zNlTRot36xHJ0wdMePhKZEvKKN+dErVsMob7JIkU7vzK
KrZx7nglps4YBjYUUzhmnKne4xxeSQGlliXf3LYg1BT53UGlAixUbDkbu0l7yGWJe98s7HoD4lHi
jYnH+p7Bans11wJrStkY96TWjNtqKJ2rSLgz6LTWdr6sPpLNxEVz4xKIhC7wu9E7nlfXd1Np8iwu
XnD9uzHczMWITdyHf+95W94IIckqTyp5Jyjb6+PC4ECsc8Y5hjpG+izDm1KR6xqhNCaLvEIRgY3c
EJbAXsO7d9+rmM9qMQb3saSdHTcujnP5XLR44wI8lTpV++rVby++fWuaXAXQMlb1VUbwG15JBntf
ysadJbEVLimShTeX2nmgHldrqmB9oxDdnocVKeBE1fhmfocNrNyBWVbcgiekynaoarOio0YBlxyI
ejbrAyGLhYGZc+6McLxwDvS2dGHMpSkMSVguYdIApCP0KCq5siPPxRkl5xSvalb3+L7w0AznZUn7
ZmNqjCfrhE9zI4dy1QJcrBnZxabhXCwbbdmX7vVEcs1Nsbo72tztN0lMui/fOAEwLHNxgxSam95o
8BuG3XDxjMC+wfVRrlYSczWVdP7UMKnU1cMykel+zxL+Xbs4VKi/mLd7aLbtm662FJvnBgvgLu7n
+mXCFS8Cb7XBLAujDBK1ZFvt+Zf4e3wNFNuBk2h+FI1POpRpX+zYRUG6D3nMeEPdjAG6Vcv2G3O0
D/bqKadrUdjUcpM8pzFfI72Yw4MAkBrbL/AX10uUAb2rRq7HSGAd3mYxp5ndU4Llc5Ptl8nyrjLq
M9raUSPj8YKCdVFggqOVbb73PPTxhRFjWEv5rGpsdMQum4uw7jU568PO6pNi4/iZeaoxAmzJ/MC7
q6VyDalasaNyEelGJwiLzzkXcfa5bdzsLaOh/IBReXhFJzO0SDCE4FoT07DRssXaloajdcc2jkVY
WD1Rv06i4vbEDxAWbWjsagPUQXJGG+kxqGGMTSECwl64ttSDbC7QIEzMOENTOaiNqbZiK6hYCh+0
prXqbdSVY0xJSXavuK4r2UOzw278BDjXeh7G5aPgK0wUziWuyyeR++BAGLhfBzCbuIvmTWcmzdH1
UVpsK7AUW8baURzWa+RTFSlxU5RmDzGidUvjmgj3+pq5rZPtvaa2XppueomnacDSy/DJ2BgpYUjh
MOgdqs4hm/rrcrUZLrOhHsoMHwZ+8nGK740JcDbDBlHMy8wMzO1cZK5CQ31zRQzOiEMAgMLuXwXV
f6WggnS0Lgv/eYv69LWqvir19euvXeqP3/qpbSMe8X9nQMJKZOAgcSDLURzxz390qBbeJGA4tK6m
zkLzgiP72bGKP5BXroWWD1p9Rcf/naWkcGmDfxVZrmmFpCz4kIksSrP/kM/jzq2lkZRTHTX0zIbc
g5SIs4Ec8XEkdKukdw6go5oj0V/zHJakyG0MtfIlGfwdmpIMJTA0Cq87gpwb1QjniRlavnVY623i
mL4sHFsu5NiZXkqUwauc2Lbe/LgyjqbUi7D3bTZPkIG3OFK+9JXscH+oeI+yJt44jKjINYfYsiCh
2s+Djk0W9GodQIlTO5vFSVhUXg7dhpNVyAZwcavKYz/Fy05PHVziSMD0btCRgaeov9vIO1RzWjyZ
SA1o+pRAn00NWr8kRt/sTXQvV2oo1n0C3f1n7jQyAf0mi4aLOI6JKJ+7D3nWeWeQCvpDP7Ym1AT3
fugN/5rASeA5ZRx/KhKVBD6D1sPi9qRdp4wDAT+1ezIPq8OYijBvrfm+lrV7JCGw2jkavg/wv8Zt
5fpXcZVv8GnmdxoT98CNTDgp8+ht0cfVQZ83CGJQEm7HRuihjovg7GeTOvZqwUOjLWzzgH5dYdKR
QLIbbp6cpWt0fH3dOImbbMlgpIgcx/7JSJn2mSgvzzHs1j28NAK7GsvmUdVyLwdTXZMNydSzNzGM
l9P7zEJ4q0Z0c5Gb4/4AFh6Ms1PsnL6eNpqc5geRZu7nngkbxuJPdNZqb0gGw/0QmyuaIXoecObs
sizCJ5Y6+XzNei+7jm0K3sKTEyFsU0cgIQHsm5St94EBcrtrHNZas26YWxJozCD2OtKl59b/7LXV
+C1m77hb9Gry2CaVFXYCizZgHlVxnjP5IemN7AP1yfymoWHjBrDY+rVW58PJWy2zNcU9phQ/kVsZ
s90Fhe1tEraSV5HuVLeWMRAaPxofkon5TaBZojnQouf3hBRoV8RuD7fYaPyTIGtxgvAgOKhTlqIu
3o4+nfFO5Ozy/V7k+AN6AGMc9rusMjn3me1Yu0RIGCLMcdflmFke5t5jDbT4dhygB4AVjxcWoPm4
DOYma0B/MyhfsysZQSAhOvg2jUwCyuW6dcy3+hLcDZtiSk5A4T86qPQfABbtkbcZ2lF9z/0uOnYS
RKb7Y+W/L1BeiQiPSAtfWInfqR5W7bt/iRMXBItXXtd/sOVk3bWoKBndF4gfRaSyrd/2xhYrgX81
1q6JDi5SGGZJJpNg4bUSlHU6D/FBCjdvP5gFrIVpY+s59eGmctzavaqU7SmNniYzYdW6Du97Ochl
F2EvYm1Qx5H+isFo7EJdavFNM7ul+1FHytG0WwWa/L7CJBV9yfBgQDla/IATLkgo4cRWZ47ON9fO
A88vGbetsBpMI0OBhkHv/Oyzq0WzdvCqATmaXRejFtQYonMwJWt65jqsBqcSl/5zuXITchTGfFN0
dFxHI+n0IagaSBUIJsUX9uFdvmevTfXlzoj7NrB5fFBHKAFICLJXTNlSxGtnMQGWsGj5ShbeBQgb
feUDcPbxjF1OkcnIbQWFl1DArGBI/aq+JavJxAk490S0d6cc6q6+qetBC2J3cmOGJ5VzOw3OtLMF
Ugey3IAHtzbvMavtaH4qYPWeWtJVW1xabaOHS+mPZMNaznXli+YIBIXrfrKjjY0nDxtib7kEJpjJ
vnIHb18nbX5XmcV5iZkYBK1h1+cpsZNTJCWzubEDdEHkprtWVSkmwL7qKfBQ2F55bru3NSDTXKsZ
51fspNs2hju1091UfyTvAP+LqRYjtEZbCxytqm4QetUP3uA6N52DIARZmMmOyPJPM/b5oGhaY5NP
It53LZssrAB9oQelWuZ3kv8+c49qb9D/OLvRXctUBHjwMPRGf4wXnHUT6RIfbBGre0GpxM0BZkER
u+q27jxtV2izfjVUevS+4BS+I21vo1wnPnJ0RoeSh3rJXSPdqNL3XgeA8nXQRaY8ZHYznSAtLwzo
TA/WwpRv5DhnLJws9o1QnW8gouxYPwAB6/QlY8GTMH3IBktsM9ZMd5TM2TbJ/b0qKvmBzM/uODtD
v18p8Xt7KG36WANtxqLoSxijJbek3WFDawEUnVKLI54kIVSLLRCMked/BGdmBya0O2hhUXJHbTyG
w4InTGR+vHd4ATuJu70IjFEkHI2LeMFj1XIvtH35Nnhmd224i/GVFX+9szuK8NyIjAMuQOujNvF8
pl8zMjZIVQRGIbdt1RU3uT42zz3X4TWb5/bORuF/9lyjCtlwZWeWhbA5rWS4yWubkGBMeIdiGT41
nkjPs0iSjxEKgpsoMnweRDlUAuUC88er9ZD4QGhLjFk7hou2d2cDzNkTT96+eTg92BXlG4st632r
7KkMROk5RwBnPh15spyMLK8/jyiMAzmV+jafa6I39fhjxHCEnReL4oK16qo3tLaIs+Cn6Ib2MkFI
345J3VxPlT8jH1Rpsd79m82kWXIj2NtmwYTIUTN7iJS01QhaBIARX0Peo4bJ8cPG1knC9b0ZR3Rs
dmGD4RQfMjZAI+bR9NFbLI+Luh06yCap/R0/NQkWgYGrZ5wELQJMXKQD8g73EVSGF3PLIwg7Tp6U
M8v0/l/1/X+lvmcDs4be/PP6/qiK78rDu/bf/3v1nsqv/7b90r+1X/5sZvn+MD8Kfsf4Awou3l4m
piyWxOqI+GFmcRihmpyuOm6J34p+4f6BA8agtEeEs4IKfg5Q7T+o9HX+g8Ms//Jof8PJsg5pfy34
CR5Yg+X44ywebZU18t9/cVU1DvolAyPpHmx/t7xAloNdTpC3LdRN2qaT/m0YgbiVqL8YPYogBuGU
eFv0al18nOux1+6wPoyHplG9x/6XYoJBmskU9J2btEHbDVMq2bf+TBR5IrXI3SYO3MAAZB0YG/Lr
ONSh46RV0AK2qcIBvvUSEk/axej38JHgaZiTBqhQV3MzQ9mrdZRGbLpCuyX4/ai3sX+qp9R763qV
hAUXDA7PImUG6Vd+Mm89a8rVhrgUUcDsG6zkygKO191Ib/pqlSvGvWUlT42J3mLLhWU4AS+r3XWJ
7X5BjOq8paVykq3Ml9o8xH7ZOU6A/NlepfpuU1OkDvgwZBpyzxvtEvxPxaG5c7BVQJGZtFxNwYTv
IKVRSdMef6XSvi1dN08BK2kMym2iL/2+dBOysYKinrtmj/FdQFC04YqF/1eu7f+HNMP0q3/ZlP83
XFZ19fZrS/79V34uOXTw7QQPWmhykRBflsM/LlDDWO1mrCnoV83V+IiX6qdU2IX5zm8RE3KxRK6D
gZ9dOVe86ZGZyjVN1Kbxt8xmpvnbNUokqM3fRTNu6vw9HBd/vkYZsipGTuQ306ABQ1qVlV1ZVEQt
OLV+qiW36TLMGrfjS5QjhSj1jx1DA2ObQ6ZST2YpOsR80KtxmhVt1soxC11UK9J7TB0EcU4XsupM
IaRKyEPVTlgjvMGK290ho/HXkrCyTbMcjoR+4C2n1urwpsrrqpgzytshpU3ycYefbcKirmoiUvVj
BkfiehZR9EQbTP6R5rxoqh722J3dONRBvFG3yPNFL1Yy3TIITABqmdAOVWGa9FTgfgn+ClkOxEOO
IIBaBUyhGqQAaNVlZTrqEkxGUHVquE5ZG5LLnXQjmAS85/BiIdgV+4oaf88ssfA2tl+nR6eMG/fG
xzOUhQr14r7RGOoGDA076sic3YTG9gcUhMgPMmrHXba0LjdhaIn0PiKjkS2HiB7PjqrXbpyNh9FJ
KhY+JK5sEqXwcuOIN6dQxfMSqLwE9Gs3w0sHkuQ5WmrXCSkd5IQZw5sQ9LQ2L1REem++REXWnEfb
KPaKgmZLgzJsnVg2BvaO9jzWNSpMV7jjFjk5aDs81fYRTon77GcwIs1uJIIlzUTT7aDe6SBo+aqj
ukZAe984+dak7Cz3VldEMCvtiTj7rHOZZWaZFlJZDi5p1qKtIb5SMcJVKTHRRBDi46H3duY4jtux
y1gwx+YQ72azgwkMEVbaoQFg9ZsbpfrbYhvxLrdXz2MepeCZKzET7cTdZ+e3DBQYCshHAxnACaV2
8VLrZJVE+mAwstfi7lAMSaxvzNa9LcsZNJOJXKCFO0JWc8KwmWn8ROp1DMZgRyM5bRO39W8nu8EQ
E7V92Dcivkr8aHIRBZT5Ix4TrFZ20hdfdARpx46p97ErXdR0xEh94mpo6dsyw/8csRjAdqOIRtnH
XWM+RUXaH8d16WAWg8vshuntoyeGd53mZDPM3rKJPAg5AVdAeqzROTFljpndhjGDvDOIGHGVJ7b3
6rFR3Q8qYY/CTN4wNizusYuYpWZtVNQ82aJobxpPXz4XXRlt+iaen9HVl4dowWFFrpjuZwEGZlQC
UlO3hHlVN1BhsxHFQ4aUwRzSKLRV7m2MJKo/OHHTBaPmV8cK1f7HrikIUvS6qHjIBbHuBIQz0evK
fYeJJ2T4xNjcBrxxz+SsDxHwWv6OGGJMe54dGdFJSi9DA9zJ27aEEcLQHI4PSlcQmYpIIdabwQAv
bzUAvoNlFxuoe2MI+lccssL3w1qYb9M4f7SL1g4rzE8s1wbTbfMNQyU+xzGQTSJ7525UjKtXr6Dt
9HP73ZH6LyfNf8LJMi0P/dJf1LI3/dfh7d+26r1+T/90c/zxmz/ujrYPGYubA7nU4P2/7/l/lq+I
A3Q25gIvDeL2X7kAlK8mFnCCsjyDvKaLRfpnBWvBBWD3j3nbpvHBQP13ZtarnfgXG82lgEW8ymCc
pBbB9PzPN0dZ+4B6ZmHsC2MC96jDX5WBmEDW5YWLCHZcvYPGkFmf1z9q/8sbdvcfndZ/zrogppib
tQ0GhsreQCDxe+oEcyK9ndiQce9AS90SGnKOJWmGBeOra6H5VKej41799ZPyOf7+mk0bxbEOTJ5X
THnx22u2NZbmiar6vaiHGRp5jFYV5W59whkSv0zpLJ+grEbP8GDpINMF7eQFO6sxbXjVzBYLRlQC
Yad8tRhEXWCxQsIOpbEG5JmC75MoYadtmUUMuuQaPeKtVFiMzyt1UhG5R4Sy8aQvVX1ymgI1dEf5
762sfkCnxo2JVXhzeTo1gF0tNCYlvUhs69zQED1UIx+NoVr813hnik2Rcd9HZgFQZKNFNVlZF8Si
Q0JtAruoH8vd0K3o1LbQqQk0w8fsUsw50WE67t3EU/2BWTqzVpAv2UH4fXwsZNkeDDMDtdjAIEYp
ZxTDvAXUYj57iLefkTa7T4apXOt+Fpl1sl3CNAMDWcuzusALvRXByWpBvnZTw9QWv636UptKvnpr
uAT85vKMLhT5OWioE6UZv9gZAKijJpq5s+lK3cloLUY8nTf3ggdO+LZmvN5Sv21N5UNBtAZxDfwJ
ziZyqQjtqlwjrw0pJY0K/tf32BsEYMGCCogFDBhTF1BPitWIEBMiEGFjrlnMAip+cgUumqAc1DxW
iCsXlq+lA1sWmmdPW09cQMdDhJCeaSJ+L0+/kZrg+rjgdFtE/qha3cw/jxqrxmz2G2vfipadZ8kO
ARkBk0Q6oplHn9w8MwI/Hc3btmfQDzzIU+AZY2ZNIY4r/55Q9vZpZn/vbLqoIha1qzIX8GQH/xga
tHXsNBez7bC4nf3eZb26sbr1DyR9c75WrKmqYP3YbnIIZ/s+6lcOeaKvsGeDLEuy1tbMTMSHq55G
kkeh1rdzTnWc/RETkWGvTTnT07ZeidZ1U6pk4w4iZn2BXL9Fnz7yWBd8ZeYbvOPcE0kVqH0fKikS
GWfr65JGL2pzutgpGpPbrosNsfN18KLbeZKmexAOD7DWwfSMSOqlc9Y1Ey5w7OhS7YvLm3YhhI8D
9gV9mviT9QgMeFY2vJ8X0OklVym1+KoN3LmJmsNdcO6wo1MzYIyOkXGqIt8PNbA1ZO+F/caL4btw
gci7tWcgC6mG/piZSQ08GMfXjy99wkyLRTlKzJDCk6cDw97f8QPpFfae6VuXNcNHxT7N2pWENZwS
mcDbvQgKJpu/P5B5aj55M2RuxfNsZkpjvlzE0A24ajSo9nZiPvUrElyk/L/YJeluc7kW0J/wcZmm
5M8nHDZ6kX1ZZTdS55LMNGZfV5UDN1TlCY9lrQxV5EZLs7Pgyz1EycipZQ42L1Jq8HlHpSh4c20Y
qkdEDTD4B7LFXQ0J/k5zPM574gB4JnIT+MALQmGiW1OZhtoQ/cFvXnCvi23HdC74/NLDd9AzhnkY
sq2+btU18MOIwMwnWa8oeuQKz8T2Ip24ZC+lcrbfsgFw4UjV3ge6MqfiNBMT+lxQkt3HWCIxT404
L4TWRJw3OehX21/00NIjWE2uXaVWkKPytaAeQ+xnUtlsRvDajAi5T11duLeXt4fdn/6xMSZkZw70
uqCNuuw2azqxr+yo3MNTGzej4SQf56oZwrp3MlC5TR7KzseXb8Vyi05gKIPSm+UmMmSvYN6SEm8j
23mnXEV5bFrwG6wx2qgZOW/gLCDFi8EnOISB7HxfFW3SBW2ONB9KiH3jTx5UXa9asuupMCkRCzFC
6uXGVAVIuu/sZlGfkr6HeG8Q32tju8BBo9aA3QGYdrO73Do6p4ycjeGbY7SzTYIwAiarnA0mOTbJ
pqM5f0NF4kV4eeDiRjY+pXXGz8+lLvFielf19sYo++YTLjvv3GpgqTGzY45ajwlQyfrM9cwGE93M
JWzDxDa0RQ3dalhlReuHvd10RPwOarpLlYN2xi6BPQ8rm53mgRQY+GHrkbBeC75QHIsphH/g/x1D
dbxeZEhl0JsfLt+YFN0IXpPIrsQWv5X97K9RCL1BLBsDfJW5JxyFQ8M+L+VKyEwXojFKF0Da3cCp
pxgN3RRrlgMNCPpEl8YC5HTN7dRPIYSh8/WLfWaZfOS+F/G3jB4uxDFZo+BzNkTpgR0MF09eNd0X
YpDlK6Tb+lStYJcgacvik2FM0yZil9OivOn9LcgTfhet1n8WXPabBJPixwbTs9KZbILTkCj8uQKz
HDxTfjJF9Hdy+MbAAKnKimxeCnMctoXIo+e/LoB+K/l4QgeZhGutslTDdF1mMr/OLKGKqNQtTIya
1WqnWaS/59AsW1SBZnaMHPeoT5l+Xpy5Pf7tZ8YWgBDDpckGlvVb4SVyLNIDTkPuLSmpM10pjjU5
k1gCl5YZZOOGVWfN+5pJ4eavnxnDwm9VHy+bgt5fQwnZbKNC+O3JnUlWcWNVYr8KITX8WMjxvYF0
ChSs+XvSl9eIR1h6U515U2jAnXitdWu98Q7pnOAqzN1d5yXujkhK/5vF1AjsmpoOvZ6Ic9YTbWmp
kcMvrzDrsNUPse1AQSzJfUhTi4tkirr2kKLtItBSb+/S2K4eknYFCcV9euhAr3qwbgCjyC4pDtOk
0WM29wOQ2Y3XmJ+MlGNpMWR6KsFI7/vWTL/VXb7eaJRTfUX4YO7kgpPIw558jNIhOVAFNhjLtO6l
jSLMuyy7PyijTq6JjZnupE2harhZsSMO52ryolkE0aLh/ExrH/x4L9SXBJPzl8SaxYYQMLLBpnQN
qsm5SETacKwNo2vcoWGbPsxV9yrK0d8NCVIKNIaNvifmEyxko3FzdJzmrUNe5YZOUbi42pH1H+Qa
aNAZ9nKq4nHaZaUDFySa4Xj3SRN/7L3Fk4Ezdl1gyiS6rpjX1d/T50hKj18nR4veMMdPu6nSqXSz
mTylfo7GHVrAmFJpru6xpn3EQzCGdPlGWOZqOmudwx9UK3nCWOuGEy21s457OArHfDaeaz9BQ+oN
B48c1YMRob4PBLRbDHHKYSbEN/j4PYYC9uDGQXfwABdp2ifE9H32NFc76ZiCKcQnB7NeJHYoaPEJ
s+r6lFaQlPQkdbetrnX7RoEPr/PUOTMWnx/synonNSb9lGaFvFsmw+G2UZXnFBgu8IA6ArSmXLZp
WNBNL8+u5irKtvqA8jqIUKG8Z57R76yoMDYugB08oLBwt1kzecQu8okOCUe6Nzb9MWcbfItPDR98
VePGLefsOesIwyDYySKzF4Lwq61ZbOYaY8Z3S11dQu95YWPGSK51HR/XcBOfxqpIDpbGTpBbbr9t
u2lXScvcNtLUWEI0Z7dHxhF59YyjO2njgO5OhHNlpaCVAKIGzppusaDJQQCshPMwxc5mNtkm41Al
GSAriAqorEC5tnae5nF93bF7KmyB8qQQKWNWX3K35XtnvzodRETDiF5js9IPEnf6sfBi5zx2hXnt
LzM32IpAOHNNXxswuVNb6UB1yEMHtu9Fib1pWRY+qSpeS/qWPuWSBxgTYkm3UhFXdOe7M55xxyZ8
xJqHW2Cc2gG8FIPHqDE+RZlVMv2dp1vineqvc2NWmylqYNGzsN/j+scpmEz7GKbSV5yByDBnS3Ls
asvHzBkoaEBnPNSjd3JlDimmVPORhDDuf66jidXfqZFOIIT31M12/MWc4vI6E6p67hOAp66ZyocB
9dE2gp2LEj0p79B8OHulNItbPUbu0EnL6N5GHHHV2smM+LR7ldT6DzqE5es47gsYEPaO5D7tPBZu
DxmT4rcaC/OGEKH8Vnca76ox8+lUyWwOBXeuOmj8pbqWMjKv6WNFCOp/OGYxKm8N2+op9mX8wSt6
uYIul6ehSapX1Xf2JomW+DPDUID7prPqSBAYqC8j2uU0hIUhr2xlesPGmChW6MW5u1/KIE7O6QEX
23wL5Gx5bOq+eBkbEMihX9J5DFHMQ6HS49bOjY+Ibb97nkl0uEvBhXNvG5h9r9EpKXlyDxcU7ChU
a6HS/xrTPzz6epFfM/kkh2VxxtPlx4YpN26iaSRyo5CKHApVZ3s9Kl2QDUAHjA6m6Kg1JddIlIp7
WS91mEYdcd9Ono6PgEycXWIY9R4dkvFEwnT7CIcVDzC6/uOsPOpE/KAPDihrLJlYxljrkTAlbYev
KEN1Zg6dxRsQ5zbsqKL3i1WwHUf3q2L4VNpUjgQi8rMLIhlUL2PMp1Z4nfs/2Tuz5biRq1u/ygnf
w4EpAeSF/4saWVVkibNE3SAoUcI8J4bEG/3PcV7sfCjZDolt93B/IhwKubtJVAGJHPZe61ufhW79
jQBFvunz3oMFBPoLI77hfM4JfktWUIIVhy3eYc+Zw5u0QhsniyF6mlAorVlbTM7TZAU+RzkT42aM
O96ERMp8rduUSoZZK2MFqvW+iQQ0IxNWb9B0YkfQRvuV7bz5lR0ek+WMnIWJuZ9ujbbnm7Cpwzkq
SrQviOI5N1MD5SrqEqqaGj6pMSgQbt2EiVotKYNTvKys6Jb4ehNyciMhbCQGNKR2duDhHCfCRF7F
RIW8YKCKztQLqnM9uMGtjufoXMgmQbRlGhuiXvUX0cn0aNbtcOOrbjmzawHpSqnxRfHqkA0+YhTm
FlccapYaRombOV+PFRL5CC/cdc8drNZATaYHQb37XISZlFtTFYiQQvof4ap2NdBA+krhajYJPLtk
SoRY7pzFHcysu2zwPINOTIna7foSQ3U5yBZIExeAQU8Jw/N4jG1ZPqdtDiAuBLabrppMIpdpwLQR
zZIVHwNX1i+5UcwHdEzWS1Nr7xrOPCenhk1CRrUBSliyDJnLOEXaH2xCz/VOWerQvxrbMuUjJSZY
mTZ2ES1KhwMRzWMyKXgMtVceB9XoR7+TyTcT0DcE0M7FvaGq1cCAO6cG/NkpiPPHqbPKN/p55ufE
74Yrf9IQ3oEeADB0pyszCkErmzk1Hn4xY8M5uEOBI9ybaQArU6H8Tlt8yyMFlEtaR5gsiSPVEuKJ
T6R5yTqOqStaLdOtLfIawVFSmNSJZr11Y0fs/MiOvoW4Fo95z86mM3lX+zllWXf7pmcvDwjDsUcC
xnHf33RTL/dVYCan3Kudt54d+llWafy5Mhz7qnTD7DD7xoQwypYbo0nsHT0ZY3EtMwjh1oRfewIX
b4MwY0BfjvrzcvLKTWvk4NjNLqQ/S37qHWPahklzX0Uq3bGZyA6hE8xvhStGQidpCo5ZeUbGYuHI
qGg+bmuSzw8zrgy4xl0Pvs30zKNyJvNutLXYah0l1w6be0aEm9avfoK/vaFhhC+i6+zny3iz847N
mYwWJpBLo8yYsLqtR+JPNn6DOaY3Tf+eqToUK2px0BUtL7ym0V9fTWwUvyvkXyh504DYYdkQ0AWv
LHyto0IxAAU4D8jOlvXNQFW8jawy+6h02B7qeWo2tQiM66IEeN3AvxnZsGbNlY18cSXq1EHSl/en
OCP9h7pFuR9jmESWm89vjQDLHbN1OXfJUnSolkJCMQg0P7bhibueOJtUd9UTjB66hF4p0rOWybT2
muxO+eG889PSgHGSrseuYULJxnKbRWz0L7N8oYVck+Los+MOGih2DlVIei5wszHyq9QONmTMkaHk
c76bLAqVMZyjZ0683ZsHUOnJyTr+Bc7ZM3a+GeLZ4MpnpzZZaIDAld9mmJjORz0Uujs3y0s2gwq8
vdy8zmEuu+S/QUPT94p5gyCtbJlKEXtTsTOWwhGdvEIf3TCgpgFepn26JMhUVscB1FSNMe96rLAH
WurxZ9xp0/00tkT/1Vllkaq51FdRWbE+EGdEmq1m2gUaIt1VB33to1tl8nmsHcqs1ImANIbUjNRS
jyVnlJXjIp2UI6JXBLEOLn6yDdqNjynnHp6leHWH2XqcfYd+mCYpAlUidhey4Ci2WJved/kWQkcs
3XE6slc1y+XvRNH22UcNPtGBcc4581jZMvavmXmn7nwpZHqTYntDbZI/pZ2NzbO26QSMy+oS+D23
aLaN+OTo3nk0rImFQkOla1mkspIBNc9Uu2Kq7Ta12s4hQa/sGUYJ/II3t+bpymWvPrP96JjOGTnr
Icrqu8win9HyuX2tnjlvKZ2XzXXm0YN8ImKHNydPKhLnIG91b/TZmEEyJqzogPFaPs9lLj4ldKFv
5FLb62to8FuSMyj/90RiWL3qSZgjlhFqBl+LGA5OG5OQzx7wvucpX1oGl1hvYQ2jS+pmK8elL0wo
o1OW8DhLBJBtk99Vrb9M25eQxsu+R00ue5jAne4pJVJqsU0WkGheqFy0cahIJx23vRNqMYpXsXuI
XZJJgS6OUI04TbSEXV0u37iKH+cn2TnMCQ/y0nW5NB36JWvJa/z6xekceYZPVZx7GTFsM767GZMA
iV+IARxnCG/VoKgXNUs5HEMDo0ADLQzWl6WzphvyZsAgeZnz2N6Hfp1uGjbG6X45AQKWHoiiOpVt
4CJYVZaCaBOWd/6lCHmZCC5ZfcDk5fWPA4LDDukMQQUQO7s8d22Xs5c/cnDPvs9Ok+HJNvLyyWqX
4hgHBzXvh5EoV5Qfcb/EBRhfwFstxSN3IPv5Ry2IJBjenILEEjrYEz2fMdekM05zPa5S6qvh3i+5
Sxwgyb3ru6W3O2NPI7VPL32Lkep5BIflJpVhcxgRmHSEsMrwZAsl7gdnqWNmtF+K9SWuy5nKvDjU
qCNvymWEtEuQ6SCW5o3hFJSbRe3wNqamdB8EdRK1Kw0W/70G85ntiktaNxR+ilyTwRwZXD58oiTR
eCg4eufZHSAXH2q2i3J76TABrWV0CFlwibEkgeFqdFPcbwigTbhEzAMZJJ6sviWabagf8I01ryx7
FOyE6PlVQOfl82UfVqD7LwgPLRm+XSKdw2V9hcvH8kcMFR9bssEi9xtrA3kLJTnQoUqiG3Rxxp7u
qPlhssjDWmMdpFTYofW8bK4vYzrrKbAFrOkEdxrUuEOBD28im/UmjM38QxfH5YeIgM5P0iSby2vG
2Lo3WKLO7RLt1dWYUNlzUpgMG0I2dqU/c7vmITI5DdvQcFnOsxyWbS94zGG5KERLdgKH2mB13Ca0
k+LbSBg0efxcEbgal+bNEIlWk56YUQFywK6eqLQa4lPMcos+fqCRdkwDo2/3fYwD9bok4v3QL/My
2nkK6zhqaFk19bK3XR61qkmUZKvNTF/mIcGlxVLBD1gp3ENj0PPUFzIsFlQi2boYNN61yCtGMosy
Qe0+65XrDvIZsS0PRMxsTRvgf0QFl/grap7Oy2VGRWpBXblTY/Do9/gxeGoCtJHJMdvCQiO+44Jx
vhhDMLCK91j1sEdkfYhHyYGCSNWrk6vQLprmUNAbo01Wx3CkL9txhIU8IHu5FzpgJgKMRa8nTqlC
z3oZYJaJD1JByItvZcK/c9yCs0sX1uWaacRBAYR6AiKMwwJ4yUAfMWa4EMeszP+RX3tJcPSNiNFU
Jj0vBIcuBvoYpx61L3JpejJQMAWtujzEEt7TESUkJIC3g8hZXlfUCvq1qPxlNVR4zzezGuJnLxlw
MGc6NQ8GFPz7rvP7fUA61DPiG5Clns6X2jBVlcs0zhEmfASKBN3X5gKHQefjGuvSeOPg8bgDuUWk
S2LqR3aUtCwvhxbtCooKeUUyJNXEYoOfyZvWyRjG25469Rm8ocsvCTE1W7GPzJ3237lfoj4vVUGL
0bgymU7eiGx2vJVwWrkbK0N/YsfBkHEtYXyPe9G9FCTg7Yc8COKVUSTcIXPOwZjEcY4ri979g8GU
/RRZ87Dr5LJzhvR6g4GhP4EcRsDk6vi5bVt1XTuk8/qDdj+R4ZPuJAk4j79fc0XA97O0QNBiR+En
4bvT5afX/44tMBuD0ZtytPeeo6zP7BODo6CoZP3Y2/3+tRY2za8Xo6KPJgLGAmB5wKDvLoaJioJ9
n2R73jn84HKYKgMqGKgbYlTToFwBSA79Oz/t/BY8tZ1Aogw9ZA9wQ/GipJVf3Fngjq7cmoPsIwkH
/b5K4tQ/sPKH1pYxWe+7RPTztsEg/f8Nod/+lGDcRfvy05PevKrX//PjJ8+vxbd//O1DqV7b91EH
l5/5p7zGd9GKosBGwLKgYNFz/FsdLsXfMVN66O68H8pxOgL/FJ8Kj7AOC/UMLw667V/kNdbfae/T
AwP7YPPz0v8r8pp3TQcobUQt8CHQ8dB8YMn+tddCKJcUodM6J3LMI+9c+WPund18oNvy0235D1Ka
d10kLkTVa0kLAXAgeA2WD/KTEF3BalNuLvpT40R0cUnNMr/4deR2O8dAo7mOAJj9M4njv4YV/Oaa
CJAcm1orlleufdHZ/HTNJWGiNDo75fxkieymr4nF+UheUBvMq0L3Q0YImVNmiKf+7Rj4M9/Uc13k
+4iibP7iv7+lEjWGVPgIj6ru2uzMxkkj0hnAsd6OCfiiBzE5XfTX5jKKSEzgSHIQLKMdYk779fba
ltsqQfrZkfoRVXLTwcaGL7Y9lG2efvr9L/ibMbPgrtgQ2R4pcCBg3k1lTKkRlJO5O5L4EJGMVyRG
DAs/ZfqP/mDUvJui+Vpi4THz1RwLa8V7wlbfGENXwWo6FnrwvHVpZ/lz044k/o7dUKV/0P77D1dD
MMNYQSmNEPt9pzNavMAWzohjMM7mWz0Qz4VN14fvlJtslDZ/cBvfLQl8OYR3KNu85VYCuVmG70/D
M5bQkUNivY5THE9ltaqatulefGRHEGRxBquDU/QyuxnoRak1YPM43QK6CdTBTnzLor5G9//KHIJA
bm2zEB1Q0V5ibko5hO97GbPertrCiT4LyJDN0Ykl0QyF7FN/E1BN0Ks6teZi34+9nVz5JRYHNi5i
1GyjXY+NVwM1CrSpO1XZKehTgg17NDfdi4m7C3211cQ57F3ldDvSCfjQeZVG87F1QVkdJg9R3r07
TkZwjLSVgrXuBTGJUEGD8BgmxkRs1lgK71aOodTrOgvEEOCV84eWqAU51wPlqCXvTCKvmks2SL9/
+3/7sLn7Elqc5Jhs/kZ1H1NYQLBmFseZipM6BGyfmw3CG6d9DjPyhf7a5Vyfd9IxJYpJaEa4kN69
oDBpGzvy6+Aw2cnQf7AtAo6uwqY1zTX9f+n8weDC3cPo+Uk4yQUlBgWeNB1txtj7lBhw2j3cRzJs
EgYfVSYHB+h9wluWBiuoE4jKuMuxcK+w5JEwnrqQsHdQxdhTJzoLvKNbWFN2NeQozOOtKWPOBC3E
J4NDdIEfUj7riWTkm3aElaa39MwKkwp5LdtvWaYdwgHRVKWGIq5v8gKwuc5IeRgurwGuNhts7nZq
R+G+Rdg2PgMHoBE2KtJf4FBHSyA72B/FOEl2LA/ihVKucw8KuuvW8eR6JEUYCT590fXk6hUcuIqe
+v+EpV37kePiQE9QlHDyA5v2mFOKl+U6tMFcHmOfKqpYycYovbeJE9JiYmWAuPOpHhDipHvDnMdk
hbKwzY8+k2hNqMvl9lScO7xzWpTK/qBHycDHK0QqwmZqCANGzAMdm3NjXcaAStMOOjunTkmI3noQ
1cCq4w0ld3wqW05qeeOY+oTp2HpN63H08UlLDpckafI5H10bGcRjQ3C6QRD86Ol9n0Y1ptQJM+uh
j6ti2vUFUZ5TQhdlP7QwsdYJnVa20I6/aZVVfKiBxo8HrzanfBdTU+6ue9xNdbWKVe1Xz5RgbMIm
o7o6G74G7GoK3BOrvoiRIAWRmGEeBfUmjkUFpUAM3WImDf0TPg9qelFFUv1WFdJ/4PRj4gV1oXWL
2UEJ4MnkmE+CgwHM3fTcMufwiRLrGaoAubaqffXiuHk2LJv1saCusRWzWUMfNEvR1mvHbWj+xNLv
0vtiRLa5k5DOM84SHq5W5cO43ujOr19ntzAIk1Q1rD7XsAjc8Wn9q+0IEc/be7Hpo60CRH+ep8F0
cCAnygHzGYbpTqsgeoEtEUO4GN2wgYfUOdV9FA7xq4VUzr8yektcoZTUfIs5HI+QHJnXdOpk464n
ZPsgKVJMt5pwnBs9Dqm9K5PQ/TwUGfK3TPuSvSN4nmu4hYqAIeqWBn4FPjdcG5IiPTsHCNtWVvkK
HHL+Xs0RMakU+RrAAc30GAfV8FHw3RA9o9t6jlI6oSsUos3XvArseWNTp8FVZqalpqZDzRoXdMZC
TCPZKrhcxAEUS50xbFQNNPXV6q1Ef/Fxz7x2SBz3QRUOL0VkQqUe4Co0q75RZkPnmC+qMfwA2G9A
869AyBceCAfXb3aRqQaizKWZxDs+rvLfyC7R32qO6NURWFnOV1QNu8p1pKLpe+ekJfLlBBBXqdnC
HE3HqeUVJhWs+hlpuDm9NwiDT5MFJmLLtxg7THdKd8Mzyiph7ylAV/5a5d6M5WWxZhO6xMoffaS3
VBb+BmEOtPcYERcETf88VbrEl5PDnELpECTpPtYZGElhNX289Wjx3ekALOyhrgDvPNFdqrMbsYTz
vhihoeGT9QpuT6tp0nEjC/2BycvProxpoOGAcLmcjmg/NVZ0aY0qpi1v2xYlFSjyiyoh61+IIhiR
MEZjfqfybja3bT3AawSkCCZzlSiTHB2OabjbUfSl5rlXdKi2Xhv3Eeac4mlKG2ncxAmG0m3mZ15D
Hnknh49oGINux/DwnOPsqDnMt+1ghNaNT5hrcoMpq5WfK+q09c60oqncFbBJioNfyqaFV2AM002U
9ibKIduw62NIRYSgIasop28GOyzxyWRuTtZ93cAjjTDam8i/ydd4qGqrjF7LzHNxxPh5NIX3QDSW
GiJ8hWll4qOH50zvIl7aPH50h4q2aNZV3ej4KkzKut4oUQQ42qkvF5B9m7izn7JeBPGN7u0CgRG7
mUzudJ67xFQ0MxEucFBIvYBDXLThyzQmw9sMCc78POXm4JB4pKv0aiqMTJynKas0lq6IY9QjPVJZ
gbBXuXPTVDnCmFi3wlwRninqayhiKb8TBw04dK8t8/nZAIm6tJKYMbrHsC5Mi6IK2yhmIZuFopa7
2pUZD3ROfG/4LsbB8G+AOaTB2U4Z+ks4dRqdSIkayc0Nptg5t36pKnI1unk6MkkFqKISnK/A7FUd
Gx8zQTXys2nWU/NJTRiB9xX8T+9zXnnK3HSthAoaA53pecEn5wticZklimVktuNtqIEmIAvX6YK9
gBOVS8RcmoH9QdKuh1NuRLHlxDexNmK/fLWGegyLTZPOUCVouWXYCYa2wy8HTyYMB9Q9RCm1O5d4
xSihzi1oMnWb2LCR7PTaMH04LdZkuvE1IDaBRYq6YvdQDU5pEDhhxliq2LwWZrJhxEzWXZ/bUU7O
UgtkhbWatI++ZVtLfHOL4gYlKWFC9STRcHH1ud2UHXWnVWKLFvwALtu9VFohTAAuKXfUjO2HDMU3
UADK3hskw9NamXa2K91RXmUqEc8qqLOrAF3m164lDW3jAzTdjr4YaHSULV1yHXP53I/ViaYkB4eW
W/JtSNBnXaleVvc8Ze9cwGg4KrYXG/Yn8tXLqmSbUY323qCEteWmWxqI+3jIp68I5l0E0rM9JnTy
+vpLQ3OivdYooDchXcC7ibXqds4JbHarEVDDTO1HU78Swdk3hvBVV03zYfKSHHdW6sa7pCicp4UJ
vHTIB3U046CQa8/z8jMH5Mq+XXawGJ+RLn8MUbIfqb4OOfD8CnrHJgJYcrCSQr4Zbj0dnSiKAcy0
EtgbAEBuJQI8+4sugkzcGI5jbInwQvtnl1Z/rJ3a2MSClXwVt27c7iI/mnjuovG8A25luOswfFE8
eSDsv7gA3j7G7SDMNTBh92va5eBztZ24Kzs1mxsAxJpiMsrNbJM6Sj9DaEJgXSTOJiVU7joNI+uT
ps7wuZuc+GvCigW2qIpvpzRGII5xcC9rMI24AOy1StxyzQ6ItBCFnnmirBu2RyRw1Us52vT2QRtF
L2o2qh0sv3iFFv4JZ2r+KaOUujawwN6WpiyWEDi5L9A87LIkML/MeDyujMjPWBO7jkqZ6LZVJuL7
OTEqdNyjneebqsfgyeawOZeuMzM6EYUS4QLsce8UfvJG5c56qJyKALgMwTSEKChvK5xQtQL5mBgG
yGVjYK2vBwyWcIK6NWdWqua60eqQG1l9pu9VkwFd1QhMwBQFOTtQLA2+54+vfWlbe/TJBkb9qMNt
T4wWARSTe0pDsP5ioF+XydJCOEdYmgtxFBpMVWzQsMhvRZelr70ax/DA64dgvUVz/BD0OrqGOx8F
wCMt82NtmtndGCXjm10rUETsUWvgekZU1pugi50HJwEVcgtdCsVMBir6rsrSwCTJfIKqzMS66iI6
2m1ha/uUTVYzbNMAe2TDz+0CEnxIJYD38ZojEQqv5uXscfKH3J7p7phmgaTQJpsDyeGcdreLrK9J
iRmakW9nbqU5hdKQo2Bjq5lDLboqi39k0UnoXupFPPqgybtM94i+W+MB9TL1JKCBuuchOKnp0Z9m
QbGpOU/5dKcXg09HaHl3OxAZl649Ug7RR2la09uswhW3JYMhAXrTaquAi2qFQMkGK+bJxzkQEBxK
YTbRSKuRTvBBmjC2uEYPDNr/yrtak1CCiqXbJZNB58oyOpOTCmKT4lSWvQPu5vIRplCOFaLbMdXW
tUlnq8SeC1SiPsYFWt897DJaeHaV8Pe57/h9iGr4xkHddsYDHmKOC3C4HIMwIoMKpCTm2wlGvnQE
5Xm5SokrnD5qXzCzboaZrc1WBt1gEDHgsZamOZSU57wOzOJULMzMb4PVt+mTZyC6gRqa5u6XH5U/
3KWcCOGIVdWHamzoiP745z/ulkcCApFsOrAmFvw0yNE5cIsnqmHdrrMXGSLyMAoEVS8ndQM7xU9h
b6OA3XAj7eKEeoDCgQmUwXgYYoNvSgvUd25GBWx4OxX2qD/QZgyKY4IO2Lqi4y7tQ4EapzjB9vaS
l7gwJp2uAzkG4tn3Zo54Y1Us356ddlVuKhv29ndVlZx5NnGfYV1aLYg5b0WHq2B30ZoQr5Jdn1xq
PNFYZPl1xD23r0Cu5NGxZZy+yTiZwT3AtS5HtqCVNK7yOiKeKnGDEfOD8krw4nNqFntDtF2+tpKJ
kNAYiGSws9BSFEwwpvWQUrOBJjeNURvtTTPJhn0ekWP3fYa9a3+YS5P4Dd5vb34MMRLgTPeH0DvO
o6IERBCDaL7QTtI9Ws0+QZ7p2+aXNOuS7HsbcoLehgSMFs02Q7TeUF5QivNq0NT5M9sdNTwI2XPm
HB2KzZhcWuHAp/E5Z9v9GIurIOD0c2r7yBuuK1cH8TVLe6yMrUXLxr+TJrMhyTmKU3YXzssZNmtM
JRE+jIgy15HdgPPwYi+dn60Jy8pDH1aGd6ybiKl8JFiv3ziT4Kd9GhfT3hojWJ0o0ZrotqbOkK/D
WQINAQtv+Nsshca+CQsxYrUOLAzom44aFT4h4ZYQl3yndE7kyLbDw2Rj7b+ZIPEtixcpIHi42Hx8
NBUI02uh52R6Ir8wnZB8QkrXXw0mJPcKPBjw/PUAOrT5kqRkDZubzMUKhxAFobbhEvA0av/ko01x
tmU5J8exIO6RBVfjyTJBR60d3/avyTDqJQLdFGZbV9Fouh51xJgcO24TX9MRt2VbGPvMwRH5VlF9
Z/rMSmrObLN5UQZAcXwQEmRz58UDx24ep3KpkKQm1YkrQ1shcT+tzVLU6DyIMV/WU/Y141wFGrgN
UN1o6UdzsOoMq5/Of6k4thSPFu8F+XgCsg190V9LkzaZNWypJgExLKLuY7EzTojtTYtih7keQ8/l
cn/Jw/3nIrMfq4L/vU/I/iUN8b/+ouXjfK1qTRBZrLr/ufyS6Fu19HR++T/bS2forv/WEr/e9bn6
F4Bn+S//7L/8Z5foj8LcPYq+/24u/Ka7dPN//3dKvv7CHkJVCejktVP/+JsReLSCIHl6oEMc26Xu
/+/ekmWRiO0LOk5L8VwIl/Lgv8Am9t99si9MSobiX67urupV/I+/QUNBtkGPyjYhhLp4b/5Kb+md
j4eVc0lZNE3Ps6hW/ab90jpgF0pKYTfxiOlpA+9QWx8y3Bn2V2oyNv4vw/HdE2I+YexCyCXz8083
6z90Yiz88D/XQAkXB4HqsnC6NJ9ovb6rsCcjSqtM1cxsXdPYG3toPfngRo7VH9DbxfWR05stbnGy
TkTTpOz33WNeOArlUMTsww7AwyfGsvIHn+sdhpWtIHMElCeBz+g/fC4kCkJZY25do/bMu01QeYDY
2yQYWQdQCuPwgkviQUJzmCmyYoJQGtBGQuzcDUl62+CMHtcuu0z/CMobLuMffL53tXHIsMTUUbig
aUfhmMHy6+ufYQixa/Aa1wnSn35j4jMCjVYbwS2BvkX9nYifWZ2szGHtHgj+G1eT65fBF53FfbuJ
pGhJWEQef4psVcy7XAyS5hfQQHH7B590mYh+qnJjo1oaewxaSZQBf757wlalAUAyWZ1mipzTARx5
HR6aPJinhc8Hozn2ivIblc7+DqFMxi5obDpx1eC/TX7k+vzZbiMsUTqb4IKgeTHw+MuvN61M4nDK
PWs82YRkAYGzii6/GUfSdldz1qe4O7xGxdEfPKt3TaTlqj5f2yOIQUBHeC9iKGdW2zLV6lQBFh42
/dw2Eo1TRl+hYPvcPM6iTc0VTEK2DhBH+eeguoLh/vcfxDIifnkOsIlNQSt56T3CMlo+5k+9LIcy
OxXdujjZbUX5nzJSRT9l1ciSRf/3L/VucPKNEd1I0CpMLg6y4HeDsyiJa++oV55wAdrGsXEGrz+Q
agfzpqmrpLr+/cu966NYOFOXdwCMGg92mRp//WYNwYlB5NrTkdgzNjP1j1toxR7WBr8ziqe2LNz5
QDAAu6y/eGnXZYPLvpkny8dYKFg/31TDc3Nyi7vm6BlYTvaBV4wbO6tt70OVzNxXA6hku22iniX6
96/8/h6zIfN8VgCP1B9rwW+8u7Kpow7IZH0Ep8jGBSckb/qP6Sj2RkbS71/O+gGi+3kAsYZZlkV7
1UajCgdreQw/DaAuqUHlcxLZd1TVqm1kdPq7wjo+XCGwdMWW97oq16kkJ6+VqbdN88E9FbkfCva/
DQcGX7VE/7jyoCnPoiJ3IbAmVXAK28ReGgIjhLnJW9WtGo45aq+PjfTg2pmGdz9KD8gAheSt06sz
ltr4YQj9sXZXObJJaeyahNxCqtfkMynj25DnxE22Tf9dqrD9QhN22EWGlR9iZxZnhsOXoq+NPfBb
6Jqo49a1MFvkw4A18zkoAHY24DzhDqh9ADXy0ZhE8AEDXInKtsLFByd6Z8Z1cY23g4xBulFYB8s8
46bYKISt5MnxrJbCFW4YBN0ZqUkiPXplFe3LsHgakVDfDaM9bb25ajcc8sK9kp13FVFsea179R2S
mGciEQW3LcdsplFnzJvCg2sLHcEFZ9kOcs9tgPMKr/hMiY0EbyO1qBfX1hU44WY1QhB4RssJCtyb
Mnyhddm+tpCj96EWhDmIsHqMUOZvZ5N9LMuz9SUYbWS+umlpFlaRBqKaoYn2/DsBc3ilkNjekfGa
3Q+VOXwfUkGmQipkeVwobIjjBNI2B+YVdrTUguMRaROdY+mR09sjlvkM0mixX5uyubY5jh+nWkEf
jUO1FzhF9r1XP9C4c45V7E1bJifyXaom5LTGf1b2nWq2niEdg35YN1+nadE/hsSpvKQDcsgN00P6
IVPae7CQJ36gyDo8F641EwgDvqzpM+PUeOiEwRRqiTrdxXcPBdTaD00Tb40c7gpOKdq0EJJ0+jWb
xMlG20f4XeCbEUFJvtGkonhoIoPBdUbALPpjFeqvwgLBNXl0RXLcBQeDOPkTeUv+p2GE48LJp0iv
YsPAjqMSn2qu2T7bgNHeHC2sQ43wEJP5goz28uHcLJAIKmM7qroU+inZ9XqCiA7lq3zS7pzgCeAJ
De5MXpid2OtC1Nku7akB23Y3rDkYofwOKTWxBAx0a3Cvr6hgPaBUv06xvKy1X715cMVWYw05udbF
gyUgGVgZkIIgVTu/xbypqSe/WEmwH0SxGNv6+lpHPUXFpP8QVsO4t6t52jp5RoUf6NbCas3WFgBn
Rh0H791AhWVNv20+UzDAH26nNQaOurotHd09QDsoyHFNotskjPR1Gjk4jJupPxm1Z6CtJjnHWc9j
2zcrJS3ey9oeBhTIPunJdIuhs6yR7EOOpLsmKGFkcpVYU34DBzpFBRGPef4pznBRvSSDRrGkZDAK
7JfST+ObWtZl+maFqfW94clhdimd9r7UyBw2I05+dQ4QN3sfpd9i3mhrlnOaA/ggkuPgUdf+Ts9v
APNgY+R9QDFivrUBHRC2g30732IXi6a9DY7P3DhRZ+W7Hxsz4Ht9ma+8QA3uYYoX4EtHm3I7jWZm
csScRjdZUwhqk502hj5mjxmzq+v6nr6wxFQXH4Cnh8BRdMFvGIgIILFFJ9lNbEWXZDKK4NcRZQp3
3U1lkh2F5hYQ0JpNVYsbheCNs89M7Lrbpgpyts0WrqH5GSEq3p6Cooa5Ks1ezmsnL1Drusyj3rry
q9G9FnVOpa+RVTPfumbDCmsb4xx+W4IwcjIxMveVxlkijrXu5ieYhX4VkTrZsj32vIhVyW+SUHzC
B8y9IcZ7savTPzrONq3zaOOEHsqYFXHpCInIwNVzPoc7h5rUcF8UTZQdewjm860CJ+89Fl5Q5eiQ
5Qhsg9E5iFUzBnWw4sGGIJ9JQJhxsuMXoKcCvQnRdUda3YHUoxpjT0HHcfR2s8kTird+mUhg9vSN
yhtPjUjWaXY49w6HoTS5bswSkc0a7E+TFjdWDgMmOom+QPW3bsZpYO5ilkccop2R1idPuIHcaMO/
2idmNYAcjQcYd9uSSOZpMzQZqZswg2YKcBsrM/03WaRBTJqdpX0sENOAAm+LunTw93T58x3a0chP
N+7gZv1eeA7efkqdQYWqe+kxyMl33WfQIGP7rShHHgvZz/WAWz6m20/ngz+mPcfPNGioY6skvbZL
2p+fKT2XCZNfZYIyYXkKK/ebW9DGdjBUhULRDOBUFH1n99HWdzN70/nAJOl2tN6ZMMFSsm2/quI6
Sp5qRZLLeeg0/bF1bDVO+EJLp2TKCvsiCe8R1yMmXnUQqlwfdg5hvkSsQpNNKT/zbhOVlJcDTsYi
dJsK9nKnkZ1QKJ369NFA/fIROxbS2SW9PQ9kM+ynLmsOUZuHHciQ0D0rR0yfqTuHT5Ye5BFhBy61
BFJjkFveM9vyj00XJQe+XrkbS85AcClHb1Xl2clzwzHfNQCssFsWlbrFb/XaDAqEeuvi9gz+H3Hn
tSS3kmXZL0IbNBwv8xCBkKkVk5cvsCSZCa0cDof4+l4ga6bJJIu07rGxeSlhVTcjAnA4jp+z99q5
uDKQm29Hd2ad2W1/gihrPJgNwInFbnm3TK7cMghr+MjJvGvZV6KwDwnmCjSh7FkIbwWFeQTKwNrI
AC0dHsxg2OG1amine+F5to1h14bJ4mz9iY2FiO4iWlD/rHlkDAuFsQw2uK2xnKIuzMtzKkTprAOg
5irwMNWewsU1T/ai42NWFdbRsXS6yysYL1k6frCYIQcbNBmkfzMu2ZiYBi/0JLGJ0bS8sKsRVx2q
zwtds6o9VJi7FE2KQN3Wep8RnpQHh5nGpiRvcNNXQ31StejumoUQZ+E080ku2artz1/dpZKriRfn
gEV8U0Oo5taamvS+yflzaB2CJ68cLLGtXdFe0t3Fkz+nZJjlI2QYuAVewgsP/DzAAQuysDHop2Vs
ZbXLFIDfDUGN+M2dINPM69VovYVEKFzmwP4/2DGH4Q0YgpIBKqPITWjma+e4VzjrPCm7XYqJ+ENh
YX7cB2FSiX8YTCT5tQYND4KNzZdTp9cDLwsxikQ19nWYa7WABTHbAyz2hfKACSkusIeMl/UZ95D9
GYN+fFEwlz7BIiIqToeJPjgtcjbojfbM8DOZId80YY65WMvhPCVqfG6UbG6VJymo+PXiXnXMTjYt
EobHmmnxFM2Jtp8z9MVPYHemM+L95l5lZEyl68E+whbcn8xuotUgZZ/t4LBOyIoyzyVhvG393axH
FW+Jt4i/qgF3gWcx6GGk0ipzMxgz/xwNHvJ4pTF19aYTaFBQcqkjf1isRiwzKxmmusiWpkBZe8RX
yRn1WwivwOG9penEwheDTD2gA2uHyzmT8hMZIsWDVWL9RLU1LM+OQye/NltsAeAoQudaKMPE2MSE
bsSR3ORXXsFjfxZi7p8UB/47NvSSIaFZ5jdyiksmv5hgp8ksyUQdoU3tkryDJmGUuty6s+kP+xBZ
0hU5cBA28jAdR67vjGognMhSh7SVlxf2TFA5Y6LpBctvsJtkZj3ooQ+3GufoNi28ZA8BzzvIOGn2
4JKyx6IuXwDBuUd+oAfciSPWM5eWkO8Z5wq6g8wiv2YJ/b1hp/MhgQF40XFuOjg+4pDOCZxuw4QB
tD4gvuEWj8f45GfBWLMdx+PT5NTqLPKuuMTXWF21dXVlMHH8MnYqvvJJcL2xIWzszWn2jm4T41hx
RnIbmLedkW7n9JgK196GRS4vFzNniYFc40xlKuPYEnl34zWL8YJOJ5y2pbEsX3hY7SoyEVn/U2Zz
+0KPfjy4g/hKZnSR8XMGQS4pWHFGAMnI4SoLYfdlHMfoXxsdEVjJaydy/2yMPBcSQvGBmfJC8I8l
OV/VPQPAkuaz134eVDGK/SS8IjI8bT34nIIj5kEpjXLYDfXsvXpYziKrry6SYEj2HaLSOzO2zUfF
GeBsUsWuU/HxmqRXd7uIxt7E/qJ2mc6Dj14f99cGALCNMFR6aNwC8pzbBifP1O2hcntvZ1WZGcEs
YLbsdpewkmyqn77bdtOITLGx+UcLvzw3Y8wz0tXWP9jETbQjiXkqa4J7VIbzUYsexbnvUI1pfOx7
PHd8F77QXgC+iBaz+CKdICVwD3ucxmlGoaPmY+2DUETjwXHUKMidDBMA4hMj9S8AR55aVxbnoveT
M8a7ZEOVdQ8aN3jjjNU8aM6R1zknj343+3jjdqMwxvsYNk7GoHdo4aiZdXAF1K0kPt5OxEVKbEmG
Y04K+GAGLkFnA46SCMXaMx49jlcCKFGc5ce8DnLEYuBnP1H7WGTehwswO7+6Nx3T/jhLbLxN1gIX
FEnBoQyJzweBuxQxENbdoo69e7PAY74UYXnKGvufYdTtPRJO6qgu1rc1sPXzvIQJe3ZgXRDHq7Yx
dcJDbApC+xrkFoAsKekQqz93K9uvd0rjJsttSDEW2W0p3tmNWaY+usryajDZw4RUwUWH6xRmUlt9
YSvDZZoa03Mz4PbcumNQrlGLc4RMgQCZGuHsrhR6up5kMF/ybGN30254OXWpf87j4jNH4/yu4Biy
nYzOvqtdZDsObygknraPWi6hKGOdpDQguuJUNVO+m+0ye8jDVhPcZpvtUZuzvQW/Wn3Cv9d+bLuu
u0bUC4ihreC2ZZ3xQuOUTXwp6z0rGjWasHFb07KGUZE4sfUmR7JcliAod0Bbkl1JH2vXhzLzN6D/
wSo1RQCEqWVn3LlNrVmMUAQZiT+nMLFv0dTLex8p7zZ1NEdFwlFqXL/FVZhRm5n12B/bVn9lJCzV
Vne93xwIRnU2bVC0n5YgJ5fSyzig1ry3WX/T0EEzTl5ImJEVmUCZtclN69bqm+Ycr+9as7P7CySe
4mrStrva1Z27Xts5ShmAGUedxhdVnbgoyJYSGpNQaBonFCQHlRnjtPMoAFGcivpmcKzsJSyJglfZ
Yr6lNDSo7GOOq+PUktVZmfGDayrzuvG1bSOU7SxskJhWZdaSEWZZNXNKUFW7fiElJ3GNEwQPa41A
MPdJ2zP6Bfe5kN4YmOp1oFe+niZ1BHO8OZSNizfAzf1PfWHaWFJtzrjBwD5Gvc8FE32wl5SsOy7A
K+Hbz21SGNuicsN7d7HanTUGGHrjqjxaYwdioCv6w9jJ/JRgrSb0dJrmjeyt+dIgRNGijva8Z9Pu
1N2EQJ6WiOfxFYILjrTekyHn6cXv+xq9vK7c3eRI1KEGFukqGedb0c3wgAyj8iYyapfFi2g3EtKq
ihLMSjn2/2CBd1BmW6HeA0vgh9VEM35Bqze98rLUW/IKk0uEBHnkNKEpNlgE3IfBzRwgNsJsLgnP
JD4uIPwQ7a5Ixohs2yK7oGUUJ5exLyARFnSOPkM8aoOjw2ZHsmrqe8845cansnAk+m0OL+RhhgTg
+Kq7HFjYg3peXQQjRPzM1bbTZVtlCdVWDqqaPp0mSsNpvJqt1HoGXYIQuHWfcVdXV6Ysqld6JZQc
bWJo97ZQVjfBp7JFUzTt1nf4bmf97QwjUzoD13XRcZZMtSrdAx0Y5YNNnEJeDQFl0kVnZ/yvdtu2
9VVXCARly4x0aD8jxapBtQUe0IJNawaSqB3ZmOE1tpFsiZiHu/oxCZV7VcJn96/aUZr+pwFzb3G1
jOPM8N4vRRAFGQDEQ12ikiQJmEm1fpyJ6jUOaQZQ5TLsuOH3sw1FFKKUiVptm/HFOCNkrQMVpf12
fGbjjqcvRhoWAMni2OviJ1n4vbO3vutoRiQVr1nYq+UelVxJUw8gI0fMAjy+RHNSQW4XS7LkRG4u
Orh1DDSrGAdgQcz0BpAYI863SF+i0k9Ex2aI8C9ITuTeDPkRbGNwXXoO5/glx8f8aSHNh5ZmvHB4
HGanB7Te2H0gzghe7enGdnoO/gWSD/uia7EasLeWqVHZkNob2hPfFQQijJ3qdlyM1tw3gdvTBSmo
pU/d6lol0W2dTuPhDBD8s9Mw24CwND17SV7D8QKW06PEbDn+HYSFFOxAaUqzICnQXZ7mTHBgYCqE
P33jQiE6m7QXhojhOOoXzOhN/mZksuUQBPVRnZDBdtZ+GUyfPD16zGp+Qx8ll2azjuH9t8BzyO3c
TkPPerKsdB2ZNQ2rxDEk/xqH2tf3nlnanEuVvzDZ82O3zy7L1Ozyi8oCIrH6qBP/I5txbt9SC+WS
Ctnq7uymtF7QdvseyYSc1gjbShyJMzzhaMyT0zKQwWKvET/Nuy5Tem3sSm+AwxQa/luHREA/jiRo
c+tKLUz+DTvSuli82fV8aBlA9yLrG594aeOkgnxJifkIPTahPTzNggxtdIxnu08Ddy/jnE3KIpfL
uRsIOGv2WE7JNaRMnvOdO9k1TJ/EX+rbHNk4j1XfFDQWFztP63OZIQOMc+B3EyqyEQGc5pyIhoSl
ceQVOIJToNQ1duvgy72ql54cbV78i32Xuj0UvTED7J/G1QoQnkW4L4qBtN0OEQ3fCdn9hSWHSWy+
S5YIbeZm+sK2avJfqQj2meOPZEER3B1DaLVImxy7ltqKjW/qzt+NTG6gA2KYK2Zu5570JozB8VCn
JyoerZfd96mo++22SmeS1oMN9aradjrwuxOhDyYgC3i2y6XRl77eNFWr9B6FqLB34aLH+hoETF9G
5GIYFywuI7wewHufFj5R3ru5VbQvYW8ZRjQHfnGgkZ3DG5PSni8YjA3BPpfCr49rVKB5D+diRqA6
jd4SQTjQ+XW3oA6jrWD19RV5H2Hk9VUb7xeKfWrYOvQhcTBVglhmFhAgESWzGXrKzmjuuqF81mGF
nAYkKKuWNo0KESctTf/FzQu3jCxXd5/nwdO3ScUtOs42RIuveOrcgqK04XYPiazmyHE8+zkoK563
pm05TNlL0n51uNUv9IgK5wi8pZn3/hSKJrKzJnaimY0h3q1PGFu04FB/LOt1aai8nD9/fzihUIJI
EGjdu6OpliDFdGNjtDnW2iKOMPVtGoPV0OBORH/ljfuSQtHfK0knkaFQW9uIjPr8wtIJiuzMgUkd
pWYyzWd/tmVyA8+36S7Ij0bhTyk6QGnu0ybnXIl9RWgrqoms3uZ+E2S7nIUb7AMVYr1IGiO/gP3R
gXU0rfYt6M0xfUMjivTfIMcEjxCOQzo7sBSc4MxQpKo+uhJDQpTZ5FvsyKEvaJwmTclobrs4/Lhb
29bcgjZw4UPbS5UcRlvaSdSXWq0O1qQAE+KpoJnPnNgZD29sdtz8Lae3UxCVUfh4GzS8npkgRpbp
nvEvnXXDA5q1b/Nw/tDN9Xxpw58biTKli29uQ8di95qKmro7l2j/tkUY+NXZQ+bW7ZWbGTMIhbax
4w9ZkHrdITQAKlk0yqm02aereLwpXXpiN+GUpc1egPjhzalU5hymEn49euNpGPpt2SP43MAyBli1
KTKSpc49JoEgGk2RH2FaZd7RSkuVnzhuhE+u2xA+yBPczlEiTMXzmjeS8EQUvZ9NnXHsVn1mwZSk
JfZRdiIeI7cgb3z7/R3xfVQ6VWmJhzLLrQcPdltyxUXymjt0bzEtC4apCs1cqvzr7ztmAEvQetLS
bPI9Vv3MI0QDAx0wFNfR6cHocdgRlSUY/Lqpa607MKTCow27Lj/Z3MoTCmAXzefgKDBN0o5VpHnj
sfv4pfQPM3XYU+FCmInMukTcagWmBmwmlnrYYj4YyZJLSbSmUuYmk8gyJ11uHGuI6v3eIrbQOaD9
atrb0WV8QedTTcbBrLMpvDHofAI4bpJBfCo90CVXYLb8L7QZuvmyN5DzRTmvRf1IReTp+4TKd7nF
d+boxyAZiP2l1NAnF3aGBsGZmMu9JJVRP/pIiwbaIKyk7AQmJEUHXvuzaSHW5yV54SzL3L3yPgGO
HnHJqqzc0L9eDHBnTEQOI2JI84jHdm0IG4PtemHEERp64TbVSed/icneI8bTxb10KaSHUHXdpqwl
MkzRLGnUTLYRm5FFPvcwQr5r5lZvPNGMM915pyJTR/Om/yRBc41RPPqriIfhQMiIgPBLYlgt2ubU
wzIg1+cBJ4Ru7zhMzJgqLOWJy6CEBrfNc7uqSAiq8n8KZME5SxQfwNrDnphyHJFbCqhOcFm6HSc9
5ZwThqY022XO2ONfNZJnDhgExZz4SCezAlXlBlVGoHiKq2q5TsxCf8WRxQ6AAjzFKCkoKttP0rOV
Sy9g1CAvc2TiD6LFmBtlySrjrEXNTTPz0GtOtC7a9oh7PpHb0puK4WExqWmOZsmp5wh43/jAoKk/
jrCz262LBDe/jLWnZ9z2vp4npDtG8hoEzD5fOLMa9cdv0lLoOnn3hfDT1UMwTqkfEDqD040agJll
CrNcVXbyOdT9mH4cQzAVL94cszZw7KThGwOWqTvOMJ5gx815FjmLAS95C/3LoiKqCzyjfUIhv4u1
35sPM/2sdpOsF/booJ5Xl3VFB+U6RovR7vHO2QUJMwFJUBLHmNfAJ0n9vtwTq2G7jA8pur6m2KUw
DzfxGnxTzx0jxTLvOVH1VppwXatbp0PyxHxyCTW0oi7G3zk4CPfv2pix9AXoRL//XNUDKs+tm4wZ
mh2mUMOFbO22OUo0dtY6ZMkWZOLKtq9bOuU1YQpETgA6HDmeQVI0GjV/bLyyy+iOYLO4qjpVu/ca
8AIeVWmxN3ec0DHbhqO/nLUua/RAralEgOGgmPvslPVxE97mMUlQ15CcYhxZIxWLT1OktdanXjnG
fMGZYRh2eIdm9Qx5Ngt3tIGrod+VeWMS0zCMnqRXWAKKJaUVFF4Bkqxr/KTcVWgqjPbGMbQixNpo
HBgim6yk0B3g3AYuQX1/1na8UwGux3ePsLTA9VzbD1G0/Czs8Kippa/lRMJB5TsPyp3D/rnO3bZ4
IVuWoV1oMXHHMMMd+hiWIa+fb1/g/4G49N9l4v2oG/1fv1eg/v/Tlr58BaMTMW6Q2Rf1UwYeSinE
Sv9eXUrtI7OvP0UDWd//mf+tLzX/gz/BvmzizVzFwOgr/xUNJIL/8GGUe+iEGbKFnHD/S19qEZyH
s55SYe30UaT/n+A8G32pTZw99AiYIywH7/9CX+qGPolADoQUIEqgKKx3yqxknEz4281wtO0hUduS
CNVq69rkj7iDE9KO8WQNNW/g8sFCENEP1+o34tJ3EinPXLlBAvARvTkaJu+DibouYS9BD3SAnqB3
wVz5OyuzadQGWfUXHdhvP4qUQN4O7qrofacslE6uLavy1AFZSXagITRuHCIzOCFZ3f/gV3EpQ4cX
OTf9vWKWyVvRzq6rDuVEjO/kLB3GbVVs1RQMpz9fwHfKxW8X0OE3uahdSS1+r5dkIj0UvLbUIYTh
ttEz7VM5+G/EW0cJ3HAKIMfAbBOTfWG6zfeUzH8r1mQN/qhX/NeHO/hXWcW8/d/pRhUovdhplToY
DUIx1HXprrbo7P/5J/564zybdUnrAyUdh6F3n9Inwul1Fw8HGbq+ZG3WPV5kcgTwS7UrT+/PH/dO
qsiP8mzSokzipm2WyS9bbUeTLLXUcEhm2u5pIV+RaL/hn6o2Vlld+HHe/mVz//UyIhNGI4jQ3MLB
8F4nGGNUHZnUDoccLs22jiEvt2bY7P78u9bL9IM28NvvQt4OwyeALOg562X+QRvoDjFtSXCtBwfN
zQZe0CXywJsZAdKWqaX3l9/0u6v446e9u2ko5zGnME1mzjFauCwBW+tKwUopoL7ilKMOKT7/+Qfa
74Tq334hWnyfWQUKU/SmP/9C5DS+GOniH9CVujecdcoPiTnEJ79ZxHEApBwN3X3AyWCL1IGjhDLF
ufWcI0ft5qCHUO+GCUKbHIP2yzQ5BrHibrjhvNE9YGtb7a8JFsJu+cvGZP3m/pNTxonWx0qAcnP9
33+4M6JPfLtRPEbZyEwYBsNYBJtp8vTOMLCrMRYg3ZHiPHK4eju7nNxP5gIfmVF9C2EVXULSJuEN
QvTkL8+C99uvxv68PuHoV94TkfKw9IvFK9VhUumOcHQvQqmDmUb4aofpu3+aMiffmqMf4vgslxr7
DYNPuse6iMiI0Qw+a4bZPUThuTY3nIvjKEZts6ntBGzHYMtr21+M01KMTYSuQ0UjHnOkshKq85gZ
HyAlxJynSeSRrhHsYW8Ru+5IsSMn86wK2RPlWA4wTjx8RKV3AYXlaRjFt0Qs1AvOUuylM2TRaKib
JgyWY5cRVTqjCcbqVMaXZjqbz4ZEtZLXzBZib36Du3KvBKZfnEHFUfmpuuEv1/s/r9ZfHxAMJRQG
PPW8g4Pg3WKd+sQbPEIvDjThr40CQRnWWjzI0+OwgAIYhsr6bz+SfCJeDkA9XrDuNz8vs1BOWoRL
oZilxyeLGGfyQr+EtXuJRtmlQ+F//PMv/HXfFl7AboMe+RvH6538uU9CXXNv1CFHELixtQtoFC/3
Tthyjv78Ub8uU+EJ27cxgoSm47xXs3Oo0/moG96CQnsXjdFZJ1K3g79cwN9+ikubEw4bjbf3t4xJ
mFGpkQto+NJEnRXgZSSNVPzNjvHrPsavQcgN4zCwsLi8u1FFhmXYb0mqJQqtiYBD5zT4KkJIevhW
btwHlBQsfKxDeCzFM92sddqe/W1beuevYTsVK2OOwCLk+xZQtJ/XS9cxnct00B/cqSSPhFHFPh7R
n7qjyqD/uot7smqS9OjsvJbNGNwXKmcCyLj/qloW5+wVaFj/fJ+/Ja3//BLjOwVolUPIfdSs714r
jBcNI06d/lAnCJ1M6RFANzD+rlV3HYOI3abBACnf41EmkWa+GbBHbv3MtKNQEBsHnusVEoO+LsQU
Lcv4aaBZuqXX3z7M9cB4GBjC0UvS8VzP5bUB7P8vG+rvf0BoWQ46E5fnf733P+z1sSXRxIiRi0pI
ZCKDdk+nJHlK2cW2LU5LoPI0EKvAV7yxZAWhaUEtEjz2mK5OxMjF20lIvSPjL0TiFTSPwl1eF5jK
Z8IsoYm2yRyNmCx4V6iSGW3X/uUXWOtt/+UW/PAL3q1OvFZ84WbuDzhgkjPG0/qsvKmOcsOMVCbZ
5AdAQjkYVsRn6Ehbt/rLKnB+uzKxytCNZeaAMe3niyhm9pLZG/pDjsmWzIlSeJ8pq24ZbSFdDM2v
TamnZ1x/6ZdebtWgacMi0I0KB1iQTmilku4RSVSBzEGQ369T15aATNNEsJ/nsLQT63WuLYutMngI
nGLnmbDXkLY/k/ZLYCb4hkuD9tyRsc1LoM0Hf+aDEvdbOnjYe3+55r+WbgIHIK1tKgQfT+G7S05n
ICjinA0BWu1zDa1aQ601FkT7zUKIyZ+fsd9s26ik146DG/CHzXfnJCS0PpNrqz+0Sf0WZoLxFxA6
0mIJ0frzJ61/6d1K4pPwBNHQ8ANGIT/fRkxBQ4vgmZUkk8cCIv1zjq4YQhGaXhhPRQkNCFLaOaaz
95cl9Ju3r2/SSiEPBrkvhffPH62SDK5ybvaHAapSrMTtFHT3phu/lYH6zJHX/8sL6lvt+ctv9fDZ
WQAfPf/9nh5qo5+yjCXLMby+HxzqHtp90Vyneuvo5ZWkmccmQ0EKioTixhWrvTqRkUm18uer/tvF
hOGLNwvGUPO91y0jw8xLNc/vKFDzmm0AeBgSNfkhaMK9NH/788f95qXpm1SOIsRBi6Xv3U32Q6yY
1TBxk2faVwn62+0CO+IvZ8TfXl+LTgYricv7DfX6476ao15tLLftD5yRYTroiYlonUOAiYWBMN/h
6dRI6AwEAbuR2eyWbkC5m7RxsSwMyv78m389lAt/ZZZyKMd6Bj3159WF0Ntb0h4xiqOVuUMivooY
l6tZzwmIVsvYtn1VH9JAwSQuBvMvj5X1uyeYaoiLTd0u3PdrTSXwGJzaRJRouennNpBAUEaZqJt1
tlNtRr+BAkoophlgUAixs2i0315k5i2SvapjHLgdmVBd6dQhCZax02ARgkRKwp+v0m++pkDcTRwH
LmqM8u9WRorOf8Z61B1QbDOiRy2xc3tiX6nls79ckt98VMj+GUCOpA0n3vd+GFX1bSeD7gDxq3pz
nTm4W+oUT4jhm/+Dn0UNuvJy15baL7taW+PqbYXbHTwEqnehZ/n7Zg7ii1yqlz9fwN9sYnwSbRFK
xICm1rvXIIS5JG8GPilzzCSKVd0+gISwd7zdgNdOlUugXTr/Zfv47aXkfO36Fo50771XOEnMWkG8
BKhmowFHDgXaJ6/gZ5l2/5ePgh/+6xuCSgMnNcBPgeTv3YOElLZBGmGxRFzJ5NSfZyVBG7njEoFA
rcmwkL0d+dTkJdgc3Fx7To7DtFumwKnuKtSX5i5z6DGe4n4uP9ithrog60KgjClLcghV3KUvzQgR
qHAEk4GVW5IDsSCgGf0WPaJt4DfQKEMGYdYe/Ad6FA9x0CEjdGvBASdp/CcACh/9wV6sqMRzZu9z
qyIV0CG0zv4YkhdRvfo5zZI1GM/0U3KupBNHMitk+tSXDHRQt9JdQ6ZkITwzkM+dGTEzheyHQvfX
HhMVcYUoco7vfAxL9Z7/boz7aiTXedoMoNXqqC6Ibb4S5FgE0eA5zFrxH5QP2gh9cuBqozlaErko
w09pM8ZIsw9VjzEY0I0LATgA39ZuxdCQqDAXGXyzqp1reZlrjpPZlhnSWB76fgyLaNLePEVEqsfm
RQX236TvUKEjbitvLa4yKAsvAXE2M/A5NSESdhv50ML2Cw6N6vP5liQ9/VBnLqGFM/aR4N4EOpPs
hlknw4kidtp3YgqzvQtphpD6NlmWbd/nxJdKXlG7Ml7bf6Zhh8UGE7p4ytOu3E5l1Tjb3k01Qsm2
9Y6VGO7o8+4H7bXP6GrKjyXem3tV++OGgeSE5Dkvdwy0btBA7euu30+g3u7jgCaqyzypQMF6sF1y
hIuwqPbJoM+OZqyFw+Qlh+K38QY7joZ8Ihfacb6Cohp3up6xtLoyOPj9aO5CEjUOxAgh3h+RA+ao
AS56t50+B8AdI3eYczhf+mXpfO+oHYzXGrmil5UfgEFgo/S7Wy+sUG4zi77Fw7DgvcisC1GV6RUC
kPLAaSEjpCP+MOGOP3iGdZdlxCik8xSfYtRX2ykvBoqKPiAnzvWivg+WuwJ/f6dchWFu9viX4qag
u4S5TZ6LabJX+TTTWAVeMWf2uIWdWF2MDoJM7uwtqTT3lZFOCC9FSvymXLDBI9aNIVgdFkrXe+B5
7aca59ZlnQakYavOjyZTyTff6OqtgWCYfI6iJI2k8U6yDJdNUMfTyTEz+9TPyIVoUpxtC4GR11r7
gjCQyhy6jzBBj+hxH7Jh/uhNMQps5GobOcQfK5/BLU9gJU56COq9JsA3AuT0WJAIfO5jMij9pBE7
M8dYWo7dsnHzcAHHqtp7kr70bZdIcd8PE+9Fp7+EUBfgpAGcOhv1a9+N7VE4KjtmPZPsuhL6jaE7
EoJsXOhwFTpbI+6GpqsXh6O5bUpIQk0WqseiESn53Cye5wpSxYRshnMEL1M2iTwZxn9arv11h82L
9gi6CVFYJ3NI5h3jz2bvW4u44D80u4kHYhd7NshT9EZjsgpNUxn0GLDs2B0xIvW2/MewnL0JmCxB
fs53PjB9br5MwVK0Rwe62hBVQoKmnRuL4CvD8En4KgJBUmeJJtZAUZzh/ECzkx0l6ZjuRmGyiHBZ
68eUrv6tXeb2Y1zVRXbCsiZ3Xph119ZoCwxwelyQBtCMS7Pe/OybMfXkSkLbrerIC+KB5BfVQ8Xf
lTPO4nz0MudymnBmurqI39bwMkyCtV9x+I61ScaIADmkRfUmW4k4bSZZ91M9BWTRD613E9Y2CIiw
hiKU9vNBUbEQvu7m/2hwaSzGEleysrszQIdym001UaKu0z/ThWMMkvcp8Wl6YCWkwDo/pugvvzBL
LvYFwvOPCFUYOctYlSdnUsU+m83+2Wu6FdjZjGPkx16lYEMgd9iUNpFLWJGLKPF9b5tTcJ2GDmNF
QAt5x6k0lPuCc1N1xFPL/5+MHP2BgXmy7ISHBmoTJmOcbRsTnw8ESIJ2cMWV6xo0xnMS5umDicpm
0wRysIn4UK3xAfI0PzFoizCFCLLwVf1Cf9D2NIxXCfnpN5noRNQgQblqFHmaiGn4qzhwD66Z+Q9a
2bCIqUQAIbRpiqerbz/RusPWrxvvJpE8qruatFbEmVNBLMnkVocgCJKbEjtvgP0+9W54iDoeKu4u
TfjuXFShexOkaftZ6kTeuYu0HvuM653lxXxY0EUdRMpFNaQ7XxgszbvWk+1nbz1h4guATh4VXZ4d
uLLZ0Zsq/qxBnpol3e7cWjkaRt23n5EryY865bqizu++NFaySoeHlMvaEXeC06uB6xwiDgrH3rtx
F+SPG92EyQ1UZ5J5Rr+q5q9LTs79xBt4dFxEsqMVz5cWr+U2GsM82Rqp6LpNUqd5zQ41YGnAfGk9
ttbs3WReEz+1PomTvjc0n/zEh3w4pAAFsBDE1gYtKInuA4m4iRLdeZZmHCWY4y5A+2VHNwymJ2Hk
7ItJnB2dln+6NY3kZgg7fwEliPQAH5ZgYuF05UkWa5C5AimQR1kxxoDtFP+HWIegu+DhKlJn2gYO
Ks85bay6X7PX5jcR6P5rkLjeNo7n8mRJta7yIW3JHcVV/pBVmO3dRuHgGRu+ZAlY4V4o2b44eeo/
GOECe7etx/QG80ltbXrykIFrL9Ot8Pvhgwk26x4+pntjy1hcermFcdTVfFBhgOUMAkKIKDLSG7fn
qmGDmm/NxJjfzAXQqkEuIUmA4LbuyQgkCclM60vMsvzFZinuKdlJZDOZyCyjdo3zImmJ74wqnd+C
ljbfNh7SuNnQb8FIVfsGTi3faHCJuvlSGdvM8GPy6zhybYBIdPOp0tpP+e2sJHKuJVuv77LS2LPS
G/zwDQHR1tLcEnxME5fYH+612YtUn3ynETX+QvXWCIMzk0YjDuZt7N6MJrc+uAmZcRo1zKuv82HY
8uh1d+wWUKdxz2Myteu52MrcG15tMSz4SHXA2m9bLovPm7w/QKsHaeBT8j4udmnch8pkNwOJ+zq1
ortTcU3jv7OBRegZFmAed3cWhO2b2CfZFNAxVPReEMnUpyHgMsHzXRuJeu6yrDbvpIFdAplsUXmn
Zm64ePCTrjgTx/sWiR2bGHHx9E0VEU0d6ZSfll6o67hqE5KGSn10fYLa0cmLS0diZ954QZLd+m7f
7tva7Z8kSQ4boszeFMBNEObI+KNYt85nL0y8vduSRtsSlxbZxJ9tPe3AcOR6bZhouhGscp5DBXzp
3qrkdEsRMm5qN48/2DD88ME1Dyp0iWhgS5xg+3GWkTIahxAZLv0fc0j1Oa9ayccW/o05VtZ/sncm
y3Ej25b9lWs1RxrggKMZ1ARA9OwbUeQERokS+tbRf30tKJVWmbov89Wd1eCNJGMwGA0Ax/Fz9l77
JnHIASTPlvG6noKwg794i4EterQjUZ+QTf6AOZA9bVQMG1tSYk4y7c8IjQpgIMN4DVu6u6pipzrH
CexvSn1KQI/xHy3Ud08m7Sl3qvkhh9L7MRbWGZ+gwZKGj3A1VburbKMJCD+4zHNmvVBv6/6iz/UX
b9rmTHW/h9ovTm1UI0pqEwrSEQXpiwu+8AF147R3SOG066INPRAUsZ+29ZG8jHf6f+VrXjqrwz2H
L0loVsxCzw4ncJbFwtWW5+qUa7oJT1PTb/HCNHsYBJK4+GEOrUKU9/xnSx6PtKeh1WyWOi9+GBQv
QjCaczdgfvdpTC+ELEbW+2aA/mSrvjimqfNp3jCMtEsT6kBKOdgvC/jzdEqukcRFQW2IU2SuxpdE
J359dDX90BOLFrrpYIbTyMWotpxuqAXeLl4W+0JxYb1kljxUcq73XE4swDBEVwiSrXdAp+R9H8Gd
vMyNRS5r6a2oFkrrCcYhFgBq2L1k7eKjqeLTFvFzv4wcJRj6c7t3qAv9ru/IJp3n5tvKqIksjLhP
b2CARI9pRXAsiagVSFaE04kP20gFc4OBmAGC7609Ai/HpqAnOOo9W2Ycw1N17FEDZ760tKt6yeb7
VRcvfaqVey5FNO8r9ipmbBRkznCDTTvCdkMK9GyN+5wlEEOD26cP6KrXMEfWfVFLyuoFxSCRBaBW
s5O3ZSPrOoDlhuEAdPZpWerx2gb6XlGjaTkXHFm8EGKz2yIz8f0CnSYesusqtqWFlnEZMUMbr72o
zz6XwrIPEhEnt5y55o61NrQ0BlJB7jB8tFcLzWx2dc6Y5j6M0vwM4lx/kI517jJnPgKu3syUJGFz
lC/AoBxWfai0CwMeH8Naf0XfdwHelh2NWfOQlZk++5x3YLhDUCZyDdrGxkToEHCA97s3Ps+LBX9Z
OF+M1f4WdXX7RsWKP0qVNYuW0p4JYtT25ghRt3eG8n6xqViKpTMYensQZADjJg3l0HwcBZj6MwHM
kxWOjq6co5Mb0Ggry65vNZLAiY4DYnFL+6bWfeGSM88YoGARqg2ZvZUYE+5F65b39obHJIuDBTRL
pv6jUHA/McMnH1BFV/jkGn+wRQWANSCrHxdLuNPnjoqH40ZE7b4E+sJdQrPNE9BX7igbpZW7Jb2z
tTBIYo1pSJ7qKBVP1MfsTPMysc54Y9RHmdf9hxoUTQSFbeF7bkE38xV6xDddZcaXHO5M5CObJtW0
naM3kYPqDKwo1bygWSP1gcYcszTcAEIE1lxWj0U7szBg2ppqcpB7AAWWN9HRGOaE0yMRAwVOXRX1
Y2IPOeEcuN/fpCF5jtfMW9RrhlI7tCqd0wjOS5+Ho+Jd7jKJXCrET8WnssTMi2aQo9UFcish7phb
AfkGUwO3d0/xyl9eNXeuT9ZE+zFMLG/RDtqylQA9E9II9yLJq1miW1Vok5xDmnlkc5S0jf4egCmI
3sZuTBI/HlJv9qNYlt/FMPCqQ2tuAeSW6b39/mXKUYsH32Q8mQar0lGmOcY615hh8U9COIsDs7VV
jj9qawrANaoe8dKL6lCkGe0elAWYcCv4KcfGoAt0K1o5G/tervKydH39KCcUFRxC5q3kJsO74TqW
9EO6Rs+zi0LFMB7KBeHHtTf24/fR3qwSg5BNcg1NLHnKl1EcqqGqXkrDc+5zxwOG1AAHfpqSRi3H
mTZ8dGsNfOijGHXeI1U575r4Rw6evcyVxvwPsSt+tJRrl94/jGH6MnyLo9bz+2sl1EfK7oXMzYmK
mFAH9S3FfAHkfehwB2OZgXUMjhXGaaFz/fiwbnWsHPT/zlOqNN3nPKSik1CospNudzRREAEjcvXb
FMgB1xQbbm7C3L8CwK5ohCt3S2XcFPjFbTKaoMu2EpI4V9H7cBySZyPTxa4tav3MTJpUxXIw78vY
na/QMqWf1jWZnidhjb+31f8jDep/LRz9i7b0b9Glf/mtv5Op/n+oQRW0FWnD/r0G9ebb+P5XCerP
p/yUoDK8R4Nqcd2gQfWY5NNq/ylBNbb5z0+mqSXQnDompE8cA8DjNhKqqn8wTU3JQ0xbdfYhyB9o
Wv8nmlPsHH9t7OqMR7aXEYTleZSdv06Fkt6axworwDUJFc4nHPjytGAn7Xy5FoTIJEQEhSDczqgO
WwP8Dmx0fQV6NNlucRiEaq9kpA/is0zootROgemynUeTuOCmnWWIEWz5hMl8/NznZRdC+WCj1Sxc
It7oEize9BmUeRvzwmGYFoN5nAKJP0bj7dp5Ecw0rZoGmO30eKmVu4l4ASs/Ol1WBkOXj4PvNEt/
sLkX1H6TZNA92IRaGeMlsj6tZXHsPVL/KT564M1AToNk/pINhUJEBnX0A4ZYe5vGcmTDP5XzbRTV
hL61ccRnx8yz5H4GKs+hjO8s9uPGMJNKieUdYpWSjTgPbrzctTThl1NMEkEWssGdIXXwBuuLFa0s
pXVLIMK9QNl77zHOflhhed+2xcRu0GEPOSX0XANiYdA9TZ1zLD3CsYPMIj/nmM79fNfRpqtCzerm
vrk2c/HcN03vrOyWI73u22NkyJTcHNDZpnNwZZXHcMmwuuvhnJVdhR+2cucb01nZTAb9MmonSxmA
wLASY/vH+2W5kI52qUuqwPyiGgR55sOYVxgUkKSQeizTCGRAjvcXU2ZZpJ1H6Ygnbt+4DX2ugYAm
m3mllmTRbWQs2h5IkqHITlK9Sae9HUanv1K6RnpA3CKkro+6YtN/EV0Cig4EwridOAjC1jmT616b
s4kSrbSngszBfhga/QYyT9abHRZyRZcL98ok2P19jqNEiPV1Tgta5B+QUfqy9CWA/yK6/3EV/8+C
97Q0xH7+regedfumNPz7BS985571/q+Pb8W/buqu//Znxf7PJ/9c+jz7N6btNvJ75sIOdzLWtD+W
Pp1VETmXh9rBdfiHVfGPldBjuUNMxsMMyBlbow/4uRJa8rcfmnxmicjAaN0a/8lKyAjyLyvhjzxb
prSmQI0i4Zf/OivGitooe3YEtBhpxStyQMLUI+D7OjoIBdzK8nZNyTVLm0nCjGTXv75qAkZuIFLj
qMZGu+I6HgCmsE+Jl7ZG872q6zqujsyZhrPbTiQ8FZ59qYdKe2wr1QQ1OekXVFyGjzqH3qDbzM8Z
gZuVP9SZdjDIHCF4JmvxE7Nm8feMvWhbXC3eGJkHspXQZPIcH+vJMU8phsyyOyPzYPrQRvfTSjQL
AhsHbwP7LmiXrWqg6dsuu9jCPhsWIlCYgGEStx+DhEw/ZI0KyrHLArSIy3XUxfFuIshnHvWvicac
ri2UtouyzNgv+roe6MqyAYjFgdWvevGWMdupBlrOWqBqnLtbGMUM0uKc2Fl8ZfvCKTd+aNMdzdLm
9UsDYsnSWiHwHe+4qCF9cLDKhaVhrEdayvh+a4BjE8SOY9xDO1o8aiBY87uyhcQxCA/NhN6YyLCk
GRL5w3wdjQNNx0Kd89QB+ecRAW2WD+SdTAy0nQPI/GNDv96PiNUCdFgjZDdjPRSRftCYT6O8WD5J
+j7BRk/YFU3e02NkTFgsA1RrqdFAd4cvpfJCc55LIGpGemk61G0mjFKUYHuS/Jo9CIUqHHJb81P2
y34r7aMXeed+qYHg5aLZQti0T4uZ1r6pD3Knarh85jDPe/bBnq+N5XISdZI9bVyEk8KsGzrO1O7V
jCtUKKKaiM6zYMHgk8Uge8BXafktgsydZ2RvDfv4Cx2b0wJCNaDnjm9KdfgsiviQmOgxvbZpw6LQ
sA+3T7WyYdmACRXsPOPRtvZalerMu9bk4DTl+8pGLmNWdcjqqAPONFVACjJYxcIDZQZHox89GXJO
PBWA/Gxstj4jjXuPmGfc02AWiHUoAlj/7HKNNbAUbmTciadWZMYbpE4jQD58mbX8y7oQED8T07fL
UpBNskIfsq5kJdBT8CjWMxKR4sY6Jqs17BDuzQEMrDakmfdZU30Z5s4chXYF3VPVS3sgicba1Sbt
C5t74T4ys+dO2PF1pScljrsvsad0SFhOG2Ai1p4KC8h1MNiJFTpFmj6w6wDBpoDLZjkAqwYA4pMO
WTE0HC9/WB2Mrkqt13iZCpzB+bTpsuElYuAPMVI4u2qGINMLTb9L7W6lbsrLnUGDMxhkLsIE8ixz
hcw+GbRygzR2x6MQ8amXo7iwW0AjI5LmeZsh7wcwrWBKMwAysTeFcipbGnp1GiiZ6c9LZBFCobF1
KseWwQqstMAbVih6a1495pq53EXNoJ+NXk1sRm07wYan5cnObtwpnPvSDoaCGgDgKMMWuxuuHA3i
nGdrVxVSqEOd2zealX9JaecGoCgKEIcOd3531Aio4vtsViDkDmZkLOj6d3oHLi7YGsjluAo/s/tH
3U1PQzXaZ3cFFGN18gH3Rsvw0Kx3CZ5L7ImFHVrW3Pui9b4OEP1SduORMdwVQ8WUOYOmtaTaN4iV
y77o1gvoo6t04veVUx0m9AjsnqqKzbgG46NTTbhEIzntG2zXsNL3to5xo7vrowJudXSIIfOL3NH8
yR36AKXKshNpjXYCXCNhd3Z3vQhnP5Ti3WtNaqA0M4OxVPIxElgPSN9kSq75OpfaYbbab6OinnPw
u97QuzAPemEY58gtoM0WmKnypVEbn2YbcJTuMTH127oQb7atIPBY2UnJ+RNCVBqNqY3vazHtEwPm
6skjJq+g5g2bxvlmQ6MIIFX1AY2cJ2EMF8fquxuYq+cUeapPM6u4Lhj5ITe6K+C4hID+XRBT7feu
G/Qw9ayImn6oD5aFCh95fbZrkZBeLcXUISzu4OCYkXcs6KwpM3nzYFE8LdZyJHYOHD1xyPhrFzzz
bjGGKF9Lv1rXJ4rC9I5W8FVmcBOaNciTOR21IDdiNK+DlEAU5WNDKyYEg5NellbBo2wbulSMAeMe
XGORcHthm2G/Fvn8eYqG4Uh65wc5LWAx4iLZD6KfDnM1a3t8VDJwytG77YuRsQYIlhaHGW98um5a
FQW9FHStCPQj64cdSrqfW2D+LGiMR8iqG7wG+4M2f5hpI1gLhwE3/tqx1qR08UGZHVl/03OCqPUQ
M93Y8GKSfQapUW4hzEPKeJ9Qscnci6Ixg9lqDOJrspcJoOuJTszT0qsLyM3Ob7T4O5lYzrkAt7zH
V8u0u7GNvaw3EAcA0bPb0KWpN3/qyqq67+yuJqV0Wc3qS8FWvn+2UnBeOecs0ozqONOctrY+d4v9
5FMfjeUGVqPlkjF74+wr3dtIAoQDbJKIfLvIangRyjy2YPhGg2mlLaJnc5gq04ZjunRMgncSMo2W
od5Y6SjRbBBAzOh4OHb3Wo9zhYmkM0cFDSxDeeOQ35UVhIcVftV0a9dd/0+J/SN55b8psQ0LIc4/
ldin6iN9r1Ckffvx504fW7DJj+f84Wu1fnM8yQwJDSmbrc27+oet1f1Ndz08H4jct7Ja8NAfhbXx
m4OAnzaDIw3rd53mHy0G5zd65Gi9bFIQMMNRc/8RGXP3u5KWtJm/tyZu2Sx/VhfjpTMBisNhQX/5
w7PB439S2tMkIHkqmbVtYjGHjFaLd5kxJ6dBrlMIJevIpb6AxQ3UoBG6m8fCuLLpyV6vIIVI+MQu
t6MJPH44AzHA5NZWb1BLGYjEXs5sgWeVITisfl9yzr6VkN7prhniliQPjIPZ2JnXq0GIBqToMi53
cO/sQ2q7gL7z4qGbh/FWH9/LuoNMrZL8U0/26GudpyMxmXja10PO0PVdFX05YwHT6GBoZozmaPYq
c/bNHnPSrrHb/Eui5Sbhm11JD3jhnr6rxZKe8pkMSqpNb7iOUQSZezp7qxXKTriUlzVYIGptL0Mu
5XLvAOPLOBs/J8lVmTO63JQdqLQQXGwzyLW8/rpN/F7rXl9vBrXowWAW6kIhM31FJVK9WhgnCuos
TF3plLf3S5PF74J9MuJAwV6iZR0fSoA0A4FW8N2nm5WJ0J00l9rjbjizeC1wYDDMpvkNKS3zPQ6t
dU+XhURh8g+diXke5sVghC7gE6IK/yF17oxWedzqzfLrrAoDrkTp3tkQMk6MR/pHc5kUE1MiCrEL
mMdobQxWES2v4PTETpgt63Bx5ymNTisWu/MIkToHysVAk+q5JZ1KL4kK6DSUg2bZDI+Y8zo/GwwU
LwjzjM8pqvzPPXCJUzNJRoIkT19N8JnIT4MaWFNVBtMcATuIjeGl4H5Mwccc+GqKuvYC+mD87nXe
in5w6bUcII2V3I5WBX+QpTeDkeMBf6VNN14X2twZFEZD/t5usrWYAZg8xGmJJ1Ug5HjLMmYfWweb
e1zemvEd+5rK4Ca6pA9Jk5svIi7Te28FQEPd73SPRiNQCAJxvBgiG3Wm5TUUULOPKRnqJhT92B5p
jME0SUpUlgzuXiHBdWdTL71vEw7Jbm/rZUyigTm56W5qW++BQIl1ChTzYe0zjD/7jvBh+jkY+DQ2
jmrNv1oNVTGZf4IUBn0tQ0/2BgN2o3riOObPE2CMO2fO1LUijfjsdIJYAIPsvCsKCwvAxxKXIacr
phez1TfJSq1CreVxo46ta6qCgboOTtQNWE10b2zKuMo/z5WRWUzPYm/boOYzrt/m7I2pzj91ZcRw
3maPQAH7QUFl1YurStdnqj+2O/1KKjr+IrIA9eiBfGpzOSdo5I/tZN8ZFN9hYzkA2U2mq8y+vMe5
4OrZqXkoXqOI2GejIGUUUZDlqSBvRB1UWznHvHZoEJEZfQDJoQ0S9j03VlPOV720k4PFBNNXNVl4
hMDEOy8a8x0yKU5FrpeHiB0YoYdwL57naDLLK3vo9ezOSdVaeKHVQH56tFbCqdHHQE2XN8JoteM0
dJ8sokbvtdzdVJydOZ3MbjxDcLKvQUt1h7Jnd1DMoGOboVzuYdCL05CRDl+7csPTqeJ+6szugSy9
OYAKlLKx8Yqd03AgoRVAqFepb7QJMbBcHyWIbr1Pr8bszF2ev2RqLWaLqN15qXi1cZKS26qdQcQw
9WE4BBpE8We0KZhbZZFbbVpodrs6MPha9tgM1W2qW6/eAJOSNCBvxxRUu85WIzrG22q9DPpLZfQN
46SIg7x8dGq89CvfYdTrlywV/RIYXq7vdZU8z5sPiAHIJ5ea71S6zVfJEdvNqXjQl85DfoBz2Oxu
7SnL7vq2+mxFYB8hnDhowvalDhI2NUu/nB3qYh19GMKOMRRVAXeQXq3LpgTw6WKTJzCMijT4NbGv
6RwoKht16QE67hecigdBizo01JK3jN0cPWR/l5y7GH4IH69ZX5NZqWsPcebengxfcBpdbI72lY6I
FwnsUD3oSO/ITay0g7WsnE1Lvd4skOUAbtXke7jIKO/bZfEezLWDJRSnfXFPxOGEIKX7cMivpF0R
U2iXXksk+OSWtElmXExjRTcJUeISPzmIGkOmiPhzZ4kGCykkord4uUEmiZ54NLrnNY/JW4BHdANx
6l52WsslAROuG5Evl2Akg64sysexiKJ7iWzRtxhHs3fQISRxmLxIR2aL6/4dOvV7onRYfY0z3YnZ
my9pR2PYRvL3yKCsDHrTPiunrCAEcurgOXuRKml9+sAkGGYzfSmbdypy5yv4f/XgajDTEbQtexMK
LrM2p/huq6i6WaedGtbhauotE9rkoKwb1hjtKiMBRPgtO4MHWSRF2DI+vJhQFAIZiebgzSr5ahUF
15ZXKxU4+fDASUhYM6j+O4QH0rcr2wFut6rQMH5Y0mgziaw7latp3hXYGkNtWJpb9ORvkii1XWto
+WNJ0heUdwe5QW3RbplgZnFmJMyuqQvsAG9DtV9S0WlsO5DW0Pm5aKPtnaWaYBu76Xyye26Rc77a
J61Auh/+T538/1InM0hz/rEVfUPCa/0vzpBKTenX/M/18s/n/qyXbfM3rNdcxsI0DTA+HgXrz4LZ
pt1MZJMpyf3CLw2e4f8WzNTS+GNoNdOI1nEBMEn7oxMNBwb7DAl4Px/5jzrRv5TLJlJPTDiu6QrB
yfRvIJEI3p6TGbC1276QtyhyWfUacBXMgFR0FnTInmdHq/8bC8vm8fmTLY5XxVlM45dXtBzT+5Uv
gKC6Q26fVUc23t/NUk1v7DjSPdkbybMoo2T3py3Mz13Cv6qhvKvTqlf/+3/9+nJ8UdvsEo4SYJZ/
b7aXcPbxT3j5sZA943YBjvm4DnkGIb/Vzyz7w8c/v+Cv3+oGLmFGyepN51/KXz+fSDNCNrooR93a
TLuFEeCjUUbE9OT80B/iwjskRisO//yq//4x8fbhT7ddrHcIo36xzTRZYfYt4pHDpE9uiAgC3u0w
pgfEIu6Tanu5/+fXY47y1+MoDcKKMPs7fFrXJTlpe0d/2mzRKO9WTrAtbKihpVLMzSeC05vbfojk
MWpcVBY0NMdzPKiMexHcLSyszZ6m4HK09OGO+QQD2TrybnJUTtkBYgC+7C61zhjUjCfNnVCdjGBs
ujAxENgUuSq2foR5p+guaqGQ9EdrEHMlWVStd5WIFb9uyw+zXGx3MrtsblVsyqPpdsWnImnlJVb8
jPmB0wVy0PRrqcQKDagUTzrdmh1Z7th8SoFEpQPV+NQxAz5bukaBEzN+rWzeXO2RuOmXA4kdTJOM
J9lq9asgei0syrS5hS7e7G1aIvOeTqJzz3coDnEXqRDEsXcwlWae0hQtvzfynkndo/coVXpYcyt6
82xUh3A+zPOIhyQ0MjhkvhHBLlpoywCjqXpOIa+fouvI6K09/U/r5JArh9CJu5EPJ5X46Bm0N/Ut
2vvH1dnUIYbhld/XeCwQ40di2sNBJDe+0hF8zPoCX2edc+9A8jQfseb8PYBjLz51sYQ7tyAXf6FF
bdTPbKHxP+XuhpRLV6fprouxhfmuSV6JEowHMUlwuOxubF4nB0K4b2K0XXfjXGj0T9Npui/J1xIo
mQv3frWUe4+NrZj3ls1gHRNGCYW3le3Tdh3fdxXiNvZitv3USYfkFpJH+2dccauP5NK4jK5V7ZWz
WPfVkKX9Tmsmgz451iLStdggnwdtkkDmgOPdR7ljf5eqcp6mznJvDU+rH0a0Z8c0S9LHfmGKSFxV
PSXIMm2Gz9Nq3TQNNfm0FJAYiwb9p+ZU5SerymydaCgAlTgKRjUeXFUX36YUGilK5bILauIEGhCO
9N4uaeE5FWQfkyhwIx29R13EaBG0qe4+Z60x36GvqcNloefG+yw2UD/+EkKTZ/dTRQfMOBuU3uc1
qiSxG8MQv2fUwB+KgnqHVtb+JIRe3igCux9dgqQ46YnTqndorJGIjRIFXJJtUnJ8TNqHbozWZ71j
7uE1qXtPZ5HDJjnynDAiYNLW3BLe54Zw2Y0ndEBIo0B6TvGOcSIs0imu68fJwBF/pK/BV0M4qHVy
y3K+Yz/G2Wk3He0IzeJjqXTmWubWSNqMhoSJvlByE0HcvG2Z6xMb84OUy0ZSAluxzPNijlw/EvI3
wdDyGn2j2I36hHrLRALF4LFUKCjqaR+xMXosZfE97dz+yirm+mpDeL6tEt38vtFMeWEDA2EhQzpq
qj43znqyvQ1Gkt0BzQfwbgLwONnGhmt9YPfH2JGepYGmi+VSpFV6Q1wFckoQMgdDYxVIUn6z1Llw
nQjfVjNyyBwAGV3oLluOJNgerr05Bz+667KoiE88t723zE26CdRYXjjUXM1G694TEmE8ZbKMjfNU
qHXExrS9uzGGSTRLENe7IR1QD84Uz1ce5T+SzZo4wSxubhPsZ29RPlaPqZtpdaA30uUuBu4iNGSB
jrBHSbbrTNaVeE1hFRPno/sj6PD7IfO8N0XF3DAkWb23Dk38o207y3CUapEXDfE7trNVZbBwZ1ve
lFUiTkUX26doavUvGGC6F9ETPdxbtQs0SRKFANVyQbsn2Ly8TH3uHKNW8YktBrjekpGyphysR3pe
tq+slqYZLHrNd+H2dQiIIMlYcXTkbk40obD2SAqbwx7e8Z3l4BkMad+wluGvSw9OKvl0pVibfKc0
TqudBNK6WdI80B254OQET78uPmazgkllunDORBT+aHRquRSBB9WE9l+HPcBj8vPatVnzSM6TewDM
TF4fAM7yBql6fD3XNcd6djdVJNEJZoAgdwyTUWm3a7ykz0WMI5GbA+d0XvDp5mHehJVGJy9O0/JQ
Qu1T+7ksVeLbdFMuuMLbwLUnhr9I7iqSlc8d8mGfdkd61cgyPbs5OyMjq2+7amwu9lSzTyq7dKeN
MX7JYiKZ88eyPuBlAk9eeHtrc+Bhe6s/okTXjma2Ds80hca9S4weJialwrmd5Dkqa9d3RnvwyT9T
uwyq6C6x1mxvYHk9ijkGZhs57rlMXe1RTM3wrCREevbaNdPENQuMdNpGVwi4feQINA5Lm3Gc1hn1
B36Z+lAlA5/L4WEqqv6szaV40eJxOI3Rku07kKbs46Psqiw65y2ztXy3ukT66U46lQExhkiTbbUG
oq6ZFkkX5W9jbiPGSUbRm5ur/DWm6wanQM/2pVG+rbq+4tyL3HO+CPuxoeF7rnsjC9zJ3MDqjtf5
xgDAdBWQ7/Ixui4gwHOmwrS51TsjRrVKFEx5ShZRvnh1XU6XiCSCidV3Cxug9W2mO+7mXJOVqvAm
NKRxzCGAxFQPInQYzY5moX4iFISAzcWujzbG2sbv3Gzdc65Zzh4PFKYTmetk4KW41urObYadiOfh
m9cKbge2GJPzmhnzlb1CV3Rnzbr9cTIRhldpHHEg8X7aCbGDoIG9LBM5/iSsMxG6abqZRYuJReBI
vnJGWV+NSZzSYABlI7MYz0MbLVWO8L520/OAo+5CLJt1WDXmZzNld3XUFAkVh9Yd6EXVmHmuIh3D
MHd77+QA4n1GgEVvK2dOGmit2V+ijbZ6xK+VXOf5SrZP7wYdo2uCIDFPXRuRhoCA1IlD1kvrYo48
vOAnxv2hjZKp3yqvBgy7tLb6yUal5QCbbG0bifvUjdfwodcgMayvC/9DCu0eU0//NCnszO68Be3R
/7nMUrX7JFm/j4v9UibzcmcR3zBcFLg5y8+92KLiTJBM91nGhThxI5VkNyL4WHyXcL6Ma3EhMX1K
igDFwYY/IC8g2hXJYKmdzHBE1D6DPzc9TGmzXixLrN3tOM+2Yh4Q5+gYhnVqKKtyFpExjOPxLpFN
GhSOZfZBPtF5fxw6qR8MEjmuJDucAIdNWu5avAPPiIqQIVpRedRLrb2ZKzd/qbTlW51h6HJ7m4mm
pBBAY6hKRRBOKqg5sqJPjvTOCc+ktjrnlVWTFYLI+33NliWItFSGkODl9dQZnECELvJHUAP7DD+G
ihFpWe9s5g5X4zTKY1EgRNFqz0VYF1uvJHD16didKTFIKDGcgugKczqTzgbqsADSjZutrN/zxrLP
Myqh18lIxE2dudtMz12HV6iaNaExfXZfexrAGKMrTDQnZn7uatPaIc2ibzE1tvNNS7B1kfcqxutY
avTe7I1zTT1oQcx4XetYGSB5hHcf1bjvd62lzd+MFjRkWNgaUiRrmZg2cvTNxKa2LElGRWE0uYFQ
HbJJWfO+yRU1QmW2N01dpfs6jvoH4P7aDvNOPIeUdGo3ctk+bHfbEa1zGX0g48YoQVziFwIptHsj
depvNR2jfQWB78rUuawJXuj187TS7aYXWz41yAmA9K3uu0uE5g45KvDrWCfBBBamwOGS0SZszVbu
M7I9yRiJuuLAOh99VBggDms/pV9sZaqTFfXO3itobS3bmWXjDANNVxGkWo0TiPkkbzky6UquMa6s
SSo3VBmZGL5pt09apx4JfiPTvtHroC8d60Ae0Ih2W+wjbFzHLcQdK8P0bYnRzfO85LIMXn1henZr
V9rXTNnl14j+eqA5RoY2ZzCvyIjsd527pjOBTKZ7HpqMlt9ECz51Zou6XnZ7s50IuIgkzPs+tYwr
D2+mj5v/bSjL6NJAQGEhz609gnIIgEj/65AUkOIzsRnxFxQUfE9l3ntoosbuqUoqwiQWXFc3ZJGI
IC5i/V6bVcWCqpGeFHfWYaK8Osqxde9EHR81MejfHNyCD5zUBKPChZb3ES7cs2MXyw4WiLxMsOwp
JXBYN+4oXug5suVn+Fhi/5GzTXDb6lAZr8aqj/6khHhpbY2ymTgBXI96ap3GhHAvk47uK2z8Zq91
WVz5EaB8FACZlEc648ZTOi/sOjVzwH6EtTK0k6bZL5VHeUXKE/Dtmr2mWVDt0BJ177MevGc9tPlj
TVIiA3rslo/jAolqSG9ANjinhdHd7927v52G/htikv25IHEVzTU8bxLJf2W5mehsDaMgcKzupxei
UcXL2LkUTJhrvjRshbZjCWa8LAhCR/A64Asw+f5uCH3Mz7oF+hfhzTSfuqWoH/65e/BfNQ/MDWHL
/sQ2acz8AmPqUOAq8Ljpscf7AnK1jG10JMRBM93yMkyghvr4YWcwuZXs9AUL6Sx66vqhbfaFORsJ
XsF5uVHKIO6gwT2SIXHgKNOR/5QnOMHpmptnURbYwSvPPK89LQQtjq0zUg8OaQ/u70SrZL6DHCmC
JBLl9x/F5o/XckZ+0V4hUMwetg4/jXHykJ8ws1vIMEaxlBIv7vh5gxPoxzHG11cjL1/kUZ9W53cX
xN8ey1+aO1urxZTcf20DujDtxF++rRKMLwF7bkKsB+7cBknd/2HvTJbjRrZs+yv1A0iDo3EAkzcI
REcGe1EUpQmMEiU0jh6O9utrIaj7rqS8N/WyBmX1zGoiy5TIaACHN+fsvfYeB697pMYyjEyGufOb
6s76gj/U6NY3pDDBods2qTb+qbYjISf7tPPSY6S4vn40+9uiqdnnMNnWe+EjlmvaQpAb4k3emzzj
73xZl6IC5UFJccn9tX5mEIzbV+vad77/ZSzQHtV2fsuRprod5VS9PSj/bYrr/4HuEY/m2A8P5PYF
4fSbpuPmpUCFjdi3/PpFp8jbfixev/3a99q1h2wDJQcjDnU1LC9B/e977dqjrI1YwzTRejgoECUC
53+IPfCTgFazfE7tfAj+45+1a/MPRB7UrhnKjGLgYH9P7OH8PEYd5ApUj01o4sJjKvkVauZas2TX
lg5HlM2cQpM03yVLSWit1s+zVJ99In3wD5BVWfYTUTyZ7Fi8Z3XpExMUsol99AdfXZJ5ra5pBV5R
TgJ9bsgbq2ntTW7SwSa2iFD63iGksi+XvWMX5raJ0TVDDgj2NRwtek99EHqBRR4CKAuTVXWTOb7a
sYOZNrHgPY2YaO1MlLyn2ZgUJ7tnKoGPvYsgt6HKGEo3+4yXmYihgh8nsoOE08FryUBpnwU7lHDB
W73JIJzsish7MkbzIbPF54GTKL9bP+dV+q3C472ZCNcJseDci8TvNhYWbmoyk96ZbfMsYStsdIuF
fjT4emXMpDcVpckx0rtoW/8iLrXeoQOrwwH3RawLG72Y+mbROtxI3O/0hNtuaza8KNEf2EJV/J6v
wGUw/YsCycU2avmpgbNdONSOsWNK7dbGf3XMnLbeVzm5ybIBLTQo535VQ+7W38zY8W/SoM/YbMH+
AMBNHhy17B06geWeKJj7YM6HXb6qyfMYEx+xr3z8EfJC3/CBzmwFfELvVbcaCz0M80FVfpsJODk2
dmvRw5sVeMwZg0iQx18IoBdch+AxME29s8ucKrUJ/zGhhb13gGhsSEK3sPQH3WPkR+qqgaYU1gYn
2XrBYzf6XD27A+gwut6FLwxk0wyStGGKnJ2m29Ye40DMmONI3w1bM3ikvMHuTK3oLNO9HzjZhTGJ
UBfEmwV7kfXdtoqL6dILNEWveh1Fmp81A+8GDLTaNlVn7bwhyQDbyYnLxMDqc4Q1heveMJ6/TYGy
NxZREsBu0s/g6bj3C/9HQjRlLmGU21H79C0HAvyKgqvUidrfWnTxr9m7BmHbtc/n+42dD5wTkRah
Hvm+ccKQ4UTNrW+ahG2qn1+aIv7GQ86olvysT70fszFDhUMAx61Gz++JeLc30s8+24IPwpPnU2pT
6U3P5aJj8ogCRyMe4TlB4RNd0n9ersEw1WHgdc+e4gWlxx32ewaTz9N4vhgA1gaExPwoCs/PRTVa
HMvAmuQWEbNOxKClOxBdsgUTD5gY8PjWY7YZW2CkNi4m0lA4TbeqwmvFDnnbmAOfgZjgk98ZEAol
MjC74bTf6IWcK4+Hch5tVL9IVMsexYm9lgKmsVTXvsWDiiTG3PpDkqO4JRrE5Dkx8yG9HxL35vx4
UZFZjqbord3k5P62r1aXbo/90iRsZEuXAet5YpaADACNDmJ9DJVfhed7axR8fSMClzEgco3JINkS
6RqENhuR8DzKF09RbKjb4NAR0rabC0pC0qZzDVGWIMl1AKwjnEf8PnWW8mATwY4LjufbWQLkLett
1v1o81MMo0lZmtaMiF7q1DWOpP5ivKVSSP9IGMcosJm93PRzSj0uHIX6RnoWim2bp8fEpkHMITln
VinICqZhekUg43Tjkt7sj9lnI04pypGzfBUpBEAUzNKwX6hYAcKmd7O44mr2QNiiAwWMRQYXuW8B
7w5Nirm3eCE/HlH1Um4omB2CJIfagb3/KhLjEDqdLUNPm/a2JSVw03AavBglJyWvpKgypYV5pNxo
7wygAKEXCya3kVtneBS8o55MPCSJh0XAq6lxj+04lBBvDrYhBLuCaL3HL8IjUh3pqfCHhxH+PDfR
G7J254d2SHHCc3Z55LWTO7dlSLSuc2/N2QzdxkAsrKt12RkZTM0EskGm3L8KR1/SmOUVPuHppvfU
N8D9XJqZJ+B8rRE3QplCSwPrfS31lVLtqFmieoI6iRXXbSjFGdEdEIZiKyuSzPyo+dZ4/HXRZzse
engBKfOJY+R0Vdv2i28a7q40RBxWjfdUVE61U0ZyZ4z9jVeBhbJHP76c02kt3udo6rayn82dpUaq
2tREZI/HZvmk3LwYNpIdgdwFKHeMzbK02WdrDUcX1EPdEI3loxsrcsr9sc6u57jrL9PR5BYSDgdV
MooFXorMbPCtkxt0l+CjR5spKUaS+dpNlHtnBTxzmoO22y1OUotQNsSR11H/YkDGou8xfHFSk0JJ
bE/qm9/YxiKZJZYFCBuimaMGY7sPCjUFlOQoXoXAH3jmMwf/QMxStLWEH10HI2pkThEAD26Ulfje
BaClrjgSc6iN5znGxZz0tMuwNgc2sQUt4oqwQbLDaW2Q1ryLrTIyHkDykRbnyccftmL/omH9y957
3dfAD/DJJvKw4Ae/usPywLAWAHqI08m4Oqz4FWJEfaYg/7GntsKw4qlzoMK87YP/X/fdb+/rCKQF
eH492/zlvBjQA5uhTvVHsWKqJo5FGztVryX+jc1Uq29//S3RA/94wnh7N48DDV3kgPDrX96N8G4K
ksS1HfOZAbLuBAIVGbvY6My37/Xftr/nAn6pCHJN40T/n/+PLOQMIJ898793VH5Iuy9V2aXlj2eA
77/1D8G3/MM3pYXU659+ye+HgMD6A2C9JFzEITEMmQuH1n8cAjzE4Pa6MV+zxDzG8z8PAdYfUKZJ
I3GpSqAY5xP+ovD+K8X3z+dijJSBC/CWIwBuM4uS4vrvP0gQLGEmqncTeQJ70R45kE53rgBOsMyz
Iv2y7dy/pV15e0M0Fqh1oAf5wFB/fkPFt66tuqCuA6B7KwY670tA6YhcseYYz514i+D6t8/kz0/J
9/dbQdlI66G+/nrGWeW1qJ0954RuT76wJxU39up+61x6lT/c+99OO+e34lZzr12ss575K1m2TcYk
7pVwTqoY3ZfUy9qjq9e2mbRicaOXJXjyVCZuWnaVv6kG/YtvyUhyGQ0+cqc/UYHHRg2zCTDu1FnU
eUq/RiGAwJGaA1LV3+H4hfhp5jl/UUYgsitXrjKk9Rn5cdBMGDYLb0qd01gh3d+gY1hrgZmZczLR
XobJ1M7q5LKAWEgjo6X39+yIiqrhhCclNKkm/QZk/eevL9EoSWlykJXobNYF4YdRnIkk6nMUrSf6
X3zdAMPpwTQUf/zX3ktwXkaF5VBJcn6ZduPMJm50bYXY3ShuwCJCkMNt8ICysv741wNqvY7/rCGt
11lSc/UdTvsmgrVfkdQELCDdgFV8GqLkW2d1ONkscFF//Sb/6toxCa1pI6b4c7GII77jaSt3Tovq
KnrLA8U6X9ZGKBZFN/av30ysV+fXr4RtG8UTQQ5YTX65U1gjxbAA3jxlVqqQQA+8J+2vTm5yjIAf
/YbmjEPX98aGcvMwJ9q+AMxtX/zmY/x5BEvTYdoDpMZ/cLL7ecBElrCwkClAZL62Lm1VijXvC4pb
bXSM0IZu5U4pq5UbDlt06M8Pr1tTGmcGaY9//Wn+1R1YMSMO+1T8xb9uGxQu86mgT3TqOK48mKYJ
To0z08nhfLL7+28l2Rq5iBYRAP06olBZtxVEb/uUulzeIIh5ZEFJMNX7kjvx12/289rC9O04Jihv
cgos3u5PwxeoGSXdpoaUOpuo29FH1B9LO68/LmvRmFIxs8Nfv6NY79s/h9f6liufz2QJZjRT8f1l
OavV4qAs9IJLc5V8Qcsw8k3HxvhBjsb0QMIl99V2qQAnPnDWNOaRInCpOuGhBVPop7I54gVvj+cZ
RDuqxtmxWDQcosSAQYu+6XcXCaHxz5+Zhd9jNmUggiUH4SB/mVAgfmTOVNjOJVbrYo+Pm5NpKnFQ
io7WVWVCKYlDyENtBUsuq2fC/nix+7Y18mKHsYXPCPySGxm5sX5d7EK/TlCxAMomC8+V1RjMvGab
oWx3xYiZVsSB89Ik/vSQy6Y9gsDVry1Nhgtv5vfok4FlHQli/agHj54XbU3QZ1zADWnN811MYme7
o94ZPOklMaj7BFEjjqJzeenOS/DAFkEiVZi3acSRr0+RXsNJ4T3QrZxkB+WyaWDmIHOBioSxrBY3
a9A1JEpH1B/nytPLwSAiRV6OtQ1jTcfQaOCdlcmlwoH6SrZy89EjT7u+RJs6P+CCmO4Mi145cfSY
zD6JOeCWeQv2SbUZ/TF6grrE2NNKvoB8YrQ7oJleiJntXqnkrCv0MLgvIGSsLzDErOPAYfChlbo4
uCOGcy/lQIOzBZ75BsEMK4yYBfpKu+EhnVZqbER0jj05XNEItDTngPQQ2XaHnwKdIAoo8UhZhOsT
wPF+6Lp4ebIGogHqwOE+gU8JnsTUdq+qiDF/SeoBu6WLhB36GCueerbWknrGbF8EEcyYTZHNsDA1
183pTbQx51WuZKUG9Sg5Zs9F0mbHmDMvXDqPZj71EunMm6KcF4/zFhsTA5bdXdyAHDMzawU2znLa
UbE15NYtc3HTpA2jRtmm+0IOPFdzRtwGE6Dy5zIcVl4xZ0rmS2PwwGl1zsAp2ppADIVIbLHOt5p1
UVa0kRjB8YpGX4gtTgxkLNsZIjBuZ4Cq4xbtIeuNVhEJJqK0GctDZgRPnYkS6uBrahw0U2nYCJ+1
SGtPTfsZ6z/QtJJkx7AGU39NQ5JgdIDx7stA2/BFJj3+NhBbxKu5s2jfxfZiHQkuwr5mxdL5VA5D
+Uindr7OG4xGTTdVCHMwAPh7kZrtZZoTQB3nM2/TEUYZjuVS9Vuzi+QjsDxcypw68Wh5bjbf+KYP
0t1JqprWbEAZ0+3QnkFwDOdymQFqm+4Om1hdXypzBlnLmEw2i9mV97ruqCKtUuevldvqb2QSVRdI
4fsbWgD4lmZQplMIUKgewyVn4hpNDAxIQub6WeZQGPadO8sv0+LRuNdleVV1mE72ZB944wbJR4r6
tSrJvu2rmyAbxBiWS5d8im3AG1Qt6utZJvLQlHN0ErMm5sHvRglhu9A0YusFYu9YXWIxjucNZprl
E6oZIn1cC+unGFbpXuSCOldj+SkDj6S35ZB0KB8Bua+bUcpPtKtx6beFsWvYA24GNi97akF6nZii
TVlhDutVZ1wQsFhfZG3S7Yknmr9GsBp3Cd3Be4AfxXMKox+jPdYymtIwnlDIbTzVvnh4UEI/XQxA
6gWYhqEVe7DRvJBv3DhTYjL92xEdf9XaCRUZ6k8VOhO67ba7aanCxHhzOgTmV+x0/aNlAy1G+LZ2
A6OIN0JcHcGbj5MLv4KzkuuOrnc1GzurqPr3tZKERA1lt+9doBllYn7Jva4C95ji3gxgsXcGGIg+
53OAnQSpKACLc+OX5Eo6DUSp2OSOerGVXVVeUN6Zuq/v8k4zqA3JjuxljrS4IQ+bR6LrODHsqhpH
zInYDzbYFqztJmS21a8xGsUirBCSP0J5YciaegieWq+n0er3k2vuYM1MlCsrarabwovAPVouiutI
ONNdPjUGkNS8PeouYD32wZ2ii0D7dYLAvb6amOruoFLNFMRszMasRnCNzIBJu8vYwslhEY+0K3j0
e+BaR2dyCApw6RB9ROJFk7+ibE5TBnf9RwsCDfu5BHOgsCsLbKZIurr45GZgRL7N9eBsOghUqIo8
3e1Iah6/Fj6IkpBoMvcDbYTgok2C7phXc0zUxBSn/SYXWfK5G/RLVlOrRLMUg+iamT6eiX7vjXcp
4Gf76FOkuhnajH5PnqodgIbmSML8sp/9sn6/BHEBZ8VzxvcDZcgHGdffrHx5nii93Cpt6SPzqpeH
VkBUtdPX1musk/h1SdPxXdx73DmeeBgNoCqCjRN7eF2HhJrTSuDxLqWbwvWZxhwtdodYYg5V38WU
2vBNnhxi5K+bTtsPcplSY9MWqhcbyV0gUYv24pNRYu/fTULn11PbOjRx4Qs21AEf0BwS8Ai/6wvF
uRyE+2J/rgKJg0/WsDywXmGoBX2chkAzE6QSy4jhsFl1PkEEA6bwMQqMw+eoNsZ3o47Vveh785oy
jvtJjVJB0MmTgLUSas6mme34JnDm9LqdXPvSCEZwPgmxYC9WOtanAp/Krkzd/iSkaUQbR3dFexBM
eXvgDD0YCiJTo03qRN60T/LSfpSqro9DaS/v6jQhUnLul3udmBWy/nj82Oe6IWa865z0ckrRB4d+
RbF84yN1VTdyMuH1B0nfHVcb31XmLYjraQsFZJn3RYm2D93fsWfw3Iys8N/E0HTXPYaLA0Xj+VRm
XZFv6yCJEB4JjhcJkxtK1ghiZs3OwiD3yBvuY2ugxF+eC8IdU95HNdEjRMzhXuF6ZBq1Tep9YVMP
iBStgmSFMEf+f629GZD1DITP3/no25gQxfi1smQf7QMD6ktcx86F45A6Y+dyOXa9lz50hWje92Lu
nvwcDtMwLSpcINpt0N3j/TOTRGymJfPo1400CEW0JK9moVmHtEmTJjKGNN86XKq7YeGcAiZ3tWjA
WL0FbzO9N9vRuAbmjOk9tRt77xt260GHKN1903nuGFZWSlZaz9j9FuXJRGabrb+gIvVeMeaD5zBr
2VMjzhFKw5jIvXYTEb/7bdFLk27bZEEI7en6m5tM8V2XFTarXNrpS3ucEmjIVdlsk4ke38bx2pYm
TNneGphid6hbIr0NYvbs8TJP08ZMKi/ZuD2dxBMxT3Q/HG94TuRcwfGPl+zW9CK0S1Fd5rdlkIP4
KoGv3ieGzV3LKSA5pAeM+dQ/TQmAWOftBPu/tdDfoC9sXGuctv59LfQHuhw6zZ8Kom+/+r0gClsO
zsu5WIWMAZIcr/q9IIqj4w8TvAWlAdxQ1k8FUQByDmcK36ap9MbN+Iehj3qojw8QHFzA3ILm5u/U
Q3Eb/nwc48RKEQTTIG5PtBEclH8uDQRszXQUNQYKVjHc+65T0Ehp3YsiXxS+bZqPJhCMBx5cjCuE
fe7EMAe0sX0En6oaH2clC2pDFoeERvuA3kxODVhDyrDEaoW4oEx2SscPiCCOjiLsN3LaPHSc8mns
1R0AWBSyY+wzkXE4ImsBIWJHoDJ2D46yjjIhOgAsf6dLGsp1bWHUtePixhmH7rG0A1DJbIy2c9/m
r3idUZra77Mq+2bXmvZW1LOnmvVDVkn30IyuQ8BA1hcPKfL3S6BmzYlm4oDzqSnUYYATv83ycrqa
R4noNJ6KXZYt+tJpo2Cvu96Gq16t8HEu500rDWvajM4cbRH91oDzp4Y5YDbL+biYrbkzawcVgNu4
V2brI6a1HmpTYG/SgbgulDhhR4BTMAV0pqjJ7FSyLp+NH+3B/RcYl+i5+bgEAH6qcZOOTRgr8um4
WcVp4aS+91DGXhZZJjlZrHpEh5TQCc04PJ4SaymISzZEKl/eNS5z0TgnTwEb/Pdj4cqLiSnmYylQ
B2M1CLbmbFfRTd3Olgn0I0nbIGyQ+ZqnoUQZ/K5sbaX6XYpu0fgClZ+d3abKe2PZ9zB+YImXFYp8
kF8cGg1HN3qjOSk8NPSfboI4MA1YRQ00EnrrzXgoaLseLc+dDhi0Sxq1GE1v0ZXoB4PerAZ4QKiD
3vhLhzyZCEb3it2viRwG6MfOUAu9JTZ8BWpnSBs3xpzatbE1qL2CRaTDvcJ/qu8sIOJ1VjQQL9QB
CqrfsEFeVOoVIrQChdrlDBcKuipdWUOgItpsJK1BFQfUID6xJrBJh2HcB7gm+uXgLHWrHwIoq7N8
P5p9Z74z0Jf78c4Isrygqx0XRLvsqW76kD83SlauOV2PaQnWg3UngokuclN8qOAi3qNvhRc6Z2Vj
7aE0ZtgPjFV7LFzIiQaehGCXwkR9SpSbqq21eMW80bKYrpWgOrwpg+bVXeJm2VbEVD6UeWLQyvdc
6B7wqpOnCN5qcWNkRLDhZZrN22UY5bDP6a5HIVSPCm4Ix6hLjDcJiih4eyk+wjhEaDO/a6ME2wZ6
k+mDwpKGaLqR9idQINAf4iK+bZK5uSVwwt+R1oQAIxHleOADmNec9dwdCXN0ZVmTjylnqzvZteUT
KLUJvTpbOfSsc9axGQ5Ee2FlWXSR+DK68GsPWwVoVg+0lAbQKwyhyagTpcctB1C3yVxbg8sYEguo
Yqcf+sEr7xqfcAqvcTDSDGT/ZEP8GOX1dKpxh2KoMOLlrUz9v0vib5ZEC5ApJft/vyQ+fm3bl7Ia
Xv5j/o+rl8/ty2v108L4/QW+L4yu9QetXAip3Gbpmqxm/3dhlN4f64qJLtCmMv0TdFWaf9gslR6d
ysDGDvhjp1D+QZ+NgqKLMJ/O19+Drv5qymZZDFxWRFZnCtWs2z+vi+XcD9gPF5DTg+j9MEtyjpOd
sCkTRZG3Wro0uu7RwFLwm6ouWsgfi7qU6YFfBbj4uTp8jV/bTStzaqLg1l4gtC3FBZejrQ6tFLCX
5wQNOA0UBF2wJgHAdbZtfRtxa+e/6Vxg57J/+Rz0uhy+OK1EXpEum/XzFcirxm+D2hUHElRQWqhs
4E8om5SVSFjw7qvSpBx6tuxZw4AWpPKQ9WOaS4gQNGxmrbClH4tlCAPn0eScfEvSF+k3xaKJsGc/
PXGSZ2Hn2F1APBwvh9n2HxYb8P2GSc/rq03SZDbmm1EbefQgJjF+sQ2KphanwIiM+IZapjWlVIDt
ngiBwtRUrWN432JbI8dU+1XpyW2LNa5LVfaUezEyUszJ4mBObwSm9w+4EOL8CNVA2bdFoP0LuwZa
lG44uQINhQPWnRK8MvXGwGWVYsJIlXu5cBjrnyJp8NnbMudnYOyRdpDiZW93JKVQ26IslBavTVFa
e3x+znDnjI1EoFJxhg17x1EnOE81la+3N8G1ybfBwurol7jK9Cu2m0F9wL8dfUUz4iY7wnCSz3YO
5SocnM7/zKFzrQ8ibbTDcW3M9VlBrRruJsYJbOO1Hy6m52NF54CufAdSgouF2triYeR0LySma/qU
1iPVMLKCzCoWMI84flG3EsOAPYw+2XOGRQ2zKkjsbiunBLF8sGDC1IGM2SHQgpBb6jWNy/lyTB5A
VLhwOx2rAXiTWnN1IahAUCwEPNKA01FdvWM9AboYjWP9sVfExWxQkoxEoS0Uz09J0wT21exXqzbf
LNSVaGFWPthUleVhdDMfXE5nYVTKxvzKi+gXIPNbMudUl/P84e1O4z1pBpgUDcW3Hq0f7q3z+/j4
9uUhAjrQ3aG0xQhSEWGBC7v2hUNaGJ/oQaE0HHGeVyTgLJR849As1nHKPEY+K6l9TAAkV9rjLWsR
W2RMgE6/EZQ0gVZRGAdZ1A58PdfI2TatTshJbKiTlMnjXKQFPzQMzQdBdldM1S+Yon08jsOMW46Q
rI3l6uC5zx2WPEAuBe7V84yjlcGwMoTy7J05JdN0ZffurD70Y8fHMRYOC7t+sPmYfkxt4KJKBbNV
RYOjD+3K53Egj5VSW9eLJWCfgeTaDoG68qNYkbvy3ex1FKAnCbp57xkm01s1FKCvqBfL4SFtrLo/
AKz3viCqUMs211NGEhpJF2So7HtuaHWVZjLxrnA0wabTo6fb+wwSa/QBMlWMoa0ta7WfMGfWxOel
jAjXr9bEorgQdYM1XKE0IOCiZhNfWFFj3fa2bZSXsssXB7sc4P8DBCubwVJg3d0jvR7VhzmobedY
mm4SYLapweglZGdG+9yKe2B9nsofEyhjBLBYtDhDdwZPhrANo/bO0KaHuk5ZcUdpl4y0R24J6NDc
D+KUYnXhWkcNLMs6aTMymw2WJN6WiEQuKQ8tlzpHqIdnmpqC8zJrRu0jzb/OeHd+ePNFsweCs+Zq
6zbD3UsAi2QC2PTm1NoHISeK5wo785WYuPPhzIRmYw7smxc79eJgZy0Q8lG2idT+FOU4x6DGtk68
o8sDyoJdEjc495QqHimQTnZIjdmaDjSWpMZsthp6CVhiedmlnqTK5JeEuF6Ty4FnNSM4zH+ubUOR
RkQVvlpOvsIsh4JyTKswWhP7LmbfZ0QUbLvWVEX4p3sHJz5nO554/iEgZfdVMY9TY2uLAhljeZZe
BE7OsEmznvWg6Ep3ODVaB0BVWfQ6rJ4DH7vNWmZ43U5R9GHA7BqdzFYF0ak7j3L6avxulNZcaBAb
DEgqvPje+fv2jlxDnGJv90JaJr1VQcbvJmtb2irnbln09gEklUEIp3ZUgx92qiK5PXcKfWO1lWdl
RJE3Z9hO+3IN4KE+vHT0ISymz6yNWSCSzomevBjQAVw3rMpbWmL48BLfKIZwaXwLImGOIw3dcMm4
UB4dEhgCOog+iGzg70VhkQv69gg2wyowXfMfw0p3xvj+3B+Mh9X+5Z3Db7y5C65Gk3jCora7fjN0
UQ4I0AWryQmp4TPjf+yDW6p7vHYfrCvZHPe0zIbe5pY2IKnj3dAbPLlTxAz2PrU1P1nQmpv2am1H
Rg2y+MuBgdeSFYpTnx64a+IxQL47hJBwkCP0MdNM1fnUskv4VVvarDw8bytMEKxG9jW4+rVfKYjb
0etNZjiIQMVzbdCxuO/9ktEu+qGbPtGHE/FxBK4Zn+q0LJM1sGOd6yMd50QKd+hsLkpW6uYzjbCO
7CAvyVh/3LIjRpTgRZLkbDNZqrCik9TuYBQLtbezFXzRmKaX7KU7uzhGu9W8DG2Aa1TpYKkv516u
mzT8u81nUnlM6r8Ooa5P0ZJye2nocNVhivAnSxLQcFrKRK+VUUO5conYFF1k2dQSEtRTwwUYtrbO
15kOKb0hyaTAU8Xl1PDT1txdi7Zs1wxEZHJwk/HWgIqLuNopo2i/7s6YgM/AkglnQruN0c7ZYWT5
fM4KklAVhzUBYAyDeUbFiX0616+Ol7Buvj0rC+ToZIt3FpZjjwyVQFvVLd2pGlMezGKu+NplVPEM
qPMwqaaJ50m5ADo2nTKpQSfFyDNnFxWtVmDSDBlhEom6hxDBK2u351/LZeAingchWlg+M8hmk7Uh
anjCzN4ms9qSaxC9t04Njdumy0gORpm128GmVnArBvCiWwdYYH1JhAovlo16EpTBcwZQUPndKxry
Vn19o1dQbY+oCL/xLs6bKEkgE1ie0a4/JuRRg/1IRSn3btxzvyk+I0qpE+GQQ2axa9tEejDsR4s9
GvP5OiRzguWYHuz1x0vZEpx3HsYt0Xcf5XmfSBUDNNwMU2G66hEwT+/tNueWD53F7/guXvpjYCTk
x7hyyrnZevIZRxTuhDy0WrD0vk1x3ST75snzxLqIxRNxihNxl+OV75XcjJxgFxyEAOrqyzxaJ12R
yt66bdxoaJ7G3Kg/xk3MDNpWM0OhQC3NZ3A181xtJQA4XfK9xa7rS/JNk4R8mJ3qFW/19gmTAuLV
RqbrAl7JeDDeSUmQ40UkkmW6Smcnyl9Lwgbqo+JyWx+HOR77l9wYMhp/sI3AjdItsXHf1uh6OR6v
E2wSGHhZkCMU4hiYdPkOXtfmBEcHblEYFxiGE/ns0Mlhc33eNFDssM1rHWe4It7uogu4Tl4Mae3e
GfwmeOuzDTKfoNuHCLV7lA/od+9d5STu2pRiRvfSHHx+I5Y43cbdGihOXxUAIQvu+gCbVt9Q2Ymd
99HYW5fCUrn9cmYOUY6X0Yndd9IQGzaogC1F4b1vySToMdCgiTu0Maq7gT0vAx15FnRZ+D4gGipQ
IcdcB+57S3lipMLkuzvP9iYed5qPIUmYC8GmJItN27ic19nPJyrp0NkO07wjiAw8oT/XMWb0lV1i
YhVTH7DUrsmdpWqnT0ts6hK/9cCGw0qg459qL+YZQ1PFd35br/AUrYF948TIW9hdkvA2ZIk++Z40
2kPnD9wU+uMuCeLt3KzWJifF/Bv4E74dp1pZ5kbjAJ7cFDLjc8XLOHc3U0zy+8e3JylaJ5LZW7T6
Sswfz6PCticPZofwBYo4RP8tjXRN9xe9CYp+g9Mgmy2LSAoGHpuw70u4kyTRJq/wAnwmGWLCvaFH
vqrVqajc205tP1IjbNxQByTYhl0jBv9Uqyk/apMueJikEV+a/RVftCfUlsa12ypa4pRXWa8odTKY
XZPIAKmT1DtVolju0lFzZQdzJQnpWqcdfe/Y5xRVNNEdvAZiEc/O66phS3UxFYVCGSF8l5gl4hI5
NFpE2DHpe+6TkdbsvAybmTg0RnBbm7ftcFFWI2uqPbOhfHs7CJaserRwrNvJhgOyd1jZwdJ3gufT
JVqDx3/l/bgTJv2dVfuWc88Jmb+2CooSB/PsEO+sktmTmcEnrcK3p+A4AJas0Z8Q60yqM+vERhfV
ug6NnFlDaoIMkwT5MCyvHuUeQcEB2IpD3eKRD7WrKrIQi7hraJpmMZENrk6Ku7izPYKgcwdJG1Xx
gYqecCkj3zrJ+k3BCCXuATARuxd3mIyK6jSJ2boBPzCMMXMSWXtMt7R2x/mG+9FMO68jpS6GB5Le
LiSnrJgSgpNRNa0yRbmsokBpzHSqACQMG4QCqqJ2uX4f6UKK+GBnE8cM+AdVcyRBmL9nAtfGO9W3
7bukz03rmUrPQAAs8u/rjjhA99J2a85UGQAEHh58ix9TqyGBwPCZO14t2a1cWxd15NYzV2QK1qnm
Iy0C1tFJsmtjsFTplTWpyTvpYYDtT963H193S5pN+2EVqFbnxdUdKObsE+wmzHhgfJ2NIYa0PIog
lo+11y3k1JcJETMzoal6p+eWm5smLkKc886F/ZxFCKimj7Dv5ogTkUFNqNq6S5DXh0RpRrFL1nu7
7TkQcbbE7dVBLF0PPtFo8PCPfjlPV8aYMOW/LbmCz91uAViwEyhADqE+kvSft+WktPPOz/JkeB9M
LmMtjyv2GC2RXTxJ5x3a23/PTc1+KVZBD9rBNGZm/jdpch8Mg3MdgBJ3jpmSPsCplEI5VRvET2fV
k3NIgbVZ6DwhNOzkeZFN+pQLy0uyApZtyUNOsBWXTUGaZfPfax7Y3M7y4f0czXImBTD3yId1ff4+
wAcWfahLIAhrvnH1BYcNgwe4GTMGjlXEWOeVGHpEz7l+8Sf9ijYzsh81CzkCDMQa8tBDcL1620OS
0lQG23oB971TDBMXSHKQfDEJtPQvCXtK6dziM7gw1VqBSXLPGx6m8/6S9FYH4kg6g0gZz6d+qAd9
fSxBhXDtI4M9P46ycthFrfDn62SwneGhJmf4lMpcdISdLMbXCFWWvLR0wb2r0YyAaWpr7hfwAN/e
gVNlrNsjPKRdLQoi64Wy02hbejkinTGCLA2oaUEGMqQD0ew5uyAKEXF2UbZFbu6bhtIL/N/EnBi+
/0nYmSw3rmNb9IsYwb6ZqpdlubfT9oRhO22CPQmQBMmvf4tyDapuRdSb3ajIypQoEDg4Z++1M6fb
uCoCVdK5+LzWMATbfRkY6gZZhybY1vS5M826qrZw3jHZuBNBIkzprWiH5M05zGnZvJT2AJ0HWaB5
XbpJSqpaxVyfo2X6aJEeY72kvQ+RiOTvvz0BLOQ1yPKo2rlSm4JF2q2zjjA04TjEcNNatOC7FN5b
6wTdmcOBWRDt2E0Uy/FDa8tMjrFJuHJk9u0aWcicXKEMA0cPp/sKE54JxH0U1YYCWtzQpSk/Bstp
fzihonVsBWiQGWGsZU6IcGy35OfRY/SBI8ThNhIZmwR+f8xldVTSyeLvW8fFaJ9yS6QAtzr6LUkZ
PkZ4kp9dY+pPjZfJXSjMliMlaKm1UPKtckh/1y6jnw+3JKrK6DpPom1E/L2F1IRHsNZSBDQxAvaW
UPFtaNwosaY/g787TqqT3RLpu3KqNp2fLGesT+aE1fvIuAXiVBhC2Oss5R4C4m3gtqVoElY915pz
OETqMWMrumpZ7jlFRZUhHVQPEEly/5D6XErtuCRgIG1D/TG7XXyUeSC2qmJGd8RJpjninNlY2xgP
cFOXqfi7NJJG2CtGvfc0GBBjrMdVRez1tYPjdu2KdJg2cLEcdjeVBSdDzt7ezHvmcSbxAc4A2YyU
z1Ld2QPIZNovHdUqYpRzl9khyGCsdVeBwzuwDUdFn0qGr4GRG2+0a5XcsS3ZxtZvLIfMnaFaU4Am
z7z9PWQ7C26aBZbEuc7p3DzQwK1utdDy1i7VKPYJ4FqO/GHixSSDNNosXQW2uym/wUXkUN8HujwR
GxK9ohxJXhKVmK92a+rsKiIU8RZHOQBJRJPmIwM9vTPasOivsxDOwC5np9Q7rvIOaVuMgk49fHt7
xaN6LMhrfo0wUYZ7vps02frldMPRON1bttGAxWxkdqfNVFdckkbWn5fHVkbntOl/QB3Z+xBiE6eB
WUQr1cn+ue1HBtiBDojFGHy6Zln67nSO3JGuCkaJIAL7Ix2Ec47raKYd0Lj+h6btqtcT6TjmXrJC
r6yClBRhm+rbi33y1ohruJqxQcuehLVVmQxusJFpN3AzLL3KW4vGECdinPr3fqiSaVPzvO/pLJsA
t92iwkRtUrQRN+Y+xv5cIuYtR2ZrM2mwa1o7ebUltC35gJLRHyHWkQwQ0D3f1klaB+sqSBxwhWNR
Y+gN63u0ulieRzom740dscc5I0AlbipECzBzf3OCqP4uEh0sFXZUXAVx178qCQyvL/3qbFaJ89eP
6bvhh5f6SfdsYNY8d/7Kb51arQ3cF4zFRSbGexBIX27WkvIgS4VBuKRy3TnclY5ZVXclU3nCXPac
I+2DrSr3VEYB3n5iMl4AslnchrvxISIq6syZoO6olOKbQlrdnRGaQM8EU8KXxZNBKUvaL+KFSuuD
dqbsJwNj/JiFMliHZe+xZuGoo/B2WAZJOp5w/S4Xg5Z/ZeVnGYNhEPPWB1Mi7rNt/ypAt07rGjnP
e5ONIoJb4MzPNu0suTKaErPqyOSEdM2SFp+oDHUdDiawdkc2xwQdAVceriTlIQ6oS7YlpbdFy9OK
7pwgHx7TNB/lKqBLuOcHmvclUsfXPm/VfcF58QTFjUpaRMU7ph/eJ11MoQfZKKKnAhmexr9ByvKj
R28NPhlTh3mdAtC7DR1m9JNREgYU18VuGrkTbHu+3lMoUuPV7/Or2fTLq6IISYhXhJiuZuwbT1aM
SgL5rfM0u1N4JjyovpZB46AHCFFxpUmDbTysvG85+qiwInOklxhnn31M1Ukw+wMLcPhhOIOag2lt
jjNcQUsbq+opG13xkaIYKK7y0mUHjXhXshUyRQCllOmrBkTfbqz98szTgbAAs7lftdpBlKgCrihO
YLhftjSZNGAlAE5BZMamiNjRTCLqfzzqoL85CSJvjgEYas2l3ifqwxpsVJG4f4oVmCeN2tfv61tw
CW5/LOp6Gh+qxm5xdvXFE/cbuc9MVI5KCI1uC5PHo9U20b2ZGPFL0sJPwO6GgL9z4pIkRBzIEDr9
0mTBh6OXMIo3Z2JLvGZ4B5WRP+VNbjI7jM3sBj2FRJQBIOcQBMLgoNHjC0wQeDW1YKC26IYzyAhW
CGLA03AJ1wYpTnRCbYm6xbFqcW9lYXszkI12G7aM8rmiu3uzxjW/mZXtfRpNRpFAB8OyDu7ySJn3
FTngBLOKVjOr8m+HYjPdMf6cmi15fNZPYlriOy+aTuymHFIJ9yq9iALSCjaXbd2pwpGHuomtq7EX
xUMPGf8DX/ZwF9CkPYMHKE42r+bJLOxSr8t2qn7CrlS7Tur0DFfNOgIzNG6ljsdXOiveWbRLXjaR
2s3rXA1euGJoKE/YFizgQTRKnmkYxAcCw5JXd6hNknq8Vt1yLWjolgHQ97JG3sSDhFwaZHH2Mge6
8K5yq2s2oHSz0+Cg7FlbzItfleMH/bajO/6gwUycehcqJmM9SrSZVXtwu7AdH1TkTRuvHiaJgMML
t4yXbHXyuZnDYDaTAU3O2Ae3oaAH1o1BDJs0WZhhylmmGdD4urqnjV7bUl35EIwfcArbiGCn9MMI
WNEEMIPJcIPMzPd2Pc/PYSqtW2LsdzLsg42afaifZSZv6RrQ2fQWOe6M5qnhfsDCHZmjxYb0tomo
yHI0OHtW4IJxvuDcugG62Z7ygZD6rOv3dTlCTcy7+scnJvCpT93iOsW6vC6iJv4bEBFebZ0k9x+7
RMQECMxT9wcpjnVuvAD1E93ksxF3xkNk1ybveqt3bVaqbS8gKTgJWsqGIdvJidNqz/wKtkE3pofW
gDaZMPxZZ5JkJc31cteR5OwQUUM3mHpqDr6I+4p2lSaIeWP1zsTV060c4MYux02SDiUGhZHR17oo
p2jY8MMgqBcyWJI/uqYlRDMbnoJaNdHG81IQPokr97lt0RUnrWPlaye8CSmF8kMWKOQtZSQRbnEV
/86tMPiZjYg6vXerT4YdxHfGKr43kH2uBI6VXVWmdUfnpejussgNj0VVBSFvdRq90ZkCb1qiJb+q
dRx2CLpj7gwgfvJXo5kzyLELmw7Zjwt3003kAci4vchnZlS3S1ZPJe32OQWqDboGj262yViTiJSK
mE5x1nBvc4fxmJXMHNZgCas/TVvG55Ee8q5ogxt4qf6SXAc2NXCK8amzmJHu/IkYEeSzM5DUwlxA
HRx29TVDuAL9bPnaGoF76Otpvh3sUL21yp+O3C24VUbxtGv4sVZENhfv02BWP+SwoULqUwkL1/JP
rqXMfWPodMuL1vtrlNNJsMrw3T/n1NXkYjiFczsy+3ppTbe/LujW34Rhk/Ke2NWYbVSadO15nESF
6ioxv9pMkejDvg9ltsF9FtDSGh5k54oHN6Ekh20MeRkc3zA8iNG7wz4HGrftbRtoa9k8yyH/DHgN
smeT2QOkztS34l2Wtz5/qoCeSEeH4mXjDSp5zGQgHocq6ohvQpi+hoMNQaKQXDtvcj7kw2TV8jtQ
1j7Qbn2gZzExlu2cfI8ke74pc4/ZZJjSYFmoBHw2CxiJUnCdASYiIRuGRh/RdqNLcuwp2JvUPs9o
3IOlWzU3e3cAyotHgSjUotTVIpIwKrF2MIsx4Ae2tARnWRBZROZsMtWYf+Qg6eBIF+yi3frd2+QX
5lVVukO3ZtPzSUudqdYrAtMfgrmwX0C45B926BXTKrJ6uTMzQ+OeSLKz8Fu11hzl45Gy4TiSsZLc
QeYxvprWz4JbP25DIqfwXRSRNmoCIht3ySEJ2Nj0rJ1jbRGvlXBk0N/rHclcV3peD/10FHecIek7
objlOqCrczRhGR95+uquHvoSF4o1Z0Cdebo7rK/VkcgxAQGpEJmxadM4uIHdoP84xJl/BLDkF3As
rZobsmXbPyC2A6SY5FnqdTOWt8Jyso92njhISbYKvhGoGWsUI92R/8h/qrEtIAZZ3MkmOOaPFQ4u
Aesz5GyxMRmuIV0T4e5l1ZahPHGKlSGZr1uB2QVYtNtpT6Br/pT1MDsSugfnVuTZnSJrdxXbhX/L
kF0FK0/Hr2FohG9R7SAQKBJwoFTdTf9ZmHmbbWzquL/sQO4qtCzxVeOAtTZxKzPIwqH4RI2S3gQ0
Vplhqb7FW0ihgLyxYbvzSRU2J2QDmwESJbBWT775mk5AGQT2TWV3/n3O6tuBxM3vE/b1deJJq98B
9Be4IO3m4CbxSLJ7FDEMRqewxm9YJAyM7fjJAPN00wsKT+64QXxXTOVwNEG6nMxZqSO9OxcnSOC/
uMOEZ4qfIaUGiPpXmF23RQHCZNu4+MNYrPPrjILzE+xo8xDHTXCdwVgpt+ngOScwqpbeceqqR8l1
UaxCjC1vXhml3+ic2h9UlxMiCrKaV+Uk5N+5JXLXgQv3KTAuP4TZ4PKviVpQQlu+pPw2IRPZ2ktu
rJ6MaTlndDcNCYQcucRzC4r7nqFf+sj++9zRMiPXNzXs5aCBOosdlkTSQQznuMNKlHX61ejJ1ORg
sCJKwMI8USbXz1aV1eQUFbZHCoAi5nXEiQdKykCRsrItUdvAm8kSEknor0hFiXYptQ1UOE5wMjHl
EH7ajn5GOEfgj+O51spKjeEQuQabtOvq8crL8bemU0c5lZeFOJF0MO08W+yhGBUHOhvlmlBpRea1
jErmhv4wnXx76Ow9o5QlCi8G/hUFi1I64U8pX3SvURWVTxZI+prjsSaQS0ZD4K+jYvpAvqtwXNk0
mfokwA3AaMdvd+7At8iY75xd0zBLkHRlcY+tFEB34JZ4ClyoVlReqDMeY8Ict9Q905sayVgt0U9I
0ogEcueZ3/RGtXI6pkWqnxHsdhzy3ZR9VZb4CHryLA4jRDQEy0GQ3JutN98QxExXZIqCfU3WLG0G
tFEb2g7PdtKAs8tJnSXSgFXhNaJfC18gbQUZTl8h0VGwmeamP3VtFn2B/RzvC3qY12FLzOKJ/gcq
4AATRU0iIHkQiMhG9emFMx6eqZ3uakoqIrzTxr3B+OL8+FZCx0VPUfwlea53uDPr22yK+nflU8UZ
bMwkvkGoBsY+lgl+jtD5dN3Uf2M0gCY1a4t02431lN9zYaXpBxxb7TGD289JY6IWJ1sOoY3uyxPT
15g7ClaPlTeK/oVLkLq2O+OQ9tRxRetyu2Jgfp1ERr8u9KC+ymQO970qwmsENOMj2g/7GWqycz/l
4Wdoe+YGt3P9o/r+hklRvaZBi5nH88RdRiuj3KIwNM5TSiFah7E4Dl781w7SCjw2unVyghP4uTM4
dKnn7yBxowcrgTXVmp04TjG36B2kJyQ50cvIofHqyLbvbnLiX1dMpeu7Con+bhz1U15FE1DUptu7
lEIA02yJbr1Mi/iujzKUvabng1rvqCfZbpzpswxkMmy0i2gf3J+sV70egtdhmL33OZQeQo+hzDY1
LLXrCt3acwtTiK67RCKBK29lukZ+T78suR484fyd6uUKSG06b4iHwU+pfQ8mqxGuXRK1/uS2OVzZ
YUVgJTUbYXCqda/zqGzuPC2eLC+OXql6GFONabWNesu9Zv9mtt0Ai6/y6iahGUroQN/Q3YBpQvU5
RSBNUX4MV/nsLGm8k3pHoRFfKbOyCNio7ZGZsjWG707i6Z0d54lHU81yuCcxIlmjSUt3U1oUu97C
z7gGBpXfFmYQkISCWXI9qBxwlazV2ZvT9qnF+rilsXbOfY77hgyUP3EWvVnKFjc+PgHM7CScrOAN
4stIx4bBaRkDONshV0EjHvEQnqoekDqpYgm2XG4v49QS1xJF2b2T6GkbBwg2d0ZkFX+aKOArNkZs
nh26nUe71bpYA3RXYNKYxNzYjUO0mG6RZ8VNIq/DJAoQQpWxs+/0pI+VG9PeX6j+A30xzJYWTnjy
QX3xRuqb8bew++EPBHCqgSDs6/Ooy3ydyrnFhUirDrtD53y7NqA38IOJt9Hl0F/1XeoyPiiIJxdF
CoYMhz0J7z04N/jo57mYfEzBGMOHvcuYe0dSTE6NW2leval9ZjTM6E0oyAYhsXe34dCV9lpbTNxM
P41JT0c8JEG6c9curbmfGRLY2O1E6JxA/iuyO3UtnlOCx8+aevxko8y4z8jxeYQUwkVSWkX+WGT8
wRITV37KZdTeJUVl47/Dx3wzt8J+tlzH4KNW6Wk0jbpaL+Ridjif+NQ6b7I/tCvYpcssvmV/Nlms
9KLwalSnxtfGmzLbDKLDgJIf4yasMW6WeyICFTRAmI+HRpmkfOAyX7vhaLJqG5PaXP0lb9GrqA1E
iq/V14ckQVizIhCb+FpSwi16BgOioFXWmPO2MZr4qbSk9ZPRMNz0Ia9KQ2d448oWp07U6DsTMh+W
xZLrBNTthi67vOpa2Z5V4/VqR0OxgGdYp61elaaO/0qFYhc5WXP0ZffaBKmzQc1KLHjnWOQt2vEA
dD/uLLGdfU9glDUcyS4hYn3I/M66Dwd7/qmNxv4uUai+94bt/hAZE6/ZrokEaEw5IzFa6Joi6qfb
GXP6oz2NAb3qarnzCDAWNBcDAtVfxtnEgAF7ialrVE3+vo4NfytJiyq2iJoad2OrwdijryOOEQh9
eB265DsB9CtqrvFU8W9xxzm8YqI68QV6E0c9CIBNWVH4brKBBX3ybLt7dCMv25o0ePwVJ9Z+lgZp
J0yvtsT4YWTUfXimedFyp117pe2aVX1TDmVxxs3KRt2QlQAHsMxna/x/+EzWf1JfPHhaPjMwNPQB
gXE+lJD/FHDDJKKX4NXjviCl58soovpPN0XOnQfTPVgN0EABU9o50SLtZDdvsEJhUCLeqL21Hn3U
If9mBrj7xZL8e67aP3XttgtJ1nLRtntAxv+LvRU6mi09q+hKTJnzQPM9aLbhAogixkO7685W8gp4
JUtWV638aD1Vvv/vT2D/w+zGE0Gj6jhU4BxltHz+QXLKSDwvklx2+8JwRqRU2Ui+SDsbb9hxfdzw
YXLkfj/vaZ4LrGWWNb1MnAR3Hf6gLQ0d877AlkvITIMP1fC66ZShI/+ahrw5lwQ7kn8ipvm0mKTm
w//+7As9+T9sAWDR4NhgCwCZY7n2P9PTDAPlTw1yYk9uCjNUp2bWuCM3M7rmZhPdu0h174o5cr45
FqJ9xVDpHEx1vC91G4Zbgi36ZvO/P9J//aDwminOcSlCcoFz8Q+DAGJqxVXI4qosgUGvMiENY8WA
bNxdtFcY4RG52LGSRFmMs4KKv0i+//dnuKCL/g2Bw+KOkLGCQAR3hiXE/YdPA+sgYjQyMPcqDcph
Zyp3PtSQgR/RVudXJIyO/o7Jvc6Ac2oSfiHfMBlWNIjnzdRBgMhlHXx4XnbLuJtkjnTU/RF3hmOt
Gn8mNKdc0Mhe1f/xmwhtR2G6XDfzOGG8EhS9+DIcDI2rLi2Ut0sCUBAkBtoRtAAZ3v7v72r91wOP
8La4DrRHqkre6H8sXyb2TD/cPtj9SghCF/PVIUKQgAyzGk3rqTZcpAhp7C8Tezi2b/4y2zhA3/Tc
A2pcJuCDqix1kpDVkAVEOfoLp8OscbYAGLvHxO+LR2GWjkKuuSiY/p9vwBT3n8s4wrXKTNUBWwaa
459ELJob5OrFTMUJA4/fGWF08zGcKzmsUuxc/RZ2g3rqSxX9cF9qHpkPVvHV6MxIDRkQIeZxQpFr
xo3cocy+zq4RzdZvlu2L8siInYwZAVg1+XJIXKgRckXi24JLOizDZY2aq01sJENiiWRBJ8qFbcQD
uYJVG07cPqoYHKysnTtuGOFPmtjGIZeVxV1ZGPzG1ULgdqPuGl+LA7a0V960yrP5E6xBezUy0oR1
bQvosLEbjN9Oa3/n3PZJ0bvYh9oYW8cIIW5JAIY/THlLn4ZIigARrCyZuyTjCQVidFtl4Zww3RlC
mf9RGAGyDTAis7rzeuhFWd8jtAhBCUE98Hn1JlgQyJnanO8ZMuSrj7MkHOCK5gYyVzn0CP0bsfhq
bLhONpvHYjyoh4LFMeQCwaInBGoRpE2ITJQhDP+qDDKRoddDjLn6FRY7YTSZ+7ZoWpz32YJWrof5
esxG8lUKx6+Dzewx2FlHFCzlpneDqzbQCZBsyRAyL/tqX6Wza9CWJ3OZ24XVtS8M1BazTpWyNNtW
LduIjl3qCMLw7Pxs1ot2bfGEluvMwIy5+tUWhReODioe8R0yxVUk63Hxw4+L9Gz9K7niL+Nv8xos
xbsLnsOLR6pAlHfqr1n7yFMmd3FJsOAQeCaascAGif9o7qideVKRsHmCPSgaNArx8ueXojHZXuLJ
KAJ9F7d0k9VfZYr1ZsQRpO6iKrfUzS9sqxiDuuSQQMXH2HGxJ+VJxv//V7UpL5YkAyOr2ARqQjbS
tw4hemT29DABIOfuY16KBAxMWmjjsdITAj10PBzLXDL43IrUI39PxhAC50qjz907glHmLilHK8LN
YtXWX2ZYyFUqGBI080CIxecybYPjyFaqD5BqCYyJpd8lG9O3+i9iWAqavvFsHpq4fJpEEZ7zfsrB
X9v0Fe4KJySTswFDVu+QBGJX4dc07hK8nON+TCaxd1BXUE0o7d0CbkFp4/R+eA3syH7Syg3TVYKQ
LNkSi8lDZU7DY04xA5l7wajviq8133vSlaCxoFnZeMIztI2aMaEtBzSjWHTIHoGZT9m2cTCXwBie
I2vfzMSXrspWI4xm4uSxbuKMH38ITS22tp4GkAx+hc6RQzCDFzVp3CQJa+ZoVKZg0gEYvgBamyRJ
t2kL22aB2zK6L53l7JTeSMc7agNl34KJZyVcxEy/fjI1aDQBI4rmHhv6MCBWHGbUqSSSo1BrJrdf
akBbModK9b4eHD4XA0OuseDt2yVTBjH2RpXLy1xORu0/jBVtuxhlztXvZ+aDsO7hoi0aSlvxLagu
WTYReXC47H3iGq8k0KkXXDldvbenAXODf7EVhA2pKI2nuBJpnN8Hy5vmbUv3+6vGd7HKq1B+0Lgl
/WdeCL8biEskhYQAechpvEi4+kHW+d4I87zeR17aPgSl5cTbrJrnjyxlC9r7ueczG+ixQ2+1JWP/
amAFYunL3fIVflbqbsKSrvmqaK1gVxVpywBlkRwQkCXbdTQDydqgFTXlVlrG+Ld0Q9j+RpcR04Ny
KNkUVQ7wo0Ts3L7wmQCbR/Pk35ST095bqq2PshTNjcHi5XKK2+wugD/KXAURk0RsJ9TfOh7Ec7vY
xtddYzhX5hhl4sq9KDlxfrFq4AawUf5qy9Oe93rtp8hzD6YNAQbRtP7uOQb8DWrG2FinvW6I+XII
kVqZI2LyYzRLEsGNHraKnHx+qM4E41VfElBMs67dAxMa1dwasjFK7NF2bz65chrZxbnpnxzLcAle
CiGfrdkbl+SHruSHvvwtogcguQ5oAiD5TnJqEHMOOxLralcNGyuNCTbEGV1d20KG5aZC2YGe6fcU
sH12nE6IRTJpK3aN6rIAp4sX5deA4i9psCHRh2wLjXOjYdKI28TJFu6J7RZie1HGwlEkVlFL9Cba
SPx7tCr92bMkirF8jk8Ttu+/l+PNbuIAbwgdsxadg2DH7YbU5kT3kwWngqbJtwjuxSLG0MeOZjb2
voClunJyu7gvIre5Syl/Xn6dmxEHiCLcYoKc3uJmiLdzQZTXsURnxlSRYQ5aXFnyfoB/xMc25Nxw
HxnlU92xAyClCYOi3vyeXxMSx30h3fBHzV2IXoh+GemJ2jhUvU2/wRbgZgCrqh9pV95BLd6BFuRM
jB29moutkRZ5umoQ2qIgE5YNq2Wy3GJj2rQCaGbTIKL2Nl+8TtffAP08TGlTrj/H1GRoaMcm2lJ9
MRUEgfTfiR7wa7S/SfnB8h/WXRsUzzTGYnXq8T5EaDGSciuQRt5d6mmb8zjf0e804CqZrrVHUuz8
QQuV3dFu9jF36iVkEkNGveJeP7y7wVQam5ywpi9KQjhXQJHHedfSHsYy5ZeoYYcAihu7j0NKG0SE
PL0vtaZ8KBr4iPwsVJPhZd/rUCGwehazlK576wntY/ARlnRLt8KaFnfaxYgVFpL1yTIe3kkAE2vX
MJHVlFEfxKtycCvry0IFVh+QulRYYVH9NVfYHQfkNzaHk/TyBwKWu3FlhRIaSRQjL+xGsbwKDHHs
tZP346sEk+AhdRzdt/AiDG5bImnWiKv5uGZRYm3KIOdBA6mFtXVpI7z3tEufYBOnGy/FY7PSZR1d
+z4BDeQ11r7zpMDckkm3WGKxTMXtx4Q69BliHPgwjTZ6PAMqcLHH5lhDUPXAq99wyewZevf4CWmx
xuj0raaP7SOyHTT5jTfF95En640z+tWN4RDfWBpRYnI7KjCLtn6oph2KRihEM//ASo1jdh5iVsUK
95OrmWcvtpffwzIx5VLNLJixLsunP7TNyp8Ky1JKQKmui03eTcilRwbNBMcy5QXIBEOTRqg7Ab8g
+XrMN7iVRpiAdB+cHQdup5/wRhbBnrFUxLWlBd918GkdwwXEaXvd1TjvVl0jmgsqO9mM9FmwBQde
bhU3vkyD4isZe2sv5YxPNuAC9f3rRTLcxrybYEh1rCpU60Rc8APh2+RJ4X3iNE3qNL9DN0hFrg0s
uKMzleEGkV1ubEgrDI8z6EhvkzfVYH8SZceqymgYM/nXohfrqMOiRZLfyBpGUdhuTREwlzGszPse
KZH7dQhh8jqphXfnBd3w0Ld5Nm7HYQSLdnHJVV2DRjsR6BNdq4r3zdL2CBNDfuLtFP5NgBJgb3oD
G8yvBn1Iy/zgu4uWTTMBWw+IjACeMCIUm9Adnb8AGGvCd4nq2GOmoE4LHY+k6iCR1GD/si3NDvqC
2l0yay/1rfdrgbpYWkn65lsWDkSAozbNgbI4w+y1jXQw03d0lPrAXscT7KzMaLfu6A7Ful+YeGEj
ZiJkTIQ2Kz+ZuQrUbcbOmwyKf46rknP0NIbz86/jCYgzxiAWKYQ3yHbxVeNGebNB08/tBIVX8tki
ooiObF42WRUS55Pr9kuBToQE2n8PwOMqrejg7K2e1gCTbzirG2GF3cR1GoU1CjU8CDjjZx6DQ7uR
B3UxKbcX56yRL6CAVmqW9+wuzsXG5ufZmcufxwqyOO9TU0/fvMrC2ZYgfkDrVLr65N6m+2cvkBAn
QeFxWFErChCwhqMt9wuhHpaDhpjDI9FwZbXxL17m2F3uD2O9uFDkgkYN4Sv4e/9SAOiLmbFQPVYO
l2HqmzG1fFeBpRu01sXUOkcI2/0W7uIGDiWmeXc5d3S3MENdYs8o3tNFYx5yoUYjfrEv9c1y0cqS
YLl+KNiov2Jy9mGit+sL3zMYXH7N6NcL1JJEhB5xaJKtatLlr7wYG+vGH3GmUm+UuEJjisUDmiEu
Jhms7PjkC6cyNjUOAIP5VCuNR09xSD8yq+HfFQyd3ac8Htna+qnhf7Fnl4LAY1BH4F2oC9YncTF+
tRYtUSSbQtgGMxkuYsaVtD1hHYlt5f0V+FTktncoec7cWPjv3y237JgSH4KOZFnJqlY3ZRsszanJ
tNL0PhpGZFl0vBdXOdo7K9thBuneLqXx71oKjVIW+wSGTPZaegnrxJMZ94YWQrX3ShIypj41cq3a
eeyqyOAvKyomXAtlFFxZDGk+Heq1D1xRUkUuK+rXQPxrjWTkxy/vhwYfk5uveev6+CxxT1FRdB9W
ZiGe4dJDRjLjYz+Jvqqy4B+2pYe1gp0Jd8SIMYRvwcWjgkHZqhn/rrpAK0xFh/Xu16kcMZ9GtjGm
VM5gSFkGrJeFYGH7ruiuJhqOzh4vIf5g+2LIr7VCs5iMnULmtmwIIfUd7zYSsX6tHfQt29FX/D2N
TXG6NePFLZhYdEPIeqZHvWta/GRHE99BfkLmZ7R/BvT0444qrki2UEUthoxVrjpkBFrsjDmxQUhI
kQx/0H1YT4Tw4i8Lc9kn1yGBsdXeoyrUBICFwS11L3I4GkxgA6tifB4Yq7y5iMnOmGh5ohdHJzN8
PofjMoDcJRej11jWwy6PKlifQMaLzUA38Hv2nYJM1H4kjyqq0URWvqi2+J4sCsgwSxlERx0CAz8Y
gGxU6HSvBmwM1kZyGRa3mnh2sWmZvaiT7b0nUFuNlZrK5Bu/gv0I+NodNvU48MpM6WClW9JA1StM
K7aYukb4vXWskGdKxK3XfqLLiu/ngPkUs5TR+wEowxapaovlg2ye/zajiq2ryWaefV8PLoU5th2y
Uek21aQzOdzwCxzgmz5uuGl6DKk4mOn5QJn4PVlcjw/MjJX3f0pTGi2DbQM7thfjatYxor/F5tES
+SwzFkvOuP+BCzwtkQ5VElZU6VbZjxWTGf4zYFCeLGgoQ0wF5YczTQCzzOjgBT2ZtORsuXzkjHlq
c7UoUMd3rTO2qa5ZzJomWnDuicuIepUm2TzhoRobyjtU9fyff821tYE5F1k0ZmCmaHwjMWMCWV+q
drunVfavh1vOJogAe0i7R7ullbGSHtXDmq25Su/jSvCOG9ZCWZibdDRuEnKkmm2MRbzZMqKvSKRm
Yv1XK4eXNgPv6D41Ft2C+1D6y2cJyBsnv6EPGhSuKsUNtoryNDH+1LMbG0/QrIrxNUk7zGtuk7XT
GaVV0txP/Kj5d1nxnCCCRss7goGOVNWhG8YbmvfmI2Sy6hVj6fK4KABo9vmY6x8xhPZkZXtV8BBa
jep20pd+to3RRKeEuLclUe6YatQ6biyTrntfxdfIYrudE8b1OcmBTuzMfIqD7W83tuM8zfadJQW5
1n4GBYVZCAVQDvfsc3YjW53SqWY/s8acJ0YEG5vLL0Pg957028ohUbjMfsxxWH4tU40sJTpn/Gak
FOr2xeG+755/37m4UjBfLg0qDXY4XSkHy9r/sXdmvZEbaZf+K4Pveljgzgjgm5vcM6VMSSmVSvIN
odq470uQ8evnocqetsvT7TbmaoAGuhttl1QpZZLBdznnOT/QEOodFFCWIDZIJ3epX/N3NxfWOj7c
jKELkPT3a998nx3KIqD4aN4/UgsJQ8jDZukj06DF2VXlnBMbhzaIEHbbWO56dmYYqYiGAEH87rp+
f0j+4GMwluPK+PH/sb1wZEHIWS5+oHfzE0ugiOSrBI36Iel7J7qWsfRAvIEKi++CrsfPAmcI9Nnj
UMdMKFld4qKNHJdL+sclJivN+ZBWBj/nj2slipbSpFPNgNGf2S9/mrrd17Dgfic+d/GJv4+hYpdQ
Le6nnu9UYchv1eBJc89K+eMTyD/+8MddaL6fczo2eXJwaII5rqtY1z92Yn+LJXZOvrDgr773/718
2z+Sg/77D//0VBX8519+yT/9i/7w9xKX8+uPt6R8/uEftmWf9PPD8K2dr986BI6/Je0sX/nv/uGv
uaF/CROzfPaV/xwmdhm+ARJ7rdrs92xNsNTLt/2KECNxlJUYyx+BxUj6wPz+D0IskB9YkLABZVEm
WJr8PnHU+wDcS3gmawjyhvA9/9f/+A2uaRI2JB3SZKmyPQkt7+/ANf8YdOGB6fQdN2DyDslMCuJa
/rh/tUa/GU0zqo6jIJxlnZWRd+e0qr7oXP3tLC5ei5WmyXshXetPQSNjZxo8k6zyGFAIXzRavks6
OPIZ3oO4bRr9V8kaP61xlt/NXZJEAjNwbVZvP/1urcFiDoIAr1dY+GRgtXNDLRbgS88j8ghTlHLa
magzFLaep99dCf+XTfJPbLblxT0TDhVLKsDl1s87PwTmIOxhCrLl6BdOVtGhrsV5fjtberpOjF6e
Q4BnfxEm8nNwxfKqvFts35zlWvt53dl3PZYmERTMGwlgeIfNUHqSFSCTlnAB2Mh/9wV9MqNMXo6r
1wQe+/P+3jSmmqW4PMRGSGaHIIOThBgiPIRj/OKEo/8Xu1TrT+9r4KESQE1GOA4PJPHTfhGYMLmo
4TQiFZ8adlR+yMRb64Y+90fS0Dwk1kUgwjsGCFivzeiVz+xTkeWTgIGjMkJddO1n2yYefPQGvLNU
yBCO5PQy2+IvrgIW33/cJRIJx0IcJjmXIBxb++cEqrIAz5VCFjt4gCvdJzbkHhShKDebXVRRoRVN
ZKkTPpk5J6uj9yz0a9F8NST8dySbvn9K4IUfC9Znb5HTtej//ZxrqQvt6uY9wWFK4iI+jaZN9gjr
GOtS2At+ntgeqpgfw3gDd8dKzQSoMvKZYNi3Aa33EJjVDVSc6Wr1/kSTIJkV63asvM9idOp545No
PqJ/aIDct8tz2+eU8DeJeMdZmKPxibJXhtemZb55bMMUnuqKTREGLNRSsWV94yqdEhRhCW73c+/K
0X2YylndstEgHYWMYAVLwHVpQpeDoJ0L7tMJNM+9ofrpHq9YK9bvhJf3KCfdms7RHzFrrCdE7a+i
cMZ7gOQwU2SjOb4Wzes2tVrvTbTmdP2Byy/GsH51Ypx4RmNYT15PgkWiE+8NuKJdHstZTq9Y9Skt
fCKx8PIuWWCDS++6qTMX3RARAOwASlJE7DRbKm5Bllg+8D4yb+R9a13raZB8aFo08lk1mrwLwyfb
hi3ptnGU5+xmoiEFCgMSSCn7iBT6ca3+AH/FbF2GM5667mtOvZAwvaDF/7Ej6dTIdM9o5ywGexcm
xTFrDAa+OLqkwCdEXMuneFTyWdScp5s+G4JpW8xLhslY+u7b+1Q2jupfk0XkTHgJEQDkFbgl5fZq
yoiVciN8w62JO59BCFECA4242iw6QJzxNsMEpn4UzXRS6OLGgRaOzaPlHH9MUBTt/zVRFJIrAhxa
MIW8/+7Ue2tnEO42zoJgI4URY0HBe3d5/xpwzkjHySDi3NDxwWAf9MB0DBVmJOVuaDouYKbKYuP3
GdUVsQYhkRgdMA7EAWpgYDwJeXXMwGoJfAXoN6z6XGBY6xsf5ddKQAiaHmu/NNtoFVZTCFQ2NRHL
g4vFeJLDnjsqqw8YaUYFZodT16Gf2dM/pQrlMaCCaw2HHYtm5RE9WsZDH97aWs6vPgXp13E2GnJj
UygO94pmXX3qePvjfVci+UMIWSpiJYBPGALQXIWfmB3r6PE+d08IM2NYBzhAQnSqO4l/qImb6cis
093VInWQGoFVh+hLSu083fRRNT35xcAUvmY8Dv5rvrhe5gO1jK2XjlkU0KHZX/XzhEEL6fVVMQkB
whGO3i+9m0l3HROLRs8h8Y2OAdJvVxDNDORtCXswK30RtNdf0dRbF0zcwalMGC3WuO8YyGCovAWb
i9KYaxdtn04jHJQLzAgLI1kxnTGg7+Tilic37KeSRm7El22xFaMNIAIFQK77kWAGFlJt81ZaQXpJ
c5OpFR5JjmwrcLjoWkxkEXYD4ndiUIrYqLxhuvKY41q2aduSw/u4TWn2OzPjpVcPNuEzGn2WcMiw
C3iG4zhd9RSHEOapLX6kFnUs2qEqqrepEtFzykr4pqhsXBSGmX5KW/Jf13L2HCgBwPmTwHHA++Kf
WUmUmxseo9WT70EaT9ISpoLhRjvLKYR38nJtyk+6q61fCtRE+qjZ5YDkLFomp2vaNFbKrdVmJzBa
zmcdoWvftmV2Wvxst8qoo/u2S+NjJOQTeIWGlWj7NheYzrgErWfUIMMmHXifWAByznu1lZxkVdto
DUOAgXmszDMYy+CRxNMs2JCOcvRobsaNoxprzX0Z3Lghm9OdLO3ybhrsadhpllVohGraZLRHyOpi
8ofgBARk47oeqlgnLC8lVtXPueXw9TVPrPYjxEI7/CyFWmxSTc3eXoO8RLEYZQO8Q1B4t0WeDLx1
BdJJ3XvRyxwIDEpuKe6C2CEWnl9pH1h1m61nRFav1QThYVX3nrh1FLmDGEwovhrMlFu0SS6HhZtH
7aVl63CcnVQAEJh5LBRVWmyM3EcUkbM+8kKP4y3DHwt4feBKwYsvNtFkLJfSsBDDsCuQimIT380K
w+ZMRwInn5nYsApeBoGd4qMhwEtyDpIvvCRTiRlHAIgNBolZySU4ORHbF0wABTB1EvByPE+HH3qj
0Ys66IIesgGJ/nmNephXTnmYFMCtyVF7D2XxPUUA03uOyzsMxAm1+6aRFTJCXY7JIF4wrIERLZe+
IsDwvlcMllbwbtxbNQzmPsgBtqzaHulG6ZAhzv4Q3TNPVgKV8FBO913icU4X3gJFmbG5xUAvPWKg
UAoxOv7xY1klJsF9E6dUEqFh8PgKWk57FuztYZyH6f59iEIqh9xaqIHnk62IrCfjfC7c6Wz5EeMK
k63Bq7IbWl/7fdsAzIPf9cdUumyTObi6TZ13PC3o/FGU5HHULLJsYY5BwADRRaSSdVhkksabH7Fd
e6/guDlY59ZIb1UNggUy4pB2PDKs6IllwuJeN3P/1tWO6DgXA+sROYd5qofY+N63jdzHuDPZwXEX
EwJnBPLZnhSXxY/tXiN76wmHAK1y1E4MYtvAJWMsmhamV9tUfOK5BxBzPdQC803RclQ9hssnmqYO
H9NQcMXljNwuhoW3cdXbCzB/43W1kSCaBXX5bBmzy3CSR2WgHn0nMYbHcYGy1euE0NFYXPMMHTCP
qlpqyLwiahaZfZYYkfUxFVTL0X5SPblPFuVGTqr3NjFBgUERKZINUfX0/j6eU9Zx1CCBHZunzG3j
i1P04zox4nnLf5vNRG7DKU91febjb66V4GTJMC+/TIZMTkZPQvXYQTPDGF8cItu3VoiRiYkelMfv
0SAoNaFCmIG8YTQerpkoPUSCI91pI8xbZsSEUzOkbaepOVYYT1gzQ7otXY6YFWVIu0pHArAsor1X
cN+z70CEvZ0Yq/AgdVWgMWhG8qmrTq05Fb6XbfPdyOc7ObnqyHVNYTA05h0BzeadV8yYy5g3+wxO
D9PgNVtq4/AR6/u8S3mIbtImVgw33TvXZL402UP5wKfNc7mc8hNPvmLvFpmxQrLds6Xwt8AfzkPm
kvjMW3VnznX0sQZl99pWtnOp8HRUGIRNCsip2ecyZxMz3juFdaXyKxlIKfM7TA4IUM7owncubJnC
9SxRaIYCWJb+Bm+eDwRJdsTo3yPJnimYCduLimDE+M0TmKhClpGcIDH7ltX7bj+A0HQzNLZx9B3o
SOcue0cPx5w2CZL0Zq3HkM+efQhzezbzDPpGyu7Nv+5Oly7pd4pUVyypAgEqKHz1jCB+bvvBd6eS
J159qAH5U/SPE0uwfyME90/dDy+EHJpZBm2/+yd5N5kE/ZBWLITyclGcDBAJMZAQk7hyJ4vkQXdp
Xd6Pw3/9+/2p9V9+QRMjD+t516VT/ONYg5YcDFQF1GxKc/+tZ4NzAPPCJkkFy2aoInbv6rOYYpw4
LlXuv371nzSwy7srwLK7BJ37/BDWT03x3KVMTxBOHMjqYazNTth+Esupi9Gb0x6ZAP+Ljom2ZKm8
bXeZJL//CH9raPf/Mo77w1zv/6N8cIZvy8jgr2Z2p29t923+aWq3fONvUzvnA806KaBYExi1LUO2
3xJxAu+Dx78RgW2SamrZ/MlvCeHWB4fMOID4QPkX9TBX3a9DO0d8ALC3XJHLdWGZXBK/zS1/nSX9
q4Rwx/n5vkJkbQaeIAVP2LB0fh5tsbIqCwdM4UGyjYGu2jr9dqaqyG5i6n4cPW0zPkYee/PKTOIB
6CXoWyg9Y4E034Jv37YjcL44kyjEsd+twqFFfV4TaxoR2rzsRXHUI4AhLVQ26VpPhrpEsK2cDUqa
8GlCfPTil+MbXna2GXnxxBbIe+wJn3lgGvRU4dcneIv+GVFjvrgAraBbtU6qz4NyoXeJVFjXzq/o
3urefJGZlZKnaST2tSxVdupaqJ1VIZgRwL7jSRgYLL6D6VIwVFtCN6xrqGE9FZ0hv3eED5iMvhe7
xFjolji7tGg5YbL6zRmtfqtVJ9fa7dLV+xtFFys2eO4/8/mTtUtfY66UNbZHL2txOOITgD8O3eCo
s9Rds+vkGztPAaW3y3pOQV1hg/00puwW1yVd50tQ9Prs1yMaFtRih8Kc9KFXXXscjYFXt/COEFlm
zLuORmkNv9oZVgzJWvy3CRAR9JWOPrR4lYqNXUfG6zA43qPo6blX/uBYt9TD0gQsb+XPc8aWczOC
VX5piyWAEzEwfxsC4OlOUIx+17GS6wmv4ilDN/IVJfF0QQ4m9u8/X7f8VFzZ7bxK+d+jTcHIMw1x
GilIQal2ZosEmv5/XFeixhVc8SZ3Yu634Hfho7I5t28jYQ1wDIaepEl8vGEcH8LcyvTB7/rW2cWk
jSZ7RzsEPaahhgPAMuakXWbMrQugt0/HAVlcZL/Uhin8nVXPAnpDhili6AuuBVFnp3SADs6rQ0Po
Oi/ZMsP2HqtC58+MdZH/1+38Qj0Kt4iEpadUj2LHehOABkgD51QiQb8JGzf+lM61s8pp826Mmg9b
wBihdeihLIwVv2SqPYPAAWR5ew/AJa5aFEcrXyKgmdJav2o0zXs47hISt+18V76jauTIBbJ9uAMT
nYadJtmOyqCPLxmEKrS+Q17v/Mqnjl67P0oH9KlBuiXNr7uGhZzPiQYq71QZBBw4sueCtnuCKKHE
nr7W2oFYdJ7zQWT7QixgzMzHh72Z+qQQe3J1use+cl/wKA+3hWd+Iqx4TtczrveYKZo29HbM8nOB
RLonFdT3d4nQkCECu16z6CxPUSiYtyEgbRmb5tV9B5DroTMcfweAqLj3Etc60UTRxNsNGbGMuA/I
Yvot8C59it2lrs9s5gkQbJyPE9UFu/5ZEJXR+tyoOFMwapNTSPOZcFGpELgta86tXfXgRtA86/Wg
OmPPsrw7M/RL7ybhZDelobx7Okh7iyOepBAz6JjpYAGHtoTV3b3NZZMMGzWZOHNRUp9Dy4q+zG2a
fit75LUzH72uQaqWmLrUKmWgiog6dZCNmHzPm24kNz0cHcKnoqpoHhtp1ulWjTj9hhjd88rISv1x
8mZzqyk0LwxAW3BTdfWMcHHe0yubRAMifu5XbVQTGEVwL/Qf5GPY9OKy2zrs7i1uZU9ZqyFXJvMz
f75RYV09xDiLPhHCkDtHCJlTeqwLGL8bX0ftaQjTGGYS7sFVhga+JxGYfm5l0tiudQwGbR2AGCP2
0Y4hfKM+X0857TQDV7BBi8xuTQFOBZ/aeE4dv+7WOO2nPZLNcq3m4o0tZLOlRUPyF8JmqebBeMqy
nMN/sLH9SzWlCHfLvK/RV+v2vkVGfQpKKs5KcZjbPqiMTYcX/fX9ZGmyPvwuyUY/5RV3KGIri63o
chehxvQeWa5whypkcqiaOFZHuxo5NWaeMC1KcRT4HM+oNWyX20HZV8tbXqiP22lT2kjo1vmY6bMy
FTKLWBmyvPC8ny9dSxryBlJcvwU6rc94ubwfyej/KZj+aslJac5y8Z8XTOeEAfrQJn8oln5806/F
kpAfTITCHCFIeJd66NfsQOl9CAKJA+V96flbkWR+8EF50XQQC28vBdQ/iiT/A6skyiq+gEwjjHt/
p0jynJ+aABMkCF5O7GiCSSELzuXPv7xdE5Cb/+u/rP/ZguFl1R7FJ+2ZSCqQKqNjX0FRRRVd++74
iqw5uBieV11hnJQXraSxakRhWutSDunWChLzMe0zPW9bSLh3MY/kDOUfhBwZtPtJJs6pLwfIeDDF
mw2UWeGsqlAiBAwzFezm2Itv8C9Vt9DZyNWr7Py2jtvsPqgcsS9MGe9RzAR7N8vdHiyXEW462Jt7
ncTtMXMd/4y+LtxorINEmQ8z3XahhH0zY6T5lAw2Y+KgsNM1fK8INcgw7lPYqrihq/CK6IaxQQJm
5ziYn7NMV2/4hcVZZwjkaOdFj15yEXcws9ihvvPvgJ2JaGv5EhpNTGbNkULPxVlmG19URd8e1Im8
c9JScJAU7bdoIgFlHRe1dZ/EJK/0jtNe3c5VpzSjbmaamwJTcVL7W8pBAFJvCZPPa6dBkB75lwgM
401Xa+NL6UctjCoIvBfWw+VxTpqXUU7NlegSf5/FYvwYI2l5lLAUmSwZuv1MYm30goYzk+vBg9vr
+1E6ICSTegWa9wjsJkhWNuGzx9jDPri2bQuv7syzaW276pNv+zbvdJl/ztF2MKhI+p1FJfaFGAHY
YyYxqFj9T3hwgU+FWt9ggB7XpRd0u2BCArdp/WV+jx/XBmXBNPRFIu/FNt82A39bYXQ7u3Pym5k0
nnVbFT6/KMPcVWeFw60FhviQema8n5owf6pKipQMPWJGpHkN6RsdUrUt2IyhIwnJvoAU7uDCS7gA
j03rDufBlbpbD5XpYAq3Fmb0YiyC9WMCUuoYfubawSjgyUl9T1J7aOETOSWJA3kHsjuNS7wL3rRy
m5kknLbSG4+c2JWNLeNc90zjbFTgkOAK0poW0R/8ZI9q/jkMtO2TYR65n5tJuai0as9nRNnyVYRR
HXSNZHozBm60qQiFvOjCkw9ROMdw+Xg4xESSxAx4/Na7JLkcv5SBkx3NlohqBcMt3ozdMO/dMp5u
FhQnzn3Zlx9llYYvBrYM4xQ2kG63Eirl10aZHQW0qYbrqFUVbkcWva+9zNkpRejNyUwum1/a2YRK
UyvrLWuddlyPcz9fOxXk4uA6maIbEWihod51YD0dDOYhHhRGFKHlPDujGd80Zux+Hnx0cCsLgi/i
cVYGhzoqxS8pkoMzBJbZPCKnlU9wtSvycdKAlEs3zgmwh1BdQfstizcviuVHBICfDVPVG79unTPl
8/zNo4RtuCasCqGhCMuXNBo6C5g5jGM+rLJ97QMXUeccpPUROVe/KQyexdDVPXkL6abf1H2LuQit
xYqQw37bmh7payjzCDiu9bpAdcJgBwjH5OIpcOER0Aj1WNgqKzh5ZrfElMYpRB3hpvtqGDjWWmcO
1pgpzf2Yu8nVHg1vXyUmOQOG7EOXKrw1X+0MnigaXXTutgmnTyIwSPcEDefHCL/ThcxmSJogqPpr
KxKXNxbVPRGNCOIIUugdxYkWDscwwr66FoaqfxmDGfm+i8jv0JiSkaVnzt2dy5zoSwVIpeVdSsd7
eDlcBhFxnauU2X67onkfd4aIm198UB/fUDqr1xn/xtnpkrDY0oEJiGfe3IZr8gWauxisDhI/uyYh
PVYkOjLjs0kaqR+pzOuNyKS6QWBHfgBIqY1fBicXXO5mLEuYrnGHVBQFKWJIjs3Kcpv9ZBZPAAaH
fQcpkghn10Ld1SbA4oxsxmLaj/62oRf8qp0R9M5oAUaj9StIMYtHG72ZoPg1LSgrN27e+GW/dlHe
JJ+0AavjQERHmZkvYs78DHx461h9/0Jn1qV34RTi1ZGpf2ctalBqrvbqA+2+Mp2I7jkWCS4VmT7S
Ujx7hLNcG+YI18FCM7AywQA/MygvX1iF4vAr6fpO8RxlzwJeG4eU4rYSSV3emwgrF4Ras+uiArpa
krlkpRaL1QnYJwAwjJ9QZRygplDRBlsOu0YEYMacriguqTT5cf3M2Fnkf/HGkCrCrS7xXlpsMW6R
tPl3eurts+eVoQYe3oePrmj9Iw0Vpo/BENikxzD+5mhjviuNaCj2vdFUtzOL6gsbsfpRc40f6RHM
L3XS6KOaW28/EVK+QzKgf8kIva/IQTL0IbJyZshsvIAu98O26cOBwF+P8wixiL7B6xgc4wRkUaHS
+yYfsG2gr7+DQtu5HLJZeFU6PFZ+ap8Z44FVAl0QcK8N1X2kg2S/vJ9PLfDrW5nq9sBxEexTlO53
WTaOpC/ACMM2Rjp42LvJAempIlW+mWpex+zn06yD+cHOWkVklZRHwhy75xYg+f1IfXzgfvLnVTlU
ALLrQBZ8RBEOFz3P5qZHEqvWtFHNA/tU5u3U0HItZGBtYy8xD/Cg3DtcBmiiAzkdOx6MuMNsdSml
+GJWifxidQ7JI17nNS8JUslfgKRkxw7Cyb50YkOsEpIeey6/mIc0DQxLfdMMdsmYZvehrMALB4HC
2GP5BB4m4s6eS+68eDk0FYSpBPOv8vS2bW27ekRq8UKGTsSJHTPyvGm6ZrDWZilsKEOFkq8JEO1H
z5Jdc++3XdLhwZJYMbWPgXONpLgxb20fR/C+llZpQqgjkIO+pZS885Wt58e2wQHE8G7eObEf7Grp
BxihSnAsaaQecDtU6cKp7gpGDUb84tWOl7zR4+AIn+3M9Lawp9poWS4SfOufLYJ4xn6PozExhxOX
LCipU4CwwujemlC/UvsSPpsZ5Zd0nOxn2Q/BkwVo89Q0yRME5Rl0clMcg6ar18EAXSWopit2rVcO
wO9uEr+lvf8aDGr4DAaMCoJQa9bA3vAakHZzQFeW3zdWvlVuYdzy4WDXgfB/LBHAfHe0N5YMz5ol
wK9x8C2Dw8wPJPb0D46n6AuHwY2bVd3KKHoS/tBuC23rh1hT76z6SnmF8Z+ZM8MD1KZ/0UL94MT8
8w6K8NBqCZr9fQf143t+baDwtH0wXUcsRAYfE6j4R8wsiLwPrDFcZH0uOwUvoIn5rZOy0IjaTKd9
0mldQrnovH4bN/sfJNJ9BJ2MxZyAv+TvdFLuT0iaRbApQJhIJtsAAsHJ/rGRAgRVm6GhjRvRh2Du
dha4k3l4aZFule0JnX6QNKuMZ0xMHdD1PoHYjgQluo0KydQWwFw1u3V0cmWIy/9cGrZjcqQZ6ELM
lNVo3i4GQ5gxU7jPROIlya0XqZEbQvNvQ0BSjea1PpreiLqKHeRQkNxwa4EHIt6SNTPWVVLvIEOO
viiLE3RANjuI1/OEkiMMR4oWzJWkvPp9W8+PaaNZWm0FKNfgQcRAouVdkmB87cm4yVeFsA1ASEOJ
mo1nAY8fJhicTGCrkCT9Z1Pzb6qrEY7+5eCB2UNS1z/PHpbv+232ID5YLFTc5UZwPIv5wz/GD9YH
33W9P6xonN/dI+YHBNkB16qNjpQbRfyde8QXP0tvJXW3RNXs+I4jmTrwg/x+2pBwD3hZ3WVH9sr6
HESZ3hl2h6pQF4hivT42D33jLRZua0mzsnAuujCi7fIW0On8kScCaaVV1NnREjQKrkdac9Wus9Ce
7mkfsIHMBkl3JLxoYvPSZNA3YcJkjaCQmskkMeRnyXzwwE/J/niOWX9cxrgcvwWpWPacSaJ3bexI
xDCMFq4NCH4CEMIJX72a7nXAz1s78bzH8cfWyFtiv/xyKm/5MVkRhHSnb44s9U6Yy5QVQ/FxHshl
X/mxC6/okLNeH9pHK9SDcRKLCms1M94Pvo4R4O8dnEzDfjYXw8a2GKKJbVMWG94rsVJoI8Hqyz6+
Ie0jY4SiiqZW94s1jdFhRLrcRRN6J3ZVBpjjqiLTxw+XFY2LYagwBc322JsbIzZhZVB68ZWRFcvg
BZgwjjEaOKhniNu9lQ/VFYGF1QXRxlICaQmhOCA3mbcWfshcChpA9LnQc3RHS1JtK1MD9CCiBcqd
FTXiRROuweTXUtMW/lewH3y96fmnFfCe9gtsyPESiJRGPDMj55D7jvWgExsKK2fQS0sXIWS+LzD8
nOnb8r2Quxo+K6yu3G9u2gJ0OTqae9i+NhdMTaRxv1DaDfqWh9Gfp4/03NmLGc/ZKsgXQjMu16Uu
974ZQKyvosOU3jA62ZSSfMe4tJJjL6TzSp4Bp2QMwjcJUKQnsuyR6+UH27Lya0zg8QNwxBLprgEj
oFTN3rCUf+qqku52fgoQFZMaIWX32aus8FoA49lMjpMcs8inmVF9cROYebftahfVpk7yjxXJIyvE
tuSqTJX84kcZfvY2bNP7EdTrW0RdS7hPPZsXOQuAgz3ewFOJ2Jl21yzNBwys815hCXh27By9Xm2/
MuOpI8Y32ZfE9q1nf1Gau8pxd6glYEJlxUh8x4QK2VHfwrATb3qCWS3rCtXnCFr4rdXdNtUJ1XkM
Tjir1c3oxt4diKN854zaWWzJYXVoIzeDQ2P5BKQE1isqE3Gx6JHAEqn+KNMshyk5M3hyq+4JmGB0
h8C3OmRO4dyoeJ4uuchZAUa194Cw3LoMI7ZRzFPpK59ovp+mwbkhsz0/4DKuAQy5+Zc66ilQl9Dy
U9I6+p483vG26BdxeFLTU4bIn66w8kHJGga0a8OZkrOYW+dBkocB4JRb4pAT8GisapEkJyZqzt0g
hu4WklXyCV7wRLgmGrNznY3JuY+z5mnIBkWOh48lL4OPYEyA45n2pM9AbPqb3quksZ1QIZ5MzeBn
ZxUkurEhC4+1ntS+1yS7oLUWO/bM3ndvbBuMo/78aUrtbAMxlhq1Lo69F55RNpWbcIhZsUqUVlYZ
HW1Z38y0+OtQOkT1usPXoVR4sHFjHsyILKHSqwEEIPfdt0kZ7NA+TRsN9PVzHXrDjdmoZAcygN1w
6aqHtPKaS5yJ+VC1sGjDWc0vAwKvL2gvxgfekPBuqurhEz2WtQZZUGy4T/oNsQPpQeWMPhD9+Q0y
wCr7CNQ13/Oxc7cYqtnBNK6/OkD391oUE5jK0HRwvC4wwqLt7wNrLMGlFrMPhYQ1h+g8+7u2wWWu
TD8E7WDO1Uba1lM9ZeM5Dov7euzlxWZk+ALxOt9rTxIewlIJdM6cmGc/ycyz7DN5MarCfpinEYGr
1c3ytsL8uZf5dJdDByI5hxv1NDCLw5q+2BlD1PLHJLOiU12hVoUETa794JTngWQlCYSfZJkcHDFj
xZPduNajP5MdDcDFCNdd489f4lTBKlAGoLoV6+700M1d8znzgy2S+uzEs0Ruw6ayf0nRMx3ByCEp
ZGL6BJGtu0ZBH1xsBMjAZRoNM2fOGuzHg7xMXqDPI6K5t7oaTJ5olrrmSdWgPq+64JYAgPkrK7WU
eWPUkG9beupkRAtXqrPGy8g2+WTndrkTSdM8K8/r7lnQhZuZyBg4TlP8wJMN17scqs+iL4Pvc5Kx
O/R79M+kDn5V2ZRu3URLZnv1jiyT4WaeOm9DwUwMWcXPuZZGZxyFlWFEMLt8fKsLYUHnYsG55FgY
6Sln5fkcDiVyhKCujsIrknDtsUb+XroWoxE5Np9EVPr+Fk5a8dmJIrEvmyk8D8TS3IyiBCo0sfSK
pTgQiWwjA7N5vsG86PNL75ryLhVFd84sduyD6KpTUxk9SHDcB4TEeReVE95qjLD9hAug365RZqw7
d0Fhd44aHhg0iluyIuZv6ADygQltwuNa8h7f5Ko3nuLY81+bpOLoyYwKOUZnAJnn0K6ZDmpgNb0p
iJZB6XFJzLDkWCKiKxM5jl7i2wRzPag6XBMKmQmC2mZdgByHUxCIt4xcwJ2ZEHg6dNXZYBT2KKKo
W1nm5NwutTTH4Gwzt9MmxK7yvHyAJxK4rL0GfjHOZbKRaWOfB/Yqx8hGC9LGZXVP2pTzMRD9uEWp
mO+apvL2hBqXmG3xawmmYRsYN93GqJz6uEB9HgIvcr+wRMTJSqSK3gxqlI8WoSu7sunsnRm31hPg
y9hdF0bt3hMAhubRHif5kEdlsFcxD1llOrcCJDsfe+Ga58a08Kv400n2tthCTG++Qeaxe7YXSh5C
ODiHwCCLtctBr5bh3N3XOq/vs7luDmls24eJjLq1huSyVoqWex/CqPhELWA/TSy959VA3/ZdFMbw
WlTC24VZ/QLXNdgaqXxAyNCl/H5kIK+oU7oD2GNcNGkPEQqxLNJBlqUId1y/DXloN/pLUrfkkzL2
VCd7mEiG4fEGlTvi0nS7XUG4+z1x4tnOSnhYM5Vz050iXIpZXaOpPyYO4YsTkWULOf0Z00RxN6rR
ReqgTXfP867cjS5O5LxHxGIkVgDgIUfjbQUTT4UgeaVA85fkLHQADa58CGYhzPhM2shbWysD4R9Z
a67s/F5V9RivW3dKkb6aFeXr2M1bAibU1SchfaUQ0R99cy7v+oz0jwXah6DHlsFXCt+YpVVm7zOT
YwWBFsX0RKXKGMQ21eNInsBHXBf5R0wxYofZQrtrL2yauzrr5Y3OfKqVyAuPZlAzR6f1dAjgY2mD
c2wMj6AdW72ZoEqdiEiXWLAx6hPMFbElKBrI9t+cAv2eJAeony3aQLhrt4itMpQZ/5u9M9mOG8m2
7K+8VXPEQt8MauLu8J49RVKcYFEUCUNj6DvDH9V31I/VhkKZT6LyKV68muYgVw4iGHC4wwx27z1n
H7/BFSDqG/pC1oUNNOsyqBtjs5jD111cT0ccIXMYc/B/ml3/lNrufUzsDu6s5LJIkA3kln2UmWc8
w2ZAiKlyXCGRG3Akk+6TgVzzoDSvWMAy1qbutTYENfDSCPUl8bQbv0LTH4jBZfRjgIStE31ddsW4
0y0NnT6QrIkS4ZTkhgzzNP7Ez2JtezKD0dZgNrByDjeETlwhc7UuWsf+bBAsjw2LDMMYqcAmy3yG
SDLni6FJh9ZILewuNM3EvKEnEbW1LXr0N2QRH/1koM+O3cBqClKcfAD4a90tmq3hkY0yaxM0v6y3
Ngi8O8ZLkkY1qi08FtbnBXqxQ4tfrfHM7YLI8a4ml7kYLp7souDxe0EwHJqeAxO6a909VHB1dCCG
XQhsCDTnAfQiteQ114rkkFSev8UsQk4jhi44iv2IRKyLLwst583OdPLK0bm51M/DZEY77NZV0/0p
N/thXP4vnKAfxtCwlWnNWFBfbQufL/Xhz4WhiGyFS8JPCMwhsXqlMa49ojNjl3aY9t5BW65fK85S
pGoi0PkLoS/17U9C3+XizNoZtPtLbyn4cPE5KRqXfILkYExl8wqhtDgDaxRXDDuy29/f50dNMZfC
5M7/luqXkf+HSyV1krqTkFyqMusiZI0o8oVQJb79/jqLQuDjPeFZpg8FHdlHwfShHYUUBH9b5sWH
HoLEVjDxOpDkSWpskXTXdcP84wxfQU/40eVL5cVU1IR/iistEktxHQk+3e8/0q8/MVQU5jvIl31q
2o+2217vfNFRZRzqCXWKLhu1s9KRCtpGegbjIhbN69QP/M7AB4/frv1v4cpfdF0tnHa/Vfo+KgwG
Rfxj1/X73/yz7WrTW8UEDuzX1NEN/2fvCIUK/wh2NL2cZd2yrP7RdV2c+bppfQNMujqzhH92XW2d
risdJR3xCkMQdKJ/p6P0YTnpvu7ohm0FyHNsJOxL5+rHfhJeL6QCREGQWvk1Zvgo8i+/f2g/aIh/
ucCH9dpMVi6riQv4SG+FjyAsIBn0MiEQUn79/aW+Nb9+8BuwTImapRPHNhg4No7xn29GGa2RO7lt
XIBsxPUJRvR7DxhudlY7zy3UWf9VlMSV6Tsdz6k201V3VFIcdYs0BPmVuG/fi69ihhoIf3ZUy/pO
+UX/lrAiE3nuG7vV7JPuVjP1SZBGzT2dGIJqbK2M7gmoXzKenCMGeeM6rcs0QR0YgUtak4ZOLo/V
OHDgBldDGDAOVtBtAFDRiEEnaMZDgzW4GLxyw4fA6ZJgzGmZyJnHxiAlRk15f8qjumeiPiiiXtED
5RZNkc5JN87k4rA0Mmd85kDHZIn6Bn5OZzZrFN62RWCQV80njhxCuxt1/DPE3Q1xFDAu7f5siSOy
oD/+713jvzOrwR9gscz/62HNwvQo/+Pi//6fKXn9aWLz/S//uXdYi1jNdWC66y6cCVbPd9nbnyMb
C/Q55gBCBJYX4ffNw/L4I9T8PNW8K7yfHAKYB0zaSj7vT6SkTHv+zubhfNw9goDLAxAh/xTJlvNt
pPOD9q1O7XweYyKdG7NP1Itd2g5PrA2lDgxhoCHvtcZmTNU+YfIotUNpigoULWT/Yl+Oib7jKKu+
NtQEMKX1yllPqRrm01S43lvd5PhOXQ88QL0vutjNWp7rfFT2HUevmfx3KFOmSdpHTu8QLauKOS6E
2TynDFqA1nTezVD2AyMY/ILLQMb6Np1xR/q4n/M/xzZgm+mdN6KEZXBMluHO5DPmMb/PfOLZyRgB
MbmtK/9OkAdXjul62ZjN0JB2Rw4bFaOkRceBjLRoet65/ghYupt7DMyDby6AUlnoJ5J3M5Qxev0q
NDKkvbpS146ZFyxmNab8KTS2+bkqKHMu/r0G/1trEH+39bs1ePECJ/JV9O1b17U/vr/NP//y+xp0
A0w1PmLRfww5WQTf16Bn/eHoCI4dIKJ/DoH+uQZt8w+mmRzH+TMdq9aS1vB9bGobf/BiZ+kgTXW/
zVT/1hr8cEzF+QYQDOEpwQU+m8JyjP1hCQYWkGXoCiAXk/xdlHGw0zAKr3hfjasfvp1/UWEsR4Ef
3q7cBGcXdiN4BzBov21wP14J1klhz5PBlcx5ybmpeFwJXh8j0sr+/pW4Bnseal8byM3P9xTTMJyR
IFTYW8CiQk67avFR0nmfH/72hYheMKkkuJzOtX6+0ODlRlA2c7UnN/g9y7P3SEveU/7/f3IZZ2Ez
8Yv/8ht1rkBc6+ATJOkxCAOfEVwLX2WdTcn/4KvjWWV4TrYMZ0McYD89DngGJKhA7mhAPnue9D4D
TGH65waQ3u9vavkvfXgcfNc0qeJJAHGpO3++kjdgDOrAce7FOKJX7tWtiqfFr/xQDX/pJP1Y+vDs
UfO5LmIUkyifj1WfZjglAoSSAI8aNp7X4rRMSQ1awTF50f1Y4vuFuIGWuPv7jyJncKa+yLxJzvu4
vNym7MHaMnms6G7e9SRCoXnVsgcNCs1frK8PL9NlffmuQ0KRtVj4WNU/f6Fzn/akdkrwnH2NkbSv
VIh7Krr7/c/2L1bxT1dZopJ+2C+wlBLEinloTyqMczKb6QFNVHH89mr8/7vSh51pBKxXDgVXEnkP
5WdKX2Zac+v/xvLSf70p6icQWNRFwYLi+vDUIxV3fFlWcl9hBdlUMINQLVewC2ZbqjCIdAY9QWNs
a8brex1x3SbNrSAEhlIchxp/73osoYD4U8xhoCzGV08sca4pEHuOUca297J3OlnWAc7qcFF5bbRq
qpnzCB6+elEmG8jwEYPqGVLPnjfG3ptqeQMGx3zMPBNkYZRGz4Ok6T3KySHwHkFJqYpgB93F32Te
5MbrFtOMJIlgwnlXx/ah64CD9llehJ3pFXeopu2jHszja408dQdMic/uGlwlJcKU/u2QroXnizJU
dq5/IeUaGkrL59HwVL3IiJvOBgYUZRBXVzFZhpuOc527HqwI95PR53AOaqsLdoBCq22tLyz9GojR
AupfS527myUbF93Jbu11jKTA9GYreIBFiMe5XxfeZGw7QfdrPUCVO9rUJzv4J+WJOUi58WUNXD+Q
GllBuvkYi8VASjrBc+yX+QNwxmRXtxaYeWjsjxH3Xq280ahA5Nr9zGfCr74SXhV0a8tiKLmaKLmw
U5E49NCOvnPytVbeYO3sniO+mpNI6+rK7eFHGvymfeqaj/g83ycw0HedSwjMuGyNAlPKYnQA49ig
51/07ORJXKcJrCEItvaBHb1bR4NMdkOcE4dKwAMJLzABjkkMOWYFKTq5jK2K+YobF+8ucYKXRpny
Jfa5U2yQ/vo+QXA89nkb2zi9Iv8sXL4ypH7cJmgjHKNCrZnVIJ/Da0owiJdkzwHzzxUxHuUmcsQC
ieiGklp1btx8lxASWqHuHoj8djHiPomo0oLQNIbWXxf4/eaVqxfNWWM8+ehrhXMPmkK+m54oj9yj
CqH3wnzV/Xpvp0bwUDLpvreKkufHaXQ8iw2wloxWrxjKLerc4NxM2BtRuPATdNGUOasJAyncoTjT
1nrqBg/081l2tk6mAbNPdNuK3mpnVQMRlSTriIcOZS3JwwRSvgSjqUGNYR25+M5iYk+GfPeNVjXi
KXuamznbOVXf5dsRVnqyTVFPzrjlAIStmjbG+ecyc/8yB5z8SRQvDzYdWqIrR6f9RCpr9TlObef0
jYiCjZcP26AiOVJHJYpRPpMSKH320RFx9kwCUnGcSHwMm6k111mTvpNQHJwjw7WOfBBja8RSbTSm
lONGSFdgTg6msI/zABMMv1Bv8errLX5e+oPIb8CU3YGqYIYhqkm8FVXAuDFzh5WCnz+fbaN/qlo1
7CxZojdniFYglveL42gn722EvK3WOh0/JVPYBqpv33gb0U53RW3uu3L40guVHCUC6hDirouw1fdu
xCLoMdCmhovG+4JpZhDGGevcRkbHIM/LHn2D0l8Ppq2cvXwdz1MFCXmErAMwng6F1eWLta+ZpmuR
w2Mr+hQLDofKba2x6rM+V5thqKKV1aYqnBt2Nzl2A2h33ruVzX2bMn1JWs2/8scUhs3U+jfW0BmX
ZTwa96kdWUfaklyNDfW5hwSx1nNm1kPB7TvtzDKSfh1cYXIaX1utyZtVzDB3LezMvzFcSPe2nr8w
1cNODdx17QrNQ/AykdPQNGpDZNRCgoYCdhOVWXOG2cpO9u2k1QcoBkiYBHWkUjYxsy83iPjLTUPo
yx7iHX0ZhsWvwikWuyDUvqDVeYKp7khHvLKqrtySx+PzI8jqqq2Xc3UJEC+nH8NOXjOrW0mD4YfH
t5NEAZQctzfCb7su477PXeYbb/rIbjUsz4ijA4XMoi65TJ0p3g4K86g3cpJAcNE5l2nsbFsb5+pQ
knTsWDM7Yldi2Z3d8lMy8Q3NHsgofKbN2tZgnTDRZOfOdRg7aDuKe4jp0dp3i+KIPAq3bc/eo4EF
3IwBiz4bJN95UPZbK3XqVVwMyaUFHPILWendCQ8G59Gyp2Xf5vvW1bF5iTLYySDWLromubISa3jS
0rS9UpNgdJzOj4lujY9+pvyNj7pqZ8+Gs5+DZCYSpJZXldaQsZ199mryvBJLvJcxBjK7Sz6xnhGA
6PHe9EstFLEk2UK3qivYMAyuSwWyxsXI4pD/ZHq89LKAt6GWiPyhLth5GxJBHnQm6JDxMXStZ35S
wFDLJuvabbWd+Q221F7joq9e9PN2wRg4n/o9VES72cHYRR0nqnHV0cFDC4RlDw85RR5jZ4glcm3E
OvrnsdaDlU94J2EfjYR9NNTU+5jLErmy4rrDkhyNtVxV0vzUSlMeEUjLY+l14OMQAdRHC5T+pjek
IkQpqhlmuydFWojEQwBpnf0PHDlYQ3NkRqdnqdDIcQWadcS/gJVjZcpo8I/20JcI43Doe4zGAQL3
TNSDxntvVSp8ZoqZfKscd6EfxuRZ+V5l4MgNGqzCtaOHdTuxryvfy1CydEBCr+mtxOQ92n3Qr1uo
kSGxFg0SD6tH6cre0z77mZ6hYp3yuzG1gJtV8Jk4IWDUQ9XvqeFYIObaJJX+hYCifZWmhBQBGV/Z
jia2psv6YuMYbkgS1C7AtGvppvMksg3bVDvWqYl9MW2ZTed+x8wZdgEetZdMOFnojSaQZr3ErevV
xpPszOkSi35pEEgFGKmwzV5bB7k1X7Jc49c494x+RdAY6gdvCjhaatohmfBobj0sJNnKdtm+7ZjT
CdUSTsURfKCzQTHV7FEmIWnxlTP82fMEVRK/IQvIGSUVP4Z7/jI48gPenQsXBp017Tz7wwm7necY
qYKe72teoBsc+sNFF/e6t8jq2eU4Wl4qWEFoA2bOFVnQlCcWvHPqLBkDOQr+qlD70IFH0M3noUMA
HBT3KvX0zyf+ZTLFGuDzQGt96GlWNxl76uglL0Xe30YYzLe/P/j/UhkGzC4oDW2bJiN9jqWY+6HE
aMlYl/FY5fsBnttVEfXEyRSARotClCfNhpP9++sZvxz/lwt6kIVRhVrWLwjeYmFv2W6G1NCv8byw
S6BBbIuh2qSNfOm0MgizVnAedPzx+ttrB9O54e6EORpbYQBXi7LcwcReD7up5b3++8/3bYjyU6nM
52PAsoCQPJ1O0ofypJoS0PKMlvdCSvvYD618J+ebNTXiHtMRCRAfHeZ5zkISqdFdkvBGMQuL7aoy
OGgn3ARHmeLom6j1lEnliZ4ZNFqueudkm0lwLpq0OWcuJNBuWHBkXR85e4SGEDImClcsdTK6s+AY
v1gEtwyY2uZh52uGd6MixMbE7Ez5gw4/9fnbW7Eo9MBfj3Nmir/4LowPKv/laSRmxWV85bqgTz+m
Xsb9GKW8vbJ950LBcxbcYzel8Xq07KcancFe49gIuEWYW6cJnDW23T9Hmf/lAv2lzg7gwS70nMXX
wGP64fHslDu6Ff1YhFIq2TlgZE+VPf7VNvBLx4Kr0KgwXWwAYHo+/uY9Qo/ILUqgkjaHZxen2bqg
D72uzYA6w83QISkwl2gKOfT+/nkzf/2OOaIQQwu5B4cBksifFyBWMnto8lHsbUxc0T63iXjSoih4
lj1H4xZXjroKNCd4QHPzkAUKXFrljGGnYA6uuxIU5rLfYsXCpEbiRtxVHCftjOyjFoAYoR4tCWdG
1B20qKVw/fbp/z1p/stJMzqDH37ohTT/3eNw+SLf/vf/ekgaiunk5T+uXl+Tr3iGXvIfu9Y8ysvf
f+9ae94fgBJoWEGucEwL288/u9a++Yfr4Nqxf3D0/GPsDDYBjBqdaSDyDJ+XWfU/zD7eHwZOHybO
dDABnYOR/xtsKcjzPIM/7Yl0uQzEhCwNg7nzx/URK5vQyzQWh1Z6/QkztwMxl2nOidQH4nfsDp4m
Eh7jFigqOZUxA55kSja5boz7TAB0JMWA/N8GwNFd4PPvBFYePOBQzndMnuKVlfQBL1ZiwLa9K7sM
9ZlwDm00e82WTls0rwlOGvGa+04OIYnoRg7HKts4ZPLs68g+Fn7WQ3FUMeWI9ONPRtHCqh2cxefr
pk/BOD7gOY0Iz4tajBXdMK+5JYVpUcMxaaf9TTyWxpHlRHVFlC/rK9Jw+M9aVN86qk7O/IlRbRrd
G3ZVqd0kUZW2GzGl476x6vJiHlWxmlpLf5zhaJ3Qkan7qFJgnptWXJtBi544mJc7JxeyDU1CgTeJ
keZbXCiY9gRclrtYOM7WtKZqnbb8Y2y2xikwkk9lVjqrGPXjhW8rSIo5StWaLlk8lAPewMTu7rIq
9a6j0kDszEgA84ELgXoL2YU7zonEBKoYcT7GyBGa1YBDQxGGy2fOcOZ29po9R65MzfOADFqPfUY3
30jE2cMeuzN6chWhWncbUxFDs/EGAcXIQTDPqW62z53WDMRZEPCx8t25W0USfsJYdJ9sDr0pObCz
EWoDs207Xc6dDXnO/B5Of559CuVU/wyRwNn03EtIufUQFUo/BmPzSWUKNRra/+dlKHmkBvBIGvUF
QUlq0c05G4Rr8W1r48naMIjPL/xU1peYIJA9YjUTHof90kUe0LrXmQVJQxPe8DlqImTUTPtDJ3an
M0KoN9LJYty0anYRNCfx9Uyf7zgF2BNSlzQVItnOuZuRBmK40aYvtOjGsLon3PzF2um87CDQXMan
sdPz4WYKQLi/NGhesc3WPbiFwbhxZeWc0ri27jLXRsVJLPfZadvaXXfAybrVWMnmojf153FCdIm1
QQvNUX+zC/nsjWPZrqVT1IeBMmCVJ5Z+pThKtxskRf5nn/Py/axh+khpuoUuAInFXtT3cq/bvZNu
I7csaGihq34W8VyStwYNvwpbjWKDDGii9mZ+5RBLngyToh105rAz1aUu9HNVc1JdTxQTN0NlXkMb
+zy3wWe9gZOv05JtPJ0OeEA0SQBNStTNbmh5YnSgoo/E8d3HUfWmm30EWczLq7CxfbxIOQOHK5GD
i8BwnBAx7Zr7mD3nlv9CvPKsVlwiVzzRPx4Pk1HIlofZFtO6j+mPXrRBO8c7P5pIS+yhJZIIVvW3
Tac8PhKICLJMr4e+KFdNTbi9Gqxh0y48k14PdsQVQ0LN5qG+oRcF/BSwg8QajWfplFmI2mkGUKqs
JsiriB7Ji/WsUhyEjIywrhYImKdpG6Ny/Ue7kcpZdfOJGbBGQd8KXIrQ+iNg3FuHEJhVoKtxW9i0
bGIys58mx1IbmdbjyU+8rV0QebdkHfU4BGyaLU3q3IhSZky/M1wro6DaGTJ7ncIug55izRtoDNVu
sNH4DoaML8bBGfkG0nm+r4FnE7PjNxcT6v2HkUi7Pj+hG4w3cOqxBiRx6YeTZknacyc8Q08mcJdN
2bREis/RTK5aW51yRy8vjNyqk5WDlBy8c1mb4G0XUfKBrpjPTtXUN9S01r3v+GLtuththIN1Zq2q
We0i+LUe9V6WfZ7TAOTX5I0nxzaoN5vhGfIt52V4cdMKjVWzNR24s9M8kEkVq/decMwVg+dBioth
gnkJ+Jgpal/xuYNd8AgnJOOgMDalqYOJkCpfl2XUnJO8f+bFgpeMRLd9MdfIVvOo1GZc0OPorqVM
ulez4G0TerbXnm0ZBdshNu5iZJl7S5PM+pH+rpvCT3e5R0df4NVvK19fGbxgw8IDOmwUANLNptAP
uvIMHCqZOLijPYXMv/ST2436ije2v20r3Tz3uAuRRHhJOJn5beTOau21MYLyKmh9gGjJO9oL8tWU
59srWbH3ghnMN4Fl1oc6MORM9h6kCX2yrhsDn1c5mWrtsEQvRMUBNNEnf53lNNxwuQYbx0yMo6JD
vB37+jRJSaLkTGaAUzYT9KBqDNM8r86AeGJ8s7Y4NHPwxQ86eYid5msdxD0zi/ELhU5PR1IZYd/z
uiEL6uBzetz3Y25tZET2JB6vrsUPYEkTUGM/ODd0QeW20drLWKW3PTlJN6NIrye+12M0ES3W6Pll
7Ml5O7kkq62IfHD0lTu07taZ22YDhT5G7Tr0HR3sSX2yM6VWY8/3elv3Sewe57RT/YVqCaIJISga
zcpMJgTGNJ9UjC1+LMGyuYU/66GIgmq+k4keaE9ja04KT5vnz5vEoU8MR77wZkINjDy3Q68zDLWv
jfiOZGi07jPBtRRo0JYuh8xoeKwcw1qRmZqWK91o5JsqjclZ6f1cXyHUB0pDuOX8aFX99ChLfTrC
7jVOfV20O1AkI9MUyXhoDU5zOOpuNrL15xgkp0F0eyX1GSEKO6afae6LSv10w3kuJacj6JlUmp68
9eeeprEu2w0M0hCU1rhVpg+Kn17Kru1G57pVfr0d/dqAKA/qATYc22tWW3xBmSLbCspb/GCrqNp4
ENuZfGU0XKDZ2PukmYmc02enXy1ZuBDxyLEdUVxX1qlB/i4YXTWV0a5M1QdQHtJB3zrt4ifwFdnw
pAvQQZ0JkDmSuFLEm5kpVn/AeojSTWTaQatrl4NftMxqdER/V4aDTwrZ+VwnWyiKQVj6BE5vQOyS
SB3X+ufWSYWxmVI9xXLdgHcKUrR2gUv3qzQCZ4d5Ydo2vu7uEbFjWKuzadDRDjVeu/Ia1T3mVHWb
qA2Ms8Qy4zDsmdTTbCX21m2dnQXTA83+3PVqRTyfxd9j1GlLa9jHYLDw0CRtTNqPJi9ttRS4nIDq
nMhu0z/Yia0/RhEjH6b0kVjHveUTXghLBm5JRt8/oT33xOY9hxZf0gl74BfbA7ygkJjIFb9oBF4s
03FABU0mwhHosWK6gcWqY6RVrW1XyCu8KD55wpkgtsMRF9R1Ffg92QF795yDC54fJwky7ps2Z04R
tqTJAURyyXblRzti56sHcsZt9XWKfPFMmkPyyVSud4psUbjrRA3eudU5mm2i2IiDC4n0dW0q76mT
VvuooqW2jR17C0ELHyWtuENjqrlZ4/ZyP1uVPYw0HcHwJLQzeZeYAWlsSr2ZGr3hrk6MF/bT5JiM
mhGq2nafhiHD+kL/1SNUr04Eybg6zuS4k81WFZ0Fb6a0QscdSddUXhZmdhLsIAf2oTMNw2n2hvFS
MTW6bb1sEWuNE5AwSDdlVokXVY/whUxCybGslNA4K6Mi0NMcmI+UwOItHDghaRfu1hx07ysazulc
tQlKy3qu7oA+eQ5jzzJ9LzujvSfsMX+KDfwhG0elwZFGdnQkGVg/6lVUbz2eV1yFsXtjzd2IEwif
F7x3LgDXkIgKm3RAuFOc/XU3dJyoX9NKxpiQ5bLY0rFwdrQ38crqnMWrIB/vyZ2xthph8eA50qsk
xtaSpnK4TFGOn9gkwM5IwWLxBjhkQPgvrAzqkNDqKsxk6jImNmS5zgb4UCWeAU4MdnoicDUKc6nX
HKC6/FVkrjPvPZhHYVL37vsA0uOrKyfhrysGxheDaU4kKDd2+WcP8d9dgL/oAhi2Z1i/6wIcvr6I
nxSj3//iH4rRRVJuU+9DK/gmGf0B8mF4CM8sdGJU7z/BEoF/0K3WQVF/C4hbenL/qVWjiRXg7UDl
Ro9ct/5O1e/bH3rR6KwQUtP5Q/JOY/yXTm1moF92vMi9dPDzH7DrTfUJgA3VguYbymEyMZkys5jK
6oGb35FT7gRfDNN7E+Xs3LEbggZiwd+7rgESx9OSE2dJyEG56YMjqAoXgTnguqDcYGFW3a2WmzGA
p3gc6084YPAuM/ZaVNMgqdvdMNByvST1AB8WMRr+NmlFcZCRglWakrcuIQFsyMG1sQnjnhOJYYKk
CvqbDB0CuwkUo3NuVdW57c1up9yhPkIMG7+Cynq2Zed/tZknfgbN6KE2T6rnRmY6da50ofK3L1aT
LtYyXwB79sxGnGYlpj3bgs0QxdcuYTlH08bzBl7APo6ONWqSRSSOr8yQA+/RHOuUmYzpFcME83FQ
09nurWpjJJT7bSL0W9UW5W3HUWKD5PUxd5IA9OykrqZisnaVGTxOk++Gw+KRtgZ5Y6cakoC+MS9B
DzcHWn8R430wKXIoiX9xRXIRaPlLAGCi57uuQofS4lTLDG5xqQ1f4D5FBxURREWkff6GXapZ5vbk
cxnLbM1vm3IfmMlb35u8bsZkeiL1lo07TnhRIrCNCYbI/WfT5L3keCldE798lIl8rDUujQR3Xuli
pN7uNCe0UCyEdpZ4a6fyJBa2EYsfrrEBn5uVBPLOmwkEWUW6qA7LE/mpXg6KvhHRjYEcl+1J+aQw
EZ7X8ekHb8ORfLB2+mC5alPlC2HYxep8a2dGdq1UO19FZGwDHrDrs7BMDViiPjlcxSrDRTu2s9Mc
3rXUrORudNv87MhKnclMsi7Q0KVblBrj9djUzZas0um1823mzYZOiARB79V7QPgURrjRNnbSS8dz
M0fJfnKK9txF/lwidxnjr8JkVJFXlbMXRlcQ6NJX3smoAlGuks7TL0caHSu3CXBHN4hEinXtDgFt
nrZ/IAgUa1ptKXObWVmtCDHzko2JDGdL88VZZ5rUUt4DZnAaJKZ1qh27Z25al81C7z0nNR/Kq3Hy
t7NqP8WNV8jVwHzgveznMsRnHuwRrrhn8si/uqBQV5YQy2Awit2V1YDAozRDL2BVVrX1UqKNEniK
q6Hx4F4WybUE67PNOdB/QdOUbylC3NcM+NVxniROTncQLvwzDTWH0Y1PQWlb11oWeRtamdG27xA1
rYtsVKdy1KCckuJcHvHwgkKUkSZCGJrztefYZQihuaDOJEOqmyzz0JpZc0ux6+z8fOwfHOGUN0lS
CNoL0RLyEcQJSG8LOiVuQQrogFtyS5oOKzMPaKJ4Y71k2SlSbYZ0N3WRChOQH58I153wUXKkFkwj
NyLApNZ0dnQh/KK5dqlA8W039wmn9tvA6vdNYc3kO+sjY1ewiTg2OUtz9DyAGBz3/uiW16mkh2OM
Bj0WqBTqjjl9dSHbwbw3YVY+J7pRb7Slp9QjuT/4KhHRgTGOdzfhfiammtSbqdIvJIx7vSjHm9iu
m7NKKwj6pq9ftqAZKVXgfQBatNgU6mATW6N+mGvjqzE6LnFXcFNRGZkH2dIETIyWJPmCvPrlR941
ENo3JIDfYzRRkGFMq7ubA6HeEAoDT9M8tVeptG/AnOBMaQxBlJQFkQ37Ubbz+qnacDLvVro5dyey
BKZPRa7b27oqYkLLB/dCn/C4lyUbURCTKxUBgvpslbrYqwo3tTbl9I7sTmmkQTnuZ16C856AU+3N
SGttNeFoXSvX7t9TYoFINkvKW3plBvIVUJdlrb/Es4xDKGg5MTIDo7EBIcqaY5v4bM5xd25kftuW
ZX8UAaxvq2mqk5nH3fVcOOV2nPz5mpz34KqF/FKvGL7NoR27zQ4tbsLQHkVfm/mcxzxhv8WqGMLR
m157gIXrjD0zX0C+uJVdRzsLzeY4xqn9EZhrsraR7ty6/hhsOqt0P/e+YG1YbrWZHT8/4CmYLkiN
09iwYqbbUNWfs5zeL4DE5NKIimI366XxQrKajX94/kQGQ7Q2R2XuncGtqCmAv8LnMCY0k7N/kEF+
S5zwgdMDGIWGpn1IucEPXDBN23jJcDOSKfKoTY5cpz1tNOUWqOUwpxcrrY7HBz1262Ng1d4xhrzn
s4NG2NhHlIhtp59bMnNu57m/RjS3zJZ0WkoLKsfh2btPFQoKBpZYl1zC3yDvnSGXiwOZfreZQpQx
jU3pryxrEZEUsQ/f0O23tLDzsIV2iSkjOqdZle1Kt6Wfo6f+qpj1ZEMj1D6woMS2l4xDY4qmlTnl
dTj5kTzTs2D7HqPxRSR6tdMG3T3NQ+u9Gl6ef2mQIV06bXPTWtK5m337k67s9jILovo8jjSxSM2a
d37vAXt0vAEViOiPjitfUloNB5F68Zb6sNwNMCD2xFN78P61uD0mJmRIO4ltMsVAEcwgndBHDs7A
Af7GiOHQaGMxnsGJwvuwjGh4JNpS2+fz4JxllUDXSJxtaZF0pZv6FQ3gh0mjea77EpdxYeHWJyzj
nkjQatd3Ps50vwOE01bWVq+jNx8Uy9qNhdgR+FBB7FkEP2U+n4VtjyfYP/HTELQJEZvIF+AN1BsM
SvM73IB7IUEYmlnq3WURH6Ez0Inw+WAjp9YFPdECBK/xHLVAfWVpi6u0Ks/5qKkLcCZnJs32p7wm
HKAm/Sq06eHtkkYEW6Rc0XPTq2lnT0nzPGkFKKWgp7gfzOHgjWm/JZXteaRpTA9UGtuYQjuzY3zm
vXjRekdtGoXLHijSfAwCOGpZnJ+m7uTR5jWBgFAU2XkZI9LTCTjUvfxTSvjSHYcqIgFqn1e9Y0Te
KhnpKP4/9s5jS24kS9PvMutBHxg0FrNx7R5aM2KDE1TQgBmkAW/TzzIvNh+C1dVkRCY5ue9F1TlZ
laS7Aybu/e8vrmqauT0eV/KyiJ1d6dlyH5B0csGAutpU2jX2SeaU2D1Y8bmfVRw7VtYza8+wfhrG
zMNYR+ojEXNip4Me2lCWuevRGV9awVlb+40r9+Mo5is5+hm6+Uac4HVWO7gJ+rUPoqBAW49bUYTe
yUXwFKtqma042C3M+ksFK+DFI1MCJnD7WsZhtOGLfC/7Uu2ysiJSZKqM5gjIFWBlmQMkz03urX1F
y4fBcF5dSG0RCwFfYjsOpSIVwIkxDG2sjVPNI1ca8VDQYE19m+fZFXUv1k8mXEzLm3cmMQMQFiNx
wiAsXnMJy00CKeMQ2Yb5PfAD8OupGMjsgLiKCx5G3yk8R0qPZtsW+Q0+LTnQGAjGGeZJJkmdVnbE
tbx/qQXYoKUxCvGrXrarGEHGqWn7Fn8Ho92oseixw8HG/JNKzAZvQMAMYBjzBroTJrfjFGeXYuzE
Fy39AsNXzYEwWMXajnJrF1VEzom7QEd9Fm0gVSX1l7QvBw+4tCrC8t7XSZ47J4xI0vys0zg234/T
wFOru6/awJgvrKiUV1njiRnYsxA+Rt1QHTdumBKOOOFJsCGIK+tWQzzpb9KTyVesyACPwtbFWMGu
X4wYC93JGuQxmpg0rMQQ6I3ZBil0kEBdKMm/XZNU84yrMB5FU7PjE42LHIuITY+/CfGH2BWtYqmr
r01kios61cHRIxmBHUwzd+n33v2cwJpWjet9dQr8CFaYKsmzyA3HJTCkucW8wwahK5uTUcryxsSr
a+PZwBSrOhn7g1N0wXIawPbEg2dTO5Qw1thCT4nT/IBXHFhn4VpnZtU6p8ZsKAFcnIqCItEbF6sf
G5MQPs/MZf2g08F5atGj6oWqUvp4KxvWSmGohhHrmN1CqnTXadFNz6MbXcV4xxFVBaBwp8cw3gwQ
I6J118/mBX5v1jrrCIFo7AKwpnUxGV1FsYRsyi2crai0+mPWCmpkJi3lSZdZdh8HRffcUXrSM7XD
5VTN8V0JSMykk4cdlThIYjVN9+VaZXIJWW3EYr0ihdjrpXmcslbdRVFpdmTD8K/2c+gec1K2b7sY
Q+hYCfWIU634JGSgPlU1tuWlb547lhxBMyvTONiWlJgeE/6x6gfzDDtdeTckusWjKpKVf4GvpHMD
S/LVn5siX+F2Bf6Mtdy8DkaTaz+FQoZVENPlq7yYiqeMFJGHABfmfYC6M15PvbD2tELdQ970BMUa
wl5Ly8HrHkuwDd+o2mVNxibUTYXpsde5AIXwMFdAbMraRIk7fmZcZVLxGyg28RSerhVmzgmebkV6
24D9rEzYjphvZ721bWEKbRE/hscRfO2YILE8dxMsmkpkM5eFS+cARM1iMo3PRVDPDwmMJozwhMeP
sycODZMJ61POUWGx8kdzPWf+fGVM+MIX2CvsO2sobqulTrKhuOPS7OCxo8z4FL2FA1P5rtMUh5Qq
i8Q6oy2r6T+XQla4zTljMAZSlekuJ1i8hc5C/BrLjtHtp7obg/IK46XW3haTRzOmBLcAjogtEFaf
eC0yOdfx5q/GVJnjtXhzxGVsxl84GNNTV2mp72dIutyvkHRh8FwzmbB9KNi9b/m4BdmNHs94JE2A
d2CsEm9tt6IGsP7fpUMootMZ+nKONcMsX92TiKIff4J//opvCDrzM5PiTWGPFQZ0H8AV4b7XRkmM
8lGzCJKzDFynjBDOlrAG3kh5NIIAnPbFKu39kFmYsLk7FBM7N0Fw6kcXsp+3bU3q0mDswznb5Eg0
fv/l3rE8fnw3iCnC8eCN4IH5KxOpFIMi+hEnaCmbS19SK0YH1P///EME7gXMxhxUle8fgIujK00v
QG9qmavlPx6GTuCy/wNJQiL6s/EwUXIBON7fi9kvXrEKeq2+/sxG+tcf+i82EnYWzsJ9RGaBND38
Scfuh//BS0Nf57pvZhasoP+SsYdQmKwl5HARwC8pLv+GJVG4L+pageydIav5D2HJhQ73MxUJ5NML
4MgCgbJEEfL+ukgr4ribMiFZzI+FO6+iwanOYx1PD6XQA0l1rvuD4vb/zUDkA30ienFv5ZvDw1p2
9E8E2a4IExoHbzponTU3JsATkMT4p70XfvxZ0H7hfqHiwiTgjSX486e4rYm2DUiRaS7m8ZZWN/hQ
EevqM2owjRGDv7YhoVllxi2JFfrhpzXwF+eSGy5E51+fqwA4Bup1YB1/lL2SIhAA8vjdoS48QjFp
wudd4SfmYXCIZtZW0px0ppt2P5HdICAv2ET4NTI1UkTzxDzhWMYVjVvHdNEipyBkVzDID4g1o5LK
+XeLeoLDbTNrIklZZvh6unCxCBEIpum76qb8lnTnHFPHYD4kiJqQrNGflh4u9Iht4BcMJYIrGYup
XNXKRkjjccsdTKXFPRJoedmMubi39EB+sd1HJ3A9+RrAAECjUw/T9wQfgh0Sx4EctWratxlGtpFA
h9BEKUO4cbHdTRAfviTpJJ9RFfAHRzwwz1uFkRCeQ9FtOBDrtxkY9NdHHhWkXiZI/Fni0xx7D97L
zzT91tr6WLzeTzViC1/XyZWr5sXSN8T4oIhRTSBTaG7qYqCOGnyGxsR7YN2H8PhixsfzEJnluLGj
tDnlvaVu2rKLTnPv670H5nFUHVELEJCGx8wsh0eVzd4db8fazi1SGJr/Yt17Wn2Z6pH94AvWEFDj
Q9JF9XNvAtKD3lbmwRuJJfRHvIfsriLWWhjpQalk+j6iZX0wG/7IZDbtk1cHeJppRB0q7sR9X8zt
U0Ys9TmhNOF5WWJ+slj2OdnKKUcIFKSWYaEG62DbkpFDgs1gbWGS5LeSyLoVUc6LMya+U07EP8Y5
lNh1nAHbHLAvXOwoevVFt2xn9MrT3iN/4FgHvNzJJ9Za9xmB1i3WENgVAtseZYtqpsP3YePDWcGj
Nspv41HkOy9I1KXD9bMuwnj4BjACSaPr8h3JECaHhqhfUq2GR/IK8EhWA3/VYnQsITusCLAgxZtU
9suIqIa1Zyj3yojNYe2E/BYIXOEKZ5ZyPeQ5S/HNT1nk6bSfUsu5ih3eRDQwP3cIhiSfxXYQBMqe
55rH8tUvYElrWNXILLBTrjZ1EkW3nhmpL7Rx80WFX+yDNSI1qGo2QwGLaUcKXfcV5R4SGgfxSRIX
804QbL4GjyDOAXnw9m2JFtTE3yas9XZzPmFgo2behOPV094RrP8mH+RzEeM0VrT582i04GOQ1eH2
fTf70BxIhkI0t2qj0jomrftiWpOCKRT1j7HF2mQ4jurTWuQejsPEJPKHb53jy0uJfw8mV9aw1gkv
Co5Ut4uUAx0e0gE5zqN71YMm3FeQq55716O96hxW6+IuDQ5ZvwDXTBAmDaLigimQKywDIWVVY/0a
B35brVPcUAG4sJh++3EBGgDSKFrjVk+y6jY6JUF0DKb2SbZGfjuBCAS0djwf0YnopIuM/OjRTBHl
WdB3dKThkQNdfJGFZ/KayhyTHggO6hMIHYRpSD721rNIrek8Kw4sRFMhltDPA1Lj7kva9M5zCi0t
jw+DPVfQKrrZwJ/HJHvogmqWdOgxtnvnlr4Qp/mF24Lr2eIz3yfMEFzdbDAx9nasQ3D3Ds0+w3Dg
vh2stcu+xh4ROmp4coz8ultYNUSe3xpuf+nQBZIe5Ls3c7P4xPnaviQagoTy6LI0lA24ziZCKpwc
Syt/wLMPNk8BdNU7WAIGzNgRJ33NE4tCsyImcWEDJTNSpEr08hzUZdwW7qDXbRR3X0Xaqm2ctuAy
cIuKEdhDL3wjAfViXeCtucF5Ob10Fl4S2UDDtGYEcvKy4IQSUW3SQtHJSJC3I9luoLSGdtZ0CO6q
TPOhXpVF8T2WMx2s7WK22bcOkUFOdctIPYUaa4RnWRKTg+1lI6MYNqzKSnGW0otvYabEx3nhYQFu
w8hauFnlwtKSnR1sGShYa2kzVxwqkZF4CLcL437zDLQ1PPQQv+yFAeYtXDBkmNDCLJ79l/aNLAZD
BeJY+UYii9HwHiwJVc8T4wvpac15j95tzaCmP8ZjKDbUBV7OFcZ0YIKoZtdjv4/fyGtc4AFzmoXR
Zulum1WeukVtIjAizdtd/MaBgy9DYlygXwJ3QFli5/qs0jFSioU+F74x6TztTfswHdKRHFaodsgz
kjUEXpuhta1usBrD0PKNnSffmHoTh0gCxUXiQyXZVxfOQusjpGbewpqzjpaWsIqShF3VbmNIZrDW
WIFTJ9yT9Br9MI92hv07qVxBW+GDvLEHoz6Jxptf5UIxtKZyvpeghPFatOFBY1V8LCF3XqcLP3GA
a3PKS+msPasoWe7wGIsxhrTC+PvGX1iO9RvhMW5GsGwZIFgdyq0RFjNYOORIeOfZJ99DVRUs1Eln
IVH24WDsVEKAeh+XN4UwuMtTczymqa3Rcw/DJjbi8LEIYrEvUlY8CAnctUFHC07sXNTMngCpR+O2
BCm6FGomWScg5xj5W5g4W9Lay29OjFk0VPPzkOghD1742AAbuZCSSyfJL2Q7iyNhZb5apzB9z4o5
sp/7zJ+cle+CCgK7FO3ZEpcUrDORmd9kWZbFxvErD9AoMweGMirELNNo9j2WZ8/AYykxr8h5z50u
br+UduYt7u84GCMMrETsPoeDaR7GJAdewiubrGED0dTOT9zhc02O6borxqUukOpG667YeIqAv22A
8v2M2QptfERCmM/yK2H82UNzjhFH7azRTbcF3C+XYWUVRO06S2v3arIYXs64Zny2JLr8NeZL+fJu
TBIFKJGyzOYeKsR8yNy2OkdX7nI4y+4rLtoE38bjosc38yWjQHIKf6+KIthIsjFuZe4veyCnTPAj
WDWb2MWh4M2sQeEsdTUDk98ahDbxc5Gc7vo8zYNNbAI2lRR5CUi2lp81fa/cQgtVl2LmdobSrk4/
ii+VYqSdian9Cvs9Q9nsgo6vRIn9OzAmNAXKUO9OM5lsGaYqLB6tgdAE1ErFEV/O6rxoZgZPZosU
uIbF2TUZMq9SWgqc1m253MOyNm4rMM/HFI74FZlX5By4nryM57dvESois5YUeyxll0N5LqfvXUZN
koY+5UmolLjmGKy+2tKrh41B2iS39sBRGXMQrcqGrzO1GNsnwugfmWrw7oQy8P00F8PIuCQu1hwy
fn8/jJs45i6vKbaeJfFbWFAs5W8IDOl3ujhaLT/Bjh1xjzH59D2YZLqH3ltvqywluTcdUXFObgSo
U0u7OOZWqG5+30SIv+ohBDoU+iUku5xAv7ZKDWqpOo6N7hAbljqRegkd0G99RtuZam6KpaKZscjd
DLyYl3ZCjF6RmQCnvnP/1NCId0ALLcyPb4JRo+DrvHc57Wsbd5ZMdQcylVpm0nPvXpFZbCGQGqPT
5FAQJiFPtotNfe2T/7tlFmkf5q5+genCwqxsdWrtYTqrRqlIWXOcq4HIxYeRivsHWPG3LeZCGvrQ
fAWYNNlwehDrvP+ygPG5Pxh2eyC5HbwLxt7dhLH92hQZHqU9q46riAUGfC7u8w5xvck9dcJ+pH7N
JHWzjxT9hxXZ336pD8K0kLYNlyUcboCrnA+Nb9wr1kgat4eSxCp7HYY2YaRIpc9B2LDhb/pkw9E8
byfb5uKJeiqoDOOdvZ8s29QZcuI6nUVY7ZHiHbn1V1xmydYhtGELK2XGX6nBj0V1rrH5/Tp0/2Ih
+kQmAV6gpUW69F7U6mIiIYtpbA5acadN0MmzrSJmG0UMsKVMq3ETJphtD9Y0HFLw7J0hrNcgk09j
Fdvb1KVcMiDYb3okJBdDYznPg5QVKd3kUptmab9YDlnqFzKW1XDWJElwjDyRb/CtICBds6FLjhJY
eal7ZaJc2Ta6pF4tsOeggJx3UHqmMyehmm9UP24wAusfLac3boe48e4M15++o2Iy3ZVVOYzn7JYz
lkAo6t6xLo5QcorjksdKIx0Q0+7EOf8S8XOskCYuOYnfanV8Z9VNVajlTAmXsj2noA9LIGTHTDEZ
tnO5ZYpD4oQtgnMoVNSgAsghJm77MZ4NUG4kk8VLY+NJfOqK2R/OVTTGPKQU63FDky2CiCaHaNNL
OypA0u2stxsS7zujJQIbTor1WEeOYEZmE1Lme3MRH3NKmk00L/9DREEfLYMV4a2j1BPBsHKpuM/Q
tLVf/WJRQjkjNX1jJkQYwMblFxNDXm81hzDWLppSHiMbE0U7RT7ttHmg++aIDZz2ycxoNa1KuOvW
NUjNKSGJX+hmUVYkjvw8ZT0+MmmX7vFmYT/lIyty7mgooM72j11avPgN/eNiovYcQIRPmVuChr49
uzAfGQbNMw+fS8e4bTLLPi4exze5jZFOlCccegF57ORdBPWrJtDg1ZkEjixWYVkrtm2+s1FsXNOJ
BucToxaIIDT9XlG1T1VJL6O1sI+m5jTqFvgBGwRsS8oORq4zF1ChJxgwOwFJ54gvPF0L2alweVP/
prSb/tEUDAJgwNavDMTTvenQYUlB97xhxMAN0DHCe7IyACWlCnnZ+SkgfORwmnRRBa6P5WrAPzud
D8tkZo+QvF6h1xD8n1B61RfmLzyVEu5SS3e4gsswHwhrUSclFagcLgnhSofLFZqUHJfuBGO7KC31
aUT4gOsHMEsrMW+J4fCe0smHP0CA4b7hAt1XJhQnNIbDY+DQR3cjwl/SHiiG8Uu4LHPwIT+lTYaN
Nn8P2KXzljx7+Zx7pCNqX37u+o5223TjK1E5LQHJwPzC4S+tjKVwXr61JiNDrIIUaxFMZZd3gMXk
USxbVS/nu5nnI+N0rilXacIjiVb3Fgohk4QhBRlZmtdUmzTwiXbUDQ4+vBlCK1i2y10MEQabE7Ce
CWFRwFKl6AXXsT0e1QJK1IU/nc2xx6x9AF17W4aWBoJheSvzoHum8E4M4mG3k7p5Q3wqm+VTklW7
9kgyIm2ELphBaYpgGPerIvCC8z7y3PUbPGDEBo/BUXS2AI48+gXIm1MyEHNGsGtmid+bYJ4uZrZb
tdZTTDEyarCwIAa9MgknuVXS0UtybR7Sp1CS9XhuXat+AJyrOl5xjC0G8iF+kYkRGyDOzBasQzxk
rMhjshnnpruWvQFjI2MJVgB347Yq2TGxLt0rC67yHQWPSZIrqpCnjnltxRmWK/j7+ESt3G5UX+IM
xKUlD/OhMtjmkdUUR2MBV2zX4Vijo4/QCoLUGAH3eUCp0ZDDmfI3lRZgj5o54lBGpPs3/ObtktQ5
2G1VJ5iUmMY3kzgnymXf4PUVJcWSas1892NpwjDYSQdoqFoijjDswSe9JstG4e14HnQtAysBhsYw
HEytX2rlsbSTq8Gh01rHZsfhTtrX17oI6xcU2hjiQNM6H33O2XpMeISJq5ovZmXzQvIcK5qW9mkL
jwCoImNPL+tZNcsx3EZ1e1a0BYhkmPrUvHnDH+cSnc6WiNn7ZEG9qUuWW4AG7UUELAln7tuvvYrq
10RE8ZXfS2CjZlk/jAUPtDqAkR4/J1rQr7fyNghBSOO8ym/LcQBFcrgmPV9Y9293gyBN49SjNyQZ
hNWULSAqRjTOlR8bLlfFGAbniqzTC1LMrPuxgfYQMlRbezWVsEM7vE68TNxL2LTkUvIicdssjlNh
VufYmVTnLkSfY7m8g4Ty8LltR5zNcCSjOB8Fp5kTD4/TSJksGU2em3Vh3RtlxWHLOfapRqfwjEtj
dAK/QFa5QIJDB2gZWDI6xSSibjJN+YmEZpIkDJN7EQeaFVJripOOZqdkY+OCZYOCkmNB9qc51C+F
ZQBQj2DGdhrRKnQUzraHv5QFuLzEyLB43o5Z7fM0QI7w66id+ImufpJLqsvST7QaFKqxiWwDtHmQ
PlW7QUb1tB7agYdJzM8+GdhHeYgow/QGSY9ns9YMM7rVkAlfrEJjoV85rjph1AGIuByVKMMxPoIe
eoWONudVLowWhopbm7gv2i4gE/ZkAzpddf504WM+cA/Xq//mV5HeE5iKET8Fnr1OQ5oQWdTyM0aN
lByqnYsjVBmaGJkmV7jZvQyDy1ObYYQdsdxiqwzkcICAEE1QwZv8RFWSOateT2SoEO4UUrf0bno5
GvB/4GpTTqDWo4KcsNQbel74RBTxRW4Bqb/949vGnMqMK8YQPalpkNBuJZfKsZrxBdQWESPQANJ9
TVTIFnmPOsW+yyEzuKxsR/qzuyJXZb6Q3kxHNvrTTuMR2jtz7W2Tlgb2DSj2W/niWHSm41IFTFrR
kkkL81+ABH7xePQL5Nx94DzPTZxs5mUS0wGobGHB82EYLgWnLurqHy4b/6Oe+IN6gnEhvgS/GVVe
fvvcvLb56y+jyh9/6F+jytD9D6QJXGFLogZGwMvf92/L7cXJH2Mf7LPd8Be7/sWmm14LxwQ/hOa0
uBlAuumS//O/HPOfKCasYGlwfxqimVgkmKSyQqQwbc/li/3aABd2b5BEnQzndjmHQ3Ix54QcAxPa
zO2m6nzwU2ciBC1dMqxhggZEpC7J1u6Scd0uaddFGRB8XfH1LxpBGrbVkIut3yKyuyUt23oLzrbg
aO+45/pPzpKr3cAgzTbDkrYddkF6aS0J3HDVCOOWA8MiKZJ27U6ufdktqd0RxgI7cwhKYsHN6rob
x/42fAv6TpfM72YaR+DnhiBwzZ38iWy16LE3k4USFNThbUEuwG1jdY8em/hI7a73viBj3KPwW27J
5pbAnGhnL1nkc0SLYIx2d0KEMTP4sPM1lHG9dRIg2FVKBuB9n2b61fdLhcdbHREDNnsUGkq217AU
kicUC/20NutMbux4sHZh4os731XJLTb6GdRnBw8Ew6z0eQMWdR6o9gEtQweShhKlASO00YDacr6v
uh4+k9Cfc80Yc2WjVTswzU3PVVplsGal276ksOrAUHmHD0WelZfBOCQ7o0vmU1MytV0lkx1viiHw
11nFLQTv3EgXc4fsYBTx1ZhnGXR5DcqRuOglafQP5liP5zpB8E8Fg4GMKD1K2nKc7hj09rtch/m6
I78KgpRuD5OlqgtfmeO501bTgb7Ifs0cuz5loeju8Mkp9LokGIkxn+xysrFQKgK59hczBJydEr6x
qaKiusGY0L7rJqd7tkOr+E40gXlvDX268XJdXZU0RJc22DYM/u4TzwqVISkl4TVqxPKT3aTDTgQS
/iQZSoRa5vOeYtrYGpBnvqqxba9I1KrPM93pNd5nGCFmLBzi1ciD/LK0gM1aNQJIwJhtrAc04tCt
A/f4ZnEXwHw4VN12ilA6l2Y97ALGsitYBa/QR4OzarmFcfiVl04DdaqvTLzmOaLXSRszlBb44G4H
I8zO5ew4hwJm2cHEgOlbVsXZtSmZpaR5PF/lBH1JXOIi40tQL+OAKG4FRfPIaBu+NYmBFWb1nF9J
ckpzqk3QuGyTGYX7KRWl+dQw6j73whxtsdP2F6kv4cbVUg031GPzMz2T5ZKPJDUM3DS+5wZ1rwLC
R5tAxvth8Kvr1Gy7WxIArW3u2h3+acOcl6zJyif5WPUUf512N17b+fmqHStjxATci452lkWEIYrm
iCoRMBOdL0FOEQIFFC5NVD5yjMjrqSJPskJBux360t1igWBe+Ikg3olellhxBhDbJpnUVRmX8VWT
OBYQsWe/FGmBkJ69rZ/aKFn0W0E/3ZGkbsdrjA8MBEAiObheVJ76mQB0BDKY3q0HJqDDjnGmeYXJ
rhBrDCzy8tIgTOzRF0h9Vr5XR/TqSjEjr1Li1uay/lpgKxWsegSIF/bslxOvxk2BX6fBeIyHFvur
TLhhtC6MWG9szFBwB8xwz4RMqWbsEQKpbywsZJ6aNqp6dLhWIxXkYqYW+kJgVqVTXlxc9traNdgp
YuUQj5MXxFuctFvzDnYBYtgHROiyu+1sINRDjZ0C+SGzfEsT6TAMQcrgDFY+3jVvcSNAKVFSYc1b
mKP7UA7ZqPxtIF2DMWzfd9lX5tBS5Hjjiqbh4oKH8z91wB/qAAY73JN/z1iiG+7Lz1gpreiD/+9/
VumXXyqCH3/834rK5daHwuZb4kcE+n8XBDbKSchRXMwwlYjg4PL+F3nJMxdNpb2oOX0HNPEnJyUn
oMLADy5cvMdMkG3nn1QIv5KXsF2HiIJlCng0jCKfhPZf64MxczQM6im8D2x8AlYo17tuZcPWQPtB
SqGFHBJN6B9ofR8/1Me9DeWp55MsKt4z7ojzq4PBTub72EAstE4Za7col5B/rJQ3oh7zmkn9gU/0
F5+JmWDAr1wixrgaf/2hqoaaWnPR3tO/6Ibg9Uq5t+BLNcKXYTTiGxMXk+HrT8vi+ked9bOZ4696
1eXp4nHvsvNhLxJ58D6TPuBat3Ufj/cL7szETdizjXGUYZSHTuf2ZwxaDPFko+XLnn7/ye8A/LeP
5p26ocXYI+Qlvyv8AF3bBXQc7gGcrXzfVr77VA64Za/w/oE6RvLlZdgYM9GngpHlwZEMR3b0psa3
Jq1xYSAFRrtrKxGjt/v9d/v4KjDPIZwBFhvPhBL111cxmeCHZkoyceaN8Pv9oV58Ifog1PExgO80
7uHoMsT60dX87fjgrz7WsSzYgGDwLIJ3H9slaNwZsDf3nSGyL66DHzEzzzF7mayxBQCnV/3nn4hK
mT3qUliFb5v4Z6KetKAEiT6W90wugvMKBoixxbS6MQ4qJL1xMyY9Ru6/f7jWspD/u+JfXnzIAcRM
0vdgB4bvndFyL5/x1yrlvT8gBtl0Subphnuj6zDobrX9MErsgA65S++PLcsYlbdk4hFLGPdBP792
PiUym3Gql9t2ZKr8BHBk2Zcz/im4X/sIWs/bmd2EeYaROGf42prdysGOCP6A6lL/IICS/H++Zngj
loviELPRjyRL5NDRkrh8T6Nh39VitO45pIGXxrICNyJ6HheE3z/JX8nHbw/ShQ69UFEdSwTvsxtc
20kGIzXr+2SmPd+K3lYQp9JGfO49YZ///sPeGVu+fRpnBQksNoEvHFDvSJ1QehLDFHVxL4oQh2ZI
hbN5mmFrjYdMTRjDeQyQ1d7EMT9cD5mpykckzHn1TRmzQvf2h6/z4cejOXYIlCDYhKaRm+bXPQpI
Xw5h5Sb3mYSq9FBPLRhKy26RzWo2gxn9jleAUaKfjjp8QxogU310mYyTzNaBERPNqSb8IBkGiCrb
lHYRPE2zxZ5zk6Drf1Qqf7u3fyWr8vT85S7xbEKpbNJL3h8pM2J3/HTc8I7El5HJisB9H0ZFjhqb
Qle0wUECDjWPSREMFLYdrC7UrbVrbX7/3D4c+EtgFgsmdBjy2R8OfCwVKAmnyb9jYp7cDdMcx+s5
ryTonXYwpUNXaCWbws9q8YdPDpfj65d978N1diw+mnrB/pASQ++PDREn+T3Jk7aP9bWhPykhzOqE
WWyit3U7BNE9YnLof0jgadasJtA9fvZR+b2wnEofZ4YPzV2nshgXsLFyFRMziBNrnGhc/yLTro8o
E7PZMt4TMC3r73M41YRfBHlubUOrVT42NhaT2UkQZYA/2jhEmxq/H7XRGlIbLiq4k93jm209DEUb
TK+K4wn/+gyYmnuY8V2GEhit166QMT4MSM5KsuQZBbfdk1RouZ51J8P02TFEaG4dxgT92q+UGC8y
iRHidT+adiQB8JmrYDfj9Sa2ZsiuUn3sMumk5D5jZoOqdoytFLih9XURkFXQpsaVUiajBbeMu+6K
I6wa1jLpsuKqIwvYuek6t8vx/C6nGnOTBsv5A/JuF9+5jBz1HR2TzM8CLd3sriSaDFGZPVj2KwGj
PrKYiYFfjH+0OTi4hztZSSeVBn0R52uIkXW74Z3N4RlvCzVln6oyexEIJYFGYJAWq6HI4+HUWDIh
HRm2tLnvIkaQmwz+dHmeYjxZr5RiIIbN0Bgh6N87fRiOjCcoPMgxrLWtLxBfYlXph6q2YT/FCoVR
mypxZLasrbOpmgx58/vd8LEICS0XXIsaD2SKxfmuuvQB4z12QnRHQlvg7YkWd/CSyyytb0pSBibW
qo+cuYQV463jSbT1Pi2g3szoMDr1pZ+sjCyGyDPnp9HzI/GHU+5XRganBl+PtYOegDIk9N4T6VWK
CjXuiOEmw2LoXmeGVxBA5qFpvllp1OOdD8iRw+hKuhrhWSTiPzAaPpyyfAEeEFR+CkUCaN6dsiXj
plLmZIoMM75824xhgrnudIe58BT2xR9+7sc7BnlCKPi1dCLLebBUSD9R+vHBCKVEC3QHvcUbrgIm
8e3eLt7IciTeWddNPcJ0ZS7bR9sgzSrcUjSEyEMQMRD+w43+4ahcvoxvIbvhv8hBe7c2bCuaKBf6
4K6xJdHNHqQMjepTFQySnFgH8aZLpgEh1CiEiO7/sDJ/9TheXj12ZR5m2pTnMDNc69dHAV1rDGs/
sO5Kw4uJX/EDCpoir4BL8DDMU+N7jYvJtHOYqwOF6EmFT3UZqvSR3MvG2P7h64j3hzekEIp1l3qd
mKgPb6Y33Bjkr5rvWstqujtlx5G9sxbXN4GyUE3tZjYTpbfJYFfelep1VWxh1PUxUwjDdE6e6Yvk
7vdf6sOdCkaN16uLGs2ioAnev6BUO1blEXxYmFBEcA6cov687YQ3nEnJKXKUqvbI0Blro9xQXBf9
Hpsd+0+b9OMecX3KIkLWWCtofN7tkdnrZmz29XBXiUhbB+X083NVgqFfDr5nVH/Q1lgfuoQQT2EK
Z4tluaDn7xZGCqk6oNLq73Qd42xTDR6GLpFZMKTuu27Abq83h/A6QocbX+hqaov7wWBau/VV0FcP
nRZWuQUNm/ITPg7FeNAI1eEXjXE8n1J8yEBz68Su61VSGGZ6LVtUNsA7UWB94z7DUTLNsO07YEKm
x8eY9Al7HSGMmu4iadjJH6qGd973yz5YcuWWEb8NuxsfuXf7gCiTKffG9q5HNmEigg69b3yZ8ZNM
4zHH+7FTg7HO53wIXjLcDplpCx1mp8YpfP+y7ypHrz17bAixx8dTHbNkRE8AJmjOf/iqH5ejx5bF
hZNRBpGh7ycZ8WITUUeGpD7ph6dY2njPtqFp3WWR/zwgJb4GbSY9pTY+gazYx99vhnexDMuD8khv
CjizaAlQmi7l109nZyeVCKU5yrspwSN1qpz0mgLyBSJNcRVrOiBdkS9nNZ5ek+8yHB3lWUczLeN1
1kTJn7qFj5vC8x0iWh0LS22MSN6d5I7baAiD/4+989qRHMm27K/MD7BBGvUrXYd2j8iIzHwhUhW1
ptFIfv1drO47qHCPSUf28wANtEBX0CnM7Ih91m67Z7/xrDYNvLgcqJuMVi+adWdodUM7EXFh9otg
e042jtEQ9lmZ1eu7kU8qj1dNH5KFEmEhgHlsc5yDg9qeZ/teQhS8lvJfnrQ8N5ujh7KPbkD+eP/0
VNKTE7RZ/YyTjvErIWKK7rPet4EToFpz8s8OhNme0Rjq3L9QOxbelXrI5bJGdbk0wFyMHqyL75xM
UWFyFOXPVDuGLUdOiP6fuvdaZ9T9AfKGeWX3vHxDrmPwYlzKvpaJZcD7Ox7ypB70oeaC5WAgPI9V
+muZIahOiIv67kog8cHtkagu9S1iCc/Wz/ZqJ4QaYZd+9pwQH2/SwkGMS9i7BfeBiCz18/3vl8NH
d4c5weKXgdaGk/T93Ql8h2RcT+nz0In5TZYQVY/4DPn6DV21pvr1x1fDAYH0eNmiGNs825NV6Ri4
VIzJcwgW4zZFzJM9Oi2umNCIe0Sfv7/aB8+SrZ/BQx0LEpSmZ1cDFjBHuZYkz0mqYncNriHsHxmD
K5wAQZ2L1gA8c3XFVeKDUNnDsZ0isU9Iol9EACZiFc8OCx+mi13YC7ip/Fk7Cdy4cIpb/TFCUKU+
gW6NXxvZQnoyEUS6GwbkqvwOmhENKlhphb6Tpmz0KyPSH/46kyhgSa351/kzcTT4VRxz7smJxpj2
sSxz01rXhW2ptWxKc3pstGKYt10VG4utHjDQu6lwIrUXpWyeJAj27A6Zf1rmWy8U2pUP5PKVoVXm
S/TFUrW4mBNvgHyW8Le9E63GlFH9dI6LA4ZVdvQ5QX3S7QSDzN9//5mcLwGmb8nwAfdRY1ti+LMD
IXekqSVOFz8XRtKCYNUFsDQEoyHA+YlZqT+9GndI0R/xMx8H05vvF1wVoXWJlfCgcFRJcRvHVuV9
VVnlzBtXZMVV49Lz6NwWXI8Koo5oxxAXmZuGpA4WONernUa+SuBoW42NzF27csF+JmB7Fv1kJcw/
XH3LhXmkCKU51haHlfc3inkdpcrZcE+cRfVblyWWvIUDMO/8yHC+67LRqitXvEiLlktSUUSYsQAH
uNv3l6x7BX9jTtyTXjEHe+sMAMMCmblorjDDzb5MKLGah2JqolddFoW/i+Pc/muK6RZfiT7Pj0l+
Ca4bFqMCJq3Ii6dugzWmMW67J68ejO1Mb3nbUfRa5cwpHVEVMZjLpPXKnGZr9/vv66OHABZyOaL5
mi8DQQTjQzFNo3uqGDraNoCXHwvwlUQVGDZAzUIandJB53PYLQPja6TO14yOPrh7Mq6lYMBHx6I6
e/Vu5eYzc7n2qWOw5xsAQnGPXvKzG4b8oEJ7NNhA+PKyP81EbZMtA3qpyXnGwzXPNnyQ09rkVLVz
KvPJh7mlwhoZeYvoPEbEpdX3cHzHmklJoZV//O1x7aUDt6gWufXzsi8BNLlGbdon1pYZIzItZfea
d+iUd9giYKLIerOcNZOU5lc6MTGTV3Nv1NNRIlZkgu33X8HFngYmgTIq26hPk4Sg9/1KKPLIt6SR
GifXGcJNIuvupa3i6GborPbnH1+K7g8CEVJLyrbn1fUoLdpqohZ+AnTXifXIHLDY5lCv/a8xIzjN
6+8vd35CLF8V+RxWLuQ7rLKzAAmo8WzVfaGf5spuphe7QWO07ZlGwp4vVrNmgmcZ4vDKer7YRem7
LbUWXhEriyLT++fZULQiSCymE+GNiI4Fd6pWtBqq6lkrmhHx/zipzaT0UF7JVy7WElfmfklbSJfc
CxM1hDJTaWCbdwJB2co+QBs02/vBbbT+PtNKSi2dphoEUNDgy30Gc7659ml/8MiXvYQaCzfHqXy2
nMO5HhDd4xEHLjG/M/JEYhMS580bPEF3ftB0lfzqNDkm96o2rFcdGlb9RKk5hs3ep8hPNYQ+f8Ft
jFPGenqvO2oNwxO3LfHZ7e+/jg++e6R3tk13kE3wIrkLsYtVi8795ISTXuz9DNVHEJmtU0NV8HJn
86eXM80liuJ6zKtcPBkPo7Kl8S9PRHwxsygiylHqZIxqrvUyFtaVr/Dy7lhHmCVxmLLY2Obef4WU
iqH5ZnI4NZDfGD8DnduvO6vWrX2bNMwP/f7ulk3in40IYCtoDkmX2c7cpWzz/nKG5TdQz2x56uxS
gxMueH79WIhrLcHLT5yAiAAMvyl8AuGhvL8One8KLJTF99V5cbdLpdc1gbtYFxdV5Hwdc8NMYbJY
dbynrMSgxO9v82wazUJHgKYf/QWzKtaSiS+/7x8VgRaEbpVkc3cC06ebt1knAfR14HjnIO8zB3W9
P4IFNP0OgdKk66nLvGxiw1BjufvrAbIhhM6y8YdNPGdgRrtpasfHqvHL5m2y/bLf0UvqjC19zljc
lCNkNIJtq7CvVBM++j54khBymE0jyzq7kUnHn7MJRX9ShWd/tVPh/izrIfqrdT1GwX//1C7jjKXu
umSoYmFO6ecXk7OTOImI+tPYaeijEYnZlHQipGJ7Y4EvBLEX9tG68dsS3KHBcPcugfIZ3kBlqesr
e9Tl/syPYUjHciw+o4u0Wc5doZOQdacU4tY2YjDjs1WCLSWHDbGEbtvbNBmNK8vxcl80bY/1uJSy
2CDPDwUKiqHjl3V3subM64PZC/MaGKEbPWrJ6N4bmYlR2O+f+kdLkl4uZVRKEjpn4ftP1SoY5ani
sSWo1tp+k8V56e2spprElQt98Ck5y60RT/27sP/+QtGUoGs3KtbEDKksoZi/Sr2GYmehy2uZwuW1
UPEQrpOnLyWl88IwHk+lVYAgReCHqw3mDNmcBLnpDiUBa28///4RfnA1wlKSEo6HRVqxPOJ/rPa0
t4cOZEJ5qssKkGjSmgXigxlm850PI8He/heXc4GyEQx7VB7P9uxpNGDAUuw/GW00w1qq8Xhl7NKI
C4HylPTvWsf/cimQ1aPepdC+hEnn7Zipo2sf+3F+Egwq6Q8yFpW1awcAufRHI1GjmBroFACAs4vi
yolxNh27bKUW4EWf41CnqHmxlVN54NBQbXYq3QLLqdDqwN5KUddRE4TpmEKqL6cIR95BTXKD0Qla
YnzBLfgWEnD6SkspBw1X1ukHb3xxGCWZMWkJXITmbZjrsmIu8gSZkVxnQuqLu42fafSkcNYx82v5
z+XGQO+H04QiBoyzi1XaQxNMbCtNT6J08y1avTBduYXTbQ0c77BGi9wyufKZffDWPQHugodP64nJ
hLOvmp6+GWuhPOEvUG/ZhfeOFmZb6aoahhm2I0yax9eKSR/cJ8EP3/USjLCCz77tpAxdlVtOf4pc
F6IUoMWNNSXGLop7PG6HMXvUsHHHawHjECBM1Xgz4CYd5MP4Jezm4daUo3nPfFJLdto1qzZptfbK
PvbRT2R7ZqzXQhh5cUpVNcbTJsHSye+ZEELG4K90bRY3yqnVNtFn50p55+8aw/ugCWnT3zmCudT0
z4MmBpNJEFzVnUJVys962uw5OoDGVgxiHW18rZmjzpijxg2tXNdWE+1iKbKvttfb7q5iquMVvXgd
B46em1Al9Xq+QdEJ1cNPgMrzz0+MXGbWG6PwQOkGuKT3TtRmT7j6+UwrhMP0x0HF4huKBI0eL5nP
+X4yWwonLARbJwmfyNsxA9ypwEwz21uPStNOf7pd0hki4aVkawKMO88mUfr001y55YlfQi2sBkHG
bsl8naKbq+tXkqvLnYG0hsz17wDQo/j8ftWgrShGrXZKksk4Q/UWZdVdjD0hJDCYVvEf70O0YAmZ
qDFCLbxgWEQi9V1sjYpTXAwLUCf0SympAmA/F0QdVKFrOoGLaMFfzm6KcBAXyU7O6zAFeod6snXt
mHdiBLFkGS5OIS6Onlfu7GKVcSGKtRQZl+3HOIcijL5rtFZYaMdh7qenCkM0EoUofcSRzKIZ76lr
0eeHF7ThR1BDJXQ/DxmiVIMN2zrhMalcZayGvlP9JgT7kmw0ttdpxVwTfoZ/+G1StDVwrKaljNLk
Isg0bCDl81Brx5RVsvX6cH62ISv8nDm13Cv71sV+zrV4ZZZPfxTV8fmrA5oDV5q5iaM/QVNZz3XT
GPvJk064ydpJzzaSmK/coWDArur3t/nBs100Pgjg+A2oB8+OEhHqvcOmHB5RCEgIVGC6tKTNb9oa
DP9gKH37++stf+/djolgh+OSnJa2CXWds0Vo6kA3GbLWjm7j++0GUymtBQLm4AeBSYX7XDAYyhCm
aaXxserL5o/fKhQPQhbkQwYFz/N4sB7oRMg59I/w2Rv3JVILEdOBxbmlbdTk339/sxc7Do3EpX0J
Iw1X7otyjpsXfasi3T/GRNgGAL5YhOz1xfjc51aeXzuhl2d39myRP7D0aZSzOM+frTMA6AnNxj02
Bh6ykLbTbg5sTODTTaqbnfOjnPjnNwkKNWzRXGWV4hCOFWi8VlAvXEPd1tKVvgwfXQkVP3gQS7pG
+khNzb8I+tvE19yk8hy6je24wXa22wF/i7HKlO7mj5856ZLAM5MRjMsYQEgtSrD8dY+0QTBemigq
TCAXXF1TW6r0CdLDP78gITgVBSQGl58UDObBCtPWPVYCP8hAVqXWr3x3Gm6Qv/iffn+xy+WKuTfN
Bo92KpWM8+qJFerTolh3joUl5K73Bn+VEFftC9Wb+yly9Csv7nJn4nq0MEkN6cLT3Hh/ZhplolXJ
UDjHCK3uKs5iY28IPf0Z10YF07n3Vy3c7P/iJmmlEmVydH4waOLmgl5t6RxVpozhIZqK7HtratWn
ONa1B68cXedKI/6j20TUSJGZcgLllLNdqVdDlfEa7WMRhybuGyhRs/vR7oppRY20dR9tPbb0IGUe
srryvX70RklU0PJQ5LboXb9/wiBIm8xIahsLEPTB6wiLrGlvoIdO1no9zndVXKvsTyMhmgUOWRuF
PpI393ymwkxx/bUSQtR8iJiDVAqig++PD9WcmP/FB8RVOLhRyYEePTtf8tQVc97a9hGbhWQHj43m
N45OcyAtA/8EOKXPhXMVhGVf7oQUFwliLRYmSJbzqzrLDI3d2kdABMmzXUeTe/Dyyo43els5b3++
JknHCLwWR3tqp2dvcADPwuitfZRDbGzdKta3M45rb3Vf4rtTjNcoX7yoi9vjxpYNniYMDZLz/M/z
1UxFsrePwm5zJ8hM1X2mUNiLG/oCIKqKDofZWzvC0uCh67UyOUahm01rAjs7XmdS59F7uluobVoW
Gi7o9pzFb0aKOGRfZI0XHZMu063bFPiU3DqIjmVQYc5dB3bLmGwg8LVA+Y0HELgerccHL8CYnilp
0Ei6WOHqBWUo9TuWUtK2TvqAu1a2eAjHnr0hSyrFbnJlG3/OZtECfBDoreNV50i/2eRh6LXeLpqm
1C+CEm/SCotLwxrFUbhQbjALKKHZF26R2j9LA2YqTtBMu2cHSTdQbJ0OI5qfbpMPL2bEtCoeD66M
zTfaZqqEBeiRGn4vGiiZ3iZkehxyXzOiXUc2XtIVQW2lsOEqckXVJFUoW4K8lKHFrLKmS2NlFG3R
veitw6QNTtOec6Lasbif6Hjj7TjjzMUNfRHyeFX50oVOxzyORFAP+Kh8NFrb2Ha42d45+LN94aic
NgI/XbB6M9tdbqq/2tb2n0qFXiDo7Irp6WHSDA6Uvu/Fp6TXVbdGzNE8t0nq/arbESNY1RjlfIpG
GMpt4ISl2AN2yXDnFXmltrahTdq+teFiU8g4zBKrr88FMc/4pg9y7l9RyBdfS6vqQS31bo7LX+1h
fEDh2sAdq62h3kWARbdp2hpfcUNN7FULKygJUgm1O2hG28Zt0UuwWVh0JKeiMBCcJsJ9EoU/7gdH
tcS0QtU1H6kZNut+tpJjWlKaCdw2gvolk2LY12iWsa8JtXHfDn473bcwwkZYSxVtvqKtMd/VRqfG
u9tpUgIXGxAm/D2wCDj/lhUjEZEcoARxYY//DMNlVeCieqhptiWPDbgc81FaCevSiNz4jvlsqJJm
NodY5Oh4/kZuV90qUzQvEoCvvq9Cd9J/AgA2k++WrIf+RkAkKTaqNXAb0nH+dm87GcLppd3NoJXm
DiCZu3TOX1w+YnOnYOnhkYWjl1XfTfDs48WVyG5XfQwz7K6XdhUOQeg1Q7KvCAox3y5S7JfLSLfA
zOFN292l6HN4dyJ9GUnt3nwMkMwA1GlecxinIawXMISrxFJpw0hC2SrmtcsRFrns8nyV27bEPC8G
tQpjlOwD8mgqCvrSbeisPZjRzy7+fSsVOhgL5rNxYh+XyaqMwAgFYkiLH92sZIy4fRzmTep44YML
fuzezweMwCLdGypUvQaeMT0cUrxhomrGgQZkxdswFdXL4MgiuaN1NTdbZsAz/PDaWc5rELWpsQsb
p5iOY0uda9VGzVAdkU9xBjuNe0e73AJ9JlL2lrFKw2eVUuc/5J0/Zquwrhc4tjmFt3ljAPF2WgcL
xTiW3S40K1/DETi05xU2zfqbBb+q3PInpnKr+SFuQ4JNr1k5Ta9ul/0STXZTF3c58wyYaAz8+zYd
Iucw+NJOg2ywtO0wDP2xw6SlvLVmsrAAPrJMiQ3qUu59OwG6O4z4yScq3DjTFH3N+yLvmZH0vepY
Sn45TPSofXbx4/pVM7JuHcmDCoiVnY5oGawEmNywzSxk/HBy66dZRTCUy0hE3cmwIoFZFfjfYs3U
WNmt3Ew6Yu93dD1++XlRg0d3Rqtd6T2mUgFNcw3gAKBoLHmUoEsVtH044FMUR8bALE2Ec2iAnCVW
O7zFIVFUCUkCVtQUL1FH07RlpjiJYs/bCzdBs56aY48bka1jRvUzRItRYDNVJfm9PSiptqocY29n
z0aIn1SEV9Gfnq9Lpwf7BIRUSIjP0xocWugOqMg6erWo71qfWcbA0Eod7ITJSNNYlVfCI5SQZwcs
gTzTFqgWBRdkU1qCtn+0DRgKKqLRN9Kn2dPqTZPP1bHGzgVuyqyF4SHEFNklWbqvEdPrh0GN+bdY
75NqjY9a/QBo11nzl9tPzB6UOtMYgJwBoGnNsymoz0yeEeMnRvbCERqyw8em/IKLowDA5SGXzK3i
vhAlxWN44f7XJqGbiHjI+Il2rcbSe7LcAJa/XNlDUhWrWosLOGlm5qy10Jjf9DpzdlieWhSa8qxe
d33d3eBHJZgBHMkIaSfMf/m95qz7qseMsUsH/6vC13taoIhjdxhsxiWRjA3mY12l85M2y+GT1ccm
7nqTirR9YVFRxTbJUJ/cGufRVdfQ6gF+rsFLgXAKJsbtjWafjWaOj3cTJi+Yc6GHwb36jqnaFuNO
nAaaYAIQqGCNDfizNpB2FJtfY6wdnVG/QM8ckW4sUGM3WkdgOnaTXm9ATHffMk2vtR2q/7mFHVZ6
E8B/fZ4PVa2cG3+kjM3UIyMWgQCd8ZAzxJ+vQrCCJnZvHlJHIXXrrnUrkJLM9H2PpOY3jNQhYdlX
GqZjsjXGQ6e7CUNmpkiDUubgpYnQ7Z3bTtMjsP72CVuo9gkph37HKZreknPbAKkFZDPE2mwCq3ko
UuTtsftpmLtfPlAtXGqbxL6tohEHVmpB/ko4xbCumsQ5+KXnP9SzbzabQdTNCwIRFzJd0j/VRaod
CFlacQ/CtfyKd3h17EglTkbpdJusLEt3lWF/bjGwgBNGAXQjuofQWK56/MojOGUSQopknucbckXG
9SmynIaxNHbkB1Ew4zOwaBOls5GFY5xs8IU7R83dIZ9LqDiQ5xYsS9VW/Wp0Wu9nprpvKTWIT5rq
PmXxLO97i/6dzmn4E0YQpnxu2u4wshLbRM7xKbaloe1Ur4GwsXFDWoG6rqA72l74Gf5MyEScVzJ7
x9XAw0C5sVZa0ZX3EX5mP5hY9Daj76n7SY1TYCVSPuZ6891RKto3Zhj6QRHWxgT8xR3FTSwhkvc4
Y/JdoQtp9qM72RufsJbSRm77W13L8Ea0J0wkHKXdMsNjdHtr1ozXnqTzIJzeIgPEZv6AXZm9x3Ig
tjekjixkEdXeZq69tFvVQOU3WEuL15TGwDZrSiY+LCPKN9i7AGqCV5AFs5HEz93QVUfRjMOhgly/
0Vx87VazsGbjvrcrWN7+6LBSSvmI3a4L92x67LJB3FBNSLdl2YBIjRnk2hpm0W4dW3bBGFdQTI1K
3UOjz3dImeZ7fB4nrqrKlZtXVrHCt9L4pCHpCBhDWagQTYrF3OREn0JH3gss/raFX5VfwMOmOtGM
zSmqmB/GVNiLysPA6Gi81hJ87HHe0LQVlUPcJ3EBflDeWCW3c+s3z/AT5p960ZlvU2HhxB0PbXhI
x6Q/2KnmMgEzp5+6LL/NUit9g+EjDrBWsie7Kh80o3FGav1x7DDXWtiffewh7wyX0QLlAlTepHgm
/GDvD79EzWTewscdb1OXeHMusgn5F1W33ehmOJnOXvHigGr6mobqYdQ9dSeUym4dGU8vqMCTm8q1
OhQdojb5VJjw+NQPpQYJsNIY8wA2x19DxXhnQmyvIKsKf9slRFKiUlANvcE7TrnTr11rsL9FDXZn
q6mU851VV76EbJMQ1SxYq9cYUIwLCsNEUYxV9Gdmw/11m3tM2XSdTQM0tLNVCzF1N3TW4G2Z04bJ
XyTC5t2q+QfIVHer505zV/gFVtPMgpYCyLCRqtsMEvuNmhdaqK25J6uxbaJyD/KTFON0cmJPWxUz
P62XPeHVGGOSl+culCMoTOXBSfifMFml/RlkovVfoCB9i0pG5XCJiNp+XZTVXDN5a3kLpVI8Ek80
3Z01mckp1Sz/TYF+nAPWkD2t6qFNX1JcBD65ZtTVa5xavHs3aryf+ERoey0q3jS7wnbZScJwwHdu
0h5GXiw/pdBucuQbECDf8BP0eg2i41DHKdrIVWzNGCCPN/MUZpPEWpGk9AGXVwMufV1khnzrXJM0
fC0UDL8GSPpsupuaqCnbzYNbO7CJ8ti471JGi29xMxzreIeQDZe7KR6keSiZRMpfSyW0v2zN6uZX
xOD+sHWokuZBnBaUCeu4VfGeVVB/0axhPOl101YPUWn25kprjPEeM4VMWjgI82dp7+tkWNGq7/AG
wX0dISwjyoypmdsWo5sdze9YPo0tBYJtweCkvqsrXc23Yk6HdValol2FeIkAeIgYrl6PaLAqXgh1
FLnW1diQVTEM5N5oiYixPS+0cX6hxKuJ9YAAvN6SuLHxhnyFvgAEeesl+ay3W2uhweB04AE2S7YW
gqXuoBiwkvdE4CMHspeLCclO0lgZ+4NdhiqDbwKhGhiD6U65YGucW8UNKra6ISMsGFomxqrEL+cU
nONMSzqIZ8Z/17ph9eaacSbdvgtTDssKS8NscH0MHxIQMUFl2qoug0HL++p2wkoeLvls5Ooxr5yi
/Yb5tNFiiIQ54S0Kw0mtplTLjH2Swp2MQ6cdHuvIc2tcgwrNIvHoKu3WrgZZ/7CRO0HebHE3vMFR
KdaJJzQi1AfdzMvmG+WK2qpWdu/BQit8u2vydZkyPB20+uxbOE9lTbcyBjxcH2YZu4O5GmRVpD+p
tzgYoFb2kHM2OkYt2wCKejQw4yfc4dDhld7ftGU71WvCIyacQYFBlF0xWVCHq5LUkMYvwVArmPDU
ne5lNuzYDbS6Sp5iSavnW45WPqHtKMqGhM0Uco3qticzZojL3tTVkJuBjtho2te9oeJtkbqj/up2
ShR7UwlhbGaWWNcEFPpwROx93MtW3pDpagf+0tOoe80ivOdAlPUrWM+Q7L216pdKCf8R+25d3rOJ
K+NUJWipMO9oSSk3aK7M+F53YIg8TpWedDhVRzm8nawnuAyI9KjXrUxlz/6N5KNcIGkdTDCDIkGx
z6U7Yuabdnr8qvtow6j3dAnSi8bPYTvMfopxIsOv1Rd/lpnJGCDZmLo33A57EdvsOu119EFfr7C2
GSYGzAYOW7uVtr+BEw53hQS2ngION9f9NGWNb7D5Gp29yUdKJgH+J3KKge/HQAw3yuoWzmDaWTRC
CGVwq++dOElvzUmPcWtpCnx90R6284OZVpX2U7jtnN82nae3DwNiN/mtl0qBM7fKvt6m4TJznZtR
yrduJiOzlV6lmi962JXhQmeM7Ke6Fba7AY861YeORKa7MxHTQmXjC4xehnzsnO+ZDcX0LvY7r7mV
mXKKIM+UpX7Y8GmjGxTlebkF2jxbnyvskl+pArnJqqixxTgoABzODh8nePhZliTjHYUhEzAtC7DY
OCYQiaB3vLIsAqWmkQv7kOQAk4yz98psnTVvhR+11o3l8+5of6MgMb55SnVvjMYW7Sod+LUbacQc
1rhjQk1djbUyqydEfib+BrE3zd/yKMrLZ2dgvX0J4TaOr3kTNp/cSJMKtU8V1fEa/lyePSR5y4hG
0LQzrG9yH0t+TnxdOl8U89HZTYi0Fcfu2PTjHdYJWpEjBStn3Gb9zFdrm2fXbE3GNozXSsosbgLR
OIDHA7shkXni/NP9dI3kXv1gILJgvkv3Usf/YgxSpE9ysruhBhlYKWSBSeT0+7SNAUpAFDdrc1O7
pRcfEmiPEla4GUefi3hqrU2Hy+i80XLCwYGpoMbVvjtMQAICdtVAzmKRov8oy0QkgdKpQ+4ZvpD9
CwF3Ou1BleTDL9FiZrfLifpMPkAHVv4eGrnWPQuFoO8whyzf+1l3y1/tnBA6BaqtRzL4rCgadiu/
XoQdZd9xysxaKzXyltAUOwPEYI6lVWg09pYy1Jy8URZKfEDpnSw3+M/K+bODQD79UVidHe3xhe7N
IKwAYzx3wpiMb2HVgA/JnD4txiCi5pZsG4ajX9nw2QLEZGWUdJKpLQ7TVOOkjqS0GQ0KR7X4HmaV
HmPHMSyuG9JBRIWiw6sfUymSLzQu+DLZJrF/be2pJ3we61mK7QTwI9qqeMSnNxykp24Fg13GZ0zR
B3eD/ZeZP2lFNdRs97iWrgTNS0y2nVIfD2Ma2ji3m1WJprNXer/y+qi3tyqMPAqVpVmL5JCQH995
ZVVWN90wznz7dSzTOmD1D9ykFU+KtC0FI3YX9oJZM0Cm9lA/wud15E050XiPgtbzOsKPeeKqJmwk
62BOXqk9+TLptYNWkES80jjs+z1iD9VtYq/sfwk/8Wfsh9ir13MKoHhl+hX4H3pHVqU+SXdS+X3C
hqZtTKdw2p2KHKpwy9wI45dDXrVBr9dYb/dpWKe7qVYh2WalTT0ZUNt3zkEUdiz2eJ14Bcldq2Fb
N0B3eZS18sddGmZt/41+7uQ8jCG1t/tQzLa7YmKv6/4iOUvExp6qWB7yNMnlyvGn6WXoy8zaNuwI
+bbK6autMUprw7WRaVb2zNZi6o9CKAxiG7zQjTsGFtOGMeWkqf0fLHQ9O7IX9f1DOxSDuYV96ev7
oo+jHzM1NQdr3ajp7wwzT8ZgMply+2S7vauvzJGuSUR8FlNN0fvaInidaP9/KYHWGK/oqi1SHRlC
CE3diige/9g43mOGB7mmAM5s7nV8id1Nb0fKcsiK2aQ4TGRRP0npkLasyJaW/+6CVLErEs01Es9a
7ErqfcWKr9foNgOj086emrAZn1L6bho5lOisHS7dCdbClHupoCWRx9yFoCcHpnWsCBADrL2a/t6p
m1fXoYkxzVZ3TOSEjD2o4e+DfAZo07+IJEqPBG12fMpCjDKo+zPSHX51itSPdjQyook0lkraTi/0
ZoDc2VQptcckqfwd8JCm3xbVBIpy8NPQf0AWFTYbrIxxKgQ4Bvu0YxJmHAMtM5dSjp6BVd83Lrv4
JulhxPxVFY7fZSfKY379maB7cop1j/sIC+nGoLwcuSvs6/I8eS4zl3gLso3Bkf+f5uL/x09ewU8i
+fXpK/+/+ZMP8tfw7f/svxV0TJL21zsa9b//2f81ztX/xfjNMt2IkovS5H9I1K74l227Cz6S2W3I
Jouf7n/Akxb8avqBoA6A81E3MiGV/C+KWvwLmRb/d+a1mKJC1fcn4Mn3IjMMCdAJmajoLA+9sXeh
PLU0ZyTRgzyfkb2uTCosgXCi1388lqd/K1b+yV98X339z0UQM8Me4D5R67yvvvbVoNUMzQPUz6gR
jm43rwnP3VWdWf3m95fy3xV6/30pQBporuAaXop3qwIkbhqZ834ckj5I8iS7FfSoAqOqic2ipN8X
Rqvhf2VbxFPTteb/xeNEAMWPQDGHzMG8mJ0U+ezZyhHNHmr8iyjcNy/p1r+/w/f6Av74cglUwkyT
/a1+POtOt602SZ2oYW8biiaS+dr5GL9JYbiBPjd8pf/3g/7gzZmLR/Q/NEh/X26ZYENMgRpxMc96
/+7MqMFtze+oqCl8r6KsILOnIVPcZIzJ3+SD9ckKVYMhCCeFHtgmEMmgyX3aFkXWFu0adHcSuCKC
shxj43uQyvWx5KkGCrRY0uEBT/cEQTf7fU2bFgeTFvXfQcAi+w42axcNXf9XaXkUitpeF68Q8OqV
BpapWDNAZz7EDUM8ZpyZa6lP4+uU4siYMPGORpcUgP4wweSLY+fRG8CHCuO21jyGEfZ2NmfnybGx
WxystsBHsI8eJO6QAbxgcGn4WQXMVzVbWqrzAaLxvUy1YYlg/7LcnDzL+uHM3rFvKdgryytuan38
Gg2W4hKpg0kUfxMDv3md1XOzyxpmZluoMnaXql8oEZuDi4NXPTnaOqEQu7EEzlKK6PZhHGGh+5oT
3ojIfHUBj92kcdKvmo50KxmGXyZQt5eRvHc9GWn6MPtN9NI7Fu6+Hhxzf4goy0cY3alwwNolD9GK
jfF92WHVEoO+w4hZISWgUUTnEy/dhY0c+QeYx3LcIsj0Xxp38NZ09rHS9BL3f9g7r+W6kSxdv8rE
3EMBIGEjZs4FgG3JTSeKonSDoFgivPd4+vMlJXWLlEo8da67o6JLKpoNm7nWv35zXqtpqp6VtRZq
2HMy/v9glLbyEVCgvQRb4vc484wPpJaNZ3mbDHtVkCwDTwDPN53d8ywsmvZUkRTJoI7Y2mKCB4Df
MlB6RdhFOpXaZlyoLkfQyTujIusPM8vZV+JEHz4NiQoLy1cX7VxBnHObxM26KZNKAwctjCBuLPQI
U6K5B6rr8JwsqJbRDmg+Ks/z0F3Ep2Z1+ltjENke5y3thJUWRQMAITm4wClIf+ddWYhPcUapi+0+
Zk6pLeY94gf3Wmqydoqo29MaKdXVkC+B3g3LKZox/fZd4i+3LSXVp8oyQdQTq8ZefqbMbRHwnpGD
SITMGltXid1tmSBX+I33tua5WvSZiXF84Mc+Ynh6hFeMN189XROx+CElOMZTxlTZGQUhYpSOmZfE
zPlGnPyulXDSdrpI1L2m1vl+KXrjYNZdc0aDj0UdwG91WSzsGzzRAB9wyiP1miH98tAplernvDTn
Iwzcsz6y9J2Y3ZhwKXy7A/qLbJuFjR00VDN0Dpl0R3IVRfgVaWDbsI6X46w44Scn60uirSN3F4Xh
dDZjj+Xb1TBRkyrxrhtVAgwzZDlQjnHtlwZuxCO6nqDLOK442Z5TNTnbkO6O+I8qxbgeMr1lxw8i
FB9dbYW/0vfqTTIv6l4fBXFb4bmCR+97ehbDI1KAdztZj70BR2CkbCYdSOmDkGgacCtNRvqlJ6Vr
6mvkdEBEzfoXRWAHwKVCv3fAfQ6hEg0bQkOv50XKjyu6K2VIvcqtp91KnIcfhVbzodUUu2B5mpRA
woYgs5V46DABRA5QW5tu3jZ1JG5NE7PNUsva8lDaY3c1KLV4YIbgHJJiEjti3vC6l4bvjLO5Q6ZR
rxc01L3u4ZG4fKg0hxlaZa4HHJ0mr9bNT/i/dR7OKCibnLDy85o5LCjMOZlMu5gNgBJaZfwbyXSm
vNBKjHOcQz7qH7IipvELtRIouT0araMEKwPOIMwU5xSF2dcQ0yh/bbqNPejGA0Oz+ks6CCA58iKA
XCB7g9Mu1mWy4HOPbC4/WIXe7oWDP3s1rdN9NU/Ck/HQrCRuuiw+SDqEHUg76ZOLT/5HbWrU2xCZ
97VYmZqK3IVjkxdp51VmLnZoSfqNVcqp9WzNfwFYK5fMWogLg7WatXZ6Z+L5uF9cxMp+09LowBQy
/BQ4cpM7Tb4bVts4z0UyNR5T9pHMAkfZa1Q2ftPYj7YmCLcYXe57E5rpwUkd+zbvZm1XmkmxaXUC
he1xSfZ6RtQ01XKMzWNVnVXzYO7N3jQvrURD/aJEEQm8m4L2eZfjBhGQyDN/wJarCHS0aUQ/LPmt
IF3WNwFu6eP7TH/PJGKDlXLxkcx64/M8WvEFPIb1Y1eKoMqSCYJN3bYXg1b326yAiNXjHbc3srwl
pYeHjM3zqcw6ndDQlli/KGReF1XTYYQpAeo2V7Z11msFSt5Az7vhW13xnzL/rTIfE3TKuH9VRcFD
//BfX0ucaJaLh+Lr//73TVz99fW/Dl3+IIkO375y+Ot//1v/9oM/anztHURZKd2TVMxvxfyPOl97
hx0s1pYapg5Upv+u8vV3/ARuPtB/f/QGP6p8fh3jW7jfgnLvn1T44tl16t80clnC0V8gteAYOC7U
gS9LuKaNhrZw3Wqv2JDX0iWu3rsZVjwbgJdiw7jqfirG8USMjKSA1fd5ZCoHdbIv9GqAR1fQq5KT
ZBTX7liUV/mg3pEWSxxznTfptjImJ1jJ1Ty0GhlixqLY23RBqEfo2kWdM2xA9HqVzlP74IriZIGi
CGXahT25vz04rz9McLVywCRvbJOnQR2Si4Lr6Dc2U4ahJAlUVZzVgxeHY7C6nuFudWVp4GxuOz2w
HMEWzNrNYiySFZM8MbrJsDmmN7cr54KNfDclhH3XUfnkZuUJ/vFNOBNLxth5a+jZaVjWKyMlTTfi
u9pUYRibPCx1XzHEXx+ZyFDjao+8evfYPwKyEB8P00d8JMl+n7SOBW5IYEXVyXQehSTpXtxnY/6A
k422VaPpRm2zk7wCfUHGMe/6U1qXClm/fbqFS1EFoqBIGCCwIaocbyMx3cCHtiBKWdGhzd3HKczc
nRYb+ygiM5At6LDS8fsM6rkwquqD6x51RGj+nM23VrzcTLVxH4vsGMFhaZv0oVrNCzvGRMGzjG5j
cEKTkTxVKH2MnHu1CFxd3LrBLSo7rsZA4YiRtFfqJJTpEGw9PW5DLzRbKKG6GiM2cHt/UMbqrK8T
dmoZ8WbExcOgLZOnLnCTehlhJj8Lo99lozTr1dSpV71OCEm8nmkOCcWESJ/VdqX4YxY/gS4tG1NL
Thlh5zo3Z0+aEAx/ouYZDix3GKGzzfVWTqUslCDr+KAxcdIgdo31vDXTY7Wsd63RhF5szreFagbz
wlyjjJmDhlXyQBSZu8n1mciX9WzUo8RP4za5yBr7nqjGL04jLiFpa4wVtO2i9/vVHKB3zePt2pj7
JKl7HlSxjwrukaI6ILs9m+8wrGdWxYCCEb1C3I0mjq7NkzCvJDc0eiG8ulPvykh7dMXUe8Xcll4f
5UfNHm+bdrg15vypUFMSjKyqD4ZivhUQE6g/mU7kEBM3SOdiX9OSxH++7jBDLlxXzhHKdGsZ5kVt
GvYWAOlWcJ5ePNs8isK6T+Cz7K2Zx1HR5otaV2rG6LhA024s5A6G4zVm3BW+QVHoL41hgtv1I7AT
8oaGCdmhI4foMMMQuMziJd80a11clkq9bBmzjMciZsSmK7l47LXu8zK21rnmZLVsNyrGj0GbMagO
3KIRAUmY00MIQ0jxohrziV0Kbe8uK8M7VHtIk0Dd3IQ4xsSf4/DCKDPyZIkGZKC5wdts8VeCVet+
aTeNMcda0KJCYlQJ5Ht0KjzuLbu5yJX4qpSD6Ukx7iqgaXwfTHMzDuYDlqAtwD48u1JJ4w1DeGZ6
S+rBx7G2BaKRQF+q8ErrTeqoksd/TfXHCpTA6xrIV/Go+tasQ9Oywf04ipAJKo9hE2pqMDO0vgR+
GHYzieDektn3tmJdDHozHcKxfVKm9sywsjes6X7t+2XP7zCxRwtjIkN6uYoTDmAMKVZje2NU4KMM
TU8NPl8kZnNaQ+0tGdkvkA0mbvh+0aoZqjSgf4UyuMaEFBZXaDkiqAKq26Oew/6GC/GW2dFLAZnc
nQCgAGz4MNz+yGV7eV6Tbc8CyLzaE8z5wACRHCKW41SbFl90Xlcd+NNborVfUCL5mQ4buEDGJf/9
8jMjUbqxQ3jQfumREDBauq1mXmzGb/tJMXNZzR8hiJ21HavbT7XD7xAVwe9+uRvz2diywPbSMD1+
LdCrs2hiuOSU+w4oIkirwrlaCEaVy8VZWqUZye3z49RBKEPBMh7TseO9dUsB7Xd5jMHnonI9GyJa
9FWYexdmiZ8O7UZnGMMMhNG1pdc+dFn8bdNTacGsN8cbvOJx9omLAFrpxeCQIEHkirszIaR/ikhf
8A2H5eHPZ/qbR0igatBNqbrEY+fVjdXzxMWYzij3mKltjUq9Ut31qgD2f+OKmr+7ogR8yNIKj0+M
Pl/eTaJlnZkv8qy6uXHo5vlq0RJjozIY8EqLqWLnwKuItOI6H5cru1eLa8JwMX1Zo6dmZF2WpUqa
UUBo+nwGqy8ktHS4VVzrQrTjDku23jNrklOjKLZ2zazP95GpL7sCP4bNnCzJ2aC23U2ZzXdzy7bP
CM049okDtdyCI2GUyRMO55ZXZrAA2tmpdrOSPoXVeudEw3btOzbvWuzjxdzHcZn4UQHnWpAhltkk
7+rDemUvMB11nd9NU/gZ6j9djEaN9ecb9psVBqsgCV6q8BswR3l5HbE2rBpDEeV+RZQry4mZlY1h
oYW5tNj/+bOosH95C9BaoI6VCLT52uyv1ZfExmas3JvZeAPUciyqtxbM5zfp1ZuGrxe0Sfn/+BDJ
Y/iJ9AtSlDHCVaGAumMNBWzWfSNcH+VKT177suvb8Jjpxh4CzoW069/YJczUOfzYpekXx4IAqRdj
6zl5KvYEfrHJuqxO9VKcNC16Wq1JbGCjZftcSN8TU0zQxtbuPE+szejUH5ye/2x1TnTAVoFG2aRu
0WCF+I3b1Fu91Rmruo2+G+a6h2aaPJklj2CTZCe8F4BXI4g9VkqBqmF8bgK7lmWc+KPa31SlHm8M
sb4h7TJ+88ZyL9ANM/jAcuG1+4HMDpyrpSj3Wk6jMMYFPn+EI8rUeM455goklFsBfOeLwrRqP+xa
FU5kcdmnPMthVm4UqxyY6K4kNFgaNkmxek9WiQgQJ8E2G62LcLAZK4bmRezqZJDgL+HXhLcGdrrc
qfr0uEI2Tezk/SyoDt2GE26VeUeu8B2KW2IrQ5isWH7sQGpuItMavLTl+TRqFr7OGgFfFYOUkzB3
d7q53rl1O76hLPzNSyKlv/xPwx0EU86XD9UUNTbT67HcT04ZUOLM6G45HEMdvPBNmS1Tg1/fEzni
YVmT4Q2/vJONIRY4ckO5b/WuBLDoqsAJ0yOmK3tX4/4QgwwtdaFBIiax99KUCjDKT1ZGAThUIXSt
ErwcOU6zca21YCLS9QytnS8wI86V0bnM3aLzY5dqH+dsEYi6eySY/QZa2RkkDDZjHjOo6A/hJKvU
SffTVT2RcUFscqUjyOgZw6bOtueWPreXqzGLIDH5RrfNjpbS8xP1NG5r3N1QpPTxYXbmq+cmKCTu
Ppj6rDqWw3Sb9DSSThYN4FO0euY63bYQSbyFqA5XjLd6pl01SnIUgmpNs4cACdoSyD+QsoQ/zSgf
yHogotJoO9Q22ambTaau060VyQbCzBTep1rxUZhYwODpaW6Au+C7dxsEjPdQIXnFGCmfu+b82PZ9
MKF18dM8OSWECfoYH7Nl5MZ9Go83E9IrX1RY+ZXFEayWiCDYfW3EC9z3+ZGmeFeE7CxJRNoMEqI7
a+pPuWZ+jkkoORKRczF2Y8DYd/FlYzSvRJFPYIxnOLZc5L1xr7fJW/ux9ZvXm1qH2RHCZp6oX6Sb
i0gbMiCKfWcvj2Ru3nQq+95ImxWavNay/nputRGOaVsoaOyH8p0v4367TNiGEFX7WDaFCMB/0w20
nsAZW4E1cx81PmPOcuPOw7LPtU6hQcsKvPuMZAO4Fz02Su6e4JsRnhyxL/Zr7J5D3qTKt8WFLq18
0n65GwXllooruG+pyeDPEfQW/JYvhojGkP0Qv35uSESZDe3sth9ZQVv80lqHlpScjtM4DDeGORAH
nVsz/kQMhRromUVM8ltYOEGhYQpnVsuj1a1EiNf9jU13AC2BEAM2EZrM4VYQMiur+d7+sb/+B2F7
A2FjpaSU+HuALUi6vk366r+A2X5kOv4MtH37+R84m/XOJSTGZWIt1TwSHPvXPN1+p2myfoGQK+0g
fpqnC+cdzTEzZhpxLB9B7v41T+dL7HdC54vfAiCtf4K2Pa//PxcdUtYE1oYLLVN7rGleFVGLVmZa
vMwqCoDKL6InogUvoaQfUodMG+QoRaIeOzXcuOFwD03HS8VbA+JnU7LXh/DsMSk4Z7q4V/VwReBK
7TgRike8Rqj23zMdg2Y/dDXzOJXAe0XNPSMPUTsx3SIWBqWA/skYdX8lI6lWopO6Kh7SVxYB6h1b
u2hk32GYUOjo7pUx4i2tH42Z7QQt71CCi2Sf007fyD8uBpFfyfKhW7EMRFTYKZvFdPfIUTHNiTLr
vFHHciG9rK8GT2k7IQKog/4iyjvS372Wp2FPOc/wlOGRLs4iJsZekq7XRs8JOPigJY5yYsFyPNGL
DorfuaEM1zlRypsZ1aOuuP21JA4KZdNF9sMKEXWDDhNqLYIOC0ZV43qwkfBgyXGuKpBWZjezEt6m
WJ9tsq5gQ6s/D4AuhCANV1Fn04yWX1Y2pj7NfJIx851Ftp83sdJ7oiwfi5kkqCxFtLSo02NpREFk
Dd152U0AmyrYI5qeoYLpn4nLqEijb34V/1lW3lhWsDfVqb7+fl25+4oLe9n/vJR8/5kfa4n2Dl8x
mnGB0zXsFMmy+YHZi3dIY5FkWTgOqBA5+KR/c3P4D+xnOk4ENJwS0P+B2uvvbF44FifTlE6Whv1P
1pJXPRKmtAgkXWlvz4cwP3jVvzhQX1feQvBQh6INNSy54hGN4E/X5DeAxC/4C2a0nCNTK+pZrsSr
1SLEVF0XEAb2A3xdzRtV1/GcOaw+l/04XxX4pKAaa7I2qEii/fTnz5b362UbyIdjscICzGUjPPDV
KcZWnkN3cNx9hFQi29ptN/FOanyuqWY3qaZXD5Fb1K7XlYkIunVJvs5KXz4LhEWQt9rqwb9Mdv0I
fCMapTkOWRVfdk4KKIsW0/TB7mrWgWg9DZ0d3hQMoYP/j5PAEgOrdCorHqRXV1CFiC+KfnX3zTrr
m9ngVS+Uwjgk9rR8aIQ6+qGW2WKjFOCbmjrXnyaXYYBZRWj7ehI1rixU+FdVR3C8Oq7JznXjdTs6
WX6YqcK2ZCVqt0UyUIaVCBM9pSiT3Z/P4ZfSkPvgoO5ic5S742uspjPEMCz25O4TUU8BYoOc4Mh2
2dlV+vTnT/qlf5Kf5EhckW7GxMbzZf9kjlpX1AxS96NghyLrnptnOc2x7UVzrZoU2n/+vFcvEVWC
7NOgLknzSv0XJxhd62DQU33uRxy4r1lROnbCyP1HNnucC5kcKGNwqHTAFYXxatd3W5YLdDkObdqU
7ByuGtq0ZJ91zu2fT+fZ6eTnzZ1PwiBUZWGS68IviwL0Wt2deAb3oEH5YbXZdfE1S3ZQvKdgKQSZ
9VpsMW2v+uxmGU3nvM5xVDBSLbyJB6DDAneH6xbiUeJZI0SdWkvU0RvJRN5HMA2OVV4u+F5Ey4cR
p0tA2FUl3zVKJyhdRsSHzLUcnTt6su90q/s4WWuy//NJfrM9enGW0BHBQmBHSr4gdMeXT0mohznD
onbeS5cAr5BTcFvOwxU5Ga/kjNxiWD7nLVNzOT/n4U33sAyG7fg8XZdzdgJ3Gbn3DN8bCOgfCXJM
Lkx3MT7bEzN6k2F9q036e4zhG2wMplzzsaTLb3XiJ7fxCiUFJ/r5Qxyh2SslDyCLtho+Ap9ZzrK9
JbkC0aDTAUr+ALtLvC/gaWzwKEn2SukuPjEJxSbGbmjXicq5hUyfHlIlLUDT8VH3mih8xHXZ8osu
AyKSXIY6hz2BmgqGA8GW+W4MLcRDI07kFgiHb2GIkvu9FlX7rK2yux7KRC65E6VkUaA0WP5alqWj
RoJjQa6j2Jkh8h2PpB5KuwxBnSJ5GWYs1Nt66IqPdhRnT7UWV1icqPDJadnjMvSmShXgBvF8T/ZG
FtiSAQJTNYcXDStkbVzr0pJMkd5JSmg9mCRcwqJqvpRpbj6okEsUyTKJoZsokneilLmCjUASbRR8
RovC4qgJwtpkuisHTeVFFdawTueSXjOS7BbFLndqnZ7L6xlUeVpDxYcL00lWjAZTy4wt5ApzrB6g
IxbnhmTRKM+EGoJ31gttUKDZLJJxo7K/+Klk4TBRcw7DaogHnDK6K5grXXno1cFlztyJW1j0peT0
tJLdMzRCPFSS8YO/mwIkMjuFV2HG8YGcucEnvnzi1pDz1UnmEFa42zgW13oIg4+1bTz0Oaq/RZl7
B8xe/0u03HP8LOprVFknRKMx01u4SiNRfQEc+daLi37wW5XUJj2NoHBRQafuHL0v0+gU4qEeSyZU
LDlR2AEsm7S1Pi406zpRosFEsq803nXvejN0tqJttXNUYtOxlJyralxhX6mU0kOKtXkvuVm2ZGk5
kq+lFZh7G2k1nymSzZV1MwG5kuGlSK5XLVlfMUQZnEkkFax9poWxGdmEc/bZFlKVBQyElisYJJes
pdA+MwmvPe8l06ydzeUhZfR7PSSdLZ0GJClN1dP6cn2mqmmdBmtt0YyDdDjZa5LTJhX8O0uBy4bc
qdHXbNjoOF6gm0QwBHgU+rOalo/taET3SGeGvyy7W+7F2E7HwnHGQzaSpTZGNWYAqlLv0MeEJCOr
42HQeL+UJas9OHxLhBovtTvtUCauvTYI3qxiU6hR4c3KOn8wRrXcClWPDyr2DxsDAbafLkCMrgBc
0KymPE+w2fNKlcB00svK87QkJCRIENkeiafLAqsalp2CJ5DXdGoG121cnka8A6sLdYlwBqkpCtZx
Ub220iFX6IATBP3xu9fQ8XR1QFUxYpXPGbdH2+p1qJpLFuixupytvdp9XN3JuNR5US8W+JFDkIWo
4WjKqvGrlrZT4Obqul8w+HmM7TnaWhiC3EEiLc9LJou3ikp9kVd1fJkxY/JxC8DhtppUjwzOlKPL
pVR1YLSzmaGJ3uSR0dynqciCTF2nIMFp6Eoxa5hRmSYOkwGns47c4Q5/m/yAHUKHp2as7vPUYO2h
BfWgya0nK6/CIzpNjmsR9YWI1/Bod+BeC3YgDN+FmTENK8lobEfOPEviS1ctUI4NQt80/apvsGWM
Lle7DjsvM1Z+Rkc9+jEi7M4fWqIGCZ121R3OLpySYmHd1wsCW/wee8QNsjTzEvUGSn2Ys7u619e9
muIi4dpDeKRWMf06tFyPOrI9jpgRepqIlydq4PEuGVvWddwAj+mSj/R8poF+Sy2aXVgq5hkUYOVm
4QPQ1+fsvGtoNxz2EpufJ3gTEUTVuL9RbbihIfDmTasSDtjasXavOuYZOCw9OOrmXZci+vWoF8WZ
ORMtTKaar7WDuBhFY2zruJkPRaZb/pin8bYSYbypyuFWw7LApxVNoMFM5sZO1Ks2LFG5ZHE0IuIa
l3jH5bezR2x50Cq2XdGMPM3MvXs8CpAnF60atECROKiHhYnWal4goJaObsQX2M3MxfrNjuU/Desb
DatOSfNHIOz0UAKDfXn4uWP9/kPfO1ZH4lhgXpjgCZkkIMvn7x0rr+M7Jug6Tx/fgAkglff3jtVS
+QpforjX8MaBXfvvjlX+QobvkAqI5ZTktP/zPy/i3rtXf/9Z58Fg4kU/J4UPdNG0EfTUhq2janlZ
twmoRayYwjq3U5JWTwmzCKqXMSdaBRedddauTRuLHR9DDLiTcVSF3d6OyF+5RiA2ZrvR0lcaJfwD
un1Yu4p7KtDKvhepE61+jXgYklZMAd7XbDylO9z3nTlln2ocYI1YCmhVG8gYO4fES6YVX/IAKxgn
SihgGx0pfSSXFHR/YVERNIyXaPfF0fNmwRdN6WvLN61WC4vAhTJklw8KEl/IrUmfjuO0adpJPa91
RPGQijUxLZcEYzeuHuCIn6pXWZqu2MQVa6RVyc7MVBFvVhdAPTuf0gF7rXMLhV8BXx/iy3mnxI57
Nq7VOjzZRe722zqPnPoTJnj2GHuOii8Lqt0+rEzE6nCq+7OijhLrbLEaxdjZi7Fa+zw3GvOuMLJE
/exAVaBsAzhNhHmWKZHQb7KlhcqFnUO4fihGRZ+uExwFnEsRQvi+SCxnGXehgef1TkQ4Rz6kSTWM
p1jT0uxaqEpobzOFuSZOYn3SxXhr6Ete4GQQ9pjw9XqoI9bHajmo85z6DDF92VzlSATs0Zvmrg23
Yh4cPRj0sVsPqDqzlA4f78Hd6DSFfTTNwoV1xDgyDrQpc6ObOSnarxgEpnLNqtPxzEBjOh8wacym
U2sNGAV6+Col6Q79+jDtbIWW5TzD0a0LBMlRbpCl2VDCKO8q87wVWrQEvWuM+Tbp7dY87/Sqis4o
4nK8HsoBB1AFZ6gvcU2+72YtBAbpWOMouxQS4bDXE6wtgmTUsWvCQTtVj8hkarh+HVYwnF4e7cgr
Uruda1eQzpSqbeEIlPqo77GeY6Ji2YXzAOG9hMONtrp1z/NJ7yLCArm7jSxsyfxVo8eFaKYyASId
7BhvNnds1zqYVWVRlAuLez+lf9W2NRpnA0rlKehC0dE2LNiX+dhYu9kn+EIYoFVdVa0nZsPItLlY
enljOdUy+FzrwfLVlaYIK4JVg1cJX7sUm7DQi3g7TkUdEw0yG8OkHibIZ0qz08c15NnBubGfD/0c
T82WeX3keLU+pTzmsKGwhgp1dax5I8VoP3bNSpS4t1hpofJEwPfJ/QhJwt0IPxPBQJQuFJGdrk4U
UknZm08q9R2ZPLGaZE+TSRla+02y6jehgcom953ZsbCzGUsbK4QiDcFOm6orOGUE6ikWDNRv3RyK
I1J4hPAwWqb6vbsqFk8qOlbkAkVff1nKbCwa38EuGwLKgpjb71Qt+jQ2+EuRWsASejEOszv3vo4Q
JvWGMddS7K1Ut0XoPVwvTdsjsPc6Z3IhyfuxRhGYdMwaR4W79dz5/qOt8ZQ8ttyqp/5/5I89VvXS
4s3WP6/D//7bbVXwzx+/5W9/0YvfywL//fAk8/nFXzbPLOjr4Wu73Hzlpfh2DNHXSn7n/+sXvzOm
v+2Nj9VQ9vK3RTzRP29zLjvJ3yO5u7b6Wkr+dfJib5Q/9H1j1IByoXrIuFjQAnIbQRp/QLmAspCi
IbFpUm2JN9i/NkZHvMPcDpSXwTpTkeeJ0Xco13TfYeDLBstO9g3kfbUR/mljfMU3Q3vHA6fK3wNK
BEf8FcxZWf0CdJhOp2YemoEV0ZkxGTL6AWoygqJIKA45rVi6YBfVofk4TIWwmju8ior6LVPxV4AY
x2IbFPkchqpZDuSBl1s08+EUu0JbOzU6XVu6yYUa98BvyaR86Au7tk4iq7ooYTKf2kOOcWszph+T
fHZuy85BVOn2RVYdFMdVlp07JsK57nCk/V4kvqgtfq4lfrlk5EcA2emStC5A01/hhOOs2lCBRX5S
dBXbFg2Ti/k0w4ObPlYwqhaGueizd1OrRy3olRUjNexap/r403P2G3T8d4dhM1RkXC6fodd3Tiyk
M0ENzE9FhEoJ1+pxjLe6KKQlWGFV9naYehbzoC2j2j1L1THvjxEsGufLn49DFoo/I+VopcCQZCwn
sXgmx/LqeoRpn0I7ndxjkTmk1R1hDWe9Z/VD4cKlTqJVv+2TDITEahacUuAKZfUBKzM65rBU34oV
+d3hSD92acyuM+R8LemdXTMKwebsY02iXHk9RHRLoA24bsRehV60NLbROmXRDCPHFs4cmNhudgwQ
s6TKrqsuFcv+z1dIXoCfIENqYrL1BNILwYwXxswrCDYXC2ZTobCxDe4AYIIqQviwS3tynCOvizCr
mT01zxfYdviAFumT2bfKm2xW/WUFbGIJQ6AOuDaEQzjfv2Qg90JZW2r6laBWFzAN8ZrAfOzcRCVg
NoBiWAoxo1Sxakou7CFdqxAXEreODXZOu4aoglN4kz6pBv6wfrlUKRRxgloqyDajEsXoGvRZWZaz
qIel8BDPswN9Ba0m2sWxt5vsoUjFKM/RVSpYOyN6Spxv6qh3gj9fb+3Vq0H/waNoMVWH4GnaTA1e
LiQh6twM/7FuuxLoegmgNGq4zSRpcSB0TGPhmOPx2qrXtt1DG6fDd9PhukhbapcYxfmnqchC66sL
dnXSOzVXNoaVaxkGipkwvHiqxeyTxmqWRGzj2/HP3mt58BCOHZ0hG6s+7dLLg9egvk9u1bUoHgdn
vM6mObVDhjEzoClpYvrduljrfDnWTOCephGnRM/IHPPrG9fw1fxLHoZuQ3xm/6E7gw788jCM3lAR
SETNFnJicpwzoV0PE7QHWC4jBlnwhyZb2+TMI2t4hX0anZlGG7UBkYZ4MxWNEhpPOdUEDLo3juzV
REgemSlzmDk6xpg4ULw8MrQVQ6q7Vg0CaI7Dse6myfYjFD8DnKu4xrnW7Bexyxvm7n4WxgNmV6aZ
RFtgn9y+NYwqnCMIEEv9Pq8IZrucQTuyS1vAN3uDGf98LD+9+vJYKScNaXzPEAuq58tjHdolX+ze
GbZ1ZxcfepsymkyKFu5mrHV1diw0bcD4Dz0jgT3hZPpIILRor9dDo320F4Z3UAbxwO3iYpq2C53U
1p60Yd5EoVb4htGs8BrmFNs1ym37IVuw3zvOQL03mMM1LmQzBwZTZI7WEWN0dKneWEPxPUHoj7oW
ym/UvLfFRFNq1XgSbm1UTe5GS8XaU+/8qyz6zXYln5dXVwKoivAXKn7+eU0ux1lRaWusqrYE1y3J
tdrlhPfkfduYV7R4TXNIVjM5t1XlrYiH336wY1JdPZsSyMrsZ65t71QRGjKBprEsMvBHs2t2xOlF
8VYtymY4GolUJ+ed1veXfz7l3yxDUIh5VIEecLF6Zr39xPK1S73HKScetkW8mvN72UB/dOe2+Lpi
mOR+sheMfYMe/ywtKIiwWf0lbPPsjdflN6fPUo/lgwVWyYT81eZTCTBSxZn6bQ4c22HDNGuDr5ha
WoFaaMi2a5ck0kxk0Xf2x9/WSb/7ZJOaFyoMJQpGHi8vvEYk9oRxU7/FsHewts0YFuFTxzvtJ91k
Ya/QO1pXbWqHdubPF/41N1W+dhTH4E0QJ8CXXpsqVxmt9ry43dY2B3q+yOpmWTtq7rGth2IH9pFq
+MTrerWN8O3Md90IP9jXuizsziqSWN/Kbf/dtSBsiSGvgfM9ot+X1yLtMPkgRrpjHahK8xxeQf01
dwr3vNEVpf46trN1XJ05/i6d/dt78Kr04EJQ3UMG1jXyMMipebUTrnWp1q3JTmhizoh7wVwy7qv1
7naqoST42dTgB9ZGOha50WAp6eaNGyHv8cu3Hl8OAtfwBTF0WDHy+H56BRK8B1t9rbtttvQ57pFk
KI+bMbMTm7nvmsE5YLyHH5te4/bZOKZyWc1ddlZN/TodBevQJZQndwKeblpGbMBN1vbPh/jrnZGX
B/NhKUblX6+OcGidoVbCmCNMkmUOMnJ5l3vgQOXguqHW3Ss4ViYBE5z2jRdT+821oc0hnPhZZoDs
/uW1MYrYHtxlbbe1mJpbXD7QuaS8TOH/5e7MlupWsjT8KvUCOqEpNdzukdkYMBhuFHCMNQ+pMaWn
7y+Bqjbbbuhz19FRFVGFYW9JqcyVK9f6h7VnAQbZVG6l7uA0Oh1ahoV3OoRedUbzwP5qlh5IAQwn
YUGeiTpPHm18H4JPNq/DTFpPHoqynEthQ9DOPwTdo7G74NKHx2OfLvnfo5Nk7UpQtZiwbC6htaeY
BdynvPgrB70PGOFBNa4dzA7kJ0P1eyANmTuwkjxOzxw2DnZR4L/Ucho0iePQSwzmchmkMNNr2ziu
7Bp5yxn3DIVsRtZNzUls04CAlh87Vx9PFesgg9YDgocgpXLgDcyWw7ASNjQnZGjIHe3updzIfHCw
KhgLfB3g38N78rtofKrlVCLBaY7RfZWTB+3moqjOc+Uv2Z45X32bSrDhn4U8PQYHKw3tehOhaFzr
fPvw3rBGGmQpUDIkG/GcbUK76Mww5/ZCmmZ8SmpRfhv6rPpm1Ngkb4TRtzbQCVHtEXcun7H5nj+z
tQPX+v6eXnjlnJQZMYsiBpHo/QyP7FY5DIzWnJMqQw407xb6d+Fk6DZeRr4IlUIZ4TSqh9QB6Eyb
lKkt69W8ZNUXT05efz+9nB0Ao3L2SNxx4iBiobfMQWJIC8hxa8NUsZkdmU0fo7EIBnYwGlQUmIe3
Chx/9tPxG6O4ibEUEPeZJLZEK07L3nXnxl4WcAOmnPHxKEkro2usOiIMIk1o2cutM3OFehPmhWuU
227JwigEsVm3Wuoz7/la+GxQs/t16oczf4KMpgmFxiwGlIb25pCBtd3g2p1zyOHd60tHYkn5Kahk
1AH89kFUwb4hRxzCLRrbHIqypKw4TTVJoM9GKnNjDo1OFHe0B9FHaRoYV5ZXeeqqHNGJUxsIeuP8
MJTd3N9Z4GOs6sT1+owP43XMz7pZKrEJiSDPZgoFjtAuwZQXFTYdU2IDgQd6WkHc3PSJkXdU9/MX
BsSAFBK/Q+S/8y5akSY8zECqagH8Qy+T0jkyWUjf7HwGWxVfjNKDevTVCJ0YjGom+3mujxvPjSJE
lA1XNEK/n5Qs9XQybAMpHNMayQQu3u42lUwka7csyi/g6qN8Aere4wxhG+tl8NLlNppbzgTrYEks
QyDjKTrqUxFK1zwy06hAmtjE8jV/RK587FC0FDZp9i4eMixbTqx6cJh41EmRRd1A7gRlsTXh5TCw
ia2WgdNLi1L0ekw0b4jjT5c/VrnXoCAS00TRGiizfl1jPSW8dCC5eEJsokpK3snbT1C+RwbIT+eS
p0dxK6xv7dhG3DbonGK5HZuq7S9CL4p/epSIum9FsEzNI9rZpjprLLT1QUPQi4jMjbQWpPLpF4UY
ZWyG3NAXVUnoCGeN+Y7/SJNFGl+tOR15LCVn/bYADVf5o1VUpvjm2RzAd7Dhx2kDAnoebj27gB6D
munLnScu5/hHdBArCMhtlhM+v1JGNyD240FkQTfMhoUy8MZSPq7rKBWbA1PY7WMOwSuQ3FJTvxfY
78eUqEOQjflEeyc8Md0q7ItzsC0RyqCpaLt5ReW8QJe5t+j5r8YIL9vLUWSjV23T1OwDcxWH46LO
5Gj0AdSUmliRbWQojBE7SuEQFRJwbqFYBxWH75tpLtv61mqtUffBaiLQqkv7HNlCfMBq52GpwYv0
YGyqmA1cIRGZLxB+6CkMJyR+POPOx/mGpWWSSY5XZtHEsIoqIfPltgl67a03LQXzACtz/WeuZPJw
6nRFbTWXeDssTEEETT3+0XLTGLHX1Otzz7hADb1OrxYEwxmltPJ89yiL4p7J5mOqwGQT0aj/J8cY
geFEnTgHlveyypx+1B9yOQiwbm2kjMf0enEmvKVXfotbyONQZgn3iaL7zFohxOiXnroRxitgNlrm
atZmTvYdSEErj8LFdccH3CuE026SCX+Fo8xVaXRVjXZJ+SP39HwuQOXbz6YaM/yVVBzrdaHw5s1+
xhSU4Lqkee+Bwm/KcWKmTXFgBPjmUg/5GsqsTW8bezDzvSXb1MYNPKFagn2CU8/ZNRFwDK+s2Vn4
jZ8jvZOtErbu+iyS5HMSntjLe1qwTuNO+GuT0F6q0R+vXh84TXIf1IBIwWbCOewldeAC1NnfPl6w
w12bx6mPfJkzUSDu6LAqc4WjPEpbW2tqwKu4MXPoR91a0ji32rbKK2S00GP+2ndhkR15jfLQJkow
rlCw9BfjNO8hMSMuDLuyBJxJ+fSipYRETTOK8j7bQg00JtTMmzSKb924tbnhKCspOr0tCScSvKi3
2hbjV9nGykK3Qn1LFx8t8tWCVlINamZu9Tqa+mGZT+Fe9vwQ1fDaX3Q39FYZjIE1n/Y+jKFHwKR6
GgKNkAJ8WSfmEekuowyveul2fJQSnOKdFuzqTIkJfQ4GtBTIi2NJUlH+GggsS+9RFvNlfeYMY5qe
MWEredyq1sLqxio4hXZMkyA4AYyFNO0avyeq/+vEQ5lVK0f0NtscYvydYWwqGsYFFaHXja1OB2wo
90njdHFHyaW1kstCqmh6WpZO79eVaevZ4yLXRrh+28vzArskzFiMSa+jBAQO38/a15XCt+03S2qd
KLxtEnYkYpZmi/oSf4keKv7noqcbXm/GypF8zO89HcTLodZrArkTvRdn+GKzoqqp0/tnFcUpr6vo
I5ShUMnz9dJ/2/Vqx05xvKHOH6X2v2u2SF7ouOl7CmnyFSIetr82GfUFkRf05LhOUWE7xjfjc8Ow
h7XS8yEWs8UjV0FgvMC+TZKYvsRsDP8ehFT5NzzrWLLCS5IuvprNCAvDb5kRScNDQjWv5S6xaoyV
V63bTaxKGRgx0daNXJudjz6J4oHbeAqredOxBgPnBJ3BmH2w72mBWztluDUf8Cl/soeYvbC4KGLi
OqewXre+3C/1vCGv0UsvrVzPwKrRBqZDBHq9gp+blSs2/swBytyWaaE3UCDReW7uQySYY7Jcr9bb
UykFdlffsH4wmuK2bQcdrMIoNczsAU9aPepy8ekrNutBFYhGc6ZY5qm1LgYMeQFdibHX09ypLb0t
d5XijAqoqCr5k3nMLV46OFj9FE06FQxkw5R2jxpzdBbr0pZF2WaPSyWd1voSAzVkKPAVxdIMBgES
CmNfAdczyf0AYljjy0hVia+vn+CQFD2khod+/+1bWoA/W9o/NR0Wyd8QQXdYjG6UoDutsoL0eu2W
vQ7DaeKn+qYbV+eEju6U9WsvcR1q6SmwjOU2HWrwTEdImOW8jrfcI7Xbmr+XlqsfEolJMuLrqZXe
CHVQxrzMMSzBvTJX9BdGbTnwOGIYACNGdJWghHP2QAPT9uisEDBq151XtoO1kr0WZqXnZYqKPLf2
9hU+gsCkJTAM0f26EE6nOf5z0gH02BsyqfkaQCJw8Tc1nEw4yqAp9HyuOkT8mc+hqVfRW2OwSUpt
pu6UDnmAg0ervhxdMb4SOFhI6Vegh539bLuklfaGDB+4l54h+jGzou2RWwWBktunyG12aYLUMHZ4
5dZwDD+G5yjr9NYfjbb6HiaY1z37IddbD1Zluj3Qhq6pvrsIHdLfkVmOuwyyQ7j3jUcWKuc8cVmI
rmThkHlu8Jcc87sM54bWWqkyRTMchUZKNphTdF04YC6+LPOdhGlcVpuhBeI9rqo2x7V6M0rejHOe
9OjOAPALRZ3CbK5nYxy2TOggKb6peLb5HzQkSumtZ3qog0JnJlJ+uJJAbNRWKgrmgBBoHM5yk8NU
Hy75XsExLOkLmwZzn4DDXMvEXiIIu32X+9YZ7JE6a64CmrNmsQtRfRf9FzfMVTDsm7GOLIJdGuPo
anH47o/ysNPXN2MvUHgGGbX+yS2sxj3C6QTlw21p20P5penG1AyOEJsOuuUk8Gew6PRllsTB7gGL
+jRaS3dxpQVo3Y9Q7WkqBECOVAc8lvxZVnSoMKxSi0UlG5HrymjPW1XpiQJaRufY/D0bePSaNb+F
7CZFypw8iv2zIBJ7no7xlKZDa9oi8jlnj13XiAQ166iTmDpAQCnKa9xSGvwMAdPHAhmlToR3mZ0H
vNlpKECgroYQov983uP04a2E4aOusbaMRjQm2Ip06oO7YLGYN3jEtMDz3dhKxbktBp2ulhAR9X72
usllin0GXQsw2DyC8/onmGy4sP+6cjH6YkNbSR/KOIB0hIzXsymGRvq73M6k+9VWgtWbVcpZ1GUU
KbfbMWk1ZZmJQjK5vBxPsjB72RcKPnM6NI7e650ZX09H0y7ZJGw31ru3R1gb0g1m7VGtdhSxtIXI
W7igGVexIwxNo6M+iV+Eldi6piOTtGdd2aGjdsU5MRqtlZe7yJCvcf/V5xVQUDq0zx2W9mC2A2Tn
p5WPFxNH5Tz1iezJJOyof4hmzyt6IMP5S04alXpY6Anp0wbiUByzHJBhjFgwDT57BoAgnjCE6s6Y
2lWjm4ZZaWCotMsHN2shJ3jgt4N9CLpAbevBrORXqJLS5l0PDBtRg1kjzCi32VetRtF1e9vGKy9T
xMhZeC/j8nqMMboutuQKAaau2rRdMOJUhOImkQ3fFWYZtNFw4VMYNbrukf0altEryjkgvSbOPSSu
/LE1HN2YraChEc/K15DXJ0VIPvO2uUaNkfJC8sAwClycUEIBQl1HwcIcbl4zn7SPdMzD90OnCriz
6aDav6brcYSgZH1cU3nWB4rZ5oiIWJsuNVhK6Z0uGNKBDSIAe84sMIGYt/W2SI0wOZ2aOZrth9kI
1bTsoVMMakLtkXP8tenKvo43lQ+s6HmIuz66DsdZ5ujrJka0rBFrHZ0RgTR2WtiviURmMqZEgU0k
bb88eKZMYN7IOpLqIZmQJlIb0LlmhsLrmDbHNqak8y3+NeW0XrzFWfZx0zvLDanVIo19h02pSk9A
ylsyRWKrXvJbVK4N8x7OgVVtscSzU4NCWTjF6LZaQ9c2Kwkaur5KS0Rukc1CMDM4oob3YhSyzHO+
7WvlPlpAve1j3Clk9pT1tkVldKn9fYUsrKxO+mIZ8ZftR2O8LukuRF/gUOl12VVxxqArSYL3M1rG
LA43CJ3AFXFj9MM4s2BTiNMazulIsMGJMCHhsE26UXquj2YRoqgKFt8pkD2ysJXpe7Ss0IEzreJM
IDG2PL2duN6ybNIAnfW8FglezyuGE+kN1x0STpVxiF/cqe9weK9QPx4AUqyTpvKZlN3rQT3meevN
6/xXrzkUfmR6Val5Ecg+UT1ieuChQWno9ciNhIZONd/y3Lcl4YtRp9USg1lmrYHHj3lP2aB5kqiK
+lSLXf3ed4sTNAhYCR9HA3tlT4jTErTtgBm2SfrxLR3RqXWaSR0tOuCB2VlPiSz7UuPmNzSY4Zh1
eeKPi4cR5BwrHTLwJ9XnIIMDApfHPwdXhFWO6rk+zESm5p3hdICnhzlYIfIYZcQbrjd0YSPWDOLG
CNcQlwpC19LMVrjNpUpVuuZUNhU3LCkvwU2wnjGKWHWCrvdx5M7ldMELbKaLOK+DBVNYE06YNqeR
i7kFhaO6Z5joQ/dMLjFkT0kgZXabZqHJNOzauc+e+sywpmLV+zhJ5uwXXusOQAhNfZ5K5ylvkJHB
3XB+aLAC436RImm854x2OFDPqCtH/s7FLJLXZeJHyk91M5oWs/yleOTTl6xbOKIgXTB4NRo9HJVU
JhEUmZ2C3AhaAj+MXdAi7aC9aDiBW+BVqSK+xjBWXEB5IulGhwwntaSVb2Y0zkPchEVrFOWlpK3C
C/Ne96HBdKAVrovXdL41HX3awNRNhy80jMlFhQE9Ltg0LAl32fx7k9ZFJ4a9zvUcQAiEMog32QOG
IrMwgbBQNA0aG55GrSdfKs2a910OZNRwpDpHFzSk1wBB3UR0KWpE1H1nHMCaCoXu74l6A5FQBC5g
zUI5ZfKA+SxCPOyGMG/CzfxaAyjNiooJXoMcovEVZP1EFXxnbx1a/dwfBzAfzLulSTn4AbhpvAs/
bWyGLUA6cLqJXWsYb972VJytXoqnuPSx1UV+1MxPEYLw1rB1EDzRgxbPA2M9lZMeNFJuPUxRAu2+
p7LMKq9XfBTXFrZAvWu2Fhbs7JqOSzF47Rt2yWCYuJhChO6QCMQhR4XAmDs+AKlxOn0rA9BY0pkG
BYic4NC+1fKow5I59D3eGv367bCIMAs40F05eCUWaBwrAyU2qRwVE7gfZw/uq3RGtEoA20SEkxag
ua4OxR0VsaPUbibei9U7HkQKSqNBbKNvBEwd6FVQc08U86TAk2rOYXdRM6IZzSPEhqcT/BLtGg4r
NTLGOfZqleAIgOrRWPa4Pr9WalI815wzxr1uEISh3veMljuq7WzYarlwE3saM82Lm5R990kDRjcM
fm1ygPawBDU+j34iDaFDhKAhMGpvcT7eRXAReOPg00d2VVTd9evFBEUXPt4SFB9CjINOq+wlxWQ3
RanOWNuvZ/WPb+uwyepDwvFNWi5gE222uoP2VCOcdB5qe9yVbKb5zrB72ZwY1hJDiUxidPMTYHnk
nYkR7GUwVPEnFF/rEBHjox+CPCHMf8t2dMPlfZ9FEMQRg6zbnYVzYH+ugqWwV/hFiR+uPZnFeeJk
XX9JbY5/xpevv01iHdi6iul93JfWMJ0RCtJmb4JonJHRMtVyv3SFWtYfj5RuN//6/tAxQbXApd0K
Q5jWvG70/dIO9gM89bpo7ndxAwVtR78dBp0tk647r8q+uK78ZlSfdcYOJw1sFBrPupMJhAey1kEP
vC8cZfgTMAyULszgYjSX1PsWZbkhvhD0Jyjx1lDH12MwuPKILTwqziVdhg5/zpIyy+rjIXjROHk3
BrwpaCgC0WPArCQQ78dAmWPdQC6Vu2DqnHY1dXX7LQo7t9gIC4rualGBux8KL30KKG+cR1A3aDZ5
pt44yjoLADb1NBVHIAsA65WfMrWqbN6iVpW066Uszd0w2MSmT+4bxYn37w74CPKeuv/pYS9xiDe1
56XLQEkUOxdHZifb+ETM9NtgDWWyAWEw+1e9Uo360Tsx/Qe8BwIkUGGotvcit3o090vH4Jzxj++K
NBWCkDA1Yhj+/vvRJOtoDFyv0l1HcdRHI7krdIfCsGWQfoGrHXgnw0CtEszLDFrqFjNgThgLSH8I
zH5ZL1m/U65b1dcf39iLLsG71wxEG/wJIpO8bdRuDnqfFXX1ESuqaCvocxFfndeKnUMZgsiq/JHU
rn7rJvmKM8hbdfS1oDk0gn/KzEa3A3Mzv+BzShw1WhX2jLrX5J7MkA5bsYoMlWEJEXaZ+cNDroBL
yS7Q+dvHD/QbTiKwHIIbMBIHAhc95vcDPS9hStXHRP0XwwK1o9hr1mTJVYQyTTC12FphIxGp9eAv
dfUq//ePuAf/C1bB/rnWuujd/xvqAb2jX17Sb/LvWvi9+9f1I8C9f12mz237/K/5X+epHJ6L9xSG
l+95oyMI7y8zcF2NyXFCjRggBr/REfgViFMUdZH0E2yx/yEjuMhXseuivBgAxNDK7//N0vP+Yu35
YGwxMtA0Bfuf0fQOoR4a9spa5iJQEn0a0e+nGXpJTpJWI6b1iwMBb0rvuOZOduWZn/b0DsjvV9kC
K66w+mTtJ1d0/E6XCn55MGb7pOA3gC6TI5GVyaq3nAcxpd5qMOXWxRdtZaflqVsuJ5TId2ZtXqO0
9DC1xU+3cdez8E/BQCFPXlHz02Izqcp+AAo4nkL3NkhqMOKR6rf2UFOPpM5h4a6h/08WQxDusqRZ
uyp+wvYhPUr9ZUQaIVCr0fGfFqt7LjGm3Ea6si7HwNjmJmRrYu1XHvjCcauH1MSBD27eJouieNOJ
tFslTgsCuwvXRbXUG9POl/NlXpYjzrBU27AOR7+bO0iznwGdO1DALWmckN+LpnwI63JbYdDTD8CH
8GU7mUd/ZyVcHtu+J1O0ITKATrwdLXjNL7eVdjZiE1Lsi7HCSCmLv4XogzXO5bIEObKh9cOEAWAS
017r+vQHBVlSbe5kAXmzQcwWScHevC2TsblE8Bx7F5dcTE1USWyUEAc/+wHsNkOj4Kkt0VIpgTmv
6M9duLV1V3YG1dLpYfTm267jzeG2iK9fmTxNi3+8BPDRAJM0QGdTSFKRd9Et5TZL2n5bVvg6hsvd
MjFOtuAdAWZeUSH/OvTNZQ7kEUYxz5OHS7ieAoHewqIBBDgOqqE/oXs1SxhkpR98B/GsNeDGXTF6
bFcpspnGYq6Ve+8jQ+JPRrKiq440ap0+RZ2aTwOjaLbxYBtbtDvyk6QmIw19Gyff2f2KTiDyFuOw
Ti2D6lyniuOUxsGVmyFrT3WQNpVw1EkRUbnscjpLXetu8gR1wHmhJ1IpbsEoR5AwZPO5Vu0wwqHf
CnPobqjLKU6RSIy1fZutWczpmjJ4vapcLJmQa1jFyt2rCCRH6jp7oxihX5b9xeyjAC/YmNYowlBM
XZjsnhhWfmNtJ8daO1l4rGUrXat6WOiUb6hl7gDIn1guXPusvfRN3n4i+8uSXkyc7TAvfPglgl2+
bpC/kmsOM0T8KTAq1uQaQW1SHGqJI4dSu/Hgx/ugQDrTr8V+zrwjMCMOE6r4LHE+TA1frgasC4wa
V7Ve9Op+yUfHwbIMI4nivY9yu9YY2Ldopxt19R360RLlF5OYOJ2NNAny7vvHT/obSPXl4gRVD0Eu
YfO870NdVVpoVwg73gNXfUIerN4gL7G2Z0WAm4g1Ly8CCVQsYzAeLbXJ1O7jWzjc0/UdWJwbTB1p
oRwc5CgaQEszxooBIozn+HydoSJ9LGW5nt1iW0f5J8Pts028SyG5HjQ39gsIDrC5Do9vlWN2LcCP
eA8n2qUXDd1ivm3zL33Dkm9hddHKCm/cXMJlFNNt5nrn8CRtSU9bxJgbKDySUpq9FVwD9zasjU05
nMpsvA1QBBzs/Mhp5EUZyv3yg1p9tZYUr/252b5oV1SD8xV52WC1TP4x/thaAeTYiLvTSCZbotHW
DJJnTyqKiEPxoAoDRqljnUGzatfcOMSPsd9m0gKuT6MqSaZH6YQ3KG3jc2867andLrhGTO4PX7bf
M2qOK5ctbN8M1tfE5TRRhDQ3C7jDK20KQX56Ewf2bT4HN8mChjBQFDSMgwvUrxHoCZKTChuQujGO
Gs8Ur7n8P8qn/kcK5jtm5/8i6/ofv+j/IJdTz7j/kBZ+y6dWz0X69/Ov3E/99//WN/D/IvnVEFCI
XPQBflH3DMK/bNhVXqjjFoSP/06crIAPaeFyzuXiJav6T+Jkib/AaTrglTge+Cgd/JO86QBoScZE
8hWQzGEuKRz++z6UTAgAT2Yzy31pVyadtWB86krVfBKxPruK/v0v0bKGg2QnFJH3czCuUxp0CMZ8
EiL0KeKXU5N+kACKLGcmBhn660FMVGEEKlI6zb4d1Dkou3t6jFdWl136SXRtypJDckjj/pe3/Ic9
5xDo/DJ8AWwxeJ0kuL+VJSpvAPzX+M0+Avi9h4Eeb5f5ikLncqx82CJRmmGG0ll4ZxbOcWS5N5/c
wMHZ+vUGfDpzgOUhUh7uehkyrAo5E95fYz3UsrgzkhyqeI4QUlx+Qw363m3Sn71dVBzzLewb63Lz
8S2ETNLDkWcrCl0tz0oCfohGr1OmV85peo+sQ7Rf2uIZ8P7VWCl/1dJURXMdFS7hF1/RInVOSqg0
SBui8AZWYItvIRSWMsy/dnOUAAOrTuLOI9fDkm6nwgBchKc2UuX5Mcr6MNtJldt6uQjFGO9o4lx3
bdKdQka5hSRE212JU6XCfN/3FJMlmg97n57K2nJGc9NPxjHSYst3qO4o8sS0qisDTfiSN+YZy8wm
apGKgjQhrcm1OXR+PSVFQRfTvWxa/xg0UXKShAIhHN+F4z+V5zBk+zPXhPhsL+l26OMbNRYjuFfn
RLUKc7vUQehdSvh+AaaAizfSAiFVd8uZfaFaOnLRtNhRkLn20hkzciP2jqPF+ZIoB1RinVbbJJ+q
e2sJ0Zmqo1NZttO+Www8/ILgbASgtZtNED+eVovHlwt92a63TnJs8la49/0shf+UdlQBqvk4NRBC
irsQ0HDdilOdwhzXsfvPUoPXhYi9iuXDxkYV8WCtR1kFHc6cm30/ocS1TEsMvCyBtpVeosR0xac+
WYQHucjLBfETJiOBKIJMqU4MfwkucFfgpSWy2dPTntdNEcRrNPq36FOeBMuYIiRUffKIhyWal0ui
lYrHi4PGAiz795d0W46LeefV+3oBnSIFvUeoh9l1XflIdVXp4yD5pTfm4bYJxdeyLJ+buj/j1qrz
2G5cZPWT4tgKM3sjsITUvq3Vk2vYzm6wUFvKgoKmycfL9DBpfLlnB5auLp5aLNWDADkHZT6HYdzs
u6Y8C/zmZFBGj8Z78iVwGnoOATWwKFtwOpL2z9EIrt12+oxU9IdQAQMTPR/IbUSs36ihk3T8fvBr
dptyLQqO5VMvcLVHmurjp9WT7HA3ILshHqJpTNnxID91gOqBd1L13s7LBy8TOxQiPxEdOKg3vIwn
Ac+D/uNaHpTx93Ogx+92yNqx3ueTfdtNLY4DVUWVMDly0wzlqiz56sXOV79Dj/Ljh/vTVgcn0YXF
CnUeovr7K1c5jWpHmfWe5v+JJvAicXkDYOlyTqpLUcOHqrJ/aBHx+rSCSewJrIU8Xy/CXxZZjmgK
6tYWT5uLFrrhci1FiTIXWGi8kj/xo/jT0JLwIxCscyaEgt9fbJhB9ymIbvtCeJcGMK+1O5Tr3PFO
MVg7NVz/2pHeNZCsT46QfxrYkLr6i3AUCdHBrBGTB4zNtZr9CPDFwuwNYSTIQumAV6q1FZhUrto8
v/v4bb70WA7mKkVeEaAbiyICmhnvnzYfQdwINrb9iOzNMYoCZ1B7Q+K4eHJyhQNvPHuoF5dPYMSP
BOo9VZ6fWrM30jJfGBY/lNvSL8pdPM3LOm5xE6Ir7YitgRh43GZ/u25jrSajw9hu6tYVjQ74iu21
n4unMO/v/WZxgEJa35x8EEjkhRcoq4HQAD+yCurksXHsckUfKAZJFZwC9BhXg5snmyzMk23bScDZ
fmvvdJlqM6by+uPhOZRT1jMPxXcHuVtNgkST+P3wiML1GqjhGAx1JcmUb7gru00Qj8NVpV1qceLO
g48Vh3ky6+wgoYD/AJZ7R7N4uTYTd9MPSYdxYnmMjmO2tfzaZTAk6oepe+8F6FhmcRruag3l/vjW
D6MdvTUt3UK40xpiPMD7O8cyKYaXhpZSbyTHQYIcYtWexHL5ZDc63P9eLkOIC3GK0hLdByn8jHhp
aC9ztx8M47TuzV1Bp9r54ShA1G7+iZ/OoUKCeLkabgCCS+lG1MHVch7Jgpvc7YPWv4gRqFmncvqe
IoO69knk1i1qUorqGdgGDO7o5ND6eUB/jA5det4sWKW0V66XoB+JTpkZhjd9Z9x+PO6HjbLXewxc
iiNwEB38yN4PvDU5kY36UUe1QKWQHSHHNw6HcrRQNoBvrxNL3kjLPgIOftXkNsg0g5IRBCdcM8Mz
01bHNNlRERaFhnpqSX9VfvLSfksh9DhyfnvpP1E6P1QD1lyQJfdktycKUi+U88oa2t2YJag1ZfYJ
2OvvrupXQSPj9ZKp8zhx+5Uj/b2CWtAmg1ibxnAPOvZhqqrrJcYRqgZS7pvo9X48nIfR+OVOqeFj
UYHRqunpI8gvod/QakOFz2jGtlvuGzJXaDcRftUQSfM69I9cYqVONkcKJOYnp4vDjfzl4p5JqZ7N
wAf6+/7i5hA0+P403R4X9n3lRawj4/7j5ztcpgQYdAb1fMbnFt34g0t4QZC6us+9L83gdJi7o1RA
SKm9Tw6ofzorWiY0bodYj+JNcDArvR6saVYlHUbq7XNcBc15B3N4C8++AnHsF/s8yOJNOhfxZklj
wO5Ze/Xxk77kpQdbDfJPdGPYcDyX/7wfTYFFfIFbervPQQKfoTk3bVskH+gXz/OuB9JKWbef5ru0
QV1wNCLrPs6Fu6IzGpyZIm/wIS+L9HlswMJtUYgL1qJ01PEye9MRiKKy2XnC6B5UG51HMrxopF+e
CxCGeysfj5cMBbjEtTTmBUTT2Fh72P1fIFEPaPXF5maK/S9jXu9UtkTf0Pq2VoiDnEHCdo64DTip
7bidab7vIkvFN25vumsVZAkkjAHhqaj+AsjI35J9mexU+LdPrQ/6Fo/xKTeKLUCH4x7EPZA1RGE9
P14Dyzbu4OPkOzOMq23sqicXQcKV5UHbjkxj641Hjo1krTP24ZnATO3j16GtGA6zVDq9WugA7SpK
yQczD+JtUCCi2NKYh3hsZ0kOzHBK1oSGK5+oVU3pFXkm6Cj8papN0yTD3q9axIVRVH0eUnE7DM70
ZRocVJGZ2bj/lf6+K5FqNiFarecxPu9GgQI1tRfcRWPjTrX8smljQGTSih/iDNuSNBuO2ETEJnYk
bH4z+Pnxc/5pgQl6EhzSWGts5e9n3RybirSlaAkgnfGtQPnmPF66GzkUzx9f6A/5GzJFaIFiuunA
vTvIGycLQYh66Nt9Yxb5USUXmvcB9dh5NZhErQJdq+3YFfcZ8+Af7vU6iKAaxblXt7lfxd9/CZKm
A0us6Zt23wG2fKaPfk5DxrqPluqzmtPhds+VyPxNYFDEVbKtg9GMlk7gABg1+6XyL8WAAU1TuNda
shHc/WUaNT/+8aB6No1dEEpmgDaWfru/PJlljFE15Wa7N3sMKDvksQBrrVLhYUTcWOdubq37ovzn
w8lFwbug32rrt/n+ogZiWoVKpxY/SiSaQy87cyfIGrarqk+u9Kew7AF/12FRAMJyDsIyCLgglIhE
7G2/ecbs7NHxgUqHAh4XpJqNQKtzGvqf0kSZvivzvz8e3T+sDT1tCMg0OCDfH0xZTwaj32Lpt0dS
C8adOEdXeddJ9clT/mHScJBCdZQyJcn0Ic4LIzEPicmqpWAB2sxeqtu0LTb13BQrBKpuGqsK1x8/
2CGFX+ftHh0b9mzaVICdD+cNlM5FtVp2sw/FnQekzW664yQNib5zcTXPCm1px2uOvSm2t4HdZvdB
12yn3qt3wpuW42QGoPnJTenFcbABai0lqvAcY3/PXj0I/kEVJ7zsyNwhqgTHJpgfm/BvOCjFyl8U
il3mcClCm943FJdPsr4/vgaQZBSqdOfssGbgR04m2ok2k5iyqz7EMr6cz2yvupjt+CkDgrD5+Hn1
3D18XAfEDRkHMYnz0/tlhCFGTOlYyH2xhCe2rO9oeX3ynv/0SEjCsXnRxqDxerCHoYMwFHhjSpjW
HMrcfqzw0m7n3WTN32P0Iwbjkwv+dgLRE+uXK/oHATBGgg7jcVoWcd1EW4zAMZmAw7Ipq/GxE42t
tq1fQUPAZWgDVfxIkMoNXn4PZ+ii8JqjMBNqH/nd41ja57GGP7e+o44yP/1kO/rT2naptwFdRHwE
W+aD0QdUalbjIPcoDt/6IPImR17outDHL/mzy9jvL5MPQ+J5OB7tYR+aGzgs/8XdeSxJjmRZ9lda
Zo8UMFUAIt29AIw7MydBPDaQoOCc4+v7IKo7y93c2m0yazMyi0qpjIwIdQAKhep7954L0mxMVr46
XMp5XraHp9Pp5QWdTKcirZ1oxlC2jeb5O9iNNQDmu7STH4lsv/SUz72pv79zS7ijo/1etl98doCQ
6aGZQtyKjYI0EPM6gWJD+UW7bWxxQ2T9XknSnRqZxdYSwcP7t/TMpIZ2iD4QsSmCp9+hsi8Gh6+I
dbwuqe9KgG8oAwkezWdtRYR1cG2X1GO6yrYvVL3OTGx0kpwLqGRLSXv/ZL4QGyVoBYtiWw9mu+nG
0fL0lFWypKLOMl2qmwiRpocn3YesHWkeglmKgHGuYpM1PhBN9G0c2o8AfdDHqPN9DEDjMFZptVYL
R7mwlJ2pJy/lfVIJWeMNCC4nryF+7qCyOpNYE2cxHcZPRu4TplvQ9K4wNCy/zI+J31VLy57DYpXt
Bn3QLqxwy/LyekpqCPipsnDTOE6f1kLHGEOSbw/5lhyMq5RoQFUNoWsgag21VT4510NE88luLr0K
b7cNoFPhs5lsxMhgYq68futEPUawGKJim3Zl5Cqasy3DOXGn1sbO8a32w0fqS+4ouhukBO/Pzjcv
/MnQJ0tu1URamKkpxe122uEU3U8FZ5yyv/CELwxzum23ez0NgW/yEjj9TZ4CYGkbMmcufRPffKOW
q0HZDa+YR4gU/vWNDEBSdQakgO0wmvXel1VxlWrmJRHq+eeFxXxpmWM115e17cUrrc92B1IrLjhL
JRu9NR9Dad7KKPzWO86xC5CRcPC+qgBf6J29fv+BnR98EU5CoqJjZCy3+sXgZdq3tPECBi8VgoGN
+86Pf0zQItyp/IrNYB/g9Pbs+gmoyv7C2G8Omcv9fTH2yYXHihKFYcDYAbIQQUJALZdqEu3aSa7y
vn+qzPjzaCtPY1Nekwf3V3eey/AmsGg4fvzjtC8f5NYIM9fJt739LZx0TCPB1VDd4cLcYU64MNhy
La9Wg5PBTj5Qs4IXJSHlYJvhWe2J5kFGtxoElgaR/otDnUxbHzszsCI73zZq7gLC8gJWP61/0Dk4
vP8Ez18UWGI+CxoMwJOVxjC7spIaL0iH12xdSok1RQU4J6x5ugVe2f+dK6MchiTE1h2A4a8na0bV
BK0gVzY5dbeJ9CRwiZAqN36dQfkejfTCDD17fS/G01+PRyB33+kZDw2yw9HShpumrvaVDUlLb3d/
41ayzqBPo5f15qwXT+xgoYaALkMp7Ja2ees0hVenGRY1UlzfH+xNNWKZjL8lepTLMZmdPLdG0XPM
Rst1TYi4JGlMEUa9zmnXxArs45SaqWJ8eH/Mt19lqosoeeTvMp9OBvDrm2kSEaW2/vLwusgrJqK+
Gj/81lb4x4Jyr5jZdRVWkRssNvrWekz7+sIR68xX49UPcPJedOihBxWm+baKaA2kcmdyikrt4eH9
Cz3z1WDK0HtlW80B51SAmFZyBljLzW00LTxQuSaYO+kuTU0EV29XFOQ9KNQXch++jJPVs4EmGRQJ
3SepK1+gTfnIcDO5YUfgpYTXN4Ma3k/lCNjQmL5PZUyBiRPXKtGJ9sSs+Zgo1S+8cxUBv3qPWDSu
922HMiatysdE1eXGmuvdpDdXVWHcxKN+j+S4cONIjvteC/vNEAkF/WA1uB1YGQgWDmgyvfyAsqS5
JusFmzhb8k1Q5+aVjx9vKct3lGnx9ORe5zPPKeg5NYLEBCRKn9m/il4NdnUaiuuij8h6V459Z2RX
CSOtQF0hCx/Ug9YZ9mruDfB/SbvpF8zFnCvroXeSXY+RcZtbXH2SzT/KNjFvK9/8HKBMWY3UpRZI
B/66tt/apvLBiNP0mof0RZBf/tjS1/YKJ5hd3Sjn3RjgQ5kn34ITUeSuLtJqP/RKt1KUtvD0Kr7q
5nFXkMXiOhmySgs63n0Ym/a2yy3/zjQzDVO7ho5SUgc2Bf1OqbWrIBQgWnz1uWy6p0HxFSKN9TvL
1/aJVk4l9QddbOqmlNREdesZGjQcLKE315llACUJlOlmSgiVDpPZvw990XswkOoDBT3bA42jHMJa
xbS4yH6GMCEScDaqg9Sn8lat2XouNqKpC+q1E7cCm6geX9siKDyV/NRaDcUaHhGhJLj5EHhzPs3S
YR+ZWr/ODe3RmIKvfgbhOB7IuDaGQ6RZGezluvBaOyGJOS1v+7n+RoN85rKdlYHyzSWCrN0aRhqv
B7XYDdQ/1yZNK76B4LSWZsQOY1ni6rG260vbc3B4wC6fjDWYDbGitGXswNjeoZnj2Q0+LopobC13
7grxeSrhQsL2irsrGghj7dqGDxG7nXPCc4phndXhARtP80GjEI/qvAIaYGWkiWWBXBHOWBzMrhlh
FkB69+KqXsdB8bmwm3QTGIRPD/Yw3OPM9enrGt1eacjwlpP6aVACAZEzSMj+Ksm9LrrYchtndLFj
+dfSVsyVb5rDF5HX8TbnxjdrlUqlselzqVa7ftSUG0mOW43wqxY5DowJmAGmQRIiNxB/mvsu7/Qt
dotkwUAkHoQU6OxKlYMVKsurjF7YHkLkWjQN+M2ikPzx4qOltjstG4qvApTn3o/FAx3w5CP1F1V3
e7q0+6qX7dfQKPEZ4Cv0CQlshp8iJDXTTc2hJ01PryDqkoQTe0ncPUWTtrOQGuBzIyjHH9elMniZ
QXwSmZfyMOri2QpH7apSNXqDpNC4g2XNdzQua28IlE0HgsudjY7edtV09UrrOLEhFSYXLp+dfpuC
L2NJUYYB6lPwtVUHufZbvq+ZIWJjpdfBjI6aFtg2sCdaoBx7bq0Mgl9pQAR0oRA0AaSeWcdWXiBY
soOa3Cos+5gFgkrfKlY3xF5Zj5a6tuKivFOUvL+xlhykRuOdIWEUa3MmleYxmhRtv0QPwjTJzOj7
WPh3Vmg35AY2cl30ZuSR5qjeKz0lIDI7WckmfM7Xfjzs+6EhYC8YPL/KfwiSM0i3CwngLCtnrj0l
EqiJ/NSXe60RQYM0vh5uRS4ekgWC3nKCdtBPXCVJCNms9M1VpYyemph3SRcfaafeD5q5Cf3yU1nH
P+qpVJZMySuRprc2mb7QYA4mdAHXiiSOiyXSqKu1Twp8MuBklIk7O0YDlqaHiVbAdm6KK1um97NK
dATEWYKYGiVdcf74TM20WYHgbDeJqn2yBF+MakFakd94BE0DHgpvwXYM2yNqmx+ZzbwYm4kE6SHY
a6E5eHxyPmLHJbixtX4xUOeltNvaqr/yy+gDAVCQZj717Uy3uO4+NTL7FKqcybEOcUhWy4fBaR/B
vtyQuJy4SVtc25G1HhSTxkz10LfmN9OiZzHIYe3PE4WzaBdwZ7TJuVdan1fso9PVDYlV6hov2ca2
u5tcBgdSVYWrOQMoOFQkq6lCAiXr8NrPhee32c+45wY6H8OCcNLS+ZDn0QaV2r4ww19+TKRF1twE
aXgVCgLv7e6nmuYfUMSDk9GGw5zoi8yJXbyksRUbj5amXPH19zQOpVNE0peuYnN8hr9BULAffurh
+RmJBed1iCtvSPKjThKwQ1bZagzS/EHReNOTOfto9JM7QJXRRHFHPcuTfSsWA833sPdJG5TBrall
KzPSnhWzuTdBsu5ZZ9zOtr/wTn1J+smzLLgjo5Z/I9zUDcLsSq1rexs4D9KXG0Ub7a9Zkdy0mbyp
4Qx5cc90HGplN6XmofWFtjP4hdHwi2McEMJWmQL8kwpxR/TriA0JaJk2XpmTbD3Tnrdm1Twk+fhz
AGh9qKgv4kRqhkCO21D2UfN5Csc+uheZmdfFvV9YY7imjys3QZTMB7RHv97fhp072S7CdlgYQMLZ
+J0cFvzRtzplolIW6/U1FA56lvQi7Wd9uJt09Q7FwMfAHHadHV06U7+p0SF8Y4potG0o56M3fb3T
rfIlZzfnWNQ0NWY6e5e2QESVxyIdbh1fHo1S2fsqWmigrjzKn7CbDlNt3beadTU3XwnnWLWXqpZv
N78oCSTTjaLQcrw42fIPZqEEAT79beD33qCTzJDlnkLH+v27/nZTCpMUuatDv5HYnNNuTgJbzPH7
NGfig3aLdFcBODPODz08EhX+ZFH95fYmx4pFNIAJB6kjIsDXN9tUwwr9AtWTQci9rfUem+0bKKar
9y/szFHwH3ovE+2wYZxWQMM4UhdcXLHtm+4AfHObhQod23qjVhfd9G8KzMtJiSYxJaFFwGmdVNHM
Qg4xeEzKx1nBBsDfyOmrnn9cyIweSBLknIa5mhCFlfYlxfLyV5+UKV4OfdrChVwIVLPlbpLxcRVA
T+iddPn0l/sBXhiuyQYFs3XoTfuvH7VfDXzyzkD9U+psCIut4TtPWg3+Mi83XZXf6mN7gQH/9lVY
bi/VAzSyBJ+fNjbHWSRjmVN2UnKOmoZ2zxEFd1J3ISnjzCoghEY4KJ1bnuOpeJL8AU3OCPO33dC5
0vmkpwNiUWMHk2edKNaFI/3Z5W7hpLPi/Oa4n7zgquwsvUxb3oOpOUBWOGRFr+xqO/k21yUlRG6v
60/Gh6AKD9K61Ks+c0+Bx6M5t/FU81OcVEqSME36Iit4fHNGR6CdEni0ODjrTjMvvIlvlxgV79FS
r4NRjGL85O2YSjh/Y02CLyh/cQVTANhFpvc0H4ZolwgaTXMzj2t7buXj+2vAmZP9i5ExGb5eakol
Z22wuEirsfeL7te3ze37Q5xZZpYaEI8RvAKuoZOnGMyySueI909M7VUudzZGao4TQhoXBjozOxff
O3U7uu4mIXWvryWThM/7A2uMndSf9eqBwOsfoHDWVRNcWY288Hafmx54YKmio2RDTXzyds+KPdYJ
u+stYlevhtZLEPdvP+/7d+/MA1rOh0sSrrm490++BTVxqyAreeUwE3ypl/apMO//xhC0BCjWoyBl
IXl930Zs6yroRjS/0XQjs6xy9dZ++tfGWCbJi5p8oI+QNhwWqDgTHoJht00uNR3OPBASdFgAiTBA
faGfvK/4VYaScka+bR0Vp2n0owenGarT3/g68/cvfkAOqugaTm5XP9rZqErGyS0o8Vn8rTdwm6Ns
Wb9/y85fzz/HOblllhn0lSip7WGyUdw56VeDbT9VVPTfH+fsDHtxPctr9eLRKMNk4J7jepAh36sW
uQBgVN2/MQYsmt+aT0ecypq6SdbS8Zfvk+WvO1/fVfBU/84QdCYpIFosNie12NKeyOUpuAyi3g4x
QfV9b+7eH+LMSkapETsGUmfBtZwslmrv4Ct0KPcWMygKv7tZyAcVzIvZuSTEP/tQLPpzbGsN7U2f
TiMbWPL48+248CsXAkCM9/uvXw7iGBIPmWRkkSw/w4sHrzlFAu9U5luEUreE/UG3s/uNWUWeGtsX
CtXnrmfZ/CH7tZCaWacv59CmwilUxmrV+7l5CMBSvH81514XEwnbkimJL/XNNk+rC0mAGg9nyq6X
U+VijM+s6IJr5dwwmEccHAZgdt6GRGL9sAPAkSjJQXmAoicj0pMQQN6/Gv3MrpXPpYUbg+4JPJ+T
t3KmFm77kMe3FKHviolqIqmhmuWWZbWySrFRYrxjjrVqa7EXlHPIG9oOzXMigZ5KDexf7iXfCUlh
DzG7ZgXLXne2SVGu2A8f8sF8zIt5rVjJrjY6VzNueyEufCDPfI5fXcHJd78JG5QAjpFv09aguvyt
NfVtrBY3ulmvTb3evn/Dzo4G78pA9M3zOT0zBU6nRlbJZI7qaKXOd0D34OLBaCx+Rc6lJuG5ScBO
48/BTpZmgq75kkYMpgK75Hvghp3lWvLT37kkWGjLxhD/48kOg/zVFoQTN3AkmpMXxhvVcBugzSnZ
20vrwvp5/pr+OdrJG9r31JxL+O1b+K0by5i2QvkY6he2m+cHQccBXoKv58JNernk+L0F971ExmIr
01rJ71UHpmhdXbiUc+s0O/Y/R1nmyouFLe3hglpSpy0Xg4Z1rubfRIpxrZn/4uWcTPESW3M/GQzU
G8XKzr6n+rOo9AtLwdmZjVLJILtXpfh/cjjgW0eIMzB19gHNVhl+GbLakvO8otzlKZVz4dB19t79
c7RTvR/ahahrBkYLzGY9guUFqupONPfD7i/bRpea0vI1RSZCX/F0MshKLQ1VTkwGlWjaYthktnXh
3p2dby+GOJkJTRfYaq+MzARLX1FVJmN2FRp/a75hKmDzyccNd/7r+UY/J/LpbuScU29EqMJcIC5R
5VR8Sah99uHwgbP59OA/Oz3mB+ZkkVLDV7Sl5TZacj1phP3oIEyyC1/TtyNRW9M4/S66PJKRlxv7
4hXK9dJR44itzoIWMoxq3zR0SKruLubg/f4y9/ZLx1BIWgHbGL/dBK+H6vUy1DpkuVtfsTZ2NX1E
/rANtfBWScJtZlzTrs3j9sKgbycGg1JjAyeENhmtzOtBE5C9MgMYTOdiXqvkfRbpbdYMF6bf21eX
UQTfI0mhcpGEvx7FIQBtJsmBiRHPa2AQNAAzkGKfol6nqiAvPLOz18SxmYooroU3nvMK4asIKt6n
VklW8MK2qUK/cBjX7z+vM8NoVPJ4YfGKIko8uSi6kGkSxlPGRgtGdqFcc+Vu1eUXFqLlr3ldtqPe
Tu/MxGOCiuv0yKDOeHOjxM62QaNCILZLtX2yYxlf8nefuxw0r5ZjYZOHmHnylQ3ynlhkB69dVpiP
ZJ+ttEEcwVL85Q3wYow3oBhwjkefcrJGaHOSGqllZChIk9qzBRrJSBEXvkdn5psAoMr/TNzNbIRe
zzfCGYgNbudsqzvTWpDdlKnONZj5tY5PlJzKb+/PhEvDnVwTR+uBuHQ121bDtKElcUdatrt0AZyF
Ml80z39jOFyR8HsoViMSeX11eVioei97hitBPdnOloi+bZgbbhrZsLiaCy/vmXUJyQsroIRpwPn4
ZGIQSxsOtZpl22HOQH0HX0ltXCPvAwh3G03TrpusnRJc2vifWXhfjaq/vshOlskM9j7bokYgsGBG
5QZqDmY3iYv/eJH/El7qX2Nx/l8wqP4fpEsJlpr/nS4F7ab9+m8P0fevLwlTy5/5H8KU/geVDMwX
GMJwYeC0+5PMaVt/4EAHh4dOG4sTSw005zb8j/+jaX/wB1AlaJrFSkP79E/AlAA9xd4OQ9JCCoFR
/VcAU7+5Ii9XTU7X1CYErBT8XByETzY8SjZ3oKGdZDMUfCBcdj/tmjS5+qDgGig8h3CLVRWm+m2N
bHetKDJcIRBAskOq1LcElc6Fd/aNRI5aCZZwASgOdzhg0mX5fbGRmImCNZPettbTaGtPYWMb+1o2
zirUyuGYE2227WXkXBeLKqgiV+tTrlvqfR7V89OLp3j8xz14RSx845GStE2XzyP1IZ1bfqpeJwgl
bYAiEmKC38yd7YxsuLEv9vkUaFe65vwI63T0xpq0dc8m3307jkVzZYe9tUblr17PIteOAkGEN82G
8Vn3FbGtaszqc6QhQcrTTRe2ZM9EOPNvWisYNw3SGrAJ6kMl2u8+XN51kfbdtZnE9g0Cz/C2aCb1
wFGm9Ro607Zb1FF9bGDFPFhhQaMos8SV05UA4pFSQccA4PHLGE25zZLOv0qJwrhBnmh5RZcuYczN
FidC4UVK1m0Hw/wON56QzCL5wg+C5kiE0w+0CjkeCwVRSWMaXmAFD2aaXo1OYH5MW1ltIiMbvyaa
GW7G8DZNUa5UqvHdUpJnGau3Q1h+GPrW2lR0ZD09j27AWaefIX/WXlpq4T3C3NC1UOLDCNTEdU28
r6tq1bQemrq5mSsxr4zBHzdJKJoP+ZAT5uDkzR60JgSmVDP2RC0TFDmaExltepmgcDDuiGsxv6Na
itaCFEBkT/H3rLLHkoOJot75nTIgKImRrBWGH6J2U6ef+RygrcrUMHWLPtG9NhJNB4hW1ubXdKii
9IAH81rRwsjf1Y5GIObMRqbYgetWPaX/WAr1s7R4fGVQOW4WNhIVRvZNmeqD0YS/6NsCAAvbNZ91
AK+Es+wCjKJIx4r6KlYbuZsQ9a5GmX53bJ9SjUZio1MM+3IaJ+ICRXuTm0a77URUuv1kkuUqhis1
dsIPemQnxNW2Ckm0uBn6GfhVYXwjxmDTjJq6R0CXrShygvMx9PTJQmnjQr26DtOw3Cnl9CNGCram
FI4hYsB9riuDSnxd+FOLy10x5Z9J99UQp/ntjkgiUjqSuCV2SjySP9G5ZgpcXVERClp2Bn/UujPQ
IaWuYtvVXm1VdU2n8cHvan1w6ZZ7WHHVIzFe07jpbN9BZSbNY+AH026aO+cDRE0eaUUG3lyqSgTz
2o8OfqRqd4VMxmNktHnm2ZNVXtEglcc8zfvrHAnZMpMx5qxL5NHC63SCO1adQjao5zRDeFWwmqzI
sAR9SnIEPLBu+hqpanKvVHKriGUOzompWDfk55GVNViJ9K+k05fhXdHTivYiFFKUyogm02fXJxN1
dEfcJ7YbliRZ3KuFGOcdMZ1TsbHEyI9jDmWKIMxO7og1GEWQfAb2uwdf/KRGpVi1BNvQU+58jwB1
AlVm2C+zmFV+a1geDHMQD1M8kx0BdXujVyBjXaWqIREX+ldiSLWvLHho7wSRm66foYXrccOQkpRM
4ktm+spPlRTye8fu1CelD/Ibw8/wM/i+Vf1QCvKDCj2pNgpcCTetp96t1TIkaWuo3WocdfjMDd49
W0VC50fhykrbeWsMadZ5Ygyjne3E8yekX507jGrzYYqks7WdfqdrzbDTh8j6lbR8PlaqRoWxyPvq
McxhC3t1n8mroS6j2J1LDSFIjJSxZ6udEBpd9qtIUDuAFEsFq0LvIyYmWq3XA8GfckwecmYYaxrT
9ZiNgrSDBNmWO/eApTedUOK9Kiw/+Tg7g7SfYgLL7S2a0LqdXZs8tvLnbJNaieAv1vzbyDTjjeM0
FErjNpZryoRkP5NtJW7KXHW8DLWu/GiRuvXkW/m1Pvlo0Ti1H20x1LVbB7ENmNnUPk/6vI7I5xvA
39Xd9yHVOpxflrGPjXwgBU8FfqChti1KpzT4YsXDKh7FsI67RvNsHHJ7o7TYreVdnDHbx2JTOf54
6HxjzheNnfa0hCn6btWTtemSn0dtT63H8RiI4Isx+k7u1ZM9s07k/nWVWOkHyj9A9Uid0g0vL+L4
+2SJR2IyqADOZI4cyf4Yj0yZ8WiBL7gm+CYk1iYPlXrdNKX2tPQun5SI3+TYqdgPPgqeqmfBUAOO
1eSXdY+hXQ87iurZYzBl6aMulSPv+7APuf83ndnRr5t9tb4JhBWso0bRwCkjmxxQG++irMt4iDn7
46KLtmPdM8H7OXuQsu9XRgU0241Ty752YmNfDga8ZQMcxVM9V8bzhNCg87KRxJjHaMEEtdoUbIKi
j0kjqlp0omFh1yriOrO8sUJTfipZh0ZXdkV8Q2hN5ilBSqBgbgkQB20W9KuqIzWX/1dthzrMiMlM
sKUVZXJv5KQbWOD7O0TXtbynIal1RIsqNUmDVW6vg6qc73JZWUjAwTFrkrSxNdm56YOSB2vdLpMP
oshEsBNTwTLQj+1TNlnXo9kbGyahup8imxSauc/WTgqCfKX2QwE3aui6p4nU5mMQ1/N93heG68yG
us1kOl9nWql8BBKXegQybhUf7gwKQ3HQhnkAkpFUz+lMGtPkF8az3haDR66Vsyt8QiWCJMyfmjqu
noNKlTe41MrjBOPiNlZqZyMDE73eNDrcU967gHiGzcRnI0KTa5ARDBTRgtaDoNCPDVatKP5Mjy55
wN+Kpkkd6nUw1/7VnNjto6oT/+rJTiXgr0wVYx+S0I30Ou4GxGBWU7mcSMtnpxlJ+R6qJzWPSco2
iaCqlmRFXgb7azLpfOqUuAiPfcImFT1xU21GNUp30xAGH6SW92isc13eG3XVDe6cTtmnGNInAvs0
EwcREmXbE16AftUq+PbL1q5XEiqXzwc1rA+igcC/Mhqj+UHicLBKWrmurDrZmErsH+vZtDdDKRpP
04z8nozG8mbJrvkRgtJSV7/fQX1OmSxhLiGZmKiYpzYE487n6ir2SUiyg0nd6WlFcmiljciV+vQw
Rk75/HuBCKKou44dx3+eUxTHaev4t6VWZQY7OJU3zU/yaD9pSmh6zKxi7QPplm7cm2pwmAejM2/U
ItWf6jYDbdxH+lPaNWYUudzZ0Vk5sW20jz6o5B9R37MUSDmwzNjteMQk3EQfQoyyDTuRkEwm8j94
1wx8dqvMrpnwhHyNoEp8dnUy18fj789ypTegJPqmcn7lYeBcO8jEf+SN6nSFaxDP9JTEKvdWGwoV
kXlda2TmWVqPFrZq/dwDMhKPmywIpmPdkOmGcmv4TB0HSyZpdEcyR5HNoGgF5mK05bNRzM2N72g9
0srKHI+/f5GdBhMyFgb/lAjPDd6WoXwG+1n3q6ITduRR1OICChOxNOw1dgvhWMrvociSX9JIzD3y
Bf6YKZH721kAEnYYtfEIpbN8Ro5ffiY9ivnpWDGOYq2V/CfZl8+Ev6vHnp3/thwrBo9Su/LarnI0
tyFfXXnM+my4qoseaKipsjARP8Wv2mYXHJ0Y/ODv208SunNniuofR5W/dDD//4zovDR8//cz9zol
HiPtv5Lu/fLQvfyh/zl0W3/gOKawSS3aQAezWIP+Ow7DUf9AkcaxDj/rUkB+eew2/+DcuSCDwewt
Oh3jz2O3ZvyxTHJ8furih+Uw+J//Tjkj+Fn891myOfn3l2dL4L8cY1+euyHTs4UnCELoqkA2Rrng
5THXMueR6HQpNnHvP3U0vh6TUSm+6rWcdy2B1elG9UW77pySN6qplyW3JzP8utay+tgGBdFBkU3s
E+EGzMZGV/oSG76Yngutma6khLxOeEMw3gW25YeeCudyrzntuMojLWeXnUZffGnkD400ZgxnYaHd
Ywzi8OloyVVZZOHOCgKML0IfpZuNoPss9GarrLCsb3XrxCtdkLWLh7uX8dqv03rdLZpJWhmq8SmM
FMPigJJMn/O4Kacl/0C9Cf0GlGE1Z8p9TEbffaZl4kcZ5ZW5IqFWL92uqeB+dHVkgi7r9YoIWLMJ
ME7MabEzUo4xns91WKtURBZ597y3rVtluixdDav5c11Y8/Woa8mmQrzwJWoppHgkhoNbTk2zwM8x
ETJbDoH5NcnEdPDTTF2ldj584TjgO27ZGAV/n7mK8f+7U2OXP5Q8ndHqEOHKj1QuFiYeQIZ9PWjv
Ut2oufTRuNFotMZrwI/qAaP3Nh/aA7sIuZql/UsNRPsUEJIUuy3dbY5npJzwmdNBYCHQzG60VIlv
8zI7mrhufwA6HHEXkR4+04ksWPwwexCrIZRU/RDwrfXp5nfF12JsVNwhvRPu2nwsP6tT+3lMqpKN
dK7s0iwp3baESd82Q73yY/05MwlwWsFOUFg+lVtfLETmvu+J0zRsAQSDckEVax8Srb5tOLfd1H5n
oBZwzC99HX7BmDF7rVAii/0ycH2LUOnA7VO4gtWA8bRiD2tE5YGTQ74Z2DzfsHW4mWR3Gyx8BivJ
TOll9thwUxARIMeA+0Qy33TvL3uRJAdFvbjmnuh/JN9FCwxcTARRbUWJWYIJZNuf5lkzqAPFbL/K
6WkOi2CDCb7ctUbrz26W2wCiDR2DHuHX4zqoW07acSgwk6XxYw8NdTvawgvINXYdu03XmZH/kgMu
FmXU+3VAmtRPocGtHJvua53HhDJ27edBn+7TAiinSsqum2uUY5aY8CJWYiQW3Rc5ZiUHQnJqc834
Vsk688xQEhaiA3WwGkpBFYdi1xe2QsBLN+1BJgExC8tmkztNvRqw142tc9/4Cb8/1vKnpHJ+Ugrh
mFvo2ZpE1mMp2mRVsDdwSVlzwBkowQwWBQ7Z3NLo9TLFMnsXzbyyLk1t3BGKGH0pHFX9XJv6vAn0
YWD/RgzxNpF6wpFdvy/IoPdKO6YN3WrRWh/V4a41qU2lmfxINgkRd8VofEOaI4Xba43xmWOiYAL5
dQe00U5Kr8oJ3OQ4JTkt6dqx7gRvU6KYzNXJIPOxgFCqQHlpQeh5WoVPr5ZT7822oh8C2JPrxDdT
Ny47E0W37jxYFAlcssG1dT2ZDkWpmlht4l03xGEXAUYRqfguB0nnoz4upRi7nFiA1Llfj+SBGSsD
TtuTiRNRrOYqsoNblZCajTlR9FeMyGhWFOAfzHLO6Q1ZfnvkpI3bq6qaT7h7/MdxmgbzCE0By4+G
1SlUom+JiSBmUKfk4AzDeEzTWD6iEBXxyhjYkiRRKONVoGERm8nHfAxKx39qe2vemUnLkbhum1Vi
WpCu1bJZxawaG5TukZdNFOyoiiVYH0a0u/A7Yok3D+V+PuUOqNl4vOvZl1wXY1pO5F2wK+c/55CJ
sBu5pYRaPBO/eaCWOh6nOMZ1HrP5+Cm65Q2DFUC4FIk0njPm/q/O4Shy9AO7+lSTHsAbLEv5mFdW
o12nFiGkFxohp7mFGE0MvrAqUkcdvrO1fEVfftx0jB+TiHqx6UMwg8ESXSa7tdomhyzSDzLIO/bt
CbYtm9OhBcypTDqQsAAWiupTktMMkvbcHF/sEM7Uc3/L015/culB0nMnfIYTLKSc1z+VEaMGCzEk
bTolNDyCQD+JdPg4F4N0y6gycPTOT9rM6brLvxtMRrdKiwa3qvKURPKWEj5b8iJma7mY053CWZki
y1wV6auBRZ3tbfcL9ffsYkg8LJPn/R//d1bA6Y+voVKmK6giWj5N0JK11ZSBb/Ljc7zeOkjYUbnf
BHgdf6dELZRp6RTHlBqCW+rRNk5Vk3rT6BpjtYawtCV/NNth1bmgCnzT1ONhLyaCRXQshfVf7J1H
c+RImqb/ytre0QYtDnsBEIoMapl5gZGZJNwhHVr8+nnA7jKrzJqemt3DnqYvZW1VyQxGINy/75UU
XvzyYdsaMHqP9mnvFaqPcBU8F6K0wt5hWU6RHFj9ePx6K/6/jbu/sFD/jtDaXs2PWi2tTEXPbPev
V7eVi/zyfzDiy365Gz7a5f6DBpn+jzFw+y//u//yf318/ZTHRX38n//9ox6qfvtpqfy17m2T+f/7
mfgwvPUf5VvxCw21/ZE/JmIfSomJhyQ9BlyE6Iycf0zE5lZ0gohnU25AB2//6g8iyvsHJhH8TJuL
A1PFRhHjWvziqKx/EFuGctZBWgK9Sg7TH7/7f2MkJnqOB+VPDzjhZGisKILntaHGxknx64OUT2WO
8bfKcdHNcld9XXfbxccwcatLenH77VLMs/TT365J3Wu1rWTiDpPbMcuWNja3S5UMwjREXLOcEidP
T2bucfv63MMJ6pCJci0as1MCQUjkfDdXcjsXWzF6LtP3OpN5mG5IcOUM+C5tRhDNcyLI5bvcH1+r
EvQxSKY3mCjMtTmjkzf7465ZFhGZU/PpMKii2HApqLPcaKWm4kAWK9HKWMzIGGTs6IaF/DO/q8NB
oP8Ju6/JxdiGmArt0b6f9Md0G3As6VlxsQ09fdDofVykdkXLUItvk5U6/7H0NFssxmLt+dfulTnO
y53KFM59i2zGY7Jdd/7XzDUlHEl0alx7yriet8GMftKK3lx1MX4NbT4dCVnSgjFsE501qe4SMJU5
ryJc+UBXnfO92UbBdhsKM6ZDxZSoJ7idS7qPybnU0k9Cr5gmVRBc1yk28gFTegoCYbJRF11skBcZ
5ttIKrfhdNrG1DydyCSQV3bXrnu7tJ2npVyeHBIuj82kp1eVGMpTV/nmW91WZO42S2/Hkiv7ezER
PlAZK8HQZJN0F85cfMM0vfx0vKY7S7twTxibl9e60bp3s27e9HWp7G16F33oWY2jh2ZLlTm0+cDh
6AXTCu8zeVE2t/I0OVpwg9+LK8upmwsP4IyKtap57E1NRsrttFACuXbKLF5XOylPfm4M8ZjB4vjd
5P5ksBnCqnXzn5JBifm7IT7lTriVpV31UwOw1s9mT3ohFz/QV69lO8cR+cU6OpkTjXMytjCK1Jog
J02iYU6b6kh5O87nxC/yDBGBWd2LlEkkxBUGpTJ5gPkQguc1dawzpvl7Vk5s8ePm9qw8oP1VgLC0
/os7FdcBzYWLZi1RqYoXs6ehvVzUM0NlF1vt8gCiaj/AUOWXXi0q1qomZ0UaaH8ZIgiFZXlRJHE0
r6NW1FdOY/nHvmVecqqhe5m1Se6lIb0f/pxlKgYlWx/cLk+49PkA09RdXnQG5f08lf1DRu/HuSyd
5JHK+eCQaV5Fy8Xs+PRtUc09ZCjLPbSR93ndFjdzJ8tXa+ErWwy1fvb0NbN2cliy+sZcJo3nobTk
nkZt7aUugWyGytQA/Fgh+e5jbhZ8hlp2gKqrjyB6d1C2n3oy6tEy1Ubk9YEXuv5QxKthGMQ7W8OF
BJqnDKy8KZLkNdfnWBs9/ahNN01Nf9vs2PkJi4LEl1B+DPM0k9dgVftm1PdlRnAS9YVDbFUa3b5A
CpFd2fOjUUBuJFnUea25q8p0P2QknCcyvTaz7meiW/1HL1ocfzIwYCFtOyc88dI2hNCe8s71hTy3
qVYU3bWyc+ksu3TqVgqCO+h0IvJdJzFRx3aTGp4Rh16u7Pc/LBoRfkLquq9OXbm3SSfsi6Yhurnt
6X/UYMrS3serTu+gRrv0sWns8qjWFgJvy5a7y6Tzo+8hHrI5cCOT/JBKjMGusA1YsFSMz51IrOtK
uycrfXGjhC74mIqG6Wpo5pqO8yw7B34uvmVBn9yQXzxeJbJMrwbIb0RGZNLtRau51+XQ9c2u06w9
4crneZLnPvEu/aGtw3mu3s0FTlBnnRi7inglNUSmnCXcVPuAY9yIu0C/c9YZi33lxRMLY2Q5TR51
2TzvtbzJL+rmWzOLSFrOGKY4BC8JqPRv2yKRu0Go8SbISlrR2dGf4UUGIGuMriEZUqDXRqZrYY9q
fs8CmIe1PntzmHgeghujruWONJB4bdcfBTarWXUgwbo1jSdVKhOsRVifo0fXQzFABw/jcredmQiC
3CvaKkf6IoxLPi+IcReuTVZyDp2mgafDmfLowtARaGDc+IVWHatZn3+aTl7spw7iM0gX42Lu5UNn
U6vjwTs+Wi7kfU2KcqQYIGPc1BMdGW16JAcy3fH8qsiQuPfCqtcfilar78cOcEfOzauu+cVl32Te
DtTnJ+fUfm5qDSKfb1w9kwdOFmtJXaVo1ofeCJ7JS/H2VSX2TAc5STTFS0p5cVjbbIjMyQvK86W9
xcTF8zjPfVRAmrZtcnZoy/iO3owEb5zYdCcX+t5dpwP56lVcz/0hMaZiJ8qAZdTAJWfmT3Yxpoem
GiWR2M289+3c33fclY9enz4ldtPyMXd+XOfewzitr+s45Q9jlzXQBdN4JjWkPNpjJ2jUHsR+IIMk
ZgYhdNAmNYNoEiJ46ut0Hq67gGXbaEz/MsgU/R4U/5xQyi6XAnHtkXDqNoKAABMgz5BEsU1tAEa8
kwvoG8pHtuFRx0Wh3fn6ACjSLxW1m8lNnhjX+QYD1EM37nMbgbnvjbQKunQqg6sRw7ByUvU5KOC8
7rPBfl2pDbEkUSfNvdiQei6gznQy+8IahT3SUyoAFENzMZTYQbjp3rNWpDk7rj+asQlS0r/B41U3
S1DfVIa5NwFH8qJ65uh2Qts14Z3H3tjNUqN1rBUZFTEmINJovxi96RymThznILgyveaurjKqysbl
yqptJHSp4AZ0r7AB7enDiiuSNUD8Q5adE/7hNqRsrKKCtdpnE8FG8oVr9Q2EiaSVGUIgyNlxeSz8
Ga50aVpmLQTJek/pawJ4mQgI9+VUCbmbSXPpxvbHoFJxlY7B/KBN4pZR9F4Su7QX7EhHLa/12Oxy
8u8tbjs3LojmCHnmObn8JP/R1MJ4IP6ItWSb00RGSfCUOE/OpESMKGeJ03oIHiYTFY05BR9OMFRX
g9FxyMz2jxmWaE8Je3untcPIJZL0ikyX7Iy7U4dIH+xxMkUcLIvMdkPB4L1TAwkMfVjXQq5XbZua
Q9z7c51f20h1nKt8gE7JQsuZM++kBf00hUhJFu1kLyIbX/JgksGPZekWskP+Z13676xLrCT/1b50
rKufQ/vW/ZlA+Pojf+xLAP6WHZDl4POPX/YliiHRyyHcJwYBzdyfK7UN6iTRr9nYsrclxjMQ+/2x
L5n/QEXGPQWa/8U82P83+9Jf8QDcW3hiNoLMAtT43YmNDXAoRO66+3mZlh0IdQgD6Vz2enZnaR1p
RlTzDYlL24IPbtm8wLO6F2tamqeRnIGdQRv1yti0Lw15/6f38T9DWraV/0+bnIOiEM6FgEKbQETi
Z38TFUqvm8ze5txeJyP5ViRVgkSqzNMqgrHLD2rq0nkHA1+ewDD14gxfSdqNS6zvSU+05WGVlLs2
1tA9amLstqa9zo5tzWB4g+a+NfveIFE1FfI2q9debfyIDbBYlyYtTBnr0lAnyQcKvYA4K9HCoCSc
w2fNJsL0v/5VvzrRfvtVkauzvPEJGATe/ba0dqK1iM6amWNgEB/nauinfcL1TQ6SQW6aHCQ5Ydp6
8rVcO7TaIL+VjtLGsFsEiwKNH/JK683sRhI2c0AP5f9EC2owlqnd37zSvzBOlASQxcDT+fWP391h
gj1v1AMpDtm0zrdZ6ZVPvhPsWrJDLqDDppsRHcnTLOZ2v7ajfbMGyj9lq4fhqu7TIUoGmnf6pJaX
7rpM+795dZsW+5f3ERQJRwcuSbAGaLvf3ke3RvnG3uDsler6h7pvZjBA3Y8moyiPpczHZ1DYG8Rm
CbFV8GAOnqO/MRD8M2X2txcBiLWFBvM6wDZ+F4x3NQaQNrXA7V2tuKIvNLUu0tJXu8zOX1M0SvFi
FUsEkd3G6BFtBDx1Hnrp0wprhTGtMi7zZjUZySf9rDmE8jbTFFnjCieRjvU9m7dywlpbji6mCKh1
x7y1pDMdZttgu8y+L11rUKGpZ88UxRWb3Cx/7sCootIjKmwy7ajVpkcUF+qqAS8JbeRHI21og3wU
1iQYFVITS+tYe294OwzEurlZ7BONBvUIeU0Vu8kgnkq9KQ56q5+JD139EOUfGHRFO3hIvt14qtsg
18J06fUow5P5MiTMIFjjsGWiLwUWKUYV7INR3wVG9kjE0hwzupsGiZn2j4kOmu++kTdH2dDV2UGh
MxKmOinU6+zxXYYO2U2FAwaixFR+aFphRI2RO8RR8v5OfZuEnsogNUdcAc8IIRY2DRpsVnpUvwfI
Ma+1cgtmwcB96M0h2amEvV04c33U7KZ7S8hnyUpZnX3iL/bNMpYXQ24SsQYyEtLI2Z7Krr6eq7xk
Nm0c1INjRpJ44bI4UzemRo0+ehdhmliM6kzjmfgI+iJHz9OMJ0NTDxYNH3HZAghBAO6hV6eDPizr
q1fUCtOOG9wUTdDiHhslWFIXBN/7KfmGPOp2XfSxicbBsR5rOJoIpdajnGZVxMJfgseMsovPtFCZ
uJy1wL1G4TsjXzSM0DMRFI0aeUXhkvPeo++fr1NTQNNorVk+uAvquaUy3IPT1miq5v5hKVW9z70G
PUZHnwwK9aIPcb0+CpEFMVvTMkT0/c5hUdYU3Us+xNmsxR6hinFiTZcfEMlOFOgVleGTjwCi3tr2
pm+FCLQPCrhIwZs7gSyj/j4LSCi35k1eCWbcuZmbHAC8fmgLXEoyB2gupvYmWfp3BmwzmgPlRL5n
aVGNrqjO0nHnaAQv0oLR7Nas6mLJg1R2s3k5rtqdaLK7InG625w5327d4VTkqxXxbUz29pD0P/PC
uXWMZD1MjbimImjaCxwe5D56P7QR2SHhbFvAoA/ZLktKfALJJ2bKNjKpPg4TkRjkDnbm5Twm4hMY
pLvmrNHh2QZhfptWUjtrI3f3RlKPR7ni/onqtTUoS0qXUzu1rHcq+OCq7kKy7fqIZ3K6UUu+7vNM
9o8LufxhWjf2bUPrXwWNQ/JkMcaqdYg2kmB4Z6dp8zJ0KqlDPXnzd3Icg3erbOwTAkn3FXGO/Z2Y
eTtcAluekxLqNxqKnFxcSd/C0enW+9oM1mvUjiWtjJZ74zcVeafLS9pBF3HeOWeUfemRmO9kr6na
fm6ttXsQIrlYk2K9qMsyuctn6PO+nLYIUPdobOWsWbK4tCoaZnbMgww0w8l8CVFei+Ez5zv63STY
wifYzwQoQUtz3EKq9kU/sVwtGcnnUxEb6Zod+pYgTJQys3oZKnR9WTnxdSNkbSiW4VN31umaDaPd
OWtbrVTUF7DRqZtnt0HXaRG48WumlnObUPEuOo4xQi6bELlncyHckqaDHMhq6bT82l9T90Wi6Kcl
fpqry5p8GpZG+a0L4P9bTdzTMdJc22laHNlbBxGWU3VheIgQPH8KHqeKaCTOXeO+Qz0X62bX7V1X
MELpaC0DhAZCxU4qb1IxWPvaky81zjoZU8TTqbgcB4L9bXycfTpqZmhXRnvIVjTGtde3F7rV4TXf
liSeiTLCxFanIYJEVF09BcyyK2M6ucSpNJrsdcoM+aTnlf4JrDtdsZ6+40KUl54TqBMKX+dxRk4Z
V2lgnowp+wzc5mEoAuqDg+F1/ZqoRKqqvSCg5Sql2+yU4wVF8a68q8aDnKnaMbnJ3PKuXPvnzK7Z
xw33gWtKXFjWjAi6HeZTEQR73azVhdtO58ztbrzFsXasv9cKmCrUutqJctm2J0+V4GJ2YxxzuXqX
drpeALDdVUMxkK47qZBEL2zVbdtrdyNVlYS+LUlkzRLZYyvFPsmS94qs2Vig+I7Kxi2O6ZKCJY/q
pW3S+s1oGvUkzazYIRSsw8Aa2zgfbOcAg0i3XWFnhAXZc2SRlXl08yDlC2qbuzkYxckWjXdn976I
xdoU+7JAZ2x+6VD91r4ZygyJXmPzfHPzjUcCMvPLmonvaQkqikxL7+dsaiQEyqchw0RtLMltM45q
16Jy/FzsEk0kerKrLPHQRs9OxfqfTKgjKCH4qDpZfHrpMF03Y5PGrepRn0IAQ6pX+u2cBaojCksr
69ikmAGlhKZYELsxmVEmpz3Hl4HRewj9dB6plGZpbffaUHX+ZStHQn8rP4X8bcZFtyHUR82gvnuu
2cpJdS2sh0V6LbC+TIqK9u+mEfGkycoMnaEnS7YAcC8Og7LKHxWXU3HVjNnkXbqlhSvd8GnA/knQ
KmCuJFNKj3QeoPpYUYhkI4Mr+/wBwK08G0kxcD4FAMaj6/T9Nf2mtXtMm27TeCDSSk+6Pjfu3pys
diLYdYEA0IiwZeTxOpBKyKcrw57Sz6FdoMcDIaYHs2a+uuYxH1hgWnqRZ1HR8tbNpJ/OvB8mUlUK
HdBJTwxg2XjeCn3KeDWX7sU2CuNpaOFf7HEsrlXlc+gujhZ7sgze9Ly3jqgnrF2V+R5hKWj2PL6w
SuQ7mB96E8lghiogGiOyBmHvhnVBaTV26UK9ueVRT2NAo0eaPs7QIma91jtBCisxr7UHs9T3ffbk
EfWk3Zb2YBPT66a3g5D5fkTRsuOU0S9xXVlXlmtBwE918s1Dnt3uetPLVTx6Y73shJCcTUGbQfHO
Cp0EAERyoZV6cpGDzOixa3fVSVXu9GCNdnNhDgNhzaYOViEk5ZmtPSzvvAPMaUOVKGbQzL2vmzq5
EHJkNltLet5N4l/pQBvfVWfKi2HVjDZqEylvTTOxXmoAo+/M2taO/2R9R9K17hIvrUiQ1GrvA3m0
8CJPdvaDV04P7cYhDHX1XDZtHSeBfJG8b8SDIb42s2uKAV+6jYlYbYuBdWMnMFrPOzPv7sdmtM51
tcBhbGzGQGVp2Fd6DsXhNtU9OZkyO2bm6kOCTEZdHVUyJihK0iLONDLSo8pJpINgxckuStEn2c72
hrE8q4KYVSdJBJnA+UDgsEj6zryTa0CN5yrb/OcUkImsM17+BFlvLnWfQgIgs/LUbvyOgOipN8Zn
Xj1JBLWrHrXahQAii/VCjXS+b3ksN9qYwRv1LQzSoiCTsi9iydg4JveLbsq+qCd0X9BQplm9TdPU
vft4D17p0HFPtgdv1eXt8rPIsm/zxmnVX/SWqBWCug71lStrFuC1zVOiSnrzLUO6doLeSK96XHtH
mYxk2rXOk7WxadOQXnWbJszY1GHVl1DM3TRjWr/Jx+xNSVbRzEjwritAi+WX2Ax1O8IzDELZzxIx
GmKi7Jrvb3mlvqRqAy8/heGzrFgzAMpD6CZmGwRuNAu7cYnkbUT6BrytX6BTRg4XbMq4fNPICafp
b5pNN8c7gYTO/pLTJV/SunlT2eEfIagG4V29KfBKq9bQgG+6vGBT6Ol+f2clKQq8Cho21rMqecm/
9Hxa5fcHqBgVe/NQ3iw1NOpmzyk8rlTaUUAkM8w1/jhqES3CFKsDF8+Br8XQwEZktIEW2kr7wGM3
3+RdduLe5ZRLqv5TfokLlTf6wXFw7d6LW613yYKt+vrYf8kSi2LCB+YtOV1XRr92J2Wr7or3/LPS
JfBvsDhHq+70CO5v11IZG/qo9qfOEifNCXoU5eXd1MsiznP/JW2aNULgzjBptW9pl05I3/l+OSO6
jmQu7vIsN65mihiefHMlnsfe1JXpl9CyCOwE90NQ7ok4nt85UVYiOvMYUhtBJ9DpiR1LRZmanDBw
2VG7wRenlAM4TgTzV0xTBsARLkMefjDi1CWROggEGNIm/JSZlz0Xk8gip2HkZPgez/WmEGWkyy/t
TTXa9PP0SIXmqZh7JKpN8bBQlhGaRbnsEuWyzKFOqp7UWs+xmL1xRJfXOS6J25r10M/5BhXTMoGC
VS/bcMbzcykojg7NhtM8WAznes5sc2vOsnadSZgwNw7oa0YsQouBfV/LUY/JDPXeAN+fVeF61/TS
Zu9lXnaX5RRMO/ggwcjanVK0gLbm598Scvudg15k6SlorewHqsbuRcz+tJfulD4z2NLXHAzGWZXj
9DasXXuzLk0X6xZBPtsry8VJ9dKidbGyGB9wvf3QpxSA3liUvy9b1xsjncuASG3kaltmT4xxq76U
mZl9fMEn/6OI+RtFDPWTf8KZNsXNv5Q0128lSpprTNl8WYZfJDFff+YPjNdEwoIAnDavgN7OYEtZ
+JcmBmu2u2Wc6ZvcCiBsi6H8QxPj/AO1E22bBC2iGfO3cNo/MF79Hx7NLCxU/0+amN9BMdQ4ZJkC
R/H3o4z5DUf1Cro3gby6PUtRA3LiOA8Ix/u9lVT534Bff1FxoYbXCYjeaodRAf2ealG7lnIyGbT7
rYi3KXvqyfID1Nejjaen97R/Srh+EcT/WQD/17+Otxy81HQp2KUr9Te4L1e6v1Bp0e7dwXq0E39n
oZ1hGc4ok1uKqzUr0r9BGP8Cf24fMp/wVnuJb/53oHZsO6ddBv5GwRXEKdzs5rHZMRb/XXThX7rD
Hf4mkH/s/jwJm+mfT/VPDnYHR29W+Uu7b9KkO24MPFHhiK/x+qYLV7vILx2v6x+xNypI1JEqzemB
n/R9tNVrubiHiqHDDL0pWPEstTe6naidayanikPs3hnK5m8CHf+am0u0lqkHYFk8Yxs78esrzkyi
fYogLfaZ1l+5dXNeyu7WS4OFPDwWFaGP8QjiH5bsLDucqtPuT9/K/4Qw+CuXsb0Air/4sm2BVb/X
UM0s06TE+ATmGvjeogra7LKGltwH3FHS06qQLNBTYGiRP2jRWnpnMrYv5tR50/Xpsk5nLer19Qdx
w9M/ybN/+6Buv/ovkDAERuATIYCSFibj93wE6QsU5F5Z7hMzJ/0eUQUre2rhpuiHSgf0UgT1WArQ
cjIdIvEJK7P+Rrjq+vBWv7wIDiLCEDhToHqoKP89qXQD4TF2BXJfMtt9ahke33VZHEE8w9aCgQut
DsXmB65kUX7TkvYxmdY1TrAhVpjip3E3qpX3zfSde/6YugBw0fc0Hdp7yxsfh82GPGyGZJ9vSByo
+pGd5rRspmWYDXO0/EeboiJtBw5rQ88SNTwRFpR55i5bMql2FBiuwxmxFTwoVIz+7qreG+9TqzDe
/arA35AQpsDFqAXf2kb2Lx3/e8GIrL+DK04KCrhdvbhixUDxsTTwE5UsTebNZNl3KkMSPbTMEqnb
bXIyvaLrpKyuvWlhXBB1N35IKjYEvQhD0kRe1+ZvHX0Iz21eLSeOodza4WteD1VfLHsExtqB8L96
fkGPZ2SHJdGXjQMZA3D4LD95brstlYQDXtP5UO/GXFMfJX/Zo0VNjhtWvl+cRWNsumW9/zQXzCdh
bvjJddH1NWryrj3T/6HbDJdL44QFY4MZynEdtz7Cujhbrdd/CnOCBtDq4KUKcFmH3qyVr5XnJtf0
gkxXhtejBzMK81T0Mm9CTdljXCkqaqMeF18eteQgXQi0q1jy7Ho5VkUC2d9h9iOmohzoUCjoeGQ2
c2myFTDww6GbfBARP1VjBLnonoO1oyQnK8zuXUmh3aSDo5aTUJVaqIFBS71DOAmu0M7uukbU49J+
zHu5qcZsgPmLstHbE5l2il/S8XNIeNQnzXJiFTHyEwAR1hPZCyeCE/f2ODHyaGwUqhpC/0v/xpRy
AZOkiSCJRysHCBjceo1QzxltaFv9k506mR4nVje/mXYDg08iAQ0teWsE7m5c+yW9WrtUy9gJMsIL
8jy7S3JbBQgQS+0xrX0QgpbZNK4aBtvdkI/Isp3VB3iAbnIJzabZpaY6zXPuZm1JxMnfgJp6g2xa
b7E//C8cp2uAt/MN3FnB464ax++veOOyz3YDgZzFv00WFGBWkT4FfnCVb4DRCnKkNgjJq8r8UiuC
4Sgt4uNxRasCIwywUwKEEhJgQMX7BkpNo4WPFsb2btkgK5To5s7ZYCx7A7RIQ5gjWimyS7HBXcUG
fPkbBCY2MIyJEtnMGtRP3QaVJVn1okFeRaa1FMdCAWSUG7SGkuGd6nlsMxvsVmwA3GqA+3UbKEdg
JMrxbIPq8PjzXi/2XT3OF76lvMtpA/Y0IYa42MC+rHZtVIdk8pKWcE2tgrXTzOEGd/DZ2MDCEtQw
zcr5lOmtsVtFvx5Xw38gPhSxBU6JcNSQV1SFdqPXFju6kYrd3PXGaRq88tTXvrqiYLzaWxBmJJkC
aJruaMBim7cmUCfeaTBPyf7vbDiophsKphJsdM7y92ZDS/XKWj/nDUEtOTdf2w1VpQSpjMe+uqPJ
w0X4WXKSlxsOa2yIbMd7EqsNpSXaxiWAbaAt/gvElRueS1PwitJ4aVWsvgDfqSxebEe38E3LG3ND
hTtVAxA7/wSLWTz27YYgt0DJk5SAyjBAwSPYjR0TY4JBzEBq7Hzh0Cw91wiyxH1eZpEHWG3nps1o
VFeXrpMDZevZ6rw06M+uk2zIL+WGeZPl01yMoh/iWrI6aVPtnaxlOquJIJmqLuR1Vcq7SWKNC90v
WF1tCLvfqel63FB3ofnWJiHrIEMmP+y/wPkvnN7cIHtXGbjd0uJUbnA+C6u3T1X3E9rFi+gDb26M
vFUVW5euHRDbDJ89et4gLL54gnVpC1IkGCtChawWO+7zjGd4p/vzerZnN7irymC5MNy+oULFzi68
zLOeBYfFgTJMWosAYM5GPwMwwWTkG6UxbeQG/ooVQc16H1DlcfQ1FD9DTQ6Fac1QQutGjzQbUZJ6
UCblqpbXgsSQi2IjVNy2n78TULPuAop9ylBqtXXuyRPh8pTcKz6pJAdF7dJtUzMVZht5Q5Duujc2
QscvCpJtPCvbjQgocdpD/kz4jiNp6qT6mhs5lOKI2fdzV++MbLXCxBLfAF+tQ94NK5KyjVniSkZd
JIM6dMgxPetl0e18aeJmnhN+vhDrQW4klW0172O1Xoz1+pYreFOUo0Wk+BWAEZL3juNp55fVfdBZ
K0usdWsNZlQI0b6V1OocaH6CvFU1oESb7oxRtrercG9gXB+qjVdrlPkjtbDDj4AJO1FtNWNJTlOd
YUSgPkj/RnxCTlbkmMua92Xj79qNyUsw4lNbdWGj84W7Sg5VPsD4Se7twp2qiLfze7kIAddZkUem
eu3D9LL7lP6hNCDPRPmi2CmDu03bOEa3Ucap3/B/GYjgbiBQCemdP1ObhGsJiVZvE35AW1SoKw6q
wnaHfQYw4GIMfwcAG97EFwu6OADD60aNCkrSEJ+Zrf3KtOFer6tOcddo8pU5zkNWPEmtb5BXQ72q
jYNFjW89joU/NAQLDbdJ7w5qJ3K7JecKKrdNiVQDLikeCkCG70GrSUR1bT4Qk1RLecnWjxZlEcG3
NV9dG5rRJtWnJ5vhmW+CPKEkJy4EAWfzkTs+j1AgnP51XUg+MrRpPkiVpB4ZyxSrhGrIjQS0yMYs
L0cLp6ax9hjlya5pmCWkxUwnFfExGA9RHlFYFRANaOZpU0YYWcwbRzj1rYa9H41n2dbPiavNeqyc
2Wygz4OqCZdGysdaZogGyGrBr9spN3u2yooOTEI9us9uGIhJmrSZeCUr92Udtk6nHotN1YCUpiDE
qBpiZy04hZRmnGEK7GsJ+GFf5FbqJVCJ2dwd3LJ1rnxfZj+RdRTpDprSOnVub53po/OPKrX7+2Ap
SUKW3M8vGWdA1Nl99TAP9c4q7flSwd60oav3FUeWnnxb8tk+QFNOlxgcpiPyH3UlMQW8I3hkwgyd
rgq+g7/6n0XZzAee8vVu8tLkWNFjZ8Sqa6wDXmbs+nzvjT0NUksQQuB4RHpUK/DxUKzpzl/y5TYz
U3e8l4G/iHiQeskV6Dpx6vUWP7bLxmgevECh+C7T3cqUo6LB5JCp+yw/55RI0q6tqvnVmIj10pvB
EUGc9L1uhS2gK8G4xP+XT2CU8w+P1epDDf7yYAD7BnFfqJYCnyZwYmdOwTXNVtffJRraDDW7Xj80
aVWQh4EfHKlvMCxOxLnBLbzUAZ9lstT3TcEDcViQ714jogGGbMq5QIE5VTvTEN2rJszgteNnix1q
uDJ2+2K8M9gRLmQt+vtKrtqhWIr+7E04Izs8jJKBem1QvsJ3PKuFsBmGqoEGLlyos4NIOKjrk23V
qc3cuVprVCbz6D4X0mEQozH9yvzK1sEe7u421DsP+WizffmVwwPbuCD4EA75PJzwW1iP/ErusRRu
pEe9K/6DvTNZjhvZtuyvXKs5ZAAcjmZQg4oIREsGe4rUBEaJFPq+x9/Ut9SP1QIz8z4xqCRf1qjs
2Ztcy2s0KoJo3I+fs/faQXKP75hh8ivnxxkcmD9ksTf38SsI6JUJZM14oFKfSUHGDA3qZ3xQOoOE
0JnC9fYhy0xR48WLIdRBDukKe2A1c4hE4siD/0on4ihe3kwzsih6pRdpM8hId+J+G4/ttlRHTiEz
7miYwUfWjEBqwiKEdzRzkcwZkaTbWbDqfCffmTNAqZhRSoEyVQuKh+CcDn/HnkCr28+qcu3NGCZn
BjLpf7CZZkyTbQNsmgLQTf/dIPxPaUBnm+Tfe+Yun7Kn9P/87zcS0Pk3/mwPWtYX3Ku6bRrYgGbv
G2LOv9qD4gutCtoCOBtxXL266f5sDzpfTMOSNAaRktFLM2fN4J/tQf49x9IJAzAEIEjVBPvwDyxz
p000piKI1Mh4QZ/qAD46aTTlAfJm0kUANnaCUXyFb0btk5+KZd8bejrtnKAKP2mHnHbR+EhbGnOv
1MQvSE/kbacIHprXNqXVMMVU8YOY9gPjvuvaJpPwl/vwm5bQqYT09YNo1dmmlBoZGSctqazgbZCT
2bhGxGqE2XnKN14umzVnAGOFMBuRRmXrpFxE8p+2w+bPptNDdxdKB335k8/27Lb2i6KF1eeRJZUW
ZeHaZhav7Nq33EStbovMI9ENZ1utTfdzYfb/8MfPF1rQdQalfXqVawXpC0awxs2l96B6+RPD84dI
UFiUzOv6RqNtaP7BkPnbRtcMHPm10cUfjeqRR3zGpVhSnW/IL13LEI6OmsHwAARYy10Y+iBrYru4
+/i2vn9+KEp49jVaTQ6W6fnnv3xKOxh1nVnMui288yvkTAjaxqZmsmeEy48/6l1XEyk+fQCk2CpZ
fLZ4/fkvn2WZPU5Dur4zZ+AAoOKu1OSLQq27DFW1WExR5bKoIwPinKM39ddPPv792wm9GJIMqwdZ
YLY8uaC1MTFeEHx8I/TnKs7P1KH6ZqnNN+G3W83j/IudG/eNuWLOd6Mqzrc+wsojJ0goGB03pY8U
An5guIytx4+/22/uwpuvdvKA0zIiQdPnq6El2uuZc+kYzXduzSdN/lnrfvJMcQlohjMtYXmi8/72
bpsKwA/m9oiwjeHGauqNnYv7ZC6I7bbF7hWhmg7wo+KMpWgh7HPA2PLxn/r+seYrzMgeHmxDkFn1
9iuEbOVR3g48BHaZuxbNIQxiovzkL33XoKVFrGNfduahxmwMePspah5BAFA7PiWy7vzRum2S5j4L
snU11O7Hf9DvHiteIEYmEt/BO7ZCZCSOWsq2csVUVNvJtx7CHH+ejlBlAyVUzlHm4ycX8Xd/npg3
Qo2DNlbvk/voVKDKh6gmhqVob32MPAszqL43BiGIgXj++O/73Wurw0m2NGTqKrFsJyLsEminTp+l
ctEAorNVymEpbSLT/JFjdlBE/Yapa4eD1n7IyRtWOcp+cjd/+9yi/uavNWxE6eLk/Wh7T1HLhizs
yjTOnb7WDiHCqDWUmdUwti8jt+VM06JwNZDrwzaPLalSPrnmv/0SsKhY/9Fnsgmd7O50/vJSDzI0
kUP+QBrn9ajp56PW3BZacT9GE7wgc8Kl/NMgfUsM+dMn92Fen95uCCDhqbFhH0MG4Kl++0x3aZS2
6BAqEj472sGdcubEar5hrB64jczWNXkfXYyqySyRUQwYPBWONjJYKbriNg1NmGwEk2sQe+SVCrQP
wgGAvGfq6uMv+v7hxHKlCklFwpfUxMnDqdqZFUwMNNm4jLuwFfY+cuyNxXxxMXVAJz/+tPdLJ1sJ
UzLKdINn1Di5KhhbzLaJEjS8su6e4zi8QQCNyVMZPnkIX9n7b68/L/mMnTYtqUtNP1lTosjT4iE2
1NmUiICjeJig1y3HrL4cfKYeoYfTza9GTMdpxihMd1Yk8fZbyJCrVkVOnCHCQ2YB9zaLrW+NaXfb
poesVWQpdj9JMYGz+Krq5lgqMqoWqLGqVdGMtOJbY2mpww+fQ+3HV09/vyO8jtFm5xLlFXfs7UOV
UXXVhjMYbtkEwdphIH2jWyPifkIfV7o96Ij7u2bX0fwWSy+DCuTMjkOJTONMKGq80ltcF9CTO0I4
aIE3jV/W8MmAHzsc1TdmwL/jmzAFLWvIdh9/+9fkybe3hG1Ex90F8RKXiji5JZC6CIbwHOEmimlf
poEXHhx8sdEy9cdw1WTyMY9qlYpmti9YcRbseU/LhSjIIMQcSxZ2ZLMpdGq4hvBjuINBgnvZpPEe
X0g/T6++1UF+zaNePjB3oY8U0tRAzqSutEhAjtXRiy451Q+bUgTdIXDUceVNTbNKHSK9GhIPjmqX
hts8V2rCRxUcp62tr/FiR4cqTT97Rt8vETplFcuDQe1I4uTJ9ZCkHQASZ7hmwxW6TYqwBpPelv7B
4+ixGEMRP5TqpA+Ltuq+f3wvfrM8mnBJ2AIZsTOiPa1XmZukZDnXmtuyPuMacJy7hujLVW6HAyYi
b51YVbKy2nlA2HX3CtOhPZbZHx9/jdPFB2evLqhmKdLn63BaXvRtFpgFrmi35XGE5JDaV4NP68yG
DYEDJPus0DgtZ/74PDSXnDw5SKrzz3+paYO0iTq1qKB/8bce8kiVV7XvmZ8sqac1xvwphqbZtgrB
aT6Evf2UhEj1lL7X5GIdpt1bBN+nIfzWGMVZnWL6wcD9yQeePkh8oOCtwiuoqeRnnApdhqIPbEaG
o6vDl38oylh3g7Z80ivth5bQ/E07uKZRbmSffO474cH8wRzyELbz+Q7b/du/FDtDEzW2PbhJiX+5
oKzSc3HrNRZkLpR6e50BXySjO3v6GZj2DcK+C9POzjxKeuyGDzrOCHxKQf7J5n+6y/C1OPmy6Vpk
JuOhPKlaQdg0dcbi7jolnhdv8I0dfWJn6RRj8cmi9i7lgM+ycY9y9TmR0eg4WZLjUWmbBDU2m7qf
LKsp85e+gOJgoaREWh67E0kUK3PSniQkcwzK9ZL3SIFEbiAeTmjK95+xrn7zOOByRKZD/cPBQTu5
K21pBHxWPLgRLeM1/V4M8WXNqNWanhhpPkQtWgU/TIL1x2/zu9oTiRBVH60NSU0xn4LfPg70bChQ
hqgnQCX+yYAYUp8DjzBdwVEDkmdH01mftfnBTIB9wJyuLHiRZfP88dcwDT7m131m/ho6BGTElioV
wOktaRPal36rdK6R9OJZFt5j3IUXvaq3G89qXuK+NW+BgUofe53jX1d4Y7ZJMq1S3QmuFLva0da2
z9ouzrdDZfnIlP1ZCKIAqYGkW8E3nvIrS6mCC2QhcgflTts5GfzoXE2yR5mWcpuLSf3WFJO+8Yzc
2YArwvReZeUag0q9rAd1ATgmXSV1lx7zPtuUjN2W+sgkgimQvkNH8R2ko7Unelk8Mdkdrps050u2
wD5JhFpnun5f9mK4HhM45zYkn61u1vJYIuJGKpHkFymJlpsAhYuL1IIRfweuY+WD4TtPYmYOZBex
x5iAbQ5Dr8V3sZVHcsMAV0yfvIzv13gqPWRJiHB4SRzj5DRA6xvoRFJ1LhpV+WxjQb3TNS/bppN6
Lyvns7is3zyE3HiOH/QM6DC+W5OUEUi8bNGs+pm4lb5xxz38nlvFt7YGGBjOw9ip3jKKdP1R+WQ/
e8elpawwLRtnu4Z6DRLGyWqQhlNmB2bSEaTge/etVuiLNLTkCqGR9yNkjBYCWiiVpZ4ow7XZe/1X
8N7RbZBU1sG3cvNnF3U8iNGgHJoU++pCScDpLGHHMkfz5tUsVsfhmma6vmQgBYvC4h9SZa1uCpFr
zHZhwn/8Or1fTQxeXJScrx0u0pnevtSJHEen6hFBIVXGmlNU4WXlhPaFXQw8O2bg7bBB+rP7ApfH
xx9NITA/HW/fZfYVYGZQl/iPP6hnv+7Ymtf4yHsa1wvQNK3jCEGDJu10p+c2AoCigDudh/B9Fp0/
WBgPQpkuoBWlF55Ms+fBDsOvfgZ7sB/CcJfVEn63Jz1aopifDox4xwfbZLimF93PpB20YxTY9UGP
teRo9xqtgNLLpIGIDyF706ZDt1bCMb/E+fqYadpRtRJtq+u5cSjsHDVJn95NTvokMgynZN/kO1HX
+lf0E9Y3ZkzFssjz2RgtcIYhmwGmpJeXTaJbSyoW55pgkuLYG3pt439vEfwj6hfQLpJqG9iRfpvP
0fGrTsFSwn67xW1TPAaNqm0iz8QUx1xtIbKi7BYh28xDkOb9HY1Ix40RRMDaHXMcQ2XkR0uigRXH
LYTKhUgZdZ6FdVJfzBoenDJ5lx88XO7dwqq76UmJW+WJg6N2W/dCPsmhZNarODG7tlYDfYkarXgc
mNaCDe0HhPZtssZfOJFewrA38ezxCoh5vuwK+KNKrVucOiJGioFuWYyfWzSHiuhUx1/YcpJugUNA
rOoyK4+VT22+jsvMWwZjNJzj/M9XBD765Toq8KguPUXRTfRnDdeCkdFt2jTAdnpfLR4xJxbrukzz
cKEJxTlqoVack/RDVkgVZt9sUQYHifxrneQMkB2fTL059wEHltVEbpUjhoJjlKWP1DKSoWMFnydA
97AFaGzNrrHWHQWEszGOoq0elvGz6nftJeM9cznGDvm/Wk+eTzpE+9EAJ2lFYc+JbIrwvAMWrdWU
R21EDhEUGsYaFSmGksfBqukcExx8bSt7uHbyZWjGoqaQUH3M0LRwmLE29G03AKxswPYISTCseeA3
x4ouzzo3Z1Y9PJWYwyiKqoixtF1uVeZ+bhQH+DgiIqBIZxE7Oy3DjWGHLXZdM9wHkW9vkwptiKro
QcUE3QEa5PfJuJ+s0b+yTIqWSRbOWSwYzk1ReKPhqTgrJVzcpqjU+wqEF9qaQmJ4HgnPqVQtddUw
a/dDFZerMjMdho5Otx4q2/oWtiZTdcBe5dKY4mA5xMQPhG0Gzk7JxnNP6VCF6Ap4LTV19H0Pc2aJ
M9LVRrsF0WoqvGSgN2DjFHsjt5z7sYOsRZTDcF0p1Be4yezyvBoTb513SD+60eKKNNqxyfwSLadu
nHvm6A5l3e/zWLOOeV4R+evb2sp0mnADMq1tFhWyCRMxnVT2zdiXR2lG1Q2vyWNrVWJlonlZKZwp
Nk2lWzuniZ29aofKdpJNuJrAH96GcWOR6+o5D4MWDddDoE8/ioSb2fm9vS5YNK9jzmHnrVo0qyyJ
7SOJIOa5ZXndedVO1nedXeCHkyncOi+NHgoZ6wjLuad9HZtuMswuv3BAi0XvIT9ohRMMW6uJ41Wd
VvQyxrBrzmE5cfbHa6HdMiinaMD4s9WQFC/DUC0PNsLqCyUmRgOp4GWb6sM18OLw4A1Rvu6YVK11
yyM/WLcVF9OOCZ4K0BwmWEQLafTUm4PTLvCNKUtVwRuYmPLKTGs2o6JyXB2kyGVIz+Uy82MPj3fK
0H6hT8p00eSTOO8bK8KapOUUi1FMaDk4hjjEzt2KczOUXb0wk/4uU0oXceN0E+LrPVoRzy8fUTEI
ANxuRjEw76qqCCZ43QVRJdE86EgR40AS6nnveuy1jwl86CPWz+JRb6vogJPIfMbkjOqm7PODsIpw
kyIyc9MMqMsCgxvRij0X4iFXDb6jNnTZkdCVbdV43b5MEAcFtn/ROXa1hktR7g3648cwTuwrJULl
kY1ted2CUfg2VXX41RyN8Spzgpusz5UXc7IM1h6EEzSFtaMYVdKfoi7DBDe1lxakOW2n+Fo7kqfD
nL0t6pnbTc6HdVFEUQUxucvsa7qDxX5KY31tjja/THli3XUWzll3UB3A4lnrd8M2AzV1BR9icNbA
+toVV7iXHBG1TFvRI4gGDOGFsuhLwA0b7JaITWP0Ewvc9GJYxmVHPs6kFWsAcdlVEZtQGOzSzJdV
VN0lg9ovg6oyL3JYmS+RpgxfZ8YBH113/brTBu+rUHAQw7mCj9DXXf4QMe6xAGooJtZP0rbXtVPF
yI+DxsEsoT5PbT5nwDXrJiZNXaAYI6HLk+cY4KOvM1JhE3oWyOcEDCqE+rC/ZNrTfbNiJX6K1RSJ
TjH46zQTKGadodcbFJt6DZCwUqZHxeiycgVh2i6W/PPpVvoT642a7HpHJFd0m/KfUybiJQrBDNSf
0/Z35iDGy0LpaPP5SFVJCshTIr0KsdeCqCRAJ2sPncmQMS42yOt7F5SA8dQ7ekPQuxjuPM8ppvVA
GMnRyw3xoqrhd8xx1oXfyOpZKRLqxBbY2t1A9hJeb4P0jUIbqGriwrbupkmnF5NL9QiTPt45UavT
SW9gIpKosqiLGPpcFCWP7UT0UtdVEFSzGrMd4Psq92/UuDtw3qmxiysaRAz/AAn1ypRdtnA6Eq2V
gZe1I3lgRxvdFq7pccDZaMA1z0QBikyRQ3aNvVnfqFrfrAJG6t+GCAzdPcqWxzE0AnXNJg04tiXY
aekYHTeoznk7g8DZjwO8curwbTpUWApNzjwbZC2XSa9kSFckAXmLQC/Z5UQtWIINUbG1WxmDMa4J
gUt975Gw9FoFOa2P/CQo5C7HoTchR0nLrTaEe5vveE65Ul+ykCYLq7HuUznXMVXiHEwBhUGNuqte
88M1W3d0ILX1oLYpQHazJOyKalqmar2xWkpqPLEInIJkixo7ZQHFzccxr160uvU181K3Dxi2toql
sSHrPz2eqa2U2bQo1FS6sNHdVGnNdRGkZMl4GXjIvH8wo5ZYAURVZMQVfKCMg3uuUPw9LYMMmjfY
h9i2/GPplFTXtrOLJTmkdqrXYOVtc9fOTaOqDIavppmG+zrxWYEqb7xXVXCM0BHWTY7Uvk9Qt2m9
mgMdHZDxDTkK0MGOd6oQm7JFeyXqnrDsfBsWw7gy/OiWlzlZxv50JObehldSxG49isvGJMUuxpBw
ZXsaeThygLA4jGG7bsIgu4j7YrzUp6JO11VVBMeR1JqDZAJ+hUgr30yYe47TGF2wt0GJ5cpQwSKe
26QV5WhvOjXgcuygDgvdlRxaxAFEDp1FdVhe94JsHFtLf3jkxRyShAbWymxN+2yYf6BWTeQvDWKM
FlDtNTeASjXrT223HuIKwyhkBqsrh33QD5J+mN/e8e8cOt6uPQjSZh5Dac2Tnz6NFixzoOr9Kuep
BXIzUpGRZ7gpjcSgTvaiM70ljbuvC+6h75Vu6KVH8ATaUTF4NgkoA3GiZ1uvJl8xqJ1sAUHU4Nf7
H8IEDghtdzzC95zQ+2n9Tu1jcadg5DhLMn+87mC97kQTq5c+pgs0VSqHnLyNFXOlqf2QrlAADCyf
2nhmTTohvJUx3pnQOReRk0fXEO9pkpO2US+tToctg1pLngs/i8UCAT2O91zhqZ84uCG2ssoDQ7+w
WkDcE9aCiBBennbSonEJRiFeO0EXuL5A17bscdPhCxfTCxyaol+lhFTx7/heR51eNuYlOn/Bo2NX
+bcIOOBNp8TFDvUz0Wu+19uAi7GoX9UF59xlpEImIb0IuViuD2ty+EiY9DGMOMu8mtLbNomUs0QY
+B/ayaQAyMlm4GI/FEwrVq0B29HD5IfO1xiuMbLIp6FLcfCU0ljTycLNOqiAq0PVQtVmw16mxz8W
yaYnzh1L/KDs/UlEay3OouswQXemlZrzSFRS9jXtFCAFc6hTPu/5WpBRviQhF3VCaGwuGiu3kfdS
CYIE4xAGPf5CNTPMsuYUbutcz+jkysIdEqUEDO0ss04SuNCoGPZraYPkJUypY7g5NtPopjAb1pqj
2N6yBlbp9qGwth0xKK45JsWPkcdrpfqWXHs2qeySqnF2BY94Nkogh5cy9ZGZK22Bc5jRRGNgC4in
FEEcVB2VNJPcXJmVre29qCkY9QIKKOhzQ+BtwH1OGbkmIXOfMrFWdS8p6sQQ4PoAxq3GfrVOdG4O
IP996YxHZtXa/VQoz1YW+fddL8LvXaOq66n10x+tkqJXIvwCiXWTXfdJ6+9rmQdno9KxtqPoXxGM
JRbS6Mnw6DNHu3EMrNLLYpKQk+evVJt0XrrkzG4qrVhIUWUghQASVEpXnnW2TpIqNV3TFMq2LOLS
zXSr3at0rzeDdLy9Nolk4ysNweFw8Va+XfCyzk503c/6Q8tiRbxJxflFqZGPOuhBlsFUIXyi6bqV
jQNKk4rBYsCXI1ZexKXf3OrjBHXcxP7WL+I0KN24TzYVLZFzYsvsRSXIhwO/splERXnri5arCNJz
1w9EbvhiNEF3iu6roccEjhYK8A+vTnh+M+BGdNiyg5I67HeVvuqC20kawR7PRU5SSkDB6CU2Q5aC
/XTR2RXVXSY4CES3fh96O09T/VVGS4IOxHjj16G5HzsfOpYNwXbuIbc7T2jdOhMpJhXIK+tYZUly
kjyFwKtOxZKLlm/oDBBGTO3uRlEf42oCu1UQhNGyR0W1Zp1VcXNsB46LbDvLDjjMDx/pCa4279HR
0YaPiUkzCsHepT/Lq+mMGIsZ+rXsPO/MsRjfmU3drycvclyh5LtpqtiyDeUB+i3C5eAl02bzvjEf
4vpcXzXRZLrDBPOJasHZVA1MnpYomd4rp9su45dFEJGYMxDz5xOwEqlMYzmrLOsuJqms90vaIOPE
G+tEbhFYyjpXgbAVQBYCRhWLAFvdphzi/syO6PjpBpwdbw6GTbyRcECRrVQLYynQQetcE9DTyIU9
E1kcuoRV4CsJNPwBo8roJBzOMyJ7WAGTaw/n2EICQeERa6h3h41uqnfchKfGj+65UPejjLe9UW3G
gaROrKbnJTuy4XaVX5SrEIuQx/xROJQo0+jIRWuhMLYNZbgUSVTvNZ0iaJrgBbNS9ovSkNChQpB5
l/ZUDVdGWCIuL8DWXIMvKBelH+lHmxP9S+iYJOxo2deJoXu+MGLwYjX0m7VTK8SZG42/9EKv3USD
Y/zgfcKeMS/7YLp0LDIConpBs4iEQ32TZU7DFBTYdWICndM68bXTxK09Ac/r07Q4SkakC2SLX3EY
hljyxxgBozYdEOViTeBubkNE/cvQEZzMnK6mEiJaPdF8zvOhcL7p9XSXYDtzE07t7KIEBZG1/Exz
Il6WTninD0rLaDvoluSmPrcegN0KA1lvcLimvalfSr3T3ZDwnHOy9+wrYbf2MQxIy9OKNtoi9kyP
vqLt5swjVMqJFyyyvk3YH5Lw3hvHnO07lscmaPTzhDDbo1oCH2xKf6324sH2NeBbGbUDdkB5bg5V
ysvVm1sThPCDpQ3DVmvrZYfy49hRGjArbYbvTq8U13lEHCMWPLISJm3a0+NmfmAKumVysAr8SGW9
xZyaHpUy8s6bIHG+WzlwMMbUhA0tuAB00xIUMtXSLzOFnSJQzfCuockDjsNGqP5DThYbVKKZ0Dw4
IItjpxoUxD7pi4XaBk8WPZFDyTtxZXEPDn5fZodMFaO9sierfnHMMeDjgoixxNg02ywa/QvLwtEk
2ZOf4c4rN0Ul4p9ekY5nQ+IXj3Uq4mvU99jHLJWOllWiQBl7aJsgxlsULLW+mkHrLnRjHp7clytR
lTavol49+Ho93mqEi28GwFB39WTkGAVbwIhNGwZbz6Pw8SM1OrMwSrloT4oDiate4nLeGRaUPuYB
26DP+bwxllgygUiLIJ9WOh99Tm5XyAStandR+Qr4iNAi1oROjgBZ0Ll2zRFkslj43Rhctp6S3gAd
rLZVKKlq7JioX7fEqsBMgPPRcE2uG2ZdAglptMdaJZ/8KaRRgUTYcbt04Da1lAzRATIrZA7bSr47
FfvUZPXEhA1SOreliVWzFGmxnJLUuM9G4X9VKG2sfHRcOy5zIEi6UFZ2Wc5xmgPbRDopzrKA93Qf
1oI2mjX4N6zx13T0lqrBkRgNC6XJTUz3kUJNrkuz3AyAt5Fv2CBI2MBsm9QnLVCXmsZj0jrJtyal
+VBDX2YIofwkLstbqEFBh5tYmWlqDZe29jZg2LDEI5itFJtAZ0S7RGHEzX1I7DSvbvujamnWVElf
r/LAnOML8usiL+kIenC+yiCUe6JBigU8M1LHNYWoC8vJ3WkgQjvp4mYX0MVeSTbZF9Vji25kqq+N
ScqXcYDoL1vYTy2FHqRICpPe6Q6QxIuzWdG8o1+vEDSry1WF57deGF1KDKWTJcuA39sDBRI5l45O
Hy3Y+qbFFr+gfdWdFz4LBXZY7TZuW8dVWwEhu5NZQJXrczCqbXA2Zg2RHhW2ycM02Fclba2z1wP3
GGT9nR9k2pkQBNtCK28W6pgHWztKJNtubx/C2txDsU2giOvrERsxUXRo2zd6rrc3mqGlm84YuzXN
6kQhACSPNqJLnK3Rt6CaRFM8wnGxnjKSUh4qranv6atBvO/x8UarSA/yQ9oNZBkwJTjAExU7PM3a
caTiOSsns4BaH0cbQjSJnc3I0MrG4P7jgcs7+MKsi5g98rZpAe5AOPd22NMzjIoDVS9dIrWMJUme
s7vUuctietJJcZF5WnEj+VZ3zFxe2J4oWvRUtdCeikQ+mXM53fu2ubFKjvqJmtyB1sv3dT6R/xdm
Af016XzynX8zgZes8whJhMnAl4H32+9s0GHyehEjR84j424MCfsKBkFajVHEJBeiPKznFUdv8+dA
8CLVDA0OUVob54VNTsGko2KmOPqMbfx+biYtrAWagAPAt9JO5p5CzbDSWj45DbS8a5QmzKOuiNNl
OyoDcFQwlRcg3pLlx7fwVQP2dmImEbjgkZinkMAQTqb/lpx4opsQFGiuJXsnh/Q4mkMXASuybotI
PCH2uRsRyC/tKuo4IlCoSwYGi6a0s8tkKhJkuPKJ1kN8ziDSPvahke+sklC6SWHalk56jh5cnYdU
lcYwAdTTimHHzwo1+YKOtkWlVrAMqL7+w6vKo5eRWK0VmpsFvbNJgRgtJeN57PNZ+kMZ0WBZYHb3
+MFi9oUp59htmre0Y8BZd1P3WMXatKq8tN0oUU1OnaMlVDPpo42QCypIpJk/Jt4dbPw0wI3JH18+
vqLvtFKQuMG7MH9E22C+l6I7Y44Eukf/XChyXPXVuHGgshzpxMcbXI50g0rTCm5bWwlZboiuQXlF
eoHs40/moe+EDQgrdEAfiHwY4Vj2ya0FmaYWYavmbjMK88okko5ZhegvX//e/6Yh3X6cD8as/u+t
Tv8LuxQkpH+N/1o8Vd/bZ+TAL68Oqt3z//wf/OaflidT+4IKy0KaOU//Jfq6f1ue+BGIIEbYAj0w
lhyDu/sXEcn6Mtua7NnrYJhzk/XflifN/ALgR5B2y7+FRJ4g3n9geXq3vtvmbMbifzQEOg4qobdr
ZavT5CuiamSPTq2bcGhr5lr2mC9nkvx3UTigIWUXe+te1cByTnY6Lpp+xD8bd4G10wenpF9XeWSv
T8ZX2xY1yYrN0GSLEILM91j3ko03AdiEx5HZx1+u+OUfa9iv1KNXQeSvSxseMg1Fzyzck1yR1xf1
FzGAok6gRnLZr4JWjk+MZvSb2JQjB2kHA3XgONW91lHh5iTTALdM9RUE+fWo9sjMUPcau4pGTbhQ
LFvLOVBoFGetQlfOD2insI0dLc0eL9tG9A+i0ka5KCehXDJNmdYkWU2uaSVVu4g4Zz9MHMvVCz/J
aLar4IquzCgKzjw9oz2PeT/krGQM4aIZwdvVFJKfSSNOJW7zpWAZQU7L9TAQub29kVpLUZSAfV8R
kexRQgbWoh1UBYkbxrKPL/upnHH+KJw2FlojhkGqc6KmC/PU0BDZQpS3RmwFWaHua8VDw+IwD7Fq
z9r4bXb1z9eg8/BHldf5z+Y1PPDfYYKvj/9//L+L7qVq2urlX+dPRf2vdZs9P3Feyk5/5//DPMI5
9/OjBcdvw7dphPMv/LXOEIaBdhe9NLCFma/GYvKntdIUX9Adof8j1QIJpNB4x/9aZ8gwdFDwOGS9
zA7L2ZnxF3nNJp/bAR7FUgMlieXpn6wz77ZMsr9Zz9A1I9xBCnv6pk5px/jP9EFSCogHUkWEw3DN
HYv8R+403+3QvmpLcl8DPS72dQc0djQ42f5ywX6zXryTguF+5CoIg4QJg1Ls1AtD9hElGtCeVStU
9dDa3d7O0pc6im4HpQYkqNB8oYe9yLP8jMSa/hPl1KvR8M16xedbXOVZEGbhcj15SVkICq1Gjgnv
h9pgxeGfAbURlxdFKgNisICRpguhaBOLlWmpcILtUpFA7+N+3ScZwVkplLeFz3Sz4MgaBSuzbJOF
XjFbS5KiyFf//K27KF6ym6Z6eWl4oU7fIuyQ/yXePPbXv3/z5g3+6Tmvf93hZw3tn6+edL6QX49P
DeU6DjIcDf9+9fgRdiNbdwTZ9DY5viylf7164osg7Ga2icKGYvfilPLXqye+YAVmqMf7LKSNZeif
vHqvNLNfHzq+FBs7ejmWbBT1c4Tprxp3UqXrTC8MZRlJ7YwGuN+sIlrw7hRLr3Wpso3KVTxdmRgG
hVO4rDkPKcvAkFWzSOk17YNmrH/KieBF4BhJ/0JwAukwVW4gaQOaw0hcaP3zHAiwqOBf3OUyi84r
M5nEH+/PPypE/6tvAvPt+/tH8eyppt4MntKnN0/j/Et/eez1uXTkwC4dU0PxPa8xf3ns1S88oTyo
Aogi5sO5Fv3zadStL9hv0ORyTJx/Z/7Rn0+jrn7hn2EvsCxOGOgHxD95Gk9PLLMOG28CBayhvz78
bx9GWfUMkzVZbJgw5kspQOjCJyvWv1yU3yz0pxXKH58CK4C6WvJuzT//pS70ZdsaYhDFBqnosmvI
eGfCSNatYvSLIR8zvEVG8ElV9Nu/jNGfOrMIUKieyGKnPJim0TCLTWrouTtWdQXRnJjyj/+y+Ua8
0b/OfxoDC3J9MLJx/jw58rUgfGo6ccUm11L490YIKn+lBiRV5qqDPMFnjkR0FYeXM6gjAOMnMi73
6E8ZbkMSlrtSLYdZSJF+D8lpI/Q1y1txE8GSaTd6AS1rAXxdOaP5peiXLaJ4nQRNLFgHwyTrusXh
eVEwu9nWdaN8En09r5Qnf5yORcFy6N5QrHAyeXvfAC3/X9LOo0luI2jTf2gRUfDAtR2mxw85tBcE
RZHwHgX36/fBfBsb0+jeRoxWB+lASdkom5X5Gpc6HbJ+zaQYz4qmQWI28pC6qBNqXyRqhJuxR8S7
aV3/ENeiuzGMMj5gLMMDQ6nsfmW0zxIGoZEpUKrhyQX6DcOn0x+EAXgYOTa+vZPiWLeGqg0/ooHG
9ySK8St6SCnyQDhwBUpnbQaHRp0iBmNFP+F8YXGrqJBqdBfgNfq1p7/BRLgTpyE792w/7b9FVpM9
dHa0xkk+W1dwdtBmUAX/4FG4VBJQIpGLoA8A6oCM3Dp9kd6K2YuEDni9Mqpnu3OWAIGaxGFDIGMW
CHm/Ow2z1dRGUPwzMAK+g2w4fIPTj1uSg6a1GAblXzWou/ij+5OotgEFmfyTt7i+2J8jLPWRdRN4
wYwYBv4zpGA8muzm+gY9G0feX9TZdIZzTgbcxYoJNMAmaqtWXoQiBeYAbbJPHXZPm1bOR7/oLZQB
t5tE3XH1xSnnl25iDE1feUrbQBlAlaFR7Prp+vfMq+t99jBXBZgnnpaA/s1zLdtcgzMTlyUIOxfr
GsTFb7R26J5Q+qsfUmnaHz26Z+oj+FnSJpW8iNvmZHFEXF50pYZqRmE8a3p0PxkxRgg0lLJB+Q3w
rNxc/8Cz7UVAiLMGEzY/dOYU7f1q9DkFpxyQHaVoK0DXMfbRTaVx81+iwDuH8G8BrlokYbbMtcwC
UeqpkHApMctmryJa8V+i8D28zBG6Nt/owu/uPTtqGVFsv7y+rvz9GPf/DKrdrAQ5e8uxJMgUIInC
J+MVsuwJ+HhwV6xKvsVAnapXkanTUFbDkEz9mtGju6evntxU2oSNeyojUD6QHwpgwyvnyKWZs6l6
mPNCgV0z//m7r9XyLjU1n5kD51NiIufqB6zm/ZUFOT+qlzsA2hBLQxVwKlEOPw0DlN9yGpXPharM
q6ulOR6H3V7LekzButewKsEG6/pGh80fRNXRL9WfA2gJ2OQoYxcqPH4XTM3H15PNQcb4w6EWb2nC
u2830BLG4VArvVGXr3P2fjCqcS2NujTAaDVzSLNquQrns+FdEN2k9ShqgtDTzj1FmQHFBka/1z/l
0vhS/HR4ldNp4t1zGqVpnKSgY1t6fp2LG5mU0Stwhep2aOx45XCe/1eLw2y+yAUiUrzW3l5q7z9o
ZDIQPpal1xWtsgGLiX2MMPNdCXR3Kwdc+iDrjfta4Exz/SPPNw2iCirnJyWQmRK2lFXwrcBH6rMo
PQvE849YmkiWAnrwSonPlU52diftvvgDNst8wIkwvU0N3d9avhmtrJx50k7GACEO3UaFQpBgkewv
bl8FffyiRd7O04LqrxAKcJmxS/d+6+ubBI7jyiY9u+znJwPvXD6fc4lexWJ2fSdoMvQavdjIkCKH
8hjQ9mb5PmKAiBRcVsAkyGjVfLk+4Gdrl7jUyLm2HIOt+/Yqfrd2W9Pq67iXudfzWnqwbHYtkuzm
yu1ozLXOxWjyvIBgxnsGdbIzZjGiXniljNjESaX9UjnOSLk3lTd+nSl3I9SrrQNP5BhmYei1ip0+
2g2AaizEnK0ls+kHAzceDSczy21q9hY84T4eICIW7qstje+ZkY4vicI1yNsF/xutYZKSqgLyDfB6
AEV0q4Of2ORikDsFc6cX3Ta6PRi+BCnkTtzlKOXdIZLc7kAVRXu91cMtAo+Rh9JDfUiAmnpZOiSP
ZTZZu3HiXPvwNKC4QY2Y1yN/LZNXxW1w2QTUhPvjCOtRkKJXcffjepAz2rngTclziHSLtpzKC+l0
kfUarpcIWuZe7ae/sU5/Giz4b1EUUf9GrHWXdPlzqCvwzac97UFz0/uWF0qEm/UEK8McGOVQY5RS
umvZxdmJM/8yns10apDn4tl2+suw+uygHU0sf22Qx0mta/j/urvRtFhFjjxgB2icAigEOCsb7+xY
XURejIlZubEj0SDzsj7rAe6ZPapgcJ6yCEnQ6+N/Ya/pAnEVMkTskcADn35k0E1aLySsZacGJ5Vb
VUgDNDQ/mqjNH+TONG5yQ5LSxVAmeqlDKZp3dCNVT0fDYKdP/tePfwodaR2dorekd3FcCcWsIgGe
watVp9pNQPwxp+/Vlbm5tCqoS1CWp+bOY2ExN5ZeB+AtY+aG5AKIr5F8D/3e3I2A8R9AZFq3fdB2
MBMVBN0+/oEUn030rtiXtP5O5wqFoUgi35x5YW5EXxHXBfBT9+bN9SgXLhleq6j6zAUlQBiLnGlC
OhVKWJR5Gs6Dd4iL9CBGsRgqAmDHdWCEtFP/bxXs+X8O3PedwAsDyoRRfCGgOVcPTr9KG3rQU1ac
eUrXKJ6py2hTdyhFxwWu0DhLyJ3WofCc5WO9Mp5z4r64AAzSbY4eGN68wxaRXeR4ux5CoTfhnbAz
8abfTnKqd+BP4s8Wk7oP7LzegdStNkVZrpksX9h6J+EXW0+yiEpFNqmnVHg1ZgXEqMGqh5Xs5cJ0
ziVuhDOYNdrYiygJUMPSb0yiuIZ5M5B53sQUmlA80uQBxHa7cqCcDyqHJQcKoEnyJTzeT6dzUgay
6iJMvYI/2+Vx8Z3mrInnb2xtXQmGLylC40kBs4ZpbuccP7qYqNWzN9Ek4rBBh+c0OnwT0RWWKL24
Sp44o92dIW3lqZKgyFPknrYsMvEI1WHlVDhrZ8+yepS95syFmwylsNPAql71QRT4BeoPUds8JFkN
TRoMk63cDWhY/MEQBA1jp1aq5mWQYfPAM8BstpBrgYBkweB+G9LJ2Up74NiwgD3+qBu1s3fUuJRf
fQzdcaNi81ijTe/gbihkSxXUnsb2k0gULPlKKXm2aIEP5HXoO3QxkehovuZmK4/ABoufMrBhLZdO
WZYwgRvniXcOPpuoN/3A88wJoSz34c8E/Pqf61NyvsxRzyFxpljEYw/I7unIwLsaYr+LS892FfGj
4cYGJFsXP65HOc9VEdPUeUzpJHKIai5uGFwZdfTx0ChVKHD4wXCv9i5uvHr+iv0QKuGN466cHucF
Rnrp85OEePhmcV6eflgloiZ0IKB76NZIKKy9fzuif79jfwS3ruYj9pYgNT1kJUz8usbZvrGRXvjo
d88/guubJGV+oywWfIbCfqI1PmBFd87OU0iAt7KanKM6BBOWo3ag3gnfmf69HvbSx3MBstBnuB6p
wwJIYFl+GMB+yLw2svEqKgsBmBw3QcOu493Qty0w7tj5iXxQA2i2yQ9xFU/e9R9xftRoyAK5gjY3
NzFdjtMJcJWwzkQ4cXPkOrrsuh3NMNp2j1x3vIVdCO2fWn58h1dLj1lLYq/EvzwI737AYgVg0Zh1
lQ+hSyI6+FK1U/wygObfR12v7GLTLO8g+9sHYCkpKPMCu0xXs1aW4fn2Oh2Exfby21FA6NYhlUXy
FzJ1zifTmJqVO/pSEJr/9N6p7vHPxaHeNpS3O03Mq0wPn5vOQDFPy/SVzONyFBrsbzPKwjqdzzBI
elkC66Fabohdq2baM7RIZ2XHnBeFECiF70NTlQIMQMDFstE7t6kNpyKNirNykxl9+HloxnZHF0F5
aM0InXg5dM+QYM2HHGdOUrsh+eMYKVIdg2I9wg9PMGSG6AjxOF4xn7s0Bu9/3GIMpAXQ2FUbptPB
ulLDEudFASG/u75zTEbyNPNhCN7wDPSVZ13gxUiHvV5JlSHIjTL9outVfj9VEGZiI1x5ZZ+nH0SC
KwayheYXJ/RpJL+sA8RZ0swbp0gFpZpDabTdcF9G9c/WztfeAGvhFseSonGrcbkQTqRYauNcDZcu
8I9AXOKji8bIykBejEeHZ8b6zZCbeTrflSqaFlpGBKTdE6gIf8GuVfWUJrR2mGy3VKUL/8PZHMMJ
FJm0lWuEnshpvN7PLCcYiQcQF7Zljwp3gtDM1nWa0dP8vvt4PB1AA8HIqmYh8NN4ed6IsB9pLYVR
Pm0tS4Z7xyx+wYlp7uwpKw7X1+VblXuxMHmOgn1FUhKILgjJk/FUgkJL/EJJPO46vJHj5G9bOtsA
9lMR5E+KiAAJAw9Uo+Q+VqpbWFg7zIt2tZoclCK4L+j17RIZ41uaY1pSHvQU1fLa34WpCFemfj4m
lj8VGBDYKBUMKL2p05/a4SuXdyUdRDxNIeFRftD1Jzr1JdZxrbvLaqgR10dn3vtnES3uW0FVl77i
4uBCuUxFVcFKPF3UvafbylyhipKtaOIH5Oms28CeBKUTa01oeV7FZ4FBmVFeEQDRlk80nNYnFNOG
xBt7TPFwZa/gpITtyk32Bu5fhAHhRSY1byZkRRe5jGLDMC78MPHaBPp6SkPrYOchWkata9/09RTd
QhaafmECp+9cVQqobYN7NNM6wYiqgziWwtG8PuQXDkqgZhxeb6Bd3k+nk4yWBSoBU5x4s2LDEZ9v
MhwRqTs9ddaanBdDcZKA/7B02lqLUFXaORR3+fqkNSIvFzEP36DFAixxv13/qAvTyXk1KzqDgKf0
s1hHmVYJw2mcmLeKn4Hqq2rEOZx4Zejm37uYTZBLdCB41EObWFYrGjEaY1ZCm4EHk3hOp7qfES2A
Sev7uA9WsGevf9WF8XMNLpoZkc0CWloV0FfveA/qsecGiNnQABkOeMmPt47M/w+27v9pEHAxFF9G
30PQx1lm/lIpMsxT2tgLs27ilkF9bxp17WjJ2Fi5P99W2GIYXUtHMh7FPbw0ziarUQspOzeiCK/2
ry50k62LmqFnljje1Xir3dSiFqgvjSHy04h0Q+zIcT+L+zvdCf2XMDKM/UhF7F/dDkzMEwfzTz3C
icoHqJLwPxPMDegf6JhY3lkJNOAx97unBOVxLOXg3zRAoD8KiwBWB7J+fjLTbT8zoJXCSqoGkzpv
oNmxs7rS2oymTFaOy/MDmprjrHWv0ikBW71Y5mrmY17YIQRUVFN3KMwSo0TTkbOxZeFZlgJDkELb
4aOrkF4jt/P8VTTGliq4+hi2gLnDyKPakhwiQLVQmcDr2Ha3st4vvD549ZDG/U9/31km5QOm6CK0
IUfJulC8XjrGQdVb7VYWlY6wiQaVpcBt3uzpIPTo12ytoF5TjT0/SujPAAijCaNzty2hJx1PO1Cs
WeTVQI4OZpG2e3Mwi5WZPKOFsaVhoVPc5USByLYE/0qJRh3GL6GHSpBKCgAneF/HeGUqkz/QrPWh
8oMQwZ+8yI+hXwdPo5v/DPzSvJ9whNkg1Vrf6eNUeddn+xz1xA9jmik9mG/y+It8U6X3Ar8HHyVZ
K/4R9aJhWw1Bc4P7k7YZ83x4zLWu3Wdxh0CoNtmYVyKJPNXRtPcbEFLXf875ucSvAfTB5cnZztvm
9LYyraE3qsLCOLCxzB/wo8UBEQYNn3lI0tdDneciM7MQ4AWF27ngNf+Ud4mviSaCpbdm4gmWNxXT
BlkKSedqRKp/Y+WGvmkDVGsogKyV2i6te94uULhQDaLQJhZjrknkT0a9SjwtdpU9xlKYOjIu1F26
/qadyntjVB7Qhcw2YzlqnhPq9efrH39hnHnTOIISp8nRvKyp2r1E3wC6MVk4TDKdHh1iNSPSngjR
7q6HunCIaVw0QBNB+1M+W7wH9SgOrfHtVtO05lZBefkWPD5kVsdB3MfsKuivOEJcD3phVyNADS2N
/q8g21ysI9vC9TZOuEqRnlcQ81DrHU3K1Xzv0jDac3uZOrEAELH8thyS4lQZscfF9zgNsfM0Zo7A
q8kJtqWatGj2l22PGyNyZbpQoqPVoFYjMSHFAjKoaHw6yj2tA5Ty1PLr9SG4+NsAuFFXovXHyXa6
vkM9SC0MOmNvSsfHxDGq+9iBIg5Y01gxArg02NwVcwsadKiw5z9/t5MMzE9LK82gF1dWPG2sDAMC
25BNuHI4nOdjoOjosEAXeQO5LnYsyZiC7ltOKqZjRuEbSPQYUfMn1sQT59aab9OldTt3+uBd4TVD
Q+n0q9BQFKEJlgibQOEfpsYgZ44qLI6MrDqENn61yDgZK+v20qS9KdCDG0B2bvlAilPXrfrBJeXM
iwg1Bys4WC7Zrd7pa33Tt770aV5G2ZGrl5yTqwmN4tMPFG6khr3wWSCK+jmEvB/V7SMJ6L1vanv4
dTexWR1RKT5gXoHsnf1JVBUA5ubRiZpdHlB17+tHwx++2GV3c33tXrqVUKeiuMXV44J9XWwsG/G8
kWQv9lJKn9skMhDoG0oVbYGo31lZYh76uC4fJ1MrjnxisJf+1Hk2UmfAaYK1GsKFdx1DxTMKtBPJ
Mo2A06GqGnKipGYvxd1Y7iMINndDVv9KZZk8B03/qY+RGgINTmMA2Oo2sdrhFroPvj5V2yBfSGPs
+gDNAc/mzoR4OPejgSwvNjfWG4PQeg4eJBghEmaKu4EJV6Hpipky0gp0j0PX+lZoYXczTjj7Xg9/
ace7NCqwSGLXc2GfjkcHqzoUHdPj9iWPebXCQBog10pucvEjZ6ISCGg8+zT9NIpf5GS/ykgU2iZw
Qpzqq3BGdUc1Gh92tv0WmUmxiXsje2wQMlwZ47evOBtknpl0VhEgINs/jT9gSam4RccrM0XU2Ahf
ZIdOWWUdkShH0crZVyg/mEywJd0nPecEcqv4iZrga92jvKj6h1LYu7ZRN5kK1CJKbjUnvW2N5K4B
k2Lk8e82Ke/toLsHuIj1ZvIiyv6vOZb3uUajS4v2phngfD48jyJ4VNFkByOzBTXjolsYe6iYYJKs
PQ9D8i2rit9z1mrjRcnj+BbI7oGn3IPusD/G9pgovoeOGxTS8K7P5xeSc0wQAUND+Sa2um0Z+XdD
4N5iY4AGqjwgu3rMFPW5tLKjGIPfStLfhb2xV2T4pCWjhsZIwSGIO00Ld9UqvreKftM5pudj1OKr
OKE4fYVMWfX5+sK7eD7aLPi5fAhNabHubV0GVd+zEfFSQlVLH8Qha8OIn+G6r9dDXVzjszkHUFOY
UMsthq3zJN1kvj8V1UG7fkRtRKZrIP/LUQziUGIgk1ikglXixqDQBEIagVvd9qykjaVoxX+4oWfP
SyyI6AEAhTtdyYg8pRqOzrFnSNQLAl/EOwUn2eP1EbswOWxERKYwTyGnfOswv8sDysFM0pwmrjfL
F4A0QtPLSXL/kJRrHdkLmQCR6NDT0sHncImvM7vaCGPMYb3RcqZ7NP+MLSpwzlEvEqRLkrJYeStc
mCXyO52nKjCyWdjjdPwySn2txK/HS6nC38lexo+j5a9hmy9H4ZykWj13ZhfnHUUEmQmySC+TdbZB
gtJCmo479/osXYyCyw/s/znxX64Fmyy1T+exy62xurMit9vx3stWqj4X18LM+CN1ouS61Bvhxp40
PZSxJ2M1OBhthlRFkM+uH2Wwv/5Bb8WqxTkNzG3WxWDYQPotxw0Lpl7BL8nDTDyAU1Shw7p17Kjp
bxD1C5+QCSymfaTZSY1kUYhd+USRuL+tjcyJN3XoT3e2IgwkzAa9wAdOaMm3GhHY12Ry/zX9ador
Q2t+HSILTbEEq416k49u+qCOABw2VWl3xq00Sw27PqtqPweil7inqX3Xe8NoxeT6tjoiE8rL7rcN
GvWQRC7UMxEYbn7Ljq/UF1+rXYTZuqz7btVRjGN6nSHxV5kdKvoY+FT9Nlc7C4EP8MUonRTaD8G7
HSnmwsiOmQqjf2bN/waQYg4bPaOjkNtF9lRX40HL4YDi8iHRkipw0HnuHeAYAA+19GfZohPH7xuH
GyuY+Kmti+DCtnEy63taCvGptbC62jhI2X/DuaP5Z5ro0G5DGeK9yJ2dfGfLHPkvc5QaUtPYQ7A2
5cYtzRh3dK2zfuhJrM+mJq0JCqpPEpQprT7cVImdDJvRtoqXGvTnjczUMt41k1TvGTM53dZlHHyp
MHo8opxQPWeYFO7liLAK2hDaQ9Wr8iDMMbtxIzsS+MdoAw7gpUo107aq6Rva4Q7NBV8J1+yNLrwL
5uYVVoI07SnpLHIfpVb9qhAm6rEmpeHSdf5IpEo3yNc8i7qUt0XjGCuJ0KUtS+Jtc/SAcKRNd3r8
1JiM866kpm63mbIbGmXahwgDrtQ0Lx2q7CIBHR9lCc6G0ygS9ecxo3vs9bz1yGU0s/Om0hwOmuqP
D1OvVofrG/fSGUEJ1QXpBMnNXHZWhehF35h8lt5SDYNRjrhWQUGmz5wv1yNdmjNsOyC/z9ZUYMFP
Py3vsoli1RB5yL+3ByXQnU/I+lNez8YeLVtN/IM/kL9yLl0aT8gwwGqoAZO+zj/q3XWYSg0LB/TS
vbxHdJr12R31bCg8lPl+018TK4vkwmhSJJ5tE7mjQCEvstXal7aaWw2vcMSet25iFruyjP6doB+t
fNil1xmhaPK8KbfAojv9Mkeb6iYpePBbTp29+nh7esKp1V0FlGYbGZW9UYEB7PUGjYDeD6y7Wiub
fTCRfAadWGOjXJjck18zD8y7cXayuMLPhl7GMPTbriha1LONDOt2fByqRMmOLrbTK5foxcHWwe7M
TV4St0XMtuWctGv2fyNTd2+YYbmT5WgeJhu7kOtr98Iymp2KkM6CAkSjVjv9PI79wOF2I+WdkvQG
GLo4BHE82wTg2SkaavTX410gi7xZI/3fgIvrtHdiOWgAhD17AqcXxAPQo8CgSlgjC2zmTbelx6kc
izjPD1rZ69s2tV2Ug4eVpGvelItrffZmJPHicofUvNi0PRo5Fs43rC029A4H7ZKidP4TMUaxj3Hy
2reNUXmiTpQbrZRr2+lMnIiKvUGl3qTyShECFsfpuAN7wuDAxiwFcmpC06nYF66zxYX6vrXkn8m2
9sYYHayk/ur38RE8yj0J3JblgAcHFjRq8d3W/GNqZU+26LZDKl816Y4rm/7CzYD4EOAG8LEgN5cs
zA5qVFDNHaLeavB7i3PsdWTRr6z2C1GQTmEcKHG6MzXydCgSIO8iVwJ6JKPTb6TUcI51EnXlWy4s
vJlnzPHszExj9tVpGJEis11GPJtrBQh1X7nZ3kraBG+uwT/SD7bvXSVG2TRPfYSMQwTVrVp4WRP9
vb4Dznfc3Kjk0WdzNtIZWWzu3pfNaPsVRb9QK+4TsyluKkXXPJ6Exa+q0u2b/7948+95d4AJqQU1
mvT+wR5jtMxjkFzDlAT7KhxNygB1tcJ0fyOOn+4sg74D9tazEgyljcWRorksGhoqxgFWVPip1EPk
sH2RQIL2nRZF9gmgrXxsyq58BaeB5GmJqvZr5Dd6u9ELX+qHSkWPGyn3sUbQvcj1uzZsnHE3gals
dmVg9c4+7FBs305jY2fbRsfQYIOSl/rJL9kum7SJBrwZ0iLW7p16rCoKrBJXk1DWotk16HH+kq5Z
tBi0vGlagUX+182T/hcE5+x7ZBctCS94imJTG3Hd7dqpmY51aGiYMTUTJfdc9E66xWkqtTaqokyH
cUjFJ/SLBPpcadU6iO/4SXbjm0WF8QxDdd9FbSrxm1UyXikKVh9qapjlDj8ZFEfMKihSVPD1Espa
NljJDhPB9GVIbInM3hh9S0xE2ffC94d0a2M5/X30O+MFx68KkeR8GNI7Wmazf2+x6+2uUQ8pymwZ
inkTDksqmq4P/Pr4vquz2tgmY57420QKfQ1tewE7SMo6Y04tSpoO++10sWlKGoPLs10UDLRjoktd
QRm7duMNRlfx1hgR1UqKccQAwvA3apPYG35XyaaPoienwmomcpVZbgwlIUQf1tBobwXuxdIEbEFf
zJ6FY6i+nP68eKgRua8c99DYDXZngdiCbkTuMzdRfrXVLXnwJ/iNBg2zXgGNl2zMErMqVHCn8ZM1
glj2m7vSzj+zMvcf3qaQmukmIa8xPzcXWY9dIhHlcxfhWhPe95OOzmitiJc8KoxvqsL2vR7u7Poj
V6XIhcQcMosUhxbXX9BWcRhWE4r/SMljLiac7RTG3YNjUAgcYmTXax/jikT9MZRTu5J0nOVUc3A+
kT4Lfesz1Nw0ZLrswiby4PSHm0wPnq0+/6omWFGXsvxrGt3z9a+9GJC2L6kyYmF0ZE/nPVImp+pL
3MD6rvS9NMnbz9YIdcUdqbMalYmYsNN+uOACqJ/mILc8g0yGvjgHsXGa8rDjK4W0yGD6FN8EDA5W
xvLsOpmjkMNwlyDACgP/9NPcZIA3EPBpVaCWx8AUlG2VNNyHzSj3OKOu6XLOQ3WyheZ4FKooWtM5
UZek13zQbMzasDfpTRsLTli/FJUc/MXycUPj1952WmnObYu1rs1ZmrAIvDhaKqwAkPbnwRNjOLzJ
pqA7+F2zhvy9MJzczKTdYPcBfy0xdoNlNJ0WjQAW8DnylCmxD+2ExZSFFeVDYq4y/87TEsjKZIJz
xXnGJSxhYEoQKFrsV6Hnl5p2Y8lU/1QGg35bBqzUxonwGxll6iHt7N+p2Gbu/EgP8UWJldfre+TC
+Jq0P8l7YWzQ116kYeUQV0qYByEJ8fg7N/XgMTJxJLge5MyqXvC576MsNgWiRWatODCGfWwGN7Bh
4q2mNH+o0sDO4frY0Ic5utVwiAMaEpT4dmMxxlubjubG9eMtJh/1nl6asesTgdXZTKEaw/0Y0XGI
uNEHIV76Jn5uM5omAB43UWXXG+APdxRVrH3Tts1K+nppxQA9mHuJID3Yg6cbsJJl59taEnqIixmb
nifMPrHEF2Bp3Q41yzVS3vnzeB5BpMFhrVHeUJf98MHOlHhq7cALu+pfO0q1XTwa+nMC5XyX+eYn
Ux+TPZix8J4DuKVy5KcHFPeUu043P4zxnX8L4m8zEoIjbmmCnOtOW8D0Dzy3xN5R0fsAlaBm2vpa
T/kjtYyDk05rBYILJ9DcAUBzYAavwa45HXBejEGmtizUqGlfcnwhXt1AZp9VMAKvamhU21xSHN6k
pe2vrd4L9wihKbmwT+kQLSVlKf5M6hhF6G3bxV2gTuEmQdcfFE9KH9umhNgmEeT04ftgY0CR+S+p
bR91q/pNPePfCvHSpK86au/dXytMaOempHtK94uux02AsuKuqeUDFIoYwafql20WzV5mebsPsKO8
vg8vbHaLBx03E58y9z9Px1DKAi1ZlzEcchzjXLu1D7gBmCs1v4tReDwyT4Aq0Oc7jUKRM4pgFwTo
pFfdjhWtwS8cnZUNeHFSwLzREoJAwbY4jSKTBC+8HvUjwDDTFjkCfHmSVD0i8IdV2DS/JKigrSyF
i58Gb2NWmQD/suysJQJnlM7WA68x3N9Vq6p7M4iylZzwvEpAIs0uR4ebovDcKzz9tKL2jdgBcoDS
Q1w+GZWlbhp1Etg9h/KQB3q6o5qS7IH/KV+Usmq3VZ2KPdjN6DPgtH7bd4NBxdswn7qpne20E5Uc
trYn3IDzdDMkkr8r+N0c/sPyAs2AYAFV7DNdxjiOIr9VBFOCOfXG0pA4wvzg738JghggCfl88i6u
kjIp/NqpCCKspvX0GEc6q87L3cejkCXDuKBkQyluEUXHX7Snp8VETwhU5KNdb+WcFVyPcv5wYqZn
qMws9gNlcpmhZjJxDd9uOUkDEX+t+sk4poLuEgZcSPBQo9mBD4M60YNqnsrhBR0XG4QAUMoEJPxN
P+CPVSQ1aJY8r1YqCJdyFIr2gigzt4b+6uky1AIa9QHs8wN3ifwFmgynEYhfW5FN1S2G3DEPae4W
SAYG4q4pVENMAeO4bNZGaQ60SD7pH0ACnD0b0ORb5PHTVGCxm7TKYcwK9wmvrfsqUJybSWTGwYz1
7Ckv+9k+w/9LUyr76xsBCcDUDS+lWagv16fswgmAnB+ZPR2TWXDSOh2UwG36unEK5VCmY7VDYEvd
hD7Umo9GmduoZNtAqGbRx8Vl1xQqDIsJ5Scr1YYNnn71McQ5d2WRnx+hRGE85xOU/bRkFhpitJJc
nfwDgD9tV5fjeBOhzIcpcTTcaOBLtiLXhpWglPjOppOwtC64U+kroGdzOoRNNOq1ObT+IZWISUXq
fYmjzG96QY7YYwnTeyW4ZHdTukWtb2XWpJ9M38bUrM7MQd30YuISLm3xCaDd+AJOTOESFk9W7Lqf
g85Ifg4FqOS9C8iWLtCkZa9hqGu/K93CTau05Whtpy4SP2WqZsOuMpxRoYrUZsZxqAcUml0attgv
+Ikmd6k+xa+Iyac+rMbIHTdRFvrBxtbBDO4aNXaHXWQWgb/zOxOfG0fR6hjsSxo8dGMb3deZ9H8M
vYKq8eCWv6JAjukmiSEybjSwsi+dLA38Q4bsb95q+T9xGWA/MwXC7GlLmh3L2Y14FyjRP4nRuo8R
AkfWrslxNgepqNkDq9wayMDsvgSyYkF4n7ok/B07FTugSJrol9K7Kk7dyoA8tVbIr9Y0wnyH/PFV
LaZy2tRYuyVeHGo5/oytBCEErvX3YKjyyYpyF+CladU3I/jql0ylzwvqSFPu1dqI/L0OeOcmlDo9
ak0R6c9QcfpveWk0L6mhTtj6iebFoXuEp012n8gMN8LakSIHMFRScMl7f7bmNO84XezXlNroSxXH
PkaC0JN3de6OdwVtb/cGl9YIdX7k0JRd7TSl+Ke0E1yzjd6Noi1vIrNGTjPhqYBem9JsMsV3+wM8
7+Cnmk9dtZOqKh/jLkxGrzZLxdj+r7SNEdepNHAkkR3CxS4N90VJrBy7qdz8kqJSkm1Q3/Sfh8pt
PwXgr3BwdhLQ02qmOBSIcBX84qSW8tJHWfb1+u6fd/fpeUeNCvI47TDEYc7oA0Ht2oOfxP4haJAG
9UMEGmShap7dWF8+HgnkzsxARQODl/3pViSzqLQ6yKiOIzZyVzbh31Ym1aNwm2gl9bz0TQDENGGS
xINOX+Y0cRCE3RASiafBoQqy+m4qfXPbSOX79W86R8IDr0WZDMUbzk66s4tQiVM6jsICPZRBg0yT
jgunYtPp52zQb7hIxl1oNHT6ARjvwqCDJ5lka0fr2/cs5pAfwQ8Q5MC0ehaHXF/qQOl63z1kgTUd
0sHC73vA7rQw8i/aKO8gSuMm6Tv91vQb/JIcihvSLe5qpf0TuD9jpb9rW/9H5Fh3Vqhbf2U5BTdN
rJcrt/yFeaGQBLeQl6zgSF4M1lDZkyFwJDu0yuxaHDr/pk0m9/Cj/c31eblw2xhQNIFpwQyh9bZ4
MTuBD3BLx6wev9Ni12Um7T5pY1mfDwIliFQfNgZIkI+vO5o/s1rVrKcFXu10hQc+duqEoTRtB+J7
16rjJtDi/oZ/1/oPQwnLifoRGxfJ58VmstXWcMOcUC4GUxsZYW4GYKhCT7KdVr7q4honK2V9O3Bs
IJ+efpZrJrJHy8M9dHUPTKbwM3vvYuG8bybN3afALI49l+9eMdVuVzllfqzIJFau8nnslmscCR3e
eGjfapTOTn+EFUTBSKXCPUyxmuL9qtEgDwfnEE00rNHErV+rgddJauZrs3oxMm0V5J44UFi7p5FN
kYWxklI2x3i322P+Xm3wX3dulQ5pVazkgi9jEdd7LTG1lUk+z/8A0mH/DeeQmrK6zP+cADmVOoCD
K0G54/ZQqvQ33DW1qUu7UiX5ZnJtVtMSJdxXtGmiHDN7TBKjXRNb/i/YXveg6+yVhvjF7+EVAmKG
osqZQLVBElThTeUejMiqHukaFqzcaA1sNM/H2UoBe29yyaiUGudf8a4baYKYcEk4iJIj5dTVenPQ
1SF9EDj1PORUXlfOmvnUWsbTZt1ykDnU5s5Y6Fh0D6CM3IOSh9WTOyJ6E5RtuS8KnD2NqcOmttUx
pmj08Cmv+7U+/6WjjtOUdwJrRTOXKIPInNJQZIT3dbs/2uHgPmuxjSefhiwL/S7IYCIavl0/Xy/t
iXdBlxJTfan6IN0I2tCV/N1Yfnyn21l0gIeXvYyuUcNpro2dYluv1wNf/FoqoeAyoQbxKv/fnJ3n
rtxImqZvpS9giKU3i0H/IJk8eZzMkavSH0KtUtMFvefVzxOa3YWSJzc5KmDQmEKVFMlg8IvPvOby
5Q72snXgkni5zM8QDenq0DWEOKtD22GdlNYfkOD6fnvNKx1lWjA6UF05S6KS2EWAEbPSGCknvhAt
/VYL6hfK8/SvycRYcTRwKEQoZev8qTL1yMmT6qFDs9dPFOzc48EiRq/YByOOtDI8cb5YSte+663B
fqNvCBSUHJEIsq59bk0P/A/z4YjxvX4vaK4By0RbFTm4ij8qbSSrMnm5/XRXjy9y4ujdcnqBPl/u
qJkvdVrP7KhVKQUux+CtHsfeI5HHKeF7JtBRLbQkfVSdxPA1L+6O5FauxB+6u1wuJg1X2lC7yJ52
m0O1xfUy1N3wrOJF/5wt7vjcOWYZbEZVP6vWVGJwjb9tj3Q9dpnt/E6hjgsrrVBDu3DEfTku7nlG
WsxfcVk+CdycGEK3VjBhehcMmzs/6sqm+jOSWzHinWdUttCR3Er7OcNM94S+hfrJcqfF75veCT1E
/k5q0mPrrYNGWfgtgb3hAYvEIKppmsFoGR8rJtyn0WCIYqLwxQDVTIf2zi236tlE9f8PTUuK+9tv
60oIRfkQuV9gDzS+9km0OopWUTvOlDVIh04XO1U1S42DkHbl85ZS70yoULxmnrk7E2lpZbHutiSU
luKcknJB7LTR8jDpelpFayFCvRzKqOYyiW4/37VcVuJWEKskelOY7KJ3nWnTPFnctmByy3vMjtvp
EaK6PgauvagxKpzN+lVYuXbfJHwQelqgyyZwZ4UJtqzYYY/mn1jkjh+GBhcEPL0V9cnFbhVLNaPv
kWDOtOw+xWf2txlNkmUhmUzEJelUt4tMxVq4Cub17FmlGWclEUPg6BhMd2lbh9g9jyHW0MjNUVBE
ijcegQivfUUGiF7uO9nl22NRE7Aey9rVJGklENtVj01/aHpxtrT4IARfO4IAtmgVEYAA8xqXASPr
XQcZPB5Uy6Ykylw09BI1UQ+O4GvKGvtJ8i4TIAvo8M8h1S/X+JKVWdlvHRleN89ZpPUZ1rzgbRHg
W0jVRJBN+fSh77rkfY8v/cMci0ycM0VkjD/AdlID1euAD+fiZR9uH9KfyNfdlS8bZmCr6CjRWJK3
1C+/rfYcJY8d4UXzYIet4n1dcpCG6lieqsQ6N3XxONXijRfTI0nMl3JW/1VM23Ozlg9J12DVNZ/m
Jgsstfow0RhvBiMonOWsaPVJR8pY8aDVJxyY0ZhCODydryMtc7C/Vy5Smn4SNoAiJf24XQGRCXss
oDi4EQUSSNcRfErZjGbQm9aT5g1D6Ehg6MG+yaOx3zcG++AVqJVJ5HdxRaxqMW6bjam0M/Yf4yy3
3nrAJiqa3kvB47aD59cgQ/4FcV3/A8T13Pn96H1TOlpSfjtl69sVsvn3GGxjF5rL8pzTnS/91Mry
P3VFQ+ByRSn1iyisIfW7Gg3VYI1j/Y8izrUjNu+Vi5MdZHSCqiJQp31dsIxo2KfV6kaD902IcntE
+ra8rxoQZe6EUnOnFhiNt12BmTfMh9tbeWVGK7WZLOA6IGohFO9uTRFrsdPAJ4ly5sG+k7ePWtxj
6dp9VBOX0bdWRcooPlSe9pLayr9NqDJ61h9J8V49RQ6jI+qjn9f35YegIYecFIDRoi3x3uBaK/v3
G/dllSUnL24H34l/3H7wa9EHtD3lkMwCgTNdriit5wEWcG4bbUaDqHSdoE4JQbdX+Ymc2Z9UIhwe
DNCLYTLvv/BMRcll5HobkvUrpF03qsoOYgoA8VAvysxvCobhDQOV+6WoujOI4zHwtNT65MYL5NXM
Me9sLWnvtk0ObrNqPjPKTp9WFBsfESM0ItHQvl3sVLxB1f33B5ZSVF1igiTIBG+hy13qMdqs+sZw
o3bSi0dGfHqk6nPvp4ne3XlbrjwnirIchJSrr4YcGcYzDDMQLpeL0g/fUGbZ3IjOTE4Hs7UBW7bW
QYZw7bOjUQlbinElVZ5+uYq9dU1nxLMbCc2tI1hLNm3R2Yvarc4/WVbWP2HD5j2W1eR+6EQrDpa/
1g2hCSIFZlAmkOThy/Xjbmo9obB+seZIrZCOkUsW2X0NMiIY4tT74IhsJguYN191Crrn9qgf/Iir
Oy1hXyD5uB330DqlyYBeTXQ/3NTU/DV2zPOA5EZ4+yO4vYqn7j41C7ziQufcjRSj65/GvkIxwFOG
v/Ms4OU0AGbwBHDKvLhL6dqsNFh6jqo2YjUwak6YuIi4/I1nAcuC3hEpLVC2y1WEVRilOU6czSxN
CMj2hwo1xIOgfO1oAsKDLwjPSWqgXy6iu9WAZDDRcEkr/a1wt+zN5pGIKaubnw3hoBmy9Ag/tLV+
8kCbHTzjtTqVWRe/AH8muKV7ln/sGEVtorbMp5E66Ezl3QbPuxgxN2hd9+tge/kfplEstY+pkrr5
mWopRcDduVgPVj5tro91T5PgslPF/x4nem6+p9STGwI0cph1VBbKo9rKcyRtraG213kwfe0cZ9Cg
aJ3m7YZPXBIYI//rK0UrJymOV74QPpMXwxP919sv9VqZQq7N3JgcDGT/7g4ElZE2UyvIYWro4UDc
LbIHbgUomvM5p6Y+DcZoBYvqrB9ur3zt3pMkYSaKxCAYFpdvutD11magzi20Jem7DjuIsLWLP7Su
++CO7kvq4EF6e0Wbv3F/If264u4Am8IF4KJyD6GlHDJG+S4cfTvD/Aq2eVMOvslryTfeG2DApPcm
pdjuJLfdmI3FyC0rZtyZy65eWr9B1/vU9mhVpGQeT1uP+my1Kp9Te/AeZtQpw8Vwi2B0x79A1/+2
QSDkcq51ye4DKQGe+HLHO09xR4UhSJSg+nauKnN6+B9UHVfe68Uqu+feprRLEhlYV0QJ7lATNyNU
AW2min3/rkjW7K2i/o16Cg02FwQTTS3KbuPyyTi7s+LJMGvU20whsK2BLZsbt8/PawEvNhAdHalx
8xPnsztANr6EWg1UkeaSPr23Ri8lXynbcEm19NQnmvu5y4c1Wvu4C3tzNR5qozK/MX+c3uKJLR7S
QlGCbQR2cfuHXQmaFAISFUr1rNJUvHx81GLNYapRqEk3u/MJkr30nKRSGlUrKIuS4RmevtFkGV9c
tZs+3V79tYiMh6ST3BMkEmDkq7ttKSlENoYZcUTJOHWBlyfzcxpbUxNk8DeQ6MPfMCzcPnnRWqmd
Ikn9qZ8pivO4Da2F0yOYYd+tKFBChanxCTMmkUZ5nQn5LfB1+YUrzIOffSXyQaalNpakUICRu/jj
LLql5LPsOHn6/LyOY/nQKu342RMp8iITeikOja9I7WP7gHtzJSlgHMGsGKo6kJH9bLVQNRpnI6II
9I7Gv7R8GQN5cxyw76+s8hMCyZeOTxfwlMtD4eUin+zNdSJtxavV99zG6H3LbMqDqPr6e4duCtBS
8vSIcvt2siqczqj7yYni3hOhqhTpS5p3eWCZi3O3UPb4pRcXL7fP3JVF5bAFdBFQGAmKuXw4jmPT
FBrWJWas962/ud76rva0L7Gtd091s1XfO2c5sp2/EtJpG8KJlA0LdMX2Yx48jTL6T6kTIZ6dPNBw
7V9Wi96Cm2gG2qr0S1utid90HpiTZbG9N8iHNFFtM8TsXabXptP8fsFAm4xPn16mhLruMUHp6MaJ
2xt2JLxYnI2iHe9wuG1Pt7f79c3JKvBc0eMD1wXN7nK7G2GmGd5ldoTjnTh35BMhSiIhinoLRUp9
JCJ7tNzu6PaG1w+cKjuCBWQHvdp0J28Cwas6Yxzq2fT7WTqfP8UeEzXpiP3zvf/Si8qE0imbstrR
YjTd3TIwgxWNMh/klq8DDqvIBJ0YjdnjfsrU9baBpUNvR3asF6ER98v7yUgMIHgK62GJ/OSAOAi2
bDkiF8r9ukx8aDSCxebWpynMwPvy9Ymk8UqxNjYW7oUSrKJHDs8U7X1WONPRKOL1UjwecA42FOLQ
vrPZCORxSCCtKKtn/R5GXnyvLkWbHwSdK08kBYCwyWB6T063S2XoGZQJpCsrEqmSPBZZrp8nYERR
3Tr1QbS+shSsWgY1EskIC2t3uZpjithElcLrzpQa6bytDXAe8cKm3o5aQVeXksJ20qsMeNbuPaV9
mvXd7JlRZWV1pMxI4CazPt9p8AgPDuOVAIonmK3ieiEBAXs4NoO0bkg304xwwYZnW8SIP6aJ9Ubd
suKL1mnqHS277eCtXZlMsI18BSaMakhQe8q8qlE04U5toGNLEdzOSNstjRvGwjEfJlF06GBO5suc
6N9zz8g+FAYwQrxgsmjZPO8uLSztYUNLJLSFOUSJW4io6TvVHxAzenLi+fPtqHdlj342yciXcY9D
6Ozys6EiiSkCN2YNpekS7IgNUWCCRDt3ZZyeby92JeZRdzJ+Zm8kTlqejV9iEDM6z0X+yYxwRTce
ST2sO2VVJnQOMUBZlXL+bdQ/aRbwHqpdpDlBWF6uN4tm5hMGkRtvwDY7DZZz6ZbZwVNdOdE/eUQY
OktZiv3H4+RT3jYiYxV7NV9sT6ynRGwDcv+E89sbKH/wLshRyEJQZ3gEBHwPU8WRXFRG7tAVXDvt
bez1CaIE2VGqfQXsj3gWURwRbobZjLQv960tncVCslWPMCtWHhTPjV/6ImmYSqFjUviZqdQnt22W
e9zHlh9l3a1RtZjLfYc+xFtGNNajZzMOtbK23hDdEQJ9Cq3AeyVL/dFJtz4AFGm/s0S6Rr+7QQyH
aWfKni8fn7MLZIPR1oPduHpUWDTZRRN/d90u+TuLSCkXxEANmRFebo/WbuWIiLIe4ec9AZGr+692
0lYfbz/K648Fm2TKPLSlaBIxd79cxSyTIkeMgNYyCns+c5g02IaBMgEYBSrR2ZHz35US53JB/XJB
ZYbknS+2g9iFMjysoqvpXablj7kusof0KYXrp41TQHnmIPUyUollSxohCzX/WeJ0BRvc8V76vm5P
TkaPkxqyuusbBPZu78vrz42fyVhNto8ZqOwHfka2tYD2HCdas6IN2pFEsJnV0QcLYBy86Ct0A9ZC
O4AmLvGKq+RyS/At8sBwYb+dJUghQj3rQq2utUBp8yWKq4ZOOfLd92pT9yFKTWs4FaYS2FVbHcSY
1x8+PwRzA9nJpaDbU/tMjwoNxocT4Ug2necYbXlj9Y6aR1ea1iwDk4BxAISZVxilpNpEHzO+ZuqQ
QPeHrHRO4nT0W7elurIa1F9WJBsFLmSPDWhoFCI17eD9XntUaUIp543g6Pa4rDpPKXuY+Udp4ph4
rqZ1YKij+duRlERfgoyBL1Ba7EeMauNqtTRkirJhdsJ4nddzXjnV6fZZlSnaZbxmFUi8SAhJwY/9
+VHHboFFo0tKmwMI0NWWs7Y5P+bUoejWNRhPc1E+6OQAB6nPtY9EypzLFq/U7pE/7JebFknZIRat
ySZujfM49FZ86mOBVbhWHS11LU4RnUi9gZgiTrLrS+GpYCjNyvuax6UKp5yJlqZlOa7KA5e6Zf5+
IfOzRGNEBIJWEnAuH01D6bpXltmJbH2t7/UxE76YUvcgdbj6VMR3+dXLALx7qklbJXB/obNQOW7A
1KShDM+qc1bOn4ylFe9uH5SfFLFXJ0UO4mjVkD7uP/CMvl8KPpAvD1DTqa7aJYi9UQeDvMaRnhjJ
/WZMjJDoRABezZYHHW9ISB+NOJcLerwkikOoqYN5r+YGqhHlJMJByf6Ciag/M8nTgPxa9VkbtOZh
KKY/NwG9wtPAJkxxOb6tKsc4QXpIfLRAklBDij0cNHAoSR5XIP239O72A1/bX7poJGeS6qPu59JG
OxrNutFRUTqhR0IUcUTbgfXgBDB+NLQjTKl8YfsNJqxJb03mAEj9Xx6bggGgGqeuHa1DXaGzP3qB
wz6GKZ4aQZIYjd9DjzmjuWufZ/KvCOYJxgBzl77NzNk9t+Nk+EqyrZG1YagjRnMOVhUmydSXmo+W
/vQ8YvrzlHA/Mjdx+wcvdpeza09zOG4S7Dkn672zeV0ABEytfQ814XPTxfgj4+xh9KjW2rXrs4pr
1wu2W7l1p69G/lgvaAv8R6N1Q5J1nRMVJQTKRtn6B5Fz720MGb/cfjnXwtave7U7/I3WppwxBkS9
p7d+N5TGZ2uwtLdtnBtBa+j2HfJyVuABmgpur3wl+IPnQkjOo+SliSCPzS9xa0lqz+ydjLA8We3T
uKCtrom+P99e5Up0BB3HlY6eqYyRu9QKlOxS2LCbo0kM2D4KqzlnRv20WEt/EEZel1fYcf2y0u7U
laWB1LlICCNJYgWGXs1YYgDSVjYgR46CZW6nKt3f2US4E+TAMkndO5so8DmGts+5daxquau8RmFm
kB/hma9tIt14xmNyAGTtG4VpmyaN2dAoLLoRhRpVqdBLm/WHQbGOMHNXlyJaSAANWN690XGqdFli
acIh2SzasPX0D7B983Nfg1K4fTKujD8oeX5ZSh7QXw5gXYoRzK5tR4ptOc+ekzZRH9fFkwkHK1q8
uPmq1OLfubsMvj216UPmkuuNVef4rVC7x7GyvwsA/wc50f/nZzH/QCfuCnVnmCovG8qS78KoVPXO
0TDNDFe31vVTVqu278L9QpYim9e3TbmZnR9bbf/ozmbThy0OGGd7rYGeoXPU/lEM6nLUPL1SMtJ9
l0NO4MF4Se1FgxC44uVPvCIztZGeSKOmXh43z/mqedvbVAFVpWoUMCbMtzR/Z4zLedLT51kinsci
e7c2yr2tVZ9rawhWQ33TO0owbwjQ3n69r8ML2R6NOy4eaQfzczL+y9vtGT8Oem1tEYL68T0qb2Og
ogN4cIhe321yFSp06TNMkShHWb+s4saqNSJGtkVWn7ZUA+I5LuI32tTbgaNC9fzdZ+I2omUNCAle
y6sOTjPGmQVRSY9G3WgjyIQCEmuvfLq9ys+0e3d/yvIDhjsZEZ2H3UPRJHK2XtAedxUlBhkwzuuj
ZyXTacgGlL/wo4pKvW/OCc4nfrPV8xl7uzYkLxandTHmk4JlwKko1/ysCGG+8cZ8e7JnG+w71+sp
tzfty39Ax9BAwVvYtTeYXquVM5/AtZg+jKkjZOMVaBxHlm6/dIeQ1MZdIrlu7Zo4hWlHUmPv+9r0
tY++zhTmqom2e7wMgWJM+p2il9u71KsAXXoZzY+ytM4M9g9596/PJj+HJpVktsP02vtw4L+7rHnu
2VEqsS19V6JipCfmnRWbpZ+LDcFfV8mCUuoTqsL+0U3VBPFcFD6Z/eTPnTpGHTTWg+Ml3+ur904z
BSg5dScX5uVh9hRQPYJkIerT+ImUqPpgF0n7YZgQM25U9YedOc25hPIbGRsKlbdP3bU9oUpjvIdO
F0yd3UWtz1OR23lsR5SKa6hly4ZZUXbkD/36e4WvhvQo/SKyUVQZLx9x1OK5p/nNoK3GndeKx/mp
WsUnE57GKR+830cysRwuceAxHeqzPURBUjXGrHPsaExj5xQvRha2Okrat7fuyiCPZfCsMOlFU3nu
Rb/KPjU0ZWbAVBXF6COjJAJa7l82vfXClf//67wiudF11oOR1OhOu8+uYoXpuHy+/UNe7y4W88hM
IoUEQw1h18vd7fResxMx69Gyij8pVvXAUiBAJ55wgaRVw8F5fZ0rsBycMWmCatMA3LVsWmvCGdmu
9MjcFGX0aSCN/iTK9FG3a/O3B0GXa+2PJ3cqqo8FjcBYXZ5se/rL0ZHT/Bv7h+EQatV8fZi3Xe6f
qOPC6myQmesKR9UdPfVkrE19crqBmtRZjzoj1zbQgnwtNxHgvilT2l9uLyx5VwkY1qLFaQa/Rq/u
LWlkdeotbTndfrRrS9HAU2mQ0NNm+nC5VKWWKEqg7QU8oVJPYwaETB1crNecuDhY6toptOVjEUSg
Su7Hn+j6QiDHFYJS0zTfGnXTPCDz25wSYICPcVO1B8dQnurLsMldTFMEhookZ+4xfoTrtUizmkfb
VFqCM229U4b1KxXfUJ5itS1DBVZiuAjv6At4HTRZWmdGABOX/GPvQwngPNP7RGgRRvfdXY2DiV9h
cHOwoddX4XtG5gj1vX3bZxuUtdXcTMPNVzODYaTDhPbBkb/ZtRPCDJRSENkhyG27E9KMXYN8Ka9N
ugLA8lo3rDsbTGTMtjt4oGsnBFAONy+FE4iV3ceMlLYGs6zVIjXvhZ8nix126aiHCZW/P0AiPigN
r+QfwIM1bNWQ8bKQnJLP/suHJlF626wgcy20IXunuAgGmWpi+QWeDKeSA5T6Bnrioe3F+llt1e3e
1Ns26CqnD+K5qQ5O7Ovn5+dQ+yAjI0Xd9qOTuKdMZaitRnSS7NNauyMovgJTN2ijJ+hW3373279c
bnctVGqtTYQgfA97FwqU2mbRzH0ZwTL+eHul1yeVfJ8PXyrGkJftA1qPkkJZVqwk9T7uvDaeT0Kr
2gPrmdcnlVEiNw/9VipImGmXb9PtKyR2a29DbK6v7knJk6gC/nlP6+1oxPyT6ngZXECiIT+Efiyw
IEZQl2t5VVsmVJtqNI59bASzusRft0q3jLCdUf7xJ6WPi3AW8UZWhqv6Yw7QtImSrk7HB/6TOTlN
VlKYbxfRNS/MTZIvZa8UU7DVzhamuPW9adN5rLBO2UABD/bQoU9bZW7/oivjdzDAzSdcwnLNj5tx
+5JvcTf7QzdChkwnRWc2kc9CvE3dmQqg1PJWQ/lXYUOKDtDr4tSfVDFrMN2M2fxq9SPRd5GTlvB3
X7xNJQ8IhY6B5Kzvggd+TkxL7UmNlr4c7rolU6lO0/TP26tcEcwi2spOJrMK2iF73YOUtBQSGurx
8aIw8c3m9E1VbR3Seegh5E9Wsyo5DIfKykNMzFrIpe40vPNytt0XsbE+ZYo1PxZjPLwdtiKGEwjC
6qgkldHr8shwYmh2yZEKRk972MUG3Yl3rQ30khdU5e0mDZh8uKgNz+62hEttKptvKbqr3rWTwKgz
jj3AvL2wrZkOyGwOoQci9JFmSPzN6ruslLZYg7hv7Ngoz443kB3kQ2uAasj6k9U7CIQabZN9Y0Q8
eXdJZrFAinzs5vcGnpGQsVwomTWoq8qnjKk0H/BB0wZmX8dnY6D/B+dZ199A8NmeMqd3XlRzwXtM
bYeqD2MHrzAfnbK0CtCZHE+ajkxJoMWWt/h5rU7wuia9f1rzRgQ5TFU4wmVRfeutClvXXlW0PzNS
k+esxmvlvJYrfRu05fWTi+p7DVgEjHoQ5ygR+33amUsoXGucngyv7Km1jBSllJRBJD1gGvK3D9Tr
1AEMDqkXeAWwTOYe1DirRaYvVbFGxmJXj5LNGhpzWr7pBgUoS+ml0MD76q1dLEeSs68jJSuDzKB3
SMnwimOBTyoDYI+hfGep01kHkBoabjUdnMUrq1AvGviqcOc56FVcRi/SS1OZc9ojw5jPiMhumB6Y
i/3b0FDsKuS3L3mXpHy7eKxZrYMk37BFST1kjzbosCCzS/dvPMuvq+yShqKFJG503QatqB3Dsl3r
yDNgct0+Ea/vFp4FuAdZAhuGdsTljs1uMStoXrFjRdX6dZcZvllUW5AQ4Q7Kxp9mg7tAAYQOlCAx
06Bi25UbreiMqV11EB3mSFshXUrxpaOe6h6Eom9EBEW0T/2iJtWjUnTwpVNjxmEmUdda8XNDce3T
sJnDt6ZJpyfPNdP4zozX9pNHxzsNukaB9dZAB0TFq/UU3+u2Ebu+utLfDDFs2XBqtfyof3zli+K0
yR6CtFwA6Xa5f0WBNdRKXzRa3cJ9WOchYYDTS0qtqldB5fbKSSlXevFp6vz2HSTxdCwMuor0ZU/B
EtWc44WT8+oSUw1FDjGe5rH6d1aRWEEJc3MpEi8fMAHR62Sru0aUQHRYrXIOFSM+KixeZ4iSEkCl
9n8xKZerdGpXQl80Af+vRvp5s6bhDoSiuKuR/glKD8m528f+CruS3h4jGtm/ACm4T0nnzRbdyBQ2
KsE8P4pBn+pAy7YviREjuc3H7S8NebC3atZneFLeO/zjmzsHlKRvuFP10lVbf6/WyYQJGK4NyqQi
/JbVoJlmvT2bXUvu3eR/mYOafoI4VB2EoNf7JaMP0ZTeB4CF/QzZ7htnVFtziTpTm6N8G8fHURfG
x9hadCx9R/sgpb4CV5EzLdiGSFKi+WDu4gTJzRSj6bKg9uSB3c6z5CFL+/hh0dVP9mLkEfIkUEdQ
OzxTbZSBVpvjc9YYn26/t2u/g1GNTLfljJ5+5uVBadc4t9VlmIGqVs0fALYEtCDmfu/qJun+rSi0
Y4AHzGV1Mtp5fV9pTufgBOd8q8y5PBKpeB08qeqkyhtpoGRB7pLlRWQWR+OnjjfTRKNzxicLibmw
XIX+27cBQCGaGdzaEktu7e4cJ0+xixIsNU1z8nValTHsAe4cVBrXtpe+NZ0gcgPJKt9tLw5Ynj3Z
Yo5obX9ETicOxMScdt2QilnE0zZYD4szm4GiT/fWkP+LRsMRBO5K8UqRSDlFQUVuDRz68hXrq+VM
Yk3naC5QT7I4Sbgr6slbYRqtT1evpv3vGdFSjWUwzGv/EOe4ONRZMgRlNpkHkUIe7MtLi19Dr4q5
DnMXCurLX1M0ND0mxZqiMrONl6ZvtnAe6+SAR3jlJKHujo6anHbSp99dI1rrQozoWUVp9RYJ/qT/
MGz2mPuqYvQHT/Sz+v/1kSRZUbbZpBgpReu+izPPkMHJp9tIm1UdD758QM5M1dMMEeMsJWVOuq32
G30yBmhZVXme7Hp8FFr7VS/L0TxBfc7bYGvrwgS3l2ylPybG/LmrJk15wEww7xBKEBXEDtLkN/2Q
Tp8dBH7+ElONu1OFH24+qZwbjL/so4ppfx/LZ6MFR4yS0w6wuZevS20qxUQ2DA8bsGanCWXpPxeU
mb+PlYEL35C670Vsia+uUiT3Zj07z2ajND4qzsyOMlSuG3PqHrvS0Vc/L1SPh9KcM+hbANIplPLb
0Wx/tuSPpQtKgwa0kcQLXP7YrmkUO17GNprNygnSbXNIXebtIMXb3xWswoFCw4SeNepR+5l97HRS
HyBvIzBjkERHCh2RNrUfZ+vXChzJ7Wd6hfWUy9HehVcGBF+C4C4fSiRuibU1oKa5L7xTOa5rOJqT
HSrS2dndrB44ZWu8N5fUPKsqfqZemSvn3mr/lXcz16me9Ce7H3tfL/TBL7auvZ9HxiUAVI/KoVez
b36rzv9JUC9C3gAAdr8VhF06kZRGdWqnb5y1zZ4MkXrv9cHu7jWlZjo0GHGHE0VXv8DHXF9yp5Zd
/xWMSm7mjR5sfW283zzzSBb9ytlggsOoAV0L3Hj2qujVih+61ZRttGDTDo3PSKOiTo58Ha58LmRB
rAKxgAbTvo/htCqWMHGDEfXaiTfIs/fP+ExNwZhV1nMTV/YzOrTFKUVY96AUfQUIZe+xEsBGCcA5
aPA99SouddT38DqJhFV+Lu3a8xNDRYilK9Txw4JF2Ju4hwBr9vGfTWGjzlws88F1t4+6CEnStFdd
Oulwimi0XL5+TJwtfXaMKZo2bMizzu4f2i5V7pDSOJIXv7qUnFRJySKJvL5cCg1UJRtcdNa2wv3R
F6txv9bZF7tsjogQr/ZVPpRNTUCNRWGANuzlSmiF12XjlFPUxhiRqim2PE5RGB/stUtObYFUy4Js
XhjPovtYqNV2Mo3fJhPwG6iNZYLmkdEb+xvGTthtbfLGaHNBXRhZOXBdDEfh88qeygrcNWm/qhgl
7/Y0tzYP4mQ8QnWtCoCUfRxQKI2PJT2Agzvz2lKQsrB6Bo8EwGO3qWkPHM+p7RHsiVBDzUzEQ12v
7cMyH4nh7b9IuXVgQvku6JbjhrA7k5tlLHOaMHBPHbUKEoU5y+haxbnDNts3NqN/wb13iEAJHblk
vjIOk0sjKEWrmcuCudnuITFsM7q56cYoydYR0zBD861mhFTvJZ2vpVtFvzat2g99KmtwdbuzR5Bn
o9Y1j2vqNedYp8blc7MiwygL/A3N7WMbV/lB7XPtXUgHdom0kVgb+e9/HW4ww4hTAKWROgNJsJGo
v+uSZjoBFrYOXvs+CAOZkCBrsglCBHP8XfFLRr+OmMu3kTc0arCapEXjHB9dmT9VVH9NyFjGoj1G
+1Ti3SDmXj4RfU8AEkndRIY5ovoNWHX9aqicAj9ZHfdhwWAHVgx+qW/E0vdYZ6cpvknVqneaT3c7
z9DXNOb41FS2HorUNDpQgM4QdpCHImcVYpTS6XFz10zQ2X3qd/NPbeyZwTZbhld1UvT1SiE7Y8OA
EmLzsOoDJn9qlhE2VGyj/dWbe8BXeZf1gbAr9y/+IvWHZY7Dp8Y0kiTMp36qmLNCivO3IavvcjFV
qLvHovkW51bq+pVZWQBd7GlKIy+2UPNwK218b00aXruJUUjBHiT51bTcPpZFDMyLSsfvMtMMmVXV
08nMVQWqgJK5tFjspn83b/2aHaRk+2SJV4GKqswHJN3z9ZXg5eZs5lYTiXpaQtUomrvZ8zFnarTM
OVhLxqfdaycpo7NPHQ+6yt69doRDVvDaZROBe+3C0tPjEG3fArwNc+vGUeIQIdCjG/+nKNjlqvDW
bAxZZfOIbHBX0IwNvE/w3hlP2CtgRjNTFGFpd9KNfNq8t1YrvJFJ4ZwDAI7518gedup3y0kxmN5W
yCqZvcZfUebZ5tNqZ+ubdixq686shz6NTB3Z27iL7YJpldia04KQ/npve132ssLenXwlhdp9ytoh
1v0Kw4dT7KUIqBmU7kug5MaCuRB1oR4yu4V475RDAlU6sYcxcuYkK1CP0FQk6Y0WT1kcw5btNLuZ
sd53xbJ+V81yer8udn1vSq/LVcUfi2XM8aPCh469/DZ5NXeFBfXkduL7qr1peSRrMJRR5ePaJau8
/IqrdlBLpekLWiG8zlzJGaaW47i9y7amKGGa1IWvq51R8R0V6XAehsYYaKYNytdNoFV1r25T/cMY
twzQG11UfyxLxJvMTKXaylt83v1+2gTDkq0fTnnT2OUpydWtPaNFh5PDXK11+e72Q70qxglIHBHp
CmOABWTbLx8qTUdjKMYuiwasseEpTea4haahtO/i1VMcbCMzrwkKJeXGEBDounBaGk8EzQKP7FS7
pkbrOq7/O3n8X9+X/538qN/993Ht//mf/PP3ulnB4KbD7h//+Zx97+q+/vfwn/KP/b//7PIP/fPt
9KMbxu7HP56/Nf0/orH66xvRp9r/mYu/gpX+zy8Jvw3fLv7hVIE5XN+PP7r15Qf16fBzOX6z/C//
p//yHz9+/i0f1+a/ODuPJcmNc23fygnuoR/eLLhBGbSZHsMxFGeDGEckvLdX/z/ZRyfUhUIUorlQ
BMWRJisNMj/zml+///aj7NFk4m+L+Fm//eeP7n/+/pt8Jf7fy7/+P3/29lvO/+3Qf6eE979/0f/9
r399a7vff1Mc81/SaFjeYCDQAYmwZ+Ov5z9yzX8BqJAW5y6aEwAE+PgLNG3F77/pxr/IEckEqK3x
7ymt/fY/cGXlH2nev3j7aHISyEmxBOO3//tZFzv13537H0ov73Gp6drff1s/qbzaMA4RDgF5wTDW
6isp665LMagbgha323NjaNExFvqy83CvYwQ5irRMkjqPSPKs0X2VUjrVaGdDoFSwHiZKFfCTRHKM
FWNPUnJvqNUXAq5ypEuUDwG/6IfVodUSuqF5QO1C3UlX5M388uZmUoh1SLkVCoDkTKuRXHfMzEzX
+6AsFYg0kMDf5MPYYs3WiSoYPK/CyVltaRNp7V+j1xg7ReCNraNogvYvyplSOGS1dbRBQ6k71xP3
6TaVKRxvndAoX791qIJK0BYpDGd49T61lWi1UApxaJWiPC5JHT9Eua7AFXk9vpkFpfbCOaTaKaX1
Ly83bcxdFJmxwGynwQ0cQ2ImhbdXJd5YNmrmHEZI+550Gr8cpTD6KnKdsAt0NfSoYnbOR9KmPYzN
1ihSkZljL0kGa/uq3iF4yyqzCyq3Mx/ncgpRQW/3GHnr7IQjyL7AFuV+APaydmrCM9qVTIwuiPSi
ua81kxCSGsI97XrnAXc/5wAJ2ztiXronLbc1PxcDKjw7KIFfax8kCpFA0XVB3/PUQESpTiOByOnF
Jfqf2+rl7XT9MVNvJq+gIMCPpeR7uVfOoiJQletVUIRaeUBzDPefKbYPELObV6YxxF5ctQj/sGd8
0WsJiRDYsdpWUxXUWu48LHrv3Oel3bytHau4f/2sHNJw3gMTXs267d8VgzCXPKZ/Rd6J73STH0oM
Wc/Kor/ac5FZvRxqlb4aNUZ8XZ4xVNcad6WZWo9TlO9N6PowXI6yuomGQekrrJvKIOcDh+5maqAt
onSnlLl1GFD2I0SnPEuhfHUTxXky53UUMZclmu8soY9kH1Z8TNQ8Pt7eoc0J/Xeo9U00hKIL8Rgt
g5CE7x6OLcl1rP+6PcjOfNaPot0DmoEGUQZVAloBNBfG5KOi0UgaOv/2UOs0Sh5uQLewvQkeSafk
PfIiR0fhJpxD1SUNbK0miDqIDbGKXnvs5j+4DbOdndpcPiyouReAFptr2RwRKUsCurcMMidWzopE
7qSKk756k2T7jRYNARR6XWvVrHpQnAKiVBEQvX/ppyE9VZ45nm+v3NUmUdAgeKPoQO2BguvqtSi7
RMdWUs2CzsWbzob3+dNA0x/WSoOp0u2xrpbteaznTokk/6+BtrxWYUmkmFEXsKdvYRQOPr3fuNwZ
5qqwxGuOeglYZQJPailrmGRJMyoXRZcFqpuKt4rtxbAgWiTIU6zSlqbo32m2mJ6w1q3fSHuWdymZ
3599XyzJQVNc8h5DLE9OrwgCjil55AVoPxZA1Xdws1enVv5OFl3Cm9ErWpMBQxjfVtzFWdBHvfe1
6ULrrWaXdaBEpnNU0YPbqYFvrD85I30/SVOWANnLr8REi6toIycLdE35Mqvohmakcq89tcCbwfej
VgRXAnmHVdSYLqBHU7XOgjTMmrOT18MJccF+Z+muWXoSRQ1qFOkDybRY02szWNeq0itpgMWZ+FZl
wpiPtmIUJPmmS0LbJtVwqKASHYoln/5tGMILarR8PnGT677Q2+qjq0X6m3GunTe5wUL4tTKMqZ8P
7XKinFGex6rUSgRsh+rDa78Dms10XmVHVPrcym/yxW2lg/1G/c6kZJlh3Jv3tJgbFHN3vuyr2Am5
G9nQAQIHXoDM7HIUJfLU3qVWEoRNFf41VxDny3GOzvNgx4/N0DRvwnH+5UAB/3h7etcwUjkyjhV8
6bQGgMddjmxUTgF4qksCR4hkQlsvMT5ay2x9K6tmjg8Y2jsoxtvG9GFO1LQ81tVcI9uLMM/ypnKR
KvHDrvW+pjTuvkbCnqdDaqHCuidnf/35kVsQ3wF1pZJyJbAKtkgbJyo8AeAcA4xx8tUSBXa0XT4f
5sXYK9hs7QdlV1UqgpBtrCEtmQcjvFGXJAAfaxyQFkZLW6YeB7uLw8BOK/Mrtst2UM128fn2jlx/
+HSmPRmKEauDKVjVlQW+mXOL73swhXZ56kRnH/CRS4Pbo1wVb1RMDkDsQO8BKCO1Oi/3HYU3e4yb
LAnqpGkKP1NRUrSHfEJKZzIfnLgxHuZZE58XIcJDiVHE/VgPoXkcim66R8PFe+0zLX+PzOkseVfQ
n7r8PTGSb1pZ2XHQ5mrK4UcjsIn7vWO0sbj0nZEkpVbBc73GUjTLPC09IgNBL5TpFFFgPWkJUIrb
i7s3ymoLtTicKaUyyjg7+SnlPff1It2VQb4OB56BAdRK6Mxwga+uprA0a7efTRHMQ/7OLVTjo4ij
BmcRQZ3WR2O7bw9VPZsQYxU7/pSVKp2bUi/F2QUodR+jllXwj57+U+ej+ruanHjP/HFrJQAUU1fi
AqWPu7pdujJWNNwORZBA3L3LF3d5b2ZGcrq93lsLYSMhKBXeZMq+GiWtFy1K0NUP4jQfHyyvRl3c
68WJyH3Y2Vr5WVzUWTimFMc1mosgOjlJl8dUjFkLQLkTAdWVv6fEedfGJg4/nfO5qsJz4urfb0/t
GnVFdYCSijT5RtcPpZvVgK42LM1UiEDp6jTIMW6K/DiMumNNCv9O05YxUBq7e5wSxD0WKypoQxri
PVtp/Xn7p1yvsuSxAQsCRU0XcM1XRcZORfspFkSE2fLJdhPtKKQggQHAeecyuL7tL4daXU7lYnQi
GRhKJ6w+I9Ke3lnoXAVT7EVv7B4Fk9tT2xtPPgcvHnnNbAe1DhlPnYv0bJeV8TNO0wnpLRt5FPA5
O8+9DN4uTxG7KmM7/KwR1luLaifEOp2nliIwRKjd1alqZn7sUOnGTG3QnhQ6PYfRQSc5DDv3rywJ
tb9vT3jrWLHEAHR5a1AQXDsOCCNV6lbjHEe1Xn9ogK19cahMH/owNB5HdvlUO3kWZLOZPnhRHZ56
V3ipXw2vLT9wHYP3RrP1uT61ZtqJqXS8KGtEMI0adTw+u0M/9I0f2fTSb8956/xS/wLUIQulFNwu
NzmchkaLykgEkI/Tw4KOm5/Os3vI9GpPpGTrPAGKhieC1apOAfFyqK5MkIXLnCioVSEeDDGNp7yB
qpjMseLPInu1STqLyHumge3gagL6fTleOjQgqGIjCtJFlI9FM2h/q06xByy+vvsYhZiBKrPO1NYA
0HpKqq7F0ShQy3D4swKYL8F92ll3BnGYyMuOmMbslXyvXxBJSSHpZRmBOq3hIhG1RkLNIgroIFUf
l7IfPwjNGHcugI1wCIUT0N4A7qQ2w/P38uIGUBR3mjIliYIlM/MP6ZLOPyKuhYc5McK3+lg7D7ge
ipNZ6BX1saQ4DIUzvQeUm/tOWexR7a5Z9Gwo3V9Qn7IMTWXuckNFvXCBJDlLbXjlu5QI7kshFoUX
tK1RgU+NP1S3sBrfmo36V5loxknNZ/MOI6nkqdKj6N4oUrH39m1thQ14jxcWtg711ssflavaqMRK
HQX0g41f4POGQ24PQAZvf6dXKCUJDeRKsnFVJPPlubkcZx6NubU7EQU95+F7qVfY+DYASbx8sR6r
nv7t7DXi3osgUFR5VX1YpnnaixS3f4UL7FaCuIleVgEpZ8HrQ0dBxGhOln8XY2MewBL1x05kLfqP
nUsJ2EuPHYTEtxgqFX4ee+W/by/FxopTcniGrFJPB2J8uRKDw5VFu1c553j1fIC0a51cL212Dv/G
bUUDT8KluDqkXdflKPKzE3YxKpgadl+UbmqfYpGfi9qauL+8nYRzazA+L6BuZCAuuPXLwQxw/0s6
dMp5SlJgOiR7J+IJC1XWwn3k1t+Ts99aQgnaQN3LBBxvrGJxEDAw6LKeyRke8GwtHQ9K7KQ7Stab
o9A5hYIryV9rl9C+gMFs941ydvoy8yvEQ85JOO2VazYuYBCZpL+ANPg+1iITNDnE0tSMMjRW8j6a
3fzktfLbxwsUtbx6fKQrHu9MTe7+Kla5GHT1HURo/vYQRJVzAsHqqavG7rHuZi8Y2tL87gAtumtd
dwjCKtzTptlYVOmSTKQNfQKK66oElhYK9Zw4Us5eJMxAHbj1l6Fagtvf2EZYwGGU5DOEcPjc5Z+/
uPljiR+1EMw8a7mdHaYG33Wr9HQfr8898f2NCfGOUcGFkgUxeJ0NDWGjZaNovDOMGfezO9bLY4NS
4k5IdS0FDsKahSNWl7kQ/3g5I70r1WZBPedsNwDbwbuI/KSFCXoM8aT+MLSxwKZcjX/aiZsthwme
yg8YORqGv2oaOHY6HHFCjN63vaFEPsKhIMlAHCkHECbVkygs94ilx7gjavJsU7w6ZwhXodIsrenJ
5FYxjEpSEzphjHdsmlVvzWxsw2DRjMaNfTcH7nKXKL1AnMhR5z/ibDEH31NF/CNVyvQP3M3D92J2
9Njv8HjDqIUtr3wbZZ3iMI9RH+1gXzYOjQydZTWKcj+9jMslrlOvtxWtx3xsKLSTV3kxmo1KdnIa
MFqvPp8vh1q3HdURfFPTSTe1Np7e8Uy097o+jU/1tIQ7e7Azq3UTYx7GMHRKHMIEljKfoM2rdw69
kze16Md/MiucbQBZg1dAGfNyAfsyjRKP7vC5V5umPxpVIvpDimXXH6Gb26fbS7jx3UkWOjvF9SyF
7C4Hw2nSGrCfRdPa6paDItzl5I0wwv/JKPBkUfGAA7wWv80Yfk4azgSV+973ilbxK1HsSZNsxSVM
5r/DrI5e6lqLOmU1hkxDXX/BoI62d6iYb7RK/TvpIu2bEVo9NYHYOqg9NmC+bYM7+wdTJQaE8inv
5XVcMjqZFpoqrnhKkyu+ChPeR8vYOvyDUVDBBV+LJjSWipfbtixeqsVpxcnXMMPjvwlWNY92op/N
w0FsIA1znynol6O4c4IFRF5g06Z6f4upjtDexdX59lQ2vywSbdkBIVFbA+97ijjkmxz3uO7Nt0Io
2Rc0WKygrcK9ktveUKv3umxQRQcRiWNh2uWPqFB7QWeOyyGZqvz4+lmBU5CP5zNRdjUUeF3xv2aT
gxqhZtAl7cM0F/HRGzvnH3zCdCeIA0BGkKatGiQtTTdqm3zCJQwHIriyORF16Duf8EaABfUXD0Yo
EvSr1pjusGihug8J2zQO1kM9x/FDBlrtDq6t4ce62zwOhaj+vL2Km4PS+gTWBGEBEaDLAzhANS6G
FAH8ZBirk+yAYU5rjo9l1y3vKBt3tBqMeOeq3wjDQRVj5sRnhU7UOuavGs8Z3JlTXyWp/TYfR+Os
u0p1srLeeXKEsWdMuvGVSadaQjmq+xIuuppkai2V2vEtI3ZUHPu4K49WOe4ZVWwsJXVwXMtADwIu
WCvsYg2kzurAKKCAh9MYqe6xIKc4alVdHJq0qz/XXr/3QG/VDujXUHmWdQpYIKuzmcCpaQZW+kzA
gLF3rejtBz2Ki/Js94X7V59xR5qVUbyPWoyCqlh21EbY249FGun3wGP3wOMbVwBgMuhLoDKJndcX
p9Stn9ErR4m3DGMYx31zUNWwPqOx+U/2FW0zmBCg/qBrrZ5WE5BmkyLQfq7SJv4wIMHqm9Hg7oS0
W6fHQr1QErLA4K/h07ZSjmpLURqkMWe0V5P8GPftq00cmQHPDABU5GqAUK72MeqXNgkTRqnQtj8n
Tv9tQe0yuP21b00FXoRJSkNXn47X5YeALZRaZTm69XGbLEjqIUfYoFb/+qeT9wzgGEgUmUPLD+VF
UuN6ix5nGWr1htdgG6ij8D26ot/Zlq1zBhoF9ou0b6BvfTkKQo9ZY4sWwe52du9GJdIeQkXkH2DU
Ncfby7Y1FDkg4CDZveMTvxxqQfABwQ9knxunsI92ZMcnhSzkXAjV3NmhraFgP0hPLwAfHITLoVKh
Dc4yIZ4NYqE6LlmX31Wakx/hW+0Gc/KFXCU9tJGI5uh6wu5ZF4o1LQFnDczjrDXWfZwqsABK5USR
+t+O0uFSGzmfCw+54LrA8mVs9a9jV39//cqSyqBICb5BdpwvpxuOcZim9AK5vfoC9yiXql5qFqem
9sadTZSh6dVsiY4pXUgC4tqT3prcLs1VzODaSlceo9LSj1Wki0MZatqTFevQD8eiPoFJHz64dbun
HrD16fG+Ih5O+i2FbS5nGnldCpEELeEMy0vfQa78MHBX7sQQ160VKQjA3SufVekAvgrQS+xS53io
0fJGVR7mRRwWPnQB56eC/sOjtWjI6CPPcGrKpPzcj+Zwjou+fW8mi/56C0MgK5QCZAQtjXLliry4
BpZa0yf0muxz56r5o2nH2QPCZH/ePkBXmgGgMhD/QCsIhz/KDevG4FhNKBaDaz+baAHMp6XutRqi
Ug78Uh366QyXa/4ZGinRVI0C1kQ1AbGy2Vsqx3cMkTX+aMbadOzGMp+CoVO9IRistvgbDn4Kq2ty
eFWbsBoe1T6r4UBBNBo+Tg3yIk5L2+40aGOJZ4ulDQW20mq6c83Jy/LlsYVCSktAPvGSigUU6HIV
IwhulVsPQ4C0U/nUki0cisKNTU7rot5VA2GFmujKr9vLur6GnkelSIQxLngXWnWXo1Yo5eW6BhnC
bur2lKRZdLS7QfWLpm1Pt4eSf9VqgtxCUjxEuqbyaFwOBeMitFzeOrAgOc4cpi7eL4vpHJDWUN6L
SmoYovXzrVvcdIe2sF5aqqLETA4hKNctr6L88xcH1BOKsPRiGcAHmPPf1GV/Lip2P3kT1Xep7UZ3
09JO327Pdr2wz2NSeZaELAZes+eFMxeNPrCdZtboxyWaUNIQpXsAXjfvPMPrKJsKHNJykjMLox2J
ltVVYLmJEhmFXQchzyiCm9LJqFT5/kE8+opdeDvLub5g5XiU8jmqUkSXgv7lcurIyuXD0NfBVBgt
Gqz6cj9EWP76fZxOJ02MiU8L3b5HgNF+pMWOn9PttV1fsc8/gCILoo/0CKlbXf6AGmtcN7SzOpi7
1oGIxwPn5+qU71Exr88NrweNCXh5Eja3FrN2e8QzuHmrwHPjqDhUhT78mOxBUg7KIr53td445uBI
g9vTuz46DEvdXbKheLbXLBsccckeackE6ZB9xW0lOTRV/WnRkK+8PdDGOlIugnBFiUyqOa020qjc
Uam1uQwmQur7vIbfN0fKfHd7lI3p4Gz97BdASgYF4HK3lmhU7WpoygAVhPHP0QiVe2Lv4qgWSrqX
k1zPCFoZ+oLMBxoF6LbVWFqKd++cFIFQMF8wnVbzAUNmO+t2/cGB2ZMC50TXVNjXTTu1nNWYIkIe
1FEPM1TrEAW1jWA0tejQKuGeSMjWpMh8qPiR9xHLr477lDRVWpDpBUo5eAdAQ9E5S3fNkTcmReIq
5Y4Mvixu6aulS5ZcWGXQ2ymyEItxSFLzru3yxB8RW9pZwo05scmo/eEpKSPgVfgLx9GxiMzKoJnU
5YPRlfN59NTXwmplgmVItCuRIAdi7ZFphsgmabVWBtDQzTdjpk1fjFLdk8O+PuCMQkVACh4TnKir
lzubC6RLOhOqwYKFOwwoyvTo/wZTbuxyp9mEl2+onBBNRgBoZEKwheWyvnjJEtWq01RRy2BAJcFX
wf/Rp+/39Hq2NofTDSJCB8hir0MRhUK2lU0ZNI1x1A56tXQQDpS9xtvWgcN4AbAtYbIHSOlyLt5U
cgtUXhGMae3+W8ytdupnzz6lHoIAjVOHOwHW1qyeeWm8GtTn11jUrNfytNaXIuixLTq7jiIOOe47
r36bsKajekCsKs0in8PYFzs09RU2EmNWBCXYolPRZuD27dLZGWXjyNEQgjABUYDH2FsdOez4okbD
1ikQ44BArVnkp4VlA3DavVomhzNH4ihVckA/Uk1Y3alV1sW5kvBKUKHtfDdxASkbf9Kr/d6I7O88
Gx5FX3wsZ++xipudtvDGnsmnA8Qug0tC5uUZGZswGykulIHXR/Mh0YYKxGmxN8Wt1aQSBhuZ5BjR
k9UFq3MttqFZMkrZAgjuuGCRSf8Qu83etXcdOlH8x5iFfOlZG301Et7TtgIZogyAoYtzWPeWj/l7
H4RZm7w1lkg/lOA77oB9Rn/UmbnnDba1nPT06XZA0oSiLf/8xeGE0utUdY82hlN686FRdOtMM/S1
UprywFBAk/KW9Kiu4LgEGrlqDbCURGe175NFAeQd445EJpMauV+k6mvNsJ9HpMQMXRLaF2nU5bxS
LS8UFPuKIGvn+pH8kOwvKs2nRkPk2EfGTvcBGNR7jktXXTI5LuK1xNwcG5Kn1fG0pqgtlFBwhU2Y
PId9rHyOmiJ9cBvd/IHsdOz3vTDed3HRPOhEil96UD7+7fBKjrF6ElCXlHAQgkX6j/KafbGnsZmP
Wq96eaB1nvKQTEn2ZKrUvFurgz+a6MMTiIDXYgyYOBg9+TogscT1vboTILx3zYjGU9CAHLvDDcLD
8C3qdiLHjeNqEeNLchJcfd6j1dS4rV0r1/NAxc3owyIqxCqoLJxuL+A6L5VzYRMRgpB6rAADLkfB
+6noi2zMg7Du4nflUunv4KsiOoRu4BGrptFPaqH4Zd1Hx9sjb9w7UupIQq8N8uI1VrTLez0xmjoP
8gqJS5VEyU8NVJYXXd0TGrvC+j3PksSJrx++CcHQ5Sz5t4CHxioPFNv+oVXFG0vpnrrYOyZZ817v
hjt7zD0iCve+nutjqiSn2ojumqr88/acN/aUsjQxM4VICoLr8rde1FHR8WgFfd9wA+ZF7ndpurz+
5MABJtuXmRTw59U9ayRQh7JoyYLa1NCZSQ3rHNntHtZ3I4JhMck4JMaZAvhqTdWpqbU2B8BsYiLq
F0Wm3CtgzpCGinz8rF7bD2cLJYuOk0p0QRCzitCNcNL6rnKQpGsq5JbrovnLHMZlx0x04z6RGRSs
FV5cqWN+eVByJxpjQ0vTwPLS6auY9PaEl2njl1PiPWT1oD0kQ6TtEUGvhBDl5JgZckOIIRAVrq4x
sXhJISBtBOBRsVdX+jQLcug6d05md0GSROMpzGf9w6Ll2hFCAv1m3FXPY2vSqLXc7BBVi4G/Ve3s
hCBXjTd+GU8ZDV+Zdss+x+WCzAp6ncBc06A0ysFPlNDxU1Gg8W16b1wzeRuGcXzW1eidI/I3STG+
zWtX9xNr+vnqLwfAB0VCokui5jXgKmkKE98AyGmK3WkPfevVaFX3w85tuPF9yiTTpq/HGeAtvZwt
dcaptwolCcx6bIFD281D2Fk/bk9l4+KDzSi3WkqbAVW7HKQtMrcyZzsJQqB2x0mI5eC1EKR6r98Z
aeMTpZ/DQaZFycezRlwbE9jbJZmTwJ4WZMZi7rfWidg9Iv/lzyXCZf321K4K8xwXuFLYMEq7HShq
V3Mb02yIoby5CxLVljEhWpdHSvwRZXYrqLwpOypT3BzbzPX8aZ7FYzOXyWGx43zn5G5tJZI5kkxs
yYbW6kuWkdKkhXkSaOrQnJYyVw4KyMpXqkjI+UoNaqCvdN0B6lzupeuIKBOlmkC7LaNzn2N/5gGn
Oc5moe5cTdcTeq7eUjaQDrp8k5dDqbMwRyfM8wAClnJvhtP3djTV+9sb+CxCcBlQMYojnW3B8UK7
WU2oqEPD6wuRB1WBvMdhnKu4/mASyM0nSGZheyjGsgtPqZjcyB+Hqq193lP9nYTTA5ANx+U7td9s
OLTAxnUKQnTDjsKcmg9qm7YTl0dZfbdKJ/qZIoILBVfJw+5xQXF2PnrEqvYhB2v/E3nF+NOYNxM6
nfl8GlS9eZcmY4NRs2a0mGVkTZEHozMvEeQolI3vFG7AL2rXjmXQWnNzYGDc8ELN+FoboE2QIzDy
U2XX6rcY7c1fymyq89Hpxsk4uI2nfhe1MmunLuvDO1OxlvqE6F2++EPqAN3UkQf0Tbxg450LZyOI
Zr3Ju7gKJA53XWWd1TpJOt2AHp5Uy59D49l/1YmF666mNB+qXGhPWm66vN+N/uAUGIZobvrabixh
LL+BoiG4PSLpdQJB/pnp6N3y5NhLdJ70QarvW63fmc5errJ1iOXBopvFgCiMXx7ifsQEqvWQPNBr
W5zKGTMjsozXZ3oeVXqa5igbwABbmyZ4lWEVtddkgUhD487Kx+FtBq9u59vfmgvBJJxaKcdEh/5y
LmaUsqTLCIOrKj9hSxMFYZgrO+2G68cC1ZgXg6wWTOhzLNKZQdI4oceZuGlQxbY40DjfYzhtDkUW
KWU9yc/Xj18RLX3pNEMWDJHawg7D7zAErer309ztzOr6YWJWQHWeC7p0KFa3zAJUZ1btjA3CBe4B
JUwdMm2Zq4cMWzjhZ8W0x3i5DuwYkTedao7Mp9bhYxI2sdckjGjVrfHkUPI/WPPoHBuclg9SmeU8
JMbrC1UMSvFVkp7AuqzDujRNKGR6IgvsIR4fhtJA3xN2Bo/wrnDmxmGEXcKBJ5mjPbyuyrvTOCxF
4aXBHOfjU5br9re0dpTXl2BpQcsOmLStgTG2eoScNgcc2BgMY+njW70t27+6Isp3XqGNzeKLIoog
uYA3ucYikVUQ/8MjCZIyiw6iqrX7Ola16QCnWnsah9g+Do3j7uD1NkfFc1hiRED1r2N/KJG9Pddz
GkRQ0861adQHrZuSt3aYqucyMpMv9uJZwe0Hd2vfmCPdH+nxDL/w8hJBKVSXVak06CptuIu9LvRr
J36tOhk3vEYPioopmBAe9dUtwlKaWlt2aTAudfRmqsIs90trKHduRPnZroKHi2HkZF9UY+ZO2OaE
8l5gdW5ybxPnOv7U5T8QlUnPmIfZQZZgO3yYc+E+GF24Z3C6sYPIbtMDBpVH8rsGfrV4AYWiDpNg
Kczu7YDC12EyIyzoBtweh9Zs7pU8j77c3sGNFIkWIoVTykFIiRHQX846buc8qeoaIQtriOsTD433
Nq4ah1S4Nf4eXbf5MTSqg4M8dEFdTaY7oSh6YENxfFKR2t05URvXOB1AkDG4fBGdrmH/OXenPilV
EggX1XYIl9mpQLL1WAtD7HynG4cXQUIpa8LhBZ+7ug1yN5z1bCIpI6ro/ETU6alI+r0YaWtCjixO
mQSkEj14ub4IsDYqNuvkS6mAzr0s1blQExel/PG1ikB8J/SV+FKIf0le1qmZU6qhVlsMJWrva2S7
xYMaiz2219YpBRUBm5g3EKDW6mPsJwHjxdWTwHDDGMx4PaEcPUdvTDErBxHZ9j14z73MbGurpLEJ
QRHzohN0uYhJmJc9VrwJygLh6GuuPv4xDWX9+fa3sPGu0wvkkX2ukHrrpAtds9DUMYIPHCse36U4
mbwvkhBxk77ADLcLDWvnxtmaFm7Q6F8Q71HEXJ3AZK6rbogaCida6QaWYrZnZVb3ZAm3onQySZTN
WDqguOvqQ6ao+WCmQxJ42TA+qGKc7sdcw62i6tP3UQRfm0AmuwdOHn9r24V6GzLa/1HdvRDdvSWO
yOFkaRFYQx6LMshaZa1NsNN0l4h7xl3ML56C7nitolrRhMMel2JjWfnYLLo1TFqaj12eln7sx8nN
5zgoSrX45sUmp7P1iuPt07I1CtEYnTMssJECWr19iT4C4J5TlGIU7Wudg8o08H94/XUIVIc52Jx9
NOrkj3jxJlFWps5RiDiY0kg5UNYbDoVmz36uo/58ez4bFxVvDpVszANoi6yfn3wZC3S8HRFoQvmr
jqbwGI/6ewXvu8M/GIhjzxBSIf+qnO0Z1TA7qNKUjh0dyrnFOHyKha+FryaFyEPHZGTpjWb4lRgL
Bj46qgo6AjhmTf0PJ9izqUTu6faENgIHlKcot+I85Uns6mqTGmvIdfB+AU1ANCOgToTx2cF3pD2x
p9NpnG1nPoSgXxZ/zGB4kIwr1g6B6OryIveh8iHbOpIQu85NJX60i1q+LxQ0y3fxkLSHAeSuT6To
HPEZDl9bppfjgbSXpVVJwFpdyfiqNuhdFUkwOE5+9tSx912zi3bO/9VHRgBJUIKoqkSPUzq9XFrT
RlKXhDsONG/8USv9cFS1JvRv798zve8i8pOjSBEFWaQHeiTbTC++MpoBlJDjOg4UagmVP8ctgBAF
rbtMtMYfbuylb+0RD0jdbJTASbQ+9vNGz58cHY3BqMXJ+eBpA4YlbdT6WY3ka2OM02kCSYhBjaIc
m1hYB1H3i3JwjHp+r8yxvRPIXX2+cg7YANCfIV+jKXU5hxxZyUbvWCkTNfT2WNeFSZTs2lnsTwS0
O5eFftV5w96ZkIlDTz4l47XL4czYTBPw7siy6DoCD9FcJyc3pET6oFI7CR9aRyJus2aCVxBO9c9m
maO3XjmWyNZIR0431NwHGNvFT2EbSlDO+pT7bWSVT3HhDG9Fakanvg/jp3IZHSCtfeEPKAceCmMx
77sucYNiUJu7fDSN+zpUvgGp3iPTX589poiuA1xKeFfc8pdTjDW10IBFoORUZtbbOW0TPzWreOc7
eqYcXR4+ZNaIO4CDA6yFMHk5jJ0YkZYlvQhCPfb8ftHPaqX/IeoO1Lv3pe31R9MJ3yPDl/lmbp7J
iu89EwfUsGgOopjfT8XwKRzobIzqqPrN2JzrrDf8Ga2e0ph2Sh/XayIrUpKYQoAJ6nD1pUD99hST
TuPZLIZ58IvSzDH463tl53xd32aMIxMA0CNQO9chS5Sil4F6gYvD5mJ8xBWu+F5S9s9p1Gf5HwtV
3J0BtyYmOR10NoGC8Z/LXUhbZ2p6noZz6A3KvZeQdxmTyF4b8AGak1AHSayTrePVkbK8GEoizQ74
Dc14jwFKfJQye/9kLgBFCNBlNWBNCLeNsluqnLkk3SyeIrUe/SpP45306frCIcgCTCzTRiLuNStR
uHo5pCO0kK6u6qNdC39wy18F6JSd6WycBRnNgc5D4Yxy5eoD6YyoK0Xr2uciiubHsc5IwQ2H3GOw
xs/1bO9999vj8dZI8CHw79XLFptWl9dEWeccas/XsUdlE6ut2e9Q3TyNpWbt3NwbR0+y8ECj8m5D
QF99U0tadBqiXvbZ1Tv9MRRWcqJmNJ1vP3Kb20UoBEgU5hq64ZcHHOa+h3aZnJUBdEgASLlrjXlC
IMjeY9NvLSBvERenhLmBVbocyphddAeNBX4L1d+HZamNd8NEv2N5YzVJtXMMr1dPageiAURnnUt0
rWzVxVZZGmFsnBt9tn3RNGzUqBg7Id716sk2HC1ViqE8ds/P4YsIocQubGIY/ezW3vfFTrUD7sDe
uYFvslPH25oP6AeT6JikEIj85eJ1mF9yI+j6ufGUDJS8hX13lIWvvoiYD8hXAmO2ieftcpTZiNQx
igydNnSS+HHaa5+VVus/vfbMgQGiPQNkjWIoJNDLUTz0J0UZjvq5mtE+RIgmPieVpX5sdSvcGWpj
2Xg7JcMW/AGWlaszt5goIZfupBN31/ftYFqPfe7sqQBuDsLmgPDH8JG+xuV8pjpU0SdmEDsrZqr9
2GvFo7LXZbouycmogxNN6CFhFeuqajFkCLzmuYYBXtF8akQHJoXLvhMfMMwZkvdaOLatn6oVFqpO
WFSqX0Gsju7LpV1QmVrQ/DwttoUF1e3tvJ4+UdAzNhA0pyQfXE5fjfJujCFWnM3ITn9lIC7p/6v1
Tqf4+vagbK5SyZbcV9r+q8jSy+e8zaxCZZHpr7nujMZ8lL0ZRF0drDxrdr7szeHgctKZRtgKTOBq
Ugm+ruBW1DMfzHJfVKZ+jm2EmaIhF/6EKdPOPXy1iJKAQwAgW+9SaUTeNC9ukiGMzcYsTOtsDrbn
/3/2zmQ5biRL16+SVuuGGvNg1lULABHBWaRIjRsYRVGYAQfgcAyv1bu77Re7H5SpKjGoEq+W16wX
mZZKKgIE4MPx//wDfP5mp69EsP/6VT27K64CR5RdmaMZUsOjVYR8PdznRsL0CDn7YivpRf2w2HgH
yAdNc+oXzp4/uydACo4CrrXBLkeTbxZ5MXS97uxnYVcRFvRilwZW9cJK/7N7gnRG0QlvGoBi+y1+
eHIdMsVcaLa9DzI3PcwBXQBbrdPpIDw4o3b2kgfnM+f5b6pbYg2Zi98cJY5GYj7SthkxS90XXUIn
UaxKJoSHDFVPIKUNHcC2hciApk3M3Ye1Mp2w69PpHUkcThHjO9eKyFKmOUZ+NkljV7WGZrFxdK0k
CVDCyK4msbzU5NqW7ifnCVoHHFwgsoMG05w/GtBjQSVVGJ2979Nqft9AutgtjebGlkDHhmmSfzFD
G3jhCP18zfp2VSyGQUA2JenRhjLO/qp7KeeTyZ37T2WwaLsAp49zv/LVSdaRHRGWbjvFTiq0hmfg
+nuAwPbKbovkM94I48mvJ8BPhiTABnw0VNObk/PRNEsxeSC/GZV+0GT21YKFUKhXy/C72yh3jVso
DifgqltGytMhCVwm9UKTWGNIe7mwJ+GCYnnm708vKBbsB8Zmww2Ke3QVy8xx/ijt/UICR+Qo7K9H
mxH26yf2s3GDhQIkRY72KKOOnpjZ6KVnTb61J9WhTaLar+aYgHaoXT3prycciexTEL2XhHo/eVG8
IWgbpHmhkTpWl8+ltxiVRf2m0UgMISOg1pVB/8Ij/MnNkQoPLLapBLaF9+kjnBp71LtRN/f2Zusd
GFxnh9OaQZIt+3mYsyiGMBPku18/022ZPZqLWB8wQmAlUVEfu/65S2VjtrlQMBhzGo7LXN0V0+zt
DLH4QFrJSMhdot8k/vL11xfeXtbzC2/NEqQfmyXn0/vtDA/TctYequJx2ElVj1clxvSny+gaL8y0
5+gZABDGANsJhjUH64qn1yr7MRfjuBj7JtcRWfeZqCLs1wbuehZaGSdAbg8ZuZgxdG1/R5N63LmF
V9gRkahyh59cfwZ3Y42LRfT7hSX3rEozMl88ic2vRsMsGNv8vGOChNli1uRLG2J4AZT+yTCk5wpB
lzWD5v2x3CzAmUvn1Rj7wOndE20uiyihZ/LCHPvpVbAPMbnCJiI5elRDbesAKNLYa27/uh8S71om
hfHCoNu+5OjdsztuKz9XYBs42vvbASxz1kdjn2srC26uPgeiNrEaU6fLwDH91yPtp7dEOejREAQI
OCaFN7mVjckgjL0kACXUpeWdlivBVL++yrd4uOObAl1nM2YZBMo/uqmGTKC+moW+1xuncSKU0f1H
AsVABAFC/M9aWWfv2sws8mi28HADSpynYV8pMMowLUYdSaRvDF87a05E2GP3+Wh5w3o/Jb0qw9kv
c3uHFKLPI623nSrqoVjnB0z82LcqUisFRtuBe+/UIghIsFzwM+NfiG5by1A59XdCMmde2M2nekr8
LwFNvUeD4++dsv3p7Sw1klCdxbI/EtlQziHqbue9nQ5IB5C/SCPUUetBbDV92GuVnepzVGNx+8Yv
le5HRJnQGUHX2d5W+VR+TPtuTiPLrk0VKb1d+8gQ/txsYplKhvzii7P7D7/1vMwfGmOvkqpwQzeF
Hxzqrd98fuHVPBtuSNgBSjHDQmdGZ/jp9HdJWFG+WS37BaSJXV6O+Cq2/gBy4ryk9no+2LYyY5Mi
k3vLMDiaPyPHr8koxLLPW9VH6WgHr7Mpq7787h1BjGW3AEGjckAn/vSOAr8SK0wufc8509uZcyVC
IlIFUVfzS35Uz7UdHIsBftEgbL7JBIk8vZbujH05rN26zzjZdRGH2PUUDKKhkKjrvD+d+0Jp+B5m
xRhXY+q+I0ZFfDbbqT4f8yYZo6WagHztsmkffvspbHZVdJMwbWLqHc24ee5E0SLCgnzamVGAvDOm
G2qEpuhe6iY8360oPLZIky1aeHu5Tx8Cq3ka9E627vvEmHb4/tp7TfcnCJDqpQf+vBDgUhsawba8
sauPavpRl5r0W2fBRDThEG10ibgxVnuBIGun2rUqHQKF0sXCkevXj/P50AVm0WnC010FWDweuo50
qiyxZ6bJFKxnZZt8DZxJf6nM+aZbebpOchm661g1ozOBDfL0UYqVvNjZCIZ90k5lcNIFkkq8to21
3FnJMn+ynQ4ytN6mVhu6MnDfqdwvdJ7D5EIl7oYkibN2roxYOXVhhlj4anaYS6vLQ8OYjGw3B8Ix
d1Qys73LnLm7m4O1zaIpyecCwjUOEyeEIALAdXUwd/u0GlDWOzgq75oqWayTdcpEGc0D2HHIFoa3
C+kHRRrlCSjelahrIl2WtfKKqHbM9EO3KF+LhK8yPw4a4V/AqUvtEzftoMZ6fRuEopzMO30cuzRU
U61RUiVFqnbK7etyl6R1fuNCia5pH6W+jL5Z1MfJqKd6aJmzb4WYqPSPojeSKraMxRVhmZj1h87t
qzt0B9WN8lP3S5eM2i0MO7KjO00Yt15nGO9Ha/QRl4nGqiMSybom7IbWcSE5m9OlXRkm7GdnDl43
Y98mYVB6hRMtS+vN+yHrKlyZPW1tL2osj+gRry3CHJVrY0oH0edw2Qk/yK84S9Y63mmeumXUmkaI
gb/+tlN+lUelsFSJf8da1+GaO3US5haeIYfOFVmNHM1MipjepvHGnvrc2k2VOYiTOuvHd5aTWfc0
diVOIxuDPe9ddeVqWlaFfsqkeZvkYjgnj91cd50dTNmmcGutg+Rmm8jXSzcu/Ln2Q9tJ7a8Bid0O
Tj7OAk/OzlKLuLPFeK0mVtiwzCf9HaEydr+nqEqDHSOlv6laTbWEAxjkQBmrKcF43CyQobcU2snQ
0U0NcafUEratdflYDmXHQ/M1pmk2aguxYGLgbKkCwRTOc1pjVetkIiIMuAWeTdfPKu2WjOO4T9k5
reVwAcazWnsxKOtOqYBQ+2zRM8lUT6cgcs3ZdMkJG7OvjdXaF6Yz5dd0PzGi0Co/v64oqN/4aVdR
2QZeo2LZ+fQd9MIQD/06EcM0etXEDWkDcdWscBPO6KOlztqsdD6XEBtozwFfcj91sNokb6fLV9GX
zq05KdfDGd406KNJd5niyeOsEpH5Cm5Kgk/GytT643oCU2ioo0Sm+rVyNWT2LqSDyKwzIJd5ypI5
rH1/hrxT5OKr2TrJJ9yKuo+Nj0IyHDjY3Qxg9lZkBpyG0SQY/eXgvvZUetHlIrmbRKd95cw3lFGn
xqGJMI71Hie0Dx+LYjSNQx9U9rI3lVXX55VrSxlOedE/ILByGoL2Mj/bm2NW5mHvq+KqgSRcRJ69
+Pei69RjDkh0w9NJUDwwdOZIx7v1sQ2y0YsQyWvkmpP+eY93/ni3LJMuDi2Gz/xfL1AytmrDaqMR
J+okJA+9uAMBzatIp0VnhA3GAJ+HALhmt5Cz6cTjkjAuyspJPvCxHGraOLlhmU5FFuVO5+3gLroc
LRzNeyO1Bdc7pyj90DIGeV1ZAoMxkkE9BuOQbebzecA7GBovE6EFo/Y8mMykO02wU1d7JlLw2k1t
n5SzeaG9bxttn4aDa9IXzTHv80LQvemOkm7tQ17hVFAHGta537rLG6su9GgqLITFk77YZ90aGAxa
I/Ons8GcBMpcTnEywhiWkHtucCLsznOHc81x85vElXMTl03lEAijdPs2yZL6xs26weUVtgZZZK40
Thz6Ftdt4CJe8uj1UCZivdPtBpusBC2QDRy+Mb9YMXG962zTWPeuJ5zurCEur4uGXGETvAzBGkS5
KrOLLX6GsWED8+xbUXtqv86ybQ5qLEQDHtf4zUkpegXzJa+hrc7t8KGiETFEGY3Rg5+kNuusaPCj
r4fJufDHHkl5ZXbGlQ5Ry42muhgvjW7Ak6wmuPFAFCeLZ0MiYH5GpnMqCUrJJuPguIqlskPscteX
RfWQmdqUHpzcn9O9VEWTHyrMtzjPUZ9bh9yZAmptkbEiFWkuPnGBGeQ1oyhBPhsYtyR4lDTVe439
v6f+aiDfaksZ4Sdvvl9r8k4P/ag8/YSAWjMLHd5iyYvJkQnNQT07oTUmfhsiz5Qfaj/XsVoodPQ9
jWevH4jYJqVtraV545tldWqNcBbCfOraObQsHAR2hZfmw0nCGqzHZjp6Go5wrXeb4mDuhoHR9Zc9
k8478zyh6Xic21UVmkVTPVb52GM0hsvRR5r2/XmL/2wCXczoQWKFx3liWcVynQSrpoizaWqW7j5x
5tArCqTfhWY3vGY8tU+rOXHCllPNYew8PVpTeYFyarhWk+bo+5UKrghNAsuGvSOE4hHgWEFuWbpl
bNLXHq/tfE6LEMJa+nFwtHqMnF7B4aerVpzpoyO+tKCEHESd0SnCwtapq6l+NRFXRUPtmyxLZ4Sp
cNs8XhZPuxhr7EnBhZzso2VL93Jduik/sFJacyw0k20sMwoelLJrN5J9Z5SnSVfM185YDB/rNqna
yGq9fGExdUr0XpMhkniFalKG7TQ5KmbCVMEurZW8X+mgHLDEXvyzKcvLk65n74gLj9L0vnRKd93l
5ZQap1mjZZ88XdkitjLHLGJppMSnzbVxkHPe7odcIB+zrbIzomYR9QXPsuA8mbdDG+WrlorIxGvv
aq1QzH62lxmMeCyleyd6x3rMAheRrjtUk76rpI+nfcPNjmFhsEuHut+zPMjWHV6Xfd89yo6d7oAZ
IqQza0gWDqksu8NjOo0+25IOtNwk+vLesOb6Ua2GSVHQ9Yt9VyptepD9l6zaG0W9fiFI2v84V2tD
HScAsOdEQjAxYUL4oaY8t4t5bw4dXIItb7rRlw9yrNT7Fk/uKuyQHb/LZ0994VRCUSdcQ0zhYg4U
dTYuh9XtVpXcZOOiZQdVZVhYBqR3qRBRApKS3pHjFGHiMWfROq/IhPQgV3d9b3rvhe/ID6WfD+MV
FgXNA+Ll0o38wfD6sE60/sqbh/yrIxvzg2nZghOhnSRfWdjYmwfTBj4iBbZOQ76neTPajfG21Gvv
VnWLDpen1nCUh7xQdfHMMqfFzMYqOKV4cudd2RrzqbsynCACb6OnROmAW0qG6NVPpXdD+ldZhXMm
MgSgmHzd6G1lpfGkyeajSErnsURSSOlcqOCt5piZhQuBUz8OSaC9bvqluSwmY97lyiiXXWP09Ra+
kI/3dd12D0snUZXVSSLWuwlRHUMin7Pbdgoo1b20NDwCF9E6hirBEJF7KBc0zU1bvuWBlepM4ezy
Lmu1vEKT0Wriau16Q4uVDsYae6z3IgR6Y0MqytzxDsIwgF7xhUiduEqlmXM8GeritT65S/t2yFk0
oqG37DUuZx22JiuBvMEIvRdRE3iLDGuG6lXT9/rNUmkuyRj6xPJG6dUsoQDMrUMjI+M19MciWMIy
wLgwpI/opCdmQCwdcXVzn4f0pMW4K6WfviPwNvjS0iaD+OfN2RpK6Hu3ZeeS4iNdXftUk6CyUkBX
2ZvJZBcN8xxEbe7tZA3NDKJPOLdp24ZawutkOjZpc+ZIY87IuVDWVY3Br3kY3DH/Ostm5Dxtlkkc
FHPtoVKbtxNHYRkyIuVCjFGPJ6h2NpGflWMq4Wd3hVcpm/Vv0eZ3JBAv6iTwV7nsas5+xDnqbkdP
nYxUtpnA1BxAWHcUezdZ8+akQ5JwYfZSLnFpFSDeaxWU+yQ32wEjPMv5uqVEU4tOje+ctmM7f4Er
6omz2rbSPhw0LwFiMtM6KlFKfLCslplUSo+NpO3HeXhtkjlcn6T9WAVRPzl5GRvzOr9rLDneJ7Ao
06gcVTZE5iTFfR7kfRpBsvQemmIltnVsmtUN/Yr3F+XEcDuhrcn+vdTp78H2qv37qh2xC0QOC25W
1056gW18p+106RrFzhpERjAdO7MVzjDb07hyCz2NtTVVPJ413/wF03KtD8qsEV2YnipyclWwIjm4
XoWdxuSOAMdp0VrTFb4XzXStBs99q3lY30TmUq99LOzJvIc0M1l3nuDMnjoYa0W4iRKxhKo+yEIA
ydSO9Nyqbn1tYucFEnNpACU+WB1OudjzIYhZIMiC/kVOqjr9pBsqy/xYEY0yXmnDIPwIU6bmMlvS
rj0NyiW7qqkq3HAsG7sJOavKj5gMyeveIHA9nNfWKaJAo3SNWAfQ562OOSZR40qsXCqTznnod0tB
kV9U5S3+UpUVjqoJiAAdxmEKXWylG5ouwTAdJIPDP+QBuR6Rn2YqOzcbK1jOqaPIjfCE4Z9WndCh
3zU4yEZV4fW3lVGOX5uS9TOeyqV7M9ESu6nHkiNCkXKGPC+SoWKlQUZBIJloZXahCa2fQ3/phSIN
sy7xAM9n5uecTW0f4jVk36N9H7K4dB1xPc8kqpxoFA2HsqRlumuVnnxaSt5L3FMIlpEvO/1GjB0l
pjXpbbFTo9L67dF44w2oexvEshzlEPpr0Flh0Vg8OGmZqaD61NuRimdm2IED0feH7ecY52XOMnWW
qV621CupeO9pusxPS5RKH30dW4V4XdN+jeugIX68mhZcHam35EGOYL7YJCdEicrFmx9rzBnOBuVw
wlUrCWEhYjishnTR1QmLm1+rEC1/ejkgUr32M+HemJrPAm90aa3vFr9LzFC51NqAx0XpAabkWcC1
xlJEQeYHIjTXSX/wVY+ZnClm+aUraLSdIIlL9u28BknsNkPzMA5Wr8f/YWWqFYSlTftyOzW3pUmp
2Wmz/rsRGZAJNxgIfFGH2Qiz4ikeZORqaa2lmfe9si9xy3TZfQdw4d9GtzwPxhxuxi6ye2DDp5cp
llFTwtCnvY5oFIov2qZGX14y0n/e2SCOmNhERHI0RBkyT6/CGjtkKVbv5D2NxWVdZPV1XwfVmZE4
1r5rfesFF4afdLU3Sj+M180hAQu1I7RwzTtrdZx02k82OX4OM7HuFbuZNb/TcDgJ/aazow6b5tBZ
Kdbr4qZwqZr73804dFAHWZtAz9p6VHD4nt54LxU7eGpK7IWK6WQSpDI1WBn89kvkKnjiQEbmjo1j
94TSRDmTWpPco8REON17A+UA+TC/BkKfgb34YdKagmyvbzSFY3Yq8FeVt6nCSTyZ1GVRERID5ups
5XMV/fpSzzBXHBehjNIB+uaLcnwpOUuRrqqq9530hqjPmvx6mPPpy6+vsgHhTyFXJDOwofC5A3fF
BeHpy+GXt+uB98LLqejeKEo7t3iYEwWspn1EUgaB+yXW+LOHiHOX7m9yOGRBwKRH860aSXOUusOr
aooyMupCiz0IbxEu/L+tvUNMwLig9GAKUMAczQFzHZw1ceSyt8miCXOOJocVA+4XRsWzV/XtKmg5
UGDQsT5OYKqKuplGuwOXF9q6o15ew9Vof9u1a7sK/2zR6fSRjolKae1NniGbhfbC7IYOqNU+lyQ4
roP2l7Pzfz4RvA3/+C/+/NCKpSd7Vx798R+X+QN5eu1X+V/bx/75155+6B+v1WMvx/7xj8t7Mfyx
H5sv9zJvm+PPPPkKrvTXbxLfy/snf9iRwiuXm/GxX948IvuR3y6XPrbb3/x//eEfj9++5W4Rj3//
2wMCR7l9W8qv9be/fnT65e9/28Sf//nj1//1s6v7mo/FbZ03+cP98Sce7wf5979prvEK5vhGg0MN
yJqz8Qamx+8/wkYKS7zNn2tz6GK9a1oOsn//m+G8os/IMOTtbdYVGz92aMe/frQxPBCL00bbXCeD
v33/3a7/nK9/vh8exV9//lGv+K2j/OO0RsmFRzTUWNpEKAmPPUfZzIpM5kYXmxIEfi185NiVbWph
oqEajurRos3sCcxPQxv/wiDETGeIHSNx466sPRFOUvcfy6Y4s9WidQDH4tpoZvMwDq5LNh3oLTCt
RrwAnjuzCPVR2lQvvSzizpjSi9zVli7KoN1c9P40XhS+Wt4L0tnNXWar+p07GubbpqvHA1lp61nQ
5fN5Mou2C3vR08juyB1GgrReCUN24/7bm/zf0f3j6GbR/fej+82j+J//87lifP/xfaA3T4c6H/8+
1P1XkOpxKWWQswAhAfnnUPfMV8wBNLk0nDen420WfB/qwatN8QmvDGMMCCNb7fZ9qHuvILeZG1/F
3oiryFV+Y6j/KaH4cazj04ChDbYDFDqQ6Y9JWEKrzGKxqmlHm9L3zgtA2WXfSoy39mVZFXcmvatp
h9UNEOuaDIXaD5BzunAcuup8MPTWjC2tTNuzwakW/mKgq8NoAAxH+Zjl9+to0hRaq9b6QruJlLES
SkUdCmGPb5uC3SDyJngwoSlTrQAnyfvmlFZp68aV1/tv88ZoAftxZuLIJi25hHnj22U4eEVH0oK3
ADIitvTLy6aqhzTs1RQwq0YvKSI4GUt6GNrC06BUlNZVaUrnneEWUkTEM+I7b9QzdsL9Onhil7Se
egxGxwOk1Jr5rtdzrz4pfX9DHG3XVlddVuMlmahBdJEWZDgvBUHyZfO/G0OUd6YdK07WtzCWK/ey
MQYRRCVnm8spUMF4RkKquYSLGHxAk36ua3aD1UQONLHYYDWGGUNkgMD0e2n4eX3FgiynuKmVNYYQ
o7p+BxyioA3TUrxWDv7s8US+8L0xN2UTei6fjGAXz8MOI0f8qSw30cxo0vNmittZjtmnTDb6a1AR
XYT56reg8FS26oqTkz0dhnzq3w+1o2g/BqhS1E7LETycdEKUd0A1pR2pPKgvrDxTc0jHt75MPKXf
T55fvCaJw/uM2bk9hAlnGlZLorjn0EgL20AithSvKzuQ70QXlH5kCV/Pw2ZGXxpniWZ9Xr05XcJh
Lta3KY3xicZPMtOXdmGX7TtkBOD22qrl0dIO0F56gbU1ib2d490UHhgXKPCqnMOqtZ11ZttZZnIO
nhIVtahYidxyjOENZhJet8c3MbkUjpJmDGToPW5sj+oKKNN8IxVJ9BeFrUz3RIyWWcarvfrkac9J
Wcd+PVfYtyfoXc9b/IGm00YDho2UuZgTEEcyyHiQs0ijSqZY5BQGpqSRobrA3uOCmmnxWDtVGYvS
qpKD1vn2pe3WhYxSOcDh6Yn7sw6zQddxX+YLTM+sHcY3g5F5HI0Tb3ow6mlWoathnRHSGMjURSPp
8MFgx/Yz4/A8RwGdBhF6Zu87kVaq9XS0hwGLIHfScQtyLWUAWDcYN9D96ILY78v2FtezhK5To6VB
hIGjgQC2gs34cXS0xKcpiid/6Myl9l4OuEaHgzNr7/pcTVOc157zzp8m/X1A6z0JOcY2Hm98C3YB
sWa05jQ+LX/uHoK2w7nPLnT2u6bIF5oxvfrsNaW61uZ5xnZdLRa9YHQPXwFDMctfSthcGDltvRlZ
Py4JHN7D7K7LHK15mRihCnz88XLSclhA+zqqqtkpozJLhwcJbUpGU7X6FyKFuhK2Rce08bJ8vsvG
0rmyIUMAUjdBZ8RQ2+q9h2sPQG66eLTGWpGe1hV3GxtSIggeMVas41aUWhdTaos2Np0+gLJqSI7/
NYs0SUx2T5gPykzafwFBYcsONNm7pLtliEjzHJpywQy8HzUqn2e4WvVknZupg7VJresPtZmM901v
02hwJkITEVNXth0u7joahxkB5Fu7KBpgO0Jsbh0GoUCSnOW0sFJnfK+7gM1hKjHPgbq2zFhRYYsg
4lwxdMPJzqBy+PYEgJjzCgxY2Gn6OU0y+1KXpTNRe5iWxrpZBnWUzq7ehX6rYQloK5LB9v5olcUL
hL7jeh+/FdjMeGyQ346z1bEtiouob10diTPoKoxdYiZBCAj+UkrGN7HI043N2uSjnFw8WFbusaWH
2evZOMw9pCK8riTtvV5zI10yGcZxLS6zQu9p/hfJp6nMnHNjpVse26gn/yyXnpwFfiwmj49rLneJ
dAYtJpbawCNHZ6hssLqpc61u57a1cQYMrj46ohjednljP/xQhfykbt0o50/vGDtbCNVIh5BewU5/
ehptmiQwhioXqA3GvI6UPTvDrjQm3nIghW9c9F0FhzGrTaigEOr0MRqKNv/Lmfl/C8QfCsTNuv/f
F4iH/r65//KkJNw+8L0kNF5hG0KONaQ/qjvo4f8sCTkY0aAAH6ES82AgboLQ7yWh+Qp3LxuXh+0l
U/txMPpeEhqvIC8T1rpF+7Bb6dbvlITHAxbMCzUDQNsGf6HD2n7+g9ZmIfCqEV5XxFahFdFgd+5O
M9Rw4szSi394Kj8ZsM+sBLZr8euafxpQccdPr2W0+ETOmOjHnRNolxWgcZgkthsHw/LJLLdWRVll
u012R1C3uK6A9QntpNvpL2yHMJCKiODOwzSuAOWg8xtTdoCNqo2HqW73tWoL9tw+oCdJr7nxyyEk
vIrcl4o+pZsJdo6gXakdpXXz61s7Roa4M7AMzqmIYrYMxCN5iEe0aFAmXH7VjGovqf4jYx7aHbtH
F1pImcJqDNxwpS54YcE5Xl7/vDKg5TbEOA5vP//h/VG4I6LAnQO75Sbd4U8CUq7bywugzTcrux8X
Gy6DzhXfdc4i/NexzICGpJGPQZDHk1OoPu4dXezKMRtjPUB4xBZv9bFZ+ElF9E2aPEB2Tz8uOIV2
U7F4kVFq7i0cuDOPvf4A9Y+GrcMh4Ws2+fkNvELZhAbctZF9rE3hKoxjcT77RvGp6GcvRs5HnwKC
nHVuQRY7HSdnfv/tBf7vKvbDKmZuWq1/v4zd3jd/QE8Y5P/89+f76o/lj6v8UT0OP4I6377h+7rG
CoUIjJMpOxC73TbyvqM65iv8n4gCwaMTXSf78b/WNc6zoOublwByV4rsJ0ddtjF+CE+asy6q299Z
10y+6Mn2SGsCKEff2N0Eo7jHpm+FyBcj91M9RrZVXLqtXb6xGgszXVgM5nVBTx/nuTY7c9rcSHeW
06ohLAbiITiQLM1AnpLEqCSZjIeWk+1en43yXb4sGEVvrOIrmIw9pDVz7eqwdmrtHM3CJz9V82ek
Gi6rDy5zEQho/4iccnxhJX3WruDmmOqb/A7ZPZvHdvM/zPrAZZY05FnEKfywe1rcxtfZcLWLgumb
h4FGSca5zjjVENPfBn4dGFAx1vzD2qlTstqcv9JEfmv6vBaPza3sHx8l8OYxpvkEFf3/Fwfd4Pd/
P4MOI2VANYrHH+fM9pHvU8YAAqLbgj0ggaCbmvBfU2YrBTYbCvoKrLDwM/81ZdxXLLjg8kCdSK/4
2L9KAeeVDza6KahpEhjUA78zZY5nDK0T9HJMFczYN9z1qL3hgnsEi6XGGI7T+6Q317AlJiueZkAC
SHcvbCk/gV1h5tOwYV8hg+mZZwDoBZwWQJq4pwYI8Srz5Y7lZvqUElN9tk4DbiZQ1gkJdVIv+0Ke
qGhORG8Zp3q5Sj10jVzPwtwbzY+9WUGAaRLtDV6BMGQKY7FvzIazTtxYnMSjgls+IMvpD/TwdY72
nY8WsMvPMCtqzqrKNO8yJD8imolmygOFYneu9dNlWechcp1EjvHiACmk7pKlCO8XGJtLosqbKct8
OFmBKl6oKL75pD/ZcXkbLp0zADsi7PDfejrFtYQkCSAjHk9QdZ+avhZv3YkKc+dqaJzMjrItdGfl
EQfYaJ/4Lzvdm3YFe0wDLAAnKzI47GvBI/BmHcyodKEMBEObvi1EDemBENYhwkcKH421WY3QhV0B
lbVQI/T0VRk7o3WNL4NSRbEfqV7gxRQLfITC6ULZuCezLiHbe27hn+s5fPNpsbSLFgHifvVWvsmb
zAoOam2kN1aalR/gMIZrgkvmS4vh8UGIcbs1ezhsmehzjWP7pnXtK4FecYACv/qhUpUROjC3ajKT
fV8R81aIC+yUtYMBOVgaxDmtY7qTGT7OZm6Y540xz7dy0p0DrA60BQPCBL3U3yE1Sw/1MFe7HxaF
n9TBz9IH+IWRIJLuBHbEjnecBVql3iRKs5IxZzhoMqufnKg5+JD3ULs9G0dz4mthSc16Fjf5Kvf1
5udblb16oevNmvJki/z2e3D4gJXrbc3goyEmKwd8xUllvEpp7QCBLDwHh5fK/meb1Z+XcXkFzGFa
tKxfP25WRdF1flUWMsZoc0OV+jn2ESvQcraHaJDWfBJABdht5gYh8VrJGQZcZuS0eAYaVdK+9PSf
L3MWji0oJskxsQhhO/p1UE80ntliaQHLvbsw20qcopExpyjb0Mgkm+ob3UqQvjQ1xKnCXM8WDv3n
Y9k3rz1THizlr82+4NuzcFJNcjmNffeSNQiV2dGrQZpNdYVlC6gUO/zTZzZL2GN9og/xOrlmXAX5
5Wo0ZxJ072z0X8tVmn8+lt/awf8ve+eRHEe2pemt5LB74DTXYuoiIgAEJAEQ5MQNIAnXWvtuagG1
irex/i6YfAkE8Ihk9aS76pmlWQom4Orec4/4xX/3KSYR9dlOFVPSP7PjH2PM4/vi/mCK+fQTf57e
lvkBtrDKlkUv/88j+s+E12LsQ2EPgxBvTrJOIRT/s5C3KeQRsWCtWWz2pzP/ZyFvfXhCYIhiXiig
2L+V8EJePlgzlICygosAcyLos6gzvFwzag8j06mVdLMqMiKYaAsl93hT0y+cdJ20ED/cWuw/R7mq
FDkDCNqVzehjEjgubi6DRfVgLWM0URRdDWJKUnTsggFpUTHH1h4UglYAwBJ4zFmj6zqYubSzkhzF
vmkYF+zpnTV0Q9j9KkSCMftU97i4BGTnx3EYF1dLnmq1B0IDWVMzsnNYZDhY6hynOsyWHFpF6aqo
ikfBasGKcZPI0G4LTC/EKa5r+zxUq7sm5+gFn2Byg6oWntt5VYKPyxACwnNncNJtY3TKRTfJhbOL
tWK+NW0JfDico7WBaiQPhVc0kw4ov1ssugqSfVaBNp4Z5yjz90hxmNDCa5tvFAbBO7L+vPDkFcQ5
/8rZpiJS/QlHGvUBHD/yHnR1kvtBNdvJbdQsQi4qMtQk6Ad1TgNlHeRbEFP6p6xLimQHP8l5sJKm
OdGBpVsB2ndS7ckAk3X07oDjbazKDB+k3rHAlVZmdudYps74AZYVfJgh5uN0mp3e1VYngfcXpAYX
SF2nuo0Shotr9UApPDrp0hfwtqPC6CY09A3YGDugRLfuK0m1UQ6Skv4OXGb8VfRfbLcy6/BcRfEs
cZHKbjUfp6f+C/B7TaN/rSIFUXOerXu0KdI7CYKn15mjPfqJkqUD04vemKncpeRLq0t15kqF0ekQ
cBzt+9gMjNBR5ZkrOG9tuuk6I7kb1VDLAzNiZCXp8BDcOVQnFFshyMHJkJwp9MYwFtZjw6hfmh2w
dnwK4+lYX3QcergAxHPv2V5/41Q2Xu0eIcFEL5WdSmftkAWbVh1wY4CrGyApZZDwEV02trrpHfCe
v77UYcICtAZFRSANCLcQNw7BZvmQ5BFo0nQD/eZCstaU6eeEl4rRSgFMpAXSWTLua/7xQknl6cep
/1uR/n9CrYYvw7PP8iran963WDoexnvxMz+rNfkDivGiUKPpxWDeIJH42eAA0YJEAd+QSon5vEBB
/oz3+geRitIVkZHNJb/4q1jTP4C3449ArAhtbA6j3xjlPznuvKwPBFSFzjIdGAGvEWnOsxZA3g0g
b6u49OOyASzvWFa4S8F/Dq5J2XJdjLEO+yizNvOkrX4cDdMnc+3074UZh/e1ZO0GfcFAUa1TB3ml
WW1gj0jbEjNBuNGz9FHvERBa09a5TlIsJqwpzbeDOjn+nNXll2bo5OsKkbDvXW1cRpHVmO6iyaOP
SGlzko5qfM54OTwG3Bt7ZtVamqsunX5mC4KsVcBGAzZuK9/MYjDu2CPtxTJqMf3aufsY1WoH4aIv
DGxBE63/mEqlShVY548M1GF3NYvSG0ADdPlWURvt25pCT3MnNuolo/bBjbS6hzQ16zpIcrDUMFAM
UJ15PxrVRhs7UNWVsgShFq13phkiZsEpclo18vglLBrLddoJmheOKNZmWCym1Rlw1KPKydRveTVG
2yZzNqCOL2q6QzeAfetvGmn6rSZV0B0gN8g7S8X/dl7rltytBq0+zmlzxBQzlyGyrfoxLGcYpss8
TG4Mk/Lrs4X8Rih7ndfTQBCrFlSTsNQWf/5saQAOV/SSBpFvmJ3jQ/yQj+RF+pPL/1tx5L99xij0
aP91w+e0Kvvue9ve9887Pk+6+z+DiPoBAKwY5YBiw/dWxIOfQUT9oGrUNMIrEDou//hXEDE/MD2k
NqF5CuRTCLv8zBnND3RoyO74j3TjwQj8ThB5JXxGJouWJmhuDbS1CjDo5UoZ7akzZ5XkZzC17iaF
Avk5zubtoOcyHAV9Uo4nadIui8asvkMuMS9QmpmPS2ZFx9DHhs9mlKlg97PhREXM5GhJ1PzKVJw8
/dEs+vdae9Gep/7+12vtApxnX/1xlXytni82Oul/nVgGxxLjflEEGPzt+YllfeA7C58Ejqw/W48/
TywqFJYskuhAtA3SvWerzfrA+QIFC3IBxxlx+HdW29MM/vmRBa5eNPaF6hLoc8qUl6utTMYIxcuu
QLjBlAKkVyZf7worgR2EeDm+M7nfABQ9XlTroy0P0AmzMqi1NKZDt8pocpsJ9QYTtbi3afSkkr03
8/hhgQ91HMcNWWnZnCgDsjuJNDrnEU3T4yZf+nc6CIe1OTU5hiiEWJzhmGEcCrdONXa1oZIUDN5D
DPyWofOLMLkwCrnz0JKH8ZYq048N8LdxBaSlJAw0LUAX0hc81JOCwQ7dcGHCF9Zy5mtO/qha5RdH
Ln5XUvrwQgeNh8GZ14QxXhRQk31pU+hnTA+uny3cv3E+iWvwNLIYWgrTi4PzqR+0pARxGwUQk2y3
nTpAVX1bv/OZXrXZuAwlBqbRMmsXy4SDR2Hgi2RSXSDKbw+OD07vpCqcT2FiYFTf3o3tcNN2SmBl
qHSlq3JZ2PPFr5/zsNP0dAPM6UnxIeRgOPByvZvVqDh1Ct/Uyap9Dmf2lL5N42YjKhigqt7TTHqF
gXm6HoGc0wE6hHpIHoGIqKELK4RdhmbxQFc+xMC8UMiyVzfMrfPSobfYGvolvOnH0Ww+/vpxwXLz
QM83ODfg4EyANJSGpJJoaLxIPLRylvRVD5MgcepjipuzXFrVQDfTx2io10voZZeQq8ttMdaa21r5
A4Iwj/hi7mu1T924qDs/W9DGr+Q13qAJoF8Mun3WJBDcrGJvS+bZmmaPMnlkmdhQxxa4dcskwYgc
IGIqGQlnAenpIlPAtgGm/TbmAAlbWaAJQ+1y1TLNLdfko6E0X7LQvO5s/bJqjUtb5sq6RWdcm3L6
/emDRYXtNmtLU5mrTT0CFeI2mISCviqt6wktasjgyqU+RA8heo5AweTP9pI67ij+yMhU46Mczn1g
qijf5LHd7sxuVoF5c6m8K2tPh57u4wK0XuptZfvYjnVuPRb7JFUv044q/enJ1FQ/XeAxn+iNiHmJ
hHeVNGG+YDXZaZJ1d+hB8VRwfQE2rIU3zZPtSwimBRiznDXaVEBQND9LVld+6imsfTQhHK9CiZEq
GkazkY0aT9Q5WxX8ggvM/MHMrTOS8zMj7atd1oGYyLPB2SyGfW2KvgsxfD21a330rBgpFkOLEhQB
0Urh5DlTjFKk+g75vYRa62ppl3VWPGSLdqsmquo7VncXFnEeFBa3oCTlciO+a2iV+7S3bDef8/h8
cMIAsqPiDbXd0QkuZH+sdSnQ41Zz9Q6Jilm85KfXOOvYNaQ2UlUxYMwbC61rVI94CQs8xE2plM52
iWXHsxPrDI9DZ2u0y7JFTd5GKC950EvUS7SsrzcyyGk3QvMj6CQUqqZOW3dVZVxWuWkAA2UpkAEZ
JxOvIQZ4smnR3QnS1VlOw4jGfSNpmW/QGPLCgn8NS464pskf7am+U2Pr6Oneaf2XW7m0jspiBbE6
o0s3qo9gd68Rva03cAAqZER4yLGJH80lApUdTSrOIwvSNQqQ5SEZ+8DGT2qXjfllYSbV1q5mNUg0
7jtzknXjhN0d5FDZN1Izo0PjzG6OGKyvQHh0nTiJNlpaLluqFlZN2d+tBgtAMpJHKdJL7Dnau362
smC2YXdOUl57VGslYo8zx6uT1EBolEtHQQwDYCjtm7Thp8NyLzaNPPKLJ0QiPZqA6C2x3dGJaUF8
AvgcMb0COB3yqwca/UuRPRojmyxfiwdUic7iSTlVw+m8kZ3rAvyHm6FQc9qANheuyM42CdXOHSb9
cg3BjDbdbPuk1mdliZBYmScWMynnTFm0SzTwOlc1owfN4cUslcI1wvbOUKs93ak7SeJNLVbyiRYa
8JWJD6asPKbqxNJ1ipnwaWzFi6tnYGeNUWxRa/06YqfnzbZ9La8rOpeFdE2uPyPGYV9rEbSgLn8o
I7Ys6onXXaxIgQi+fW9lftO1d2mhXrZJzaaF3otOCAtfDpGaweAGGo8Er1+dDEQJ0MbRdELGarXz
cZ308/FcYNJcmBJtuEjuXcXS4zOtH9bQQ1MwRbeGT2N03KSMfdOpDLYa3yGbLVrnD0Zv8gQFOgYA
wKON1DQQ3Meq+Fqs8VGm24nn1Oz4Lm3vWitGmne4a4v2DjShsD/BbtQyW4KyxTqxY+67suPHPEHA
7mmfSrV1XeTyuh1S2oMRbGyvrdpqV+N7EaQIKfjwRFXPHqXreclYXJJz7GR5vbGx0rpCsTe/Ha0Q
Lqwcpss2d8LvMt1RX501KZB0fiqU1cs8KzSXIzO871KETAyR9oWOCI3NrOw1C+ED1B0MZat1E07I
hjWdKz3fco2G+cLWCIJoL2QBCF7tSFTE7tSytMOm7xaXjyLtogTtj7yV7pc5ii80u1Axm6iq3aAS
8DOjujPpMrBtqOH2OuKXGyVa1StlTcBRj9LSnozWQqTVMqlw+1iSUUWMDX5SGaRdoXPLKE0t2wiC
bNAuI5G+0C7bmGbGOg+jB6Y4M2nRpt2nNo/j80wq88BojXuYoZmvK0XnT05n+2hKyHd0M4wTdAnr
TdjI9WdFsuetXYbLqZQzRUKhKn7oIim7SmTpXmlga8OIEN8vlZHPRl9CCtRJUYNxavRvoPwRb1O0
0csiNsuY06LAcyMPZtQ8fKT57I3VjPIdPZ+HeeZ4FsEJkev5WOPAZniXclK1d0/HInnr5TK1jMu6
tPY6WZyLWdieIJGAzoFtnOEPkcDdYBvUBAyNVrSvFkZ7oiu95HXddG6MffKlKongTzEiS8wzuavL
j1KZPkR5HVJqIv7UV2qyIcSLMyW/xko7d1PTQoeDeDzDO/GyKnkcavWi1obTtrK+6nH+ubSykww5
EnCAZAndjA5OVRZ0b0ZZBQvFhlMJcZshoclTyTlMQYR+XC0rlpO5kbP9MlsUKqHd+pXMRIJNd6Rm
48e0G4uNmsuD38/GfIFBHNDJqaMyRjrcI6O8s0vxmHTmuSj7Mc+a9cuQONDw4ocEzVA3a5NHwVn1
lEZsWpFgPKULKITcLWb2gN92zZnVMZe1x/cs+g7hiuTFT81JBASpCqFJHuRpBaVeOa9xkOPfHZiW
dD1xJYJm+jglrQrsHtcVVdYS79cZ4hO96EWCaAJY0oG6CrNoysCDBJEJTzcgEwiH1RrP48Ty+z4+
1vTxMswQ0KoVIAIR4sKu3OY++cip2Uu3itXcpZjIWVnJ5ELnPF91jZQN4V65bRA6aDZpu36MmE24
SNopXtx1R2EvfwVQIqHfIH2it/LRqNuTRrHrTTMbdCWjG6UbvqVqvlMiC7oCy3rMw8e6haURF8kx
soOkafk4nxlSnx0XC3u5DAncTPmOJpG7TwxvXLHmjFQ/00qiTqoJBcacCNn12fli12butggteOB2
yBoZ4nrJ1K3eZC9gxups9oQZfDBI6jveTa8K1CckBE1ramzw8IcOMFVt1WaX2JJvqiQh0KJJ0hTz
aLWix7QmenKwPv76wz5Z1xx8WDiaYO9pQLCkDjEY6qCVfRPmkl+KN8XH0fGuIrXVYicKum79PNjW
UZNyqhS5vh1D+0ykk+pKQC+A23goYZDAAw/xRM4kT6RA4iu3JAOLlj1gsJYB3KNqK226TKPfIYVx
VKn5Y1O3d1pNpjOs1DWpdjnbxHmng66RJDVZEMe+Gid5MPZAgnRSR5FuSiuZQ0ES3snsTjT5sqDL
iQHxKPdkbRQtTznd2MLqWlX72u7YIhLnU5a10k6Z+NpdaZzVK/8nhdTdnCrddYWBZIIAn4DZRIJS
FHKM/zgZqbmiiYNhWmQpmOcYwQSnax20WWoCKypiKIdwKjio6YvEjrE/Dw2XJ2P0r1xqSXOHMFUf
kDyHxxEWNV+ePt9vtdeuq4K/fonb+3vd3u33SszTu8NfJe7mn8zo/zdozZAgn63zVyMiELFABPbD
13/85/2Lnpv4sZ8NXqZEloCmQGjXn1B9fzV4gfvRogXupzIOUkDE/tXg1T9QIOMOLgvvM+axtEB+
dni1DxZcacjIMnxIQLL27/TcnrBEzzcma47fITgGoG7BJtAtfD4LaBejD2sUYfxk0TYwvBIn6LBd
3shAXx1i4VcUEJuPEJH6fa4gI8QUp8u32VKdMDcoEZ0zdBRZemu5LFeIbK5R6Os9yk3xvp+mcr+a
cpojtdY0aPyE8XCuzu1eKxz9IpNU5x4CWnIRLeF6JSWJ4kW2ETen3RLD07NJT9HY6aTLsOniL0qx
yJsCJEIZ9EYz3uKIQ69AHkgQ87DYzf2fCgG/teb/J4xBGVT+ao0fdfl998f10H7lb8sfHgiYqnux
2MXP/4TAKB/wtGPJiq4aw2+Bc/kJgVE/sMZM2tHgyFAxEQvtzwazCmEFQhYDUzgSQL7FoOPPxc4f
sS4BX1JcC/I9noi/MxM9aD8ZwEjxzQBPAz7aZsu9XOuLtEhh3FPrqFPW3y4FZD2FRo1v5oJD3CeP
I65kt5pSsdv/2Yh/o5/5Cjogrss2l3VoIEIg5OV118UqJ8QacY/TZZQwO629SsnUvUQuh9+Wz+Ba
yBUI/XXxsg/Ne3mVwziOONXldoQSU0E9jwbpe3Q6ccfPo4Z4k0yMOaJJJdAdOehcdp1uFaYi/PBs
qwj6rgCZEirZjjKsRDZxLvZSFQaqvm27qTj69ds8zF64MPrZhg5b0KGHaR18RQNpmtXOufaMNFBg
xagiSOspal3JRm0TJWhrxrq/vuQbH5BoC8qOvJgzQYAAngdJDSt15MDg/E5hk3hhKWu83hQHlsaI
3zGSeePNMgBD5Qe6FeHYPmhKO05ct5MkUeR2dXKhQn32nbVMjkKDUkWCCGVk8omNls0u78HZ/Po5
n3zYDr4rO1CMhhHuArCmvXxQU+oyrm1Q04yV7cW1tW7BfWkuaAEbi1Wl9TV1tVA7WoZNkq6UBP0o
+Yo9AcwEjMQI0Yvl5D139LdePw1jUECsa2Hu9vKuVsWIO/p59Pf03NmYzZpjgE0HN0IId/P7b4BZ
lhiQwZ+gbhel0bPZuNKkU5LrSbwZI6c6qcbQeIgrO/8CbMG4oeYdfcecvFpOy6Mh20tQdj30XtMg
QSV5A9eKLrYSKus7451XbBUWvUNVr0D3Y1JMQvDytpgd1VHfCQj3rEFBaXOrwJNssSs/qR2l4rjM
7WsyVOVMG1cNoctpiT10IxesdrXpeFIn6dNgzvwUJjux30Ev9qKyrAG4DtDpSs0K/b6IfATQ9H0S
SQ9FBpYsjmOKGAk9pl1qTsZH+tUwRd5546/3M/ouliVoBfRZWPcvHy2zqhjWLF+3JYnfGOM6nFhO
WlAZVzL85bCK5cc5rBAjRGVx9hGAFfT2ZVRdqOu15baky6dIN0Baqcfa+QQ60Vz8JopiNB615T18
8KuMiVxOoVMNZZlTzCQXe3m/eP8ZSzUbIW3HsPL7Nh0arypLRBDhnp+gjq5cdXmsVATfcjhdAQJf
pOow4Tq+hEieYjQAKl7XemT/ZnQu3CnrAFZOkA5pZTnow8wqIs6wtKOPuDxNF0kjx5ct9UbiStVs
IcaeGReUjflVkhtelJebCJHhHin7Xt82caceM/cyrhIztGdP6WY6FwrE9wkQ/00GOPQmBXX6tdf7
YaMM7XvYNTGbexlBwLjKHNTI9lDI6wd7VRuN0Yg0PQQ9k4w3eb3I29JuDP/Xi+btq9gAqBg928DG
X36Deo3TUHLkMHAimyaYunyvatN+JxqKX/LqUWChEgtJwQ0B9XgeChCQSNbGmMJAmcyedvlq3bWq
VrhRVJIu4yLgDvXUektbqu8ccW9cWVh8wVegOlBoU7+8ctr1DlCJzglGQ0szBOozL54yAJ1tV7qR
dQN/P76V7NJ654mfPAcPHpkYw/Img0At8BAi3MZmIsWp5gRaJeMLoc12eKuNbXePiG+GqEFrSH6h
yBK6FFNB6s10alfRhDa8IVXrjoa3Ve/jTF6+QZXbNxMdShWiSu8iTt5eh2oqnYyxpV0L+eMCodoy
vpKysvgKUlg/12onvZiHLNz+erG8PlJ/BE64UzAKWZwv3+ZcY7Re17ITxLUzbvTJdj4ye7zqsp4A
jzniBv7UGW3KeOtg9/RfeqVsOJOWFixqgbl4vooywMsYZbdOUGX1sO1bPfZCCcdukL3WNs2a8TxH
QdCtF2ZvUlpxwipGtllzWbtACmIJmtK+zaywQo0zXH1dXeGAyBZMp0o3A0RCG69oJ9Wv5fp7pBlI
VBTtPaz/8KwXSg6/fpOvRuYGWELIl4IXASwVE9CXDxPNszLGo2UFTaRaVyvhxA11JzmJi17pGUjS
G6QN5Bwlfaj7udE4R3PRVhdh20W3/4VbwSlHpRCmuEb97uWtzCXAvSSr2CMtgqW1PLT344DMuqkN
3ZG9KtK5FQMKaXQE8xmyCMlza69obX/1zo2IiHawZ0QKLPxcTIbrh8vL4WsyP4u5kabdwyk7Qs5C
PoLpn+zJ0LB2hCvgoQi9XzpJ32k1o1QlrXK/TtT3ND7fWOkaK5zFBrdVKDm9fCcxRh+FRGIXYD+i
3UCqsk9NdupJp5QNdJbIgt6m3Duoxp0w8G3e8Zx5IyhrfBGiJTUcMJ6DHKVqcLdIG64+O2F4GnaO
vdEKvf2xBn+rLv97jab/f2mk8HqeLcK3+k5/3CZfUeb7Tkku6vMfEhNJed+9KM3Fr/nZh6I0B8UF
yEQsUgxBiYI/gYbKB5YgeBBAg0/lNx/2J/ZL+wAUGQgxSHQVu3D+5GcbCno3KC0BZKZDRa//94TH
DtcOSCkmDgru7rSjcPY6KHvQQm9tae3QqB5LJk5TUdL9MZ0RrfzaQVsM6nWm3uiZpt2mgAdiV8W/
9GLs8+5G7htXRvubLn2lhhvdaJsUsIKRMle1ZKSl5moP2buP8SZRo2vbxPgAyZ3h49JXxRIMKBzt
0k59x71bFTXh87DAE6FkQb1NKYISoSye+FkhkTgS3gxpmfmMTjo/WuziQq9Rak1TLcb5o0Mcq+uY
BjtY78hLlZ9qbadfDnadbRk3I/Ct9SMmRcpFmuvTcS5a40OMbr0ZGUjldMuuL9tu92wZXfy4u+fq
NIepOPcMCBC6LWgoGDPyQZ2Lq4BsYHWRgY1Akayf1jmIpuKW1HH0kgJPtz7spncOSOWNF8UUAi1Y
BgMayLWDA5KP5GioaKU+JFn1JkuX2xqZJ1cZkDCqLB0d89bcpBhregCpkk09lM47gesJHXfwrTjP
mP2IRSg6Vy+/ldVQLlkjt1CXLf56WowKla6Ud7OiDV5uxNap3DHjixGd2ipSKgXZoooapGc4BuP3
JGZW6mp19rUuJslNNUl+5yW9IY0iyL5kD8Avcdc7hG6tEIGKobR4SdptMp4OjPxaJpYgxdwRKfCm
RVs8PWeq463yfKwW5j7XvoHXRCsNgfjQ8Bd1K0XFllzDWwfb16wSlODnxU7Rq/pUzxZnpLRJnI/t
oL+TNIjvd/BywUOiE0NDAZTo4a03cVqWBaNDv5PQblvnFgEtPHQgGK8TQ/K1fid5ftXEYHYJvBWZ
AovUXaCWX35N2xh1Z3CUlGRJWjaTnZ/IS51uK5TJgrzIwlOmUQ9Dn+LIA+gusLMVobQJvcGOsbxr
I8q57cPxd02rn+4KljrdOVtBdPYgCwXT0jIQ5q6cdh69VY9Vr6r7dkeMrfxFAiT6tJf/fU4+h0SL
Ttw/O7Gvzskfvevbf/xnG30vv3d/ME3t//EfgtPz8pgUv+XnMal/YJGKmQs6xxaBm1Dw85iEucNi
gqHMqvpx4v3zmLQ/0A+gNwNMnqhJX+CvcxLqpwyVCxw/rQIO0t86Jw/3EgBK2uuc1rSAnoRQXi7t
ZW3beu5MhwYOnhs60gte2ZnQ8bdD/rvOweJaDIiRjYAlSOF0cCTLHYYUY5fSFyqNAXxRlAYmyJLA
ibt3cvmnBt7zEPF0qSdDZnoGDAFEiv3srJxXqKFhwmPhCejhcHAy2rdlMU8+Og3ZpkDEFjbQeGRm
oYRPc323WDPTU/kCtFr1pdAex+gKMmoKRR0kIDRHLHCQxtQyFdUzrQji9Mfe+pdo68NzUtwvmjai
UqbRDi3w5f2mdlsYmAg5/rAw0V27hibgVIkoQnO0xi3Dlzhkgmdr943D+al18uIt0ZVkhQltfdpl
YGhfXjVn1pYPS+H4dYqoo91Ul1EzPuaqk1+ac3s6hbFgbk7VaZyAGZs1JdAX0zkdGdCVmED42Hj6
SWJfxvAose7TPK3Dei9qTuvxdpayaZMoygK6FQu/ZQV1bxQYQjEt/7IYJgiVuvo4teblPHZz0OtA
zhYAuJB87TgwLCxyDeQIwgIUDOZKi9e2CC4UUS00FPNPXSt52jwm7yRZr6QDbDE3wgudJSpYdoe5
AzysaEqyHhU7e5j91ioMT1uyb6i/Jm5CIesPXXRX9Bh/KPQj5NA5zhGXRm82Mre//jqv/FufboV9
opEQ0/06HPIsVWbp4JYdFK8SuKyi9bHUNN/SwubIbVIKwZweRKL6Waygitn1vbfoLRzn5tOER+U7
Oc2rSCHezF+3Yx2kco6OaVg24rThCMYt+qiRP2ogCrThtp3W3+36iYcXLCFSRxn9mlfJ7hzhSjM6
tt8A8nCdqR8D7LvGd3bAG/AgRA+griEFLqjsh6V2oddLjpGF40s5whjj3H/RgJ95VjKcFhIScFG6
+gtWnsd1TO8jVIzjxaoXf3VNCxvxDrMVyMhWtzXn4qrWhCNKPu7K0vqGjC4wN+d0yJXwFPuOyJO0
YROW6hjgQ7+VdMmkC9dJrjOCV0tGr4mdm9ZQzjGY0U8A8jQ+xUvtNlEMGjDBU77G4GYxix7IqW+j
jXaEfUiBzxgNnkKy6InGRaDPXYvRb3gvyem3rJw+Rxgn723weJITrYhgyMigOYSULLkZE+EyYTbo
sFRghLhOHGQl6GdnLN9rcb+5lqnE4AYqTKB43S8jTTznzWRmObYmOVYx6KxWabSiNWxUu96QrjGi
qU4UOTYBDMQSPlQ+mq1MIsbsWO3zh19vLBFLD6IeIoaYl0BoQ+XmsKtgOfXQ22Fo+1Zrxy5AThN3
pAoI2FdncmtQdcC0+/fy7TcvSisDBxNYeagyvHwB8joh9hNx0TKiyOwdhH3wzNbb5nRNWuZf0NpZ
bJ9//aRvRjO02BGq0SEPUxS9vGo5MXUYcYvxO2M46phfBwgbZtsR95lqlBxP6oYvVrVKUAisL4uc
JSfFaOzAHsXvlBuKSEYPXzrSXyRC9ApgJx6k0GFvrFU9RLBi2kn3lgJnxlAGpB1b8AXkBlT/SovB
a6K5PQ7bdAbG3NuBaklneDLNx7YJxWCgZQkS9J0S9YmVc3hrLEtGsaIQwkf55UvK4MajoECocYrP
mtXk5/lytmQILUzmBtyMwt7B1qnStSNN81YTACzWPAQLIxmCtDCEygxHlIJpEkoGrVvVzueu0Awv
7+ICiN5VorZYVHaps0V3kN+m0r2zStPT7MENx/S0sSc7gDX0eU4WH7dqVJaye1NGVFhaWB2gYbMp
3cGkCBF2jEpvqJLU7aUGGwAzvgdnJ7vxumy6Sln3VnTeWCU4vwJdA5wwTyS5GXy8i1Mv50VH0Zz6
5tJYPgBtzD2aHMiL/s7A+a2DwlKRhyWokuUdepwDuKnLIbRsf0qd0dcGCRQOQlt9cgMdo/0Rwf9d
lLwoSkhf/35R8r+C4I+bm//9om9n8Bv+KkiQ+KEhhrwbAZns76+CxPggGq2Io2kERlrh7OKffTsb
GUUNbBnALhvxGDHE/Nm4s2AI61C/f+RMBsn2b0BqxG57sRtFtEJ+SfBCRe/w4KQgzVWnqFSxzMvG
jZos28UO3zn1X8Wig0scJNsETMWBvRL6c4xxVT1vk5q2y+h8fPYV3kivX+2Dp8vQz2TyBSJPPQj5
vTRmUS/LoR/m06bSi31VYcxnOLdEsqNfX+pVv0nUD5C6EfiABQci6CC8OkbVNvK6hL49jiex0kMf
EqQAFMBDqEcldrLaeFJhV6DH2XFSLGf9ou+WSNuJt+tMy1ZGL/XX9/TqxBO3JJjjlJUEIeeguFDQ
5s+rdQ6F3xq5Ub6Lpwi16OEkEh8W74Uon8/+7y55EMl1NVoA+jD2KuToU7lwWVTy53LwyiGFOBSh
Ne+8UzC8tVyfP6VYa88Kzd6Gc9Q2PGWNulAqx8exnr1zQL2akYmPS3UuxL3xKMM/6+U1UmsBOxP1
fNywuljl8gsWFTuJazE0PzUL/XQ0h5OuxySwry5kXX/v+qJYPtySTK0FVISzCbOml9dvdWNQgSFj
Mzd+qfX2fO0Lf+nyXVY6eztMjpcoOU4N52py8l1T2Ddx179zpDyNAV/dAhMgIR8AVOIQYO6Eix1p
YwGZsAAitqaf1bbY1wzMUam8gQPhV0mE1PwUaBEeDQrELRuvURt+96BAeYKIFCGqk7LxWAr73BlO
MohMo5ztxnrCbrO6+PVKFPvt9f3yzUSSybY8+GRNW5cm/up8ssU87TtOXwmCszpQ1Tsf8YA8oUNy
WsrdO6ntW5GNOkYD10jRaB6KwRehxYabSlZjOT1gjnpRV2PQmvHVr5/uKSU6fDyax1SlUMQ5Fg5W
hBbZSoibUOhnaLJk9UWpY/tXQC2o+wqfPuM4HbEcj6KNnEl7EWLQjQmAmu/hae6nMr+sy3XLVNOV
ktWfrejSzKagQGKll5BC1KBLygtkoxQSWZXvnLo5h7niY9CAJ0mB6qJ2LOMgwsVxZd/++tlQyHjj
21Gj0FsTGgRAJl4u9zW27UzqLccvFec6tooLdR5PIsM5NbvQz/FgAu2VuaqGP3nSH81mHbl9dk9f
IHCK9DjVdFA1yed5nhjUhkENimiazxuWH1xlr14ADISGB5cLX3ecb6wWJ2a8zvNWI0Kau3VNr5aW
ddliJJlJsMVR0VeWLYoFu5nqcUZbJ+qibVkYLkSdQLxJGTZQqBJZcahRuunB6nAlaIxdyxuN+O+x
M50ZTXMeFl8aaz6Lte4IP9o9ouUbNMCulgmiJGWhH1Zo2WQjoudRsXesMQg7w3Oa9DMUB8QJcWwt
qgt2+X5YIs+Cphzh/N6b+edm6U8Ky/42aRJ6W/O2SUxvidPjdVaP4Wq64br6sqbuBMrPkNt7NIOP
k7S8GJOo8KS4PacvdmpHy3Y0460xYYICJNyKwo/Yed5LNXl33c5n6sS21e3bQkmuoDydJ01u+PWa
XY9LXbltmV+kjr5zdGj+URwMUX9u2xKguuT/sHc2y4lrW55/FUdN6t6IxgX6QGJQFZF8GIztTKdx
+pyTE0K2SUlISKAPQHR0RE/6IXrcozvoWQ97dt6kn6R/W6BMJEg7ndI9h7pVRNyq9MHekrbWXp//
9V/POm0+GKO+b9o9d76EBk36xZ7yRpv6w1TYBRUoStLqRVqnGZP166vyjRPo7SXKQygSv/nFYm+F
3hV7PU/mF7LXUxafUdy0fXj8J1l9XpsKQ7UBY2H2BlpzfscE7Otg7HZnG21UW62uXLt2EXi1a7GW
T4rV3IQfWo411KxxL4zca+baDmcrMZBUTfqQuN0zGa63NK2hYKYV7aGz2ubTWFZvmiqCV9tcgoi6
icwYTjNa5lrrvscAYCbJDha11kehdWp2vW825Bvdtfo0qPagUh0wQ72txAw39sjVgZDxOiS9HpNZ
7YIxYOJ/7XnNw2yG8eXUbY2ABnwCfdZbR0x0XUJI1141ZtfTRb0/j9U2U+96s0Z4GS6YfTFWKBlZ
w1q0uvCc6bCpmr2VtrySfXrOwqQ7H0eX7pIpp6sNw2zYWBqbbDO+GytTco/BB/BpPV9JunLids3F
rOut+BsTIdRWEdMHG0+hN2O8eh2SXim4jENlKF615fIz8DxHrz3UltHlSln16EYc1M1lx12I+Uy1
C8VcX4AS0tshvUHeMr6MVuYdzvHQSTaAYcepDNAdMEwU80vibPoLiXZwa9PVJHPUBPWnuFgXDGtT
utcbMc3s06FKF7DJtgbi1YhYKrB/C8E2KrMVTYjKYMmEdSa2fZpJ61c01DElD7yd5EUdchXgagX9
FDD4XAfY15X14IMGLaLpQaCjSq+Y/YN6c5qTpkIPvIYSP5X0/HWmY8WdL6BfoCXU+WJxioOmSVOZ
f+uqSTdsKEM7mQ1iUVZP/Li3qHm3jGj6VdjUujr+xYKurx2SFmvq0S8M5rweM4B2uk66L6vrw8wS
zhGoWpphIKMEYlZwMyPIWrzZWCeD10hUUuV1t520Nk8rVRlMJXm45v/XWo0hbbGPG1m6UdR1X6OI
3jb911KWh9kWcSstTRRzsBoAi/MbJqnuypVdig7JyrqzI/1e8TaPsZP0IxJ1TY0YWI6uvNXCsLWo
s9BQFjAMvLwdR2Vj7xYKu7FezmqzkFRyV5XX77WFSTuuD6UssICXr3NMOLR6QwEtCcgCGSkI4dJd
2DUpkkWBxf1tXldu6OmkLVkdRJtWeka85binaQn58mlnIVu/JsEHpVW7kNFCrXFwWasvL4JW69oP
7OEs5tha8Sv56mNuM/abggqljRb/KOxF00wANQeipuJD4JgsexbjnEOA8FOH4Rzu8kJ0w8e11qea
SSKKgePtl/foSPwneI+YEKRSYCGTnReH2lSTrcW63gLf+HkdWj19LD3Z+EGu91r4dyTUohQI3gFO
c9yyYna1Nlc033EZuiVNLxke2WtOpe6UXONcSvryXEEjb9v3vluuAo7GzRc8QNE0RvGSuB+mm8Lm
uk147yKbS8LK0XMwHLFKBSmgSwRHN2hIVltbAPrnSxF1CjqAWNbnTDdwBkIiEoIyZUE2XV71EmUJ
4bQ0UBN30Gy613BPD8NNcBlG5q+kv2gDr/fj2bK3WC170+asu+ZvZutlT8MLCkzzBvzN9cyuPZBC
G60dqzddhB8aybSz1FvXtoPxs9RhFIA3MVWInu1hOAP3H0w/zqartka6c9Gckvv0PtN6/VB3F9cB
Ny3+PlovLxKS4tFcHoCUHzKFgYFjcY+ZV8Pa2vpVeGMx16PD+EpdWL25G10uPfNmPZ0y/y/6oCTj
3hIvMIF+rwFvgU6YLU4JlLHYw+BDHY3ZcpWBcJZWq7gTO+avplIj0SlIGqZD0HZflrozkImVlXh9
t2htbmOPyXUOQxKbc1xEO7xs4AcLT0vD2EbLJdbNHYytWs+q1+50x+yrDbOPtYPHdP2kSNHVxly/
F/o7CZThWPpsL8Z3m7kLZKF2FbYYIDeGh1e4IuOlfi1PzUt3fdO0vM+N2OyPIbVZ+OOHeogL3tSv
SUN0kiWAcd7DeBN1wjlS0LI/mnifC7xezacRN2pdJxrDaAJruJKjjtjDZbT4UJ+Zdy3KAA2p1Rd/
Z29wDLGo9bU6gBD4ptbif6vaaLWwv6zZP38aX830+2CZEOmpHeAYF1Gd7mYMvuRQjxk7Hx0QkKDO
7jZaqxdE+E+u213Vk75wZJRp60FXSIk2x/JNWFvTLqt9GhOPjFvRB81L3i/t5ZXiYPCnvFNkzWQK
cd2ZXatN+rFnHzba9G4a4HSHn+ks6ABDvhU5I32MW6Wu+o25PFzNlpfzhN5yrFCkwH9pOx83id0x
/dWVR3Dqq85Hj4B12oIAohawbfyxBdX9cDO3RiIXImSkuYa8ATW1XKGekEFhYiEYukw0qAHCTV+p
z5DXVa+lRJdNtGs0Rj5pkpSCTT+w1I54N0EtZk5RE66c2kjz2aAaYScNFwzaGzQCPLnVPUf608vK
7tD4CQiBqFWCnqdgd1AebNSnMc9OedCsjUQ8ICnx1QavUoiBN1UGtmOONNp/bCXph2PcQLn1Slh6
oHC5BZKW4KKZiyTG9OYVrl9f1IO6vKbaAZvY0otocYblWHUHyWw3fuQFBSi0d04BimQM7QJSHTS9
gGLkLwbLT81jrqHeVdTpsAYpD+W8iCF4oXWn1TddeYMbHyrOR+hIewv08HTReFhY688MnLybJwtI
U2VpOJ7XrpeQMBPI0BSzemwqdkdfmwDTfEJOdEMDbB9sNnjqNTFsxbGHyw3jQCNduDlicwnSqCv1
Y1sdNBKCAirFurTqr5pxRyS7Nk28MFiE+s05RDkrhUGKM2cwHsdXdM4MfU2+gctpqMrkjzT7jvjj
LuTogP9+3wKZFgAhh/pu1WZSJc5/otz4rul1bavZhkVvA3zQ/GWqb6x2s7l57zUSaKtEBOqio2Qp
gq3GQwtuZtdK0LxZRdavnmx/rDn+bRTMvLa+HvcClaBijr5kwDg6FlmlLpJI47ugMR7VoSrxVrUe
ejh9+oixiq5XG9Uwth1pZt0x+lVidqk7UJTosRZYk2TdhARIlwdNb36rN+PLJce3RioCnpI7Z+pQ
RFqOR35T7TRk3oC5qF3PHPOXSCYiJHL0lh5zWhfLHppgaNqzPiwbw7Hu3UYqQR2teUOLYE3yiIH9
5QVQiXUnNM27RVSH3uNCdrB1kX5NF/IIcvAhKbOPjXF0Ud+414u6PKRb9UYnnnZrrZ44FyENSrKn
QPiddBGzYUKwLzc5osQZsbq8iObWcM7odycw74SahSDsU2MF408Ud5YBhSZlXuumi7emA6pEDhO/
7I5G/4+6cAeRhFHcCAowvohDp0P780iaq8IEw8Elt561Jh3Osa5eNizK0JG1kAfU//U27F4UbL7E
LnOmQ/pi2soYOsSaAzHX+r2sJ101UmEx8AzH0Ud2EL+XXQEXcQZa5F+LwHuKUt4QSM3r0aMVuDq0
X7Wg7dQ2yZBq+0dIih5gvL4LJf1ugXLuteIZCgs0qxmOP4kQ25oyQGUNIUgtoKMIjSatKZ83HXhR
zF7TxVL6tIesANrNia39Wo+mrcs6cTKUaJ+b9JsLf9tttMD7ojOhtxpf+Q15SMp/6GrNe6aWMpN0
s37vaJDu+ppG1X4hu9j26W8tbwkP3HTWjSmRXAlLH3jmK77zEc1BpwM+M/VWvKdirj4ivTVLQuZE
6q0V3hGbieGlyeAqVLxrh+zEy5r58HKCvhGfnxYLEPxFGEndbkLiDlUVEIf4SvgnFlGz7nmGkPT5
evXK5Y4YAthnAaeJXkdAainkYi8jngB4A3G20ro+St8lwA5sjV6JTR0+lagDgfvnemKNVrpzbVuz
gR3GnXVrN8vm71AVLENCIW7n1PglRGb8+6VCuIYMO5jkSoPiL7LSoH4O8yqtkxBl8g9ZvNsMq0j9
T5T4IFRlcHJ+4IR0zm8iyt9a6r+WBhlBLhEcIun0WEO/8yYG8oMBTnQTyAT7AghPQHcgWn4iTelQ
nTW6c7qDfrGaTFlYR2BeGDoUgEBy1voCEsJNpxW4iwe6LeujQFHGl6Hd1K/UFgVzCGJ+Ha8UaMkW
jh536mC4ICeoNxhXaoHQ6K3cxqy9UmXrIlzWVkyk3sS9jVePcJ2d5qc4NhlnsYKY7jfH9fQbIErN
Sc02p26b8U6Ly/VamgJRcHSsXdJsXiQ6Yy6SeGZdsDHQcK781fg3LWxsRnvv8HbrdOyD7Ivhn9gW
skE09DY4ckBC865I4JqbhjqWGt1wuRiT25T9rust5z01lBfdten5lyHMML1ZTZ310yv/Hc7Zv+PW
GRHbfv9IdWgD2xh5hmTxF9+OFH3IgjMfumPgL0L9ZkeqdQ6jAhBD4UPuML5ZtZ0jJeSTQjztHmD0
cWWzans6jLUO6yljeuDD4FpvqbaLOH3fjQUaS00fVm+QSTBlFXkXEruuwD3JxB94lmrPm8XSeu8E
q2h+tZwHdZiBGKLOmHPvYj5Xmh1vU/9tQ2PFFYhNDeTfZjHeMEZ70aVtvAESMVzKH+1akynajXmw
aiur0LM6yjwMRmZjGVwwf61lwaLsa4OG1aKA6DFG/styWbcv6QcZqz1f94laZnZvOaWN9Say7CsH
/jyYLu3Nb7qygIhZba1CrVcPCdV0C4/Fb4DQpJ8F+71axu6sOyXtYxGXkopYR+P4FaKrYoghjhox
DpuhwdrAnuWP2gY86Jgxq7CKuuqltZGvAEzTRKTRuzGb/Se25W7CiBovb34Q7e+frpHxaBz8ena0
5HPROkqlEwDnDj6fHS2+Eoh6UBfpHI19IAtoFcYBg36BzYTuIJEwzo4WXzHSG44kgQ98K/m4oGjK
HS3YZWjsh81EsNPQOlKoIzIErqltxrrEsLNWrZ842kBeeK22Hq++SJsNtF33lA5DEGKrp9BsXDLv
tn5J8wrUbjO962+Ca5S4dAOAm5yarNyo0W9vV97/IfiIRGfiSyLmnfXiMDIWsV1Q4/xdJmsSbPZM
0QEkSL8RnWy87G+yVodYCyZUMG9ph8c30JTGKC5VeMOpXOFS7cuaGGvMvAV+g/kt8G+8QY0fsHkI
lxpcFkUaZvwh2ULN7zndpD8TZ+o18IwWY62TaNC1rg1zbUYDrwXvZ6gC1CfZGti/AAMUMWhzJKlm
V1Job5hSCyalpfwKC+f0YrzR4MCksStww9vGqt6OYr/W1TV/xAilel+erj76q00nmk6Tzn/KY5Ac
qjzIlF6Tx7bB5AXXn/3+t33ll/7hN4Gk9Cdo26g00V4pOrMzgWQYskBe4lOmoirEP/MrGMogmHgE
ZbrosBV68ZvyQwxhIMHlgD0O0NZbBFJmoYLyA/nF+kBg6EqlzSQvkOPIDNa6A42AtFFpmpkmzDeN
anZ3Of2EFuzXTam/iLRJazq+b9ozt00xAb4W6Au1mIGokWTfj6/1QG9dKEkLVlhJ63ot+dJLpg1m
dUcPEew1HWfm32CH21oNZks7qnmd5XIcd6cbAO5Bo7bsa2tt0fam66AH0Py3pL5Q+wHTHppLdfYT
svuP3kOOmWUcxyuaVAy5+v1/50z87u8ywZXP0XkYWBh4cG6RwW+CK583RJ8L4zupOYv2m2+Cq59T
7IYnCwoTiDP4s2+Cy1e0ROO9NlgY8OZb5PYITp0hNy2af+gcBmtWJEqJfN+CVUeRwUwzOjRoNJft
lrp4UG16wecPEXzH7bHv3cdesqJrylQ6jmvTL1KnVmQ3aCiTTQo+sTXr7m3kkRAvLeHt++k4E4Ib
iNoeTg3/Eo7pnoJfuVQSPXUpd+cOM0OjcOkN1KB+RZPeI3jrWg/Ows+1iOZdy93czucBtXgtbiuu
/5Bs6smlBpzGhWolmOufGo2g3l4BeyNNfkNbiAtqnDFRkE6pbVyP281mHHa1lQYztLNc0HclTy+6
psPExJYuGluh6u5AbNyX4LRu6gygglQ2gUmrfkW20N0++JsizP8ITopIBfJOX3ZTdofr7C8XgeE9
2cZf963DboXsmOGwMAGEXAlT6bb+xVf7wDHj7BHGAE2kLVW0hmf2gQSQmB2aTvPEPdlHeXPM8Fh0
HZMDGJTix1vO2aF5ED6x1ATXRfcfEW5enJ21E0Zr3KpusmlIA38xUzqWvKmTELfX7b1tOnJ0DqEK
TY40VwIczVxrOk/z15LVTauxnrbk7jTcrAZa2JsF0EJIjqV0ZH/dMVda0vaW5rQTNJlgNo8o5Kzd
Cx0i5Tb1faUffbHrJsAGZ9Pq6gpEAnXb6iqBd605dfXi5ZtNJ9EcnHM0H0RXsOEQY+ZvVtIjjSha
lruhrz2YzsahT1V3r3XduvFpT1rPIfJacIib4jRri0G9nnj96Rp2+Fmo19tqDYr1eew02gtZf3Ts
xb1G+rUzh/h8pi3q7bUay11Jny6wkrWuQ/HnYk0RtW9a2pA08rrNwALO/crTu9P3UhR6HY+OS1MP
Fp0VHN2w+/v2RUOaDvX69CqgBV+27WdLH9/JC+BnY1q59MV4qI59tZduzL9bPbC7cdEhTjEefpuP
TMvC2QtjN4JqeFtIFN/e+rYX3fs/90svL7RrEYHCffKv//Tkx150zN2kj3JPBr/eUnq/L63gGjxW
/MzScuscVaBiEsnxig/RBUNuzd3XtVYLkw4wnWGTmE5hPfff7dcrHtmEl59vu5sv/07uCYznmU35
MYwC+yna141gxkU1OKdd0xdzuAuFNfZ2QTonxhLUNY3tLqBH9ndBl8/pWIXuTiTzxIdd4oJ7gvI9
UXj5Cd+8C9+VBKHNf2QLCgt824ImFD0Q5NGHICJXPvhu+1vQYlZgnZQHDUJfv/9TtqDwEifpCb18
/td/wtqI2PhHdqGwxrddUCDghtiIEGn3KQiCxgw7ps0JM7k9DtjX09oFhmUpGJZSuyALjidiTJ3O
xvRT2AWUAmZKYheIJsXn5HYhxcqV3AVkAYeJ3aSJPHvK/ROhk+OH61EWg+G2n1OTBZJSvLlyogCP
icgYgHU8ugktmLppHcTN2x2Zrez98ZqxcKS/qQXo9H9QNxaW+KYVZI2UMy03tEgePQ+0fpNdhrCI
ZqATlQTMWzEz9WYjKTKeZJBo3sybBp1JoaKwrFABSz8n5yNQKhDFuVInQWmIxyeJIQjFxadoIFvp
hO80v5Z+f3InQZQ9Sm6CrJ+jDdCIAAbST8EyQPl2TpOxcBhPTRkSLIt8VCkZ4PGhQUPVkY9KP0UZ
QBuSlxU2YXsStvt9QtoQrjNRcC63CygC0EYttmL7lAV9oOnnwoOikLLThid3EvCRDoa1vFUdKgqW
T9R+gMCkH/Kn++4BEsJIbsg56BY5tbMALWBpx4DAkOQTLvc372f/8TUVHxLIipjLlX5OTggk3l7p
XUDdCVw049iPCoGGjwhimRLezmicnEJIWWvKKoT6uaiGM2Jod+Cxtfuy0GrgRELpKKazpJ+TOxAg
ccT4ilJqUZHO8QFJEoAFOmYbtQYRNMkWWYzp4EonZBUEL1pZ95BwCWo1qDRbxzNJusQoKrrEIE7d
CsHWITuhXRBWoewuyPI5jGMtphntPASkav8o6CLBQBqpQcyQfk5PITTo1i55FCT9HCYonASRlso9
Pg4SVWgxjmd7Rk7PTYRJq6xVUBACdD65gV1AVNgFUpbnBMywK2yvdEJngIyyaAYupQjVOqPqWEaj
Lph+imdAFdyoGq7ot1TjaelDYJNlN0GGGxYadOq5u8R50T1sYA7gaqJ6tXUNTk4UIKcVGJJSoiDz
qhVCYlzBrborhAp68xzAFSkFWGozUTktUcAwCgBMuV0gXwovF8RcxzOJjQbJdUwntdxtFu3kZCGd
LVNyFwiYKNFCQJaFhUVZUM/xnMToqlM1jaLeXtY0yrhBYMKZ7bLzggq2gawyGgHEC/Oc08/pOQig
EUvvQutcvGXACN/ZhSYpRdjFmKS03YWTixgw7VIRMfXmFAJADsD+9NwcT67D94afQFMgm7Ddp/QI
npK7wCTa0t4Su0BHBAyyO4kvuAtkEjgPdCBnlvTkTgRBjWABK2UjFI3wqUElXv9OOin1GUUaf5d7
PDkbIcOoVDa1iI0AakB7GjyRmcTn4ocWNkIitKAxIP2cXvwAVUdpvUDlkS440aW3fcpCmlljlzAg
DF7bbdLJaUc01/aUFsAyb8BkqCotVLzm/VL7viiA+SINDYc4xYhTU4vw8wkYfymFADIHAmuqTdK3
KCn//AQQoLqlFEt7Wk4z/cFK2UyKohIaiAgpSzAXAqhmixYhbILgRE0/JycFHN6tevr5QyC8RfYA
3otd5blgG4mf2GlhOXdIjJNLqtGRULrspogoEaZN4ElbfYjt2z8KLYXeZjJKhNunpgnwWXbp3p8X
AhLLL+ZTWjIYPrLvjA3bbs/JOUgQ8ZfOKZJQIatKE9ZeqmBfCBhCeg48DbspBuqclj6kg14Mlipl
D3AQOej0pYJCTD8FVcD4IUCM5FybgtL1tJ6fRN/uaJY4BQqngIY6+Mnzp18DvIm5pU8Kz1F8tuma
E4qS6GQVDHXlXr/CcEWaFEGkbZ+ykD0R7pDoEKTN+/SevwmHRMnnB3oB/QGAQ/zB9FO0AUAzoEcG
qbaLpbdO+AlJATmd0qZA4G8ECEstZI20JsU1CNW+wrS34nZCTw9KAoktdwRAYNFqTX/LziMuiACK
gFE/u9kGp6UAFSi7Sz69SrgjOuByng8tNkxqJXeMi5iuf0JvnMy5IA8v98rlczHJh5kNu1de1P1C
JAiRCJa3WuHkHEDYCARestQuqPRVojwkCsdb3V88/fVzTSMFRUvj1+9PS/4l0ORlLQABIQEV7ZG7
NGGxVaWJrNRhrCWtfHJHgRpYWQeAUhozlEV5divp9YL2a5Erxv2FbGaXQDy9UFCEsiWPAihcOv3I
AO7qicKo7EcBgGzgsaJwQGU1/ZycIYQzpHS/korLS1cWZJzs5/7jNwXmMI05v3mJp6YJiGXLCkET
eAmTMFrMXU0/BavQJBIUGGSQ2lshODmPGOLq0kJAVoRYABSFkp2FgixgNSR66pk1u92FrRk6IQ+B
d1g2SygcYsFtBU95/unp1GLoI2y1RE3pZyt0J/T0pO9Lw81wCkmRqyoz2fKPjzUAeosxIB+Sfk7v
CLQYcl1SEfD4CkUCAqJdTqRgE0U7AkGzYM05vedn2lNpRchbplOPjNcu9VFwDBEAUNgChpRVik7N
M2IT6mXdY3QAKXLRw7wrlxWkAMwlXGDiJOy+f4NP8AP64mtLeMey3ee0GdyehMd6xr/3C1mT8OH3
uxZo0d4qxi7i9tDlCh8VGQDGdnxlaUj/UPSKb+9l2/wmfv63XL9vCjne+zKDIO//+e6BD2/lK2D5
8Kt8G/Pbv997StoJKngusox7j5nbg7DkJmwTmLlnzF7fwJ4ERvBkJakMJLunem/M6LPvGJ7xbOz3
rQto7LebPGjy/xowvrRqP5hMPNfwnrOlhKCISKPswjeTtf2UY0xLaWnKLjsyIEw4u2WfgskZt312
Yy/iCQ5sdsdpH7cgSyl7pU+eHU2ez0aREU3CbLl0dUGZUHb1DgsEhnv2bjaBjiD3Won3BTrqu1fg
Zn7o1XaMwH58nBi5rUF/CcJRnKZX1j92iv+gA0wWsrReOr3z++6LaRke9BP5F1LBUXu3mQSPhj3N
L4y78t1X/IMS9C6YTTw7J5wkRsqu2jY80zWeJ6GVrZWeqgo24iYxvJkR5Jat4oatuPjSKtAA7SD2
Jvb+vQpar7Kb2zFmj/5z/p0JIEXZdUeBfXZteE5OGMQMq7ILYwe9/KIVCO4A/pmzK/F/Ru/usnsU
UkaBO/vxKDHODynWS+/Z9yZhfpNpx6lk5eKqFRyLoTHPqwYIisvf61USmMmmqM7SeLysTLz3g8ji
/QWTnGSkzS5l1x758fG1KxCMK7i+HebXFna7inN9bfjY/e3Dp4IsOGbL7sWN8WT4B0dEMH6UXpmz
57sFWVYr2OIbw322l3mHLB0+WPqODddIimdaMFqWXfj9ZG642TLpq4Mcr/Sqt0ZgPE3cs8tQOO95
0RBsr2Xv+tZwDlwVuEsqWJgQ157PbRRotlhq/kUxouxNj2zPNOaojWypdGXB4ll25XvLsItREizv
FSxsTO3Dnabpq4ql7VVeEwEGrWDZOHCEW1hUcxToyi/+afM4ObIdSgX3/WBPIs+YZfeYikYVqu4D
hHL+8uwyioN4fvYvZ73ID/wo3p3M/ctB5l2v4EF2F7yKPSO07IBLZv+0j12UPsoKfIjRPDAiNzmm
b0QDRwWH98Z+fnYnZz0jjPY3TWE+50uro0V+yGnb7dqIyXo+Bppd+/rPrQ7dvyhFcBJkFaRXMFdG
YvCCAtv9f//9f4aO+InJaGRyuIOB8ejPjOyt5fQhOQBQeBWkMe7tmR/UridhlNOKgncNuGv20D/v
DI8mBAVOJu7hv3Rtw0+Il+yzj7H3nB990mIUaDpRvaw67vrOs88G3hsOYaQ9M7LnEKeaWUIwrlXw
8q6M2A5sZ39tSKQBCIiaadlHuDVqDPR+smyjFoZxtp64/901Knj3IyLtIytXoIOujXlkFdya7da8
agT+vMQSw6nAeFPNlMU8Kgoa4ECzzGtHZN7/IfLfVLP+IdNnXkRmPCrkStXXM71/nrwx2aC0fJ1g
HtM1SVnnNG4F6vCdiBdzi1agwNt+FOIC55ZtVLEu7m8uq16Fu97Gf/Se7X19XYVH3bGM5/01BYiu
rO26m8zjR9d+OvO/nEXW5Kwjov1sWWHCBBNS2Yt0JzP/CaeTy7x+vQokkMzpJPDzhSQxLK/sc3R8
HLB88katII7+WkD6IupH3tc9ym5YvAa1gsi3Y8wnZw+T4DnnPqoV+BDdqf1IMi4n8c0KEpM9M5lH
+9tQRRant4gNAjubkh3jkr18YlIwg5YVk15gR4V8p1bBUe0xBs+f59W1VsHpvOfY96k15FcWA1HK
bkSfoCinXEXLQ+lFKb3lzIBopiq96IEgUF0tv2zn9/8TTc6e//ly6RemscL4VX75q4mX5LZClFtL
78W1/Vj0ChpVlIcIXP3IyhkX2vcqud/CLiivRi5b4MZLaIob4nrTCJ/yNUjQtOVv+MZI/Cgfw9PH
UsW6rrGys3XS+FPMWyl7Nkh8FBat4BTfYEifCqCSKgL9G4P8TGTHYfbc6TY0KzjL25Up++dPXBVm
7sbfCP0L+iV/1xWI8XsbFz+3ahUmI121sBFi+lxZUdva41rbDkMjzpZL32CrAkG++/1vsVcYS0qr
eHadn0+c3RGZ5PFcKaq/7G6MJsmTNXHdYnmlgjvelk7fpQ5n9vxin5mkmv3489tBHnFi5jNKkgA3
l94PARUzzq4nlOyz1dKbFv20pRcnfVuocsIoUcG68XOhclOF5b/381EafSQV3Orv/8s/uxfDKFM4
3m3AfL8ne57fazFGt+xeMzXPLtRnJQHZL72u4W2KCjplHS278Cfz4IBXgcQhT+AAmTm7MMKcWyQJ
wsmy9wzU1C749MytKL9ujzxMZHs5lwBKkvILfz6IQWAvqGBZe/ZoPK7yUixaz8pu8FaHjg7OtyA7
Krt2m2LgPc5cDm0AEVb5ld89JnmomiZoSenOpR+9JVrzGTX72lX+vDzstoT4x2b6fxLk3TasAIRz
tpepF1OB49xJ5kHeu63Cbe4DdwIfHdjz3P0KgsuyonzJCMtslXQTqrCql2FgTHKHIyVaq+BeF7l7
FUwVZRcd+kHBBYCWpfyyV/HKsHPJMZogyy97PXk0vHzWhn6i8ut+mBXEoAoV/JG5i/noRrR7l31h
IyN+ts/eBUbRfAoyldKLJ2Qes2VS77UKBOenbYeDuOez3swm114IGkR3Wdlb/wXkwRmQ71wZnUak
8iv/NgGGlC2TboogEi17v+/9M4Tun8OzItwrJe4tu3qfIpd3Noofn4/MoWQiUhVqGUf58RhOB+SC
IDusYI/ePcZnN3GYk8jd6hXo/v961xv17h563f92JoRnErBhRfmnla0Orx+uB2OCoQpUXk+x/Xn+
B22DWv2HKsFMovQQsYMGs3wV2H+iqeeV3zmFjrXDTIGoiBdO6O6RfxDF9e4oCiCFPJRbtxhZHkmK
v+1Oe3Hg56NgWokPi69vW3QLjD/WM5Y2PZbbghgg40E2AxzagR1/2z3vskaHfW4w+h0m6N629gdx
EvKWkW59xo4yiJdxPDDcQvFwYNzfdo1b3AXTL15FQMwYeSNYk3QNNNGLBdHwB6UbmTEKggglHeMP
GNQOB6Zg56FVv3iC4m+TnX/0Qm3DFXX10UFvIyPLOUyMWpJ5PpBS8CRXcLkbijhzUJez/Ks61o9c
EOGfeLYbw7SCyWN228Ix0GR6t8W8ew1paGkMT3nJCP7oJn7trzx7PwEFERwA8Y/hzV57vj/PSh07
OGVj5rzdOgmbtNVDuBTGzC84MJnI/HwSuz0JZqR2soVSp7SCJNfIdwGReMecOkF/UtYp7fhPfnj2
l6vJxKWB4q/HLlNFcTQ1XsKbu6ExmXL8seuoB/7Bngb4QS3a8X3n6NoVlEAu7Gkuh1lFK8/F5Jmu
/2+95gJVdWM/BYc9hi+2bf/g7lwEE+/JOrv13eSgh/HFtvO3rZ9affGyyYGfffXaRAtpvllJf8m+
/OAl+3G+rePQ4r9diAYTI3jeSdGWZ+Cp63s0nx2TLDy78qfwCqz5I0nybCWhPBpVFE46VkCwOTPC
3a3nL1DBnb+frM46hjuhKzZv4PGLsov9vE59bxcq3FXAoh4MDzxXnN1duteCVKysKn0PkiC/ahVn
Vmzw5wmtJHmaDvjbyt/xrR09GTYH9WgnYQW5wVtjHhu4SKsjwDmmpFXwBGxMfs8Ff3PZN4mRCulw
ON5hKebBl73AlslkMHEnnvFfzt6FTxMvBGeQKpt7cWJJFNEl1Ik9K+9QvNgO9YMq8953JoVdS+d3
ln2oe5DA+bsVAwpLrxovDTf3ipm8W37ZX3i9dphu+EUc0U6XLZn6bVWgoA6cTKmKBF9HNNBOguir
R7h/3ypKVzAlCxJrcnJiuHT29c/r4F2meBsv4px4fnD2IaYfEH/xmOIQjLpi5JSi6rreIhJ/HSH7
5wU+27zMP2Co41KUyRvkCg7NO8gvANRkMiWOSgV+9TuRfMrfa6MC09CeuKYd53t+K9BHbT9kY1PF
MZgEm4npLwskJoIssKzW4+aNQtW2CqRuO3ZNEYBlNyjeoJhPWfZ2uxPBvZMr81RRj7kM2Ia83yPY
sMvebS9EfeY3oQpntbOZiJbO7P7E3lYBcbywDzjaqlDrF0bgT47pbzH/pOwOX1DCf5pk66R6ooIT
3bcfSVIXCrhV8FL0Y6LVcJLs33CrgmxEn5SQ4eWXrWIf4O3L724VmNRO4BOB5sQXaE+2JT/vPwxi
3MIgtwkMmym/7iUUKAXlkDLilpXdy8hw83fbqGAXhpOgIGCMNy+/CUMCBboD8rVwxjqUX/naiJYF
aagCwXhtR1ZcdE0Y8lX+hkeuv4S4Ji/AVTQjXtvo9YgILZoU0FlVoC6v4/UE2rY4MLMtEOqSmT/Z
jz9/8m5895k9yRZK160iyXpDMqzYiVHBEaFtJMrfbBVozu/UZxpVgC7Jaq+MvK6owjSTny0qtiqQ
G7cwq8UFmD0M8Jl4/Lyc3YGEL/hTDNkov6440ZPiwmIcYFkVDzdGWojw8iDqKqKO0bwA4YRuooIb
JgfySFI6W0kcZSZ8Zz/+/KsbrShA5IFUVSAYRys7gpi0KMZSFSbvkyNQsjnnkgJ5+a3Y5TmuSGs8
+/mw8RC5En+ru/9g1u1BdLMjdx07ymmMdCBdWYFGI2OgJmaQF+gqoprRJHjMG1WpiiQ8GedJWuwq
gDzFBMLy73KLlYHi8EhdAsx6Bcbqyg/9ZW63SbkpzUPAzNsl5ff/Ic7NsdBMcNSLMYXA73UgiWJ0
x2t79eel1rZU1mVTa/v3L9QcFPX7/6kHnifK+PJz18q+yf7jS627ZFvsTUGjvLaxrzcEd3zy+Gd3
RdaaCgLAnguEwV0aZOOy2xQWQavANFJPjSY0tuUcsSpKHtDyPguI0/4Nk6POfvx5E/aeDQ4MM87d
caOKcvYtQIU8vVjj9azAMel8QWYrHH7wld49E/k/htfqJ7td3gXxY/6VlRcFsAY2gpAmZ9tG8FiE
41RxBTO23fzpqIJjVNwtxzl/OiowU4Kqg74ixDi3dBUdBB0jwe0/ZqaqiF07BemooiLX9We0IeYH
LlQRYmbrHifiaVaQjGFSR3EASBURIcr+mfkZcR6rfAjMfbsPM6DTyM6OW5p4qIJvcogcF95fo4o+
Fer9okG1SKdQBVWT8MxD0YUe5XbjRWjtD0YUt2StI184GDk/VKqiB28LULiyo2hbI38/Wdp5DVIF
m+32KtfxUyHAqMJBB0bh2c/Gc2oM7v1HcNz7b0CqIkd6Tzv2dn86yCU4yiM4GqmKut12ox5siipM
wBHRgaBe22oFYuH8m6kCr9kWnCihdfZgB6Z9VMnThJPt58/7bp9GL16hAn+2Ta6ywKQkVeEnd/Bl
IdDPtiBNyGhy9uPP78jIyHtFUhXINLjRo7MeZXZyEPlWYKmKCuVWOnFhIuv3v7mTWS6/oVZD5MED
3BhcIZ+sogu9CoK37QNsrcDZX7bFy79m71K8Whlgzauhyp/n+YtQ+x+S9/VYW1IVCWDyQ198N0OK
77/pJgkoZmS1mk3SOTpIqtcZ6P68977toiob7p1go0ZgYucKsJoqoI9t5pIUqppVpBvbgbHJM29U
wa4jwvdcUqoK7ruOaCcpJHSrmITQeyKWyKejmq9qzNdzaLuOBWi+ChyOVZTvLgzX+W6q9dXM6us3
34+ZSZbPcbzYfPaDfv8IwjoSUznRaFSB2hFzZUif5Mx3o4omjdtJERhfQU3sUxAXb1aq4oQ8UEjZ
MFYy9+Joh8ysxPd8uz/PDBzrEy1rFPafRjzx3yXv3p/4hBe5ja5iftFdHBY6aaUqsg/3v/9f2LeS
3LmjC/iE5eJIo/IfKxf7UpQVZPZGG+du5k3f7yAAadXjSNtybuGd+L7g5hzwKezf9+vSv//bb3qK
15L/+095pI35xJ7ylW3YaZAnl+66f/v/AAAA//8=</cx:binary>
              </cx:geoCache>
            </cx:geography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/>
    <cx:plotArea>
      <cx:plotAreaRegion>
        <cx:series layoutId="regionMap" uniqueId="{3E35007D-23BF-4D46-BFC0-EDE67EE052E1}">
          <cx:tx>
            <cx:txData>
              <cx:f>_xlchart.v5.6</cx:f>
              <cx:v>Ventas Totales</cx:v>
            </cx:txData>
          </cx:tx>
          <cx:dataId val="0"/>
          <cx:layoutPr>
            <cx:geography cultureLanguage="es-ES" cultureRegion="AD" attribution="Con tecnología de Bing">
              <cx:geoCache provider="{E9337A44-BEBE-4D9F-B70C-5C5E7DAFC167}">
                <cx:binary>1H3ZcttItu2vKPx8oUIiBwAdXR1RAKnBsiSXZau6/IKghsKMxDz9zXk8D/fpfkL/2FkpkjIJ0Zbq
FG9Eke1qhkgmkJkr97T2zsQ/7/t/3CePi/KoT5Os+sd9//O7oK7zf/z0U3UfPKaL6jgN70tZyT/q
43uZ/iT/+CO8f/zpoVx0Yeb/ZOiE/XQfLMr6sX/3r3/iav6j/CDvF3Uos1+bx3L49Fg1SV394Lud
Xx0tHtIwm4VVXYb3Nfn53cfHLKuGpF1k4eLd0WNWh/Xwecgff3639ct3Rz9Nr/fi3kcJulc3D2jL
9GPLFsK29NWLvDtKZOavvtZM89iilmWbpm4/vaz1va8WKdq/tVdPfVo8PJSPVYWhPb1PW2+NA1/+
8u7oXjZZrebQx3T+/G5e1YsHWR19yUK8vTsKK+kuf+FKNZovN0/D/2kbhn/9c/IBJmTyyQZS09l7
7asXQF093pWLKt4nSOSYGyahpimWKBnbINn2sUV007DXMPJtkN7So90AfWs5AedqfpjgfH7sF1g4
+xIfSo6ZoBazCFkiMxEfIEMpNSA+AEe9JuLzand2w7JqNsHk878PE5PzJAkzGe4RFmg1YjDCOP+m
tTa1mmUfE2YJyi2+hMVeL4mlVntLj3Yj863lBJzzD4cJztoCHck/jlyZNOndPs0PtY5tnZkWoWxb
pcHu6EQYNoRriRC+XwrtEqFlt2p59PD4pm7tRmv3VSbIzdzDRO6DbMIqXGR7NERUP7ZhaXQhyLPc
bMqVTeBNEMswrJXcTVD78IYe7UbqW8sJOh8O1Es4fZSlv1dRMo4FswyL2btNkUWPGWPUZPrK16Pb
EvWGDu2G5rnhBJnTA0XmAnqmuY+H9fT8dSebmsp/owYTMP+b8mLxY8OCa82Y2Knl3tKV3aB8azlB
5eL3w9RmN8qlrhGSdYtsf8hwdsyIsAEO2+m/EZ1Do+kWE8bEp35rf3bDs916AtHNxQuIXKjxh//8
18uIx4WQIeCbhDMvPvj/G/G4iyT8Q5Z7DUwhMwZniEyJvRsZYh8LYiIsYitbtF4VSwfhbX3ajc5m
2wk2ar4PISh9pY+b8c/WT/8kfUDtY65TbsKuLFGCUdlUcIh/dGJRQW22U8FNA/rv92s3UtP2W2M5
EL7gl2Rxt0gX6+W7B3NjHJtCMEPoK9GZgGKJY4vpCEv1VVA6iX7e0KHdaDw3nAjNLwca+9yGcNH2
rdU4MSybCnMpDxOHwLSOFRfHqLVSahOr85Ye7cbmW8sJOLcHotG2ug0+dPaYLLpF+bhHuYGy0i1T
GPQbK7CpzEwOsscSjJJVTDoB5y092g3Ot5Zbo8Qg54dhbra6DXA+BeBjj86rZJE97A8gRo6FYRk2
X82/YtO2AAJPSixLF2wF4CTEeWuvdoO03XprxBjw+WECdR2Eco8A6XCnOafM3u0OWLBMug3azfjG
H2yyOq/1Zjcwy1YTQK7PDhOQG9nUwZG7KCVI0X06BRRMG9wwY81UT50ClQgCN0DIChqxXhZrf3rZ
IxBuydFNU66/3eWu7IZpPaZvV5hAduMeJmTnD4tgn0LEjkF6Ip2zDmwmWo4Qdiy4TU1LnxigVzuy
G5hVswka57PDROOXMl5k1V6TPAyiAa+MkpVZmQBiG8eM2tB7fMWsTWB5S492I/Ot5QScXz4dJjjX
5aMv98jfMGg1asEpoysCDaHMpkdADP0YsBBCyVphLdWZ6sh//t8Pe7IbkueGE0SuDxWROIH22mv4
yY+5RUFp8iUloGPqNzGxwYbqFtV1cxUDTcLP6zf06DvYPLecgvOSUZsyB3/LUoJfynCUe/UC2LFh
U+RnyIqPMbexgfU/BnXAbcGXpQYTsXlDh3ZD89xwgswvXw9TkX1GNQ5KWR4f12pllx/050pxKKhm
BkYGMeZObgC0DWUqicBWVSCT6OZNXdqNzkbTCT6frw4Tn4t9+wDWMbMYqjiQrXl6TZWaBacNVCfI
0CV4EKzNyOb1/uxGZt1uAsvFzWHCciXbxdHNvaz3mflkHLwNJUIYK4MzCW0EPRa6MBHXTEC5ah7R
nXl1L+9/3J/d2EyaTyC6egnR3zuL89uiClDSWO/VPzNBCBAkCKyVrZ/amyf/DHlrnS2z1hN787Y+
7YZns+0Em99+OUzxuQzvg9DfZwKUIbYxmWmjBGe30eHHJtVtoLebFnhLj3bD863lBJzLA6XSLhfl
sF++U1VHqcIBPolqTAEajcCRW2fVJp7AW3ryHVCexzAF5UDZgOusXpT7pDi5fqybiG1MtqoYmBgb
lHSgCAeY0VX4g1rdTUfgDR3aDc1zwwky1y89tL+3nTlJZBk+LNbT8tcdZ8M65jZHXo1O5AR0MwMU
zFDRpnpN5OQNPdmNxXPDCRYn+0t0bpewb1Tsa5SiJF9VFesrVxNM7WZ8zfmxDWcIGcbVCp0U4T13
fjPZvjWQ5UaGF9X6zw23fvzzu+fPJ9n3L2XjN4vhZdHKl9//DkUrEusQuwn2tw6VurYt1ByzlSM6
iRFUMRFHsSvKIdY3XXHrb+jK7oWIitzVICaYuNeH6eFcwSPfp25AgQrlgjEOJ+bpNeFuCREg0zm1
TOQN1WvigL7en93ArNtNYLm6PUxYsAnm7vF+vWr/usrmFCEbqlWhopawTDS3qR+bpoXQwfrG625a
0df7sxuWdbsJLL+6L2D5e9vQ8+xhz5XdNowGAmR7jccEEJBPIA2RWrdXbs3EqLyhQ7sReW44geT8
pVtzEJTtl3oR7E9OlPoy1L4v45s3uWnrn/haEwX3hpjka1/rx240lq0mUHz5/EI6DgKKq8fu6P1j
WT3CBfm+r/PnSFq1s4hCSDhdVdnDvd8ExERu1rQ4toWu9NpETpac0eu92g3PdusJTFfvDxOmZcXD
bBHLeo9BAYgNRgW2gK2zTFPmSdePDapjt4SYQLTsybcqhe8vnd0gTdtPYLqZHSZM57LbJzzGj8No
myJJiI1GRF8FMRP19lpvdkOzbDUB5PyXwwREqbffZRnvUbkZyKbbBlOx5dMLccqWcuOov9N1DrFa
arcJKEv19FqfdkOz2XYC0BXCxUloeRj2R5Yo5dq7YgOljj3HqNSiO11n2CWUqaok79oErRfIMtjc
UE9X6OAPE5i7oXp5hSlgB6rilERdPvbh/T5JAdghA1v3yUbWdlOmiC6OCcohsMloGnoiOyWPLv/z
3691aDdKSqA2mk8hujxMmfotRLYuq8IfVu78SZcOLhtEiVPsl1i+trUeNotj7x4IRns3i/imLu3G
aKPpBJ/fzg8Tn9vHMpVZvVY5f50pgB+nm9zA/6bGCPtdhSFsAdl5ek2q7t7Qk92gPDecQHL7+TAh
uQyrSjZluD9MQHRiAwuqHVdJW30SBKmCSNMEzbku1J/4CW/p0W5svrWcgHN5oHzn5SLMfmiC/6Qu
46gRUgVcG2Uom9ZG2McGgfuGFNZSaNh6VSydg1e78x1YlqOYYjI/UIFZVNXiPmiqx7qu1vOzB01m
HGO/KjbgI6H+9IK938TGROmdjt2U4KLXN12D8sb+fA+creZTkA41+nlyrtd7CtYT9tdRQhUepyiu
f04YTHgDE0fHWMgXIMG2RHGi29Y9euIP/pcO9q5rTGC7eslYH0RMdInjy2p5t9gfYNjCD8eMc1Pt
0N+UJ9QZY6seyozhWz+9Jg7CW7ryPYlaD2KCyqXzQuP9vfMIvyR3j+U+aTckn3GeAkVt9/fybQx7
9IiJNMLE9LyhK7vReG44AeOXQwPjMlQ1xftlQVXNsE2wPWW1NWVic2x2TGxUR4AtWEvkyua8pS+7
8dgYxgSRywPN6SivU/3L83060dgLaWC78fMRZPa2+kLYiSJ8A8UEKzJuYmje2KnvYbQxoilKNy+U
2EGYlt8GiRMz/fU6/uuuAAMdatuIMb+z7wtHLmJzEUFxgb5Sdut7L2XoDR3ajc5zwwkyv/1+mMhc
ghHY6zlkDKfDUcqJjdOsnl4TboDoEB6GijChzpXbLBx4Q1d2Y/LccILJ5YGyAh/LMLt/PJo/4AyF
h/3v1Beo+8ZGb8rWW/W3lRtK8nWD4Z/9bUvlJkzq5IAnD/pj+Z//m92Hueppg57+kJndjdyPrjUB
8+PLiPXv7b8pxvpskeao3N/nSRjYVikspHmA4E75QqiKvCqOZ1yfMDPxHpbJnDd1bDdmLy4wAerq
7DA1oSvh4t3X4X1Tr/XSHuyUQoMTDo24RGvi5JnwNCiKksn0DLM39mY3RFuNJ/C4B6oUIU5/4Dzp
B1XGf6T++7DAWc4PstwfWBy0NU7EslH6NlGJqh4BiVVLbVRSL1QqbqrEz49lucjU/qnhTd3ajdru
q0zgu3pZxvz3VoNOGdZhhWMz9n5ALdgFOOETZgGCdIzCUc5xxtY2SOsOHKke/ee/svD+h0zHbox2
XmQCkfOS//l7Q6QslVM2WdWF9/ssWRCo/SfY/Y+M+C5PUCC7qiqucXL6UqomJNAyS/qmju0G68UF
JkBdHRoL8dtjVR99Oy3s+9VPfy4zgZwRjqRTJwWuCucmRsrSoRep4upW38Ol31R/6x4dXd/fhw/4
ZpGsf7DLgu4Ga+dFJoD9dnsYrsWkIuZZ+jcB2/rNnzzaURjwKsAbqZzE0ws+3ha9isJ51Czoqthx
/f0mYG/o0G6Qnhtu9f7nd8+fT49q2M8ZqJMjVDce+/D8/IzZol7Mnx688eZvn4aIR4JMmq6W9q6V
u/rq/OHnd0jlKQPz/EAPdZEtodgs8t1o8Lio6p/faSoKBniWOhGNcANHcrw76iDd6iucIaQLnP/I
UWCnDhxEliNTGRU8EQSVeSBoiWVCVSJxrD7DYawKYtDsxMReXuVIrgf2USYDjnR5nqPV30dZk36U
YVZXP7+zcN98+TPVSfSI2RScI9MRnqsj3jHG/H7xCeQNfk3+jyxkGMjBGi7tbNTG2LW6fBhOUtHZ
t2nK6Hnc9/Hotr6fX1ScVQ9kGMLTPhT9x6HIyrOy6OSFkcv+Y9Q09jwNSf8pGAb+Mc1JpVNHJn3o
WbFDO71px7M0FczrPmnm0GeF29gtzsH6Eni9neZnTWpEjvC7tggcPfG0aztlbfpellFZ2S7O0pLW
HzQ3h7A563DeSd+e+2ZDQu/cM3steo9ttUV7k7eY5Bstk6Yxz1lgsLkfdeV4gblk9NqKvd7VcdvA
8XNdOH5q+IXjs3GoP5UpS92mS8IrL02D08I0Rup2mfA+Z6kRfB5rSc8wKDlLxka764I0/GxFrCzc
PA2iX3vJr+q+LM5HHvongfSaBc4GD52ySr3ICeMydIUeUdeW7ZCYrt2PppG9j/w25KbvjHHXG/Ou
09viwjDHNCNulFn9VeDHrXbed7IbZnGs+cONNpBm1Ge6H0f+icdybFk9NcI+aE5bT5d1cUZ03yNh
4qRxW8T9J5HoYXmZ95XMgELKDSNtzzd3hG2tqXuZD2XoB6tH6Dz/+a/PMsW/p6OPv32onsDz7S/s
MV4+uueHv8IB5oqwq6Y/Uhrh+VrfTlBWUvh8wPJErpcP+1nLxp/5cksjbGm+tZlTsmMoV/T7+uAz
SB1srXxAiPAZSTb/mS15brtSDQI1graA5IPDxJogHCK4Ug2CqHwa6jcIM7DL0FbSu1INOBwGSgT5
HYH9hbaNAsNnDUGwLRY8KNMJXSmbP6MhJgqC40Bu7F9UF0KZAscTIrYVBLJLfl/43HaDrsMqays6
7/q+nm3MzS49BJdiUw8JcIhwDqEGETpDuakylk09VHYh0UQfe67mRd7nkDZBP0+qlpeO1ZXB73HA
NM0ZQq0QM32IejIf2zDWHVL3/fXAs3A4GT0e6o7I9baai1GK6gSqIgocKurQrQLd6D/klDXXaVsM
yXy0rP6OpV79vtOoFp/6fVrfjhULzBMjg/KdtYUx5G6VkOr3keflx3Jgvn9RidEzHY8P9NckbIzC
aZKmrF1snRpKhxMtTd1K9yN+7iW11ZxHZtF+jGiVJE7Z5v1VaxW2mNtFbGunvRiK0i08ln1IMz8u
nCjLmsSRoxcIx2YYnqt39vhHZ3aF7xqRL69jLQhvQzwGK3KNSjS3hZGwzi1ZFpYO07LhQ5OYET0f
qpKdG1E8vh+60BwdkRrtOM9HXnROWiRt7FghfAlXxkHbuzyWA3NbjMZpCcs+p6M1ajOJA8GvAtp4
lVN0PPg1Z1oXO/GYeCc0ywrf8XrmWS6rE2t0wiJOW5dpsXGltbFxF/sWjd1U9NbDj5fJZDEKyAKq
zwhCCBvHiaGyZnuVxGlfG+ZQai4dK/us6kfDsWnQnPz4LkSfLkZ1G2GBdlMGlhiwyJuLccg8q7ab
SnOHKuvO49D8VLXEmMmaVRcWzSs39DzvgkSycSG20Yfei8JX+qDs7oZdfhopmAnkNEBQgF4HA7HZ
BT/Kn6yi5po8qC6TvqRneMKI4YwsyOdNKIxXBFDN3PR+UDIYOEQRSmVyv5rRPmZ6pMGc9bnLRl7P
8CS12M0yk5z+eHqNHSgiWYD7YCcV5tiA6tocW5EHXlhZkecOdRZqp4URVv/WhlYYzhBode1QmvFx
psmIx47g1Ufp6/pjh4xTfEKTiH7oxziw3B4EzXXRot+n3mjXtsNoG7p1V/Pa9ahfhLMc4mO5g4is
ed+N8iI3qvjXILPNy0jIEgnSb6f5r1TY0rXaNESbdulfb7Nx1y3y/E35eHS5yKujE3BcT0+oOwST
p9zW75u8aWpyGYI82TvVcG3vxLFtUopjG8AFIB+uP9s7lGShIAFMNg7lBqEDAXw2d2C5KfZro45x
xZ2uvGGCfd5YRqDpIKXIQUFU1xZ/CzK4/au/N71hum2F1B2hVrD6KYweDjM0JlKQkKjMSBfzR4t4
NfxZI2e5lrh63objLedNHi+YVvLqJCuGamCz2uh50Lua9PQ7P4Mi1lxp9LH53g740Myg5rPirLPT
BCLM01wbHBn3PL/jcR31cqYJgfXs+qbJyKPZy6H5lAS9mSygmnLvnqa0EFe+CIucOikJK3QFLl+Z
XgdEr7ts5ie8jHNHdjxNPxBzKNBlP03JcGGkNIv+0KpWos0GpjsmSSm/b5oC2xl0bEuxsZFbPasQ
06WkeyNiMEkaNoEIrEevk1lUnNUpS9hZwtqqNM/Gyq/Dzh3DHI+pSHQvNLxXFCNRnsDW/VHOqh7g
QqEYsSfJnngKY0StCmdMhQ8RiWkMiZfIfQUOfCStiE7KvvPLelYGtc8CR2PamGcfO0aHynAJG0VH
39ciyKrYkbKgJbnCCdcFvvvxHG1rb2bCm0G6DUtIbc9Ry3J7jvog1IygpNqD0MpWN2b+aPpmcZJY
rKa6k5W1EF9jrnv10hdfHkDxOjbqvszG0WhQrAZqSab3zZtBmlKj1oM/YM0Jp9XzpPp3wDwj850u
CpvwOvPwzM3aCQKJjazOj4etFPcGNLi9icfvPe0lx7nSkKHtYfu8DTW9D+iDZiZmQV3e6YIvIEha
fS7H0EyuQo1IcknjYmhu4krXx8BBPi3BpPzZnqCaA6fzoTD66ahlZeE3FmlgBl4SDXr5wEQHkTsZ
iBhJfMLLrqnYPLQ8Jr6WDaagcCqB9NpXqQ9tac/bUOp59woq27YVqwHOBMNhFJYqIoGDO1kNtQj1
aIgz796zx4yXp7LIU2+Ya15a2cPpYJU9lsiPx08mmgz3hKsOKYGg4gRjnIe3PQG+PUbczmvtDtlK
M9XO+jpQApH2MsCDPJsuYiNzw7QajNzpbYNiIuA+B81NmotocDONlNmNnQZpmc0KLkvjU9qGWXX3
424qfbq5YHAeGR64hGgF8TcynGr75yZMTedZpV6M/V1f1iUWgd7EOvDR+45yzYHT02o3uREXSmjq
Tqq3MPebV/B5MVlIIOAcIURLiLAog2rb7oZVGFU9VELeZQnXoMMjaK+xc9pBrwd+QT0OvV/5DU47
TiOeQaOWeVoSfmZpEfxdpwigbZXmHwK0ysIxaS9YH+cyfUWtqKBuMl/qcRUG3FIDCAv1DKvN+epp
l+Ugauhd5RlCS+dRXeVJ87EY6zDP3K4YCnROM9MW38mhSOUws+Jx0G66PPfOK7tMIt9Nx1EfLtKg
yGrPyWxdeLXbcF1LPonU9sfUxeE+PVSioUUDyd7ro53gqnHodUXxipgSMM1bA0JBD555awvEqhwH
aavYd3NAWJlZ0WZt/tXkkkfczRXHWTie19h26ZLR1KDavWGpPZOGqYjrSZ3kxLPwVd/VVBQnTUdf
lyE21eIoWYEzgpwGjjNSsjtZFnEfg70JZP41LyFFxZxWscUuDRLQ4YJWzYDpsL02GW/ToB8G02mC
sisCFwq/E5/8YvS0M7BK0Xhbak0lrqxQKAehB6uV2KdxwxU8sqI2ltDQmrz9lJcI2m7HRMSItfQk
UUYrxOwDIJnZAT6k4GfGWytFBO45lEcD3qpR92trlvOKVifCbBR2ce+HcDCKp9vblq8NnWPJPsIl
JJwH9DwESQZY65yn8aKvRFbkJ3ZbkvaGUTnWH8oy9konSdLSSF3N99L+zGcwrr9nVuax21ZvEe3O
TcuHn9EWmYSL8mPdMNWamH0T7ALiH2YK7PGfLA3qDZlP7Dz5OpK0Kn2nN3Qzr5xORjI5p03RQVH8
+I5TbWSog8QMdc4JdgjaL+5YlXoVdCntfqdjoxZj1zCl/ozKjGG8RVtw8dWL6IhF2BlNXfmXJhQL
1umPu6F4pC2hoGBcDARi2GmFshx4ydtCMdK2KTRbpLcpy9KaOrVsuPYoi6CANgriKiPz0jNl+LGt
LB8aJw+49Oe+VRutdPCMuy5pnRrM5kXiWeKmp2ViDU7VEdF+qi1ND92Cj728wCLSAyfSmRfmDvME
UcIe6FiHsg3gXZx7UVwryW+xx+Ua516Y+eDQuKR9+0pEONVrOEPL0tW5GcbTiUyICbZHHAsvyLqi
Mr+0TQZ+ds7L0oAT245q3TI4WewsIF2PZdvHNsWbXz95tprI1ZKmTdQZ3o3XC7WkjSIc0/IszA2q
VGQxVjo5Ae2RV+HpyAfQHTOvS5VPTQYrhXSapIAYvQLiRLNZjFsWzCa0GhDEgx4mqrqgWTrKKDO+
WHVAIVt17qsO1BptlOg+yTGyOQP65gW9EnHoSqVSyryAodECAjee9Fx9JIsYT+RL7MhkZ2GXqHko
hk6KK6/o8aswoGqIg5+C9Io1s6QnuVW2tHIH2AsM95WhTSIADA1pXuykhajoHI/2nQyt7mNiJo0c
vlC/VZqqLgssrTEZQ3lf61ZsZM5Qy2K8Bcet7GOqSQJAepEm/jAfU0Fq/8SmWtN9gZdaYjo60FZY
fbQdoU3ACdhYYqxLcqXdQHZg1EbeQa3V8Ehww7D2dPyFGItgKlKfYSrq2gR54PKkiSASgW1E+Gs5
P0oVqmeEP0e2H5c+ymaoOJFRPIUQO/PhaXNVI6K/cHVJNzIxiEL73KamhHZYurdGYPVt7CKyDPzs
NbUwMUfqlgxlRQZSNfgPXtO2kOiRhNea9+bnqiFYIfWALVPhKWw/5odFOZN87nWa7CtHJHTAhCet
l8FlgdLDLHVln9QfTVFZXnTi1cyCMoBAtp9KZBphAVINgl/3GQzVCja/6DJMZZ9YGWQFUqTg8ONe
AaFFIcGbPUR2+0mXqURPeBzDNsWiVnHqj2cbSaltnYjBKyMAJYF0GR6LMo1s4A5Wmq/3w+cgGETi
OXUT09z1Ot2LroQxsnKYF0EpcsuxDcMG7VuWRVi815OG9txBjqbQLko/1dillwYmdZG36v17PUz0
s85rmJjFZiaTBxYlY/kplSItF91Iku6aIaPUjzMrymyeuwX8x6o56TputVdlgdSVBL2qp+QD1Uti
z7KstJG86cH/eI7srWKMnCBrS9a7fh+3EIZ2LLshcXqNRyw6AbHfsBuR1GCXXb0nDTj23O4C4sF/
8/z6vA5MeGauOSbdOCKsxVLMz/t48BqnqPJInLS26dMZT7V+/NwJaYS3DUt8b0ZZbRB3QHwqB6TV
6sqe2aHRxa7PE/8Mm+PqWSH1brzw7EzXT0lHAuPE1yor0Od5LFP2ZeCtH2tfbKn3/ee+7ml9qVV1
pn2CxTCbB14KUX4ZzdbPpJNLSYLqV+S1EtBxIdiNk1EyK5WOHUtqBK5ZjlVh3ZE0srKHABnDtp9h
qQzFo93UyHy5cdJVJDqrvazg1gxxAE/EqZdqsbiyianF8WkrQOAlwWNgZbTGLPeEWiW7HKlssaRH
UlZ58Ct2ltdCn2cZy3PzvLG9MEg+ZLyPC38etX7dtR867vlhiOxZ2jX8k5cZtDgXEQt86wRrRdDY
ydtRh1lPKivsbMfXmCjqWeCVYzScd34FFv60C1NYGze2OwYF2+Zhw/8ttQZ05TkWR6d5bkfhtpCr
JofXZTv1QK1eXCeGaeKtXn6ohWGC7/CYJobbjbJixd3YFLbRvo9EmfvGGek1zTTdAVRoY572WUTS
xOGsVXZR51qI4fiUw6gsem9A3Y0b8cDm/vXQ5V1ufow8LeqSEzOmmpGfx81gW+21iCgPbaewbcVJ
mGXNg/jW9D1PGy8YSyrMlDYUUNmX0NpFwC806pVm8oGERUiSj1HURZY37yIoAn8uQ5yNUbpQWapL
Q6slujHX/WAIi5mex1FpzbJa13j2b8M3MtwvjRLb/tL4VlG4JUJvzKxhNSEsiEtEoC6C/sNlcYrC
Vj49CyqM3s0DklFxEgWdmjGa1DHeZBXU2k2Wmkrls7b2LaRWu1piAYwZ/I3T2i5T/C5fDjWo+Yjp
KyITL9iSysPdkoAgyMxIqOAhKmfMfyNJr+Y5Y3YELklrtBJQaFlsBeyxKBDQFCdlGMLTcjuLDGbh
hlbAGw0IsqZobusoa8IM86UFozwNmpGR/tKKTNXlEEjn443AysIdKL4q7jytVwtMlJpCng8aPkvs
VE1N2xL8FCbWKjr0ocVxDBjjajxlSWlxB8ItwGe8z6W4iTnzbOqyzgYB5ORmQDAXq9XjjZWNS5qR
pgbn1cPTZDRYNSXSSU8+rs1Hrv6iFY8vKVLH2s1qqrXlz9eTvPwdmAIjvjSNPEUHSKYF7V0cijws
T8OMDhh0YYw97uUb1A/1GwTgvrQdvgRKjm2NpYbIuyn984zYg8cdgpTUIJD6byRmqTXSBD8xcnBs
pQuaw2ttJ9YH5fT6SGbjw8T09eLOXs6gzCFB0GvLMQVGiBjNzWUmOnI2NJaKzvUltMvlIbw4wfwI
FqLFnJuJGjzycgHWqU9KdZuABQIfDrLQzeDLqIWsqd9jpFRN73Ihjc3QoJcYpLoKCcsK7XAOO8Xq
qupAdX05odrYjfhDJlQyc67pPIuj8xGFWn1+6isSSZ93YSMh0zYqA8B8VB3wDVvTKO6I8DMsn4rD
Y8XgyxbO7nUFLltd0GjVG2t9C29JpitxSEeu+p81wg+6L03iJ354kvkWrhsUlPj0LK4Gk9QXdLlW
wqiya/N0NeV21JboTh/SGBeBBZC4eZSHMex8S4pR6F/guUVWO8sLDVkcV698DzfnUYCHE8/qJAe3
mYAwAGUDmILm3JS+EucG9hWfxUODtMxJDGexH95Tu0p6eVYzqSOBmtgsSVvHq3zQhsQmDX4f1EWF
NziNPLlKiwb/P6QdeDuudwRUUQEuP7lq49oDKdCVEe5OAl+2tyLzekQB3jCqtd/hiR8giXtaGNAw
VhkkjTVPUpjYdN5rmWdX59yGqep/10UfQd/4iZRxfLaik6M6CcropAkSxLv3A6twfNNZHgWYjlP6
JDOFtBJMWOV1sTfe0sCSXf2loF3QibN6OfTe9itMEc2RxsKIYr+rOBLWOoGWq0umpo/0uVo14KvU
El/yp1YVd5gB0hhqvHUYGngrscDx+yIE+6g5YTKCV8Zz5+LMdkBZDCK9pDkp8QsxEBXDthxZzZsV
yTISnpQe8lNF6RnnvleMuMa4pN48hOVgDQvOYlCUHokR+qYpYqfMrRMQE/wijYWSp5p1IUh4P7Zq
qEoqvAE2rxqgaaITRLZq8pqQKqrAaKwYXHyUZD6a4/x2jPL3Du6Zp73vvKoswyubRoqklA3M3aUZ
e0jd/8pAYw3eHClWbQhORJfzpJqBusBZco4JEkh8ZT4lCMlhDJELdkaNjRiVyFJlNlLuqeVWGiXB
4lvOZFRLMNE01EPavu9Gnnrmr/HYdNpNCWcarMKYI0v/FfoW60vr8hEzEKHaQi2jPNOg/BFeKpYq
CeGvwrO2U9nlX1ECEBTkjvWJSK6EKPLBO2GGrGrtDxQ3RL03h0WjCXeqBPy35loJMctbMJJdXH/W
/SLyfVcVFgT9p86Eb1M82G2IKoTfK88CNXFaxk2b2q5mjFV8O7LGYNJpYB16BPsojoJPaZrcbkiD
VZ5GtuG2+FAzW8fskJnqZ6uRLLEs8ggEsYvTeAc1rCd1kySt0n/24CttAu9fCW9YpeoX2RN770WG
+gyFbBp+MfiD+qFHwU6kc0TuKrcRJl4OUfbhLXpXYz2QfB5BUJVUosgL36yWLHxKaCIbW1vw1ZKC
V+pU892yH0pqOsQodetjE5h+J51Oz0DYs2H0bOO8KzIl5b42KjqwQp4IbwxuWX1ejDrWN9ORf7gC
b6l6HofINH5d3YiXNkxagaWi3SwjtiyMRjNG7UXesF/jpcKKl0RjgYodrAYtKRQJWZWiZGyW+mkh
PScoRKPdNCHPMea6QxavfR8avnLjAtbjHmabqG41TwKnodIC69rjjRLy3FBpxlnW9WpNmt5oxKGD
LH/2P+Sd2ZKduNatn4gTNAKhW5q1sm+cTpftG4XTdgECNQgEgnc673gGtnftStcO+9+3/7mpKkc5
E9YCpDnH+MZEyroVA57G0/cvBDrwsej1eOUafi+ZokBct3Ey0Pw3wtdPDT20HKwPuINjLG4HT/RT
Q9/O8BCgV8dPrdYZzpo2jcfTsGoss2NAjicI1MjxdC3deJz7b7q7173dcXjMSQGzd0yOx/F/amyt
8zpYJwqp6vvSKKAB4yzQB+BJ+vWhfhLQ8TSFeGkQjgXJCv/Mjrb+b77QmvdjzlFK/useCXuvdTka
Tsg93sxx3N0sa4+L6jqBK6yJJbhkPxbHX5/LawkhxfuNoQohKpRnsMNxn8evz4UvSQz5VjRPiFZi
GevS6KjHpwlj9Otdo3T+3ff8zwPilVYQDvBSqxjiIvtJV+xbG0aDDPmb0StsFE2PHf+Sbj2WuR9P
9q8/4M8cDT4htNswpXjNdgzu8mch0w+CNGoesjc/Voy13Q/RfsuSLU1Pnkz5cgLosttHtyabqKRT
x3qeWCwNwbQT7Ee/OaPXdzq+c7RSOcPmhakHCAv/bIttLAxWuiXjm+H7Q7WirsMz7l3Psa53+dLh
ErTEbXgyWYLNAaVF0B4nIkwyOpCwIzr7UyoTnYaFx9KylVjqR/x1PB88uuu2BP1kuX73s8z3ZfbX
H+Lny4gLh1fGH/QTJFmwwT9fxqwd59gHy1079cfKtH8rhMyUKve4BbkjiBT9z6WuFAYI8rsgr76R
5cesldf3KfWoRuI8dHc/tj3ftKMoQo2VVQNwxUty/rvjQfI/3hyNBwMcIBDHn5aDZOVQopdO3H3f
llAkH1eD9gOeCzWNx4bx6wMev/DfLiT0WQQdcKMeUAqGoOPPrz/guu2+s3vaX1AV2D4tqZQ0+ZhZ
PDC/ewT/eShcuhwOHl4vhybz588meSw312TNxfdSZAF8h7XGx6PEv379qX6gGH/7YNAKcSgGQOab
MY93c77+YGEIX4Z27XS2exy2Ux2n/qARHAYdOP3ntCt46KWeGmirrJB8R7dYzGkzR/IauzUQnAaM
oIHycxMTaA/hg+Rp0+iLDbVBqu+47/rIbyWPYTl9mMZRog2yIiZqrOXg9nguQx1mk6xym0Jqu0l8
pJPsgX338/oMzUhyz5WMRn/bN+3CgMy4JesiaCICqMYFGg3ayWoIhMGl+FGg0AA/1hb997ICFXqO
zSL7tox9bzV6wOawPFsA5WmJ1vAoA9YlDlDQ6jhHn6Bih7+AEitz9A505lHMBd9rGwNzFE97aPJo
74p+mmW0F2qyTHVVZuggXPEvyWPEtglU/Xsh862CgrO24vvdx/zYxMF+QllCb9FngNFzjUPKHl3F
chXCreiacvASoyHO0PMHMTwnKHtZcpdtMyPmUmRhcIgB02Khs27f+zC2blMyVm3vJGRXKDAULkMh
2jnXAGedbtZQFmMCeih+YCMzdK2bEQ/3+Dbd2LLrt/AbDkcLNWAYZ3d6nmAivO2AwpOmAoQEnODU
2jGKRCkjFJ1/bmg9p/wqzfwaf4xSv835HWQzbh4VY6KPa6GmIEQnjPHBfi4RaoCXXiu94dpWYNp3
uxVhAGViKVGaRSloPLLx9aZn0zztBezotUM3zXIgnb5rw+lMwmFeX7JQ9ltbcYKCWxWSKmnfKygv
gSvy75bbj7VohB/eZDe5xLotTqodstihiv5WZ0H4PurETc3HpvP91hi+VYOKDj1aNstAxJhisWEm
I6xkjaY4jbjv42Ltg4W9xSKu8yejWDCcZJc2adE2zfqUbl0qqq1b+bkjC8DMMNkvpfXLBZQM/Yba
LC49S9s72s1DCM14sW85buoL0qR6KvD0tS/CmuF9E3a68izi6EWHZD6j2YWkFKv0OjfhR93jcVSr
yW6ytTMVJW2LqxsG9iSoJ7XQnbvfxTCHNaryuc63MBlwx2byc2vcUxwRc21J0FzLZZrrdIIEDfal
uVi0Y1XL1vyRmnaEr2+6L9008mpoTVNsRKkq5Wy8yvdYnjau4AIrkxL86nxTJRGKnlb8yssc/diL
9dqdwT3wLyPrh3Pvo2EvNibSUytC/WSQqtmLARLNVASJbp5Xv+efhkClaOWdfLvmcVeH8Rxe4eUU
bVfoIEhuCGS6k50nDOgRlD9CPOzAK80J+xLB6kE/E5nozRKLtjuZTQV1NMkZgC6B4ICloJo2766S
yW59kco1LzllvM3fd0vMtksQCO7zFBMR1dqZGW1OJ9utWDA+8Ws+p1RWAQ/slWTAESoSzeLRL0CZ
U3j11+k0R2PJ81Z/CsVkbjwg1+spi447FOw5PNRmWa88ytnbkPbLJdTv4Krrkzaucqx+X6J1TVSx
73nUom02wYfVjOvXMQh8GXfR/mmahAbPzA3wwX2fcOe2gxkKEFPWVWZfe3+VuQbodRiZ7m6LKBZi
tFTlsiZDcoX3+g3myvrRnmLj4ut0kL6A0vsuXbfPoeP8jkR4fJbJzRWkRWRTgLwvtEo3ndSEzurO
tMR+2IxHTRbC3m6mwvVgIPqSdk1qisAl5BOcaV0k8aDOGkJBEYdyfvSR6h+ndpv7sp/n5nlst/G9
9UbGxeidL3lkjSgEzg+Oaw7NDQ+eb/eS+Hx9YPHUDqXaF/FJSLMXMHnkO6W7sTDI8jwymAiXJrZ5
6WzIr0inyKcpz/yNgN6/wHYgDgflc8FdMKIjdc1Nlge6K4aoZ59sgKKmylGfiSIV0/iQrVl/wkKf
ZSXrdnoxR7p9AKcDtmNt7XOslTkvzkdnYZbsk03484o++XkfAcWfR0O2Qoyy+brhCzm3M3WuRhm4
Pc2WpbywZIRj2zdzEbbLcpmx3iBGxNKoaOjEnpma2UviTfJWWK5fln3Zvzrc4NVCdXxLABacQ+wU
1ejH+Qn1ZVCkq1puAjv1H/dQq3MyRBxkFuTku3YLCfYyjxUpFF0OPSjtswsKY6Y0kxLnPnX2GWxX
gvNf4qsoVMlJZMn0Abrc+MBUay+ibWBPUiIb1UxirD3Fkos2WHZ3ioTzlXVkfVATt29tnpPPSb9g
cYjHbbkjm8TDA03rPkpmd+0tXS+71Scauk2uzjyTpEJ7DMISsge73APLbzhv7eMe5+1zDunkw7jn
81ts+M0FHjZ6u0fBDIYp604D4+kNHO4oKWfJhirfN5XgfrfqtDeBfughwT80XpuxBBkSnuwqxg9m
dgR5hHTfbywj7hqgUg91QOq3TbIziTVb+jqhfX4RwfMrF7OT+3xpEijzNvgS8BgM2s2Wkr1j5SY9
at2KOkja+U2fJgud6xCT34e5GJjhN2tgmgeoLMNdQDb1bpjtJ/xMA6G3i95NEhWMcFTceSaAX6Ym
6q6YNvFHF3C3lkO7hrdAfdxzFy/LeG7jISElayN6Tbi2+YmFUrEr2eamgo9L9mKB313lbJe0EPvM
lkImXN3pAH7/9RaMFN91Fq6zvRnZAqMn8jZaLxUZ5X3iSfBIFetMmXnb6rplxr4RTbfIGpbv1l6D
p9ddFViVAkLkPArOdJmm/c2WK+va81F6hBUbPd571eNb02vTX/Xoye1QRhSVS5lKx5dbqCViKhMX
NW9Xuuut1OGQ3QDX41G1RigRr2c04vO7tEP3Z7GOWDOnGQqnRgEruljmjF6lsQ+VeLsnG4+XYvNj
yNxVjMUuvMwJHIHzOGzKVu0ype6JBUi/gcBpBmYLG/Bm6MuAMP/UJaBmirglw6PeomA/r2g0RRnS
MQ5vVia8KmMLHf+WDlhOKwBye6WhbF2JGBGhLKL91RxsfhL3wxZkbE/w9avQywo6DfJ0oLRMnMr7
eSYinyvkCrIhhsA+aTwPOezN0kVbLGsSuaG96Vu4s4VUkHnLffajKhK5wfihTvQXqiOprhsYhbd9
B5m0Er7zF0lDorzK8rClkMSEjS77xhrYkS6lWxGvcL+zOZ7vgpR5WkrByVRQ0ieQ4qDZvYtMYL8s
DKVJYs0Wn7XmUVI3Sxu7uEQJ1wa6hDcPFG0taJu92QKiKQozl2/dUGIlnfEXdBh0GIKORWjMs7o1
gynSZow8q3tJI9rWJkbWMb2NgiVzzzBzJb8QY04+Ncvycd/b5rlpzceGmVQUaBPk0wq2o+Y5t+cQ
m0eIRSKzsL/ofj1s8XBnk86dltay0oxmNwUFpmkKKVP5ZNWQVdZmW+HyjmB9XWb5eW74fqIagaqx
8fwWDmMelpGf1rHasdmQBza1yRMFQGSrboHWg/sBN0wBHm79EmnTP5pRTXk9Idd2g1SkfnLjNDe1
883CL6EaN7QIpGeXUouxitU4nPqRp0+qD6Oaza2+7nka3Ma9J8i9wrTUzQTzmqEtquKYL5+Uo+68
+zgeCgzTHmQVsmWcahNl+g784DpfGrvygk1r6Muxb0RJsmkxBYskB0MKINJdThk+XL1B5H7aOV7g
yOF7j2cBf62yeCjXYt96e4ddHpt/l/VD1QnUFzgF/ga7TndylGWlU6Z9J7om+nikZU+AdthZh0ye
qKHiIRChLReZte9DJZ8HARKsQeN2ojEXH/Qaz7pIE60/JCG3Vy5OuC+49SIvO4ijV9zE+NBNCIW7
80uJZje5F2hLrpY1wsyJNqEfe95E7/soWW8WOLdVakZ9mUAyfgfxPe6PNc2bIhHheJtxnqBuxeJ4
3ITkM+mPZnhT8ti1fTy96CUPunrIOhihEJN1dqmQ+NPlZDsEEWGraIiFdBVRmQxYR4os6ER6O5gp
fmnbdu6LeMA5FGKgiA31+L0l5C/cE+1m0kuZuZhWcwuQ06LW6psrafT8h0HX1pa9QVrxIzbe1RYs
yNflIpj7rJqNCC66MY2fD27gFO1L74puC8x9mnrx4pbcYHtA53nSjoOG0jxNbmDd2WuzASopbIOS
5sZPzrz08ewRT4TMuBTdMvjP87zhWcFDiT7NGaiYXxa4VksBR26plViSK4jUDZCpzu8o5oGNfiVA
SPlJ0na+Jhv6tyJAOYL8Fh+DtA5GCeY33Jf03Ywc4gdqkPnrp2SqhjAYwzu30ugJ7lrOQAWhhiuy
eW2H84qi6gqrn1prP7atQCnHUHqC4gj0XdKuUVA6fpB4mwxTU1uzIGEAIgU3UUlaRKJJv5yaJYOV
IvtS9CjSbH20sUvJt7GLUVMniu/v1eRUfx/raJ0qdBW8x5LGMr2b0kauGbZzEMZCkfvMJTwv+mjs
kk8DsNFAlUuQe8FPMMx6H972rc40K9Fte2IKt7dyciXFhptuVQv/Kh8KB5qbbJVaNi776y3ncRKW
k0MDZh6GBepQUnhg3sydrDNj975peqKbasWjAhsFaZxE2WLxo87mU4NaTV261gXyz2mc/JLWLfgn
qep0hNf2xMMY3svZAJSaVYXwaBAKZORNj+tAAuBSToBkhgewAHPHx/8qA0ZDfI+TUFvFTOvT9ylc
pvbpu1gbmMNwmAd2SKNxxL25xpCVw7oHL3D4IHgOd/qlITz02Rlc9Y7nbYwm1n1wZm2DtlA5hK4A
nS0Xa4YtAsvx/M61EBTymxkFpb8LBQsRBXXN5Mb+vMPdwtXClie0eElypxZZpcPsNnWdOHw85D41
KIupBPSSSP6UzKnpsjoDqNolV6Fz46bBIXUzahz0Ds14MiYXWI+DWVc9KKTbGDAXSnfDsGJurEMR
lZNzN1O5bQYq7AIltUMC0bphRZBfedINtVlB3DBoB0rnNztKv7zmwZBxuGALZ8YVERkZqem2J+QM
30++M7kbngPQNXMRa4TPCuLw7NSgTeSXUPWoskC/t7avdTaxtlosOBVf7PEI83HP3PaNsr9iXbM8
QCxdLqADdzc65EnZx5m7FRiJIGuTSMBaC4MRbILhSTC/0ssRJRwtEmU2Uni19ups5xAUo8/NqhDO
WfovZg95j6UVUeQiwz7qqjnZtzdTF6weBUIw1KhA0SFyYdL0bDMyy4pLZJeDnfvNFFGzjtGbvO/6
tFoxSPazxRvEbTGJBa0BRjos6EasiNoa5YSdLlyb9suXJvCH4oKKOlYlwpTNCTmthQcn6aIccE48
MlXykGhdky2cLqJJ0w/DMpBoKimPG11CUOxSdKh0m+4kYt2uQlzXze+BPgCbAMMKyq4E0zEuKJCi
GFwRxK27Bp23LMiIOvzWw3DzxZr0tKZ9NlwFzaSBsrsU4QqwdUYC3Yg3N1W5ShksqWBuz8gt4MJQ
3wRFArbuYjTDKEoHwexlB7CAe4OzRxeEGp9zN6csMhhTgYtdEcZzVguwFV8DwEsQD4VpbgIsw9NH
NJdr+0iFtEfVlcTdBSqY7MoiKtu9YIlMtnOyEPFGrwm/BSbZfGlshG8+X3cPXI0js93ve+cL04Xr
c+5T97DaocVHQIwN7jCVGqsplQgr9Cl7E0E+pBUTer2MIFp01Qo25o81IcgRpv1ELhQRAniiTZ9G
3ujTHKvwfWanqGAUHGJrhx2E/rRvBSJH2x0ylXFXxW5aEOoaFAB51i0MszEyCzptUjtw0IavHqfL
hgONQDdcGkW3+ASHCD5rmCBYWDVLsmDpDZB36IrZUOCFSTNhEkejtuk2ccbdNHG05FWYNoaeAEKY
t6unM6jjWeFTggagH4lt86bAtAxyPwZHxTvlJFcFauqtK7KeM+Ao/di1FTZ0AfIKcsnDLqEAFHtm
TFb3CwC7KgllV++jx880KXA6YCPSVEti/lynVtUxn3yJkO/2gWK1WK79rKyphnHJ30wpcrc4XJqO
aAg6qEAy1rfJwOPrvB16CkyIb7KwEWfXQdDGL9vQ9Vc+MNMDWD1RggGLPyEV4xR8Bsq2sksnYUu6
km6r3LqJqRhsPvPatV0+YP21yXAtonhLT3O2pu8C3iLjD+WqTyAGaLkVg5HRh46BeCgwO8TeaRAm
YU3XdENTwGKkGkYeprKWkWjf9qm3a4l9E1Ud6vOqTeyYH99bdr8mK2ToJNb8Lh9k8n4EZdEUixs+
JJPU7+2sddF2CtojiEqAUs2CW36wH5pgDRvUVj4oA1Qet9Yh3jNBd/moGhdcWoGHurJdT+9nN+ur
OR2R9bC0v4EuQC8CHubvoBh3FLdBk70YjESpPQmnN4vd4sse87PjUiz5elRroQQ6oyDx0GnKL6ak
VVm1swCFk+yYP6s0XoY3SMt2lYW4VVnc6qQck9TVKF+ia7XpFmzgGr1v+ebfMz5HhZlciOhk2tcy
H/ifwIrDiqRkfs5R7p8jwqMXDQL9fYgfSYvA44sD8v8emZv81sPkP5tlxlOXu08AlOcH48KNF/ms
wwjPwf7AmqBHRRMRecZ+YBXajCmpMIvnGipacLOOsf1DQOyoco9GBYNy1F74NtLvgnwgT6JNMDCG
QNW/NEZFsMJAWvZJ8nlzUP9t3RvoQfYFGxRmI1TwwJFieo+OVkvzxpJJk/R+Fu2IVX7K84NNsiPy
z4AE/CbkCK8BhqO+JxtQmu28xshqxFWiQz+3l6FrpdgvAXJv8zPv/Jp+ThXR/YXQuZxJyYkN56DK
l5SsFotXD5oFnhb4CMGiLgsrgHfRjrIxD7eutH1mQ3/pNg8Vs8hin54IUWv+MVNqxqIymn7wA9ax
tMVYDNR54BSqYMuaBkALAWMFHBllPKiqDVloPDTA2EkKFLQ1+ms4BhudKhiaAPXqyaxb38Kx7Joe
tJDBqBqYG7gHR9ggjWj2cHxcknxGC9MlPrP2nc5XvogKRmyOvg+Roc6LOyH05HQ1rVmeRXVoEjeN
L67fl2gr8FtMt5WrJijJit20WBkuOGKSgpVQrI9PQrImZMO5bfxCxz9c0OxxWhxTivD/wMLTzF8H
84SG+VpsEx+y0oeYFLmcfmPPvQ6IwPxDgJohKwuTE5gewIfX5pwK0XMIb9jnUCBF8sP1jrM+hf1k
E9mA9lzzRckylMTGtKB2AKRZDPBRpnJOlKfP4pvR9evzeu0u47QwFi5DXBUv4YJ5CK/o9Wl16YZo
UtPRL702R7ZJfgc/ZM8G3IiBhl32G6PytSd/HBExbnwbR3YYlu8xKuDvTAZEw3wOkZf4Kr8fETOR
DgAjSZWFNT/RljhAcEvoA0Q+OgGz8vul+DFF7EeY4zejG/5/nGAUhUhZ/EUCHBOSXk00u/iEuZn/
9+8jj779wI8xDpjIgDAzRgFgYhnkGtxGP4YW4bW7COxREBYY9AjP8Ah7/RhaFGMyERYzwmBIIxeP
LMe/hxblmEKdAFDDm8bBZzDyX401e435pMf74RCDD0ESQI/Ev46b/G+YD3TGJFjzltZqWdYVfUqn
z12fs0u9HUpSEzN961HIzkW2htv5GMvTV3/7rn4bEPrXKRCMTcLZMBjxr08hFmOv7Wgp+hbdn+yY
gMpukdyLe473Z/11Vf7DkX5iCr59WExjSED1YF4MJsi9PlI6QgOV4ZqhiogO6H5Pq1ZBePr1Uf75
leJLTfGmy2O6MWrf+PVR2nwIdewIeLilD++tRl9QjhrqFxKEc0hOQLXni3FUwV3mXfrH4hFF+c2S
+XqhOL5S8GnHlDq8hwHJ3J8XCkbVSAXwgnqzh6KWTdntsHFW+WGSZ5+lqoRaFVz8+nPHP0WPjsPi
9UJIu1HwWrie7KcryWLJxyG0aR0qIxrkZ2FUXwYEhm25I8nCaubBil/OkN73smWjwoAoqA5dwZCj
uW/mgDyjy1vhMvZDeqNMBgY0XLLxU9/NrMGW0zRdISxLrrEr2w5Y+d5vhQeifriku0fereV7BpFX
NQAj8FTNZ4sowtsw19KfO2hktLBUdOSLaCfYYLkJ1Hri0cqf26QT73GxxBsKq+EF+BtkGWQO2Xwh
RUQGwEsMWWU03x/RV6XZI8Igg3wm2AsTBDG2UVzkLsg+NOnGyV0ysNY992QbzkSLfTnlqo8wVyPb
E9jas1z+oCvK0DryhJk7dEbxU5NRhRxiR+GiZbuLzoC7CcFj1zLMurIk22sVY1oesOzoc9KkmG2X
yTW51kvnITl6Bol1hyGVlWO4RJhMFC30Nnf7tIHXx9deUNFyUjgBbgUe4zCYUuKmSE5KBEZXxvTB
iHrHO1nF84xhB2B1x7aatUHmwO75WGdSJqJMaSrBf1EbVaC/ADYP3KV3edv5t41pAL9HiM0zhOH2
/IausrPQp7r8sxx82pfoxCxi811EUPJG4hx2PY+Aue2bLzM8KO6MLONXyPbQc/tYdBCRkAlC6ELK
P0fWAQ1tNu+7Al/n8qDs8qJFt4EvFtBDC5unbYNmz4+f+cxluQdTdGGDdaE1J3P3OCD4eMOmjL23
0Pq/rhZTHYokCNlc0HxP3g8JnCYzDfOZkiAHt73R5VoEjHwYoVQ8gB3QBphvTK6UY5gWRn0S33rP
cg6vOmKPC8bD2SrrEHcqIt8gJAbbSFY6plMNxXDMMCUxJCDjQDLf+ah1Y0mkV1HFtOsAtsZB+w6y
F0aIDf0Q1B2B3HPRANzuELAamjoXkPHeyQVfmipQePTZlUOSHgbwPhJ15Yng+w0DOCMrE0v2pqNs
dGUbAHIGu9Tv58nbYIFWkKdj5bhKhgoTGhGWmw5F8AIx0uaFIFRCMOtgEKaIuQH1NC8zQQRKi8+G
6l6WybyHUHGQTdFlLDNwSSKBBlpuClxz3WOA4p0gavaYmcFhkWHQyod83uPPzay7tEC/wB83LfL7
thc0K6LUwAeHDD+gK4imr1Tn6oF1IQnLZpjE49YhAlsLHg62ijspplOeBocwGMqPNvbqT5jFAaKM
SC1/nPacv0RN6EcsLlEbHbZwBu4ZfUV4AcAi5feQrrcjZwGiHW5X41wpBu0jlFDRkJchxmmgz9E9
npOICvaQLWmL1NWioj+45MAbIuUa3IMyxcQKvO81vgtngRhcls+gyXv3TRUeMdmlgpWEC5NEaRSf
ulAbUsUrUvVwIdj+YQwyyIzLMKtPaaO9gtI3a0A50nkMtEuCODlpUFgQZ0Vu4wq+VwvEx9ktKnY1
MVS9wT409wkkUPiJ6JoOL8ys8uzQ/GOWDyBwpHlaROPLoevW9oT7HSg2MsDtVCDvzvHfENJ8kS25
/+Rh7tKq19SEmCdyzOKYaQLNEoXD0bkIm6yVX9awvUL+HdCfWUWiqrXP1ae8IfJhx92LbmwEcF0k
Vu/32RZgLueQL/wzc0aQ4/Duw9AE4Vvo7APHE5HTgwmlkygsZkCIchImaiq8fAP8Qqy2BLoPxiqw
ap1U+hYG00wvlE6ErRRQOH21uhl3pu9t9uwidCzAqlQuSw4vPfrNrnY0F38nAzFwA4O2GEXbQQiB
DPN6N88RvxQO005gD7j0cZgedcTTK7EP5g2hv51b8p+OlkBIAquKigxl4euj7RrT17JJpHU36OBh
jeVerWuQn5ZkILetOF6M/auCKH7dWqUphiGjs8IkSZiFMNnin46HwMsOB9uSetkb99jmnWqLNnUU
w18t2x1YEAXTdG0RZawRKwnVc4zBCLxCkzGLembjNFQjycxWwRghtyFGqaeFbpKGl1iS1Ve7JBFU
QdborBqHYNpKsjXd/FVh+6O/6Y5+hqjxYUIwtxm29QS1MSaUvf7ykPBw3Rw0yCkhotKUBMoUUiaw
wrEb7Wjtr1Ew+fhyFDKcKo/Igi22PQ7S04gl232vAv+rVul/+5S7BKXvX7fbP7qiv0Zf/3u63fED
P7qi45USCXSTo07GvG5Mq/urL4oIrtyPRihP/k9E0ApB2mIYoICr+1cjRNBXweQG340uHP/jv+qD
stdPAqG4Y/C+czzk6TEs7R8ZA4kxE0aRvPnjR37Q7NOCXB9S5DlV8ELHplEgu1Y+vgQeU0EwEwpQ
ivKn3hjXvYO7vIJJW9Muh0IFFhawbuXmmCvQC6NfxXa5BHNzcBgJglQE6po7Moh9jgmM8UUm+wNw
BQQ4UkCiAwo7UzYNhYwF9dfBx6x/BHqbMD3ij9ArYdefpwbZO0THR/DSy5X0HIV0DbUipI/JKo+U
b7+hDvyCPS3SzwQpMJydCjDmoKmhe4c4tG8bjNlBDYYBpQjHprKZEeGdek6fAngO01TRkc+gaPZk
h2V/7nkASe6UY9018rZBpW++WCxpbj3tmDzlaSWI40j8jhzsUIxOpwuW5Sb3g8KXAO6N408EThmO
htQccrrgxaIQp2DHESgOKF9MuB3LzIXH+XfOIa5WtJB+xpe/3Y7/oR183agdl5xGGUjdnBzN5z9m
wNkedA24WvtuT6xv6CXmKvJ9vQrFumRpNaIomts6btBjrJfawWndn2Bqr7O4AIGQZv1vdppjJ/n3
ToPTQeWMRT9G74i4DXrU18sXXKI5Zt7z5x9hVS/CxrdVlK0Hlm0yf3xVC2BthPeDeABSceM7p5ru
NyMkotfd43Ei/4+z82qOG1mi9C9CBFzBvLajp9Qy1Nx5QUgTd+C9x6/fLxtQrNiMIPfuk0IS2Q1T
lZV58pyTbEusYlAaAT688XZcvBFFT4XHDPleqfJniNXFkNxwIMeOffZ5IQGO4D0CcyisZkr/FD5A
jdi1O8Qzue18ChZIcfNpGGccGhCrVKozPrnJMFvap3zKBu9XCSMuTJ+mkqzqycsh8J7ff7mvT1Ju
AjW2AY9PMdYTf6Q3tb7h2zVt1vk7koEkAq4dFjG5sfuxBJ2LrLa2hntcJ9sSY4r3v/oC9rx+la4M
qMSvlagCgmMKEPEHqoLlmU1fzQq/O5Am5uAbekQRlXbQVXiHgZXJl7vxIHsAHWuemLTj28Gvn4pF
tYX1TANB5OBRHMpORdsuClLhTxEyaOpFYMINZLjE/1TiBm+qGwdBEP83DlHJZzpNDSF9Z2ILBlBe
wqD0/0MnHxD1CxxteHc3Nu0xGPE+Ynyo7Jt0HZsMEffMZqlk47boL4f7eZoF3fStSkTbeP+JhDtf
DR82W4ZNlr+5MzTDlHY4/7pe1KDAr3vZ2/iIznyKt37KUGO8Aru/S8Q9DnmTBJapwh1uuPeKIpTb
mwq55yT22fdT2dZ8uV0ahh39E8CsGeeHFkHsiKenU6BrJ4iKZ0KBVIPLQ9wI3nAIMtMxDnCA9Wgu
dg11ELl6R/JVxXdzOMKPP29K7aJyYTWdq7QvHO1nuQZIgPialzfVXYYAdzA6kdhbM5189UNHxpsY
j1liinA3CcwymRoktewGAuwq2B9punLVHtx87mtVqturpD9fr3PVV9KLZK1iJO2GEX7VM614uoXZ
qNPKRG+P1n5X6EFPP2zVuTtJJ9ra7aNwNegwAhDuAW9+6igovuRkOOOxRrc2hDcqzqbO/NaX9UW5
hVYqyX50w+jhc5+6o5EE92mEZiA8jmhtnP7B1GcxCCmA/Xik7+8N9SboIuVh73EEcdSyOa62RuRg
SASzu3speztmjEIAWFAX+y3maXUz8cicIRXLhXF18SgLVDT0RGgOsISsGA5+fbCSvNPOwIki9rdK
E3nVTTe6zfh1aAI9b9HPowN2b/zIlOdSNcgpbxQMn1assaxG0ZjCNCoGUdL9tirV165UZrd80aek
Db+MU6Im57F2FzCghdq8qt3+wVoP0NWkoJQCkqECllhAGJYu67tcV7sxzAbq7gQvHC5L2RcXEhXn
9I7vm1nVrfaZAQmZXiFbwHm2i35sp50xmWJHQb896f09BZw+0qGFvM/74HgUf5QGkjkeWKGdhLoO
eBPBynoMYUG1/6DHEe8Lo6OFODxaxtJX2kHLSM2de5Xa+A4c8bxdiukmV1DNnFNqBLKpVaUtjJR4
/01fpeOg3TRtMKYj/lFeEImv3nTFUAxikkq/us6CX8EpD4YZAbxZsDjphgooZTwHtp0nWNNOPgQF
JCtJZKgHa7ZGojJsNT22/8fTzWOkEocakwB0MPm3iR6Gu6aK57j5rjpz5OaXoZQ/cHMJWv+pqwZV
fSH4eiXxutPbafyHfo5bzTeTCf1B+werSz3Jn3xj6i3nxhzLofb2RZCJkyRoDoY+OzRNie0+aV7i
2HdNSBMufnj/4V4d0R4CZOyF8YDzPWkeXO+iSY1aX5m1+dUA4Q21fTzAcYuTHVWOIfKeIFG1dWdq
YzdWN0Aepm1+e/8KrrIVroB9bNCNk8KRzSz//8cRtzSNocalHr8yZyV11Q9ImpOaTxrsTJZ86sJf
m3eRQ48f2NOz5e26bm7N0/F/vQ7xfqfs82ho22+eRFpDlHHquvq6xkZTtRKQ2fkc+yfcz8TTYsxM
XzYEu550pItyyXvfv4yrdIMqhkaNZwIicTXIv64We5L2XROhG+CFwPvLmx1HNQZ2O1Q/hen963RJ
3qYPiT3Bpn16/6vfvAm+mEwHDQ1LgadwlTcuM6T7Ml2qr5GGpUzxmWDhcpzA8dL4Yws+VgF8BK8U
vcX8AoVdZeUHT4DU+XUCi0LbNxS7yqUFQCZ7/QzGzANlzP3qaxn1E3vbWjdYlBS8vdus6wjnNx7N
HrbblsTglFHg4sIYGDq0uxQ3eys5YW0jITvVdHJDnJixdolWQyI8vS/3tH6wRSIZ4SIFit2GgBST
ajz8Biqtm77FmoZK8BMwcFdqR1RGOITcwZC3U2AA+HkE4hGTuPqX0jxJHBoXEnFzyEw7jJsvoe/J
Kq70pk/meyqkbKDboAHF6hgr6XRw6DRc/JU23yTNGcWlaAv/ycWIpm0WSXJaf6yT9nFQkxUHNylj
Zzg0DDMOLbA+gqjyT+bQLuX3AmoFZ4xRLJhbbSdgqTdz58Isr1NENA8p3Sou1i4VpdbDgp7Zqk66
EWiB8QMyT5Y+F0HZYScUoNTkOOpwCSFTUFZHTfPYVLl0TaDNBjquXl4QYBI02mk11AfoR1MyIK7r
kVXul8TRqu88l5KTdkFv79kn6smUS1iUEtOfcs1ZxiYXd5V4AVoH27EKUYUvcKJ5ejAL5LzaLMLi
1dwp85R4gzk4yvBh6CQjfsRcS1Xcw8RWY/sFg23NQik4cykmydnkAQcQo/losv+YHDGPxJEKfBp6
0UFPBnvKbznoJQMsRtIFWg/VJPa45rqi2sKRRKubnIzzNKs44bEhwviEXyAhkLN6sxGzp8hsmtMS
86yik5UXc8iIhSK302z4a3LNdA4f+r6Mu35vZkiT6iN2ROQjeocxVHpqB1Qd/9aBe8neDdi0GrLZ
skzwlk3SQMfJvkDOYZ+1sGCNQ9ZIPAiD69bApnAhPnVLalWdvgsi8F3tMV/CBgb7Lmxn+juHGHZe
9G9OPYAMRMZV+e3Zzrplcu+b1cMLLvDihre5V2RC6MQihdjxotkQnOt7LeFYMqDBXRyQmqm19P4U
tHm4PDhliNLxGd/tyZ+/smOWcqkPOQpTP7pBsCK2Wrlp1wuKmIBSNr9Dgy77SXc7MZTLwypXwwH+
dcl9kqZZpoME9GKP5IaN+Hdt1c32vjczs2JNp2zlyqdspzKOYhK5fXfWeCRrCv0/Rk/PJEXBeg27
C5MZPleBu85qY7SLMvqynh8gBmRzFnc0nRWcY04vjNEjKhGGtkTUkQhBMJl6/xreHB6wAjg2oCHD
JnHeMEnq2C0hZWrDGTVhNp0jvXTSJwSbWBxrhUWtc8LTOONYe/9rL2axfyAOkEjoEHvCqvFQ16nr
e/dotmqlO4ZfGam3LPOvNoqKyD4MlPt19z33VO/QNgS9SjWar70hpkQhfVsY85CH2vE06EpRWXXm
kNCJyJe8He07O9RCV79hFVvJT+znJBYs8dhV5Sd/sMUgDuGKgYEUDThFJgVYTC9h72FhnZlnZLBe
/FXHjlEOr1SbQV2CorfbU9D0piTVI6U3brxr/kgjbyKp3C5rs1NCtCoRIdMw32m+erNmwqKfahSZ
2cEo2kSfIUX7rY3UISCjT9xjwigfw8YZqdCb4IPz+fIYXz1m3ilNcUU67Bu+cw2yJ7RpsRHsmi9R
HOAwfWPkfuwnIEtmNWnHEa/oqH2S3oyPQMeIarc8EvJSvJ/8NOiW5bsfaU0f3mKwxKY6MpjI9aqT
8Jk1/7Y1lcWTihaGPMT0p5agS/aaAZmLZjXOkxAnkawk441Z2U1qnMLIrXqqTCpqI4NCzou0DpmF
/lv/oNSDiPIK0GJjUZEBw8goP+YdXOcDhlOPY+hk/ReM2B2j+ZlMNkMn/sH2rWdbWTRSeI+GN/Ys
EOZSYe4jTYPFQI9EWPO+dVNo82+AZQIIgNezHypKW36grGCNJwdoijVi2tjtLwbG6wfbGu2K5r7r
aa6PRx8VHS4JTqoTxh7oCDiQZpl5QZp45wQ+fftTPrTiF41hpxz6BkOuYtwLXc2Z1APeBlxJWFVT
1BzQIlQK4XIFOS87IqBobG9njKSaqEkjE5suZOeB7vfxGfUq+OgtQAo6hJNLkmMg8m3RQ0L8VRzr
PT1cvNDlLeMWu1zuHWWkfiJE5k7xQTF2XS9QZztkpySKuodN3rWDTtJOsR/MvX+27HgYqr8ATtLp
vERWSEiT1JBDMoIJL+REHCy4mvdDzXWEA3AWZw1KfqlW3mTpZc2RNqe5d2azYQOv1pA649DEEjAj
PJNwRktKQu///L2Wgljluy5EqTcjUFQ1OvHIAIezbmt8r121ApePZinHUDtZhBW8DFGcffC8Dfhh
fyKAuPjQTYCDc6EbgaZK0v5HeZRB7oCjvCznAR+nhnvsMC6J91tVwDkQmeV9mUP50444002V+lxn
lMbxrkmiOW9BEuzEbe7KaKoha6L9HrO/QHK8cew/qKAMOeL+jE9YBWNioeNqxaQpj9Pw9bViHpr3
sW1F5ynweopxL41kIdiN03p/k2oloX8wkzxovicDJhaIwiBhJP9QZtPcv9sqvkBmSFXQDrsswbMP
bUc9HprKlQf9/ju9QpA8/NPJinVLaJCOCWD++nLbWocHUeTqs5qRoJp7J8amGPaybc38rbqcz/FY
+8lBmT0uMjc6kxo5wFO0eZR/71/Mm4Vtmo6HKZcvqxo11dXFSDbWlbQ0zoVDFxy6Uo8nOCCVaulw
HlpvIY9gNFq8vLz/vW+M4E3Thn/KpnIVW+sNuuKHU0gNbhNp3Bq+MlwYQbmLYqqDdG92SlDapSxR
2EmKH5XpeUttwxYvVJLg1dR19HCHxGnUiC+GmyvwmVe1M4uByHSx5BxwC4ifjTBauuXgTng+CxTL
8Kf43/dvSr1ZiWJB58q7NSQtu26B+IjyFjUkw3kDvv2q9J1PvVHPXnRkQB/ih9sBzHjBFC510ITe
wsFoO4TbeiZpSQjdnbvpGtMg4x4oD7OSdQwq+GWpbBfZKOC3Y2l7vWtBCHaWPflmeqqdSc+0HcoT
zIPv3M52UuvG7jRqjO80sHVdO645mTkqwcLhIQkS2YCdXf4Ac2j/g2bbYQjjAqkBSao7M1DIukFg
aat5FxSOPhTHLI1Mz7/v6wEz3qXsMrv7tb2OZR4E+FtWh9S2he1AlWgbZcjNhZmRNadhhf8BMsXY
dIPssyniCDz09OJKjxK14kx5xDZVrg/CmprHG8pprFC7XcVMjkK7C3O9Kg2KjYmiY+8ORhw1H0S/
N6cN7Vio6+Dn2M+9XZsONKzFdtPuPBSW7NClBOD+lUUY7pK4VfCS0IoYGdajLYSSD4Pv26+XTYHZ
PARMznNPVtkfsZdcK07oplTnDTG2zULnfEl7T2yI4ksn0VapWAVmYcJL/+D2L1MPXwVUJoBCDWdu
my2DSq8TnwjZe2Is9fAZ/yopXpOM/A0o2gr7pN+rMVgmH7YQGW//UIPs8AIxZmeNHDW/Fo/8rQTW
zFHgWexApeQOKk26JWiypSG6VU1z6bOWAgQ9urvrCog2yU5Tl2/dVhZDx6SV1IR9l6tbKG0FlrG+
3vUJ8lw8maEZAQUQNbACgf6Rax9EyDfhGhm+b1ngUtKmZ2Dc67eByWdqtvTIha4nIYqqz+aVb4n7
6uuMhRExzHEKi9UyM3VsOo+MU/mozrpOSG2ZUkm4Bo42PaixV4dyYEyZClE2fMshjeEIQizjO8YU
F4JDC42vu3s/nr2BwLFK426YmCzNSB+k9PW9j5rCxznow28MFovhNcPupy5mmgYgISljGfnDz9F2
UTR2bccIhl1GrMtQHetAQc0uquiLfbQ531R99EZ5BJIPymyEN0dWy3SDuSzz6FvohxJJZiu1OO5T
WpWkv2uCNtKLm86V1vNM8kmXBGm5nDMca3b6pKJZZhuw0V0eo7MoQAyEmPL21kCZhxbzQtykNZPq
ZoGqbH6psbnQYc1luXS11wS0JndmF7Z4kk3nrX0YW60sc8imLInMYDwFxiTtMMNyyB36obvK1QMX
Gw/c0meUmW6lDq2C4BQhbY97yks8xXOK5WGsL3ASHjrsfsRLIqGBoys1/bRipO+/7utcgE0vvG98
asgIfCZ2vn7bfWfEeDP1mIOuBTw6yW44lbGO5hwEYE5Q6Vds748SotenppJuGqO4DJ3VTbB980LN
ao49ptyg4ITLOlX/LQKaXNkLPSgGFr1/i8Da3MT/jW0wxNAyiGiBfWQaAru/vkl7wpwGr0/38+aA
io/6gAYlUpUYzym0yFjX5mYnsOA6uI+J6GLm+tvTNcO/BWM1YhhvjFkQ+KeuuM5g4EHCz10M4lQA
ZwbbXeNioCuDBZy/cSyz+LeEKAOoD+or9WPfIVmNkM36fcLEwnW8VT8wb0PtORoXLsOjC4GJ3eq7
bSR9P7xgvpAs03FIlirp9gy7wMFoF68XqkU9NByCgym/HIQ6FrlRRulu3uWITVGXbdZ3KbDQBI9x
slofr8C1v1rQPxLfyyb0/ex7sT6Ikapomn/gluHBATWNrtetTzTIh3i+h9PqOP2p8/HIrB+cqaU3
fA5x4+cG8KeBVgdT52KwuDkMRz4FU7Ez6gEt7e3MsHS20ED+7uS3amox5qeh59DEhAKu61l8tFYz
w8gM6j593OyKF8FQ9buINGAJPmc2XoIJrFM7C5Z9R9oKoBdlI9jrOWhHC9/TzJNLiZk4S5ssBY3i
SNreQbqkAIhoyGwMh79s+9hH9w/2XKSIUasjqo7Fsp57vfMw4vIZJw8AZKWGWEYzNEDMFhfAUOhO
hp+NeUBCK6MfndWTEHQU/6JdqzNuwjpsbp6bv12pyvH3EtLIlHhnJnrqXhPONRZMh5IeZIMdS2nX
LDzbqFpWaNtnYtudBnPIP259oqnRDbyzYp20e7qFL0Hj7BD2mssAK30wISbsGkx0lHmTzvGAI2Kl
19MUfYswq2ybl02SVoGG8zQqt1fjfEezlpV5F2PvwGrd5loO1uzbe0bRdcbjlqRArCBlepq6pFa3
Gqp48cm3Wyf+lNRRyjVuFsof7OfLEfRqP7uELHa1ZRucVXRBXu9nvh020JSVnwcyAbs5LBCUNFS5
OWY2xQ5bzInU0UK1i358JWNsrA1v5WfNUW+oHEi4NIVXYjpVWLsvGuwUL/xrDFg6kOEtR/OpBldg
GnIIrfhan7M82DMEBgrOgQpHQw2S2Yy47O+mqtV5ugN9P2kjtYypggmyNlx8PQIcnVTAMRQTkIn3
y+r4r/gIfg6+J/MudwZyT6M+4tSmafmuoiEe3uASkNIspZHjXyYOVBatCC+YxYg+1wZhOzDKWdoH
WwO/TgomxHTIL8D16lMSF1XgHmlSj1X3kMFDzXEDXX8Ri55aw0MPC4I539f1wJDZA8R3mz8UI2a8
fLcYGIz/2NK40KqGvMJgX+XDhJ0fq97H4OGS4kVmKgXr2gnaiDcmkzjZ5wrL9ubTUqWQ1XZekOKd
/q1IfObr8JbWLgezPuIyf8AnhRGWZFOXIQ1bDtkuYaDF3V7Le8HUiJ15GX5ynC5vWJ2VP0jzaMsf
N1JIgiHiUn9mDKYy6tt0bqVJZdZ4auHspFdWExzUAKIV3wARyCiLjdsSrMlrXUwWL3Fr4G0MI7RA
Ulm2Oi2Sam9FAeS8XafXTvIfRtuEFeL1Vi1ZeYeZEBDJfusb+Cy52ULuoMFbuH9/J4CFXZ9sCMMI
iCLHE+TyOlmzo84h9+rCT0VY0kU8cjJ5RXniVOIJoK5ketnFcV+qlyWjh/S87Wa/jDBB280twSy/
M706vTDS+75/7LBAKk6BoxJ+lyc3gTRbQ4TFVdRECzZolAnJCUAW5KvPYuEdjnMj3yDdw+nsIs6n
AnCYccK/+XYgnQgjSGRuBeY7cW7vGbLjD/Nx6EEcIVj1jXyI01cilknbyKh/2WZHMpbbWA/oRyw5
pAleeK5UZgl1L6g+pEJh78GMkjnB9ZgIeIGMACCIKvpCPqPQ4hoTnd3+iZ1Cn52pL046P5ou9j34
cGpaQyzfJMrBFFpzv29xnor7XTohwI9OvVkJzqerFkqXPkYU+2eLZmz6tRohx2LmJGnglKfSuo+F
oFLScoOrs5ywC83L/Lj1D9IOilm8n3utpWvM2C0MPNe8tbLRi6mDmjShQWCh58Tl/TAS+spDg0fZ
dC41nPFwedAX8Iz+gSmekty2CYo6hvOkDmHF1quZf3MynTSChvUFDduwyqYeUnLL1sjQa+E9i/0U
jILJ1MlIXJwcogMQdubfFn7AnJb7ZJ2Nsl2wWxsel9VhFMjTbuFK8p26jrs4D85sA9fe5UWWNaSw
EUOt7D3zhnrN3JWJFYb9J6UXcHVvcBFIMkwp6sgGPB5TW7DvGK8PrmteH15f4HPErIaY6ZZ4+8BB
jLWTGTMmE6S9dGdgu67n/8zbJOxHPzzHw1iFzZ2ZlE50F8FM5oyvlr7nC1iUKAYPumYn/DbBvyY1
mH2N3vlQ0aTVy32shxoS9AYdAGtqO9A8ayjq9GF2Ga2WYihImDRvt4cJMcVemqNHS2npTuxuj73e
LJpkA9uvm3rfNjho8p92vEeLFZafArehte9nprQ6mA1ZcV0TQn6WdTcJxgz9zXGrL3OcT45zWIsY
d51rQrxkiW1/KbOl5Xcpd+WtdzaectDdLhSerZGSGpoX6rdYHGJJt+uZzlBFpwF/fv1rBZiWmodI
mTKfKHBMYTCUWlkX1oMKjSLqMPy6dMm2zajHhTu4u6oODQ27whmfX/UQri9scmxZZGsl6lf0hZih
0meCW+7ada31w2LfiadG7j2Y+OwMIcNQU6bUiJnnemBkwygdBKODPXoa0J9G1QmgN8beo40SK/hK
A8MY9fsahHl2jlgkjWN52O5YjU1VdLupn2A/Ppf4/LFGKQZTPCtKB+ulX9kljIxsS+IBx0A1TZ85
k10XRxfC9RJ4D1nFATbduMwGm+ED6HmU3lemZtc4jkAzH/znjnqENdkNSt5X4jk1PfhxBYi0uRb6
lK9Yi5TlHi1HqEQjr+lF7xhHjcHY1qsZBl1A5637Zy6zTDQHShSY2SCg0GYq/Foi9UxfiXe8cZDT
ppfYoyFzIrRxsgq3YHt6S6e13HKIOX1/t1St9xkmhsL/cizkcozEFmSXYWjEhjwAGwWnccfeINdA
aGvqx9LI4HjCz2VSAbYuWhMXKbIz00uqr27IK9OPqWHCHD2mfR+6PZOrVuQadJDrDrBb4J6YIlvJ
hl6bEzXDFwhCVpEZ8ynOncn/aaeNSXQyU2bz7DpnrsNhl7Sty1M1pmhwBoxZ1m02amOgWXg14N4B
3LSbkkYGklX8GCXpzlj38sCcXfqvcZnKCrZA+5V7F2MXxPVCn0UL9p/GJIvXf1Mv3YUeuolbMMN9
+Ndq8GNZ+vgXd/HJZXw2AgdGIMUMMapVDysXpwhBSFMm0xAKQu6WELJW9g3mO1X64JCS1cVn5n1L
wKqNKuCKJmon/m/LzLamjebo6ZDvEcYlmfcyu67X3UWkcryh7XqYrSVnmnlpFDIsx66sL9v7QmAr
Zb/RJzYlEhWhJgE7oiMpsokEunp3GpnhXXRPG1ksCy1cue62ymCoIlmgY9GQ8Xwp/Roh2ymuIa/+
Nxx1QKQgluZVhAWynGACXUVNKHyBcUUhWt+yWdOE58tDJvTzNy/BFGR8zPN+aZLbaqLk0Y+D6wAG
7VWLNGG8wXpLNl01xCarIZS2+K+M0rD+NftL6eGHvW6T7QY7j34Tq0ZnAhFUy6yQsNBCe6h/bSEG
AJsNYPmJAGDbcRlko3wzlCGbp79F7LwfHW55pSSkK2hbYzgln8vwei5/QKZM8jDYRcIhOJS5bDtj
bbZkmSXfU02FiBf69YDEiUzeAmQnyV+2znXc4I4HdL9EQgvdisc6raTGV8Ugk+dC5AP8DWWckm2e
5HL640Ejx8DWSkzXCLhcsEOcMHkN89rdXGx8K1l1rjvD0K57C6D+ZGpeR3BQ/Sj8xK0BmphhxE+m
E6rcMyaicq2M/pVvSepOtmiG8zfHvutkAzs1t5X8tkN3f3mJp6AN1F1L1NSnexOWD7yV7b63RbQ9
jG1nK7uUjne7tsi8yWV26O/aeQvCvss2ZKoxiZiTHMIRHJ80xoC07O4jEyLZHVZBPL/TuCZ/Ra8W
Du5ZgZmV+D1VTPd5RHCdjj1M/zoY/wsaS7DE8DDoyGlNZkTgp3KZw7SV8vUQWFZ7TBHHBC6j5PFx
03bhOuZDrZOiEN5JKQtVhQEBiL/l1ZghoOvf7TphaFmHPg2eO/IlrOqGctguA2ydn8Z1LA5T7yyu
o1GZ/OHbMSQ2MFA7mH6uLjxCLeXGmLYjG7XBvOL3HLPO6qm1DtBlstrcOYmZVt8zRt8C2ViNJ5BN
u0yyclcEgQSi5S8bZrCNp6maSg5+VNcCU3WMdOaG3q8nrqsJWqp0AcQJwcSBAYrm67o6ytBWFl1p
PY8xx0zJfHB3Spj7lSr2IioUWTmtidwzhm03JFbysK6796/idSuEzjfka9OjeoKLzXCZ67kyjeDd
aegvz9t4trU7yqxX9odHSUes2Ba/G+kft/1fY/98vQnVgCLcNWA7mG+QyWHQJuajetOzyYRItm6/
OjdtLQBAKvIufOV1LsMvnDXfv4yo/H9pmZoCZfwJdQAzwFmGsWxbLHLrGp+FYOKSmKmEYpQFnT9l
+DBM2OHGYBw6Lp15ayFzxb+5BAFgOqYE8biSupz2jVCPthoc/mCAMSxdZ9LfXcTvkdn6QSrExuRC
Wg3dCx0UL2st/tmXXpgPX9K0kAJt443GwIpOfgyBo+aP2g5vnjo0DxxO6LfQfaIRddX/cvVIc2yt
NZ+YTEeM2OJlGhECqDUv/fFkGiTtxIXsItBaO+OQv2RXvL8CX4PiLAGa9PQadEc3EGG96bkk8FHr
VuF+HalJePZMfZaAsRaByxhf4i+OjwTe97/4zQZUqIENi9IOWJxBOVfAFjplJGq+3T8x/FWyLLcB
TksfthZub9fwGbYEcIh7n4Gl4VqsvX8Z1/cv3AqOdBc5Hej8G7ZCPxpDG+Zj9oT6SIaxMNMAB48T
EHZMSsQGQVRw2Aazvv/N4hH0ar2z/WB1mDatWLoC7jWgUQ9xCKc30B5xeBXcIHMDil1sJOqq6XZd
zbn7C66ntEWYJCcAA4ZscgizaeUoZ3hxGHwzqgTHxw+i4/USRXjBs1Bsad+gaXJNm3DaBRqAG+iP
G6yiVnJl1/sUaesSHYuQILV1g3LHkdMYY7WPg9RlJfwZF0xaxZBV0I3TrIWrJ6/wj35x44gi08Zn
GOdye4Gbuz4TKJeD/mUOu9ruD73RufpPhqFIOmNYTWH8rHuUD+HerxHCoPwJceNNbtWQRZb5AUPn
eik7hskELtMxaVsyfe6aoMMxM0DY992n36K4daHiYi4dkNJjFPeLFyuKA0SqUJqMJVdc5vvLSb2m
NNG+NS0elOeylWFEvaE0kQowP8Mp56ekKWUcJmbdpdc8+YOfBS/hNGlY1YsrPGXdwoHIM9nEzbED
dxzvTzqA9nPnqrlKb7As0ct/mX0apj8jzUDNZO2c1higWng9KTpaaFwkiBdl6MHxHg0zJA4DbdLJ
sdfxs1v2XufEcHR5uitE0w0tZYTq0MGbL7qKRQ4PAoLYb77GFtNrREl8JHPEZW9o3qAY+e15JRrm
Q81wHky2U12mssjITo8sdAsWTgbu9JUBstj07xH2uc1wBGO2Wgw8aRmINHNIZ5Ge6UPNDATuIOr7
/CZlEJqk8F4rKznD0Zf54a4il63wCrXajlES+AHj3wsKEukv7789480aQirEnoOQC5JlUHu+XuSu
R4Qb6RQ+bShxtd4+IzgpiOFuO3rAVO9szHy6eA1NoXGnVir2dnDVqyQ1TXo5xnTMcHl6i90JdXDV
wG23ndOWKr/rkxnq46HGHD/4qAl53YNE9g+9g+iBAgmS0PV+sJCcAwDrzSPFYKWKf9DmR1ZxQghE
dbRpMDe13FIw19sn9IWUo2vIixgjwsL64PleZ1oORmpwsmg0wzbkUV8FER2HmkFjTT2OzMNYoh8W
FqtVegevwta+euTZJJouxOj8L5MgxoKdBkaPDvddOI2a/8yInHwcjwWZgouT0Sr1G7NSCh7ovp73
NzW01d4tBFRWEcrKQOtO79/Da3oE+RlMFQdZl4NIzCVVusobcP5RmGN57aO7aF0DMaANcis8YBcq
p8H/V3bgMvPQwn4EqpDIta+tHemZ1NTkKn/cGopbBl+v+Tk+AjGdr9qB6Gx+wM24fl+EMfG+k7GS
JKlv8vN0qIW4MVaPcZS4BMuc4tv5+/f3Zy5E0c+u30rnLTAGROK37z/sN98PJdwTizjSUdu21NV6
KbI56maSgYdNGjES1KSmfqXayg0F8eGuNlEGf8RSenMBvGYITyhDUHLpHDGvA4IDfOxgadDew6S7
RED7UmRvhx8TpQVZY/3lNQrWJm7dH+8/ALnBP09dzyA1E+YCBwvDBK83cTqNNlLUcH5ICJDLN8/r
W+8UtfiT53suutHak2MiFv5go15b3phkgpwFPkwkMkPW3NV9y6Qaa8nL5gFlUVT3z65dlfOLnzcY
xW7NdLzaSutHZzTS1WbfSLkLX97ljzgwE8G/66SncG1diHoLPv0TkN+pMXNBu7ZuPZXApaUQMpKt
OCDE0km4B8YaQbdLbBF80VUVYsT7j/U6s4Iey8KGZAr3juz/usgJlEwVNo3kgRk4MnodgSSuxTts
AZq0PjJCYFDJb+0Xhvi0hxj33g4Y6isPQuMHL/k6pHg8a16zJ1dFEXhdiowZvn1WNycPq6tuHEJG
A/SVzG6FAd+/+bdfR+Sie4cQElIsKd3rNZ3EStHDXNQ9tiQuQFliCtprZwMJbGfXH+eO6sosg2cM
0Ajzhp3sKR1BzdVXtm0w1T454v1GAE4uesUpZETXS9+O0msTHf2QPeDgj5Ju3xROa1fPZt8tFcPy
bCvQmwe7gicxPG5o5SaoUiGsdbCVy1T4KQtAmTZmURkwih7nCJRdn9XSdxmW+HyqHAwzvAyUccEs
LSwcYKXmIFORtZs5uTTHooDeDSIsaB2gghc+PsNALqdKP0g7y2U4A8d/F4UNP+6tjKmyGKVCSGAM
As2WAUPTzvGah2JVXtLLHHKNLCkfTLJR14glNWVByY6ImiFe9D1jNmjx7ZFRwSqL18bbwExDfmJh
oCg/j7JFYMkGbRxfshUFZVgoYMmh6uWWxCXit0SqTRwB6DckjblWsuHKgAlD5r4JMoEO14oikxLw
1xzmDv5xjWZjZzo2WjM7N22OIse/S+oFwfkKzuj6OHLfCT2SxTqpEIn95/VhbcXKFo6TVWO8AWdb
s6CcrGJ52dAWcE2p7swL5rNiw4BrghNfOKh6ofQ5ucGSW5uN/UqZ2ypBz/TlYbr1IFLlrRda2qN4
fMQXkPlPnt1WFtiFHdvnzGMloXEA4bTJzIAxq3/JkJkn0Sw4gPzsbCa1vdDjzxgWiFRLISzKMRVm
cMnaGg4Kw+QBar0pgkj4AcwUq9hWvnOfm9XoP8S92/bfEjwikALSX1CLj/2XVJPIgQoSMT3I25x+
KPYAobVPGtsGKKxR+v+E+BS7+46Gi1MfB70ShDyM0aW+4J13mfwdGVoImR5i5rBzDAWweSyzFEkO
dvmCYHZYaDPeAZt1lmgBpIBzIHySSf3FPHvpUGaO1lmfwtRBF8wQgAsIv0FdTOwR4HmDoYMeWuKv
PLMHSc2AIOznRq/HNGICJx7Z38dm5rqsWjNGDJcDGBS4EC2Repn4nOWF3nrf/wOYYdgvNMWH/hP2
OHllnjSt0uYX114mrfuEek/8ZtRiS9s4RTLfQmdMFgPjtHbtA28dAtwFhH+JpOjSbfKYksMjBK9m
sVIrOwZpYcUwhGDn0ndcThsZgGhILLhhOoDTDGfXSzuN3tOKsBN5BWtp1iiwJXD+7NjxjxznmuS8
LuvewazzJb1s3EEHYw8Py+CZbXkcOl2W4UpWCDT6HbeVZuJrux9WZs9aqqeIQlmYK6czMRkmq8PF
xNdiOVSMhKJHgKpO+hebostJ0jFsjnqdqx4IN4vCCKFoEwzPbmqFI0Svjc9ZTBGH7Xan6xLzZgcZ
mJ7Ry0aaOVkL3i8rmrpudbyLPe3HoJrBOvpr6Np6f5ZShYS/Czmzu/BY9YvecntMm2cAVv8iE0k5
qvjutWsC1AsusQH3GTMql5eNumrDHgbFx84m1F+mjuyC3tnmehCGdfeV4Y7MAistNeRA+GuTY+1Q
Obh5shr7cRG/cNAaeULLhM4CdgJPxg8PaxeNkcQl7QZ7FU3ldS98JZ8GBj8vNMH612b00410dtWh
gedEgJ8vy9QFaodtERnSZKmNSEVPKi6dBb+ZNVDGReARRHOGlbEZ0zLS02TPIFesN5jkZMNSqdfN
xihelr176XY01jx73/EI4+3ucNcPSqw9UcAxKmsrk9dX83ttX6Jey1MgyLtw43lka6REqMHlGV4j
dCQOWTkFki6Sntfavt9IBStFxi4aOaeYa8iCHXrMRzncVuho67VblxpwCw8ryNgnhmxBm0yI9+qs
1JAG7Jd1WdT41mfhvqpi3qlfay6+xbA4GoTdjLgWTYwB4YPnvQZxtNA2WTpOB/+HuTPbkePYsuyv
CHp3lc9Do3SBjjHn5JgS+eLIJFM+u/k8/U0/9nfUj/WyMKOKYlXrVqFfGrjABcVkZES4u9mxc/Ze
Wx4hU3WW/+a9vEzf/7zZLgYggoR6nvupLuTPO6pxocdyOqE7IV1quNYXyDQX2fSwtzLdsnd5v+Zo
hfQ2R/QoNc0cbnJf072fQgyXUZrqq5PkI2+NyU0YAN07lBkMqwqFKBrUutJYJUq+0ygn0MYRTaJH
BoxlD3LWSZ3OQO/3Jh5lr760UbBRJqg/WaqBv6jfrmo39ETy4KAb+AWlEvdRwYLK1Y3HmpsFT6oU
FAXKncOJs7LucyNczbvWv4zamqEJP3e4q9LfEobLJEvQJjFey9wPtdNaR1nroSQ0UemN1y3t2U0o
JyXOAflGThoTfDR74o7V9quICZ2BDQwjHo26OInqwjkZPhpAAWL8ImHvXRBgNJuaWe4n9IxdOLBY
ceKkPvg0AMf+OJomMJ7joITr6raNFIdAVwJ6uweYxApwnbX2iBIQTtxWR3tyLHCXMzKtYKqeyk7I
68sV4o3rBVkXjvpGpxkge/bFKkVQej5bd2zcb/UJsfSqVc6OlSwpMoAaYMdq8EGRl6Rq3FEVVVrj
hUVHyo2iOZFLJp5DeccwMeO58yBnU2jB8JPrrJMPIzcM0ph0eU8EWk76FEBtefrpFHsptjnNkd9h
MfgEj+EkVXrQ2hNEYLKqdPUrUh/yiuzosjdapYOU+2ltWNNOnDpCpeIx2Qp4Vz0zan6N2o8iO0Ko
ZaAJZgCjVidVPHWqPEQdIlcLPflN1BYPugnti5r86tuT8AypcWyJTrr3VUGqGlW9qmzRHfvQ86bU
qmxUdSiS+CZZ5Ol7XecVnwvhhRFKKpC6m8fEkqfxXD1zRIBhQdsx2nDQdnY92rHgOhxq4k8g/sa+
+1Kpiy18tOZPQw4VAZJBisbwreObcuDuTEnSTx/iZKo9gSdBGv6BMEo5GEcAKThQih6i0WST3lMj
aTo0wLTJ2mII9NJ3LtX0Xs/g194rJ7RzMf6vdD/2rpz4aLNLrkRzFuUF1x9wq9eKN+acOfjeq4xR
Aoq3AkUtk93Laq2fMWTzIGIPYZhtpX+tmxVGMg+FtU8AU6T+rs2nSyeLXbKo4UWzGM17MralVECL
Gp3S436VvwcQxC5Yk5KYWP2mdfVaLIa8Fy22ZO4c/SVrCyI7NH7YvZSbpctDryREGFIJLD9yCFlE
cyDxjHjeT39/nvyxRwH8ELwnJjaQiPBsfuxRbESbiCypy5uqbBBnI8RW9fwm58WrmmRpm8l/6xfj
FOIIT3uGtr/H8OrHVhzxOEMbii29ycu0DV9WTgoBIv8GAgskCjKjiM+r2SpY5v/+F/84DKHFz4EW
3KrFkRb94Y9DI8MIgWFWdXpVz2sTutc0Vgc/uYlgzCDhRuIwBuF5s92OKFHsimlfEnWerQ40G589
tbPvisvSMpiQR4pHFIHj3Lz5+zf54ySX8S3hGBbHB5Qr5n9EHq2oXYKgmZyzFgsqOeKicXEdtGLw
/+HSlMYJ7EyTBjmA/DAI3y/D1DTNWZRA3rKdXXW08juRGYLgRyqfINhV3AYOnEjF6WvTqiRBlZvL
qIlF9LpyATFEpeqkR7DUcvCgnhbvMhX4+49pXdqf3/XImJ1bhHJgOoBPip3xx/aJiQKOe3OyT4QN
bGDOqU5qF2ZeFFktGLsBpEELaSqj9t9vc7TEyRHYbioebcWR8x0qbs6PQWcZL9bIogKY6jJQ0Vg8
rcemv4kEd1cF6MDTgwkHxBj2abqJ7r5jlr2aezIzU5eE4MGUvo96LscAJgi0G0528zikIAo5ucjM
MNW6Rj4lB+fu1EwYDCMcDKR7jnKPeNFcIFE2dWuAxI82i/hHkDp9BoOg95p7QRlYVGeavr39DGC0
JF5v9SoneCq22MNkG7iE8xbHeNpQBN+2dkxdfd5GGAcPqLHWigMMSh0i4WuvyER+Lteoju8teepG
d+vJsK0DAp0mWh/Wrg+dBjt0JrsGnhFuCTLaCeDpem32eN+WgzPHmVEcda3l9X24GL8RvOgtJKs6
HWRWoi7gdX9wZ9P0wBaKqFtJw4V/YwfnLPRK1vp5xQyA0XobVlD+2dT3jAUuGoNKTVRinE7BF3A7
aX5OOIK0NO0KUOjFoWuHmdtuUyBOPU2b0TjnOL2NlWf4MC190CaEHa2c5PesjKg+ryuwRWP3Ad3Q
hjXKbCNgFm85GeYZ4Se5CMgl8ThgF89juszmC9WvHV6PTWdZyb5Y4nJkvoXkgcmZpneqQ1MWpiMX
pCvicS3uSHCV+CTlVdBIU10LGFxSygR1bpsIvKYdORSNrKYnjEBjTxU7e2O1s+nbTF/Vg5TkNfO+
NPBnbAb+CvWsO8yOmMDY5aGRP/2TRwwMxF/70PSAaQKztIOhdpEM/DgYw7JHxq1Fvu1EXokz7VCy
JiL/YCGrhIvJShhfBfBxPKabZF6RpN3A7bDj4GouQaHCEZfB3UwNCfFuZJ73PA8NvbmRlO/yEvgd
uVUy39uXIPB0cf0bk+9g5GFmvyQoHLHrJTe8jIbePIzEWBMpXtmFIR7zAqzOjdFAvTqP2CKyQyqy
6TnuizU/OV4244Kzre4dYtJMHNtmMMs9SR3eijfAt+drHw1neRIOaZ8HIhKDYZ8NC4LUgzUUi0Us
X036brAS2UpYIffbKDPUZ06D265OSVanOyOim8TDUXNy8zq4AxpQR8cZNXHIhy2C9yWZlfdj504z
zhTH/mz5UXZD0kfv7+gS5Q+dzHnvhsx6Wiqy3wtC4P00bZ8Myy4eStcgemEbXEQgO6aFcUVuL4m5
5MnTrmIWflhU1nzudFVv3uHBMb5GMo8evmF1WDFDHNE1J/vAI0iPz0rEmZGyBgn6Hx98oCq7HgEI
oK5ouxu22E12URmsH83S3U5M9V2xn6yyf5yytnkTO013n+C7ORXr4L2Dcu+c48gUR5E3kmRI8+CW
YV59Njk5HCx6txItE9xDHkquGoCmH8zG8z6tdph+jPuhe7synb9LwI9dl31HWjAqRPdAvJJFvTRv
R3/JXVRPW75cm84w3hJksjwKu7eO29zlxyJ3UbIWU0OgSWCtX5twLt63ozu/qch4uTGMIH2YA7Mq
0Cbl7bEkhvAWR1X0HupWeWMlsfcmRB3t7nJorjvU4uGtifj1Y+mN3ccIrN0ZxY2xp08SX3kdIb47
qolqT7vIcGmahu6VO/n1+2aYa7GXGvyTs07Gc2Jn4i4SjQyBt4f3KLNtZPadc54DYd/bTmKQQDdt
r0UXi5fEz2DzrLFxEFNB0upGDKEFQe0qEGtx5WTe+gh+f7j3k745W+k0Xadzjo0p3lb05FmY77NO
uG8gFYfLEc5xzW+x4qPB2fW2adyVFJuwC05hWcR/oDR+Ig15JP8jnM7Vmke7AtDDrh8IO6qywvzg
sgAfjaUIH70kCK6cLRPgyXo+AG1h70NIMY91fsZnexChqJ/HKveyHc5occetyTEhamaeE3JgEf9G
PDJhYd0lAGael8w1blqb6IqY4861x3LyVogMCyk8rScYM9tObFP+nNYF8fGzXaOeJ5qETgnZN1EF
Cg6V8ERIEjKh+oUFtXJ2Nv+X79h4CnpLWPJ2q220v69GMJ48PKvXxdiMxZ4uQfEWROHwdmazYRrf
1+cRzNUupA393kdsae/iSlhFsTeyKeWETP98mU5lUvWfrGCoH1KKtaMxM3U+xFNgkiRKa+6I//Np
zuEBLqP4Ld1sAnsr68vUO08+fX/Y38VyMsagkNGc7YmDT2NcW0NbRHf06qorPljp7CmPmgcqijQ6
MdqMJ7QANltyatDfwbrWsLySxWjvGFaZzygoCCuNPKLT3Mb4ZCSDzXGwy9x6x7sqv/pb7V3lqeHe
im1tP2NbM24KjjQ8XO5yn7jOfDNmpIjsaPFVpLyH7aeZvePWWj3/I5i69i3ZVKZ7qNNiOPnr7D/Z
Vl91hzg2uptg8AJo/RTErwaJ3CuayGaA72EDEjumXp/dt4szArWJ++bQFF5QEzGL6zj8naE9gSV9
twIH5Bu+GafKPpiC7Pp08/t3AojbcbTzNDtNXmS+S5gEkPMbVjEfSLCWIOZ9hx3feGvBgHsVzsry
E2XOHV4Uwo/44s2bGR7aMXTG6gP2TLpsyxY+x45IPpIq3/Y7ISUqO76F5r0V5d4pXyyo7FncledE
hNlnF1f/VWCs6Yvbox9w4yGAiDJzOvQ3u9wtcR3zaGK5PQH4a28yO6sPQLbogrlFfMizJvsaEiWz
p/AN33Z00sDDuclVGW4LB/p+wF1sJ7fVNjW3bbY+8Ma/5L1ffWk3q4ZcAiVQFA5rd+sMR+S5Gf+K
Gd1N4Q7RA6YlIsoyrzs57ZxUO2/OmkPuGd6d25CEEzTmZ9g67u1SLHgAiRE7z5ElJe88u4esa8rf
N9dOYX97okd7M0RXjTt1H3wYRJDUCBl/MBKiEMe8F+/qbpmu/MjYrk1Ws/O8rvGVy+/OD8HkGu/S
cCIFU9D3LE9LXmT1uUjCNH9V6nq6hFJRvBFmS2d4syQzJNta2YhTlrFmo1DLiDzKJQPBjpIMv5Y+
LiqyhOp6aOyIVrX1s9QnvdNK9oIFhfOcansS7UlK+hW+PACpxwH6XxntlzKZt+wpwDhLHZuTAcGP
eIppRXElD6VqnrfBixnrndmMGKd2NBGYzy3ZkLS/xV5UkaSuGy1bjbSDsh9X2nVUE436RfdeGV2A
At33FVTbwzpO03aPuibprrqY8QZ0qqQh2Jmnzq8f8mocpnGXRB6RMCMwv/Ro9J3THQyjpqFhxPUa
vpogIuMbkPVWhYmpoMQzyDeYTy3j9/qtO7dx/jvBZGJowJf0InsHzDO2LBqzRWmbtwx9F88/gz9I
2mw3gpQFdjwD0F+PhJkbIcgbUgR3gB8SfFrxnLNx7YBvSDtUT/DYvZ5w5lGJRW+0qHQOqmMUXUho
7bY1a4TiJauGV4DDxYhAEkOC9/UbhM5uwuJ+Zr6c3KymzyMWBqI5x0XMkJ2+W7H5zxRkQXYc83k0
zuhaivqNpvJXG6NxweVImA2qKUmEAC7kDJLyNQbpZPV/cGaVMhtzneVxYfEq2YrBd4H3+EGVxplp
yDaaHi+g6scOusOl1vZvNUJOO7qi2C19/xiTM193D9RSdMtnbWZSgxNntDdSwbbQ6NfkDOGr4Xeq
wSKBYIxnVX9QDkHgV11mJVorjAxJ6le5z6VEDHKctJaqkUSq/psex2jjlZhtySRPzVkOhJXyXJ0j
tB1CGV0nZQRrs1q22DgFyda1OeNWARWkPDB6hqTeTeGEXNtaCZd191BPdiZLTs4wjMZ1KRefcLGu
02DyJuOaWZ+TQb8J+GrEmdP32tmP8SQ68ccQEd6W33Iuxoq2m5gAm83NlhDBQWIaRtAGFwsceh5y
lVlRg2rvURimyi8VEp/Fw2iZrhxdxAEKlG6/xpYBDryzJxQZEM8LLKFn7RoRbSjdmG060+7VI1DV
r/PNkC9dWwgHu0oZySc2p4PhGGYgHF8BuCeCkWVM4Dtpt6kv24sX5axUIqThNYd1UKM7QWIIWIJt
3gCvnC3RjSugfdVpbV2boORjFxiTDRbv0j2elNN3su0NNbQhCtq3u5p8UO4NbYDRTWRHzWFq0cgZ
1DcNr7pM39qyDKtpoFax2BhJTWkkL2hMwUKyY164Df0/3XUMLip1baXlZCHbhj7x0Ut+rmYgztQ+
cdGtVINgIXkrro3fC1tezSiQOXdvMADDWypvx1aqH15WRTAcNwYmAkfRnCaVBM607kdQgJIbOaCf
MdN9lnNywG3mkXwNuPFiuNNzaG3689tp4oxCSmNqNrsSrtrytMAF61+0jVMQSsjqopQVPV2pjHcx
9+3aAzy56BGibI3WA+THdfmcsyyYH0wIvg2rc5Tm1Qlr6TR95tSWPdeSMjwzL4+s4p2ZliPI4cXp
6NP3XZu7T+mW5OVd5gN3P3Wcx/y3ai0ZfCb7DNQuffUhqfAcGB6mUSLmBvPPTrp66PSYURsxJmWL
q6ZMfqN2ObBQaKOztixPl7k+CU3cknUzynk9GAc8bYglKh8oj9Iddzy13uc5WKzoi0gppV8Kb5AH
ffKYpXRNP7QXc4TqAvWxKVUdWO7lIGhoMKm/q1YRV8+NDaJs3NFQW8jqW12AygQgXpqKGkWkNDYg
jOXbwcA+bee1ClHExEHtNpwHL1ynJpoRfaivqCuKppLN+nCNuRc4Pi6/q8mo1YuEb8pVbPjtgolU
8wO1YxcIrVi46sWVuz3BdXKfd2io8B/n2JRTI6VnUmu03ubXgIFNExWr89p76DbIpsY5vbzV3mWc
QVLnosZA9hrIQIESMqu9HBLE1d4HtZQBJpbOOj0NV3PnXjVQTPCIyAtmpduvhl7+4HgZdcSE9qDq
UmZ7+l4XlMSyyie1mcACjo8avtNVGGYEndGLvpPGj/QMqtuEtpncfkTbyA+vUMQkHsjtR3s2RG0v
gmHIZFcLiSdqIfaRC/C0YxGWsh/09tIZk02gONJDhKqZy6Xul0GN3fJsluIFh/Ct7cmfVlj218vK
uAsaaEEDuKKeF0XuB0c99WqXHLPF9eSXciWgNShrHjVBXZtI+ohqxACi3VmlyFjptW9AcRi/cVbX
WM51J1y0bGSzElqo66ZNUPpiK2OfAHbP67ZdIpcbfybnnK1SOSoCEVwGApcJJPSEkRWvBvJH+hzH
4Dii+L2gHboLzMHdimnsruKs7p3xCDRGlOUN7c+w7c5WT9oV8+jIXxaIlT5RkOsZeldh4loN6OZM
N0WVStfhBFoUif2IIgGc0K5wSly8V3ompuXBjtvJeQ66aHm3YtF30mZf1mUzfOlLS4z2e6dzKzc7
eOa0BvPJslaJADNBQ/LNqBm6mCLpBfmmoaOAl9PzkvLxrX/Zcoyylxstki7UfAkHUGmJvOistaeR
kli+KjRC+QUCR5AVQHOZhsXIEPmuTEXLVJsXUzIf+7Qj/bQMEhW0bxJbHRBpCbhDNFfoOYDJ3QjI
vry17SKJcwdzk17nisFzeZgMjpRkJrZkMD2QicHR9JA46RIUB52LoL1cUQi3wv6YwzoqI2S3lydZ
38bqga7TaXDi+yQzlg1NEOkPov3cW2ipjoIwmGk9MD6XagBd6ZASL69/VhmBM7yQeHK5vS5ytSQR
glu7iJAaVUc/6DO+K9Pt5KqrPcwaBKA8cZlSQIBHkfpB/QUWXS6lct5cSoGQGDv5hOZxKgdr2RLI
bbbpLoi9nukJX2Fn5KByIFH2OfpAGEjcLukFsju60YzdWssk9Bxay4QYfEoZnXbsafqDBr4ZPdxR
7EqKdap1OQ3OAS6z45ocXd4WBcgq50FQ9BGOR7aw1GhYbMH8u0RUG7itIi9HWvQk+0o54mTGCQO/
AcEkX1HtA2QiwGSgOoLWtmA1NvZbgaiLjjOqxGo4qDJaSwsxeZImdD0ZThb0h29EO8KwuBKWipdq
KVp4Y8omo3bEKcJ45d0a2C54B9o07fWVHFavZAExh8xXt7C756LwLrwBVdrShOm4gEqRKbq15ybT
90zX2HIQj5hH4m6GuIOefw6jmBnDOcOedTGH15RjVGXysVEiMrLC5UOmv1fQ3/JJQVwgH8MlHuTT
a84sJ+Rb92A8zMPSNXNV7dXeRitdai1WmpHzMXDMrRbIFp0cLqq+Z/TJA9j/5QDSQ4G81st+pnCY
Wj5DroQ02upj0grGt7cONeZi5h/qRJqIXurThjwd+M7UJq+fafLg1GfnTJyfWgXcW62A+Bn2uBjq
y0lRAfSCbSi/OR9e8gN0elilRAharRMoeUO4OnLV1TNWdyXWp8M2yyvKTdhFR4DHVm45eslGiSTX
9tGE4YaEU5nCyxysiXdQXEkEDW5zRnTlzNZ1c6m+tTrQaBySk27TzGLlO44Qy/gw6otWt1yEQpHv
SP0nW8mCFPPFVn77b1dTKSeTrpcX33QX+k07BOCUUFsPOQL7/SiNqAgR2apXunij4RNFGqHc3Jlw
3OpmlzDZoo1Py8kEOqZktOo6OEMoL7rSNnVhIj28Sl2dqJJbb+QRZyd+VaQQDPpPtA/kJdIaLcSz
coO2ei8NiVwI3cQDbaEeirbHOZWfviHClYIDkI+8XWtlik+V/LeDpk4FhW7T4Pd9U9Gptzw0Cy0A
LbhUMsIUMA6XSGu9lISHlAN5q6t9wFcNDXqUl0yvbZOCpd5p5XdvrovERcgvUwpWlDscHaFcaiNs
DnzfiS3kSUyH2E1WIPso8L4kW2PrgCqAV6W9AUJ4Ghd5MVaWaF5M0MHmVTSMXLMk9KF381BL8CYU
a39UbvuRoBFeUx7X5Hu51DC6WpyiGbHeQUJ9EcYN8Zz0SG6UyJrzF7oWAmXk4q/EKappkzghHcy9
R3cwIHaB7YZrw2FU8gc03qAyuG2hKly4nPNiSyWPKnb11k02J1Wmq/xbbUp+FGWYEpaiJae6b+lq
cMP4l9aI0iFqiIqqovqLOrhSlX7iNlIKmauVosjHqaE3SnkTGzeWivECfMf5Rytj9L7AqO3SLVP3
uv7ujNSRueiq3aKfOFVrLkhC+Bwa16DVICg+pHRVlU8x3mqe9KLlyB+wkMnLq9pdZtZc2mSKA6Jz
AExC1GsKvKI3th7gaDoWD6BqzG3et+YSWVQ98jgj8k4K1lSpzUxBym60883ZwmaVWC4TBBHSX7mb
YumWZayFvF3uTKo/5zm5rIkJsec2VxpFNvJVcp0TMpmeNGdDUy3Qhcr1XR0FQrXK668aH4XczlO6
WFz1wL+I+YMlTu3lPqSd6Lt7XyVYWja1vHfQkBytiNQSUb0AEXUg6xLV/1IHIGNBOHBPxo3l0SMe
nVmEehOpels6kb9RKb4PW0C0dnnolCgRnZH8inqnwIBZM99DtlofwYhLC/c3n64SEnEWk7W+PuBL
VzQ/8k3no/SIPKacEtXtoFuYxDmuYKSICcDDWl00b7rl0iT5ENhEEyzmKfUNuR9q/Z66kRVMmiC3
gS8PAJO8JsoNSJ3oIZl3jL7XkKUOx3V/X7F8CzwoU7U+li1k93CnFKtA1aV4Vtt99O6o8mB0QIKG
tmUtxxTriI5x66Ybq6moVU643bqJRBwjkbJPve4Fs5AaQ02qahWi7Juu9VKjJfgtecp1P0VwqJNl
ZTfJR1UflRx/lmWDUEEwerHSOCvtdahV5Sa8UBLBUsQtFFS2OUj+BblcTtizkeIva85IFuQ7ArQm
7QWWF6bDAkklLugx6XfbRxle7Ectl2WyLD9Q4q+L2Z1h+4fWeqBHJ7naJVIinkul6vXl4Z+vTwG2
iN3irqM3xqV2oPbxqXiIZeaGEtertoBWa6qHKMhp/XMobV1ZZnSmLwE/eOzlqwZVLRXcWubctixl
bNT9xWSjfWv0Szc+rrd18lbQhcmkUDGbqqQQ4UoRscSDyNc0w5F/0KuyRtsvDJJDAyZiQw6zeK9s
IfEGecu+mr0hoHTUZ0mtKVf1gXU54o8jcsLkmLaWOxTv6S7LwhzmsvzCQ9OVl9RaGYzQDCVENIxR
eQS4ZPU6npaYc/jBAeseXQmFLtDebteVRXRTkEIndsjd5OKuZej6oQgSOH4vET1dnj4teI4VWKNX
0tCuTteAJ7NwevrlugGhKFpaXx4tfTIeq3DA88fc6VKK6pazVt1Lcy6XMFVVX6jINbNqHtZKdKkJ
AjPuBdfci7nu1+nJSGnycqIMa8tabjaLWBfCJvyqHLf7Btn/4j1gFwM9J3ulW9yU6evSmdRQp6Co
7fzdUKCu8c+p7U9eiMXJSkZihgKQyjuPLvI47nN/WNvXxG7EtBxwMG7FA0dtqzz4DRHD4289uBI3
PNgYXsDJetvmBMcmpjl03qag8Q+yG2Xd9zlYr9upRRSVnqOSk/ibNZ1G57pea1E+1dxGf3gGY92n
0h+j6QRrd2OumVerTzse6dSNmNvxd7NpO/GAKy6uzvHE+0NF5aDoFjx3EL+8IxAE90zPLx3fLB33
1qmy49U8N8Kct1sbKsyhELmNol7YAXVBwvKL3MSNxLobcHmPB3Ne0H85fTrfdN7kCzo1nO+su3qr
6xmDV5P7J+A2EfQfe5vFbZiVm9md3D4aBoYlIfln2cktZ4MspkwY470RFEu57tHmoujfZYwAF2Pn
1fFcOMCkzNoJmNYaMAL349bNK1KnMO8nQskQlrnLXmQk/eS7jFwp9Nsp64N/MHkMHAz1rundxciM
bbEz0mIKohtIUdng75zJMpftMDGzmh9L4Vfds/BqVC3RlHrzLS7SUZwA+do1SXSleZWBo4DsjNvl
sSEgvLlu6Xi691HZC+PWE3Awv4Qsys2XxvT9nB6ogUf9c7WhdyqO6bhM7rTrkZk3dIahHbz45czM
iR7Gb9hQGF/tPI3cuqibuUWkpN5j404Heo3+lu3mMXDEZ2+jvJIWt4Vumw7NUY3DwEoS4w5ljO2/
QSTDN7Pr3GgVDvkUBbMoUP8MobK18tyrRNJO112FmxR6g1qWDUQsrKta/K0LZVXiKxdChnVj+i2k
087hQJVIIpGWwLPCz9gqWklx2ZWaesG9XtwrObF6kVzNL1n9JjZn9SqWtQV8JjKVmOroWUZeOXPI
E8ZzEK8HJVLWG45qeaoRaezY7WVthq/FzRqgpDf3o6CVjf4f9AlBMfa2eR/jqe3M8HFxt9oIj8Vg
MbzIskAekTYLpd9rT0qUQEZ8KUT/PLPJ4mixWla3Hu+F+DA0YVy/ZEPhx19nEuKBBpuTWb0dysGF
K9FLb6P6tKvuO13+k1LXZ+uc0WH2SnOwGQb15VPATrYeBd3FMQTzaCSLcwBLK/sThWLkZJeqJOFD
2mg4yKbO6jtvzJvwvC4D0szYtEnce2ytMSnx+TKNJg1n9DhO9MQTW3NPSYH79tF36nj7faTwIJPM
R0g57XGG0S84OkOBM+TZLu3cMs6iLzPocO+CnpcP2iukPlY03abdyPJn4KVcUxEBw86yhNDKfdtM
0KmXyvSa49i1XbtDNGUbWNmII31olqhF/LTOSU4J4IXFCfBVd/KGOS3P0bAiT4IHEEQI11P7fWEa
rfnQ47A6TF67MDIqy08F5tUn4N3FlbDD8Qubz9Acgs1cj3HkxXh31pRfWgbpcEsTEeJ9NzXz65TR
g7viXCfepXQxH6p8cm7CfJqO4xzxIA70l92vDenF9aEnmLI7p1O5fOlcJGW7cLPnbD/3Y/PSJg18
lhUN0AFXd/C+w6x8CwfVvQPi4dS7bc7T9WR7Vfvge0v+gly8fWR1K7nKuZvSlKucj2nTGVdBzDqP
Y3SdruzSmvFic8g2PyOLZlUrGzH8Ri2f3PRc/LLbxWJ0gkOC1vPapvv9FefFcgOMNUX10UX4VRhB
8OUVTW+/MIIovHubY14N/HvOrX3KQLvddV1Gh9zyJ/+cBFR6u4yxln/teVtWYHIJkxwxmN2/bHWF
AimxfQdaGvM7dBQlEJLVxohl52Z7T3QC0+I6KO3ikHNAYm7XiuugypxDbjnzXR4n1u+hKYLPUIey
L1lajDcoH53HebG4yyI/PkWNbaJfKt0be+6LcD/Qt192thl3N6A2xCf2NnaGCdPSJ8Ny61Oa8Nxx
1Ps4orz/PeY8RBr1nL+pzag6DfYQnT3PXE6Os5if7cpOn+LM8/deVGSn2djid2mOdieY7ZJJ7Ggv
e5Au7UPtOiypmZFOBxR2VXt2qiD7ugjDet+Hfboci8nsvqB9XYIDykYagG5qTM2uKRJWlhiK5b7t
8EGSvQQ7qzSK5iEclq4/mqNdVYcpqh2EpmY2nbGJz895xFnsUCe9ubfdeEIYsri3OWDme489/nZL
RnSD6eq9t+q2PI15THA8pP5rcHcJmshhnuPrqu/H5Mi6JN6H45rcAXvtw2NDBfd2TrL5q90MCae3
KWQi7+RN3x34IM57R6aevjEXYomYROehuW8gIt/zazGtJvF2aqeh+lIaIKY/5OFE4jf/4hTK+cAf
GXvmc22YdXxlGpM/foxWxEzefTgvAY5Cjt9b5H/wQq7QUuzlj2TJGYA6gl4E6wxQMTkZY2qP9GtE
bDnHbaUVjM9yqJZH/FDFcG/PWEiukec01jV9tMJ6WVdyCPJ9GM2h95Tgs8jHXWDxtLG22LSMh8NC
fHb1aJp2BS0JxSjI/upQrIYfbQ4WQCL08seMQACURAMnGurBG+A/7O9lt86Hqo7H4H4xc5NJtDBN
825eE0a79YSP9Wyv2fZGgB4Jdmbh9W+yPMLjToyBnUYdAkUkabvcZMB+tWKnE/umZFZ0IOtkwDAz
Jq15zW1QOm/ysfS2fxpn+FedMEQVKB0O7YUAkQqR1z/QUYCQrJaHkuvKuVgW9QFxYIfTMTX/8mX5
H8mreKME/v0//pU/fxENfaEkHX744z8+iIr//av8N3/+zF//xT/usy+d6FEm/O1PnV/Fw3P12v/4
Q395ZX67fneH5+H5L3841kM2rG/H125990oqwnB5F3wO+ZP/1b/86fXyKh/W5vXXn78QeT3IV0sy
Uf+s/+r6668/uyBK/uX7l9d/J9//rz9f9+Vz/9P+Oav+7X/9h3/2+twPv/5sBNEvgY1sA6dE5Fqc
paAxoBiUfxVavyDyJgfR8pGTg9vB61OLbkh//dniX3kwhQgdMzEpXhhtvcC0cPkrgDi0yeCEgEoB
HvLztzf4l+v479f1p3qs3oisHvpff7Z/4FN4nsWKE5iu7ct3gRD0r3yKeoESwPDOOk1ZMZzrxK4e
iwbnNV4UclHTc+oHiIkcK/vkmu7XcLaTNwHBIedu6w9ma217OlvxAX16dGViidolyCLg4WehfZwq
YjyQBK77YGqv0sn9gkWjf81iyz0VBLPuvvvu9Uf7y0f5AS53+ShESZK1AsUF7LX8qN9B07CxFRki
L/O0OdzASfExkIowW/rndyw+48O6rueUBRo5HDlGmAabBU0oJc0VZpAMqfPWnEtr8e9wMzk3ppkM
+yasFw77uC7fd2HRvFu25jezzP8JIeXCc/vOVUPQLXJ9VwZzIbsiYvsHFJYdFlmbcL6mn2v66dFy
uw8hpPpPBIRMzT7qOPL7SyOexerW75p2/pi2mXlfJ9b4ABmjcmTOdf6GarN5ghtRynTGCBa3z3wG
FVw1v6b2FF3ThvpENDs2DDOdng2qMbjDa1W/HcKRldlc6/6wmMF1F3G8wyGTImxE7Sh2blk3JyYw
vyEzi5MDSMt44oDi4bFxyGt9uVzI/9Zi819bSR6nV2zP3etP989N/9NprL8+DzzB/z8tLKwyNUvN
94uKjWqXe/f/vq78z+rf/neXfXn+6etr+dMDK8Lrf/LP9fpisYhwYKdD78Edg5/EraPXFzaFX0KY
QpekUyQBf64uofMLGEpYoE7o0jSC9vTzT3p1CX6Be2W7KMsiz/dc1p7/h9UFvmRoMeHw0EJCFsLU
K9FA3z2SpZWDJSSW8XVqoN2zBkyJMIAbb1WyHpXTxzU6eugCMkE33RsiNl+6gB6LdVrWjX/C0PXS
8E1Nb3rnFShWBPivdSijc5anjA8WNLHb0wjphTMj+v62QT5qZb1R7lMQK7S4XJKVawPNwtpimk4q
BKy3dsUD8weRfIKf++5a/Sfr0A+QS1hlfKV0bbDm+aEX+Z6kFn73oRHihL1v+tlX7TUHuSslK1GE
Xj4/kTcsPcB6RGW4xobpf3YvSaG1PUleiPb3JwGNkuDtP3l3fzWQcq9wgRFgB8DNHChnlw3hu3cH
RpBTTe+Ll7okCISL4bVMBdANtAwfxzkOs1snZtz8TM+tK56xHNR8Ra0gHATgYD4VGDyWLuiLcd8G
FqEQnCI5XaE2x4473bJftea7ZQq4XH//zi/W1n9fJOU7hxzLpmexNbJh2T/cTIsz1w3dHOdFJkTn
f9gEPk3VyRyrsU7oeLUIJw5zu7a83ZJIFY7vbYSz/EkgEOVtYgZC0gOvM+UHqo1z4m2Vtv+HsvNa
juNauvQTVUR5c4sGQNBKFEXp/LypkPQflfe+nn6+7J2IIZoTYMwNEQC7q7bfaVau1c7pXQtMh4rl
4MTzBx9mJRVP94g6kiGgwKr6q/QxYYtPVUEN3PCTayt4eQP7ECFLUSV718fxYcEIK9p3E9KUydik
edd/mzY8st8mOj/0j66TeyxTU0JeQyGBkBYG6GOCEwjZSDFGTvBUs1q26o4ns6Tz68Lu68amjWPj
0/ORmsTwE5z6qGxedn9t2DXVEsho6KQd14nqx5I1QDV1xdMA6uEdP0RnxQ7ZoYIKP3lxx3SafGIM
/zhj5gXUeODwnNySVF4FIPlhkKV+y6IAMT1pwn5uGY9D0wPyxfvKD2H4vpCnZFOP5hMmvB4T4+Bz
Xe5Iw9Nr/6jjh37psk8kNGUs4N7/68QYXhHunuj/MsU0yxwqmd131V+9bdHh1V4lR4cHS9uHMT+W
+/0sO46En6zFl5xmPhs8ZA8FWGJQehE9uJm00wO2ZiVhg4ZN28wQondLYP23GzAvyNdXU+s8jGnU
Fb9SqCZot566NeSz4tldAShGEUGWu9nNhvdnaLeQuSMQ6vck3K9DtnL/h5/2dsVGoewgprgDlDid
LJrCYhChx2P965/wz5jOnYgNJ0edlJFPQqDvyn+rFWrIXyBlxgy688CJsEcZo58feD+sYIh5XPQb
gwCuMWg84xvDC2Dd7hBDKv7UWnzHqF/B5LcK/gS4JOWYJIXxkB7IjwjPwFKPpOXfDHFPNgb+FqGD
WEyyjACcqIkqK/JginfLHPeuvoupA5PkZpyKylbYVBOdTo1yVGV0supsGXidanMhpuMesKe2SGFW
v5YIUnD2wv1KmFZ1IbFl5OW4tfK1cOwk/7SjasPrjnCG/ODSraGVAfKo6nSlyNqERBsOA+GV9U4U
Md+sm1VG8d9UupD7IZwRJ4hzdeaZnB5SsToQIeXRxMFlps6+J/v8y3pWAsves/SgEX7ZlbxvICnK
R4YekDSlJRRb8RHVE8aik7YXCxFGlL5Moe7ri/uGmFWousWv4NBDPIYq/uBmcaN5mOTjvg+/kX/p
ARK4pC+gZtn8fcunj2gC5ZPziS6JUnxSpcCdviY5ILbsaY0729/eV/a0xPuvCk5QMpq9CQL2Zoxm
HXNQ1YgGru/6ZRAYQzuUZHyQ3rimJV/vjrT2+2sDxVu4YsFBxBghDqX5L89XMEuUmR/b/IeuzqZ2
FzRZNBOKwOwOOqpb4Ck+v4AvQf/rZ1fuS8fEx33DDBIq5wg2PgyimxZM1LQMsFqEX2VxcNtnwZhQ
zX031jWB91FAu0FGTCTq5mp9N0xUB7UPTVVYFFfeeWyLdP7sDTgQ9q9pu5CJfn2ACJvdDhHpsdgL
uZshsOWfmwYCTPShHPayr2ETLsi3UTMmNfUzlGiyv7x6YBVoJbXlwuAevdFts1EpBIKsd09R9FWN
bEXtL0Ydes+sXAyepJSqC13G6TkJgkGrUbYVMsjo4k/Zyh5M4Sze+9/6FmVsdlackfukzDHbT4g9
zItUalq5AhRYA2eFNUdvlr5zQ0Lgh2wsJV9GylDUxxsjVGwVxVXazvDDKBJiRMBrni5IYOZjdOmH
RfaeVplTjg946AGCVsHVkFMtONJ3Shtpn7D/8Udd1oooMLKEOxEZvpba4N+pYZ32ZKYRXdhC/Mv5
1QptAYuDv50QHLgE+WrcdGQVXZjwiD6uwvrfht3IOaOa9khVy+kB55SMd3uu8kQ21kJL2m0SjLOe
OumWjtaXwF+FLs2kRWA+mljk+zDXCOmk4SYc2CaFgRKQ6wZ/9hu0Lv1jBu7+yB+0vF/pi/VlW19L
p2JAdHTb6KQqNYXK7A1Wgfxl25PfZdoNOLxDJpO2NWcNBdClbMHVJne9DdkVA3nV4jYJkrCcyTY/
6gMzCQSFvwTmWCRraVOYCvAJmYS73hyn2g6VOk39uHasr6sVNHFxHyInCiOHqgYiKZ2uyZ2Ku6Qs
GlldhsUbniSRWnx9XwW3RkKMkQALHraCh7mY+HIufGfZpejrgm4bpz+SsdoZM6ZH4JzWMMpv4UoQ
hHylUoRQycNU6kewswVNnrhxyynvda7gzlZ8dX7Tq1PpMvqRwM6breCUWD9E3BjMLByqIaRXqNHN
so33JRbbHcrGzgs/kAFFpO6pBRYNn0QcTgKtDdwe/PB7z9yFZrV0diQb3fziePYha8tsC0iHHA7N
Mi7lntI1FhTNyorQrWmDjPDKf4rVisckvui1RYWSUC54AEGsL5RTy9d3Z67p+RL3wtqgZB06n7u5
gKWmlZ2dODBZR+AMLTlJ9nPweuc+PnL0oy9Vv8ppQV20dORETZq2gFqLtvkS50e9QK8BQzeDqnbC
63N9jbV+d8twrcAo67lE83B2kzC8cU4GryWfW7bu13jOPWxWa/eFRSq2titP0ji6x3tjQKP0eODe
pvkutpx9dWxzgvkYqVYO7P29s4NHGah0qKbqL2PRFVstefXhIE3zCVVuPpUlPf8Wfeytv1E3Ln6A
YRPdfVHvxgQewk/FauPZvX29rzfLOkY8AAuB0xSeG1yxW/+Wiu8Q2rKj/qL+rXfUUoTWpOtV4cmg
8FQOLVtQ1ASJbWCRcLtlXPOvN8eR2+n7oYeLxmOXAWanUS6Uty+3GQX6ZLzI13219ungfIMTR8B+
XHgCy4O2AYehjhdpY3ZCWQ6ye7anffsnon60BYE+BGVhd+WdPTaUJL43GMSs20T5LoXfyAku/Rks
e/KTA0Kiei8ajvsQ4LzAGU8cBm/8ZcO93u/XA+28L8+KhFSJiX7WnJ2weXwez3QNahIoHWUab5Uu
DC6WhXX1+hD+MII4n4SDUKBxQFZFt2Earnw7hzAC6cCtACHtSGZO1CqtUjRyvubH2K2YIq+/9MYu
IzKFqYFp5vq4hRD53fQeaP1YAUjsv+RWEWIVaTHES7pxT7SASNQL1fz6E31VAh+3E4DuQECAPSCl
ixbGreOyQZo4AUPrv3SgMDjQvNmVykI2GXy89yuMhlDvUWJfYL/EVSdHslozTUMR9PpB/xj4i5zT
jlG7ra41ZcW1PCwH8cOB5/eBQPgC83zQqyeHlD05RM4uh/Eg1HIInU0OMD0b9ZKrwWRYwYVOWJ0H
FcLVdhKSQcYEBQugbLAEiTkxRkdnjfc4lvP50fGPBfHbLIkbjtnD1GXNlgUSiXzqHjh/1Xk5cgmo
c6U6QDPxCDpjGfNAT/ySbJgU/VFLgNFuPKAtasQ7Unxd5aD+Fb1pUJrFeGvRK6QbhoNHbzrAYgVt
VM9sbz3Bw9XmULbBJTNOVQvqf3gc+nLgITnin7REn5xR7cQYehC1cZtV7iyvS8xYpMZHIjDEYDwG
3kwhxwfscflBzaV4nNoitQJeXl0qL9xdARkR9RXWl8jt5a7BVeQAeH8GQU67OmPTqMVIzF36AyWC
yHwohxSVf2LojOAb5MeQiw33zNNkGLzCeMx5ZrAfolfhGmcUASq5iPXrsMqJkQUfvHiOQIrEUoNz
R/gkRSWd9djkDiXraj/aSS+VEBgDYk2qIahtcM2qhJRR7LEZlWDMyRqqKF7gBOn10jUOp7ND4oJv
WYz+1v+PvY0b8dq7AkkAJn2wLPlrY4aA8JSYTzr8kG3Ls3Gdrq73df2nxsjW7q3c9AxnZDbROYfC
mTmfYJ5mVNrxN2jTnJUCtqVkU673agmzeP+wUI5M8kGFtyn0FDvtgP1SOFKzxQhdeZYY/iQ1ZA+c
U7nYwz3ypOt83NWtLUE9sEjHyf4I+yD/vUBdDb5AALs+NAQDuD0CrfkbqJKkjbkR41AaTiU+t80i
2oxCRrtM4hipQwkXjSxM9YF0Ip0wF8O7NUaUb3RLTvDAjLq1wNbC+owOi44aE/r1s9X74UQHKEau
mkPWi1BZuzVHrBiVBAfwx29U5g3cguuEDzp/1Rr5ulscTtyym9J2vYdXal/Sf5I9R1IBzhJPQmhL
5cLR/gT6xFrW+3ZyisL/rzr02whJBWyuECvE7QXEYZzNb57ZMw/0IDnpKkuuYuOupiCExFw0dALP
lsEKSIDIl9GlncC6c+HYkJCyyDS2YIN6ZJgVirzWAPYJRmybVwx/WgU6zNVTNHjzOH9VDeTXB/GH
20HUKJyY+Cy5RMTibrxiKkpsQHagPFPSL1LP91zqMSM2KmWazkEN+n3lUfyd/+YaNPTrTfBvPHNC
FvgEMNIzh3EYQPr40kRwwmHbsrBeSDy6BxehcqzCc3v1vkxKARdDbAIwXVLOqMUVbYG6HNQAcL4y
nc+cEd9j6WHMlPISPc2LaBGMdmme1Q2JpF0SP4DE9iHpZjTTcAVIfzKpUtVNuK6glIByaZTreUqz
UmEevJ9b4BbY9HXrSfBCCZ3DPRPs8DBbZ8nUdajDkwgxxArr5B/A7O4QupL3q9lVVVdZKzXlKjg3
eLiz27XNR/fjkF8V8Ewp4UY7Xh9456WgD5WTSJUFrh2HUCMRsrmN2YSwMnj+smefdcS7/Zi6BjYm
JEJqyrgmYnsXtEL28h+EvATWrh66wJUYgajIpFjpJ626Nb1dcofk6zwbEk5ESpwbm4ncVlVtgzt8
1shcZ7zGxUQR9a6GEkCCHb7fyPWnV5Ce7dnkCes2rGlSO74ZjzJwCilR08BBBRUPx6C6++otPR91
Joj7eq+u8cTv7WDSHgRSMMRcMARyZL1c5ImPSnKwlutnjR9ppMmw9CUmXgjv+kqAQsNHFC8NYqNk
icRL1aJQp3nA5qSLz+ZCPVfySRMj7iqydniQRgwMhi6L9dwZdk5TdaNhZ6TqxVXXMjcdvC6qC8IR
+u3KySX4kph7Tp3gwkgq1iYW3ZKz4SMLmCrry9nNtVThmBmAI1byAtEOJhieyENmTMUce2KCIYxh
GzSK/6qDvppYGs5+w7fUx673XFh3MvMonTBl9KbaUjowB0dsL7A3bmVcf4iFAaGHbEbKHx59u5M7
nESmLFgNubw+td4P2whUAyX7ASIoSJH8kBrIZ7+kCmNYf4XXWEyZsiZOHL05jVaX50PBR7WHsTvU
XtH5cwmNyl2ZDB2XutpFlruJC4/wgZhjWjMI7k1i4XrjHl3CYJdTJvE7JQdX+06HvqHskf9zWpTs
v6h9Epg4SN6jvEy2BrVzbr2uSshdX4oTZJn3lI2O3GKvD5B7e8ngtrLu0biSW1oG6eXaByyct9sw
RV+zrIT89WmzG5KA7nqK9eCHju8/LRW5gRTJYcqQvHcEEsjpbSlhzgMjEEOkvUSFddT/TalSIbWZ
o2PEbbB1AO+tC04kWNgLqJCJoIMp6yuuGbPxmm7cCH+HnxbHl9WYWltMNMEEG0wdU7MhPPGHwS23
EAGV/74+AD+sEB8fDNU04mQABSQt/XIA5r1yonrpjq9etkr6cR4HBoBi5cD+Ywkn1Kjv+mTp+R9S
aTQ1WYIe1K7VOYzWTqkGSIKzCZ05e0w8a9m+NkJumN5BquI57TtvPUkFtoWV7Osbf4NvgKQl2rz+
U4FyCOM0J1BMktK+jgMFAGTO8uAQMtsm84m2WBk+0r/zEUABCOJclsfqR5LZ1MSlpDerv34yKnLk
fX8k+iGnvJ8QVmJcgGPc3PtwoeLW9Xv0+0SuovrLGTZyn30VMvVnnMg4DRjR/hO8wyPJWpMnFo0T
VghJNcmk1mtK6hryYPmFkmUh0A3sdmYAUqj3199Qa3DX30yGe29I+/42U4MVforcVnKF2bBR3X63
UxxDaIrlI0Nnok6BT6bquDe56Oaac1wTgJSweVC0FN8fc0eWdy4WZtKkhquQmq+fIi1+HCUcd+iI
AVskHNyCqvk+wArcGea2Mw5/j30EWWawvJIdGTuozz9t8wAE6tLslGT3j1RNsYxLM+UQpkbtce81
HiGypIYH6NMUh/T6soAQ5sfrk3mDsfOJklEEnmC/scnhnvPkDPguDpx3OwULfZL/flgeSf1zRkve
fuyKPrODd/NIbeQfVQp9onfH+pTptOM5haxlywfXhvDuRIwSwoL67P/H6RxBiMQ+9W7v+ymETPJy
hkcbfhr9aeOrnDZAtu5gUWN1WMDEiReWGALVnTd1rVTfDS748juzjco5WLP+FxzlvIU78fV+O1dF
6f+7ijGfQrLLKFHhiYDIQ9L0Zcd9jNa488fo1xxxCtSwK25JoOR50Peg69Ep88NvOySw/NK4s4vo
TRXYUH1lWS8yZDB7y4++Tjs+oRQxnj3u1hfjNK0OuUo+V2a4wkG6ozxygejF4uLL8MPCb6G7ePyt
BDOIbVlM7ZC6hDtKwML31B9NaIbOG0hx935BfJhPcqGeNCOmLtb6AtF8yqP0b3rtryVkl6wrywfF
cFeYlloU99O/aHfl22lmR/WnvC5SsMzNNmL53KOPY/NfwHWlL/a+efyWEWnhpYvloiXerkFPe5TD
ZAd2wBNnWCkZsdaMzkZRyH78CRQ8jvwLNTAbauZ53IsWYDk1Uo2Zk0bgCyn813v/nqKZhh6H0PDw
SX1d6w8Qv5LqrnKaUpjvRVUM/ctbMycqOtdRmb9UH3x7c2gsZWHyAj8DNSbF8hTeu/e5m8pHOCvk
rSqlrq9b/FxeDoLXa6yntYKlz3+A3ESiVvZAZagF2WwIZ89TSuAl/JbWsbSrDRryGHeFP0Ft96gq
jCppBYp74j1IylJC85vOyCzm5XC3jQs0LXfAs6QpfV+eDG3K1NPacZo2vrB72Oq0vXIQNH2D2IJ0
oYNWeeue9GFGoj0EYkZfsaNl3FyvdcNvqtdO+lQSi13QkeQyy9DKahmgKOgCXjkUnaRLS9PUHggn
o6xD7xs5GR2SKoVZpL23qjGcso/jOXTSNxLR0v50oTv3pEIPfmSLFfGRfvZOflt84OrBpTqKdYk+
JZTAMr7afuRiZcXjU8nic8OKpDtw3HPmmUngjXwdk2fCjKUyMfZUx76OKYmz71bvSPzLXPSz80Ez
UQ0UjDwhngdqKx4QRNijN3FY18VDuZxFuVITjM9i3ZVQS9IX9Lqk9T85SOwbRmzB0jnwzgNYdIhp
0JWXB4mbOjPFB3tB1SPR+Ca6ENdtdgzniYXHhV6jn4gwL+Hy+SDyAx9eew8h5DY6DxqbVSZ+DSDh
1ZA1e44NmQCphnGK2KrJCnJcDpLlVd8CbjaIa/YgBa4SlZaD/XiiKovzcRqwS2BbclvmyA9hWuN0
SQ7aZK9gAhAw2gSxpmTc0kPil421SiRLHQXIeMWXGAlpYB3rVBKare38TXsubeQ+dSNJGUkYXyMx
qTGE9SnIRoolr3ltag0kCvgcGu0t6Ufm9QTZHncvaAj/dlZyzYCb/8tdSKaRG2mJ4v2tGXP1Raha
Tsdfzp4ghw9DbtWDDmhx36m8h24tF++rm/Kia95THrWjKnOEh5jmaqFPZ4bePBfzC/drIUk7HW+5
MfZwf0vRGKXUjxqmXdw1E38tuLoLmrp1S3gCOSeZfWjynYSqvfPOksA34Rcob4imusMhEXZUbGR0
X0YdS7QHCYRrelqHbmghsnM+aYBekQRuT+qL8lYzuqXxobw4lVNjxvnAn26NC6mrJQGOc3iQ3Tb+
6dxTAC13D8z9ElW1SamHb4CBXYOiBVr3fyt0IDYgntd3CagzdsGL65aCeVinAHIkwLCi23yzn89U
C+9z9stweHJAEJYDLvuURMQbYR+wLW4lZUakuFJOsbMmHPxJd/8oVxoyaebLQz3LXW2S+SvlgARw
WsivOWJhWZK71dy35hdKIHGmMGXlhQuVPJyvOcII9Scki2DwfjqcrJeDDOr7jXpf75xqFnN7uoCg
pnaf5+A/lA5HnCRhv3DxfnTGHPxe+0xcOYPw4dVVU4pJAKRd7gG9JCFhkCvc3nfMACCkrcSTrJBi
Hvf+bEb53nht39YhJu9DxHmeIICqCCjV/ifolIgGLnspAXhwD/6e/64XRja3G1yd536mdQ8h1Nm5
y1u7LgQkNC5+S2fdPKXK+pcORXtpNbV/9KjehpZrEeHPkI6hciQ+PVSjXrzZn4AsMHxjyeEd/xuT
lK/hc6Svcxntd23nYzWXl73JJdYwU7wRfjtc0l/2nYANqOo713VgiwXdgqfzx2gMF+qTob1zqEjr
xdTJOSW4hDLY9mlAf1SiGcQlJbxWK1XqNSJe5E/qeL6DVRPOhBFjZDvm5cGH6M3u/7HWpikG0AbF
HrNCqhhxjIUzrMyq9QS6mOytgxIjtWjHE6xqc759gwoyPHc4eLMD4Ol/C89d0/qrNmiBfZx3Wzme
XfekLE2zMQ3g52o6LjKIrpf2Xi0YNSIKxy/n5CNCGhvDS7W4h1lDNnVLicb1rZdWH70ygi/43xxq
WEYMowYe07cUdyX51wAuLmyqNORc3d4GC8ovydu83kirfD6HEdTMp5TqWRrWgN9i3tdmlqWxT6yh
8a++XIhR/++2piNSFHeob8JC+L/GOGwsClOdtxS5EXcqL4htkIr6KCFOHnp6VPxg+8H6FX6LzrNl
1e0V4Kbi22F35MG+Qe0pc8m9CzHe3y73MotV20KVaUer7ahs6VCEcjz/R0WknP9h06DNxqoRvfux
K2HP2t2IYn4oXsO8YdHp6va2Mw9G6JfN19spkSNhDLAW/Ke64LxMHha4lOk7eWFh2ioPUBq8CE5s
tqGm7Afv6AEjubFdIjex5tNq23dFhX4L2brYahFOSw3rXgVax14hvITRpfkTU0uSOe00iw1IlREl
/h8RQpMC9ebIA2+9NC18rJBqpteotVmbUAAvBzwCoKOo7fsMv7PAy6Y6WvLxt3hBNue8+PAcRPuf
EW7R0b8v95Ud8IZ0nTUF/9G2UPJnY3ff2eirhN8gb555imU5sguSuhGzj3ypzVMO3CLslgqVWgzE
kdhquE9UYPtM3POBuPsl+60YcGdwq1vq+dhZ8doxLlVsT6z1YIY6OP0tgfKOj6jp5DvZ6YW/1phw
TLgxFXMqjWV7e5Ar4thdSLzIicnOQ8b5rU8RGXO8zOHIYgc4LL+RIcgj//4s+ySu37dbnvOFuIqk
15s5+ayyFeMrufodiBiIuCCBNU6OUKmgIiLp4x8pogesENsTPqtfE/OMtIFoeCDDVon5mTiWSxdA
GvFts35Pc945bSH+iV4WzID4S+jQ+RyeVoCwJUkjtjENH7LJ520Roj2MW3MATLf6CxikElEgeBD2
nINO+7ojU8PmsJgMTt9tnOUK2kKuBDrpT0Lv09k5k/Fsj+7RShdYSTDUfWQiI/bZzKtYCuCdxWrv
rVxMVgiTB+sL4fKrP0RshEfFCKTRVw8NFVrWI2Dkpm9RL4MT5NGfY7Prrh2rjD07U2tLpzGV5f96
ilh5wZza8mMaqIrnt7rHZVWPIcdWwFVwyYVLte51iEDpW1823Hs62K4eWqQXJjhrgk9Z2LihxQxf
tzaV/nzr2cUBP8cqVcvd3N2b2T7GAz7DnDeZ48CdBmbL32u5zM1+mozjuBE2Z0AXKNzCb+0ciA+a
+Yv4FMZrNg4fdTxCZ4DQGYf9SSdRQy5gxIB0MQNH820yLpZepqtxPHczWT7GNie0+n4FvGk8fAxq
+ZH4he2kd/Pkp/tf3gqs5Nt2DjKierxQx0ubzWobYR5k6c3mIl5GxoqWX+8fL5toEig38R3VxZnO
XWA+xmHbGXY6EBoGDHXVMuPM92MvN/tSwDBgQV6Uyidft71u4F+AeCjFDID5SR2WAI5vIh0lMB4b
rtjmkya6h5bMIjhNb8l2IB5pVhDVxDC8QivyuZAMS+QTIANV2neCEUgkG/d3XkCciPlrMqZqhJOW
XcLlfUVGUpyEc4sxMU7DCmXoNYC5CUKAE1gePJVNQH65MrkIhXUMA2z77tPr/Q5vLE7QM+THKC8m
2fz/KHVyUadc8sRfPgaGFsihulugpcavWIslgbZb8xOvv/kldgr9O7IJXkilBHAlYEu3A04sLCuq
PZk+KHZKyZY0CVdr+hAbUrKRoW8T6VWKvtfb4dy6pgEnEy2JogTPH2qBm5mvTmSB6s2335b4xmST
loVwcAW2YReUhm3gWpABismIYOfM/xVOVkh2lMTpygoG+ZHx0cHpXX4D83+F0ZE0w59JTa709TYH
L7MykjkkDImjIMNok+e8caeL3UMD59zXjw0JZnbUVlkCPp2tAzTz59Nkx7TIogg9WVp9wJEO7b/x
+WCDky2F/tWC79WPVI0C9hG5tfR3/4BSAWecG5Jjz+Br8RGJp0HSJt/Ky90H+j808NZmD55JP6nb
ibGyzhGUEjjL+KJgYkgaaRZO98ZwQrCBYboBWYcG54RC44sdXPE5hUFbZZBY4XDrKgyvOnhZnIBn
uPTeGo0rVwSlRfZDAFIWpyzdndZ92CNbEgFEXASuvlbH1RVfB6vHlTOQb9cTqXQEoSfgslgCV7CS
Z3A8pUkHvj5Tt3J7YA8I5QHloNybI/gHHAdQvRzUzVF8VGe7N51HscqPVszhiuLCT0oRGBiQiW57
RcpDkSj3jm0Sbie8BPxm+qFdTAwpPLzrkjD8SfslAv+9S4pLQm2BpP88Mtd2eBOh9/qyB+Bljx/C
oa+5clWATU9AQ4in+HJF/kLCUzK99ZW22aSAFZHzk6bdnl1hAsGQS8QNZ5kqWOcmKm+ndr1aLKYP
FZeGLHtiC/b+EUUt3/oCAE1WgZvbO2t0N7CfTGQBImSqlqvBVLQCNtNmbzUU5yj5URgJ82jstFC1
bOMq0YQ5tipO5debf9v6yAYIEFA5mCQIZDK1NxGxeoDXpwyaDxog9YzVPpi7joqjAoMQhggUC9++
/uaXGUtJ0bHrqHhLYk47h4qWl2+uqIIAFrz1H4q8jDiwGljrwm/P768jMS2jZBKDNHWQcez+P+8c
kingcghycAKSW7k9vMIBuwcYyvSOMjg5ASDTEjNML4AMjjUxBDLwGT+DX/xwy1PGw2BzxYc2ee34
NgyJTpSVprh/78s24zyb7Cpbo08r5BJYKn6J+/q28K+pBuPjM5hiVikxBxZ+yWELWkbcrK5wZGOa
dDUIloG/aUoiCXMJomqAnhteTk0zzMah4SYTXllj8BmTE2+7wax6fapvL1lQMMw10HaKwKAb8m+m
msxxv6MTUr6fkxVRGZRFCBpTtQf9Eh1RKKU5RIOgEnDiVjsQtf3+ejMozr05RqDAoKjaBVnP0qKG
6ma1ly1ymahH9O82o9lo1FW75iocrddKR4kAOzDEwEQd/u6oILM736t1FZmIW13HctVuYxxhC4HH
FwSm1tlp6DBbEY76E8WYKXMuyiltYpoaadTSu2Ker0zFyAlzJuzRJiG/EuZxrjbuGPEvxhGwzd9D
DfkMWBuk53KH6x2sGiltOPb4o92kYpSdgS1IWvN5dOpkrLNkF+CDu0Q9bfQ0MGkMKyM9kfa4GS6S
Udf7Vv0jnakjrieCzQo8jUypyQqN1/B3BqSf9QQUQIAxeqkeZlz1HiWOKVaognIVXaSfJIATjOvF
w6pO5rvO3Br+AGXh8uBY6T6+nc3NbCKHFeopDAxxEGHGFCIruq1wSDRm5DU6oIrfmOZcDs2g5sTG
tDCAz/NaIrSSxuTbZlIGbGc+Z8qGdhOLNzIB/eCJFaztPX2Enj+eBuxhyk9SMtnMkrbzQDqUj6vh
rpFqZ8F9pADHgI/UANG6NrCmGV/Ywkrg1QrBKqdeXhpfrXj9oI40KpJTQ1Ey4sGZd8mSRWIuZDsE
lbyhNcIQhCBYmHOxMKHEM3CYtYsFwkIsFfHWi5WX8J09h/g1Sq5AKXUT1FoCuyD2lzlYtAOiKs5o
RhMs0IKpcRr2qg6Qmkn6NQWPDSYToWH8hdpbJlFRV3Bn9ue7ZEOe8bhoFD6dD8G5zx00YXi5/ilu
9rINq//U7GBQRPQGvAPLzmxEo6lKMvPqY5qEVG2AZ8QSMu+8O1O3GpBAvhbyGEZpPTK1gus0Npn2
UHH5WipG0Ev2OaMph5LmYeJ1TIp/TsoNzvWOiIlHE5vg6NlDYFazXcSVLG6XtwHJEUZLjRQdH3gQ
BMAEu1TJGlSsme4v/STZsZ631q7Vc0pSVC+GjFYS2gbsrztRSwFNtxZjfWs9oWLydKrMioZIBwK8
yxTZlD++Iy4stZNq0hGPJbHQeZNgmiARFUC/4sOeR0EJcE2Nm6ZbosPNHeu91c5HC3nQ9S6Kq9Ej
YWE2llk/o0GGq5Gj5ZBanNUbtPlmLGWtR9OdahBmlUFhmUfVcXDStnSFnQzV4ewcmYa9yKIaEViy
9XSpyFvJleQGK6av0YWjEP/n7WP2CFaKkFO7tZUymQa/j0SUGLKBcTbUJVawXnN1KzKU65ggzcIQ
3pRTRX0ZIxWuiHuFUGrpQJVSmsj0msPRHG8wDUq+KUPphXaYa0l3y5xHkyTzjD61R+0W+EV17DMe
QhvnHfgxPO9zLfephfgAH4GGoWH1LQ359uDXrPC7cX1sChSUizd26Mk1M0MOx2yTbHHX/n4tTh+W
vqSEkM6CpjZ0L8qz3porMa82KVXX0hIRRGEe6oO8pMv63NOKtFZtg/DF0tX0HYq3NKzel4jbfAoW
+YZGL074+/mCj3ZKOOx3ECrDkBvc6YJNOM1X7+1p7wVqucZ+j9OT3fU/UURqcHm/489L44FP9dj5
iXeeHC2laCwj4yqJOvOL1uxqGaKWneqVoVjHnrKUarpY3eFCSutBN8qDtcZQi040T6dAwOeLeYct
E3oQs7i1X0q0rAtGrwO9jQyCkwIgSayiVynnv7pic95ju1wGEyTW/zPBXr3CkRaLiexsIPD/nswB
mcW1RS2qng26u6jVk/ILTX1qeS6cVsSw/1QHlCCRkCh4Dfw167vdXNqeuUqUSmA8mz4KniK4Fo/k
vh9jAe4rrcFwuDLJiN/I21NTXTp6loBUdYTMDjE7VpHA61YJOjWfZxFha61EsonKl6B3t9kMFIVy
C36eD4qtnad4IUPPzW8qINQOyI5EMtW6BsXEZ0f1Z5HzR81+a+HFMwlC7M4sCd/UN5UQRbASi73q
+UJdz4LmLdZsZkHaR1b2/fs9a/y9Sn8S4LspkcfRcgDg44C7MIwJXvPGFAZkbjGWyChuA3EN+94l
cN1MwCeuVA3t6iN5/25Eyib0PpNIH5glXS4aeDMHi/ZqdaPCa46fNPJl0UcAzApbHd/IBQxHNO62
WKCuvHmIuzN/B+N1xUW09hX6P3c+dGZNSwFUG/4UJ+/eOPgg71DucXwqIPjnxyo+8If41j1V1mp/
miNQ0RaKrLbjva+tR4gnexI4d007jGl6qYJ4GOHG9BqBH88HGhZYLXD0ROnj0A1HnFwUkzzkTV1z
YhS11VIwjS5PmN6tKaUJ6X2Dpi+L00Q0gmuo53Xngxz1S+dD2HkQJgEv58KH8WOZJlzXOVifynvM
zakN8FQKxJD65BQgHyrOPUkNuez3CNwC8RVjZ4YeZRcuAqWVFNSZgJhek4o3sPb52NB8Lva2zi/q
z2Q+AE8LaYGkjT/q9fF8u14BKNlEOfN0PxaouqR3eh+pR2Gk7LQYTa9y5evXuIVyhiQUI7GHzE6P
/VEMpQSeIbZXGfRh9TcENxDCXSgiordzlsox5PAPG1Z5VGbPlySzO2OqYhltnaDRFQByrDBcHG/t
mHq+v/WcU2upLzZ5FvZbO8JcgzRzM38kOhSc0a9FDJ86ZjHK2CdGwjkfdYYK6EQGZYYirP97hQUq
Hi8UYPAntVvOzJFIzHwVBTVKqhCChH7x1in2CIFkqPvEH1M+A41obsFuldWl7Ufite/6uAxqCEza
MZujD0PhSOI3ND6SlmZq/X04xdKzKkjFZNdIqOjPsAzNOTibMkktdusxzzml1HYyjSziHK/jYazS
5SCZZUrfDf5G11ViyCk0Xmbu0dWc97OhVDjE8EPXwBzmZgOYmzOPQrFfzZ9QXJdb5SebQiLE38X1
PK5/F+x5nERAO3/kP2K1tMhqF/GDFmeZ4okIrD81R6oIkde7KG2lxEj4AXHFTESGPJistMHcwHuD
4EP5qA/JgG7So9eb+sMJRSUcuxbYLcktwla3IOHMzSjumsP80XInKYVaYrtfH9K66o7/CKO+9WWw
2yacH4B3pHX7BNhxg8MVZtk6ai4AbIMthKX4iqIiyysZxp2SOucdUheJZb9V6427R4qSNHycmE6j
0Zn2BZ23TwiCPttJHcbDT+aCAMjLySDWQ2AYrLiA6B1oPG+CrCkWGNoUERWMEwlNVAQyV9AxCOGI
IayJvNJAcE1gap9zEUiCtV2CsolB0zRxHpIgK7dT8mQGHujMrWTs9Ylmee9gKkjZtosVkvqdZuyW
7Btcuz1E/gov2kYPcy5OiLB+MW88+4HknwKItBEmf6jInoJ8NW8CWL/Q9hJoA+Gs+AoMfYb5XMFK
pyFPV3jPQECWjDP16WJPL9mY0H+Hi1ys6xHTub13vUEAilWbSLqQhUe00gb/yS9TWyLtd19E+c7L
NN3P/q/5mtc7Iz/i/pRBGV04ON17RdCE2LZARqPTFjDS1HD4B5fNaiW7OpJ7YnTMe6DwFWzRdEXx
lM7adHgpcEu1FroI1O82D165LwH4pGCo7eHOjaBreLC8a4J2MrlnSK8FG7CWjVwt2hB4qaRTPbJA
8vwOalfrzsE2pJHlFsRbehm75YjOi+ZsFXqtQ6NJ4jFuZarHyI0m1F83jBwUmA0A1c0otAQSavty
dDIPVxDKZgu6NAZcwveS5pBxJrwtQGqnR3EcRhg/EIzYYr7QdL14+B3nujQQVRfGJgu7BnH2anPq
ZHh0qP0K9l9PFzqv7WtncCqWe3Bqfg6GeFvrJ1RB/bl4HgLtEfBqQdZS9CgrFPy5O5YPnUckCuEs
6H6BdjtRH80PiNpmbQQT9Og523uqCaiqeYQ6jDMOdrhrNhrGGgnUJtov/LDjc3pG1ti97bmHBUl7
poIdVzRTm3sSxOl9X7Ark5mM3SwAXc+wimHmPAYpkDnIkwwqWXPb1dyejEPvhBPzpQjaYS9k4HTE
MoOR18S8k4Yzi6Uvi6y1nhSyzZKXiAri77Je7dWR0vkWPrrgYcvqk9rPjEgB+Tau2AyWehQlLLAV
yyZTkaHNx0z64OT5bUPMnWeMZsdATNIy9cGySllgf4VfFL0Ig78PUtCZIko1J599WCNGIE9gEumM
HjMxaVAAUEE1AD3/sJYuZt4j9fzyMl0am2m3Au4A4QhKYvYs4FTQBcXD6d2D0xDg9Qo748AO7jb5
rbcnwY7NJo+vqf5u9mRbE/sWjI45oLpiSvr2PqySMvzWl76oDYV1sDIdeKXyKHujsiC89AisrQ7c
6igTIb5mdhi16XKulYEjAN3nKUYGmI/ESyhFqsvoSJaDYpg9Cb4ko/2mgxG06MB1XL97El+T6bID
eZKCsJMd3hcQkJMrKHcUQkba0/VoNFhPiUFtU8AEYrI8Rw/AkJ6VI9xQ1Pk7Y8gohesAngkQkRxN
c1FimRUGeq9oCC2Z0MVHXbrkf1BtFmjPDkCOZzDVsnlrA+d/hptf4ex60BYwNfB8vTGy6gouUrSH
Fjz0RDvZn88bej0IJ7xf7ENgO8+gpD2UvMxp55IdwRBsp2915yPRex8aZMxwBX9orgq6GnqjjRuX
TlBIGkD9P4yd15Lc1pamX6VD9zgNbyb69EXaMqxi0UrUDYLkKcF7j6efb+dePCNxJtRzJRWrEglg
u2V+s0TI0PyOyQPgFLl4kudqIxJAfIUETJIdzKQlvz1Mzai+UVph8l1CjxAQSIArN4CZG6pEmjSp
3vbDoVDbnpyMlTWqjcQefbXRO/ukAP7FdsPJBR3LA+CZhtj7+iwQNBoCb3SlgZDzLSai2nxKtkcM
JRQOr9PgUZl5nLIKzdTp5pnspxzeK5Ns3CrV65FTCQxYbdP52ZEx/QgGU6Ebf9APzEnt/gE1W6CL
VVcrnFgKgY7l2JqkNvnZaqCzd+cSh1/+sub22L3qG0hRfihHSK7PaImr/UmOTNR21QGEbrba5h2v
Vqd/z12ZlFZbymz7C2gxlH5PMpSCNWw1z6TXj/oDqu5vCvAmf6kwRqAuty0OgHX+G5l3AzeGWTLO
tX9cJpPN71u/4hHRHPARVLtku9SKwlrvpGYBqqEaw6bLLh3VBKCVbHaqz2FtUGiTJ39OFD4QIGxi
BO+MsYRfMSkzAAVANpHnU1hjqIBqlcvNudhwq8U+4X7o5lcbiPftj5y4VcBKzFgU8HfBsT0F3mbW
qdogHXQ8+c8AHY7dg0qk4p3oYEBwuw7QVCM4eX3oGMFhsM2sqBQkcramp2EGRhXfF20UV+Fj2Yfq
6HEStC8h0Did0teqB1OV5ra9VCcQth8lcDijsns3yNCDXNpgx58gTtWQCSjVQQaqbu8qlBbD6iR0
qiG2Ffx1iB1FBpH9M6gL2DDvAhch5vJT3ywoI+1HiXpoqKKqe0XIr+eZhINTYWIJjFLAc1m6qkpm
r58eAoUiB4VYho7BMyQtxfUZ2x1J3Bfm8Q2eKojerqwVaDGIgf4lTzJX4iJWL3EjJwS+OcyjN7Cf
eABsg5c1xTasfVyGTMV/wzwrqKwgGssKP2v3HAL2iKffdt9BDu19p2MdeaeJQW2E3Z02Fs8igL5M
IycxrFDgWuI5hdmRe2mDYB3hXAEWxzxK8I5+BC/CQEKvoRz13OInwtQklY4iXp4OChoNGXSc2hrD
h5aqT2D/LsVCO9oUkkuOJvlHvSkOVGMVUtNaFHgedVWA1Y+C2zQ6wCDrNSj9zp0+S3grSwg2rc9w
NFVsKpRk1qllWbtsDYDxFoTSsn9RsVbKm3RZ9lVZ52zBWH9cYzy8UNqj+Mj4zZg9A+nbg02RyFL9
WnSfWeCJ6cpgRE8CKB002g/BaoOwGCS7OmoJdtXQyPvr8Ojgyu3kKZi0/COQXTXqMV1fFrOXKgrJ
3dyHPXuCLMJVoKA6IBjaoeVJCsB13FiCXihflE1ezEsK5lLRwEjRCPB37JrZ2ySSIepUgSoVB5UA
GvGkmlRjVcCRe7O2dbgvH7o1DOMOnTB/BboqMG57GhWiemvWqLaei9DaxurRaknv+3d5GisoTShM
sbFV0bzOV+SsgT2mumAyndYE82cAsxrrKdQvoQPicqh4gALAFmSswMaFCGZoXK58QLhiwLbZrYVz
Naeziia3yFP0CYkvOg0D/cEYC1OFqrYQxuENI9it5phVVjk0CCdMVUOsQP+SccpmIm+2aRB+5X5t
wK01DKxlr0x3AZ87lMFZgZHZqihRBh0hURXuckl1YMq6ktUiJ6wwQdLkxvF0zRUkhSyWIisUXgTv
IRWhxHqc4mbBxufYYkgZtmga3gDT21TE3G2DtmjpnLegLfqvbB0q/JDoWA7aBBd1/nEvdlz8npw5
cvonL1qiKviBfu8Xe2IybeEc++EfgcYcJ24xsYXsmqe5Q6KY4ic0FfrMPgl0VaDtEolka6KGUJiT
MoS9na5cBVLILX4FScFqxLxPpaWy3JMJbvfJ28qAkmgQoKkFlc+0Ferd1iftj8b+AuDAPUuqJ6kD
mHSPMZf0V3I8SQhsnavV+rBPjWEY49PsriggXSp9iOj5g8+WOu0FGCtpiCB+9YkqOYOtiwF+VQHG
5YzSSOZKBeWgvNR6Q145YA1iGKbeXqXpQpKvmUuqkqWx3W6xsaYkCp7lFnXolSuXaPXLGqm18bIS
fJDU0TNtKuXLo0mlEwLIr4Az8tJ6K2GvPDeaLFzof9yakMMLNOGiAmALnC33KpGsAJGbHbO24dHE
pxCjNWGPoo2/gwVMxmjP/ujRHmFJVJrTU2zLjaWqL0lhRu0sEq/6o2WxoiQOloGTtKWiS8FQWZOt
7kjWrGTs+i3nCKTz1hbPUrxcZKYViF4w8CnSuHxaeALQDdRuI4h8GnIBJB/bddQMzPwi5+ifhk0l
avLGnBSXR4/W0nhjougmn2ZuLRX0RPueyHBSG7rmDUtaLJTf3exUyiipgrCtwCph0/QDxo+UmceW
UmUT0MhfoyIxGjSuLbvggX6QKnJKQEyACGlodTVqwP7vcipX8Jq5PwE+ERiRBgl9OBxidUZYSa0W
t3y4QsGBeSavyodYrLYgjbrPrV5dyiq4fB/a5AxVv5kWDudmjPlagMchXw+IQZ05SO2qj9LXvQkU
7TeSNvWifBqPivMJlT4cxpAPyKyBeYQzy1OXotABpkPj3MagV2tBJo+UMORzGmZP9bNmUFM9cwWR
PnijqhiRrTRhf6VFu5SfS8233X2waN1BZrNUCITTTPyFaMDRIZ03oqMwhOV3snpQgVUgGkHhI0uq
pr/UjLIMr6/sX7XBztHBkogU96fDSrGwrt5K/m6e0h0YFzw/vbUHnWUW8zndsNjwob3eCHXCEszp
VFTx+78v2f5UzwRDDdEXPh8lcWDl/5cmituNnrWnVgyAxK9Vc4XyGXVhAPYRhfdoWSpK7aKNl2ju
qsgv//19/IR05D6ApFiuchNS7Z+fdRtUhy3vyj74oaCrqwsCLxKIgDJUpw3QKg22/wk9+5Mwkud5
oROEFK48WM82cO2fYG/WTHs0M43yIsJxrcZpyNHhzoCaVX2mnsuFPMfxvPooKTPItmxt32fJ5AAo
0hTliQwuHC+55/Xm+IGgyRrCE8c7mcRdE04cFNB+oPPjkTLnK1VrQdS5NWFPDQcmikb/bgdYqURK
hYhcFKaKvI1xwwTvSYR6DQ3LWFpqOeVjCaTSSU5Tlap+RYT7YdEe7agZqvrgb3SQUa3ARt7Pnzqf
kxI0SGLWoXGx3YSD+b1unK4epaDXplj2gGMmihXMRWBkGrYSL9tAF1j3v9J8q9myiy6kbvss0I5M
Q7RE5TFbOKIOHRZ1WXRGJ0J9FfavqpcfccjQxxYQhVJQG1v3f6ja36S6/tRB8TzUmyIKHGilRCa9
lJ8ayk5lZkB2muIy3tShPCoX3f7B1ZqSP+A8hCm8siX1XJgFlKJUoz4gX1dblmPfBAYr4in7Luks
BbPTnbK/XwW3O/nznfrMXZ/mSURP2QQr/dOdmkMyNt1uLuea+Jy+ksYk6X1NEFwCy5ATT5qVIjdO
voGb2DVNb1pdUQBECfE4jZpIlrC8IabIrqC03KB6VluqJqR4ky8a6qK/M8GzmskWahUyabxo/Km0
GCkY4Ab4q6d7dNIBM0kJzLPco/Tt9K+01mdv5TnPJf7VAryIZhI5G/GlzljaLy51BxAjSteOZZKZ
S1F8zGwHqBSnsKLNywDQTumZcQKZ/KGSqSFPInr196NDl/0nNoenIPam69muawVKblz16v4kL7Ob
OD67g52f87Ftibrqpsa+Cz9Fz7lHHdEoH+1gzQL6Vay/V1SR7IfU2bflEfj41n/oGhPdDwzAe//g
1q2RX0q0WTPl/R4WOX2TcHV/RYQwHQ7ADqmajW7hft8Nb7H/QEc/yU74G8Aq/UqvcNrTO6R6l619
GZxOVU8M2h3xBtbSNQv7EQWBTJFjOAeBIrBk1fSmca5ix6i0b868PpYg2XG3hqjenhuzMFznODfx
DIKoC/MWCRsy/7KonnafJjDIAQcVTcXVTRNsKQYkbQyMUAY/87LLFDgu/cWuYZtbDltTqp/wn6sb
+6XC5rg1TgLvE8ZQjx80OOPzpilDJRoBSnVRi/kthauqv/0EYggDjCoLuFoJgonFidQDNp3XyYDX
7n3Dizp30+dAPwsiPMqVPnYtBxoSHdIwaMDqQRsM6IJjxhy8QQPBtVlhXkgS+OKCbFjK+tjCXkhP
lduVXvCAxUubTB+qpTQm2jpMaYcnw2PXiL+ujgpPTvZ2U+JuyhlLh+fW7+sqfUjwL9/ao2WSOgX+
2c7DMTHf7cyLpfpE/AK5CvOmPAP//OCabpf1T0Nb5rzuEc2Itr32m2FX/hMSafFW3MeF4YHlSHpU
Qx/coqCDBtw+3kb226FsMndxsU2IrDa6N313iqp3Sb+VpX0eU2DmM4qiBsiXC6251g+POfFt5tx1
eQYS7jmlYtinr7A+e7O/OvsITOmePo2CO/YdEtYpur8r7+Q+9RtkjL74hd9s1bU3q7AaX8wQVdsB
seU5cesDUkqz/1uHFVQ9/QvMcFyaL6lVWVt0CA17DZeH1luYc2jL1TUmrfSIx8J6XIucQtdFagV5
GijJy7XJlZyp4GrahKPTPlo+GQun0ebVU+h8xcdtaquHNYu9fnltelADX2q3N/b+skJ7j/2Mt2wB
jDvAlyzb9bxnbTaN19jlSIyOQ1Ztc4H4ykSsftrKfHaSuyXHuLtDaqOt/R7ZDiDHuP0aIyZR62O+
DXHpH822h9z5kbOudNa7puk7rgHnIGmXAYeYmEjKP2A57c/BeR5q0/Jf0ViK9u3JnAFCeo8e9eyx
+xi0UelsDxEdlWy5mkEcVt0xyeJ2T39nwazzcAq6kpE+ZYWPOuYjLTOXZtvmxwYvE9Y3llPPUPCj
EGwl4vUdDstZWI75qeSlx+lzMeEIa0Voic2rMR1zBMLL4VTHCFrbR8gMStrQDglBq6dkz9VmkCyZ
6u4sW1+w0ucVmcT80oRby09r5ijcJmVeQpy1hsCd4QsNdQXXWy16627bypVR+1P7xEaDJln+YNE1
gXX1tzFy2/vcNw1VDBvmnr8Ulct4MRZvJ9Jx83L/HdW/FmIn4qPDbh0RM48DqNbh1OH4cOiCLQkw
TQ7wTPQpsYppS+qXcz9+ssthrbvqQMMLONMl7TvLyo8AXaIBjhCQuGo6M4XRlCl5vYnzsY7QnLcp
I21rNh0b4m/cJ23IRM10yItyztKTtyarXZ1NAz/IGTNtE3Im4PUs7cxLvo6TkZ28KHcWMpZ1om5x
cfZ+9KgRGObU5Md0pEOYv4R687IMnAfsozfZXdCeImDqw/7WhhSVpRcwglVd39thZfYByOLJyrDM
XNGS2C675SkjGwBRFQUbUKfdwDY5bwueSF/Eo8QPV4WULre1TuYPgJbxCbgEZaQy1z2i/lrc9XTe
K/Nl6CZVeqptVw1C2FLgBNxIWd3O38xJDSf+0syzAhdBuFPZCv3ZlSzhALHTL807dtfRj9A0r5Fa
+4qaTb7kD7JtyCcMfCiofImGGO2WihnRJRWWpegn0BMEM+tvFjNvsyeb/4Td1PKPmUUUkx2lPyym
fTM95jB41zbgdvILPC1VkI930+Fie2coukGMKl5xhy2bEoFFR15VPjKNH54IcHgvJj1ZvOn05Jcp
qlE0qDh46fCwFxtH2kONgl/pvoeYqV6cqDPDF0/YoJOBPu9ygOxIFf6xakKk3p6MfWTefCgiBLZI
7NDoyKyXoBrcucFBPQBU8H2oy6Ed3ywJnXE7PgBuUW+8XZeGDy5mj0TsJzNrU4YoN9FTwSPBdooE
y4SpjVfe4zb5PYXYw5R6gwnrLTPUybb5iZoGFnwKjp/Vm/FrWB5E2jmesPmoX8QCqdUvu6/B6eeX
sCTvwJA8K00+jziM8oRaKwWcehdAwVMrG1Sn2T55Ljv4+tx6Af4B9+jGDDx4kWUKN2Szx/BTH3rq
bcibhd6kuB60Pm+qDfuuzhKIC+pra61jn0Py5+7jBM4DsYlWopYPiOZ6Hc0Lb4g6GJjsRxRKeNzr
Gtsl0OzZ2hTYslgBM6BE3XdqN8vJMrhBPCwHrjmx2zAWSaHtFMI4S+YHwEZOkF/svVLj1M+G2vAE
Z4SkiVK+NoH98rUShew6jAAiWcb5tR3deXbomd2iJvQT1A4ZErJysSCfvSq9dhYR2HSS2S6TF3it
ilCdNJu4MyhQmVIfvFl3dCN6cZ9l4sidWBT0uC85FVPnBqFCGV9trDZ6AWreIGvKZiBrRK4lMlfy
NjkbKbGcHK2RbUx1vn+2tVFIbXkzb6pYZ8XRjlH14C3moABoYgpafoFepFBUnI+qo+xNC/X8owP4
gmtOMRVehHTLSPUXMvQX+MdCiyAk0819xF3YXdlY6vhGPnIb9UT+1qpTRMK/qB1N3kq8TyVzzlgy
hWMjBLupWOeIRrCw2PnV/LLLUH1wSMLCXk4dN98aZyTkknp+v5BLD8FdDKKMq7XlaNnxp7hz+6x4
WHX06Wq296inhBxiva5waHlWL0cIDykr/Yd2WtsL4lzOuOT12U99Xl2zN2obbExiBbYxl6sgi2Dw
flgo2NDwPhrTui0Gbyax/dJPuxNk59BHfgQjO8909+5dp/dUBwiU+jq7VkHqGHVLiERL25cpgFAH
qiEQvjJSctGNBUeFALaMmTMlZCz4WyesOdTGBBRlYhg3ZJy5JXb7lnLdYZ5N9a8y8RNwBWwB7dy4
GUCh0moTChB529se1A+UvdO7hMIhWOUyxs+zemoR76jHk/CVbH2Hssw34ErE+60OBuYMTvb+4a8r
OtkmFe/Th6JNeDX3KiVrkI0MzIrStdVblQtTg+mmt2SSpR6V8rwGplo9ZaFfcM8BksCM/epqn1a9
a1fGogiwjjOw5W+mEQ/5sQEZsr+R99ZpiXPXv9nooaGhrtGt1qamWsetN/cS2ojeuqQWs9YtsHLY
ivlF2/pUUYrh6Z2QUDwkxsD1W3rzoM7QMTCWXo/DDQe75bmLTn5hBLcjqERIGfTljoauQc/frBLv
vq4V9eMwZzfFf7etbS4im7icm5Q01V3KuemVuRJ59/QKGovOZt13083CjwKK0j2YIhexg4u/kxoU
d4ioqHPeKMG+Wc9Vlqb98h0n9o5rwldVDzSP7mSYVz+ALrXjenfj9CLIeLOGCpCw5QwqKzVvkmH1
0+XZSFuijQMUglz9TvTqoRkye/cO44z8kjoc2/txXPrdPoj94A+W+e4HQ0DLET33L7I7yfmcBjcF
fE4/lbjiKKIKFYbbuewIk92q66Owo3rwYnkipAxZeLLnyIYcbugmAaxq7KG9MtTq05DQ1SB45q6O
CD8x1fcsJXsqgYadc4xd5SwqdJwjr0G+DtEYtSuJbH8+0GZo7jNAJtyR3JgcVyQgak9la2z4nVxF
HpYbMaLgnRyy2ZaH3AQphzrsZXwB36F3/CimCknZqIG1sQP303c0sIdpuwdgymZ6kvRo37tR5Ys6
rMKOVwVSggI2A6DM3mM7RUWD56GJXwU/2vqAk2fxtXrIjyBeH6GyCYuxQGgY6pCW/XLUOWHRwigj
4DAREKSOsHdql/pxkqA4xsN7WhEGRxFVv5G/dLeh46nBehs24NzRjD0CuNUnCUat5AZCFjuHrXSV
b5QMoHy7S9F88Yg38H/Yf+QhEVNXdT51xUCOxmIsVTCZY6vIDiT3InWrujdn/1PVjru7Mpsnlf3I
6hEPJIsEhI/9qD7oKqBUS6qIEkV9XlnlWMm6ekWiB7rxkkRwZdU2CUPqt8xgiYfoesxV+M6ewCMM
X/lyM3AfIXSqQkyMsgwkM3HGNP1FnXqgnJXY0ab/xNdnk6UN4BIK5BUAjazGSulazyhM7h8q/czG
PCpod2jON7NBHf0NDt2/7KpzNi0q3gWxcn8yt0E12QLXH/jUqhM+uv1q80KsMAkeDC9GWggdtNtg
p4URhfY9QsrRu0RbiZjp0H+x2mz2r5MTjSBZlUATRI3cRMx9mqfILKiezkqCpV2nOU3v7A3J0+1T
BfPKrX4FDA6/6lxTKumy97sFpSN851WgVpKnQEdWKMGoxSBLQ1w1ZPEZLVA8yksdGqjE331h8vok
qsxiF6OTJ+oSMyRw/J9UsAJmUGUOcrzJWojtbGzWR9IOe6re54aqzLyixaLCmtDslJ6NXDrXPiTy
9Ma0qvI6ZMy9sx84Ylu7uLcDiyDpquMKtgq1Bgrt7SV7hIRfqWGqAhsjZlTJH8zhPltOtT5yxJV8
9SqVW3tlpUZ5H+JBKeTFhSqQmY2vTsI692wVqMnWJnZJsgHL8y1WoLYa2SadfhzVeNMa5Oapa6iv
kP1O4jz53kS7hFWIcOyfxTvkh7NsuKuFL69aXtKs/1E2bl3090J4RdNhDDb2MERg7GxeH5IZMZfl
A/QNE3sGY2DL9n5tk4XW+vNKo6p3n3anmWNqQprfJny7TAu+CFsbrBJky6s4PuSakhbGCQKO98A6
g6Z9xvZHVZSFGyWOBqU2L1By1bwAyPWKI5v7pUKOCKGbxEDFrd5cqBZLYLDt0AW7CdKKaGqmbQsm
TUIS9rWwwhU/i9o6AnWKoCQSscKp1WTdnVIG0xBxthsVWjNraRcr/Ru5WXG3oFuZKa5oBU8YX0nf
ww3q3scIzU7uZFcrveEGegn2NXbOiaOE0x4wRqspsA91EOb51c8dL0N2QVP7hYy7ahdI+UvzVlOX
Uj32Osp5Teg0bh2qTUo4dkE/aj30m/WrSAO1bmZav/ah4UIX0+0BYQpJ04TDuTFW9Otzcz2aSbpl
3clsi7wPT/VoGl79G1GoiqInzcGv8jKKPk0JkO6jhOpEjlnePyBFuO9AYuxINWOMelH8VVEykCaO
KAiv2gxWWKbCbBOTLN222W96sdSWFVtMhA8ASKIKJvIA4O8U31HMW0pFIAAYnCkMmdW6KdPWQkqU
biQlk1vsoiecUaPt7b6KKbX0uGQGyNwKm3DgT2BkTVn9xsqMdG+uKYQ9ngYDxYIbyuiTs+7lVhx+
1X2LNUnJ70EZc9Te1JTIw9RZggQCf4qdQ9gpNy+h08pTaaELYdp6FLL8D2BX4sg5uprDy2pQ2E3g
1T6RtZ6KYhkcaPVlERwQFQh7CBScT6SMdG/HMTOFwRX/F61PIK9d/s7PsUh6CrTT26DJbOjXqSEU
9aSGKvc8g6O7Sf142r8tN3P2yvey4n3hAWaRmqRJtCn+Glxs9dOsdRNsLd6BnowyoC0gqjK10P9T
yBGtcyRsL9kw5aHMclTy81nkKLPzTbu4mnqE9Vzx40J9G0w31YjyNONdKNwSBAgbfkP5Nkg/7QRa
0/hQ46SlmtZ6Pu3afSbR7Sz5HlvLXwv/Wb/RrerU7BLdF7lnEQ1Dm0850Gokixbl0HNXms+DF6oA
J+ln4qy30igEfa+65lot28dtkb9QkMMvosxd7cgEYKI2+Um6fJpKaPPZpb4Ji4m6AhXoMXMP5dim
9XYsjK4AL+DoSZTlg6L5yyDIkEgI15hrc5vUSdcMv2H9HBXpwQBgwNRd86HklJXpSQqmdmYqU+pW
fCR8uaasngqNoKV9L1CAPlRm9prgJ9utvRJlUNtP8ngNDxHk7XA4p3uUxS9Ln1qdkrmgBhbQs7gl
XxIGmn12myK6vBfr21p0ZiUPIPkZnJM4GlCsCPp9/WL6a+74F4nYpeAjYULpFqlTfk+SoHNh8NSD
SkJ16irtscggGAU/T0c23vd7yeskxvlRRNcHtXgQZrpzF1iZqm+CnVbJPgKfqh5GByDOgt8qeqBd
8paDVGUrci+Rjs0l8ZyGMDJStBLREqGaoct3u2025CAoI5T8R9LC0V2Qnj2i7zbyDQ69CJ5B6osS
mf2wrzNoiFrXpsCczjmk3eLO39PRrvb5QjfKYootk7PGBvaZA7HOsyTsRJqk8uuUW5591+ZUREA4
0dDc4vMa58ZGVXxpQSOfFqdU3ai2IM/lhugfMGNinYazZhJa+RKow6lS88ezrICbDWZUIpv7StvR
wjqc+DhK9aEzvsQGEsTlhfpePdvPyvB36t4DRCq8/g+gxUORvKG75jjb22FpF3u8lvNimNl89OKh
aTGQqOa+HBGyzkjQD2AJTau9BAHSrNZ0AvGYR/YRc5yKlsURyafUyx6lnidBsZQrxsxWT5MksRqB
CfDUnj1S7hq8/UIAExDV0i7GcwAFaQes6RtP91m8qc+oyEhlawGaySCZOtETto7RNBhAPAdZU5QZ
Hg0ZhSQZP89H3pTlr9tvuLKokI7Og6rV9bqmhWe1SvlNvNHIcpqoU21jXoTij0v2PdDNVBmDrrin
NsMUngMP5hBg/1GVZp9TdAeN4FnHxB1ek9ylVAHVIJnTKR5ze2oPSGL04Xwy8PBa6odsLNT3QP5W
VQspzg0mx+C/S3X4DXFLB8hh4TLd9X6K5eoFXLEdFif0llvLOlfrFC3pEawV2J439GVUjqRvBcIb
qJ33i5W2mUcAH61u+Y6yWNL1b4q5Xqr1klZYKSVHx0QEYP+VrqKdDBcs6cKyvqZBGpfVQ0QgkgZ3
yaR0xI+eVaBd/WscbFnVvKUNuwUNNJl0joNT0ZGRJxcnhgVydmfHycaraQVDhvi4yAprYWfqisqu
RXlmEOP38XaDcYLXY+seNT1QQLBybLukdH10nLxsic2jeJfE2iQDXWVndU9LX0VJevQ7K62Lk4aW
i35thl8WNh6aw9q1i5Jzy3KwPog1U+q187elGQRGfaSls+bxJUHVp8tz4G1YQS0nZ6FsVx8mKhju
dqrnLa4KwL0xGtdHgN5W2L1g5hh2zsEz6LlvlzakOrpA7hnMeD+Yw7iSG8xr1/jjxZvd3OoPpYFQ
Y3BvblsajWev26ziQ2zaRjBfwUtkI8w5WNZm/pJPLazsz+ECl7H47mBnSf/eyxDdsO7maA1d/7g6
c63Ki0Vkt+E5nfABp77g+HNGapY5ZoHniQVAYD8tRZwv/snb66yAjIMZc+lmIJYWa+xpwA9TV1x3
3lYx0zOzEPy7b1pqv7AmyxG/hEenq+24OsR75o3Z2ZgHWlufu7jxvOW5ByHQmPdZXiZB/ZL1ZpTX
Vx9Td4JZKKsuX98vqG0VxxLzgNE/zu7uOe2bEF6/0X6t/KCYI+uAnFpexo8sK0TIX0h/CZg+JEtV
8UGDvl8fP80YIDf7RXlpce21GCrD+dyEgBBpW050o+/RE8F97DEusbtYvhZrt08uYPs+SV2gYGA+
NsY6R2DNf9tWAHz8Q4xdjLs9mmBAveFkjG1XfSvaORznY8TOsiffQm/t3ekCmWTAqgQ/EHrEkwcD
z3uUfnNqhzWZ9TKn3jp/rdfK360ckQYfP5hLREiy3XnqhBmfYhawvVzg1jOod2Xn1nb5vm2Qcorf
0nte1v0urfnA+hhNI4ivSzuFBhUX3xuJgY8oGPSl/wY6MwY157ajGoHSn7Nb82vqL/1sPuYQi+Ls
Sn80qLrfbKf3bONdhdWBfUbKzneKY0Sc3oyscbb05FMGl2zwjzQZ0nC8WkHOdnVyJ3iCMDMrs+Cg
yGsYD/M9Rl5b5NOfpQo8HuEE2FF46kuooPZ5KII9NB/qcA489z6iVFX582GrCcmaV1gAbtd8Qb7R
T6r3jZE1RnJEcK1YMudgQyecnae2GMp6PFOPQaLyHIXAO5LTQBa5IzoS5Tkch2/bsHVBQ9suNmvn
flGeMXZ4CM0F4O+Zbm1km69UimmTvMCEyufwzguTxFtfK9LRITvDRNlNutbU5MClrEtQlM2zk7S5
N3/AjbTrmy+tlVFwfAl1A6J3mtXxfzObFCrC74tbMcobX4hAw3KP+4vq0U66WdA5mDq0b4ANW8P2
mxgTldTxqU96SOQy2JQ87Dg9bTuAkf4oNQupo7AX5ZaNwm2G2srRMFakjw5NV1Sd/9hltjVS6i8a
XsOhssCjNafIcNP9c5rOXgLGkRi1JbgYV+gA94JbcKRfDKaXQ2kYMJ8u7nZdh4PpsXpASOi478PD
6HaqK1prm9Zc9+/kxkZ/xfFeDiqqfOoYlnMOxUIFW04zV/kX51JXTxx1slHvU/u7lPqbqlo5mqT/
PZujwU9VsqoeEdAM1RSPdD+NnUe1OsVvFkyLakRK1LjZcRY1ZyrrudmfEndXeaK86UC9dwrfFabE
BCb6bO84OVijGDokTnf/91A5hVP8M44RiUFELANEoz3gvDSk/oqT8+okQkHQM04aTCjGQFWBMwUm
1Dqj1fJHOouRTHxLY+Szvvz9vfwEcQZHGSLnC64SPCk40OgnZK9DOXGPgzjCXGxJgTTilaBa2Mrf
ldFC7obq45OUBbSAB6mgyvVut/Gf39f/lbw2L/rph//+L37+jnYWaQNUp7/++N9P2fe+GZo/xv9S
H/v3n/30V9fX5vlr9Tr8/Ed/+QyXlq8+fR2//uWHcz1m4/Zueu2396/4W42363OT6i//f3/5H6+3
q3zc2td//vL1X9D4sCcb++z7+Iv86v5f//xFKdTyvv/zz98gv1aP8M9fuItvr9//Hx95/TqM//zF
8IJ/4LocEutZeC9bnm//8h/L6+1XQfQPpT/rIHqiFKEiE13emu51+s9ffPsfaNKGyIDjdGpCmkGG
Y8AAhV+57j8AAxGigNFEi8R0g19+3Nxfxuj/jNl/1FOF7F49DjzPz4JEzOLQNWFJuiFiqLAX/zqR
QdBF8K/b5C7zCtd89sGhDb/VW+Z+7iu0X/JTsLv4m+O2XuJmGXa9SegTJYX/rzZRHqKs43qbOxyC
Z39qf5sBSW/WwW+rsnGO+IJ0Q35nRghJdQe8sEaDEzDJW4WaywbnYNqr4R73lg7TOaizbt/h+5BI
Jh8HVESTb38aGXn4Pz/sz/rqDiaCWMgSJEcR/2PaaiX9Cd1axajPJ37gXlHJ2df3YZFE4X1RIcFz
wozKV+IqMc3CK+RII/EQLcit5hMy4pbzPg169ARPzr40xu8TOXvz4lCs3CE9LsGil9JfVtKfb5Td
6adxIXRVUjPoW+A6AWjaVkDdP92qi5jrnDpNfl8Piqx7DGrT7h8IlKYkemP162aGp9Vz9yw6jn1Y
tuabuQi8cwjE9jGaE+dag985be3yrtnK9rSW83TardS8tOZqgfhC9A9c39589OO9OAyRi0rgFO1v
xp3uwsGZ1g7l/dK8QPxuu6Pdx9ZbjCKR1rD6Gqp0Z5+9ZXe+RXVWIT/sj7CDxpKqpRFlb7Cizy8Y
CX+s0rg+WHtbntmgKGeQLt3hsTl+3MI+BOAQhgdvrObnmIX5biPPepOsUXQPQ3csDlM3uFy6sQ4d
MjJnFLKsLyuljPVgI+z7Fo3RAgugALeD2USiMVEVQttawl+bqok++I3TvOvb0r83jCB9XgKzKrBC
gLG+L1v+FFdL8p40Pzz49dqd47kOL7FjrF82UEBMjwqJA87Ix7Hto08l2einqJ9y5Loz4zh7fXxn
QLn+sJmVcwY9Wx3XNgTBN06he8dCqD+kS9I2Rx/FqEvcB963nk7OU5zOJpouXvPBbVrrtLS9c12C
xn7q6i08UXtxXnswl9+sesqPqOobp9Bo28MwGc232LaSO9/y1nvM4ZrkANVvfwNGqsXSfq3vEZBC
g5Be8GPZZmFOEJ8k72bHLtZzM1X1FTVd/xQbjf0GxWsfqGxIOmlWU/ha7N773lidb9tUzy9goupz
3wMKDMYh/ziCvDzzPrO3K2xPULQZq9oZfKQnKt/7aKd5+R3QIbDtcXEjjIsS/0B1IH0eJ6c9+NE4
XN1qrLKDMVXDI6Db4BBlW8sy4wXD/s/OC2f8tzYKZoDC9vCFofMeOrsPjzF893sPx4h3VMdx8tir
+L4aXfPOKs3o99Ey/fxY7XX01sew7mgwWRD/xaHkgLEa8SnQ5vobMI4iOHjx5pcHNkDQsmuaO4cV
2OZvjuksl3hbgzsnKfPfwyGKXvzOXNB+jKyTjwrk3TgE1QFG+/S5ooJJPaHqzL44OmGEJtaHZbSC
pLlETTld+2Brf50Mq30229A+ZyZG02DRVZCFM2Z6xufz1ybJ+lNdj+0pL4zt4FZJcxgr6zvuTZ93
xMUOZbFvl6ZrQcVEZfBQobzlnki/KLse4xEK2HigbVBPwSHB+brNDoG1/W/mzqvHbuVc07+IBnO4
JblyJ3VW3xAttcRiKBZjMfz6eZZtDPbojPfBuRhgAMOwt3qrVyhW1fdGrc5Rr3ImcbFpb9g5c6Bt
sVf8CuIKChGEF64/S/3QhptFVZbq3XRgULituTPYMS2RW+y1VB4eJM8JOP2s9b7NChaACktrvMPX
TYHXZjj9Ic+muUuyIZL5wW5WW94Kw/KnX2FApdglKj1H4rteTbYXC0Vf7DA1mz9oeVid15lOhTD1
A637Jm5dI2rMxJWakXJQ20iBA07cxd8BgRh8mTMFQrcjwFl1i30m9M+LG8iMgNcMQjLprhGd6AVz
Udtv5LMoM/53b7BLT1WVDO5EPUms2cmbNd68arDvy4kWlHuCh0PrZ2ShanROmTsPpY/0HiwTwiEn
Jr5MLXwKpvgEdHGcX3ZbGUOWFrlcp7TSLn3AG9W/NEq5RUgKjlmiTD/MUy2rewcFrr0cpqBESLkX
xKIKLw0DeiVu7HBbprepN8KhjDt3K8vE8yNTfQRWtWTJoFWnaZ3YxJiMwpgcTqQMUGF3bZQDQCIZ
jbJlJAFche0adwYz4SQ7l0HGWjLacSgNO7v0+/Y3urX5MPrF4YcQKWi6eVGLGN57h4aP5fOv/zOH
nVemKFLaTyEznzdVQE8nkWiM8DRVvZSnepORG94gi1+Mh3FDOl/Hdomyw4ozF7Gp3o1AMcvOxvCt
Ycjzob8JB0IESkzfrjBvI7lZ6gIznVfnxst4g0wAtXG7SLcy7yg0yFdEKxTyHAqTNJ3nyc/mbD+0
iGitGF1wBhRp80hue2iwyvYSu1i0hGVDF/Gt3VreYESFtXucN1zoO64WBvNMsfGpE0BUXt8sOZqS
Jrp1JpmA3EWau0ts/a9dh9L3mBH/IKhkUOVy2JaAz24YRjavPAQfZFRVq5P0GdeJj6B3Gt+L11wF
nrdbOndiiWGtJgMkHXOccQdiK6+SwNGeebNVgeCiSarSCpG0ENZY6ivbmDcIo4mrSwztzsaJ4S3r
d8GqLRPoyWdJdfjVuqMxjXpJuxHcM2Wm0DYIiqhL4xaNTFenDt1ufDuso6I8IntRjOqqF9nRbZkO
sZdanPD0FU9R6cYTVhGFt6PiUSTe3SdQX61iuw8E2VKxA+yLmMrLea6m3vSGva0KI9gtlmH0O6Jb
6leZVYxXMZVh/BMnwoOGo2DlZxBEsMzyKhpIqcdkpHcy6pZsX0a6LX+veWfTEs5Vi8D6mXQAPv4s
5BnsJ2OuE3IjKjNVtuSvA06u3CQaiTvZVfjbqyPBarl+c1c9iT0pcCxO4BnqLyr6pj0/1nJlEXH7
6Ox7YUa89jp3Wf5l4fHZL+yU3tlcKYE/Y9zAB5ka5TpaRzztOmT7QLR3LrxAgsv27He/WhK1PnFD
rD4KfaSS9pvRO0Kk+bh5OxeY0+wO2hoNP6w/iZZqm1jb3jlCxOHHoO6IFBax6i+mZxpgDX49pE63
yTfdEPZwy1IZq7NjWHm0G6LcWs9hI5sVy6Ga1c73pyYOe3vabsXmm/d5i8FlrwMivi4VlxDCwnLx
NXVSfoCS2b9y1BRZUkabCuPBy5owdkrh54ldT7bYma0/2XsMGcV3j2i4FI32fTc1zjHMZUlu7px9
4afpKAuAKayfbaPcbggOV7uwVH5SdxKTiy/N+kEZ1njb5K75uhJ9f9c62kszJzB/06XWU0dnLSBh
I4x2snoDX4yiabJJym0SX+iodJZmDU3xdECGx7LIhkOx0JZMtty0XTjwrL3iAkvW3Aavu4uMHGzK
lOIGW2SVQEFvXjzosIpVZblLamnx0IUi/AKzHD+MqrEBy4XwLyaZGsElA4u/9JYw1iPahfkbr6T8
dEice2nq0u3ABzsuxXh8Et5YL3CiLsGK0wb9TKpcr98hyPKzXSZZWDg8xykBN+iMtOjEMZDTIE9a
C5w2JT+VX0hjiC52FQ4P1pZ76QJeiCGh8YKJDIFCP7XQzeZZuavk7+nn4Raxo9hSrzH99dJ3Q7+i
/Op9TAiGQad6U2YnctCGKHG6mcfCzfLm1BmZeVtpEwzIdmf5zr1+c/bE8Yz7gpfyMBNZkBC5BtYL
CHQAZ5zbpIE550q+LIBLpRuW1a7S1XLPg78WcRHYGmJQOuLkb0X3bDK+31qk8O1Ylq1IFj4TJClo
WUOTxzNR61rsQ12zx7Vz7j44tLh1u9b0+++zKZcgDZaFP2Mnm/d+i/oSKQmnJ9+BVxybFXtBgmVI
Hkr8PGW6hCOmNjrWnnN3nE9TgEQC60v2bmvvC/sRx7PFE3rXV72JC7syh2dzmrJHP5BbGgoshVeF
oj745LVyvpjVN9nUNhStr17W3Oi3FF9JmZph75Uxw5j3oWcdvHtFRhhsAy6iUzmb/g/SArw87qSX
nTVb48ZJUWcPi91XvH6c/GVctOtyZzpLee5RYzxga1OxzcEwJv4QDNxSHEo8YH3CKbbKZcXsz1Z7
svPALHeBX8kPVVGgRM0KO5Y3yTmFyWd2tmV2y1Shfti90R5X3vuVHXxoZJYNGLEE7L4fqt//NMrT
8tYFSd2I7AX9d36D8D7cmT7AWKx6cHk+ckOlbmYcGmuob+zAqIkJmAKxJyGsvLCCa3VpgH4OmiuN
gtmBcztbhOvIeMa0iZgRpB1GaXQP1GJGdux1ZgZzVhs5Ba6h0Zy5vDUAgah2enaXxfph+bSHxnk2
OL+Ryrp3RUk+Swysuj3AHkWJBapdYNmYfS/dtAspGHXZ0lzwhkWfm8O8EEdd0H9fpBS7GVQg3Ldk
vY/YkQzzzrYmDrt5sVPOw57sSDPaGP50SOdp417t52LBf9X0yMdEYD9vpfFBPbX506chxDsgbHom
cdC3uZnq7Fi51Me645hvcVfp9gkhA9Jejx3WPXS6NrfdOGr31q5G91etQ3NJac3O3LgfcLfcwhh8
Fqjk8jvbpC0lyZpIPpP0Or73rqifGlEWb7XYRkTNa9QmPFajfZDoUbBuZNZ8A8hiH30R1UdGlobG
dnc5FfPCMRb5zbafZ285M0BzkyAbboF3LPA2diQefPSVUZA0T7s1YXZrNw741uxo34s89GOzvN6L
lsghM82yZqSHyppV0l5te2mPWz3dIErCOJitKMWgOk2wVfWbE2i1c3OPXFHizGquLUYbFygCRGIS
57XEpkHOTSpWtX0bXNtsGe6X4QlbWEggHDF0X5xjXp8GhJA8+jIqfkU6GL8PVJ+KuAYHfhrCplXf
MA1OnyXfxk9hIwePh8XLV4b9bB1Sl8NtTux2drYA1gA6MImCKHr2/Yz7x4zr0D8Id4IVbR0xUtPW
atc6tlzXdEILgY4rD+vOoSw9d0xE15n+pZ9Nk3wzs+rKtAU53nY2JT71Hs/NEHCo1O6C+9VyxE00
+A71cYHht3tcCIU8FkQzB8R3DO74KGd3zvoDtRXVdmHirbtL1VDT0sNIGmIMdt7QZfKwbYVsL7De
3aYT8sbN7aGrOkfOMZc4Xho5e/0ES+JXZIG4HFSUxPq20dlxO7X2FB177kuNJKp07vPXGhoy5Fbr
Ksc4SG/tm9dF0PlwdBvRGt+pExgUkjCtPGGmIepRpCGsN+enhqoZ0nCciiklBn/44YzYeHdd49L/
G3e9M6ofXPt6n6vUmjcEG0VE/lSnGaYho7ZZZAbZ0rPVtM8BhW75N9Wj8/5oHBAOTLBlOyIp8Nyg
egZEpo6nmatSOsjNZV3iTizQ7Z/gypvtEw42z9LObdVyMzFXBneqMZbtEJZhJN+bSXm6TjQ9yuaT
RY7KSIZRj8/j4FFaPTKdhFq+0SpZm9yMJ+m+1abbeHvMw6iPA5JccibbZfPjpWf2PQb2uB0I1ZiL
2FVu3SbtNI5PoxAz0lQzJ9K7ZSoNPL9+ruF00MKblfrWkB4zncbZU/cuYcRrHGxwS8xd0ingz3yf
lWnM65rU3qK+j/4wf1mlKX+zyMUtmRV9l1aDKxMx2V6LKS3iatzBvU1xPtjbF2Att63rWi9sgPnE
1Lgd45UQnfpcLa749Jamea68YbtU11zJhE+hims6V37XjYvQC/Azgoz9oSJzuQzISPZBX0Q5OQBW
9OxhpypOWxkZQ7wFOWZb3Uv/eUbryLqvwyU1TV+eZyUg5HEO9VGqKmM7dKB2SEOHDWTHo0C8cPWW
1AS+4bJsjeCJfBY6wzHMO/IowzAsY2xk0Qc5qeT8CWE+66obcDSK7L1UwXYYitrz0snIs4fJdeqS
wPyh4ArNB96ewNuKHRvDcAOaECV00fcww63sSo5MVhDmRGd76cpFROhi6/kDFzuCqrWb3nHQWenY
K+uz4HYCILf4S3gkJx+LNdlcLTGRXvRGSEL71OWerKGHEJAcfLu31rhBjvBY0IzJaaXImYjJ3bkq
XSpxq6NxeUTRRepMseWv3GQ7C8zJbx8xK7f9oWrUKMkXmkjd7ZplIqNA1S8uMeJ4j6py+bZZW5hR
dTK3Q7I07cQkSMz2xVGu++TPgE/JVWXxJctK3VZmL+8aK5jeYVkldkCmwUOVmdHPxirzmMDvwYpd
Z+H0Ac1s/TP7oPoWUQhJSjtOx2fqRhX1Tth7di61vjWAW6VPFbD651yZdUM5EnDPIfI3ecRCLZ5w
7cgEOpjDuZzcHqjSqsWasiFNHzUny4LZv5zzROrJC4joExHbqW2+oMHNzj4N8RcW6/DLrtX86hE7
HNvkvc6ngGlKJ3Xb9T8GXty6r7xOnS3Os8/WWlWRSApRv+d1lf+OKPoFeFV4/A5C9xgWa6fA2MKN
2o8dbkdN2loIFlhuYv3mZ9YKlUA8aRzN02beSIaFLEZgpyjLBuuZ92jrsOLmQNfTDXegaYjLaWId
AdO6dw44XHnOHbdmQxRt9l7Zjlpj4lXM37msjWRFIbzzCD9lVPC1OwLsbas4aDH394WVW0ZsEoLt
3IQF7FGiewRzLLL8pUH8knit5RxGEB5jx1ncNhfbyyAuentFp4bXnSLtCSknDD1YJ0qLS9Uvw4Ot
c+WRCEhMBTvB5qHWqBsr9UShV7wrc5mUjJ83Zr5u70JJjDpqsbhjLLb6IjOyXWIEPoDHuZ4tIF3B
ie7QpLWL1tUF+wzCF9mgeI8lRZLFOZ+HRxWCpftlzzRArGB+NnkZT5nLj2e6M/Ba2aUPlApvcxxc
syWjuHNBf1Q5ZDdGHkn5G2d0cwk6ExhNy0Ek3GTx0+UTe1BpREN50N7o8EG6/ZYzOwRA1mvnXeOd
RK8/5nZ5JTx0AxucfWeNO8zj9/magyljo412ZM2YpAEEInqURbRl6QREpQnaFdh4O4IX3/xxXsiX
rfriOiF0pGDx+3n/Zs506y+f22QHHkkA2SWPuMZw+S3tC+m/fhMbszXce0ERsfA7Ou/TwK2bFyoT
169KeL6ZYINEmuM4Ze9ccmekOn5T9ojtXravYF9iPVHgTaL1KMMhNgiDvDoBTVQJqBjYbkiN9DcW
PLdEHPcUBEuuil3HeTjXvvUR8ddMKT4a/okkFO03KZSBAy8y9hdbWeOYLF1mhUemggD72RIG/c53
oIriKVPdoyaqgEkB7TPbkPJXb6+z3PEZlqKazxuLwj1JuE6+DywnX9/E5kb6GZJcfidT15EklG0u
kx5g8oT2aSP59WasfVgNtgBnb5La40ChBWAxMFmls3cIkQWnm1R0xy1qqVKGdcg4YNFfc7a6zyyp
1iMBDFd84vTUcKPNCDnpjBlPcFz1JYNcJ/uWa0aR8zPsotq6N+wgG2gUb5t6VwXlvCaoMbuVPtVp
C1A+BDMJ0OSL1EkWSZ7PqKo55isPgPHIatIM29pTczqVyHdiC2FtSYymRFzyQutm98hNoF1vlYp6
95t09eKA+W72dMlyApq+8zhBS66to6odD4WL5hWasGJKKAz7wdfcbtM500FjxwE3d+MeiyJwOEo3
S5GhlU3ykmllFY/TZgudlI0zZvpg8dZ2Bo0w891gUbxJVL0aGnu/lCO5vCwpguvWfsSenntWOR4q
0jrzfabnoLuwruUH9s/5pQt0YBzdcNuUSGbKr3iT4EH1oSAQoYw34j/aG5I9WvW6Es0RJEuEV/IZ
RAI75q6qLdReM1W9zE7YcIonI5gj7yELo9G+8xTe9gMm9qx9WLMK/qv1CCg7OtHs5GepXDM8zXNg
DGfoJ2vh8kXTF2FPS0HD4+Y3JK8WTccpPFiVedsUnkXJBBkbREeQWrelS7RNYUzAzNy+KMuDvdCT
ZfxEXhGVB7ZpyTUpsxC89lLpFhqA8TYJapbYZdTWzJY+Fs3jiFTMibvAQLCm8IN1VezaS3bSRH7K
uOgDNewCvDELk/BmmAiVu2xWce2UbEwxroQFhVQfme56i2RuMx8ieCtnR9fI6DwrrtISf59JYVls
RXRJxHLoo45HqmoRb0dauj+hD0F5RadzQP7FWN8M0zdIpfSj7NOwJ6LNq1ZacRlOvt4TOCd88tKX
jHFWmv4HQUL8z7ILrPm8RGb7VWr8Wse5yZ1vs8MgdAR+GCdeEFJscL+lc25I63NucuHNMuH1l/WR
uBxPHEp/m5+FnzEBkWlhmY9rH6JHpNdV0EFhL8WaiA30Zmub+WUJydzYbXza04nv8wpz4udUKeHb
XnlfrI5StE2OPnI8BzAyJkcG/RFeRWTKsbLzzUgGpzEL/jWfH0IDPhr3BCl4667GlzvcM5k0IhnM
MMoemwpts8OYR3wxJIk9t/nbvIEMBckUWBwIazsG5l0xuL1xE7aB87Pj1GoeQrvUj93cw1VBQQwN
8pwqvFPuwObVr212HMtQyeNKnw8Jo4jl7gBdZzkmcwc19htQV2RE/ZBIGZNKB9Uzz7R48VVCnFyv
4l34oUIjX0FnjLFEBTmYZv1aWqBRyJdQOCL9oggq8ZW47g/I9TCma//ZtBDt36GGAlpNOOthqsWG
By111NSQDzXX3OuLsAvqhCjN2QAWdQmbuloai/WrrwuQB55NZe7A7Bd9M1JO8ORkxCp8zJkDfubJ
0KOqdYygcfYtYSFqwOe5lmAKigjZ7OyhKWqKOIf5eg/dBh3aRHM3R4XZlov54GOBWxJymc02cZ0B
0TgQfpEhTtToTJLaZvETKt9XV+kYJnzlLSm3Il+8F2XZzpKukqntX3rqYrJftgrp8Nh1jIrdkpae
2buPQef8Ey2YCqMGhVtWfeQy0jnIELyivGCs9YKd6og47ePFdtrqZ92XlThBBW2EwuMRrHki9ET/
bjkNyPhMaT7ivhXMtF1OpovN1M1ZsGjlxD3UCjtUvULgKrf0RGKwZ34nyZq7ss+zve5ERfpWTEps
1T+ESKWq297UYwFIVlcX21+YQpxap4uw+hHqO0Q+p2R3aXTj5mmwdsMYcwGuy6O7Mn/adrYMfEN2
85MRtQzTLVfZeInCTpVfeC8XcU9wN+aVA/lg0WIfC7OZ6dxZlULjIBd9P6E2jy7F1Atxh1YDAqjh
it3E7sbhtnMmgqRTEoZIWvK9bbkxDcWdDHUDv0W10jgtBPfCXDuNgHqSRhd4j34RLLA0uMmYQLXo
QnbZXjrJ0Pu4PsaJsWSHSrXoTrwa48XURfDDaZX4JcDbo8S0va0mbzJCVxkMoR4OGXbC7VbmfmSd
0SL4bMw56qu4aw3pnqpGqru1a90fKIBUS0ZP7z0wrdAk5TAnfCMiUbQpasX1N8FayO8jXNAP5Vra
JQqb2obPXWfuzQAY7pos/VCSYz3gaIktdwzxRcpmvPeEZY1ntXTtHk9VP+/BswBrrBoU8KZup+/S
riwoVEZOUhp7NoxYbVe6ZUKHUJ9C7LZ6Z6oMFW5eNOEvRRj4Y+4v7SkYlJ8dgtHNnz0jqhVs7Iq8
lLADaiqW8aT9tkjCYjXFfkJGZNFlvFhbDGcj1AMC0Y7BmjCTb94A3HtrEnTOpFRXyw0RH7DcHs2V
P2lB9glsNVTwM7eC8UWhbapjUJH2MVeGB7dCmPRhaHoegsnT+QRexhUqHbwgdxENdPb7QGzpm7Po
7csJ2gwuRRgddo4ocBLBe08l44Aiob3wb+1ZMi9nttQ6HslbIEy2ry4uidxHxNvlGXKrtOJqMJDi
Wizz9jh2onsmCi+Y48EwDezGdG1SBWCjRthnqIaYAwcz95PN0u1zBL9HAjK8Kh41+kBPHaaAW0m7
I2KJqh5eYayu9A9YAqImhibptREQdhhk3NmpQIUJh0GOaVDRl/6arUerRO4VzyZKqmNrDVubmgTz
g5cE7iNDgkqQFFCEE039XV844afhOA9SjT0LqHG96JWPyfghddcmMnP1Dg30sFsFjLPbUtPQNpbT
n7nxWVyclQD9ILjMrnd0bPoa/wZaibi3pP5poTb2J6QLA4yBp8ypZ4l7oIg5dz/fCoyfgkoCxvhI
LV69g/aYz2xQ3aufecH8K5qCvt912aiqFdZwDfK9UuB8ijNlzqO974lexVuNOGbNVhIFx147LrfT
TvsatTO33xoXbGR6/X3kqbW9ZX7ssuaEqWWMUIFsKD7ZfUqfkAf08GOe5hSvZN6FeZbp5NgR/UPg
2NraYfmD2wlDJAi3VsORkblZK/w7XT3t4TA5rndthliliP0FlSpPnAD63eWGDi+bOwVPvTNoKMVJ
50/VLDWd3daITK6qg/5ktyVKH1IGD6wPwvhb0No9jcXzrq3m8URM2vTljAuDNkZI99GRxbvbWsHv
0VW7LeftpeGG5QIwZXE+NtN1E9iL7mBB1b4qbLVcVvQaUs9jtanFOnuG48x/LY5Y7ZhalYnQJq/q
9x1y7Zt5XIYvl+yyGwJnfJT+VnNS1Zj9NrfQ2nGMyTdfe+/Z2NQZmFD/RmSowLkx+hcxm93rHG52
AIGd6UcFevuOnRP6QW0Fq1uiLXvINj5M3aMTJAnGmb8AOKf70Qnc8chz/40oOTQmNeaEKEGX8YOR
yHN2OJLMe7zAwSOwkY6beYF12cz8WZugTillGXmbTCV5niQsr/VhQXwMxMw8Tat4oHr/5NUcISjl
ejw7JmMhV8XlYK7Lez8aY5pTmJVmdR7etED0L1egNjyKwnJZMyCpj0TdPI+cEj+WHnlkvPWB8Wnn
avrUV/lS3LLzHcMuvMmA66cY7Lny4gnLBOOnK75RzOLT60RUISBxMOwQf2iUHmhqWINunFk0eNAu
XZ1pWbWNtAqLwDnZtsd1tx2X5m1pDUSS9lRp+DzLKSge0flLOHMBVSMyKUiCFYoD7bpOlsAxHr0q
+igUpzDVRMhhJrd+ypQYGd/kss27ygqKhgFgnD/WCKCPfYESEcSawZzFmU+OzlCEFq6hgKxSeuMP
vo/tlxuAMH3I+tx+WB0jDA5WObclmoMIVUuFIpo9ElL3WpdhYTIIqi0xqTRtj6Etgoiex8Hab0Fv
wslQQFfwMuh2SLDDG49OtlRny87z44hsDvt8Ntk7cMjEwQNPdrCz5vczYs33FvTvkEPtA36EWyL9
PrT246D91MX6XyW5UE197ky++LQx8Jwb22KeORtXyZ9BMF53aPOFizDvdLTET19v7RdsrWUx/vfy
hFb3imAbHvckfB52SzFsluff14EZDErObMqTBzJu1oQFlnV3O/IpTQ+z09bVwd7aDOOwJZuwiwMs
Pd67tMxo/lGEDb5DjeWP9L68JtQSgmwhO4n6iHQNyiw/hKLx1WHrnfkNx0sUUF9ST/Nx5rxlXbhj
fr9VVd1VqTeBVL723UhKYLIQeFXfGtWmGyL/sSStecRFH1rDTbhlTDvi8gpvrwJjuZ8ZG9xYW2W0
QCbw5p8K0mmWbwFhLvrVtAWfQlwXSi1YpMgzMoh49l9KhKP1ydwaLxFN3f7u2ZjK3Uh54CVHPYEE
cxwBvM1SOaj8hnz5PXQkVyUunw6ck2qqSZ0nZay/EHXMwVdN0w/1iWi+whucWBit5ymQ/n7lgYh5
CMKdAkRe4xEdPYca6Xiz9Vj1qn7z7WyUSZ2jyQiIcP3ezxJFIl1NnyZxgutV7FcXnzSFGprkilWQ
GFUHloxXEvDwmcD1TIlN+wkXoRa84FBxvd5Sgqy7n/mCTy4Oy2F7dc2xHWBDlX4jIHJ5JtO0S3hq
ihOsl/k64RX63Smr+WSFiCb2hGo5eGiA6C2H91tucmx0LMdKWDf4vaPoHk+Xf0ZN6X1g5KhAGiqn
vSXyUSwPHfWHd2rjcrKztmzJT4YsVFopBDloCKCGPOywGPCGTHwSxd8+tlyre7YqoovhRHF4fPeg
kst9lHu5eVjaFhYGkZZDhtggX/LCMMY7beN5PvgV9/IdYhTdAU8QmQcRjFkqXoag/RyCcrJSYKb8
QHcqyVYJpfXK3OdRMJSPfUWyNihYBqbEH/RqO7AXRfnO2CoOsW10C0jL/1dmgmcl+c+fVoL/w33w
H10J/x8aDsjyxkvyn/0GyWdd/KbTo/j8q+fgX//Wvy0HluX+w3JC1zPxECAG8fgL/205sGz3H64J
EeaDEjFfXH0F/7YcuPY/oGBJbUNjybULxPN/Ww4c+x+ew18YhGZ4TZGPrP+J5cC6Voj+yz1ydVRc
w78RtMOY+bgXHNd2r9XTf5G2j2z5bTdNy10zO9FOz5lgnyClsEqqYNbffMNbz3SfNdUOQm/8PipX
v1TusKA+ipru7S+f3v/NE/BHMP/11biUnhJ24cLX2f711f7l1bjN2laRmPSd3dHLk1cbNchToPyr
NmZUJIHO7vQ90HS2xr0MRwarsq846zbqSXFCBM1XNI7mPX+HmFK7rq0X+mZC67D6XvaLO5i17P/+
Ff9p2fjnK/axHgFheIFJmP8fr5igU77bdbxzYEzzlCG7fkF7gRdjDFY4Cr2CrVFEylizBddHd61M
5yA1gEwKvTx+USQzWElhtF46jIVirJHC1HHQe1W+AwQQD9UUneUQCWB3HEevg4AgvxJNu2Iw/Nui
F1oe/v5d/devIXAd8rtwO7A2nH++6b98DQGegdlo6+GOmsbolX5ry45dNIEQHM20PMxLHz210F7v
f/9r/6g5NwNiznHAOhGW3et/XV/WX36tZy652w55cwfDYt0x4093zUBORpiJ17//TVdvyV9X/fU3
YTkxA6wdV9PNH+usha1naBfqLmxN97ObVV8fUHVzB69aGOVuqrnumGuoyDIGYfzvFs0fwe68URaK
TbC74yJAcf789QGTjcgbWdwF3NU+6e32PnH08Bqw1A47H99BjJqgFAewgxlheKWCX2NNHATeQvdm
8Z1rSwiAVZWg95Mv8MA2wCLhN79aQzNgGpsM0HMqt79aXbfpX+fBf3TEWP/1iwqvPhgERaSX86z+
Ybgz/clrPC8zbq0pk59FPw4wCgblp1ym1rXJz8zq1Q9KLNobrJxkK9AOWXDea+Yk2q8gtkQeJK4q
9a+id4Iv7dEff/77r9j9sz3ZRGHjsIhoUGZv5en8Iz6f62hhEpXh3KI/bDP8sWMkSHUbFyfaj5qS
QJoHzW+oWL0pFkIESW81h4FQ6EPtovvngicf29qTCxmkM1htKYnBvAr/W69rX/yhwiZCZ3FC+nLJ
MDA6JVFV5dDcwUEg+DQ2UJb8eiE3tqyRia2FPHrEyT/aZf6Qr0g+4noKujv6LxhocE+njMp8kMV6
7Ut1AeKZGcLyphZe+D0zJ/cs8LbdbPmiI+gogS6CNV+cjLDHP0Sz+pZaMy7IrVx+tkM3Pk3AHeQo
yBGgY+imE4G59nMnrLk6ZIFhFTEC/exHBD2lY1gKrFQyoEawHewTEt/2ZHVR/YVw/UpsOrJ6KqJs
CYAm3fx89TwjOu3ag+Xa0X1HiMHOnXtKf63FAqXgrpQnes4pxcYCke3k4PTp1Eb36F/y68VfjUeO
GmCuxiwZFOF+3xdpiovdR+2T54zeAd20Ye8HX26foa/63WASO73XVZjvGa7NT3uo59/AF62XbPZo
TjhooYX3tHogt5vnebfmmuKnXgEl1yNai4YfjTmAeqRdWuogLoeyNBKqCQOwE2/ZYpf2yMSBhyJ5
HhQBmn01ISAsF7diz5Txv9g7jyW7kWzL/kr/ANLcATjEpM364uqIGzpIBiewCApo6dBf3wusrH5k
ZBWzy3rUZm+SlpnkVVDu55y914bJ13R7gK2+PkyWO107GSEr4T1WjI5Bypzkc9l+jcPYNJcXPRqT
WxB/0PIor75Q9aSdRQ+sQ3oubjpmodl0hnCwHPCRdfhpADixZ0UX8Chcwzqls2X1Qc85CKG802Hl
dCEXAatOizro8mxsYIyPEdNXcLThbYwoy62OGZUjxuYp97trR3cWV9QYom4YGV3C93eMOA1v6c0w
7w4ar/a44Cy8+/syR8Cy9mtsHybKkDgB8VHSR2yPw9sOKmZR6HD8HgXcmLs5Gdv4tLI9pWaxUOwo
nphIghkFFDEJBBugBJG+w6FVYF6JEu+70Q9uIraCuTCDOa/3bii4ovBcWm7nqhSho26W+ajpzjGV
q6PYxbKsh4UartVlskctVMxHoTU9FEUeAtRN5iz5oU0abGCcVvTiNUaHrWUxI2P+XgjjNk8F4p2e
ouhjWhR+cbJaH7FCFnfOw8Jwy9qn2LAk7ZJYu+WG1lkMt78d6vKRxdg6M2swsz1TAF3uUDlEy86T
0+IHoAvq8VIgKg4JwkDUsg2l7M8tST35NgoZJW3dcuB0EmLJ/qRcUmv5lmcW0xHGinmxteYibuBb
JvYxStzModWPmG2bVEm4XfqQloUxtrV/h+IwtQMLDsYCujddjCsUsvaezhGWSIb9br2TKJuB8yRy
jHaZbzM8WP8ek7oE60PfYLcOpjExFvqlCQLHcq5mY5NwH5k3EgIFqlBvsA3riYgJs79xan+uAAQ2
3UX1NG0PEQQuXgCEmaOFKEmWL+RSl/G5IR5p2utRLcmV7KLuyU5NheIqpDPtUQ1Z+76kA7LTaJ35
8j3o0G1uER8QEGK+S2TSvOTjyM4ijdLhUStnfKvb2DoO7hiFeCdJsaKvGvI+CrfrtC9bSLPLVFv2
ve6UfJKdwd8YHUN7QSdnd9oBhEqTYzuZ5ngCKYPLAROF/6EUzXpxprDsydbUsb6bZrrvgWhoY2zi
seSLVTA0JFL/0v9geYKru+ApSS8PcA+zIe2H5h3ToCx7AC7h26fJTsf+0k3duvmM5+lOZYaDu29k
rHeqqmUZNpNJi+0gMnf98etXZ5q5fi/GoDc2/Qv7vm+oFzdxVtGc8bOBW6fOoyy5L1uXW77t2RVE
/BnPVPL54ttG2sgUfwiVOd1jO/WXAh2wRqxGbbyfhCsITBwac31ocDMF/CIeIJMv131yVxYfQKX4
Z28gC2mDnjvjupgj53UsLb4GaOT5gcam0FcR29yUCUyZpY8eqwXNeyFvGj9qXtDV0uxHWpOY58qL
fOQBcYWwe25dBPiLO1uHGil+Fgi3mb9keabuGFmK6tgIGNYfoadE+liERvEd9NX6DEmaHOePI5k2
JyZ9432NwJXhcVjsCwakdG4Yoe7mdowfaKLpK5xXqdoqszUjHnuKrvwQm/6Hlj5DtMvxFaGvN0LL
PxFsIZtvBQ9knB6SS2o3rk/sXaoMjiizhmHHIjM2VxIvmoNmIu/gH2I+E2y9m/Rz6w/+kzGzTT8v
ftfKrx3+NQ3xAbUAWmKTt5oKGS+A7SIHBQ368TEwGH/uF/wt3YUWef6YDrTf6TIebcZh6riMxFEF
mWAKQGmfVdUFrLV9bcDaAaXQgHm6wiGFEcBbDVFP7ET0V4Gpt97w6NRIQ2I9akRcg9ewCszNYx41
Mvkkq8Xyhs3CDmx+rknN8XkzjaUpdo0sOhuIC97wwBmoy1y6oafEF/J+0ka44BNuYHEkS89Fmpgw
6e+mNUT8pnDqnNkwvT3nYsvYnoKZ3Y3ejXHNWRsRvkSbdnEZRXpa5zu5xtRsh9wk7W6B8M5XtafI
3TIKEDoIa+00H0c1y6c0brnWWOn8D1zrhb4rUXTwgDVrH6IsrVmSmPqXaG6VQTs8l/mDMktiNEfI
GvbFDnOPUTg+DewiEVf0jthdziaFwzxdM0/Oqmu3rWPrzpwEZuNwqpjNJNNkRJcMzf+4LTR0H2Ja
ir670Evk+7dEGu517GXxdpyEOM2NzX0/095G6BrG7uXHrvRPOMKfJe47EMO7//yf/y9Nkl9aKf8/
oRvW4dFPG/gVDvELuuHxVWev3Zf42/ha/txMgQ6wvvCf3RQh/7DIK1OQFhyqN/O/AA5SUmX9k9gg
/hACxoMwpWt6Sire4Z/EBg9iA3JGz+JxSO0FduA/IDb8WghRPAIbwWtnIY0RCi3eu+o/kYvIfTk5
d1bqWQimaaKOhMLkxaOP8dv6u7rL/bVutTFtMVWkkeTSLOIg/Mie+6lC7tPMFsQ+RTdhFvW+fAq7
1kqfLDrN6JxaVqIu0ByjmxRGK+bcTqAQkD4MkhoRymzfoTYZCP8h9bd+S8IoflR40eNo3U3Wjy4U
lwjyF689IyJQWgIaD5vnuAClWAR+wcaxGK0WixnEK+cF5UGDKpicCfNhUmk11UEikuw73XmIaEhu
OvVdZItgphVD8ybiPSLqu8QqG+L8pB1s5gHhgAWbQo9cBn8D1tv9YphiqOtgWDCP4FfB71kwc7Yj
9M4Dojx2g143nXqSg5MC26ODQvOAZCaDx70lgtY3jBuCnWwYSyeEnkjaj1IqdKmBBy69D++Z4FMq
WcFSSRgZ57awR7ntm7JSQVVYkAwBaWU7X2MnopvTQMEzi2y2j6YxeWrXk1s+bk0/hJYgrbF7jkRE
a4fkHlawDscF6s585iJIO4HewRZIo7GDN5m8iSkxHrolRu+5GlhmRJR8XA/AMD4i6UHpMiChbgJS
9XgloSy8i2RkXT0zAKhOVqL6mozhVoWIYsuK/+D/N/HZwjeUbsskScgJGn1//rIUDJ/UIKBQ2iTg
OTvFmxlIYkOwcCORFwkcbpb0NsO/vicMEuOzwVO75neQ7nwUCRz5ZLL5jvjAeWAKM6xfSMpiL2aW
azNIiZp/0iTAQ6ZkLeuzGabd82JCgg/SrCVXxi1p8dzAF0L1quQ83XRzKSzaSL4zc/DJYAh4b4Za
PUs8w9cBzMLIuX2u3Rq5vp50vR4+PTEh0EuO8EENCbzsyXmNnNxbt63Sq5/rhtCR7RSFdfwlM9Py
Q8H6kFwZEYbz69LK65eidqp7z23SGqpDXWc7TjZf3o06tpM9UVt3sp44e3HO6ZxWJdqhRYDdkBRm
ZAmHtKCciTBDP3dlw1XC2VHLkzBT4q3jWQr3FMOgYLVscSweIL3y49Fu++HHxCFYI1Cs6JK+JKqM
PX5e5XzWlcUcdcnXJVKsFxFbATScporHLyjyjOKoGR7YHylzZx3gl8vTL9zc+fxVGS6VrEF01Bx2
trsTzMrMaWfN5IX4S9DCSuvdK8mwPKI+9+qJb7b89zTg/w4/JIWghfTvpwH/K399ey1ef169/vGS
Pxcvz/4DiJAtbeZxnqTRzar05yjA8/6wed5Za2MQscWPfv+fa5mlWMtcxYpFf55tx0qU+nMts8Qf
Jj1E30fM4ChWof9oFPAecsO7eNb6LYQJmwcwz6/d11TWpq0t2zjyCLUxYabzciS2QD/9dEz+RY//
1yVT0YgDjYUMCh+BRSHxHvuzSMy37L6No4Y0/ZRVxbwGOHusLKTN/M2CyQH9uc27fpYvpcVcw/Jd
x1bvOoCcixQ/oRUeUT/6t/hmh4ujpHW2FzHdUWnAGPr9j8M3/5ePpH8N+kVIQGDsMd51lsEgqka6
MGmSucUsGjZVhzMHUdCmMgqeHnCF/Q+MgywT5Xg0WFuF4G4+ONVolgeMsT0Pbgxtm34qUfekSYvp
ZGLcMfuteCunpL1ufO0fmjACdrHASy+go2A7nsoz9q7iPif57wCRpHuWnVOe/aGt9wYb3RuAh8mN
HaWq3FpRGR9oKRUneHnzrul0cW8a9vLNT8G2MuBuP7h1dCHhJ0FyS1xlj+TjuBCwc7HxI3oB3Jb+
3tR98X2xlup2oRf9bIokJX4mzPeqiUtwJ8VAZ7QcjyjTqm2DzuvgDVjk2mYedzKewLB2lr5yZVfd
tLU3gvnMrFeRR8YxR8uDBtcY0XSB0d7YE6iJAEpV9UV7RXGNFWe6XzFW/YYang5W69l7Qef2JSE8
YsxQOLYulZc7j1g3Xnxl4nm7jssaImvp0hVBX8p6KGJy+MgtKcq3vnWJtwPo8jH1M/OB3AcfKbnQ
/tfU0+gqpM+uB83uKnmHCzrt0cyIaCPg1L5lce6Rzl7a+a3AylojDIuoQ/qxv5r7cvzgzUzgQSaT
4glO60yWYkSUZZKq28SSD0BCRRBOFN8xct2dlqJ9QVs37KtJdJi/GcBtIBwUXyGBxIe4jL/MLStZ
ZHkKn4YHzVYuKqaS5uDEZZiz/SiWjzTGjXsSh5drsYB7wAoqM3j+g0DRkqShwAdhPNokqQJeEfaR
jQd6TDxg1yKN+q+Rdro3FCGYoZYIEfvO6BIftI2ryTFwvjRdHoxybCGHMKia3PwrXu11CbevQqOb
NmAqiR8lqxXRfH4walKnYBOisJjGMqhMWwR+mDgbt+6uUqO1VwTQCiARXvqqPBHyl93PVtgz0cCs
sZtIc38gNNW8Rkx3pyZaRhsPWBeXNnfPpMzhYmW2Cfti+DYVroEB2+gumVkub91UzQFnVr3VZKze
0g8ztxn7yodGdcbqH39oGj/Z9Wr5ZPStdWMusbkzSXa7MZhS7Ebk04+EZ/cBXfxhPxf2PbDej66F
ceqYZN44AJkipGP+UjpJRlnJTIHWcp+hRt+g8kYDuugU/QP5c2pH6T9nwZw3znLtoY2eTqgvIqQw
MKUFUBDDiIho02wHI3pHvR4jDkTVoIkYYD/ZLZFRHc7kdPKG8clFobHzpYbLqeYYDJKBnRDtEC1g
HAFkph8w4DvuJ4Bukbd3V2gLaOpRi22SG7O312QrNDbi+w7bF9Hb0cOQAe3aW4SsRDdO0/YIfYq2
HO8ix1gdKrXT6PjKD42hSjY6HNWLWcc9IkUB8QA3eQvw80Paj4baNxOzmK8ujCq5ibu4M87ZTL5t
+whJpyyQwhFN+2LgfHvEOUAoDS739cNcdWSzmH9ww9UpFFomupOxd6yzQv6MfmwZxn6jjNg/KPq2
59EMm2s5TerI5ES48CVmtquIdSQgrIpyiCAg/jfA4vBxnvvxi2PCh92UGG/3dmZZpypfk9B7Rs7b
rM/tU60FLOhp9Hdd0S9lwD4y5Gb3xuqqATbUBLhM5F46utrmpJTs0H12QYm0fwIvHxecgdD/PLX8
W8MA4XGFDqcbhe6pJjJhLO7hANXfbGcF+ZTEBO4zBMVX1CvAFaDg5/GunUcCiaknb3OVOK950fD9
0GtLhjduQXRdtg7lge2XAUZq/kwZXfGdlkv+wRLddJdneB9QHxbVY1TENI002wj4PSsqnfs23/5Y
6v67k/H0ewgldE/vt9vA6z7RSJt+3Qf+40X/3Ah6f7D/o7NhrzoOR/2EofTtP2hteEIh/libE9L8
P00Ny/pDABtYAZaOyWz+p42gyRuCgBK+S4g7u9T/bCNovdsJSrZM7JjoMLhK2i5j6l93guxcRjj+
sj2pkhp/y5BMPoi4WS70jmugaKnXYfd2xZs23PCJKUR7mosyPBttEp51awJIpLq/ruBlHDIbu745
gKbiqZ0ZT15doGOIa5XsKtEBrYjT6VZym3xLW1NeT3GUf7BNpIvgKeDvw8S6VKDIpy3R58O2bSxI
apFox0NXGPAeiYV77NEk3Px+H/du48gRsG0HMcyPjaNprf2jn5UIKUjEAb9VfZqwzN85dBwP0Yz7
z0Sqx+/ie//+897tGn98HnNWki0Fu2Mp3u29TUOifSAG/DSuNqMpyt9gK0JeCDkGv/+kd9KO9ZNc
i7YYxbHyqTje/bKld+SiSTE+jWGj4Y6lOAVnZRw8K0weBzMHR8KA8OH3H/ovfh4iATbDDheTJ8T6
5z+1rVJhQjwudX7qnXjmobouHBrWJq52KtT5bzbh/+rTQCOSQSvhrrvvCxl2RWNSkuzDeG2kH1O2
xbKfnFaOt33u/001szYZfy4x1uPpU52x47AEfnn73ZmbMh7dRSaSExLCHItyHOocfhjOFq/FShHP
8XQL7k5ejzobjgsxvTW6HedPid6/lWT89TcrIUAOQ4+FhMxD5dcjnLMVgHVkpZimM1hq2N311onC
8Ml3albP35/Ov15DlDeSCANPeR47/nddz5aRtNW1Tnqq5bLckwmst53BHQy6FnfTrBOIdmQLZ97f
fO6/+pHoTqQPvZd6Trx7LmVROiaRU4NhHRuaVQNncwQFRI5Mgu/p97/x3WetpaOgt0sBz+mV6PR/
PaB2gud5iP3klEgccA3jHKTlop3XCY31/PvPWt/rJzXSj89SQIdXhrCw1XvsL4A8InII/DgtMzkG
2yp0izP2uEFuf/85qyznL58DRtVf6dRcruavv6l3YLk61ZScQqEGgFAjMj9SUPDshoOlHuMkKYje
bju2eDi00nBHmGj8jwHIv71Q310762/FI8qDTjpwjpFg/fodiBfMErbffIdBR2AKmFdu8FFGFxIu
izNSM2Rw+Nv/5nn+4xC+++kmjyDHsTxcK8J7dzqHyBkqsLfJiUQK62OLz+vs4E+5IQpmDaipSxwr
Bm5LZDR05YJwZNt9Gp1yAheQN+2XevCBS4RleGSQVpzDJOQfS2rc//4M/avvqTgxcMPZHQChfnd4
MmWF4+IaGDkRNr2xccX/PTS5vxo0nNE5lkZau/hkDBfOYjViyhrQQmCRC8NTn1X2ld/54QmDqnXj
G9Cy9s4AVnFboRQYDr//rn+9aulIrT0cxivYW99/VQaT5LPkaLELX1DZZJE3wUbQutv9/nP+eiei
guWUuYxy+Of7tRF/OQfF0MkJUN9y7ydEXW3KrFJXubbV4+8/6/3jnMuTMAPXQ3GLipdu3bvjP5OF
o+0p5XFetdk28sJhK7DgBTm3CjYgmJGEqc9XsLLcF6MoAU5VqvubAytxQPzlTvUsBJjCZ6aExvd9
kyxva8PkzgiPtBHa+eTmsO42nT9Z9Snq6+XesBzxpsiWCJKkZ1ow1wS+8+9ZC0O5EIpUnyE8+30/
33UDZkeqobRugwYQAjo8wsAvxFmH5zhpzIclt8Lvw9TndCry5bLkLcW837TOo0sUwdnEhXs1YCSl
oChG80H1mfPoxLU4dnQ56arY8FhFnRhP+OaX+xn1Sw+KLx5ui1Z0rzkj4DfK//CijXpeNv5Uht8L
j/rvTDFYYJ0bsDAvWgIRTd2YutNy23WPUDHq2pSNab/Gfii/gFW3nkfLqkEJhkOB8XoK7e9AzG2m
ukj64p320vgC16E424pHi2yH5K0nogptR6S+40X06JPBP6byD4UXBSOgn35P2qJ9GG3BZqgk+/yr
5+J2IcfFfVm9mN5DJVOuN+7+KNtnlc/H13Vr3HsmshgyZXr3ZbFDCISZH13c9bVaVXyNWVn2Dkyx
JsCckvvJxzZzYZ1ZkafzePvj8IawbHZmGYv72iJP+cwMII9PoQR+ezYBMV4w2RT9rllHRjvEjjyt
egm+sFt4QqFDMj6XVcYVSeQZ5FLEzvRrQedlm1l5iQ6Aw8dP6C5taLcCTIsZifIOF41b4lTkfdBo
xhfQCPi7Gzd5a/HGlJuwbefo4CPOYHakWBTSyLKevXJozQ1ZOcW5sMzkjdG9CVO8sl9T1TAd4abB
3RkmxXKvUL2BzoXScgeNacJEz3yLUZdMPucOKrcJ8dAHOQs73wE6XC7FWIVnr1+BOTOhJ8CrCTqM
t3KNlimHnGvJRUdzicYZTUxI6YUbBVXYfaEMmKVLwT6H2Uc9Byk/AH0GdHIovlxgzEZimLro444V
PZMaP4s93TFGmapjH1MxOKoynkgk5YCJCPJBRJj1OfPynU+i9JaUmem2MvJmD8lSHiPQZjtEFUC0
jKq9j7o4OQmvLa/oMBJmU+TJ1jG1uGBpWc49bZij5arwKQJfRl5T9to4ZXaZ+bQgxE95WyzuIUuW
OkA/ivUtSa0XD8oYMObiQDxatzEy+l8EliyBSc0HJ7Ns90iRisBuyzyDR26bHwBd3iYA/8+p9Pdx
3Fi4d2IQ1Nwkm5i+wwbgrQ9JhJ+Vk7oTkM6ab2fQmhtT2+GmU/YLLT3rEhXJbTt1Ho5GC0bO7NkB
Cw6yqyZ5hldERDA08Ktc5YHoMxXUXTlC4ihEwJCYcLhFOFu/huOY+PGDjuc3vzZf697Qu9QoLKQU
0EzNZTBPhvA+NY6GQj/g0ArmabUdwmb7XFj2GQmLxEeW3AD5HLeZ7TwNQ3hVIeP61NXmsovteTrH
5JoEsD3ZI9GLvXESy7p0i27uZZLrswGoerssznWG+MhjelikrvaBLDZmpL8B3gH6KKsUoSiEwgaI
sJWeZWXD9ECT6l73KucLVTnKeFT75vKsFtvaT2Me9rtuMP2rTsoG5aSykYrQDttmrsifW0Ztz70p
xkfU/uwfKr1KKsmAnS/E8OD9IVGJhlPnfU2LpD1NuTOd6PTCwkByZF3aSDx4ahwfXChoO2vp+926
/qw9X+ztQUIA0p1GMx243Gn5yTYwvW6I6QmDdmYvwjiUtbB0NO1TN+FRVMJDskNWBBe7EEF3lD49
198W+3m59/GjHnralnWAYrwgrLH74OZLg2w4GW7sBjdoQMSgxyCdZi555qlZXBm1zvZlipJL9JPe
O24ffezSCBwXvMguCcczUjjRwUkcYZilE2gpReRhEgw8J0+l3zKhhvkXbUyIHcdlKLgwU/YOlAi5
cZ/Prbsr5vZTWXlqL4pueKEl52GnpaFHHIA0n8xCuR+ncfFR0ymknjTzYMdXPfsx0gKIMFj8m8lo
nPuWVLMAZEcdGF2DUWsZ/SNkE2yn0LDabzU+0l09pvO5QRNOFBZgbAxtuON8eY3TGk50VLqH3s39
+xzgS4znMLQo/mHf0KZo5ZORrBx3hPhnTqr/OOH+AzkV5uCtIUl/mRahMfAZdA0aGEle1ZhbBj27
0ElLqHQoNg+ja+R7hzgrNFSJ/ZzNurqLOrI3CiAvpzBtzAtHMNlaDE+aIZQwoRQXtl9eiGJiTkBq
0R3+WLxojWtd+xGTBFKZ1GPI0Amb/FgdQGvW+3zR3mvf8ZN40KDA1oQ7BV5XtXBHyTIEGkbSFc5d
iblOhxEKycm6YQhX3TIuYNtPoIazqbWRlrs5g8rAMHDID3lWui8qc2jiVE10NRmkLm/D0M5PM9HF
3zrK8evOGvv7jmwKXPy1P2gkcSVruu2D8i+rQd1QsdeQfVyXAkBW5xzfKXdXV1+Q1wPGd1R36+lp
Olr0m30iUr0jNtn2hOTM2Awy9K4q4NaXFOjSwY4G0sHKxnV2We03H0FsNnvUDdl3XxVwPhASVCfU
AfSS0pyRlq4/F7z1rm0AGELKW9Cf6HAZXgGTrNJ9QxunqF679J4UHfy5Um2Z1vRXMpyTAD/GjjOO
VbYwv4wEtWyTnpBs/LOWxtkZzReX9Ms3V5bDeZlWE7nPGtjE0PxnNYdb28u6OykG/YZliWc23IQC
W6uPfwkoGt7LTD2jYi9d/QUts2dvwDFO8fcfqK4u0Tn0GrsrKZM643vjxOVlUrV5k8BXfIYMOLzZ
beK9IApCIsrMwsi3Ey5xxbKHTNctmE8V5dHAMHk2zRS7YOEMH6FxJzeCXCsoHEMOnadJq00yZjJg
FxXdzObsbru8oathNuEJFNJESIzdTUAyU3EhsjPfokJnzahMUiMJlOtJs+DhxFxOps10lOHYnWVb
QGTpbBNwTjIv0aNn4QAOGNz0pJui+Q8k3SGuy9zn6aMX4ylhMLInwpDzxqJwsETdnesl6b/U1EZU
GHGOnbjgKGDw+Bya66VMR0lcoB+YaLjNdjo6wgo/zMq0gA/VxnfT6cfr0JvBYCDFDmTF205MFZ9l
CSPN7FX7OSRbmu2k8AMUkc9sjMNdFzoCeS54BOtDFC3lZl54vIZ5yEVVfBDApBkAGg8uIbMbfDg4
rF1vb2Mg3bQl/m7Y+gVqxtW25cIekmUbIbtNKF4su0JBlbyhWWJSalAng7bsKpbK6EgGj7nvnfEb
zjwfopBvB00LgXaNDgyywjmbulBMVwe5KVS/R4O7Zn7iVHdDLmcB8uhqVsWhX+TrUvPGcdV7B3OG
CFUAGDzYXTI9No4ZY2H3oktaDt+NGlkOoHSY48NgngFkiZ2mm3VOCFQ9+oL2AHiemfsZvmodd+IN
o6kP98Fm1WEjdLb7yt5pnAxIdjt9zSwivc5gYWWE+24A+UwBRbWzBT93OzqCoZA9OUdFrl4gCjCW
uqm3ORgZFogKDrTUEO/yFBZKp791rVHtagOTK6TwalM0/ud2Noo93COHOBh6BzAXTihT73vLeE0c
e4/bY2af4hOaqs8wY17GYrnts/DcVc5zTWwhj1waRnnSXTnt8j1tog84MB9cpu81u2lk4vkrrugR
/ANNSrfz35j1g8FpkfQT1qeeYZW00FbMN4TVbKyMiId8bAKGIN7LN5Fg9fXVFEMb6SPnSzH48B0L
utpMa6gIorHvPzIz/4LB4uSkUOLBIyVjMMOK/Sjwvi2btvWys93WJPbNUBarxDpIAnea5BNAJn0k
lupaNc8CbNBT4zVIfXXy6FoRlPTRz0hcHvpPhtl6u2kcuuNADXMNytFAFZ+ut/kszspK3E+OtstD
QqIdfAG05KekcWiPjulaTrh+PB2qUbKFTtrMRljMyLIblNHuyQxCkev4X7GazMYZjyANnU3ma08c
TKA11lXnFXpN1ogHJlImwfNMfJssfZ1pOhPaksqwOzF25Ip2x6xuwYp5dtpBTcgZrmmQAZuM/dDR
tXrXILimW5lHRgU2x/Bpmjp6pOTMfJJjezN88aIs/K5DhxuQT2XEoEKPQsT0KKS2JkxPQTTimhdS
8Xihz7TONGZEgC9M+o1diOZtX1amukL2MN00rHEf4GHOFzjWVMmJC5JybhxxkxoqGXadP1N29C6P
JbJKrKCUa3VCVszwDVDeeJs6s7wWcJD3MmpXfsQIrrMwaHJHqG4epFbdzlF4S+h3DeKtqkZHkcJE
uMLGIsMBLpmq9cemHNg65IYjDjVolxN7e97acEqDVEUKdOa90bLH30h9NTrdZycvzG3Ssv3b2HF9
p9plhaOW+AyiFHhTBdEkg2ufaCs8WzHMdV9T5Hu9S49gndT8+LwB0sZurpz2BHCJmU2WDwfUt8Wn
H3/F9wrzQZAs9Fi5qQ/jVy1HtCA41YuOGmxqTboEYGBuxxUNaVBsMushiOkRtO68+lMhMcddg9CQ
RnGdT4xRpsrbEm6it3mRkIiRJIx1DVLUz0U8Zmdn6cgsLZQmUKbjByTkGWKzmJZ7TePlTiW5/AS4
kLMORILvjB/11Kpyussm9ruLESNWyYhyILoEQeyE7udEhFf4VCvKvmaIIWuqOW0ObNWo7fse7suW
zM8x2yQLXRGalzwMejSCmOxh+tqDak4gZYuC618sxrVPrvMrzb8Ee0dKR9FbrjB5aROqIji+gLWj
i3GjLdW+y8bRvs7BJ9wovHlXpLgyIVsUzSuSvkjK4LozEpDkQ8oZsBbm3zlh6fdxp8FuDrDf+X4w
V78bJd21jUGZdZ/36zHJe6Zskv/kXE03FZmlZ4cmZWATIXoxGXMfwPN0O92Xy8Wdw/F2yUcPOGCy
7B2bK4DwJt7bJ/31HgGS8xiZkLP8ePA4QxX9fLcm0qx0xadC8JKstNsTjib+tOo4WtJZpRXon+bL
wBvt5gVAAvR4Q3yKpSJsIOsy/5BorvvYYHstXfqs2x+NJwkH+/sibZpKKVeTtfCm6WRUr7QSS2vL
cj48d+Ykr305khCAZvU1jJFrzQR21RsYnpxMq2c2OXbhOaxl9Zq5ujuReQLCBXjGqklp81A+UBzw
C0sT4cUGagj8WC8cywN+CvOauqX92CF0A6Ug8gwmBodp0JX5MGZdyk6LL27qLP5aLEX92niYIFnK
9XDOuzk8dbRciw1ZsPp1gfkVCTpyXcPrfDioVzx833pyw4NYJpQeXf2lhP8XEA3vHTTk0rPoODtd
F3KzT9yBYT8TJF+U/qFroUJEiF4uFi3wS00kE2ANNWNwdBZ5lUemvC2B/J9VbvHNOyofBYyfIy0Q
zesNY1Fvq9arYKxpzakatcxG2faAbKCjJhyhI50dWD1vJCLVr4wiyXdiFss9XSEr3gIOc/Y9eu0X
3+ZI4WsxnhYKgu8uQp5iFZZwDcKM4cpTdXhOIhIV2AegEzTc3tu6OF3AiTnx8M1zqJNhl8sJuFcy
fZ4GjykUdIuqpZVaR7uYbQUrY50i4tBDeQNGvH9KsLt+BZkafk8IkD0PCsnrJhpZmexkbPazcmck
4SVXwOA3MEkdpcqNbq023LoVDe4tcWvV/I/283/rHP5G58BoWCJe/Pdy1+AV0EtSvv6Pr9/y/3FD
VOa3n5Wvf778T8WDq/6w2Resdnv4aCaSh/+Svtp/MI9GDYtiEvULkoj/Ujw4fzBgxB9PU94yeRmv
+qf01fqDvyrBLlg+w0j65P+JjcP9MYH+ZT6ETdlCJIoWg+LOclF4/DyhdjPYVvQP0iN9MDAH0s9i
d7voaBX7D60/UaPWiBcZHsT4isw5sk+lWfpe4Cw8YgNzdHAoWstUZLtKVRHhUTnZEC2NoBL4lYgt
Teip8q55iiE1qpCeVwrRUWevy8wMZ/glrx3rNCQSJTkwKZqqWc7di6DJu/Z5CL6U2qtfaurzlvRF
jbxnLKm3ZUyD/IczEncr0elVGRGj3VemV5NP5sbYpjNjfYm12nczbAd3iCv8D72FcHwz1usi0GkP
XvsEa64ge+yhTU3rFGYF97ZVT257G5mMW86VaivvzFxWf2W3J59ykNx4h+PSCGQZYcet6dDdzdSI
WNx6n59R+3brbEwzao84WeQTrBP16pJAf1dVRn+0iNR8XkZvuvvf7J1Jk9vIdoX/isN7dGAeFt6Q
AKcia2BNKm0QJZUKM5AAEonh1/uDum1369mvw157o2gpuookCGTevPec79RW0x16C/Yvw4se7oe5
NpWFl8QvuVvyq1uIyf3GC/K+34Pb6z/yn17p2m7MJ47G4o2se5b9ycIxh1qUsDOkts474VdcpyHh
DbD78m5HoP33upWYTzm+xWo7WC6gIzeY+NR2wWv64IDeMA3z2YPSwcc2jLp165I+dUPoCRRLOFNn
n8YMOM5suuQkox2tJiiOdebxMx6AwZ/UOcjz1VRpLvJ+kKN/fKElUUJkJWcgNcxh/YbVTDXDV9r3
X1xcudMZEhZYkAkfQxXqfYkXVKtMPkLDwI9sGJXyJ8luuFkhBXNdxlzjPaaTRm98JE3Y2UKhThBe
yspRB4ESQH/tKPWtHaJQ4gfUuHym8cCV0BVOVxy/V9qnzm6umYJsS6aaL4vZ5w8eJnCCfdhAt8Ko
zKcaVvzbKujjrq240clWGOIdqj5+E8mF/Onh6894J9xEEjXoPcU+f/ek4m4wydLAtmhJzMBoTawj
wo3BvpSeh9tFgAG+Jhr8pjCGFCA23ijkB6NcHJt4R7DNjC0PoRdMfMGN8HGjgObv3TUqg9Z3jV43
2xaAvKuIsA7uN4PH8twIjFQHWF7WUcuVaW0Z2vO+fzc6VkU8XS09gS2DnpM7JjaG/mPCb0Ps0aLx
3an1PpmDSbwN61fkW9I6ctoWbz7B1tZWtpAXURUHkWej0p6VCiJB4fW2Ds3JO+AW/mk8nou+uWnW
hz1fb9LYVdMVwQKXZDST+R728HRf4Zm5sdMcK72J9+vFog7jkWyEZWEHXjNlBk9vbsra5Z9/PhID
u9zezUBlMTEZ+LJ1Fo6fdmqAbt2hdQTzExedz5PNgfqFsBdFxlefc7TitEubpoNmtnGbOYgW08/2
4CVGgjqzio+DH/2Y9YhaNhh2+b/Q8nCDaRYPOfIVrk/cIdpXJBbsZ31hBWFwax2hhQbnsSmD80Jn
CgRXNvMbSFXFjVtCp/C3g9en1n0OHtrjgNDPrKfJEqyjVe/AmUjf6WUecK6dyPAeSbhbVYt8Xlyl
RFstPfaWKOChiDcmYh6srhYrVmU2uIIB34pLkg9BlM1ttrdmnmVmcfbRrwuMsJVR8ntsd2W5Fmul
KVkydD02nqQjBq5gZU/XlfGYbWCStW+FHrcHhLUJOJjUfPIs7nnAkEAP/DTvlkdSEB37MA0skdbC
B0ZXjHVWC0y+qBIZ11OsL4s4JeQTYsupqzI9VXFOIru+ZPvBNrF6q5FvqST37L3PTJZmuovcUzGZ
RRz5OfqQstCXzrs+BjzhU20YT+2wWmchySJVBXaLEF0H5cZxWQZRU3OXwpTkiajclhuPyJ2nChxo
F+aVwEivgvXO8YyS/Cmb9Hnyg4mQ+khIR99nqcPdjYXiyVrvvQ48eX5ji6E7DIan089Z73mgUfyQ
LvnMW7Nd7/8Bkc7tkKngxXE4iEb4InkJNRqtfFCtU0w7HTRRuelIzgjxVK/3YzBj0xetH7xoFumx
fyxpeY9PIBTeyK3E2b0bjujtW20DhWLsImFoxr3t8nSVZUF3cBi5vBbQgZ9PHL0j+wXH3GSA/we5
v/u5sjZNSvzfmPrti5FZdf0y0potXp1xDbYvCewCh6zGbG+n0nkPSuS++dBWD0Y6mFtiRD/qdAqO
nSBPYuO3uPfWvj0rMPNQHPyLw0JWUj/grWp8gbg2TWsjvcO5Ph9YfiyyxoxkoIQgFAUDOszsJbhB
+cZ5EHz/hFMBInL5sOTlj1zPSg8KtdTov1dFd8AuWfEVwUNZNsUwsdbyTHZhyhLTQIMwYWRYTOU/
Gpz8TWJ0J2gsg05PxR8n6hCre0J7d6QO5upyeiyfMkCcN+wx/r3BQY5svU5ZOxSU2aY1DHmLoai5
IdAdTguE9OfMa+H2znX8tZVmhNeiPffoE7ad9GhswmCno1UZFaYMKedjn9LmohuAnfseEg39zEC+
1u2wgx7T7jTGI/eC1Ki88q4xOkv9ldRfobFPNJUbH8G/VKyqUHNWy1O4WDq4XqGLChSAib6ZAx3x
Q25r51vRmBUOzpZWIthSf6sh3uY4aqqAwfqCh2YaT07OaJM+6giO1KzJPNnNLsYRepdaRgBnPzik
pSBTvZGWvdz5k/ROfR6wzWXMj7JJExIGvvFsG6q5QAeu77Kl8E+eGXP3okvYuKnfRIlPmspGFxPA
isIbbrpJ6RcabzRPe0CY7yU4o+fZq57t3GtLzvy9/dAW6Wqe6EeAr5yQsXNY6rOfu+Abo27G5iPD
vIWbLGoJ10AwOHe7WcuDA5NzmAqTBEPhiynd2nZOBLfV5xe/w0p74Xq5Hzk6/90Cj4V9PNOjhCSE
IKBvWmQeQUzx+FXFmA+z3PuWIF+7ps5ch0bZmjuL+IiNKZ3uAe4x7O2gxiE6VdN3+pFPWu7FG2Ps
+4ufpfS7Fk6fjTdUO6gh9j4meewsgoxOZts/tcGgkRvgUhlFPSZhZrExSxRjfUyPqYgS6oYT8hSD
pjUtSIBU/RFEuX0m6FjfrtlBEVFHzuPkYg6e2taPtID885wVa8MdUtzb8GQ9qk7YhsYdmwCcRFvV
O5p37rHsrPkhWROwa6vGndt3hC9w61uzAHEOmuLgwPLa9ISkvvXx1IYIYILLkjsPQ0bLDCSMDsoy
989EsstnczK181yJkkaj7/FzI7XrN4nEkLoEms8J9mu7hx7ZfMkp3ynvhgoCbA6eGk5D7NN9tbRb
nczqLTuvBzfW3tFjm3dAuqrjiOboXSsq/BhtgYkDfM5WdV2/0zxuG1JbRp3hghz2elyktPNBc7D4
JyFUHTaiJJVHVTsfIk3syJQGaHChl+tqZRznvLPeifYRbRg3/fSFijiiuu6oBAGgh8Dmiki2TNPj
lhWFlb+roowcjo2Wmd5B7ydYdJyyw54JDl8aKVXndNA8Yi6sIQ/QDblEx7ShdPSrGonKiBKn7OBg
eC0zrmsWk0DKrKeCYO0tvUo+WPwJXM5N/Fs+hGP8IrVAxR0v5CUkVrwnxI8Bz9xl7sEvhvFFIw/a
Z9uLTXeTDUYadkJyAknbyAODBvCX5wKww/giiH09Lu688pSgPS+LXKIh1flr7mU71yx1ghonn1vc
IpVDI1l2LfxYSEnD+R4EVnJO2uo2VbJ/xUMy3FSdf3GLut+yecWPFRP8L8HYu/CZOLvIU4FMJ3vt
XTHox6ogO/2ktQZxKAdWrQBwrDW0I5Yjjcop4eAW38UygJUsUI1vCBpvAHZBDu8OcQ6Xd2b5nvWA
wbjRLdbey/NmIUS5tDWCe3F4o31JHH1AA0J/kdyQIYfS7qPhI5JmjJ3qptU7/r1oKLlC3alg16DH
AYLhDNSgaZdSbdVjTyHiKnpjNCBFOZ90Y5muszkyt/aCEj/LSFkeQIz5G6XsqnD+5ejscLA3OUCb
dBx/1aoNDMAzQYQVuc5B2YVV01jT62IvQ/8Fyh54DrsKqEaa2ikLAukLNt8/tR3uf3+pf0Hfdd9k
tez/7V9XT8Sv78AHwhUYOCcgvv3qVxhTFwSKKZODQ7ILnsu6T7IQPEIM4Ujr04RiMxb7bIXuMTSK
lzoiyzi+TWppPJG0Co8HzI7631+WAHmko1O2u0Dy1jf9J817bZE9BMk8QbJJ6cfQekqiKWuoSRWH
Y8KbTSofMo0ojmDXiLe/uSar4PuXb4WXRxWAWUTn4vwiZKzRKw+1WrgmgLPsQ260s2DHaf0q5wtJ
Z0ejih5966nwYu1orOU3DkY7v1HA8sw724XXA3+uIFUbDjQnaNEmpHajgOIM85MY9Ddv+B+/RAf6
o4N71sTvbPx6vUDYZhok6/KAOodeZTDTb92mIBwomiCCtFvISXXkAjZ6J7Z8vraSXkWbcpanWdhd
q7r9G6fET5jGXy/haqq26bVimTDYhv/6DWpI2xYysdIDdCHKRhfC0xXNIwROWjw9kU/r8Xc0TRjt
BpBwoThf1OOKcTSYnGbbvhfrGYwr+88vlbU2o359Y7iZVxk3jJN/0It7Shddxfz0INyECjVBGEvm
ZTCOnQerMLP6+lFgSrWZdVG2hpPV9MVJ2aa6DraiT5yq1YOsz5yW7Z91sSE5xmoZh6iEgDDOyUlP
zR0jf9t0a6+nDshsDhFx0i0pvJU8NdMP/Pj9UJpV47TGOq2L0CymK6pU7HcqX6b7tY57z+qCewtF
SoFYwhOcgP755TD/QVK+Ssk9XPU/vfX4oP76PaWG1mYzEVDwp8mTIhdvgU7mD+tRp5549yz8wXkm
7lN7rM2F5slUpbytORuWx4mpYv2YWAanE2chxiUvbf6Ti8WfWFvnJPrZHrJMsX7ZQLII2xyHJDs0
CR2wbeYJwFOJarvDQjIL1GyI3Ct9DtfmxudA8PHzw/5/N/pvutEWSxjC8P+5G/30Y3rv/9yA/uMn
/mhAB9ZvDrp6nHGBC12YEd5/NqAN3f0Nu72JstwwA/+n2Po/2Avub7/jdljDbUTof7bcOb+xuDs0
rFffjY9U/3/TgDZs65f1j3YrbjMQxabNG8J/9ytTFQeNaptGP46t2b0SseYRUzB/9yezvF24xSNS
jvrNVDUFWkH/wuKivrgqbx8FVm4KhP40oC/dtL63XOxm0I5zzKhor1aC8ADc833wSOsgRElvyUqL
PfyjDrrI+5oq1Xqwid80KyJHSEM7LkYHHDCAktA895wYMNdAtW9guxVSgEsXHQdCwlbHZcLtHShZ
EZxAmKpNWZboHoEatDja59LnSMuCRBcEbH4wuZBsyTWTkZfqqL3T0jbFiWyajNE8/S96TRifCXSO
sipfjJPXzOaLPSc92hVgPbATpB1P/p4cptkh8K5x8Irj+vXyJyzD4CWpqwvV4hp3mvccs+9H4ub0
m+hosmlE0H51RVlFRak/IinDRC95C/2+mBrzhgHE0lO6B+lNnBtYFkeglP1O6XmuogX0jY+eLz9U
SSPeIDOQX1oSYXfIEbpFo+47b7NybGZh7Ja4Qx+TsqSvOA35pTXr5pCb40u+KjlyYqY2RhUkB8Cd
LKYtBpvXbMrorM0oQjx/ugDtBUeJTKRPKsgLZX9v/dSP1KuUBB/Ld2g9I3TA8Y2zTE9HhmyOyTom
U/ECIxuR0ipLwbb1jVzTLiL+d3hcfBI96WwiC+KS0s0juscTcP281Nv5KF/wo1zVkr24pfnJzEfe
LKtIBjLa7ZISgw4t7a1Z5TSqqQ+FzETIJhNOS2Vu+lWII4Ru0FhY7tOkQr9hFi/rXCFEdtKgllM/
3Kx2L5VL4MgYICzs9QmeJNHyG0QJpAMMxd4mbZr8DXVn5pYbKqUmPPdUSfao0nM8lN3Fl6MZeY6t
H70my3b1tJDqoZHshvzX/5YNBNNWysm++Wk7naYOMa1oHe2aiNne1HnyAy1nc4dj+hHv0fRYr1oo
+g3MhzORHepiHZpkmOdJNqUyqlFWSd+xj6wL6Y6ckmCXVI69dRhm7xXirMbhVIe3Hf3jqt4CxpXV
UByyb82q7VIOaDpqJoaVOm5XCmIy61dJGDsMsZO6gpiHoWXjm9OTscrIurJ4oYd/JA2OkU+PyQBA
wSuqQX1jQRM4pa0TbBn+Z5/WqlUbFo8sXkkfYrSLTa9a195Aqi3OlSqGG9eVPPFD57ch7Q7ts4ED
Ym0UgzZCJ7EeJ2GXI0+m9TlpB7PQh+tMR8x7LO1C3OPYQghG0EN2K0DV7Kwm88kvIMGAPKohf+pd
guUkR4tkn+WNeaqHpKuAA0pejRuLkhHN3/dhFQ3qsVL3+aomVAR9bZJglRj6II0+yNPSaVh4iBEH
4gsPphznkfE3t9a01eYVKtXybkk56Uf5adD/J+RtjMXOJQw2/ZyBuvCsjcHKt9JbMd5iVOzfeoe7
xURdlqLAUZV+k5Iavx8ziBxpq5l73Wz4ZAVJu8R87elZs0pMo4l9ItEix1ID466FyYhokewGS7lv
k5iusL98mTh7vHiZmG5Jh3rnkXo1lwxzCgjHqGrlSWqtfYvJtQg7KGQ3tZZ9xL3fhZkpspeqy8tm
42J4vpiQb5DtDYsVLkZl3LdV/Nz+tPZwQA2IuykJ/A0ADHuWOiu8HFfgP9ojuH3vHRV0FiZF0OJ5
CFCmDSSoNJtxMs0opge8m8tZv7jx3CBblH2YSClvYZ02xARl9a7R9HnfrU9tQcAdXR06gXFLi1qD
vwkUVd2XqQ0Icu4Po6GnKF8AlbGXLJzNY7d+GK35bU0UP9gEOX3vTHTO00qaJZBDHSxfMr8iEzuj
DxyZljqS+ulDVYDMs5GGkJ8xyc24AaQGEcVJaYMRcFHrC1MT3IgI8UE6x7bBeuDPKFr94m7RdHWZ
M9jZ9Tx4YVbTdZt6wM7KM1Hj22ayTwN72uij6W+DHE2/MIiQ15KONVhegoFVawFFvsFqx51I8+Yo
C9vZuGPnbBJjvA5EI6E0g/TW2BU6IsJaD+007QnGpf2rq3gLugsUqBtU32fRkK+mEVc4wO8K0cPT
TKoaZm4BNqCnIMuD0PKLOWztMgDi3x7J8uDUoonPqfWeq8wjGioY8Rr1xK2NM6AujRDEKEXfuxuG
ajppRfvBcetSyhi18QR6cxk58ZR4de5MKpOzOfHF1mQf7sZM6kcERO5BczzcHVBaN6omixotHDpY
GPCboYA/ArSO9a51vxLnSdvM9wziAeVXsymKG8Qb9Pjmek3VIZNdoMo7cw/0+z6zwd4UxSdW0WA3
ieVrIvitxRKwluWzE18gSccmxT1LP1OWb5WgG6WXsruPCzPepsrob0fbJ+KzRN7h6skboaafiLN/
IDwtd6S8T6ia7NcKwMi2Kvr2pURchtvUZlQ+TPKzY0ayzfu8CGHkVhuvH9N7JuX5Q2A2AseNuZwV
Cp3d6BXQymPQgYqni1VKvfqcdra2tB6zzK2JdqYzBSyFdd3Nym9mLc3tyu85DjYBN7ny5i0q6RoS
ylKdTcMcIzmvOT0W2TUp6BGFmgHBDO9hpLmMJL71X7CsL/eF1TdcUKQ3iGs9ME1cMMHbV7LI33js
C3mRY+0/kVbIzxIi8NgN8dFlmL/VyiB5GPBM3jsyzt88ZFeO645Q3JNb9NH9wUKTa22n1e9F9isX
GouW/Uwg2Ihemt7ULP3IXmLXRKTskbQ6KEZCS1uhE2VKYmyTxvxAB4duHVBRgbzGaO6UsciDvkze
AV62/3Usev0N7dz3XMTybtEtLY+UStUhF9K6c5CFk35DRDArq5CKSJ15S8xagBnCcbgj9OrKDMe5
0s/q9S2rJqo1bJHm1iGP9BMtDsJ1HtSE75SwirW12bl7IQyHR6Z2yXTt4NQBKEY+EmLAeRTZPGw9
qZ99X8+/9G4A5CppT+VIyzDMG9CUAKw/Srd3HoHsmN+NBFPRdrFdfD0cWKej4MDdbrKCBE1gQPP0
XS/9EpXa0D8uY9fCN+q9C4PzEuEXqa9ufRM3nvRCxXaAQl1bcm5nV3kfcYJKPsXWdxdIJ3t1RGcT
b5A5YVeNpERnFomADalGMCggkzfSaq6dheh+O3MpbpnZM/TRYxI/cPgPtG5BGVYhit35rvYzMNpG
l+9ib5Q7AwRbRPJbj97L1fa5k8fVfpUBv7KaFa9sccOXEhbtY5HL+KDT3jzqzkjFG7fuCbkmLfdM
63EezO5Yruna+XyjNBIAgiVlKMQoHeCkPhKCh5D+ZLYdSrQK/tNmsmtyyVWiRxhVuge5TPJVJ5fq
wxGjOvh9E6BPzOWdnaTdM4jCjkjBvsllaLVuWFQOnUOqq+Ul6GTVwLZx+vEJMpIZbDknDUG4BMKi
o0CMtIowjMiCrFAb/LuPdfl5jP3F/ZIw1V1C5ZPLt/EHO+BBxHm2oRNBd8zG9XVLTGH6pjyw3hQr
w2O51CgiSMzULiX0s7e4cuod/fbKhvUzAZQYaj3M/Rw8qI2CAzV5BaJJj6f4QfG/HqaK5bWrgseR
KCiKsHb4hhGC2NHUy3cuTsqbrqYkLWvVSpJXVPVkwILf4M0196NfFee8YZ41VzINUfWUZFcuZb9x
OuHsRqMeH0rb6brQWWLSYlVWIM0xhnNVLwOT8bw+DN6U3JvCiuer7+VdczclaCTCIJn01sVn4rnI
Qz4qka7jUVrPpgnymXIz84eETks72o8MG9yC6e4wN77X9Yc8SKsARQkQvZtyAmPm9rlBLKSou9Dq
U9bRyS8nSifXOsjUdV6Z8VdDuIwJs3YAkcL4BmEmDnWNpLNzplSGFW7Wuzwy/WTExTgosS0YprH6
yK45K1Syh6EPjOvUMgqsjFbbL46bhkqiAEdfLo4d92Q4SCs7ixzldGwO3meFO/S7XoN/2XRZJ/P9
VAnyuyB/vRnGmhKAwoN5ESpXv18WJ3R7n+RSn5Bxd8DbuTFkqm3brPNelnzUo8xldYbKWha73uyX
d53C+machbMpOR8T+6bvG37taUHd9CBEJr6kk11dgYU5p0WgsDcrm/jW1MAbaaQVyRwFabeNHlMd
gKTfT4Uytl2XN7e23YLn5z0+91SRkZzQKy+1kUcJex3FeQuSzOwkocXeURO1ChsO7leZZMGuK3Tz
3bEn+8A8V2xi8tk3JZoVenJNus8SC4BNgwjMyiqXrxfh/bcy0NSeJPg7a0pR1dfdneKdbDqpm1th
mvOhZWRHKTUk54IjLTBUpJkR9027E8HkRO2MQJ8Oc6kzhskAcZFvGAUl23g8acXXnpqeSE+vOhB8
bIUwpAjcAGsAAL6UmLN0DZ9KDta1ie1qUweeRvzjMl/FmB4GUOCXiS7y1klqi6TuUSujck7TH0K4
9iWOM/w/dIXp+2s8uz0L/yDy7VymYH079DhdIRWbzjgjZ9aDWzUlRZTXTH4KwHMRExsWzL5pTplu
3Ps+OZx930/koYrknTAGkLYYYYFuGK1/W2htR9uOYZZRxvYmLwPrLQkMb2ONPV04QI7VG0bFt9bC
lY2IeW87eKKRoKgPfWJjJQlmgVHUMXvj4IlWwcEFOyFb286FRffBS9zQXcp3zFxppPi2mCNPX1Ab
3aSJH5IV9IEv5Aswt/V+G/QmIlKiYGZpWREZXiZJfUGMmrsnxwdf+qZKdHdLzYz/QKuhwUXdCuVP
7Kk9N5gBuVt6EhvJBkAbZWfnEnXyPf0HXQ8Hexr8SAld3faSehvxjhm2a/tnAkSIyrmFyQfb7ZDk
vv5jRN28y2WuDpUth3DUWvMhlx4dAdF9l+kkTyDaYbT5BRPvBgpYOoujL9yWDVhDtO9V6mEp0gTp
RPuN8xql2FyDUbOXvDrWg1CEOKp+flWIlZGMjReLqIAXSqmnTGshoqENuElda9y200Lh2OBeH5eW
BvOgdWGthq+B0V5GsiAAQJsvtcaSlyvb3gkXTdDoWP5ritt7g6yhDgMsLZiSYudpaYi/cJbCvCFd
+Zxp9ZsUMPRxkDx2rvFpsZLuxpnqqE7I6Ugb881KjfJoEWP90TOeDPWks0KhVS8T86JPQZT0sktq
35Ubuh4U35PAc7G41dWfJRRHaHEG6Gg//qowODO/U6qjQTGPV3QSS7MpfVKF9zQgxh1wiDmj+K8M
zjiTs8elHVwZXTkIvS0o03y82Bs2TOkBDCISj1y96E5mTSm5ZMnEUSfGisvHuRBjIO4UYTRoKLFY
4pAuMjJo6U8zFPfh+USDnopblLP+kf9Y42mxxZqJebXzhsWD6fwpEHpxmh02V1DU3+MCQdO+APkf
Te5gbzyPRrRTTqeFgBEedeOlY0valoZEE2muvUBRY7oPBih5hqvWZ4IqLzOcPSHZNrIJkyXBnTo1
HvJmOHiq/Zr4y2niht8y8dOPRaJd4gDUwlI6bQQy4SQMJXdMFLyISJPyJBzaf22g99uaUn9LZWpu
Y7s9d4l6QMv5oVcEwgzx7ERQIR5aW9QhjRnvWJM1hpZSpnvOLjQQl0q7G037NUOMcSNjTYRj5wIH
K/GqpDpq8qypjAOeSy3snKE/1jLR6VzIhvkVY/MxDh4GONoHwlSybdrMX4Ft0zmTs7XzCjyxubS+
xY4yHkcfB7k7zZhV86EZfzi9px5Z+8gicJ1uiyRqOHUtzSjdwEUYa4gYO1+jz5JlZtTpRXEI3PpC
ihChB4tlE0GXobmPvMSoSBvSYTy07I9GgDOkyGYMNEbTvDkInauw0JYFgHWKZsPAc/veuFV3h8Fc
O+RseB1UDG9iZJ53Zw/a5RZccA7mKSOJCcRjZFXz/I06i0cLUvV7lhv+XTNa8WWR6fBdy9zPpDNm
ZEyp1p9a2tAPy2THqEM8kJwC3f2zj7f13jRTe7ntJp8czdGrmj1d0DXBSFqEnC9kWxhg4cCiF9kU
CjMjUjdbZrHLhInFV4+1WyOD0r112AwIEFZPJF8/UyE4j+Bqm13SzvLAczBHbke66Rj4L6PvssKn
tfmYoAXcIhK8Q2IZv1cTikPUHP6WQaGZhSWHdO1mNClqzmVNa7WVKr2hhpDTLkEosO3yzB0QT7H+
bFypi3yfYAtam0QYZ+F4EJ+NedKA/7jklHdjI1BIkCr10gm7vUF6QoBGivNN3xCaFexnhJxboPrG
G7ykwLodM0d/UvwC8nvaYXklZbrc8BgTMGzRoEbuRTjIxRrEcAY62yGXE6Pcj22dnRchiAdiwwo2
shsSKqZ5lKhUJaylDv33tmKVeUNj4H21u5TxdTHk8gA0tdm0GkZymiK2X28SrVRb27emRzR5kuYT
OAOm6bOOJcfUgpfS7FFfpEmehHUSJ1jzAQpcCScGymPxoEULIiB0gD0H78lki6YErUBTWuJzpLwG
bN8+gLZYkaWufhKFK3GSDOMeUV37MCXKfM1zKvAQ8FrFed0x7nuSV7M1MMq/9k7Hfspa1tyXi6Ze
NTsbcJu19GVWAfsFz6Z8LYSm3+rVOO9N3CkBh9feeugd37sGWszxpTPi4EbTUvMbw9PihCpdPZrm
T+CLOfCUNjXLKqZXH0Oq36dpmDl9zkM52uxYw0hXcGN1QZLf0uGX7CdBZ5U3uWHOzk66o8M3XeUR
gQkJ5Kuiv4fCC+XanYUZWbShnvTFS065zVJZl+n8WZLT8xYbPYXa4iJjpNPR3RKRDsggybP2dQAf
shs1dt2ExHs2+7EJOexkkZ70+V5oo4+2o6tuOiLTjmrUcQ2SvXIWRg1qqvAM/dwszfgsSUmYWGXR
AqQaJBG3s2OWE6k9iKIVt2g+/UOVGkkE80TsAbjaW0sQgbbRulFe/LKyvtC9RVjXjOJJp747d007
7gZJ9U8706NLoyGSTXPyDwKCeiZmGdtE9NUFPMB3TRkoeowqPripI0NtXoxLoHg0sGinUdZCSU0N
/76egFaMs6NOruYtkH6BidqSU8dAxbil39ydMOsPF63zijOahG+Y1cgnh/yzy/35HcgtdmMb/WXs
57QVjRjmd9vNL1pmxTuvM4j7MkFlaNzooAlEj7plJoKub+jZNEU9mzTaljC1JiN04e1DLmmoZfUF
3nNpY0Mjrfgwd5O7sJH1w70PPhkvHprwkNBxVRJOkWbhnLLZ5CSxFfSzVHHWvJZYGcY39FgNKo0m
3RmFD6CoWW6dYuHf9fiht6b5bmQ6vjFV8RL05hcrYbF2tDrKbGtZo/beg5o5epAw8BjHFJiORnx5
7WnNjoBh+zBCdIG6fV18ZGmN7TjbYNCXDX7yOyvNrE2Zt69IJvN7NxkOsWYeKKzkXi22+qph+N2a
lvbF0g0U0gsV8ipU3gvFRj35w3sV5O3DOLQP+D1wSukkOXC6WQ+Caand+VYwb4m7SY9trZtnW2kf
Nj6tS2PWHeE9E1QHxmA0egL7iwQjAA14OishpmNX/hHs+v9j678ZW4O6W5U3//PY+oL84S++qT9+
4o+xtev+FliuYzOfBrKGie+/xtae8ZuO3QhimUHHyPeYjv8xtbY9zFY+tLQ14hRBlI5+5A/blA1D
FpmNA1rMCH4faP+f02+YfXuA/HV+T8C9xN63EuL+JHGaA8QzNAHAsMYRY1tnvvj53Z+uxn+j7eJT
/EXqwmjdwMbHfrDiQx3jl5eAw7c67IPloGKL59aHtUzHwOWS/uc1/z+8yvou/vRBuhgHkJPyKl79
tde+NtMP6fyNSuXvPsgvgE46ACSSKV5iWB48/YFTRLt8++efAp35r6ovhnioYBCbmdwZSAp+uVw9
Ke/5TzEKK1T3vYGhOUZUd0xOR17aiYvySjGABbUc8Dn3+rCbWOIizGtkJE9q3Gei617MdLGIJF76
POSE92A6TFZDDP3jOaDupldA6rklJ8WYLY4fM93kOOVVTAfnlUfk5V5+09NSRSMPccUnp8b3+wg/
nDoMbNhO0KYA6ANqKdpM6aUUCCSLdmBIlnUNVIYBT7Veejf0Jt03rfJqkBFQzi96q7mYYEviY3To
UqnmqBuZVAMahEmWxCYWw3mAp/2cSf6aipRJgtcC/q48gI30fCjVVdhznNgj7zlzyJDPUz3bD2M8
GHsN8E/UWF2OV1wvSGY17F1f+KQITMKg4i+qKLcYOU3mpK6WJ/kluGrP3pLPUbP4JiODuTdoi1g8
DxBWaMYP6UOcq/F7IKv5QS0WgjaXcgCSeM7rZQvndzf+kgpwuGGFw+AZwqNjheNi/Og6TF1bjpvy
k+EiEnC6CPIlMDM/3U2utB+U0vlF6wWmIrswtQZzBNyO9AEOhFQrsTyXbmxJVPMJQZpO7Ykt76+A
e0MXb2CQeZsn9g/ZazZVpBw+0Gs924v5I6gD520ynWRrD1r2RTJ//nf2zmO5ciWLrr+i0BwKAJlw
A02uN/RkkVWcIMgy8C7h8fVaYHe0ipdXZLweK6L7DV5XV14AiUTmOXuvvdcJi8D5G1bGNu/l7xkr
4BGcWE27uNIHyjH0bvBvTM0ju2c5W9/KZTw4ySHzrPox0kZniZnMOWZuG2JrJv6R6rKxbenu3EL2
j/cUmLqVp0q1oaFHKQ/FNWIxm4hSj0CetUtcETSD1A0OFuSzHUQKBjAnG2dgzD47c5MddfTuPimm
9h6JJ39YeUQHcUy2btNg5CSY+snBndsTUivadQd+89qlzkqXUxgcygFirUzWzqump5+4j00726AG
pzg6VJgyl63CUo7rLYBwiIAkzsH8o3OJrGszNeJtGAT61pDKf/Udi60+cnL/ykTu4C9xklISkEZO
Pwpa0jW8fpPeBxLfYQrkYSxVdVEhub4zaMvuba+0b3yUkNt6DrJzjCy46KX16GcVJnMnJMd1sDod
hB0Ul32lOIe07ZAOyyQK/dcGjCPn+r5oFkJrtW0BU+8P5gHiVwOfbDCt7o/KMfAfeDo7v7ZCdoEk
Sl9reImAannz/fD1xF4hHv6Fh4E7WXdDug6DUt8ZtTHuMjy5c8VKPgBgmNb+6Bodg1nG1nVytbV6
2X93Tb97zn0rvNWzSt91kZnaK9mSAR05UQftClTUT4MK7KFCR3/VEh/xooTIL5ETeNeDMYkHSAqA
+eoaTsdQGRZnPxxzgibpJiiVe0MwSv4yhlZ/i9RjuBnisLlC5WMTCQCToK4865iUlAeMivNoOTb2
fTkKEqAh7O7AFFBqQrjLAJUxL16p6Te3atLJ+JiQ4DuLnPP+CgF2sen8Xv8jIxvFT5gW4T3tlPiX
Ndn1jm13vU60rN4yNSBA2p61KceStk7RB9mKXm9NRyqUFHI4Yqa9PcUcMavwYcI2zymiS/k7LT+0
V7Hn+HD+IAfya4MHEzXzYUzG6giAbVymlh9Vy9jGGLTAfentXXYMGzo1NljFwNtbtQdoAiDDukTJ
sEUNHlHKtfFJLRGrwwrxOHwg9lT7f6E5wsodNz5+zTXHV/xnJpEDy85vuA9DMeGUYfd+k6eqeu2r
pmEZ65LblDPONoz1cdmwCjxHkTeti85xdo1JhrejQ7AwQfce38ATfRGlFJg1EAN1UhivjZNDbUwB
IPypPTCjWPYgYFL+pDAGCcHMbes+CwFMgN6dm8GWM6NEwMIjB2gohiXFuGYOT9xdDmLSCJAHvw0J
QJHqN/5WkmZGE2GrSGc6UdLUT86ACAKAAH9UKqGt6QmPl29MFM7J1NDyAX6ADIvHLsqybeO1+Ras
CbG0E2XjWNOzZV/BgtKHmZhQtC+uJ5o9ZXc3WQQtCaSun+g7xC0Ji6fqrjzIXSA/QktbK8OLcBYM
3aWhNYG3ADk47JB9c4pxS0PsFQKJOTmmyw643wAqOIXNKRLQ2LRr0DiDxOEks/MieCvGUOvf33CX
Ee3VbFFm8OCt0s23c4MMSnOJHobmJ6CMYSLmxVBQQQqn0h7KyIaLrQ08eldMMOsdWDJtKsJfb1iN
ZEZ+ZMq2jj7JSJAealjwFVkmvP2au2U3qvai1JLH3ou8bZ5X9r1X2chkpCL8uAHPghQFCM/8saM1
VBOK4ww3vQ0yRxjwJwqvpuYLmOdGqFG+GBll67xkgtu+TA4TM5pimmzWQPjy3zHf8D3wzJr+kD09
MpGCG2wiwXWDrfOedN5uacsanIgq862rhP29YUPaINgy/YuUWN3xX/gM09eGm6ZJptsJ+cjvjmSS
b5lT+mBwOKyuMA39+zklSOj+jIRsrwcp+o0usRkDldEeAj9hkREzno0y/xqHUoTspXYJG+qGjaa3
1pNoR/lEfVg+UcAdr/hS2ZuwCrXVGEXaCo0WICbfLy6nQFN3RYhk3VSowbREDFdvdx2XH71Eul3X
aK82ek4z0lN1fMRebyyqIiyWeTuhCWAibgar0I8OILp17sXNPhsbsS6rDMOj0iUvseOhoAJGcu27
RrCHmwq77m0uY74BlaxJ6hacUI6TGw1XTp2Tw06e0tKQTYfEzMqTa72i0m+D5/ru+X63bXz45AuX
gt5KnySPfyL1gYP4dGlUUISC3hPZEtpzyBJozGwXuLEJ2X4sCuPeLP382lHTRIy1Rf8SbOj4SPvF
spBL9PF6ImwPchFq8NQbUTBhQ7um26ttWgFBSFJFP0JvHW4MpwfOpMrhunJqPt1OmDdbpyo0khGm
zElWpqHm/rER4qUY0m6POoWqBB11KIJNmhvL3MmLhxac96ZlwWEPBFXviHWlua5gL8GOIg4yCKHg
jD3RhRUg3g2MCm1EHpZrD/RhwJTQkGLHLAWGzw6UEmUdXk1Mw3OFbAbcu10FNg2+wxacS/qot0yn
rATvI7zIeH0jysoMSqjse/11RClEwykqxEKTM3i55sWk1G4eJsiWtypxnIPdy3HtNqPau6MJb0aM
HULAzLO7YdF04JAXeS2mWx0RXIglGz8vp3t7eJBaFTQLDzzORdto8ZL4SnkTCwNhUDFV/q42YrmN
0LfirfWxxuKSnq/o2gkpxyNjCYkBj0zEr1F2bw6JWgMAzddTGWpbCi0NpWdrNJ/HfHRxDebVvUAj
gyYo0o5gB2/acnQWhQTmBozgt0uLeGPI/LtoEfsRbOZfcBnJKqU2wYYuqNXGdVW/RvFibukgdvRw
/OYIQZm4wrTSnTU7xBDan5UtmxBWBUCXJd3v7KeTaz8BJ10PZk0I5dBn876t2ruhQ6tgih5oPpF/
iCdjx2q15UZ0SwOCImHsGeTcxP2uUcdfknCM1TCqK3/lYgxeJAJqm+42gEqtUq5Tp+R689KS7KrQ
frJiw1ks/csyR4mSdAEGlCgFj18gF9xOlJKfg5Zg52Qw4CWDCuho003FfSlp5CzSQKcXRlDpMYzt
8ibPk/I7npF8wVc9+wEOG6Jh59j3jgFreJW6ZbJvu3E6mJGHIjYN250WJhZ0xaCSN9JV001Mrfu+
DGadASAyIIqDwmsw2fZ6IHJu6asw3KbeFG+6KuFIrqfRgRr2iEWvqV49NWVHw9MEcKzU8tSqx5HX
w9mj0Zsc6/yV7b3xY6A5fEmTtNGXyrQK/NwxzTCzaPsbf0I+1YygumKNpO7GhStrZhkZanOREcGb
4imuBt96laGs+mUXTuO1NJr4NreaYtNi+/thK/ZXiwFsydXoes2PJA2dQyKj/MkfHfTcVd6KR33+
QtpGVgJOccPdkOftMYxceRlmNS7jRlhgWqr+kFpBd+y1MfnZSIAei5B2yqJoG/+mc8rsV1Y7+rKz
DYz2SAcpIvqlczDIXbpQTYgWkNAViFF0DTnr1rJdU6SW30SOugdIKnoZtBHhVaGNv5POcb+bhZMj
A5vcZRCkE53AlKTTDukVe7yJT2GYgb1stQEJxahYyeI0RlPVwTGxHZ3Hy9f2MHKqgMUvpkWPQDKo
y2lVR9mDlgL3I/oVjSwoPAo3+Ig8hHyJUT6R74to0waOtdCBhLZ09LxmW3h29oCztLhoptTcKwUG
k/18hlldAJ4s3VbbibonSZTjkq39HpsU7C6dmL3R2u4jgtV8wbnT3XKK6RdoUPxvIKWaCz6K6Q1b
xfhlMATBs1VSfS9bKDBUtMnvXtAMiBI8BZZvEfPGlkZqTX4LqIc20hvoKVG2CTVF9fGhM9vfQe9i
G6e8c4EzLz8KdrY/85Lm+IiieGVrydVUzAK+WiDQahC8LEHrFRdJhwABBn3ZoItzg6uYzdAilmlc
r13XqqAm20C+AdXc8f7/anKUBC3fNHoKjpmAnGymA17j9ibRKTLIIA0fB1Wj9BhRQRp5Rl23FMWr
0MpnGdf9sxyH+6k1a7lxgFetNLhV27iaWNlLTZD32qb3GDf6ZhmGlbqz9JQ0ZN+GhRy2+mbqUA7D
hJY7zS3kNgxt58JMbEhViWrJhsX8uItjM3iF44UKn5VwYQktgNw5OA8cdfiegHl/9jNHX5WB94R8
pD/qpWFu+Vvo/aO6uZeR/OWkLuKQohmJBvK7TZf0LklsYowvPW/qt53C0eEVrotsOR4U9RVuivCd
J6cL5UPUFWoTtxEvrELL1xM1DzzE9jaWZm0bEZo3nEEeWZCTa1SfyMwqYItN39jrMs39Fwg3E9wQ
ehFaJeIre8BDCdCSU4yp2N0ONWLVoOvzO2xeATtc7TbLsmbfuGN260eafeNUyM7t2MaQGXbijxHk
oIpwxq5VSwvTz8P2OreG8CK1EutelvCh6UxPvtb+iHMN9B8KnYzlFmHE3IlsBv3W91t7l/ZEMxTE
vsNgEel9w4q7QJFZrj2v07cqbR+CdvIXg6PbBxEU47bp1XPo5c4uDkK+WGwEDyyk2i4TXnfBVs45
UK8PruA+Jex/i/xPi7iC9mNTvgoSFH7UbtNiRwnA9b8WeEP0o1G2/tHtfQRQGuBySdv8AXHFMC6B
gljeVZSqgC5GXlUD7SnajpsK7wJHs1DBKB1V+pBnHkQPa/S2YTRHolDCeoAl/3sY6KnpE1sVVQl1
0Kf+p2NxarBSM1uyqeKQVIFlnQwYhJicjTXHiZ0G3ffA+299dzL7MYN9sYTdE+zYFaYryh0/azMC
hwncBVYs39ex7xH62C8OR5Ahni5gsdyyh0LIgEhyqbWu8VNCyThK4BZruxJzSx2RUuAbu4623R/U
H9aNpWvmbT14fyr0aI8Br9437FYqXFl1UQEZVIO/ql3UOlpuFVvdG9q1GVX5yiY9ceEin/gi7eVj
FZQUNFBeWAE9AzvQSa3VHlITmaSraL5Qv+sQYwNSL5iT1ZbzePaF/fhDZdedR/MMklDgmtmnSUGo
agf2SY7ajUUA6ZKwiUWUQUVJg/LfmXv/z/Ccc0PNKcGea5loKk+t1jp+dMqPBhdGo/hhiCWfjLgz
LvWmSxafF5NPTZX44IgHc0yccpgPSOt9XxI3EksfU8FQucrbiyRtkp2N+xFZGSWCKhiybdExuT4f
9Nz1mYbAF+CCi/NOB7XgCZhaEaH1SbiLJkDvhU22K2hu/vH5UKdZSPP18ULTwnCkjkP7xDSasPjT
mdfULhtD4S9SX4tZ3Nx4n5hUNFPKHzflaFBBTKfwsk3RrX8+/lyJ/9vD+za+EPRvbHfu0ZxU6gHI
laGeBEjTMo0CfM4F2lX/7fNBTq358yAY4vGfYVLUP3jQAaE1Y+OZCmQLpVunD2cjDfmlV6mpTxhW
TdT4LXC7Ajvx5vOhz80fAejP1D2aNx/851CSBiMwhZqLJHixhAUzI54LwTDSgGxglLMWY9j468+H
PffqCzl77nmyJhGK76etqDE4YnNRO/Le04ORdd8gD6GWs5m1nsP8/Xy4cxOW9rBLPhjNaePN1PlX
4yhQIILwXDBc3VgPlVkBXvGHdeU7+herzIdkordnCVQMH6rFQqOfGPo9iBf/epb21PY/67e5Ofrt
rwGF6kKrU4PQGaDBtjvpL4jnKSb1lOI/v9xzk1Z4rk2WtjBhOZ6+NI5o0BHrinCTQN5aLUk3ZcAS
+/ko524qj3BuX+GExQnw/hlKgn0wabD0vK0CHTLlpQQHsDBkXH7x/M5dkIS+isSKqjz4x/dDJQOM
hDHtWVD7Kl0BIH+23eL588v5aoyTy4msxrT5UKsdmp/LyVZb6WZfxYbND/90NWH+GTwcpgfOivfX
AffH7ZXZQGlg73oZtLp5wO1GowzU1fdQY4XBOKBfB4o2SwmzaE8K2lcr2sdXD1SKRQuF98+jdHGy
oknkQkIrvGqH1QFxFLbDZW8k1UWqxeCTSy9f/dP7yng4rz32USaABfP9NVccq9yxFNUuywc2KPZ4
64SG88VW4uNcFPTQLbgUtmuSNnAyiBcYzaSSFExUQzR7XRbRElHxhRPTy/j8cs6MxEW4oFRIjxcf
Ehy9OkJLN7rFjqUN9LNWH8XoPJQqfvx8nDOPyXCkiWTEmndHcl64/1qy7DJLhKecYoeFca3SF5Ab
yzjJZ2r14fOR3izr72eleDfUyXJBjcqe42/IW+o8Cve5BJvUOw0Zg15HrlWXT99Gi/2YRf9DrSpJ
dV9XgH1tjqzrBqLLGn4YDYKaMlqGmiujcQQ123JjfONiIK2jD6dLP+UcKCs8rm9Ud85VzTo1mxjx
c5cOV33RUsEecbQtKbPFi96Opi8uVMLFPXn9+ILT19N5AQyBCfn9PQXIqQkPDyE5ZmHz5GW5fmUg
ixttO3rJptY5tADsZir1DwVbEdEpUsxksPc24UoRVuylUZUJ4udvJGTnSxhJZKVkiPDdy8mnsITn
v4Lj2lNvjIRDRleMZj3oQQ2pznQOWqy1y0EWckdvu181jWsuGSdeUcJzLhKJliHGeLEcWK+xnvRL
lG7DSnKF3toNTI1zI9rzV5Bh+RcfrTNzzSQUFQUH3yy2/Cdzzc+6it3HyH2JtfqiMzyx56kPiNdx
WpDjJvrd51Pu44ZHACGS0iIGiRjkU4gMwS5kbZdZsfPcRu6pt2brKlDNhS3KZuu7QXMRUnp9kES/
HT8f+czry25Ot22iAwnsc+Zb8ddrpYKx08LWxvITjeN3POLGc0W/5wF6S/z786HOXCQCD1Yjah38
93TrSF+U8+bY5rusU3RFSMVRlGtb0PtxrvZ2nUTusqbBTn66SdH+88HPXCf7KgFUCHA4O+iTqe5g
dafslOe72gcgWfX5QzAHZrrxqP7xNkDOi5ThoDByPByt7+8oNaA6IH0v3ZHb9DSOOSRmF0+nSoX4
x9OU7QaCKYRRnD700yTLEhNKG3Rtiq6g7VeTTeFVxNd9b9kbCk+//ukNlPos2DMNSYytdfrZgnZR
AlqquCwrEzsyEWcb90hPp05F8lUs8McXkMHY2rA1sGhon36+KrQhIX4qrkyTD6HQnqqJILJBPAS9
/cUeZH6X3y/2DMWxFAUmKDD9LdLyrxcgQ8045hpCDLLd1oJaqYdvd4GteFpMcyQSJqcvJsj5ET22
ot4sgDvNedZk6bikOia7yugOiVe+FGBShUoqIhPsFBOK+QV46ePclzobb8x/7DoY8WRGWvh/iTB0
kp3Wtocx7XZYDq8jW/9imI8bxnkYjoY4Wdh9nBYUOlcfooi/etdp5pyqmUMMH/gifj4PP64ijAJq
xmBl1u0PSaeDZg55HBvJTgkqWlR6APO3f5zcvo0R1y8xyC/FWHyxSpofv5SMysJBSIjlsVqeLB9+
NhGjElJM8KyRKjh4Rb51MKEuUdlr6ymniV2PHkAYUsdAIToT0JO81p1tM1TBPqWPjPXHeZhGq7oj
zYCI1rJkczBvC6o5yQVZnP3NM3t7R6ya9cWvP/tgSE9mxhkEL50+GCQJIZgEXl2q0/k6Hr34oA3U
OT9/MGdnGbpKSkqeifzxZMuZyYrPSFAAQmucdFEU3U5PjAfXab7atZx5YWGIsbdlHQKedfIoLAf7
TFnlLERDKRCy+OF+AL2x+fxqzq1ANlsAsEocyrl371fxCSzGELRagniIWKDO4TOF04Rgkjp9JfTk
n++iOTMiE+WTMQfNn55QCRC1OwRXCWdH/9d87yBN3mbKf/r8qs69PPj6bAdJLgeD02k81AlGkoKX
JwXqf5OMBi023/pFs6XYqMByf/YpMeVUC+svPlXn1jwUsQDl+Ph+PPRQOiVLQHbJLgjM6ybXXqY4
2JTxYxlP9yzXX4x2bsJz7MEPhAieZL75Nvy1ppMoi4QU3sUOV1GyzWzLue1Nou0+v5nGuTnCTXQg
YBkCmfPJuuq15tBalNx3btvrj1GoFxsNxfHCj0WX0ptz+m8YmnCGFk13XY15cmWljtiGLppO/Ecg
dQJoTkZFUCchN+gx2jb+6nRrnL3zDids3kxhsf95fy+UX+PCzzK+NoOkTdBUL0bjFaBv3HofOe5T
O1CdgBxLEyMX0WPSd/Xe94rnEEXHZM8Rdj0QcqpIHqYTbbZicR2f38gz95GeNltQx4GiyP7w/U9M
HX5DBClk1+fTr3Iymo0++6L9FP3K+PL5WGduB1YLXmwoYRSIT7cxJhG+unQBOky+8Uun4LDKLP2l
HtN853h5vKZU3nyxwzjz0hkGHTt2NHyxPmyxO5WO8OALLi+2vodRQKQxqh36GGpaCCLuvlWqB1Vr
5N3un1+rYVDFpCLFBvF0pZSah9wQPsKOs9pVBUOGqnR6SzU+IB4weBxdYNWfj3juSXJrKQOYBqff
U6Qh7wpJerIqdpoeAKk3OlQJ8MZue5Jjd5nNQfrz8c58c7hA9lCCDxubxZM3MAPrH0YFt3aAm7JO
pepXelVgbEQR+98M5REh6pL5Qp3/5INQOhJ6Ws4RzfCK/MZKgTgpp7GPUWsYXyxf5+ao4IWafQhz
pf/kS9ohicsnKgO7OmsfiEb+bVnVQ1rz/KKgunVJBv3HhyMWMEwXpmWYtE9OX0ADT2UBnSDfTeZM
knL6O9WqVUkd4IuBzizMlNR1Swgqz9L05uf518JcTkSe6T5HwDSwnoiR2LpT9fDFlBD8HScb+ndj
nMwJT4sh+knGQNBvLGQUlYfaqq07s7VJ4k77mruoky/Vq3JVQ9r7VvQKQz7mz23rqoTiX4saMgeM
VsgBBRxMhXVPgt0uEhjGJinDWxMQxjIfibnySz3fZjXiLE63gNK6wN+HlkuTQh9IfDPmSPiY9v3d
5GWIrXKDUGKQdGqrd5UPDgPp6HWc6uwOocMRCxep63Bwwq2h6nGfWkg0OxFml52mOly0HszYpF5y
h5NNRq1ILUKEgjvEiRlGuqlc+21oIRZO+otCCphNUdxuPr+95+YmX3FYL3QO6VOczE3yo6tmtJmb
yIRfqqF5ccPyWgptA76aZMK++C9eO/bcbPYo39MQOhkPjk9eiWDMd02Fs491rDeTPc62LzavH9tq
hPjQNaTwR43A9k6GkUMSCjV4+Q4R+S0cDvD7vfuzSr7RhL5EkLJsLfM5UPkXRyZxflyqtNxRDten
GzKvzKqs7C1qIsU4wf7QcQkpqd1idNGh96QeZ5zKygh1nRGRaY5IkGRgFvLK7PYWKn8r7rW90Ftt
YzQSlh/CUCZcuaXfSQfbi18t0gHgrSEFJNc7WHkNMRNR50wrQIX3Joy2pTtZ1QI4FUy+ZsKVHvN7
yM8tf+P5MG5iN5225UCOGY4u/n0GAjysm3hNZI/5WAnrq0dxbk0HJGo4Hm04Hsh8y/5aIyK9trI8
6fKd3ryMdJcWY69vEwOo0+cz+dxa9Nc4pxujruyytPD6fOdaqb4kSQhLcxiuPx/k3AfRFuSKWCb9
Nts9+WrolVkWlVT5jqaTuxzn3DfdfCrAPi1CEEv/xWDUKzmzeLjbTre9tmIxylPeFS20YaKSPtvJ
coMCFC11E31x+84tBDZlf74WWPY+bH7TcRQ2aLwcyrS6BT9lAxYYn4pU/W4iNAuh/cWdNM7Ni7nn
zQEWCYFz2qeZ6jLl/rJPi4eUSObJNA7upPo9Rmm5KoQW7mRZEZtZeuIu0v1wR4xIvQ2As1+6gZts
vEKO3xwsQdgzfHjRX9yPsz+PBZEyEvVb2tfvp20/+LWWhGxz+qr8LbzgMTS7+1SgI/n8IZ8dx3E5
KXL8nS1z78epQWaFJXq8HSfRkmpO85KPWr8qWvXFh/TctpXiFKINQMEe/3k/kABBYPloL3cNnpGw
RuLa57dwgA6xa1ynRfWQpd4XhYpzb8tfQ55uWONJpmj0dKg//bAN2uK3J1PE7fZBFd0XZw5xbv5y
IqVJxvaRs/DJuajpXVlCl8tYZszxuQnhCUSevQT26cJQjIPlHLK6zFiRMZTPXgPNmJWZCtGf19VP
kqLKk1+5JBubOBZwteEzAjx1Tz5UsXLzlOQCqHqbwendR9di1VzYeY1gSquH1ZTMpc3C/KP3JnYW
QmUh1D1DK7lCilOuG7Z8kdtBbRpFtG6z0YQ3BwU1zEzri9l07i54s1N35kVjVT25CzPut87xJ+ym
ctqTTWEsGl0+WaV1pGb6RCBW/8WA5x7x7MxCKONQbD297WVsBGPFZmgXVQS3dmWrys1bxKsISChf
1LMm/fMX5k07cbIhRDFjcoG8LhwzT64x0MjUIYUj29lAHZYwiu17GRrdMhejdQyLNH0szYyILYly
8s0u4Ibk2YI7bdYNkr6t1vco1z//UWfuO5uN2QLtYQz8cOT17NElTFqkuznziyiM0b7MQ7aNI9y2
p1gZ0w5d5OvnYxpnipioEqj6zKu28+HsS1TiVPodb3QNi5EKQCCBkPhiU/uq3nqOLRbMFJSTVrr2
AhUuR3oyOC+ksfr8h4gza9jsC0eOYXDMkaelQh1pBDzeKMO3HAtaI7OvIRLkB6Otzq0jd8bZNzFq
ZCxW9SJIKSIbWkYfNVJhdwOzQt+MQIa/Q32BvdRM+ne2xTB1eqYUjilYa4NnbZHk/yYaZ8GS3a2l
HYdrtMJypbS82YV25ayHEEarGxyBi4r7ROTDNa8tJjQibaan0G29Q6o7P/R2TL44mJ+7fjpgeNDn
5Ai6Uu+XVsptcVo3gutPk+E+RJa2A1URAQrSws3n9/rcUAiv0RrgRuezcbIBoelUVdn8WfIKEYI9
c2c331AmBy9Mg6fPx3p7bqdv2lz9FZxe+QyeHv8BZaVtn0UcDjpS0RYNDWPMXpM0tj4sWugSqXE0
gNfdNIMJ/djUgluz0Qh/Fmm5LXMysd9+0P/HN3yFb+D28zn/D0pg9dK8/I/feRM149VL9vt//889
8zhHkPh38ACv4vx/+jfBwQXGwD6GDpwFj24W+/0neMAz/pel8/oKSi7MK0r9/xfhYPI/ATsl0WIO
zUXZ/x+EgwAJwSnHdW0W4jl3wPwnwQPUXHhH3s01VJ5zhq7uSRQMzhxx8O6YYEcyTo06PAyV4RBV
WoIwtQggOpaVo9WLEfg11t3YuwdIU6Hr8VFpwv53MaYEIOqqnYIf4+P1T+3DNDnSX7P3wI7V6Ppw
2wqZya0RO6N2S4KfIt5e2tayQ4MEKRAuKEh7s+5w8WXIyFKfQKNFS8Y6ks+itS+8GPXIgoIN31Rj
amaSe0FqJcVfEm0Ndg5LsDsEqtd+2S0k9v5XjyLBTzdFxd/Au1kHk05cYljOsEPKdKZFPF8vzQvP
BOhZe5l92UuAMlnX3tXEN26c2hAY19JOFys6ndF9Gcfj7RDqzRUy7uwuA/ifr52h0MJl7A7oU3NL
hz1qx+VdapXdlr++AqBbjDs6rNBXSxUdjdDdDpGJjSYsomJj5Za9NOsQsHLDIZx8FssnJKlxzKfU
A3yGejG9N8zBJo5dPgfdWF5bhHWu8kmIm9aMSb8uRrkKDZOU1aleWbntrLUxshcDqYU3wtHSK5H3
+BT6mpxY8uQXGDjCn2RslVvpkJimnDw5GlmWriJ7qO46JTBRtVRUL+u2llc0twS/rZ3aC/ARlVkU
Vz6BM3/iDsNAl2A8rC0kBoFy6jtKAD8t/I4rw8ckb2thhR+Xf4TW9ORJDZKlQ4oBn8JD1xO460Re
fh/jxbgTgzccRen0N1GtV9COwldyh8MXIHq04IPhmOrWuLJAIyxsE+SjskvttiuG7D5VSQZQLq2v
TNyDSxzIaul7ya1K4+ZKA1i5jHhjvyUDyn9Zm8PVGNVkTA6WuTYsfikWnQBstB88TK6jEeTgVtAZ
47zw+GvjWK31sjSO0Kv0w6i3v1L+/HXQypRUXMhQxPL53p0TWeWta5JwOCk/9hdlME1XckaEY/nR
tgmux+1EgeFON5nRjt02eEKkPI50NkslJOQMs74sBjH9wLhhRYQENiHxnKGxKiVys4UQnVxVSdJv
Wz7yG62C6y+8+qCH9mXX1ZWzAJ2a4hd1Y7QXgPxFnqIBr5mDq0GHptX6WkM4dfOoaekmrKc7NwLH
5DtHEoCGRV3l38e+jW+o1lxr7NIMQglXcEPvjIp6Se6WP+vScfZZXDyOIsxxyNfPmaNSuHUmQQZZ
ZB7B7afLfH5S4y/oAnBGZ7Lg1OpPwICHZTd6Po3STrvsOWVTUSuDVazLHyyG9bVZZvhpa8BtKUrv
/VjV8lHaGmyDGF8Q5WgAIWicOBgfHB+lsB+ZQIH9at06mdqmTmXu4/owNdEFGDVMyw3uuzy6yn1S
FWBDQ8eS2Sob4mzd92W0Sfp4wBYV13foHtNb7BHBvou5zeOUiD069OE2GyjP5E1CDiW8ti0pSPal
VN1hVKLf42H2k1Vv1P1tL4FcGKOGWHy0YJ0TgM0LVtSy17EqazMBvjIALd6Mfi8yUnGtK6LmXouq
sNa2PXkPMQGFG0mk9iJ0I/+G/lF0bYX1Sy5LubeqrFpMkfFi8+VvFqHSm+cacfZWz8KSbLzUPM6x
Qxsd8QiBmfBLO7L3Ziorti2WXbYkrHdpoYpi6eTj89R6wE591ueuZQ5G4zA+I6UFYgZ6sbqvFFEY
uo2LwM2z6wITvrfoPKxiN4HlGzhg+pDAbY4D5SIFOrGop7jYl0nn46HMYawUZe7dNbHzpyz0fhlg
Tdj0oUsWFY4vamqa3bjY3yj2+0sJhHgIlkVrAYXDnU6dbSKowYWDtxlD4tFY3Ms+HdpH4ghrQ+4w
5jUHlHThnLWqVT9J3oa7Hsq41dlw9qZ9nSi3gKlRDO4uaSGLXQxS2bcDH+x7oXxekaRn6u1V01nf
yZlVh3DKiC5sJmG9Nsx+SIwtuaJLQ/MdICh26dxVxBWbK9/Q1aEwdfdQjb62abw4h3JbNfsxEsF1
SPT2PXQDlHiq05xtmFCuXeLBCn+UrqzXnSlJLI2C8GUWb3mLzFUxzLWxkReBUCDzHIQrNoR/sPBd
6fJ+CAJPFmKYgL6xtP8BmkxdnYggAMldXd+Mg1npKweXtsLtA8RgEVsgMxZymFpQ16J6qZQe/eCb
HOSLPmsvsQln135neX90tuaQ01Jf3GmAhZ807AxXme7sIX6mv7NM2PDiPStaRKGosC9aRJMEnoz2
VtHtM1bbJb4dc1yNcC4BjPvcxUUch+4jRlULwEyd/iJfOvZxUZkmQamQlm/9StqPfEdIdwBwsmnH
0dSAEsxGfCMxQvxh0TD8TGBISBYjMt69JO9uhtkixkE91G6i2K7LhSky9QMDcXLFpharLoQKCS8X
vs+eeIf/w96ZLMeNpFn3XXoPGebB7O9eAIiRwSkoiqQ2MImkMMPhmBzA0/8HOXR1lllXV+1rI1Om
yGAwAgH/hnvvKT/sQZZIJJunikB9kzlWk5xKo6xjo8z4sALplPertCRGQUWQRGj2eVLviInQb9sq
U28OOYyfCYHm3yn2p32OyqgLk6AmsmGWJFt3RjE9NA73m9CCXvpu60t/v3T4lUMwdYwrPJJbjp6m
2u9sMRqGkmsynlpjsFRc5IWEPeHVxYv0kfKEvrCGa2FDsiGTwZJ37tBWEKoJ5z2Mpt4CYyEbmCBY
HO2W1+lvUJISe9fkejnH5Iw4h7Gy82tC4OtBIgsmImBsCvgcdnHg9lz4IdPpOrJK07uQLinPTFAI
NG5tPV4mFBeAJFykWC3oM6biO6nj13ML9LUOjBQ7NPr20Rj7Ie4R7aDXnkbIC4kY4tkr2lPvMXcN
66rp3uClDh5rn7E3onHuxSsW0LaBxxEsMmyxTH66FFC3ia7aGHPIT5Lkg2fs+/UPkfZib2XVVGEz
80hLxxUutEgF7GIKh3gfdui6dxustvd9cjokNlm7pKCqHZyGi7VYPz3VZYS/Gta3YMgy7P+1Ndsh
cSyYKoUpjqk/89eSFCj/WFgZgetlIqeIrEvjxxRMxGlj8f6e2iS9OMEQNAQUmZAQVgrIHXuskWtJ
74nubTzjI8DJQVYkKd3aGexT8poHQ/NMO4vp04IQfTP243KYCJzN4rUj2rb2rPJUpOWDvo75q2y8
O/SgOH2xWU4k2ChaaPZcQ/BoD4F+N5LbEmP6hG3qBMAW3YrakAQH7yBJxm5D1lX2z8BbIQvZogUP
bS/eAmtW2eSis0cj8rDP9UNACg8p0ea6U+aanOiFp8Nqk+O4tla1H3V9vNAH79yxqz/JXx5Jax1d
79NlmZ2FU99k+IqH7jl1vOSna4tkPwndYndhIweOwB+Mtxl5ACdcPOgSk8TB6J2TnmmHaWkXH60e
TE3YbX+0WlZxa7HUrUhk9lIlM/BpR88Oeu5o9AfJeOnaGZiLUbr+DQhzkiR0asRapYyemeTtm06C
Vs1JBgsbMy1fe3glLOUSRSJJhoMi2bXMavHVrOtNqZHZoBiJXPgNq4vJZvI9WfNhX5P7daxbOe3T
wGpOskqt2CzXl3aZ1RgZpEb8SC3pPdDJa5+Gnv+7S/6j1/0/umREEQHL4/+9S74vqx+ZqFGY/N47
nz7+8z/++KY/8Xz2F0ziBvpb9lTM8/5HziEm/C8IuVyPteImmt1WP3/i+bztXzavBHocBjZ/hBxa
1hf2RIxpGFSilKCx/lc6ZHakf+2QDbQKTBdRfPIM2Ev8/Va/m0qfBFRDnu1Bm2FqVfshI+fagsP7
yA00EyeH+M8mHPpsdXY44EftORuc4oNxqQkodNa6Fqh5XZOARMycBql9XGR146eggx6gc3Xfpy73
3kiVas6ZkVY3UOLMONCg5ko9z+uzOSfl3oW0Fw9T0VyKVmrirclacQvevV0P9WIcUsUML10zs93X
k+qCtymntjz6+pbMMMjFfZ0U2fIPC5MIoNp5dilMMdg7ywUfFAVp6+c/pkHLXscOf/uREhKnQtuP
pXsZ+CwPNCFVTfzsqJM0NmPkIB5L3aGHZD659yUAijvR9/y62dx32PyahfOOnQdg+nlXC6lr9blx
8AnQtUABpBUvKeaTO5A+yUh6S8XrCchlqUc4ygniURWP0+QZkZFRj70rhXBj3ZXcDYBlA252VjQx
hUhK8HTdSnaLOwICh3RkAoiZh8BOkAAji2Dq6hStvUYl6BNg1F1KWjWUAJ+E77X4gFi+9A6xOXW6
OPHEmovkdBq7FPv9nHR3Xk04iK6a7kEnPiVcyc8I1WRTBpGafMJaNR1YNZhPpebCFSBScQ2nDQxi
VMrZE+a2/PDaotwpikakDQupxRtQZNrQIh35twc6h/okBOxvqiAYJLLZcCRTNZ580l+9MUOhsAFL
LDdL75FiQTbKqjlGAgQiaXCssHBTwSA6SB67DX2SNBpdWJmQwEUSc3tP0NNzKer00YLY/qCyyXus
qODfstpngAMj+dy12fzI9SD2dBD5twqAwUNliuWlzFrNjEARThGUu4T+J/fugqBMvmXtbB3nzNXu
NbjGQ0h9xGTA66xLQjbwAUMKlBfDIxroG5NSkDgbAUa6RvPUL3MJAi3JEH44hbTmKK87b47Y2q+n
pjPh8AVDX++ob4aTIp/2oOgQv+HFt26C1QNBY7SO+goLmkgxQJSb777sql+GspF8W95K4nyKPWFX
goEle8t0Hrp89U6dcr4W0ov7YrSt0LZm70IeOmVlkZO4j6VmnO5HNJXQt2ZxtG3Q50Ox8F4DYOwe
s8ptvnX93ByI929/KjN7MTauzlD5/pl3mrqytWzyFVscO0s1P5IOkZ0be+4A5Fjr60hBXu8DaG3v
hej0G21tcCJJaBVnWp5gj7HxcwrI6jEcHdAnuXq8g17xRG7N+Kq7RfWylGv+YqkhdyJH+uWL1Jog
VsDcjq420B6iM9kFiMbIYndvlCjciKiw6lB0FvwhdgFnNfeBgqZWFi02/EC7BxcCV9PZ4tAdV88f
mqSYz7PWzl0k0hJgIKglxjj+XIXEUZNjRMO7E2psI5UQzsHrAk7BY4OcanrUOr06Cx2PH7sg85vt
adb9oHXP+do9Fa3mfZBkxWiLkoEcSUdZHvjzdi2+el1h39SkEVz0wQYYVvQJbMn0FNi9RzgT/Cas
Gf0TyY9VTDSBeHdHnZZSreLBgtH3U/5GfzI0gDdBrdob4s/t5zSzncgFrEdTV0sAWWuQ3iLsG98G
R4MqUqVRUtZ6tJbgHSgDuzOoPZgjOBg+aSWw+U3yAolC7RxXzQSfjtYrwfz50UKp4YezUgtAthZH
W+mighoGEzlnaWeYvuSs7cnx2ixVui8emThQHLaDAU15nI27qc+bzWue66TN1wwljmY2zFehbGjD
ZaqsJ0gb/s9S1ZCXx3w0rcivFMOThHrW1hL/IqbG+TGSFXYTuEnnQgQDkxmOujU/pEbDEGb0sz40
mWreoi83vi6AJu+8NBgXcuvoTHCvVV3Y59lJ1P6Uh3jc/YtmmOKuz5FUBcoR0aDPKHb85moodzml
WoK0JesJNC2S/uTg5DwMRJJetMHMo8Bv/XdbdM4vodkfeSvNi+FN/RAtG5WsCoqd7AqND7lW3qo5
828DqywvKHzdIizW90w3ZcjESdDMzs9C755mueqRb7A1a5I6CalYs32OVJJacg0eGa2IneaaGSk3
tHXHVMvuKnKZ9vaYJ3HXdMZLjunlUKQO2ePSey+wFFylSWpmJivxNfWMjf/TUUAWBLqSm+NUt44w
UqJWm+lWNHq67czZtri1OxyQv4pHrtwaWmHApBLq9Yece03f0GoVZY/tf2PzZ595hktsqhatGztf
piWlUz/Uiebsq405Z2z0OR3uabz0en7RutRji92IwzDORP+N8/BmduRlVD6Iygm03dAbP4vNE0iw
LMQ7Vacjc1VYeARaEO7YizIGYm2ye5z7XwaxmDtmUuNTgTZ+N9mKDK9NqWH7bMStTiOjdwPzubpH
VmpgSZ4F+jgywCxCQ35j+9ksbiOty7STGm+6jQLoNOonIXPVd0nxvE+VX37UG0RwWcEJctv7zpzn
syvz/mRpHPe6hxdDOvwtccASLti5iP0EVagD1I6n3DD35pAb0BC04h23MjDf6reAMeJdCESrwNZU
1tnsi3zfDviFRwqS3Sir4AhQldS4mcoLURzEFTObbvLf6IvV3G5yX6gfOq0ZghUwjRYpd++DA+eD
5/41H1MaVYJujmqyZJQ7t6ut2mOzIR/1NjD30Anfpd4+jiOeW6SKBTSk9cAtWqPp1F6N3GbklJF5
nJcrFUalu7tSF3de2xHizK63l4eViUuo1yWK2ay5+tpQngvB3AM1gL/BT5hi5hALbGLN+rXaQJfV
rVVr2pV8WnWo3DE42gvUhtWqH7WyIX0pz/ZDrbPwE1oTudXyiFvWiMu8rA790Ap0iYBS7FTQ9WcE
FzeTtXIT9iwGuWAyubd7XyFk5pguE0Hcr/FJwB3RjctG6CRuNTTz1uEgK+F3NtaIot8I3vN6kSjR
uPxErx3deWoeXW3yOYwJ7J+c0Yj0oB1Pc90FR6ZhWpjmq3+uh+URB8R3O/Ge/71x/G1v+H/1Ugbe
sn/US3EPQon011bq9+/5o5XCAfBFR57AShEZihE4tGbqsx/+8z80dN1fCGvHweaikcQEbv53K2UH
tFIYLfG0+CTL/Lam/DMz3v5iuTYqdFT3fGxprP+Vdoq27q/tFBtPTGeb5NXCeYbf4e826S14JzNJ
luzea1uYlZVWQzRUmblVNm65HD1UBAQ3lmlWMJe02tvUrDSIQ2n20QMRJA+SlNg2orGR8ylbJbxi
gWzufe3MYFc35MSFdt0uFyEpDF9yBOAX0a/6R2GlcxAaI6EP4WY7XeJamybrQD6VeMaV7pmnXgbT
dJ6tvFO3HYPrHU61mfnTRlcoF7e8bcGvMTVOhtBZtAuKhjYP+ZwTqVk0qxnLhVZuNMnUhbBysic2
MdGCzOuTPI+RvJNNKRL4SQazVzVOFtlult+yLlVEs47eUUMtznKvpkTrQN6SvacdzGI0Y2EGL6qZ
sbxohAZHUMi3Z7Wsxcvs9G1kjaRijct8yQIGtEfg6Z1hUB0ayRCPoirmPmRjyj7BYLhCll/V9dGq
JeVqIFSxeZWZWhkPuZk7rKDW/qFvVUEVSbv+ziuy3JR9UCTdV1ws62nobCLDb7wO4PgOgU3Y2sqd
20Pnt1m1M9Ej3AqS2nK7QpSxGIbe7N2VLE0jUtwCB+uIQ4UU5Dnqy3YavZuVvK4OIq7R476Yd8BW
xyKb4Gl0M8pcoy6NYCI8GQeGS26AgZGRiZSvMU6Ge+PYbxNevWtPW/FQIYSaPwj3aotfQWH0v1C2
mMq6M+kVa+OJXtPYuwMw3j4E3OO9sm2AkiVrkr9UWhLzC/CMF6orExQ7sK5PuR00FhEJ5SNlAGtB
OpUtikzd43KZQhpzCptqLkW8tCUyN9NASFmAhCYKfN2vOUF5pcjujbydrwNArjxOtMqM86DLoHDJ
gdmXP3g2og1e7cikuzzqjT4RXkANfUIw1+1XJnE/hNlW7yYBPhY5lr3rhJDWs3DwEzrpFHWPRT0Q
GOfeGhSNTVqdC8bKxtFuxu9ZYU9DtIIdedg8LPC/7TZFfm3rVMp2va9nRztMFjGZHj/utsImfzBW
Y35sxGAgAyrhOdhGwoJc+moMiUYqb0wjlSrEWT7Ffuk2G9vGucvh2UJoHir74rKJOTfJqod4/xaa
/OwHz7HY+3pt7EdIt27GUCEebfeie16PVrtMvmddFqDnX6dDS8j+riSH9TwaXvtc9NBYGs953K7s
e3g8LEJY6RNFZtyuyAqYDrYDOdfkqm2ptaQ9W63+S+BOuofRnr6mbb7edNJGyD+V1bHfFAesytND
UUzlIcl7rAwS5qYJF/cAli54Sm0NiaHlmxeoed9WU79vrALWnZa4F8AxzqXNJVCuolcvjhR0QgUR
ipeZ/cEbIW5k8YzLCqBNVbp1ZUA1EjjYW780z8+INOXV2JcrUb7jUL2jwg2iLkfdGGsMhIKwnFz7
qbWok0kDn8S77S/pV6ewSbUTZcfSqsZy3wR9z2O02ommyIwsYppDOU7VSemuOJezrFkIF0yvp2Jm
WJ36R9DBCbqOhuN8dOdiPzgpic3eOCBNCLLx65Dh1qh4fb72s3zkshZXcAaXQEHgdMokOGr03QR6
Mzs9+wwtghA5qf9BUmj2EFR+DptDNB9ergfkvC4EMLY1Y7vdImw9XHTjlLjFdWAJelqsaY5Lru4n
QxNtHRpqMY/BaCWRGtZnAMAG23WH2tjzZH7HOJs7O63Ndzo2FRKvqcWzIgQonilz3xzYXrFltOsV
Qlce2V6nmFigDHWsQtyaDDl6Sun5HcHGxE7OGn6lJf6D0pFEl1fsNWfbpK9rWJWtRh7cTyS3PiwE
1O2NKh0ezK5rb1js6U9Motcy6iXG8r0QPSgmhlk/fBSXMbBGwVpHE/Q7ip4ECDHlrDGkv9h86cdm
arw3C12dRqhAh3CFW06UDcvkhn6aKVpR7vwE92ih50/urSnXlHB/zdrbqWE+pzJob3zlZGcBGeFB
kpwYD1KfeGWDbPkkTXV4wicji4h5GmoW8tqYqRtbNuUs3dBAYnBaSccfI9uU7Ppya2fMIsChY4pb
zIpFpFmyu6yNAGNLeDHyvOBWTnjqQm8BJnCyyOe8zXRDxgbrkO9VP5lfC8TSt17rL08663CCp9ws
uNrBPBwnf5hPArCvHQIT3dJfc/2+m9rypQ6EfGHD3D00Y5V8a8skvxln8hAz5a/PhN8uOxpCNlnd
tMATYAqoI/HNGG9JXTDKM/Xh1FQrkcipNz6DQ6cDIQ+9ibXcoUB2QKlLPdMfJExsa+f5iTg3ZF8N
AMbVQob+UpdR3jEg8THz8DoO6tWePVROU+ZCPakntDxsFs5Gbrjv2PF11pVJkz+kQ6ZYk+nBy7I6
/VG3Vw56v2HpEPZpn+9dwiEuXt62XxNvguOoOR00uzRh40e68HwZJaGbfYuFKvp3cfxPFceM+f/h
ouHhE3oah++PJv9rhfz7N/5RIXv2F4xJvoFYGT0+NSgV6h8Vsq9/cTafZ4DOGV6DtSkz/6QqmV/4
X66vU1z/vqP428Ih+IL+lFWD4WP/c7eS9l+gKv3uHv+LJI8EG8JktiANj5r97ytkoG79Wrf6cnQQ
asG226iL5P5utUzCJ3gXmIVhsU/Iu3qvBpeTw+zBO9Dukxm/4oItoqzS0YPKfqgg9wSOq4U9yS1x
FxA5PST3ynWXG7YGegypbzbCtfYdxrJa3+/Ii7a5XVUmc0KrN5DVY7EeQgZgfIK6IlsP27iIaejS
nZdCkh4OAovWcV2fE1Oz0N9UXrbrAhiMO5ZC8iktuxkTkgykHxuz7mFZt9wmKg2BeUcg6lVbL17G
6EOSeMyaY06e9yfNTPquVi2/nfmeV2cRAN4DLbAvWV0lrBK9Xh8pa0FCI1tIzZ3QlPMQ+GxPJiso
7nORDbeT6rWDkRQrSen03SH+8Rn7BcuUwiM4k6EPhdvMgAPBkEvQOysaBoltoodT5VjPfsfLbGge
Sr3RzPRzA6Nt13iufTRNme7MgFeeaF7jrBDiPwya5cLhWOtHfa3EQ4EJ8j5LfBu+PJmpZ5ZLMGv8
FSCMyrw96ZT6QGB5fcvCGST74rnUEvC51yJCU/iCdXC4jMJ+7Z10eCI8oQFBC6iKlDqtSNuwHv3y
0HSkZc9VaZLta/mHuk3ROU1rktzaogR5Z+lsR0Sz3jrO1F/hXfoYs93EOVscbL96jQ6HoL2rNz2A
H2riXtkSWJ3+YMNIFgQ6m9Yd88PxbRuVP3cs3O+nvoBgV7sAY/whcqByhl421AdE39U5qLrkErRF
8+gwzr2FU/qSM5ePS6GX8eKOy76RafK0jOBiXc3B4gNnQ0c2FpVlUVyTUer3o9Z7cUIG8il1xaEs
LH9XE6EfEbUs4mQVNW68SSRg0BNnP7p1+StQ6h10pLYXNvbbEM+BceUiT8N+nuWpXzdeJfjNneE7
iurDtGO3cR4FV1uEYPcGGTVUSV+6MOH717WmSsbOou0z0iXp8nyeZZ85UToi/DBGIz9XU6a94pBI
T+hI5NWBX3W70D+fPb+XMdHoy64z5inCRZ3dWRMywobLVoWzu5iHdsmScGzgEaKFY3fVuqOzQzs8
X9FtOOGU5rZID65dL6nxDNB1zvcU98pCFGCstjvGBYzBzL/Sc1HKRosW+COUzNJRT06PYcEOHVlm
xjeDQr/Y6U6RA9TSvcfBz5LsZbZXqKMjoUrWvgkEBJHKBcfqG1N+F0AdeAlYtOjk9hssN4B7ZN3O
NoTmvJLO0hQnJUwWMBVrM36bApVuc+gEjtqnibwa9TSU+cjsM03RRt2Vlj4Vb7BYurWJ4S02HuI0
p2dk2brBGk8IM7mzkf6cvtWIpcigywzyk0Eh11yeSiyovMBRpuAi85lf3yf2JY2rovH9naytoUyP
0GDst1E0anj3ygBtwRuvUTBOsLsGqOJDY7EMapKSqLgQ0BYCDV3ARQsznYj4r005ukukS3QqEQ5g
9lumZsy7f/2kvs3fO9GLX8P/2/T276Jlgpdmw28nxN/+66sgsL3+h1/yvz7QXx63/6/fHiT9FJta
/S//sfvtkH0cP7vl+tkDvvjzlNq+8p/9x39OE2CYxD/8oznW4VN06V9P6T++50/hvP6Fg4N5ivf7
1t/6m3Ded764yNWJ3Ns8H5tz8r9P6c0i86cMQP9ibWmKRIcxmGbW9K8cygjz/jq2QsQfcPwjlHcN
HPeOyw/6nzr5gDxNKku/Olp++qZKVuADdKMdZutX/BpPSAGPlIby1a8NpLWKXtdDKD1P52Hx/N2q
IVm1VL2cegANYWMoBxkbE91u0dvYI48/GqagY2YxueiGPD8Wfq9ftLRqv28TtatmcvdYN96sVcEw
Z1uf7xPg8rsx9a5klPsPkJXj0h/qm0blikejTLWUJDiQTPB4UTYR4kMXyam+X3r8b+1gD5DboH2S
Gvjo9IkTC095kYEy8uuGoECyOGPCz/nII+R+VMgmmT+nL9ycwKGyjz94dZXdDnpu3BQWz0nXKZoN
t+92jubKB9/ydnZefRvnJUSuyDZWus6x9qYfgjtQOFmTiju7nX/mDWl8pcJJakHGDttKugf2iaRT
2p13UJCVmR1VxFJY1sdQzLRHI59Wim9cAt74w5wWFWnDdC6CkpFGLtHfrU1+WIcmZSdKOEDmNVdQ
LPuhWvYM1e+Tpah2oybnY2uxFJ09YVzRYVWvKEXbF2cq9nWgHslPqa8lCXwXcFYdQlOfHUeEhI/R
oJWqnelPeiQbWb6Oq8gfSyuzT1aP6hqQGVCFNp26J2mxfDGxzN/Y5bISgF47HclUrrwkWZvfdaJS
r2gh+g9KtODbXFvQQdh4wpAQnn/JpqDe9Wx5T3Ks/EdPqRKAgFWmyLGhjgyW3755eYFluCDq8ltT
4vlyKvgcOky6O7sBaIZgtBLlPtVbwOHSBBadW+Du8sAcoSqOUoY9Cr5z1yfUVKvQm7PU1pGdHDo4
1BgVLXNocOje6YMQNwv5IXtTecV3z5w0F9YHRBTHzJNvhVmJJ99CYTnXuXgy4H7dWTDJbmxVBBcS
KorvbZtw4GCSydNtnWLsNzPFbthWl6CF87uRe3pDhqc979hF8v6pmqDhQbHfdPJpiTvkjj+kbgEQ
Q8r+sxs966RZ1oi2tif5Nu0EXwOl8oEXUIsmlnjAfJmQf8UK25zngYf0zHEZYx1i1INJEN83B/h8
eXT6iV9eguS7epTNOXmb+nwt3VHc9MJx4WcvvA+tX/GAxjBnclcxnt0twD/iGeTiW8bn75Bj5/HC
GYkN5Uveo7fc3I/wnvO7Rdr9Ry6ZbhlMaj+duZsfklG04Bx4ZkVStP6eFQ8PXxGi+YiIh42p02ET
sZLMf7RnrkFAG/WvCoU2Ippm/NoXtNjC3ZJF8u0XxwS3XCmshmdvrvlCSmTz5EzcRGIodgvgkn46
FMouvv92pRXOwE8DPAG7wkARdJPPrJmZR4l71ZLJFgISHyNnldU3O1Amw2ctF7uhtr3HzkntkyiT
+WrMMK+7jtWmmSJpxKzGmzqOdnPWanJLQzOBLoM4YviAW4g4n6UvdHcaD0krcU3Q01yV1OpdxhWJ
FCFwku+B2clQQcgiwyOZeaDJ5yd6RD7tqzTTngAaoXF0C/EkGY8cRDUw8t/eLaQv4ilPF/bofZkQ
7ELOAf5jyKOXxbOdi4HDIAlxrzJEcVMeHmB4GnnVzFW/8kfu+29IY5fIlET89sV6hz7ybpLLAwXp
10mmIpwc8Z3tAphk6gag5uYw3usqfcg2TUM1ZMe66H45KrgJLIF9hvarMb0rfNW9NWUHGoNvade7
saPP/gWyJTe6BLVYD1ynXUTkm424DpxjI8pnMR62YcQVEsYz+Cbjzp24h5eGD0TDa+lJyARkp77c
5TMqkLmICeM8Q65JHgwkavfGbDJvFSmQLeKwsoMryiL0g8lGplIi7W1ld5ymqo0Gv5RZrHXGBz6O
aJLmJzHR4kYyVL0p1rHfNWaNDcB03jtjODa+88gxWQFCGq17OqDkDTbva6/578soqLKbvt4jXQJE
ujBz02priZnfknxrdiYURtcVTxjCbEZDxfoBUzYyV6wlzgpMqB1wIhRjew688mAVAwtoZ+UNzl1j
P8sxCQu1lJfSNZ7dhZWqFxApPS/1SSe+jLgrWUJxGtvd3JQJKpPxjCGn3WtCvEmdIf/cCP2ylLp3
ZguSH3C36bFD6owOmC7SsFywPf9lLe21zX3vMze9/GgrqX/3XA1nU1l+HYy++LGgB9rxWSf4xpJ+
pI+Q3JM+GM52kNhwJtaV+wGJZcTbrha9A7Y+Zu+xGSRPsu4/sgUZq974y92cdaBPrJQFeYQygHFW
s3bjbp3M5iIM9w6lW/nIZcXOwU2MB2tdbCS+YyOQuoEpKAFJxWxhJlzeZvvZO2a5W2vztJATHFpt
+2OsBLsovw/iwphe9QRhoC447QNTOgd0au+6rb/JzDoQ4pA8K6Nd8BuVE5NTVRLW42i3ne08J0uj
Ry4fQzRSTfpKwmsfMcpm4677FxTN6Y4iwf+wgZJcsTAZzxArtxrCC6yot92FjLRE0dKYiT9Dhyme
C28sWfbb9WePuOlz6Dpaxq6Gtpki+xGTNu0509W+7PnelGw3tvr6nZcU4pGAJ9RqmaSyAjXKMLvz
79qpVd8bpp7f2WBbSOptEZHQtoQwilck7xacLszRoxdlDXp3JD9b9NpcpJdpHkoWJmYC3wFrlHtH
Jz8C5JGIggY//Ta4s3bvGh2aHMucJW+i0IFrpfjsy2K8eE5nc8U04G+EdFp2+6viGGQWfCeYOp3t
LWcmIW1mlwAa+xbIfLgq9FsQ8PBdoRMNGu1uAJd5olIoD4Yu5C6fqyRCMig2E/v8q6lN8x706/Cs
ulwhhvfkiysHEVbcC2OiEYDXeIrEX7tF6eCtp7KmCqunSTvrghtYy8QWKrez6bgHOFVAdPcMkXye
ViUPi1399HoUgn2XqPvS1fTbLmm6fWWJ7iARWESjKjF5tt3tLIq9rWmH1EzdqPLXt6IDYhMXDcF8
ZNl0EfgZsFBZX+1hOQ6R6Er7sMILnPNs2bpDjoERa7zD9PhhLanxykn0nFyTf7+Quf8kWaQcfavU
3qwhuMPd0n8qD++QdJdhH7QuBpIKWROj6g0wlucxYk8+4pjyw8nXr5yg4r7xWOm2m8ap15WDWHA+
zCT1xPhgnhZSZe5wXxLI4PvMmBvj4Kq8jyoDkcwk0k85LwcLR0E4SVHtJpKedjOZU+dNMhONCNJO
SiYXAsOuUOqc2EtghCyrO98khZ8Fw9bwl8bOtdZrUHJ3NW68UXPzaVewDzXaQ4nMC/GlW8iYj3Cv
UBwyZoFvFmhaypGQSh05a6CnC+5IRcLdaab+BcRDqVJGoDFLZ7f0Ba4+vzUBwLK+LkD8YucScc0E
2mQWPWXLe1b6yFJZXJFAdtyEoHNtP2oI7vZ1E4xRao/qKfHWdWcsa3+XFuw5ismxbwdnfZUr8Rhr
615zZgJRAS7zCiTJjKvAKWAwts7PfhYLwOVm/cmedrhVNQOS3Jg+ib02d8oxp1ufVXrs+Z59thHI
cffL+odAVeZFea68ppQqOzMZrXjRvO8YniG9AQz/oQYYMjluPZaYCS4iDRdrWuh6VMoepeuUz1HS
wiRuk7Y6zIOdH7Dofw0QuoROCdfSotCuquLDMxUGYFl3dy6Ia2i17xmOxTgZ8uC8pOiqt7EmRX/K
0uSnbqvhwyud4qJU01PH9/bRwnhx6nA569MY6KGkltHichrK07omhNJivl8udt5h0arq9aXq9Oq2
z+p3GtC03glTjuDVhtW5WRospnmTvcu65tTXZP3hTQy7QpUMw35s8mnfYS97o3xxkQlY7IYRMkbU
QFcrL5x7q1hTQK4maiikHDL2lpVP2tiob+6INksCNb6s1eS3kQTqdl82Ei3l6lvZz0b2OKgS9uv7
2sg4CnRi/pGT5ThYtqRd/8NPdW4cU+oYV5RR/5+9M+mxG0mz7F9p9J4BDkYauehFvXn22SXXhnB3
SZwHo3H+9XWojMiKyEJ2ohYN9CKBRGwyPCR/g9G++917rv+lbWT9hu+o/JjjinRHHzrC4MgH4Lju
8Dw/l1z6t4gq/pk0ULXTHIyIRfMxmUJSHwNDVpXM2Y1A0PBGUYK18RRBmJWLvrUm9AbEzOYPp3ST
S0la+TGDL0maZ4wmTQSKq1JkmqsVt2d6mddjgoM92zia2qtG6f5nrAvIDhCXDo3CtTUa5Q9CvZSe
UR7H+KgvFKzRiRs1/qNXmP09okv96KSoS9kAVXBmMQcZtPK3KFnobRgvTvzFXhj8MJkG+J2NtPCP
QDGi39Hl/+Yl/Av3EmDahTX0z5MgZwIg3Wc2/TkJ8vsP/SH7WL8xk+PLhpPyt1THH6uZ4DdXIr1g
awok2wgX2McfOZDgN8pbAwsHk7MA+Bft5g8RyAO/QDkzNjdQCubyU3+IXvd/W7mgl/3T/i1r8Sb9
ZTNDbwbUBZeMSuBZ9j9SdxwPSRQJPzoB3eeOumDwHgYrmnfOQEdtomRw6s2PFAvpsVYC0ZdPfcBD
qm8PBOH7vaMstTfbhBPuTy/j73/T/0UT2j2YrVb/n/+N0/+//dX45VxqnlhdCVZHaGJ/1qdGTb9g
ZvveUSJiVHf49M07f+bQWKVG6GZo1wxIljDENmnCVRvB1zXqXkNmCrrwuw8R70GjoqlmW0+ykF9w
GEQ3krnUHopYW28w3VqvAe5QY27hRPM3OfXk5l2hXV8bG+G1hn/g2jBvBOsO8Ar44gXxxUrIrHmJ
pz46VKNRpERlgX4SxNb5tBFSOxDWsjLAWdBZHKRTuh2b4FmRmONKHAy+cz9bXvcSVHW+whBe4A3K
7TxigEvVRzEVJs9lhxOOTAYrbWIMXKd9alMtqttxYVEUUuXZDgEhz1dsScQD5yQHRDTg0AxfUTCo
TMemfqI20dp3naM/EzNu7oICwAV+9LMVVae68vSzLBO6iQOuC1J37RlPNlYxozc27KtUs3idvZsS
znQpo3hnJGlWI7BY1aMhgjfTSenITigagFmVx18xwNVyhSdsuBpRZTyQWiQyL+NJb4ekHy+RnJ/M
LsrvmolUyTjjagKD4VnURmaG+Gh0kbKnwuk9Yuab151jJt6j6Wf1Y5+UrAZDv7h3e/IS/ZrIcXaF
DqCdlxQYER4qI7mbZ7UVU2jvVJAPz5NJ5VkZk5kbPayheV6Uu1q2cba2Gmh+2sHNQWLBOoxOWLMP
DIyVMxNUGM26Ooq5HdaWirwHXnV19r2Mpkl0lBPJh+C0sPzINJl5tAlLM/9aM0k9V7JKf6oBf9k6
64z6SelkBllhjxcH/tf3SMbejpym2haK357ZsV3nU4+rLqFUCAtWL9hyDgRm66yO3zM+9vB/m3EN
J4eEtI6GR1P2wy0gxnN2Bw0VWtBiTkdxvm2JXiBe4oWY6ZF9ZHXVkJScqVPBdstHmnEk3A09I8ia
6JD31eU/sjbGnBJKP+i2bjBY73aUxusinaYfywx8BQvEvn8cG7h5okd5TVPvTdvTDJaCRqKj3Xtp
s6kGZ4rXc0suiv5UWhpX0tXaX9mqkPbaDXCnc6sNpk0e5dG88nRoPLujRlISeP6OwdhY56B2oQiM
vI5HwJMN3cJWHl8iXFhnEvG8eqIL57Xo022q+3iXI+ykBKJC8Ul0dPCQ8wZcfDiBLkEeBLx8s8pY
Dabhzqnoh7H9ZPl2xb4i4pkL6sB7L3dYOLaoobIkzLmXWeUd2em8BPEwf8h+HnEyanEMkGRWiYdO
tqnx9tw4CYc3rqV+s6p9JvZVEc3l4mFusqVFvBwmPJuN/FZSYU6lLRwCVsEAivubU4BBoBaVuwPV
5aRkrL6Ni8tUyZYG36nvjxWLQZeoco7TKcUEBx2l8hruORDRdS6GB6/h6o4agRYIFULnd4Ivxn6w
ffbNA3d+IhragpNRN4x+HsfBGbBTjiQU5sVr2JaK25HTVtuRGfIaqkFdDEYvvZEO+8nET6tnWdlG
vrE6jB5mxf/v8RkN2PpN8amf3eZKQCjGTzlkL3Vhlc++21qo6R1IinrIthzPHL7snrPPNGpZSCX0
H1PB4DTevU6m3PiKvkwF/KhU8Gg79LxupVlEvCl14zU7YRbBj2Z21InWkOEt8mMoEJPVPyJ5qcPI
dDYbntGQ96jig2mncBtgvopzHCBsywFV2nVY4a1Cy4sfsDWA0eyL5FHihLEOutHRvRCi5jY4tVmO
ES3W39jGlcVKMJ25LCy4R4del73HrPS56LPrvLY4PKtVxFYjxuXqszDPpjYmHdYaGUoL3AjasNv+
J+d78EhZ9LBT0tPfPCPgj4gCc77AdXB26eSkxybDB6oGdsScDeMxlVn4FXaBxT/40HHO8yXP0Cvw
llUgULpFLQ3MwibR7SpiXRFpTBxMdswNWJPaDMYhgbTQglBpfc/79bYdDD8md9QQ1Okcfsneklsd
e5+pQ+xwIRoygIzOawLR5JjWUt4HTmzxpxafttIBH0Q3c+5Go76kIUf/7OaXaPLDTyLxx0ByKfVc
A83DKoyNb1JHW9civU2UhO5FZdT8wDzadyVfdBJKiT/c3M421zaomE0RT6B4Gv6R+KbxjfJE9dAw
JZyFq0S+1nVcvrFr7j/pu9XnjAXYpoHTsF/uJR+5kVWffEpd0jGTTDg62Av4W1bO8UVXtFkjBzrN
2fHJsCD2xBIlUYNswvplYPpAbw+c3YTDr9qAljBfvbRty63yVPYhWhllGM9KdqmRiNi/pNqY5lWL
H3lc+bEc3kv9i3CbJT2UX8SrtwTG0StXON6u+N0QaX9nmCJ7nEzviWiliwWzYHZyWPLMCEuxc9XJ
gMnX4uJ1F2a0nnDFqr5NVdju2s6gOLs1eb/QjaeKL0tafnNcVfDfTPrvNm33i1gmlodoU1x9pa2L
5jjjW6Qn4hFoa/2KexeultxvUW6ktLN3K5Bv2qAj2p0s8nusKmqonKEBxnrwaU902IDFawQI9B2j
UsXjsJCgqoUJRYtb8jT+AkUtzAPEiYUf1Wn9GAUDD2vXd6+xS+HWWPEVuyS4CdxNMGq9LLMSgqpu
IVhPLXp0uDCrhnRUH37A4LkizYqZgHzTcsF0cZND4Qm20y8AVrOwsPxfWKxgIWQRFAGWVSc5mKHR
mNnZSJytF2XNbOIHzpF03fxCbnE9ab7YOGahKDkLlAs+ANSbX6gu8xe2K1gIXn3a8CQgUl+qQ6Z4
PbFchnHIo1Vw/6pyx38aFyJY9QsOJhZOGKxvDtoY68Der7w8vTbxlIH1DmVxY10/vuLLV4+WM8hv
CvFkX3k0cq2Is8DUsMIFsCBVuVe6gTZiRIXpYGKceWQoGXf7pKite5t9enHya1yaLBrqn0FpUhyS
m/QY1j7Ub9rSegxOToesO3YIm+3Zw81Q/U5d//dY96/GOqanP40j/42C9x9Nxrf7Xf9lqvv1M38M
dcFvJEjIfQSBYHwCWvd3x12AGQ/XPmMbQjFfiiX5/8dY5/3Gtp15j8iKjcIr/7TbhwnAdcBdRru/
efj+J2Pd4gX4y1xHDIH/LWUGJAnJoP9jS41KlC1quwPARLQNRrnR35qyZdUUxuMpj5RLgVZFe2xF
9vO7S9zkgvyEIulb1vDIvpHacV0b7zn33mvmiuAGjcZ59tIU0pJHkARUnpA38Cf6cULueGZoyvdZ
1yfHIvKsb1Ud+ts8lemJmpRtO2n1gdEqRfLwGzIw6QD5RxP0/zTrjNUg1E8bk29mPzU6gUBZ5uU5
lE6+Z3qBI9SWV84cspl5WNAJV8Qnq9fDsUwoZV8XhgcVw4jkics1X2ksRncVu819nfvBZUJM5Gbq
jfbDaHTBTSaZebWmxLzCYGHh0FeO2tnSyvdWZUdfrSBBszWye2v0umtoW8+kA9mYeGG3KpVgTjAR
rNisTDx6iskj2NmXlBMWTXsfTBbkmVQ6PAG46HJ+Jt0egnj9fRj4Q5yGJ7xKmnxPr2L2okQKpmrM
Ad6ADksPgW7bDZfaYmPKyVq3lt19qeBp3bVdPDy0yFKfwTRMXxeH3ENEpcDBmVLUQScdH5AdEM1t
O9kpgINnc/QYJJ1u3PRlJHd1D0ZFssAGFYibX2Q0JPXlYK9UJrrvRuAAQXGntYM52y6jowhZYndJ
jojLdYRraXgtsro4Gj4G/UxSUKWq+YvoG7VXqnd/RgE3ZZ3ivW/ZdezxuUBuKeLi3prlbO+W1oUT
Y2BobJ057c412cDXaEqCN6koiyQFU5/C2hue6n5Qz+ydkusMDf86EC7tuTg4yZewFfoCJSt/EsQ9
9oWgJHo1qMo8uGPOhTrLHedh5n5wjaB37yZC3FCJal8+lklt9auyxaiZaKe/IJSb9wFh1VOFZyFE
GRb5ZzeO9S30vPwwjZ1zXkhGGA+95K3zJeibOrZuZVS7DwW3ARgB03gzjd452+w2Dk1XRXfsafQz
G7JgPRY6PxYG1KQyHMJVULr+zVa1/VYyNl5VJLJjYuU1YYucYoYiY8lAiMi9y+vhbMeD4OPIJtMw
220XR+173PnM/gtgYGvXoXxXzvDDVWNxjCaeqkgF7rHikbaTPtntSZb2qyOyTzZKNemdSNhv0i+f
K9KUr1rX034mjfNQxZ5XrsaY55RraJNcN/Uwt7inZ2E94HJ5h/mb3nM3Ao2Jp5cgJUgpIpn8UDQn
+YufYHHsHYNVXp8V5zTiTRwcJzl6Xe5twLAXTxLF8wNGaN+sWEs9t1V5jOzBOzFY7MvS92gPgqHI
8JZmDzBU8kc3zA8edsGTF87lUVDHuNE1q7WOw/KtrYLkKNlA7YCVIR9rpPKwHNPHWpvixzyqCkwU
8+vMQ3qV1m72VZrG+CJL8Irgm6s1b6g0V00MCQ9iQ31vNONuyD11Vk0PbDAIdm6bFvsQg87V94N8
r/IHCHP9VyPEDpB5jvWQmpFzKGkcY80ymD2b/775dFoqnEOIVIM5yn1lDeO2z5eKEK6h/tdWTqpe
1ThnQZDKqdqW8xTdzQSd9wwRiL7T5Mp1049esPaXdowonLZdOWsGvYr07iYI+peIRSmDRhbUDPKR
4pjTSY4bsJjPlTGqK9q8ubUs42tqw47DqDg72yQPcG14ylwHTcmKy0i+sEkxjzlx7W1lpmplk+n6
yL14RgSPgwe3QGPT2h1ZeEdG+wAcIdtIWZKYrvW7l8pxn5quf29q0MzrunDMW++zP/TpvmMZ5ufe
tmDcfuX6Zt5mMnFfaLhPLmSfvgUApg48EWdCg7q/6Yh9R9kP6UWnGKZbzJ6XohPNfcvUcU3NQb0a
YZLfdFbU28rS0Y5KHYLEmDS3rlbOFzgC9sGDd4cC7le7eEztH3S/dtcB7NS7IP3Bw6WbxVcs1clL
a1t9Tlg5C3aI6NGewSrbVhN9sYYVxveWlXCIB2IxqaoRdYqXvgTzuZmmtt7q0fbP+Edc0jk5qTdH
IvQ5mYXaZzC68M52836KnG6PitYes2CuX/Iu3CcWNvFsCuf7jGvptu579hBTa+KC7owSN2s07jwF
td7qIxs1Kcq+DcqGxUiOddVbPG4TvuJnHdr1AaPgWK0yBfsmo3l3U5SD+TUPm/DAyRQzTWCDsz33
fu5S47PGd3iqW9/YFZHUpPTK/OiCWNhBVtEP+TT4L4Tew51lKvMp7hOwEwAojTUmAA+QmWxuzaQ+
Sj1Pn6QnOf67pp2xkI8i2o/OYJHn9h18+cbZLU0UrFUJ9g6jQYW7BUtV2RHwLrLEfIBujapKYit6
7lwuIoiUKp+AqgftAyaX/FDFfKVhu+I+Q9xqhhKciq9+kgnKjn0es34eB4MBAwgJRLn7vi+zQ+t2
bxiIIvhhGqYWvWrdR9ZikE3id3qDfsp8fvOr8ZEWOy7dSEL8eao4NqXEvKySZ4St+sTWWT4T4LFf
s3QoP1HExy9NyA/2pWfwUU+mtslwWvBbYLhQWvXtPvcAOHhXrlplBOPQzkx3m/ziDHkLcmhc4EPd
Lw6R+sUk0l74k8ZcQEX5L2gRpQwAjIwey0JYmXvsWgveaCEdJb+gRzUHKHcvSEjWwkRS2RQxGSyk
JL0wk7jkQbaNJtKDv4hKk6u+mTKM0vuQ7sazjGkSeu7iOQ73OUIsVKYRqhCJ0GjhNfmgi4wXV4Wj
uyVtxY4Li3RWHZVMnE1pmCy06aza9Z7+QtRoWDVjlG/MiXeyjcQXGjWHg5fUcj0VbXfj3xx3QS65
TubxKWnEpSOUQiuUAWA5i3jKGBLPKHeRl3JGmYw9W554ghhPsZFElxHG9zoqrenWx5G6Nbyb8E7B
KsfJ8C6yYDo1wZLqEAZeoRKLZdkt1y1ntjvUCab8JDlm4S6T3rTBL98e/JwJNwNHuCdDagJfFg8F
zptNqozoOIuITCKc0FNT2MmpNaOLZ1G9AFemvsSh126mSKpvnUOLtj+6E6uOPtmlrQ62RmSG2ybJ
q+0Q4uZcVTH6TBvWsIfHzj90JgaJNrdp+TZD8ycKJddodNtkxAuInfC755ee/0XjppH6sxNSZVhP
FC74lkpyKPL56tdo8u8h7l8McUvfMGPPP9/NXZOy/KGr9q/Jqb/91H/NccInmcSMFDjs7f48x8nf
gJwz2fmeSR8Dd+i/z3GwBeh5W7zY4N2CBXT+9/WccFjPBfDeqF1etmqMeP+wjvu/ruesJQ725wWd
iX2UDRg+A5B0LMGsf+iocOIsKOhvMs8l37NYgf0DK7wZMescktYa620mkHbRKPu62Y2wFJ0t3YzO
j5GrMXr6nLDX7iZ9Hfl+BNVKsY7/Ms65EK9WgPN2MwBmiXw7eilGjEVJ5LlfeiHaK/DS9n6mNyHc
JVXKwVvFhrxGWDKwu3ljUAPFiunabdPyLNNxPhC9fsib1vkwBhFOZ1Or0QddbLeXPg1E+eJkYScv
elbgcLgqDoiKgiHlezpPcM9sjTHCI6oRpNR+TBpkNiuLjdOYhFCl071RkThgUe/6wrhmTuLOkDIL
WXMeuO4TDSEF3lIchxktFWHyYsUTDOCY2kjyyGC+j4K+iO+yqdSTh9kaBGgb7+0Roh04gG0iEyyS
pkpYuuFL3Kd28jxlTnbP5SdMD/wrznWSKcNnC0rhQA6DgjUcZc4WWMv7mAkEQzMtwCpraaznkmyO
gr+HAdFHDZvxOrnbWRj6kbWRe+0Dd9xabSctoDCBqs4trLNXAmvyqZZu+Ny0k+0fm7B1DDTJ2s3P
uRZQlyRsMJB3TbyFJC2hv0nJa8AgoDqMpR5q15mbLq9lB8puZbNwYYSbpuHcdnizGAjqeCsTb35U
Jfcwcx9G2JEzi4Rn29DmYrcDJSMD4RbpTyRIRajwXE5heBBVYX+tZwcI96yN+ZlnQC54QmBrOgjD
9PPXpKF78CWisVCaXGKFPYIIbXOC3Xu7SydTH+PIRXAv0hxf3Xuk5ybincsR22ky2xZaYFOtxW12
YVSNZkgcPiitY9LPj8R8fnHjMWlmFTlAbMTLJYBVSewFLQ0hLTunfF5yevgGh20+hyR98BatSrAx
2ehuCtc+Rl1zJfqENxbBXSbVTahZIYtkezEW4Ulm5a70Mv0C//RhZAe+4vEU7aIZFFzRT2+WOcw7
KZNwF/bTk5mn+qgaKsFmT6UXVRjIdq7Idm2ouNLRIrLKtKW32mA/U4gxOQkMjLvBr5KzkU/z0VR8
NW0SiS/BZH8rSf2sFbDUVRq3xlq0ab+rStm2J0rQ0iMa8kdT4SyEYhSdlSc7+F8FWQImugpPrhZ1
txMzAn9mqA1cqnIdKYNHZ20xFUVx/APX81c5klAIwgokmYLoF4gmw/Ap/GGDyyy6lC78DVY19V6l
81Ob0JOwZDTxOrqIp01q3fO3T88pkBCQESNLBAuj+o86r6eNHzu8OHzZDmi9mww7L/7HuT1USh3L
wSUykD9mfnKZrXAfNJ2J7Wp+Bn6xr0yNLMxyUzPhEVu32S1M2yjl1Y+8eO334kUrtfen8ZraBjlG
txt3IMPbbR9yM41C8YpLjfGqLPTGKvIfuTCblV0O3ibN4+4pMSj4Upa1DsDcrlTrcggm/lXUYC/S
AikE65XFAGOLB5OY5rYYm3ItA+BU67imb4j3w9vbutBrIw6guTb550yQfKVsMzh5HJfcyZxwNYZO
esM4lx46XEsbvhXWA87Ohz7V2wW+DeGlvI2Qjd8xWTksiCHuAWvkIl3XtnhMbMVoXGO+4A1rdjU1
ZUgj8VfT0AS/7PEnK13rwJWevTX3h5VnLXWSRhicOgbireZYf2idgZja7AXHLJWPodc8DH1r7jgm
/HOFeUPiIffaL5wr3cbm1t+vaqdNb6kNCVG1Wbs3eaN22Da7mxu58aMzjsG1Gc3HuTHajUiLNx3Z
9joNujuWaoQeuYITuCeMUepH7cGKNvAbhp2Z7lInc/jrVeI9FgmhuZinA8hqNIxgn6Ttc15m3s7G
Tv80ZMO1NnBcjlabvkgjfXHhh66gNb9Df/zqRfbR7lyPz3EHATSHiBfbw04PzRHW2p7IcMirqMRt
4XfsB7/5LDGMbN1mJtne2s8IJhkf4AxiWIFOeXbVgM5hOY9dUF9yHb96mT2v7HzeYiUGRqxrIpzB
N9IBeo2At86Ws7Q2/HtfO3udpOPjyFuHPYtpcc0x6n/Lwsj6mkNt3TSOXLCBGPJt2V/lBJ9BZcQn
7XbnYkI/N14KOqsHtEGxQxWvsyn396Dh52NctQe6pE59Emb7NjcTlocGWOLe2PEwy9dzyDTvDyKg
x1N04hNoYcuBXRn+DXCZeIgLPGGzbNQ17xKGuaGvtnXqxh/16LH/sTtAHiz0yiF/sUR/wMt3DXps
3QzEwdYGuNBP+qYSWXz2ZJqJTH5lPYlrlN/HgwSTrWnrSs795BytBtyJIP9rryOs7LfRpZNtRdMH
pJ45ts5u4kY7DOV4VrvIeQurDu+aaZH/MZqWlSE+DwyQhVPeR0avs1XVxN66XWiCCVWLU8WgbVlW
vQNa013sqAzXic0MHCxzZegAoDWG5fFM1UW19CH4dBWY0n410IrvzKgGxCGmXEQIK8iMjzQX+MdA
Z/Np7J0XgbHjg1ynAfW+KLts58phUZZzawCwIqqpP/Cctbd9G3zCULq3YpmsW1yVj9ot78mKGGuV
GQ/A3Lu7bEy+6MbBZTGCJ2E2/ILdMn8e0a3JW7Zbi19vY5c5cxq5+sNgTeF7CsAIV2nYHB2Gqm1a
kZ/wSKqufB8kXgH1cp3o/i2IaGQsTQj6UT9kr3XAeESlnP+TTG20IYpq40J18vfKl9OTRK1bZZ3/
5mRuDRyzkK+SnPkGrAurVxmnz2VUmsAdF6ybpCLLcUbWoGL5EvGGpejqDvMmeh7fa/56ZDkKFnPf
6yb7mExDPgZB2X9xdE/UpgNKaGYu7HUe2SDULZAsDICIbjXO8dps8rOe5+qQEpbhjlBGV/yehzYj
D2y4Eu5dF4BgKRjCOW7j7sFQzMez9NQXYw4OFULac484hNyTQD4J5iy5lG37HWbjJ6dzjqnHC/BJ
h90LIKCzh5Swr4OGNpXBSLaoxzwgqOjb0JvWr2PXNss1yw37VqJLrivbVZeUtTCRFj1dyF4Hh6Gy
xo2M1WceFQv4PU+s+7rurScOSD1uHVboVOC0Q5zvBV7+HevFjIeXNso3HHHOOfImQIjcBV/NoXHY
ovi5DzpETM5TgfH1o8xd7wMPBEUecxvR+x7THYG1ZTt3vOb2kkeayeFxAe5PspsNRCtzUzpsiRlU
lr0tKn94wsOxKbh5rOnV6Kl1gPdUDPG56Qa5y4o+egoMLqLWlYvWuij7V6hTR88evleI2XuMAh8B
flsSAzV6PhuWYwhWnii4G6x4UO55506geAhRJD3yYoXjbBTdt54UJTGWmn1HHdIZlFfhiu4JnoFZ
dYhFiZgVQk+ofYvgaGsLKj3S/lTSqxM2zi2NU+clER6VJjVk9CQuqjPZl4KK2eBpmrHw9Kp5JNQm
9qb1gY7ApQmo3zYtwhcrauiuUbRVGMLZeHFNC7PbrPyeNobGm2gpUnQjlnz2iob1Crg4aw1QsF4n
AnJTjhZVNWTdhe+RI1H9yp+z+NsQtBePS/7O9HmZi6B+Gauywn4SEEBPivOA6EOoxC82jCtIrS2F
J1BZap6LeQWrVTwGtNzvvcj5zMvuhSy0e2d48wPkIpiZrTvtxoHoUlO3GzYb8QpuU3NFYcYUPRv2
K/4keKpgGF6I6xU4Iqj2GScW8QTS8ZxVS0rcNcgTpVV1yYr5pVD1uINYGND5Eybfs8ZCFyLOOid8
0knI4xFhc+CNfvjC0uqi4k7cGhG0606VP7kAUxgQ662VztU6NrCRjaK/G2MdU6XYFS8NbLRNLrpo
p0QZbAU9CFy84RlPRppfM0DSq2kgcxrQp3Dz/PDD1A3NwFTH7OMhGx/UhE0+0J61pjmRm49VB3dg
MW7INd3Nhm0DFntYo+nRBSPM6WanwclANkfxp6VJLq0geGGHC0na7xUzR24Zb7Y/v0e1x4ZKdxdG
XYot0gyBfj6GftaTMzb2efzT8GnzIIprXggu1QdIePcqcc7lGHNExoSXWD2au7pmxO3txtk77Drt
CgSIk6ZnICc8RFPzZGb+iytj6gyT+X2U3WfYRR9VlfH5qZyHrr3KKnyp+hmkwFhG3wyDlBdFSUey
hVguHHmZA/+rD7GyCQJYDjwgV3bksz0Ksb8ZpWldMBo9pAM3NEOnZG+6mf6eDJv6LQurgSuacd95
qvdXWTHOPBbIsYCv6zkeTKOOd7Qa62PDJ/jb1MQ/nCWr6oRYy2IHHsqKzHALZtct3vIqpVQ7Sazi
xmOLDMpYOTmXvKqRGztuyoehtQEYsSJYm6mX7dMES/i6thszXldZW7/Zg5UQd+lhr7m1ehk6Hwde
H/dHbtYZjp+43MOKE7t6mqPzYHberiGjOTWUwKsquIPRkN6XiWH9dBPdnec48U614zcHuILZqavC
aeeSz34WJctTv7HfmePTKw4YhvzIxKwZUSOhq+gCttpZd5inr5bp0eMxjzh/6L/ZpD0TUy/FUlZD
dhwAAZeAElx16YhNNAJYLPC3rhLy2xv0DQPwp3lHJsRfewDXtvhkQwJPbB9g9n34RUdrjS3fZZTz
inGxvQJuWgqKpyPVFPOqGdDjC1YNlY4lz+PgGznbhMSZdDasm3u2iYCZBHdLIIT85yFPrzu+O5E3
cuVj8t9R3EgF9mivK5LBOzy7+ZG745E9V7rGftrvlsK8LSc63MXCLbd5RmqPgnQGKv8R+V7sGYdR
XZwxfeuzIOA2jev4yuOaJ9HAxHCbdHCmJxZYNC32GzuE99TRG8YqMsRpaKuznLS58qI8OehMWOsG
9/Aqa7V5bjPVnnTl/FRzd51gmqyW+cKekxtR6nAL2au4TxvexirzVimNbVuUUpYkA21niNztBpHV
OBO1xQFY2Cvg69fIk68YwTX+SUutxyXIo8dxV1om2H40j7wFBlnT0Q72kuy+4Xf4v5L2x1zVD17V
XqeaKGczhRSjOVuUBmYt26FRwGAvOGC1tkNok56j1yY7HqqazPBAH2uznbPa5eJCnI5v6hp/I8mp
ruWMRAbfcAn86GX6kUj36At1P7bVeEz0ZG8YI88c0a+UnJaE7cct4xafZIvimRYnwYpvA6srq7P3
/jggpcw8eEXrHJvawt5g4E9awowEp5WyyoBhZy6/KGEgnQzD4O/s3Hrm7Hy0SVzzG0E8hKPN9OVT
IdUwErbwlecZlDWqwMYKk+EUU0K0ckX5QSAleEgjCP/caPdYM+ONNzqw4yxxjy+ZxprasomQmLtW
u/jfmga0IpdlY+ORnCNGJNNn4PM/fEvd9GyfM997d2AT1/l7axX7rvV/NhTuMeqCRWE5kq51QaFX
WgL4rNMN6eOfNUsP1oTZt1hRrqLEwguv4crZFem82UcvmdmebcoSPQAjE1eXNKSSOL1vYg7ote4a
b1zXppB3RdfbJ6DLIAlZJNiroWcwJ3Lc8C/xJK9ZGBNgr9W2hDzfbGKqdwZFLyMZs8aEcJ5imOrG
LO92KDnRiUcWi4XZkkBorEl1F4rLm73Qdh7g6BDNMclVeO9zqrWYb63GLbgeqxigObfy9tkQXqF3
BV7+adcY2dCsHStGbvOYEyaOD7tD8Ie7r0AM8xq5hPKaqDMm89JRl/qhs1Fm7SW0Ao1q8f9Gs4cp
stRy6n+kqCy7gb+TVv4/4aOYEg/UPxfj/yP/+NH8VYqH2MuP/K7EY1f6u4XKWmIov3umPHPh+FKJ
wjNaLLXIyPC/R2GE/1sAxNfD2cJN1l6oKf8DrV386i3/ryyMoIBUQhj2HZyO4Mq4f/81cBJ3PthB
ZIe7UcD874/qP9k7j+W6kTVbv9BFRcIlgMkdbG/onUROECyZhPcmgafvD9Q5pyWqmhV1hzc6aqKo
KhHc2DCZ61/rWyGPQfHUDr0wMhZJ5dAz0VKwnBgSekWvnirZNck5DsuhfcwLyy8OronPZ13Zg6W2
WinZYf9EbSc4l/iCoaoIWUbctLUg1BWIYLRXGiNA+MVVtKedBDI2lYgkHAhcsOwbthEJ5mgXKCZL
rxWP7uRkx1EHrjdWsZc9jxIvytkvDNoITyOv96oTGxLkQ8nW3vVEDM+TqZObt1HzqUYc5MFZF/Rw
TsZVHIgOnmUQZxfFULXo0lOUblCFP1l56EEMAUtAPHP2LydyxBRmRYvBSViUgnZdLRbXUHlMajTB
9Yz1iKdH363YkASfXNrJ71gEds7eZsM/reZKJ9ciVu0pK0qkyqpDoG6jttzwEHOPrq3ae3+aX4s8
1/eV9vHsTPDIRlOzR6FcjXU1+/bjHI5I7Qp7/AtIUV5vxFYIRs/wDRUdEkuJGHtAPd0ZHvFnbMO8
hGhr8e/KOmn2MvzMcos0s1EKa9tJL7qJxhANn43uEg0FFgdXC5KJTsCZCQAwX7LYcne5y4RyTf/b
4O9qXAn7iPTRGqt1v63hqDCDHKmu6HMfLmTUAKETyScVtpNHY2xkPGHAwD3uQObqkcv6+aKEBAeH
NGrQl7Kc1sy6Q2QL/MG/xRuastZpYLHQT71r/aJkA+eVLDxz19iiFI5X4KvUuh0KdITMqeUjXbXg
U/RicSaU/+JESeut3JqhJ7hg/WDCWDmrfDC2mDGaVRxizs7i7iWCYfwQJNq9z/EP7kFKomzGHrAQ
tmv6PEaVfTZhIrPq9IHPscz9MrKbI4zueuY1s5jxJLiUcJoo96IvhPvZmOv2QImFOFl5X/4ZmrVE
YjVSsalxeV8jiVjHiApxvqauO3cqvi7YL8+u212j8fjf7Fq2xzIamvAoCzzAFvHHz5KX8depCer7
eOijP9WEl5rNbi0v8NPQAOD47m4oBgQajCPi5GYVL/bIoz2RXbMqjvEYR08jguEmG3R2jO1q4Lv2
ieSSbyqLZyQnf2dqwCcMu4ebcYi9fZf7jlrNtQnJolDpwZs8+DVkcIlnOGgLsLl589qFuAzoXIAe
WI6XwFLbTZHkvGltEjgqrMWuHsJm1TvqM3dXeN3jINm5dZKdqkI/RDUyd6KL/roLtDygYcqVYfHi
dLxQWpehV0NWLWWO2aBjzmOA497QDFfeTrhW7q0RAsYKTgYyWiDTLduG3F4bMIp3kzNZTwQLky39
6mz3sfRYhPamBfsff4VEbXymGAj3VTFE5yAqHKgEqiKk4A7d0QJ0Gq1iQ5TbNsftYc+G+RQudN0D
Irs4B0snjdl2uCF9L79OYxXuKP6B2BpErrs10lrUMB7nka1On+I0Wt7dZU5z44HMu0mOzVqgvZSP
joeuM888GUkxJf21Hhn4j4E/XgYV+VajbMMvFMb0a4r4mi3TCWJDlplTtDzzZW8xr9BAQPltwEqx
574mNUdu3FjIAI6jnwnCLDKhOV4YFuqtkWiZ7ymOjO7MiqlWqlR80CY5ktjIm6+wzrhQVdBfxumU
PqQO4y4maQCB07QCaJGhy62EMKcLijP9LT737ERNakV3eW/eGdkQsIj2A2RZ0wGR4LIrBIGkt56O
IPPGs7zrHFe8ekZfDjtQ5JRzkBPmOsLaeZXNTWPtcriJe+12yM6iESfKb/qABt+ioIiikO3W63nC
skWSEAPd8jacrPwlHc3xEIlxulEQsfgAXnRw0MoDzjhr1iIKpwu37adNb1X1Q9J3zQsN95VYRUsb
cVHH8mjKfNjEgxBgmxdQxRy5Dv8FH26NDHkkTf2tQgt9NAYvvhmdCcLMjOUj2usol/mqm7vkrBwH
gZa3xc4k1H2jCPCt8eGyJfIq+8ptWdam1OA9hGVJcIidLAt/QS93LgJ9LAwEQ0EMpjgYAGYQ1kvz
z9orHXYedu2w4gPRmHoOUTmV1faqQ0fA5Uca4hDpjviRQCNv0ogFdpeV9G1gKbundhXff+x3d4z/
QnudDE70jPmKzsxuNMq9vUCJtkGD0CHJ433jUgbd4lt985pOhnvV06EYrcMWfSEap2FfW+AGTTMV
MJn94FyjrtBF1Q3mph6atw4iAydZx0ofDr8sb7hYrxH7xLbqcSdw6WijdbaDjLKLUedyw63dMixF
dcabaNaopoBIpmQZbHY5420dGfytlDHTcR4NVvmyWoDybm+Oj5YmDLvNp1HRkNxFtr8K5354DGJn
uhno/r1OsrQ2Nwbcz/ZI41Ew8cZWwQu/iBVRlukSDQmK+bsR0iYlZlKGq6ar2hMsonITpUvZbhvw
lRFXmz+VuQH/xIh4qjlDTNt178Vs3PvJIQ9C8Qbh1EozqE+NC4pmQlBcrbmrtfJfLPCJDOxwuV4y
z4nvQ4Yt2JSY48dZiHk8YW2yGlgmAR2WRXOWECRMRmOqOkYFZcnbyvI8nmX18JBkufmMc755TIJS
UlGkqitF4pjgKU3Qr12yZB9r3OL3niZXpkR5UcuICTg9CopBDOYB0AJOAXNFSSA1/gjm7j7qm1JW
tBAzlxrO/9yQ8z+iDX9euf/fh/+/GIm2S7vCR5sAjAAqfocy/tdf+tc2wHP/sPBi2JKqgzeSMcv9
f+flaUH0PMeDyPSWq1j4if8OVgR/OCjj/0Nenp+Gh9mTzNssS/6jvDy7jl/9OIxs2HJ47DoW05AQ
71HGYM3LEg+pefD9qchGHNv+uhEByAqWrBfxaG91Eb5MoKVI8vGofBT0hK8dYZeo4aq/skvGPkEz
QJDxaJjfNh7W2ohXMEPCInsoCzy9K9Px2X10D+EQanp4+/pV2FXaxMvaUD1STlc8WaArbqp8gckN
ltF8dVH3z2WkggsH5PxrISgwXGurdV/tigo77AZOAAeoNEBOePoxtctcfwNcEJDRiCn7vopKb9sw
6/aVTs6CsLe/lzgGH0YbK12yUjypIdpZ9HBYUWmwu3YZA4C7GrZEloifgZPnoRDXzsazbH1lNjrb
8GT2X7I0861zC76M00JQ+ABmTVH5aPZruhiZJJOVKbehPzKCNmsBA7ElnpfPxVmNMSq9Pzsbt3HS
z03SQiUyQ2djgFpY0wE9PllWMt3lCL0EF9oefEeVVzfwR4S3J+nmHAkRGM9dm8UbBjv6MRJg2NM4
wb8Cva72nqo2JoxNPsSAZt/MoCF1Eop6FwYIaWtvdjrrGqF5rneGK82HZkH29ZUD+ENmY/XsKMe/
kAG9ZHq0l7OcmpwL/K3mQ5C6rEkmlNYHFXc4MjP0sGrV2ZkgEUcdxVUL86dfe11LS4ddFVm+9d0B
XQgKT4Ee1NRA4kbCIqzDCe4yFOKPGahb4M8UO8hV3Rf8f1OUL1qSPaXeBStLtN1gJhbjdjkQQ4LC
MS8O6V90g8PaPosUUBPe0cGTTytND60rDJ4wrfPCaXywDlyajvlgmS4fAzkn3iO0YXTWXWAf7ahz
XytoPu3e6Xys1oxh5nNQUEq4Irlbni1lpvTPYUahjWE5KVbNxAH9ccYwavgTv8BIo5ziKZ1wdvMh
rJ7B6dGKpkK0IUKL9GqQPMdetPG9UlpX4ZCN4Y4Fp1DHrhpA/Kky6b4mSUlqCALVjFd4+bERuYls
j+m4q5eZ0IB1AggU/8HBQcygQi4f3me5AkXFwia7bkbNv5mhu6Az5gS0dcTXMrdo4zCxceEYFR8i
JMZ6w/BNXrwdEe9NqndwIu3jmFGDwkjf4vwmI53fI9tdfzEOKG/jjNYw75vGdF4FZZz+2lGAI6Vo
qufaMmccWxATDwo6jnMLljDYpnZN6WpMTU+7JJFte83+jZ+v7IyPNeU+6EwaJz/hDZqMp7ffkjBK
rw7ZxJQRXcvll3UryVVmAHu/ChpsFuQG2uV1Lke+Z+aFNcaekZH+rsyWr9QSy/nxF3fWVTcFS/9e
CxCzwZVzFUwx4rofKKiPiG4xvS8wumkkrEFOjhlPKEwd4AFyFsW7uK6y7zMpccRjaSzXFMNf8gyu
wZq27IexPHsm7kJMNaQoF1Ft3HSBNdPxKQEbjL6+GZKpera50my4br2JoSsqchOXElaNzu/XZeWy
eHMtg7Fea+HR7Xm32+sJv91SAheek2AKnvgyZbRZOPR3CWw6Br5NWz13Tt+GOy+x9D3jfRtmpJ/v
wNnRXwc46LaPu/ZLsvgmydFyW2RBpu99iSDrWVQsrCwCqnwYTsCFFHiT10WeljYZDbdo193YZMxI
gwIbA6dsIB8UuB4z/8D7UldLFMwsSn9RuMeFG4Yuf1QqgapaLOd3IoXz1HhwUSXNCgMHzMfr0XSd
LTgt9COjs7HlwZZkeAFXFu/AUq+a+VG0JpGqbguzKu4oWyKaQxUMKSwvjbCUlbO3M8Zm+uZ4uX0K
G3BDyeCbXzM2Zk++6jXiBo/AixqsHJtuPWLTd6djlRcY7hOobWVsPNJx2DxFlsOmtk4XTFuAz5ru
xWSFty+7MHXB9C7QBXPVHGFZiZn+DmJpa5vF7dl3QaquBsK5DhbU0H6mpbM9Qz716jXxSIyPc5Ne
YsxzGeGPrHuxlEGtjsOZHOJiDpc0fLtuEDnb2W8Iceipnk5Fp/2rbDTuiKGzvRKL1rZO/YFkdEaR
TX07O3Z0HAR1jjhUd/NgDyj/aXU5QhpcpUYf3hQDBRbwi8E2GVV/ZxbFZ8i3bMi6oJ3Vfuhj+6JK
yTc8hpVdPmEAaO6hvtxE2HjuaIKhBke15l2ITnmPRS8ii6M7/7qGIgTlP6u2QkXiM2kn8u2h/zAr
S37qmUDsS/pCm707FiUUTRPf3GFo9HLjjwcMX6ysK+umbWFoyryK3G1G/ccFS3AqdsO6E7dtBLdK
o14SrKCiqk3sBjsUIIlqi0RZiA2J+PElrHSeYRDu3WQn8r7PD1OdZT1xFwdLj01Syteie7CK1H+O
rUCAjYkZm/WJ07MdM6rjIG2u6tFOXjSv9zN9Uv0VOMeXsfHry4poCGrmqCtJGXLYXbRyTjYDyuz9
RCbmPOnEvMVP2n0f6Il9mQJV1q+6E9lwG8smVGfI6VRdZWmxhtf5GZ5IeBtFsHtTCeOSUgt9MXT0
E2QUIAyepMS0tY1rcKxy21q2Igjn5d+yDixIvaAHQ3eybpO4G579WIYblUfyJqgC91r3I17KtIjA
YBKQra5oOkovBd7MYgN037h1UnAbntNjNc0zwFuO1KeqzYuXuO+ctVtWj6ip4sRO/KnjlQghk+uU
ce6zaaljMibthTG5zudxVKB+vJTxhhm25jbEA3fGxaKubb/sL3uvORBTwQvqWR2IdkrWVl5Zaedi
jDqSfp5vrq3IAUfC6KjvePkZyFlcKoJYSY7dkmGq+SlM2GupjM12Y5XOGjR8yoAog9WBXYVnYQVe
kQgZb4oAUJFCEFwVklf4LnBsGDg4qOxbXznyxg9QhMuG2f+qAYnK54loKZj1zvC64RLKIQDtXj1K
UZvnAmLCxrR1RV4Do0vArvSeEiXaixKWHzurMOONtnDBbiv2tqu+kwSiphZECBZKe5faYnoQTTOc
J0g7n/Bd8YCCD3vJE2g4xLqN202XB7d2J6jHKnoyGxhJqrOdz/Ud4+1sWEM5GbeQ8NlXR5h1Tj00
DYqciMM3oTz6iOkXtHlPj6LNQgl5oH+K+gh5Nw/BrJrUWis9qMehwv/itZqped3aJ0nQ9qCFImAE
E2Yne8n3gIA/ylWOGjGvfa8HRzKlkcudkHeUGWi33lEowtsRCjUTQwDh+wpFFG8WH3ygW/gemqcH
Fr0Oky2vQ9CPScvkOEMO8kOmk2Bu7rAwQ1alaoQekkm1Z/yG8AFFNPVn3Tg4gy0LCDh/R196OZ2y
IB/c4WtS9/I7fN9xG6fSnQ9YTLMvoDvqQwDSYJstS6sqbxGRB8zus8MAe53lidzGRl1tAVrGa7/3
ycYtE8Rwyqh0GurFoOsxJkzy4Wpu/cp+5P2WXnZQuEEroRowCu5ieKepW971uVbyLsNmhPpgBCBp
QAGt/GJ0/kyZ4ahdQOcrN5BgLQjJNr1WvGTVkOmLIqV4ZXpjQCWtH962LAOWCisso4i+6jOKCxXg
8wKRwr/6rBasFOo+PYE5rKk67RfpynWv6iLCvRjUtUHvn9ufcMx0Z23W095/g1e5XfsQjfmJwem5
8me9wXdfQ/Aq2y+kj8QeSEpDWNwN943yn1iojTuvbTaD1zi3yRtByx3SlPYUndMzR909mPs4gHuL
7L3Qt0rmFVgNLDnfgaSq/tRpDqmLRx7Wx6ogymMXSKGFHc4Xad8Y+Zdp0O2NEUzzNUPiJt5S1+b2
f/pd9YBLoUixNse9E1p7hg22cQwx1kB38O5KM/tU2ZmOzhgHvfACcfm1G4PqUrss5ED01P0xhfrC
95xM6L0EXr07SE6u+BTn/KkZaVopwpuyoovdJSPaGNnarcZPcwRE1mEGorwbhQ54w9vviKE4N8bD
Tzv5vwC2Mbr7OagC0oCRmU3uhRgN8zP5bnoGJKSfLMW61msa5zja7EQJ51kPBLOhwTdmvP/4eO7S
T/Df4zoCO8Kx0X0sOArCYamAUvAzHw7QyETuqy0PBZiXiy5i6c6o131NAYvjICh7kJnCca7U4PeM
8htIotOa/p8ov0xcegJAmrH0lnXhNNd5M5hXkATm6tRYZvA0RHC48Q6zAHQgH7BsYzD3FT6HHbCh
d7r53pJG2GxrnTaHuO9ZZuK6fS3dYezuWzpM292MZIiVuJDSdl5If2D0hBvMhk2Frs1aH6YyVhBh
PuSeXT0DSm2/Lr6C7/48FPc2bcEYx2CG5mtpiepZkCOAosbeyFienYINlmmEtzNlNu2OJsSm3fuq
bA4T/2Nz7ZSVKfdNZIK3bE2/fH7bC+eyNq8+/hLe4wMD4bnSQanxXUcgzrz70rGnWSGmrPLgTst+
2Y0T9gY9KVZ1/PhAyw/69cvmQDRRsQwgsEUW9tcv20eeNuqMA2VRxldc+Xm+BWzF98O957y2sc/e
WpWaTcjMW/b5nx7dF2TBKMtyxIJeXK79L693UKIhF5r/pzIm0xOTJu+fVNaDxPOxiet4Yv2YNQsE
kKPKzmMTYIw527aPD26CJnn32QFrW4QRGJcQN3v/2Uk+odaGTXkA8sVPxwLdO5ce+vBDkRCV3jhw
r/jXzkSUSNHcuRKYtdj4AX8A3e1o8+HtF/rfwOHfBg7N4EOPA6JvFKvX4mdsDILY8pf+nTe0/iC0
+DMP9D/yZiD+cITPo4FM+dJrJOFh/kvexOhgkkS0cDnjdiCMyA/8twfCpPrNFTaOFCbI9L/9s7yh
9+ulZvnsc20eqMxNeTQK+92FXmvYBHXWsgSE/IeWMqg81gdmg/E+jJhEkUKIoLJfJKlpjI+xhmml
aYCCANYGlfvKeKCw6LwUiQ1ByU3kvGT7HCAnZ2XVbIGDsOD6rIuW59XHd8nym/30gKB3mV8Y8AcG
Dst1rfe/ud/2I8n4uTnbSug7MyoYsS9NHdPgiavRmBDnPj6g/Z6xwyEdKDu4UpCqJXTX5eH401PB
iDOqSgGAnBlSX5QdCZZ1NlB/t08cBwo2ExyjPpgNT+9ghCynsZLiaDwEsh/CnasiszyGHr7e1Tx4
nBUanRZZpkPXZXGDdlAWvb6JbPS4zAJGvHcWiTdpTd47qOzISGYa8uSpmzpnfQZSmVoUzMjJ2ZCD
vstmqCeoTe4r6QuEoQQTH8pzFA4K0TlM8g2BBJ6fI9F3XJN8I/U679q+34W8Ri8nGVsPjWlzEYw2
j9zGzhEAHFaB27mrzKsG/RCBVLHr345xMCoijfzmInKyZlNHynrA5YA+F3tU0q3aJqmfDdgpN0ri
2V9pK/b11nYt5EqiDvNallYd4VRetMxg4gVJVVakH5vajUh41XQRP1gUarVndkGedTWnI05k6U2y
+mzZ1I+dugap21Mt2p5hLQT/uSmsB4NZn/5Usbc0Xmyr48zFreb3mbAGltj7eI2sh2YRBENpcOgM
j5piI5Ty2wEa5O2r51rg/xRJEt2EYBglLvOC9YUz2ov0R0PN65v+10/03Qx9w18PRrIyG+artxFQ
FGqEWqpYtvHk8C1Ip+uoCB5x3BycWfAW+6HDurHNaYmNjLIf5sBodZTu8rUSwLPMs5rhqp3m5SvB
L2MfIfDz3B+RKM5BzctpE2Nc99Yz8ZjLSI3zrUGZODUHmpvXVo7pb+oa9N+2bSZuwoxqMXaB0hs9
SgqsDHlqaSJzGWxCEtXTg8Q9fGW4gcYLm4QOthi3L19VQoKOEbB8YhxsXo1Dld1ALVSvFvy3A2B8
xyeyU3iveCYGVrOCul6TMlaGqAKJbxzQR6MEuXdN32E6nSwtCcLCEAye4M603a0Vw3kEruhx2QyN
x+kd41w216LTrr2jNpCsD4URtW1SveQA38acyxVpfRlzzXeHt8MZv08JhIVn/pgn3ytsBXfxssZK
ZMbypFRcI61VoLq/SfQIOnw9GblJZE6wn+RpxhkZ/m0FwZnh5vISLDv7tCoXGRqJpP1Mr5S+83nE
N1vwdJzg2KosuU9ZnJxd+j8qxKwWdXdIkFqT0NI3eM3qA4wG+szZLnDqETo5CvkqloBIB4weMA1z
XoiWIFZjlSzPBbia5iGdmXE+GT083ovOaozmZtIBv0k22Tx+53ycAtIWDDHvKEduDjpnaLAOB9s+
zoPDA2Kecs5l03WcSy2WaUrwNteoBNHfkLplvaNikLunqhna/BCyU8zVRBAMzGYbOSw3Rdc4/JQf
A47CKa2HuDfQaXzTj+RnneHtvU7CgAeFj/6/8BpH8yqiNRuaWLYsh4xUJfoAtKJJXhqzGSl7dHvV
fbVDv0s/NTwhTEbTGBua6zIvgCfgHiXfuPUyBWbox0gF1llyamuP77zLGvMqAQKjP/l9WKffXMhH
Vr1ysIyF7MEHy7rOef/M+E96+ETkXiyyR9RQSSGOkWXPzco1vRlAaazES6zJksax8okLieCzO/Qo
oLN57w1KwwHOy/5xKidji5U62rC0JB3Yq+hoZ0G4scMwTld5PIwr9kUTzaRe7h6MdpTUczuAKOJP
KkJ/3jmVKwuIsNXCmc+ADFeVj7OQRNfazsULEwt8VwXFMulEejiORu0fzNRSf2Y0i3zTCo93YTbF
dZfJi35s6mmbZo3GSu2pF9ceyK7yktqURWvf+XVYvJhOlKPTCBUyw8rdlei85iZQFDB4VYqPwoIV
chlXKnu0FrsY+4luRxcbGaZBQzps1Lwd8pE+p2yGTuIM/ZbQUXbLY716SYiD3Q9OdjN6Qif7pm6d
XT3VWGiSEoN+XMb3zA2yR3IzEHzI/i10XlYFGBPmUwYgdYcFM6adgq4C6j+wgsSDXT7w0qk+Fy7y
5yYhQrYjmFZ+iqRcTm1ORbcvXXqHGcHoKwJf9krFQ75Rodd+j3HSbbLeocV0ThTREcsixtp6ziaC
2jIhHrMc2LQgbc91m5d7P6sngjeUgxy9SFs75UJ4Ihq9FzqiUZbP+DlJm4oeNUjHx2IKzWE75V5/
VXdOeA+lWu6NdiZEaARybSTG7O8mequujKirzzywp4MoiumIfT44zl06UnfRNGskrn5d91NyiIpW
PgyE278KouRnkIA0uhcNaa+PVyi/LeYc5tT8w7QBJEXw3s9al7kNTLIKT7qrSPoXIfiT0eYl5BgN
CQtBMRL1q83h46O+2xKyKvKYjEMkRAawGNa/25Y7IbyDCB7TiQBV9QwJmAdD1VmsMT4+zrvt/9tx
MOwytma1x7Dq3epriErZt4EKT066rDC8ZboGoaZ6dnXIo+efH8zD4sXpNNkIvt/nIqm3hmIRePIz
asXKkskydN1s/SYhfHyo3xeyVDXiMmAtLkzW8++X4CrwKkMLebLlBHlumcHSwQUp1++ob/OIM//j
4y1wE5PLhIgNHU6/rmJRB7htMzpK52Uc9eMVVERMiOB/taxGoAJwej8+5rvdPN8dH84XQE1shy/v
/WJ9gv3coUc75PpAqa28t1EtD1TewIXGfQw3hL9FkdXAn4WR8Pr4+Bf4/SLF6eRynhEtLAsfx68f
uiycWlAzLE8UtjaHcTRsEN0MKv8fjuKZLjBQsNPsTH49ShZaYxHSnHdSXYQ0gzNmD1tj/JuT+Vef
hWm67yKQLNWg744iO9uqyRDKU1C3/kYyhlpbGiDgx5/lLy5LUKY2Mgi7Hbab785YWjP7reLSPVlh
QzcgOD0FUHv09HYK8TIQMmXk/fEhf39+8UznabJAVm3+9O6DFfEQTmMmnZNBovWziZvmNIvFAwBN
I9hi58NfISkWD//mhP7+ZEFqgbZj8mlJZb3/qAE0fTFXrnVKyS1vMfejq1DvtJkTfBT/+CNycXhI
gNzqbPmtX68Qj3woh8qtk24Iyb6ZKN6m+yQGeGIvOzi9XDUfH/SvPh9KFkqacCVeq3cHHQSNChFt
ICfM7g3qqWMDBwTyyEbnb+/0RZp4ty9HGPZcCOtvLSe/3WmR3/iC58kJvH/gM0DK3XGF+y+7o5Go
AT3NqH+Fn1Xf6JF13chaq6WmcNDhzsE2yeaidF8zRaOoGWGYWftzkUU3fiqhdH58Wv7qN0X6oKcc
fTEwreU++2k7X8TuGE80i2BftzlQHMbVc6KxIjPIdrjUkoBl/ceHfF+/woMQBZW7itczCQ5/ycP8
fEyVoZeEvONwxxisdTUAESxCWndf/cbklRlV4XK9J7F5VfdZ/TwMLv4dOw70Xd1aNaxK1eNNYpUU
77sJ0+k/vusDMFaoQdwMPCWtd3e9qBmJAHt0T/nss+gWbvIC38A+tRkWBsJbsAU+PiO/XZsS6h53
A1IOlyiq568npI7bZdE/zafBCZF1RbL4JOqCy1Qzb/mnSwgOhm5E24cMeNS8vzb9mRk4tVXTSQPG
vUmKNLgQTKuoZxUV28WPP9lvj+nlYD4yncDWxePs3V1HsbxJDEBMQE4Xq8wPTxg3IrvEjw9kvdOL
qcThcbksHlw+HEyzdxcyk7xYy8obWUE0lJYJ9nB4APy2Sx9D3DztuUpIJmzfvGsRoQ7NjsSzm1Wd
La/BstZ3ESxzELojmyUmJjOdWgx1DsKQSFmoXvZOgA5je86gbt6PFu2zHcYGGjM//iS/XwyuyfIO
wTRw7WXS8OvFEBeTX3l5256sefI3b/43AAjxXokp2H58qN9ufumaXAO4SxFsPeyivx6qU8LqBh01
p0bg7vKthM9flzU0QGvp/C303+qHy9vrJ8HS4bWGIZVbn0G/Sz/lu28J3pFt1o3rnGStnW/gxIdT
42DGexNEpNei6tRz5j4SKLb+5iaz3l8i+NQtisZB17qYK1kJLS7Xn551TkaRnDPGyQkIKtiBjUio
uWn3kwRQYa1HHfp/Ms9NHUiLrYkfbBktFTbm3oPVLQbVN9ul6HNUxDld9Jq68ZaNBZBKHHYe11HD
wCzZ9/z8Gw/Qa8FPGmP3EBiK6lYz9e3y1qVL9alZLq+M4iZoql1jVqehmRh9gS/TN+6osZO1YYru
B/qVFz2URvx1vhotel7IFjUbCDP57YjagGmoM/baieVNiVFp3pceo1NU7AKju4eZ/gJZ+i2945IG
jxjvXnQpsUM6c6t53JRTPbOBnuMT9STm2hkyl77xnsRoQIdzHeOnXJUCM9srGOuCwMgPJ2ZfmZn5
FX9MiihuEGJeB7paxFDMUNHNMGF13XpGPZdHYs+I3svoPjrIIWVXVNQz//XNg/i2+BzSEOWFiDgv
m7riXovgiEzfUcvJn6XgMdi4T40OMNH4hr6r9JxHN3aOne8iVbBKb1u75QuxKo+7uzTzKr0rZ8H7
oiEiXS/xEUqgheVfKEl86M6rzParbgUSGI4fd/5my4LBUlObixT15vLTVKEzT+5y9xXrEqJkRb09
riUrcS4GzuaAotGjzcVphzFSEurON+ggKFcdSCC5xxsmbZxHIT+xl1Fo/jmPlDLVOumNe13GHLpe
zKFEIYHG1asos1t6ROASdHdmbGAMSblcIpDNfonLhhxWtTaM2IFVgPUv3fQd1RxzReBjIy0e4e6s
uIIK/J8SEtMYexfOEJrjMcKzRkUYkZ/4CpQampZPNgNba8YedmXBjmkoYsCr8WAWLo5LP3a5wIrI
x4JqxA3vhrd1AJo9V9+smIgeIlmim5nSsydQ9VQgM5qfSv096GYyyfOgb35IcG7W88vYEVM4Bx/R
axxGUbhtKc6EbfR2W0nC7lyh3DOjZyf+a8H8vkGcn8wHU5tRfEDtRZu3uiWZ3UiXq6j2JTszJqGc
V6tdNHOcFP2fE3HPYadjdPgfoxkTtzLT5mUhAXscPa70nNfcTBYltkGeX1VMjg/aFIttd3n9ebJH
ZIzQrjDiecwjgMDHAA1KPxXtOQ+wOMJGN5b26snhxNKp5NByE1gqvm3fxrEm1nEoZpRV3hUzZt8X
/IY2oP3Mc9P0zi8D3V+6msA8XQKAU4D6xNM3eLdcssR6LIeAW4UKHE2sjW3uvxHLzcplDBCVqwi5
gmvFYZqzAEY62/vEwjzFu+w2XVnh4ARlg0UxDOccbd6gz+2EBxS1fsoQJXcoaDPONydxaOYUQiO1
oZBT9eOu5n6A7/z2TvnfOenfzEl9pog/vX1/a9fYfMtex9fm289j0h9/579DIMJZNptoSdxBjD3/
MyUlH+KxTAaqFrB9ISXynyGpHfzhL7ERFAqYZAID73+GpLb/h+NQhME6z0VWsYT9T4LiZrC8HX9+
dYO/keRCmf75iHO0Efz69kwT+r7NOagPk5yiz13CgG0jK3vsKbbDhKW9Ju92FVXr1FbP4xqnyloI
D+NnKCpKamOU4Nmezc9h3OfRqoCItyaMPX7THWhXnx8OW52YGwVTNwX7AiCX2cubZmf3MYA0FfCm
tgVjPB2QROUkxmDNwKAm3VhcsHmYr7LEhR3mUwR38GoQgWvmfc1JcqPjo6IA2/AyEmsR3fQsx5uz
rpsE56nNmk+7yX7kl+OR0sjqCFEsPJYQ3O6KQKHXtPFL4tXG5zjLjQdVF3Ll1LrYQ4JW20pxC1Z+
W13PGiUi1+3t4KuvaBN8yJBPakbWrWNN6Y4uR+5J1zZWiaJmUqj0e0XTw7gSQVduCjF3W7eK551V
d9Wunjl6NFi30tYkNr3usit5E/bWf7F3ZstxG9kW/ZX+ASiQGBOPt1AjWSyySIqU9IKgRAnzjMT0
9XehqHZL6m75Ou5TR7QdYctWUDUAyDx5zt5rG+dYSDwy6kYEbNLRWDwQkyqO44A1HJlpj6iUFF2a
/8dyyo+WrD4EeWf4s+jGKzjbnzwHqzHK6xUl7Rnr56faXsJCyvJhpKv7Mc0Q1lZmhGOE7WKrdAx7
5Aj53IKPBAduYG8wMQqc5S3UK8fmj2bKa+7c2dVvCYCGXYOEiGa4lz2Vk7KeBPa6HcmF+NFCIqQh
OZJS2HXse3r+rZ2rO6r5eR9Y2hUYpPoFF2TzCAQO5k8cUFmYVbYZpFHdEau9DyQmRMmk8BZYa/PB
SuWj08YlQmPaM6KF6ekEqcsoyxNsII7cNJl8n82VxqDEHN6HFpmfVk7wCzPcNj8bXqC+aHq9EDBr
3Tx35PWecPNEYk32GyRf2MPzhrP6g6kJJrf0qxeNlXnfZp235dBUILwH6Bfw5BCv3sfsThpewXys
PUYEuJcOYSUExx6yrhJiOVfdYqU6GWJU1yGxA2o7NJr93qUqvbZyR/8E1Ar59tThE4kTI2YumJbl
VsgGUzUEGP16mGq7O5QcSqHIJt30TSvsWdvJpiyDb5PnDjcZJKhoFRZWuskgnjcrkYUEGCTi4b8L
fdHF3fQnCz2CP+u3K/3zSxshkiLh48e1/vuPfV/sEUS8QzW4dKKI82BM5f6x2NODebc47RB9/bDQ
Q9+mE0FuLkoYKi172Wz+roax3wErECbNO0YPdBHEX1nofz5+Qg5ATyMu2wylsUFL4udlntD3WqGv
cwgVIyLbR3Cqzk3Wktg5DnX76Yct8O5t9/gx7/bn4+DlxTyPSQ1ea/gj/6RmDO3RylyE4eeIOdjH
y5h16nrvKY07ugUXDWBIK+mFzMM/60L9y5c2oawsBBSHL/XnzxlrqQCVJKzzzNmFqJqGgfRbaxc9
tHg05TJdb/VmaQYEM1Xj7z/5z0fv5ZO7BqdufdlLuXC/vrxhxmHhMY07s6XQVJDaIjzSQadVV3G5
vNy4+J9+/5q/HIC/vyi3Cqop4vfcX3ugBQE9mI0942wjB3gsiLY4GLlDK43+oPdUdbYkHH2RZCih
KLijTnWvDmbBXaY5fA81XKxdhY1t3LfaEv09z6gQHWlQqAd2r4vrvgoWXcaMLmLVAswkNy+DR/lW
Yv7b/GaejR8qkbePcXGiUvjQWLJ+qUQk8YfU12yrWPi4V1SGHitbTGqy5cCRsdhejynk899/e5Rf
//yqHo8HYwBeeNG3/dg9wFkH8d1umJqKXjwWGgax2i2ibyg+aur3eby3LSRC7JP4JGGm/rUG9uVT
o/xd2qXg8elP/tJK6wG2pHU6irOjcaSNlwdm8tBKhf2fClzFz82076+1NGkXBShe3F8WAYAxXaHr
SpxJ3B3vgfRx9uljwZEtME3Oz6llvfQ6h/VQR83j03bjYdESlzMjWII/udz/vCK5pqlbrJZECTOL
/OWDG6BrvJrUCVCFpI2AIwg4+xsdmgd4Hhzffn+Z/9VD4rLs8Vzyt4vS+ufrLKpEjzVQRuem7eS6
mCLO6xcro3IRu+TN4mTrMQ0iLuIu97IZDXXvjSEwA+SBq4VC+aZFCzE8hptL76FLCZa9SMWiqOcQ
W8BXizH5FoDXvEhX2fb3H+KXAcTlAroG108XbBU02355RJIsDJScPHEOggRj76WTeblvxi6vPjZN
rvmZxMpbTHyBuWS8G8aENvntRIFfwcUJV3Fq0WoHHc+5XAR6S3MejeHv3+e/WAVd08JeTisQSeGv
vWhtNFRP3Kc427TP8K0ujlFRMdMWeiAe60Xz8vsXXHbQn55iRKbc1ey5OicjiXf+56ubd6GR6OnU
ni86skuTJ/Cwjgeeyfxc6eZ415gOzYsgDjid633CpIa4QO8hBupXYX2Y0PCUdDoSnRXg0h2OTfzQ
1nJPXL6ill3DWUGs8Y5t7+IuZbh+vDRwDJcPNE84mn//qd4k5/84nKHE5JNwnZE9WAZN1l8N+rNM
PRdtdngu+Snfg2DZrBO0mbdw6KduD/aGDFViZJNubdhaxtGLITOIrQg/7irjzyZKBkuebyQG6OO8
c7f9EotFw6dVAu9eOJmIxWzcVmTT4AnSo0F7X2l52K11jg5gOsMpsgHXkDO8ZqLCk5G0g9qwBYD3
SROssZxEirMiUv4abk9yNHJZnqDcwsqhzaWrVWUQmUy3K70V5ZR90dMW9Qx1QLTCNAc+axr76JX0
3cm56iakLXHH/n0FhCA3l4CP6q7WI2gdI0M+Rullq6+BntKg6l1Xq55UkSUD0iXXfSB+IiKXNAkB
PyKPqQmVs8OGeAAH7A5wEkN+RrXbSEyvTA/28zh3tCaBPDcHo55iDCwMGYF1K6ZWVQ+/jFHuAwxy
rP0uHtbmrA0mzDAOo4XtM7BKgRhHYVXduWGeQcL14ImvZTJ4T2Gk2HZT7hEX2xAZkyUt/jqPaJBS
GqAFQwDLuyttBHyeRZlQSFYbSkAW4h490P2bTGFyWzpEkEI1X7YBLv8Rw5p7lOQWKnZmEQlZQWpQ
ultdIRROphvHLOujNnpSbMOpzMlYJslHHgCJRydAnN0XyfEcA7AR6TjzyD1HoxeeGsNqtg20+rJG
5DLo+vyBcV18ZfRyXEvqgM8oTEv8EHjlXc8ItsZslp9yr7U/lKZmr2qnil65UcavIflBC0chLNa6
4vL4EYHduJUqgiuE26OBCHOdNN6gGDmFTZrGgb/sXtEvOP5ox2H1qNkyTq/7QmIvpvcJyOzR7cma
Io4wyogZX+duToNt1YFtocu/smyPkWO6EsZgQA5PLTiuQJ9ITHbytYSHUn3QIpygvN00AdOI9TaX
W01fip8Z7WOJYQq1ssZYXA+ZcLDaa9ZLLeleblqgCLAVyWN5D/SGK3YRB+TTRB+/d73FQ77Yyd+0
sEAw2UytoubPIAaH2VLTcmUdMXNR8RtqdE0QKg0eMDIiJRbtZtqzZMdWeFYubn5/npylwbngpmId
KUIHhvsOHKv9gpzQe8JX1762WKAIJ2R0r1msQ66VEzjSRDWJEDyh0s/zZebKWZI3x4mjvKasC57U
MvBPkbpfpwXomlpf2A1TmWE0oudM1ggpCgEcbS8P10J0/J9wHpdRMYmTkJAXa/1MtjxaN5svpzHY
qSEULeIrXDnJSRU1SwxGAJrxde4dPZfsMsN22NRjJHh3lzWSGk4eA5tN9OK2D0rZvi5ZNMq/QBra
VvHLy7vF68uc1Kyt8Q72LgWIsuPpjsh6fpmioGhuca2jSQ1xOakZucbFLDItbIqeRtbmMs5RMccN
M0uMx4tqNeoYZKynpXqcDL57kS+gBR5JXimN+vYVMciI0Z5fvY1sYDrA20h7++UikvKW8qjKmBvW
Xlh/hJRG9TuCY72/FApzWhcMXpPMeTFG6vukzbi0NW+G4L3kFV8sXnFU8OahrDX9pC+CfqcM9FPb
ZMxauI24dnhQKd7LGp0Z7OP9RZrLWIIivFxmd7ZIq4+BWqS/UwokZRMAknx5k4xgm58IQmsbhk3f
RxnlgEK31pB3AzqiwFFLqZLO8CbeDj/msidPiceQg7kM4eUWwDP6RZXD2IR+PZAGWHovEbNUoA3o
HSTI5RGNr9SKIdmAOQ0+Z9jP0HJeHiER2Mx7+rFZyiB2nm7dDGdpDe0ryTlcIzJ0Ke74Ty9cNP+F
ZbO2lctRJY0Q44tJUBgs40qHK31C++ke+Djltdlrzn08KZhvWpTxbrG1LyIndtxuuT3tIhMnPVxG
nCTALo33nnIVzN+kbphdadE+Jx6UKs1BMrhCuAzBgMk2byawuYE7K+U76+iNPo3g8h6TVNbZpqv1
eGcaHvfIxaIV5QNV6Ui3hSPAohAipXW8RwPFtwL82Ds69P8OtccTVjnLy+cDU4kLZiPrBMoLUSJu
XwYklPv1vg5MrmqMjHANB2z5HgaukFfEwdPFVjCiS39pFolcCkQz37xpycky8Y5N0/JOLneihUW9
vUZVvtwb1OibN7IKbo2wvfNG9FoHWS4XKKktliZwePU+b/ADxt08esRu4Lcj9KdbxkuSXixy+TB/
YK4IZSdJsCiAvMh9L+EYYo1SPA4mPsyVaUyCKNsg8bIVwbcLYaTiQa/FMKLJ5RNeLCtoZlmBmpL2
3eXAC/qLuTuy4sc+5Igas3Trq4Ej7eOigH9ENs9l6ZYqbZYLBeiNMbJsm9Osc0dVyzTflBGffbYr
74gImnarMnLGgYqTzGLGaKp+9NbJILJ53SxvJ3L4FGmM9KJSHc9rsQCFaKWO9/o8mcHaNWdzq9oM
RIfdhixHsC1j30CMX62itrGJOueWJzsgDRYVQcD0b+hxLE+xjeLd9lRm348kPjY42S2GThrc35fv
CJeY4XcxItYHWWAd0rrUyg2qmSG7ynuHn85UZNQPQjcGKvYg5Yuel/sqTi5r38jIfleGgkWeUiRc
juRWx3klyrknLl/A21q0HNz7xGBdWBbWJlxsBpd7NwgXY8hFKju68fSZwXRwvtyfzN2CXUIjAPp4
baU3rpLcIlJXEFDstL+Kwonw1bcbIh9y+a1ye8DIeErJ8k3g7GcT3iiGrowAl7viTfifGoHA8I+6
S9QF2hq64bioWy0msbYoSB/q7AveZyYgm/E1TYjGTpiux8sHevMZQmCFfmcN/N5EIcTQUBjiJCzU
vtxy4tFmSDmsaXryZLlBzQ6DINPcMikb71RCZCv5GLA8XWM+c1Lnpn6TinQDi/ZlBbSY6+brMnD5
srvggoDpEr4l0x2WZhAbULEiA3Ua/KqHIrcqwwZrU60BG9gUqJZmbriOx8ysJ143rKbxPp8sjgQV
R7UnbwTaEmLroMsy9ZK727A6Ms+sZhSrhlpofuiFxGHRqb6IbgH/6+WhYBk9NRelmi3h8rPzkzmA
DCCYmTrbiiIk1FKPYI6KrNlqXD6v6w13FuzeByXH/BZBxJdICyBce0m7tzOcWm7Dyj5gU/gWmi0c
FaArK9PhSO33gPVpNwOZSgjCXCgv5HF0tDw9KpTJIUiUMa0dV6xypT3M405TCfIYxIn9iqBswA89
ec1xVSU3ptUKAeDQzg+c7EfyhKti8vHEFzdBaZbfPHJm0+1ljm1djCBNa3QSa0jb6Vf1svhfJdB5
Z1ibEQdtZZWcYDJSXrUSd1RBlw19eQZp5iFMDC5Pk1f8s/YEX5Jpz3izdJ2ZkDmw4IB3Qd/SU+Pk
S0kHNBtpQNhR4Y215qsaKezloHxxtQymx6NKygLCD71hzA6mhWaTUVIfQLbhWRgvm0kQsW7Pdlym
X0tqTHYXeBwbKDiEB2lJ8BTIRZh9ORiGelhUV1mWVCx5HWta6YxgfOin4R/Hm3OMmTYdhsoTpwus
Smhd+2rMqIAcc4HocDuZJLYZ7J/NMsJWechqdTFIQeMkNmlZN6GzsjiSbw3idJGQwdNgUa8CTx7h
bcb5OqhoXw2jVTHqGYdV2bHuNRCaTl3GzRMHWor01N464bIyk2/DDsTZLtobEIG/Wr3DSNyuFE8c
gHcQXGntwRu9VBg11cOCicrTQloHcnl098CBbez2LecbBnOq2ZWY7baZZRiSswpkLYbw4lFKOFqj
7bEq0efhK3ETnDhMtA1OErnDxuJge3+M6FivL8qRyh55HuaQzeitZLaZJTmAGLD6gGzdhmnuyo0z
dcaWV44eo0aN78fImY+RNcXvYX6k65YnhNWZ0868BTWmXPDqAFX9yaq0u0ZzSmIbZq+QjH3McW9A
dvqiKtN+xQkyf82oKr+V2dhSbg/AEairDDoXS1IHRdkuo7nyAVGc06yJY2XqWNdFUm/qcqyvbIhG
p9hFqxwmTvycV1344FDj45TMs2mdtra+m6Q9nTyzCgiActMvZT3xJ5FAHLdUyswk7+ZC48SK43xA
ytPpDDIbr3feDOD/HeX/yYQH+Z2k5/zvse6Hcnj5cbbz/Qe+z3bwNAvbXXqIFhrgP+Y6nvMOJ78j
QHAw8TCcpeX/d6uz+Y4x/SKGxmaB7tSi5/j34Y7+zkQMgB7bQUaJBuAvkRwt8+cuNuJ/0yRMiW49
kySDRWiZ8v+ggSPTuOsLN5ZXeg3wWkvainAPI70fTTt9JU9pPgxBZzEfzWz4v0R6pycTtvPHJHFa
TH5uq90R2qiD+6umHpNfFzylsxFY1zXE8i9RFychZxeT8LugUCYJYgRtbBWj6k0wZu7TxIT+rJrK
5Eg44Yi8ihKZvfb9ZB/7WsmnaCyTBiA5ZGBmpcKY1qjO2IZN5EyeFR96u882SWSSi+MUnh2vitx0
XqVwsq8Fq02YZfMp8cb+uYPJeJ8GmprXijPFt86c81tCym4IWqCjNxVx8hFGV/3CSLh/HjmP+sbU
ErljmqzOXmjX9aoZ3bvK6b18PU5me0ce7HjDBiGGhRc4fXNzTTuXRcK03e1pj/SawWTdqlx0rq0U
KIVLkz5RlKSJrxOG5jFBU9HLXIXFPnOCdmP3QfRRQIYZfVPmctcu7W94c072gHkrulW2OtglXut9
zBqzww8rr+hX9zu9HCtzPee588DJlNbCXEQwnaYpYgUE34GCKUpp2q2ZqHmvk9CBGk2ycXWfTEB1
7eBC8Y0gra9UkCYbzNUOmYA4Bf2sHr3rZu5TbOwThDXdq+QJxIIXkwHqqvvezes9u0G5T2mNfKag
kJ3vxXkGbmV2qoc6G7or4UrNLyGmnUsvy7qVBuXxVrjoxVYynMGqcwZVxOm5/YcMecGKg2QnrwUo
TrhH+EXHVRC63hUC5qCDcMUhMmsLDvPQa33ypuuJKqWq8SKPqKNYErurLqGdsXKiMbyTXfUN+fak
9no31wTDobn8NoQpXTHY9qBLY2vuvhT0eLV9EJDiGqgxOfRmUW9mb0rMQ1U4/QuKP3nnDE2/LqsC
FpRmNoDLzdrcitKjLzXGYriduzZMnmqdqr+HSSLjMtsI/IQdqU59fD9MsPZzw0Og/srVNQaLsryJ
+W5Hq4i09qjPzVTGJ91x8+AUtrVH74usMmFB9xrsAeITTQ2QybxG0JIGks0PVstEYSiYJ/qdEH2x
D6intjhF8lXBE+r3cOauJs6q2zZPcx5vWHETIkLS3YeVi5kSio8F5lyvciIwRbAlzZjzstsZm3gE
1d8A98KyKK6NzhM3pU4m7EgaGLqlPcQ1+zhXhPZNwLo3o15Me1Li+d7VyIF3RXMlWBfEHo0rmls6
Tmo6teulWvbNJvC2cTJ3mAyafEMJ6YL184ajIsh0PdR5uqttRY4C3u/62mlrdWUkKr+fRGHBbC8d
e+ckRXevee15jngw0zL5xvn8vdBYBjKZMpoorXXiONGqjJP2UVNGBjMPJzfyPLp8oy0eYKmyasm8
YGbTWt5KJ3jFD1IjWuFkl1jOCYXrVXpnWsWTZzWZH8482KC490kX3sNrjjZ5KRKf2J7CT2KdFKmx
zeS+mR2azqmzfNvl8IgOPlrr/eQd4HnPGyNz+h3CauPeQXu5ZnlKN5wF7APmEczQtmcT7QDD9Ybi
Rwesk4zHKbfnZ5Os6g/YahPw1A0kwCqKyMzr3EdsiOoa1DfBoB5QPjJh6I3kq9gOtC86zThOpGk4
3+opTy8ihQRBJmsj+Gi5L2cUnExMk+MgNG/chG04bgNjVpT2eu4PeM39ME5rqmzsd8i55HVKihXt
7WmlMJ5uxyCfV7ZXd2QX93rKY1hE54E4u00wI/DxiWHi2zbMhAdVap73JWYiwXcO8LrmInQjbV6t
OMZ21N4mrRxee518h75IkVcC3NvoTAg4CLlqSxcp/1CXUt5FwF0mP+Tyf0hIPTBspZ3sdCxuBf0d
FI6h/oi3JfvWTlb30RWh9eAizTqT1RpuJsC626yy1E0/d/KQ6Fa78EG1dIORM2PRjWLyci2zvJK4
bF7MllvaNOvhOBo1IbqUc/tRs8Vt2xJ9ASJE8VQN00MoctzauSbiE1qF7qh7QX9s7SzY65Gd+CTg
puvSkiyZWXhLkE6yp6iO77SU9u0q7aVLPW2GhJF2hrEKumgmAYUYtBw82Sk2Mmq+AhT7Kq/s9tMU
G3itZ2jiR6NP231rBPRwZzF+zjuV+rNZzY9mj3q9CpIlWYOBCa7Qun1foxY/zlEwHIGa92RlOIQj
QKyL7m1HiQcj7I3tXCbVehrqbvIplaPnqq7aO3NGSEtICfkaLEz1nh19fInSOns0I4sEZ8QR42aA
A+EjV0FAy115hRD13MFzT27DxhRd90GvHRK1VpMzAJD/MGkhuWMlCsH4GaZVUHR+h4+VnSjVidmY
ib8gjchU+UYJp15PJqfHTaWP86vsemcDNqHwGyDQ7mrhgsARbgZYd4DkdoOec5QZ612cMjPhJg0O
XMpsDSM4O5vVBGCwILA41Kp17TTfzS3/rY/f6uMvJdO4Zrr/SjPhJynTb9VP/9Oozz8Xx39wgBzE
qjgasWy+6ZR0KuDvmHNXf0fPFm8sHld8lshL/yiOhfGOctVcdEnsNzbGkT+KY34LCyELEAi2xYBN
tfsXspCMpfb9xxCVt0UJLhyksnjPMJE7y+z4h9pYk+jpXC1118Ug8rOtDwwIiRLZD7ZpR4dcDPkB
y1n+qKQWXi3ZXPPOzl3AntqcPsZt1V/plELrkO2xtjjms+bV4raKk0qt4RjZVw3plicHncS9Mcji
oZetLLcGmNA3cdFfujH/byz+2/5r06nm699uXqr2b1tVvL4QIlD8B0RvoZ4yGd7/+0PabRSXPx7S
vv/A90Oa1N8tNis0dVis4E8terq/I/etdxKBFGc4pNUXJdwf96Il3sHhxyhpCtfhX4uF6PtBDbk1
A3jE0RZGSn4czcxfuBfFzzoF9IDo4iRMJxdxgKCV/IsKhYZW2EeFDZOTFOdgbSRzeh8tWANMp71v
Tnb7jGJh3lZ4j7Y0sQNM+h3DxFYf39uFBNLuJO2zDtn2ORxJfvrhm7z7M93e5d0ZPHbwB8EQ8Nj8
IsnxFIJUMXjWIemt8sWOGMExfS+OZNYs47I4m3ZepROTV5Wp9XZz/1v1l/nrc4oT27QZsXMW1pnd
cmb++TkNIoOcXRXXhyAMPuQMSXw1qNi7ST3iLdCk2+7RICvH4Wty3OvR8uL3hMzHn8a5mF9dRUzu
uqKxfxVmJE+n0IrIIG9Uumnq0jmjGaDgGBVxinT5uqOozGpr6RURz8QTQxfKvcUo1ea3kTHplU+t
L3xd1hxLBuG6a3JUcqbVKkJzbHaEQfWJY3wMGagT15eQI8gzf+221IZNmal7sBjFtpwsdNuQryUw
q5ocTB+/VOKbUG6etabRQF+6j2qcqUqtuaYV7TpVQQIuhwEt0ihTm9Ls95MGCDbVZnNFqa3IH3OH
vgYy7xBKGRWIEAgJ+1Aki/FDaz1xhBQWrJ1m6p4ZpbCzxzo1/kqHQNXTOpXOXprptIUG7exGz4h9
zTKGlrrZqO89pSVnZuOxWCdhrRPNSmeuLMBRrGUE4XlQZhNve3MEYB7zKN3jrSNVK6hropRmK+oe
hSqjTdG5gzqgw8o4qhpU+GOsZOQLc2hxvTlC3+bQviQ6+i414ec4ldBwcM5LBG5DW5dEI2NgLsvJ
JWlmApErhvJ7GxaOxpTaQZVi2x/cZJKbCBLNXVo047YNGSswKkakZzVdUqxCfRRbSFdIG7rBvpsy
Q9steT+vdWT0W5xAoID7HjEJYBM2tvx+NqaeUJ5SJVdzIkH3253L/LOr9nOuzxsvqzpGP005bzuj
C0mSTIzJ8Wv40J3f42vbQfIV14EmxysEGMGTmRhqL8kWqxa/UPTVYoaIBkaMNhU89Gc20yVyd0b+
X9txQZqkCGsS3/uZyZPjNsR88ew9RCHHvRMiJWVXK6DAzvAAkSseAfa7BaD1wAzq0E9GjowYwbr0
tUiiIEaS3iRg8cvhNU178PM9Y9aeaVJR9foNh9ImfunjDHS3V/SWQS3cBFezmhf3vJn0H5wxZlhG
cmD5MhPMrfwATWLDU1FrHLMDlZCHASWJSLqutOINe1GhbcpATjc9xzvQpLrbiY3qkVM+TCaJXXt4
vYtzN1giDMqiQWrQKOQzSOPhzgM0L+xigaUxTQuHVN/PdRixFXTFsSH/hjqP0JEXeru035sp41Yf
mZ9M0FLuKS6WxTDi8xOiUNwms3JPhmJmDjzN49Wa5bNNBN09NMEshk1tt0HLLMNqaSc5iQXGlgQ6
Eg7deU8rd97jPAO/ynz449AbXrvy7L7q19HAg8wZWy2UaH1Un/WkUTph7Y2tn7xgWPQLRlW+NG3m
2etKy+btZSn3+OSRD/OZnL5kwdbBdO1PY2zMTxncXEZkKR4VDKuMbANml+wEYnrh4Axs70qSBM2/
0hCsBPfRxEkI8pLgDPuhCMcsJiNBs4sXNXU5t06DH7rk5HqqoWv2uFT7UtsOilp/weRUWO2M7HYq
GOMsWbhGu2pFMpIaEBpQVkserJjWyS2DONpmRehAFmf002OjppOw0iG050eoXNDwB94B925eWYcC
c1F/suqGbNvZtAO1BojoftL6YpgwTzSp52chSefrUjqTzgSejtUqYsj/sRRaCVtrohEnHYj/gdSZ
hhijsUmHtvzciu69OdIvYWae2DvRebQYnQzGuJZi1dtJVGDWiplaji2m9ALfspNgKxRJw5HZQxdG
XlQcI6gUj0aqRvBnkbK/2H1BEmRPeuq2HNJNYpQa1DRhj0eL1IHrIOojIlPROwCsldlhrGVlb+TY
iGtTy7qDZxgziYRtoD2m7DP4g01vWhNNjxJO1Llr+I7dtnKlyIbB7N+5xbQrBnNi9esdBFes46Fv
h7bFqZsFv83N9vmyh/+lIvH/E8X0U6bTf1BmK9o78dvC0X9h542Ll7+9fs3+9qCaH4vI7z/8vYh0
Jc4LQciS4yAnRRT+jxrSfIelgKa+eenZL7/zvddvkvWk23h9ONMwD6DI/EcJabzTUVzbkKQWdA7C
2L9SQtoXjsoP55klMkrHZL+ouDG943X4uU5SscGOl8TlfgRdOGy8iOAFn0RjbxehxNo6hQGcix6R
PHuE/fBwQF05Dc5YrvsskuSPmwqIYBCbz04bTXdE03BmaZ3gk2cJYphmEzevO8z2voKTGcBTE/Y1
Qq5y7aZ07THU0xVbd9qYsIiaOBiPEiHQKRUlurwM3fKVmuuMqZgX83w008QsK8UwTbhanxTfyFpj
vOd6k7VNYaLcoiAb79IIW59WjsQh6jVIjiaY2BAZmxTJWjMjgySMkTlFT+/xBu1TUPmdEZgHhQzr
aqBlePDGWC82xPn00KV5U+s6D7qvvMrSV7AKartAISpih6zB8LtONm0uZE62TYfcDXaxFNQ8VrQY
a4e7MaFZfou54HsbQuKdU9j0IQT2wdeZZgudSmjYz9Ws4bgPeGfPFk2d52LQ03v6fcyUxzi6JQO3
eKwoC2+7tuknfIljaK8Z3evkoUeuhBeXZyLwdVGXRGpHlTwTFz1tkFPyRSYioPurmzEGRysZ3TP5
QBW8Enpn6ORZfCkbdbEOPNcq1l42lFtX5uTmzO6Btm11S5S5d2fjaIqOCViKfcv3t+3ZFI+ZE9e7
OYqGIzJVYztGPYKI2C7KByFqedZQcZyQ+yP9YVy5z0UI4zJoBJmHDKtRVppXWoZrnVK6vE2butce
ZovYFMdNxJXVDgNz+1RZa1zndruftbzjMwtzC2Ol/jzMef2xYXF8rvTJQik517azrIcQcbQcX18X
4UiS6LLPYxVGjD4s78Fo4vBMjjhlsTfi5/Ht3vxkAKZsYTJqtrHuKJZf5ExgC+Ji71hVpstwatIx
BY5JgZ/Urbv5oEC6TwzClYb2S0M3PVD1bQiWkEW0ak0v6Q6RnQL0CYdK3VMW2ukxop99V0lNmCvR
OM77QkzWTdRq+hD69HJJapSovGbivkUzm7sQK58X4JhIBpSjML7RKU5oCOTHeomj0tjCajA4wNu5
PkuBjzYCfcJGulJuQ0Q6VIxB2WiMPugr64eM40f8bFStRzOOv+APc/t8gD6poUxuWt9Igxv0LP11
3Hftc1TnJwTv4TFTQAa/gNpO6MAZUBVwYaK8dYu1a2T6e/gk8TaeJ9LK5m7eBA0uVh33L3leenao
53BAI4ZLUfOi8obDTb1pq+4e0VAEm7UyFpCogWgq5R56cpwgdPY83tojKUbBrmwakJRwFPKK45Oo
1vgd67WTjuFW64wWB23BewDtjgGNxryh1hOIoGsYr8mhVLq9nrwC0oM8dkkbcA4Vre/JcryC76E2
hCICeO0iBu/luBs0S3u1Z1YaYMl+HYBAkCLZ0VsVq6nq3FM7jQ/d3IZrNxyW6tx+Ek1DUaIU6cXI
9W8Hqd/DkDYgtM5cttaLltQRWGAEvLJUOOE2IEKmTeziWi+q9isTjpPOWPRj3aRk3Qx19sBYSd4m
kEVQZVqcPbK2vyMdhQSMxSxFYO+0s5z5FNdy2mWW3vkRjcztJFKxWjAMvsCq68dNU1YYc+ePyJNs
f8rc27lqbki4CqgpcVyTcNfsYGE22wTD0k3TBMOtw5hihSrhM8VHvSPQXm7iYAq2pGUnuLPt1mdk
WO/nsoxBOffaVZLH4nrKEPMoSJtL/bcOQTL4qTsVa8NTBCN1ZfM8JPWw17EAvKfh33FjDNoubMZv
qnFQgkbJtOmai9bWCD6Zqa3lqwuQn0I6T1aaNPSDQqmV7s3cspdk1mrreWSwrKpwsZkpdN0yINBh
1DT3rKrI28XMN9ZJjiS7Y3rCXeHM7mlqGchwalnScWQdd/deWwdPHunfG9POgU6U5M0yOa0/FyXS
5NU8xumHys1yKsC+weZhyC06f29XzsisqyHQn70m1DZdD3izHIr5VEgDBWyNgig3c3k2+Y2bluy8
21aGTy6TY90XHsOBsKWgbhC4jYzEulRc2WMSHr00lyTVFHbtZ12sXD81zJIeiRPPjDBpFdgdYRW9
IcwTYFX6A3k0NsvMlBEM56SdW7kIcpqQc1QVqlWtKe2pq/T2mTuuqNexGqpr3WzuHSJZzlgV9JMJ
n3ktu0X/nXEbkHCrj0brQ9WAFWrQbOxbSzs0GLm/mq2Vf1UM5dZORBCN33fBYLMPOuROuezYfoJE
fO3YsXhfRqq/j7yUgGCpsL17tfxf9s4sOW4szdJbqQ0gDMPF9NiAj3TnTFGkXmAUJWEGLnAx76mf
egm1sf7gkrIVqs6oijbrh7bOl8i0CNKdPuDiH875zrmJzE+a33/DHx6/MC/DYj9XeqiE/QHdrnbN
NZWHppUPwWBwzi1zE32IW7GfyFqKnP7dMxtCV2s2b0u0MNVK55eZ1Rmw29rcuG771pTQYQdLR/s7
MZ8xTPkV+OmAoYTgVqAH2WEwibkKzWUmNMuJjLtCOe02V2N+XxnODZK16lwyuNmuC6aZdO0h7cIx
aUe5VUa53MRzF6FRVl/6LHma6w2lFPVFulhGMFpDcXCxc23sSAfT4q+Ha26zfkF+4IWdoPQnhs/a
kt2avpl5/qSZTr2x4IN9SkzoBHXquV9bo33oB+NbRC6T16YkgWnuK1Jk8sFtlGdTrrtX/kySiiRh
I3Ct5rWOF7lb/P5qRE/K2SklK7Imh/8zsIuc5hL7mTzaKy8nc4wP6Tjn54LvPOlezkr7UP7ezDpm
PjqY2qGQV3U3PYolUTuD4Epyc0gqTrLlS0f9ibCirx9J6MDjrxbe66i05k0xk29pg+5BJqHK3dTX
BDFp3nsUmy8GJv5XvbGtW6ahgKk9+74xOr5X9ntplsYxXXoCkpJUniSBS6e+Mb+65RhSF3xRXt4k
qDEgARgkHR08dlaBEoQ54bin1fKcZE/F4j4Y2hzjpB/J86J6JEPdje7aqL5q+dDrot2niX6TzIrU
KlfyFTW8eDODtEXMmxk3lsw+TLl0HiK4tnsJfqlH2liR65P0dZgpDbGGw6sjdUxwSz9rjWJN7SzP
XZbu12KzMapb+ljiS0f/RJ/+Db/JoTHLIiBw+RZg9i1GOeTenQrB8QSZLD+1BSSGRU1Po+rvpNHd
dlp1TbWGn44wAK77aApnHD7UgP3qE+Qyt8k4YqhksbgNJqxxZwZzROKVTRUm9NfmzLAChnS53Jlt
lf8fZPX+/9j6YXpe7Z7/fGdweqvUm/q14fvxKz+lXeIP/PpsmvDfCmi1xv9itBg63ZstGIt7gANX
h/4/Wr7VoPxzS4DtH7ggSyvm5iybxN/y6jPz/vPKakUowogDPQPNDLrZ71AW4nK9Iosn51Saco1W
c2j0No4xstUNe6WhuOfLv0Q9U9LSqqMbknbRjjCI0lp/s3AEGI9F3ehaeaWUQ7wedPcJINvBi1jF
hr018C10CdWVN3kiCOLYoe8uyc3tQOXC2p/hTYlQKM3p4h2Bs6VzHkSj3vN4vO9E6kahYYLoF4nj
Ivr0/XmnmngjOa4fNW+BWrJ0HBWrXLfSAZf7rDn2JkeYfq4mo7C5XPWWCxYAizoUjdc3dxmxdo9t
E/mvhB5YZEKiFjFCYtcyeSJTG8oUZoAXjda75ilAu20nONyrbd3Vq8CiW9xy+/VuMeI4r43rjhSv
9fgpHQRSCQa5u7qfbeqspO0CiuIJUYqVaExJa03u86UsjllfJJ8cZTcvprJMpjk1JXTte+/FNN94
SDGhfOflfOQf0fXQO9Ztaqf6gcxhg7mehUHN0pnBDZbf3PdZlYwhcan6phu5NwVCIkoN0HyxyxcR
nJvRsIcDZvPyDim+eiYrIjqa7Tzul8Wd731lzlcoOpoWjwWKKySzWnrA/pJ+4ftg32f5MIAiq03t
Nikrbz/ZDoahejLOqPyqpwSU/37x+voObYgbDlOcIOTyOvNaMET/qNWFEoGDU+22FnG/8SU6r9J1
3SNe8OVUdPY8UIAIbJ5m1bOKoIkYtWjaWcwpD+SfTPWa5Lh80uZSgjYvtH2TNstRJObyrpeme0wY
Pz4u+hzd9FpTn2st7su9WLSZPMPFIVZkNw2iW317P/+3yxHAJdd0c1L2YaqXLtqSZvBF1V5lUhEF
clVGaiwYQnRRk/k7s9Ue6Ms8VhvDWKhx2eog2fT3fw3T/iswFFMwqvqrE/W2/Rr/+//4k3zgx+/8
OFJXEgoMYKyOxNhYDtiTfwzR2Hv+YTsWJivigSi8fg0Hcv4wnTUaiJXrBXvFgO3HEbvuaBlys8Bn
N4ieQP9bogCWt78dschlbYel7wUaybn92xQtVz25K72fgjZgTO+TO6xPaENxD9/6kRTiXgAUVkTU
6nRdUQTuxA7GIXXCPIL+ON00lmMwx4LdEKgOZqD1kDCNKKaPtjdouR46eVti3qnyA9Nvfbzr8GZ8
KXU5suByVZWStG4k+ERM4gKZdNSJmXvDvvZFvC2TJrsqs8r4ZsUVYkhaH++ztqYzTw7caBcHf1BT
TyJecosHmzUfItJ62Vh+od/mecpWqLIcmtzGbEtao0K2QOEsoX1wde2zNxEsXDIbQJvjEzmcDCnl
3ZKdwT+kR3ew+0/juqxgOerjpK6c5KF1PRhXHDDz3dAvkc9RP5bt1pK8YnaiqLC2qinkxteT5NRE
bDuHlBjaeHQ+p+PQfVCDk2Q3NicZBHbp3qatLkaOtonus8A7F3ZuQlOPY98nE1nv0vnRtbuOwVYk
55doritCa/yhJ2U4ih+RW0d+oGpEzOHMn38kMjU5LQiGXgSrS1SFYtKPcWUNWx8QaMWELSuNnds5
CSvW1JIfAU+yZoqbjIR4NL5Xmqr0OsB7zNlTRot36xHJ0wdMePhKZEvKKN+dErVsMob7JIkU7vzK
KrZx7nglps4YBjYUUzhmnKne4xxeSQGlliXf3LYg1BT53UGlAixUbDkbu0l7yGWJe98s7HoD4lHi
jYnH+p7Bans11wJrStkY96TWjNtqKJ2rSLgz6LTWdr6sPpLNxEVz4xKIhC7wu9E7nlfXd1Np8iwu
XnD9uzHczMWITdyHf+95W94IIckqTyp5Jyjb6+PC4ECsc8Y5hjpG+izDm1KR6xqhNCaLvEIRgY3c
EJbAXsO7d9+rmM9qMQb3saSdHTcujnP5XLR44wI8lTpV++rVby++fWuaXAXQMlb1VUbwG15JBntf
ysadJbEVLimShTeX2nmgHldrqmB9oxDdnocVKeBE1fhmfocNrNyBWVbcgiekynaoarOio0YBlxyI
ejbrAyGLhYGZc+6McLxwDvS2dGHMpSkMSVguYdIApCP0KCq5siPPxRkl5xSvalb3+L7w0AznZUn7
ZmNqjCfrhE9zI4dy1QJcrBnZxabhXCwbbdmX7vVEcs1Nsbo72tztN0lMui/fOAEwLHNxgxSam95o
8BuG3XDxjMC+wfVRrlYSczWVdP7UMKnU1cMykel+zxL+Xbs4VKi/mLd7aLbtm662FJvnBgvgLu7n
+mXCFS8Cb7XBLAujDBK1ZFvt+Zf4e3wNFNuBk2h+FI1POpRpX+zYRUG6D3nMeEPdjAG6Vcv2G3O0
D/bqKadrUdjUcpM8pzFfI72Yw4MAkBrbL/AX10uUAb2rRq7HSGAd3mYxp5ndU4Llc5Ptl8nyrjLq
M9raUSPj8YKCdVFggqOVbb73PPTxhRFjWEv5rGpsdMQum4uw7jU568PO6pNi4/iZeaoxAmzJ/MC7
q6VyDalasaNyEelGJwiLzzkXcfa5bdzsLaOh/IBReXhFJzO0SDCE4FoT07DRssXaloajdcc2jkVY
WD1Rv06i4vbEDxAWbWjsagPUQXJGG+kxqGGMTSECwl64ttSDbC7QIEzMOENTOaiNqbZiK6hYCh+0
prXqbdSVY0xJSXavuK4r2UOzw278BDjXeh7G5aPgK0wUziWuyyeR++BAGLhfBzCbuIvmTWcmzdH1
UVpsK7AUW8baURzWa+RTFSlxU5RmDzGidUvjmgj3+pq5rZPtvaa2XppueomnacDSy/DJ2BgpYUjh
MOgdqs4hm/rrcrUZLrOhHsoMHwZ+8nGK740JcDbDBlHMy8wMzO1cZK5CQ31zRQzOiEMAgMLuXwXV
f6WggnS0Lgv/eYv69LWqvir19euvXeqP3/qpbSMe8X9nQMJKZOAgcSDLURzxz390qBbeJGA4tK6m
zkLzgiP72bGKP5BXroWWD1p9Rcf/naWkcGmDfxVZrmmFpCz4kIksSrP/kM/jzq2lkZRTHTX0zIbc
g5SIs4Ec8XEkdKukdw6go5oj0V/zHJakyG0MtfIlGfwdmpIMJTA0Cq87gpwb1QjniRlavnVY623i
mL4sHFsu5NiZXkqUwauc2Lbe/LgyjqbUi7D3bTZPkIG3OFK+9JXscH+oeI+yJt44jKjINYfYsiCh
2s+Djk0W9GodQIlTO5vFSVhUXg7dhpNVyAZwcavKYz/Fy05PHVziSMD0btCRgaeov9vIO1RzWjyZ
SA1o+pRAn00NWr8kRt/sTXQvV2oo1n0C3f1n7jQyAf0mi4aLOI6JKJ+7D3nWeWeQCvpDP7Ym1AT3
fugN/5rASeA5ZRx/KhKVBD6D1sPi9qRdp4wDAT+1ezIPq8OYijBvrfm+lrV7JCGw2jkavg/wv8Zt
5fpXcZVv8GnmdxoT98CNTDgp8+ht0cfVQZ83CGJQEm7HRuihjovg7GeTOvZqwUOjLWzzgH5dYdKR
QLIbbp6cpWt0fH3dOImbbMlgpIgcx/7JSJn2mSgvzzHs1j28NAK7GsvmUdVyLwdTXZMNydSzNzGM
l9P7zEJ4q0Z0c5Gb4/4AFh6Ms1PsnL6eNpqc5geRZu7nngkbxuJPdNZqb0gGw/0QmyuaIXoecObs
sizCJ5Y6+XzNei+7jm0K3sKTEyFsU0cgIQHsm5St94EBcrtrHNZas26YWxJozCD2OtKl59b/7LXV
+C1m77hb9Gry2CaVFXYCizZgHlVxnjP5IemN7AP1yfymoWHjBrDY+rVW58PJWy2zNcU9phQ/kVsZ
s90Fhe1tEraSV5HuVLeWMRAaPxofkon5TaBZojnQouf3hBRoV8RuD7fYaPyTIGtxgvAgOKhTlqIu
3o4+nfFO5Ozy/V7k+AN6AGMc9rusMjn3me1Yu0RIGCLMcdflmFke5t5jDbT4dhygB4AVjxcWoPm4
DOYma0B/MyhfsysZQSAhOvg2jUwCyuW6dcy3+hLcDZtiSk5A4T86qPQfABbtkbcZ2lF9z/0uOnYS
RKb7Y+W/L1BeiQiPSAtfWInfqR5W7bt/iRMXBItXXtd/sOVk3bWoKBndF4gfRaSyrd/2xhYrgX81
1q6JDi5SGGZJJpNg4bUSlHU6D/FBCjdvP5gFrIVpY+s59eGmctzavaqU7SmNniYzYdW6Du97Ochl
F2EvYm1Qx5H+isFo7EJdavFNM7ul+1FHytG0WwWa/L7CJBV9yfBgQDla/IATLkgo4cRWZ47ON9fO
A88vGbetsBpMI0OBhkHv/Oyzq0WzdvCqATmaXRejFtQYonMwJWt65jqsBqcSl/5zuXITchTGfFN0
dFxHI+n0IagaSBUIJsUX9uFdvmevTfXlzoj7NrB5fFBHKAFICLJXTNlSxGtnMQGWsGj5ShbeBQgb
feUDcPbxjF1OkcnIbQWFl1DArGBI/aq+JavJxAk490S0d6cc6q6+qetBC2J3cmOGJ5VzOw3OtLMF
Ugey3IAHtzbvMavtaH4qYPWeWtJVW1xabaOHS+mPZMNaznXli+YIBIXrfrKjjY0nDxtib7kEJpjJ
vnIHb18nbX5XmcV5iZkYBK1h1+cpsZNTJCWzubEDdEHkprtWVSkmwL7qKfBQ2F55bru3NSDTXKsZ
51fspNs2hju1091UfyTvAP+LqRYjtEZbCxytqm4QetUP3uA6N52DIARZmMmOyPJPM/b5oGhaY5NP
It53LZssrAB9oQelWuZ3kv8+c49qb9D/OLvRXctUBHjwMPRGf4wXnHUT6RIfbBGre0GpxM0BZkER
u+q27jxtV2izfjVUevS+4BS+I21vo1wnPnJ0RoeSh3rJXSPdqNL3XgeA8nXQRaY8ZHYznSAtLwzo
TA/WwpRv5DhnLJws9o1QnW8gouxYPwAB6/QlY8GTMH3IBktsM9ZMd5TM2TbJ/b0qKvmBzM/uODtD
v18p8Xt7KG36WANtxqLoSxijJbek3WFDawEUnVKLI54kIVSLLRCMked/BGdmBya0O2hhUXJHbTyG
w4InTGR+vHd4ATuJu70IjFEkHI2LeMFj1XIvtH35Nnhmd224i/GVFX+9szuK8NyIjAMuQOujNvF8
pl8zMjZIVQRGIbdt1RU3uT42zz3X4TWb5/bORuF/9lyjCtlwZWeWhbA5rWS4yWubkGBMeIdiGT41
nkjPs0iSjxEKgpsoMnweRDlUAuUC88er9ZD4QGhLjFk7hou2d2cDzNkTT96+eTg92BXlG4st632r
7KkMROk5RwBnPh15spyMLK8/jyiMAzmV+jafa6I39fhjxHCEnReL4oK16qo3tLaIs+Cn6Ib2MkFI
345J3VxPlT8jH1Rpsd79m82kWXIj2NtmwYTIUTN7iJS01QhaBIARX0Peo4bJ8cPG1knC9b0ZR3Rs
dmGD4RQfMjZAI+bR9NFbLI+Luh06yCap/R0/NQkWgYGrZ5wELQJMXKQD8g73EVSGF3PLIwg7Tp6U
M8v0/l/1/X+lvmcDs4be/PP6/qiK78rDu/bf/3v1nsqv/7b90r+1X/5sZvn+MD8Kfsf4Awou3l4m
piyWxOqI+GFmcRihmpyuOm6J34p+4f6BA8agtEeEs4IKfg5Q7T+o9HX+g8Ms//Jof8PJsg5pfy34
CR5Yg+X44ywebZU18t9/cVU1DvolAyPpHmx/t7xAloNdTpC3LdRN2qaT/m0YgbiVqL8YPYogBuGU
eFv0al18nOux1+6wPoyHplG9x/6XYoJBmskU9J2btEHbDVMq2bf+TBR5IrXI3SYO3MAAZB0YG/Lr
ONSh46RV0AK2qcIBvvUSEk/axej38JHgaZiTBqhQV3MzQ9mrdZRGbLpCuyX4/ai3sX+qp9R763qV
hAUXDA7PImUG6Vd+Mm89a8rVhrgUUcDsG6zkygKO191Ib/pqlSvGvWUlT42J3mLLhWU4AS+r3XWJ
7X5BjOq8paVykq3Ml9o8xH7ZOU6A/NlepfpuU1OkDvgwZBpyzxvtEvxPxaG5c7BVQJGZtFxNwYTv
IKVRSdMef6XSvi1dN08BK2kMym2iL/2+dBOysYKinrtmj/FdQFC04YqF/1eu7f+HNMP0q3/ZlP83
XFZ19fZrS/79V34uOXTw7QQPWmhykRBflsM/LlDDWO1mrCnoV83V+IiX6qdU2IX5zm8RE3KxRK6D
gZ9dOVe86ZGZyjVN1Kbxt8xmpvnbNUokqM3fRTNu6vw9HBd/vkYZsipGTuQ306ABQ1qVlV1ZVEQt
OLV+qiW36TLMGrfjS5QjhSj1jx1DA2ObQ6ZST2YpOsR80KtxmhVt1soxC11UK9J7TB0EcU4XsupM
IaRKyEPVTlgjvMGK290ho/HXkrCyTbMcjoR+4C2n1urwpsrrqpgzytshpU3ycYefbcKirmoiUvVj
BkfiehZR9EQbTP6R5rxoqh722J3dONRBvFG3yPNFL1Yy3TIITABqmdAOVWGa9FTgfgn+ClkOxEOO
IIBaBUyhGqQAaNVlZTrqEkxGUHVquE5ZG5LLnXQjmAS85/BiIdgV+4oaf88ssfA2tl+nR6eMG/fG
xzOUhQr14r7RGOoGDA076sic3YTG9gcUhMgPMmrHXba0LjdhaIn0PiKjkS2HiB7PjqrXbpyNh9FJ
KhY+JK5sEqXwcuOIN6dQxfMSqLwE9Gs3w0sHkuQ5WmrXCSkd5IQZw5sQ9LQ2L1REem++REXWnEfb
KPaKgmZLgzJsnVg2BvaO9jzWNSpMV7jjFjk5aDs81fYRTon77GcwIs1uJIIlzUTT7aDe6SBo+aqj
ukZAe984+dak7Cz3VldEMCvtiTj7rHOZZWaZFlJZDi5p1qKtIb5SMcJVKTHRRBDi46H3duY4jtux
y1gwx+YQ72azgwkMEVbaoQFg9ZsbpfrbYhvxLrdXz2MepeCZKzET7cTdZ+e3DBQYCshHAxnACaV2
8VLrZJVE+mAwstfi7lAMSaxvzNa9LcsZNJOJXKCFO0JWc8KwmWn8ROp1DMZgRyM5bRO39W8nu8EQ
E7V92Dcivkr8aHIRBZT5Ix4TrFZ20hdfdARpx46p97ErXdR0xEh94mpo6dsyw/8csRjAdqOIRtnH
XWM+RUXaH8d16WAWg8vshuntoyeGd53mZDPM3rKJPAg5AVdAeqzROTFljpndhjGDvDOIGHGVJ7b3
6rFR3Q8qYY/CTN4wNizusYuYpWZtVNQ82aJobxpPXz4XXRlt+iaen9HVl4dowWFFrpjuZwEGZlQC
UlO3hHlVN1BhsxHFQ4aUwRzSKLRV7m2MJKo/OHHTBaPmV8cK1f7HrikIUvS6qHjIBbHuBIQz0evK
fYeJJ2T4xNjcBrxxz+SsDxHwWv6OGGJMe54dGdFJSi9DA9zJ27aEEcLQHI4PSlcQmYpIIdabwQAv
bzUAvoNlFxuoe2MI+lccssL3w1qYb9M4f7SL1g4rzE8s1wbTbfMNQyU+xzGQTSJ7525UjKtXr6Dt
9HP73ZH6LyfNf8LJMi0P/dJf1LI3/dfh7d+26r1+T/90c/zxmz/ujrYPGYubA7nU4P2/7/l/lq+I
A3Q25gIvDeL2X7kAlK8mFnCCsjyDvKaLRfpnBWvBBWD3j3nbpvHBQP13ZtarnfgXG82lgEW8ymCc
pBbB9PzPN0dZ+4B6ZmHsC2MC96jDX5WBmEDW5YWLCHZcvYPGkFmf1z9q/8sbdvcfndZ/zrogppib
tQ0GhsreQCDxe+oEcyK9ndiQce9AS90SGnKOJWmGBeOra6H5VKej41799ZPyOf7+mk0bxbEOTJ5X
THnx22u2NZbmiar6vaiHGRp5jFYV5W59whkSv0zpLJ+grEbP8GDpINMF7eQFO6sxbXjVzBYLRlQC
Yad8tRhEXWCxQsIOpbEG5JmC75MoYadtmUUMuuQaPeKtVFiMzyt1UhG5R4Sy8aQvVX1ymgI1dEf5
762sfkCnxo2JVXhzeTo1gF0tNCYlvUhs69zQED1UIx+NoVr813hnik2Rcd9HZgFQZKNFNVlZF8Si
Q0JtAruoH8vd0K3o1LbQqQk0w8fsUsw50WE67t3EU/2BWTqzVpAv2UH4fXwsZNkeDDMDtdjAIEYp
ZxTDvAXUYj57iLefkTa7T4apXOt+Fpl1sl3CNAMDWcuzusALvRXByWpBvnZTw9QWv636UptKvnpr
uAT85vKMLhT5OWioE6UZv9gZAKijJpq5s+lK3cloLUY8nTf3ggdO+LZmvN5Sv21N5UNBtAZxDfwJ
ziZyqQjtqlwjrw0pJY0K/tf32BsEYMGCCogFDBhTF1BPitWIEBMiEGFjrlnMAip+cgUumqAc1DxW
iCsXlq+lA1sWmmdPW09cQMdDhJCeaSJ+L0+/kZrg+rjgdFtE/qha3cw/jxqrxmz2G2vfipadZ8kO
ARkBk0Q6oplHn9w8MwI/Hc3btmfQDzzIU+AZY2ZNIY4r/55Q9vZpZn/vbLqoIha1qzIX8GQH/xga
tHXsNBez7bC4nf3eZb26sbr1DyR9c75WrKmqYP3YbnIIZ/s+6lcOeaKvsGeDLEuy1tbMTMSHq55G
kkeh1rdzTnWc/RETkWGvTTnT07ZeidZ1U6pk4w4iZn2BXL9Fnz7yWBd8ZeYbvOPcE0kVqH0fKikS
GWfr65JGL2pzutgpGpPbrosNsfN18KLbeZKmexAOD7DWwfSMSOqlc9Y1Ey5w7OhS7YvLm3YhhI8D
9gV9mviT9QgMeFY2vJ8X0OklVym1+KoN3LmJmsNdcO6wo1MzYIyOkXGqIt8PNbA1ZO+F/caL4btw
gci7tWcgC6mG/piZSQ08GMfXjy99wkyLRTlKzJDCk6cDw97f8QPpFfae6VuXNcNHxT7N2pWENZwS
mcDbvQgKJpu/P5B5aj55M2RuxfNsZkpjvlzE0A24ajSo9nZiPvUrElyk/L/YJeluc7kW0J/wcZmm
5M8nHDZ6kX1ZZTdS55LMNGZfV5UDN1TlCY9lrQxV5EZLs7Pgyz1EycipZQ42L1Jq8HlHpSh4c20Y
qkdEDTD4B7LFXQ0J/k5zPM574gB4JnIT+MALQmGiW1OZhtoQ/cFvXnCvi23HdC74/NLDd9AzhnkY
sq2+btU18MOIwMwnWa8oeuQKz8T2Ip24ZC+lcrbfsgFw4UjV3ge6MqfiNBMT+lxQkt3HWCIxT404
L4TWRJw3OehX21/00NIjWE2uXaVWkKPytaAeQ+xnUtlsRvDajAi5T11duLeXt4fdn/6xMSZkZw70
uqCNuuw2azqxr+yo3MNTGzej4SQf56oZwrp3MlC5TR7KzseXb8Vyi05gKIPSm+UmMmSvYN6SEm8j
23mnXEV5bFrwG6wx2qgZOW/gLCDFi8EnOISB7HxfFW3SBW2ONB9KiH3jTx5UXa9asuupMCkRCzFC
6uXGVAVIuu/sZlGfkr6HeG8Q32tju8BBo9aA3QGYdrO73Do6p4ycjeGbY7SzTYIwAiarnA0mOTbJ
pqM5f0NF4kV4eeDiRjY+pXXGz8+lLvFielf19sYo++YTLjvv3GpgqTGzY45ajwlQyfrM9cwGE93M
JWzDxDa0RQ3dalhlReuHvd10RPwOarpLlYN2xi6BPQ8rm53mgRQY+GHrkbBeC75QHIsphH/g/x1D
dbxeZEhl0JsfLt+YFN0IXpPIrsQWv5X97K9RCL1BLBsDfJW5JxyFQ8M+L+VKyEwXojFKF0Da3cCp
pxgN3RRrlgMNCPpEl8YC5HTN7dRPIYSh8/WLfWaZfOS+F/G3jB4uxDFZo+BzNkTpgR0MF09eNd0X
YpDlK6Tb+lStYJcgacvik2FM0yZil9OivOn9LcgTfhet1n8WXPabBJPixwbTs9KZbILTkCj8uQKz
HDxTfjJF9Hdy+MbAAKnKimxeCnMctoXIo+e/LoB+K/l4QgeZhGutslTDdF1mMr/OLKGKqNQtTIya
1WqnWaS/59AsW1SBZnaMHPeoT5l+Xpy5Pf7tZ8YWgBDDpckGlvVb4SVyLNIDTkPuLSmpM10pjjU5
k1gCl5YZZOOGVWfN+5pJ4eavnxnDwm9VHy+bgt5fQwnZbKNC+O3JnUlWcWNVYr8KITX8WMjxvYF0
ChSs+XvSl9eIR1h6U515U2jAnXitdWu98Q7pnOAqzN1d5yXujkhK/5vF1AjsmpoOvZ6Ic9YTbWmp
kcMvrzDrsNUPse1AQSzJfUhTi4tkirr2kKLtItBSb+/S2K4eknYFCcV9euhAr3qwbgCjyC4pDtOk
0WM29wOQ2Y3XmJ+MlGNpMWR6KsFI7/vWTL/VXb7eaJRTfUX4YO7kgpPIw558jNIhOVAFNhjLtO6l
jSLMuyy7PyijTq6JjZnupE2harhZsSMO52ryolkE0aLh/ExrH/x4L9SXBJPzl8SaxYYQMLLBpnQN
qsm5SETacKwNo2vcoWGbPsxV9yrK0d8NCVIKNIaNvifmEyxko3FzdJzmrUNe5YZOUbi42pH1H+Qa
aNAZ9nKq4nHaZaUDFySa4Xj3SRN/7L3Fk4Ezdl1gyiS6rpjX1d/T50hKj18nR4veMMdPu6nSqXSz
mTylfo7GHVrAmFJpru6xpn3EQzCGdPlGWOZqOmudwx9UK3nCWOuGEy21s457OArHfDaeaz9BQ+oN
B48c1YMRob4PBLRbDHHKYSbEN/j4PYYC9uDGQXfwABdp2ifE9H32NFc76ZiCKcQnB7NeJHYoaPEJ
s+r6lFaQlPQkdbetrnX7RoEPr/PUOTMWnx/synonNSb9lGaFvFsmw+G2UZXnFBgu8IA6ArSmXLZp
WNBNL8+u5irKtvqA8jqIUKG8Z57R76yoMDYugB08oLBwt1kzecQu8okOCUe6Nzb9MWcbfItPDR98
VePGLefsOesIwyDYySKzF4Lwq61ZbOYaY8Z3S11dQu95YWPGSK51HR/XcBOfxqpIDpbGTpBbbr9t
u2lXScvcNtLUWEI0Z7dHxhF59YyjO2njgO5OhHNlpaCVAKIGzppusaDJQQCshPMwxc5mNtkm41Al
GSAriAqorEC5tnae5nF93bF7KmyB8qQQKWNWX3K35XtnvzodRETDiF5js9IPEnf6sfBi5zx2hXnt
LzM32IpAOHNNXxswuVNb6UB1yEMHtu9Fib1pWRY+qSpeS/qWPuWSBxgTYkm3UhFXdOe7M55xxyZ8
xJqHW2Cc2gG8FIPHqDE+RZlVMv2dp1vineqvc2NWmylqYNGzsN/j+scpmEz7GKbSV5yByDBnS3Ls
asvHzBkoaEBnPNSjd3JlDimmVPORhDDuf66jidXfqZFOIIT31M12/MWc4vI6E6p67hOAp66ZyocB
9dE2gp2LEj0p79B8OHulNItbPUbu0EnL6N5GHHHV2smM+LR7ldT6DzqE5es47gsYEPaO5D7tPBZu
DxmT4rcaC/OGEKH8Vnca76ox8+lUyWwOBXeuOmj8pbqWMjKv6WNFCOp/OGYxKm8N2+op9mX8wSt6
uYIul6ehSapX1Xf2JomW+DPDUID7prPqSBAYqC8j2uU0hIUhr2xlesPGmChW6MW5u1/KIE7O6QEX
23wL5Gx5bOq+eBkbEMihX9J5DFHMQ6HS49bOjY+Ibb97nkl0uEvBhXNvG5h9r9EpKXlyDxcU7ChU
a6HS/xrTPzz6epFfM/kkh2VxxtPlx4YpN26iaSRyo5CKHApVZ3s9Kl2QDUAHjA6m6Kg1JddIlIp7
WS91mEYdcd9Ono6PgEycXWIY9R4dkvFEwnT7CIcVDzC6/uOsPOpE/KAPDihrLJlYxljrkTAlbYev
KEN1Zg6dxRsQ5zbsqKL3i1WwHUf3q2L4VNpUjgQi8rMLIhlUL2PMp1Z4nfs/2Tuz5biRq1u/ygnf
w4EpAeSF/4saWVVkibNE3SAoUcI8J4bEG/3PcV7sfCjZDolt93B/IhwKubtJVAGJHPZe61ufhW79
jQBFvunz3oMFBPoLI77hfM4JfktWUIIVhy3eYc+Zw5u0QhsniyF6mlAorVlbTM7TZAU+RzkT42aM
O96ERMp8rduUSoZZK2MFqvW+iQQ0IxNWb9B0YkfQRvuV7bz5lR0ek+WMnIWJuZ9ujbbnm7Cpwzkq
SrQviOI5N1MD5SrqEqqaGj6pMSgQbt2EiVotKYNTvKys6Jb4ehNyciMhbCQGNKR2duDhHCfCRF7F
RIW8YKCKztQLqnM9uMGtjufoXMgmQbRlGhuiXvUX0cn0aNbtcOOrbjmzawHpSqnxRfHqkA0+YhTm
FlccapYaRombOV+PFRL5CC/cdc8drNZATaYHQb37XISZlFtTFYiQQvof4ap2NdBA+krhajYJPLtk
SoRY7pzFHcysu2zwPINOTIna7foSQ3U5yBZIExeAQU8Jw/N4jG1ZPqdtDiAuBLabrppMIpdpwLQR
zZIVHwNX1i+5UcwHdEzWS1Nr7xrOPCenhk1CRrUBSliyDJnLOEXaH2xCz/VOWerQvxrbMuUjJSZY
mTZ2ES1KhwMRzWMyKXgMtVceB9XoR7+TyTcT0DcE0M7FvaGq1cCAO6cG/NkpiPPHqbPKN/p55ufE
74Yrf9IQ3oEeADB0pyszCkErmzk1Hn4xY8M5uEOBI9ybaQArU6H8Tlt8yyMFlEtaR5gsiSPVEuKJ
T6R5yTqOqStaLdOtLfIawVFSmNSJZr11Y0fs/MiOvoW4Fo95z86mM3lX+zllWXf7pmcvDwjDsUcC
xnHf33RTL/dVYCan3Kudt54d+llWafy5Mhz7qnTD7DD7xoQwypYbo0nsHT0ZY3EtMwjh1oRfewIX
b4MwY0BfjvrzcvLKTWvk4NjNLqQ/S37qHWPahklzX0Uq3bGZyA6hE8xvhStGQidpCo5ZeUbGYuHI
qGg+bmuSzw8zrgy4xl0Pvs30zKNyJvNutLXYah0l1w6be0aEm9avfoK/vaFhhC+i6+zny3iz847N
mYwWJpBLo8yYsLqtR+JPNn6DOaY3Tf+eqToUK2px0BUtL7ym0V9fTWwUvyvkXyh504DYYdkQ0AWv
LHyto0IxAAU4D8jOlvXNQFW8jawy+6h02B7qeWo2tQiM66IEeN3AvxnZsGbNlY18cSXq1EHSl/en
OCP9h7pFuR9jmESWm89vjQDLHbN1OXfJUnSolkJCMQg0P7bhibueOJtUd9UTjB66hF4p0rOWybT2
muxO+eG889PSgHGSrseuYULJxnKbRWz0L7N8oYVck+Los+MOGih2DlVIei5wszHyq9QONmTMkaHk
c76bLAqVMZyjZ0683ZsHUOnJyTr+Bc7ZM3a+GeLZ4MpnpzZZaIDAld9mmJjORz0Uujs3y0s2gwq8
vdy8zmEuu+S/QUPT94p5gyCtbJlKEXtTsTOWwhGdvEIf3TCgpgFepn26JMhUVscB1FSNMe96rLAH
WurxZ9xp0/00tkT/1Vllkaq51FdRWbE+EGdEmq1m2gUaIt1VB33to1tl8nmsHcqs1ImANIbUjNRS
jyVnlJXjIp2UI6JXBLEOLn6yDdqNjynnHp6leHWH2XqcfYd+mCYpAlUidhey4Ci2WJved/kWQkcs
3XE6slc1y+XvRNH22UcNPtGBcc4581jZMvavmXmn7nwpZHqTYntDbZI/pZ2NzbO26QSMy+oS+D23
aLaN+OTo3nk0rImFQkOla1mkspIBNc9Uu2Kq7Ta12s4hQa/sGUYJ/II3t+bpymWvPrP96JjOGTnr
Icrqu8win9HyuX2tnjlvKZ2XzXXm0YN8ImKHNydPKhLnIG91b/TZmEEyJqzogPFaPs9lLj4ldKFv
5FLb62to8FuSMyj/90RiWL3qSZgjlhFqBl+LGA5OG5OQzx7wvucpX1oGl1hvYQ2jS+pmK8elL0wo
o1OW8DhLBJBtk99Vrb9M25eQxsu+R00ue5jAne4pJVJqsU0WkGheqFy0cahIJx23vRNqMYpXsXuI
XZJJgS6OUI04TbSEXV0u37iKH+cn2TnMCQ/y0nW5NB36JWvJa/z6xekceYZPVZx7GTFsM767GZMA
iV+IARxnCG/VoKgXNUs5HEMDo0ADLQzWl6WzphvyZsAgeZnz2N6Hfp1uGjbG6X45AQKWHoiiOpVt
4CJYVZaCaBOWd/6lCHmZCC5ZfcDk5fWPA4LDDukMQQUQO7s8d22Xs5c/cnDPvs9Ok+HJNvLyyWqX
4hgHBzXvh5EoV5Qfcb/EBRhfwFstxSN3IPv5Ry2IJBjenILEEjrYEz2fMdekM05zPa5S6qvh3i+5
Sxwgyb3ru6W3O2NPI7VPL32Lkep5BIflJpVhcxgRmHSEsMrwZAsl7gdnqWNmtF+K9SWuy5nKvDjU
qCNvymWEtEuQ6SCW5o3hFJSbRe3wNqamdB8EdRK1Kw0W/70G85ntiktaNxR+ilyTwRwZXD58oiTR
eCg4eufZHSAXH2q2i3J76TABrWV0CFlwibEkgeFqdFPcbwigTbhEzAMZJJ6sviWabagf8I01ryx7
FOyE6PlVQOfl82UfVqD7LwgPLRm+XSKdw2V9hcvH8kcMFR9bssEi9xtrA3kLJTnQoUqiG3Rxxp7u
qPlhssjDWmMdpFTYofW8bK4vYzrrKbAFrOkEdxrUuEOBD28im/UmjM38QxfH5YeIgM5P0iSby2vG
2Lo3WKLO7RLt1dWYUNlzUpgMG0I2dqU/c7vmITI5DdvQcFnOsxyWbS94zGG5KERLdgKH2mB13Ca0
k+LbSBg0efxcEbgal+bNEIlWk56YUQFywK6eqLQa4lPMcos+fqCRdkwDo2/3fYwD9bok4v3QL/My
2nkK6zhqaFk19bK3XR61qkmUZKvNTF/mIcGlxVLBD1gp3ENj0PPUFzIsFlQi2boYNN61yCtGMosy
Qe0+65XrDvIZsS0PRMxsTRvgf0QFl/grap7Oy2VGRWpBXblTY/Do9/gxeGoCtJHJMdvCQiO+44Jx
vhhDMLCK91j1sEdkfYhHyYGCSNWrk6vQLprmUNAbo01Wx3CkL9txhIU8IHu5FzpgJgKMRa8nTqlC
z3oZYJaJD1JByItvZcK/c9yCs0sX1uWaacRBAYR6AiKMwwJ4yUAfMWa4EMeszP+RX3tJcPSNiNFU
Jj0vBIcuBvoYpx61L3JpejJQMAWtujzEEt7TESUkJIC3g8hZXlfUCvq1qPxlNVR4zzezGuJnLxlw
MGc6NQ8GFPz7rvP7fUA61DPiG5Clns6X2jBVlcs0zhEmfASKBN3X5gKHQefjGuvSeOPg8bgDuUWk
S2LqR3aUtCwvhxbtCooKeUUyJNXEYoOfyZvWyRjG25469Rm8ocsvCTE1W7GPzJ3237lfoj4vVUGL
0bgymU7eiGx2vJVwWrkbK0N/YsfBkHEtYXyPe9G9FCTg7Yc8COKVUSTcIXPOwZjEcY4ri979g8GU
/RRZ87Dr5LJzhvR6g4GhP4EcRsDk6vi5bVt1XTuk8/qDdj+R4ZPuJAk4j79fc0XA97O0QNBiR+En
4bvT5afX/44tMBuD0ZtytPeeo6zP7BODo6CoZP3Y2/3+tRY2za8Xo6KPJgLGAmB5wKDvLoaJioJ9
n2R73jn84HKYKgMqGKgbYlTToFwBSA79Oz/t/BY8tZ1Aogw9ZA9wQ/GipJVf3Fngjq7cmoPsIwkH
/b5K4tQ/sPKH1pYxWe+7RPTztsEg/f8Nod/+lGDcRfvy05PevKrX//PjJ8+vxbd//O1DqV7b91EH
l5/5p7zGd9GKosBGwLKgYNFz/FsdLsXfMVN66O68H8pxOgL/FJ8Kj7AOC/UMLw667V/kNdbfae/T
AwP7YPPz0v8r8pp3TQcobUQt8CHQ8dB8YMn+tddCKJcUodM6J3LMI+9c+WPund18oNvy0235D1Ka
d10kLkTVa0kLAXAgeA2WD/KTEF3BalNuLvpT40R0cUnNMr/4deR2O8dAo7mOAJj9M4njv4YV/Oaa
CJAcm1orlleufdHZ/HTNJWGiNDo75fxkieymr4nF+UheUBvMq0L3Q0YImVNmiKf+7Rj4M9/Uc13k
+4iibP7iv7+lEjWGVPgIj6ru2uzMxkkj0hnAsd6OCfiiBzE5XfTX5jKKSEzgSHIQLKMdYk779fba
ltsqQfrZkfoRVXLTwcaGL7Y9lG2efvr9L/ibMbPgrtgQ2R4pcCBg3k1lTKkRlJO5O5L4EJGMVyRG
DAs/ZfqP/mDUvJui+Vpi4THz1RwLa8V7wlbfGENXwWo6FnrwvHVpZ/lz044k/o7dUKV/0P77D1dD
MMNYQSmNEPt9pzNavMAWzohjMM7mWz0Qz4VN14fvlJtslDZ/cBvfLQl8OYR3KNu85VYCuVmG70/D
M5bQkUNivY5THE9ltaqatulefGRHEGRxBquDU/QyuxnoRak1YPM43QK6CdTBTnzLor5G9//KHIJA
bm2zEB1Q0V5ibko5hO97GbPertrCiT4LyJDN0Ykl0QyF7FN/E1BN0Ks6teZi34+9nVz5JRYHNi5i
1GyjXY+NVwM1CrSpO1XZKehTgg17NDfdi4m7C3211cQ57F3ldDvSCfjQeZVG87F1QVkdJg9R3r07
TkZwjLSVgrXuBTGJUEGD8BgmxkRs1lgK71aOodTrOgvEEOCV84eWqAU51wPlqCXvTCKvmks2SL9/
+3/7sLn7Elqc5Jhs/kZ1H1NYQLBmFseZipM6BGyfmw3CG6d9DjPyhf7a5Vyfd9IxJYpJaEa4kN69
oDBpGzvy6+Aw2cnQf7AtAo6uwqY1zTX9f+n8weDC3cPo+Uk4yQUlBgWeNB1txtj7lBhw2j3cRzJs
EgYfVSYHB+h9wluWBiuoE4jKuMuxcK+w5JEwnrqQsHdQxdhTJzoLvKNbWFN2NeQozOOtKWPOBC3E
J4NDdIEfUj7riWTkm3aElaa39MwKkwp5LdtvWaYdwgHRVKWGIq5v8gKwuc5IeRgurwGuNhts7nZq
R+G+Rdg2PgMHoBE2KtJf4FBHSyA72B/FOEl2LA/ihVKucw8KuuvW8eR6JEUYCT590fXk6hUcuIqe
+v+EpV37kePiQE9QlHDyA5v2mFOKl+U6tMFcHmOfKqpYycYovbeJE9JiYmWAuPOpHhDipHvDnMdk
hbKwzY8+k2hNqMvl9lScO7xzWpTK/qBHycDHK0QqwmZqCANGzAMdm3NjXcaAStMOOjunTkmI3noQ
1cCq4w0ld3wqW05qeeOY+oTp2HpN63H08UlLDpckafI5H10bGcRjQ3C6QRD86Ol9n0Y1ptQJM+uh
j6ti2vUFUZ5TQhdlP7QwsdYJnVa20I6/aZVVfKiBxo8HrzanfBdTU+6ue9xNdbWKVe1Xz5RgbMIm
o7o6G74G7GoK3BOrvoiRIAWRmGEeBfUmjkUFpUAM3WImDf0TPg9qelFFUv1WFdJ/4PRj4gV1oXWL
2UEJ4MnkmE+CgwHM3fTcMufwiRLrGaoAubaqffXiuHk2LJv1saCusRWzWUMfNEvR1mvHbWj+xNLv
0vtiRLa5k5DOM84SHq5W5cO43ujOr19ntzAIk1Q1rD7XsAjc8Wn9q+0IEc/be7Hpo60CRH+ep8F0
cCAnygHzGYbpTqsgeoEtEUO4GN2wgYfUOdV9FA7xq4VUzr8yektcoZTUfIs5HI+QHJnXdOpk464n
ZPsgKVJMt5pwnBs9Dqm9K5PQ/TwUGfK3TPuSvSN4nmu4hYqAIeqWBn4FPjdcG5IiPTsHCNtWVvkK
HHL+Xs0RMakU+RrAAc30GAfV8FHw3RA9o9t6jlI6oSsUos3XvArseWNTp8FVZqalpqZDzRoXdMZC
TCPZKrhcxAEUS50xbFQNNPXV6q1Ef/Fxz7x2SBz3QRUOL0VkQqUe4Co0q75RZkPnmC+qMfwA2G9A
869AyBceCAfXb3aRqQaizKWZxDs+rvLfyC7R32qO6NURWFnOV1QNu8p1pKLpe+ekJfLlBBBXqdnC
HE3HqeUVJhWs+hlpuDm9NwiDT5MFJmLLtxg7THdKd8Mzyiph7ylAV/5a5d6M5WWxZhO6xMoffaS3
VBb+BmEOtPcYERcETf88VbrEl5PDnELpECTpPtYZGElhNX289Wjx3ekALOyhrgDvPNFdqrMbsYTz
vhihoeGT9QpuT6tp0nEjC/2BycvProxpoOGAcLmcjmg/NVZ0aY0qpi1v2xYlFSjyiyoh61+IIhiR
MEZjfqfybja3bT3AawSkCCZzlSiTHB2OabjbUfSl5rlXdKi2Xhv3Eeac4mlKG2ncxAmG0m3mZ15D
Hnknh49oGINux/DwnOPsqDnMt+1ghNaNT5hrcoMpq5WfK+q09c60oqncFbBJioNfyqaFV2AM002U
9ibKIduw62NIRYSgIasop28GOyzxyWRuTtZ93cAjjTDam8i/ydd4qGqrjF7LzHNxxPh5NIX3QDSW
GiJ8hWll4qOH50zvIl7aPH50h4q2aNZV3ej4KkzKut4oUQQ42qkvF5B9m7izn7JeBPGN7u0CgRG7
mUzudJ67xFQ0MxEucFBIvYBDXLThyzQmw9sMCc78POXm4JB4pKv0aiqMTJynKas0lq6IY9QjPVJZ
gbBXuXPTVDnCmFi3wlwRninqayhiKb8TBw04dK8t8/nZAIm6tJKYMbrHsC5Mi6IK2yhmIZuFopa7
2pUZD3ROfG/4LsbB8G+AOaTB2U4Z+ks4dRqdSIkayc0Nptg5t36pKnI1unk6MkkFqKISnK/A7FUd
Gx8zQTXys2nWU/NJTRiB9xX8T+9zXnnK3HSthAoaA53pecEn5wticZklimVktuNtqIEmIAvX6YK9
gBOVS8RcmoH9QdKuh1NuRLHlxDexNmK/fLWGegyLTZPOUCVouWXYCYa2wy8HTyYMB9Q9RCm1O5d4
xSihzi1oMnWb2LCR7PTaMH04LdZkuvE1IDaBRYq6YvdQDU5pEDhhxliq2LwWZrJhxEzWXZ/bUU7O
UgtkhbWatI++ZVtLfHOL4gYlKWFC9STRcHH1ud2UHXWnVWKLFvwALtu9VFohTAAuKXfUjO2HDMU3
UADK3hskw9NamXa2K91RXmUqEc8qqLOrAF3m164lDW3jAzTdjr4YaHSULV1yHXP53I/ViaYkB4eW
W/JtSNBnXaleVvc8Ze9cwGg4KrYXG/Yn8tXLqmSbUY323qCEteWmWxqI+3jIp68I5l0E0rM9JnTy
+vpLQ3OivdYooDchXcC7ibXqds4JbHarEVDDTO1HU78Swdk3hvBVV03zYfKSHHdW6sa7pCicp4UJ
vHTIB3U046CQa8/z8jMH5Mq+XXawGJ+RLn8MUbIfqb4OOfD8CnrHJgJYcrCSQr4Zbj0dnSiKAcy0
EtgbAEBuJQI8+4sugkzcGI5jbInwQvtnl1Z/rJ3a2MSClXwVt27c7iI/mnjuovG8A25luOswfFE8
eSDsv7gA3j7G7SDMNTBh92va5eBztZ24Kzs1mxsAxJpiMsrNbJM6Sj9DaEJgXSTOJiVU7joNI+uT
ps7wuZuc+GvCigW2qIpvpzRGII5xcC9rMI24AOy1StxyzQ6ItBCFnnmirBu2RyRw1Us52vT2QRtF
L2o2qh0sv3iFFv4JZ2r+KaOUujawwN6WpiyWEDi5L9A87LIkML/MeDyujMjPWBO7jkqZ6LZVJuL7
OTEqdNyjneebqsfgyeawOZeuMzM6EYUS4QLsce8UfvJG5c56qJyKALgMwTSEKChvK5xQtQL5mBgG
yGVjYK2vBwyWcIK6NWdWqua60eqQG1l9pu9VkwFd1QhMwBQFOTtQLA2+54+vfWlbe/TJBkb9qMNt
T4wWARSTe0pDsP5ioF+XydJCOEdYmgtxFBpMVWzQsMhvRZelr70ax/DA64dgvUVz/BD0OrqGOx8F
wCMt82NtmtndGCXjm10rUETsUWvgekZU1pugi50HJwEVcgtdCsVMBir6rsrSwCTJfIKqzMS66iI6
2m1ha/uUTVYzbNMAe2TDz+0CEnxIJYD38ZojEQqv5uXscfKH3J7p7phmgaTQJpsDyeGcdreLrK9J
iRmakW9nbqU5hdKQo2Bjq5lDLboqi39k0UnoXupFPPqgybtM94i+W+MB9TL1JKCBuuchOKnp0Z9m
QbGpOU/5dKcXg09HaHl3OxAZl649Ug7RR2la09uswhW3JYMhAXrTaquAi2qFQMkGK+bJxzkQEBxK
YTbRSKuRTvBBmjC2uEYPDNr/yrtak1CCiqXbJZNB58oyOpOTCmKT4lSWvQPu5vIRplCOFaLbMdXW
tUlnq8SeC1SiPsYFWt897DJaeHaV8Pe57/h9iGr4xkHddsYDHmKOC3C4HIMwIoMKpCTm2wlGvnQE
5Xm5SokrnD5qXzCzboaZrc1WBt1gEDHgsZamOZSU57wOzOJULMzMb4PVt+mTZyC6gRqa5u6XH5U/
3KWcCOGIVdWHamzoiP745z/ulkcCApFsOrAmFvw0yNE5cIsnqmHdrrMXGSLyMAoEVS8ndQM7xU9h
b6OA3XAj7eKEeoDCgQmUwXgYYoNvSgvUd25GBWx4OxX2qD/QZgyKY4IO2Lqi4y7tQ4EapzjB9vaS
l7gwJp2uAzkG4tn3Zo54Y1Us356ddlVuKhv29ndVlZx5NnGfYV1aLYg5b0WHq2B30ZoQr5Jdn1xq
PNFYZPl1xD23r0Cu5NGxZZy+yTiZwT3AtS5HtqCVNK7yOiKeKnGDEfOD8krw4nNqFntDtF2+tpKJ
kNAYiGSws9BSFEwwpvWQUrOBJjeNURvtTTPJhn0ekWP3fYa9a3+YS5P4Dd5vb34MMRLgTPeH0DvO
o6IERBCDaL7QTtI9Ws0+QZ7p2+aXNOuS7HsbcoLehgSMFs02Q7TeUF5QivNq0NT5M9sdNTwI2XPm
HB2KzZhcWuHAp/E5Z9v9GIurIOD0c2r7yBuuK1cH8TVLe6yMrUXLxr+TJrMhyTmKU3YXzssZNmtM
JRE+jIgy15HdgPPwYi+dn60Jy8pDH1aGd6ybiKl8JFiv3ziT4Kd9GhfT3hojWJ0o0ZrotqbOkK/D
WQINAQtv+Nsshca+CQsxYrUOLAzom44aFT4h4ZYQl3yndE7kyLbDw2Rj7b+ZIPEtixcpIHi42Hx8
NBUI02uh52R6Ir8wnZB8QkrXXw0mJPcKPBjw/PUAOrT5kqRkDZubzMUKhxAFobbhEvA0av/ko01x
tmU5J8exIO6RBVfjyTJBR60d3/avyTDqJQLdFGZbV9Fouh51xJgcO24TX9MRt2VbGPvMwRH5VlF9
Z/rMSmrObLN5UQZAcXwQEmRz58UDx24ep3KpkKQm1YkrQ1shcT+tzVLU6DyIMV/WU/Y141wFGrgN
UN1o6UdzsOoMq5/Of6k4thSPFu8F+XgCsg190V9LkzaZNWypJgExLKLuY7EzTojtTYtih7keQ8/l
cn/Jw/3nIrMfq4L/vU/I/iUN8b/+ouXjfK1qTRBZrLr/ufyS6Fu19HR++T/bS2forv/WEr/e9bn6
F4Bn+S//7L/8Z5foj8LcPYq+/24u/Ka7dPN//3dKvv7CHkJVCejktVP/+JsReLSCIHl6oEMc26Xu
/+/ekmWRiO0LOk5L8VwIl/Lgv8Am9t99si9MSobiX67urupV/I+/QUNBtkGPyjYhhLp4b/5Kb+md
j4eVc0lZNE3Ps6hW/ab90jpgF0pKYTfxiOlpA+9QWx8y3Bn2V2oyNv4vw/HdE2I+YexCyCXz8083
6z90Yiz88D/XQAkXB4HqsnC6NJ9ovb6rsCcjSqtM1cxsXdPYG3toPfngRo7VH9DbxfWR05stbnGy
TkTTpOz33WNeOArlUMTsww7AwyfGsvIHn+sdhpWtIHMElCeBz+g/fC4kCkJZY25do/bMu01QeYDY
2yQYWQdQCuPwgkviQUJzmCmyYoJQGtBGQuzcDUl62+CMHtcuu0z/CMobLuMffL53tXHIsMTUUbig
aUfhmMHy6+ufYQixa/Aa1wnSn35j4jMCjVYbwS2BvkX9nYifWZ2szGHtHgj+G1eT65fBF53FfbuJ
pGhJWEQef4psVcy7XAyS5hfQQHH7B590mYh+qnJjo1oaewxaSZQBf757wlalAUAyWZ1mipzTARx5
HR6aPJinhc8Hozn2ivIblc7+DqFMxi5obDpx1eC/TX7k+vzZbiMsUTqb4IKgeTHw+MuvN61M4nDK
PWs82YRkAYGzii6/GUfSdldz1qe4O7xGxdEfPKt3TaTlqj5f2yOIQUBHeC9iKGdW2zLV6lQBFh42
/dw2Eo1TRl+hYPvcPM6iTc0VTEK2DhBH+eeguoLh/vcfxDIifnkOsIlNQSt56T3CMlo+5k+9LIcy
OxXdujjZbUX5nzJSRT9l1ciSRf/3L/VucPKNEd1I0CpMLg6y4HeDsyiJa++oV55wAdrGsXEGrz+Q
agfzpqmrpLr+/cu966NYOFOXdwCMGg92mRp//WYNwYlB5NrTkdgzNjP1j1toxR7WBr8ziqe2LNz5
QDAAu6y/eGnXZYPLvpkny8dYKFg/31TDc3Nyi7vm6BlYTvaBV4wbO6tt70OVzNxXA6hku22iniX6
96/8/h6zIfN8VgCP1B9rwW+8u7Kpow7IZH0Ep8jGBSckb/qP6Sj2RkbS71/O+gGi+3kAsYZZlkV7
1UajCgdreQw/DaAuqUHlcxLZd1TVqm1kdPq7wjo+XCGwdMWW97oq16kkJ6+VqbdN88E9FbkfCva/
DQcGX7VE/7jyoCnPoiJ3IbAmVXAK28ReGgIjhLnJW9WtGo45aq+PjfTg2pmGdz9KD8gAheSt06sz
ltr4YQj9sXZXObJJaeyahNxCqtfkMynj25DnxE22Tf9dqrD9QhN22EWGlR9iZxZnhsOXoq+NPfBb
6Jqo49a1MFvkw4A18zkoAHY24DzhDqh9ADXy0ZhE8AEDXInKtsLFByd6Z8Z1cY23g4xBulFYB8s8
46bYKISt5MnxrJbCFW4YBN0ZqUkiPXplFe3LsHgakVDfDaM9bb25ajcc8sK9kp13FVFsea179R2S
mGciEQW3LcdsplFnzJvCg2sLHcEFZ9kOcs9tgPMKr/hMiY0EbyO1qBfX1hU44WY1QhB4RssJCtyb
Mnyhddm+tpCj96EWhDmIsHqMUOZvZ5N9LMuz9SUYbWS+umlpFlaRBqKaoYn2/DsBc3ilkNjekfGa
3Q+VOXwfUkGmQipkeVwobIjjBNI2B+YVdrTUguMRaROdY+mR09sjlvkM0mixX5uyubY5jh+nWkEf
jUO1FzhF9r1XP9C4c45V7E1bJifyXaom5LTGf1b2nWq2niEdg35YN1+nadE/hsSpvKQDcsgN00P6
IVPae7CQJ36gyDo8F641EwgDvqzpM+PUeOiEwRRqiTrdxXcPBdTaD00Tb40c7gpOKdq0EJJ0+jWb
xMlG20f4XeCbEUFJvtGkonhoIoPBdUbALPpjFeqvwgLBNXl0RXLcBQeDOPkTeUv+p2GE48LJp0iv
YsPAjqMSn2qu2T7bgNHeHC2sQ43wEJP5goz28uHcLJAIKmM7qroU+inZ9XqCiA7lq3zS7pzgCeAJ
De5MXpid2OtC1Nku7akB23Y3rDkYofwOKTWxBAx0a3Cvr6hgPaBUv06xvKy1X715cMVWYw05udbF
gyUgGVgZkIIgVTu/xbypqSe/WEmwH0SxGNv6+lpHPUXFpP8QVsO4t6t52jp5RoUf6NbCas3WFgBn
Rh0H791AhWVNv20+UzDAH26nNQaOurotHd09QDsoyHFNotskjPR1Gjk4jJupPxm1Z6CtJjnHWc9j
2zcrJS3ey9oeBhTIPunJdIuhs6yR7EOOpLsmKGFkcpVYU34DBzpFBRGPef4pznBRvSSDRrGkZDAK
7JfST+ObWtZl+maFqfW94clhdimd9r7UyBw2I05+dQ4QN3sfpd9i3mhrlnOaA/ggkuPgUdf+Ts9v
APNgY+R9QDFivrUBHRC2g30732IXi6a9DY7P3DhRZ+W7Hxsz4Ht9ma+8QA3uYYoX4EtHm3I7jWZm
csScRjdZUwhqk502hj5mjxmzq+v6nr6wxFQXH4Cnh8BRdMFvGIgIILFFJ9lNbEWXZDKK4NcRZQp3
3U1lkh2F5hYQ0JpNVYsbheCNs89M7Lrbpgpyts0WrqH5GSEq3p6Cooa5Ks1ezmsnL1Drusyj3rry
q9G9FnVOpa+RVTPfumbDCmsb4xx+W4IwcjIxMveVxlkijrXu5ieYhX4VkTrZsj32vIhVyW+SUHzC
B8y9IcZ7savTPzrONq3zaOOEHsqYFXHpCInIwNVzPoc7h5rUcF8UTZQdewjm860CJ+89Fl5Q5eiQ
5Qhsg9E5iFUzBnWw4sGGIJ9JQJhxsuMXoKcCvQnRdUda3YHUoxpjT0HHcfR2s8kTird+mUhg9vSN
yhtPjUjWaXY49w6HoTS5bswSkc0a7E+TFjdWDgMmOom+QPW3bsZpYO5ilkccop2R1idPuIHcaMO/
2idmNYAcjQcYd9uSSOZpMzQZqZswg2YKcBsrM/03WaRBTJqdpX0sENOAAm+LunTw93T58x3a0chP
N+7gZv1eeA7efkqdQYWqe+kxyMl33WfQIGP7rShHHgvZz/WAWz6m20/ngz+mPcfPNGioY6skvbZL
2p+fKT2XCZNfZYIyYXkKK/ebW9DGdjBUhULRDOBUFH1n99HWdzN70/nAJOl2tN6ZMMFSsm2/quI6
Sp5qRZLLeeg0/bF1bDVO+EJLp2TKCvsiCe8R1yMmXnUQqlwfdg5hvkSsQpNNKT/zbhOVlJcDTsYi
dJsK9nKnkZ1QKJ369NFA/fIROxbS2SW9PQ9kM+ynLmsOUZuHHciQ0D0rR0yfqTuHT5Ye5BFhBy61
BFJjkFveM9vyj00XJQe+XrkbS85AcClHb1Xl2clzwzHfNQCssFsWlbrFb/XaDAqEeuvi9gz+H3Hn
tSS3kmXZL0IbNBwv8xCBkKkVk5cvsCSZCa0cDof4+l4ga6bJJIu07rGxeSlhVTcjAnA4jp+z99q5
uDKQm29Hd2ad2W1/gihrPJgNwInFbnm3TK7cMghr+MjJvGvZV6KwDwnmCjSh7FkIbwWFeQTKwNrI
AC0dHsxg2OG1amine+F5to1h14bJ4mz9iY2FiO4iWlD/rHlkDAuFsQw2uK2xnKIuzMtzKkTprAOg
5irwMNWewsU1T/ai42NWFdbRsXS6yysYL1k6frCYIQcbNBmkfzMu2ZiYBi/0JLGJ0bS8sKsRVx2q
zwtds6o9VJi7FE2KQN3Wep8RnpQHh5nGpiRvcNNXQ31StejumoUQZ+E080ku2artz1/dpZKriRfn
gEV8U0Oo5taamvS+yflzaB2CJ68cLLGtXdFe0t3Fkz+nZJjlI2QYuAVewgsP/DzAAQuysDHop2Vs
ZbXLFIDfDUGN+M2dINPM69VovYVEKFzmwP4/2DGH4Q0YgpIBKqPITWjma+e4VzjrPCm7XYqJ+ENh
YX7cB2FSiX8YTCT5tQYND4KNzZdTp9cDLwsxikQ19nWYa7WABTHbAyz2hfKACSkusIeMl/UZ95D9
GYN+fFEwlz7BIiIqToeJPjgtcjbojfbM8DOZId80YY65WMvhPCVqfG6UbG6VJymo+PXiXnXMTjYt
EobHmmnxFM2Jtp8z9MVPYHemM+L95l5lZEyl68E+whbcn8xuotUgZZ/t4LBOyIoyzyVhvG393axH
FW+Jt4i/qgF3gWcx6GGk0ipzMxgz/xwNHvJ4pTF19aYTaFBQcqkjf1isRiwzKxmmusiWpkBZe8RX
yRn1WwivwOG9penEwheDTD2gA2uHyzmT8hMZIsWDVWL9RLU1LM+OQye/NltsAeAoQudaKMPE2MSE
bsSR3ORXXsFjfxZi7p8UB/47NvSSIaFZ5jdyiksmv5hgp8ksyUQdoU3tkryDJmGUuty6s+kP+xBZ
0hU5cBA28jAdR67vjGognMhSh7SVlxf2TFA5Y6LpBctvsJtkZj3ooQ+3GufoNi28ZA8BzzvIOGn2
4JKyx6IuXwDBuUd+oAfciSPWM5eWkO8Z5wq6g8wiv2YJ/b1hp/MhgQF40XFuOjg+4pDOCZxuw4QB
tD4gvuEWj8f45GfBWLMdx+PT5NTqLPKuuMTXWF21dXVlMHH8MnYqvvJJcL2xIWzszWn2jm4T41hx
RnIbmLedkW7n9JgK196GRS4vFzNniYFc40xlKuPYEnl34zWL8YJOJ5y2pbEsX3hY7SoyEVn/U2Zz
+0KPfjy4g/hKZnSR8XMGQS4pWHFGAMnI4SoLYfdlHMfoXxsdEVjJaydy/2yMPBcSQvGBmfJC8I8l
OV/VPQPAkuaz134eVDGK/SS8IjI8bT34nIIj5kEpjXLYDfXsvXpYziKrry6SYEj2HaLSOzO2zUfF
GeBsUsWuU/HxmqRXd7uIxt7E/qJ2mc6Dj14f99cGALCNMFR6aNwC8pzbBifP1O2hcntvZ1WZGcEs
YLbsdpewkmyqn77bdtOITLGx+UcLvzw3Y8wz0tXWP9jETbQjiXkqa4J7VIbzUYsexbnvUI1pfOx7
PHd8F77QXgC+iBaz+CKdICVwD3ucxmlGoaPmY+2DUETjwXHUKMidDBMA4hMj9S8AR55aVxbnoveT
M8a7ZEOVdQ8aN3jjjNU8aM6R1zknj343+3jjdqMwxvsYNk7GoHdo4aiZdXAF1K0kPt5OxEVKbEmG
Y04K+GAGLkFnA46SCMXaMx49jlcCKFGc5ce8DnLEYuBnP1H7WGTehwswO7+6Nx3T/jhLbLxN1gIX
FEnBoQyJzweBuxQxENbdoo69e7PAY74UYXnKGvufYdTtPRJO6qgu1rc1sPXzvIQJe3ZgXRDHq7Yx
dcJDbApC+xrkFoAsKekQqz93K9uvd0rjJsttSDEW2W0p3tmNWaY+usryajDZw4RUwUWH6xRmUlt9
YSvDZZoa03Mz4PbcumNQrlGLc4RMgQCZGuHsrhR6up5kMF/ybGN30254OXWpf87j4jNH4/yu4Biy
nYzOvqtdZDsObygknraPWi6hKGOdpDQguuJUNVO+m+0ye8jDVhPcZpvtUZuzvQW/Wn3Cv9d+bLuu
u0bUC4ihreC2ZZ3xQuOUTXwp6z0rGjWasHFb07KGUZE4sfUmR7JcliAod0Bbkl1JH2vXhzLzN6D/
wSo1RQCEqWVn3LlNrVmMUAQZiT+nMLFv0dTLex8p7zZ1NEdFwlFqXL/FVZhRm5n12B/bVn9lJCzV
Vne93xwIRnU2bVC0n5YgJ5fSyzig1ry3WX/T0EEzTl5ImJEVmUCZtclN69bqm+Ycr+9as7P7CySe
4mrStrva1Z27Xts5ShmAGUedxhdVnbgoyJYSGpNQaBonFCQHlRnjtPMoAFGcivpmcKzsJSyJglfZ
Yr6lNDSo7GOOq+PUktVZmfGDayrzuvG1bSOU7SxskJhWZdaSEWZZNXNKUFW7fiElJ3GNEwQPa41A
MPdJ2zP6Bfe5kN4YmOp1oFe+niZ1BHO8OZSNizfAzf1PfWHaWFJtzrjBwD5Gvc8FE32wl5SsOy7A
K+Hbz21SGNuicsN7d7HanTUGGHrjqjxaYwdioCv6w9jJ/JRgrSb0dJrmjeyt+dIgRNGijva8Z9Pu
1N2EQJ6WiOfxFYILjrTekyHn6cXv+xq9vK7c3eRI1KEGFukqGedb0c3wgAyj8iYyapfFi2g3EtKq
ihLMSjn2/2CBd1BmW6HeA0vgh9VEM35Bqze98rLUW/IKk0uEBHnkNKEpNlgE3IfBzRwgNsJsLgnP
JD4uIPwQ7a5Ixohs2yK7oGUUJ5exLyARFnSOPkM8aoOjw2ZHsmrqe8845cansnAk+m0OL+RhhgTg
+Kq7HFjYg3peXQQjRPzM1bbTZVtlCdVWDqqaPp0mSsNpvJqt1HoGXYIQuHWfcVdXV6Ysqld6JZQc
bWJo97ZQVjfBp7JFUzTt1nf4bmf97QwjUzoD13XRcZZMtSrdAx0Y5YNNnEJeDQFl0kVnZ/yvdtu2
9VVXCARly4x0aD8jxapBtQUe0IJNawaSqB3ZmOE1tpFsiZiHu/oxCZV7VcJn96/aUZr+pwFzb3G1
jOPM8N4vRRAFGQDEQ12ikiQJmEm1fpyJ6jUOaQZQ5TLsuOH3sw1FFKKUiVptm/HFOCNkrQMVpf12
fGbjjqcvRhoWAMni2OviJ1n4vbO3vutoRiQVr1nYq+UelVxJUw8gI0fMAjy+RHNSQW4XS7LkRG4u
Orh1DDSrGAdgQcz0BpAYI863SF+i0k9Ex2aI8C9ITuTeDPkRbGNwXXoO5/glx8f8aSHNh5ZmvHB4
HGanB7Te2H0gzghe7enGdnoO/gWSD/uia7EasLeWqVHZkNob2hPfFQQijJ3qdlyM1tw3gdvTBSmo
pU/d6lol0W2dTuPhDBD8s9Mw24CwND17SV7D8QKW06PEbDn+HYSFFOxAaUqzICnQXZ7mTHBgYCqE
P33jQiE6m7QXhojhOOoXzOhN/mZksuUQBPVRnZDBdtZ+GUyfPD16zGp+Qx8ll2azjuH9t8BzyO3c
TkPPerKsdB2ZNQ2rxDEk/xqH2tf3nlnanEuVvzDZ82O3zy7L1Ozyi8oCIrH6qBP/I5txbt9SC+WS
Ctnq7uymtF7QdvseyYSc1gjbShyJMzzhaMyT0zKQwWKvET/Nuy5Tem3sSm+AwxQa/luHREA/jiRo
c+tKLUz+DTvSuli82fV8aBlA9yLrG594aeOkgnxJifkIPTahPTzNggxtdIxnu08Ddy/jnE3KIpfL
uRsIOGv2WE7JNaRMnvOdO9k1TJ/EX+rbHNk4j1XfFDQWFztP63OZIQOMc+B3EyqyEQGc5pyIhoSl
ceQVOIJToNQ1duvgy72ql54cbV78i32Xuj0UvTED7J/G1QoQnkW4L4qBtN0OEQ3fCdn9hSWHSWy+
S5YIbeZm+sK2avJfqQj2meOPZEER3B1DaLVImxy7ltqKjW/qzt+NTG6gA2KYK2Zu5570JozB8VCn
JyoerZfd96mo++22SmeS1oMN9aradjrwuxOhDyYgC3i2y6XRl77eNFWr9B6FqLB34aLH+hoETF9G
5GIYFywuI7wewHufFj5R3ru5VbQvYW8ZRjQHfnGgkZ3DG5PSni8YjA3BPpfCr49rVKB5D+diRqA6
jd4SQTjQ+XW3oA6jrWD19RV5H2Hk9VUb7xeKfWrYOvQhcTBVglhmFhAgESWzGXrKzmjuuqF81mGF
nAYkKKuWNo0KESctTf/FzQu3jCxXd5/nwdO3ScUtOs42RIuveOrcgqK04XYPiazmyHE8+zkoK563
pm05TNlL0n51uNUv9IgK5wi8pZn3/hSKJrKzJnaimY0h3q1PGFu04FB/LOt1aai8nD9/fzihUIJI
EGjdu6OpliDFdGNjtDnW2iKOMPVtGoPV0OBORH/ljfuSQtHfK0knkaFQW9uIjPr8wtIJiuzMgUkd
pWYyzWd/tmVyA8+36S7Ij0bhTyk6QGnu0ybnXIl9RWgrqoms3uZ+E2S7nIUb7AMVYr1IGiO/gP3R
gXU0rfYt6M0xfUMjivTfIMcEjxCOQzo7sBSc4MxQpKo+uhJDQpTZ5FvsyKEvaJwmTclobrs4/Lhb
29bcgjZw4UPbS5UcRlvaSdSXWq0O1qQAE+KpoJnPnNgZD29sdtz8Lae3UxCVUfh4GzS8npkgRpbp
nvEvnXXDA5q1b/Nw/tDN9Xxpw58biTKli29uQ8di95qKmro7l2j/tkUY+NXZQ+bW7ZWbGTMIhbax
4w9ZkHrdITQAKlk0yqm02aereLwpXXpiN+GUpc1egPjhzalU5hymEn49euNpGPpt2SP43MAyBli1
KTKSpc49JoEgGk2RH2FaZd7RSkuVnzhuhE+u2xA+yBPczlEiTMXzmjeS8EQUvZ9NnXHsVn1mwZSk
JfZRdiIeI7cgb3z7/R3xfVQ6VWmJhzLLrQcPdltyxUXymjt0bzEtC4apCs1cqvzr7ztmAEvQetLS
bPI9Vv3MI0QDAx0wFNfR6cHocdgRlSUY/Lqpa607MKTCow27Lj/Z3MoTCmAXzefgKDBN0o5VpHnj
sfv4pfQPM3XYU+FCmInMukTcagWmBmwmlnrYYj4YyZJLSbSmUuYmk8gyJ11uHGuI6v3eIrbQOaD9
atrb0WV8QedTTcbBrLMpvDHofAI4bpJBfCo90CVXYLb8L7QZuvmyN5DzRTmvRf1IReTp+4TKd7nF
d+boxyAZiP2l1NAnF3aGBsGZmMu9JJVRP/pIiwbaIKyk7AQmJEUHXvuzaSHW5yV54SzL3L3yPgGO
HnHJqqzc0L9eDHBnTEQOI2JI84jHdm0IG4PtemHEERp64TbVSed/icneI8bTxb10KaSHUHXdpqwl
MkzRLGnUTLYRm5FFPvcwQr5r5lZvPNGMM915pyJTR/Om/yRBc41RPPqriIfhQMiIgPBLYlgt2ubU
wzIg1+cBJ4Ru7zhMzJgqLOWJy6CEBrfNc7uqSAiq8n8KZME5SxQfwNrDnphyHJFbCqhOcFm6HSc9
5ZwThqY022XO2ONfNZJnDhgExZz4SCezAlXlBlVGoHiKq2q5TsxCf8WRxQ6AAjzFKCkoKttP0rOV
Sy9g1CAvc2TiD6LFmBtlySrjrEXNTTPz0GtOtC7a9oh7PpHb0puK4WExqWmOZsmp5wh43/jAoKk/
jrCz262LBDe/jLWnZ9z2vp4npDtG8hoEzD5fOLMa9cdv0lLoOnn3hfDT1UMwTqkfEDqD040agJll
CrNcVXbyOdT9mH4cQzAVL94cszZw7KThGwOWqTvOMJ5gx815FjmLAS95C/3LoiKqCzyjfUIhv4u1
35sPM/2sdpOsF/booJ5Xl3VFB+U6RovR7vHO2QUJMwFJUBLHmNfAJ0n9vtwTq2G7jA8pur6m2KUw
DzfxGnxTzx0jxTLvOVH1VppwXatbp0PyxHxyCTW0oi7G3zk4CPfv2pix9AXoRL//XNUDKs+tm4wZ
mh2mUMOFbO22OUo0dtY6ZMkWZOLKtq9bOuU1YQpETgA6HDmeQVI0GjV/bLyyy+iOYLO4qjpVu/ca
8AIeVWmxN3ec0DHbhqO/nLUua/RAralEgOGgmPvslPVxE97mMUlQ15CcYhxZIxWLT1OktdanXjnG
fMGZYRh2eIdm9Qx5Ngt3tIGrod+VeWMS0zCMnqRXWAKKJaUVFF4Bkqxr/KTcVWgqjPbGMbQixNpo
HBgim6yk0B3g3AYuQX1/1na8UwGux3ePsLTA9VzbD1G0/Czs8Kippa/lRMJB5TsPyp3D/rnO3bZ4
IVuWoV1oMXHHMMMd+hiWIa+fb1/g/4G49N9l4v2oG/1fv1eg/v/Tlr58BaMTMW6Q2Rf1UwYeSinE
Sv9eXUrtI7OvP0UDWd//mf+tLzX/gz/BvmzizVzFwOgr/xUNJIL/8GGUe+iEGbKFnHD/S19qEZyH
s55SYe30UaT/n+A8G32pTZw99AiYIywH7/9CX+qGPolADoQUIEqgKKx3yqxknEz4281wtO0hUduS
CNVq69rkj7iDE9KO8WQNNW/g8sFCENEP1+o34tJ3EinPXLlBAvARvTkaJu+DibouYS9BD3SAnqB3
wVz5OyuzadQGWfUXHdhvP4qUQN4O7qrofacslE6uLavy1AFZSXagITRuHCIzOCFZ3f/gV3EpQ4cX
OTf9vWKWyVvRzq6rDuVEjO/kLB3GbVVs1RQMpz9fwHfKxW8X0OE3uahdSS1+r5dkIj0UvLbUIYTh
ttEz7VM5+G/EW0cJ3HAKIMfAbBOTfWG6zfeUzH8r1mQN/qhX/NeHO/hXWcW8/d/pRhUovdhplToY
DUIx1HXprrbo7P/5J/564zybdUnrAyUdh6F3n9Inwul1Fw8HGbq+ZG3WPV5kcgTwS7UrT+/PH/dO
qsiP8mzSokzipm2WyS9bbUeTLLXUcEhm2u5pIV+RaL/hn6o2Vlld+HHe/mVz//UyIhNGI4jQ3MLB
8F4nGGNUHZnUDoccLs22jiEvt2bY7P78u9bL9IM28NvvQt4OwyeALOg562X+QRvoDjFtSXCtBwfN
zQZe0CXywJsZAdKWqaX3l9/0u6v446e9u2ko5zGnME1mzjFauCwBW+tKwUopoL7ilKMOKT7/+Qfa
74Tq334hWnyfWQUKU/SmP/9C5DS+GOniH9CVujecdcoPiTnEJ79ZxHEApBwN3X3AyWCL1IGjhDLF
ufWcI0ft5qCHUO+GCUKbHIP2yzQ5BrHibrjhvNE9YGtb7a8JFsJu+cvGZP3m/pNTxonWx0qAcnP9
33+4M6JPfLtRPEbZyEwYBsNYBJtp8vTOMLCrMRYg3ZHiPHK4eju7nNxP5gIfmVF9C2EVXULSJuEN
QvTkL8+C99uvxv68PuHoV94TkfKw9IvFK9VhUumOcHQvQqmDmUb4aofpu3+aMiffmqMf4vgslxr7
DYNPuse6iMiI0Qw+a4bZPUThuTY3nIvjKEZts6ntBGzHYMtr21+M01KMTYSuQ0UjHnOkshKq85gZ
HyAlxJynSeSRrhHsYW8Ru+5IsSMn86wK2RPlWA4wTjx8RKV3AYXlaRjFt0Qs1AvOUuylM2TRaKib
JgyWY5cRVTqjCcbqVMaXZjqbz4ZEtZLXzBZib36Du3KvBKZfnEHFUfmpuuEv1/s/r9ZfHxAMJRQG
PPW8g4Pg3WKd+sQbPEIvDjThr40CQRnWWjzI0+OwgAIYhsr6bz+SfCJeDkA9XrDuNz8vs1BOWoRL
oZilxyeLGGfyQr+EtXuJRtmlQ+F//PMv/HXfFl7AboMe+RvH6538uU9CXXNv1CFHELixtQtoFC/3
Tthyjv78Ub8uU+EJ27cxgoSm47xXs3Oo0/moG96CQnsXjdFZJ1K3g79cwN9+ikubEw4bjbf3t4xJ
mFGpkQto+NJEnRXgZSSNVPzNjvHrPsavQcgN4zCwsLi8u1FFhmXYb0mqJQqtiYBD5zT4KkJIevhW
btwHlBQsfKxDeCzFM92sddqe/W1beuevYTsVK2OOwCLk+xZQtJ/XS9cxnct00B/cqSSPhFHFPh7R
n7qjyqD/uot7smqS9OjsvJbNGNwXKmcCyLj/qloW5+wVaFj/fJ+/Ja3//BLjOwVolUPIfdSs714r
jBcNI06d/lAnCJ1M6RFANzD+rlV3HYOI3abBACnf41EmkWa+GbBHbv3MtKNQEBsHnusVEoO+LsQU
Lcv4aaBZuqXX3z7M9cB4GBjC0UvS8VzP5bUB7P8vG+rvf0BoWQ46E5fnf733P+z1sSXRxIiRi0pI
ZCKDdk+nJHlK2cW2LU5LoPI0EKvAV7yxZAWhaUEtEjz2mK5OxMjF20lIvSPjL0TiFTSPwl1eF5jK
Z8IsoYm2yRyNmCx4V6iSGW3X/uUXWOtt/+UW/PAL3q1OvFZ84WbuDzhgkjPG0/qsvKmOcsOMVCbZ
5AdAQjkYVsRn6Ehbt/rLKnB+uzKxytCNZeaAMe3niyhm9pLZG/pDjsmWzIlSeJ8pq24ZbSFdDM2v
TamnZ1x/6ZdebtWgacMi0I0KB1iQTmilku4RSVSBzEGQ369T15aATNNEsJ/nsLQT63WuLYutMngI
nGLnmbDXkLY/k/ZLYCb4hkuD9tyRsc1LoM0Hf+aDEvdbOnjYe3+55r+WbgIHIK1tKgQfT+G7S05n
ICjinA0BWu1zDa1aQ601FkT7zUKIyZ+fsd9s26ik146DG/CHzXfnJCS0PpNrqz+0Sf0WZoLxFxA6
0mIJ0frzJ61/6d1K4pPwBNHQ8ANGIT/fRkxBQ4vgmZUkk8cCIv1zjq4YQhGaXhhPRQkNCFLaOaaz
95cl9Ju3r2/SSiEPBrkvhffPH62SDK5ybvaHAapSrMTtFHT3phu/lYH6zJHX/8sL6lvt+ctv9fDZ
WQAfPf/9nh5qo5+yjCXLMby+HxzqHtp90Vyneuvo5ZWkmccmQ0EKioTixhWrvTqRkUm18uer/tvF
hOGLNwvGUPO91y0jw8xLNc/vKFDzmm0AeBgSNfkhaMK9NH/788f95qXpm1SOIsRBi6Xv3U32Q6yY
1TBxk2faVwn62+0CO+IvZ8TfXl+LTgYricv7DfX6476ao15tLLftD5yRYTroiYlonUOAiYWBMN/h
6dRI6AwEAbuR2eyWbkC5m7RxsSwMyv78m389lAt/ZZZyKMd6Bj3159WF0Ntb0h4xiqOVuUMivooY
l6tZzwmIVsvYtn1VH9JAwSQuBvMvj5X1uyeYaoiLTd0u3PdrTSXwGJzaRJRouennNpBAUEaZqJt1
tlNtRr+BAkoophlgUAixs2i0315k5i2SvapjHLgdmVBd6dQhCZax02ARgkRKwp+v0m++pkDcTRwH
LmqM8u9WRorOf8Z61B1QbDOiRy2xc3tiX6nls79ckt98VMj+GUCOpA0n3vd+GFX1bSeD7gDxq3pz
nTm4W+oUT4jhm/+Dn0UNuvJy15baL7taW+PqbYXbHTwEqnehZ/n7Zg7ii1yqlz9fwN9sYnwSbRFK
xICm1rvXIIS5JG8GPilzzCSKVd0+gISwd7zdgNdOlUugXTr/Zfv47aXkfO36Fo50771XOEnMWkG8
BKhmowFHDgXaJ6/gZ5l2/5ePgh/+6xuCSgMnNcBPgeTv3YOElLZBGmGxRFzJ5NSfZyVBG7njEoFA
rcmwkL0d+dTkJdgc3Fx7To7DtFumwKnuKtSX5i5z6DGe4n4uP9ithrog60KgjClLcghV3KUvzQgR
qHAEk4GVW5IDsSCgGf0WPaJt4DfQKEMGYdYe/Ad6FA9x0CEjdGvBASdp/CcACh/9wV6sqMRzZu9z
qyIV0CG0zv4YkhdRvfo5zZI1GM/0U3KupBNHMitk+tSXDHRQt9JdQ6ZkITwzkM+dGTEzheyHQvfX
HhMVcYUoco7vfAxL9Z7/boz7aiTXedoMoNXqqC6Ibb4S5FgE0eA5zFrxH5QP2gh9cuBqozlaErko
w09pM8ZIsw9VjzEY0I0LATgA39ZuxdCQqDAXGXyzqp1reZlrjpPZlhnSWB76fgyLaNLePEVEqsfm
RQX236TvUKEjbitvLa4yKAsvAXE2M/A5NSESdhv50ML2Cw6N6vP5liQ9/VBnLqGFM/aR4N4EOpPs
hlknw4kidtp3YgqzvQtphpD6NlmWbd/nxJdKXlG7Ml7bf6Zhh8UGE7p4ytOu3E5l1Tjb3k01Qsm2
9Y6VGO7o8+4H7bXP6GrKjyXem3tV++OGgeSE5Dkvdwy0btBA7euu30+g3u7jgCaqyzypQMF6sF1y
hIuwqPbJoM+OZqyFw+Qlh+K38QY7joZ8Ihfacb6Cohp3up6xtLoyOPj9aO5CEjUOxAgh3h+RA+ao
AS56t50+B8AdI3eYczhf+mXpfO+oHYzXGrmil5UfgEFgo/S7Wy+sUG4zi77Fw7DgvcisC1GV6RUC
kPLAaSEjpCP+MOGOP3iGdZdlxCik8xSfYtRX2ykvBoqKPiAnzvWivg+WuwJ/f6dchWFu9viX4qag
u4S5TZ6LabJX+TTTWAVeMWf2uIWdWF2MDoJM7uwtqTT3lZFOCC9FSvymXLDBI9aNIVgdFkrXe+B5
7aca59ZlnQakYavOjyZTyTff6OqtgWCYfI6iJI2k8U6yDJdNUMfTyTEz+9TPyIVoUpxtC4GR11r7
gjCQyhy6jzBBj+hxH7Jh/uhNMQps5GobOcQfK5/BLU9gJU56COq9JsA3AuT0WJAIfO5jMij9pBE7
M8dYWo7dsnHzcAHHqtp7kr70bZdIcd8PE+9Fp7+EUBfgpAGcOhv1a9+N7VE4KjtmPZPsuhL6jaE7
EoJsXOhwFTpbI+6GpqsXh6O5bUpIQk0WqseiESn53Cye5wpSxYRshnMEL1M2iTwZxn9arv11h82L
9gi6CVFYJ3NI5h3jz2bvW4u44D80u4kHYhd7NshT9EZjsgpNUxn0GLDs2B0xIvW2/MewnL0JmCxB
fs53PjB9br5MwVK0Rwe62hBVQoKmnRuL4CvD8En4KgJBUmeJJtZAUZzh/ECzkx0l6ZjuRmGyiHBZ
68eUrv6tXeb2Y1zVRXbCsiZ3Xph119ZoCwxwelyQBtCMS7Pe/OybMfXkSkLbrerIC+KB5BfVQ8Xf
lTPO4nz0MudymnBmurqI39bwMkyCtV9x+I61ScaIADmkRfUmW4k4bSZZ91M9BWTRD613E9Y2CIiw
hiKU9vNBUbEQvu7m/2hwaSzGEleysrszQIdym001UaKu0z/ThWMMkvcp8Wl6YCWkwDo/pugvvzBL
LvYFwvOPCFUYOctYlSdnUsU+m83+2Wu6FdjZjGPkx16lYEMgd9iUNpFLWJGLKPF9b5tTcJ2GDmNF
QAt5x6k0lPuCc1N1xFPL/5+MHP2BgXmy7ISHBmoTJmOcbRsTnw8ESIJ2cMWV6xo0xnMS5umDicpm
0wRysIn4UK3xAfI0PzFoizCFCLLwVf1Cf9D2NIxXCfnpN5noRNQgQblqFHmaiGn4qzhwD66Z+Q9a
2bCIqUQAIbRpiqerbz/RusPWrxvvJpE8qruatFbEmVNBLMnkVocgCJKbEjtvgP0+9W54iDoeKu4u
TfjuXFShexOkaftZ6kTeuYu0HvuM653lxXxY0EUdRMpFNaQ7XxgszbvWk+1nbz1h4guATh4VXZ4d
uLLZ0Zsq/qxBnpol3e7cWjkaRt23n5EryY865bqizu++NFaySoeHlMvaEXeC06uB6xwiDgrH3rtx
F+SPG92EyQ1UZ5J5Rr+q5q9LTs79xBt4dFxEsqMVz5cWr+U2GsM82Rqp6LpNUqd5zQ41YGnAfGk9
ttbs3WReEz+1PomTvjc0n/zEh3w4pAAFsBDE1gYtKInuA4m4iRLdeZZmHCWY4y5A+2VHNwymJ2Hk
7ItJnB2dln+6NY3kZgg7fwEliPQAH5ZgYuF05UkWa5C5AimQR1kxxoDtFP+HWIegu+DhKlJn2gYO
Ks85bay6X7PX5jcR6P5rkLjeNo7n8mRJta7yIW3JHcVV/pBVmO3dRuHgGRu+ZAlY4V4o2b44eeo/
GOECe7etx/QG80ltbXrykIFrL9Ot8Pvhgwk26x4+pntjy1hcermFcdTVfFBhgOUMAkKIKDLSG7fn
qmGDmm/NxJjfzAXQqkEuIUmA4LbuyQgkCclM60vMsvzFZinuKdlJZDOZyCyjdo3zImmJ74wqnd+C
ljbfNh7SuNnQb8FIVfsGTi3faHCJuvlSGdvM8GPy6zhybYBIdPOp0tpP+e2sJHKuJVuv77LS2LPS
G/zwDQHR1tLcEnxME5fYH+612YtUn3ynETX+QvXWCIMzk0YjDuZt7N6MJrc+uAmZcRo1zKuv82HY
8uh1d+wWUKdxz2Myteu52MrcG15tMSz4SHXA2m9bLovPm7w/QKsHaeBT8j4udmnch8pkNwOJ+zq1
ortTcU3jv7OBRegZFmAed3cWhO2b2CfZFNAxVPReEMnUpyHgMsHzXRuJeu6yrDbvpIFdAplsUXmn
Zm64ePCTrjgTx/sWiR2bGHHx9E0VEU0d6ZSfll6o67hqE5KGSn10fYLa0cmLS0diZ954QZLd+m7f
7tva7Z8kSQ4boszeFMBNEObI+KNYt85nL0y8vduSRtsSlxbZxJ9tPe3AcOR6bZhouhGscp5DBXzp
3qrkdEsRMm5qN48/2DD88ME1Dyp0iWhgS5xg+3GWkTIahxAZLv0fc0j1Oa9ayccW/o05VtZ/sncm
y3Ej25b9lWs1RxrggKMZ1ARA9OwbUeQERokS+tbRf30tKJVWmbov89Wd1eCNJGMwGA0Ax/Fz9l77
JnHIASTPlvG6noKwg794i4EterQjUZ+QTf6AOZA9bVQMG1tSYk4y7c8IjQpgIMN4DVu6u6pipzrH
CexvSn1KQI/xHy3Ud08m7Sl3qvkhh9L7MRbWGZ+gwZKGj3A1VburbKMJCD+4zHNmvVBv6/6iz/UX
b9rmTHW/h9ovTm1UI0pqEwrSEQXpiwu+8AF147R3SOG066INPRAUsZ+29ZG8jHf6f+VrXjqrwz2H
L0loVsxCzw4ncJbFwtWW5+qUa7oJT1PTb/HCNHsYBJK4+GEOrUKU9/xnSx6PtKeh1WyWOi9+GBQv
QjCaczdgfvdpTC+ELEbW+2aA/mSrvjimqfNp3jCMtEsT6kBKOdgvC/jzdEqukcRFQW2IU2SuxpdE
J359dDX90BOLFrrpYIbTyMWotpxuqAXeLl4W+0JxYb1kljxUcq73XE4swDBEVwiSrXdAp+R9H8Gd
vMyNRS5r6a2oFkrrCcYhFgBq2L1k7eKjqeLTFvFzv4wcJRj6c7t3qAv9ru/IJp3n5tvKqIksjLhP
b2CARI9pRXAsiagVSFaE04kP20gFc4OBmAGC7609Ai/HpqAnOOo9W2Ycw1N17FEDZ760tKt6yeb7
VRcvfaqVey5FNO8r9ipmbBRkznCDTTvCdkMK9GyN+5wlEEOD26cP6KrXMEfWfVFLyuoFxSCRBaBW
s5O3ZSPrOoDlhuEAdPZpWerx2gb6XlGjaTkXHFm8EGKz2yIz8f0CnSYesusqtqWFlnEZMUMbr72o
zz6XwrIPEhEnt5y55o61NrQ0BlJB7jB8tFcLzWx2dc6Y5j6M0vwM4lx/kI517jJnPgKu3syUJGFz
lC/AoBxWfai0CwMeH8Naf0XfdwHelh2NWfOQlZk++5x3YLhDUCZyDdrGxkToEHCA97s3Ps+LBX9Z
OF+M1f4WdXX7RsWKP0qVNYuW0p4JYtT25ghRt3eG8n6xqViKpTMYensQZADjJg3l0HwcBZj6MwHM
kxWOjq6co5Mb0Ggry65vNZLAiY4DYnFL+6bWfeGSM88YoGARqg2ZvZUYE+5F65b39obHJIuDBTRL
pv6jUHA/McMnH1BFV/jkGn+wRQWANSCrHxdLuNPnjoqH40ZE7b4E+sJdQrPNE9BX7igbpZW7Jb2z
tTBIYo1pSJ7qKBVP1MfsTPMysc54Y9RHmdf9hxoUTQSFbeF7bkE38xV6xDddZcaXHO5M5CObJtW0
naM3kYPqDKwo1bygWSP1gcYcszTcAEIE1lxWj0U7szBg2ppqcpB7AAWWN9HRGOaE0yMRAwVOXRX1
Y2IPOeEcuN/fpCF5jtfMW9RrhlI7tCqd0wjOS5+Ho+Jd7jKJXCrET8WnssTMi2aQo9UFcish7phb
AfkGUwO3d0/xyl9eNXeuT9ZE+zFMLG/RDtqylQA9E9II9yLJq1miW1Vok5xDmnlkc5S0jf4egCmI
3sZuTBI/HlJv9qNYlt/FMPCqQ2tuAeSW6b39/mXKUYsH32Q8mQar0lGmOcY615hh8U9COIsDs7VV
jj9qawrANaoe8dKL6lCkGe0elAWYcCv4KcfGoAt0K1o5G/tervKydH39KCcUFRxC5q3kJsO74TqW
9EO6Rs+zi0LFMB7KBeHHtTf24/fR3qwSg5BNcg1NLHnKl1EcqqGqXkrDc+5zxwOG1AAHfpqSRi3H
mTZ8dGsNfOijGHXeI1U575r4Rw6evcyVxvwPsSt+tJRrl94/jGH6MnyLo9bz+2sl1EfK7oXMzYmK
mFAH9S3FfAHkfehwB2OZgXUMjhXGaaFz/fiwbnWsHPT/zlOqNN3nPKSik1CospNudzRREAEjcvXb
FMgB1xQbbm7C3L8CwK5ohCt3S2XcFPjFbTKaoMu2EpI4V9H7cBySZyPTxa4tav3MTJpUxXIw78vY
na/QMqWf1jWZnidhjb+31f8jDep/LRz9i7b0b9Glf/mtv5Op/n+oQRW0FWnD/r0G9ebb+P5XCerP
p/yUoDK8R4Nqcd2gQfWY5NNq/ylBNbb5z0+mqSXQnDompE8cA8DjNhKqqn8wTU3JQ0xbdfYhyB9o
Wv8nmlPsHH9t7OqMR7aXEYTleZSdv06Fkt6axworwDUJFc4nHPjytGAn7Xy5FoTIJEQEhSDczqgO
WwP8Dmx0fQV6NNlucRiEaq9kpA/is0zootROgemynUeTuOCmnWWIEWz5hMl8/NznZRdC+WCj1Sxc
It7oEize9BmUeRvzwmGYFoN5nAKJP0bj7dp5Ecw0rZoGmO30eKmVu4l4ASs/Ol1WBkOXj4PvNEt/
sLkX1H6TZNA92IRaGeMlsj6tZXHsPVL/KT564M1AToNk/pINhUJEBnX0A4ZYe5vGcmTDP5XzbRTV
hL61ccRnx8yz5H4GKs+hjO8s9uPGMJNKieUdYpWSjTgPbrzctTThl1NMEkEWssGdIXXwBuuLFa0s
pXVLIMK9QNl77zHOflhhed+2xcRu0GEPOSX0XANiYdA9TZ1zLD3CsYPMIj/nmM79fNfRpqtCzerm
vrk2c/HcN03vrOyWI73u22NkyJTcHNDZpnNwZZXHcMmwuuvhnJVdhR+2cucb01nZTAb9MmonSxmA
wLASY/vH+2W5kI52qUuqwPyiGgR55sOYVxgUkKSQeizTCGRAjvcXU2ZZpJ1H6Ygnbt+4DX2ugYAm
m3mllmTRbWQs2h5IkqHITlK9Sae9HUanv1K6RnpA3CKkro+6YtN/EV0Cig4EwridOAjC1jmT616b
s4kSrbSngszBfhga/QYyT9abHRZyRZcL98ok2P19jqNEiPV1Tgta5B+QUfqy9CWA/yK6/3EV/8+C
97Q0xH7+regedfumNPz7BS985571/q+Pb8W/buqu//Znxf7PJ/9c+jz7N6btNvJ75sIOdzLWtD+W
Pp1VETmXh9rBdfiHVfGPldBjuUNMxsMMyBlbow/4uRJa8rcfmnxmicjAaN0a/8lKyAjyLyvhjzxb
prSmQI0i4Zf/OivGitooe3YEtBhpxStyQMLUI+D7OjoIBdzK8nZNyTVLm0nCjGTXv75qAkZuIFLj
qMZGu+I6HgCmsE+Jl7ZG872q6zqujsyZhrPbTiQ8FZ59qYdKe2wr1QQ1OekXVFyGjzqH3qDbzM8Z
gZuVP9SZdjDIHCF4JmvxE7Nm8feMvWhbXC3eGJkHspXQZPIcH+vJMU8phsyyOyPzYPrQRvfTSjQL
AhsHbwP7LmiXrWqg6dsuu9jCPhsWIlCYgGEStx+DhEw/ZI0KyrHLArSIy3XUxfFuIshnHvWvicac
ri2UtouyzNgv+roe6MqyAYjFgdWvevGWMdupBlrOWqBqnLtbGMUM0uKc2Fl8ZfvCKTd+aNMdzdLm
9UsDYsnSWiHwHe+4qCF9cLDKhaVhrEdayvh+a4BjE8SOY9xDO1o8aiBY87uyhcQxCA/NhN6YyLCk
GRL5w3wdjQNNx0Kd89QB+ecRAW2WD+SdTAy0nQPI/GNDv96PiNUCdFgjZDdjPRSRftCYT6O8WD5J
+j7BRk/YFU3e02NkTFgsA1RrqdFAd4cvpfJCc55LIGpGemk61G0mjFKUYHuS/Jo9CIUqHHJb81P2
y34r7aMXeed+qYHg5aLZQti0T4uZ1r6pD3Knarh85jDPe/bBnq+N5XISdZI9bVyEk8KsGzrO1O7V
jCtUKKKaiM6zYMHgk8Uge8BXafktgsydZ2RvDfv4Cx2b0wJCNaDnjm9KdfgsiviQmOgxvbZpw6LQ
sA+3T7WyYdmACRXsPOPRtvZalerMu9bk4DTl+8pGLmNWdcjqqAPONFVACjJYxcIDZQZHox89GXJO
PBWA/Gxstj4jjXuPmGfc02AWiHUoAlj/7HKNNbAUbmTciadWZMYbpE4jQD58mbX8y7oQED8T07fL
UpBNskIfsq5kJdBT8CjWMxKR4sY6Jqs17BDuzQEMrDakmfdZU30Z5s4chXYF3VPVS3sgicba1Sbt
C5t74T4ys+dO2PF1pScljrsvsad0SFhOG2Ai1p4KC8h1MNiJFTpFmj6w6wDBpoDLZjkAqwYA4pMO
WTE0HC9/WB2Mrkqt13iZCpzB+bTpsuElYuAPMVI4u2qGINMLTb9L7W6lbsrLnUGDMxhkLsIE8ixz
hcw+GbRygzR2x6MQ8amXo7iwW0AjI5LmeZsh7wcwrWBKMwAysTeFcipbGnp1GiiZ6c9LZBFCobF1
KseWwQqstMAbVih6a1495pq53EXNoJ+NXk1sRm07wYan5cnObtwpnPvSDoaCGgDgKMMWuxuuHA3i
nGdrVxVSqEOd2zealX9JaecGoCgKEIcOd3531Aio4vtsViDkDmZkLOj6d3oHLi7YGsjluAo/s/tH
3U1PQzXaZ3cFFGN18gH3Rsvw0Kx3CZ5L7ImFHVrW3Pui9b4OEP1SduORMdwVQ8WUOYOmtaTaN4iV
y77o1gvoo6t04veVUx0m9AjsnqqKzbgG46NTTbhEIzntG2zXsNL3to5xo7vrowJudXSIIfOL3NH8
yR36AKXKshNpjXYCXCNhd3Z3vQhnP5Ti3WtNaqA0M4OxVPIxElgPSN9kSq75OpfaYbbab6OinnPw
u97QuzAPemEY58gtoM0WmKnypVEbn2YbcJTuMTH127oQb7atIPBY2UnJ+RNCVBqNqY3vazHtEwPm
6skjJq+g5g2bxvlmQ6MIIFX1AY2cJ2EMF8fquxuYq+cUeapPM6u4Lhj5ITe6K+C4hID+XRBT7feu
G/Qw9ayImn6oD5aFCh95fbZrkZBeLcXUISzu4OCYkXcs6KwpM3nzYFE8LdZyJHYOHD1xyPhrFzzz
bjGGKF9Lv1rXJ4rC9I5W8FVmcBOaNciTOR21IDdiNK+DlEAU5WNDKyYEg5NellbBo2wbulSMAeMe
XGORcHthm2G/Fvn8eYqG4Uh65wc5LWAx4iLZD6KfDnM1a3t8VDJwytG77YuRsQYIlhaHGW98um5a
FQW9FHStCPQj64cdSrqfW2D+LGiMR8iqG7wG+4M2f5hpI1gLhwE3/tqx1qR08UGZHVl/03OCqPUQ
M93Y8GKSfQapUW4hzEPKeJ9Qscnci6Ixg9lqDOJrspcJoOuJTszT0qsLyM3Ob7T4O5lYzrkAt7zH
V8u0u7GNvaw3EAcA0bPb0KWpN3/qyqq67+yuJqV0Wc3qS8FWvn+2UnBeOecs0ozqONOctrY+d4v9
5FMfjeUGVqPlkjF74+wr3dtIAoQDbJKIfLvIangRyjy2YPhGg2mlLaJnc5gq04ZjunRMgncSMo2W
od5Y6SjRbBBAzOh4OHb3Wo9zhYmkM0cFDSxDeeOQ35UVhIcVftV0a9dd/0+J/SN55b8psQ0LIc4/
ldin6iN9r1Ckffvx504fW7DJj+f84Wu1fnM8yQwJDSmbrc27+oet1f1Ndz08H4jct7Ja8NAfhbXx
m4OAnzaDIw3rd53mHy0G5zd65Gi9bFIQMMNRc/8RGXP3u5KWtJm/tyZu2Sx/VhfjpTMBisNhQX/5
w7PB439S2tMkIHkqmbVtYjGHjFaLd5kxJ6dBrlMIJevIpb6AxQ3UoBG6m8fCuLLpyV6vIIVI+MQu
t6MJPH44AzHA5NZWb1BLGYjEXs5sgWeVITisfl9yzr6VkN7prhniliQPjIPZ2JnXq0GIBqToMi53
cO/sQ2q7gL7z4qGbh/FWH9/LuoNMrZL8U0/26GudpyMxmXja10PO0PVdFX05YwHT6GBoZozmaPYq
c/bNHnPSrrHb/Eui5Sbhm11JD3jhnr6rxZKe8pkMSqpNb7iOUQSZezp7qxXKTriUlzVYIGptL0Mu
5XLvAOPLOBs/J8lVmTO63JQdqLQQXGwzyLW8/rpN/F7rXl9vBrXowWAW6kIhM31FJVK9WhgnCuos
TF3plLf3S5PF74J9MuJAwV6iZR0fSoA0A4FW8N2nm5WJ0J00l9rjbjizeC1wYDDMpvkNKS3zPQ6t
dU+XhURh8g+diXke5sVghC7gE6IK/yF17oxWedzqzfLrrAoDrkTp3tkQMk6MR/pHc5kUE1MiCrEL
mMdobQxWES2v4PTETpgt63Bx5ymNTisWu/MIkToHysVAk+q5JZ1KL4kK6DSUg2bZDI+Y8zo/GwwU
LwjzjM8pqvzPPXCJUzNJRoIkT19N8JnIT4MaWFNVBtMcATuIjeGl4H5Mwccc+GqKuvYC+mD87nXe
in5w6bUcII2V3I5WBX+QpTeDkeMBf6VNN14X2twZFEZD/t5usrWYAZg8xGmJJ1Ug5HjLMmYfWweb
e1zemvEd+5rK4Ca6pA9Jk5svIi7Te28FQEPd73SPRiNQCAJxvBgiG3Wm5TUUULOPKRnqJhT92B5p
jME0SUpUlgzuXiHBdWdTL71vEw7Jbm/rZUyigTm56W5qW++BQIl1ChTzYe0zjD/7jvBh+jkY+DQ2
jmrNv1oNVTGZf4IUBn0tQ0/2BgN2o3riOObPE2CMO2fO1LUijfjsdIJYAIPsvCsKCwvAxxKXIacr
phez1TfJSq1CreVxo46ta6qCgboOTtQNWE10b2zKuMo/z5WRWUzPYm/boOYzrt/m7I2pzj91ZcRw
3maPQAH7QUFl1YurStdnqj+2O/1KKjr+IrIA9eiBfGpzOSdo5I/tZN8ZFN9hYzkA2U2mq8y+vMe5
4OrZqXkoXqOI2GejIGUUUZDlqSBvRB1UWznHvHZoEJEZfQDJoQ0S9j03VlPOV720k4PFBNNXNVl4
hMDEOy8a8x0yKU5FrpeHiB0YoYdwL57naDLLK3vo9ezOSdVaeKHVQH56tFbCqdHHQE2XN8JoteM0
dJ8sokbvtdzdVJydOZ3MbjxDcLKvQUt1h7Jnd1DMoGOboVzuYdCL05CRDl+7csPTqeJ+6szugSy9
OYAKlLKx8Yqd03AgoRVAqFepb7QJMbBcHyWIbr1Pr8bszF2ev2RqLWaLqN15qXi1cZKS26qdQcQw
9WE4BBpE8We0KZhbZZFbbVpodrs6MPha9tgM1W2qW6/eAJOSNCBvxxRUu85WIzrG22q9DPpLZfQN
46SIg7x8dGq89CvfYdTrlywV/RIYXq7vdZU8z5sPiAHIJ5ea71S6zVfJEdvNqXjQl85DfoBz2Oxu
7SnL7vq2+mxFYB8hnDhowvalDhI2NUu/nB3qYh19GMKOMRRVAXeQXq3LpgTw6WKTJzCMijT4NbGv
6RwoKht16QE67hecigdBizo01JK3jN0cPWR/l5y7GH4IH69ZX5NZqWsPcebengxfcBpdbI72lY6I
FwnsUD3oSO/ITay0g7WsnE1Lvd4skOUAbtXke7jIKO/bZfEezLWDJRSnfXFPxOGEIKX7cMivpF0R
U2iXXksk+OSWtElmXExjRTcJUeISPzmIGkOmiPhzZ4kGCykkord4uUEmiZ54NLrnNY/JW4BHdANx
6l52WsslAROuG5Evl2Akg64sysexiKJ7iWzRtxhHs3fQISRxmLxIR2aL6/4dOvV7onRYfY0z3YnZ
my9pR2PYRvL3yKCsDHrTPiunrCAEcurgOXuRKml9+sAkGGYzfSmbdypy5yv4f/XgajDTEbQtexMK
LrM2p/huq6i6WaedGtbhauotE9rkoKwb1hjtKiMBRPgtO4MHWSRF2DI+vJhQFAIZiebgzSr5ahUF
15ZXKxU4+fDASUhYM6j+O4QH0rcr2wFut6rQMH5Y0mgziaw7latp3hXYGkNtWJpb9ORvkii1XWto
+WNJ0heUdwe5QW3RbplgZnFmJMyuqQvsAG9DtV9S0WlsO5DW0Pm5aKPtnaWaYBu76Xyye26Rc77a
J61Auh/+T538/1InM0hz/rEVfUPCa/0vzpBKTenX/M/18s/n/qyXbfM3rNdcxsI0DTA+HgXrz4LZ
pt1MZJMpyf3CLw2e4f8WzNTS+GNoNdOI1nEBMEn7oxMNBwb7DAl4Px/5jzrRv5TLJlJPTDiu6QrB
yfRvIJEI3p6TGbC1276QtyhyWfUacBXMgFR0FnTInmdHq/8bC8vm8fmTLY5XxVlM45dXtBzT+5Uv
gKC6Q26fVUc23t/NUk1v7DjSPdkbybMoo2T3py3Mz13Cv6qhvKvTqlf/+3/9+nJ8UdvsEo4SYJZ/
b7aXcPbxT3j5sZA943YBjvm4DnkGIb/Vzyz7w8c/v+Cv3+oGLmFGyepN51/KXz+fSDNCNrooR93a
TLuFEeCjUUbE9OT80B/iwjskRisO//yq//4x8fbhT7ddrHcIo36xzTRZYfYt4pHDpE9uiAgC3u0w
pgfEIu6Tanu5/+fXY47y1+MoDcKKMPs7fFrXJTlpe0d/2mzRKO9WTrAtbKihpVLMzSeC05vbfojk
MWpcVBY0NMdzPKiMexHcLSyszZ6m4HK09OGO+QQD2TrybnJUTtkBYgC+7C61zhjUjCfNnVCdjGBs
ujAxENgUuSq2foR5p+guaqGQ9EdrEHMlWVStd5WIFb9uyw+zXGx3MrtsblVsyqPpdsWnImnlJVb8
jPmB0wVy0PRrqcQKDagUTzrdmh1Z7th8SoFEpQPV+NQxAz5bukaBEzN+rWzeXO2RuOmXA4kdTJOM
J9lq9asgei0syrS5hS7e7G1aIvOeTqJzz3coDnEXqRDEsXcwlWae0hQtvzfynkndo/coVXpYcyt6
82xUh3A+zPOIhyQ0MjhkvhHBLlpoywCjqXpOIa+fouvI6K09/U/r5JArh9CJu5EPJ5X46Bm0N/Ut
2vvH1dnUIYbhld/XeCwQ40di2sNBJDe+0hF8zPoCX2edc+9A8jQfseb8PYBjLz51sYQ7tyAXf6FF
bdTPbKHxP+XuhpRLV6fprouxhfmuSV6JEowHMUlwuOxubF4nB0K4b2K0XXfjXGj0T9Npui/J1xIo
mQv3frWUe4+NrZj3ls1gHRNGCYW3le3Tdh3fdxXiNvZitv3USYfkFpJH+2dccauP5NK4jK5V7ZWz
WPfVkKX9Tmsmgz451iLStdggnwdtkkDmgOPdR7ljf5eqcp6mznJvDU+rH0a0Z8c0S9LHfmGKSFxV
PSXIMm2Gz9Nq3TQNNfm0FJAYiwb9p+ZU5SerymydaCgAlTgKRjUeXFUX36YUGilK5bILauIEGhCO
9N4uaeE5FWQfkyhwIx29R13EaBG0qe4+Z60x36GvqcNloefG+yw2UD/+EkKTZ/dTRQfMOBuU3uc1
qiSxG8MQv2fUwB+KgnqHVtb+JIRe3igCux9dgqQ46YnTqndorJGIjRIFXJJtUnJ8TNqHbozWZ71j
7uE1qXtPZ5HDJjnynDAiYNLW3BLe54Zw2Y0ndEBIo0B6TvGOcSIs0imu68fJwBF/pK/BV0M4qHVy
y3K+Yz/G2Wk3He0IzeJjqXTmWubWSNqMhoSJvlByE0HcvG2Z6xMb84OUy0ZSAluxzPNijlw/EvI3
wdDyGn2j2I36hHrLRALF4LFUKCjqaR+xMXosZfE97dz+yirm+mpDeL6tEt38vtFMeWEDA2EhQzpq
qj43znqyvQ1Gkt0BzQfwbgLwONnGhmt9YPfH2JGepYGmi+VSpFV6Q1wFckoQMgdDYxVIUn6z1Llw
nQjfVjNyyBwAGV3oLluOJNgerr05Bz+667KoiE88t723zE26CdRYXjjUXM1G694TEmE8ZbKMjfNU
qHXExrS9uzGGSTRLENe7IR1QD84Uz1ce5T+SzZo4wSxubhPsZ29RPlaPqZtpdaA30uUuBu4iNGSB
jrBHSbbrTNaVeE1hFRPno/sj6PD7IfO8N0XF3DAkWb23Dk38o207y3CUapEXDfE7trNVZbBwZ1ve
lFUiTkUX26doavUvGGC6F9ETPdxbtQs0SRKFANVyQbsn2Ly8TH3uHKNW8YktBrjekpGyphysR3pe
tq+slqYZLHrNd+H2dQiIIMlYcXTkbk40obD2SAqbwx7e8Z3l4BkMad+wluGvSw9OKvl0pVibfKc0
TqudBNK6WdI80B254OQET78uPmazgkllunDORBT+aHRquRSBB9WE9l+HPcBj8vPatVnzSM6TewDM
TF4fAM7yBql6fD3XNcd6djdVJNEJZoAgdwyTUWm3a7ykz0WMI5GbA+d0XvDp5mHehJVGJy9O0/JQ
Qu1T+7ksVeLbdFMuuMLbwLUnhr9I7iqSlc8d8mGfdkd61cgyPbs5OyMjq2+7amwu9lSzTyq7dKeN
MX7JYiKZ88eyPuBlAk9eeHtrc+Bhe6s/okTXjma2Ds80hca9S4weJialwrmd5Dkqa9d3RnvwyT9T
uwyq6C6x1mxvYHk9ijkGZhs57rlMXe1RTM3wrCREevbaNdPENQuMdNpGVwi4feQINA5Lm3Gc1hn1
B36Z+lAlA5/L4WEqqv6szaV40eJxOI3Rku07kKbs46Psqiw65y2ztXy3ukT66U46lQExhkiTbbUG
oq6ZFkkX5W9jbiPGSUbRm5ur/DWm6wanQM/2pVG+rbq+4tyL3HO+CPuxoeF7rnsjC9zJ3MDqjtf5
xgDAdBWQ7/Ixui4gwHOmwrS51TsjRrVKFEx5ShZRvnh1XU6XiCSCidV3Cxug9W2mO+7mXJOVqvAm
NKRxzCGAxFQPInQYzY5moX4iFISAzcWujzbG2sbv3Gzdc65Zzh4PFKYTmetk4KW41urObYadiOfh
m9cKbge2GJPzmhnzlb1CV3Rnzbr9cTIRhldpHHEg8X7aCbGDoIG9LBM5/iSsMxG6abqZRYuJReBI
vnJGWV+NSZzSYABlI7MYz0MbLVWO8L520/OAo+5CLJt1WDXmZzNld3XUFAkVh9Yd6EXVmHmuIh3D
MHd77+QA4n1GgEVvK2dOGmit2V+ijbZ6xK+VXOf5SrZP7wYdo2uCIDFPXRuRhoCA1IlD1kvrYo48
vOAnxv2hjZKp3yqvBgy7tLb6yUal5QCbbG0bifvUjdfwodcgMayvC/9DCu0eU0//NCnszO68Be3R
/7nMUrX7JFm/j4v9UibzcmcR3zBcFLg5y8+92KLiTJBM91nGhThxI5VkNyL4WHyXcL6Ma3EhMX1K
igDFwYY/IC8g2hXJYKmdzHBE1D6DPzc9TGmzXixLrN3tOM+2Yh4Q5+gYhnVqKKtyFpExjOPxLpFN
GhSOZfZBPtF5fxw6qR8MEjmuJDucAIdNWu5avAPPiIqQIVpRedRLrb2ZKzd/qbTlW51h6HJ7m4mm
pBBAY6hKRRBOKqg5sqJPjvTOCc+ktjrnlVWTFYLI+33NliWItFSGkODl9dQZnECELvJHUAP7DD+G
ihFpWe9s5g5X4zTKY1EgRNFqz0VYF1uvJHD16didKTFIKDGcgugKczqTzgbqsADSjZutrN/zxrLP
Myqh18lIxE2dudtMz12HV6iaNaExfXZfexrAGKMrTDQnZn7uatPaIc2ibzE1tvNNS7B1kfcqxutY
avTe7I1zTT1oQcx4XetYGSB5hHcf1bjvd62lzd+MFjRkWNgaUiRrmZg2cvTNxKa2LElGRWE0uYFQ
HbJJWfO+yRU1QmW2N01dpfs6jvoH4P7aDvNOPIeUdGo3ctk+bHfbEa1zGX0g48YoQVziFwIptHsj
depvNR2jfQWB78rUuawJXuj187TS7aYXWz41yAmA9K3uu0uE5g45KvDrWCfBBBamwOGS0SZszVbu
M7I9yRiJuuLAOh99VBggDms/pV9sZaqTFfXO3itobS3bmWXjDANNVxGkWo0TiPkkbzky6UquMa6s
SSo3VBmZGL5pt09apx4JfiPTvtHroC8d60Ae0Ih2W+wjbFzHLcQdK8P0bYnRzfO85LIMXn1henZr
V9rXTNnl14j+eqA5RoY2ZzCvyIjsd527pjOBTKZ7HpqMlt9ECz51Zou6XnZ7s50IuIgkzPs+tYwr
D2+mj5v/bSjL6NJAQGEhz609gnIIgEj/65AUkOIzsRnxFxQUfE9l3ntoosbuqUoqwiQWXFc3ZJGI
IC5i/V6bVcWCqpGeFHfWYaK8Osqxde9EHR81MejfHNyCD5zUBKPChZb3ES7cs2MXyw4WiLxMsOwp
JXBYN+4oXug5suVn+Fhi/5GzTXDb6lAZr8aqj/6khHhpbY2ymTgBXI96ap3GhHAvk47uK2z8Zq91
WVz5EaB8FACZlEc648ZTOi/sOjVzwH6EtTK0k6bZL5VHeUXKE/Dtmr2mWVDt0BJ177MevGc9tPlj
TVIiA3rslo/jAolqSG9ANjinhdHd7927v52G/htikv25IHEVzTU8bxLJf2W5mehsDaMgcKzupxei
UcXL2LkUTJhrvjRshbZjCWa8LAhCR/A64Asw+f5uCH3Mz7oF+hfhzTSfuqWoH/65e/BfNQ/MDWHL
/sQ2acz8AmPqUOAq8Ljpscf7AnK1jG10JMRBM93yMkyghvr4YWcwuZXs9AUL6Sx66vqhbfaFORsJ
XsF5uVHKIO6gwT2SIXHgKNOR/5QnOMHpmptnURbYwSvPPK89LQQtjq0zUg8OaQ/u70SrZL6DHCmC
JBLl9x/F5o/XckZ+0V4hUMwetg4/jXHykJ8ws1vIMEaxlBIv7vh5gxPoxzHG11cjL1/kUZ9W53cX
xN8ey1+aO1urxZTcf20DujDtxF++rRKMLwF7bkKsB+7cBknd/2HvTJbjRrZs+yv1A0iDo3EAkzcI
REcGe1EUpQmMEiU0jh6O9utrIaj7rqS8N/WyBmX1zGoiy5TIaACHN+fsvfYeB697pMYyjEyGufOb
6s76gj/U6NY3pDDBods2qTb+qbYjISf7tPPSY6S4vn40+9uiqdnnMNnWe+EjlmvaQpAb4k3emzzj
73xZl6IC5UFJccn9tX5mEIzbV+vad77/ZSzQHtV2fsuRprod5VS9PSj/bYrr/4HuEY/m2A8P5PYF
4fSbpuPmpUCFjdi3/PpFp8jbfixev/3a99q1h2wDJQcjDnU1LC9B/e977dqjrI1YwzTRejgoECUC
53+IPfCTgFazfE7tfAj+45+1a/MPRB7UrhnKjGLgYH9P7OH8PEYd5ApUj01o4sJjKvkVauZas2TX
lg5HlM2cQpM03yVLSWit1s+zVJ99In3wD5BVWfYTUTyZ7Fi8Z3XpExMUsol99AdfXZJ5ra5pBV5R
TgJ9bsgbq2ntTW7SwSa2iFD63iGksi+XvWMX5raJ0TVDDgj2NRwtek99EHqBRR4CKAuTVXWTOb7a
sYOZNrHgPY2YaO1MlLyn2ZgUJ7tnKoGPvYsgt6HKGEo3+4yXmYihgh8nsoOE08FryUBpnwU7lHDB
W73JIJzsish7MkbzIbPF54GTKL9bP+dV+q3C472ZCNcJseDci8TvNhYWbmoyk96ZbfMsYStsdIuF
fjT4emXMpDcVpckx0rtoW/8iLrXeoQOrwwH3RawLG72Y+mbROtxI3O/0hNtuaza8KNEf2EJV/J6v
wGUw/YsCycU2avmpgbNdONSOsWNK7dbGf3XMnLbeVzm5ybIBLTQo535VQ+7W38zY8W/SoM/YbMH+
AMBNHhy17B06geWeKJj7YM6HXb6qyfMYEx+xr3z8EfJC3/CBzmwFfELvVbcaCz0M80FVfpsJODk2
dmvRw5sVeMwZg0iQx18IoBdch+AxME29s8ucKrUJ/zGhhb13gGhsSEK3sPQH3WPkR+qqgaYU1gYn
2XrBYzf6XD27A+gwut6FLwxk0wyStGGKnJ2m29Ye40DMmONI3w1bM3ikvMHuTK3oLNO9HzjZhTGJ
UBfEmwV7kfXdtoqL6dILNEWveh1Fmp81A+8GDLTaNlVn7bwhyQDbyYnLxMDqc4Q1heveMJ6/TYGy
NxZREsBu0s/g6bj3C/9HQjRlLmGU21H79C0HAvyKgqvUidrfWnTxr9m7BmHbtc/n+42dD5wTkRah
Hvm+ccKQ4UTNrW+ahG2qn1+aIv7GQ86olvysT70fszFDhUMAx61Gz++JeLc30s8+24IPwpPnU2pT
6U3P5aJj8ogCRyMe4TlB4RNd0n9ersEw1WHgdc+e4gWlxx32ewaTz9N4vhgA1gaExPwoCs/PRTVa
HMvAmuQWEbNOxKClOxBdsgUTD5gY8PjWY7YZW2CkNi4m0lA4TbeqwmvFDnnbmAOfgZjgk98ZEAol
MjC74bTf6IWcK4+Hch5tVL9IVMsexYm9lgKmsVTXvsWDiiTG3PpDkqO4JRrE5Dkx8yG9HxL35vx4
UZFZjqbord3k5P62r1aXbo/90iRsZEuXAet5YpaADACNDmJ9DJVfhed7axR8fSMClzEgco3JINkS
6RqENhuR8DzKF09RbKjb4NAR0rabC0pC0qZzDVGWIMl1AKwjnEf8PnWW8mATwY4LjufbWQLkLett
1v1o81MMo0lZmtaMiF7q1DWOpP5ivKVSSP9IGMcosJm93PRzSj0uHIX6RnoWim2bp8fEpkHMITln
VinICqZhekUg43Tjkt7sj9lnI04pypGzfBUpBEAUzNKwX6hYAcKmd7O44mr2QNiiAwWMRQYXuW8B
7w5Nirm3eCE/HlH1Um4omB2CJIfagb3/KhLjEDqdLUNPm/a2JSVw03AavBglJyWvpKgypYV5pNxo
7wygAKEXCya3kVtneBS8o55MPCSJh0XAq6lxj+04lBBvDrYhBLuCaL3HL8IjUh3pqfCHhxH+PDfR
G7J254d2SHHCc3Z55LWTO7dlSLSuc2/N2QzdxkAsrKt12RkZTM0EskGm3L8KR1/SmOUVPuHppvfU
N8D9XJqZJ+B8rRE3QplCSwPrfS31lVLtqFmieoI6iRXXbSjFGdEdEIZiKyuSzPyo+dZ4/HXRZzse
engBKfOJY+R0Vdv2i28a7q40RBxWjfdUVE61U0ZyZ4z9jVeBhbJHP76c02kt3udo6rayn82dpUaq
2tREZI/HZvmk3LwYNpIdgdwFKHeMzbK02WdrDUcX1EPdEI3loxsrcsr9sc6u57jrL9PR5BYSDgdV
MooFXorMbPCtkxt0l+CjR5spKUaS+dpNlHtnBTxzmoO22y1OUotQNsSR11H/YkDGou8xfHFSk0JJ
bE/qm9/YxiKZJZYFCBuimaMGY7sPCjUFlOQoXoXAH3jmMwf/QMxStLWEH10HI2pkThEAD26Ulfje
BaClrjgSc6iN5znGxZz0tMuwNgc2sQUt4oqwQbLDaW2Q1ryLrTIyHkDykRbnyccftmL/omH9y957
3dfAD/DJJvKw4Ae/usPywLAWAHqI08m4Oqz4FWJEfaYg/7GntsKw4qlzoMK87YP/X/fdb+/rCKQF
eH492/zlvBjQA5uhTvVHsWKqJo5FGztVryX+jc1Uq29//S3RA/94wnh7N48DDV3kgPDrX96N8G4K
ksS1HfOZAbLuBAIVGbvY6My37/Xftr/nAn6pCHJN40T/n/+PLOQMIJ898793VH5Iuy9V2aXlj2eA
77/1D8G3/MM3pYXU659+ye+HgMD6A2C9JFzEITEMmQuH1n8cAjzE4Pa6MV+zxDzG8z8PAdYfUKZJ
I3GpSqAY5xP+ovD+K8X3z+dijJSBC/CWIwBuM4uS4vrvP0gQLGEmqncTeQJ70R45kE53rgBOsMyz
Iv2y7dy/pV15e0M0Fqh1oAf5wFB/fkPFt66tuqCuA6B7KwY670tA6YhcseYYz514i+D6t8/kz0/J
9/dbQdlI66G+/nrGWeW1qJ0954RuT76wJxU39up+61x6lT/c+99OO+e34lZzr12ss575K1m2TcYk
7pVwTqoY3ZfUy9qjq9e2mbRicaOXJXjyVCZuWnaVv6kG/YtvyUhyGQ0+cqc/UYHHRg2zCTDu1FnU
eUq/RiGAwJGaA1LV3+H4hfhp5jl/UUYgsitXrjKk9Rn5cdBMGDYLb0qd01gh3d+gY1hrgZmZczLR
XobJ1M7q5LKAWEgjo6X39+yIiqrhhCclNKkm/QZk/eevL9EoSWlykJXobNYF4YdRnIkk6nMUrSf6
X3zdAMPpwTQUf/zX3ktwXkaF5VBJcn6ZduPMJm50bYXY3ShuwCJCkMNt8ICysv741wNqvY7/rCGt
11lSc/UdTvsmgrVfkdQELCDdgFV8GqLkW2d1ONkscFF//Sb/6toxCa1pI6b4c7GII77jaSt3Tovq
KnrLA8U6X9ZGKBZFN/av30ysV+fXr4RtG8UTQQ5YTX65U1gjxbAA3jxlVqqQQA+8J+2vTm5yjIAf
/YbmjEPX98aGcvMwJ9q+AMxtX/zmY/x5BEvTYdoDpMZ/cLL7ecBElrCwkClAZL62Lm1VijXvC4pb
bXSM0IZu5U4pq5UbDlt06M8Pr1tTGmcGaY9//Wn+1R1YMSMO+1T8xb9uGxQu86mgT3TqOK48mKYJ
To0z08nhfLL7+28l2Rq5iBYRAP06olBZtxVEb/uUulzeIIh5ZEFJMNX7kjvx12/289rC9O04Jihv
cgos3u5PwxeoGSXdpoaUOpuo29FH1B9LO68/LmvRmFIxs8Nfv6NY79s/h9f6liufz2QJZjRT8f1l
OavV4qAs9IJLc5V8Qcsw8k3HxvhBjsb0QMIl99V2qQAnPnDWNOaRInCpOuGhBVPop7I54gVvj+cZ
RDuqxtmxWDQcosSAQYu+6XcXCaHxz5+Zhd9jNmUggiUH4SB/mVAgfmTOVNjOJVbrYo+Pm5NpKnFQ
io7WVWVCKYlDyENtBUsuq2fC/nix+7Y18mKHsYXPCPySGxm5sX5d7EK/TlCxAMomC8+V1RjMvGab
oWx3xYiZVsSB89Ik/vSQy6Y9gsDVry1Nhgtv5vfok4FlHQli/agHj54XbU3QZ1zADWnN811MYme7
o94ZPOklMaj7BFEjjqJzeenOS/DAFkEiVZi3acSRr0+RXsNJ4T3QrZxkB+WyaWDmIHOBioSxrBY3
a9A1JEpH1B/nytPLwSAiRV6OtQ1jTcfQaOCdlcmlwoH6SrZy89EjT7u+RJs6P+CCmO4Mi145cfSY
zD6JOeCWeQv2SbUZ/TF6grrE2NNKvoB8YrQ7oJleiJntXqnkrCv0MLgvIGSsLzDErOPAYfChlbo4
uCOGcy/lQIOzBZ75BsEMK4yYBfpKu+EhnVZqbER0jj05XNEItDTngPQQ2XaHnwKdIAoo8UhZhOsT
wPF+6Lp4ebIGogHqwOE+gU8JnsTUdq+qiDF/SeoBu6WLhB36GCueerbWknrGbF8EEcyYTZHNsDA1
183pTbQx51WuZKUG9Sg5Zs9F0mbHmDMvXDqPZj71EunMm6KcF4/zFhsTA5bdXdyAHDMzawU2znLa
UbE15NYtc3HTpA2jRtmm+0IOPFdzRtwGE6Dy5zIcVl4xZ0rmS2PwwGl1zsAp2ppADIVIbLHOt5p1
UVa0kRjB8YpGX4gtTgxkLNsZIjBuZ4Cq4xbtIeuNVhEJJqK0GctDZgRPnYkS6uBrahw0U2nYCJ+1
SGtPTfsZ6z/QtJJkx7AGU39NQ5JgdIDx7stA2/BFJj3+NhBbxKu5s2jfxfZiHQkuwr5mxdL5VA5D
+Uindr7OG4xGTTdVCHMwAPh7kZrtZZoTQB3nM2/TEUYZjuVS9Vuzi+QjsDxcypw68Wh5bjbf+KYP
0t1JqprWbEAZ0+3QnkFwDOdymQFqm+4Om1hdXypzBlnLmEw2i9mV97ruqCKtUuevldvqb2QSVRdI
4fsbWgD4lmZQplMIUKgewyVn4hpNDAxIQub6WeZQGPadO8sv0+LRuNdleVV1mE72ZB944wbJR4r6
tSrJvu2rmyAbxBiWS5d8im3AG1Qt6utZJvLQlHN0ErMm5sHvRglhu9A0YusFYu9YXWIxjucNZprl
E6oZIn1cC+unGFbpXuSCOldj+SkDj6S35ZB0KB8Bua+bUcpPtKtx6beFsWvYA24GNi97akF6nZii
TVlhDutVZ1wQsFhfZG3S7Yknmr9GsBp3Cd3Be4AfxXMKox+jPdYymtIwnlDIbTzVvnh4UEI/XQxA
6gWYhqEVe7DRvJBv3DhTYjL92xEdf9XaCRUZ6k8VOhO67ba7aanCxHhzOgTmV+x0/aNlAy1G+LZ2
A6OIN0JcHcGbj5MLv4KzkuuOrnc1GzurqPr3tZKERA1lt+9doBllYn7Jva4C95ji3gxgsXcGGIg+
53OAnQSpKACLc+OX5Eo6DUSp2OSOerGVXVVeUN6Zuq/v8k4zqA3JjuxljrS4IQ+bR6LrODHsqhpH
zInYDzbYFqztJmS21a8xGsUirBCSP0J5YciaegieWq+n0er3k2vuYM1MlCsrarabwovAPVouiutI
ONNdPjUGkNS8PeouYD32wZ2ii0D7dYLAvb6amOruoFLNFMRszMasRnCNzIBJu8vYwslhEY+0K3j0
e+BaR2dyCApw6RB9ROJFk7+ibE5TBnf9RwsCDfu5BHOgsCsLbKZIurr45GZgRL7N9eBsOghUqIo8
3e1Iah6/Fj6IkpBoMvcDbYTgok2C7phXc0zUxBSn/SYXWfK5G/RLVlOrRLMUg+iamT6eiX7vjXcp
4Gf76FOkuhnajH5PnqodgIbmSML8sp/9sn6/BHEBZ8VzxvcDZcgHGdffrHx5nii93Cpt6SPzqpeH
VkBUtdPX1musk/h1SdPxXdx73DmeeBgNoCqCjRN7eF2HhJrTSuDxLqWbwvWZxhwtdodYYg5V38WU
2vBNnhxi5K+bTtsPcplSY9MWqhcbyV0gUYv24pNRYu/fTULn11PbOjRx4Qs21AEf0BwS8Ai/6wvF
uRyE+2J/rgKJg0/WsDywXmGoBX2chkAzE6QSy4jhsFl1PkEEA6bwMQqMw+eoNsZ3o47Vveh785oy
jvtJjVJB0MmTgLUSas6mme34JnDm9LqdXPvSCEZwPgmxYC9WOtanAp/Krkzd/iSkaUQbR3dFexBM
eXvgDD0YCiJTo03qRN60T/LSfpSqro9DaS/v6jQhUnLul3udmBWy/nj82Oe6IWa865z0ckrRB4d+
RbF84yN1VTdyMuH1B0nfHVcb31XmLYjraQsFZJn3RYm2D93fsWfw3Iys8N/E0HTXPYaLA0Xj+VRm
XZFv6yCJEB4JjhcJkxtK1ghiZs3OwiD3yBvuY2ugxF+eC8IdU95HNdEjRMzhXuF6ZBq1Tep9YVMP
iBStgmSFMEf+f629GZD1DITP3/no25gQxfi1smQf7QMD6ktcx86F45A6Y+dyOXa9lz50hWje92Lu
nvwcDtMwLSpcINpt0N3j/TOTRGymJfPo1400CEW0JK9moVmHtEmTJjKGNN86XKq7YeGcAiZ3tWjA
WL0FbzO9N9vRuAbmjOk9tRt77xt260GHKN1903nuGFZWSlZaz9j9FuXJRGabrb+gIvVeMeaD5zBr
2VMjzhFKw5jIvXYTEb/7bdFLk27bZEEI7en6m5tM8V2XFTarXNrpS3ucEmjIVdlsk4ke38bx2pYm
TNneGphid6hbIr0NYvbs8TJP08ZMKi/ZuD2dxBMxT3Q/HG94TuRcwfGPl+zW9CK0S1Fd5rdlkIP4
KoGv3ieGzV3LKSA5pAeM+dQ/TQmAWOftBPu/tdDfoC9sXGuctv59LfQHuhw6zZ8Kom+/+r0gClsO
zsu5WIWMAZIcr/q9IIqj4w8TvAWlAdxQ1k8FUQByDmcK36ap9MbN+Iehj3qojw8QHFzA3ILm5u/U
Q3Eb/nwc48RKEQTTIG5PtBEclH8uDQRszXQUNQYKVjHc+65T0Ehp3YsiXxS+bZqPJhCMBx5cjCuE
fe7EMAe0sX0En6oaH2clC2pDFoeERvuA3kxODVhDyrDEaoW4oEx2SscPiCCOjiLsN3LaPHSc8mns
1R0AWBSyY+wzkXE4ImsBIWJHoDJ2D46yjjIhOgAsf6dLGsp1bWHUtePixhmH7rG0A1DJbIy2c9/m
r3idUZra77Mq+2bXmvZW1LOnmvVDVkn30IyuQ8BA1hcPKfL3S6BmzYlm4oDzqSnUYYATv83ycrqa
R4noNJ6KXZYt+tJpo2Cvu96Gq16t8HEu500rDWvajM4cbRH91oDzp4Y5YDbL+biYrbkzawcVgNu4
V2brI6a1HmpTYG/SgbgulDhhR4BTMAV0pqjJ7FSyLp+NH+3B/RcYl+i5+bgEAH6qcZOOTRgr8um4
WcVp4aS+91DGXhZZJjlZrHpEh5TQCc04PJ4SaymISzZEKl/eNS5z0TgnTwEb/Pdj4cqLiSnmYylQ
B2M1CLbmbFfRTd3Olgn0I0nbIGyQ+ZqnoUQZ/K5sbaX6XYpu0fgClZ+d3abKe2PZ9zB+YImXFYp8
kF8cGg1HN3qjOSk8NPSfboI4MA1YRQ00EnrrzXgoaLseLc+dDhi0Sxq1GE1v0ZXoB4PerAZ4QKiD
3vhLhzyZCEb3it2viRwG6MfOUAu9JTZ8BWpnSBs3xpzatbE1qL2CRaTDvcJ/qu8sIOJ1VjQQL9QB
CqrfsEFeVOoVIrQChdrlDBcKuipdWUOgItpsJK1BFQfUID6xJrBJh2HcB7gm+uXgLHWrHwIoq7N8
P5p9Z74z0Jf78c4Isrygqx0XRLvsqW76kD83SlauOV2PaQnWg3UngokuclN8qOAi3qNvhRc6Z2Vj
7aE0ZtgPjFV7LFzIiQaehGCXwkR9SpSbqq21eMW80bKYrpWgOrwpg+bVXeJm2VbEVD6UeWLQyvdc
6B7wqpOnCN5qcWNkRLDhZZrN22UY5bDP6a5HIVSPCm4Ix6hLjDcJiih4eyk+wjhEaDO/a6ME2wZ6
k+mDwpKGaLqR9idQINAf4iK+bZK5uSVwwt+R1oQAIxHleOADmNec9dwdCXN0ZVmTjylnqzvZteUT
KLUJvTpbOfSsc9axGQ5Ee2FlWXSR+DK68GsPWwVoVg+0lAbQKwyhyagTpcctB1C3yVxbg8sYEguo
Yqcf+sEr7xqfcAqvcTDSDGT/ZEP8GOX1dKpxh2KoMOLlrUz9v0vib5ZEC5ApJft/vyQ+fm3bl7Ia
Xv5j/o+rl8/ty2v108L4/QW+L4yu9QetXAip3Gbpmqxm/3dhlN4f64qJLtCmMv0TdFWaf9gslR6d
ysDGDvhjp1D+QZ+NgqKLMJ/O19+Drv5qymZZDFxWRFZnCtWs2z+vi+XcD9gPF5DTg+j9MEtyjpOd
sCkTRZG3Wro0uu7RwFLwm6ouWsgfi7qU6YFfBbj4uTp8jV/bTStzaqLg1l4gtC3FBZejrQ6tFLCX
5wQNOA0UBF2wJgHAdbZtfRtxa+e/6Vxg57J/+Rz0uhy+OK1EXpEum/XzFcirxm+D2hUHElRQWqhs
4E8om5SVSFjw7qvSpBx6tuxZw4AWpPKQ9WOaS4gQNGxmrbClH4tlCAPn0eScfEvSF+k3xaKJsGc/
PXGSZ2Hn2F1APBwvh9n2HxYb8P2GSc/rq03SZDbmm1EbefQgJjF+sQ2KphanwIiM+IZapjWlVIDt
ngiBwtRUrWN432JbI8dU+1XpyW2LNa5LVfaUezEyUszJ4mBObwSm9w+4EOL8CNVA2bdFoP0LuwZa
lG44uQINhQPWnRK8MvXGwGWVYsJIlXu5cBjrnyJp8NnbMudnYOyRdpDiZW93JKVQ26IslBavTVFa
e3x+znDnjI1EoFJxhg17x1EnOE81la+3N8G1ybfBwurol7jK9Cu2m0F9wL8dfUUz4iY7wnCSz3YO
5SocnM7/zKFzrQ8ibbTDcW3M9VlBrRruJsYJbOO1Hy6m52NF54CufAdSgouF2triYeR0LySma/qU
1iPVMLKCzCoWMI84flG3EsOAPYw+2XOGRQ2zKkjsbiunBLF8sGDC1IGM2SHQgpBb6jWNy/lyTB5A
VLhwOx2rAXiTWnN1IahAUCwEPNKA01FdvWM9AboYjWP9sVfExWxQkoxEoS0Uz09J0wT21exXqzbf
LNSVaGFWPthUleVhdDMfXE5nYVTKxvzKi+gXIPNbMudUl/P84e1O4z1pBpgUDcW3Hq0f7q3z+/j4
9uUhAjrQ3aG0xQhSEWGBC7v2hUNaGJ/oQaE0HHGeVyTgLJR849As1nHKPEY+K6l9TAAkV9rjLWsR
W2RMgE6/EZQ0gVZRGAdZ1A58PdfI2TatTshJbKiTlMnjXKQFPzQMzQdBdldM1S+Yon08jsOMW46Q
rI3l6uC5zx2WPEAuBe7V84yjlcGwMoTy7J05JdN0ZffurD70Y8fHMRYOC7t+sPmYfkxt4KJKBbNV
RYOjD+3K53Egj5VSW9eLJWCfgeTaDoG68qNYkbvy3ex1FKAnCbp57xkm01s1FKCvqBfL4SFtrLo/
AKz3viCqUMs211NGEhpJF2So7HtuaHWVZjLxrnA0wabTo6fb+wwSa/QBMlWMoa0ta7WfMGfWxOel
jAjXr9bEorgQdYM1XKE0IOCiZhNfWFFj3fa2bZSXsssXB7sc4P8DBCubwVJg3d0jvR7VhzmobedY
mm4SYLapweglZGdG+9yKe2B9nsofEyhjBLBYtDhDdwZPhrANo/bO0KaHuk5ZcUdpl4y0R24J6NDc
D+KUYnXhWkcNLMs6aTMymw2WJN6WiEQuKQ8tlzpHqIdnmpqC8zJrRu0jzb/OeHd+ePNFsweCs+Zq
6zbD3UsAi2QC2PTm1NoHISeK5wo785WYuPPhzIRmYw7smxc79eJgZy0Q8lG2idT+FOU4x6DGtk68
o8sDyoJdEjc495QqHimQTnZIjdmaDjSWpMZsthp6CVhiedmlnqTK5JeEuF6Ty4FnNSM4zH+ubUOR
RkQVvlpOvsIsh4JyTKswWhP7LmbfZ0QUbLvWVEX4p3sHJz5nO554/iEgZfdVMY9TY2uLAhljeZZe
BE7OsEmznvWg6Ep3ODVaB0BVWfQ6rJ4DH7vNWmZ43U5R9GHA7BqdzFYF0ak7j3L6avxulNZcaBAb
DEgqvPje+fv2jlxDnGJv90JaJr1VQcbvJmtb2irnbln09gEklUEIp3ZUgx92qiK5PXcKfWO1lWdl
RJE3Z9hO+3IN4KE+vHT0ISymz6yNWSCSzomevBjQAVw3rMpbWmL48BLfKIZwaXwLImGOIw3dcMm4
UB4dEhgCOog+iGzg70VhkQv69gg2wyowXfMfw0p3xvj+3B+Mh9X+5Z3Db7y5C65Gk3jCora7fjN0
UQ4I0AWryQmp4TPjf+yDW6p7vHYfrCvZHPe0zIbe5pY2IKnj3dAbPLlTxAz2PrU1P1nQmpv2am1H
Rg2y+MuBgdeSFYpTnx64a+IxQL47hJBwkCP0MdNM1fnUskv4VVvarDw8bytMEKxG9jW4+rVfKYjb
0etNZjiIQMVzbdCxuO/9ktEu+qGbPtGHE/FxBK4Zn+q0LJM1sGOd6yMd50QKd+hsLkpW6uYzjbCO
7CAvyVh/3LIjRpTgRZLkbDNZqrCik9TuYBQLtbezFXzRmKaX7KU7uzhGu9W8DG2Aa1TpYKkv516u
mzT8u81nUnlM6r8Ooa5P0ZJye2nocNVhivAnSxLQcFrKRK+VUUO5conYFF1k2dQSEtRTwwUYtrbO
15kOKb0hyaTAU8Xl1PDT1txdi7Zs1wxEZHJwk/HWgIqLuNopo2i/7s6YgM/AkglnQruN0c7ZYWT5
fM4KklAVhzUBYAyDeUbFiX0616+Ol7Buvj0rC+ToZIt3FpZjjwyVQFvVLd2pGlMezGKu+NplVPEM
qPMwqaaJ50m5ADo2nTKpQSfFyDNnFxWtVmDSDBlhEom6hxDBK2u351/LZeAingchWlg+M8hmk7Uh
anjCzN4ms9qSaxC9t04Njdumy0gORpm128GmVnArBvCiWwdYYH1JhAovlo16EpTBcwZQUPndKxry
Vn19o1dQbY+oCL/xLs6bKEkgE1ie0a4/JuRRg/1IRSn3btxzvyk+I0qpE+GQQ2axa9tEejDsR4s9
GvP5OiRzguWYHuz1x0vZEpx3HsYt0Xcf5XmfSBUDNNwMU2G66hEwT+/tNueWD53F7/guXvpjYCTk
x7hyyrnZevIZRxTuhDy0WrD0vk1x3ST75snzxLqIxRNxihNxl+OV75XcjJxgFxyEAOrqyzxaJ12R
yt66bdxoaJ7G3Kg/xk3MDNpWM0OhQC3NZ3A181xtJQA4XfK9xa7rS/JNk4R8mJ3qFW/19gmTAuLV
RqbrAl7JeDDeSUmQ40UkkmW6Smcnyl9Lwgbqo+JyWx+HOR77l9wYMhp/sI3AjdItsXHf1uh6OR6v
E2wSGHhZkCMU4hiYdPkOXtfmBEcHblEYFxiGE/ns0Mlhc33eNFDssM1rHWe4It7uogu4Tl4Mae3e
GfwmeOuzDTKfoNuHCLV7lA/od+9d5STu2pRiRvfSHHx+I5Y43cbdGihOXxUAIQvu+gCbVt9Q2Ymd
99HYW5fCUrn9cmYOUY6X0Yndd9IQGzaogC1F4b1vySToMdCgiTu0Maq7gT0vAx15FnRZ+D4gGipQ
IcdcB+57S3lipMLkuzvP9iYed5qPIUmYC8GmJItN27ic19nPJyrp0NkO07wjiAw8oT/XMWb0lV1i
YhVTH7DUrsmdpWqnT0ts6hK/9cCGw0qg459qL+YZQ1PFd35br/AUrYF948TIW9hdkvA2ZIk++Z40
2kPnD9wU+uMuCeLt3KzWJifF/Bv4E74dp1pZ5kbjAJ7cFDLjc8XLOHc3U0zy+8e3JylaJ5LZW7T6
Sswfz6PCticPZofwBYo4RP8tjXRN9xe9CYp+g9Mgmy2LSAoGHpuw70u4kyTRJq/wAnwmGWLCvaFH
vqrVqajc205tP1IjbNxQByTYhl0jBv9Uqyk/apMueJikEV+a/RVftCfUlsa12ypa4pRXWa8odTKY
XZPIAKmT1DtVolju0lFzZQdzJQnpWqcdfe/Y5xRVNNEdvAZiEc/O66phS3UxFYVCGSF8l5gl4hI5
NFpE2DHpe+6TkdbsvAybmTg0RnBbm7ftcFFWI2uqPbOhfHs7CJaserRwrNvJhgOyd1jZwdJ3gufT
JVqDx3/l/bgTJv2dVfuWc88Jmb+2CooSB/PsEO+sktmTmcEnrcK3p+A4AJas0Z8Q60yqM+vERhfV
ug6NnFlDaoIMkwT5MCyvHuUeQcEB2IpD3eKRD7WrKrIQi7hraJpmMZENrk6Ku7izPYKgcwdJG1Xx
gYqecCkj3zrJ+k3BCCXuATARuxd3mIyK6jSJ2boBPzCMMXMSWXtMt7R2x/mG+9FMO68jpS6GB5Le
LiSnrJgSgpNRNa0yRbmsokBpzHSqACQMG4QCqqJ2uX4f6UKK+GBnE8cM+AdVcyRBmL9nAtfGO9W3
7bukz03rmUrPQAAs8u/rjjhA99J2a85UGQAEHh58ix9TqyGBwPCZO14t2a1cWxd15NYzV2QK1qnm
Iy0C1tFJsmtjsFTplTWpyTvpYYDtT963H193S5pN+2EVqFbnxdUdKObsE+wmzHhgfJ2NIYa0PIog
lo+11y3k1JcJETMzoal6p+eWm5smLkKc886F/ZxFCKimj7Dv5ogTkUFNqNq6S5DXh0RpRrFL1nu7
7TkQcbbE7dVBLF0PPtFo8PCPfjlPV8aYMOW/LbmCz91uAViwEyhADqE+kvSft+WktPPOz/JkeB9M
LmMtjyv2GC2RXTxJ5x3a23/PTc1+KVZBD9rBNGZm/jdpch8Mg3MdgBJ3jpmSPsCplEI5VRvET2fV
k3NIgbVZ6DwhNOzkeZFN+pQLy0uyApZtyUNOsBWXTUGaZfPfax7Y3M7y4f0czXImBTD3yId1ff4+
wAcWfahLIAhrvnH1BYcNgwe4GTMGjlXEWOeVGHpEz7l+8Sf9ijYzsh81CzkCDMQa8tBDcL1620OS
0lQG23oB971TDBMXSHKQfDEJtPQvCXtK6dziM7gw1VqBSXLPGx6m8/6S9FYH4kg6g0gZz6d+qAd9
fSxBhXDtI4M9P46ycthFrfDn62SwneGhJmf4lMpcdISdLMbXCFWWvLR0wb2r0YyAaWpr7hfwAN/e
gVNlrNsjPKRdLQoi64Wy02hbejkinTGCLA2oaUEGMqQD0ew5uyAKEXF2UbZFbu6bhtIL/N/EnBi+
/0nYmSw3rmNb9IsYwb6ZqpdlubfT9oRhO22CPQmQBMmvf4tyDapuRdSb3ajIypQoEDg4Z++1M6fb
uCoCVdK5+LzWMATbfRkY6gZZhybY1vS5M826qrZw3jHZuBNBIkzprWiH5M05zGnZvJT2AJ0HWaB5
XbpJSqpaxVyfo2X6aJEeY72kvQ+RiOTvvz0BLOQ1yPKo2rlSm4JF2q2zjjA04TjEcNNatOC7FN5b
6wTdmcOBWRDt2E0Uy/FDa8tMjrFJuHJk9u0aWcicXKEMA0cPp/sKE54JxH0U1YYCWtzQpSk/Bstp
fzihonVsBWiQGWGsZU6IcGy35OfRY/SBI8ThNhIZmwR+f8xldVTSyeLvW8fFaJ9yS6QAtzr6LUkZ
PkZ4kp9dY+pPjZfJXSjMliMlaKm1UPKtckh/1y6jnw+3JKrK6DpPom1E/L2F1IRHsNZSBDQxAvaW
UPFtaNwosaY/g787TqqT3RLpu3KqNp2fLGesT+aE1fvIuAXiVBhC2Oss5R4C4m3gtqVoElY915pz
OETqMWMrumpZ7jlFRZUhHVQPEEly/5D6XErtuCRgIG1D/TG7XXyUeSC2qmJGd8RJpjninNlY2xgP
cFOXqfi7NJJG2CtGvfc0GBBjrMdVRez1tYPjdu2KdJg2cLEcdjeVBSdDzt7ezHvmcSbxAc4A2YyU
z1Ld2QPIZNovHdUqYpRzl9khyGCsdVeBwzuwDUdFn0qGr4GRG2+0a5XcsS3ZxtZvLIfMnaFaU4Am
z7z9PWQ7C26aBZbEuc7p3DzQwK1utdDy1i7VKPYJ4FqO/GHixSSDNNosXQW2uym/wUXkUN8HujwR
GxK9ohxJXhKVmK92a+rsKiIU8RZHOQBJRJPmIwM9vTPasOivsxDOwC5np9Q7rvIOaVuMgk49fHt7
xaN6LMhrfo0wUYZ7vps02frldMPRON1bttGAxWxkdqfNVFdckkbWn5fHVkbntOl/QB3Z+xBiE6eB
WUQr1cn+ue1HBtiBDojFGHy6Zln67nSO3JGuCkaJIAL7Ix2Ec47raKYd0Lj+h6btqtcT6TjmXrJC
r6yClBRhm+rbi33y1ohruJqxQcuehLVVmQxusJFpN3AzLL3KW4vGECdinPr3fqiSaVPzvO/pLJsA
t92iwkRtUrQRN+Y+xv5cIuYtR2ZrM2mwa1o7ebUltC35gJLRHyHWkQwQ0D3f1klaB+sqSBxwhWNR
Y+gN63u0ulieRzom740dscc5I0AlbipECzBzf3OCqP4uEh0sFXZUXAVx178qCQyvL/3qbFaJ89eP
6bvhh5f6SfdsYNY8d/7Kb51arQ3cF4zFRSbGexBIX27WkvIgS4VBuKRy3TnclY5ZVXclU3nCXPac
I+2DrSr3VEYB3n5iMl4AslnchrvxISIq6syZoO6olOKbQlrdnRGaQM8EU8KXxZNBKUvaL+KFSuuD
dqbsJwNj/JiFMliHZe+xZuGoo/B2WAZJOp5w/S4Xg5Z/ZeVnGYNhEPPWB1Mi7rNt/ypAt07rGjnP
e5ONIoJb4MzPNu0suTKaErPqyOSEdM2SFp+oDHUdDiawdkc2xwQdAVceriTlIQ6oS7YlpbdFy9OK
7pwgHx7TNB/lKqBLuOcHmvclUsfXPm/VfcF58QTFjUpaRMU7ph/eJ11MoQfZKKKnAhmexr9ByvKj
R28NPhlTh3mdAtC7DR1m9JNREgYU18VuGrkTbHu+3lMoUuPV7/Or2fTLq6IISYhXhJiuZuwbT1aM
SgL5rfM0u1N4JjyovpZB46AHCFFxpUmDbTysvG85+qiwInOklxhnn31M1Ukw+wMLcPhhOIOag2lt
jjNcQUsbq+opG13xkaIYKK7y0mUHjXhXshUyRQCllOmrBkTfbqz98szTgbAAs7lftdpBlKgCrihO
YLhftjSZNGAlAE5BZMamiNjRTCLqfzzqoL85CSJvjgEYas2l3ifqwxpsVJG4f4oVmCeN2tfv61tw
CW5/LOp6Gh+qxm5xdvXFE/cbuc9MVI5KCI1uC5PHo9U20b2ZGPFL0sJPwO6GgL9z4pIkRBzIEDr9
0mTBh6OXMIo3Z2JLvGZ4B5WRP+VNbjI7jM3sBj2FRJQBIOcQBMLgoNHjC0wQeDW1YKC26IYzyAhW
CGLA03AJ1wYpTnRCbYm6xbFqcW9lYXszkI12G7aM8rmiu3uzxjW/mZXtfRpNRpFAB8OyDu7ySJn3
FTngBLOKVjOr8m+HYjPdMf6cmi15fNZPYlriOy+aTuymHFIJ9yq9iALSCjaXbd2pwpGHuomtq7EX
xUMPGf8DX/ZwF9CkPYMHKE42r+bJLOxSr8t2qn7CrlS7Tur0DFfNOgIzNG6ljsdXOiveWbRLXjaR
2s3rXA1euGJoKE/YFizgQTRKnmkYxAcCw5JXd6hNknq8Vt1yLWjolgHQ97JG3sSDhFwaZHH2Mge6
8K5yq2s2oHSz0+Cg7FlbzItfleMH/bajO/6gwUycehcqJmM9SrSZVXtwu7AdH1TkTRuvHiaJgMML
t4yXbHXyuZnDYDaTAU3O2Ae3oaAH1o1BDJs0WZhhylmmGdD4urqnjV7bUl35EIwfcArbiGCn9MMI
WNEEMIPJcIPMzPd2Pc/PYSqtW2LsdzLsg42afaifZSZv6RrQ2fQWOe6M5qnhfsDCHZmjxYb0tomo
yHI0OHtW4IJxvuDcugG62Z7ygZD6rOv3dTlCTcy7+scnJvCpT93iOsW6vC6iJv4bEBFebZ0k9x+7
RMQECMxT9wcpjnVuvAD1E93ksxF3xkNk1ybveqt3bVaqbS8gKTgJWsqGIdvJidNqz/wKtkE3pofW
gDaZMPxZZ5JkJc31cteR5OwQUUM3mHpqDr6I+4p2lSaIeWP1zsTV060c4MYux02SDiUGhZHR17oo
p2jY8MMgqBcyWJI/uqYlRDMbnoJaNdHG81IQPokr97lt0RUnrWPlaye8CSmF8kMWKOQtZSQRbnEV
/86tMPiZjYg6vXerT4YdxHfGKr43kH2uBI6VXVWmdUfnpejussgNj0VVBSFvdRq90ZkCb1qiJb+q
dRx2CLpj7gwgfvJXo5kzyLELmw7Zjwt3003kAci4vchnZlS3S1ZPJe32OQWqDboGj262yViTiJSK
mE5x1nBvc4fxmJXMHNZgCas/TVvG55Ee8q5ogxt4qf6SXAc2NXCK8amzmJHu/IkYEeSzM5DUwlxA
HRx29TVDuAL9bPnaGoF76Otpvh3sUL21yp+O3C24VUbxtGv4sVZENhfv02BWP+SwoULqUwkL1/JP
rqXMfWPodMuL1vtrlNNJsMrw3T/n1NXkYjiFczsy+3ppTbe/LujW34Rhk/Ke2NWYbVSadO15nESF
6ioxv9pMkejDvg9ltsF9FtDSGh5k54oHN6Ekh20MeRkc3zA8iNG7wz4HGrftbRtoa9k8yyH/DHgN
smeT2QOkztS34l2Wtz5/qoCeSEeH4mXjDSp5zGQgHocq6ohvQpi+hoMNQaKQXDtvcj7kw2TV8jtQ
1j7Qbn2gZzExlu2cfI8ke74pc4/ZZJjSYFmoBHw2CxiJUnCdASYiIRuGRh/RdqNLcuwp2JvUPs9o
3IOlWzU3e3cAyotHgSjUotTVIpIwKrF2MIsx4Ae2tARnWRBZROZsMtWYf+Qg6eBIF+yi3frd2+QX
5lVVukO3ZtPzSUudqdYrAtMfgrmwX0C45B926BXTKrJ6uTMzQ+OeSLKz8Fu11hzl45Gy4TiSsZLc
QeYxvprWz4JbP25DIqfwXRSRNmoCIht3ySEJ2Nj0rJ1jbRGvlXBk0N/rHclcV3peD/10FHecIek7
objlOqCrczRhGR95+uquHvoSF4o1Z0Cdebo7rK/VkcgxAQGpEJmxadM4uIHdoP84xJl/BLDkF3As
rZobsmXbPyC2A6SY5FnqdTOWt8Jyso92njhISbYKvhGoGWsUI92R/8h/qrEtIAZZ3MkmOOaPFQ4u
Aesz5GyxMRmuIV0T4e5l1ZahPHGKlSGZr1uB2QVYtNtpT6Br/pT1MDsSugfnVuTZnSJrdxXbhX/L
kF0FK0/Hr2FohG9R7SAQKBJwoFTdTf9ZmHmbbWzquL/sQO4qtCzxVeOAtTZxKzPIwqH4RI2S3gQ0
Vplhqb7FW0ihgLyxYbvzSRU2J2QDmwESJbBWT775mk5AGQT2TWV3/n3O6tuBxM3vE/b1deJJq98B
9Be4IO3m4CbxSLJ7FDEMRqewxm9YJAyM7fjJAPN00wsKT+64QXxXTOVwNEG6nMxZqSO9OxcnSOC/
uMOEZ4qfIaUGiPpXmF23RQHCZNu4+MNYrPPrjILzE+xo8xDHTXCdwVgpt+ngOScwqpbeceqqR8l1
UaxCjC1vXhml3+ic2h9UlxMiCrKaV+Uk5N+5JXLXgQv3KTAuP4TZ4PKviVpQQlu+pPw2IRPZ2ktu
rJ6MaTlndDcNCYQcucRzC4r7nqFf+sj++9zRMiPXNzXs5aCBOosdlkTSQQznuMNKlHX61ejJ1ORg
sCJKwMI8USbXz1aV1eQUFbZHCoAi5nXEiQdKykCRsrItUdvAm8kSEknor0hFiXYptQ1UOE5wMjHl
EH7ajn5GOEfgj+O51spKjeEQuQabtOvq8crL8bemU0c5lZeFOJF0MO08W+yhGBUHOhvlmlBpRea1
jErmhv4wnXx76Ow9o5QlCi8G/hUFi1I64U8pX3SvURWVTxZI+prjsSaQS0ZD4K+jYvpAvqtwXNk0
mfokwA3AaMdvd+7At8iY75xd0zBLkHRlcY+tFEB34JZ4ClyoVlReqDMeY8Ict9Q905sayVgt0U9I
0ogEcueZ3/RGtXI6pkWqnxHsdhzy3ZR9VZb4CHryLA4jRDQEy0GQ3JutN98QxExXZIqCfU3WLG0G
tFEb2g7PdtKAs8tJnSXSgFXhNaJfC18gbQUZTl8h0VGwmeamP3VtFn2B/RzvC3qY12FLzOKJ/gcq
4AATRU0iIHkQiMhG9emFMx6eqZ3uakoqIrzTxr3B+OL8+FZCx0VPUfwlea53uDPr22yK+nflU8UZ
bMwkvkGoBsY+lgl+jtD5dN3Uf2M0gCY1a4t02431lN9zYaXpBxxb7TGD289JY6IWJ1sOoY3uyxPT
15g7ClaPlTeK/oVLkLq2O+OQ9tRxRetyu2Jgfp1ERr8u9KC+ymQO970qwmsENOMj2g/7GWqycz/l
4Wdoe+YGt3P9o/r+hklRvaZBi5nH88RdRiuj3KIwNM5TSiFah7E4Dl781w7SCjw2unVyghP4uTM4
dKnn7yBxowcrgTXVmp04TjG36B2kJyQ50cvIofHqyLbvbnLiX1dMpeu7Con+bhz1U15FE1DUptu7
lEIA02yJbr1Mi/iujzKUvabng1rvqCfZbpzpswxkMmy0i2gf3J+sV70egtdhmL33OZQeQo+hzDY1
LLXrCt3acwtTiK67RCKBK29lukZ+T78suR484fyd6uUKSG06b4iHwU+pfQ8mqxGuXRK1/uS2OVzZ
YUVgJTUbYXCqda/zqGzuPC2eLC+OXql6GFONabWNesu9Zv9mtt0Ai6/y6iahGUroQN/Q3YBpQvU5
RSBNUX4MV/nsLGm8k3pHoRFfKbOyCNio7ZGZsjWG707i6Z0d54lHU81yuCcxIlmjSUt3U1oUu97C
z7gGBpXfFmYQkISCWXI9qBxwlazV2ZvT9qnF+rilsXbOfY77hgyUP3EWvVnKFjc+PgHM7CScrOAN
4stIx4bBaRkDONshV0EjHvEQnqoekDqpYgm2XG4v49QS1xJF2b2T6GkbBwg2d0ZkFX+aKOArNkZs
nh26nUe71bpYA3RXYNKYxNzYjUO0mG6RZ8VNIq/DJAoQQpWxs+/0pI+VG9PeX6j+A30xzJYWTnjy
QX3xRuqb8bew++EPBHCqgSDs6/Ooy3ydyrnFhUirDrtD53y7NqA38IOJt9Hl0F/1XeoyPiiIJxdF
CoYMhz0J7z04N/jo57mYfEzBGMOHvcuYe0dSTE6NW2leval9ZjTM6E0oyAYhsXe34dCV9lpbTNxM
P41JT0c8JEG6c9curbmfGRLY2O1E6JxA/iuyO3UtnlOCx8+aevxko8y4z8jxeYQUwkVSWkX+WGT8
wRITV37KZdTeJUVl47/Dx3wzt8J+tlzH4KNW6Wk0jbpaL+Ridjif+NQ6b7I/tCvYpcssvmV/Nlms
9KLwalSnxtfGmzLbDKLDgJIf4yasMW6WeyICFTRAmI+HRpmkfOAyX7vhaLJqG5PaXP0lb9GrqA1E
iq/V14ckQVizIhCb+FpSwi16BgOioFXWmPO2MZr4qbSk9ZPRMNz0Ia9KQ2d448oWp07U6DsTMh+W
xZLrBNTthi67vOpa2Z5V4/VqR0OxgGdYp61elaaO/0qFYhc5WXP0ZffaBKmzQc1KLHjnWOQt2vEA
dD/uLLGdfU9glDUcyS4hYn3I/M66Dwd7/qmNxv4uUai+94bt/hAZE6/ZrokEaEw5IzFa6Joi6qfb
GXP6oz2NAb3qarnzCDAWNBcDAtVfxtnEgAF7ialrVE3+vo4NfytJiyq2iJoad2OrwdijryOOEQh9
eB265DsB9CtqrvFU8W9xxzm8YqI68QV6E0c9CIBNWVH4brKBBX3ybLt7dCMv25o0ePwVJ9Z+lgZp
J0yvtsT4YWTUfXimedFyp117pe2aVX1TDmVxxs3KRt2QlQAHsMxna/x/+EzWf1JfPHhaPjMwNPQB
gXE+lJD/FHDDJKKX4NXjviCl58soovpPN0XOnQfTPVgN0EABU9o50SLtZDdvsEJhUCLeqL21Hn3U
If9mBrj7xZL8e67aP3XttgtJ1nLRtntAxv+LvRU6mi09q+hKTJnzQPM9aLbhAogixkO7685W8gp4
JUtWV638aD1Vvv/vT2D/w+zGE0Gj6jhU4BxltHz+QXLKSDwvklx2+8JwRqRU2Ui+SDsbb9hxfdzw
YXLkfj/vaZ4LrGWWNb1MnAR3Hf6gLQ0d877AlkvITIMP1fC66ZShI/+ahrw5lwQ7kn8ipvm0mKTm
w//+7As9+T9sAWDR4NhgCwCZY7n2P9PTDAPlTw1yYk9uCjNUp2bWuCM3M7rmZhPdu0h174o5cr45
FqJ9xVDpHEx1vC91G4Zbgi36ZvO/P9J//aDwminOcSlCcoFz8Q+DAGJqxVXI4qosgUGvMiENY8WA
bNxdtFcY4RG52LGSRFmMs4KKv0i+//dnuKCL/g2Bw+KOkLGCQAR3hiXE/YdPA+sgYjQyMPcqDcph
Zyp3PtSQgR/RVudXJIyO/o7Jvc6Ac2oSfiHfMBlWNIjnzdRBgMhlHXx4XnbLuJtkjnTU/RF3hmOt
Gn8mNKdc0Mhe1f/xmwhtR2G6XDfzOGG8EhS9+DIcDI2rLi2Ut0sCUBAkBtoRtAAZ3v7v72r91wOP
8La4DrRHqkre6H8sXyb2TD/cPtj9SghCF/PVIUKQgAyzGk3rqTZcpAhp7C8Tezi2b/4y2zhA3/Tc
A2pcJuCDqix1kpDVkAVEOfoLp8OscbYAGLvHxO+LR2GWjkKuuSiY/p9vwBT3n8s4wrXKTNUBWwaa
459ELJob5OrFTMUJA4/fGWF08zGcKzmsUuxc/RZ2g3rqSxX9cF9qHpkPVvHV6MxIDRkQIeZxQpFr
xo3cocy+zq4RzdZvlu2L8siInYwZAVg1+XJIXKgRckXi24JLOizDZY2aq01sJENiiWRBJ8qFbcQD
uYJVG07cPqoYHKysnTtuGOFPmtjGIZeVxV1ZGPzG1ULgdqPuGl+LA7a0V960yrP5E6xBezUy0oR1
bQvosLEbjN9Oa3/n3PZJ0bvYh9oYW8cIIW5JAIY/THlLn4ZIigARrCyZuyTjCQVidFtl4Zww3RlC
mf9RGAGyDTAis7rzeuhFWd8jtAhBCUE98Hn1JlgQyJnanO8ZMuSrj7MkHOCK5gYyVzn0CP0bsfhq
bLhONpvHYjyoh4LFMeQCwaInBGoRpE2ITJQhDP+qDDKRoddDjLn6FRY7YTSZ+7ZoWpz32YJWrof5
esxG8lUKx6+Dzewx2FlHFCzlpneDqzbQCZBsyRAyL/tqX6Wza9CWJ3OZ24XVtS8M1BazTpWyNNtW
LduIjl3qCMLw7Pxs1ot2bfGEluvMwIy5+tUWhReODioe8R0yxVUk63Hxw4+L9Gz9K7niL+Nv8xos
xbsLnsOLR6pAlHfqr1n7yFMmd3FJsOAQeCaascAGif9o7qideVKRsHmCPSgaNArx8ueXojHZXuLJ
KAJ9F7d0k9VfZYr1ZsQRpO6iKrfUzS9sqxiDuuSQQMXH2HGxJ+VJxv//V7UpL5YkAyOr2ARqQjbS
tw4hemT29DABIOfuY16KBAxMWmjjsdITAj10PBzLXDL43IrUI39PxhAC50qjz907glHmLilHK8LN
YtXWX2ZYyFUqGBI080CIxecybYPjyFaqD5BqCYyJpd8lG9O3+i9iWAqavvFsHpq4fJpEEZ7zfsrB
X9v0Fe4KJySTswFDVu+QBGJX4dc07hK8nON+TCaxd1BXUE0o7d0CbkFp4/R+eA3syH7Syg3TVYKQ
LNkSi8lDZU7DY04xA5l7wajviq8133vSlaCxoFnZeMIztI2aMaEtBzSjWHTIHoGZT9m2cTCXwBie
I2vfzMSXrspWI4xm4uSxbuKMH38ITS22tp4GkAx+hc6RQzCDFzVp3CQJa+ZoVKZg0gEYvgBamyRJ
t2kL22aB2zK6L53l7JTeSMc7agNl34KJZyVcxEy/fjI1aDQBI4rmHhv6MCBWHGbUqSSSo1BrJrdf
akBbModK9b4eHD4XA0OuseDt2yVTBjH2RpXLy1xORu0/jBVtuxhlztXvZ+aDsO7hoi0aSlvxLagu
WTYReXC47H3iGq8k0KkXXDldvbenAXODf7EVhA2pKI2nuBJpnN8Hy5vmbUv3+6vGd7HKq1B+0Lgl
/WdeCL8biEskhYQAechpvEi4+kHW+d4I87zeR17aPgSl5cTbrJrnjyxlC9r7ueczG+ixQ2+1JWP/
amAFYunL3fIVflbqbsKSrvmqaK1gVxVpywBlkRwQkCXbdTQDydqgFTXlVlrG+Ld0Q9j+RpcR04Ny
KNkUVQ7wo0Ts3L7wmQCbR/Pk35ST095bqq2PshTNjcHi5XKK2+wugD/KXAURk0RsJ9TfOh7Ec7vY
xtddYzhX5hhl4sq9KDlxfrFq4AawUf5qy9Oe93rtp8hzD6YNAQbRtP7uOQb8DWrG2FinvW6I+XII
kVqZI2LyYzRLEsGNHraKnHx+qM4E41VfElBMs67dAxMa1dwasjFK7NF2bz65chrZxbnpnxzLcAle
CiGfrdkbl+SHruSHvvwtogcguQ5oAiD5TnJqEHMOOxLralcNGyuNCTbEGV1d20KG5aZC2YGe6fcU
sH12nE6IRTJpK3aN6rIAp4sX5deA4i9psCHRh2wLjXOjYdKI28TJFu6J7RZie1HGwlEkVlFL9Cba
SPx7tCr92bMkirF8jk8Ttu+/l+PNbuIAbwgdsxadg2DH7YbU5kT3kwWngqbJtwjuxSLG0MeOZjb2
voClunJyu7gvIre5Syl/Xn6dmxEHiCLcYoKc3uJmiLdzQZTXsURnxlSRYQ5aXFnyfoB/xMc25Nxw
HxnlU92xAyClCYOi3vyeXxMSx30h3fBHzV2IXoh+GemJ2jhUvU2/wRbgZgCrqh9pV95BLd6BFuRM
jB29moutkRZ5umoQ2qIgE5YNq2Wy3GJj2rQCaGbTIKL2Nl+8TtffAP08TGlTrj/H1GRoaMcm2lJ9
MRUEgfTfiR7wa7S/SfnB8h/WXRsUzzTGYnXq8T5EaDGSciuQRt5d6mmb8zjf0e804CqZrrVHUuz8
QQuV3dFu9jF36iVkEkNGveJeP7y7wVQam5ywpi9KQjhXQJHHedfSHsYy5ZeoYYcAihu7j0NKG0SE
PL0vtaZ8KBr4iPwsVJPhZd/rUCGwehazlK576wntY/ARlnRLt8KaFnfaxYgVFpL1yTIe3kkAE2vX
MJHVlFEfxKtycCvry0IFVh+QulRYYVH9NVfYHQfkNzaHk/TyBwKWu3FlhRIaSRQjL+xGsbwKDHHs
tZP346sEk+AhdRzdt/AiDG5bImnWiKv5uGZRYm3KIOdBA6mFtXVpI7z3tEufYBOnGy/FY7PSZR1d
+z4BDeQ11r7zpMDckkm3WGKxTMXtx4Q69BliHPgwjTZ6PAMqcLHH5lhDUPXAq99wyewZevf4CWmx
xuj0raaP7SOyHTT5jTfF95En640z+tWN4RDfWBpRYnI7KjCLtn6oph2KRihEM//ASo1jdh5iVsUK
95OrmWcvtpffwzIx5VLNLJixLsunP7TNyp8Ky1JKQKmui03eTcilRwbNBMcy5QXIBEOTRqg7Ab8g
+XrMN7iVRpiAdB+cHQdup5/wRhbBnrFUxLWlBd918GkdwwXEaXvd1TjvVl0jmgsqO9mM9FmwBQde
bhU3vkyD4isZe2sv5YxPNuAC9f3rRTLcxrybYEh1rCpU60Rc8APh2+RJ4X3iNE3qNL9DN0hFrg0s
uKMzleEGkV1ubEgrDI8z6EhvkzfVYH8SZceqymgYM/nXohfrqMOiRZLfyBpGUdhuTREwlzGszPse
KZH7dQhh8jqphXfnBd3w0Ld5Nm7HYQSLdnHJVV2DRjsR6BNdq4r3zdL2CBNDfuLtFP5NgBJgb3oD
G8yvBn1Iy/zgu4uWTTMBWw+IjACeMCIUm9Adnb8AGGvCd4nq2GOmoE4LHY+k6iCR1GD/si3NDvqC
2l0yay/1rfdrgbpYWkn65lsWDkSAozbNgbI4w+y1jXQw03d0lPrAXscT7KzMaLfu6A7Ful+YeGEj
ZiJkTIQ2Kz+ZuQrUbcbOmwyKf46rknP0NIbz86/jCYgzxiAWKYQ3yHbxVeNGebNB08/tBIVX8tki
ooiObF42WRUS55Pr9kuBToQE2n8PwOMqrejg7K2e1gCTbzirG2GF3cR1GoU1CjU8CDjjZx6DQ7uR
B3UxKbcX56yRL6CAVmqW9+wuzsXG5ufZmcufxwqyOO9TU0/fvMrC2ZYgfkDrVLr65N6m+2cvkBAn
QeFxWFErChCwhqMt9wuhHpaDhpjDI9FwZbXxL17m2F3uD2O9uFDkgkYN4Sv4e/9SAOiLmbFQPVYO
l2HqmzG1fFeBpRu01sXUOkcI2/0W7uIGDiWmeXc5d3S3MENdYs8o3tNFYx5yoUYjfrEv9c1y0cqS
YLl+KNiov2Jy9mGit+sL3zMYXH7N6NcL1JJEhB5xaJKtatLlr7wYG+vGH3GmUm+UuEJjisUDmiEu
Jhms7PjkC6cyNjUOAIP5VCuNR09xSD8yq+HfFQyd3ac8Htna+qnhf7Fnl4LAY1BH4F2oC9YncTF+
tRYtUSSbQtgGMxkuYsaVtD1hHYlt5f0V+FTktncoec7cWPjv3y237JgSH4KOZFnJqlY3ZRsszanJ
tNL0PhpGZFl0vBdXOdo7K9thBuneLqXx71oKjVIW+wSGTPZaegnrxJMZ94YWQrX3ShIypj41cq3a
eeyqyOAvKyomXAtlFFxZDGk+Heq1D1xRUkUuK+rXQPxrjWTkxy/vhwYfk5uveev6+CxxT1FRdB9W
ZiGe4dJDRjLjYz+Jvqqy4B+2pYe1gp0Jd8SIMYRvwcWjgkHZqhn/rrpAK0xFh/Xu16kcMZ9GtjGm
VM5gSFkGrJeFYGH7ruiuJhqOzh4vIf5g+2LIr7VCs5iMnULmtmwIIfUd7zYSsX6tHfQt29FX/D2N
TXG6NePFLZhYdEPIeqZHvWta/GRHE99BfkLmZ7R/BvT0444qrki2UEUthoxVrjpkBFrsjDmxQUhI
kQx/0H1YT4Tw4i8Lc9kn1yGBsdXeoyrUBICFwS11L3I4GkxgA6tifB4Yq7y5iMnOmGh5ohdHJzN8
PofjMoDcJRej11jWwy6PKlifQMaLzUA38Hv2nYJM1H4kjyqq0URWvqi2+J4sCsgwSxlERx0CAz8Y
gGxU6HSvBmwM1kZyGRa3mnh2sWmZvaiT7b0nUFuNlZrK5Bu/gv0I+NodNvU48MpM6WClW9JA1StM
K7aYukb4vXWskGdKxK3XfqLLiu/ngPkUs5TR+wEowxapaovlg2ye/zajiq2ryWaefV8PLoU5th2y
Uek21aQzOdzwCxzgmz5uuGl6DKk4mOn5QJn4PVlcjw/MjJX3f0pTGi2DbQM7thfjatYxor/F5tES
+SwzFkvOuP+BCzwtkQ5VElZU6VbZjxWTGf4zYFCeLGgoQ0wF5YczTQCzzOjgBT2ZtORsuXzkjHlq
c7UoUMd3rTO2qa5ZzJomWnDuicuIepUm2TzhoRobyjtU9fyff821tYE5F1k0ZmCmaHwjMWMCWV+q
drunVfavh1vOJogAe0i7R7ullbGSHtXDmq25Su/jSvCOG9ZCWZibdDRuEnKkmm2MRbzZMqKvSKRm
Yv1XK4eXNgPv6D41Ft2C+1D6y2cJyBsnv6EPGhSuKsUNtoryNDH+1LMbG0/QrIrxNUk7zGtuk7XT
GaVV0txP/Kj5d1nxnCCCRss7goGOVNWhG8YbmvfmI2Sy6hVj6fK4KABo9vmY6x8xhPZkZXtV8BBa
jep20pd+to3RRKeEuLclUe6YatQ6biyTrntfxdfIYrudE8b1OcmBTuzMfIqD7W83tuM8zfadJQW5
1n4GBYVZCAVQDvfsc3YjW53SqWY/s8acJ0YEG5vLL0Pg957028ohUbjMfsxxWH4tU40sJTpn/Gak
FOr2xeG+755/37m4UjBfLg0qDXY4XSkHy9r/sXdmvZEbaZf+K4Pveljgzgjgm5vcM6VMSSmVSvIN
odq470uQ8evnocqetsvT7TbmaoAGuhttl1QpZZLBdznnOT/QEOodFFCWIDZIJ3epX/N3NxfWOj7c
jKELkPT3a998nx3KIqD4aN4/UgsJQ8jDZukj06DF2VXlnBMbhzaIEHbbWO56dmYYqYiGAEH87rp+
f0j+4GMwluPK+PH/sb1wZEHIWS5+oHfzE0ugiOSrBI36Iel7J7qWsfRAvIEKi++CrsfPAmcI9Nnj
UMdMKFld4qKNHJdL+sclJivN+ZBWBj/nj2slipbSpFPNgNGf2S9/mrrd17Dgfic+d/GJv4+hYpdQ
Le6nnu9UYchv1eBJc89K+eMTyD/+8MddaL6fczo2eXJwaII5rqtY1z92Yn+LJXZOvrDgr773/718
2z+Sg/77D//0VBX8519+yT/9i/7w9xKX8+uPt6R8/uEftmWf9PPD8K2dr986BI6/Je0sX/nv/uGv
uaF/CROzfPaV/xwmdhm+ARJ7rdrs92xNsNTLt/2KECNxlJUYyx+BxUj6wPz+D0IskB9YkLABZVEm
WJr8PnHU+wDcS3gmawjyhvA9/9f/+A2uaRI2JB3SZKmyPQkt7+/ANf8YdOGB6fQdN2DyDslMCuJa
/rh/tUa/GU0zqo6jIJxlnZWRd+e0qr7oXP3tLC5ei5WmyXshXetPQSNjZxo8k6zyGFAIXzRavks6
OPIZ3oO4bRr9V8kaP61xlt/NXZJEAjNwbVZvP/1urcFiDoIAr1dY+GRgtXNDLRbgS88j8ghTlHLa
magzFLaep99dCf+XTfJPbLblxT0TDhVLKsDl1s87PwTmIOxhCrLl6BdOVtGhrsV5fjtberpOjF6e
Q4BnfxEm8nNwxfKqvFts35zlWvt53dl3PZYmERTMGwlgeIfNUHqSFSCTlnAB2Mh/9wV9MqNMXo6r
1wQe+/P+3jSmmqW4PMRGSGaHIIOThBgiPIRj/OKEo/8Xu1TrT+9r4KESQE1GOA4PJPHTfhGYMLmo
4TQiFZ8adlR+yMRb64Y+90fS0Dwk1kUgwjsGCFivzeiVz+xTkeWTgIGjMkJddO1n2yYefPQGvLNU
yBCO5PQy2+IvrgIW33/cJRIJx0IcJjmXIBxb++cEqrIAz5VCFjt4gCvdJzbkHhShKDebXVRRoRVN
ZKkTPpk5J6uj9yz0a9F8NST8dySbvn9K4IUfC9Znb5HTtej//ZxrqQvt6uY9wWFK4iI+jaZN9gjr
GOtS2At+ntgeqpgfw3gDd8dKzQSoMvKZYNi3Aa33EJjVDVSc6Wr1/kSTIJkV63asvM9idOp545No
PqJ/aIDct8tz2+eU8DeJeMdZmKPxibJXhtemZb55bMMUnuqKTREGLNRSsWV94yqdEhRhCW73c+/K
0X2YylndstEgHYWMYAVLwHVpQpeDoJ0L7tMJNM+9ofrpHq9YK9bvhJf3KCfdms7RHzFrrCdE7a+i
cMZ7gOQwU2SjOb4Wzes2tVrvTbTmdP2Byy/GsH51Ypx4RmNYT15PgkWiE+8NuKJdHstZTq9Y9Skt
fCKx8PIuWWCDS++6qTMX3RARAOwASlJE7DRbKm5Bllg+8D4yb+R9a13raZB8aFo08lk1mrwLwyfb
hi3ptnGU5+xmoiEFCgMSSCn7iBT6ca3+AH/FbF2GM5667mtOvZAwvaDF/7Ej6dTIdM9o5ywGexcm
xTFrDAa+OLqkwCdEXMuneFTyWdScp5s+G4JpW8xLhslY+u7b+1Q2jupfk0XkTHgJEQDkFbgl5fZq
yoiVciN8w62JO59BCFECA4242iw6QJzxNsMEpn4UzXRS6OLGgRaOzaPlHH9MUBTt/zVRFJIrAhxa
MIW8/+7Ue2tnEO42zoJgI4URY0HBe3d5/xpwzkjHySDi3NDxwWAf9MB0DBVmJOVuaDouYKbKYuP3
GdUVsQYhkRgdMA7EAWpgYDwJeXXMwGoJfAXoN6z6XGBY6xsf5ddKQAiaHmu/NNtoFVZTCFQ2NRHL
g4vFeJLDnjsqqw8YaUYFZodT16Gf2dM/pQrlMaCCaw2HHYtm5RE9WsZDH97aWs6vPgXp13E2GnJj
UygO94pmXX3qePvjfVci+UMIWSpiJYBPGALQXIWfmB3r6PE+d08IM2NYBzhAQnSqO4l/qImb6cis
093VInWQGoFVh+hLSu083fRRNT35xcAUvmY8Dv5rvrhe5gO1jK2XjlkU0KHZX/XzhEEL6fVVMQkB
whGO3i+9m0l3HROLRs8h8Y2OAdJvVxDNDORtCXswK30RtNdf0dRbF0zcwalMGC3WuO8YyGCovAWb
i9KYaxdtn04jHJQLzAgLI1kxnTGg7+Tilic37KeSRm7El22xFaMNIAIFQK77kWAGFlJt81ZaQXpJ
c5OpFR5JjmwrcLjoWkxkEXYD4ndiUIrYqLxhuvKY41q2aduSw/u4TWn2OzPjpVcPNuEzGn2WcMiw
C3iG4zhd9RSHEOapLX6kFnUs2qEqqrepEtFzykr4pqhsXBSGmX5KW/Jf13L2HCgBwPmTwHHA++Kf
WUmUmxseo9WT70EaT9ISpoLhRjvLKYR38nJtyk+6q61fCtRE+qjZ5YDkLFomp2vaNFbKrdVmJzBa
zmcdoWvftmV2Wvxst8qoo/u2S+NjJOQTeIWGlWj7NheYzrgErWfUIMMmHXifWAByznu1lZxkVdto
DUOAgXmszDMYy+CRxNMs2JCOcvRobsaNoxprzX0Z3Lghm9OdLO3ybhrsadhpllVohGraZLRHyOpi
8ofgBARk47oeqlgnLC8lVtXPueXw9TVPrPYjxEI7/CyFWmxSTc3eXoO8RLEYZQO8Q1B4t0WeDLx1
BdJJ3XvRyxwIDEpuKe6C2CEWnl9pH1h1m61nRFav1QThYVX3nrh1FLmDGEwovhrMlFu0SS6HhZtH
7aVl63CcnVQAEJh5LBRVWmyM3EcUkbM+8kKP4y3DHwt4feBKwYsvNtFkLJfSsBDDsCuQimIT380K
w+ZMRwInn5nYsApeBoGd4qMhwEtyDpIvvCRTiRlHAIgNBolZySU4ORHbF0wABTB1EvByPE+HH3qj
0Ys66IIesgGJ/nmNephXTnmYFMCtyVF7D2XxPUUA03uOyzsMxAm1+6aRFTJCXY7JIF4wrIERLZe+
IsDwvlcMllbwbtxbNQzmPsgBtqzaHulG6ZAhzv4Q3TNPVgKV8FBO913icU4X3gJFmbG5xUAvPWKg
UAoxOv7xY1klJsF9E6dUEqFh8PgKWk57FuztYZyH6f59iEIqh9xaqIHnk62IrCfjfC7c6Wz5EeMK
k63Bq7IbWl/7fdsAzIPf9cdUumyTObi6TZ13PC3o/FGU5HHULLJsYY5BwADRRaSSdVhkksabH7Fd
e6/guDlY59ZIb1UNggUy4pB2PDKs6IllwuJeN3P/1tWO6DgXA+sROYd5qofY+N63jdzHuDPZwXEX
EwJnBPLZnhSXxY/tXiN76wmHAK1y1E4MYtvAJWMsmhamV9tUfOK5BxBzPdQC803RclQ9hssnmqYO
H9NQcMXljNwuhoW3cdXbCzB/43W1kSCaBXX5bBmzy3CSR2WgHn0nMYbHcYGy1euE0NFYXPMMHTCP
qlpqyLwiahaZfZYYkfUxFVTL0X5SPblPFuVGTqr3NjFBgUERKZINUfX0/j6eU9Zx1CCBHZunzG3j
i1P04zox4nnLf5vNRG7DKU91febjb66V4GTJMC+/TIZMTkZPQvXYQTPDGF8cItu3VoiRiYkelMfv
0SAoNaFCmIG8YTQerpkoPUSCI91pI8xbZsSEUzOkbaepOVYYT1gzQ7otXY6YFWVIu0pHArAsor1X
cN+z70CEvZ0Yq/AgdVWgMWhG8qmrTq05Fb6XbfPdyOc7ObnqyHVNYTA05h0BzeadV8yYy5g3+wxO
D9PgNVtq4/AR6/u8S3mIbtImVgw33TvXZL402UP5wKfNc7mc8hNPvmLvFpmxQrLds6Xwt8AfzkPm
kvjMW3VnznX0sQZl99pWtnOp8HRUGIRNCsip2ecyZxMz3juFdaXyKxlIKfM7TA4IUM7owncubJnC
9SxRaIYCWJb+Bm+eDwRJdsTo3yPJnimYCduLimDE+M0TmKhClpGcIDH7ltX7bj+A0HQzNLZx9B3o
SOcue0cPx5w2CZL0Zq3HkM+efQhzezbzDPpGyu7Nv+5Oly7pd4pUVyypAgEqKHz1jCB+bvvBd6eS
J159qAH5U/SPE0uwfyME90/dDy+EHJpZBm2/+yd5N5kE/ZBWLITyclGcDBAJMZAQk7hyJ4vkQXdp
Xd6Pw3/9+/2p9V9+QRMjD+t516VT/ONYg5YcDFQF1GxKc/+tZ4NzAPPCJkkFy2aoInbv6rOYYpw4
LlXuv371nzSwy7srwLK7BJ37/BDWT03x3KVMTxBOHMjqYazNTth+Esupi9Gb0x6ZAP+Ljom2ZKm8
bXeZJL//CH9raPf/Mo77w1zv/6N8cIZvy8jgr2Z2p29t923+aWq3fONvUzvnA806KaBYExi1LUO2
3xJxAu+Dx78RgW2SamrZ/MlvCeHWB4fMOID4QPkX9TBX3a9DO0d8ALC3XJHLdWGZXBK/zS1/nSX9
q4Rwx/n5vkJkbQaeIAVP2LB0fh5tsbIqCwdM4UGyjYGu2jr9dqaqyG5i6n4cPW0zPkYee/PKTOIB
6CXoWyg9Y4E034Jv37YjcL44kyjEsd+twqFFfV4TaxoR2rzsRXHUI4AhLVQ26VpPhrpEsK2cDUqa
8GlCfPTil+MbXna2GXnxxBbIe+wJn3lgGvRU4dcneIv+GVFjvrgAraBbtU6qz4NyoXeJVFjXzq/o
3urefJGZlZKnaST2tSxVdupaqJ1VIZgRwL7jSRgYLL6D6VIwVFtCN6xrqGE9FZ0hv3eED5iMvhe7
xFjolji7tGg5YbL6zRmtfqtVJ9fa7dLV+xtFFys2eO4/8/mTtUtfY66UNbZHL2txOOITgD8O3eCo
s9Rds+vkGztPAaW3y3pOQV1hg/00puwW1yVd50tQ9Prs1yMaFtRih8Kc9KFXXXscjYFXt/COEFlm
zLuORmkNv9oZVgzJWvy3CRAR9JWOPrR4lYqNXUfG6zA43qPo6blX/uBYt9TD0gQsb+XPc8aWczOC
VX5piyWAEzEwfxsC4OlOUIx+17GS6wmv4ilDN/IVJfF0QQ4m9u8/X7f8VFzZ7bxK+d+jTcHIMw1x
GilIQal2ZosEmv5/XFeixhVc8SZ3Yu634Hfho7I5t28jYQ1wDIaepEl8vGEcH8LcyvTB7/rW2cWk
jSZ7RzsEPaahhgPAMuakXWbMrQugt0/HAVlcZL/Uhin8nVXPAnpDhili6AuuBVFnp3SADs6rQ0Po
Oi/ZMsP2HqtC58+MdZH/1+38Qj0Kt4iEpadUj2LHehOABkgD51QiQb8JGzf+lM61s8pp826Mmg9b
wBihdeihLIwVv2SqPYPAAWR5ew/AJa5aFEcrXyKgmdJav2o0zXs47hISt+18V76jauTIBbJ9uAMT
nYadJtmOyqCPLxmEKrS+Q17v/Mqnjl67P0oH9KlBuiXNr7uGhZzPiQYq71QZBBw4sueCtnuCKKHE
nr7W2oFYdJ7zQWT7QixgzMzHh72Z+qQQe3J1use+cl/wKA+3hWd+Iqx4TtczrveYKZo29HbM8nOB
RLonFdT3d4nQkCECu16z6CxPUSiYtyEgbRmb5tV9B5DroTMcfweAqLj3Etc60UTRxNsNGbGMuA/I
Yvot8C59it2lrs9s5gkQbJyPE9UFu/5ZEJXR+tyoOFMwapNTSPOZcFGpELgta86tXfXgRtA86/Wg
OmPPsrw7M/RL7ybhZDelobx7Okh7iyOepBAz6JjpYAGHtoTV3b3NZZMMGzWZOHNRUp9Dy4q+zG2a
fit75LUzH72uQaqWmLrUKmWgiog6dZCNmHzPm24kNz0cHcKnoqpoHhtp1ulWjTj9hhjd88rISv1x
8mZzqyk0LwxAW3BTdfWMcHHe0yubRAMifu5XbVQTGEVwL/Qf5GPY9OKy2zrs7i1uZU9ZqyFXJvMz
f75RYV09xDiLPhHCkDtHCJlTeqwLGL8bX0ftaQjTGGYS7sFVhga+JxGYfm5l0tiudQwGbR2AGCP2
0Y4hfKM+X0857TQDV7BBi8xuTQFOBZ/aeE4dv+7WOO2nPZLNcq3m4o0tZLOlRUPyF8JmqebBeMqy
nMN/sLH9SzWlCHfLvK/RV+v2vkVGfQpKKs5KcZjbPqiMTYcX/fX9ZGmyPvwuyUY/5RV3KGIri63o
chehxvQeWa5whypkcqiaOFZHuxo5NWaeMC1KcRT4HM+oNWyX20HZV8tbXqiP22lT2kjo1vmY6bMy
FTKLWBmyvPC8ny9dSxryBlJcvwU6rc94ubwfyej/KZj+aslJac5y8Z8XTOeEAfrQJn8oln5806/F
kpAfTITCHCFIeJd66NfsQOl9CAKJA+V96flbkWR+8EF50XQQC28vBdQ/iiT/A6skyiq+gEwjjHt/
p0jynJ+aABMkCF5O7GiCSSELzuXPv7xdE5Cb/+u/rP/ZguFl1R7FJ+2ZSCqQKqNjX0FRRRVd++74
iqw5uBieV11hnJQXraSxakRhWutSDunWChLzMe0zPW9bSLh3MY/kDOUfhBwZtPtJJs6pLwfIeDDF
mw2UWeGsqlAiBAwzFezm2Itv8C9Vt9DZyNWr7Py2jtvsPqgcsS9MGe9RzAR7N8vdHiyXEW462Jt7
ncTtMXMd/4y+LtxorINEmQ8z3XahhH0zY6T5lAw2Y+KgsNM1fK8INcgw7lPYqrihq/CK6IaxQQJm
5ziYn7NMV2/4hcVZZwjkaOdFj15yEXcws9ihvvPvgJ2JaGv5EhpNTGbNkULPxVlmG19URd8e1Im8
c9JScJAU7bdoIgFlHRe1dZ/EJK/0jtNe3c5VpzSjbmaamwJTcVL7W8pBAFJvCZPPa6dBkB75lwgM
401Xa+NL6UctjCoIvBfWw+VxTpqXUU7NlegSf5/FYvwYI2l5lLAUmSwZuv1MYm30goYzk+vBg9vr
+1E6ICSTegWa9wjsJkhWNuGzx9jDPri2bQuv7syzaW276pNv+zbvdJl/ztF2MKhI+p1FJfaFGAHY
YyYxqFj9T3hwgU+FWt9ggB7XpRd0u2BCArdp/WV+jx/XBmXBNPRFIu/FNt82A39bYXQ7u3Pym5k0
nnVbFT6/KMPcVWeFw60FhviQema8n5owf6pKipQMPWJGpHkN6RsdUrUt2IyhIwnJvoAU7uDCS7gA
j03rDufBlbpbD5XpYAq3Fmb0YiyC9WMCUuoYfubawSjgyUl9T1J7aOETOSWJA3kHsjuNS7wL3rRy
m5kknLbSG4+c2JWNLeNc90zjbFTgkOAK0poW0R/8ZI9q/jkMtO2TYR65n5tJuai0as9nRNnyVYRR
HXSNZHozBm60qQiFvOjCkw9ROMdw+Xg4xESSxAx4/Na7JLkcv5SBkx3NlohqBcMt3ozdMO/dMp5u
FhQnzn3Zlx9llYYvBrYM4xQ2kG63Eirl10aZHQW0qYbrqFUVbkcWva+9zNkpRejNyUwum1/a2YRK
UyvrLWuddlyPcz9fOxXk4uA6maIbEWihod51YD0dDOYhHhRGFKHlPDujGd80Zux+Hnx0cCsLgi/i
cVYGhzoqxS8pkoMzBJbZPCKnlU9wtSvycdKAlEs3zgmwh1BdQfstizcviuVHBICfDVPVG79unTPl
8/zNo4RtuCasCqGhCMuXNBo6C5g5jGM+rLJ97QMXUeccpPUROVe/KQyexdDVPXkL6abf1H2LuQit
xYqQw37bmh7payjzCDiu9bpAdcJgBwjH5OIpcOER0Aj1WNgqKzh5ZrfElMYpRB3hpvtqGDjWWmcO
1pgpzf2Yu8nVHg1vXyUmOQOG7EOXKrw1X+0MnigaXXTutgmnTyIwSPcEDefHCL/ThcxmSJogqPpr
KxKXNxbVPRGNCOIIUugdxYkWDscwwr66FoaqfxmDGfm+i8jv0JiSkaVnzt2dy5zoSwVIpeVdSsd7
eDlcBhFxnauU2X67onkfd4aIm198UB/fUDqr1xn/xtnpkrDY0oEJiGfe3IZr8gWauxisDhI/uyYh
PVYkOjLjs0kaqR+pzOuNyKS6QWBHfgBIqY1fBicXXO5mLEuYrnGHVBQFKWJIjs3Kcpv9ZBZPAAaH
fQcpkghn10Ld1SbA4oxsxmLaj/62oRf8qp0R9M5oAUaj9StIMYtHG72ZoPg1LSgrN27e+GW/dlHe
JJ+0AavjQERHmZkvYs78DHx461h9/0Jn1qV34RTi1ZGpf2ctalBqrvbqA+2+Mp2I7jkWCS4VmT7S
Ujx7hLNcG+YI18FCM7AywQA/MygvX1iF4vAr6fpO8RxlzwJeG4eU4rYSSV3emwgrF4Ras+uiArpa
krlkpRaL1QnYJwAwjJ9QZRygplDRBlsOu0YEYMacriguqTT5cf3M2Fnkf/HGkCrCrS7xXlpsMW6R
tPl3eurts+eVoQYe3oePrmj9Iw0Vpo/BENikxzD+5mhjviuNaCj2vdFUtzOL6gsbsfpRc40f6RHM
L3XS6KOaW28/EVK+QzKgf8kIva/IQTL0IbJyZshsvIAu98O26cOBwF+P8wixiL7B6xgc4wRkUaHS
+yYfsG2gr7+DQtu5HLJZeFU6PFZ+ap8Z44FVAl0QcK8N1X2kg2S/vJ9PLfDrW5nq9sBxEexTlO53
WTaOpC/ACMM2Rjp42LvJAempIlW+mWpex+zn06yD+cHOWkVklZRHwhy75xYg+f1IfXzgfvLnVTlU
ALLrQBZ8RBEOFz3P5qZHEqvWtFHNA/tU5u3U0HItZGBtYy8xD/Cg3DtcBmiiAzkdOx6MuMNsdSml
+GJWifxidQ7JI17nNS8JUslfgKRkxw7Cyb50YkOsEpIeey6/mIc0DQxLfdMMdsmYZvehrMALB4HC
2GP5BB4m4s6eS+68eDk0FYSpBPOv8vS2bW27ekRq8UKGTsSJHTPyvGm6ZrDWZilsKEOFkq8JEO1H
z5Jdc++3XdLhwZJYMbWPgXONpLgxb20fR/C+llZpQqgjkIO+pZS885Wt58e2wQHE8G7eObEf7Grp
BxihSnAsaaQecDtU6cKp7gpGDUb84tWOl7zR4+AIn+3M9Lawp9poWS4SfOufLYJ4xn6PozExhxOX
LCipU4CwwujemlC/UvsSPpsZ5Zd0nOxn2Q/BkwVo89Q0yRME5Rl0clMcg6ar18EAXSWopit2rVcO
wO9uEr+lvf8aDGr4DAaMCoJQa9bA3vAakHZzQFeW3zdWvlVuYdzy4WDXgfB/LBHAfHe0N5YMz5ol
wK9x8C2Dw8wPJPb0D46n6AuHwY2bVd3KKHoS/tBuC23rh1hT76z6SnmF8Z+ZM8MD1KZ/0UL94MT8
8w6K8NBqCZr9fQf143t+baDwtH0wXUcsRAYfE6j4R8wsiLwPrDFcZH0uOwUvoIn5rZOy0IjaTKd9
0mldQrnovH4bN/sfJNJ9BJ2MxZyAv+TvdFLuT0iaRbApQJhIJtsAAsHJ/rGRAgRVm6GhjRvRh2Du
dha4k3l4aZFule0JnX6QNKuMZ0xMHdD1PoHYjgQluo0KydQWwFw1u3V0cmWIy/9cGrZjcqQZ6ELM
lNVo3i4GQ5gxU7jPROIlya0XqZEbQvNvQ0BSjea1PpreiLqKHeRQkNxwa4EHIt6SNTPWVVLvIEOO
viiLE3RANjuI1/OEkiMMR4oWzJWkvPp9W8+PaaNZWm0FKNfgQcRAouVdkmB87cm4yVeFsA1ASEOJ
mo1nAY8fJhicTGCrkCT9Z1Pzb6qrEY7+5eCB2UNS1z/PHpbv+232ID5YLFTc5UZwPIv5wz/GD9YH
33W9P6xonN/dI+YHBNkB16qNjpQbRfyde8QXP0tvJXW3RNXs+I4jmTrwg/x+2pBwD3hZ3WVH9sr6
HESZ3hl2h6pQF4hivT42D33jLRZua0mzsnAuujCi7fIW0On8kScCaaVV1NnREjQKrkdac9Wus9Ce
7mkfsIHMBkl3JLxoYvPSZNA3YcJkjaCQmskkMeRnyXzwwE/J/niOWX9cxrgcvwWpWPacSaJ3bexI
xDCMFq4NCH4CEMIJX72a7nXAz1s78bzH8cfWyFtiv/xyKm/5MVkRhHSnb44s9U6Yy5QVQ/FxHshl
X/mxC6/okLNeH9pHK9SDcRKLCms1M94Pvo4R4O8dnEzDfjYXw8a2GKKJbVMWG94rsVJoI8Hqyz6+
Ie0jY4SiiqZW94s1jdFhRLrcRRN6J3ZVBpjjqiLTxw+XFY2LYagwBc322JsbIzZhZVB68ZWRFcvg
BZgwjjEaOKhniNu9lQ/VFYGF1QXRxlICaQmhOCA3mbcWfshcChpA9LnQc3RHS1JtK1MD9CCiBcqd
FTXiRROuweTXUtMW/lewH3y96fmnFfCe9gtsyPESiJRGPDMj55D7jvWgExsKK2fQS0sXIWS+LzD8
nOnb8r2Quxo+K6yu3G9u2gJ0OTqae9i+NhdMTaRxv1DaDfqWh9Gfp4/03NmLGc/ZKsgXQjMu16Uu
974ZQKyvosOU3jA62ZSSfMe4tJJjL6TzSp4Bp2QMwjcJUKQnsuyR6+UH27Lya0zg8QNwxBLprgEj
oFTN3rCUf+qqku52fgoQFZMaIWX32aus8FoA49lMjpMcs8inmVF9cROYebftahfVpk7yjxXJIyvE
tuSqTJX84kcZfvY2bNP7EdTrW0RdS7hPPZsXOQuAgz3ewFOJ2Jl21yzNBwys815hCXh27By9Xm2/
MuOpI8Y32ZfE9q1nf1Gau8pxd6glYEJlxUh8x4QK2VHfwrATb3qCWS3rCtXnCFr4rdXdNtUJ1XkM
Tjir1c3oxt4diKN854zaWWzJYXVoIzeDQ2P5BKQE1isqE3Gx6JHAEqn+KNMshyk5M3hyq+4JmGB0
h8C3OmRO4dyoeJ4uuchZAUa194Cw3LoMI7ZRzFPpK59ovp+mwbkhsz0/4DKuAQy5+Zc66ilQl9Dy
U9I6+p483vG26BdxeFLTU4bIn66w8kHJGga0a8OZkrOYW+dBkocB4JRb4pAT8GisapEkJyZqzt0g
hu4WklXyCV7wRLgmGrNznY3JuY+z5mnIBkWOh48lL4OPYEyA45n2pM9AbPqb3quksZ1QIZ5MzeBn
ZxUkurEhC4+1ntS+1yS7oLUWO/bM3ndvbBuMo/78aUrtbAMxlhq1Lo69F55RNpWbcIhZsUqUVlYZ
HW1Z38y0+OtQOkT1usPXoVR4sHFjHsyILKHSqwEEIPfdt0kZ7NA+TRsN9PVzHXrDjdmoZAcygN1w
6aqHtPKaS5yJ+VC1sGjDWc0vAwKvL2gvxgfekPBuqurhEz2WtQZZUGy4T/oNsQPpQeWMPhD9+Q0y
wCr7CNQ13/Oxc7cYqtnBNK6/OkD391oUE5jK0HRwvC4wwqLt7wNrLMGlFrMPhYQ1h+g8+7u2wWWu
TD8E7WDO1Uba1lM9ZeM5Dov7euzlxWZk+ALxOt9rTxIewlIJdM6cmGc/ycyz7DN5MarCfpinEYGr
1c3ytsL8uZf5dJdDByI5hxv1NDCLw5q+2BlD1PLHJLOiU12hVoUETa794JTngWQlCYSfZJkcHDFj
xZPduNajP5MdDcDFCNdd489f4lTBKlAGoLoV6+700M1d8znzgy2S+uzEs0Ruw6ayf0nRMx3ByCEp
ZGL6BJGtu0ZBH1xsBMjAZRoNM2fOGuzHg7xMXqDPI6K5t7oaTJ5olrrmSdWgPq+64JYAgPkrK7WU
eWPUkG9beupkRAtXqrPGy8g2+WTndrkTSdM8K8/r7lnQhZuZyBg4TlP8wJMN17scqs+iL4Pvc5Kx
O/R79M+kDn5V2ZRu3URLZnv1jiyT4WaeOm9DwUwMWcXPuZZGZxyFlWFEMLt8fKsLYUHnYsG55FgY
6Sln5fkcDiVyhKCujsIrknDtsUb+XroWoxE5Np9EVPr+Fk5a8dmJIrEvmyk8D8TS3IyiBCo0sfSK
pTgQiWwjA7N5vsG86PNL75ryLhVFd84sduyD6KpTUxk9SHDcB4TEeReVE95qjLD9hAug365RZqw7
d0Fhd44aHhg0iluyIuZv6ADygQltwuNa8h7f5Ko3nuLY81+bpOLoyYwKOUZnAJnn0K6ZDmpgNb0p
iJZB6XFJzLDkWCKiKxM5jl7i2wRzPag6XBMKmQmC2mZdgByHUxCIt4xcwJ2ZEHg6dNXZYBT2KKKo
W1nm5NwutTTH4Gwzt9MmxK7yvHyAJxK4rL0GfjHOZbKRaWOfB/Yqx8hGC9LGZXVP2pTzMRD9uEWp
mO+apvL2hBqXmG3xawmmYRsYN93GqJz6uEB9HgIvcr+wRMTJSqSK3gxqlI8WoSu7sunsnRm31hPg
y9hdF0bt3hMAhubRHif5kEdlsFcxD1llOrcCJDsfe+Ga58a08Kv400n2tthCTG++Qeaxe7YXSh5C
ODiHwCCLtctBr5bh3N3XOq/vs7luDmls24eJjLq1huSyVoqWex/CqPhELWA/TSy959VA3/ZdFMbw
WlTC24VZ/QLXNdgaqXxAyNCl/H5kIK+oU7oD2GNcNGkPEQqxLNJBlqUId1y/DXloN/pLUrfkkzL2
VCd7mEiG4fEGlTvi0nS7XUG4+z1x4tnOSnhYM5Vz050iXIpZXaOpPyYO4YsTkWULOf0Z00RxN6rR
ReqgTXfP867cjS5O5LxHxGIkVgDgIUfjbQUTT4UgeaVA85fkLHQADa58CGYhzPhM2shbWysD4R9Z
a67s/F5V9RivW3dKkb6aFeXr2M1bAibU1SchfaUQ0R99cy7v+oz0jwXah6DHlsFXCt+YpVVm7zOT
YwWBFsX0RKXKGMQ21eNInsBHXBf5R0wxYofZQrtrL2yauzrr5Y3OfKqVyAuPZlAzR6f1dAjgY2mD
c2wMj6AdW72ZoEqdiEiXWLAx6hPMFbElKBrI9t+cAv2eJAeony3aQLhrt4itMpQZ/5u9M9mOG8m2
7K+8VXPEQt8MauLu8J49RVKcYFEUCUNj6DvDH9V31I/VhkKZT6LyKV68muYgVw4iGHC4wwx27z1n
H7/BFSDqG/pC1oUNNOsyqBtjs5jD111cT0ccIXMYc/B/ml3/lNrufUzsDu6s5LJIkA3kln2UmWc8
w2ZAiKlyXCGRG3Akk+6TgVzzoDSvWMAy1qbutTYENfDSCPUl8bQbv0LTH4jBZfRjgIStE31ddsW4
0y0NnT6QrIkS4ZTkhgzzNP7Ez2JtezKD0dZgNrByDjeETlwhc7UuWsf+bBAsjw2LDMMYqcAmy3yG
SDLni6FJh9ZILewuNM3EvKEnEbW1LXr0N2QRH/1koM+O3cBqClKcfAD4a90tmq3hkY0yaxM0v6y3
Ngi8O8ZLkkY1qi08FtbnBXqxQ4tfrfHM7YLI8a4ml7kYLp7souDxe0EwHJqeAxO6a909VHB1dCCG
XQhsCDTnAfQiteQ114rkkFSev8UsQk4jhi44iv2IRKyLLwst583OdPLK0bm51M/DZEY77NZV0/0p
N/thXP4vnKAfxtCwlWnNWFBfbQufL/Xhz4WhiGyFS8JPCMwhsXqlMa49ojNjl3aY9t5BW65fK85S
pGoi0PkLoS/17U9C3+XizNoZtPtLbyn4cPE5KRqXfILkYExl8wqhtDgDaxRXDDuy29/f50dNMZfC
5M7/luqXkf+HSyV1krqTkFyqMusiZI0o8oVQJb79/jqLQuDjPeFZpg8FHdlHwfShHYUUBH9b5sWH
HoLEVjDxOpDkSWpskXTXdcP84wxfQU/40eVL5cVU1IR/iistEktxHQk+3e8/0q8/MVQU5jvIl31q
2o+2217vfNFRZRzqCXWKLhu1s9KRCtpGegbjIhbN69QP/M7AB4/frv1v4cpfdF0tnHa/Vfo+KgwG
Rfxj1/X73/yz7WrTW8UEDuzX1NEN/2fvCIUK/wh2NL2cZd2yrP7RdV2c+bppfQNMujqzhH92XW2d
risdJR3xCkMQdKJ/p6P0YTnpvu7ohm0FyHNsJOxL5+rHfhJeL6QCREGQWvk1Zvgo8i+/f2g/aIh/
ucCH9dpMVi6riQv4SG+FjyAsIBn0MiEQUn79/aW+Nb9+8BuwTImapRPHNhg4No7xn29GGa2RO7lt
XIBsxPUJRvR7DxhudlY7zy3UWf9VlMSV6Tsdz6k201V3VFIcdYs0BPmVuG/fi69ihhoIf3ZUy/pO
+UX/lrAiE3nuG7vV7JPuVjP1SZBGzT2dGIJqbK2M7gmoXzKenCMGeeM6rcs0QR0YgUtak4ZOLo/V
OHDgBldDGDAOVtBtAFDRiEEnaMZDgzW4GLxyw4fA6ZJgzGmZyJnHxiAlRk15f8qjumeiPiiiXtED
5RZNkc5JN87k4rA0Mmd85kDHZIn6Bn5OZzZrFN62RWCQV80njhxCuxt1/DPE3Q1xFDAu7f5siSOy
oD/+713jvzOrwR9gscz/62HNwvQo/+Pi//6fKXn9aWLz/S//uXdYi1jNdWC66y6cCVbPd9nbnyMb
C/Q55gBCBJYX4ffNw/L4I9T8PNW8K7yfHAKYB0zaSj7vT6SkTHv+zubhfNw9goDLAxAh/xTJlvNt
pPOD9q1O7XweYyKdG7NP1Itd2g5PrA2lDgxhoCHvtcZmTNU+YfIotUNpigoULWT/Yl+Oib7jKKu+
NtQEMKX1yllPqRrm01S43lvd5PhOXQ88QL0vutjNWp7rfFT2HUevmfx3KFOmSdpHTu8QLauKOS6E
2TynDFqA1nTezVD2AyMY/ILLQMb6Np1xR/q4n/M/xzZgm+mdN6KEZXBMluHO5DPmMb/PfOLZyRgB
MbmtK/9OkAdXjul62ZjN0JB2Rw4bFaOkRceBjLRoet65/ghYupt7DMyDby6AUlnoJ5J3M5Qxev0q
NDKkvbpS146ZFyxmNab8KTS2+bkqKHMu/r0G/1trEH+39bs1ePECJ/JV9O1b17U/vr/NP//y+xp0
A0w1PmLRfww5WQTf16Bn/eHoCI4dIKJ/DoH+uQZt8w+mmRzH+TMdq9aS1vB9bGobf/BiZ+kgTXW/
zVT/1hr8cEzF+QYQDOEpwQU+m8JyjP1hCQYWkGXoCiAXk/xdlHGw0zAKr3hfjasfvp1/UWEsR4Ef
3q7cBGcXdiN4BzBov21wP14J1klhz5PBlcx5ybmpeFwJXh8j0sr+/pW4Bnseal8byM3P9xTTMJyR
IFTYW8CiQk67avFR0nmfH/72hYheMKkkuJzOtX6+0ODlRlA2c7UnN/g9y7P3SEveU/7/f3IZZ2Ez
8Yv/8ht1rkBc6+ATJOkxCAOfEVwLX2WdTcn/4KvjWWV4TrYMZ0McYD89DngGJKhA7mhAPnue9D4D
TGH65waQ3u9vavkvfXgcfNc0qeJJAHGpO3++kjdgDOrAce7FOKJX7tWtiqfFr/xQDX/pJP1Y+vDs
UfO5LmIUkyifj1WfZjglAoSSAI8aNp7X4rRMSQ1awTF50f1Y4vuFuIGWuPv7jyJncKa+yLxJzvu4
vNym7MHaMnms6G7e9SRCoXnVsgcNCs1frK8PL9NlffmuQ0KRtVj4WNU/f6Fzn/akdkrwnH2NkbSv
VIh7Krr7/c/2L1bxT1dZopJ+2C+wlBLEinloTyqMczKb6QFNVHH89mr8/7vSh51pBKxXDgVXEnkP
5WdKX2Zac+v/xvLSf70p6icQWNRFwYLi+vDUIxV3fFlWcl9hBdlUMINQLVewC2ZbqjCIdAY9QWNs
a8brex1x3SbNrSAEhlIchxp/73osoYD4U8xhoCzGV08sca4pEHuOUca297J3OlnWAc7qcFF5bbRq
qpnzCB6+elEmG8jwEYPqGVLPnjfG3ptqeQMGx3zMPBNkYZRGz4Ok6T3KySHwHkFJqYpgB93F32Te
5MbrFtOMJIlgwnlXx/ah64CD9llehJ3pFXeopu2jHszja408dQdMic/uGlwlJcKU/u2QroXnizJU
dq5/IeUaGkrL59HwVL3IiJvOBgYUZRBXVzFZhpuOc527HqwI95PR53AOaqsLdoBCq22tLyz9GojR
AupfS527myUbF93Jbu11jKTA9GYreIBFiMe5XxfeZGw7QfdrPUCVO9rUJzv4J+WJOUi58WUNXD+Q
GllBuvkYi8VASjrBc+yX+QNwxmRXtxaYeWjsjxH3Xq280ahA5Nr9zGfCr74SXhV0a8tiKLmaKLmw
U5E49NCOvnPytVbeYO3sniO+mpNI6+rK7eFHGvymfeqaj/g83ycw0HedSwjMuGyNAlPKYnQA49ig
51/07ORJXKcJrCEItvaBHb1bR4NMdkOcE4dKwAMJLzABjkkMOWYFKTq5jK2K+YobF+8ucYKXRpny
Jfa5U2yQ/vo+QXA89nkb2zi9Iv8sXL4ypH7cJmgjHKNCrZnVIJ/Da0owiJdkzwHzzxUxHuUmcsQC
ieiGklp1btx8lxASWqHuHoj8djHiPomo0oLQNIbWXxf4/eaVqxfNWWM8+ehrhXMPmkK+m54oj9yj
CqH3wnzV/Xpvp0bwUDLpvreKkufHaXQ8iw2wloxWrxjKLerc4NxM2BtRuPATdNGUOasJAyncoTjT
1nrqBg/081l2tk6mAbNPdNuK3mpnVQMRlSTriIcOZS3JwwRSvgSjqUGNYR25+M5iYk+GfPeNVjXi
KXuamznbOVXf5dsRVnqyTVFPzrjlAIStmjbG+ecyc/8yB5z8SRQvDzYdWqIrR6f9RCpr9TlObef0
jYiCjZcP26AiOVJHJYpRPpMSKH320RFx9kwCUnGcSHwMm6k111mTvpNQHJwjw7WOfBBja8RSbTSm
lONGSFdgTg6msI/zABMMv1Bv8errLX5e+oPIb8CU3YGqYIYhqkm8FVXAuDFzh5WCnz+fbaN/qlo1
7CxZojdniFYglveL42gn722EvK3WOh0/JVPYBqpv33gb0U53RW3uu3L40guVHCUC6hDirouw1fdu
xCLoMdCmhovG+4JpZhDGGevcRkbHIM/LHn2D0l8Ppq2cvXwdz1MFCXmErAMwng6F1eWLta+ZpmuR
w2Mr+hQLDofKba2x6rM+V5thqKKV1aYqnBt2Nzl2A2h33ruVzX2bMn1JWs2/8scUhs3U+jfW0BmX
ZTwa96kdWUfaklyNDfW5hwSx1nNm1kPB7TvtzDKSfh1cYXIaX1utyZtVzDB3LezMvzFcSPe2nr8w
1cNODdx17QrNQ/AykdPQNGpDZNRCgoYCdhOVWXOG2cpO9u2k1QcoBkiYBHWkUjYxsy83iPjLTUPo
yx7iHX0ZhsWvwikWuyDUvqDVeYKp7khHvLKqrtySx+PzI8jqqq2Xc3UJEC+nH8NOXjOrW0mD4YfH
t5NEAZQctzfCb7su477PXeYbb/rIbjUsz4ijA4XMoi65TJ0p3g4K86g3cpJAcNE5l2nsbFsb5+pQ
knTsWDM7Yldi2Z3d8lMy8Q3NHsgofKbN2tZgnTDRZOfOdRg7aDuKe4jp0dp3i+KIPAq3bc/eo4EF
3IwBiz4bJN95UPZbK3XqVVwMyaUFHPILWendCQ8G59Gyp2Xf5vvW1bF5iTLYySDWLromubISa3jS
0rS9UpNgdJzOj4lujY9+pvyNj7pqZ8+Gs5+DZCYSpJZXldaQsZ199mryvBJLvJcxBjK7Sz6xnhGA
6PHe9EstFLEk2UK3qivYMAyuSwWyxsXI4pD/ZHq89LKAt6GWiPyhLth5GxJBHnQm6JDxMXStZ35S
wFDLJuvabbWd+Q221F7joq9e9PN2wRg4n/o9VES72cHYRR0nqnHV0cFDC4RlDw85RR5jZ4glcm3E
OvrnsdaDlU94J2EfjYR9NNTU+5jLErmy4rrDkhyNtVxV0vzUSlMeEUjLY+l14OMQAdRHC5T+pjek
IkQpqhlmuydFWojEQwBpnf0PHDlYQ3NkRqdnqdDIcQWadcS/gJVjZcpo8I/20JcI43Doe4zGAQL3
TNSDxntvVSp8ZoqZfKscd6EfxuRZ+V5l4MgNGqzCtaOHdTuxryvfy1CydEBCr+mtxOQ92n3Qr1uo
kSGxFg0SD6tH6cre0z77mZ6hYp3yuzG1gJtV8Jk4IWDUQ9XvqeFYIObaJJX+hYCifZWmhBQBGV/Z
jia2psv6YuMYbkgS1C7AtGvppvMksg3bVDvWqYl9MW2ZTed+x8wZdgEetZdMOFnojSaQZr3ErevV
xpPszOkSi35pEEgFGKmwzV5bB7k1X7Jc49c494x+RdAY6gdvCjhaatohmfBobj0sJNnKdtm+7ZjT
CdUSTsURfKCzQTHV7FEmIWnxlTP82fMEVRK/IQvIGSUVP4Z7/jI48gPenQsXBp017Tz7wwm7necY
qYKe72teoBsc+sNFF/e6t8jq2eU4Wl4qWEFoA2bOFVnQlCcWvHPqLBkDOQr+qlD70IFH0M3noUMA
HBT3KvX0zyf+ZTLFGuDzQGt96GlWNxl76uglL0Xe30YYzLe/P/j/UhkGzC4oDW2bJiN9jqWY+6HE
aMlYl/FY5fsBnttVEfXEyRSARotClCfNhpP9++sZvxz/lwt6kIVRhVrWLwjeYmFv2W6G1NCv8byw
S6BBbIuh2qSNfOm0MgizVnAedPzx+ttrB9O54e6EORpbYQBXi7LcwcReD7up5b3++8/3bYjyU6nM
52PAsoCQPJ1O0ofypJoS0PKMlvdCSvvYD618J+ebNTXiHtMRCRAfHeZ5zkISqdFdkvBGMQuL7aoy
OGgn3ARHmeLom6j1lEnliZ4ZNFqueudkm0lwLpq0OWcuJNBuWHBkXR85e4SGEDImClcsdTK6s+AY
v1gEtwyY2uZh52uGd6MixMbE7Ez5gw4/9fnbW7Eo9MBfj3Nmir/4LowPKv/laSRmxWV85bqgTz+m
Xsb9GKW8vbJ950LBcxbcYzel8Xq07KcancFe49gIuEWYW6cJnDW23T9Hmf/lAv2lzg7gwS70nMXX
wGP64fHslDu6Ff1YhFIq2TlgZE+VPf7VNvBLx4Kr0KgwXWwAYHo+/uY9Qo/ILUqgkjaHZxen2bqg
D72uzYA6w83QISkwl2gKOfT+/nkzf/2OOaIQQwu5B4cBksifFyBWMnto8lHsbUxc0T63iXjSoih4
lj1H4xZXjroKNCd4QHPzkAUKXFrljGGnYA6uuxIU5rLfYsXCpEbiRtxVHCftjOyjFoAYoR4tCWdG
1B20qKVw/fbp/z1p/stJMzqDH37ohTT/3eNw+SLf/vf/ekgaiunk5T+uXl+Tr3iGXvIfu9Y8ysvf
f+9ae94fgBJoWEGucEwL288/u9a++Yfr4Nqxf3D0/GPsDDYBjBqdaSDyDJ+XWfU/zD7eHwZOHybO
dDABnYOR/xtsKcjzPIM/7Yl0uQzEhCwNg7nzx/URK5vQyzQWh1Z6/QkztwMxl2nOidQH4nfsDp4m
Eh7jFigqOZUxA55kSja5boz7TAB0JMWA/N8GwNFd4PPvBFYePOBQzndMnuKVlfQBL1ZiwLa9K7sM
9ZlwDm00e82WTls0rwlOGvGa+04OIYnoRg7HKts4ZPLs68g+Fn7WQ3FUMeWI9ONPRtHCqh2cxefr
pk/BOD7gOY0Iz4tajBXdMK+5JYVpUcMxaaf9TTyWxpHlRHVFlC/rK9Jw+M9aVN86qk7O/IlRbRrd
G3ZVqd0kUZW2GzGl476x6vJiHlWxmlpLf5zhaJ3Qkan7qFJgnptWXJtBi544mJc7JxeyDU1CgTeJ
keZbXCiY9gRclrtYOM7WtKZqnbb8Y2y2xikwkk9lVjqrGPXjhW8rSIo5StWaLlk8lAPewMTu7rIq
9a6j0kDszEgA84ELgXoL2YU7zonEBKoYcT7GyBGa1YBDQxGGy2fOcOZ29po9R65MzfOADFqPfUY3
30jE2cMeuzN6chWhWncbUxFDs/EGAcXIQTDPqW62z53WDMRZEPCx8t25W0USfsJYdJ9sDr0pObCz
EWoDs207Xc6dDXnO/B5Of559CuVU/wyRwNn03EtIufUQFUo/BmPzSWUKNRra/+dlKHmkBvBIGvUF
QUlq0c05G4Rr8W1r48naMIjPL/xU1peYIJA9YjUTHof90kUe0LrXmQVJQxPe8DlqImTUTPtDJ3an
M0KoN9LJYty0anYRNCfx9Uyf7zgF2BNSlzQVItnOuZuRBmK40aYvtOjGsLon3PzF2um87CDQXMan
sdPz4WYKQLi/NGhesc3WPbiFwbhxZeWc0ri27jLXRsVJLPfZadvaXXfAybrVWMnmojf153FCdIm1
QQvNUX+zC/nsjWPZrqVT1IeBMmCVJ5Z+pThKtxskRf5nn/Py/axh+khpuoUuAInFXtT3cq/bvZNu
I7csaGihq34W8VyStwYNvwpbjWKDDGii9mZ+5RBLngyToh105rAz1aUu9HNVc1JdTxQTN0NlXkMb
+zy3wWe9gZOv05JtPJ0OeEA0SQBNStTNbmh5YnSgoo/E8d3HUfWmm30EWczLq7CxfbxIOQOHK5GD
i8BwnBAx7Zr7mD3nlv9CvPKsVlwiVzzRPx4Pk1HIlofZFtO6j+mPXrRBO8c7P5pIS+yhJZIIVvW3
Tac8PhKICLJMr4e+KFdNTbi9Gqxh0y48k14PdsQVQ0LN5qG+oRcF/BSwg8QajWfplFmI2mkGUKqs
JsiriB7Ji/WsUhyEjIywrhYImKdpG6Ny/Ue7kcpZdfOJGbBGQd8KXIrQ+iNg3FuHEJhVoKtxW9i0
bGIys58mx1IbmdbjyU+8rV0QebdkHfU4BGyaLU3q3IhSZky/M1wro6DaGTJ7ncIug55izRtoDNVu
sNH4DoaML8bBGfkG0nm+r4FnE7PjNxcT6v2HkUi7Pj+hG4w3cOqxBiRx6YeTZknacyc8Q08mcJdN
2bREis/RTK5aW51yRy8vjNyqk5WDlBy8c1mb4G0XUfKBrpjPTtXUN9S01r3v+GLtuththIN1Zq2q
We0i+LUe9V6WfZ7TAOTX5I0nxzaoN5vhGfIt52V4cdMKjVWzNR24s9M8kEkVq/decMwVg+dBioth
gnkJ+Jgpal/xuYNd8AgnJOOgMDalqYOJkCpfl2XUnJO8f+bFgpeMRLd9MdfIVvOo1GZc0OPorqVM
ulez4G0TerbXnm0ZBdshNu5iZJl7S5PM+pH+rpvCT3e5R0df4NVvK19fGbxgw8IDOmwUANLNptAP
uvIMHCqZOLijPYXMv/ST2436ije2v20r3Tz3uAuRRHhJOJn5beTOau21MYLyKmh9gGjJO9oL8tWU
59srWbH3ghnMN4Fl1oc6MORM9h6kCX2yrhsDn1c5mWrtsEQvRMUBNNEnf53lNNxwuQYbx0yMo6JD
vB37+jRJSaLkTGaAUzYT9KBqDNM8r86AeGJ8s7Y4NHPwxQ86eYid5msdxD0zi/ELhU5PR1IZYd/z
uiEL6uBzetz3Y25tZET2JB6vrsUPYEkTUGM/ODd0QeW20drLWKW3PTlJN6NIrye+12M0ES3W6Pll
7Ml5O7kkq62IfHD0lTu07taZ22YDhT5G7Tr0HR3sSX2yM6VWY8/3elv3Sewe57RT/YVqCaIJISga
zcpMJgTGNJ9UjC1+LMGyuYU/66GIgmq+k4keaE9ja04KT5vnz5vEoU8MR77wZkINjDy3Q68zDLWv
jfiOZGi07jPBtRRo0JYuh8xoeKwcw1qRmZqWK91o5JsqjclZ6f1cXyHUB0pDuOX8aFX99ChLfTrC
7jVOfV20O1AkI9MUyXhoDU5zOOpuNrL15xgkp0F0eyX1GSEKO6afae6LSv10w3kuJacj6JlUmp68
9eeeprEu2w0M0hCU1rhVpg+Kn17Kru1G57pVfr0d/dqAKA/qATYc22tWW3xBmSLbCspb/GCrqNp4
ENuZfGU0XKDZ2PukmYmc02enXy1ZuBDxyLEdUVxX1qlB/i4YXTWV0a5M1QdQHtJB3zrt4ifwFdnw
pAvQQZ0JkDmSuFLEm5kpVn/AeojSTWTaQatrl4NftMxqdER/V4aDTwrZ+VwnWyiKQVj6BE5vQOyS
SB3X+ufWSYWxmVI9xXLdgHcKUrR2gUv3qzQCZ4d5Ydo2vu7uEbFjWKuzadDRDjVeu/Ia1T3mVHWb
qA2Ms8Qy4zDsmdTTbCX21m2dnQXTA83+3PVqRTyfxd9j1GlLa9jHYLDw0CRtTNqPJi9ttRS4nIDq
nMhu0z/Yia0/RhEjH6b0kVjHveUTXghLBm5JRt8/oT33xOY9hxZf0gl74BfbA7ygkJjIFb9oBF4s
03FABU0mwhHosWK6gcWqY6RVrW1XyCu8KD55wpkgtsMRF9R1Ffg92QF795yDC54fJwky7ps2Z04R
tqTJAURyyXblRzti56sHcsZt9XWKfPFMmkPyyVSud4psUbjrRA3eudU5mm2i2IiDC4n0dW0q76mT
VvuooqW2jR17C0ELHyWtuENjqrlZ4/ZyP1uVPYw0HcHwJLQzeZeYAWlsSr2ZGr3hrk6MF/bT5JiM
mhGq2nafhiHD+kL/1SNUr04Eybg6zuS4k81WFZ0Fb6a0QscdSddUXhZmdhLsIAf2oTMNw2n2hvFS
MTW6bb1sEWuNE5AwSDdlVokXVY/whUxCybGslNA4K6Mi0NMcmI+UwOItHDghaRfu1hx07ysazulc
tQlKy3qu7oA+eQ5jzzJ9LzujvSfsMX+KDfwhG0elwZFGdnQkGVg/6lVUbz2eV1yFsXtjzd2IEwif
F7x3LgDXkIgKm3RAuFOc/XU3dJyoX9NKxpiQ5bLY0rFwdrQ38crqnMWrIB/vyZ2xthph8eA50qsk
xtaSpnK4TFGOn9gkwM5IwWLxBjhkQPgvrAzqkNDqKsxk6jImNmS5zgb4UCWeAU4MdnoicDUKc6nX
HKC6/FVkrjPvPZhHYVL37vsA0uOrKyfhrysGxheDaU4kKDd2+WcP8d9dgL/oAhi2Z1i/6wIcvr6I
nxSj3//iH4rRRVJuU+9DK/gmGf0B8mF4CM8sdGJU7z/BEoF/0K3WQVF/C4hbenL/qVWjiRXg7UDl
Ro9ct/5O1e/bH3rR6KwQUtP5Q/JOY/yXTm1moF92vMi9dPDzH7DrTfUJgA3VguYbymEyMZkys5jK
6oGb35FT7gRfDNN7E+Xs3LEbggZiwd+7rgESx9OSE2dJyEG56YMjqAoXgTnguqDcYGFW3a2WmzGA
p3gc6084YPAuM/ZaVNMgqdvdMNByvST1AB8WMRr+NmlFcZCRglWakrcuIQFsyMG1sQnjnhOJYYKk
CvqbDB0CuwkUo3NuVdW57c1up9yhPkIMG7+Cynq2Zed/tZknfgbN6KE2T6rnRmY6da50ofK3L1aT
LtYyXwB79sxGnGYlpj3bgs0QxdcuYTlH08bzBl7APo6ONWqSRSSOr8yQA+/RHOuUmYzpFcME83FQ
09nurWpjJJT7bSL0W9UW5W3HUWKD5PUxd5IA9OykrqZisnaVGTxOk++Gw+KRtgZ5Y6cakoC+MS9B
DzcHWn8R430wKXIoiX9xRXIRaPlLAGCi57uuQofS4lTLDG5xqQ1f4D5FBxURREWkff6GXapZ5vbk
cxnLbM1vm3IfmMlb35u8bsZkeiL1lo07TnhRIrCNCYbI/WfT5L3keCldE798lIl8rDUujQR3Xuli
pN7uNCe0UCyEdpZ4a6fyJBa2EYsfrrEBn5uVBPLOmwkEWUW6qA7LE/mpXg6KvhHRjYEcl+1J+aQw
EZ7X8ekHb8ORfLB2+mC5alPlC2HYxep8a2dGdq1UO19FZGwDHrDrs7BMDViiPjlcxSrDRTu2s9Mc
3rXUrORudNv87MhKnclMsi7Q0KVblBrj9djUzZas0um1823mzYZOiARB79V7QPgURrjRNnbSS8dz
M0fJfnKK9txF/lwidxnjr8JkVJFXlbMXRlcQ6NJX3smoAlGuks7TL0caHSu3CXBHN4hEinXtDgFt
nrZ/IAgUa1ptKXObWVmtCDHzko2JDGdL88VZZ5rUUt4DZnAaJKZ1qh27Z25al81C7z0nNR/Kq3Hy
t7NqP8WNV8jVwHzgveznMsRnHuwRrrhn8si/uqBQV5YQy2Awit2V1YDAozRDL2BVVrX1UqKNEniK
q6Hx4F4WybUE67PNOdB/QdOUbylC3NcM+NVxniROTncQLvwzDTWH0Y1PQWlb11oWeRtamdG27xA1
rYtsVKdy1KCckuJcHvHwgkKUkSZCGJrztefYZQihuaDOJEOqmyzz0JpZc0ux6+z8fOwfHOGUN0lS
CNoL0RLyEcQJSG8LOiVuQQrogFtyS5oOKzMPaKJ4Y71k2SlSbYZ0N3WRChOQH58I153wUXKkFkwj
NyLApNZ0dnQh/KK5dqlA8W039wmn9tvA6vdNYc3kO+sjY1ewiTg2OUtz9DyAGBz3/uiW16mkh2OM
Bj0WqBTqjjl9dSHbwbw3YVY+J7pRb7Slp9QjuT/4KhHRgTGOdzfhfiammtSbqdIvJIx7vSjHm9iu
m7NKKwj6pq9ftqAZKVXgfQBatNgU6mATW6N+mGvjqzE6LnFXcFNRGZkH2dIETIyWJPmCvPrlR941
ENo3JIDfYzRRkGFMq7ubA6HeEAoDT9M8tVeptG/AnOBMaQxBlJQFkQ37Ubbz+qnacDLvVro5dyey
BKZPRa7b27oqYkLLB/dCn/C4lyUbURCTKxUBgvpslbrYqwo3tTbl9I7sTmmkQTnuZ16C856AU+3N
SGttNeFoXSvX7t9TYoFINkvKW3plBvIVUJdlrb/Es4xDKGg5MTIDo7EBIcqaY5v4bM5xd25kftuW
ZX8UAaxvq2mqk5nH3fVcOOV2nPz5mpz34KqF/FKvGL7NoR27zQ4tbsLQHkVfm/mcxzxhv8WqGMLR
m157gIXrjD0zX0C+uJVdRzsLzeY4xqn9EZhrsraR7ty6/hhsOqt0P/e+YG1YbrWZHT8/4CmYLkiN
09iwYqbbUNWfs5zeL4DE5NKIimI366XxQrKajX94/kQGQ7Q2R2XuncGtqCmAv8LnMCY0k7N/kEF+
S5zwgdMDGIWGpn1IucEPXDBN23jJcDOSKfKoTY5cpz1tNOUWqOUwpxcrrY7HBz1262Ng1d4xhrzn
s4NG2NhHlIhtp59bMnNu57m/RjS3zJZ0WkoLKsfh2btPFQoKBpZYl1zC3yDvnSGXiwOZfreZQpQx
jU3pryxrEZEUsQ/f0O23tLDzsIV2iSkjOqdZle1Kt6Wfo6f+qpj1ZEMj1D6woMS2l4xDY4qmlTnl
dTj5kTzTs2D7HqPxRSR6tdMG3T3NQ+u9Gl6ef2mQIV06bXPTWtK5m337k67s9jILovo8jjSxSM2a
d37vAXt0vAEViOiPjitfUloNB5F68Zb6sNwNMCD2xFN78P61uD0mJmRIO4ltMsVAEcwgndBHDs7A
Af7GiOHQaGMxnsGJwvuwjGh4JNpS2+fz4JxllUDXSJxtaZF0pZv6FQ3gh0mjea77EpdxYeHWJyzj
nkjQatd3Ps50vwOE01bWVq+jNx8Uy9qNhdgR+FBB7FkEP2U+n4VtjyfYP/HTELQJEZvIF+AN1BsM
SvM73IB7IUEYmlnq3WURH6Ez0Inw+WAjp9YFPdECBK/xHLVAfWVpi6u0Ks/5qKkLcCZnJs32p7wm
HKAm/Sq06eHtkkYEW6Rc0XPTq2lnT0nzPGkFKKWgp7gfzOHgjWm/JZXteaRpTA9UGtuYQjuzY3zm
vXjRekdtGoXLHijSfAwCOGpZnJ+m7uTR5jWBgFAU2XkZI9LTCTjUvfxTSvjSHYcqIgFqn1e9Y0Te
KhnpKP4/9s5jS24kS9PvMutBHxg0FrNx7R5aM2KDE1TQgBmkAW/TzzIvNh+C1dVkRCY5ue9F1TlZ
laS7Aybu/e8vrmqauT0eV/KyiJ1d6dlyH5B0csGAutpU2jX2SeaU2D1Y8bmfVRw7VtYza8+wfhrG
zMNYR+ojEXNip4Me2lCWuevRGV9awVlb+40r9+Mo5is5+hm6+Uac4HVWO7gJ+rUPoqBAW49bUYTe
yUXwFKtqma042C3M+ksFK+DFI1MCJnD7WsZhtOGLfC/7Uu2ysiJSZKqM5gjIFWBlmQMkz03urX1F
y4fBcF5dSG0RCwFfYjsOpSIVwIkxDG2sjVPNI1ca8VDQYE19m+fZFXUv1k8mXEzLm3cmMQMQFiNx
wiAsXnMJy00CKeMQ2Yb5PfAD8OupGMjsgLiKCx5G3yk8R0qPZtsW+Q0+LTnQGAjGGeZJJkmdVnbE
tbx/qQXYoKUxCvGrXrarGEHGqWn7Fn8Ho92oseixw8HG/JNKzAZvQMAMYBjzBroTJrfjFGeXYuzE
Fy39AsNXzYEwWMXajnJrF1VEzom7QEd9Fm0gVSX1l7QvBw+4tCrC8t7XSZ47J4xI0vys0zg234/T
wFOru6/awJgvrKiUV1njiRnYsxA+Rt1QHTdumBKOOOFJsCGIK+tWQzzpb9KTyVesyACPwtbFWMGu
X4wYC93JGuQxmpg0rMQQ6I3ZBil0kEBdKMm/XZNU84yrMB5FU7PjE42LHIuITY+/CfGH2BWtYqmr
r01kios61cHRIxmBHUwzd+n33v2cwJpWjet9dQr8CFaYKsmzyA3HJTCkucW8wwahK5uTUcryxsSr
a+PZwBSrOhn7g1N0wXIawPbEg2dTO5Qw1thCT4nT/IBXHFhn4VpnZtU6p8ZsKAFcnIqCItEbF6sf
G5MQPs/MZf2g08F5atGj6oWqUvp4KxvWSmGohhHrmN1CqnTXadFNz6MbXcV4xxFVBaBwp8cw3gwQ
I6J118/mBX5v1jrrCIFo7AKwpnUxGV1FsYRsyi2crai0+mPWCmpkJi3lSZdZdh8HRffcUXrSM7XD
5VTN8V0JSMykk4cdlThIYjVN9+VaZXIJWW3EYr0ihdjrpXmcslbdRVFpdmTD8K/2c+gec1K2b7sY
Q+hYCfWIU634JGSgPlU1tuWlb547lhxBMyvTONiWlJgeE/6x6gfzDDtdeTckusWjKpKVf4GvpHMD
S/LVn5siX+F2Bf6Mtdy8DkaTaz+FQoZVENPlq7yYiqeMFJGHABfmfYC6M15PvbD2tELdQ970BMUa
wl5Ly8HrHkuwDd+o2mVNxibUTYXpsde5AIXwMFdAbMraRIk7fmZcZVLxGyg28RSerhVmzgmebkV6
24D9rEzYjphvZ721bWEKbRE/hscRfO2YILE8dxMsmkpkM5eFS+cARM1iMo3PRVDPDwmMJozwhMeP
sycODZMJ61POUWGx8kdzPWf+fGVM+MIX2CvsO2sobqulTrKhuOPS7OCxo8z4FL2FA1P5rtMUh5Qq
i8Q6oy2r6T+XQla4zTljMAZSlekuJ1i8hc5C/BrLjtHtp7obg/IK46XW3haTRzOmBLcAjogtEFaf
eC0yOdfx5q/GVJnjtXhzxGVsxl84GNNTV2mp72dIutyvkHRh8FwzmbB9KNi9b/m4BdmNHs94JE2A
d2CsEm9tt6IGsP7fpUMootMZ+nKONcMsX92TiKIff4J//opvCDrzM5PiTWGPFQZ0H8AV4b7XRkmM
8lGzCJKzDFynjBDOlrAG3kh5NIIAnPbFKu39kFmYsLk7FBM7N0Fw6kcXsp+3bU3q0mDswznb5Eg0
fv/l3rE8fnw3iCnC8eCN4IH5KxOpFIMi+hEnaCmbS19SK0YH1P///EME7gXMxhxUle8fgIujK00v
QG9qmavlPx6GTuCy/wNJQiL6s/EwUXIBON7fi9kvXrEKeq2+/sxG+tcf+i82EnYWzsJ9RGaBND38
Scfuh//BS0Nf57pvZhasoP+SsYdQmKwl5HARwC8pLv+GJVG4L+pageydIav5D2HJhQ73MxUJ5NML
4MgCgbJEEfL+ukgr4ribMiFZzI+FO6+iwanOYx1PD6XQA0l1rvuD4vb/zUDkA30ienFv5ZvDw1p2
9E8E2a4IExoHbzponTU3JsATkMT4p70XfvxZ0H7hfqHiwiTgjSX486e4rYm2DUiRaS7m8ZZWN/hQ
EevqM2owjRGDv7YhoVllxi2JFfrhpzXwF+eSGy5E51+fqwA4Bup1YB1/lL2SIhAA8vjdoS48QjFp
wudd4SfmYXCIZtZW0px0ppt2P5HdICAv2ET4NTI1UkTzxDzhWMYVjVvHdNEipyBkVzDID4g1o5LK
+XeLeoLDbTNrIklZZvh6unCxCBEIpum76qb8lnTnHFPHYD4kiJqQrNGflh4u9Iht4BcMJYIrGYup
XNXKRkjjccsdTKXFPRJoedmMubi39EB+sd1HJ3A9+RrAAECjUw/T9wQfgh0Sx4EctWratxlGtpFA
h9BEKUO4cbHdTRAfviTpJJ9RFfAHRzwwz1uFkRCeQ9FtOBDrtxkY9NdHHhWkXiZI/Fni0xx7D97L
zzT91tr6WLzeTzViC1/XyZWr5sXSN8T4oIhRTSBTaG7qYqCOGnyGxsR7YN2H8PhixsfzEJnluLGj
tDnlvaVu2rKLTnPv670H5nFUHVELEJCGx8wsh0eVzd4db8fazi1SGJr/Yt17Wn2Z6pH94AvWEFDj
Q9JF9XNvAtKD3lbmwRuJJfRHvIfsriLWWhjpQalk+j6iZX0wG/7IZDbtk1cHeJppRB0q7sR9X8zt
U0Ys9TmhNOF5WWJ+slj2OdnKKUcIFKSWYaEG62DbkpFDgs1gbWGS5LeSyLoVUc6LMya+U07EP8Y5
lNh1nAHbHLAvXOwoevVFt2xn9MrT3iN/4FgHvNzJJ9Za9xmB1i3WENgVAtseZYtqpsP3YePDWcGj
Nspv41HkOy9I1KXD9bMuwnj4BjACSaPr8h3JECaHhqhfUq2GR/IK8EhWA3/VYnQsITusCLAgxZtU
9suIqIa1Zyj3yojNYe2E/BYIXOEKZ5ZyPeQ5S/HNT1nk6bSfUsu5ih3eRDQwP3cIhiSfxXYQBMqe
55rH8tUvYElrWNXILLBTrjZ1EkW3nhmpL7Rx80WFX+yDNSI1qGo2QwGLaUcKXfcV5R4SGgfxSRIX
804QbL4GjyDOAXnw9m2JFtTE3yas9XZzPmFgo2behOPV094RrP8mH+RzEeM0VrT582i04GOQ1eH2
fTf70BxIhkI0t2qj0jomrftiWpOCKRT1j7HF2mQ4jurTWuQejsPEJPKHb53jy0uJfw8mV9aw1gkv
Co5Ut4uUAx0e0gE5zqN71YMm3FeQq55716O96hxW6+IuDQ5ZvwDXTBAmDaLigimQKywDIWVVY/0a
B35brVPcUAG4sJh++3EBGgDSKFrjVk+y6jY6JUF0DKb2SbZGfjuBCAS0djwf0YnopIuM/OjRTBHl
WdB3dKThkQNdfJGFZ/KayhyTHggO6hMIHYRpSD721rNIrek8Kw4sRFMhltDPA1Lj7kva9M5zCi0t
jw+DPVfQKrrZwJ/HJHvogmqWdOgxtnvnlr4Qp/mF24Lr2eIz3yfMEFzdbDAx9nasQ3D3Ds0+w3Dg
vh2stcu+xh4ROmp4coz8ultYNUSe3xpuf+nQBZIe5Ls3c7P4xPnaviQagoTy6LI0lA24ziZCKpwc
Syt/wLMPNk8BdNU7WAIGzNgRJ33NE4tCsyImcWEDJTNSpEr08hzUZdwW7qDXbRR3X0Xaqm2ctuAy
cIuKEdhDL3wjAfViXeCtucF5Ob10Fl4S2UDDtGYEcvKy4IQSUW3SQtHJSJC3I9luoLSGdtZ0CO6q
TPOhXpVF8T2WMx2s7WK22bcOkUFOdctIPYUaa4RnWRKTg+1lI6MYNqzKSnGW0otvYabEx3nhYQFu
w8hauFnlwtKSnR1sGShYa2kzVxwqkZF4CLcL437zDLQ1PPQQv+yFAeYtXDBkmNDCLJ79l/aNLAZD
BeJY+UYii9HwHiwJVc8T4wvpac15j95tzaCmP8ZjKDbUBV7OFcZ0YIKoZtdjv4/fyGtc4AFzmoXR
Zulum1WeukVtIjAizdtd/MaBgy9DYlygXwJ3QFli5/qs0jFSioU+F74x6TztTfswHdKRHFaodsgz
kjUEXpuhta1usBrD0PKNnSffmHoTh0gCxUXiQyXZVxfOQusjpGbewpqzjpaWsIqShF3VbmNIZrDW
WIFTJ9yT9Br9MI92hv07qVxBW+GDvLEHoz6Jxptf5UIxtKZyvpeghPFatOFBY1V8LCF3XqcLP3GA
a3PKS+msPasoWe7wGIsxhrTC+PvGX1iO9RvhMW5GsGwZIFgdyq0RFjNYOORIeOfZJ99DVRUs1Eln
IVH24WDsVEKAeh+XN4UwuMtTczymqa3Rcw/DJjbi8LEIYrEvUlY8CAnctUFHC07sXNTMngCpR+O2
BCm6FGomWScg5xj5W5g4W9Lay29OjFk0VPPzkOghD1742AAbuZCSSyfJL2Q7iyNhZb5apzB9z4o5
sp/7zJ+cle+CCgK7FO3ZEpcUrDORmd9kWZbFxvErD9AoMweGMirELNNo9j2WZ8/AYykxr8h5z50u
br+UduYt7u84GCMMrETsPoeDaR7GJAdewiubrGED0dTOT9zhc02O6borxqUukOpG667YeIqAv22A
8v2M2QptfERCmM/yK2H82UNzjhFH7azRTbcF3C+XYWUVRO06S2v3arIYXs64Zny2JLr8NeZL+fJu
TBIFKJGyzOYeKsR8yNy2OkdX7nI4y+4rLtoE38bjosc38yWjQHIKf6+KIthIsjFuZe4veyCnTPAj
WDWb2MWh4M2sQeEsdTUDk98ahDbxc5Gc7vo8zYNNbAI2lRR5CUi2lp81fa/cQgtVl2LmdobSrk4/
ii+VYqSdian9Cvs9Q9nsgo6vRIn9OzAmNAXKUO9OM5lsGaYqLB6tgdAE1ErFEV/O6rxoZgZPZosU
uIbF2TUZMq9SWgqc1m253MOyNm4rMM/HFI74FZlX5By4nryM57dvESois5YUeyxll0N5LqfvXUZN
koY+5UmolLjmGKy+2tKrh41B2iS39sBRGXMQrcqGrzO1GNsnwugfmWrw7oQy8P00F8PIuCQu1hwy
fn8/jJs45i6vKbaeJfFbWFAs5W8IDOl3ujhaLT/Bjh1xjzH59D2YZLqH3ltvqywluTcdUXFObgSo
U0u7OOZWqG5+30SIv+ohBDoU+iUku5xAv7ZKDWqpOo6N7hAbljqRegkd0G99RtuZam6KpaKZscjd
DLyYl3ZCjF6RmQCnvnP/1NCId0ALLcyPb4JRo+DrvHc57Wsbd5ZMdQcylVpm0nPvXpFZbCGQGqPT
5FAQJiFPtotNfe2T/7tlFmkf5q5+genCwqxsdWrtYTqrRqlIWXOcq4HIxYeRivsHWPG3LeZCGvrQ
fAWYNNlwehDrvP+ygPG5Pxh2eyC5HbwLxt7dhLH92hQZHqU9q46riAUGfC7u8w5xvck9dcJ+pH7N
JHWzjxT9hxXZ336pD8K0kLYNlyUcboCrnA+Nb9wr1kgat4eSxCp7HYY2YaRIpc9B2LDhb/pkw9E8
byfb5uKJeiqoDOOdvZ8s29QZcuI6nUVY7ZHiHbn1V1xmydYhtGELK2XGX6nBj0V1rrH5/Tp0/2Ih
+kQmAV6gpUW69F7U6mIiIYtpbA5acadN0MmzrSJmG0UMsKVMq3ETJphtD9Y0HFLw7J0hrNcgk09j
Fdvb1KVcMiDYb3okJBdDYznPg5QVKd3kUptmab9YDlnqFzKW1XDWJElwjDyRb/CtICBds6FLjhJY
eal7ZaJc2Ta6pF4tsOeggJx3UHqmMyehmm9UP24wAusfLac3boe48e4M15++o2Iy3ZVVOYzn7JYz
lkAo6t6xLo5QcorjksdKIx0Q0+7EOf8S8XOskCYuOYnfanV8Z9VNVajlTAmXsj2noA9LIGTHTDEZ
tnO5ZYpD4oQtgnMoVNSgAsghJm77MZ4NUG4kk8VLY+NJfOqK2R/OVTTGPKQU63FDky2CiCaHaNNL
OypA0u2stxsS7zujJQIbTor1WEeOYEZmE1Lme3MRH3NKmk00L/9DREEfLYMV4a2j1BPBsHKpuM/Q
tLVf/WJRQjkjNX1jJkQYwMblFxNDXm81hzDWLppSHiMbE0U7RT7ttHmg++aIDZz2ycxoNa1KuOvW
NUjNKSGJX+hmUVYkjvw8ZT0+MmmX7vFmYT/lIyty7mgooM72j11avPgN/eNiovYcQIRPmVuChr49
uzAfGQbNMw+fS8e4bTLLPi4exze5jZFOlCccegF57ORdBPWrJtDg1ZkEjixWYVkrtm2+s1FsXNOJ
BucToxaIIDT9XlG1T1VJL6O1sI+m5jTqFvgBGwRsS8oORq4zF1ChJxgwOwFJ54gvPF0L2alweVP/
prSb/tEUDAJgwNavDMTTvenQYUlB97xhxMAN0DHCe7IyACWlCnnZ+SkgfORwmnRRBa6P5WrAPzud
D8tkZo+QvF6h1xD8n1B61RfmLzyVEu5SS3e4gsswHwhrUSclFagcLgnhSofLFZqUHJfuBGO7KC31
aUT4gOsHMEsrMW+J4fCe0smHP0CA4b7hAt1XJhQnNIbDY+DQR3cjwl/SHiiG8Uu4LHPwIT+lTYaN
Nn8P2KXzljx7+Zx7pCNqX37u+o5223TjK1E5LQHJwPzC4S+tjKVwXr61JiNDrIIUaxFMZZd3gMXk
USxbVS/nu5nnI+N0rilXacIjiVb3Fgohk4QhBRlZmtdUmzTwiXbUDQ4+vBlCK1i2y10MEQabE7Ce
CWFRwFKl6AXXsT0e1QJK1IU/nc2xx6x9AF17W4aWBoJheSvzoHum8E4M4mG3k7p5Q3wqm+VTklW7
9kgyIm2ELphBaYpgGPerIvCC8z7y3PUbPGDEBo/BUXS2AI48+gXIm1MyEHNGsGtmid+bYJ4uZrZb
tdZTTDEyarCwIAa9MgknuVXS0UtybR7Sp1CS9XhuXat+AJyrOl5xjC0G8iF+kYkRGyDOzBasQzxk
rMhjshnnpruWvQFjI2MJVgB347Yq2TGxLt0rC67yHQWPSZIrqpCnjnltxRmWK/j7+ESt3G5UX+IM
xKUlD/OhMtjmkdUUR2MBV2zX4Vijo4/QCoLUGAH3eUCp0ZDDmfI3lRZgj5o54lBGpPs3/ObtktQ5
2G1VJ5iUmMY3kzgnymXf4PUVJcWSas1892NpwjDYSQdoqFoijjDswSe9JstG4e14HnQtAysBhsYw
HEytX2rlsbSTq8Gh01rHZsfhTtrX17oI6xcU2hjiQNM6H33O2XpMeISJq5ovZmXzQvIcK5qW9mkL
jwCoImNPL+tZNcsx3EZ1e1a0BYhkmPrUvHnDH+cSnc6WiNn7ZEG9qUuWW4AG7UUELAln7tuvvYrq
10RE8ZXfS2CjZlk/jAUPtDqAkR4/J1rQr7fyNghBSOO8ym/LcQBFcrgmPV9Y9293gyBN49SjNyQZ
hNWULSAqRjTOlR8bLlfFGAbniqzTC1LMrPuxgfYQMlRbezWVsEM7vE68TNxL2LTkUvIicdssjlNh
VufYmVTnLkSfY7m8g4Ty8LltR5zNcCSjOB8Fp5kTD4/TSJksGU2em3Vh3RtlxWHLOfapRqfwjEtj
dAK/QFa5QIJDB2gZWDI6xSSibjJN+YmEZpIkDJN7EQeaFVJripOOZqdkY+OCZYOCkmNB9qc51C+F
ZQBQj2DGdhrRKnQUzraHv5QFuLzEyLB43o5Z7fM0QI7w66id+ImufpJLqsvST7QaFKqxiWwDtHmQ
PlW7QUb1tB7agYdJzM8+GdhHeYgow/QGSY9ns9YMM7rVkAlfrEJjoV85rjph1AGIuByVKMMxPoIe
eoWONudVLowWhopbm7gv2i4gE/ZkAzpddf504WM+cA/Xq//mV5HeE5iKET8Fnr1OQ5oQWdTyM0aN
lByqnYsjVBmaGJkmV7jZvQyDy1ObYYQdsdxiqwzkcICAEE1QwZv8RFWSOateT2SoEO4UUrf0bno5
GvB/4GpTTqDWo4KcsNQbel74RBTxRW4Bqb/949vGnMqMK8YQPalpkNBuJZfKsZrxBdQWESPQANJ9
TVTIFnmPOsW+yyEzuKxsR/qzuyJXZb6Q3kxHNvrTTuMR2jtz7W2Tlgb2DSj2W/niWHSm41IFTFrR
kkkL81+ABH7xePQL5Nx94DzPTZxs5mUS0wGobGHB82EYLgWnLurqHy4b/6Oe+IN6gnEhvgS/GVVe
fvvcvLb56y+jyh9/6F+jytD9D6QJXGFLogZGwMvf92/L7cXJH2Mf7LPd8Be7/sWmm14LxwQ/hOa0
uBlAuumS//O/HPOfKCasYGlwfxqimVgkmKSyQqQwbc/li/3aABd2b5BEnQzndjmHQ3Ix54QcAxPa
zO2m6nzwU2ciBC1dMqxhggZEpC7J1u6Scd0uaddFGRB8XfH1LxpBGrbVkIut3yKyuyUt23oLzrbg
aO+45/pPzpKr3cAgzTbDkrYddkF6aS0J3HDVCOOWA8MiKZJ27U6ufdktqd0RxgI7cwhKYsHN6rob
x/42fAv6TpfM72YaR+DnhiBwzZ38iWy16LE3k4USFNThbUEuwG1jdY8em/hI7a73viBj3KPwW27J
5pbAnGhnL1nkc0SLYIx2d0KEMTP4sPM1lHG9dRIg2FVKBuB9n2b61fdLhcdbHREDNnsUGkq217AU
kicUC/20NutMbux4sHZh4os731XJLTb6GdRnBw8Ew6z0eQMWdR6o9gEtQweShhKlASO00YDacr6v
uh4+k9Cfc80Yc2WjVTswzU3PVVplsGal276ksOrAUHmHD0WelZfBOCQ7o0vmU1MytV0lkx1viiHw
11nFLQTv3EgXc4fsYBTx1ZhnGXR5DcqRuOglafQP5liP5zpB8E8Fg4GMKD1K2nKc7hj09rtch/m6
I78KgpRuD5OlqgtfmeO501bTgb7Ifs0cuz5loeju8Mkp9LokGIkxn+xysrFQKgK59hczBJydEr6x
qaKiusGY0L7rJqd7tkOr+E40gXlvDX268XJdXZU0RJc22DYM/u4TzwqVISkl4TVqxPKT3aTDTgQS
/iQZSoRa5vOeYtrYGpBnvqqxba9I1KrPM93pNd5nGCFmLBzi1ciD/LK0gM1aNQJIwJhtrAc04tCt
A/f4ZnEXwHw4VN12ilA6l2Y97ALGsitYBa/QR4OzarmFcfiVl04DdaqvTLzmOaLXSRszlBb44G4H
I8zO5ew4hwJm2cHEgOlbVsXZtSmZpaR5PF/lBH1JXOIi40tQL+OAKG4FRfPIaBu+NYmBFWb1nF9J
ckpzqk3QuGyTGYX7KRWl+dQw6j73whxtsdP2F6kv4cbVUg031GPzMz2T5ZKPJDUM3DS+5wZ1rwLC
R5tAxvth8Kvr1Gy7WxIArW3u2h3+acOcl6zJyif5WPUUf512N17b+fmqHStjxATci452lkWEIYrm
iCoRMBOdL0FOEQIFFC5NVD5yjMjrqSJPskJBux360t1igWBe+Ikg3olellhxBhDbJpnUVRmX8VWT
OBYQsWe/FGmBkJ69rZ/aKFn0W0E/3ZGkbsdrjA8MBEAiObheVJ76mQB0BDKY3q0HJqDDjnGmeYXJ
rhBrDCzy8tIgTOzRF0h9Vr5XR/TqSjEjr1Li1uay/lpgKxWsegSIF/bslxOvxk2BX6fBeIyHFvur
TLhhtC6MWG9szFBwB8xwz4RMqWbsEQKpbywsZJ6aNqp6dLhWIxXkYqYW+kJgVqVTXlxc9traNdgp
YuUQj5MXxFuctFvzDnYBYtgHROiyu+1sINRDjZ0C+SGzfEsT6TAMQcrgDFY+3jVvcSNAKVFSYc1b
mKP7UA7ZqPxtIF2DMWzfd9lX5tBS5Hjjiqbh4oKH8z91wB/qAAY73JN/z1iiG+7Lz1gpreiD/+9/
VumXXyqCH3/834rK5daHwuZb4kcE+n8XBDbKSchRXMwwlYjg4PL+F3nJMxdNpb2oOX0HNPEnJyUn
oMLADy5cvMdMkG3nn1QIv5KXsF2HiIJlCng0jCKfhPZf64MxczQM6im8D2x8AlYo17tuZcPWQPtB
SqGFHBJN6B9ofR8/1Me9DeWp55MsKt4z7ojzq4PBTub72EAstE4Za7col5B/rJQ3oh7zmkn9gU/0
F5+JmWDAr1wixrgaf/2hqoaaWnPR3tO/6Ibg9Uq5t+BLNcKXYTTiGxMXk+HrT8vi+ked9bOZ4696
1eXp4nHvsvNhLxJ58D6TPuBat3Ufj/cL7szETdizjXGUYZSHTuf2ZwxaDPFko+XLnn7/ye8A/LeP
5p26ocXYI+Qlvyv8AF3bBXQc7gGcrXzfVr77VA64Za/w/oE6RvLlZdgYM9GngpHlwZEMR3b0psa3
Jq1xYSAFRrtrKxGjt/v9d/v4KjDPIZwBFhvPhBL111cxmeCHZkoyceaN8Pv9oV58Ifog1PExgO80
7uHoMsT60dX87fjgrz7WsSzYgGDwLIJ3H9slaNwZsDf3nSGyL66DHzEzzzF7mayxBQCnV/3nn4hK
mT3qUliFb5v4Z6KetKAEiT6W90wugvMKBoixxbS6MQ4qJL1xMyY9Ru6/f7jWspD/u+JfXnzIAcRM
0vdgB4bvndFyL5/x1yrlvT8gBtl0Subphnuj6zDobrX9MErsgA65S++PLcsYlbdk4hFLGPdBP792
PiUym3Gql9t2ZKr8BHBk2Zcz/im4X/sIWs/bmd2EeYaROGf42prdysGOCP6A6lL/IICS/H++Zngj
loviELPRjyRL5NDRkrh8T6Nh39VitO45pIGXxrICNyJ6HheE3z/JX8nHbw/ShQ69UFEdSwTvsxtc
20kGIzXr+2SmPd+K3lYQp9JGfO49YZ///sPeGVu+fRpnBQksNoEvHFDvSJ1QehLDFHVxL4oQh2ZI
hbN5mmFrjYdMTRjDeQyQ1d7EMT9cD5mpykckzHn1TRmzQvf2h6/z4cejOXYIlCDYhKaRm+bXPQpI
Xw5h5Sb3mYSq9FBPLRhKy26RzWo2gxn9jleAUaKfjjp8QxogU310mYyTzNaBERPNqSb8IBkGiCrb
lHYRPE2zxZ5zk6Drf1Qqf7u3fyWr8vT85S7xbEKpbNJL3h8pM2J3/HTc8I7El5HJisB9H0ZFjhqb
Qle0wUECDjWPSREMFLYdrC7UrbVrbX7/3D4c+EtgFgsmdBjy2R8OfCwVKAmnyb9jYp7cDdMcx+s5
ryTonXYwpUNXaCWbws9q8YdPDpfj65d978N1diw+mnrB/pASQ++PDREn+T3Jk7aP9bWhPykhzOqE
WWyit3U7BNE9YnLof0jgadasJtA9fvZR+b2wnEofZ4YPzV2nshgXsLFyFRMziBNrnGhc/yLTro8o
E7PZMt4TMC3r73M41YRfBHlubUOrVT42NhaT2UkQZYA/2jhEmxq/H7XRGlIbLiq4k93jm209DEUb
TK+K4wn/+gyYmnuY8V2GEhit166QMT4MSM5KsuQZBbfdk1RouZ51J8P02TFEaG4dxgT92q+UGC8y
iRHidT+adiQB8JmrYDfj9Sa2ZsiuUn3sMumk5D5jZoOqdoytFLih9XURkFXQpsaVUiajBbeMu+6K
I6wa1jLpsuKqIwvYuek6t8vx/C6nGnOTBsv5A/JuF9+5jBz1HR2TzM8CLd3sriSaDFGZPVj2KwGj
PrKYiYFfjH+0OTi4hztZSSeVBn0R52uIkXW74Z3N4RlvCzVln6oyexEIJYFGYJAWq6HI4+HUWDIh
HRm2tLnvIkaQmwz+dHmeYjxZr5RiIIbN0Bgh6N87fRiOjCcoPMgxrLWtLxBfYlXph6q2YT/FCoVR
mypxZLasrbOpmgx58/vd8LEICS0XXIsaD2SKxfmuuvQB4z12QnRHQlvg7YkWd/CSyyytb0pSBibW
qo+cuYQV463jSbT1Pi2g3szoMDr1pZ+sjCyGyDPnp9HzI/GHU+5XRganBl+PtYOegDIk9N4T6VWK
CjXuiOEmw2LoXmeGVxBA5qFpvllp1OOdD8iRw+hKuhrhWSTiPzAaPpyyfAEeEFR+CkUCaN6dsiXj
plLmZIoMM75824xhgrnudIe58BT2xR9+7sc7BnlCKPi1dCLLebBUSD9R+vHBCKVEC3QHvcUbrgIm
8e3eLt7IciTeWddNPcJ0ZS7bR9sgzSrcUjSEyEMQMRD+w43+4ahcvoxvIbvhv8hBe7c2bCuaKBf6
4K6xJdHNHqQMjepTFQySnFgH8aZLpgEh1CiEiO7/sDJ/9TheXj12ZR5m2pTnMDNc69dHAV1rDGs/
sO5Kw4uJX/EDCpoir4BL8DDMU+N7jYvJtHOYqwOF6EmFT3UZqvSR3MvG2P7h64j3hzekEIp1l3qd
mKgPb6Y33Bjkr5rvWstqujtlx5G9sxbXN4GyUE3tZjYTpbfJYFfelep1VWxh1PUxUwjDdE6e6Yvk
7vdf6sOdCkaN16uLGs2ioAnev6BUO1blEXxYmFBEcA6cov687YQ3nEnJKXKUqvbI0Blro9xQXBf9
Hpsd+0+b9OMecX3KIkLWWCtofN7tkdnrZmz29XBXiUhbB+X083NVgqFfDr5nVH/Q1lgfuoQQT2EK
Z4tluaDn7xZGCqk6oNLq73Qd42xTDR6GLpFZMKTuu27Abq83h/A6QocbX+hqaov7wWBau/VV0FcP
nRZWuQUNm/ITPg7FeNAI1eEXjXE8n1J8yEBz68Su61VSGGZ6LVtUNsA7UWB94z7DUTLNsO07YEKm
x8eY9Al7HSGMmu4iadjJH6qGd973yz5YcuWWEb8NuxsfuXf7gCiTKffG9q5HNmEigg69b3yZ8ZNM
4zHH+7FTg7HO53wIXjLcDplpCx1mp8YpfP+y7ypHrz17bAixx8dTHbNkRE8AJmjOf/iqH5ejx5bF
hZNRBpGh7ycZ8WITUUeGpD7ph6dY2njPtqFp3WWR/zwgJb4GbSY9pTY+gazYx99vhnexDMuD8khv
CjizaAlQmi7l109nZyeVCKU5yrspwSN1qpz0mgLyBSJNcRVrOiBdkS9nNZ5ek+8yHB3lWUczLeN1
1kTJn7qFj5vC8x0iWh0LS22MSN6d5I7baAiD/4+989qRHMm27K/MD7BBGvUrXYd2j8iIzHwhUhW1
ptFIfv1drO47qHCPSUf28wANtEBX0CnM7Ih91m67Z7/xrDYNvLgcqJuMVi+adWdodUM7EXFh9otg
e042jtEQ9lmZ1eu7kU8qj1dNH5KFEmEhgHlsc5yDg9qeZ/teQhS8lvJfnrQ8N5ujh7KPbkD+eP/0
VNKTE7RZ/YyTjvErIWKK7rPet4EToFpz8s8OhNme0Rjq3L9QOxbelXrI5bJGdbk0wFyMHqyL75xM
UWFyFOXPVDuGLUdOiP6fuvdaZ9T9AfKGeWX3vHxDrmPwYlzKvpaJZcD7Ox7ypB70oeaC5WAgPI9V
+muZIahOiIv67kog8cHtkagu9S1iCc/Wz/ZqJ4QaYZd+9pwQH2/SwkGMS9i7BfeBiCz18/3vl8NH
d4c5weKXgdaGk/T93Ql8h2RcT+nz0In5TZYQVY/4DPn6DV21pvr1x1fDAYH0eNmiGNs825NV6Ri4
VIzJcwgW4zZFzJM9Oi2umNCIe0Sfv7/aB8+SrZ/BQx0LEpSmZ1cDFjBHuZYkz0mqYncNriHsHxmD
K5wAQZ2L1gA8c3XFVeKDUNnDsZ0isU9Iol9EACZiFc8OCx+mi13YC7ip/Fk7Cdy4cIpb/TFCUKU+
gW6NXxvZQnoyEUS6GwbkqvwOmhENKlhphb6Tpmz0KyPSH/46kyhgSa351/kzcTT4VRxz7smJxpj2
sSxz01rXhW2ptWxKc3pstGKYt10VG4utHjDQu6lwIrUXpWyeJAj27A6Zf1rmWy8U2pUP5PKVoVXm
S/TFUrW4mBNvgHyW8Le9E63GlFH9dI6LA4ZVdvQ5QX3S7QSDzN9//5mcLwGmb8nwAfdRY1ti+LMD
IXekqSVOFz8XRtKCYNUFsDQEoyHA+YlZqT+9GndI0R/xMx8H05vvF1wVoXWJlfCgcFRJcRvHVuV9
VVnlzBtXZMVV49Lz6NwWXI8Koo5oxxAXmZuGpA4WONernUa+SuBoW42NzF27csF+JmB7Fv1kJcw/
XH3LhXmkCKU51haHlfc3inkdpcrZcE+cRfVblyWWvIUDMO/8yHC+67LRqitXvEiLlktSUUSYsQAH
uNv3l6x7BX9jTtyTXjEHe+sMAMMCmblorjDDzb5MKLGah2JqolddFoW/i+Pc/muK6RZfiT7Pj0l+
Ca4bFqMCJq3Ii6dugzWmMW67J68ejO1Mb3nbUfRa5cwpHVEVMZjLpPXKnGZr9/vv66OHABZyOaL5
mi8DQQTjQzFNo3uqGDraNoCXHwvwlUQVGDZAzUIandJB53PYLQPja6TO14yOPrh7Mq6lYMBHx6I6
e/Vu5eYzc7n2qWOw5xsAQnGPXvKzG4b8oEJ7NNhA+PKyP81EbZMtA3qpyXnGwzXPNnyQ09rkVLVz
KvPJh7mlwhoZeYvoPEbEpdX3cHzHmklJoZV//O1x7aUDt6gWufXzsi8BNLlGbdon1pYZIzItZfea
d+iUd9giYKLIerOcNZOU5lc6MTGTV3Nv1NNRIlZkgu33X8HFngYmgTIq26hPk4Sg9/1KKPLIt6SR
GifXGcJNIuvupa3i6GborPbnH1+K7g8CEVJLyrbn1fUoLdpqohZ+AnTXifXIHLDY5lCv/a8xIzjN
6+8vd35CLF8V+RxWLuQ7rLKzAAmo8WzVfaGf5spuphe7QWO07ZlGwp4vVrNmgmcZ4vDKer7YRem7
LbUWXhEriyLT++fZULQiSCymE+GNiI4Fd6pWtBqq6lkrmhHx/zipzaT0UF7JVy7WElfmfklbSJfc
CxM1hDJTaWCbdwJB2co+QBs02/vBbbT+PtNKSi2dphoEUNDgy30Gc7659ml/8MiXvYQaCzfHqXy2
nMO5HhDd4xEHLjG/M/JEYhMS580bPEF3ftB0lfzqNDkm96o2rFcdGlb9RKk5hs3ep8hPNYQ+f8Ft
jFPGenqvO2oNwxO3LfHZ7e+/jg++e6R3tk13kE3wIrkLsYtVi8795ISTXuz9DNVHEJmtU0NV8HJn
86eXM80liuJ6zKtcPBkPo7Kl8S9PRHwxsygiylHqZIxqrvUyFtaVr/Dy7lhHmCVxmLLY2Obef4WU
iqH5ZnI4NZDfGD8DnduvO6vWrX2bNMwP/f7ulk3in40IYCtoDkmX2c7cpWzz/nKG5TdQz2x56uxS
gxMueH79WIhrLcHLT5yAiAAMvyl8AuGhvL8One8KLJTF99V5cbdLpdc1gbtYFxdV5Hwdc8NMYbJY
dbynrMSgxO9v82wazUJHgKYf/QWzKtaSiS+/7x8VgRaEbpVkc3cC06ebt1knAfR14HjnIO8zB3W9
P4IFNP0OgdKk66nLvGxiw1BjufvrAbIhhM6y8YdNPGdgRrtpasfHqvHL5m2y/bLf0UvqjC19zljc
lCNkNIJtq7CvVBM++j54khBymE0jyzq7kUnHn7MJRX9ShWd/tVPh/izrIfqrdT1GwX//1C7jjKXu
umSoYmFO6ecXk7OTOImI+tPYaeijEYnZlHQipGJ7Y4EvBLEX9tG68dsS3KHBcPcugfIZ3kBlqesr
e9Tl/syPYUjHciw+o4u0Wc5doZOQdacU4tY2YjDjs1WCLSWHDbGEbtvbNBmNK8vxcl80bY/1uJSy
2CDPDwUKiqHjl3V3subM64PZC/MaGKEbPWrJ6N4bmYlR2O+f+kdLkl4uZVRKEjpn4ftP1SoY5ani
sSWo1tp+k8V56e2spprElQt98Ck5y60RT/27sP/+QtGUoGs3KtbEDKksoZi/Sr2GYmehy2uZwuW1
UPEQrpOnLyWl88IwHk+lVYAgReCHqw3mDNmcBLnpDiUBa28///4RfnA1wlKSEo6HRVqxPOJ/rPa0
t4cOZEJ5qssKkGjSmgXigxlm850PI8He/heXc4GyEQx7VB7P9uxpNGDAUuw/GW00w1qq8Xhl7NKI
C4HylPTvWsf/cimQ1aPepdC+hEnn7Zipo2sf+3F+Egwq6Q8yFpW1awcAufRHI1GjmBroFACAs4vi
yolxNh27bKUW4EWf41CnqHmxlVN54NBQbXYq3QLLqdDqwN5KUddRE4TpmEKqL6cIR95BTXKD0Qla
YnzBLfgWEnD6SkspBw1X1ukHb3xxGCWZMWkJXITmbZjrsmIu8gSZkVxnQuqLu42fafSkcNYx82v5
z+XGQO+H04QiBoyzi1XaQxNMbCtNT6J08y1avTBduYXTbQ0c77BGi9wyufKZffDWPQHugodP64nJ
hLOvmp6+GWuhPOEvUG/ZhfeOFmZb6aoahhm2I0yax9eKSR/cJ8EP3/USjLCCz77tpAxdlVtOf4pc
F6IUoMWNNSXGLop7PG6HMXvUsHHHawHjECBM1Xgz4CYd5MP4Jezm4daUo3nPfFJLdto1qzZptfbK
PvbRT2R7ZqzXQhh5cUpVNcbTJsHSye+ZEELG4K90bRY3yqnVNtFn50p55+8aw/ugCWnT3zmCudT0
z4MmBpNJEFzVnUJVys962uw5OoDGVgxiHW18rZmjzpijxg2tXNdWE+1iKbKvttfb7q5iquMVvXgd
B46em1Al9Xq+QdEJ1cNPgMrzz0+MXGbWG6PwQOkGuKT3TtRmT7j6+UwrhMP0x0HF4huKBI0eL5nP
+X4yWwonLARbJwmfyNsxA9ypwEwz21uPStNOf7pd0hki4aVkawKMO88mUfr001y55YlfQi2sBkHG
bsl8naKbq+tXkqvLnYG0hsz17wDQo/j8ftWgrShGrXZKksk4Q/UWZdVdjD0hJDCYVvEf70O0YAmZ
qDFCLbxgWEQi9V1sjYpTXAwLUCf0SympAmA/F0QdVKFrOoGLaMFfzm6KcBAXyU7O6zAFeod6snXt
mHdiBLFkGS5OIS6Onlfu7GKVcSGKtRQZl+3HOIcijL5rtFZYaMdh7qenCkM0EoUofcSRzKIZ76lr
0eeHF7ThR1BDJXQ/DxmiVIMN2zrhMalcZayGvlP9JgT7kmw0ttdpxVwTfoZ/+G1StDVwrKaljNLk
Isg0bCDl81Brx5RVsvX6cH62ISv8nDm13Cv71sV+zrV4ZZZPfxTV8fmrA5oDV5q5iaM/QVNZz3XT
GPvJk064ydpJzzaSmK/coWDArur3t/nBs100Pgjg+A2oB8+OEhHqvcOmHB5RCEgIVGC6tKTNb9oa
DP9gKH37++stf+/djolgh+OSnJa2CXWds0Vo6kA3GbLWjm7j++0GUymtBQLm4AeBSYX7XDAYyhCm
aaXxserL5o/fKhQPQhbkQwYFz/N4sB7oRMg59I/w2Rv3JVILEdOBxbmlbdTk339/sxc7Do3EpX0J
Iw1X7otyjpsXfasi3T/GRNgGAL5YhOz1xfjc51aeXzuhl2d39myRP7D0aZSzOM+frTMA6AnNxj02
Bh6ykLbTbg5sTODTTaqbnfOjnPjnNwkKNWzRXGWV4hCOFWi8VlAvXEPd1tKVvgwfXQkVP3gQS7pG
+khNzb8I+tvE19yk8hy6je24wXa22wF/i7HKlO7mj5856ZLAM5MRjMsYQEgtSrD8dY+0QTBemigq
TCAXXF1TW6r0CdLDP78gITgVBSQGl58UDObBCtPWPVYCP8hAVqXWr3x3Gm6Qv/iffn+xy+WKuTfN
Bo92KpWM8+qJFerTolh3joUl5K73Bn+VEFftC9Wb+yly9Csv7nJn4nq0MEkN6cLT3Hh/ZhplolXJ
UDjHCK3uKs5iY28IPf0Z10YF07n3Vy3c7P/iJmmlEmVydH4waOLmgl5t6RxVpozhIZqK7HtratWn
ONa1B68cXedKI/6j20TUSJGZcgLllLNdqVdDlfEa7WMRhybuGyhRs/vR7oppRY20dR9tPbb0IGUe
srryvX70RklU0PJQ5LboXb9/wiBIm8xIahsLEPTB6wiLrGlvoIdO1no9zndVXKvsTyMhmgUOWRuF
PpI393ymwkxx/bUSQtR8iJiDVAqig++PD9WcmP/FB8RVOLhRyYEePTtf8tQVc97a9hGbhWQHj43m
N45OcyAtA/8EOKXPhXMVhGVf7oQUFwliLRYmSJbzqzrLDI3d2kdABMmzXUeTe/Dyyo43els5b3++
JknHCLwWR3tqp2dvcADPwuitfZRDbGzdKta3M45rb3Vf4rtTjNcoX7yoi9vjxpYNniYMDZLz/M/z
1UxFsrePwm5zJ8hM1X2mUNiLG/oCIKqKDofZWzvC0uCh67UyOUahm01rAjs7XmdS59F7uluobVoW
Gi7o9pzFb0aKOGRfZI0XHZMu063bFPiU3DqIjmVQYc5dB3bLmGwg8LVA+Y0HELgerccHL8CYnilp
0Ei6WOHqBWUo9TuWUtK2TvqAu1a2eAjHnr0hSyrFbnJlG3/OZtECfBDoreNV50i/2eRh6LXeLpqm
1C+CEm/SCotLwxrFUbhQbjALKKHZF26R2j9LA2YqTtBMu2cHSTdQbJ0OI5qfbpMPL2bEtCoeD66M
zTfaZqqEBeiRGn4vGiiZ3iZkehxyXzOiXUc2XtIVQW2lsOEqckXVJFUoW4K8lKHFrLKmS2NlFG3R
veitw6QNTtOec6Lasbif6Hjj7TjjzMUNfRHyeFX50oVOxzyORFAP+Kh8NFrb2Ha42d45+LN94aic
NgI/XbB6M9tdbqq/2tb2n0qFXiDo7Irp6WHSDA6Uvu/Fp6TXVbdGzNE8t0nq/arbESNY1RjlfIpG
GMpt4ISl2AN2yXDnFXmltrahTdq+teFiU8g4zBKrr88FMc/4pg9y7l9RyBdfS6vqQS31bo7LX+1h
fEDh2sAdq62h3kWARbdp2hpfcUNN7FULKygJUgm1O2hG28Zt0UuwWVh0JKeiMBCcJsJ9EoU/7gdH
tcS0QtU1H6kZNut+tpJjWlKaCdw2gvolk2LY12iWsa8JtXHfDn473bcwwkZYSxVtvqKtMd/VRqfG
u9tpUgIXGxAm/D2wCDj/lhUjEZEcoARxYY//DMNlVeCieqhptiWPDbgc81FaCevSiNz4jvlsqJJm
NodY5Oh4/kZuV90qUzQvEoCvvq9Cd9J/AgA2k++WrIf+RkAkKTaqNXAb0nH+dm87GcLppd3NoJXm
DiCZu3TOX1w+YnOnYOnhkYWjl1XfTfDs48WVyG5XfQwz7K6XdhUOQeg1Q7KvCAox3y5S7JfLSLfA
zOFN292l6HN4dyJ9GUnt3nwMkMwA1GlecxinIawXMISrxFJpw0hC2SrmtcsRFrns8nyV27bEPC8G
tQpjlOwD8mgqCvrSbeisPZjRzy7+fSsVOhgL5rNxYh+XyaqMwAgFYkiLH92sZIy4fRzmTep44YML
fuzezweMwCLdGypUvQaeMT0cUrxhomrGgQZkxdswFdXL4MgiuaN1NTdbZsAz/PDaWc5rELWpsQsb
p5iOY0uda9VGzVAdkU9xBjuNe0e73AJ9JlL2lrFKw2eVUuc/5J0/Zquwrhc4tjmFt3ljAPF2WgcL
xTiW3S40K1/DETi05xU2zfqbBb+q3PInpnKr+SFuQ4JNr1k5Ta9ul/0STXZTF3c58wyYaAz8+zYd
Iucw+NJOg2ywtO0wDP2xw6SlvLVmsrAAPrJMiQ3qUu59OwG6O4z4yScq3DjTFH3N+yLvmZH0vepY
Sn45TPSofXbx4/pVM7JuHcmDCoiVnY5oGawEmNywzSxk/HBy66dZRTCUy0hE3cmwIoFZFfjfYs3U
WNmt3Ew6Yu93dD1++XlRg0d3Rqtd6T2mUgFNcw3gAKBoLHmUoEsVtH044FMUR8bALE2Ec2iAnCVW
O7zFIVFUCUkCVtQUL1FH07RlpjiJYs/bCzdBs56aY48bka1jRvUzRItRYDNVJfm9PSiptqocY29n
z0aIn1SEV9Gfnq9Lpwf7BIRUSIjP0xocWugOqMg6erWo71qfWcbA0Eod7ITJSNNYlVfCI5SQZwcs
gTzTFqgWBRdkU1qCtn+0DRgKKqLRN9Kn2dPqTZPP1bHGzgVuyqyF4SHEFNklWbqvEdPrh0GN+bdY
75NqjY9a/QBo11nzl9tPzB6UOtMYgJwBoGnNsymoz0yeEeMnRvbCERqyw8em/IKLowDA5SGXzK3i
vhAlxWN44f7XJqGbiHjI+Il2rcbSe7LcAJa/XNlDUhWrWosLOGlm5qy10Jjf9DpzdlieWhSa8qxe
d33d3eBHJZgBHMkIaSfMf/m95qz7qseMsUsH/6vC13taoIhjdxhsxiWRjA3mY12l85M2y+GT1ccm
7nqTirR9YVFRxTbJUJ/cGufRVdfQ6gF+rsFLgXAKJsbtjWafjWaOj3cTJi+Yc6GHwb36jqnaFuNO
nAaaYAIQqGCNDfizNpB2FJtfY6wdnVG/QM8ckW4sUGM3WkdgOnaTXm9ATHffMk2vtR2q/7mFHVZ6
E8B/fZ4PVa2cG3+kjM3UIyMWgQCd8ZAzxJ+vQrCCJnZvHlJHIXXrrnUrkJLM9H2PpOY3jNQhYdlX
GqZjsjXGQ6e7CUNmpkiDUubgpYnQ7Z3bTtMjsP72CVuo9gkph37HKZreknPbAKkFZDPE2mwCq3ko
UuTtsftpmLtfPlAtXGqbxL6tohEHVmpB/ko4xbCumsQ5+KXnP9SzbzabQdTNCwIRFzJd0j/VRaod
CFlacQ/CtfyKd3h17EglTkbpdJusLEt3lWF/bjGwgBNGAXQjuofQWK56/MojOGUSQopknucbckXG
9SmynIaxNHbkB1Ew4zOwaBOls5GFY5xs8IU7R83dIZ9LqDiQ5xYsS9VW/Wp0Wu9nprpvKTWIT5rq
PmXxLO97i/6dzmn4E0YQpnxu2u4wshLbRM7xKbaloe1Ur4GwsXFDWoG6rqA72l74Gf5MyEScVzJ7
x9XAw0C5sVZa0ZX3EX5mP5hY9Daj76n7SY1TYCVSPuZ6891RKto3Zhj6QRHWxgT8xR3FTSwhkvc4
Y/JdoQtp9qM72RufsJbSRm77W13L8Ea0J0wkHKXdMsNjdHtr1ozXnqTzIJzeIgPEZv6AXZm9x3Ig
tjekjixkEdXeZq69tFvVQOU3WEuL15TGwDZrSiY+LCPKN9i7AGqCV5AFs5HEz93QVUfRjMOhgly/
0Vx87VazsGbjvrcrWN7+6LBSSvmI3a4L92x67LJB3FBNSLdl2YBIjRnk2hpm0W4dW3bBGFdQTI1K
3UOjz3dImeZ7fB4nrqrKlZtXVrHCt9L4pCHpCBhDWagQTYrF3OREn0JH3gss/raFX5VfwMOmOtGM
zSmqmB/GVNiLysPA6Gi81hJ87HHe0LQVlUPcJ3EBflDeWCW3c+s3z/AT5p960ZlvU2HhxB0PbXhI
x6Q/2KnmMgEzp5+6LL/NUit9g+EjDrBWsie7Kh80o3FGav1x7DDXWtiffewh7wyX0QLlAlTepHgm
/GDvD79EzWTewscdb1OXeHMusgn5F1W33ehmOJnOXvHigGr6mobqYdQ9dSeUym4dGU8vqMCTm8q1
OhQdojb5VJjw+NQPpQYJsNIY8wA2x19DxXhnQmyvIKsKf9slRFKiUlANvcE7TrnTr11rsL9FDXZn
q6mU851VV76EbJMQ1SxYq9cYUIwLCsNEUYxV9Gdmw/11m3tM2XSdTQM0tLNVCzF1N3TW4G2Z04bJ
XyTC5t2q+QfIVHer505zV/gFVtPMgpYCyLCRqtsMEvuNmhdaqK25J6uxbaJyD/KTFON0cmJPWxUz
P62XPeHVGGOSl+culCMoTOXBSfifMFml/RlkovVfoCB9i0pG5XCJiNp+XZTVXDN5a3kLpVI8Ek80
3Z01mckp1Sz/TYF+nAPWkD2t6qFNX1JcBD65ZtTVa5xavHs3aryf+ERoey0q3jS7wnbZScJwwHdu
0h5GXiw/pdBucuQbECDf8BP0eg2i41DHKdrIVWzNGCCPN/MUZpPEWpGk9AGXVwMufV1khnzrXJM0
fC0UDL8GSPpsupuaqCnbzYNbO7CJ8ti471JGi29xMxzreIeQDZe7KR6keSiZRMpfSyW0v2zN6uZX
xOD+sHWokuZBnBaUCeu4VfGeVVB/0axhPOl101YPUWn25kprjPEeM4VMWjgI82dp7+tkWNGq7/AG
wX0dISwjyoypmdsWo5sdze9YPo0tBYJtweCkvqsrXc23Yk6HdValol2FeIkAeIgYrl6PaLAqXgh1
FLnW1diQVTEM5N5oiYixPS+0cX6hxKuJ9YAAvN6SuLHxhnyFvgAEeesl+ay3W2uhweB04AE2S7YW
gqXuoBiwkvdE4CMHspeLCclO0lgZ+4NdhiqDbwKhGhiD6U65YGucW8UNKra6ISMsGFomxqrEL+cU
nONMSzqIZ8Z/17ph9eaacSbdvgtTDssKS8NscH0MHxIQMUFl2qoug0HL++p2wkoeLvls5Ooxr5yi
/Yb5tNFiiIQ54S0Kw0mtplTLjH2Swp2MQ6cdHuvIc2tcgwrNIvHoKu3WrgZZ/7CRO0HebHE3vMFR
KdaJJzQi1AfdzMvmG+WK2qpWdu/BQit8u2vydZkyPB20+uxbOE9lTbcyBjxcH2YZu4O5GmRVpD+p
tzgYoFb2kHM2OkYt2wCKejQw4yfc4dDhld7ftGU71WvCIyacQYFBlF0xWVCHq5LUkMYvwVArmPDU
ne5lNuzYDbS6Sp5iSavnW45WPqHtKMqGhM0Uco3qticzZojL3tTVkJuBjtho2te9oeJtkbqj/up2
ShR7UwlhbGaWWNcEFPpwROx93MtW3pDpagf+0tOoe80ivOdAlPUrWM+Q7L216pdKCf8R+25d3rOJ
K+NUJWipMO9oSSk3aK7M+F53YIg8TpWedDhVRzm8nawnuAyI9KjXrUxlz/6N5KNcIGkdTDCDIkGx
z6U7Yuabdnr8qvtow6j3dAnSi8bPYTvMfopxIsOv1Rd/lpnJGCDZmLo33A57EdvsOu119EFfr7C2
GSYGzAYOW7uVtr+BEw53hQS2ngION9f9NGWNb7D5Gp29yUdKJgH+J3KKge/HQAw3yuoWzmDaWTRC
CGVwq++dOElvzUmPcWtpCnx90R6284OZVpX2U7jtnN82nae3DwNiN/mtl0qBM7fKvt6m4TJznZtR
yrduJiOzlV6lmi962JXhQmeM7Ke6Fba7AY861YeORKa7MxHTQmXjC4xehnzsnO+ZDcX0LvY7r7mV
mXKKIM+UpX7Y8GmjGxTlebkF2jxbnyvskl+pArnJqqixxTgoABzODh8nePhZliTjHYUhEzAtC7DY
OCYQiaB3vLIsAqWmkQv7kOQAk4yz98psnTVvhR+11o3l8+5of6MgMb55SnVvjMYW7Sod+LUbacQc
1rhjQk1djbUyqydEfib+BrE3zd/yKMrLZ2dgvX0J4TaOr3kTNp/cSJMKtU8V1fEa/lyePSR5y4hG
0LQzrG9yH0t+TnxdOl8U89HZTYi0Fcfu2PTjHdYJWpEjBStn3Gb9zFdrm2fXbE3GNozXSsosbgLR
OIDHA7shkXni/NP9dI3kXv1gILJgvkv3Usf/YgxSpE9ysruhBhlYKWSBSeT0+7SNAUpAFDdrc1O7
pRcfEmiPEla4GUefi3hqrU2Hy+i80XLCwYGpoMbVvjtMQAICdtVAzmKRov8oy0QkgdKpQ+4ZvpD9
CwF3Ou1BleTDL9FiZrfLifpMPkAHVv4eGrnWPQuFoO8whyzf+1l3y1/tnBA6BaqtRzL4rCgadiu/
XoQdZd9xysxaKzXyltAUOwPEYI6lVWg09pYy1Jy8URZKfEDpnSw3+M/K+bODQD79UVidHe3xhe7N
IKwAYzx3wpiMb2HVgA/JnD4txiCi5pZsG4ajX9nw2QLEZGWUdJKpLQ7TVOOkjqS0GQ0KR7X4HmaV
HmPHMSyuG9JBRIWiw6sfUymSLzQu+DLZJrF/be2pJ3we61mK7QTwI9qqeMSnNxykp24Fg13GZ0zR
B3eD/ZeZP2lFNdRs97iWrgTNS0y2nVIfD2Ma2ji3m1WJprNXer/y+qi3tyqMPAqVpVmL5JCQH995
ZVVWN90wznz7dSzTOmD1D9ykFU+KtC0FI3YX9oJZM0Cm9lA/wud15E050XiPgtbzOsKPeeKqJmwk
62BOXqk9+TLptYNWkES80jjs+z1iD9VtYq/sfwk/8Wfsh9ir13MKoHhl+hX4H3pHVqU+SXdS+X3C
hqZtTKdw2p2KHKpwy9wI45dDXrVBr9dYb/dpWKe7qVYh2WalTT0ZUNt3zkEUdiz2eJ14Bcldq2Fb
N0B3eZS18sddGmZt/41+7uQ8jCG1t/tQzLa7YmKv6/4iOUvExp6qWB7yNMnlyvGn6WXoy8zaNuwI
+bbK6autMUprw7WRaVb2zNZi6o9CKAxiG7zQjTsGFtOGMeWkqf0fLHQ9O7IX9f1DOxSDuYV96ev7
oo+jHzM1NQdr3ajp7wwzT8ZgMply+2S7vauvzJGuSUR8FlNN0fvaInidaP9/KYHWGK/oqi1SHRlC
CE3diige/9g43mOGB7mmAM5s7nV8id1Nb0fKcsiK2aQ4TGRRP0npkLasyJaW/+6CVLErEs01Es9a
7ErqfcWKr9foNgOj086emrAZn1L6bho5lOisHS7dCdbClHupoCWRx9yFoCcHpnWsCBADrL2a/t6p
m1fXoYkxzVZ3TOSEjD2o4e+DfAZo07+IJEqPBG12fMpCjDKo+zPSHX51itSPdjQyook0lkraTi/0
ZoDc2VQptcckqfwd8JCm3xbVBIpy8NPQf0AWFTYbrIxxKgQ4Bvu0YxJmHAMtM5dSjp6BVd83Lrv4
JulhxPxVFY7fZSfKY379maB7cop1j/sIC+nGoLwcuSvs6/I8eS4zl3gLso3Bkf+f5uL/x09ewU8i
+fXpK/+/+ZMP8tfw7f/svxV0TJL21zsa9b//2f81ztX/xfjNMt2IkovS5H9I1K74l227Cz6S2W3I
Jouf7n/Akxb8avqBoA6A81E3MiGV/C+KWvwLmRb/d+a1mKJC1fcn4Mn3IjMMCdAJmajoLA+9sXeh
PLU0ZyTRgzyfkb2uTCosgXCi1388lqd/K1b+yV98X339z0UQM8Me4D5R67yvvvbVoNUMzQPUz6gR
jm43rwnP3VWdWf3m95fy3xV6/30pQBporuAaXop3qwIkbhqZ834ckj5I8iS7FfSoAqOqic2ipN8X
Rqvhf2VbxFPTteb/xeNEAMWPQDGHzMG8mJ0U+ezZyhHNHmr8iyjcNy/p1r+/w/f6Av74cglUwkyT
/a1+POtOt602SZ2oYW8biiaS+dr5GL9JYbiBPjd8pf/3g/7gzZmLR/Q/NEh/X26ZYENMgRpxMc96
/+7MqMFtze+oqCl8r6KsILOnIVPcZIzJ3+SD9ckKVYMhCCeFHtgmEMmgyX3aFkXWFu0adHcSuCKC
shxj43uQyvWx5KkGCrRY0uEBT/cEQTf7fU2bFgeTFvXfQcAi+w42axcNXf9XaXkUitpeF68Q8OqV
BpapWDNAZz7EDUM8ZpyZa6lP4+uU4siYMPGORpcUgP4wweSLY+fRG8CHCuO21jyGEfZ2NmfnybGx
WxystsBHsI8eJO6QAbxgcGn4WQXMVzVbWqrzAaLxvUy1YYlg/7LcnDzL+uHM3rFvKdgryytuan38
Gg2W4hKpg0kUfxMDv3md1XOzyxpmZluoMnaXql8oEZuDi4NXPTnaOqEQu7EEzlKK6PZhHGGh+5oT
3ojIfHUBj92kcdKvmo50KxmGXyZQt5eRvHc9GWn6MPtN9NI7Fu6+Hhxzf4goy0cY3alwwNolD9GK
jfF92WHVEoO+w4hZISWgUUTnEy/dhY0c+QeYx3LcIsj0Xxp38NZ09rHS9BL3f9g7r+W6kSxdv8rE
3EMBIGEjZs4FgG3JTSeKonSDoFgivPd4+vMlJXWLlEo8da67o6JLKpoNm7nWv35zXqtpqp6VtRZq
2HMy/v9glLbyEVCgvQRb4vc484wPpJaNZ3mbDHtVkCwDTwDPN53d8ywsmvZUkRTJoI7Y2mKCB4Df
MlB6RdhFOpXaZlyoLkfQyTujIusPM8vZV+JEHz4NiQoLy1cX7VxBnHObxM26KZNKAwctjCBuLPQI
U6K5B6rr8JwsqJbRDmg+Ks/z0F3Ep2Z1+ltjENke5y3thJUWRQMAITm4wClIf+ddWYhPcUapi+0+
Zk6pLeY94gf3Wmqydoqo29MaKdXVkC+B3g3LKZox/fZd4i+3LSXVp8oyQdQTq8ZefqbMbRHwnpGD
SITMGltXid1tmSBX+I33tua5WvSZiXF84Mc+Ynh6hFeMN189XROx+CElOMZTxlTZGQUhYpSOmZfE
zPlGnPyulXDSdrpI1L2m1vl+KXrjYNZdc0aDj0UdwG91WSzsGzzRAB9wyiP1miH98tAplernvDTn
Iwzcsz6y9J2Y3ZhwKXy7A/qLbJuFjR00VDN0Dpl0R3IVRfgVaWDbsI6X46w44Scn60uirSN3F4Xh
dDZjj+Xb1TBRkyrxrhtVAgwzZDlQjnHtlwZuxCO6nqDLOK442Z5TNTnbkO6O+I8qxbgeMr1lxw8i
FB9dbYW/0vfqTTIv6l4fBXFb4bmCR+97ehbDI1KAdztZj70BR2CkbCYdSOmDkGgacCtNRvqlJ6Vr
6mvkdEBEzfoXRWAHwKVCv3fAfQ6hEg0bQkOv50XKjyu6K2VIvcqtp91KnIcfhVbzodUUu2B5mpRA
woYgs5V46DABRA5QW5tu3jZ1JG5NE7PNUsva8lDaY3c1KLV4YIbgHJJiEjti3vC6l4bvjLO5Q6ZR
rxc01L3u4ZG4fKg0hxlaZa4HHJ0mr9bNT/i/dR7OKCibnLDy85o5LCjMOZlMu5gNgBJaZfwbyXSm
vNBKjHOcQz7qH7IipvELtRIouT0araMEKwPOIMwU5xSF2dcQ0yh/bbqNPejGA0Oz+ks6CCA58iKA
XCB7g9Mu1mWy4HOPbC4/WIXe7oWDP3s1rdN9NU/Ck/HQrCRuuiw+SDqEHUg76ZOLT/5HbWrU2xCZ
97VYmZqK3IVjkxdp51VmLnZoSfqNVcqp9WzNfwFYK5fMWogLg7WatXZ6Z+L5uF9cxMp+09LowBQy
/BQ4cpM7Tb4bVts4z0UyNR5T9pHMAkfZa1Q2ftPYj7YmCLcYXe57E5rpwUkd+zbvZm1XmkmxaXUC
he1xSfZ6RtQ01XKMzWNVnVXzYO7N3jQvrURD/aJEEQm8m4L2eZfjBhGQyDN/wJarCHS0aUQ/LPmt
IF3WNwFu6eP7TH/PJGKDlXLxkcx64/M8WvEFPIb1Y1eKoMqSCYJN3bYXg1b326yAiNXjHbc3srwl
pYeHjM3zqcw6ndDQlli/KGReF1XTYYQpAeo2V7Z11msFSt5Az7vhW13xnzL/rTIfE3TKuH9VRcFD
//BfX0ucaJaLh+Lr//73TVz99fW/Dl3+IIkO375y+Ot//1v/9oM/anztHURZKd2TVMxvxfyPOl97
hx0s1pYapg5Upv+u8vV3/ARuPtB/f/QGP6p8fh3jW7jfgnLvn1T44tl16t80clnC0V8gteAYOC7U
gS9LuKaNhrZw3Wqv2JDX0iWu3rsZVjwbgJdiw7jqfirG8USMjKSA1fd5ZCoHdbIv9GqAR1fQq5KT
ZBTX7liUV/mg3pEWSxxznTfptjImJ1jJ1Ty0GhlixqLY23RBqEfo2kWdM2xA9HqVzlP74IriZIGi
CGXahT25vz04rz9McLVywCRvbJOnQR2Si4Lr6Dc2U4ahJAlUVZzVgxeHY7C6nuFudWVp4GxuOz2w
HMEWzNrNYiySFZM8MbrJsDmmN7cr54KNfDclhH3XUfnkZuUJ/vFNOBNLxth5a+jZaVjWKyMlTTfi
u9pUYRibPCx1XzHEXx+ZyFDjao+8evfYPwKyEB8P00d8JMl+n7SOBW5IYEXVyXQehSTpXtxnY/6A
k422VaPpRm2zk7wCfUHGMe/6U1qXClm/fbqFS1EFoqBIGCCwIaocbyMx3cCHtiBKWdGhzd3HKczc
nRYb+ygiM5At6LDS8fsM6rkwquqD6x51RGj+nM23VrzcTLVxH4vsGMFhaZv0oVrNCzvGRMGzjG5j
cEKTkTxVKH2MnHu1CFxd3LrBLSo7rsZA4YiRtFfqJJTpEGw9PW5DLzRbKKG6GiM2cHt/UMbqrK8T
dmoZ8WbExcOgLZOnLnCTehlhJj8Lo99lozTr1dSpV71OCEm8nmkOCcWESJ/VdqX4YxY/gS4tG1NL
Thlh5zo3Z0+aEAx/ouYZDix3GKGzzfVWTqUslCDr+KAxcdIgdo31vDXTY7Wsd63RhF5szreFagbz
wlyjjJmDhlXyQBSZu8n1mciX9WzUo8RP4za5yBr7nqjGL04jLiFpa4wVtO2i9/vVHKB3zePt2pj7
JKl7HlSxjwrukaI6ILs9m+8wrGdWxYCCEb1C3I0mjq7NkzCvJDc0eiG8ulPvykh7dMXUe8Xcll4f
5UfNHm+bdrg15vypUFMSjKyqD4ZivhUQE6g/mU7kEBM3SOdiX9OSxH++7jBDLlxXzhHKdGsZ5kVt
GvYWAOlWcJ5ePNs8isK6T+Cz7K2Zx1HR5otaV2rG6LhA024s5A6G4zVm3BW+QVHoL41hgtv1I7AT
8oaGCdmhI4foMMMQuMziJd80a11clkq9bBmzjMciZsSmK7l47LXu8zK21rnmZLVsNyrGj0GbMagO
3KIRAUmY00MIQ0jxohrziV0Kbe8uK8M7VHtIk0Dd3IQ4xsSf4/DCKDPyZIkGZKC5wdts8VeCVet+
aTeNMcda0KJCYlQJ5Ht0KjzuLbu5yJX4qpSD6Ukx7iqgaXwfTHMzDuYDlqAtwD48u1JJ4w1DeGZ6
S+rBx7G2BaKRQF+q8ErrTeqoksd/TfXHCpTA6xrIV/Go+tasQ9Oywf04ipAJKo9hE2pqMDO0vgR+
GHYzieDektn3tmJdDHozHcKxfVKm9sywsjes6X7t+2XP7zCxRwtjIkN6uYoTDmAMKVZje2NU4KMM
TU8NPl8kZnNaQ+0tGdkvkA0mbvh+0aoZqjSgf4UyuMaEFBZXaDkiqAKq26Oew/6GC/GW2dFLAZnc
nQCgAGz4MNz+yGV7eV6Tbc8CyLzaE8z5wACRHCKW41SbFl90Xlcd+NNborVfUCL5mQ4buEDGJf/9
8jMjUbqxQ3jQfumREDBauq1mXmzGb/tJMXNZzR8hiJ21HavbT7XD7xAVwe9+uRvz2diywPbSMD1+
LdCrs2hiuOSU+w4oIkirwrlaCEaVy8VZWqUZye3z49RBKEPBMh7TseO9dUsB7Xd5jMHnonI9GyJa
9FWYexdmiZ8O7UZnGMMMhNG1pdc+dFn8bdNTacGsN8cbvOJx9omLAFrpxeCQIEHkirszIaR/ikhf
8A2H5eHPZ/qbR0igatBNqbrEY+fVjdXzxMWYzij3mKltjUq9Ut31qgD2f+OKmr+7ogR8yNIKj0+M
Pl/eTaJlnZkv8qy6uXHo5vlq0RJjozIY8EqLqWLnwKuItOI6H5cru1eLa8JwMX1Zo6dmZF2WpUqa
UUBo+nwGqy8ktHS4VVzrQrTjDku23jNrklOjKLZ2zazP95GpL7sCP4bNnCzJ2aC23U2ZzXdzy7bP
CM049okDtdyCI2GUyRMO55ZXZrAA2tmpdrOSPoXVeudEw3btOzbvWuzjxdzHcZn4UQHnWpAhltkk
7+rDemUvMB11nd9NU/gZ6j9djEaN9ecb9psVBqsgCV6q8BswR3l5HbE2rBpDEeV+RZQry4mZlY1h
oYW5tNj/+bOosH95C9BaoI6VCLT52uyv1ZfExmas3JvZeAPUciyqtxbM5zfp1ZuGrxe0Sfn/+BDJ
Y/iJ9AtSlDHCVaGAumMNBWzWfSNcH+VKT177suvb8Jjpxh4CzoW069/YJczUOfzYpekXx4IAqRdj
6zl5KvYEfrHJuqxO9VKcNC16Wq1JbGCjZftcSN8TU0zQxtbuPE+szejUH5ye/2x1TnTAVoFG2aRu
0WCF+I3b1Fu91Rmruo2+G+a6h2aaPJklj2CTZCe8F4BXI4g9VkqBqmF8bgK7lmWc+KPa31SlHm8M
sb4h7TJ+88ZyL9ANM/jAcuG1+4HMDpyrpSj3Wk6jMMYFPn+EI8rUeM455goklFsBfOeLwrRqP+xa
FU5kcdmnPMthVm4UqxyY6K4kNFgaNkmxek9WiQgQJ8E2G62LcLAZK4bmRezqZJDgL+HXhLcGdrrc
qfr0uEI2Tezk/SyoDt2GE26VeUeu8B2KW2IrQ5isWH7sQGpuItMavLTl+TRqFr7OGgFfFYOUkzB3
d7q53rl1O76hLPzNSyKlv/xPwx0EU86XD9UUNTbT67HcT04ZUOLM6G45HEMdvPBNmS1Tg1/fEzni
YVmT4Q2/vJONIRY4ckO5b/WuBLDoqsAJ0yOmK3tX4/4QgwwtdaFBIiax99KUCjDKT1ZGAThUIXSt
ErwcOU6zca21YCLS9QytnS8wI86V0bnM3aLzY5dqH+dsEYi6eySY/QZa2RkkDDZjHjOo6A/hJKvU
SffTVT2RcUFscqUjyOgZw6bOtueWPreXqzGLIDH5RrfNjpbS8xP1NG5r3N1QpPTxYXbmq+cmKCTu
Ppj6rDqWw3Sb9DSSThYN4FO0euY63bYQSbyFqA5XjLd6pl01SnIUgmpNs4cACdoSyD+QsoQ/zSgf
yHogotJoO9Q22ambTaau060VyQbCzBTep1rxUZhYwODpaW6Au+C7dxsEjPdQIXnFGCmfu+b82PZ9
MKF18dM8OSWECfoYH7Nl5MZ9Go83E9IrX1RY+ZXFEayWiCDYfW3EC9z3+ZGmeFeE7CxJRNoMEqI7
a+pPuWZ+jkkoORKRczF2Y8DYd/FlYzSvRJFPYIxnOLZc5L1xr7fJW/ux9ZvXm1qH2RHCZp6oX6Sb
i0gbMiCKfWcvj2Ru3nQq+95ImxWavNay/nputRGOaVsoaOyH8p0v4367TNiGEFX7WDaFCMB/0w20
nsAZW4E1cx81PmPOcuPOw7LPtU6hQcsKvPuMZAO4Fz02Su6e4JsRnhyxL/Zr7J5D3qTKt8WFLq18
0n65GwXllooruG+pyeDPEfQW/JYvhojGkP0Qv35uSESZDe3sth9ZQVv80lqHlpScjtM4DDeGORAH
nVsz/kQMhRromUVM8ltYOEGhYQpnVsuj1a1EiNf9jU13AC2BEAM2EZrM4VYQMiur+d7+sb/+B2F7
A2FjpaSU+HuALUi6vk366r+A2X5kOv4MtH37+R84m/XOJSTGZWIt1TwSHPvXPN1+p2myfoGQK+0g
fpqnC+cdzTEzZhpxLB9B7v41T+dL7HdC54vfAiCtf4K2Pa//PxcdUtYE1oYLLVN7rGleFVGLVmZa
vMwqCoDKL6InogUvoaQfUodMG+QoRaIeOzXcuOFwD03HS8VbA+JnU7LXh/DsMSk4Z7q4V/VwReBK
7TgRike8Rqj23zMdg2Y/dDXzOJXAe0XNPSMPUTsx3SIWBqWA/skYdX8lI6lWopO6Kh7SVxYB6h1b
u2hk32GYUOjo7pUx4i2tH42Z7QQt71CCi2Sf007fyD8uBpFfyfKhW7EMRFTYKZvFdPfIUTHNiTLr
vFHHciG9rK8GT2k7IQKog/4iyjvS372Wp2FPOc/wlOGRLs4iJsZekq7XRs8JOPigJY5yYsFyPNGL
DorfuaEM1zlRypsZ1aOuuP21JA4KZdNF9sMKEXWDDhNqLYIOC0ZV43qwkfBgyXGuKpBWZjezEt6m
WJ9tsq5gQ6s/D4AuhCANV1Fn04yWX1Y2pj7NfJIx851Ftp83sdJ7oiwfi5kkqCxFtLSo02NpREFk
Dd152U0AmyrYI5qeoYLpn4nLqEijb34V/1lW3lhWsDfVqb7+fl25+4oLe9n/vJR8/5kfa4n2Dl8x
mnGB0zXsFMmy+YHZi3dIY5FkWTgOqBA5+KR/c3P4D+xnOk4ENJwS0P+B2uvvbF44FifTlE6Whv1P
1pJXPRKmtAgkXWlvz4cwP3jVvzhQX1feQvBQh6INNSy54hGN4E/X5DeAxC/4C2a0nCNTK+pZrsSr
1SLEVF0XEAb2A3xdzRtV1/GcOaw+l/04XxX4pKAaa7I2qEii/fTnz5b362UbyIdjscICzGUjPPDV
KcZWnkN3cNx9hFQi29ptN/FOanyuqWY3qaZXD5Fb1K7XlYkIunVJvs5KXz4LhEWQt9rqwb9Mdv0I
fCMapTkOWRVfdk4KKIsW0/TB7mrWgWg9DZ0d3hQMoYP/j5PAEgOrdCorHqRXV1CFiC+KfnX3zTrr
m9ngVS+Uwjgk9rR8aIQ6+qGW2WKjFOCbmjrXnyaXYYBZRWj7ehI1rixU+FdVR3C8Oq7JznXjdTs6
WX6YqcK2ZCVqt0UyUIaVCBM9pSiT3Z/P4ZfSkPvgoO5ic5S742uspjPEMCz25O4TUU8BYoOc4Mh2
2dlV+vTnT/qlf5Kf5EhckW7GxMbzZf9kjlpX1AxS96NghyLrnptnOc2x7UVzrZoU2n/+vFcvEVWC
7NOgLknzSv0XJxhd62DQU33uRxy4r1lROnbCyP1HNnucC5kcKGNwqHTAFYXxatd3W5YLdDkObdqU
7ByuGtq0ZJ91zu2fT+fZ6eTnzZ1PwiBUZWGS68IviwL0Wt2deAb3oEH5YbXZdfE1S3ZQvKdgKQSZ
9VpsMW2v+uxmGU3nvM5xVDBSLbyJB6DDAneH6xbiUeJZI0SdWkvU0RvJRN5HMA2OVV4u+F5Ey4cR
p0tA2FUl3zVKJyhdRsSHzLUcnTt6su90q/s4WWuy//NJfrM9enGW0BHBQmBHSr4gdMeXT0mohznD
onbeS5cAr5BTcFvOwxU5Ga/kjNxiWD7nLVNzOT/n4U33sAyG7fg8XZdzdgJ3Gbn3DN8bCOgfCXJM
Lkx3MT7bEzN6k2F9q036e4zhG2wMplzzsaTLb3XiJ7fxCiUFJ/r5Qxyh2SslDyCLtho+Ap9ZzrK9
JbkC0aDTAUr+ALtLvC/gaWzwKEn2SukuPjEJxSbGbmjXicq5hUyfHlIlLUDT8VH3mih8xHXZ8osu
AyKSXIY6hz2BmgqGA8GW+W4MLcRDI07kFgiHb2GIkvu9FlX7rK2yux7KRC65E6VkUaA0WP5alqWj
RoJjQa6j2Jkh8h2PpB5KuwxBnSJ5GWYs1Nt66IqPdhRnT7UWV1icqPDJadnjMvSmShXgBvF8T/ZG
FtiSAQJTNYcXDStkbVzr0pJMkd5JSmg9mCRcwqJqvpRpbj6okEsUyTKJoZsokneilLmCjUASbRR8
RovC4qgJwtpkuisHTeVFFdawTueSXjOS7BbFLndqnZ7L6xlUeVpDxYcL00lWjAZTy4wt5ApzrB6g
IxbnhmTRKM+EGoJ31gttUKDZLJJxo7K/+Klk4TBRcw7DaogHnDK6K5grXXno1cFlztyJW1j0peT0
tJLdMzRCPFSS8YO/mwIkMjuFV2HG8YGcucEnvnzi1pDz1UnmEFa42zgW13oIg4+1bTz0Oaq/RZl7
B8xe/0u03HP8LOprVFknRKMx01u4SiNRfQEc+daLi37wW5XUJj2NoHBRQafuHL0v0+gU4qEeSyZU
LDlR2AEsm7S1Pi406zpRosFEsq803nXvejN0tqJttXNUYtOxlJyralxhX6mU0kOKtXkvuVm2ZGk5
kq+lFZh7G2k1nymSzZV1MwG5kuGlSK5XLVlfMUQZnEkkFax9poWxGdmEc/bZFlKVBQyElisYJJes
pdA+MwmvPe8l06ydzeUhZfR7PSSdLZ0GJClN1dP6cn2mqmmdBmtt0YyDdDjZa5LTJhX8O0uBy4bc
qdHXbNjoOF6gm0QwBHgU+rOalo/taET3SGeGvyy7W+7F2E7HwnHGQzaSpTZGNWYAqlLv0MeEJCOr
42HQeL+UJas9OHxLhBovtTvtUCauvTYI3qxiU6hR4c3KOn8wRrXcClWPDyr2DxsDAbafLkCMrgBc
0KymPE+w2fNKlcB00svK87QkJCRIENkeiafLAqsalp2CJ5DXdGoG121cnka8A6sLdYlwBqkpCtZx
Ub220iFX6IATBP3xu9fQ8XR1QFUxYpXPGbdH2+p1qJpLFuixupytvdp9XN3JuNR5US8W+JFDkIWo
4WjKqvGrlrZT4Obqul8w+HmM7TnaWhiC3EEiLc9LJou3ikp9kVd1fJkxY/JxC8DhtppUjwzOlKPL
pVR1YLSzmaGJ3uSR0dynqciCTF2nIMFp6Eoxa5hRmSYOkwGns47c4Q5/m/yAHUKHp2as7vPUYO2h
BfWgya0nK6/CIzpNjmsR9YWI1/Bod+BeC3YgDN+FmTENK8lobEfOPEviS1ctUI4NQt80/apvsGWM
Lle7DjsvM1Z+Rkc9+jEi7M4fWqIGCZ121R3OLpySYmHd1wsCW/wee8QNsjTzEvUGSn2Ys7u619e9
muIi4dpDeKRWMf06tFyPOrI9jpgRepqIlydq4PEuGVvWddwAj+mSj/R8poF+Sy2aXVgq5hkUYOVm
4QPQ1+fsvGtoNxz2EpufJ3gTEUTVuL9RbbihIfDmTasSDtjasXavOuYZOCw9OOrmXZci+vWoF8WZ
ORMtTKaar7WDuBhFY2zruJkPRaZb/pin8bYSYbypyuFWw7LApxVNoMFM5sZO1Ks2LFG5ZHE0IuIa
l3jH5bezR2x50Cq2XdGMPM3MvXs8CpAnF60atECROKiHhYnWal4goJaObsQX2M3MxfrNjuU/Desb
DatOSfNHIOz0UAKDfXn4uWP9/kPfO1ZH4lhgXpjgCZkkIMvn7x0rr+M7Jug6Tx/fgAkglff3jtVS
+QpforjX8MaBXfvvjlX+QobvkAqI5ZTktP/zPy/i3rtXf/9Z58Fg4kU/J4UPdNG0EfTUhq2janlZ
twmoRayYwjq3U5JWTwmzCKqXMSdaBRedddauTRuLHR9DDLiTcVSF3d6OyF+5RiA2ZrvR0lcaJfwD
un1Yu4p7KtDKvhepE61+jXgYklZMAd7XbDylO9z3nTlln2ocYI1YCmhVG8gYO4fES6YVX/IAKxgn
SihgGx0pfSSXFHR/YVERNIyXaPfF0fNmwRdN6WvLN61WC4vAhTJklw8KEl/IrUmfjuO0adpJPa91
RPGQijUxLZcEYzeuHuCIn6pXWZqu2MQVa6RVyc7MVBFvVhdAPTuf0gF7rXMLhV8BXx/iy3mnxI57
Nq7VOjzZRe722zqPnPoTJnj2GHuOii8Lqt0+rEzE6nCq+7OijhLrbLEaxdjZi7Fa+zw3GvOuMLJE
/exAVaBsAzhNhHmWKZHQb7KlhcqFnUO4fihGRZ+uExwFnEsRQvi+SCxnGXehgef1TkQ4Rz6kSTWM
p1jT0uxaqEpobzOFuSZOYn3SxXhr6Ete4GQQ9pjw9XqoI9bHajmo85z6DDF92VzlSATs0Zvmrg23
Yh4cPRj0sVsPqDqzlA4f78Hd6DSFfTTNwoV1xDgyDrQpc6ObOSnarxgEpnLNqtPxzEBjOh8wacym
U2sNGAV6+Col6Q79+jDtbIWW5TzD0a0LBMlRbpCl2VDCKO8q87wVWrQEvWuM+Tbp7dY87/Sqis4o
4nK8HsoBB1AFZ6gvcU2+72YtBAbpWOMouxQS4bDXE6wtgmTUsWvCQTtVj8hkarh+HVYwnF4e7cgr
Uruda1eQzpSqbeEIlPqo77GeY6Ji2YXzAOG9hMONtrp1z/NJ7yLCArm7jSxsyfxVo8eFaKYyASId
7BhvNnds1zqYVWVRlAuLez+lf9W2NRpnA0rlKehC0dE2LNiX+dhYu9kn+EIYoFVdVa0nZsPItLlY
enljOdUy+FzrwfLVlaYIK4JVg1cJX7sUm7DQi3g7TkUdEw0yG8OkHibIZ0qz08c15NnBubGfD/0c
T82WeX3keLU+pTzmsKGwhgp1dax5I8VoP3bNSpS4t1hpofJEwPfJ/QhJwt0IPxPBQJQuFJGdrk4U
UknZm08q9R2ZPLGaZE+TSRla+02y6jehgcom953ZsbCzGUsbK4QiDcFOm6orOGUE6ikWDNRv3RyK
I1J4hPAwWqb6vbsqFk8qOlbkAkVff1nKbCwa38EuGwLKgpjb71Qt+jQ2+EuRWsASejEOszv3vo4Q
JvWGMddS7K1Ut0XoPVwvTdsjsPc6Z3IhyfuxRhGYdMwaR4W79dz5/qOt8ZQ8ttyqp/5/5I89VvXS
4s3WP6/D//7bbVXwzx+/5W9/0YvfywL//fAk8/nFXzbPLOjr4Wu73Hzlpfh2DNHXSn7n/+sXvzOm
v+2Nj9VQ9vK3RTzRP29zLjvJ3yO5u7b6Wkr+dfJib5Q/9H1j1IByoXrIuFjQAnIbQRp/QLmAspCi
IbFpUm2JN9i/NkZHvMPcDpSXwTpTkeeJ0Xco13TfYeDLBstO9g3kfbUR/mljfMU3Q3vHA6fK3wNK
BEf8FcxZWf0CdJhOp2YemoEV0ZkxGTL6AWoygqJIKA45rVi6YBfVofk4TIWwmju8ior6LVPxV4AY
x2IbFPkchqpZDuSBl1s08+EUu0JbOzU6XVu6yYUa98BvyaR86Au7tk4iq7ooYTKf2kOOcWszph+T
fHZuy85BVOn2RVYdFMdVlp07JsK57nCk/V4kvqgtfq4lfrlk5EcA2emStC5A01/hhOOs2lCBRX5S
dBXbFg2Ti/k0w4ObPlYwqhaGueizd1OrRy3olRUjNexap/r403P2G3T8d4dhM1RkXC6fodd3Tiyk
M0ENzE9FhEoJ1+pxjLe6KKQlWGFV9naYehbzoC2j2j1L1THvjxEsGufLn49DFoo/I+VopcCQZCwn
sXgmx/LqeoRpn0I7ndxjkTmk1R1hDWe9Z/VD4cKlTqJVv+2TDITEahacUuAKZfUBKzM65rBU34oV
+d3hSD92acyuM+R8LemdXTMKwebsY02iXHk9RHRLoA24bsRehV60NLbROmXRDCPHFs4cmNhudgwQ
s6TKrqsuFcv+z1dIXoCfIENqYrL1BNILwYwXxswrCDYXC2ZTobCxDe4AYIIqQviwS3tynCOvizCr
mT01zxfYdviAFumT2bfKm2xW/WUFbGIJQ6AOuDaEQzjfv2Qg90JZW2r6laBWFzAN8ZrAfOzcRCVg
NoBiWAoxo1Sxakou7CFdqxAXEreODXZOu4aoglN4kz6pBv6wfrlUKRRxgloqyDajEsXoGvRZWZaz
qIel8BDPswN9Ba0m2sWxt5vsoUjFKM/RVSpYOyN6Spxv6qh3gj9fb+3Vq0H/waNoMVWH4GnaTA1e
LiQh6twM/7FuuxLoegmgNGq4zSRpcSB0TGPhmOPx2qrXtt1DG6fDd9PhukhbapcYxfmnqchC66sL
dnXSOzVXNoaVaxkGipkwvHiqxeyTxmqWRGzj2/HP3mt58BCOHZ0hG6s+7dLLg9egvk9u1bUoHgdn
vM6mObVDhjEzoClpYvrduljrfDnWTOCephGnRM/IHPPrG9fw1fxLHoZuQ3xm/6E7gw788jCM3lAR
SETNFnJicpwzoV0PE7QHWC4jBlnwhyZb2+TMI2t4hX0anZlGG7UBkYZ4MxWNEhpPOdUEDLo3juzV
REgemSlzmDk6xpg4ULw8MrQVQ6q7Vg0CaI7Dse6myfYjFD8DnKu4xrnW7Bexyxvm7n4WxgNmV6aZ
RFtgn9y+NYwqnCMIEEv9Pq8IZrucQTuyS1vAN3uDGf98LD+9+vJYKScNaXzPEAuq58tjHdolX+ze
GbZ1ZxcfepsymkyKFu5mrHV1diw0bcD4Dz0jgT3hZPpIILRor9dDo320F4Z3UAbxwO3iYpq2C53U
1p60Yd5EoVb4htGs8BrmFNs1ym37IVuw3zvOQL03mMM1LmQzBwZTZI7WEWN0dKneWEPxPUHoj7oW
ym/UvLfFRFNq1XgSbm1UTe5GS8XaU+/8qyz6zXYln5dXVwKoivAXKn7+eU0ux1lRaWusqrYE1y3J
tdrlhPfkfduYV7R4TXNIVjM5t1XlrYiH336wY1JdPZsSyMrsZ65t71QRGjKBprEsMvBHs2t2xOlF
8VYtymY4GolUJ+ed1veXfz7l3yxDUIh5VIEecLF6Zr39xPK1S73HKScetkW8mvN72UB/dOe2+Lpi
mOR+sheMfYMe/ywtKIiwWf0lbPPsjdflN6fPUo/lgwVWyYT81eZTCTBSxZn6bQ4c22HDNGuDr5ha
WoFaaMi2a5ck0kxk0Xf2x9/WSb/7ZJOaFyoMJQpGHi8vvEYk9oRxU7/FsHewts0YFuFTxzvtJ91k
Ya/QO1pXbWqHdubPF/41N1W+dhTH4E0QJ8CXXpsqVxmt9ry43dY2B3q+yOpmWTtq7rGth2IH9pFq
+MTrerWN8O3Md90IP9jXuizsziqSWN/Kbf/dtSBsiSGvgfM9ot+X1yLtMPkgRrpjHahK8xxeQf01
dwr3vNEVpf46trN1XJ05/i6d/dt78Kr04EJQ3UMG1jXyMMipebUTrnWp1q3JTmhizoh7wVwy7qv1
7naqoST42dTgB9ZGOha50WAp6eaNGyHv8cu3Hl8OAtfwBTF0WDHy+H56BRK8B1t9rbtttvQ57pFk
KI+bMbMTm7nvmsE5YLyHH5te4/bZOKZyWc1ddlZN/TodBevQJZQndwKeblpGbMBN1vbPh/jrnZGX
B/NhKUblX6+OcGidoVbCmCNMkmUOMnJ5l3vgQOXguqHW3Ss4ViYBE5z2jRdT+821oc0hnPhZZoDs
/uW1MYrYHtxlbbe1mJpbXD7QuaS8TOH/5e7MlupWsjT8KvUCOqEpNdzukdkYMBhuFHCMNQ+pMaWn
7y+Bqjbbbuhz19FRFVGFYW9JqcyVK9f6h7VnAQbZVG6l7uA0Oh1ahoV3OoRedUbzwP5qlh5IAQwn
YUGeiTpPHm18H4JPNq/DTFpPHoqynEthQ9DOPwTdo7G74NKHx2OfLvnfo5Nk7UpQtZiwbC6htaeY
BdynvPgrB70PGOFBNa4dzA7kJ0P1eyANmTuwkjxOzxw2DnZR4L/Ucho0iePQSwzmchmkMNNr2ziu
7Bp5yxn3DIVsRtZNzUls04CAlh87Vx9PFesgg9YDgocgpXLgDcyWw7ASNjQnZGjIHe3updzIfHCw
KhgLfB3g38N78rtofKrlVCLBaY7RfZWTB+3moqjOc+Uv2Z45X32bSrDhn4U8PQYHKw3tehOhaFzr
fPvw3rBGGmQpUDIkG/GcbUK76Mww5/ZCmmZ8SmpRfhv6rPpm1Ngkb4TRtzbQCVHtEXcun7H5nj+z
tQPX+v6eXnjlnJQZMYsiBpHo/QyP7FY5DIzWnJMqQw407xb6d+Fk6DZeRr4IlUIZ4TSqh9QB6Eyb
lKkt69W8ZNUXT05efz+9nB0Ao3L2SNxx4iBiobfMQWJIC8hxa8NUsZkdmU0fo7EIBnYwGlQUmIe3
Chx/9tPxG6O4ibEUEPeZJLZEK07L3nXnxl4WcAOmnPHxKEkro2usOiIMIk1o2cutM3OFehPmhWuU
227JwigEsVm3Wuoz7/la+GxQs/t16oczf4KMpgmFxiwGlIb25pCBtd3g2p1zyOHd60tHYkn5Kahk
1AH89kFUwb4hRxzCLRrbHIqypKw4TTVJoM9GKnNjDo1OFHe0B9FHaRoYV5ZXeeqqHNGJUxsIeuP8
MJTd3N9Z4GOs6sT1+owP43XMz7pZKrEJiSDPZgoFjtAuwZQXFTYdU2IDgQd6WkHc3PSJkXdU9/MX
BsSAFBK/Q+S/8y5akSY8zECqagH8Qy+T0jkyWUjf7HwGWxVfjNKDevTVCJ0YjGom+3mujxvPjSJE
lA1XNEK/n5Qs9XQybAMpHNMayQQu3u42lUwka7csyi/g6qN8Aere4wxhG+tl8NLlNppbzgTrYEks
QyDjKTrqUxFK1zwy06hAmtjE8jV/RK587FC0FDZp9i4eMixbTqx6cJh41EmRRd1A7gRlsTXh5TCw
ia2WgdNLi1L0ekw0b4jjT5c/VrnXoCAS00TRGiizfl1jPSW8dCC5eEJsokpK3snbT1C+RwbIT+eS
p0dxK6xv7dhG3DbonGK5HZuq7S9CL4p/epSIum9FsEzNI9rZpjprLLT1QUPQi4jMjbQWpPLpF4UY
ZWyG3NAXVUnoCGeN+Y7/SJNFGl+tOR15LCVn/bYADVf5o1VUpvjm2RzAd7Dhx2kDAnoebj27gB6D
munLnScu5/hHdBArCMhtlhM+v1JGNyD240FkQTfMhoUy8MZSPq7rKBWbA1PY7WMOwSuQ3FJTvxfY
78eUqEOQjflEeyc8Md0q7ItzsC0RyqCpaLt5ReW8QJe5t+j5r8YIL9vLUWSjV23T1OwDcxWH46LO
5Gj0AdSUmliRbWQojBE7SuEQFRJwbqFYBxWH75tpLtv61mqtUffBaiLQqkv7HNlCfMBq52GpwYv0
YGyqmA1cIRGZLxB+6CkMJyR+POPOx/mGpWWSSY5XZtHEsIoqIfPltgl67a03LQXzACtz/WeuZPJw
6nRFbTWXeDssTEEETT3+0XLTGLHX1Otzz7hADb1OrxYEwxmltPJ89yiL4p7J5mOqwGQT0aj/J8cY
geFEnTgHlveyypx+1B9yOQiwbm2kjMf0enEmvKVXfotbyONQZgn3iaL7zFohxOiXnroRxitgNlrm
atZmTvYdSEErj8LFdccH3CuE026SCX+Fo8xVaXRVjXZJ+SP39HwuQOXbz6YaM/yVVBzrdaHw5s1+
xhSU4Lqkee+Bwm/KcWKmTXFgBPjmUg/5GsqsTW8bezDzvSXb1MYNPKFagn2CU8/ZNRFwDK+s2Vn4
jZ8jvZOtErbu+iyS5HMSntjLe1qwTuNO+GuT0F6q0R+vXh84TXIf1IBIwWbCOewldeAC1NnfPl6w
w12bx6mPfJkzUSDu6LAqc4WjPEpbW2tqwKu4MXPoR91a0ji32rbKK2S00GP+2ndhkR15jfLQJkow
rlCw9BfjNO8hMSMuDLuyBJxJ+fSipYRETTOK8j7bQg00JtTMmzSKb924tbnhKCspOr0tCScSvKi3
2hbjV9nGykK3Qn1LFx8t8tWCVlINamZu9Tqa+mGZT+Fe9vwQ1fDaX3Q39FYZjIE1n/Y+jKFHwKR6
GgKNkAJ8WSfmEekuowyveul2fJQSnOKdFuzqTIkJfQ4GtBTIi2NJUlH+GggsS+9RFvNlfeYMY5qe
MWEredyq1sLqxio4hXZMkyA4AYyFNO0avyeq/+vEQ5lVK0f0NtscYvydYWwqGsYFFaHXja1OB2wo
90njdHFHyaW1kstCqmh6WpZO79eVaevZ4yLXRrh+28vzArskzFiMSa+jBAQO38/a15XCt+03S2qd
KLxtEnYkYpZmi/oSf4keKv7noqcbXm/GypF8zO89HcTLodZrArkTvRdn+GKzoqqp0/tnFcUpr6vo
I5ShUMnz9dJ/2/Vqx05xvKHOH6X2v2u2SF7ouOl7CmnyFSIetr82GfUFkRf05LhOUWE7xjfjc8Ow
h7XS8yEWs8UjV0FgvMC+TZKYvsRsDP8ehFT5NzzrWLLCS5IuvprNCAvDb5kRScNDQjWv5S6xaoyV
V63bTaxKGRgx0daNXJudjz6J4oHbeAqredOxBgPnBJ3BmH2w72mBWztluDUf8Cl/soeYvbC4KGLi
OqewXre+3C/1vCGv0UsvrVzPwKrRBqZDBHq9gp+blSs2/swBytyWaaE3UCDReW7uQySYY7Jcr9bb
UykFdlffsH4wmuK2bQcdrMIoNczsAU9aPepy8ekrNutBFYhGc6ZY5qm1LgYMeQFdibHX09ypLb0t
d5XijAqoqCr5k3nMLV46OFj9FE06FQxkw5R2jxpzdBbr0pZF2WaPSyWd1voSAzVkKPAVxdIMBgES
CmNfAdczyf0AYljjy0hVia+vn+CQFD2khod+/+1bWoA/W9o/NR0Wyd8QQXdYjG6UoDutsoL0eu2W
vQ7DaeKn+qYbV+eEju6U9WsvcR1q6SmwjOU2HWrwTEdImOW8jrfcI7Xbmr+XlqsfEolJMuLrqZXe
CHVQxrzMMSzBvTJX9BdGbTnwOGIYACNGdJWghHP2QAPT9uisEDBq151XtoO1kr0WZqXnZYqKPLf2
9hU+gsCkJTAM0f26EE6nOf5z0gH02BsyqfkaQCJw8Tc1nEw4yqAp9HyuOkT8mc+hqVfRW2OwSUpt
pu6UDnmAg0ervhxdMb4SOFhI6Vegh539bLuklfaGDB+4l54h+jGzou2RWwWBktunyG12aYLUMHZ4
5dZwDD+G5yjr9NYfjbb6HiaY1z37IddbD1Zluj3Qhq6pvrsIHdLfkVmOuwyyQ7j3jUcWKuc8cVmI
rmThkHlu8Jcc87sM54bWWqkyRTMchUZKNphTdF04YC6+LPOdhGlcVpuhBeI9rqo2x7V6M0rejHOe
9OjOAPALRZ3CbK5nYxy2TOggKb6peLb5HzQkSumtZ3qog0JnJlJ+uJJAbNRWKgrmgBBoHM5yk8NU
Hy75XsExLOkLmwZzn4DDXMvEXiIIu32X+9YZ7JE6a64CmrNmsQtRfRf9FzfMVTDsm7GOLIJdGuPo
anH47o/ysNPXN2MvUHgGGbX+yS2sxj3C6QTlw21p20P5penG1AyOEJsOuuUk8Gew6PRllsTB7gGL
+jRaS3dxpQVo3Y9Q7WkqBECOVAc8lvxZVnSoMKxSi0UlG5HrymjPW1XpiQJaRufY/D0bePSaNb+F
7CZFypw8iv2zIBJ7no7xlKZDa9oi8jlnj13XiAQ166iTmDpAQCnKa9xSGvwMAdPHAhmlToR3mZ0H
vNlpKECgroYQov983uP04a2E4aOusbaMRjQm2Ip06oO7YLGYN3jEtMDz3dhKxbktBp2ulhAR9X72
usllin0GXQsw2DyC8/onmGy4sP+6cjH6YkNbSR/KOIB0hIzXsymGRvq73M6k+9VWgtWbVcpZ1GUU
KbfbMWk1ZZmJQjK5vBxPsjB72RcKPnM6NI7e650ZX09H0y7ZJGw31ru3R1gb0g1m7VGtdhSxtIXI
W7igGVexIwxNo6M+iV+Eldi6piOTtGdd2aGjdsU5MRqtlZe7yJCvcf/V5xVQUDq0zx2W9mC2A2Tn
p5WPFxNH5Tz1iezJJOyof4hmzyt6IMP5S04alXpY6Anp0wbiUByzHJBhjFgwDT57BoAgnjCE6s6Y
2lWjm4ZZaWCotMsHN2shJ3jgt4N9CLpAbevBrORXqJLS5l0PDBtRg1kjzCi32VetRtF1e9vGKy9T
xMhZeC/j8nqMMboutuQKAaau2rRdMOJUhOImkQ3fFWYZtNFw4VMYNbrukf0altEryjkgvSbOPSSu
/LE1HN2YraChEc/K15DXJ0VIPvO2uUaNkfJC8sAwClycUEIBQl1HwcIcbl4zn7SPdMzD90OnCriz
6aDav6brcYSgZH1cU3nWB4rZ5oiIWJsuNVhK6Z0uGNKBDSIAe84sMIGYt/W2SI0wOZ2aOZrth9kI
1bTsoVMMakLtkXP8tenKvo43lQ+s6HmIuz66DsdZ5ujrJka0rBFrHZ0RgTR2WtiviURmMqZEgU0k
bb88eKZMYN7IOpLqIZmQJlIb0LlmhsLrmDbHNqak8y3+NeW0XrzFWfZx0zvLDanVIo19h02pSk9A
ylsyRWKrXvJbVK4N8x7OgVVtscSzU4NCWTjF6LZaQ9c2Kwkaur5KS0Rukc1CMDM4oob3YhSyzHO+
7WvlPlpAve1j3Clk9pT1tkVldKn9fYUsrKxO+mIZ8ZftR2O8LukuRF/gUOl12VVxxqArSYL3M1rG
LA43CJ3AFXFj9MM4s2BTiNMazulIsMGJMCHhsE26UXquj2YRoqgKFt8pkD2ysJXpe7Ss0IEzreJM
IDG2PL2duN6ybNIAnfW8FglezyuGE+kN1x0STpVxiF/cqe9weK9QPx4AUqyTpvKZlN3rQT3meevN
6/xXrzkUfmR6Val5Ecg+UT1ieuChQWno9ciNhIZONd/y3Lcl4YtRp9USg1lmrYHHj3lP2aB5kqiK
+lSLXf3ed4sTNAhYCR9HA3tlT4jTErTtgBm2SfrxLR3RqXWaSR0tOuCB2VlPiSz7UuPmNzSY4Zh1
eeKPi4cR5BwrHTLwJ9XnIIMDApfHPwdXhFWO6rk+zESm5p3hdICnhzlYIfIYZcQbrjd0YSPWDOLG
CNcQlwpC19LMVrjNpUpVuuZUNhU3LCkvwU2wnjGKWHWCrvdx5M7ldMELbKaLOK+DBVNYE06YNqeR
i7kFhaO6Z5joQ/dMLjFkT0kgZXabZqHJNOzauc+e+sywpmLV+zhJ5uwXXusOQAhNfZ5K5ylvkJHB
3XB+aLAC436RImm854x2OFDPqCtH/s7FLJLXZeJHyk91M5oWs/yleOTTl6xbOKIgXTB4NRo9HJVU
JhEUmZ2C3AhaAj+MXdAi7aC9aDiBW+BVqSK+xjBWXEB5IulGhwwntaSVb2Y0zkPchEVrFOWlpK3C
C/Ne96HBdKAVrovXdL41HX3awNRNhy80jMlFhQE9Ltg0LAl32fx7k9ZFJ4a9zvUcQAiEMog32QOG
IrMwgbBQNA0aG55GrSdfKs2a910OZNRwpDpHFzSk1wBB3UR0KWpE1H1nHMCaCoXu74l6A5FQBC5g
zUI5ZfKA+SxCPOyGMG/CzfxaAyjNiooJXoMcovEVZP1EFXxnbx1a/dwfBzAfzLulSTn4AbhpvAs/
bWyGLUA6cLqJXWsYb972VJytXoqnuPSx1UV+1MxPEYLw1rB1EDzRgxbPA2M9lZMeNFJuPUxRAu2+
p7LMKq9XfBTXFrZAvWu2Fhbs7JqOSzF47Rt2yWCYuJhChO6QCMQhR4XAmDs+AKlxOn0rA9BY0pkG
BYic4NC+1fKow5I59D3eGv367bCIMAs40F05eCUWaBwrAyU2qRwVE7gfZw/uq3RGtEoA20SEkxag
ua4OxR0VsaPUbibei9U7HkQKSqNBbKNvBEwd6FVQc08U86TAk2rOYXdRM6IZzSPEhqcT/BLtGg4r
NTLGOfZqleAIgOrRWPa4Pr9WalI815wzxr1uEISh3veMljuq7WzYarlwE3saM82Lm5R990kDRjcM
fm1ygPawBDU+j34iDaFDhKAhMGpvcT7eRXAReOPg00d2VVTd9evFBEUXPt4SFB9CjINOq+wlxWQ3
RanOWNuvZ/WPb+uwyepDwvFNWi5gE222uoP2VCOcdB5qe9yVbKb5zrB72ZwY1hJDiUxidPMTYHnk
nYkR7GUwVPEnFF/rEBHjox+CPCHMf8t2dMPlfZ9FEMQRg6zbnYVzYH+ugqWwV/hFiR+uPZnFeeJk
XX9JbY5/xpevv01iHdi6iul93JfWMJ0RCtJmb4JonJHRMtVyv3SFWtYfj5RuN//6/tAxQbXApd0K
Q5jWvG70/dIO9gM89bpo7ndxAwVtR78dBp0tk647r8q+uK78ZlSfdcYOJw1sFBrPupMJhAey1kEP
vC8cZfgTMAyULszgYjSX1PsWZbkhvhD0Jyjx1lDH12MwuPKILTwqziVdhg5/zpIyy+rjIXjROHk3
BrwpaCgC0WPArCQQ78dAmWPdQC6Vu2DqnHY1dXX7LQo7t9gIC4rualGBux8KL30KKG+cR1A3aDZ5
pt44yjoLADb1NBVHIAsA65WfMrWqbN6iVpW066Uszd0w2MSmT+4bxYn37w74CPKeuv/pYS9xiDe1
56XLQEkUOxdHZifb+ETM9NtgDWWyAWEw+1e9Uo360Tsx/Qe8BwIkUGGotvcit3o090vH4Jzxj++K
NBWCkDA1Yhj+/vvRJOtoDFyv0l1HcdRHI7krdIfCsGWQfoGrHXgnw0CtEszLDFrqFjNgThgLSH8I
zH5ZL1m/U65b1dcf39iLLsG71wxEG/wJIpO8bdRuDnqfFXX1ESuqaCvocxFfndeKnUMZgsiq/JHU
rn7rJvmKM8hbdfS1oDk0gn/KzEa3A3Mzv+BzShw1WhX2jLrX5J7MkA5bsYoMlWEJEXaZ+cNDroBL
yS7Q+dvHD/QbTiKwHIIbMBIHAhc95vcDPS9hStXHRP0XwwK1o9hr1mTJVYQyTTC12FphIxGp9eAv
dfUq//ePuAf/C1bB/rnWuujd/xvqAb2jX17Sb/LvWvi9+9f1I8C9f12mz237/K/5X+epHJ6L9xSG
l+95oyMI7y8zcF2NyXFCjRggBr/REfgViFMUdZH0E2yx/yEjuMhXseuivBgAxNDK7//N0vP+Yu35
YGwxMtA0Bfuf0fQOoR4a9spa5iJQEn0a0e+nGXpJTpJWI6b1iwMBb0rvuOZOduWZn/b0DsjvV9kC
K66w+mTtJ1d0/E6XCn55MGb7pOA3gC6TI5GVyaq3nAcxpd5qMOXWxRdtZaflqVsuJ5TId2ZtXqO0
9DC1xU+3cdez8E/BQCFPXlHz02Izqcp+AAo4nkL3NkhqMOKR6rf2UFOPpM5h4a6h/08WQxDusqRZ
uyp+wvYhPUr9ZUQaIVCr0fGfFqt7LjGm3Ea6si7HwNjmJmRrYu1XHvjCcauH1MSBD27eJouieNOJ
tFslTgsCuwvXRbXUG9POl/NlXpYjzrBU27AOR7+bO0iznwGdO1DALWmckN+LpnwI63JbYdDTD8CH
8GU7mUd/ZyVcHtu+J1O0ITKATrwdLXjNL7eVdjZiE1Lsi7HCSCmLv4XogzXO5bIEObKh9cOEAWAS
017r+vQHBVlSbe5kAXmzQcwWScHevC2TsblE8Bx7F5dcTE1USWyUEAc/+wHsNkOj4Kkt0VIpgTmv
6M9duLV1V3YG1dLpYfTm267jzeG2iK9fmTxNi3+8BPDRAJM0QGdTSFKRd9Et5TZL2n5bVvg6hsvd
MjFOtuAdAWZeUSH/OvTNZQ7kEUYxz5OHS7ieAoHewqIBBDgOqqE/oXs1SxhkpR98B/GsNeDGXTF6
bFcpspnGYq6Ve+8jQ+JPRrKiq440ap0+RZ2aTwOjaLbxYBtbtDvyk6QmIw19Gyff2f2KTiDyFuOw
Ti2D6lyniuOUxsGVmyFrT3WQNpVw1EkRUbnscjpLXetu8gR1wHmhJ1IpbsEoR5AwZPO5Vu0wwqHf
CnPobqjLKU6RSIy1fZutWczpmjJ4vapcLJmQa1jFyt2rCCRH6jp7oxihX5b9xeyjAC/YmNYowlBM
XZjsnhhWfmNtJ8daO1l4rGUrXat6WOiUb6hl7gDIn1guXPusvfRN3n4i+8uSXkyc7TAvfPglgl2+
bpC/kmsOM0T8KTAq1uQaQW1SHGqJI4dSu/Hgx/ugQDrTr8V+zrwjMCMOE6r4LHE+TA1frgasC4wa
V7Ve9Op+yUfHwbIMI4nivY9yu9YY2Ldopxt19R360RLlF5OYOJ2NNAny7vvHT/obSPXl4gRVD0Eu
YfO870NdVVpoVwg73gNXfUIerN4gL7G2Z0WAm4g1Ly8CCVQsYzAeLbXJ1O7jWzjc0/UdWJwbTB1p
oRwc5CgaQEszxooBIozn+HydoSJ9LGW5nt1iW0f5J8Pts028SyG5HjQ39gsIDrC5Do9vlWN2LcCP
eA8n2qUXDd1ivm3zL33Dkm9hddHKCm/cXMJlFNNt5nrn8CRtSU9bxJgbKDySUpq9FVwD9zasjU05
nMpsvA1QBBzs/Mhp5EUZyv3yg1p9tZYUr/252b5oV1SD8xV52WC1TP4x/thaAeTYiLvTSCZbotHW
DJJnTyqKiEPxoAoDRqljnUGzatfcOMSPsd9m0gKuT6MqSaZH6YQ3KG3jc2867andLrhGTO4PX7bf
M2qOK5ctbN8M1tfE5TRRhDQ3C7jDK20KQX56Ewf2bT4HN8mChjBQFDSMgwvUrxHoCZKTChuQujGO
Gs8Ur7n8P8qn/kcK5jtm5/8i6/ofv+j/IJdTz7j/kBZ+y6dWz0X69/Ov3E/99//WN/D/IvnVEFCI
XPQBflH3DMK/bNhVXqjjFoSP/06crIAPaeFyzuXiJav6T+Jkib/AaTrglTge+Cgd/JO86QBoScZE
8hWQzGEuKRz++z6UTAgAT2Yzy31pVyadtWB86krVfBKxPruK/v0v0bKGg2QnFJH3czCuUxp0CMZ8
EiL0KeKXU5N+kACKLGcmBhn660FMVGEEKlI6zb4d1Dkou3t6jFdWl136SXRtypJDckjj/pe3/Ic9
5xDo/DJ8AWwxeJ0kuL+VJSpvAPzX+M0+Avi9h4Eeb5f5ikLncqx82CJRmmGG0ll4ZxbOcWS5N5/c
wMHZ+vUGfDpzgOUhUh7uehkyrAo5E95fYz3UsrgzkhyqeI4QUlx+Qw363m3Sn71dVBzzLewb63Lz
8S2ETNLDkWcrCl0tz0oCfohGr1OmV85peo+sQ7Rf2uIZ8P7VWCl/1dJURXMdFS7hF1/RInVOSqg0
SBui8AZWYItvIRSWMsy/dnOUAAOrTuLOI9fDkm6nwgBchKc2UuX5Mcr6MNtJldt6uQjFGO9o4lx3
bdKdQka5hSRE212JU6XCfN/3FJMlmg97n57K2nJGc9NPxjHSYst3qO4o8sS0qisDTfiSN+YZy8wm
apGKgjQhrcm1OXR+PSVFQRfTvWxa/xg0UXKShAIhHN+F4z+V5zBk+zPXhPhsL+l26OMbNRYjuFfn
RLUKc7vUQehdSvh+AaaAizfSAiFVd8uZfaFaOnLRtNhRkLn20hkzciP2jqPF+ZIoB1RinVbbJJ+q
e2sJ0Zmqo1NZttO+Www8/ILgbASgtZtNED+eVovHlwt92a63TnJs8la49/0shf+UdlQBqvk4NRBC
irsQ0HDdilOdwhzXsfvPUoPXhYi9iuXDxkYV8WCtR1kFHc6cm30/ocS1TEsMvCyBtpVeosR0xac+
WYQHucjLBfETJiOBKIJMqU4MfwkucFfgpSWy2dPTntdNEcRrNPq36FOeBMuYIiRUffKIhyWal0ui
lYrHi4PGAiz795d0W46LeefV+3oBnSIFvUeoh9l1XflIdVXp4yD5pTfm4bYJxdeyLJ+buj/j1qrz
2G5cZPWT4tgKM3sjsITUvq3Vk2vYzm6wUFvKgoKmycfL9DBpfLlnB5auLp5aLNWDADkHZT6HYdzs
u6Y8C/zmZFBGj8Z78iVwGnoOATWwKFtwOpL2z9EIrt12+oxU9IdQAQMTPR/IbUSs36ihk3T8fvBr
dptyLQqO5VMvcLVHmurjp9WT7HA3ILshHqJpTNnxID91gOqBd1L13s7LBy8TOxQiPxEdOKg3vIwn
Ac+D/uNaHpTx93Ogx+92yNqx3ueTfdtNLY4DVUWVMDly0wzlqiz56sXOV79Dj/Ljh/vTVgcn0YXF
CnUeovr7K1c5jWpHmfWe5v+JJvAicXkDYOlyTqpLUcOHqrJ/aBHx+rSCSewJrIU8Xy/CXxZZjmgK
6tYWT5uLFrrhci1FiTIXWGi8kj/xo/jT0JLwIxCscyaEgt9fbJhB9ymIbvtCeJcGMK+1O5Tr3PFO
MVg7NVz/2pHeNZCsT46QfxrYkLr6i3AUCdHBrBGTB4zNtZr9CPDFwuwNYSTIQumAV6q1FZhUrto8
v/v4bb70WA7mKkVeEaAbiyICmhnvnzYfQdwINrb9iOzNMYoCZ1B7Q+K4eHJyhQNvPHuoF5dPYMSP
BOo9VZ6fWrM30jJfGBY/lNvSL8pdPM3LOm5xE6Ir7YitgRh43GZ/u25jrSajw9hu6tYVjQ74iu21
n4unMO/v/WZxgEJa35x8EEjkhRcoq4HQAD+yCurksXHsckUfKAZJFZwC9BhXg5snmyzMk23bScDZ
fmvvdJlqM6by+uPhOZRT1jMPxXcHuVtNgkST+P3wiML1GqjhGAx1JcmUb7gru00Qj8NVpV1qceLO
g48Vh3ky6+wgoYD/AJZ7R7N4uTYTd9MPSYdxYnmMjmO2tfzaZTAk6oepe+8F6FhmcRruag3l/vjW
D6MdvTUt3UK40xpiPMD7O8cyKYaXhpZSbyTHQYIcYtWexHL5ZDc63P9eLkOIC3GK0hLdByn8jHhp
aC9ztx8M47TuzV1Bp9r54ShA1G7+iZ/OoUKCeLkabgCCS+lG1MHVch7Jgpvc7YPWv4gRqFmncvqe
IoO69knk1i1qUorqGdgGDO7o5ND6eUB/jA5det4sWKW0V66XoB+JTpkZhjd9Z9x+PO6HjbLXewxc
iiNwEB38yN4PvDU5kY36UUe1QKWQHSHHNw6HcrRQNoBvrxNL3kjLPgIOftXkNsg0g5IRBCdcM8Mz
01bHNNlRERaFhnpqSX9VfvLSfksh9DhyfnvpP1E6P1QD1lyQJfdktycKUi+U88oa2t2YJag1ZfYJ
2OvvrupXQSPj9ZKp8zhx+5Uj/b2CWtAmg1ibxnAPOvZhqqrrJcYRqgZS7pvo9X48nIfR+OVOqeFj
UYHRqunpI8gvod/QakOFz2jGtlvuGzJXaDcRftUQSfM69I9cYqVONkcKJOYnp4vDjfzl4p5JqZ7N
wAf6+/7i5hA0+P403R4X9n3lRawj4/7j5ztcpgQYdAb1fMbnFt34g0t4QZC6us+9L83gdJi7o1RA
SKm9Tw6ofzorWiY0bodYj+JNcDArvR6saVYlHUbq7XNcBc15B3N4C8++AnHsF/s8yOJNOhfxZklj
wO5Ze/Xxk77kpQdbDfJPdGPYcDyX/7wfTYFFfIFbervPQQKfoTk3bVskH+gXz/OuB9JKWbef5ru0
QV1wNCLrPs6Fu6IzGpyZIm/wIS+L9HlswMJtUYgL1qJ01PEye9MRiKKy2XnC6B5UG51HMrxopF+e
CxCGeysfj5cMBbjEtTTmBUTT2Fh72P1fIFEPaPXF5maK/S9jXu9UtkTf0Pq2VoiDnEHCdo64DTip
7bidab7vIkvFN25vumsVZAkkjAHhqaj+AsjI35J9mexU+LdPrQ/6Fo/xKTeKLUCH4x7EPZA1RGE9
P14Dyzbu4OPkOzOMq23sqicXQcKV5UHbjkxj641Hjo1krTP24ZnATO3j16GtGA6zVDq9WugA7SpK
yQczD+JtUCCi2NKYh3hsZ0kOzHBK1oSGK5+oVU3pFXkm6Cj8papN0yTD3q9axIVRVH0eUnE7DM70
ZRocVJGZ2bj/lf6+K5FqNiFarecxPu9GgQI1tRfcRWPjTrX8smljQGTSih/iDNuSNBuO2ETEJnYk
bH4z+Pnxc/5pgQl6EhzSWGts5e9n3RybirSlaAkgnfGtQPnmPF66GzkUzx9f6A/5GzJFaIFiuunA
vTvIGycLQYh66Nt9Yxb5USUXmvcB9dh5NZhErQJdq+3YFfcZ8+Af7vU6iKAaxblXt7lfxd9/CZKm
A0us6Zt23wG2fKaPfk5DxrqPluqzmtPhds+VyPxNYFDEVbKtg9GMlk7gABg1+6XyL8WAAU1TuNda
shHc/WUaNT/+8aB6No1dEEpmgDaWfru/PJlljFE15Wa7N3sMKDvksQBrrVLhYUTcWOdubq37ovzn
w8lFwbug32rrt/n+ogZiWoVKpxY/SiSaQy87cyfIGrarqk+u9Kew7AF/12FRAMJyDsIyCLgglIhE
7G2/ecbs7NHxgUqHAh4XpJqNQKtzGvqf0kSZvivzvz8e3T+sDT1tCMg0OCDfH0xZTwaj32Lpt0dS
C8adOEdXeddJ9clT/mHScJBCdZQyJcn0Ic4LIzEPicmqpWAB2sxeqtu0LTb13BQrBKpuGqsK1x8/
2CGFX+ftHh0b9mzaVICdD+cNlM5FtVp2sw/FnQekzW664yQNib5zcTXPCm1px2uOvSm2t4HdZvdB
12yn3qt3wpuW42QGoPnJTenFcbABai0lqvAcY3/PXj0I/kEVJ7zsyNwhqgTHJpgfm/BvOCjFyl8U
il3mcClCm943FJdPsr4/vgaQZBSqdOfssGbgR04m2ok2k5iyqz7EMr6cz2yvupjt+CkDgrD5+Hn1
3D18XAfEDRkHMYnz0/tlhCFGTOlYyH2xhCe2rO9oeX3ynv/0SEjCsXnRxqDxerCHoYMwFHhjSpjW
HMrcfqzw0m7n3WTN32P0Iwbjkwv+dgLRE+uXK/oHATBGgg7jcVoWcd1EW4zAMZmAw7Ipq/GxE42t
tq1fQUPAZWgDVfxIkMoNXn4PZ+ii8JqjMBNqH/nd41ja57GGP7e+o44yP/1kO/rT2naptwFdRHwE
W+aD0QdUalbjIPcoDt/6IPImR17outDHL/mzy9jvL5MPQ+J5OB7tYR+aGzgs/8XdeSxJjmRZ9lda
Zo8UMFUAIt29AIw7MydBPDaQoOCc4+v7IKo7y93c2m0yazMyi0qpjIwIdQAKhep7954L0mxMVr46
XMp5XraHp9Pp5QWdTKcirZ1oxlC2jeb5O9iNNQDmu7STH4lsv/SUz72pv79zS7ijo/1etl98doCQ
6aGZQtyKjYI0EPM6gWJD+UW7bWxxQ2T9XknSnRqZxdYSwcP7t/TMpIZ2iD4QsSmCp9+hsi8Gh6+I
dbwuqe9KgG8oAwkezWdtRYR1cG2X1GO6yrYvVL3OTGx0kpwLqGRLSXv/ZL4QGyVoBYtiWw9mu+nG
0fL0lFWypKLOMl2qmwiRpocn3YesHWkeglmKgHGuYpM1PhBN9G0c2o8AfdDHqPN9DEDjMFZptVYL
R7mwlJ2pJy/lfVIJWeMNCC4nryF+7qCyOpNYE2cxHcZPRu4TplvQ9K4wNCy/zI+J31VLy57DYpXt
Bn3QLqxwy/LyekpqCPipsnDTOE6f1kLHGEOSbw/5lhyMq5RoQFUNoWsgag21VT4510NE88luLr0K
b7cNoFPhs5lsxMhgYq68futEPUawGKJim3Zl5Cqasy3DOXGn1sbO8a32w0fqS+4ouhukBO/Pzjcv
/MnQJ0tu1URamKkpxe122uEU3U8FZ5yyv/CELwxzum23ez0NgW/yEjj9TZ4CYGkbMmcufRPffKOW
q0HZDa+YR4gU/vWNDEBSdQakgO0wmvXel1VxlWrmJRHq+eeFxXxpmWM115e17cUrrc92B1IrLjhL
JRu9NR9Dad7KKPzWO86xC5CRcPC+qgBf6J29fv+BnR98EU5CoqJjZCy3+sXgZdq3tPECBi8VgoGN
+86Pf0zQItyp/IrNYB/g9Pbs+gmoyv7C2G8Omcv9fTH2yYXHihKFYcDYAbIQQUJALZdqEu3aSa7y
vn+qzPjzaCtPY1Nekwf3V3eey/AmsGg4fvzjtC8f5NYIM9fJt739LZx0TCPB1VDd4cLcYU64MNhy
La9Wg5PBTj5Qs4IXJSHlYJvhWe2J5kFGtxoElgaR/otDnUxbHzszsCI73zZq7gLC8gJWP61/0Dk4
vP8Ez18UWGI+CxoMwJOVxjC7spIaL0iH12xdSok1RQU4J6x5ugVe2f+dK6MchiTE1h2A4a8na0bV
BK0gVzY5dbeJ9CRwiZAqN36dQfkejfTCDD17fS/G01+PRyB33+kZDw2yw9HShpumrvaVDUlLb3d/
41ayzqBPo5f15qwXT+xgoYaALkMp7Ja2ees0hVenGRY1UlzfH+xNNWKZjL8lepTLMZmdPLdG0XPM
Rst1TYi4JGlMEUa9zmnXxArs45SaqWJ8eH/Mt19lqosoeeTvMp9OBvDrm2kSEaW2/vLwusgrJqK+
Gj/81lb4x4Jyr5jZdRVWkRssNvrWekz7+sIR68xX49UPcPJedOihBxWm+baKaA2kcmdyikrt4eH9
Cz3z1WDK0HtlW80B51SAmFZyBljLzW00LTxQuSaYO+kuTU0EV29XFOQ9KNQXch++jJPVs4EmGRQJ
3SepK1+gTfnIcDO5YUfgpYTXN4Ma3k/lCNjQmL5PZUyBiRPXKtGJ9sSs+Zgo1S+8cxUBv3qPWDSu
922HMiatysdE1eXGmuvdpDdXVWHcxKN+j+S4cONIjvteC/vNEAkF/WA1uB1YGQgWDmgyvfyAsqS5
JusFmzhb8k1Q5+aVjx9vKct3lGnx9ORe5zPPKeg5NYLEBCRKn9m/il4NdnUaiuuij8h6V459Z2RX
CSOtQF0hCx/Ug9YZ9mruDfB/SbvpF8zFnCvroXeSXY+RcZtbXH2SzT/KNjFvK9/8HKBMWY3UpRZI
B/66tt/apvLBiNP0mof0RZBf/tjS1/YKJ5hd3Sjn3RjgQ5kn34ITUeSuLtJqP/RKt1KUtvD0Kr7q
5nFXkMXiOhmySgs63n0Ym/a2yy3/zjQzDVO7ho5SUgc2Bf1OqbWrIBQgWnz1uWy6p0HxFSKN9TvL
1/aJVk4l9QddbOqmlNREdesZGjQcLKE315llACUJlOlmSgiVDpPZvw990XswkOoDBT3bA42jHMJa
xbS4yH6GMCEScDaqg9Sn8lat2XouNqKpC+q1E7cCm6geX9siKDyV/NRaDcUaHhGhJLj5EHhzPs3S
YR+ZWr/ODe3RmIKvfgbhOB7IuDaGQ6RZGezluvBaOyGJOS1v+7n+RoN85rKdlYHyzSWCrN0aRhqv
B7XYDdQ/1yZNK76B4LSWZsQOY1ni6rG260vbc3B4wC6fjDWYDbGitGXswNjeoZnj2Q0+LopobC13
7grxeSrhQsL2irsrGghj7dqGDxG7nXPCc4phndXhARtP80GjEI/qvAIaYGWkiWWBXBHOWBzMrhlh
FkB69+KqXsdB8bmwm3QTGIRPD/Yw3OPM9enrGt1eacjwlpP6aVACAZEzSMj+Ksm9LrrYchtndLFj
+dfSVsyVb5rDF5HX8TbnxjdrlUqlselzqVa7ftSUG0mOW43wqxY5DowJmAGmQRIiNxB/mvsu7/Qt
dotkwUAkHoQU6OxKlYMVKsurjF7YHkLkWjQN+M2ikPzx4qOltjstG4qvApTn3o/FAx3w5CP1F1V3
e7q0+6qX7dfQKPEZ4Cv0CQlshp8iJDXTTc2hJ01PryDqkoQTe0ncPUWTtrOQGuBzIyjHH9elMniZ
QXwSmZfyMOri2QpH7apSNXqDpNC4g2XNdzQua28IlE0HgsudjY7edtV09UrrOLEhFSYXLp+dfpuC
L2NJUYYB6lPwtVUHufZbvq+ZIWJjpdfBjI6aFtg2sCdaoBx7bq0Mgl9pQAR0oRA0AaSeWcdWXiBY
soOa3Cos+5gFgkrfKlY3xF5Zj5a6tuKivFOUvL+xlhykRuOdIWEUa3MmleYxmhRtv0QPwjTJzOj7
WPh3Vmg35AY2cl30ZuSR5qjeKz0lIDI7WckmfM7Xfjzs+6EhYC8YPL/KfwiSM0i3CwngLCtnrj0l
EqiJ/NSXe60RQYM0vh5uRS4ekgWC3nKCdtBPXCVJCNms9M1VpYyemph3SRcfaafeD5q5Cf3yU1nH
P+qpVJZMySuRprc2mb7QYA4mdAHXiiSOiyXSqKu1Twp8MuBklIk7O0YDlqaHiVbAdm6KK1um97NK
dATEWYKYGiVdcf74TM20WYHgbDeJqn2yBF+MakFakd94BE0DHgpvwXYM2yNqmx+ZzbwYm4kE6SHY
a6E5eHxyPmLHJbixtX4xUOeltNvaqr/yy+gDAVCQZj717Uy3uO4+NTL7FKqcybEOcUhWy4fBaR/B
vtyQuJy4SVtc25G1HhSTxkz10LfmN9OiZzHIYe3PE4WzaBdwZ7TJuVdan1fso9PVDYlV6hov2ca2
u5tcBgdSVYWrOQMoOFQkq6lCAiXr8NrPhee32c+45wY6H8OCcNLS+ZDn0QaV2r4ww19+TKRF1twE
aXgVCgLv7e6nmuYfUMSDk9GGw5zoi8yJXbyksRUbj5amXPH19zQOpVNE0peuYnN8hr9BULAffurh
+RmJBed1iCtvSPKjThKwQ1bZagzS/EHReNOTOfto9JM7QJXRRHFHPcuTfSsWA833sPdJG5TBrall
KzPSnhWzuTdBsu5ZZ9zOtr/wTn1J+smzLLgjo5Z/I9zUDcLsSq1rexs4D9KXG0Ub7a9Zkdy0mbyp
4Qx5cc90HGplN6XmofWFtjP4hdHwi2McEMJWmQL8kwpxR/TriA0JaJk2XpmTbD3Tnrdm1Twk+fhz
AGh9qKgv4kRqhkCO21D2UfN5Csc+uheZmdfFvV9YY7imjys3QZTMB7RHv97fhp072S7CdlgYQMLZ
+J0cFvzRtzplolIW6/U1FA56lvQi7Wd9uJt09Q7FwMfAHHadHV06U7+p0SF8Y4potG0o56M3fb3T
rfIlZzfnWNQ0NWY6e5e2QESVxyIdbh1fHo1S2fsqWmigrjzKn7CbDlNt3beadTU3XwnnWLWXqpZv
N78oCSTTjaLQcrw42fIPZqEEAT79beD33qCTzJDlnkLH+v27/nZTCpMUuatDv5HYnNNuTgJbzPH7
NGfig3aLdFcBODPODz08EhX+ZFH95fYmx4pFNIAJB6kjIsDXN9tUwwr9AtWTQci9rfUem+0bKKar
9y/szFHwH3ovE+2wYZxWQMM4UhdcXLHtm+4AfHObhQod23qjVhfd9G8KzMtJiSYxJaFFwGmdVNHM
Qg4xeEzKx1nBBsDfyOmrnn9cyIweSBLknIa5mhCFlfYlxfLyV5+UKV4OfdrChVwIVLPlbpLxcRVA
T+iddPn0l/sBXhiuyQYFs3XoTfuvH7VfDXzyzkD9U+psCIut4TtPWg3+Mi83XZXf6mN7gQH/9lVY
bi/VAzSyBJ+fNjbHWSRjmVN2UnKOmoZ2zxEFd1J3ISnjzCoghEY4KJ1bnuOpeJL8AU3OCPO33dC5
0vmkpwNiUWMHk2edKNaFI/3Z5W7hpLPi/Oa4n7zgquwsvUxb3oOpOUBWOGRFr+xqO/k21yUlRG6v
60/Gh6AKD9K61Ks+c0+Bx6M5t/FU81OcVEqSME36Iit4fHNGR6CdEni0ODjrTjMvvIlvlxgV79FS
r4NRjGL85O2YSjh/Y02CLyh/cQVTANhFpvc0H4ZolwgaTXMzj2t7buXj+2vAmZP9i5ExGb5eakol
Z22wuEirsfeL7te3ze37Q5xZZpYaEI8RvAKuoZOnGMyySueI909M7VUudzZGao4TQhoXBjozOxff
O3U7uu4mIXWvryWThM/7A2uMndSf9eqBwOsfoHDWVRNcWY288Hafmx54YKmio2RDTXzyds+KPdYJ
u+stYlevhtZLEPdvP+/7d+/MA1rOh0sSrrm490++BTVxqyAreeUwE3ypl/apMO//xhC0BCjWoyBl
IXl930Zs6yroRjS/0XQjs6xy9dZ++tfGWCbJi5p8oI+QNhwWqDgTHoJht00uNR3OPBASdFgAiTBA
faGfvK/4VYaScka+bR0Vp2n0owenGarT3/g68/cvfkAOqugaTm5XP9rZqErGyS0o8Vn8rTdwm6Ns
Wb9/y85fzz/HOblllhn0lSip7WGyUdw56VeDbT9VVPTfH+fsDHtxPctr9eLRKMNk4J7jepAh36sW
uQBgVN2/MQYsmt+aT0ecypq6SdbS8Zfvk+WvO1/fVfBU/84QdCYpIFosNie12NKeyOUpuAyi3g4x
QfV9b+7eH+LMSkapETsGUmfBtZwslmrv4Ct0KPcWMygKv7tZyAcVzIvZuSTEP/tQLPpzbGsN7U2f
TiMbWPL48+248CsXAkCM9/uvXw7iGBIPmWRkkSw/w4sHrzlFAu9U5luEUreE/UG3s/uNWUWeGtsX
CtXnrmfZ/CH7tZCaWacv59CmwilUxmrV+7l5CMBSvH81514XEwnbkimJL/XNNk+rC0mAGg9nyq6X
U+VijM+s6IJr5dwwmEccHAZgdt6GRGL9sAPAkSjJQXmAoicj0pMQQN6/Gv3MrpXPpYUbg+4JPJ+T
t3KmFm77kMe3FKHviolqIqmhmuWWZbWySrFRYrxjjrVqa7EXlHPIG9oOzXMigZ5KDexf7iXfCUlh
DzG7ZgXLXne2SVGu2A8f8sF8zIt5rVjJrjY6VzNueyEufCDPfI5fXcHJd78JG5QAjpFv09aguvyt
NfVtrBY3ulmvTb3evn/Dzo4G78pA9M3zOT0zBU6nRlbJZI7qaKXOd0D34OLBaCx+Rc6lJuG5ScBO
48/BTpZmgq75kkYMpgK75Hvghp3lWvLT37kkWGjLxhD/48kOg/zVFoQTN3AkmpMXxhvVcBugzSnZ
20vrwvp5/pr+OdrJG9r31JxL+O1b+K0by5i2QvkY6he2m+cHQccBXoKv58JNernk+L0F971ExmIr
01rJ71UHpmhdXbiUc+s0O/Y/R1nmyouFLe3hglpSpy0Xg4Z1rubfRIpxrZn/4uWcTPESW3M/GQzU
G8XKzr6n+rOo9AtLwdmZjVLJILtXpfh/cjjgW0eIMzB19gHNVhl+GbLakvO8otzlKZVz4dB19t79
c7RTvR/ahahrBkYLzGY9guUFqupONPfD7i/bRpea0vI1RSZCX/F0MshKLQ1VTkwGlWjaYthktnXh
3p2dby+GOJkJTRfYaq+MzARLX1FVJmN2FRp/a75hKmDzyccNd/7r+UY/J/LpbuScU29EqMJcIC5R
5VR8Sah99uHwgbP59OA/Oz3mB+ZkkVLDV7Sl5TZacj1phP3oIEyyC1/TtyNRW9M4/S66PJKRlxv7
4hXK9dJR44itzoIWMoxq3zR0SKruLubg/f4y9/ZLx1BIWgHbGL/dBK+H6vUy1DpkuVtfsTZ2NX1E
/rANtfBWScJtZlzTrs3j9sKgbycGg1JjAyeENhmtzOtBE5C9MgMYTOdiXqvkfRbpbdYMF6bf21eX
UQTfI0mhcpGEvx7FIQBtJsmBiRHPa2AQNAAzkGKfol6nqiAvPLOz18SxmYooroU3nvMK4asIKt6n
VklW8MK2qUK/cBjX7z+vM8NoVPJ4YfGKIko8uSi6kGkSxlPGRgtGdqFcc+Vu1eUXFqLlr3ldtqPe
Tu/MxGOCiuv0yKDOeHOjxM62QaNCILZLtX2yYxlf8nefuxw0r5ZjYZOHmHnylQ3ynlhkB69dVpiP
ZJ+ttEEcwVL85Q3wYow3oBhwjkefcrJGaHOSGqllZChIk9qzBRrJSBEXvkdn5psAoMr/TNzNbIRe
zzfCGYgNbudsqzvTWpDdlKnONZj5tY5PlJzKb+/PhEvDnVwTR+uBuHQ121bDtKElcUdatrt0AZyF
Ml80z39jOFyR8HsoViMSeX11eVioei97hitBPdnOloi+bZgbbhrZsLiaCy/vmXUJyQsroIRpwPn4
ZGIQSxsOtZpl22HOQH0HX0ltXCPvAwh3G03TrpusnRJc2vifWXhfjaq/vshOlskM9j7bokYgsGBG
5QZqDmY3iYv/eJH/El7qX2Nx/l8wqP4fpEsJlpr/nS4F7ab9+m8P0fevLwlTy5/5H8KU/geVDMwX
GMJwYeC0+5PMaVt/4EAHh4dOG4sTSw005zb8j/+jaX/wB1AlaJrFSkP79E/AlAA9xd4OQ9JCCoFR
/VcAU7+5Ii9XTU7X1CYErBT8XByETzY8SjZ3oKGdZDMUfCBcdj/tmjS5+qDgGig8h3CLVRWm+m2N
bHetKDJcIRBAskOq1LcElc6Fd/aNRI5aCZZwASgOdzhg0mX5fbGRmImCNZPettbTaGtPYWMb+1o2
zirUyuGYE2227WXkXBeLKqgiV+tTrlvqfR7V89OLp3j8xz14RSx845GStE2XzyP1IZ1bfqpeJwgl
bYAiEmKC38yd7YxsuLEv9vkUaFe65vwI63T0xpq0dc8m3307jkVzZYe9tUblr17PIteOAkGEN82G
8Vn3FbGtaszqc6QhQcrTTRe2ZM9EOPNvWisYNw3SGrAJ6kMl2u8+XN51kfbdtZnE9g0Cz/C2aCb1
wFGm9Ro607Zb1FF9bGDFPFhhQaMos8SV05UA4pFSQccA4PHLGE25zZLOv0qJwrhBnmh5RZcuYczN
FidC4UVK1m0Hw/wON56QzCL5wg+C5kiE0w+0CjkeCwVRSWMaXmAFD2aaXo1OYH5MW1ltIiMbvyaa
GW7G8DZNUa5UqvHdUpJnGau3Q1h+GPrW2lR0ZD09j27AWaefIX/WXlpq4T3C3NC1UOLDCNTEdU28
r6tq1bQemrq5mSsxr4zBHzdJKJoP+ZAT5uDkzR60JgSmVDP2RC0TFDmaExltepmgcDDuiGsxv6Na
itaCFEBkT/H3rLLHkoOJot75nTIgKImRrBWGH6J2U6ef+RygrcrUMHWLPtG9NhJNB4hW1ubXdKii
9IAH81rRwsjf1Y5GIObMRqbYgetWPaX/WAr1s7R4fGVQOW4WNhIVRvZNmeqD0YS/6NsCAAvbNZ91
AK+Es+wCjKJIx4r6KlYbuZsQ9a5GmX53bJ9SjUZio1MM+3IaJ+ICRXuTm0a77URUuv1kkuUqhis1
dsIPemQnxNW2Ckm0uBn6GfhVYXwjxmDTjJq6R0CXrShygvMx9PTJQmnjQr26DtOw3Cnl9CNGCram
FI4hYsB9riuDSnxd+FOLy10x5Z9J99UQp/ntjkgiUjqSuCV2SjySP9G5ZgpcXVERClp2Bn/UujPQ
IaWuYtvVXm1VdU2n8cHvan1w6ZZ7WHHVIzFe07jpbN9BZSbNY+AH026aO+cDRE0eaUUG3lyqSgTz
2o8OfqRqd4VMxmNktHnm2ZNVXtEglcc8zfvrHAnZMpMx5qxL5NHC63SCO1adQjao5zRDeFWwmqzI
sAR9SnIEPLBu+hqpanKvVHKriGUOzompWDfk55GVNViJ9K+k05fhXdHTivYiFFKUyogm02fXJxN1
dEfcJ7YbliRZ3KuFGOcdMZ1TsbHEyI9jDmWKIMxO7og1GEWQfAb2uwdf/KRGpVi1BNvQU+58jwB1
AlVm2C+zmFV+a1geDHMQD1M8kx0BdXujVyBjXaWqIREX+ldiSLWvLHho7wSRm66foYXrccOQkpRM
4ktm+spPlRTye8fu1CelD/Ibw8/wM/i+Vf1QCvKDCj2pNgpcCTetp96t1TIkaWuo3WocdfjMDd49
W0VC50fhykrbeWsMadZ5Ygyjne3E8yekX507jGrzYYqks7WdfqdrzbDTh8j6lbR8PlaqRoWxyPvq
McxhC3t1n8mroS6j2J1LDSFIjJSxZ6udEBpd9qtIUDuAFEsFq0LvIyYmWq3XA8GfckwecmYYaxrT
9ZiNgrSDBNmWO/eApTedUOK9Kiw/+Tg7g7SfYgLL7S2a0LqdXZs8tvLnbJNaieAv1vzbyDTjjeM0
FErjNpZryoRkP5NtJW7KXHW8DLWu/GiRuvXkW/m1Pvlo0Ti1H20x1LVbB7ENmNnUPk/6vI7I5xvA
39Xd9yHVOpxflrGPjXwgBU8FfqChti1KpzT4YsXDKh7FsI67RvNsHHJ7o7TYreVdnDHbx2JTOf54
6HxjzheNnfa0hCn6btWTtemSn0dtT63H8RiI4Isx+k7u1ZM9s07k/nWVWOkHyj9A9Uid0g0vL+L4
+2SJR2IyqADOZI4cyf4Yj0yZ8WiBL7gm+CYk1iYPlXrdNKX2tPQun5SI3+TYqdgPPgqeqmfBUAOO
1eSXdY+hXQ87iurZYzBl6aMulSPv+7APuf83ndnRr5t9tb4JhBWso0bRwCkjmxxQG++irMt4iDn7
46KLtmPdM8H7OXuQsu9XRgU0241Ty752YmNfDga8ZQMcxVM9V8bzhNCg87KRxJjHaMEEtdoUbIKi
j0kjqlp0omFh1yriOrO8sUJTfipZh0ZXdkV8Q2hN5ilBSqBgbgkQB20W9KuqIzWX/1dthzrMiMlM
sKUVZXJv5KQbWOD7O0TXtbynIal1RIsqNUmDVW6vg6qc73JZWUjAwTFrkrSxNdm56YOSB2vdLpMP
oshEsBNTwTLQj+1TNlnXo9kbGyahup8imxSauc/WTgqCfKX2QwE3aui6p4nU5mMQ1/N93heG68yG
us1kOl9nWql8BBKXegQybhUf7gwKQ3HQhnkAkpFUz+lMGtPkF8az3haDR66Vsyt8QiWCJMyfmjqu
noNKlTe41MrjBOPiNlZqZyMDE73eNDrcU967gHiGzcRnI0KTa5ARDBTRgtaDoNCPDVatKP5Mjy55
wN+Kpkkd6nUw1/7VnNjto6oT/+rJTiXgr0wVYx+S0I30Ou4GxGBWU7mcSMtnpxlJ+R6qJzWPSco2
iaCqlmRFXgb7azLpfOqUuAiPfcImFT1xU21GNUp30xAGH6SW92isc13eG3XVDe6cTtmnGNInAvs0
EwcREmXbE16AftUq+PbL1q5XEiqXzwc1rA+igcC/Mhqj+UHicLBKWrmurDrZmErsH+vZtDdDKRpP
04z8nozG8mbJrvkRgtJSV7/fQX1OmSxhLiGZmKiYpzYE487n6ir2SUiyg0nd6WlFcmiljciV+vQw
Rk75/HuBCKKou44dx3+eUxTHaev4t6VWZQY7OJU3zU/yaD9pSmh6zKxi7QPplm7cm2pwmAejM2/U
ItWf6jYDbdxH+lPaNWYUudzZ0Vk5sW20jz6o5B9R37MUSDmwzNjteMQk3EQfQoyyDTuRkEwm8j94
1wx8dqvMrpnwhHyNoEp8dnUy18fj789ypTegJPqmcn7lYeBcO8jEf+SN6nSFaxDP9JTEKvdWGwoV
kXlda2TmWVqPFrZq/dwDMhKPmywIpmPdkOmGcmv4TB0HSyZpdEcyR5HNoGgF5mK05bNRzM2N72g9
0srKHI+/f5GdBhMyFgb/lAjPDd6WoXwG+1n3q6ITduRR1OICChOxNOw1dgvhWMrvociSX9JIzD3y
Bf6YKZH721kAEnYYtfEIpbN8Ro5ffiY9ivnpWDGOYq2V/CfZl8+Ev6vHnp3/thwrBo9Su/LarnI0
tyFfXXnM+my4qoseaKipsjARP8Wv2mYXHJ0Y/ODv208SunNniuofR5W/dDD//4zovDR8//cz9zol
HiPtv5Lu/fLQvfyh/zl0W3/gOKawSS3aQAezWIP+Ow7DUf9AkcaxDj/rUkB+eew2/+DcuSCDwewt
Oh3jz2O3ZvyxTHJ8furih+Uw+J//Tjkj+Fn891myOfn3l2dL4L8cY1+euyHTs4UnCELoqkA2Rrng
5THXMueR6HQpNnHvP3U0vh6TUSm+6rWcdy2B1elG9UW77pySN6qplyW3JzP8utay+tgGBdFBkU3s
E+EGzMZGV/oSG76Yngutma6khLxOeEMw3gW25YeeCudyrzntuMojLWeXnUZffGnkD400ZgxnYaHd
Ywzi8OloyVVZZOHOCgKML0IfpZuNoPss9GarrLCsb3XrxCtdkLWLh7uX8dqv03rdLZpJWhmq8SmM
FMPigJJMn/O4Kacl/0C9Cf0GlGE1Z8p9TEbffaZl4kcZ5ZW5IqFWL92uqeB+dHVkgi7r9YoIWLMJ
ME7MabEzUo4xns91WKtURBZ597y3rVtluixdDav5c11Y8/Woa8mmQrzwJWoppHgkhoNbTk2zwM8x
ETJbDoH5NcnEdPDTTF2ldj584TjgO27ZGAV/n7mK8f+7U2OXP5Q8ndHqEOHKj1QuFiYeQIZ9PWjv
Ut2oufTRuNFotMZrwI/qAaP3Nh/aA7sIuZql/UsNRPsUEJIUuy3dbY5npJzwmdNBYCHQzG60VIlv
8zI7mrhufwA6HHEXkR4+04ksWPwwexCrIZRU/RDwrfXp5nfF12JsVNwhvRPu2nwsP6tT+3lMqpKN
dK7s0iwp3baESd82Q73yY/05MwlwWsFOUFg+lVtfLETmvu+J0zRsAQSDckEVax8Srb5tOLfd1H5n
oBZwzC99HX7BmDF7rVAii/0ycH2LUOnA7VO4gtWA8bRiD2tE5YGTQ74Z2DzfsHW4mWR3Gyx8BivJ
TOll9thwUxARIMeA+0Qy33TvL3uRJAdFvbjmnuh/JN9FCwxcTARRbUWJWYIJZNuf5lkzqAPFbL/K
6WkOi2CDCb7ctUbrz26W2wCiDR2DHuHX4zqoW07acSgwk6XxYw8NdTvawgvINXYdu03XmZH/kgMu
FmXU+3VAmtRPocGtHJvua53HhDJ27edBn+7TAiinSsqum2uUY5aY8CJWYiQW3Rc5ZiUHQnJqc834
Vsk688xQEhaiA3WwGkpBFYdi1xe2QsBLN+1BJgExC8tmkztNvRqw142tc9/4Cb8/1vKnpHJ+Ugrh
mFvo2ZpE1mMp2mRVsDdwSVlzwBkowQwWBQ7Z3NLo9TLFMnsXzbyyLk1t3BGKGH0pHFX9XJv6vAn0
YWD/RgzxNpF6wpFdvy/IoPdKO6YN3WrRWh/V4a41qU2lmfxINgkRd8VofEOaI4Xba43xmWOiYAL5
dQe00U5Kr8oJ3OQ4JTkt6dqx7gRvU6KYzNXJIPOxgFCqQHlpQeh5WoVPr5ZT7822oh8C2JPrxDdT
Ny47E0W37jxYFAlcssG1dT2ZDkWpmlht4l03xGEXAUYRqfguB0nnoz4upRi7nFiA1Llfj+SBGSsD
TtuTiRNRrOYqsoNblZCajTlR9FeMyGhWFOAfzHLO6Q1ZfnvkpI3bq6qaT7h7/MdxmgbzCE0By4+G
1SlUom+JiSBmUKfk4AzDeEzTWD6iEBXxyhjYkiRRKONVoGERm8nHfAxKx39qe2vemUnLkbhum1Vi
WpCu1bJZxawaG5TukZdNFOyoiiVYH0a0u/A7Yok3D+V+PuUOqNl4vOvZl1wXY1pO5F2wK+c/55CJ
sBu5pYRaPBO/eaCWOh6nOMZ1HrP5+Cm65Q2DFUC4FIk0njPm/q/O4Shy9AO7+lSTHsAbLEv5mFdW
o12nFiGkFxohp7mFGE0MvrAqUkcdvrO1fEVfftx0jB+TiHqx6UMwg8ESXSa7tdomhyzSDzLIO/bt
CbYtm9OhBcypTDqQsAAWiupTktMMkvbcHF/sEM7Uc3/L015/culB0nMnfIYTLKSc1z+VEaMGCzEk
bTolNDyCQD+JdPg4F4N0y6gycPTOT9rM6brLvxtMRrdKiwa3qvKURPKWEj5b8iJma7mY053CWZki
y1wV6auBRZ3tbfcL9ffsYkg8LJPn/R//d1bA6Y+voVKmK6giWj5N0JK11ZSBb/Ljc7zeOkjYUbnf
BHgdf6dELZRp6RTHlBqCW+rRNk5Vk3rT6BpjtYawtCV/NNth1bmgCnzT1ONhLyaCRXQshfVf7J1H
c+RImqb/ytre0QYtDnsBEIoMapl5gZGZJNwhHVr8+nnA7jKrzJqemt3DnqYvZW1VyQxGINy/75UU
XvzyYdsaMHqP9mnvFaqPcBU8F6K0wt5hWU6RHFj9ePx6K/6/jbu/sFD/jtDaXs2PWi2tTEXPbPev
V7eVi/zyfzDiy365Gz7a5f6DBpn+jzFw+y//u//yf318/ZTHRX38n//9ox6qfvtpqfy17m2T+f/7
mfgwvPUf5VvxCw21/ZE/JmIfSomJhyQ9BlyE6Iycf0zE5lZ0gohnU25AB2//6g8iyvsHJhH8TJuL
A1PFRhHjWvziqKx/EFuGctZBWgK9Sg7TH7/7f2MkJnqOB+VPDzjhZGisKILntaHGxknx64OUT2WO
8bfKcdHNcld9XXfbxccwcatLenH77VLMs/TT365J3Wu1rWTiDpPbMcuWNja3S5UMwjREXLOcEidP
T2bucfv63MMJ6pCJci0as1MCQUjkfDdXcjsXWzF6LtP3OpN5mG5IcOUM+C5tRhDNcyLI5bvcH1+r
EvQxSKY3mCjMtTmjkzf7465ZFhGZU/PpMKii2HApqLPcaKWm4kAWK9HKWMzIGGTs6IaF/DO/q8NB
oP8Ju6/JxdiGmArt0b6f9Md0G3As6VlxsQ09fdDofVykdkXLUItvk5U6/7H0NFssxmLt+dfulTnO
y53KFM59i2zGY7Jdd/7XzDUlHEl0alx7yriet8GMftKK3lx1MX4NbT4dCVnSgjFsE501qe4SMJU5
ryJc+UBXnfO92UbBdhsKM6ZDxZSoJ7idS7qPybnU0k9Cr5gmVRBc1yk28gFTegoCYbJRF11skBcZ
5ttIKrfhdNrG1DydyCSQV3bXrnu7tJ2npVyeHBIuj82kp1eVGMpTV/nmW91WZO42S2/Hkiv7ezER
PlAZK8HQZJN0F85cfMM0vfx0vKY7S7twTxibl9e60bp3s27e9HWp7G16F33oWY2jh2ZLlTm0+cDh
6AXTCu8zeVE2t/I0OVpwg9+LK8upmwsP4IyKtap57E1NRsrttFACuXbKLF5XOylPfm4M8ZjB4vjd
5P5ksBnCqnXzn5JBifm7IT7lTriVpV31UwOw1s9mT3ohFz/QV69lO8cR+cU6OpkTjXMytjCK1Jog
J02iYU6b6kh5O87nxC/yDBGBWd2LlEkkxBUGpTJ5gPkQguc1dawzpvl7Vk5s8ePm9qw8oP1VgLC0
/os7FdcBzYWLZi1RqYoXs6ehvVzUM0NlF1vt8gCiaj/AUOWXXi0q1qomZ0UaaH8ZIgiFZXlRJHE0
r6NW1FdOY/nHvmVecqqhe5m1Se6lIb0f/pxlKgYlWx/cLk+49PkA09RdXnQG5f08lf1DRu/HuSyd
5JHK+eCQaV5Fy8Xs+PRtUc09ZCjLPbSR93ndFjdzJ8tXa+ErWwy1fvb0NbN2cliy+sZcJo3nobTk
nkZt7aUugWyGytQA/Fgh+e5jbhZ8hlp2gKqrjyB6d1C2n3oy6tEy1Ubk9YEXuv5QxKthGMQ7W8OF
BJqnDKy8KZLkNdfnWBs9/ahNN01Nf9vs2PkJi4LEl1B+DPM0k9dgVftm1PdlRnAS9YVDbFUa3b5A
CpFd2fOjUUBuJFnUea25q8p0P2QknCcyvTaz7meiW/1HL1ocfzIwYCFtOyc88dI2hNCe8s71hTy3
qVYU3bWyc+ksu3TqVgqCO+h0IvJdJzFRx3aTGp4Rh16u7Pc/LBoRfkLquq9OXbm3SSfsi6Yhurnt
6X/UYMrS3serTu+gRrv0sWns8qjWFgJvy5a7y6Tzo+8hHrI5cCOT/JBKjMGusA1YsFSMz51IrOtK
uycrfXGjhC74mIqG6Wpo5pqO8yw7B34uvmVBn9yQXzxeJbJMrwbIb0RGZNLtRau51+XQ9c2u06w9
4crneZLnPvEu/aGtw3mu3s0FTlBnnRi7inglNUSmnCXcVPuAY9yIu0C/c9YZi33lxRMLY2Q5TR51
2TzvtbzJL+rmWzOLSFrOGKY4BC8JqPRv2yKRu0Go8SbISlrR2dGf4UUGIGuMriEZUqDXRqZrYY9q
fs8CmIe1PntzmHgeghujruWONJB4bdcfBTarWXUgwbo1jSdVKhOsRVifo0fXQzFABw/jcredmQiC
3CvaKkf6IoxLPi+IcReuTVZyDp2mgafDmfLowtARaGDc+IVWHatZn3+aTl7spw7iM0gX42Lu5UNn
U6vjwTs+Wi7kfU2KcqQYIGPc1BMdGW16JAcy3fH8qsiQuPfCqtcfilar78cOcEfOzauu+cVl32Te
DtTnJ+fUfm5qDSKfb1w9kwdOFmtJXaVo1ofeCJ7JS/H2VSX2TAc5STTFS0p5cVjbbIjMyQvK86W9
xcTF8zjPfVRAmrZtcnZoy/iO3owEb5zYdCcX+t5dpwP56lVcz/0hMaZiJ8qAZdTAJWfmT3Yxpoem
GiWR2M289+3c33fclY9enz4ldtPyMXd+XOfewzitr+s45Q9jlzXQBdN4JjWkPNpjJ2jUHsR+IIMk
ZgYhdNAmNYNoEiJ46ut0Hq67gGXbaEz/MsgU/R4U/5xQyi6XAnHtkXDqNoKAABMgz5BEsU1tAEa8
kwvoG8pHtuFRx0Wh3fn6ACjSLxW1m8lNnhjX+QYD1EM37nMbgbnvjbQKunQqg6sRw7ByUvU5KOC8
7rPBfl2pDbEkUSfNvdiQei6gznQy+8IahT3SUyoAFENzMZTYQbjp3rNWpDk7rj+asQlS0r/B41U3
S1DfVIa5NwFH8qJ65uh2Qts14Z3H3tjNUqN1rBUZFTEmINJovxi96RymThznILgyveaurjKqysbl
yqptJHSp4AZ0r7AB7enDiiuSNUD8Q5adE/7hNqRsrKKCtdpnE8FG8oVr9Q2EiaSVGUIgyNlxeSz8
Ga50aVpmLQTJek/pawJ4mQgI9+VUCbmbSXPpxvbHoFJxlY7B/KBN4pZR9F4Su7QX7EhHLa/12Oxy
8u8tbjs3LojmCHnmObn8JP/R1MJ4IP6ItWSb00RGSfCUOE/OpESMKGeJ03oIHiYTFY05BR9OMFRX
g9FxyMz2jxmWaE8Je3untcPIJZL0ikyX7Iy7U4dIH+xxMkUcLIvMdkPB4L1TAwkMfVjXQq5XbZua
Q9z7c51f20h1nKt8gE7JQsuZM++kBf00hUhJFu1kLyIbX/JgksGPZekWskP+Z13676xLrCT/1b50
rKufQ/vW/ZlA+Pojf+xLAP6WHZDl4POPX/YliiHRyyHcJwYBzdyfK7UN6iTRr9nYsrclxjMQ+/2x
L5n/QEXGPQWa/8U82P83+9Jf8QDcW3hiNoLMAtT43YmNDXAoRO66+3mZlh0IdQgD6Vz2enZnaR1p
RlTzDYlL24IPbtm8wLO6F2tamqeRnIGdQRv1yti0Lw15/6f38T9DWraV/0+bnIOiEM6FgEKbQETi
Z38TFUqvm8ze5txeJyP5ViRVgkSqzNMqgrHLD2rq0nkHA1+ewDD14gxfSdqNS6zvSU+05WGVlLs2
1tA9amLstqa9zo5tzWB4g+a+NfveIFE1FfI2q9debfyIDbBYlyYtTBnr0lAnyQcKvYA4K9HCoCSc
w2fNJsL0v/5VvzrRfvtVkauzvPEJGATe/ba0dqK1iM6amWNgEB/nauinfcL1TQ6SQW6aHCQ5Ydp6
8rVcO7TaIL+VjtLGsFsEiwKNH/JK683sRhI2c0AP5f9EC2owlqnd37zSvzBOlASQxcDT+fWP391h
gj1v1AMpDtm0zrdZ6ZVPvhPsWrJDLqDDppsRHcnTLOZ2v7ajfbMGyj9lq4fhqu7TIUoGmnf6pJaX
7rpM+795dZsW+5f3ERQJRwcuSbAGaLvf3ke3RvnG3uDsler6h7pvZjBA3Y8moyiPpczHZ1DYG8Rm
CbFV8GAOnqO/MRD8M2X2txcBiLWFBvM6wDZ+F4x3NQaQNrXA7V2tuKIvNLUu0tJXu8zOX1M0SvFi
FUsEkd3G6BFtBDx1Hnrp0wprhTGtMi7zZjUZySf9rDmE8jbTFFnjCieRjvU9m7dywlpbji6mCKh1
x7y1pDMdZttgu8y+L11rUKGpZ88UxRWb3Cx/7sCootIjKmwy7ajVpkcUF+qqAS8JbeRHI21og3wU
1iQYFVITS+tYe294OwzEurlZ7BONBvUIeU0Vu8kgnkq9KQ56q5+JD139EOUfGHRFO3hIvt14qtsg
18J06fUow5P5MiTMIFjjsGWiLwUWKUYV7INR3wVG9kjE0hwzupsGiZn2j4kOmu++kTdH2dDV2UGh
MxKmOinU6+zxXYYO2U2FAwaixFR+aFphRI2RO8RR8v5OfZuEnsogNUdcAc8IIRY2DRpsVnpUvwfI
Ma+1cgtmwcB96M0h2amEvV04c33U7KZ7S8hnyUpZnX3iL/bNMpYXQ24SsQYyEtLI2Z7Krr6eq7xk
Nm0c1INjRpJ44bI4UzemRo0+ehdhmliM6kzjmfgI+iJHz9OMJ0NTDxYNH3HZAghBAO6hV6eDPizr
q1fUCtOOG9wUTdDiHhslWFIXBN/7KfmGPOp2XfSxicbBsR5rOJoIpdajnGZVxMJfgseMsovPtFCZ
uJy1wL1G4TsjXzSM0DMRFI0aeUXhkvPeo++fr1NTQNNorVk+uAvquaUy3IPT1miq5v5hKVW9z70G
PUZHnwwK9aIPcb0+CpEFMVvTMkT0/c5hUdYU3Us+xNmsxR6hinFiTZcfEMlOFOgVleGTjwCi3tr2
pm+FCLQPCrhIwZs7gSyj/j4LSCi35k1eCWbcuZmbHAC8fmgLXEoyB2gupvYmWfp3BmwzmgPlRL5n
aVGNrqjO0nHnaAQv0oLR7Nas6mLJg1R2s3k5rtqdaLK7InG625w5327d4VTkqxXxbUz29pD0P/PC
uXWMZD1MjbimImjaCxwe5D56P7QR2SHhbFvAoA/ZLktKfALJJ2bKNjKpPg4TkRjkDnbm5Twm4hMY
pLvmrNHh2QZhfptWUjtrI3f3RlKPR7ni/onqtTUoS0qXUzu1rHcq+OCq7kKy7fqIZ3K6UUu+7vNM
9o8LufxhWjf2bUPrXwWNQ/JkMcaqdYg2kmB4Z6dp8zJ0KqlDPXnzd3Icg3erbOwTAkn3FXGO/Z2Y
eTtcAluekxLqNxqKnFxcSd/C0enW+9oM1mvUjiWtjJZ74zcVeafLS9pBF3HeOWeUfemRmO9kr6na
fm6ttXsQIrlYk2K9qMsyuctn6PO+nLYIUPdobOWsWbK4tCoaZnbMgww0w8l8CVFei+Ez5zv63STY
wifYzwQoQUtz3EKq9kU/sVwtGcnnUxEb6Zod+pYgTJQys3oZKnR9WTnxdSNkbSiW4VN31umaDaPd
OWtbrVTUF7DRqZtnt0HXaRG48WumlnObUPEuOo4xQi6bELlncyHckqaDHMhq6bT82l9T90Wi6Kcl
fpqry5p8GpZG+a0L4P9bTdzTMdJc22laHNlbBxGWU3VheIgQPH8KHqeKaCTOXeO+Qz0X62bX7V1X
MELpaC0DhAZCxU4qb1IxWPvaky81zjoZU8TTqbgcB4L9bXycfTpqZmhXRnvIVjTGtde3F7rV4TXf
liSeiTLCxFanIYJEVF09BcyyK2M6ucSpNJrsdcoM+aTnlf4JrDtdsZ6+40KUl54TqBMKX+dxRk4Z
V2lgnowp+wzc5mEoAuqDg+F1/ZqoRKqqvSCg5Sql2+yU4wVF8a68q8aDnKnaMbnJ3PKuXPvnzK7Z
xw33gWtKXFjWjAi6HeZTEQR73azVhdtO58ztbrzFsXasv9cKmCrUutqJctm2J0+V4GJ2YxxzuXqX
drpeALDdVUMxkK47qZBEL2zVbdtrdyNVlYS+LUlkzRLZYyvFPsmS94qs2Vig+I7Kxi2O6ZKCJY/q
pW3S+s1oGvUkzazYIRSsw8Aa2zgfbOcAg0i3XWFnhAXZc2SRlXl08yDlC2qbuzkYxckWjXdn976I
xdoU+7JAZ2x+6VD91r4ZygyJXmPzfHPzjUcCMvPLmonvaQkqikxL7+dsaiQEyqchw0RtLMltM45q
16Jy/FzsEk0kerKrLPHQRs9OxfqfTKgjKCH4qDpZfHrpMF03Y5PGrepRn0IAQ6pX+u2cBaojCksr
69ikmAGlhKZYELsxmVEmpz3Hl4HRewj9dB6plGZpbffaUHX+ZStHQn8rP4X8bcZFtyHUR82gvnuu
2cpJdS2sh0V6LbC+TIqK9u+mEfGkycoMnaEnS7YAcC8Og7LKHxWXU3HVjNnkXbqlhSvd8GnA/knQ
KmCuJFNKj3QeoPpYUYhkI4Mr+/wBwK08G0kxcD4FAMaj6/T9Nf2mtXtMm27TeCDSSk+6Pjfu3pys
diLYdYEA0IiwZeTxOpBKyKcrw57Sz6FdoMcDIaYHs2a+uuYxH1hgWnqRZ1HR8tbNpJ/OvB8mUlUK
HdBJTwxg2XjeCn3KeDWX7sU2CuNpaOFf7HEsrlXlc+gujhZ7sgze9Ly3jqgnrF2V+R5hKWj2PL6w
SuQ7mB96E8lghiogGiOyBmHvhnVBaTV26UK9ueVRT2NAo0eaPs7QIma91jtBCisxr7UHs9T3ffbk
EfWk3Zb2YBPT66a3g5D5fkTRsuOU0S9xXVlXlmtBwE918s1Dnt3uetPLVTx6Y73shJCcTUGbQfHO
Cp0EAERyoZV6cpGDzOixa3fVSVXu9GCNdnNhDgNhzaYOViEk5ZmtPSzvvAPMaUOVKGbQzL2vmzq5
EHJkNltLet5N4l/pQBvfVWfKi2HVjDZqEylvTTOxXmoAo+/M2taO/2R9R9K17hIvrUiQ1GrvA3m0
8CJPdvaDV04P7cYhDHX1XDZtHSeBfJG8b8SDIb42s2uKAV+6jYlYbYuBdWMnMFrPOzPv7sdmtM51
tcBhbGzGQGVp2Fd6DsXhNtU9OZkyO2bm6kOCTEZdHVUyJihK0iLONDLSo8pJpINgxckuStEn2c72
hrE8q4KYVSdJBJnA+UDgsEj6zryTa0CN5yrb/OcUkImsM17+BFlvLnWfQgIgs/LUbvyOgOipN8Zn
Xj1JBLWrHrXahQAii/VCjXS+b3ksN9qYwRv1LQzSoiCTsi9iydg4JveLbsq+qCd0X9BQplm9TdPU
vft4D17p0HFPtgdv1eXt8rPIsm/zxmnVX/SWqBWCug71lStrFuC1zVOiSnrzLUO6doLeSK96XHtH
mYxk2rXOk7WxadOQXnWbJszY1GHVl1DM3TRjWr/Jx+xNSVbRzEjwritAi+WX2Ax1O8IzDELZzxIx
GmKi7Jrvb3mlvqRqAy8/heGzrFgzAMpD6CZmGwRuNAu7cYnkbUT6BrytX6BTRg4XbMq4fNPICafp
b5pNN8c7gYTO/pLTJV/SunlT2eEfIagG4V29KfBKq9bQgG+6vGBT6Ol+f2clKQq8Cho21rMqecm/
9Hxa5fcHqBgVe/NQ3iw1NOpmzyk8rlTaUUAkM8w1/jhqES3CFKsDF8+Br8XQwEZktIEW2kr7wGM3
3+RdduLe5ZRLqv5TfokLlTf6wXFw7d6LW613yYKt+vrYf8kSi2LCB+YtOV1XRr92J2Wr7or3/LPS
JfBvsDhHq+70CO5v11IZG/qo9qfOEifNCXoU5eXd1MsiznP/JW2aNULgzjBptW9pl05I3/l+OSO6
jmQu7vIsN65mihiefHMlnsfe1JXpl9CyCOwE90NQ7ok4nt85UVYiOvMYUhtBJ9DpiR1LRZmanDBw
2VG7wRenlAM4TgTzV0xTBsARLkMefjDi1CWROggEGNIm/JSZlz0Xk8gip2HkZPgez/WmEGWkyy/t
TTXa9PP0SIXmqZh7JKpN8bBQlhGaRbnsEuWyzKFOqp7UWs+xmL1xRJfXOS6J25r10M/5BhXTMoGC
VS/bcMbzcykojg7NhtM8WAznes5sc2vOsnadSZgwNw7oa0YsQouBfV/LUY/JDPXeAN+fVeF61/TS
Zu9lXnaX5RRMO/ggwcjanVK0gLbm598Scvudg15k6SlorewHqsbuRcz+tJfulD4z2NLXHAzGWZXj
9DasXXuzLk0X6xZBPtsry8VJ9dKidbGyGB9wvf3QpxSA3liUvy9b1xsjncuASG3kaltmT4xxq76U
mZl9fMEn/6OI+RtFDPWTf8KZNsXNv5Q0128lSpprTNl8WYZfJDFff+YPjNdEwoIAnDavgN7OYEtZ
+JcmBmu2u2Wc6ZvcCiBsi6H8QxPj/AO1E22bBC2iGfO3cNo/MF79Hx7NLCxU/0+amN9BMdQ4ZJkC
R/H3o4z5DUf1Cro3gby6PUtRA3LiOA8Ix/u9lVT534Bff1FxoYbXCYjeaodRAf2ealG7lnIyGbT7
rYi3KXvqyfID1Nejjaen97R/Srh+EcT/WQD/17+Otxy81HQp2KUr9Te4L1e6v1Bp0e7dwXq0E39n
oZ1hGc4ok1uKqzUr0r9BGP8Cf24fMp/wVnuJb/53oHZsO6ddBv5GwRXEKdzs5rHZMRb/XXThX7rD
Hf4mkH/s/jwJm+mfT/VPDnYHR29W+Uu7b9KkO24MPFHhiK/x+qYLV7vILx2v6x+xNypI1JEqzemB
n/R9tNVrubiHiqHDDL0pWPEstTe6naidayanikPs3hnK5m8CHf+am0u0lqkHYFk8Yxs78esrzkyi
fYogLfaZ1l+5dXNeyu7WS4OFPDwWFaGP8QjiH5bsLDucqtPuT9/K/4Qw+CuXsb0Air/4sm2BVb/X
UM0s06TE+ATmGvjeogra7LKGltwH3FHS06qQLNBTYGiRP2jRWnpnMrYv5tR50/Xpsk5nLer19Qdx
w9M/ybN/+6Buv/ovkDAERuATIYCSFibj93wE6QsU5F5Z7hMzJ/0eUQUre2rhpuiHSgf0UgT1WArQ
cjIdIvEJK7P+Rrjq+vBWv7wIDiLCEDhToHqoKP89qXQD4TF2BXJfMtt9ahke33VZHEE8w9aCgQut
DsXmB65kUX7TkvYxmdY1TrAhVpjip3E3qpX3zfSde/6YugBw0fc0Hdp7yxsfh82GPGyGZJ9vSByo
+pGd5rRspmWYDXO0/EeboiJtBw5rQ88SNTwRFpR55i5bMql2FBiuwxmxFTwoVIz+7qreG+9TqzDe
/arA35AQpsDFqAXf2kb2Lx3/e8GIrL+DK04KCrhdvbhixUDxsTTwE5UsTebNZNl3KkMSPbTMEqnb
bXIyvaLrpKyuvWlhXBB1N35IKjYEvQhD0kRe1+ZvHX0Iz21eLSeOodza4WteD1VfLHsExtqB8L96
fkGPZ2SHJdGXjQMZA3D4LD95brstlYQDXtP5UO/GXFMfJX/Zo0VNjhtWvl+cRWNsumW9/zQXzCdh
bvjJddH1NWryrj3T/6HbDJdL44QFY4MZynEdtz7Cujhbrdd/CnOCBtDq4KUKcFmH3qyVr5XnJtf0
gkxXhtejBzMK81T0Mm9CTdljXCkqaqMeF18eteQgXQi0q1jy7Ho5VkUC2d9h9iOmohzoUCjoeGQ2
c2myFTDww6GbfBARP1VjBLnonoO1oyQnK8zuXUmh3aSDo5aTUJVaqIFBS71DOAmu0M7uukbU49J+
zHu5qcZsgPmLstHbE5l2il/S8XNIeNQnzXJiFTHyEwAR1hPZCyeCE/f2ODHyaGwUqhpC/0v/xpRy
AZOkiSCJRysHCBjceo1QzxltaFv9k506mR4nVje/mXYDg08iAQ0teWsE7m5c+yW9WrtUy9gJMsIL
8jy7S3JbBQgQS+0xrX0QgpbZNK4aBtvdkI/Isp3VB3iAbnIJzabZpaY6zXPuZm1JxMnfgJp6g2xa
b7E//C8cp2uAt/MN3FnB464ax++veOOyz3YDgZzFv00WFGBWkT4FfnCVb4DRCnKkNgjJq8r8UiuC
4Sgt4uNxRasCIwywUwKEEhJgQMX7BkpNo4WPFsb2btkgK5To5s7ZYCx7A7RIQ5gjWimyS7HBXcUG
fPkbBCY2MIyJEtnMGtRP3QaVJVn1okFeRaa1FMdCAWSUG7SGkuGd6nlsMxvsVmwA3GqA+3UbKEdg
JMrxbIPq8PjzXi/2XT3OF76lvMtpA/Y0IYa42MC+rHZtVIdk8pKWcE2tgrXTzOEGd/DZ2MDCEtQw
zcr5lOmtsVtFvx5Xw38gPhSxBU6JcNSQV1SFdqPXFju6kYrd3PXGaRq88tTXvrqiYLzaWxBmJJkC
aJruaMBim7cmUCfeaTBPyf7vbDiophsKphJsdM7y92ZDS/XKWj/nDUEtOTdf2w1VpQSpjMe+uqPJ
w0X4WXKSlxsOa2yIbMd7EqsNpSXaxiWAbaAt/gvElRueS1PwitJ4aVWsvgDfqSxebEe38E3LG3ND
hTtVAxA7/wSLWTz27YYgt0DJk5SAyjBAwSPYjR0TY4JBzEBq7Hzh0Cw91wiyxH1eZpEHWG3nps1o
VFeXrpMDZevZ6rw06M+uk2zIL+WGeZPl01yMoh/iWrI6aVPtnaxlOquJIJmqLuR1Vcq7SWKNC90v
WF1tCLvfqel63FB3ofnWJiHrIEMmP+y/wPkvnN7cIHtXGbjd0uJUbnA+C6u3T1X3E9rFi+gDb26M
vFUVW5euHRDbDJ89et4gLL54gnVpC1IkGCtChawWO+7zjGd4p/vzerZnN7irymC5MNy+oULFzi68
zLOeBYfFgTJMWosAYM5GPwMwwWTkG6UxbeQG/ooVQc16H1DlcfQ1FD9DTQ6Fac1QQutGjzQbUZJ6
UCblqpbXgsSQi2IjVNy2n78TULPuAop9ylBqtXXuyRPh8pTcKz6pJAdF7dJtUzMVZht5Q5Duujc2
QscvCpJtPCvbjQgocdpD/kz4jiNp6qT6mhs5lOKI2fdzV++MbLXCxBLfAF+tQ94NK5KyjVniSkZd
JIM6dMgxPetl0e18aeJmnhN+vhDrQW4klW0172O1Xoz1+pYreFOUo0Wk+BWAEZL3juNp55fVfdBZ
K0usdWsNZlQI0b6V1OocaH6CvFU1oESb7oxRtrercG9gXB+qjVdrlPkjtbDDj4AJO1FtNWNJTlOd
YUSgPkj/RnxCTlbkmMua92Xj79qNyUsw4lNbdWGj84W7Sg5VPsD4Se7twp2qiLfze7kIAddZkUem
eu3D9LL7lP6hNCDPRPmi2CmDu03bOEa3Ucap3/B/GYjgbiBQCemdP1ObhGsJiVZvE35AW1SoKw6q
wnaHfQYw4GIMfwcAG97EFwu6OADD60aNCkrSEJ+Zrf3KtOFer6tOcddo8pU5zkNWPEmtb5BXQ72q
jYNFjW89joU/NAQLDbdJ7w5qJ3K7JecKKrdNiVQDLikeCkCG70GrSUR1bT4Qk1RLecnWjxZlEcG3
NV9dG5rRJtWnJ5vhmW+CPKEkJy4EAWfzkTs+j1AgnP51XUg+MrRpPkiVpB4ZyxSrhGrIjQS0yMYs
L0cLp6ax9hjlya5pmCWkxUwnFfExGA9RHlFYFRANaOZpU0YYWcwbRzj1rYa9H41n2dbPiavNeqyc
2Wygz4OqCZdGysdaZogGyGrBr9spN3u2yooOTEI9us9uGIhJmrSZeCUr92Udtk6nHotN1YCUpiDE
qBpiZy04hZRmnGEK7GsJ+GFf5FbqJVCJ2dwd3LJ1rnxfZj+RdRTpDprSOnVub53po/OPKrX7+2Ap
SUKW3M8vGWdA1Nl99TAP9c4q7flSwd60oav3FUeWnnxb8tk+QFNOlxgcpiPyH3UlMQW8I3hkwgyd
rgq+g7/6n0XZzAee8vVu8tLkWNFjZ8Sqa6wDXmbs+nzvjT0NUksQQuB4RHpUK/DxUKzpzl/y5TYz
U3e8l4G/iHiQeskV6Dpx6vUWP7bLxmgevECh+C7T3cqUo6LB5JCp+yw/55RI0q6tqvnVmIj10pvB
EUGc9L1uhS2gK8G4xP+XT2CU8w+P1epDDf7yYAD7BnFfqJYCnyZwYmdOwTXNVtffJRraDDW7Xj80
aVWQh4EfHKlvMCxOxLnBLbzUAZ9lstT3TcEDcViQ714jogGGbMq5QIE5VTvTEN2rJszgteNnix1q
uDJ2+2K8M9gRLmQt+vtKrtqhWIr+7E04Izs8jJKBem1QvsJ3PKuFsBmGqoEGLlyos4NIOKjrk23V
qc3cuVprVCbz6D4X0mEQozH9yvzK1sEe7u421DsP+WizffmVwwPbuCD4EA75PJzwW1iP/ErusRRu
pEe9K/6DvTNZjhvZtuyvXKs5ZAAcjmZQg4oIREsGe4rUBEaJFPq+x9/Ut9SP1QIz8z4xqCRf1qjs
2Ztcy2s0KoJo3I+fs/faQXKP75hh8ivnxxkcmD9ksTf38SsI6JUJZM14oFKfSUHGDA3qZ3xQOoOE
0JnC9fYhy0xR48WLIdRBDukKe2A1c4hE4siD/0on4ihe3kwzsih6pRdpM8hId+J+G4/ttlRHTiEz
7miYwUfWjEBqwiKEdzRzkcwZkaTbWbDqfCffmTNAqZhRSoEyVQuKh+CcDn/HnkCr28+qcu3NGCZn
BjLpf7CZZkyTbQNsmgLQTf/dIPxPaUBnm+Tfe+Yun7Kn9P/87zcS0Pk3/mwPWtYX3Ku6bRrYgGbv
G2LOv9qD4gutCtoCOBtxXL266f5sDzpfTMOSNAaRktFLM2fN4J/tQf49x9IJAzAEIEjVBPvwDyxz
p000piKI1Mh4QZ/qAD46aTTlAfJm0kUANnaCUXyFb0btk5+KZd8bejrtnKAKP2mHnHbR+EhbGnOv
1MQvSE/kbacIHprXNqXVMMVU8YOY9gPjvuvaJpPwl/vwm5bQqYT09YNo1dmmlBoZGSctqazgbZCT
2bhGxGqE2XnKN14umzVnAGOFMBuRRmXrpFxE8p+2w+bPptNDdxdKB335k8/27Lb2i6KF1eeRJZUW
ZeHaZhav7Nq33EStbovMI9ENZ1utTfdzYfb/8MfPF1rQdQalfXqVawXpC0awxs2l96B6+RPD84dI
UFiUzOv6RqNtaP7BkPnbRtcMHPm10cUfjeqRR3zGpVhSnW/IL13LEI6OmsHwAARYy10Y+iBrYru4
+/i2vn9+KEp49jVaTQ6W6fnnv3xKOxh1nVnMui288yvkTAjaxqZmsmeEy48/6l1XEyk+fQCk2CpZ
fLZ4/fkvn2WZPU5Dur4zZ+AAoOKu1OSLQq27DFW1WExR5bKoIwPinKM39ddPPv792wm9GJIMqwdZ
YLY8uaC1MTFeEHx8I/TnKs7P1KH6ZqnNN+G3W83j/IudG/eNuWLOd6Mqzrc+wsojJ0goGB03pY8U
An5guIytx4+/22/uwpuvdvKA0zIiQdPnq6El2uuZc+kYzXduzSdN/lnrfvJMcQlohjMtYXmi8/72
bpsKwA/m9oiwjeHGauqNnYv7ZC6I7bbF7hWhmg7wo+KMpWgh7HPA2PLxn/r+seYrzMgeHmxDkFn1
9iuEbOVR3g48BHaZuxbNIQxiovzkL33XoKVFrGNfduahxmwMePspah5BAFA7PiWy7vzRum2S5j4L
snU11O7Hf9DvHiteIEYmEt/BO7ZCZCSOWsq2csVUVNvJtx7CHH+ejlBlAyVUzlHm4ycX8Xd/npg3
Qo2DNlbvk/voVKDKh6gmhqVob32MPAszqL43BiGIgXj++O/73Wurw0m2NGTqKrFsJyLsEminTp+l
ctEAorNVymEpbSLT/JFjdlBE/Yapa4eD1n7IyRtWOcp+cjd/+9yi/uavNWxE6eLk/Wh7T1HLhizs
yjTOnb7WDiHCqDWUmdUwti8jt+VM06JwNZDrwzaPLalSPrnmv/0SsKhY/9Fnsgmd7O50/vJSDzI0
kUP+QBrn9ajp56PW3BZacT9GE7wgc8Kl/NMgfUsM+dMn92Fen95uCCDhqbFhH0MG4Kl++0x3aZS2
6BAqEj472sGdcubEar5hrB64jczWNXkfXYyqySyRUQwYPBWONjJYKbriNg1NmGwEk2sQe+SVCrQP
wgGAvGfq6uMv+v7hxHKlCklFwpfUxMnDqdqZFUwMNNm4jLuwFfY+cuyNxXxxMXVAJz/+tPdLJ1sJ
UzLKdINn1Di5KhhbzLaJEjS8su6e4zi8QQCNyVMZPnkIX9n7b68/L/mMnTYtqUtNP1lTosjT4iE2
1NmUiICjeJig1y3HrL4cfKYeoYfTza9GTMdpxihMd1Yk8fZbyJCrVkVOnCHCQ2YB9zaLrW+NaXfb
poesVWQpdj9JMYGz+Krq5lgqMqoWqLGqVdGMtOJbY2mpww+fQ+3HV09/vyO8jtFm5xLlFXfs7UOV
UXXVhjMYbtkEwdphIH2jWyPifkIfV7o96Ij7u2bX0fwWSy+DCuTMjkOJTONMKGq80ltcF9CTO0I4
aIE3jV/W8MmAHzsc1TdmwL/jmzAFLWvIdh9/+9fkybe3hG1Ex90F8RKXiji5JZC6CIbwHOEmimlf
poEXHhx8sdEy9cdw1WTyMY9qlYpmti9YcRbseU/LhSjIIMQcSxZ2ZLMpdGq4hvBjuINBgnvZpPEe
X0g/T6++1UF+zaNePjB3oY8U0tRAzqSutEhAjtXRiy451Q+bUgTdIXDUceVNTbNKHSK9GhIPjmqX
hts8V2rCRxUcp62tr/FiR4cqTT97Rt8vETplFcuDQe1I4uTJ9ZCkHQASZ7hmwxW6TYqwBpPelv7B
4+ixGEMRP5TqpA+Ltuq+f3wvfrM8mnBJ2AIZsTOiPa1XmZukZDnXmtuyPuMacJy7hujLVW6HAyYi
b51YVbKy2nlA2HX3CtOhPZbZHx9/jdPFB2evLqhmKdLn63BaXvRtFpgFrmi35XGE5JDaV4NP68yG
DYEDJPus0DgtZ/74PDSXnDw5SKrzz3+paYO0iTq1qKB/8bce8kiVV7XvmZ8sqac1xvwphqbZtgrB
aT6Evf2UhEj1lL7X5GIdpt1bBN+nIfzWGMVZnWL6wcD9yQeePkh8oOCtwiuoqeRnnApdhqIPbEaG
o6vDl38oylh3g7Z80ivth5bQ/E07uKZRbmSffO474cH8wRzyELbz+Q7b/du/FDtDEzW2PbhJiX+5
oKzSc3HrNRZkLpR6e50BXySjO3v6GZj2DcK+C9POzjxKeuyGDzrOCHxKQf7J5n+6y/C1OPmy6Vpk
JuOhPKlaQdg0dcbi7jolnhdv8I0dfWJn6RRj8cmi9i7lgM+ycY9y9TmR0eg4WZLjUWmbBDU2m7qf
LKsp85e+gOJgoaREWh67E0kUK3PSniQkcwzK9ZL3SIFEbiAeTmjK95+xrn7zOOByRKZD/cPBQTu5
K21pBHxWPLgRLeM1/V4M8WXNqNWanhhpPkQtWgU/TIL1x2/zu9oTiRBVH60NSU0xn4LfPg70bChQ
hqgnQCX+yYAYUp8DjzBdwVEDkmdH01mftfnBTIB9wJyuLHiRZfP88dcwDT7m131m/ho6BGTElioV
wOktaRPal36rdK6R9OJZFt5j3IUXvaq3G89qXuK+NW+BgUofe53jX1d4Y7ZJMq1S3QmuFLva0da2
z9ouzrdDZfnIlP1ZCKIAqYGkW8E3nvIrS6mCC2QhcgflTts5GfzoXE2yR5mWcpuLSf3WFJO+8Yzc
2YArwvReZeUag0q9rAd1ATgmXSV1lx7zPtuUjN2W+sgkgimQvkNH8R2ko7Unelk8Mdkdrps050u2
wD5JhFpnun5f9mK4HhM45zYkn61u1vJYIuJGKpHkFymJlpsAhYuL1IIRfweuY+WD4TtPYmYOZBex
x5iAbQ5Dr8V3sZVHcsMAV0yfvIzv13gqPWRJiHB4SRzj5DRA6xvoRFJ1LhpV+WxjQb3TNS/bppN6
Lyvns7is3zyE3HiOH/QM6DC+W5OUEUi8bNGs+pm4lb5xxz38nlvFt7YGGBjOw9ip3jKKdP1R+WQ/
e8elpawwLRtnu4Z6DRLGyWqQhlNmB2bSEaTge/etVuiLNLTkCqGR9yNkjBYCWiiVpZ4ow7XZe/1X
8N7RbZBU1sG3cvNnF3U8iNGgHJoU++pCScDpLGHHMkfz5tUsVsfhmma6vmQgBYvC4h9SZa1uCpFr
zHZhwn/8Or1fTQxeXJScrx0u0pnevtSJHEen6hFBIVXGmlNU4WXlhPaFXQw8O2bg7bBB+rP7ApfH
xx9NITA/HW/fZfYVYGZQl/iPP6hnv+7Ymtf4yHsa1wvQNK3jCEGDJu10p+c2AoCigDudh/B9Fp0/
WBgPQpkuoBWlF55Ms+fBDsOvfgZ7sB/CcJfVEn63Jz1aopifDox4xwfbZLimF93PpB20YxTY9UGP
teRo9xqtgNLLpIGIDyF706ZDt1bCMb/E+fqYadpRtRJtq+u5cSjsHDVJn95NTvokMgynZN/kO1HX
+lf0E9Y3ZkzFssjz2RgtcIYhmwGmpJeXTaJbSyoW55pgkuLYG3pt439vEfwj6hfQLpJqG9iRfpvP
0fGrTsFSwn67xW1TPAaNqm0iz8QUx1xtIbKi7BYh28xDkOb9HY1Ix40RRMDaHXMcQ2XkR0uigRXH
LYTKhUgZdZ6FdVJfzBoenDJ5lx88XO7dwqq76UmJW+WJg6N2W/dCPsmhZNarODG7tlYDfYkarXgc
mNaCDe0HhPZtssZfOJFewrA38ezxCoh5vuwK+KNKrVucOiJGioFuWYyfWzSHiuhUx1/YcpJugUNA
rOoyK4+VT22+jsvMWwZjNJzj/M9XBD765Toq8KguPUXRTfRnDdeCkdFt2jTAdnpfLR4xJxbrukzz
cKEJxTlqoVack/RDVkgVZt9sUQYHifxrneQMkB2fTL059wEHltVEbpUjhoJjlKWP1DKSoWMFnydA
97AFaGzNrrHWHQWEszGOoq0elvGz6nftJeM9cznGDvm/Wk+eTzpE+9EAJ2lFYc+JbIrwvAMWrdWU
R21EDhEUGsYaFSmGksfBqukcExx8bSt7uHbyZWjGoqaQUH3M0LRwmLE29G03AKxswPYISTCseeA3
x4ouzzo3Z1Y9PJWYwyiKqoixtF1uVeZ+bhQH+DgiIqBIZxE7Oy3DjWGHLXZdM9wHkW9vkwptiKro
QcUE3QEa5PfJuJ+s0b+yTIqWSRbOWSwYzk1ReKPhqTgrJVzcpqjU+wqEF9qaQmJ4HgnPqVQtddUw
a/dDFZerMjMdho5Otx4q2/oWtiZTdcBe5dKY4mA5xMQPhG0Gzk7JxnNP6VCF6Ap4LTV19H0Pc2aJ
M9LVRrsF0WoqvGSgN2DjFHsjt5z7sYOsRZTDcF0p1Be4yezyvBoTb513SD+60eKKNNqxyfwSLadu
nHvm6A5l3e/zWLOOeV4R+evb2sp0mnADMq1tFhWyCRMxnVT2zdiXR2lG1Q2vyWNrVWJlonlZKZwp
Nk2lWzuniZ29aofKdpJNuJrAH96GcWOR6+o5D4MWDddDoE8/ioSb2fm9vS5YNK9jzmHnrVo0qyyJ
7SOJIOa5ZXndedVO1nedXeCHkyncOi+NHgoZ6wjLuad9HZtuMswuv3BAi0XvIT9ohRMMW6uJ41Wd
VvQyxrBrzmE5cfbHa6HdMiinaMD4s9WQFC/DUC0PNsLqCyUmRgOp4GWb6sM18OLw4A1Rvu6YVK11
yyM/WLcVF9OOCZ4K0BwmWEQLafTUm4PTLvCNKUtVwRuYmPLKTGs2o6JyXB2kyGVIz+Uy82MPj3fK
0H6hT8p00eSTOO8bK8KapOUUi1FMaDk4hjjEzt2KczOUXb0wk/4uU0oXceN0E+LrPVoRzy8fUTEI
ANxuRjEw76qqCCZ43QVRJdE86EgR40AS6nnveuy1jwl86CPWz+JRb6vogJPIfMbkjOqm7PODsIpw
kyIyc9MMqMsCgxvRij0X4iFXDb6jNnTZkdCVbdV43b5MEAcFtn/ROXa1hktR7g3648cwTuwrJULl
kY1ted2CUfg2VXX41RyN8Spzgpusz5UXc7IM1h6EEzSFtaMYVdKfoi7DBDe1lxakOW2n+Fo7kqfD
nL0t6pnbTc6HdVFEUQUxucvsa7qDxX5KY31tjja/THli3XUWzll3UB3A4lnrd8M2AzV1BR9icNbA
+toVV7iXHBG1TFvRI4gGDOGFsuhLwA0b7JaITWP0Ewvc9GJYxmVHPs6kFWsAcdlVEZtQGOzSzJdV
VN0lg9ovg6oyL3JYmS+RpgxfZ8YBH113/brTBu+rUHAQw7mCj9DXXf4QMe6xAGooJtZP0rbXtVPF
yI+DxsEsoT5PbT5nwDXrJiZNXaAYI6HLk+cY4KOvM1JhE3oWyOcEDCqE+rC/ZNrTfbNiJX6K1RSJ
TjH46zQTKGadodcbFJt6DZCwUqZHxeiycgVh2i6W/PPpVvoT642a7HpHJFd0m/KfUybiJQrBDNSf
0/Z35iDGy0LpaPP5SFVJCshTIr0KsdeCqCRAJ2sPncmQMS42yOt7F5SA8dQ7ekPQuxjuPM8ppvVA
GMnRyw3xoqrhd8xx1oXfyOpZKRLqxBbY2t1A9hJeb4P0jUIbqGriwrbupkmnF5NL9QiTPt45UavT
SW9gIpKosqiLGPpcFCWP7UT0UtdVEFSzGrMd4Psq92/UuDtw3qmxiysaRAz/AAn1ypRdtnA6Eq2V
gZe1I3lgRxvdFq7pccDZaMA1z0QBikyRQ3aNvVnfqFrfrAJG6t+GCAzdPcqWxzE0AnXNJg04tiXY
aekYHTeoznk7g8DZjwO8curwbTpUWApNzjwbZC2XSa9kSFckAXmLQC/Z5UQtWIINUbG1WxmDMa4J
gUt975Gw9FoFOa2P/CQo5C7HoTchR0nLrTaEe5vveE65Ul+ykCYLq7HuUznXMVXiHEwBhUGNuqte
88M1W3d0ILX1oLYpQHazJOyKalqmar2xWkpqPLEInIJkixo7ZQHFzccxr160uvU181K3Dxi2toql
sSHrPz2eqa2U2bQo1FS6sNHdVGnNdRGkZMl4GXjIvH8wo5ZYAURVZMQVfKCMg3uuUPw9LYMMmjfY
h9i2/GPplFTXtrOLJTmkdqrXYOVtc9fOTaOqDIavppmG+zrxWYEqb7xXVXCM0BHWTY7Uvk9Qt2m9
mgMdHZDxDTkK0MGOd6oQm7JFeyXqnrDsfBsWw7gy/OiWlzlZxv50JObehldSxG49isvGJMUuxpBw
ZXsaeThygLA4jGG7bsIgu4j7YrzUp6JO11VVBMeR1JqDZAJ+hUgr30yYe47TGF2wt0GJ5cpQwSKe
26QV5WhvOjXgcuygDgvdlRxaxAFEDp1FdVhe94JsHFtLf3jkxRyShAbWymxN+2yYf6BWTeQvDWKM
FlDtNTeASjXrT223HuIKwyhkBqsrh33QD5J+mN/e8e8cOt6uPQjSZh5Dac2Tnz6NFixzoOr9Kuep
BXIzUpGRZ7gpjcSgTvaiM70ljbuvC+6h75Vu6KVH8ATaUTF4NgkoA3GiZ1uvJl8xqJ1sAUHU4Nf7
H8IEDghtdzzC95zQ+2n9Tu1jcadg5DhLMn+87mC97kQTq5c+pgs0VSqHnLyNFXOlqf2QrlAADCyf
2nhmTTohvJUx3pnQOReRk0fXEO9pkpO2US+tToctg1pLngs/i8UCAT2O91zhqZ84uCG2ssoDQ7+w
WkDcE9aCiBBennbSonEJRiFeO0EXuL5A17bscdPhCxfTCxyaol+lhFTx7/heR51eNuYlOn/Bo2NX
+bcIOOBNp8TFDvUz0Wu+19uAi7GoX9UF59xlpEImIb0IuViuD2ty+EiY9DGMOMu8mtLbNomUs0QY
+B/ayaQAyMlm4GI/FEwrVq0B29HD5IfO1xiuMbLIp6FLcfCU0ljTycLNOqiAq0PVQtVmw16mxz8W
yaYnzh1L/KDs/UlEay3OouswQXemlZrzSFRS9jXtFCAFc6hTPu/5WpBRviQhF3VCaGwuGiu3kfdS
CYIE4xAGPf5CNTPMsuYUbutcz+jkysIdEqUEDO0ss04SuNCoGPZraYPkJUypY7g5NtPopjAb1pqj
2N6yBlbp9qGwth0xKK45JsWPkcdrpfqWXHs2qeySqnF2BY94Nkogh5cy9ZGZK22Bc5jRRGNgC4in
FEEcVB2VNJPcXJmVre29qCkY9QIKKOhzQ+BtwH1OGbkmIXOfMrFWdS8p6sQQ4PoAxq3GfrVOdG4O
IP996YxHZtXa/VQoz1YW+fddL8LvXaOq66n10x+tkqJXIvwCiXWTXfdJ6+9rmQdno9KxtqPoXxGM
JRbS6Mnw6DNHu3EMrNLLYpKQk+evVJt0XrrkzG4qrVhIUWUghQASVEpXnnW2TpIqNV3TFMq2LOLS
zXSr3at0rzeDdLy9Nolk4ysNweFw8Va+XfCyzk503c/6Q8tiRbxJxflFqZGPOuhBlsFUIXyi6bqV
jQNKk4rBYsCXI1ZexKXf3OrjBHXcxP7WL+I0KN24TzYVLZFzYsvsRSXIhwO/splERXnri5arCNJz
1w9EbvhiNEF3iu6roccEjhYK8A+vTnh+M+BGdNiyg5I67HeVvuqC20kawR7PRU5SSkDB6CU2Q5aC
/XTR2RXVXSY4CES3fh96O09T/VVGS4IOxHjj16G5HzsfOpYNwXbuIbc7T2jdOhMpJhXIK+tYZUly
kjyFwKtOxZKLlm/oDBBGTO3uRlEf42oCu1UQhNGyR0W1Zp1VcXNsB46LbDvLDjjMDx/pCa4279HR
0YaPiUkzCsHepT/Lq+mMGIsZ+rXsPO/MsRjfmU3drycvclyh5LtpqtiyDeUB+i3C5eAl02bzvjEf
4vpcXzXRZLrDBPOJasHZVA1MnpYomd4rp9su45dFEJGYMxDz5xOwEqlMYzmrLOsuJqms90vaIOPE
G+tEbhFYyjpXgbAVQBYCRhWLAFvdphzi/syO6PjpBpwdbw6GTbyRcECRrVQLYynQQetcE9DTyIU9
E1kcuoRV4CsJNPwBo8roJBzOMyJ7WAGTaw/n2EICQeERa6h3h41uqnfchKfGj+65UPejjLe9UW3G
gaROrKbnJTuy4XaVX5SrEIuQx/xROJQo0+jIRWuhMLYNZbgUSVTvNZ0iaJrgBbNS9ovSkNChQpB5
l/ZUDVdGWCIuL8DWXIMvKBelH+lHmxP9S+iYJOxo2deJoXu+MGLwYjX0m7VTK8SZG42/9EKv3USD
Y/zgfcKeMS/7YLp0LDIConpBs4iEQ32TZU7DFBTYdWICndM68bXTxK09Ac/r07Q4SkakC2SLX3EY
hljyxxgBozYdEOViTeBubkNE/cvQEZzMnK6mEiJaPdF8zvOhcL7p9XSXYDtzE07t7KIEBZG1/Exz
Il6WTninD0rLaDvoluSmPrcegN0KA1lvcLimvalfSr3T3ZDwnHOy9+wrYbf2MQxIy9OKNtoi9kyP
vqLt5swjVMqJFyyyvk3YH5Lw3hvHnO07lscmaPTzhDDbo1oCH2xKf6324sH2NeBbGbUDdkB5bg5V
ysvVm1sThPCDpQ3DVmvrZYfy49hRGjArbYbvTq8U13lEHCMWPLISJm3a0+NmfmAKumVysAr8SGW9
xZyaHpUy8s6bIHG+WzlwMMbUhA0tuAB00xIUMtXSLzOFnSJQzfCuockDjsNGqP5DThYbVKKZ0Dw4
IItjpxoUxD7pi4XaBk8WPZFDyTtxZXEPDn5fZodMFaO9sierfnHMMeDjgoixxNg02ywa/QvLwtEk
2ZOf4c4rN0Ul4p9ekY5nQ+IXj3Uq4mvU99jHLJWOllWiQBl7aJsgxlsULLW+mkHrLnRjHp7clytR
lTavol49+Ho93mqEi28GwFB39WTkGAVbwIhNGwZbz6Pw8SM1OrMwSrloT4oDiate4nLeGRaUPuYB
26DP+bwxllgygUiLIJ9WOh99Tm5XyAStandR+Qr4iNAi1oROjgBZ0Ll2zRFkslj43Rhctp6S3gAd
rLZVKKlq7JioX7fEqsBMgPPRcE2uG2ZdAglptMdaJZ/8KaRRgUTYcbt04Da1lAzRATIrZA7bSr47
FfvUZPXEhA1SOreliVWzFGmxnJLUuM9G4X9VKG2sfHRcOy5zIEi6UFZ2Wc5xmgPbRDopzrKA93Qf
1oI2mjX4N6zx13T0lqrBkRgNC6XJTUz3kUJNrkuz3AyAt5Fv2CBI2MBsm9QnLVCXmsZj0jrJtyal
+VBDX2YIofwkLstbqEFBh5tYmWlqDZe29jZg2LDEI5itFJtAZ0S7RGHEzX1I7DSvbvujamnWVElf
r/LAnOML8usiL+kIenC+yiCUe6JBigU8M1LHNYWoC8vJ3WkgQjvp4mYX0MVeSTbZF9Vji25kqq+N
ScqXcYDoL1vYTy2FHqRICpPe6Q6QxIuzWdG8o1+vEDSry1WF57deGF1KDKWTJcuA39sDBRI5l45O
Hy3Y+qbFFr+gfdWdFz4LBXZY7TZuW8dVWwEhu5NZQJXrczCqbXA2Zg2RHhW2ycM02Fclba2z1wP3
GGT9nR9k2pkQBNtCK28W6pgHWztKJNtubx/C2txDsU2giOvrERsxUXRo2zd6rrc3mqGlm84YuzXN
6kQhACSPNqJLnK3Rt6CaRFM8wnGxnjKSUh4qranv6atBvO/x8UarSA/yQ9oNZBkwJTjAExU7PM3a
caTiOSsns4BaH0cbQjSJnc3I0MrG4P7jgcs7+MKsi5g98rZpAe5AOPd22NMzjIoDVS9dIrWMJUme
s7vUuctietJJcZF5WnEj+VZ3zFxe2J4oWvRUtdCeikQ+mXM53fu2ubFKjvqJmtyB1sv3dT6R/xdm
Af016XzynX8zgZes8whJhMnAl4H32+9s0GHyehEjR84j424MCfsKBkFajVHEJBeiPKznFUdv8+dA
8CLVDA0OUVob54VNTsGko2KmOPqMbfx+biYtrAWagAPAt9JO5p5CzbDSWj45DbS8a5QmzKOuiNNl
OyoDcFQwlRcg3pLlx7fwVQP2dmImEbjgkZinkMAQTqb/lpx4opsQFGiuJXsnh/Q4mkMXASuybotI
PCH2uRsRyC/tKuo4IlCoSwYGi6a0s8tkKhJkuPKJ1kN8ziDSPvahke+sklC6SWHalk56jh5cnYdU
lcYwAdTTimHHzwo1+YKOtkWlVrAMqL7+w6vKo5eRWK0VmpsFvbNJgRgtJeN57PNZ+kMZ0WBZYHb3
+MFi9oUp59htmre0Y8BZd1P3WMXatKq8tN0oUU1OnaMlVDPpo42QCypIpJk/Jt4dbPw0wI3JH18+
vqLvtFKQuMG7MH9E22C+l6I7Y44Eukf/XChyXPXVuHGgshzpxMcbXI50g0rTCm5bWwlZboiuQXlF
eoHs40/moe+EDQgrdEAfiHwY4Vj2ya0FmaYWYavmbjMK88okko5ZhegvX//e/6Yh3X6cD8as/u+t
Tv8LuxQkpH+N/1o8Vd/bZ+TAL68Oqt3z//wf/OaflidT+4IKy0KaOU//Jfq6f1ue+BGIIEbYAj0w
lhyDu/sXEcn6Mtua7NnrYJhzk/XflifN/ALgR5B2y7+FRJ4g3n9geXq3vtvmbMbifzQEOg4qobdr
ZavT5CuiamSPTq2bcGhr5lr2mC9nkvx3UTigIWUXe+te1cByTnY6Lpp+xD8bd4G10wenpF9XeWSv
T8ZX2xY1yYrN0GSLEILM91j3ko03AdiEx5HZx1+u+OUfa9iv1KNXQeSvSxseMg1Fzyzck1yR1xf1
FzGAok6gRnLZr4JWjk+MZvSb2JQjB2kHA3XgONW91lHh5iTTALdM9RUE+fWo9sjMUPcau4pGTbhQ
LFvLOVBoFGetQlfOD2insI0dLc0eL9tG9A+i0ka5KCehXDJNmdYkWU2uaSVVu4g4Zz9MHMvVCz/J
aLar4IquzCgKzjw9oz2PeT/krGQM4aIZwdvVFJKfSSNOJW7zpWAZQU7L9TAQub29kVpLUZSAfV8R
kexRQgbWoh1UBYkbxrKPL/upnHH+KJw2FlojhkGqc6KmC/PU0BDZQpS3RmwFWaHua8VDw+IwD7Fq
z9r4bXb1z9eg8/BHldf5z+Y1PPDfYYKvj/9//L+L7qVq2urlX+dPRf2vdZs9P3Feyk5/5//DPMI5
9/OjBcdvw7dphPMv/LXOEIaBdhe9NLCFma/GYvKntdIUX9Adof8j1QIJpNB4x/9aZ8gwdFDwOGS9
zA7L2ZnxF3nNJp/bAR7FUgMlieXpn6wz77ZMsr9Zz9A1I9xBCnv6pk5px/jP9EFSCogHUkWEw3DN
HYv8R+403+3QvmpLcl8DPS72dQc0djQ42f5ywX6zXryTguF+5CoIg4QJg1Ls1AtD9hElGtCeVStU
9dDa3d7O0pc6im4HpQYkqNB8oYe9yLP8jMSa/hPl1KvR8M16xedbXOVZEGbhcj15SVkICq1Gjgnv
h9pgxeGfAbURlxdFKgNisICRpguhaBOLlWmpcILtUpFA7+N+3ScZwVkplLeFz3Sz4MgaBSuzbJOF
XjFbS5KiyFf//K27KF6ym6Z6eWl4oU7fIuyQ/yXePPbXv3/z5g3+6Tmvf93hZw3tn6+edL6QX49P
DeU6DjIcDf9+9fgRdiNbdwTZ9DY5viylf7164osg7Ga2icKGYvfilPLXqye+YAVmqMf7LKSNZeif
vHqvNLNfHzq+FBs7ejmWbBT1c4Tprxp3UqXrTC8MZRlJ7YwGuN+sIlrw7hRLr3Wpso3KVTxdmRgG
hVO4rDkPKcvAkFWzSOk17YNmrH/KieBF4BhJ/0JwAukwVW4gaQOaw0hcaP3zHAiwqOBf3OUyi84r
M5nEH+/PPypE/6tvAvPt+/tH8eyppt4MntKnN0/j/Et/eez1uXTkwC4dU0PxPa8xf3ns1S88oTyo
Aogi5sO5Fv3zadStL9hv0ORyTJx/Z/7Rn0+jrn7hn2EvsCxOGOgHxD95Gk9PLLMOG28CBayhvz78
bx9GWfUMkzVZbJgw5kspQOjCJyvWv1yU3yz0pxXKH58CK4C6WvJuzT//pS70ZdsaYhDFBqnosmvI
eGfCSNatYvSLIR8zvEVG8ElV9Nu/jNGfOrMIUKieyGKnPJim0TCLTWrouTtWdQXRnJjyj/+y+Ua8
0b/OfxoDC3J9MLJx/jw58rUgfGo6ccUm11L490YIKn+lBiRV5qqDPMFnjkR0FYeXM6gjAOMnMi73
6E8ZbkMSlrtSLYdZSJF+D8lpI/Q1y1txE8GSaTd6AS1rAXxdOaP5peiXLaJ4nQRNLFgHwyTrusXh
eVEwu9nWdaN8En09r5Qnf5yORcFy6N5QrHAyeXvfAC3/X9LOo0luI2jTf2gRUfDAtR2mxw85tBcE
RZHwHgX36/fBfBsb0+jeRoxWB+lASdkom5X5Gpc6HbJ+zaQYz4qmQWI28pC6qBNqXyRqhJuxR8S7
aV3/ENeiuzGMMj5gLMMDQ6nsfmW0zxIGoZEpUKrhyQX6DcOn0x+EAXgYOTa+vZPiWLeGqg0/ooHG
9ySK8St6SCnyQDhwBUpnbQaHRp0iBmNFP+F8YXGrqJBqdBfgNfq1p7/BRLgTpyE792w/7b9FVpM9
dHa0xkk+W1dwdtBmUAX/4FG4VBJQIpGLoA8A6oCM3Dp9kd6K2YuEDni9Mqpnu3OWAIGaxGFDIGMW
CHm/Ow2z1dRGUPwzMAK+g2w4fIPTj1uSg6a1GAblXzWou/ij+5OotgEFmfyTt7i+2J8jLPWRdRN4
wYwYBv4zpGA8muzm+gY9G0feX9TZdIZzTgbcxYoJNMAmaqtWXoQiBeYAbbJPHXZPm1bOR7/oLZQB
t5tE3XH1xSnnl25iDE1feUrbQBlAlaFR7Prp+vfMq+t99jBXBZgnnpaA/s1zLdtcgzMTlyUIOxfr
GsTFb7R26J5Q+qsfUmnaHz26Z+oj+FnSJpW8iNvmZHFEXF50pYZqRmE8a3p0PxkxRgg0lLJB+Q3w
rNxc/8Cz7UVAiLMGEzY/dOYU7f1q9DkFpxyQHaVoK0DXMfbRTaVx81+iwDuH8G8BrlokYbbMtcwC
UeqpkHApMctmryJa8V+i8D28zBG6Nt/owu/uPTtqGVFsv7y+rvz9GPf/DKrdrAQ5e8uxJMgUIInC
J+MVsuwJ+HhwV6xKvsVAnapXkanTUFbDkEz9mtGju6evntxU2oSNeyojUD6QHwpgwyvnyKWZs6l6
mPNCgV0z//m7r9XyLjU1n5kD51NiIufqB6zm/ZUFOT+qlzsA2hBLQxVwKlEOPw0DlN9yGpXPharM
q6ulOR6H3V7LekzButewKsEG6/pGh80fRNXRL9WfA2gJ2OQoYxcqPH4XTM3H15PNQcb4w6EWb2nC
u2830BLG4VArvVGXr3P2fjCqcS2NujTAaDVzSLNquQrns+FdEN2k9ShqgtDTzj1FmQHFBka/1z/l
0vhS/HR4ldNp4t1zGqVpnKSgY1t6fp2LG5mU0Stwhep2aOx45XCe/1eLw2y+yAUiUrzW3l5q7z9o
ZDIQPpal1xWtsgGLiX2MMPNdCXR3Kwdc+iDrjfta4Exz/SPPNw2iCirnJyWQmRK2lFXwrcBH6rMo
PQvE849YmkiWAnrwSonPlU52diftvvgDNst8wIkwvU0N3d9avhmtrJx50k7GACEO3UaFQpBgkewv
bl8FffyiRd7O04LqrxAKcJmxS/d+6+ubBI7jyiY9u+znJwPvXD6fc4lexWJ2fSdoMvQavdjIkCKH
8hjQ9mb5PmKAiBRcVsAkyGjVfLk+4Gdrl7jUyLm2HIOt+/Yqfrd2W9Pq67iXudfzWnqwbHYtkuzm
yu1ozLXOxWjyvIBgxnsGdbIzZjGiXniljNjESaX9UjnOSLk3lTd+nSl3I9SrrQNP5BhmYei1ip0+
2g2AaizEnK0ls+kHAzceDSczy21q9hY84T4eICIW7qstje+ZkY4vicI1yNsF/xutYZKSqgLyDfB6
AEV0q4Of2ORikDsFc6cX3Ta6PRi+BCnkTtzlKOXdIZLc7kAVRXu91cMtAo+Rh9JDfUiAmnpZOiSP
ZTZZu3HiXPvwNKC4QY2Y1yN/LZNXxW1w2QTUhPvjCOtRkKJXcffjepAz2rngTclziHSLtpzKC+l0
kfUarpcIWuZe7ae/sU5/Giz4b1EUUf9GrHWXdPlzqCvwzac97UFz0/uWF0qEm/UEK8McGOVQY5RS
umvZxdmJM/8yns10apDn4tl2+suw+uygHU0sf22Qx0mta/j/urvRtFhFjjxgB2icAigEOCsb7+xY
XURejIlZubEj0SDzsj7rAe6ZPapgcJ6yCEnQ6+N/Ya/pAnEVMkTskcADn35k0E1aLySsZacGJ5Vb
VUgDNDQ/mqjNH+TONG5yQ5LSxVAmeqlDKZp3dCNVT0fDYKdP/tePfwodaR2dorekd3FcCcWsIgGe
watVp9pNQPwxp+/Vlbm5tCqoS1CWp+bOY2ExN5ZeB+AtY+aG5AKIr5F8D/3e3I2A8R9AZFq3fdB2
MBMVBN0+/oEUn030rtiXtP5O5wqFoUgi35x5YW5EXxHXBfBT9+bN9SgXLhleq6j6zAUlQBiLnGlC
OhVKWJR5Gs6Dd4iL9CBGsRgqAmDHdWCEtFP/bxXs+X8O3PedwAsDyoRRfCGgOVcPTr9KG3rQU1ac
eUrXKJ6py2hTdyhFxwWu0DhLyJ3WofCc5WO9Mp5z4r64AAzSbY4eGN68wxaRXeR4ux5CoTfhnbAz
8abfTnKqd+BP4s8Wk7oP7LzegdStNkVZrpksX9h6J+EXW0+yiEpFNqmnVHg1ZgXEqMGqh5Xs5cJ0
ziVuhDOYNdrYiygJUMPSb0yiuIZ5M5B53sQUmlA80uQBxHa7cqCcDyqHJQcKoEnyJTzeT6dzUgay
6iJMvYI/2+Vx8Z3mrInnb2xtXQmGLylC40kBs4ZpbuccP7qYqNWzN9Ek4rBBh+c0OnwT0RWWKL24
Sp44o92dIW3lqZKgyFPknrYsMvEI1WHlVDhrZ8+yepS95syFmwylsNPAql71QRT4BeoPUds8JFkN
TRoMk63cDWhY/MEQBA1jp1aq5mWQYfPAM8BstpBrgYBkweB+G9LJ2Up74NiwgD3+qBu1s3fUuJRf
fQzdcaNi81ijTe/gbihkSxXUnsb2k0gULPlKKXm2aIEP5HXoO3QxkehovuZmK4/ABoufMrBhLZdO
WZYwgRvniXcOPpuoN/3A88wJoSz34c8E/Pqf61NyvsxRzyFxpljEYw/I7unIwLsaYr+LS892FfGj
4cYGJFsXP65HOc9VEdPUeUzpJHKIai5uGFwZdfTx0ChVKHD4wXCv9i5uvHr+iv0QKuGN466cHucF
Rnrp85OEePhmcV6eflgloiZ0IKB76NZIKKy9fzuif79jfwS3ruYj9pYgNT1kJUz8usbZvrGRXvjo
d88/guubJGV+oywWfIbCfqI1PmBFd87OU0iAt7KanKM6BBOWo3ag3gnfmf69HvbSx3MBstBnuB6p
wwJIYFl+GMB+yLw2svEqKgsBmBw3QcOu493Qty0w7tj5iXxQA2i2yQ9xFU/e9R9xftRoyAK5gjY3
NzFdjtMJcJWwzkQ4cXPkOrrsuh3NMNp2j1x3vIVdCO2fWn58h1dLj1lLYq/EvzwI737AYgVg0Zh1
lQ+hSyI6+FK1U/wygObfR12v7GLTLO8g+9sHYCkpKPMCu0xXs1aW4fn2Oh2Exfby21FA6NYhlUXy
FzJ1zifTmJqVO/pSEJr/9N6p7vHPxaHeNpS3O03Mq0wPn5vOQDFPy/SVzONyFBrsbzPKwjqdzzBI
elkC66Fabohdq2baM7RIZ2XHnBeFECiF70NTlQIMQMDFstE7t6kNpyKNirNykxl9+HloxnZHF0F5
aM0InXg5dM+QYM2HHGdOUrsh+eMYKVIdg2I9wg9PMGSG6AjxOF4xn7s0Bu9/3GIMpAXQ2FUbptPB
ulLDEudFASG/u75zTEbyNPNhCN7wDPSVZ13gxUiHvV5JlSHIjTL9outVfj9VEGZiI1x5ZZ+nH0SC
KwayheYXJ/RpJL+sA8RZ0swbp0gFpZpDabTdcF9G9c/WztfeAGvhFseSonGrcbkQTqRYauNcDZcu
8I9AXOKji8bIykBejEeHZ8b6zZCbeTrflSqaFlpGBKTdE6gIf8GuVfWUJrR2mGy3VKUL/8PZHMMJ
FJm0lWuEnshpvN7PLCcYiQcQF7Zljwp3gtDM1nWa0dP8vvt4PB1AA8HIqmYh8NN4ed6IsB9pLYVR
Pm0tS4Z7xyx+wYlp7uwpKw7X1+VblXuxMHmOgn1FUhKILgjJk/FUgkJL/EJJPO46vJHj5G9bOtsA
9lMR5E+KiAAJAw9Uo+Q+VqpbWFg7zIt2tZoclCK4L+j17RIZ41uaY1pSHvQU1fLa34WpCFemfj4m
lj8VGBDYKBUMKL2p05/a4SuXdyUdRDxNIeFRftD1Jzr1JdZxrbvLaqgR10dn3vtnES3uW0FVl77i
4uBCuUxFVcFKPF3UvafbylyhipKtaOIH5Oms28CeBKUTa01oeV7FZ4FBmVFeEQDRlk80nNYnFNOG
xBt7TPFwZa/gpITtyk32Bu5fhAHhRSY1byZkRRe5jGLDMC78MPHaBPp6SkPrYOchWkata9/09RTd
QhaafmECp+9cVQqobYN7NNM6wYiqgziWwtG8PuQXDkqgZhxeb6Bd3k+nk4yWBSoBU5x4s2LDEZ9v
MhwRqTs9ddaanBdDcZKA/7B02lqLUFXaORR3+fqkNSIvFzEP36DFAixxv13/qAvTyXk1KzqDgKf0
s1hHmVYJw2mcmLeKn4Hqq2rEOZx4Zejm37uYTZBLdCB41EObWFYrGjEaY1ZCm4EHk3hOp7qfES2A
Sev7uA9WsGevf9WF8XMNLpoZkc0CWloV0FfveA/qsecGiNnQABkOeMmPt47M/w+27v9pEHAxFF9G
30PQx1lm/lIpMsxT2tgLs27ilkF9bxp17WjJ2Fi5P99W2GIYXUtHMh7FPbw0ziarUQspOzeiCK/2
ry50k62LmqFnljje1Xir3dSiFqgvjSHy04h0Q+zIcT+L+zvdCf2XMDKM/UhF7F/dDkzMEwfzTz3C
icoHqJLwPxPMDegf6JhY3lkJNOAx97unBOVxLOXg3zRAoD8KiwBWB7J+fjLTbT8zoJXCSqoGkzpv
oNmxs7rS2oymTFaOy/MDmprjrHWv0ikBW71Y5mrmY17YIQRUVFN3KMwSo0TTkbOxZeFZlgJDkELb
4aOrkF4jt/P8VTTGliq4+hi2gLnDyKPakhwiQLVQmcDr2Ha3st4vvD549ZDG/U9/31km5QOm6CK0
IUfJulC8XjrGQdVb7VYWlY6wiQaVpcBt3uzpIPTo12ytoF5TjT0/SujPAAijCaNzty2hJx1PO1Cs
WeTVQI4OZpG2e3Mwi5WZPKOFsaVhoVPc5USByLYE/0qJRh3GL6GHSpBKCgAneF/HeGUqkz/QrPWh
8oMQwZ+8yI+hXwdPo5v/DPzSvJ9whNkg1Vrf6eNUeddn+xz1xA9jmik9mG/y+It8U6X3Ar8HHyVZ
K/4R9aJhWw1Bc4P7k7YZ83x4zLWu3Wdxh0CoNtmYVyKJPNXRtPcbEFLXf875ucSvAfTB5cnZztvm
9LYyraE3qsLCOLCxzB/wo8UBEQYNn3lI0tdDneciM7MQ4AWF27ngNf+Ud4mviSaCpbdm4gmWNxXT
BlkKSedqRKp/Y+WGvmkDVGsogKyV2i6te94uULhQDaLQJhZjrknkT0a9SjwtdpU9xlKYOjIu1F26
/qadyntjVB7Qhcw2YzlqnhPq9efrH39hnHnTOIISp8nRvKyp2r1E3wC6MVk4TDKdHh1iNSPSngjR
7q6HunCIaVw0QBNB+1M+W7wH9SgOrfHtVtO05lZBefkWPD5kVsdB3MfsKuivOEJcD3phVyNADS2N
/q8g21ysI9vC9TZOuEqRnlcQ81DrHU3K1Xzv0jDac3uZOrEAELH8thyS4lQZscfF9zgNsfM0Zo7A
q8kJtqWatGj2l22PGyNyZbpQoqPVoFYjMSHFAjKoaHw6yj2tA5Ty1PLr9SG4+NsAuFFXovXHyXa6
vkM9SC0MOmNvSsfHxDGq+9iBIg5Y01gxArg02NwVcwsadKiw5z9/t5MMzE9LK82gF1dWPG2sDAMC
25BNuHI4nOdjoOjosEAXeQO5LnYsyZiC7ltOKqZjRuEbSPQYUfMn1sQT59aab9OldTt3+uBd4TVD
Q+n0q9BQFKEJlgibQOEfpsYgZ44qLI6MrDqENn61yDgZK+v20qS9KdCDG0B2bvlAilPXrfrBJeXM
iwg1Bys4WC7Zrd7pa33Tt770aV5G2ZGrl5yTqwmN4tMPFG6khr3wWSCK+jmEvB/V7SMJ6L1vanv4
dTexWR1RKT5gXoHsnf1JVBUA5ubRiZpdHlB17+tHwx++2GV3c33tXrqVUKeiuMXV44J9XWwsG/G8
kWQv9lJKn9skMhDoG0oVbYGo31lZYh76uC4fJ1MrjnxisJf+1Hk2UmfAaYK1GsKFdx1DxTMKtBPJ
Mo2A06GqGnKipGYvxd1Y7iMINndDVv9KZZk8B03/qY+RGgINTmMA2Oo2sdrhFroPvj5V2yBfSGPs
+gDNAc/mzoR4OPejgSwvNjfWG4PQeg4eJBghEmaKu4EJV6Hpipky0gp0j0PX+lZoYXczTjj7Xg9/
ace7NCqwSGLXc2GfjkcHqzoUHdPj9iWPebXCQBog10pucvEjZ6ISCGg8+zT9NIpf5GS/ykgU2iZw
Qpzqq3BGdUc1Gh92tv0WmUmxiXsje2wQMlwZ47evOBtknpl0VhEgINs/jT9gSam4RccrM0XU2Ahf
ZIdOWWUdkShH0crZVyg/mEywJd0nPecEcqv4iZrga92jvKj6h1LYu7ZRN5kK1CJKbjUnvW2N5K4B
k2Lk8e82Ke/toLsHuIj1ZvIiyv6vOZb3uUajS4v2phngfD48jyJ4VNFkByOzBTXjolsYe6iYYJKs
PQ9D8i2rit9z1mrjRcnj+BbI7oGn3IPusD/G9pgovoeOGxTS8K7P5xeSc0wQAUND+Sa2um0Z+XdD
4N5iY4AGqjwgu3rMFPW5tLKjGIPfStLfhb2xV2T4pCWjhsZIwSGIO00Ld9UqvreKftM5pudj1OKr
OKE4fYVMWfX5+sK7eD7aLPi5fAhNabHubV0GVd+zEfFSQlVLH8Qha8OIn+G6r9dDXVzjszkHUFOY
UMsthq3zJN1kvj8V1UG7fkRtRKZrIP/LUQziUGIgk1ikglXixqDQBEIagVvd9qykjaVoxX+4oWfP
SyyI6AEAhTtdyYg8pRqOzrFnSNQLAl/EOwUn2eP1EbswOWxERKYwTyGnfOswv8sDysFM0pwmrjfL
F4A0QtPLSXL/kJRrHdkLmQCR6NDT0sHncImvM7vaCGPMYb3RcqZ7NP+MLSpwzlEvEqRLkrJYeStc
mCXyO52nKjCyWdjjdPwySn2txK/HS6nC38lexo+j5a9hmy9H4ZykWj13ZhfnHUUEmQmySC+TdbZB
gtJCmo479/osXYyCyw/s/znxX64Fmyy1T+exy62xurMit9vx3stWqj4X18LM+CN1ouS61Bvhxp40
PZSxJ2M1OBhthlRFkM+uH2Wwv/5Bb8WqxTkNzG3WxWDYQPotxw0Lpl7BL8nDTDyAU1Shw7p17Kjp
bxD1C5+QCSymfaTZSY1kUYhd+USRuL+tjcyJN3XoT3e2IgwkzAa9wAdOaMm3GhHY12Ry/zX9ador
Q2t+HSILTbEEq416k49u+qCOABw2VWl3xq00Sw27PqtqPweil7inqX3Xe8NoxeT6tjoiE8rL7rcN
GvWQRC7UMxEYbn7Ljq/UF1+rXYTZuqz7btVRjGN6nSHxV5kdKvoY+FT9Nlc7C4EP8MUonRTaD8G7
HSnmwsiOmQqjf2bN/waQYg4bPaOjkNtF9lRX40HL4YDi8iHRkipw0HnuHeAYAA+19GfZohPH7xuH
GyuY+Kmti+DCtnEy63taCvGptbC62jhI2X/DuaP5Z5ro0G5DGeK9yJ2dfGfLHPkvc5QaUtPYQ7A2
5cYtzRh3dK2zfuhJrM+mJq0JCqpPEpQprT7cVImdDJvRtoqXGvTnjczUMt41k1TvGTM53dZlHHyp
MHo8opxQPWeYFO7liLAK2hDaQ9Wr8iDMMbtxIzsS+MdoAw7gpUo107aq6Rva4Q7NBV8J1+yNLrwL
5uYVVoI07SnpLHIfpVb9qhAm6rEmpeHSdf5IpEo3yNc8i7qUt0XjGCuJ0KUtS+Jtc/SAcKRNd3r8
1JiM866kpm63mbIbGmXahwgDrtQ0Lx2q7CIBHR9lCc6G0ygS9ecxo3vs9bz1yGU0s/Om0hwOmuqP
D1OvVofrG/fSGUEJ1QXpBMnNXHZWhehF35h8lt5SDYNRjrhWQUGmz5wv1yNdmjNsOyC/z9ZUYMFP
Py3vsoli1RB5yL+3ByXQnU/I+lNez8YeLVtN/IM/kL9yLl0aT8gwwGqoAZO+zj/q3XWYSg0LB/TS
vbxHdJr12R31bCg8lPl+018TK4vkwmhSJJ5tE7mjQCEvstXal7aaWw2vcMSet25iFruyjP6doB+t
fNil1xmhaPK8KbfAojv9Mkeb6iYpePBbTp29+nh7esKp1V0FlGYbGZW9UYEB7PUGjYDeD6y7Wiub
fTCRfAadWGOjXJjck18zD8y7cXayuMLPhl7GMPTbriha1LONDOt2fByqRMmOLrbTK5foxcHWwe7M
TV4St0XMtuWctGv2fyNTd2+YYbmT5WgeJhu7kOtr98Iymp2KkM6CAkSjVjv9PI79wOF2I+WdkvQG
GLo4BHE82wTg2SkaavTX410gi7xZI/3fgIvrtHdiOWgAhD17AqcXxAPQo8CgSlgjC2zmTbelx6kc
izjPD1rZ69s2tV2Ug4eVpGvelItrffZmJPHicofUvNi0PRo5Fs43rC029A4H7ZKidP4TMUaxj3Hy
2reNUXmiTpQbrZRr2+lMnIiKvUGl3qTyShECFsfpuAN7wuDAxiwFcmpC06nYF66zxYX6vrXkn8m2
9sYYHayk/ur38RE8yj0J3JblgAcHFjRq8d3W/GNqZU+26LZDKl816Y4rm/7CzYD4EOAG8LEgN5cs
zA5qVFDNHaLeavB7i3PsdWTRr6z2C1GQTmEcKHG6MzXydCgSIO8iVwJ6JKPTb6TUcI51EnXlWy4s
vJlnzPHszExj9tVpGJEis11GPJtrBQh1X7nZ3kraBG+uwT/SD7bvXSVG2TRPfYSMQwTVrVp4WRP9
vb4Dznfc3Kjk0WdzNtIZWWzu3pfNaPsVRb9QK+4TsyluKkXXPJ6Exa+q0u2b/7948+95d4AJqQU1
mvT+wR5jtMxjkFzDlAT7KhxNygB1tcJ0fyOOn+4sg74D9tazEgyljcWRorksGhoqxgFWVPip1EPk
sH2RQIL2nRZF9gmgrXxsyq58BaeB5GmJqvZr5Dd6u9ELX+qHSkWPGyn3sUbQvcj1uzZsnHE3gals
dmVg9c4+7FBs305jY2fbRsfQYIOSl/rJL9kum7SJBrwZ0iLW7p16rCoKrBJXk1DWotk16HH+kq5Z
tBi0vGlagUX+182T/hcE5+x7ZBctCS94imJTG3Hd7dqpmY51aGiYMTUTJfdc9E66xWkqtTaqokyH
cUjFJ/SLBPpcadU6iO/4SXbjm0WF8QxDdd9FbSrxm1UyXikKVh9qapjlDj8ZFEfMKihSVPD1Espa
NljJDhPB9GVIbInM3hh9S0xE2ffC94d0a2M5/X30O+MFx68KkeR8GNI7Wmazf2+x6+2uUQ8pymwZ
inkTDksqmq4P/Pr4vquz2tgmY57420QKfQ1tewE7SMo6Y04tSpoO++10sWlKGoPLs10UDLRjoktd
QRm7duMNRlfx1hgR1UqKccQAwvA3apPYG35XyaaPoienwmomcpVZbgwlIUQf1tBobwXuxdIEbEFf
zJ6FY6i+nP68eKgRua8c99DYDXZngdiCbkTuMzdRfrXVLXnwJ/iNBg2zXgGNl2zMErMqVHCn8ZM1
glj2m7vSzj+zMvcf3qaQmukmIa8xPzcXWY9dIhHlcxfhWhPe95OOzmitiJc8KoxvqsL2vR7u7Poj
V6XIhcQcMosUhxbXX9BWcRhWE4r/SMljLiac7RTG3YNjUAgcYmTXax/jikT9MZRTu5J0nOVUc3A+
kT4Lfesz1Nw0ZLrswiby4PSHm0wPnq0+/6omWFGXsvxrGt3z9a+9GJC2L6kyYmF0ZE/nPVImp+pL
3MD6rvS9NMnbz9YIdcUdqbMalYmYsNN+uOACqJ/mILc8g0yGvjgHsXGa8rDjK4W0yGD6FN8EDA5W
xvLsOpmjkMNwlyDACgP/9NPcZIA3EPBpVaCWx8AUlG2VNNyHzSj3OKOu6XLOQ3WyheZ4FKooWtM5
UZek13zQbMzasDfpTRsLTli/FJUc/MXycUPj1952WmnObYu1rs1ZmrAIvDhaKqwAkPbnwRNjOLzJ
pqA7+F2zhvy9MJzczKTdYPcBfy0xdoNlNJ0WjQAW8DnylCmxD+2ExZSFFeVDYq4y/87TEsjKZIJz
xXnGJSxhYEoQKFrsV6Hnl5p2Y8lU/1QGg35bBqzUxonwGxll6iHt7N+p2Gbu/EgP8UWJldfre+TC
+Jq0P8l7YWzQ116kYeUQV0qYByEJ8fg7N/XgMTJxJLge5MyqXvC576MsNgWiRWatODCGfWwGN7Bh
4q2mNH+o0sDO4frY0Ic5utVwiAMaEpT4dmMxxlubjubG9eMtJh/1nl6asesTgdXZTKEaw/0Y0XGI
uNEHIV76Jn5uM5omAB43UWXXG+APdxRVrH3Tts1K+nppxQA9mHuJID3Yg6cbsJJl59taEnqIixmb
nifMPrHEF2Bp3Q41yzVS3vnzeB5BpMFhrVHeUJf98MHOlHhq7cALu+pfO0q1XTwa+nMC5XyX+eYn
Ux+TPZix8J4DuKVy5KcHFPeUu043P4zxnX8L4m8zEoIjbmmCnOtOW8D0Dzy3xN5R0fsAlaBm2vpa
T/kjtYyDk05rBYILJ9DcAUBzYAavwa45HXBejEGmtizUqGlfcnwhXt1AZp9VMAKvamhU21xSHN6k
pe2vrd4L9wihKbmwT+kQLSVlKf5M6hhF6G3bxV2gTuEmQdcfFE9KH9umhNgmEeT04ftgY0CR+S+p
bR91q/pNPePfCvHSpK86au/dXytMaOempHtK94uux02AsuKuqeUDFIoYwafql20WzV5mebsPsKO8
vg8vbHaLBx03E58y9z9Px1DKAi1ZlzEcchzjXLu1D7gBmCs1v4tReDwyT4Aq0Oc7jUKRM4pgFwTo
pFfdjhWtwS8cnZUNeHFSwLzREoJAwbY4jSKTBC+8HvUjwDDTFjkCfHmSVD0i8IdV2DS/JKigrSyF
i58Gb2NWmQD/suysJQJnlM7WA68x3N9Vq6p7M4iylZzwvEpAIs0uR4ebovDcKzz9tKL2jdgBcoDS
Q1w+GZWlbhp1Etg9h/KQB3q6o5qS7IH/KV+Usmq3VZ2KPdjN6DPgtH7bd4NBxdswn7qpne20E5Uc
trYn3IDzdDMkkr8r+N0c/sPyAs2AYAFV7DNdxjiOIr9VBFOCOfXG0pA4wvzg738JghggCfl88i6u
kjIp/NqpCCKspvX0GEc6q87L3cejkCXDuKBkQyluEUXHX7Snp8VETwhU5KNdb+WcFVyPcv5wYqZn
qMws9gNlcpmhZjJxDd9uOUkDEX+t+sk4poLuEgZcSPBQo9mBD4M60YNqnsrhBR0XG4QAUMoEJPxN
P+CPVSQ1aJY8r1YqCJdyFIr2gigzt4b+6uky1AIa9QHs8wN3ifwFmgynEYhfW5FN1S2G3DEPae4W
SAYG4q4pVENMAeO4bNZGaQ60SD7pH0ACnD0b0ORb5PHTVGCxm7TKYcwK9wmvrfsqUJybSWTGwYz1
7Ckv+9k+w/9LUyr76xsBCcDUDS+lWagv16fswgmAnB+ZPR2TWXDSOh2UwG36unEK5VCmY7VDYEvd
hD7Umo9GmduoZNtAqGbRx8Vl1xQqDIsJ5Scr1YYNnn71McQ5d2WRnx+hRGE85xOU/bRkFhpitJJc
nfwDgD9tV5fjeBOhzIcpcTTcaOBLtiLXhpWglPjOppOwtC64U+kroGdzOoRNNOq1ObT+IZWISUXq
fYmjzG96QY7YYwnTeyW4ZHdTukWtb2XWpJ9M38bUrM7MQd30YuISLm3xCaDd+AJOTOESFk9W7Lqf
g85Ifg4FqOS9C8iWLtCkZa9hqGu/K93CTau05Whtpy4SP2WqZsOuMpxRoYrUZsZxqAcUml0attgv
+Ikmd6k+xa+Iyac+rMbIHTdRFvrBxtbBDO4aNXaHXWQWgb/zOxOfG0fR6hjsSxo8dGMb3deZ9H8M
vYKq8eCWv6JAjukmiSEybjSwsi+dLA38Q4bsb95q+T9xGWA/MwXC7GlLmh3L2Y14FyjRP4nRuo8R
AkfWrslxNgepqNkDq9wayMDsvgSyYkF4n7ok/B07FTugSJrol9K7Kk7dyoA8tVbIr9Y0wnyH/PFV
LaZy2tRYuyVeHGo5/oytBCEErvX3YKjyyYpyF+CladU3I/jql0ylzwvqSFPu1dqI/L0OeOcmlDo9
ak0R6c9QcfpveWk0L6mhTtj6iebFoXuEp012n8gMN8LakSIHMFRScMl7f7bmNO84XezXlNroSxXH
PkaC0JN3de6OdwVtb/cGl9YIdX7k0JRd7TSl+Ke0E1yzjd6Noi1vIrNGTjPhqYBem9JsMsV3+wM8
7+Cnmk9dtZOqKh/jLkxGrzZLxdj+r7SNEdepNHAkkR3CxS4N90VJrBy7qdz8kqJSkm1Q3/Sfh8pt
PwXgr3BwdhLQ02qmOBSIcBX84qSW8tJHWfb1+u6fd/fpeUeNCvI47TDEYc7oA0Ht2oOfxP4haJAG
9UMEGmShap7dWF8+HgnkzsxARQODl/3pViSzqLQ6yKiOIzZyVzbh31Ym1aNwm2gl9bz0TQDENGGS
xINOX+Y0cRCE3RASiafBoQqy+m4qfXPbSOX79W86R8IDr0WZDMUbzk66s4tQiVM6jsICPZRBg0yT
jgunYtPp52zQb7hIxl1oNHT6ARjvwqCDJ5lka0fr2/cs5pAfwQ8Q5MC0ehaHXF/qQOl63z1kgTUd
0sHC73vA7rQw8i/aKO8gSuMm6Tv91vQb/JIcihvSLe5qpf0TuD9jpb9rW/9H5Fh3Vqhbf2U5BTdN
rJcrt/yFeaGQBLeQl6zgSF4M1lDZkyFwJDu0yuxaHDr/pk0m9/Cj/c31eblw2xhQNIFpwQyh9bZ4
MTuBD3BLx6wev9Ni12Um7T5pY1mfDwIliFQfNgZIkI+vO5o/s1rVrKcFXu10hQc+duqEoTRtB+J7
16rjJtDi/oZ/1/oPQwnLifoRGxfJ58VmstXWcMOcUC4GUxsZYW4GYKhCT7KdVr7q4honK2V9O3Bs
IJ+efpZrJrJHy8M9dHUPTKbwM3vvYuG8bybN3afALI49l+9eMdVuVzllfqzIJFau8nnslmscCR3e
eGjfapTOTn+EFUTBSKXCPUyxmuL9qtEgDwfnEE00rNHErV+rgddJauZrs3oxMm0V5J44UFi7p5FN
kYWxklI2x3i322P+Xm3wX3dulQ5pVazkgi9jEdd7LTG1lUk+z/8A0mH/DeeQmrK6zP+cADmVOoCD
K0G54/ZQqvQ33DW1qUu7UiX5ZnJtVtMSJdxXtGmiHDN7TBKjXRNb/i/YXveg6+yVhvjF7+EVAmKG
osqZQLVBElThTeUejMiqHukaFqzcaA1sNM/H2UoBe29yyaiUGudf8a4baYKYcEk4iJIj5dTVenPQ
1SF9EDj1PORUXlfOmvnUWsbTZt1ykDnU5s5Y6Fh0D6CM3IOSh9WTOyJ6E5RtuS8KnD2NqcOmttUx
pmj08Cmv+7U+/6WjjtOUdwJrRTOXKIPInNJQZIT3dbs/2uHgPmuxjSefhiwL/S7IYCIavl0/Xy/t
iXdBlxJTfan6IN0I2tCV/N1Yfnyn21l0gIeXvYyuUcNpro2dYluv1wNf/FoqoeAyoQbxKv/fnJ3n
rtxImqZvpS9giKU3i0H/IJk8eZzMkavSH0KtUtMFvefVzxOa3YWSJzc5KmDQmEKVFMlg8IvPvOby
5Q72snXgkni5zM8QDenq0DWEOKtD22GdlNYfkOD6fnvNKx1lWjA6UF05S6KS2EWAEbPSGCknvhAt
/VYL6hfK8/SvycRYcTRwKEQoZev8qTL1yMmT6qFDs9dPFOzc48EiRq/YByOOtDI8cb5YSte+663B
fqNvCBSUHJEIsq59bk0P/A/z4YjxvX4vaK4By0RbFTm4ij8qbSSrMnm5/XRXjy9y4ujdcnqBPl/u
qJkvdVrP7KhVKQUux+CtHsfeI5HHKeF7JtBRLbQkfVSdxPA1L+6O5FauxB+6u1wuJg1X2lC7yJ52
m0O1xfUy1N3wrOJF/5wt7vjcOWYZbEZVP6vWVGJwjb9tj3Q9dpnt/E6hjgsrrVBDu3DEfTku7nlG
WsxfcVk+CdycGEK3VjBhehcMmzs/6sqm+jOSWzHinWdUttCR3Er7OcNM94S+hfrJcqfF75veCT1E
/k5q0mPrrYNGWfgtgb3hAYvEIKppmsFoGR8rJtyn0WCIYqLwxQDVTIf2zi236tlE9f8PTUuK+9tv
60oIRfkQuV9gDzS+9km0OopWUTvOlDVIh04XO1U1S42DkHbl85ZS70yoULxmnrk7E2lpZbHutiSU
luKcknJB7LTR8jDpelpFayFCvRzKqOYyiW4/37VcVuJWEKskelOY7KJ3nWnTPFnctmByy3vMjtvp
EaK6PgauvagxKpzN+lVYuXbfJHwQelqgyyZwZ4UJtqzYYY/mn1jkjh+GBhcEPL0V9cnFbhVLNaPv
kWDOtOw+xWf2txlNkmUhmUzEJelUt4tMxVq4Cub17FmlGWclEUPg6BhMd2lbh9g9jyHW0MjNUVBE
ijcegQivfUUGiF7uO9nl22NRE7Aey9rVJGklENtVj01/aHpxtrT4IARfO4IAtmgVEYAA8xqXASPr
XQcZPB5Uy6Ykylw09BI1UQ+O4GvKGvtJ8i4TIAvo8M8h1S/X+JKVWdlvHRleN89ZpPUZ1rzgbRHg
W0jVRJBN+fSh77rkfY8v/cMci0ycM0VkjD/AdlID1euAD+fiZR9uH9KfyNfdlS8bZmCr6CjRWJK3
1C+/rfYcJY8d4UXzYIet4n1dcpCG6lieqsQ6N3XxONXijRfTI0nMl3JW/1VM23Ozlg9J12DVNZ/m
Jgsstfow0RhvBiMonOWsaPVJR8pY8aDVJxyY0ZhCODydryMtc7C/Vy5Smn4SNoAiJf24XQGRCXss
oDi4EQUSSNcRfErZjGbQm9aT5g1D6Ehg6MG+yaOx3zcG++AVqJVJ5HdxRaxqMW6bjam0M/Yf4yy3
3nrAJiqa3kvB47aD59cgQ/4FcV3/A8T13Pn96H1TOlpSfjtl69sVsvn3GGxjF5rL8pzTnS/91Mry
P3VFQ+ByRSn1iyisIfW7Gg3VYI1j/Y8izrUjNu+Vi5MdZHSCqiJQp31dsIxo2KfV6kaD902IcntE
+ra8rxoQZe6EUnOnFhiNt12BmTfMh9tbeWVGK7WZLOA6IGohFO9uTRFrsdPAJ4ly5sG+k7ePWtxj
6dp9VBOX0bdWRcooPlSe9pLayr9NqDJ61h9J8V49RQ6jI+qjn9f35YegIYecFIDRoi3x3uBaK/v3
G/dllSUnL24H34l/3H7wa9EHtD3lkMwCgTNdriit5wEWcG4bbUaDqHSdoE4JQbdX+Ymc2Z9UIhwe
DNCLYTLvv/BMRcll5HobkvUrpF03qsoOYgoA8VAvysxvCobhDQOV+6WoujOI4zHwtNT65MYL5NXM
Me9sLWnvtk0ObrNqPjPKTp9WFBsfESM0ItHQvl3sVLxB1f33B5ZSVF1igiTIBG+hy13qMdqs+sZw
o3bSi0dGfHqk6nPvp4ne3XlbrjwnirIchJSrr4YcGcYzDDMQLpeL0g/fUGbZ3IjOTE4Hs7UBW7bW
QYZw7bOjUQlbinElVZ5+uYq9dU1nxLMbCc2tI1hLNm3R2Yvarc4/WVbWP2HD5j2W1eR+6EQrDpa/
1g2hCSIFZlAmkOThy/Xjbmo9obB+seZIrZCOkUsW2X0NMiIY4tT74IhsJguYN191Crrn9qgf/Iir
Oy1hXyD5uB330DqlyYBeTXQ/3NTU/DV2zPOA5EZ4+yO4vYqn7j41C7ziQufcjRSj65/GvkIxwFOG
v/Ms4OU0AGbwBHDKvLhL6dqsNFh6jqo2YjUwak6YuIi4/I1nAcuC3hEpLVC2y1WEVRilOU6czSxN
CMj2hwo1xIOgfO1oAsKDLwjPSWqgXy6iu9WAZDDRcEkr/a1wt+zN5pGIKaubnw3hoBmy9Ag/tLV+
8kCbHTzjtTqVWRe/AH8muKV7ln/sGEVtorbMp5E66Ezl3QbPuxgxN2hd9+tge/kfplEstY+pkrr5
mWopRcDduVgPVj5tro91T5PgslPF/x4nem6+p9STGwI0cph1VBbKo9rKcyRtraG213kwfe0cZ9Cg
aJ3m7YZPXBIYI//rK0UrJymOV74QPpMXwxP919sv9VqZQq7N3JgcDGT/7g4ElZE2UyvIYWro4UDc
LbIHbgUomvM5p6Y+DcZoBYvqrB9ur3zt3pMkYSaKxCAYFpdvutD11magzi20Jem7DjuIsLWLP7Su
++CO7kvq4EF6e0Wbv3F/If264u4Am8IF4KJyD6GlHDJG+S4cfTvD/Aq2eVMOvslryTfeG2DApPcm
pdjuJLfdmI3FyC0rZtyZy65eWr9B1/vU9mhVpGQeT1uP+my1Kp9Te/AeZtQpw8Vwi2B0x79A1/+2
QSDkcq51ye4DKQGe+HLHO09xR4UhSJSg+nauKnN6+B9UHVfe68Uqu+feprRLEhlYV0QJ7lATNyNU
AW2min3/rkjW7K2i/o16Cg02FwQTTS3KbuPyyTi7s+LJMGvU20whsK2BLZsbt8/PawEvNhAdHalx
8xPnsztANr6EWg1UkeaSPr23Ri8lXynbcEm19NQnmvu5y4c1Wvu4C3tzNR5qozK/MX+c3uKJLR7S
QlGCbQR2cfuHXQmaFAISFUr1rNJUvHx81GLNYapRqEk3u/MJkr30nKRSGlUrKIuS4RmevtFkGV9c
tZs+3V79tYiMh6ST3BMkEmDkq7ttKSlENoYZcUTJOHWBlyfzcxpbUxNk8DeQ6MPfMCzcPnnRWqmd
Ikn9qZ8pivO4Da2F0yOYYd+tKFBChanxCTMmkUZ5nQn5LfB1+YUrzIOffSXyQaalNpakUICRu/jj
LLql5LPsOHn6/LyOY/nQKu342RMp8iITeikOja9I7WP7gHtzJSlgHMGsGKo6kJH9bLVQNRpnI6II
9I7Gv7R8GQN5cxyw76+s8hMCyZeOTxfwlMtD4eUin+zNdSJtxavV99zG6H3LbMqDqPr6e4duCtBS
8vSIcvt2siqczqj7yYni3hOhqhTpS5p3eWCZi3O3UPb4pRcXL7fP3JVF5bAFdBFQGAmKuXw4jmPT
FBrWJWas962/ud76rva0L7Gtd091s1XfO2c5sp2/EtJpG8KJlA0LdMX2Yx48jTL6T6kTIZ6dPNBw
7V9Wi96Cm2gG2qr0S1utid90HpiTZbG9N8iHNFFtM8TsXabXptP8fsFAm4xPn16mhLruMUHp6MaJ
2xt2JLxYnI2iHe9wuG1Pt7f79c3JKvBc0eMD1wXN7nK7G2GmGd5ldoTjnTh35BMhSiIhinoLRUp9
JCJ7tNzu6PaG1w+cKjuCBWQHvdp0J28Cwas6Yxzq2fT7WTqfP8UeEzXpiP3zvf/Si8qE0imbstrR
YjTd3TIwgxWNMh/klq8DDqvIBJ0YjdnjfsrU9baBpUNvR3asF6ER98v7yUgMIHgK62GJ/OSAOAi2
bDkiF8r9ukx8aDSCxebWpynMwPvy9Ymk8UqxNjYW7oUSrKJHDs8U7X1WONPRKOL1UjwecA42FOLQ
vrPZCORxSCCtKKtn/R5GXnyvLkWbHwSdK08kBYCwyWB6T063S2XoGZQJpCsrEqmSPBZZrp8nYERR
3Tr1QbS+shSsWgY1EskIC2t3uZpjithElcLrzpQa6bytDXAe8cKm3o5aQVeXksJ20qsMeNbuPaV9
mvXd7JlRZWV1pMxI4CazPt9p8AgPDuOVAIonmK3ieiEBAXs4NoO0bkg304xwwYZnW8SIP6aJ9Ubd
suKL1mnqHS277eCtXZlMsI18BSaMakhQe8q8qlE04U5toGNLEdzOSNstjRvGwjEfJlF06GBO5suc
6N9zz8g+FAYwQrxgsmjZPO8uLSztYUNLJLSFOUSJW4io6TvVHxAzenLi+fPtqHdlj342yciXcY9D
6Ozys6EiiSkCN2YNpekS7IgNUWCCRDt3ZZyeby92JeZRdzJ+Zm8kTlqejV9iEDM6z0X+yYxwRTce
ST2sO2VVJnQOMUBZlXL+bdQ/aRbwHqpdpDlBWF6uN4tm5hMGkRtvwDY7DZZz6ZbZwVNdOdE/eUQY
OktZiv3H4+RT3jYiYxV7NV9sT6ynRGwDcv+E89sbKH/wLshRyEJQZ3gEBHwPU8WRXFRG7tAVXDvt
bez1CaIE2VGqfQXsj3gWURwRbobZjLQv960tncVCslWPMCtWHhTPjV/6ImmYSqFjUviZqdQnt22W
e9zHlh9l3a1RtZjLfYc+xFtGNNajZzMOtbK23hDdEQJ9Cq3AeyVL/dFJtz4AFGm/s0S6Rr+7QQyH
aWfKni8fn7MLZIPR1oPduHpUWDTZRRN/d90u+TuLSCkXxEANmRFebo/WbuWIiLIe4ec9AZGr+692
0lYfbz/K648Fm2TKPLSlaBIxd79cxSyTIkeMgNYyCns+c5g02IaBMgEYBSrR2ZHz35US53JB/XJB
ZYbknS+2g9iFMjysoqvpXablj7kusof0KYXrp41TQHnmIPUyUollSxohCzX/WeJ0BRvc8V76vm5P
TkaPkxqyuusbBPZu78vrz42fyVhNto8ZqOwHfka2tYD2HCdas6IN2pFEsJnV0QcLYBy86Ct0A9ZC
O4AmLvGKq+RyS/At8sBwYb+dJUghQj3rQq2utUBp8yWKq4ZOOfLd92pT9yFKTWs4FaYS2FVbHcSY
1x8+PwRzA9nJpaDbU/tMjwoNxocT4Ug2necYbXlj9Y6aR1ea1iwDk4BxAISZVxilpNpEHzO+ZuqQ
QPeHrHRO4nT0W7elurIa1F9WJBsFLmSPDWhoFCI17eD9XntUaUIp543g6Pa4rDpPKXuY+Udp4ph4
rqZ1YKij+duRlERfgoyBL1Ba7EeMauNqtTRkirJhdsJ4nddzXjnV6fZZlSnaZbxmFUi8SAhJwY/9
+VHHboFFo0tKmwMI0NWWs7Y5P+bUoejWNRhPc1E+6OQAB6nPtY9EypzLFq/U7pE/7JebFknZIRat
ySZujfM49FZ86mOBVbhWHS11LU4RnUi9gZgiTrLrS+GpYCjNyvuax6UKp5yJlqZlOa7KA5e6Zf5+
IfOzRGNEBIJWEnAuH01D6bpXltmJbH2t7/UxE76YUvcgdbj6VMR3+dXLALx7qklbJXB/obNQOW7A
1KShDM+qc1bOn4ylFe9uH5SfFLFXJ0UO4mjVkD7uP/CMvl8KPpAvD1DTqa7aJYi9UQeDvMaRnhjJ
/WZMjJDoRABezZYHHW9ISB+NOJcLerwkikOoqYN5r+YGqhHlJMJByf6Ciag/M8nTgPxa9VkbtOZh
KKY/NwG9wtPAJkxxOb6tKsc4QXpIfLRAklBDij0cNHAoSR5XIP239O72A1/bX7poJGeS6qPu59JG
OxrNutFRUTqhR0IUcUTbgfXgBDB+NLQjTKl8YfsNJqxJb03mAEj9Xx6bggGgGqeuHa1DXaGzP3qB
wz6GKZ4aQZIYjd9DjzmjuWufZ/KvCOYJxgBzl77NzNk9t+Nk+EqyrZG1YagjRnMOVhUmydSXmo+W
/vQ8YvrzlHA/Mjdx+wcvdpeza09zOG4S7Dkn672zeV0ABEytfQ814XPTxfgj4+xh9KjW2rXrs4pr
1wu2W7l1p69G/lgvaAv8R6N1Q5J1nRMVJQTKRtn6B5Fz720MGb/cfjnXwtave7U7/I3WppwxBkS9
p7d+N5TGZ2uwtLdtnBtBa+j2HfJyVuABmgpur3wl+IPnQkjOo+SliSCPzS9xa0lqz+ydjLA8We3T
uKCtrom+P99e5Up0BB3HlY6eqYyRu9QKlOxS2LCbo0kM2D4KqzlnRv20WEt/EEZel1fYcf2y0u7U
laWB1LlICCNJYgWGXs1YYgDSVjYgR46CZW6nKt3f2US4E+TAMkndO5so8DmGts+5daxquau8RmFm
kB/hma9tIt14xmNyAGTtG4VpmyaN2dAoLLoRhRpVqdBLm/WHQbGOMHNXlyJaSAANWN690XGqdFli
acIh2SzasPX0D7B983Nfg1K4fTKujD8oeX5ZSh7QXw5gXYoRzK5tR4ptOc+ekzZRH9fFkwkHK1q8
uPmq1OLfubsMvj216UPmkuuNVef4rVC7x7GyvwsA/wc50f/nZzH/QCfuCnVnmCovG8qS78KoVPXO
0TDNDFe31vVTVqu278L9QpYim9e3TbmZnR9bbf/ozmbThy0OGGd7rYGeoXPU/lEM6nLUPL1SMtJ9
l0NO4MF4Se1FgxC44uVPvCIztZGeSKOmXh43z/mqedvbVAFVpWoUMCbMtzR/Z4zLedLT51kinsci
e7c2yr2tVZ9rawhWQ33TO0owbwjQ3n69r8ML2R6NOy4eaQfzczL+y9vtGT8Oem1tEYL68T0qb2Og
ogN4cIhe321yFSp06TNMkShHWb+s4saqNSJGtkVWn7ZUA+I5LuI32tTbgaNC9fzdZ+I2omUNCAle
y6sOTjPGmQVRSY9G3WgjyIQCEmuvfLq9ys+0e3d/yvIDhjsZEZ2H3UPRJHK2XtAedxUlBhkwzuuj
ZyXTacgGlL/wo4pKvW/OCc4nfrPV8xl7uzYkLxandTHmk4JlwKko1/ysCGG+8cZ8e7JnG+w71+sp
tzfty39Ax9BAwVvYtTeYXquVM5/AtZg+jKkjZOMVaBxHlm6/dIeQ1MZdIrlu7Zo4hWlHUmPv+9r0
tY++zhTmqom2e7wMgWJM+p2il9u71KsAXXoZzY+ytM4M9g9596/PJj+HJpVktsP02vtw4L+7rHnu
2VEqsS19V6JipCfmnRWbpZ+LDcFfV8mCUuoTqsL+0U3VBPFcFD6Z/eTPnTpGHTTWg+Ml3+ur904z
BSg5dScX5uVh9hRQPYJkIerT+ImUqPpgF0n7YZgQM25U9YedOc25hPIbGRsKlbdP3bU9oUpjvIdO
F0yd3UWtz1OR23lsR5SKa6hly4ZZUXbkD/36e4WvhvQo/SKyUVQZLx9x1OK5p/nNoK3GndeKx/mp
WsUnE57GKR+830cysRwuceAxHeqzPURBUjXGrHPsaExj5xQvRha2Okrat7fuyiCPZfCsMOlFU3nu
Rb/KPjU0ZWbAVBXF6COjJAJa7l82vfXClf//67wiudF11oOR1OhOu8+uYoXpuHy+/UNe7y4W88hM
IoUEQw1h18vd7fResxMx69Gyij8pVvXAUiBAJ55wgaRVw8F5fZ0rsBycMWmCatMA3LVsWmvCGdmu
9MjcFGX0aSCN/iTK9FG3a/O3B0GXa+2PJ3cqqo8FjcBYXZ5se/rL0ZHT/Bv7h+EQatV8fZi3Xe6f
qOPC6myQmesKR9UdPfVkrE19crqBmtRZjzoj1zbQgnwtNxHgvilT2l9uLyx5VwkY1qLFaQa/Rq/u
LWlkdeotbTndfrRrS9HAU2mQ0NNm+nC5VKWWKEqg7QU8oVJPYwaETB1crNecuDhY6toptOVjEUSg
Su7Hn+j6QiDHFYJS0zTfGnXTPCDz25wSYICPcVO1B8dQnurLsMldTFMEhookZ+4xfoTrtUizmkfb
VFqCM229U4b1KxXfUJ5itS1DBVZiuAjv6At4HTRZWmdGABOX/GPvQwngPNP7RGgRRvfdXY2DiV9h
cHOwoddX4XtG5gj1vX3bZxuUtdXcTMPNVzODYaTDhPbBkb/ZtRPCDJRSENkhyG27E9KMXYN8Ka9N
ugLA8lo3rDsbTGTMtjt4oGsnBFAONy+FE4iV3ceMlLYGs6zVIjXvhZ8nix126aiHCZW/P0AiPigN
r+QfwIM1bNWQ8bKQnJLP/suHJlF626wgcy20IXunuAgGmWpi+QWeDKeSA5T6Bnrioe3F+llt1e3e
1Ns26CqnD+K5qQ5O7Ovn5+dQ+yAjI0Xd9qOTuKdMZaitRnSS7NNauyMovgJTN2ijJ+hW3373279c
bnctVGqtTYQgfA97FwqU2mbRzH0ZwTL+eHul1yeVfJ8PXyrGkJftA1qPkkJZVqwk9T7uvDaeT0Kr
2gPrmdcnlVEiNw/9VipImGmXb9PtKyR2a29DbK6v7knJk6gC/nlP6+1oxPyT6ngZXECiIT+Efiyw
IEZQl2t5VVsmVJtqNI59bASzusRft0q3jLCdUf7xJ6WPi3AW8UZWhqv6Yw7QtImSrk7HB/6TOTlN
VlKYbxfRNS/MTZIvZa8UU7DVzhamuPW9adN5rLBO2UABD/bQoU9bZW7/oivjdzDAzSdcwnLNj5tx
+5JvcTf7QzdChkwnRWc2kc9CvE3dmQqg1PJWQ/lXYUOKDtDr4tSfVDFrMN2M2fxq9SPRd5GTlvB3
X7xNJQ8IhY6B5Kzvggd+TkxL7UmNlr4c7rolU6lO0/TP26tcEcwi2spOJrMK2iF73YOUtBQSGurx
8aIw8c3m9E1VbR3Seegh5E9Wsyo5DIfKykNMzFrIpe40vPNytt0XsbE+ZYo1PxZjPLwdtiKGEwjC
6qgkldHr8shwYmh2yZEKRk972MUG3Yl3rQ30khdU5e0mDZh8uKgNz+62hEttKptvKbqr3rWTwKgz
jj3AvL2wrZkOyGwOoQci9JFmSPzN6ruslLZYg7hv7Ngoz443kB3kQ2uAasj6k9U7CIQabZN9Y0Q8
eXdJZrFAinzs5vcGnpGQsVwomTWoq8qnjKk0H/BB0wZmX8dnY6D/B+dZ199A8NmeMqd3XlRzwXtM
bYeqD2MHrzAfnbK0CtCZHE+ajkxJoMWWt/h5rU7wuia9f1rzRgQ5TFU4wmVRfeutClvXXlW0PzNS
k+esxmvlvJYrfRu05fWTi+p7DVgEjHoQ5ygR+33amUsoXGucngyv7Km1jBSllJRBJD1gGvK3D9Tr
1AEMDqkXeAWwTOYe1DirRaYvVbFGxmJXj5LNGhpzWr7pBgUoS+ml0MD76q1dLEeSs68jJSuDzKB3
SMnwimOBTyoDYI+hfGep01kHkBoabjUdnMUrq1AvGviqcOc56FVcRi/SS1OZc9ojw5jPiMhumB6Y
i/3b0FDsKuS3L3mXpHy7eKxZrYMk37BFST1kjzbosCCzS/dvPMuvq+yShqKFJG503QatqB3Dsl3r
yDNgct0+Ea/vFp4FuAdZAhuGdsTljs1uMStoXrFjRdX6dZcZvllUW5AQ4Q7Kxp9mg7tAAYQOlCAx
06Bi25UbreiMqV11EB3mSFshXUrxpaOe6h6Eom9EBEW0T/2iJtWjUnTwpVNjxmEmUdda8XNDce3T
sJnDt6ZJpyfPNdP4zozX9pNHxzsNukaB9dZAB0TFq/UU3+u2Ebu+utLfDDFs2XBqtfyof3zli+K0
yR6CtFwA6Xa5f0WBNdRKXzRa3cJ9WOchYYDTS0qtqldB5fbKSSlXevFp6vz2HSTxdCwMuor0ZU/B
EtWc44WT8+oSUw1FDjGe5rH6d1aRWEEJc3MpEi8fMAHR62Sru0aUQHRYrXIOFSM+KixeZ4iSEkCl
9n8xKZerdGpXQl80Af+vRvp5s6bhDoSiuKuR/glKD8m528f+CruS3h4jGtm/ACm4T0nnzRbdyBQ2
KsE8P4pBn+pAy7YviREjuc3H7S8NebC3atZneFLeO/zjmzsHlKRvuFP10lVbf6/WyYQJGK4NyqQi
/JbVoJlmvT2bXUvu3eR/mYOafoI4VB2EoNf7JaMP0ZTeB4CF/QzZ7htnVFtziTpTm6N8G8fHURfG
x9hadCx9R/sgpb4CV5EzLdiGSFKi+WDu4gTJzRSj6bKg9uSB3c6z5CFL+/hh0dVP9mLkEfIkUEdQ
OzxTbZSBVpvjc9YYn26/t2u/g1GNTLfljJ5+5uVBadc4t9VlmIGqVs0fALYEtCDmfu/qJun+rSi0
Y4AHzGV1Mtp5fV9pTufgBOd8q8y5PBKpeB08qeqkyhtpoGRB7pLlRWQWR+OnjjfTRKNzxicLibmw
XIX+27cBQCGaGdzaEktu7e4cJ0+xixIsNU1z8nValTHsAe4cVBrXtpe+NZ0gcgPJKt9tLw5Ynj3Z
Yo5obX9ETicOxMScdt2QilnE0zZYD4szm4GiT/fWkP+LRsMRBO5K8UqRSDlFQUVuDRz68hXrq+VM
Yk3naC5QT7I4Sbgr6slbYRqtT1evpv3vGdFSjWUwzGv/EOe4ONRZMgRlNpkHkUIe7MtLi19Dr4q5
DnMXCurLX1M0ND0mxZqiMrONl6ZvtnAe6+SAR3jlJKHujo6anHbSp99dI1rrQozoWUVp9RYJ/qT/
MGz2mPuqYvQHT/Sz+v/1kSRZUbbZpBgpReu+izPPkMHJp9tIm1UdD758QM5M1dMMEeMsJWVOuq32
G30yBmhZVXme7Hp8FFr7VS/L0TxBfc7bYGvrwgS3l2ylPybG/LmrJk15wEww7xBKEBXEDtLkN/2Q
Tp8dBH7+ElONu1OFH24+qZwbjL/so4ppfx/LZ6MFR4yS0w6wuZevS20qxUQ2DA8bsGanCWXpPxeU
mb+PlYEL35C670Vsia+uUiT3Zj07z2ajND4qzsyOMlSuG3PqHrvS0Vc/L1SPh9KcM+hbANIplPLb
0Wx/tuSPpQtKgwa0kcQLXP7YrmkUO17GNprNygnSbXNIXebtIMXb3xWswoFCw4SeNepR+5l97HRS
HyBvIzBjkERHCh2RNrUfZ+vXChzJ7Wd6hfWUy9HehVcGBF+C4C4fSiRuibU1oKa5L7xTOa5rOJqT
HSrS2dndrB44ZWu8N5fUPKsqfqZemSvn3mr/lXcz16me9Ce7H3tfL/TBL7auvZ9HxiUAVI/KoVez
b36rzv9JUC9C3gAAdr8VhF06kZRGdWqnb5y1zZ4MkXrv9cHu7jWlZjo0GHGHE0VXv8DHXF9yp5Zd
/xWMSm7mjR5sfW283zzzSBb9ytlggsOoAV0L3Hj2qujVih+61ZRttGDTDo3PSKOiTo58Ha58LmRB
rAKxgAbTvo/htCqWMHGDEfXaiTfIs/fP+ExNwZhV1nMTV/YzOrTFKUVY96AUfQUIZe+xEsBGCcA5
aPA99SouddT38DqJhFV+Lu3a8xNDRYilK9Txw4JF2Ju4hwBr9vGfTWGjzlws88F1t4+6CEnStFdd
Oulwimi0XL5+TJwtfXaMKZo2bMizzu4f2i5V7pDSOJIXv7qUnFRJySKJvL5cCg1UJRtcdNa2wv3R
F6txv9bZF7tsjogQr/ZVPpRNTUCNRWGANuzlSmiF12XjlFPUxhiRqim2PE5RGB/stUtObYFUy4Js
XhjPovtYqNV2Mo3fJhPwG6iNZYLmkdEb+xvGTthtbfLGaHNBXRhZOXBdDEfh88qeygrcNWm/qhgl
7/Y0tzYP4mQ8QnWtCoCUfRxQKI2PJT2Agzvz2lKQsrB6Bo8EwGO3qWkPHM+p7RHsiVBDzUzEQ12v
7cMyH4nh7b9IuXVgQvku6JbjhrA7k5tlLHOaMHBPHbUKEoU5y+haxbnDNts3NqN/wb13iEAJHblk
vjIOk0sjKEWrmcuCudnuITFsM7q56cYoydYR0zBD861mhFTvJZ2vpVtFvzat2g99KmtwdbuzR5Bn
o9Y1j2vqNedYp8blc7MiwygL/A3N7WMbV/lB7XPtXUgHdom0kVgb+e9/HW4ww4hTAKWROgNJsJGo
v+uSZjoBFrYOXvs+CAOZkCBrsglCBHP8XfFLRr+OmMu3kTc0arCapEXjHB9dmT9VVH9NyFjGoj1G
+1Ti3SDmXj4RfU8AEkndRIY5ovoNWHX9aqicAj9ZHfdhwWAHVgx+qW/E0vdYZ6cpvknVqneaT3c7
z9DXNOb41FS2HorUNDpQgM4QdpCHImcVYpTS6XFz10zQ2X3qd/NPbeyZwTZbhld1UvT1SiE7Y8OA
EmLzsOoDJn9qlhE2VGyj/dWbe8BXeZf1gbAr9y/+IvWHZY7Dp8Y0kiTMp36qmLNCivO3IavvcjFV
qLvHovkW51bq+pVZWQBd7GlKIy+2UPNwK218b00aXruJUUjBHiT51bTcPpZFDMyLSsfvMtMMmVXV
08nMVQWqgJK5tFjspn83b/2aHaRk+2SJV4GKqswHJN3z9ZXg5eZs5lYTiXpaQtUomrvZ8zFnarTM
OVhLxqfdaycpo7NPHQ+6yt69doRDVvDaZROBe+3C0tPjEG3fArwNc+vGUeIQIdCjG/+nKNjlqvDW
bAxZZfOIbHBX0IwNvE/w3hlP2CtgRjNTFGFpd9KNfNq8t1YrvJFJ4ZwDAI7518gedup3y0kxmN5W
yCqZvcZfUebZ5tNqZ+ubdixq686shz6NTB3Z27iL7YJpldia04KQ/npve132ssLenXwlhdp9ytoh
1v0Kw4dT7KUIqBmU7kug5MaCuRB1oR4yu4V475RDAlU6sYcxcuYkK1CP0FQk6Y0WT1kcw5btNLuZ
sd53xbJ+V81yer8udn1vSq/LVcUfi2XM8aPCh469/DZ5NXeFBfXkduL7qr1peSRrMJRR5ePaJau8
/IqrdlBLpekLWiG8zlzJGaaW47i9y7amKGGa1IWvq51R8R0V6XAehsYYaKYNytdNoFV1r25T/cMY
twzQG11UfyxLxJvMTKXaylt83v1+2gTDkq0fTnnT2OUpydWtPaNFh5PDXK11+e72Q70qxglIHBHp
CmOABWTbLx8qTUdjKMYuiwasseEpTea4haahtO/i1VMcbCMzrwkKJeXGEBDounBaGk8EzQKP7FS7
pkbrOq7/O3n8X9+X/538qN/993Ht//mf/PP3ulnB4KbD7h//+Zx97+q+/vfwn/KP/b//7PIP/fPt
9KMbxu7HP56/Nf0/orH66xvRp9r/mYu/gpX+zy8Jvw3fLv7hVIE5XN+PP7r15Qf16fBzOX6z/C//
p//yHz9+/i0f1+a/ODuPJcmNc23fygnuoR/eLLhBGbSZHsMxFGeDGEckvLdX/z/ZRyfUhUIUorlQ
BMWRJisNMj/zml+///aj7NFk4m+L+Fm//eeP7n/+/pt8Jf7fy7/+P3/29lvO/+3Qf6eE979/0f/9
r399a7vff1Mc81/SaFjeYCDQAYmwZ+Ov5z9yzX8BqJAW5y6aEwAE+PgLNG3F77/pxr/IEckEqK3x
7ymt/fY/cGXlH2nev3j7aHISyEmxBOO3//tZFzv13537H0ov73Gp6drff1s/qbzaMA4RDgF5wTDW
6isp665LMagbgha323NjaNExFvqy83CvYwQ5irRMkjqPSPKs0X2VUjrVaGdDoFSwHiZKFfCTRHKM
FWNPUnJvqNUXAq5ypEuUDwG/6IfVodUSuqF5QO1C3UlX5M388uZmUoh1SLkVCoDkTKuRXHfMzEzX
+6AsFYg0kMDf5MPYYs3WiSoYPK/CyVltaRNp7V+j1xg7ReCNraNogvYvyplSOGS1dbRBQ6k71xP3
6TaVKRxvndAoX791qIJK0BYpDGd49T61lWi1UApxaJWiPC5JHT9Eua7AFXk9vpkFpfbCOaTaKaX1
Ly83bcxdFJmxwGynwQ0cQ2ImhbdXJd5YNmrmHEZI+550Gr8cpTD6KnKdsAt0NfSoYnbOR9KmPYzN
1ihSkZljL0kGa/uq3iF4yyqzCyq3Mx/ncgpRQW/3GHnr7IQjyL7AFuV+APaydmrCM9qVTIwuiPSi
ua81kxCSGsI97XrnAXc/5wAJ2ztiXronLbc1PxcDKjw7KIFfax8kCpFA0XVB3/PUQESpTiOByOnF
Jfqf2+rl7XT9MVNvJq+gIMCPpeR7uVfOoiJQletVUIRaeUBzDPefKbYPELObV6YxxF5ctQj/sGd8
0WsJiRDYsdpWUxXUWu48LHrv3Oel3bytHau4f/2sHNJw3gMTXs267d8VgzCXPKZ/Rd6J73STH0oM
Wc/Kor/ac5FZvRxqlb4aNUZ8XZ4xVNcad6WZWo9TlO9N6PowXI6yuomGQekrrJvKIOcDh+5maqAt
onSnlLl1GFD2I0SnPEuhfHUTxXky53UUMZclmu8soY9kH1Z8TNQ8Pt7eoc0J/Xeo9U00hKIL8Rgt
g5CE7x6OLcl1rP+6PcjOfNaPot0DmoEGUQZVAloBNBfG5KOi0UgaOv/2UOs0Sh5uQLewvQkeSafk
PfIiR0fhJpxD1SUNbK0miDqIDbGKXnvs5j+4DbOdndpcPiyouReAFptr2RwRKUsCurcMMidWzopE
7qSKk756k2T7jRYNARR6XWvVrHpQnAKiVBEQvX/ppyE9VZ45nm+v3NUmUdAgeKPoQO2BguvqtSi7
RMdWUs2CzsWbzob3+dNA0x/WSoOp0u2xrpbteaznTokk/6+BtrxWYUmkmFEXsKdvYRQOPr3fuNwZ
5qqwxGuOeglYZQJPailrmGRJMyoXRZcFqpuKt4rtxbAgWiTIU6zSlqbo32m2mJ6w1q3fSHuWdymZ
3599XyzJQVNc8h5DLE9OrwgCjil55AVoPxZA1Xdws1enVv5OFl3Cm9ErWpMBQxjfVtzFWdBHvfe1
6ULrrWaXdaBEpnNU0YPbqYFvrD85I30/SVOWANnLr8REi6toIycLdE35Mqvohmakcq89tcCbwfej
VgRXAnmHVdSYLqBHU7XOgjTMmrOT18MJccF+Z+muWXoSRQ1qFOkDybRY02szWNeq0itpgMWZ+FZl
wpiPtmIUJPmmS0LbJtVwqKASHYoln/5tGMILarR8PnGT677Q2+qjq0X6m3GunTe5wUL4tTKMqZ8P
7XKinFGex6rUSgRsh+rDa78Dms10XmVHVPrcym/yxW2lg/1G/c6kZJlh3Jv3tJgbFHN3vuyr2Am5
G9nQAQIHXoDM7HIUJfLU3qVWEoRNFf41VxDny3GOzvNgx4/N0DRvwnH+5UAB/3h7etcwUjkyjhV8
6bQGgMddjmxUTgF4qksCR4hkQlsvMT5ay2x9K6tmjg8Y2jsoxtvG9GFO1LQ81tVcI9uLMM/ypnKR
KvHDrvW+pjTuvkbCnqdDaqHCuidnf/35kVsQ3wF1pZJyJbAKtkgbJyo8AeAcA4xx8tUSBXa0XT4f
5sXYK9hs7QdlV1UqgpBtrCEtmQcjvFGXJAAfaxyQFkZLW6YeB7uLw8BOK/Mrtst2UM128fn2jlx/
+HSmPRmKEauDKVjVlQW+mXOL73swhXZ56kRnH/CRS4Pbo1wVb1RMDkDsQO8BKCO1Oi/3HYU3e4yb
LAnqpGkKP1NRUrSHfEJKZzIfnLgxHuZZE58XIcJDiVHE/VgPoXkcim66R8PFe+0zLX+PzOkseVfQ
n7r8PTGSb1pZ2XHQ5mrK4UcjsIn7vWO0sbj0nZEkpVbBc73GUjTLPC09IgNBL5TpFFFgPWkJUIrb
i7s3ymoLtTicKaUyyjg7+SnlPff1It2VQb4OB56BAdRK6Mxwga+uprA0a7efTRHMQ/7OLVTjo4ij
BmcRQZ3WR2O7bw9VPZsQYxU7/pSVKp2bUi/F2QUodR+jllXwj57+U+ej+ruanHjP/HFrJQAUU1fi
AqWPu7pdujJWNNwORZBA3L3LF3d5b2ZGcrq93lsLYSMhKBXeZMq+GiWtFy1K0NUP4jQfHyyvRl3c
68WJyH3Y2Vr5WVzUWTimFMc1mosgOjlJl8dUjFkLQLkTAdWVv6fEedfGJg4/nfO5qsJz4urfb0/t
GnVFdYCSijT5RtcPpZvVgK42LM1UiEDp6jTIMW6K/DiMumNNCv9O05YxUBq7e5wSxD0WKypoQxri
PVtp/Xn7p1yvsuSxAQsCRU0XcM1XRcZORfspFkSE2fLJdhPtKKQggQHAeecyuL7tL4daXU7lYnQi
GRhKJ6w+I9Ke3lnoXAVT7EVv7B4Fk9tT2xtPPgcvHnnNbAe1DhlPnYv0bJeV8TNO0wnpLRt5FPA5
O8+9DN4uTxG7KmM7/KwR1luLaifEOp2nliIwRKjd1alqZn7sUOnGTG3QnhQ6PYfRQSc5DDv3rywJ
tb9vT3jrWLHEAHR5a1AQXDsOCCNV6lbjHEe1Xn9ogK19cahMH/owNB5HdvlUO3kWZLOZPnhRHZ56
V3ipXw2vLT9wHYP3RrP1uT61ZtqJqXS8KGtEMI0adTw+u0M/9I0f2fTSb8956/xS/wLUIQulFNwu
NzmchkaLykgEkI/Tw4KOm5/Os3vI9GpPpGTrPAGKhieC1apOAfFyqK5MkIXLnCioVSEeDDGNp7yB
qpjMseLPInu1STqLyHumge3gagL6fTleOjQgqGIjCtJFlI9FM2h/q06xByy+vvsYhZiBKrPO1NYA
0HpKqq7F0ShQy3D4swKYL8F92ll3BnGYyMuOmMbslXyvXxBJSSHpZRmBOq3hIhG1RkLNIgroIFUf
l7IfPwjNGHcugI1wCIUT0N4A7qQ2w/P38uIGUBR3mjIliYIlM/MP6ZLOPyKuhYc5McK3+lg7D7ge
ipNZ6BX1saQ4DIUzvQeUm/tOWexR7a5Z9Gwo3V9Qn7IMTWXuckNFvXCBJDlLbXjlu5QI7kshFoUX
tK1RgU+NP1S3sBrfmo36V5loxknNZ/MOI6nkqdKj6N4oUrH39m1thQ14jxcWtg711ssflavaqMRK
HQX0g41f4POGQ24PQAZvf6dXKCUJDeRKsnFVJPPlubkcZx6NubU7EQU95+F7qVfY+DYASbx8sR6r
nv7t7DXi3osgUFR5VX1YpnnaixS3f4UL7FaCuIleVgEpZ8HrQ0dBxGhOln8XY2MewBL1x05kLfqP
nUsJ2EuPHYTEtxgqFX4ee+W/by/FxopTcniGrFJPB2J8uRKDw5VFu1c553j1fIC0a51cL212Dv/G
bUUDT8KluDqkXdflKPKzE3YxKpgadl+UbmqfYpGfi9qauL+8nYRzazA+L6BuZCAuuPXLwQxw/0s6
dMp5SlJgOiR7J+IJC1XWwn3k1t+Ts99aQgnaQN3LBBxvrGJxEDAw6LKeyRke8GwtHQ9K7KQ7Stab
o9A5hYIryV9rl9C+gMFs941ydvoy8yvEQ85JOO2VazYuYBCZpL+ANPg+1iITNDnE0tSMMjRW8j6a
3fzktfLbxwsUtbx6fKQrHu9MTe7+Kla5GHT1HURo/vYQRJVzAsHqqavG7rHuZi8Y2tL87gAtumtd
dwjCKtzTptlYVOmSTKQNfQKK66oElhYK9Zw4Us5eJMxAHbj1l6Fagtvf2EZYwGGU5DOEcPjc5Z+/
uPljiR+1EMw8a7mdHaYG33Wr9HQfr8898f2NCfGOUcGFkgUxeJ0NDWGjZaNovDOMGfezO9bLY4NS
4k5IdS0FDsKahSNWl7kQ/3g5I70r1WZBPedsNwDbwbuI/KSFCXoM8aT+MLSxwKZcjX/aiZsthwme
yg8YORqGv2oaOHY6HHFCjN63vaFEPsKhIMlAHCkHECbVkygs94ilx7gjavJsU7w6ZwhXodIsrenJ
5FYxjEpSEzphjHdsmlVvzWxsw2DRjMaNfTcH7nKXKL1AnMhR5z/ibDEH31NF/CNVyvQP3M3D92J2
9Njv8HjDqIUtr3wbZZ3iMI9RH+1gXzYOjQydZTWKcj+9jMslrlOvtxWtx3xsKLSTV3kxmo1KdnIa
MFqvPp8vh1q3HdURfFPTSTe1Np7e8Uy097o+jU/1tIQ7e7Azq3UTYx7GMHRKHMIEljKfoM2rdw69
kze16Md/MiucbQBZg1dAGfNyAfsyjRKP7vC5V5umPxpVIvpDimXXH6Gb26fbS7jx3UkWOjvF9SyF
7C4Hw2nSGrCfRdPa6paDItzl5I0wwv/JKPBkUfGAA7wWv80Yfk4azgSV+973ilbxK1HsSZNsxSVM
5r/DrI5e6lqLOmU1hkxDXX/BoI62d6iYb7RK/TvpIu2bEVo9NYHYOqg9NmC+bYM7+wdTJQaE8inv
5XVcMjqZFpoqrnhKkyu+ChPeR8vYOvyDUVDBBV+LJjSWipfbtixeqsVpxcnXMMPjvwlWNY92op/N
w0FsIA1znynol6O4c4IFRF5g06Z6f4upjtDexdX59lQ2vywSbdkBIVFbA+97ijjkmxz3uO7Nt0Io
2Rc0WKygrcK9ktveUKv3umxQRQcRiWNh2uWPqFB7QWeOyyGZqvz4+lmBU5CP5zNRdjUUeF3xv2aT
gxqhZtAl7cM0F/HRGzvnH3zCdCeIA0BGkKatGiQtTTdqm3zCJQwHIriyORF16Duf8EaABfUXD0Yo
EvSr1pjusGihug8J2zQO1kM9x/FDBlrtDq6t4ce62zwOhaj+vL2Km4PS+gTWBGEBEaDLAzhANS6G
FAH8ZBirk+yAYU5rjo9l1y3vKBt3tBqMeOeq3wjDQRVj5sRnhU7UOuavGs8Z3JlTXyWp/TYfR+Os
u0p1srLeeXKEsWdMuvGVSadaQjmq+xIuuppkai2V2vEtI3ZUHPu4K49WOe4ZVWwsJXVwXMtADwIu
WCvsYg2kzurAKKCAh9MYqe6xIKc4alVdHJq0qz/XXr/3QG/VDujXUHmWdQpYIKuzmcCpaQZW+kzA
gLF3rejtBz2Ki/Js94X7V59xR5qVUbyPWoyCqlh21EbY249FGun3wGP3wOMbVwBgMuhLoDKJndcX
p9Stn9ErR4m3DGMYx31zUNWwPqOx+U/2FW0zmBCg/qBrrZ5WE5BmkyLQfq7SJv4wIMHqm9Hg7oS0
W6fHQr1QErLA4K/h07ZSjmpLURqkMWe0V5P8GPftq00cmQHPDABU5GqAUK72MeqXNgkTRqnQtj8n
Tv9tQe0yuP21b00FXoRJSkNXn47X5YeALZRaZTm69XGbLEjqIUfYoFb/+qeT9wzgGEgUmUPLD+VF
UuN6ix5nGWr1htdgG6ij8D26ot/Zlq1zBhoF9ou0b6BvfTkKQo9ZY4sWwe52du9GJdIeQkXkH2DU
Ncfby7Y1FDkg4CDZveMTvxxqQfABwQ9knxunsI92ZMcnhSzkXAjV3NmhraFgP0hPLwAfHITLoVKh
Dc4yIZ4NYqE6LlmX31Wakx/hW+0Gc/KFXCU9tJGI5uh6wu5ZF4o1LQFnDczjrDXWfZwqsABK5USR
+t+O0uFSGzmfCw+54LrA8mVs9a9jV39//cqSyqBICb5BdpwvpxuOcZim9AK5vfoC9yiXql5qFqem
9sadTZSh6dVsiY4pXUgC4tqT3prcLs1VzODaSlceo9LSj1Wki0MZatqTFevQD8eiPoFJHz64dbun
HrD16fG+Ih5O+i2FbS5nGnldCpEELeEMy0vfQa78MHBX7sQQ160VKQjA3SufVekAvgrQS+xS53io
0fJGVR7mRRwWPnQB56eC/sOjtWjI6CPPcGrKpPzcj+Zwjou+fW8mi/56C0MgK5QCZAQtjXLliry4
BpZa0yf0muxz56r5o2nH2QPCZH/ePkBXmgGgMhD/QCsIhz/KDevG4FhNKBaDaz+baAHMp6XutRqi
Ug78Uh366QyXa/4ZGinRVI0C1kQ1AbGy2Vsqx3cMkTX+aMbadOzGMp+CoVO9IRistvgbDn4Kq2ty
eFWbsBoe1T6r4UBBNBo+Tg3yIk5L2+40aGOJZ4ulDQW20mq6c83Jy/LlsYVCSktAPvGSigUU6HIV
IwhulVsPQ4C0U/nUki0cisKNTU7rot5VA2GFmujKr9vLur6GnkelSIQxLngXWnWXo1Yo5eW6BhnC
bur2lKRZdLS7QfWLpm1Pt4eSf9VqgtxCUjxEuqbyaFwOBeMitFzeOrAgOc4cpi7eL4vpHJDWUN6L
SmoYovXzrVvcdIe2sF5aqqLETA4hKNctr6L88xcH1BOKsPRiGcAHmPPf1GV/Lip2P3kT1Xep7UZ3
09JO327Pdr2wz2NSeZaELAZes+eFMxeNPrCdZtboxyWaUNIQpXsAXjfvPMPrKJsKHNJykjMLox2J
ltVVYLmJEhmFXQchzyiCm9LJqFT5/kE8+opdeDvLub5g5XiU8jmqUkSXgv7lcurIyuXD0NfBVBgt
Gqz6cj9EWP76fZxOJ02MiU8L3b5HgNF+pMWOn9PttV1fsc8/gCILoo/0CKlbXf6AGmtcN7SzOpi7
1oGIxwPn5+qU71Exr88NrweNCXh5Eja3FrN2e8QzuHmrwHPjqDhUhT78mOxBUg7KIr53td445uBI
g9vTuz46DEvdXbKheLbXLBsccckeackE6ZB9xW0lOTRV/WnRkK+8PdDGOlIugnBFiUyqOa020qjc
Uam1uQwmQur7vIbfN0fKfHd7lI3p4Gz97BdASgYF4HK3lmhU7WpoygAVhPHP0QiVe2Lv4qgWSrqX
k1zPCFoZ+oLMBxoF6LbVWFqKd++cFIFQMF8wnVbzAUNmO+t2/cGB2ZMC50TXVNjXTTu1nNWYIkIe
1FEPM1TrEAW1jWA0tejQKuGeSMjWpMh8qPiR9xHLr477lDRVWpDpBUo5eAdAQ9E5S3fNkTcmReIq
5Y4Mvixu6aulS5ZcWGXQ2ymyEItxSFLzru3yxB8RW9pZwo05scmo/eEpKSPgVfgLx9GxiMzKoJnU
5YPRlfN59NTXwmplgmVItCuRIAdi7ZFphsgmabVWBtDQzTdjpk1fjFLdk8O+PuCMQkVACh4TnKir
lzubC6RLOhOqwYKFOwwoyvTo/wZTbuxyp9mEl2+onBBNRgBoZEKwheWyvnjJEtWq01RRy2BAJcFX
wf/Rp+/39Hq2NofTDSJCB8hir0MRhUK2lU0ZNI1x1A56tXQQDpS9xtvWgcN4AbAtYbIHSOlyLt5U
cgtUXhGMae3+W8ytdupnzz6lHoIAjVOHOwHW1qyeeWm8GtTn11jUrNfytNaXIuixLTq7jiIOOe47
r36bsKajekCsKs0in8PYFzs09RU2EmNWBCXYolPRZuD27dLZGWXjyNEQgjABUYDH2FsdOez4okbD
1ikQ44BArVnkp4VlA3DavVomhzNH4ihVckA/Uk1Y3alV1sW5kvBKUKHtfDdxASkbf9Kr/d6I7O88
Gx5FX3wsZ++xipudtvDGnsmnA8Qug0tC5uUZGZswGykulIHXR/Mh0YYKxGmxN8Wt1aQSBhuZ5BjR
k9UFq3MttqFZMkrZAgjuuGCRSf8Qu83etXcdOlH8x5iFfOlZG301Et7TtgIZogyAoYtzWPeWj/l7
H4RZm7w1lkg/lOA77oB9Rn/UmbnnDba1nPT06XZA0oSiLf/8xeGE0utUdY82hlN686FRdOtMM/S1
UprywFBAk/KW9Kiu4LgEGrlqDbCURGe175NFAeQd445EJpMauV+k6mvNsJ9HpMQMXRLaF2nU5bxS
LS8UFPuKIGvn+pH8kOwvKs2nRkPk2EfGTvcBGNR7jktXXTI5LuK1xNwcG5Kn1fG0pqgtlFBwhU2Y
PId9rHyOmiJ9cBvd/IHsdOz3vTDed3HRPOhEil96UD7+7fBKjrF6ElCXlHAQgkX6j/KafbGnsZmP
Wq96eaB1nvKQTEn2ZKrUvFurgz+a6MMTiIDXYgyYOBg9+TogscT1vboTILx3zYjGU9CAHLvDDcLD
8C3qdiLHjeNqEeNLchJcfd6j1dS4rV0r1/NAxc3owyIqxCqoLJxuL+A6L5VzYRMRgpB6rAADLkfB
+6noi2zMg7Du4nflUunv4KsiOoRu4BGrptFPaqH4Zd1Hx9sjb9w7UupIQq8N8uI1VrTLez0xmjoP
8gqJS5VEyU8NVJYXXd0TGrvC+j3PksSJrx++CcHQ5Sz5t4CHxioPFNv+oVXFG0vpnrrYOyZZ817v
hjt7zD0iCve+nutjqiSn2ojumqr88/acN/aUsjQxM4VICoLr8rde1FHR8WgFfd9wA+ZF7ndpurz+
5MABJtuXmRTw59U9ayRQh7JoyYLa1NCZSQ3rHNntHtZ3I4JhMck4JMaZAvhqTdWpqbU2B8BsYiLq
F0Wm3CtgzpCGinz8rF7bD2cLJYuOk0p0QRCzitCNcNL6rnKQpGsq5JbrovnLHMZlx0x04z6RGRSs
FV5cqWN+eVByJxpjQ0vTwPLS6auY9PaEl2njl1PiPWT1oD0kQ6TtEUGvhBDl5JgZckOIIRAVrq4x
sXhJISBtBOBRsVdX+jQLcug6d05md0GSROMpzGf9w6Ll2hFCAv1m3FXPY2vSqLXc7BBVi4G/Ve3s
hCBXjTd+GU8ZDV+Zdss+x+WCzAp6ncBc06A0ysFPlNDxU1Gg8W16b1wzeRuGcXzW1eidI/I3STG+
zWtX9xNr+vnqLwfAB0VCokui5jXgKmkKE98AyGmK3WkPfevVaFX3w85tuPF9yiTTpq/HGeAtvZwt
dcaptwolCcx6bIFD281D2Fk/bk9l4+KDzSi3WkqbAVW7HKQtMrcyZzsJQqB2x0mI5eC1EKR6r98Z
aeMTpZ/DQaZFycezRlwbE9jbJZmTwJ4WZMZi7rfWidg9Iv/lzyXCZf321K4K8xwXuFLYMEq7HShq
V3Mb02yIoby5CxLVljEhWpdHSvwRZXYrqLwpOypT3BzbzPX8aZ7FYzOXyWGx43zn5G5tJZI5kkxs
yYbW6kuWkdKkhXkSaOrQnJYyVw4KyMpXqkjI+UoNaqCvdN0B6lzupeuIKBOlmkC7LaNzn2N/5gGn
Oc5moe5cTdcTeq7eUjaQDrp8k5dDqbMwRyfM8wAClnJvhtP3djTV+9sb+CxCcBlQMYojnW3B8UK7
WU2oqEPD6wuRB1WBvMdhnKu4/mASyM0nSGZheyjGsgtPqZjcyB+Hqq193lP9nYTTA5ANx+U7td9s
OLTAxnUKQnTDjsKcmg9qm7YTl0dZfbdKJ/qZIoILBVfJw+5xQXF2PnrEqvYhB2v/E3nF+NOYNxM6
nfl8GlS9eZcmY4NRs2a0mGVkTZEHozMvEeQolI3vFG7AL2rXjmXQWnNzYGDc8ELN+FoboE2QIzDy
U2XX6rcY7c1fymyq89Hpxsk4uI2nfhe1MmunLuvDO1OxlvqE6F2++EPqAN3UkQf0Tbxg450LZyOI
Zr3Ju7gKJA53XWWd1TpJOt2AHp5Uy59D49l/1YmF666mNB+qXGhPWm66vN+N/uAUGIZobvrabixh
LL+BoiG4PSLpdQJB/pnp6N3y5NhLdJ70QarvW63fmc5errJ1iOXBopvFgCiMXx7ifsQEqvWQPNBr
W5zKGTMjsozXZ3oeVXqa5igbwABbmyZ4lWEVtddkgUhD487Kx+FtBq9u59vfmgvBJJxaKcdEh/5y
LmaUsqTLCIOrKj9hSxMFYZgrO+2G68cC1ZgXg6wWTOhzLNKZQdI4oceZuGlQxbY40DjfYzhtDkUW
KWU9yc/Xj18RLX3pNEMWDJHawg7D7zAErer309ztzOr6YWJWQHWeC7p0KFa3zAJUZ1btjA3CBe4B
JUwdMm2Zq4cMWzjhZ8W0x3i5DuwYkTedao7Mp9bhYxI2sdckjGjVrfHkUPI/WPPoHBuclg9SmeU8
JMbrC1UMSvFVkp7AuqzDujRNKGR6IgvsIR4fhtJA3xN2Bo/wrnDmxmGEXcKBJ5mjPbyuyrvTOCxF
4aXBHOfjU5br9re0dpTXl2BpQcsOmLStgTG2eoScNgcc2BgMY+njW70t27+6Isp3XqGNzeKLIoog
uYA3ucYikVUQ/8MjCZIyiw6iqrX7Ola16QCnWnsah9g+Do3j7uD1NkfFc1hiRED1r2N/KJG9Pddz
GkRQ0861adQHrZuSt3aYqucyMpMv9uJZwe0Hd2vfmCPdH+nxDL/w8hJBKVSXVak06CptuIu9LvRr
J36tOhk3vEYPioopmBAe9dUtwlKaWlt2aTAudfRmqsIs90trKHduRPnZroKHi2HkZF9UY+ZO2OaE
8l5gdW5ybxPnOv7U5T8QlUnPmIfZQZZgO3yYc+E+GF24Z3C6sYPIbtMDBpVH8rsGfrV4AYWiDpNg
Kczu7YDC12EyIyzoBtweh9Zs7pU8j77c3sGNFIkWIoVTykFIiRHQX846buc8qeoaIQtriOsTD433
Nq4ah1S4Nf4eXbf5MTSqg4M8dEFdTaY7oSh6YENxfFKR2t05URvXOB1AkDG4fBGdrmH/OXenPilV
EggX1XYIl9mpQLL1WAtD7HynG4cXQUIpa8LhBZ+7ug1yN5z1bCIpI6ro/ETU6alI+r0YaWtCjixO
mQSkEj14ub4IsDYqNuvkS6mAzr0s1blQExel/PG1ikB8J/SV+FKIf0le1qmZU6qhVlsMJWrva2S7
xYMaiz2219YpBRUBm5g3EKDW6mPsJwHjxdWTwHDDGMx4PaEcPUdvTDErBxHZ9j14z73MbGurpLEJ
QRHzohN0uYhJmJc9VrwJygLh6GuuPv4xDWX9+fa3sPGu0wvkkX2ukHrrpAtds9DUMYIPHCse36U4
mbwvkhBxk77ADLcLDWvnxtmaFm7Q6F8Q71HEXJ3AZK6rbogaCida6QaWYrZnZVb3ZAm3onQySZTN
WDqguOvqQ6ao+WCmQxJ42TA+qGKc7sdcw62i6tP3UQRfm0AmuwdOHn9r24V6GzLa/1HdvRDdvSWO
yOFkaRFYQx6LMshaZa1NsNN0l4h7xl3ML56C7nitolrRhMMel2JjWfnYLLo1TFqaj12eln7sx8nN
5zgoSrX45sUmp7P1iuPt07I1CtEYnTMssJECWr19iT4C4J5TlGIU7Wudg8o08H94/XUIVIc52Jx9
NOrkj3jxJlFWps5RiDiY0kg5UNYbDoVmz36uo/58ez4bFxVvDpVszANoi6yfn3wZC3S8HRFoQvmr
jqbwGI/6ewXvu8M/GIhjzxBSIf+qnO0Z1TA7qNKUjh0dyrnFOHyKha+FryaFyEPHZGTpjWb4lRgL
Bj46qgo6AjhmTf0PJ9izqUTu6faENgIHlKcot+I85Uns6mqTGmvIdfB+AU1ANCOgToTx2cF3pD2x
p9NpnG1nPoSgXxZ/zGB4kIwr1g6B6OryIveh8iHbOpIQu85NJX60i1q+LxQ0y3fxkLSHAeSuT6To
HPEZDl9bppfjgbSXpVVJwFpdyfiqNuhdFUkwOE5+9tSx912zi3bO/9VHRgBJUIKoqkSPUzq9XFrT
RlKXhDsONG/8USv9cFS1JvRv798zve8i8pOjSBEFWaQHeiTbTC++MpoBlJDjOg4UagmVP8ctgBAF
rbtMtMYfbuylb+0RD0jdbJTASbQ+9vNGz58cHY3BqMXJ+eBpA4YlbdT6WY3ka2OM02kCSYhBjaIc
m1hYB1H3i3JwjHp+r8yxvRPIXX2+cg7YANCfIV+jKXU5hxxZyUbvWCkTNfT2WNeFSZTs2lnsTwS0
O5eFftV5w96ZkIlDTz4l47XL4czYTBPw7siy6DoCD9FcJyc3pET6oFI7CR9aRyJus2aCVxBO9c9m
maO3XjmWyNZIR0431NwHGNvFT2EbSlDO+pT7bWSVT3HhDG9Fakanvg/jp3IZHSCtfeEPKAceCmMx
77sucYNiUJu7fDSN+zpUvgGp3iPTX589poiuA1xKeFfc8pdTjDW10IBFoORUZtbbOW0TPzWreOc7
eqYcXR4+ZNaIO4CDA6yFMHk5jJ0YkZYlvQhCPfb8ftHPaqX/IeoO1Lv3pe31R9MJ3yPDl/lmbp7J
iu89EwfUsGgOopjfT8XwKRzobIzqqPrN2JzrrDf8Ga2e0ph2Sh/XayIrUpKYQoAJ6nD1pUD99hST
TuPZLIZ58IvSzDH463tl53xd32aMIxMA0CNQO9chS5Sil4F6gYvD5mJ8xBWu+F5S9s9p1Gf5HwtV
3J0BtyYmOR10NoGC8Z/LXUhbZ2p6noZz6A3KvZeQdxmTyF4b8AGak1AHSayTrePVkbK8GEoizQ74
Dc14jwFKfJQye/9kLgBFCNBlNWBNCLeNsluqnLkk3SyeIrUe/SpP45306frCIcgCTCzTRiLuNStR
uHo5pCO0kK6u6qNdC39wy18F6JSd6WycBRnNgc5D4Yxy5eoD6YyoK0Xr2uciiubHsc5IwQ2H3GOw
xs/1bO9999vj8dZI8CHw79XLFptWl9dEWeccas/XsUdlE6ut2e9Q3TyNpWbt3NwbR0+y8ECj8m5D
QF99U0tadBqiXvbZ1Tv9MRRWcqJmNJ1vP3Kb20UoBEgU5hq64ZcHHOa+h3aZnJUBdEgASLlrjXlC
IMjeY9NvLSBvERenhLmBVbocyphddAeNBX4L1d+HZamNd8NEv2N5YzVJtXMMr1dPageiAURnnUt0
rWzVxVZZGmFsnBt9tn3RNGzUqBg7Id716sk2HC1ViqE8ds/P4YsIocQubGIY/ezW3vfFTrUD7sDe
uYFvslPH25oP6AeT6JikEIj85eJ1mF9yI+j6ufGUDJS8hX13lIWvvoiYD8hXAmO2ieftcpTZiNQx
igydNnSS+HHaa5+VVus/vfbMgQGiPQNkjWIoJNDLUTz0J0UZjvq5mtE+RIgmPieVpX5sdSvcGWpj
2Xg7JcMW/AGWlaszt5goIZfupBN31/ftYFqPfe7sqQBuDsLmgPDH8JG+xuV8pjpU0SdmEDsrZqr9
2GvFo7LXZbouycmogxNN6CFhFeuqajFkCLzmuYYBXtF8akQHJoXLvhMfMMwZkvdaOLatn6oVFqpO
WFSqX0Gsju7LpV1QmVrQ/DwttoUF1e3tvJ4+UdAzNhA0pyQfXE5fjfJujCFWnM3ITn9lIC7p/6v1
Tqf4+vagbK5SyZbcV9r+q8jSy+e8zaxCZZHpr7nujMZ8lL0ZRF0drDxrdr7szeHgctKZRtgKTOBq
Ugm+ruBW1DMfzHJfVKZ+jm2EmaIhF/6EKdPOPXy1iJKAQwAgW+9SaUTeNC9ukiGMzcYsTOtsDrbn
/3/2zmQ5biRL16+SVuuGGvNg1lULABHBWaRIjRsYRVGYAQfgcAyv1bu77Re7H5SpKjGoEq+W16wX
mZZKKgIE4MPx//wDfP5mp69EsP/6VT27K64CR5RdmaMZUsOjVYR8PdznRsL0CDn7YivpRf2w2HgH
yAdNc+oXzp4/uydACo4CrrXBLkeTbxZ5MXS97uxnYVcRFvRilwZW9cJK/7N7gnRG0QlvGoBi+y1+
eHIdMsVcaLa9DzI3PcwBXQBbrdPpIDw4o3b2kgfnM+f5b6pbYg2Zi98cJY5GYj7SthkxS90XXUIn
UaxKJoSHDFVPIKUNHcC2hciApk3M3Ye1Mp2w69PpHUkcThHjO9eKyFKmOUZ+NkljV7WGZrFxdK0k
CVDCyK4msbzU5NqW7ifnCVoHHFwgsoMG05w/GtBjQSVVGJ2979Nqft9AutgtjebGlkDHhmmSfzFD
G3jhCP18zfp2VSyGQUA2JenRhjLO/qp7KeeTyZ37T2WwaLsAp49zv/LVSdaRHRGWbjvFTiq0hmfg
+nuAwPbKbovkM94I48mvJ8BPhiTABnw0VNObk/PRNEsxeSC/GZV+0GT21YKFUKhXy/C72yh3jVso
DifgqltGytMhCVwm9UKTWGNIe7mwJ+GCYnnm708vKBbsB8Zmww2Ke3QVy8xx/ijt/UICR+Qo7K9H
mxH26yf2s3GDhQIkRY72KKOOnpjZ6KVnTb61J9WhTaLar+aYgHaoXT3prycciexTEL2XhHo/eVG8
IWgbpHmhkTpWl8+ltxiVRf2m0UgMISOg1pVB/8Ij/MnNkQoPLLapBLaF9+kjnBp71LtRN/f2Zusd
GFxnh9OaQZIt+3mYsyiGMBPku18/022ZPZqLWB8wQmAlUVEfu/65S2VjtrlQMBhzGo7LXN0V0+zt
DLH4QFrJSMhdot8k/vL11xfeXtbzC2/NEqQfmyXn0/vtDA/TctYequJx2ElVj1clxvSny+gaL8y0
5+gZABDGANsJhjUH64qn1yr7MRfjuBj7JtcRWfeZqCLs1wbuehZaGSdAbg8ZuZgxdG1/R5N63LmF
V9gRkahyh59cfwZ3Y42LRfT7hSX3rEozMl88ic2vRsMsGNv8vGOChNli1uRLG2J4AZT+yTCk5wpB
lzWD5v2x3CzAmUvn1Rj7wOndE20uiyihZ/LCHPvpVbAPMbnCJiI5elRDbesAKNLYa27/uh8S71om
hfHCoNu+5OjdsztuKz9XYBs42vvbASxz1kdjn2srC26uPgeiNrEaU6fLwDH91yPtp7dEOejREAQI
OCaFN7mVjckgjL0kACXUpeWdlivBVL++yrd4uOObAl1nM2YZBMo/uqmGTKC+moW+1xuncSKU0f1H
AsVABAFC/M9aWWfv2sws8mi28HADSpynYV8pMMowLUYdSaRvDF87a05E2GP3+Wh5w3o/Jb0qw9kv
c3uHFKLPI623nSrqoVjnB0z82LcqUisFRtuBe+/UIghIsFzwM+NfiG5by1A59XdCMmde2M2nekr8
LwFNvUeD4++dsv3p7Sw1klCdxbI/EtlQziHqbue9nQ5IB5C/SCPUUetBbDV92GuVnepzVGNx+8Yv
le5HRJnQGUHX2d5W+VR+TPtuTiPLrk0VKb1d+8gQ/txsYplKhvzii7P7D7/1vMwfGmOvkqpwQzeF
Hxzqrd98fuHVPBtuSNgBSjHDQmdGZ/jp9HdJWFG+WS37BaSJXV6O+Cq2/gBy4ryk9no+2LYyY5Mi
k3vLMDiaPyPHr8koxLLPW9VH6WgHr7Mpq7787h1BjGW3AEGjckAn/vSOAr8SK0wufc8509uZcyVC
IlIFUVfzS35Uz7UdHIsBftEgbL7JBIk8vZbujH05rN26zzjZdRGH2PUUDKKhkKjrvD+d+0Jp+B5m
xRhXY+q+I0ZFfDbbqT4f8yYZo6WagHztsmkffvspbHZVdJMwbWLqHc24ee5E0SLCgnzamVGAvDOm
G2qEpuhe6iY8360oPLZIky1aeHu5Tx8Cq3ka9E627vvEmHb4/tp7TfcnCJDqpQf+vBDgUhsawba8
sauPavpRl5r0W2fBRDThEG10ibgxVnuBIGun2rUqHQKF0sXCkevXj/P50AVm0WnC010FWDweuo50
qiyxZ6bJFKxnZZt8DZxJf6nM+aZbebpOchm661g1ozOBDfL0UYqVvNjZCIZ90k5lcNIFkkq8to21
3FnJMn+ynQ4ytN6mVhu6MnDfqdwvdJ7D5EIl7oYkibN2roxYOXVhhlj4anaYS6vLQ8OYjGw3B8Ix
d1Qys73LnLm7m4O1zaIpyecCwjUOEyeEIALAdXUwd/u0GlDWOzgq75oqWayTdcpEGc0D2HHIFoa3
C+kHRRrlCSjelahrIl2WtfKKqHbM9EO3KF+LhK8yPw4a4V/AqUvtEzftoMZ6fRuEopzMO30cuzRU
U61RUiVFqnbK7etyl6R1fuNCia5pH6W+jL5Z1MfJqKd6aJmzb4WYqPSPojeSKraMxRVhmZj1h87t
qzt0B9WN8lP3S5eM2i0MO7KjO00Yt15nGO9Ha/QRl4nGqiMSybom7IbWcSE5m9OlXRkm7GdnDl43
Y98mYVB6hRMtS+vN+yHrKlyZPW1tL2osj+gRry3CHJVrY0oH0edw2Qk/yK84S9Y63mmeumXUmkaI
gb/+tlN+lUelsFSJf8da1+GaO3US5haeIYfOFVmNHM1MipjepvHGnvrc2k2VOYiTOuvHd5aTWfc0
diVOIxuDPe9ddeVqWlaFfsqkeZvkYjgnj91cd50dTNmmcGutg+Rmm8jXSzcu/Ln2Q9tJ7a8Bid0O
Tj7OAk/OzlKLuLPFeK0mVtiwzCf9HaEydr+nqEqDHSOlv6laTbWEAxjkQBmrKcF43CyQobcU2snQ
0U0NcafUEratdflYDmXHQ/M1pmk2aguxYGLgbKkCwRTOc1pjVetkIiIMuAWeTdfPKu2WjOO4T9k5
reVwAcazWnsxKOtOqYBQ+2zRM8lUT6cgcs3ZdMkJG7OvjdXaF6Yz5dd0PzGi0Co/v64oqN/4aVdR
2QZeo2LZ+fQd9MIQD/06EcM0etXEDWkDcdWscBPO6KOlztqsdD6XEBtozwFfcj91sNokb6fLV9GX
zq05KdfDGd406KNJd5niyeOsEpH5Cm5Kgk/GytT643oCU2ioo0Sm+rVyNWT2LqSDyKwzIJd5ypI5
rH1/hrxT5OKr2TrJJ9yKuo+Nj0IyHDjY3Qxg9lZkBpyG0SQY/eXgvvZUetHlIrmbRKd95cw3lFGn
xqGJMI71Hie0Dx+LYjSNQx9U9rI3lVXX55VrSxlOedE/ILByGoL2Mj/bm2NW5mHvq+KqgSRcRJ69
+Pei69RjDkh0w9NJUDwwdOZIx7v1sQ2y0YsQyWvkmpP+eY93/ni3LJMuDi2Gz/xfL1AytmrDaqMR
J+okJA+9uAMBzatIp0VnhA3GAJ+HALhmt5Cz6cTjkjAuyspJPvCxHGraOLlhmU5FFuVO5+3gLroc
LRzNeyO1Bdc7pyj90DIGeV1ZAoMxkkE9BuOQbebzecA7GBovE6EFo/Y8mMykO02wU1d7JlLw2k1t
n5SzeaG9bxttn4aDa9IXzTHv80LQvemOkm7tQ17hVFAHGta537rLG6su9GgqLITFk77YZ90aGAxa
I/Ons8GcBMpcTnEywhiWkHtucCLsznOHc81x85vElXMTl03lEAijdPs2yZL6xs26weUVtgZZZK40
Thz6Ftdt4CJe8uj1UCZivdPtBpusBC2QDRy+Mb9YMXG962zTWPeuJ5zurCEur4uGXGETvAzBGkS5
KrOLLX6GsWED8+xbUXtqv86ybQ5qLEQDHtf4zUkpegXzJa+hrc7t8KGiETFEGY3Rg5+kNuusaPCj
r4fJufDHHkl5ZXbGlQ5Ry42muhgvjW7Ak6wmuPFAFCeLZ0MiYH5GpnMqCUrJJuPguIqlskPscteX
RfWQmdqUHpzcn9O9VEWTHyrMtzjPUZ9bh9yZAmptkbEiFWkuPnGBGeQ1oyhBPhsYtyR4lDTVe439
v6f+aiDfaksZ4Sdvvl9r8k4P/ag8/YSAWjMLHd5iyYvJkQnNQT07oTUmfhsiz5Qfaj/XsVoodPQ9
jWevH4jYJqVtraV545tldWqNcBbCfOraObQsHAR2hZfmw0nCGqzHZjp6Go5wrXeb4mDuhoHR9Zc9
k8478zyh6Xic21UVmkVTPVb52GM0hsvRR5r2/XmL/2wCXczoQWKFx3liWcVynQSrpoizaWqW7j5x
5tArCqTfhWY3vGY8tU+rOXHCllPNYew8PVpTeYFyarhWk+bo+5UKrghNAsuGvSOE4hHgWEFuWbpl
bNLXHq/tfE6LEMJa+nFwtHqMnF7B4aerVpzpoyO+tKCEHESd0SnCwtapq6l+NRFXRUPtmyxLZ4Sp
cNs8XhZPuxhr7EnBhZzso2VL93Jduik/sFJacyw0k20sMwoelLJrN5J9Z5SnSVfM185YDB/rNqna
yGq9fGExdUr0XpMhkniFalKG7TQ5KmbCVMEurZW8X+mgHLDEXvyzKcvLk65n74gLj9L0vnRKd93l
5ZQap1mjZZ88XdkitjLHLGJppMSnzbVxkHPe7odcIB+zrbIzomYR9QXPsuA8mbdDG+WrlorIxGvv
aq1QzH62lxmMeCyleyd6x3rMAheRrjtUk76rpI+nfcPNjmFhsEuHut+zPMjWHV6Xfd89yo6d7oAZ
IqQza0gWDqksu8NjOo0+25IOtNwk+vLesOb6Ua2GSVHQ9Yt9VyptepD9l6zaG0W9fiFI2v84V2tD
HScAsOdEQjAxYUL4oaY8t4t5bw4dXIItb7rRlw9yrNT7Fk/uKuyQHb/LZ0994VRCUSdcQ0zhYg4U
dTYuh9XtVpXcZOOiZQdVZVhYBqR3qRBRApKS3pHjFGHiMWfROq/IhPQgV3d9b3rvhe/ID6WfD+MV
FgXNA+Ll0o38wfD6sE60/sqbh/yrIxvzg2nZghOhnSRfWdjYmwfTBj4iBbZOQ76neTPajfG21Gvv
VnWLDpen1nCUh7xQdfHMMqfFzMYqOKV4cudd2RrzqbsynCACb6OnROmAW0qG6NVPpXdD+ldZhXMm
MgSgmHzd6G1lpfGkyeajSErnsURSSOlcqOCt5piZhQuBUz8OSaC9bvqluSwmY97lyiiXXWP09Ra+
kI/3dd12D0snUZXVSSLWuwlRHUMin7Pbdgoo1b20NDwCF9E6hirBEJF7KBc0zU1bvuWBlepM4ezy
Lmu1vEKT0Wriau16Q4uVDsYae6z3IgR6Y0MqytzxDsIwgF7xhUiduEqlmXM8GeritT65S/t2yFk0
oqG37DUuZx22JiuBvMEIvRdRE3iLDGuG6lXT9/rNUmkuyRj6xPJG6dUsoQDMrUMjI+M19MciWMIy
wLgwpI/opCdmQCwdcXVzn4f0pMW4K6WfviPwNvjS0iaD+OfN2RpK6Hu3ZeeS4iNdXftUk6CyUkBX
2ZvJZBcN8xxEbe7tZA3NDKJPOLdp24ZawutkOjZpc+ZIY87IuVDWVY3Br3kY3DH/Ostm5Dxtlkkc
FHPtoVKbtxNHYRkyIuVCjFGPJ6h2NpGflWMq4Wd3hVcpm/Vv0eZ3JBAv6iTwV7nsas5+xDnqbkdP
nYxUtpnA1BxAWHcUezdZ8+akQ5JwYfZSLnFpFSDeaxWU+yQ32wEjPMv5uqVEU4tOje+ctmM7f4Er
6omz2rbSPhw0LwFiMtM6KlFKfLCslplUSo+NpO3HeXhtkjlcn6T9WAVRPzl5GRvzOr9rLDneJ7Ao
06gcVTZE5iTFfR7kfRpBsvQemmIltnVsmtUN/Yr3F+XEcDuhrcn+vdTp78H2qv37qh2xC0QOC25W
1056gW18p+106RrFzhpERjAdO7MVzjDb07hyCz2NtTVVPJ413/wF03KtD8qsEV2YnipyclWwIjm4
XoWdxuSOAMdp0VrTFb4XzXStBs99q3lY30TmUq99LOzJvIc0M1l3nuDMnjoYa0W4iRKxhKo+yEIA
ydSO9Nyqbn1tYucFEnNpACU+WB1OudjzIYhZIMiC/kVOqjr9pBsqy/xYEY0yXmnDIPwIU6bmMlvS
rj0NyiW7qqkq3HAsG7sJOavKj5gMyeveIHA9nNfWKaJAo3SNWAfQ562OOSZR40qsXCqTznnod0tB
kV9U5S3+UpUVjqoJiAAdxmEKXWylG5ouwTAdJIPDP+QBuR6Rn2YqOzcbK1jOqaPIjfCE4Z9WndCh
3zU4yEZV4fW3lVGOX5uS9TOeyqV7M9ESu6nHkiNCkXKGPC+SoWKlQUZBIJloZXahCa2fQ3/phSIN
sy7xAM9n5uecTW0f4jVk36N9H7K4dB1xPc8kqpxoFA2HsqRlumuVnnxaSt5L3FMIlpEvO/1GjB0l
pjXpbbFTo9L67dF44w2oexvEshzlEPpr0Flh0Vg8OGmZqaD61NuRimdm2IED0feH7ecY52XOMnWW
qV621CupeO9pusxPS5RKH30dW4V4XdN+jeugIX68mhZcHam35EGOYL7YJCdEicrFmx9rzBnOBuVw
wlUrCWEhYjishnTR1QmLm1+rEC1/ejkgUr32M+HemJrPAm90aa3vFr9LzFC51NqAx0XpAabkWcC1
xlJEQeYHIjTXSX/wVY+ZnClm+aUraLSdIIlL9u28BknsNkPzMA5Wr8f/YWWqFYSlTftyOzW3pUmp
2Wmz/rsRGZAJNxgIfFGH2Qiz4ikeZORqaa2lmfe9si9xy3TZfQdw4d9GtzwPxhxuxi6ye2DDp5cp
llFTwtCnvY5oFIov2qZGX14y0n/e2SCOmNhERHI0RBkyT6/CGjtkKVbv5D2NxWVdZPV1XwfVmZE4
1r5rfesFF4afdLU3Sj+M180hAQu1I7RwzTtrdZx02k82OX4OM7HuFbuZNb/TcDgJ/aazow6b5tBZ
Kdbr4qZwqZr73804dFAHWZtAz9p6VHD4nt54LxU7eGpK7IWK6WQSpDI1WBn89kvkKnjiQEbmjo1j
94TSRDmTWpPco8REON17A+UA+TC/BkKfgb34YdKagmyvbzSFY3Yq8FeVt6nCSTyZ1GVRERID5ups
5XMV/fpSzzBXHBehjNIB+uaLcnwpOUuRrqqq9530hqjPmvx6mPPpy6+vsgHhTyFXJDOwofC5A3fF
BeHpy+GXt+uB98LLqejeKEo7t3iYEwWspn1EUgaB+yXW+LOHiHOX7m9yOGRBwKRH860aSXOUusOr
aooyMupCiz0IbxEu/L+tvUNMwLig9GAKUMAczQFzHZw1ceSyt8miCXOOJocVA+4XRsWzV/XtKmg5
UGDQsT5OYKqKuplGuwOXF9q6o15ew9Vof9u1a7sK/2zR6fSRjolKae1NniGbhfbC7IYOqNU+lyQ4
roP2l7Pzfz4RvA3/+C/+/NCKpSd7Vx798R+X+QN5eu1X+V/bx/75155+6B+v1WMvx/7xj8t7Mfyx
H5sv9zJvm+PPPPkKrvTXbxLfy/snf9iRwiuXm/GxX948IvuR3y6XPrbb3/x//eEfj9++5W4Rj3//
2wMCR7l9W8qv9be/fnT65e9/28Sf//nj1//1s6v7mo/FbZ03+cP98Sce7wf5979prvEK5vhGg0MN
yJqz8Qamx+8/wkYKS7zNn2tz6GK9a1oOsn//m+G8os/IMOTtbdYVGz92aMe/frQxPBCL00bbXCeD
v33/3a7/nK9/vh8exV9//lGv+K2j/OO0RsmFRzTUWNpEKAmPPUfZzIpM5kYXmxIEfi185NiVbWph
oqEajurRos3sCcxPQxv/wiDETGeIHSNx466sPRFOUvcfy6Y4s9WidQDH4tpoZvMwDq5LNh3oLTCt
RrwAnjuzCPVR2lQvvSzizpjSi9zVli7KoN1c9P40XhS+Wt4L0tnNXWar+p07GubbpqvHA1lp61nQ
5fN5Mou2C3vR08juyB1GgrReCUN24/7bm/zf0f3j6GbR/fej+82j+J//87lifP/xfaA3T4c6H/8+
1P1XkOpxKWWQswAhAfnnUPfMV8wBNLk0nDen420WfB/qwatN8QmvDGMMCCNb7fZ9qHuvILeZG1/F
3oiryFV+Y6j/KaH4cazj04ChDbYDFDqQ6Y9JWEKrzGKxqmlHm9L3zgtA2WXfSoy39mVZFXcmvatp
h9UNEOuaDIXaD5BzunAcuup8MPTWjC2tTNuzwakW/mKgq8NoAAxH+Zjl9+to0hRaq9b6QruJlLES
SkUdCmGPb5uC3SDyJngwoSlTrQAnyfvmlFZp68aV1/tv88ZoAftxZuLIJi25hHnj22U4eEVH0oK3
ADIitvTLy6aqhzTs1RQwq0YvKSI4GUt6GNrC06BUlNZVaUrnneEWUkTEM+I7b9QzdsL9Onhil7Se
egxGxwOk1Jr5rtdzrz4pfX9DHG3XVlddVuMlmahBdJEWZDgvBUHyZfO/G0OUd6YdK07WtzCWK/ey
MQYRRCVnm8spUMF4RkKquYSLGHxAk36ua3aD1UQONLHYYDWGGUNkgMD0e2n4eX3FgiynuKmVNYYQ
o7p+BxyioA3TUrxWDv7s8US+8L0xN2UTei6fjGAXz8MOI0f8qSw30cxo0vNmittZjtmnTDb6a1AR
XYT56reg8FS26oqTkz0dhnzq3w+1o2g/BqhS1E7LETycdEKUd0A1pR2pPKgvrDxTc0jHt75MPKXf
T55fvCaJw/uM2bk9hAlnGlZLorjn0EgL20AithSvKzuQ70QXlH5kCV/Pw2ZGXxpniWZ9Xr05XcJh
Lta3KY3xicZPMtOXdmGX7TtkBOD22qrl0dIO0F56gbU1ib2d490UHhgXKPCqnMOqtZ11ZttZZnIO
nhIVtahYidxyjOENZhJet8c3MbkUjpJmDGToPW5sj+oKKNN8IxVJ9BeFrUz3RIyWWcarvfrkac9J
Wcd+PVfYtyfoXc9b/IGm00YDho2UuZgTEEcyyHiQs0ijSqZY5BQGpqSRobrA3uOCmmnxWDtVGYvS
qpKD1vn2pe3WhYxSOcDh6Yn7sw6zQddxX+YLTM+sHcY3g5F5HI0Tb3ow6mlWoathnRHSGMjURSPp
8MFgx/Yz4/A8RwGdBhF6Zu87kVaq9XS0hwGLIHfScQtyLWUAWDcYN9D96ILY78v2FtezhK5To6VB
hIGjgQC2gs34cXS0xKcpiid/6Myl9l4OuEaHgzNr7/pcTVOc157zzp8m/X1A6z0JOcY2Hm98C3YB
sWa05jQ+LX/uHoK2w7nPLnT2u6bIF5oxvfrsNaW61uZ5xnZdLRa9YHQPXwFDMctfSthcGDltvRlZ
Py4JHN7D7K7LHK15mRihCnz88XLSclhA+zqqqtkpozJLhwcJbUpGU7X6FyKFuhK2Rce08bJ8vsvG
0rmyIUMAUjdBZ8RQ2+q9h2sPQG66eLTGWpGe1hV3GxtSIggeMVas41aUWhdTaos2Np0+gLJqSI7/
NYs0SUx2T5gPykzafwFBYcsONNm7pLtliEjzHJpywQy8HzUqn2e4WvVknZupg7VJresPtZmM901v
02hwJkITEVNXth0u7joahxkB5Fu7KBpgO0Jsbh0GoUCSnOW0sFJnfK+7gM1hKjHPgbq2zFhRYYsg
4lwxdMPJzqBy+PYEgJjzCgxY2Gn6OU0y+1KXpTNRe5iWxrpZBnWUzq7ehX6rYQloK5LB9v5olcUL
hL7jeh+/FdjMeGyQ346z1bEtiouob10diTPoKoxdYiZBCAj+UkrGN7HI043N2uSjnFw8WFbusaWH
2evZOMw9pCK8riTtvV5zI10yGcZxLS6zQu9p/hfJp6nMnHNjpVse26gn/yyXnpwFfiwmj49rLneJ
dAYtJpbawCNHZ6hssLqpc61u57a1cQYMrj46ohjednljP/xQhfykbt0o50/vGDtbCNVIh5BewU5/
ehptmiQwhioXqA3GvI6UPTvDrjQm3nIghW9c9F0FhzGrTaigEOr0MRqKNv/Lmfl/C8QfCsTNuv/f
F4iH/r65//KkJNw+8L0kNF5hG0KONaQ/qjvo4f8sCTkY0aAAH6ES82AgboLQ7yWh+Qp3LxuXh+0l
U/txMPpeEhqvIC8T1rpF+7Bb6dbvlITHAxbMCzUDQNsGf6HD2n7+g9ZmIfCqEV5XxFahFdFgd+5O
M9Rw4szSi394Kj8ZsM+sBLZr8euafxpQccdPr2W0+ETOmOjHnRNolxWgcZgkthsHw/LJLLdWRVll
u012R1C3uK6A9QntpNvpL2yHMJCKiODOwzSuAOWg8xtTdoCNqo2HqW73tWoL9tw+oCdJr7nxyyEk
vIrcl4o+pZsJdo6gXakdpXXz61s7Roa4M7AMzqmIYrYMxCN5iEe0aFAmXH7VjGovqf4jYx7aHbtH
F1pImcJqDNxwpS54YcE5Xl7/vDKg5TbEOA5vP//h/VG4I6LAnQO75Sbd4U8CUq7bywugzTcrux8X
Gy6DzhXfdc4i/NexzICGpJGPQZDHk1OoPu4dXezKMRtjPUB4xBZv9bFZ+ElF9E2aPEB2Tz8uOIV2
U7F4kVFq7i0cuDOPvf4A9Y+GrcMh4Ws2+fkNvELZhAbctZF9rE3hKoxjcT77RvGp6GcvRs5HnwKC
nHVuQRY7HSdnfv/tBf7vKvbDKmZuWq1/v4zd3jd/QE8Y5P/89+f76o/lj6v8UT0OP4I6377h+7rG
CoUIjJMpOxC73TbyvqM65iv8n4gCwaMTXSf78b/WNc6zoOublwByV4rsJ0ddtjF+CE+asy6q299Z
10y+6Mn2SGsCKEff2N0Eo7jHpm+FyBcj91M9RrZVXLqtXb6xGgszXVgM5nVBTx/nuTY7c9rcSHeW
06ohLAbiITiQLM1AnpLEqCSZjIeWk+1en43yXb4sGEVvrOIrmIw9pDVz7eqwdmrtHM3CJz9V82ek
Gi6rDy5zEQho/4iccnxhJX3WruDmmOqb/A7ZPZvHdvM/zPrAZZY05FnEKfywe1rcxtfZcLWLgumb
h4FGSca5zjjVENPfBn4dGFAx1vzD2qlTstqcv9JEfmv6vBaPza3sHx8l8OYxpvkEFf3/Fwfd4Pd/
P4MOI2VANYrHH+fM9pHvU8YAAqLbgj0ggaCbmvBfU2YrBTYbCvoKrLDwM/81ZdxXLLjg8kCdSK/4
2L9KAeeVDza6KahpEhjUA78zZY5nDK0T9HJMFczYN9z1qL3hgnsEi6XGGI7T+6Q317AlJiueZkAC
SHcvbCk/gV1h5tOwYV8hg+mZZwDoBZwWQJq4pwYI8Srz5Y7lZvqUElN9tk4DbiZQ1gkJdVIv+0Ke
qGhORG8Zp3q5Sj10jVzPwtwbzY+9WUGAaRLtDV6BMGQKY7FvzIazTtxYnMSjgls+IMvpD/TwdY72
nY8WsMvPMCtqzqrKNO8yJD8imolmygOFYneu9dNlWechcp1EjvHiACmk7pKlCO8XGJtLosqbKct8
OFmBKl6oKL75pD/ZcXkbLp0zADsi7PDfejrFtYQkCSAjHk9QdZ+avhZv3YkKc+dqaJzMjrItdGfl
EQfYaJ/4Lzvdm3YFe0wDLAAnKzI47GvBI/BmHcyodKEMBEObvi1EDemBENYhwkcKH421WY3QhV0B
lbVQI/T0VRk7o3WNL4NSRbEfqV7gxRQLfITC6ULZuCezLiHbe27hn+s5fPNpsbSLFgHifvVWvsmb
zAoOam2kN1aalR/gMIZrgkvmS4vh8UGIcbs1ezhsmehzjWP7pnXtK4FecYACv/qhUpUROjC3ajKT
fV8R81aIC+yUtYMBOVgaxDmtY7qTGT7OZm6Y540xz7dy0p0DrA60BQPCBL3U3yE1Sw/1MFe7HxaF
n9TBz9IH+IWRIJLuBHbEjnecBVql3iRKs5IxZzhoMqufnKg5+JD3ULs9G0dz4mthSc16Fjf5Kvf1
5udblb16oevNmvJki/z2e3D4gJXrbc3goyEmKwd8xUllvEpp7QCBLDwHh5fK/meb1Z+XcXkFzGFa
tKxfP25WRdF1flUWMsZoc0OV+jn2ESvQcraHaJDWfBJABdht5gYh8VrJGQZcZuS0eAYaVdK+9PSf
L3MWji0oJskxsQhhO/p1UE80ntliaQHLvbsw20qcopExpyjb0Mgkm+ob3UqQvjQ1xKnCXM8WDv3n
Y9k3rz1THizlr82+4NuzcFJNcjmNffeSNQiV2dGrQZpNdYVlC6gUO/zTZzZL2GN9og/xOrlmXAX5
5Wo0ZxJ072z0X8tVmn8+lt/awf8ve+eRHEe2pemt5LB74DTXYuoiIgAEJAEQ5MQNIAnXWvtuagG1
irex/i6YfAkE8Ihk9aS76pmlWQom4Orec4/4xX/3KSYR9dlOFVPSP7PjH2PM4/vi/mCK+fQTf57e
lvkBtrDKlkUv/88j+s+E12LsQ2EPgxBvTrJOIRT/s5C3KeQRsWCtWWz2pzP/ZyFvfXhCYIhiXiig
2L+V8EJePlgzlICygosAcyLos6gzvFwzag8j06mVdLMqMiKYaAsl93hT0y+cdJ20ED/cWuw/R7mq
FDkDCNqVzehjEjgubi6DRfVgLWM0URRdDWJKUnTsggFpUTHH1h4UglYAwBJ4zFmj6zqYubSzkhzF
vmkYF+zpnTV0Q9j9KkSCMftU97i4BGTnx3EYF1dLnmq1B0IDWVMzsnNYZDhY6hynOsyWHFpF6aqo
ikfBasGKcZPI0G4LTC/EKa5r+zxUq7sm5+gFn2Byg6oWntt5VYKPyxACwnNncNJtY3TKRTfJhbOL
tWK+NW0JfDico7WBaiQPhVc0kw4ov1ssugqSfVaBNp4Z5yjz90hxmNDCa5tvFAbBO7L+vPDkFcQ5
/8rZpiJS/QlHGvUBHD/yHnR1kvtBNdvJbdQsQi4qMtQk6Ad1TgNlHeRbEFP6p6xLimQHP8l5sJKm
OdGBpVsB2ndS7ckAk3X07oDjbazKDB+k3rHAlVZmdudYps74AZYVfJgh5uN0mp3e1VYngfcXpAYX
SF2nuo0Shotr9UApPDrp0hfwtqPC6CY09A3YGDugRLfuK0m1UQ6Skv4OXGb8VfRfbLcy6/BcRfEs
cZHKbjUfp6f+C/B7TaN/rSIFUXOerXu0KdI7CYKn15mjPfqJkqUD04vemKncpeRLq0t15kqF0ekQ
cBzt+9gMjNBR5ZkrOG9tuuk6I7kb1VDLAzNiZCXp8BDcOVQnFFshyMHJkJwp9MYwFtZjw6hfmh2w
dnwK4+lYX3QcergAxHPv2V5/41Q2Xu0eIcFEL5WdSmftkAWbVh1wY4CrGyApZZDwEV02trrpHfCe
v77UYcICtAZFRSANCLcQNw7BZvmQ5BFo0nQD/eZCstaU6eeEl4rRSgFMpAXSWTLua/7xQknl6cep
/1uR/n9CrYYvw7PP8iran963WDoexnvxMz+rNfkDivGiUKPpxWDeIJH42eAA0YJEAd+QSon5vEBB
/oz3+geRitIVkZHNJb/4q1jTP4C3449ArAhtbA6j3xjlPznuvKwPBFSFzjIdGAGvEWnOsxZA3g0g
b6u49OOyASzvWFa4S8F/Dq5J2XJdjLEO+yizNvOkrX4cDdMnc+3074UZh/e1ZO0GfcFAUa1TB3ml
WW1gj0jbEjNBuNGz9FHvERBa09a5TlIsJqwpzbeDOjn+nNXll2bo5OsKkbDvXW1cRpHVmO6iyaOP
SGlzko5qfM54OTwG3Bt7ZtVamqsunX5mC4KsVcBGAzZuK9/MYjDu2CPtxTJqMf3aufsY1WoH4aIv
DGxBE63/mEqlShVY548M1GF3NYvSG0ADdPlWURvt25pCT3MnNuolo/bBjbS6hzQ16zpIcrDUMFAM
UJ15PxrVRhs7UNWVsgShFq13phkiZsEpclo18vglLBrLddoJmheOKNZmWCym1Rlw1KPKydRveTVG
2yZzNqCOL2q6QzeAfetvGmn6rSZV0B0gN8g7S8X/dl7rltytBq0+zmlzxBQzlyGyrfoxLGcYpss8
TG4Mk/Lrs4X8Rih7ndfTQBCrFlSTsNQWf/5saQAOV/SSBpFvmJ3jQ/yQj+RF+pPL/1tx5L99xij0
aP91w+e0Kvvue9ve9887Pk+6+z+DiPoBAKwY5YBiw/dWxIOfQUT9oGrUNMIrEDou//hXEDE/MD2k
NqF5CuRTCLv8zBnND3RoyO74j3TjwQj8ThB5JXxGJouWJmhuDbS1CjDo5UoZ7akzZ5XkZzC17iaF
Avk5zubtoOcyHAV9Uo4nadIui8asvkMuMS9QmpmPS2ZFx9DHhs9mlKlg97PhREXM5GhJ1PzKVJw8
/dEs+vdae9Gep/7+12vtApxnX/1xlXytni82Oul/nVgGxxLjflEEGPzt+YllfeA7C58Ejqw/W48/
TywqFJYskuhAtA3SvWerzfrA+QIFC3IBxxlx+HdW29MM/vmRBa5eNPaF6hLoc8qUl6utTMYIxcuu
QLjBlAKkVyZf7worgR2EeDm+M7nfABQ9XlTroy0P0AmzMqi1NKZDt8pocpsJ9QYTtbi3afSkkr03
8/hhgQ91HMcNWWnZnCgDsjuJNDrnEU3T4yZf+nc6CIe1OTU5hiiEWJzhmGEcCrdONXa1oZIUDN5D
DPyWofOLMLkwCrnz0JKH8ZYq048N8LdxBaSlJAw0LUAX0hc81JOCwQ7dcGHCF9Zy5mtO/qha5RdH
Ln5XUvrwQgeNh8GZ14QxXhRQk31pU+hnTA+uny3cv3E+iWvwNLIYWgrTi4PzqR+0pARxGwUQk2y3
nTpAVX1bv/OZXrXZuAwlBqbRMmsXy4SDR2Hgi2RSXSDKbw+OD07vpCqcT2FiYFTf3o3tcNN2SmBl
qHSlq3JZ2PPFr5/zsNP0dAPM6UnxIeRgOPByvZvVqDh1Ct/Uyap9Dmf2lL5N42YjKhigqt7TTHqF
gXm6HoGc0wE6hHpIHoGIqKELK4RdhmbxQFc+xMC8UMiyVzfMrfPSobfYGvolvOnH0Ww+/vpxwXLz
QM83ODfg4EyANJSGpJJoaLxIPLRylvRVD5MgcepjipuzXFrVQDfTx2io10voZZeQq8ttMdaa21r5
A4Iwj/hi7mu1T924qDs/W9DGr+Q13qAJoF8Mun3WJBDcrGJvS+bZmmaPMnlkmdhQxxa4dcskwYgc
IGIqGQlnAenpIlPAtgGm/TbmAAlbWaAJQ+1y1TLNLdfko6E0X7LQvO5s/bJqjUtb5sq6RWdcm3L6
/emDRYXtNmtLU5mrTT0CFeI2mISCviqt6wktasjgyqU+RA8heo5AweTP9pI67ij+yMhU46Mczn1g
qijf5LHd7sxuVoF5c6m8K2tPh57u4wK0XuptZfvYjnVuPRb7JFUv044q/enJ1FQ/XeAxn+iNiHmJ
hHeVNGG+YDXZaZJ1d+hB8VRwfQE2rIU3zZPtSwimBRiznDXaVEBQND9LVld+6imsfTQhHK9CiZEq
GkazkY0aT9Q5WxX8ggvM/MHMrTOS8zMj7atd1oGYyLPB2SyGfW2KvgsxfD21a330rBgpFkOLEhQB
0Urh5DlTjFKk+g75vYRa62ppl3VWPGSLdqsmquo7VncXFnEeFBa3oCTlciO+a2iV+7S3bDef8/h8
cMIAsqPiDbXd0QkuZH+sdSnQ41Zz9Q6Jilm85KfXOOvYNaQ2UlUxYMwbC61rVI94CQs8xE2plM52
iWXHsxPrDI9DZ2u0y7JFTd5GKC950EvUS7SsrzcyyGk3QvMj6CQUqqZOW3dVZVxWuWkAA2UpkAEZ
JxOvIQZ4smnR3QnS1VlOw4jGfSNpmW/QGPLCgn8NS464pskf7am+U2Pr6Oneaf2XW7m0jspiBbE6
o0s3qo9gd68Rva03cAAqZER4yLGJH80lApUdTSrOIwvSNQqQ5SEZ+8DGT2qXjfllYSbV1q5mNUg0
7jtzknXjhN0d5FDZN1Izo0PjzG6OGKyvQHh0nTiJNlpaLluqFlZN2d+tBgtAMpJHKdJL7Dnau362
smC2YXdOUl57VGslYo8zx6uT1EBolEtHQQwDYCjtm7Thp8NyLzaNPPKLJ0QiPZqA6C2x3dGJaUF8
AvgcMb0COB3yqwca/UuRPRojmyxfiwdUic7iSTlVw+m8kZ3rAvyHm6FQc9qANheuyM42CdXOHSb9
cg3BjDbdbPuk1mdliZBYmScWMynnTFm0SzTwOlc1owfN4cUslcI1wvbOUKs93ak7SeJNLVbyiRYa
8JWJD6asPKbqxNJ1ipnwaWzFi6tnYGeNUWxRa/06YqfnzbZ9La8rOpeFdE2uPyPGYV9rEbSgLn8o
I7Ys6onXXaxIgQi+fW9lftO1d2mhXrZJzaaF3otOCAtfDpGaweAGGo8Er1+dDEQJ0MbRdELGarXz
cZ308/FcYNJcmBJtuEjuXcXS4zOtH9bQQ1MwRbeGT2N03KSMfdOpDLYa3yGbLVrnD0Zv8gQFOgYA
wKON1DQQ3Meq+Fqs8VGm24nn1Oz4Lm3vWitGmne4a4v2DjShsD/BbtQyW4KyxTqxY+67suPHPEHA
7mmfSrV1XeTyuh1S2oMRbGyvrdpqV+N7EaQIKfjwRFXPHqXreclYXJJz7GR5vbGx0rpCsTe/Ha0Q
Lqwcpss2d8LvMt1RX501KZB0fiqU1cs8KzSXIzO871KETAyR9oWOCI3NrOw1C+ED1B0MZat1E07I
hjWdKz3fco2G+cLWCIJoL2QBCF7tSFTE7tSytMOm7xaXjyLtogTtj7yV7pc5ii80u1Axm6iq3aAS
8DOjujPpMrBtqOH2OuKXGyVa1StlTcBRj9LSnozWQqTVMqlw+1iSUUWMDX5SGaRdoXPLKE0t2wiC
bNAuI5G+0C7bmGbGOg+jB6Y4M2nRpt2nNo/j80wq88BojXuYoZmvK0XnT05n+2hKyHd0M4wTdAnr
TdjI9WdFsuetXYbLqZQzRUKhKn7oIim7SmTpXmlga8OIEN8vlZHPRl9CCtRJUYNxavRvoPwRb1O0
0csiNsuY06LAcyMPZtQ8fKT57I3VjPIdPZ+HeeZ4FsEJkev5WOPAZniXclK1d0/HInnr5TK1jMu6
tPY6WZyLWdieIJGAzoFtnOEPkcDdYBvUBAyNVrSvFkZ7oiu95HXddG6MffKlKongTzEiS8wzuavL
j1KZPkR5HVJqIv7UV2qyIcSLMyW/xko7d1PTQoeDeDzDO/GyKnkcavWi1obTtrK+6nH+ubSykww5
EnCAZAndjA5OVRZ0b0ZZBQvFhlMJcZshoclTyTlMQYR+XC0rlpO5kbP9MlsUKqHd+pXMRIJNd6Rm
48e0G4uNmsuD38/GfIFBHNDJqaMyRjrcI6O8s0vxmHTmuSj7Mc+a9cuQONDw4ocEzVA3a5NHwVn1
lEZsWpFgPKULKITcLWb2gN92zZnVMZe1x/cs+g7hiuTFT81JBASpCqFJHuRpBaVeOa9xkOPfHZiW
dD1xJYJm+jglrQrsHtcVVdYS79cZ4hO96EWCaAJY0oG6CrNoysCDBJEJTzcgEwiH1RrP48Ty+z4+
1vTxMswQ0KoVIAIR4sKu3OY++cip2Uu3itXcpZjIWVnJ5ELnPF91jZQN4V65bRA6aDZpu36MmE24
SNopXtx1R2EvfwVQIqHfIH2it/LRqNuTRrHrTTMbdCWjG6UbvqVqvlMiC7oCy3rMw8e6haURF8kx
soOkafk4nxlSnx0XC3u5DAncTPmOJpG7TwxvXLHmjFQ/00qiTqoJBcacCNn12fli12butggteOB2
yBoZ4nrJ1K3eZC9gxups9oQZfDBI6jveTa8K1CckBE1ramzw8IcOMFVt1WaX2JJvqiQh0KJJ0hTz
aLWix7QmenKwPv76wz5Z1xx8WDiaYO9pQLCkDjEY6qCVfRPmkl+KN8XH0fGuIrXVYicKum79PNjW
UZNyqhS5vh1D+0ykk+pKQC+A23goYZDAAw/xRM4kT6RA4iu3JAOLlj1gsJYB3KNqK226TKPfIYVx
VKn5Y1O3d1pNpjOs1DWpdjnbxHmng66RJDVZEMe+Gid5MPZAgnRSR5FuSiuZQ0ES3snsTjT5sqDL
iQHxKPdkbRQtTznd2MLqWlX72u7YIhLnU5a10k6Z+NpdaZzVK/8nhdTdnCrddYWBZIIAn4DZRIJS
FHKM/zgZqbmiiYNhWmQpmOcYwQSnax20WWoCKypiKIdwKjio6YvEjrE/Dw2XJ2P0r1xqSXOHMFUf
kDyHxxEWNV+ePt9vtdeuq4K/fonb+3vd3u33SszTu8NfJe7mn8zo/zdozZAgn63zVyMiELFABPbD
13/85/2Lnpv4sZ8NXqZEloCmQGjXn1B9fzV4gfvRogXupzIOUkDE/tXg1T9QIOMOLgvvM+axtEB+
dni1DxZcacjIMnxIQLL27/TcnrBEzzcma47fITgGoG7BJtAtfD4LaBejD2sUYfxk0TYwvBIn6LBd
3shAXx1i4VcUEJuPEJH6fa4gI8QUp8u32VKdMDcoEZ0zdBRZemu5LFeIbK5R6Os9yk3xvp+mcr+a
cpojtdY0aPyE8XCuzu1eKxz9IpNU5x4CWnIRLeF6JSWJ4kW2ETen3RLD07NJT9HY6aTLsOniL0qx
yJsCJEIZ9EYz3uKIQ69AHkgQ87DYzf2fCgG/teb/J4xBGVT+ao0fdfl998f10H7lb8sfHgiYqnux
2MXP/4TAKB/wtGPJiq4aw2+Bc/kJgVE/sMZM2tHgyFAxEQvtzwazCmEFQhYDUzgSQL7FoOPPxc4f
sS4BX1JcC/I9noi/MxM9aD8ZwEjxzQBPAz7aZsu9XOuLtEhh3FPrqFPW3y4FZD2FRo1v5oJD3CeP
I65kt5pSsdv/2Yh/o5/5Cjogrss2l3VoIEIg5OV118UqJ8QacY/TZZQwO629SsnUvUQuh9+Wz+Ba
yBUI/XXxsg/Ne3mVwziOONXldoQSU0E9jwbpe3Q6ccfPo4Z4k0yMOaJJJdAdOehcdp1uFaYi/PBs
qwj6rgCZEirZjjKsRDZxLvZSFQaqvm27qTj69ds8zF64MPrZhg5b0KGHaR18RQNpmtXOufaMNFBg
xagiSOspal3JRm0TJWhrxrq/vuQbH5BoC8qOvJgzQYAAngdJDSt15MDg/E5hk3hhKWu83hQHlsaI
3zGSeePNMgBD5Qe6FeHYPmhKO05ct5MkUeR2dXKhQn32nbVMjkKDUkWCCGVk8omNls0u78HZ/Po5
n3zYDr4rO1CMhhHuArCmvXxQU+oyrm1Q04yV7cW1tW7BfWkuaAEbi1Wl9TV1tVA7WoZNkq6UBP0o
+Yo9AcwEjMQI0Yvl5D139LdePw1jUECsa2Hu9vKuVsWIO/p59Pf03NmYzZpjgE0HN0IId/P7b4BZ
lhiQwZ+gbhel0bPZuNKkU5LrSbwZI6c6qcbQeIgrO/8CbMG4oeYdfcecvFpOy6Mh20tQdj30XtMg
QSV5A9eKLrYSKus7451XbBUWvUNVr0D3Y1JMQvDytpgd1VHfCQj3rEFBaXOrwJNssSs/qR2l4rjM
7WsyVOVMG1cNoctpiT10IxesdrXpeFIn6dNgzvwUJjux30Ev9qKyrAG4DtDpSs0K/b6IfATQ9H0S
SQ9FBpYsjmOKGAk9pl1qTsZH+tUwRd5546/3M/ouliVoBfRZWPcvHy2zqhjWLF+3JYnfGOM6nFhO
WlAZVzL85bCK5cc5rBAjRGVx9hGAFfT2ZVRdqOu15baky6dIN0Baqcfa+QQ60Vz8JopiNB615T18
8KuMiVxOoVMNZZlTzCQXe3m/eP8ZSzUbIW3HsPL7Nh0arypLRBDhnp+gjq5cdXmsVATfcjhdAQJf
pOow4Tq+hEieYjQAKl7XemT/ZnQu3CnrAFZOkA5pZTnow8wqIs6wtKOPuDxNF0kjx5ct9UbiStVs
IcaeGReUjflVkhtelJebCJHhHin7Xt82caceM/cyrhIztGdP6WY6FwrE9wkQ/00GOPQmBXX6tdf7
YaMM7XvYNTGbexlBwLjKHNTI9lDI6wd7VRuN0Yg0PQQ9k4w3eb3I29JuDP/Xi+btq9gAqBg928DG
X36Deo3TUHLkMHAimyaYunyvatN+JxqKX/LqUWChEgtJwQ0B9XgeChCQSNbGmMJAmcyedvlq3bWq
VrhRVJIu4yLgDvXUektbqu8ccW9cWVh8wVegOlBoU7+8ctr1DlCJzglGQ0szBOozL54yAJ1tV7qR
dQN/P76V7NJ654mfPAcPHpkYw/Img0At8BAi3MZmIsWp5gRaJeMLoc12eKuNbXePiG+GqEFrSH6h
yBK6FFNB6s10alfRhDa8IVXrjoa3Ve/jTF6+QZXbNxMdShWiSu8iTt5eh2oqnYyxpV0L+eMCodoy
vpKysvgKUlg/12onvZiHLNz+erG8PlJ/BE64UzAKWZwv3+ZcY7Re17ITxLUzbvTJdj4ye7zqsp4A
jzniBv7UGW3KeOtg9/RfeqVsOJOWFixqgbl4vooywMsYZbdOUGX1sO1bPfZCCcdukL3WNs2a8TxH
QdCtF2ZvUlpxwipGtllzWbtACmIJmtK+zaywQo0zXH1dXeGAyBZMp0o3A0RCG69oJ9Wv5fp7pBlI
VBTtPaz/8KwXSg6/fpOvRuYGWELIl4IXASwVE9CXDxPNszLGo2UFTaRaVyvhxA11JzmJi17pGUjS
G6QN5Bwlfaj7udE4R3PRVhdh20W3/4VbwSlHpRCmuEb97uWtzCXAvSSr2CMtgqW1PLT344DMuqkN
3ZG9KtK5FQMKaXQE8xmyCMlza69obX/1zo2IiHawZ0QKLPxcTIbrh8vL4WsyP4u5kabdwyk7Qs5C
PoLpn+zJ0LB2hCvgoQi9XzpJ32k1o1QlrXK/TtT3ND7fWOkaK5zFBrdVKDm9fCcxRh+FRGIXYD+i
3UCqsk9NdupJp5QNdJbIgt6m3Duoxp0w8G3e8Zx5IyhrfBGiJTUcMJ6DHKVqcLdIG64+O2F4GnaO
vdEKvf2xBn+rLv97jab/f2mk8HqeLcK3+k5/3CZfUeb7Tkku6vMfEhNJed+9KM3Fr/nZh6I0B8UF
yEQsUgxBiYI/gYbKB5YgeBBAg0/lNx/2J/ZL+wAUGQgxSHQVu3D+5GcbCno3KC0BZKZDRa//94TH
DtcOSCkmDgru7rSjcPY6KHvQQm9tae3QqB5LJk5TUdL9MZ0RrfzaQVsM6nWm3uiZpt2mgAdiV8W/
9GLs8+5G7htXRvubLn2lhhvdaJsUsIKRMle1ZKSl5moP2buP8SZRo2vbxPgAyZ3h49JXxRIMKBzt
0k59x71bFTXh87DAE6FkQb1NKYISoSye+FkhkTgS3gxpmfmMTjo/WuziQq9Rak1TLcb5o0Mcq+uY
BjtY78hLlZ9qbadfDnadbRk3I/Ct9SMmRcpFmuvTcS5a40OMbr0ZGUjldMuuL9tu92wZXfy4u+fq
NIepOPcMCBC6LWgoGDPyQZ2Lq4BsYHWRgY1Akayf1jmIpuKW1HH0kgJPtz7spncOSOWNF8UUAi1Y
BgMayLWDA5KP5GioaKU+JFn1JkuX2xqZJ1cZkDCqLB0d89bcpBhregCpkk09lM47gesJHXfwrTjP
mP2IRSg6Vy+/ldVQLlkjt1CXLf56WowKla6Ud7OiDV5uxNap3DHjixGd2ipSKgXZoooapGc4BuP3
JGZW6mp19rUuJslNNUl+5yW9IY0iyL5kD8Avcdc7hG6tEIGKobR4SdptMp4OjPxaJpYgxdwRKfCm
RVs8PWeq463yfKwW5j7XvoHXRCsNgfjQ8Bd1K0XFllzDWwfb16wSlODnxU7Rq/pUzxZnpLRJnI/t
oL+TNIjvd/BywUOiE0NDAZTo4a03cVqWBaNDv5PQblvnFgEtPHQgGK8TQ/K1fid5ftXEYHYJvBWZ
AovUXaCWX35N2xh1Z3CUlGRJWjaTnZ/IS51uK5TJgrzIwlOmUQ9Dn+LIA+gusLMVobQJvcGOsbxr
I8q57cPxd02rn+4KljrdOVtBdPYgCwXT0jIQ5q6cdh69VY9Vr6r7dkeMrfxFAiT6tJf/fU4+h0SL
Ttw/O7Gvzskfvevbf/xnG30vv3d/ME3t//EfgtPz8pgUv+XnMal/YJGKmQs6xxaBm1Dw85iEucNi
gqHMqvpx4v3zmLQ/0A+gNwNMnqhJX+CvcxLqpwyVCxw/rQIO0t86Jw/3EgBK2uuc1rSAnoRQXi7t
ZW3beu5MhwYOnhs60gte2ZnQ8bdD/rvOweJaDIiRjYAlSOF0cCTLHYYUY5fSFyqNAXxRlAYmyJLA
ibt3cvmnBt7zEPF0qSdDZnoGDAFEiv3srJxXqKFhwmPhCejhcHAy2rdlMU8+Og3ZpkDEFjbQeGRm
oYRPc323WDPTU/kCtFr1pdAex+gKMmoKRR0kIDRHLHCQxtQyFdUzrQji9Mfe+pdo68NzUtwvmjai
UqbRDi3w5f2mdlsYmAg5/rAw0V27hibgVIkoQnO0xi3Dlzhkgmdr943D+al18uIt0ZVkhQltfdpl
YGhfXjVn1pYPS+H4dYqoo91Ul1EzPuaqk1+ac3s6hbFgbk7VaZyAGZs1JdAX0zkdGdCVmED42Hj6
SWJfxvAose7TPK3Dei9qTuvxdpayaZMoygK6FQu/ZQV1bxQYQjEt/7IYJgiVuvo4teblPHZz0OtA
zhYAuJB87TgwLCxyDeQIwgIUDOZKi9e2CC4UUS00FPNPXSt52jwm7yRZr6QDbDE3wgudJSpYdoe5
AzysaEqyHhU7e5j91ioMT1uyb6i/Jm5CIesPXXRX9Bh/KPQj5NA5zhGXRm82Mre//jqv/FufboV9
opEQ0/06HPIsVWbp4JYdFK8SuKyi9bHUNN/SwubIbVIKwZweRKL6Waygitn1vbfoLRzn5tOER+U7
Oc2rSCHezF+3Yx2kco6OaVg24rThCMYt+qiRP2ogCrThtp3W3+36iYcXLCFSRxn9mlfJ7hzhSjM6
tt8A8nCdqR8D7LvGd3bAG/AgRA+griEFLqjsh6V2oddLjpGF40s5whjj3H/RgJ95VjKcFhIScFG6
+gtWnsd1TO8jVIzjxaoXf3VNCxvxDrMVyMhWtzXn4qrWhCNKPu7K0vqGjC4wN+d0yJXwFPuOyJO0
YROW6hjgQ7+VdMmkC9dJrjOCV0tGr4mdm9ZQzjGY0U8A8jQ+xUvtNlEMGjDBU77G4GYxix7IqW+j
jXaEfUiBzxgNnkKy6InGRaDPXYvRb3gvyem3rJw+Rxgn723weJITrYhgyMigOYSULLkZE+EyYTbo
sFRghLhOHGQl6GdnLN9rcb+5lqnE4AYqTKB43S8jTTznzWRmObYmOVYx6KxWabSiNWxUu96QrjGi
qU4UOTYBDMQSPlQ+mq1MIsbsWO3zh19vLBFLD6IeIoaYl0BoQ+XmsKtgOfXQ22Fo+1Zrxy5AThN3
pAoI2FdncmtQdcC0+/fy7TcvSisDBxNYeagyvHwB8joh9hNx0TKiyOwdhH3wzNbb5nRNWuZf0NpZ
bJ9//aRvRjO02BGq0SEPUxS9vGo5MXUYcYvxO2M46phfBwgbZtsR95lqlBxP6oYvVrVKUAisL4uc
JSfFaOzAHsXvlBuKSEYPXzrSXyRC9ApgJx6k0GFvrFU9RLBi2kn3lgJnxlAGpB1b8AXkBlT/SovB
a6K5PQ7bdAbG3NuBaklneDLNx7YJxWCgZQkS9J0S9YmVc3hrLEtGsaIQwkf55UvK4MajoECocYrP
mtXk5/lytmQILUzmBtyMwt7B1qnStSNN81YTACzWPAQLIxmCtDCEygxHlIJpEkoGrVvVzueu0Awv
7+ICiN5VorZYVHaps0V3kN+m0r2zStPT7MENx/S0sSc7gDX0eU4WH7dqVJaye1NGVFhaWB2gYbMp
3cGkCBF2jEpvqJLU7aUGGwAzvgdnJ7vxumy6Sln3VnTeWCU4vwJdA5wwTyS5GXy8i1Mv50VH0Zz6
5tJYPgBtzD2aHMiL/s7A+a2DwlKRhyWokuUdepwDuKnLIbRsf0qd0dcGCRQOQlt9cgMdo/0Rwf9d
lLwoSkhf/35R8r+C4I+bm//9om9n8Bv+KkiQ+KEhhrwbAZns76+CxPggGq2Io2kERlrh7OKffTsb
GUUNbBnALhvxGDHE/Nm4s2AI61C/f+RMBsn2b0BqxG57sRtFtEJ+SfBCRe/w4KQgzVWnqFSxzMvG
jZos28UO3zn1X8Wig0scJNsETMWBvRL6c4xxVT1vk5q2y+h8fPYV3kivX+2Dp8vQz2TyBSJPPQj5
vTRmUS/LoR/m06bSi31VYcxnOLdEsqNfX+pVv0nUD5C6EfiABQci6CC8OkbVNvK6hL49jiex0kMf
EqQAFMBDqEcldrLaeFJhV6DH2XFSLGf9ou+WSNuJt+tMy1ZGL/XX9/TqxBO3JJjjlJUEIeeguFDQ
5s+rdQ6F3xq5Ub6Lpwi16OEkEh8W74Uon8/+7y55EMl1NVoA+jD2KuToU7lwWVTy53LwyiGFOBSh
Ne+8UzC8tVyfP6VYa88Kzd6Gc9Q2PGWNulAqx8exnr1zQL2akYmPS3UuxL3xKMM/6+U1UmsBOxP1
fNywuljl8gsWFTuJazE0PzUL/XQ0h5OuxySwry5kXX/v+qJYPtySTK0FVISzCbOml9dvdWNQgSFj
Mzd+qfX2fO0Lf+nyXVY6eztMjpcoOU4N52py8l1T2Ddx179zpDyNAV/dAhMgIR8AVOIQYO6Eix1p
YwGZsAAitqaf1bbY1wzMUam8gQPhV0mE1PwUaBEeDQrELRuvURt+96BAeYKIFCGqk7LxWAr73BlO
MohMo5ztxnrCbrO6+PVKFPvt9f3yzUSSybY8+GRNW5cm/up8ssU87TtOXwmCszpQ1Tsf8YA8oUNy
WsrdO6ntW5GNOkYD10jRaB6KwRehxYabSlZjOT1gjnpRV2PQmvHVr5/uKSU6fDyax1SlUMQ5Fg5W
hBbZSoibUOhnaLJk9UWpY/tXQC2o+wqfPuM4HbEcj6KNnEl7EWLQjQmAmu/hae6nMr+sy3XLVNOV
ktWfrejSzKagQGKll5BC1KBLygtkoxQSWZXvnLo5h7niY9CAJ0mB6qJ2LOMgwsVxZd/++tlQyHjj
21Gj0FsTGgRAJl4u9zW27UzqLccvFec6tooLdR5PIsM5NbvQz/FgAu2VuaqGP3nSH81mHbl9dk9f
IHCK9DjVdFA1yed5nhjUhkENimiazxuWH1xlr14ADISGB5cLX3ecb6wWJ2a8zvNWI0Kau3VNr5aW
ddliJJlJsMVR0VeWLYoFu5nqcUZbJ+qibVkYLkSdQLxJGTZQqBJZcahRuunB6nAlaIxdyxuN+O+x
M50ZTXMeFl8aaz6Lte4IP9o9ouUbNMCulgmiJGWhH1Zo2WQjoudRsXesMQg7w3Oa9DMUB8QJcWwt
qgt2+X5YIs+Cphzh/N6b+edm6U8Ky/42aRJ6W/O2SUxvidPjdVaP4Wq64br6sqbuBMrPkNt7NIOP
k7S8GJOo8KS4PacvdmpHy3Y0460xYYICJNyKwo/Yed5LNXl33c5n6sS21e3bQkmuoDydJ01u+PWa
XY9LXbltmV+kjr5zdGj+URwMUX9u2xKguuT/sHc2y4lrW55/FUdN6t6IxgX6QGJQFZF8GIztTKdx
+pyTE0K2SUlISKAPQHR0RE/6IXrcozvoWQ97dt6kn6R/W6BMJEg7ndI9h7pVRNyq9MHekrbWXp//
9V/POm0+GKO+b9o9d76EBk36xZ7yRpv6w1TYBRUoStLqRVqnGZP166vyjRPo7SXKQygSv/nFYm+F
3hV7PU/mF7LXUxafUdy0fXj8J1l9XpsKQ7UBY2H2BlpzfscE7Otg7HZnG21UW62uXLt2EXi1a7GW
T4rV3IQfWo411KxxL4zca+baDmcrMZBUTfqQuN0zGa63NK2hYKYV7aGz2ubTWFZvmiqCV9tcgoi6
icwYTjNa5lrrvscAYCbJDha11kehdWp2vW825Bvdtfo0qPagUh0wQ72txAw39sjVgZDxOiS9HpNZ
7YIxYOJ/7XnNw2yG8eXUbY2ABnwCfdZbR0x0XUJI1141ZtfTRb0/j9U2U+96s0Z4GS6YfTFWKBlZ
w1q0uvCc6bCpmr2VtrySfXrOwqQ7H0eX7pIpp6sNw2zYWBqbbDO+GytTco/BB/BpPV9JunLids3F
rOut+BsTIdRWEdMHG0+hN2O8eh2SXim4jENlKF615fIz8DxHrz3UltHlSln16EYc1M1lx12I+Uy1
C8VcX4AS0tshvUHeMr6MVuYdzvHQSTaAYcepDNAdMEwU80vibPoLiXZwa9PVJHPUBPWnuFgXDGtT
utcbMc3s06FKF7DJtgbi1YhYKrB/C8E2KrMVTYjKYMmEdSa2fZpJ61c01DElD7yd5EUdchXgagX9
FDD4XAfY15X14IMGLaLpQaCjSq+Y/YN6c5qTpkIPvIYSP5X0/HWmY8WdL6BfoCXU+WJxioOmSVOZ
f+uqSTdsKEM7mQ1iUVZP/Li3qHm3jGj6VdjUujr+xYKurx2SFmvq0S8M5rweM4B2uk66L6vrw8wS
zhGoWpphIKMEYlZwMyPIWrzZWCeD10hUUuV1t520Nk8rVRlMJXm45v/XWo0hbbGPG1m6UdR1X6OI
3jb911KWh9kWcSstTRRzsBoAi/MbJqnuypVdig7JyrqzI/1e8TaPsZP0IxJ1TY0YWI6uvNXCsLWo
s9BQFjAMvLwdR2Vj7xYKu7FezmqzkFRyV5XX77WFSTuuD6UssICXr3NMOLR6QwEtCcgCGSkI4dJd
2DUpkkWBxf1tXldu6OmkLVkdRJtWeka85binaQn58mlnIVu/JsEHpVW7kNFCrXFwWasvL4JW69oP
7OEs5tha8Sv56mNuM/abggqljRb/KOxF00wANQeipuJD4JgsexbjnEOA8FOH4Rzu8kJ0w8e11qea
SSKKgePtl/foSPwneI+YEKRSYCGTnReH2lSTrcW63gLf+HkdWj19LD3Z+EGu91r4dyTUohQI3gFO
c9yyYna1Nlc033EZuiVNLxke2WtOpe6UXONcSvryXEEjb9v3vluuAo7GzRc8QNE0RvGSuB+mm8Lm
uk147yKbS8LK0XMwHLFKBSmgSwRHN2hIVltbAPrnSxF1CjqAWNbnTDdwBkIiEoIyZUE2XV71EmUJ
4bQ0UBN30Gy613BPD8NNcBlG5q+kv2gDr/fj2bK3WC170+asu+ZvZutlT8MLCkzzBvzN9cyuPZBC
G60dqzddhB8aybSz1FvXtoPxs9RhFIA3MVWInu1hOAP3H0w/zqartka6c9Gckvv0PtN6/VB3F9cB
Ny3+PlovLxKS4tFcHoCUHzKFgYFjcY+ZV8Pa2vpVeGMx16PD+EpdWL25G10uPfNmPZ0y/y/6oCTj
3hIvMIF+rwFvgU6YLU4JlLHYw+BDHY3ZcpWBcJZWq7gTO+avplIj0SlIGqZD0HZflrozkImVlXh9
t2htbmOPyXUOQxKbc1xEO7xs4AcLT0vD2EbLJdbNHYytWs+q1+50x+yrDbOPtYPHdP2kSNHVxly/
F/o7CZThWPpsL8Z3m7kLZKF2FbYYIDeGh1e4IuOlfi1PzUt3fdO0vM+N2OyPIbVZ+OOHeogL3tSv
SUN0kiWAcd7DeBN1wjlS0LI/mnifC7xezacRN2pdJxrDaAJruJKjjtjDZbT4UJ+Zdy3KAA2p1Rd/
Z29wDLGo9bU6gBD4ptbif6vaaLWwv6zZP38aX830+2CZEOmpHeAYF1Gd7mYMvuRQjxk7Hx0QkKDO
7jZaqxdE+E+u213Vk75wZJRp60FXSIk2x/JNWFvTLqt9GhOPjFvRB81L3i/t5ZXiYPCnvFNkzWQK
cd2ZXatN+rFnHzba9G4a4HSHn+ks6ABDvhU5I32MW6Wu+o25PFzNlpfzhN5yrFCkwH9pOx83id0x
/dWVR3Dqq85Hj4B12oIAohawbfyxBdX9cDO3RiIXImSkuYa8ATW1XKGekEFhYiEYukw0qAHCTV+p
z5DXVa+lRJdNtGs0Rj5pkpSCTT+w1I54N0EtZk5RE66c2kjz2aAaYScNFwzaGzQCPLnVPUf608vK
7tD4CQiBqFWCnqdgd1AebNSnMc9OedCsjUQ8ICnx1QavUoiBN1UGtmOONNp/bCXph2PcQLn1Slh6
oHC5BZKW4KKZiyTG9OYVrl9f1IO6vKbaAZvY0otocYblWHUHyWw3fuQFBSi0d04BimQM7QJSHTS9
gGLkLwbLT81jrqHeVdTpsAYpD+W8iCF4oXWn1TddeYMbHyrOR+hIewv08HTReFhY688MnLybJwtI
U2VpOJ7XrpeQMBPI0BSzemwqdkdfmwDTfEJOdEMDbB9sNnjqNTFsxbGHyw3jQCNduDlicwnSqCv1
Y1sdNBKCAirFurTqr5pxRyS7Nk28MFiE+s05RDkrhUGKM2cwHsdXdM4MfU2+gctpqMrkjzT7jvjj
LuTogP9+3wKZFgAhh/pu1WZSJc5/otz4rul1bavZhkVvA3zQ/GWqb6x2s7l57zUSaKtEBOqio2Qp
gq3GQwtuZtdK0LxZRdavnmx/rDn+bRTMvLa+HvcClaBijr5kwDg6FlmlLpJI47ugMR7VoSrxVrUe
ejh9+oixiq5XG9Uwth1pZt0x+lVidqk7UJTosRZYk2TdhARIlwdNb36rN+PLJce3RioCnpI7Z+pQ
RFqOR35T7TRk3oC5qF3PHPOXSCYiJHL0lh5zWhfLHppgaNqzPiwbw7Hu3UYqQR2teUOLYE3yiIH9
5QVQiXUnNM27RVSH3uNCdrB1kX5NF/IIcvAhKbOPjXF0Ud+414u6PKRb9UYnnnZrrZ44FyENSrKn
QPiddBGzYUKwLzc5osQZsbq8iObWcM7odycw74SahSDsU2MF408Ud5YBhSZlXuumi7emA6pEDhO/
7I5G/4+6cAeRhFHcCAowvohDp0P780iaq8IEw8Elt561Jh3Osa5eNizK0JG1kAfU//U27F4UbL7E
LnOmQ/pi2soYOsSaAzHX+r2sJ101UmEx8AzH0Ud2EL+XXQEXcQZa5F+LwHuKUt4QSM3r0aMVuDq0
X7Wg7dQ2yZBq+0dIih5gvL4LJf1ugXLuteIZCgs0qxmOP4kQ25oyQGUNIUgtoKMIjSatKZ83HXhR
zF7TxVL6tIesANrNia39Wo+mrcs6cTKUaJ+b9JsLf9tttMD7ojOhtxpf+Q15SMp/6GrNe6aWMpN0
s37vaJDu+ppG1X4hu9j26W8tbwkP3HTWjSmRXAlLH3jmK77zEc1BpwM+M/VWvKdirj4ivTVLQuZE
6q0V3hGbieGlyeAqVLxrh+zEy5r58HKCvhGfnxYLEPxFGEndbkLiDlUVEIf4SvgnFlGz7nmGkPT5
evXK5Y4YAthnAaeJXkdAainkYi8jngB4A3G20ro+St8lwA5sjV6JTR0+lagDgfvnemKNVrpzbVuz
gR3GnXVrN8vm71AVLENCIW7n1PglRGb8+6VCuIYMO5jkSoPiL7LSoH4O8yqtkxBl8g9ZvNsMq0j9
T5T4IFRlcHJ+4IR0zm8iyt9a6r+WBhlBLhEcIun0WEO/8yYG8oMBTnQTyAT7AghPQHcgWn4iTelQ
nTW6c7qDfrGaTFlYR2BeGDoUgEBy1voCEsJNpxW4iwe6LeujQFHGl6Hd1K/UFgVzCGJ+Ha8UaMkW
jh536mC4ICeoNxhXaoHQ6K3cxqy9UmXrIlzWVkyk3sS9jVePcJ2d5qc4NhlnsYKY7jfH9fQbIErN
Sc02p26b8U6Ly/VamgJRcHSsXdJsXiQ6Yy6SeGZdsDHQcK781fg3LWxsRnvv8HbrdOyD7Ivhn9gW
skE09DY4ckBC865I4JqbhjqWGt1wuRiT25T9rust5z01lBfdten5lyHMML1ZTZ310yv/Hc7Zv+PW
GRHbfv9IdWgD2xh5hmTxF9+OFH3IgjMfumPgL0L9ZkeqdQ6jAhBD4UPuML5ZtZ0jJeSTQjztHmD0
cWWzans6jLUO6yljeuDD4FpvqbaLOH3fjQUaS00fVm+QSTBlFXkXEruuwD3JxB94lmrPm8XSeu8E
q2h+tZwHdZiBGKLOmHPvYj5Xmh1vU/9tQ2PFFYhNDeTfZjHeMEZ70aVtvAESMVzKH+1akynajXmw
aiur0LM6yjwMRmZjGVwwf61lwaLsa4OG1aKA6DFG/styWbcv6QcZqz1f94laZnZvOaWN9Say7CsH
/jyYLu3Nb7qygIhZba1CrVcPCdV0C4/Fb4DQpJ8F+71axu6sOyXtYxGXkopYR+P4FaKrYoghjhox
DpuhwdrAnuWP2gY86Jgxq7CKuuqltZGvAEzTRKTRuzGb/Se25W7CiBovb34Q7e+frpHxaBz8ena0
5HPROkqlEwDnDj6fHS2+Eoh6UBfpHI19IAtoFcYBg36BzYTuIJEwzo4WXzHSG44kgQ98K/m4oGjK
HS3YZWjsh81EsNPQOlKoIzIErqltxrrEsLNWrZ842kBeeK22Hq++SJsNtF33lA5DEGKrp9BsXDLv
tn5J8wrUbjO962+Ca5S4dAOAm5yarNyo0W9vV97/IfiIRGfiSyLmnfXiMDIWsV1Q4/xdJmsSbPZM
0QEkSL8RnWy87G+yVodYCyZUMG9ph8c30JTGKC5VeMOpXOFS7cuaGGvMvAV+g/kt8G+8QY0fsHkI
lxpcFkUaZvwh2ULN7zndpD8TZ+o18IwWY62TaNC1rg1zbUYDrwXvZ6gC1CfZGti/AAMUMWhzJKlm
V1Job5hSCyalpfwKC+f0YrzR4MCksStww9vGqt6OYr/W1TV/xAilel+erj76q00nmk6Tzn/KY5Ac
qjzIlF6Tx7bB5AXXn/3+t33ll/7hN4Gk9Cdo26g00V4pOrMzgWQYskBe4lOmoirEP/MrGMogmHgE
ZbrosBV68ZvyQwxhIMHlgD0O0NZbBFJmoYLyA/nF+kBg6EqlzSQvkOPIDNa6A42AtFFpmpkmzDeN
anZ3Of2EFuzXTam/iLRJazq+b9ozt00xAb4W6Au1mIGokWTfj6/1QG9dKEkLVlhJ63ot+dJLpg1m
dUcPEew1HWfm32CH21oNZks7qnmd5XIcd6cbAO5Bo7bsa2tt0fam66AH0Py3pL5Q+wHTHppLdfYT
svuP3kOOmWUcxyuaVAy5+v1/50z87u8ywZXP0XkYWBh4cG6RwW+CK583RJ8L4zupOYv2m2+Cq59T
7IYnCwoTiDP4s2+Cy1e0ROO9NlgY8OZb5PYITp0hNy2af+gcBmtWJEqJfN+CVUeRwUwzOjRoNJft
lrp4UG16wecPEXzH7bHv3cdesqJrylQ6jmvTL1KnVmQ3aCiTTQo+sTXr7m3kkRAvLeHt++k4E4Ib
iNoeTg3/Eo7pnoJfuVQSPXUpd+cOM0OjcOkN1KB+RZPeI3jrWg/Ows+1iOZdy93czucBtXgtbiuu
/5Bs6smlBpzGhWolmOufGo2g3l4BeyNNfkNbiAtqnDFRkE6pbVyP281mHHa1lQYztLNc0HclTy+6
psPExJYuGluh6u5AbNyX4LRu6gygglQ2gUmrfkW20N0++JsizP8ITopIBfJOX3ZTdofr7C8XgeE9
2cZf963DboXsmOGwMAGEXAlT6bb+xVf7wDHj7BHGAE2kLVW0hmf2gQSQmB2aTvPEPdlHeXPM8Fh0
HZMDGJTix1vO2aF5ED6x1ATXRfcfEW5enJ21E0Zr3KpusmlIA38xUzqWvKmTELfX7b1tOnJ0DqEK
TY40VwIczVxrOk/z15LVTauxnrbk7jTcrAZa2JsF0EJIjqV0ZH/dMVda0vaW5rQTNJlgNo8o5Kzd
Cx0i5Tb1faUffbHrJsAGZ9Pq6gpEAnXb6iqBd605dfXi5ZtNJ9EcnHM0H0RXsOEQY+ZvVtIjjSha
lruhrz2YzsahT1V3r3XduvFpT1rPIfJacIib4jRri0G9nnj96Rp2+Fmo19tqDYr1eew02gtZf3Ts
xb1G+rUzh/h8pi3q7bUay11Jny6wkrWuQ/HnYk0RtW9a2pA08rrNwALO/crTu9P3UhR6HY+OS1MP
Fp0VHN2w+/v2RUOaDvX69CqgBV+27WdLH9/JC+BnY1q59MV4qI59tZduzL9bPbC7cdEhTjEefpuP
TMvC2QtjN4JqeFtIFN/e+rYX3fs/90svL7RrEYHCffKv//Tkx150zN2kj3JPBr/eUnq/L63gGjxW
/MzScuscVaBiEsnxig/RBUNuzd3XtVYLkw4wnWGTmE5hPfff7dcrHtmEl59vu5sv/07uCYznmU35
MYwC+yna141gxkU1OKdd0xdzuAuFNfZ2QTonxhLUNY3tLqBH9ndBl8/pWIXuTiTzxIdd4oJ7gvI9
UXj5Cd+8C9+VBKHNf2QLCgt824ImFD0Q5NGHICJXPvhu+1vQYlZgnZQHDUJfv/9TtqDwEifpCb18
/td/wtqI2PhHdqGwxrddUCDghtiIEGn3KQiCxgw7ps0JM7k9DtjX09oFhmUpGJZSuyALjidiTJ3O
xvRT2AWUAmZKYheIJsXn5HYhxcqV3AVkAYeJ3aSJPHvK/ROhk+OH61EWg+G2n1OTBZJSvLlyogCP
icgYgHU8ugktmLppHcTN2x2Zrez98ZqxcKS/qQXo9H9QNxaW+KYVZI2UMy03tEgePQ+0fpNdhrCI
ZqATlQTMWzEz9WYjKTKeZJBo3sybBp1JoaKwrFABSz8n5yNQKhDFuVInQWmIxyeJIQjFxadoIFvp
hO80v5Z+f3InQZQ9Sm6CrJ+jDdCIAAbST8EyQPl2TpOxcBhPTRkSLIt8VCkZ4PGhQUPVkY9KP0UZ
QBuSlxU2YXsStvt9QtoQrjNRcC63CygC0EYttmL7lAV9oOnnwoOikLLThid3EvCRDoa1vFUdKgqW
T9R+gMCkH/Kn++4BEsJIbsg56BY5tbMALWBpx4DAkOQTLvc372f/8TUVHxLIipjLlX5OTggk3l7p
XUDdCVw049iPCoGGjwhimRLezmicnEJIWWvKKoT6uaiGM2Jod+Cxtfuy0GrgRELpKKazpJ+TOxAg
ccT4ilJqUZHO8QFJEoAFOmYbtQYRNMkWWYzp4EonZBUEL1pZ95BwCWo1qDRbxzNJusQoKrrEIE7d
CsHWITuhXRBWoewuyPI5jGMtphntPASkav8o6CLBQBqpQcyQfk5PITTo1i55FCT9HCYonASRlso9
Pg4SVWgxjmd7Rk7PTYRJq6xVUBACdD65gV1AVNgFUpbnBMywK2yvdEJngIyyaAYupQjVOqPqWEaj
Lph+imdAFdyoGq7ot1TjaelDYJNlN0GGGxYadOq5u8R50T1sYA7gaqJ6tXUNTk4UIKcVGJJSoiDz
qhVCYlzBrborhAp68xzAFSkFWGozUTktUcAwCgBMuV0gXwovF8RcxzOJjQbJdUwntdxtFu3kZCGd
LVNyFwiYKNFCQJaFhUVZUM/xnMToqlM1jaLeXtY0yrhBYMKZ7bLzggq2gawyGgHEC/Oc08/pOQig
EUvvQutcvGXACN/ZhSYpRdjFmKS03YWTixgw7VIRMfXmFAJADsD+9NwcT67D94afQFMgm7Ddp/QI
npK7wCTa0t4Su0BHBAyyO4kvuAtkEjgPdCBnlvTkTgRBjWABK2UjFI3wqUElXv9OOin1GUUaf5d7
PDkbIcOoVDa1iI0AakB7GjyRmcTn4ocWNkIitKAxIP2cXvwAVUdpvUDlkS440aW3fcpCmlljlzAg
DF7bbdLJaUc01/aUFsAyb8BkqCotVLzm/VL7viiA+SINDYc4xYhTU4vw8wkYfymFADIHAmuqTdK3
KCn//AQQoLqlFEt7Wk4z/cFK2UyKohIaiAgpSzAXAqhmixYhbILgRE0/JycFHN6tevr5QyC8RfYA
3otd5blgG4mf2GlhOXdIjJNLqtGRULrspogoEaZN4ElbfYjt2z8KLYXeZjJKhNunpgnwWXbp3p8X
AhLLL+ZTWjIYPrLvjA3bbs/JOUgQ8ZfOKZJQIatKE9ZeqmBfCBhCeg48DbspBuqclj6kg14Mlipl
D3AQOej0pYJCTD8FVcD4IUCM5FybgtL1tJ6fRN/uaJY4BQqngIY6+Mnzp18DvIm5pU8Kz1F8tuma
E4qS6GQVDHXlXr/CcEWaFEGkbZ+ykD0R7pDoEKTN+/SevwmHRMnnB3oB/QGAQ/zB9FO0AUAzoEcG
qbaLpbdO+AlJATmd0qZA4G8ECEstZI20JsU1CNW+wrS34nZCTw9KAoktdwRAYNFqTX/LziMuiACK
gFE/u9kGp6UAFSi7Sz69SrgjOuByng8tNkxqJXeMi5iuf0JvnMy5IA8v98rlczHJh5kNu1de1P1C
JAiRCJa3WuHkHEDYCARestQuqPRVojwkCsdb3V88/fVzTSMFRUvj1+9PS/4l0ORlLQABIQEV7ZG7
NGGxVaWJrNRhrCWtfHJHgRpYWQeAUhozlEV5divp9YL2a5Erxv2FbGaXQDy9UFCEsiWPAihcOv3I
AO7qicKo7EcBgGzgsaJwQGU1/ZycIYQzpHS/korLS1cWZJzs5/7jNwXmMI05v3mJp6YJiGXLCkET
eAmTMFrMXU0/BavQJBIUGGSQ2lshODmPGOLq0kJAVoRYABSFkp2FgixgNSR66pk1u92FrRk6IQ+B
d1g2SygcYsFtBU95/unp1GLoI2y1RE3pZyt0J/T0pO9Lw81wCkmRqyoz2fKPjzUAeosxIB+Sfk7v
CLQYcl1SEfD4CkUCAqJdTqRgE0U7AkGzYM05vedn2lNpRchbplOPjNcu9VFwDBEAUNgChpRVik7N
M2IT6mXdY3QAKXLRw7wrlxWkAMwlXGDiJOy+f4NP8AP64mtLeMey3ee0GdyehMd6xr/3C1mT8OH3
uxZo0d4qxi7i9tDlCh8VGQDGdnxlaUj/UPSKb+9l2/wmfv63XL9vCjne+zKDIO//+e6BD2/lK2D5
8Kt8G/Pbv997StoJKngusox7j5nbg7DkJmwTmLlnzF7fwJ4ERvBkJakMJLunem/M6LPvGJ7xbOz3
rQto7LebPGjy/xowvrRqP5hMPNfwnrOlhKCISKPswjeTtf2UY0xLaWnKLjsyIEw4u2WfgskZt312
Yy/iCQ5sdsdpH7cgSyl7pU+eHU2ez0aREU3CbLl0dUGZUHb1DgsEhnv2bjaBjiD3Won3BTrqu1fg
Zn7o1XaMwH58nBi5rUF/CcJRnKZX1j92iv+gA0wWsrReOr3z++6LaRke9BP5F1LBUXu3mQSPhj3N
L4y78t1X/IMS9C6YTTw7J5wkRsqu2jY80zWeJ6GVrZWeqgo24iYxvJkR5Jat4oatuPjSKtAA7SD2
Jvb+vQpar7Kb2zFmj/5z/p0JIEXZdUeBfXZteE5OGMQMq7ILYwe9/KIVCO4A/pmzK/F/Ru/usnsU
UkaBO/vxKDHODynWS+/Z9yZhfpNpx6lk5eKqFRyLoTHPqwYIisvf61USmMmmqM7SeLysTLz3g8ji
/QWTnGSkzS5l1x758fG1KxCMK7i+HebXFna7inN9bfjY/e3Dp4IsOGbL7sWN8WT4B0dEMH6UXpmz
57sFWVYr2OIbw322l3mHLB0+WPqODddIimdaMFqWXfj9ZG642TLpq4Mcr/Sqt0ZgPE3cs8tQOO95
0RBsr2Xv+tZwDlwVuEsqWJgQ157PbRRotlhq/kUxouxNj2zPNOaojWypdGXB4ll25XvLsItREizv
FSxsTO3Dnabpq4ql7VVeEwEGrWDZOHCEW1hUcxToyi/+afM4ObIdSgX3/WBPIs+YZfeYikYVqu4D
hHL+8uwyioN4fvYvZ73ID/wo3p3M/ctB5l2v4EF2F7yKPSO07IBLZv+0j12UPsoKfIjRPDAiNzmm
b0QDRwWH98Z+fnYnZz0jjPY3TWE+50uro0V+yGnb7dqIyXo+Bppd+/rPrQ7dvyhFcBJkFaRXMFdG
YvCCAtv9f//9f4aO+InJaGRyuIOB8ejPjOyt5fQhOQBQeBWkMe7tmR/UridhlNOKgncNuGv20D/v
DI8mBAVOJu7hv3Rtw0+Il+yzj7H3nB990mIUaDpRvaw67vrOs88G3hsOYaQ9M7LnEKeaWUIwrlXw
8q6M2A5sZ39tSKQBCIiaadlHuDVqDPR+smyjFoZxtp64/901Knj3IyLtIytXoIOujXlkFdya7da8
agT+vMQSw6nAeFPNlMU8Kgoa4ECzzGtHZN7/IfLfVLP+IdNnXkRmPCrkStXXM71/nrwx2aC0fJ1g
HtM1SVnnNG4F6vCdiBdzi1agwNt+FOIC55ZtVLEu7m8uq16Fu97Gf/Se7X19XYVH3bGM5/01BYiu
rO26m8zjR9d+OvO/nEXW5Kwjov1sWWHCBBNS2Yt0JzP/CaeTy7x+vQokkMzpJPDzhSQxLK/sc3R8
HLB88katII7+WkD6IupH3tc9ym5YvAa1gsi3Y8wnZw+T4DnnPqoV+BDdqf1IMi4n8c0KEpM9M5lH
+9tQRRant4gNAjubkh3jkr18YlIwg5YVk15gR4V8p1bBUe0xBs+f59W1VsHpvOfY96k15FcWA1HK
bkSfoCinXEXLQ+lFKb3lzIBopiq96IEgUF0tv2zn9/8TTc6e//ly6RemscL4VX75q4mX5LZClFtL
78W1/Vj0ChpVlIcIXP3IyhkX2vcqud/CLiivRi5b4MZLaIob4nrTCJ/yNUjQtOVv+MZI/Cgfw9PH
UsW6rrGys3XS+FPMWyl7Nkh8FBat4BTfYEifCqCSKgL9G4P8TGTHYfbc6TY0KzjL25Up++dPXBVm
7sbfCP0L+iV/1xWI8XsbFz+3ahUmI121sBFi+lxZUdva41rbDkMjzpZL32CrAkG++/1vsVcYS0qr
eHadn0+c3RGZ5PFcKaq/7G6MJsmTNXHdYnmlgjvelk7fpQ5n9vxin5mkmv3489tBHnFi5jNKkgA3
l94PARUzzq4nlOyz1dKbFv20pRcnfVuocsIoUcG68XOhclOF5b/381EafSQV3Orv/8s/uxfDKFM4
3m3AfL8ne57fazFGt+xeMzXPLtRnJQHZL72u4W2KCjplHS278Cfz4IBXgcQhT+AAmTm7MMKcWyQJ
wsmy9wzU1C749MytKL9ujzxMZHs5lwBKkvILfz6IQWAvqGBZe/ZoPK7yUixaz8pu8FaHjg7OtyA7
Krt2m2LgPc5cDm0AEVb5ld89JnmomiZoSenOpR+9JVrzGTX72lX+vDzstoT4x2b6fxLk3TasAIRz
tpepF1OB49xJ5kHeu63Cbe4DdwIfHdjz3P0KgsuyonzJCMtslXQTqrCql2FgTHKHIyVaq+BeF7l7
FUwVZRcd+kHBBYCWpfyyV/HKsHPJMZogyy97PXk0vHzWhn6i8ut+mBXEoAoV/JG5i/noRrR7l31h
IyN+ts/eBUbRfAoyldKLJ2Qes2VS77UKBOenbYeDuOez3swm114IGkR3Wdlb/wXkwRmQ71wZnUak
8iv/NgGGlC2TboogEi17v+/9M4Tun8OzItwrJe4tu3qfIpd3Noofn4/MoWQiUhVqGUf58RhOB+SC
IDusYI/ePcZnN3GYk8jd6hXo/v961xv17h563f92JoRnErBhRfmnla0Orx+uB2OCoQpUXk+x/Xn+
B22DWv2HKsFMovQQsYMGs3wV2H+iqeeV3zmFjrXDTIGoiBdO6O6RfxDF9e4oCiCFPJRbtxhZHkmK
v+1Oe3Hg56NgWokPi69vW3QLjD/WM5Y2PZbbghgg40E2AxzagR1/2z3vskaHfW4w+h0m6N629gdx
EvKWkW59xo4yiJdxPDDcQvFwYNzfdo1b3AXTL15FQMwYeSNYk3QNNNGLBdHwB6UbmTEKggglHeMP
GNQOB6Zg56FVv3iC4m+TnX/0Qm3DFXX10UFvIyPLOUyMWpJ5PpBS8CRXcLkbijhzUJez/Ks61o9c
EOGfeLYbw7SCyWN228Ix0GR6t8W8ew1paGkMT3nJCP7oJn7trzx7PwEFERwA8Y/hzV57vj/PSh07
OGVj5rzdOgmbtNVDuBTGzC84MJnI/HwSuz0JZqR2soVSp7SCJNfIdwGReMecOkF/UtYp7fhPfnj2
l6vJxKWB4q/HLlNFcTQ1XsKbu6ExmXL8seuoB/7Bngb4QS3a8X3n6NoVlEAu7Gkuh1lFK8/F5Jmu
/2+95gJVdWM/BYc9hi+2bf/g7lwEE+/JOrv13eSgh/HFtvO3rZ9affGyyYGfffXaRAtpvllJf8m+
/OAl+3G+rePQ4r9diAYTI3jeSdGWZ+Cp63s0nx2TLDy78qfwCqz5I0nybCWhPBpVFE46VkCwOTPC
3a3nL1DBnb+frM46hjuhKzZv4PGLsov9vE59bxcq3FXAoh4MDzxXnN1duteCVKysKn0PkiC/ahVn
Vmzw5wmtJHmaDvjbyt/xrR09GTYH9WgnYQW5wVtjHhu4SKsjwDmmpFXwBGxMfs8Ff3PZN4mRCulw
ON5hKebBl73AlslkMHEnnvFfzt6FTxMvBGeQKpt7cWJJFNEl1Ik9K+9QvNgO9YMq8953JoVdS+d3
ln2oe5DA+bsVAwpLrxovDTf3ipm8W37ZX3i9dphu+EUc0U6XLZn6bVWgoA6cTKmKBF9HNNBOguir
R7h/3ypKVzAlCxJrcnJiuHT29c/r4F2meBsv4px4fnD2IaYfEH/xmOIQjLpi5JSi6rreIhJ/HSH7
5wU+27zMP2Co41KUyRvkCg7NO8gvANRkMiWOSgV+9TuRfMrfa6MC09CeuKYd53t+K9BHbT9kY1PF
MZgEm4npLwskJoIssKzW4+aNQtW2CqRuO3ZNEYBlNyjeoJhPWfZ2uxPBvZMr81RRj7kM2Ia83yPY
sMvebS9EfeY3oQpntbOZiJbO7P7E3lYBcbywDzjaqlDrF0bgT47pbzH/pOwOX1DCf5pk66R6ooIT
3bcfSVIXCrhV8FL0Y6LVcJLs33CrgmxEn5SQ4eWXrWIf4O3L724VmNRO4BOB5sQXaE+2JT/vPwxi
3MIgtwkMmym/7iUUKAXlkDLilpXdy8hw83fbqGAXhpOgIGCMNy+/CUMCBboD8rVwxjqUX/naiJYF
aagCwXhtR1ZcdE0Y8lX+hkeuv4S4Ji/AVTQjXtvo9YgILZoU0FlVoC6v4/UE2rY4MLMtEOqSmT/Z
jz9/8m5895k9yRZK160iyXpDMqzYiVHBEaFtJMrfbBVozu/UZxpVgC7Jaq+MvK6owjSTny0qtiqQ
G7cwq8UFmD0M8Jl4/Lyc3YGEL/hTDNkov6440ZPiwmIcYFkVDzdGWojw8iDqKqKO0bwA4YRuooIb
JgfySFI6W0kcZSZ8Zz/+/KsbrShA5IFUVSAYRys7gpi0KMZSFSbvkyNQsjnnkgJ5+a3Y5TmuSGs8
+/mw8RC5En+ru/9g1u1BdLMjdx07ymmMdCBdWYFGI2OgJmaQF+gqoprRJHjMG1WpiiQ8GedJWuwq
gDzFBMLy73KLlYHi8EhdAsx6Bcbqyg/9ZW63SbkpzUPAzNsl5ff/Ic7NsdBMcNSLMYXA73UgiWJ0
x2t79eel1rZU1mVTa/v3L9QcFPX7/6kHnifK+PJz18q+yf7jS627ZFvsTUGjvLaxrzcEd3zy+Gd3
RdaaCgLAnguEwV0aZOOy2xQWQavANFJPjSY0tuUcsSpKHtDyPguI0/4Nk6POfvx5E/aeDQ4MM87d
caOKcvYtQIU8vVjj9azAMel8QWYrHH7wld49E/k/htfqJ7td3gXxY/6VlRcFsAY2gpAmZ9tG8FiE
41RxBTO23fzpqIJjVNwtxzl/OiowU4Kqg74ixDi3dBUdBB0jwe0/ZqaqiF07BemooiLX9We0IeYH
LlQRYmbrHifiaVaQjGFSR3EASBURIcr+mfkZcR6rfAjMfbsPM6DTyM6OW5p4qIJvcogcF95fo4o+
Fer9okG1SKdQBVWT8MxD0YUe5XbjRWjtD0YUt2StI184GDk/VKqiB28LULiyo2hbI38/Wdp5DVIF
m+32KtfxUyHAqMJBB0bh2c/Gc2oM7v1HcNz7b0CqIkd6Tzv2dn86yCU4yiM4GqmKut12ox5siipM
wBHRgaBe22oFYuH8m6kCr9kWnCihdfZgB6Z9VMnThJPt58/7bp9GL16hAn+2Ta6ywKQkVeEnd/Bl
IdDPtiBNyGhy9uPP78jIyHtFUhXINLjRo7MeZXZyEPlWYKmKCuVWOnFhIuv3v7mTWS6/oVZD5MED
3BhcIZ+sogu9CoK37QNsrcDZX7bFy79m71K8Whlgzauhyp/n+YtQ+x+S9/VYW1IVCWDyQ198N0OK
77/pJgkoZmS1mk3SOTpIqtcZ6P68977toiob7p1go0ZgYucKsJoqoI9t5pIUqppVpBvbgbHJM29U
wa4jwvdcUqoK7ruOaCcpJHSrmITQeyKWyKejmq9qzNdzaLuOBWi+ChyOVZTvLgzX+W6q9dXM6us3
34+ZSZbPcbzYfPaDfv8IwjoSUznRaFSB2hFzZUif5Mx3o4omjdtJERhfQU3sUxAXb1aq4oQ8UEjZ
MFYy9+Joh8ysxPd8uz/PDBzrEy1rFPafRjzx3yXv3p/4hBe5ja5iftFdHBY6aaUqsg/3v/9f2LeS
3LmjC/iE5eJIo/IfKxf7UpQVZPZGG+du5k3f7yAAadXjSNtybuGd+L7g5hzwKezf9+vSv//bb3qK
15L/+095pI35xJ7ylW3YaZAnl+66f/v/AAAA//8=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image" Target="../media/image4.svg"/><Relationship Id="rId5" Type="http://schemas.openxmlformats.org/officeDocument/2006/relationships/chart" Target="../charts/chart3.xml"/><Relationship Id="rId10" Type="http://schemas.openxmlformats.org/officeDocument/2006/relationships/image" Target="../media/image3.png"/><Relationship Id="rId4" Type="http://schemas.openxmlformats.org/officeDocument/2006/relationships/chart" Target="../charts/chart2.xml"/><Relationship Id="rId9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microsoft.com/office/2014/relationships/chartEx" Target="../charts/chartEx2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257176</xdr:colOff>
      <xdr:row>3</xdr:row>
      <xdr:rowOff>104775</xdr:rowOff>
    </xdr:from>
    <xdr:to>
      <xdr:col>6</xdr:col>
      <xdr:colOff>609599</xdr:colOff>
      <xdr:row>5</xdr:row>
      <xdr:rowOff>133350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2412DB02-B9A5-4AC5-B096-FC16B4A0B181}"/>
            </a:ext>
          </a:extLst>
        </xdr:cNvPr>
        <xdr:cNvSpPr txBox="1"/>
      </xdr:nvSpPr>
      <xdr:spPr>
        <a:xfrm>
          <a:off x="2543176" y="676275"/>
          <a:ext cx="2638423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kern="1200">
              <a:solidFill>
                <a:schemeClr val="tx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Ventas por División</a:t>
          </a:r>
        </a:p>
      </xdr:txBody>
    </xdr:sp>
    <xdr:clientData/>
  </xdr:twoCellAnchor>
  <xdr:twoCellAnchor>
    <xdr:from>
      <xdr:col>0</xdr:col>
      <xdr:colOff>638177</xdr:colOff>
      <xdr:row>5</xdr:row>
      <xdr:rowOff>47625</xdr:rowOff>
    </xdr:from>
    <xdr:to>
      <xdr:col>2</xdr:col>
      <xdr:colOff>438151</xdr:colOff>
      <xdr:row>7</xdr:row>
      <xdr:rowOff>9525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F8B8CFC4-DA4D-42BD-86A0-69F04ACCC1D3}"/>
            </a:ext>
          </a:extLst>
        </xdr:cNvPr>
        <xdr:cNvSpPr txBox="1"/>
      </xdr:nvSpPr>
      <xdr:spPr>
        <a:xfrm>
          <a:off x="638177" y="1000125"/>
          <a:ext cx="1323974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kern="1200">
              <a:solidFill>
                <a:schemeClr val="tx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Chocolate</a:t>
          </a:r>
        </a:p>
      </xdr:txBody>
    </xdr:sp>
    <xdr:clientData/>
  </xdr:twoCellAnchor>
  <xdr:twoCellAnchor>
    <xdr:from>
      <xdr:col>0</xdr:col>
      <xdr:colOff>66675</xdr:colOff>
      <xdr:row>7</xdr:row>
      <xdr:rowOff>95248</xdr:rowOff>
    </xdr:from>
    <xdr:to>
      <xdr:col>3</xdr:col>
      <xdr:colOff>171450</xdr:colOff>
      <xdr:row>16</xdr:row>
      <xdr:rowOff>151948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103D39E7-D18F-4843-8BBE-9A939A9B4CCD}"/>
            </a:ext>
          </a:extLst>
        </xdr:cNvPr>
        <xdr:cNvSpPr/>
      </xdr:nvSpPr>
      <xdr:spPr>
        <a:xfrm>
          <a:off x="66675" y="1428748"/>
          <a:ext cx="2390775" cy="17712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</xdr:col>
      <xdr:colOff>57151</xdr:colOff>
      <xdr:row>9</xdr:row>
      <xdr:rowOff>133350</xdr:rowOff>
    </xdr:from>
    <xdr:to>
      <xdr:col>3</xdr:col>
      <xdr:colOff>133351</xdr:colOff>
      <xdr:row>12</xdr:row>
      <xdr:rowOff>85726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BDE36404-2701-4D45-9E59-8D5D79B77FC9}"/>
            </a:ext>
          </a:extLst>
        </xdr:cNvPr>
        <xdr:cNvSpPr txBox="1"/>
      </xdr:nvSpPr>
      <xdr:spPr>
        <a:xfrm>
          <a:off x="819151" y="1847850"/>
          <a:ext cx="1600200" cy="523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800" b="0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$ 109.623,77 </a:t>
          </a:r>
          <a:endParaRPr lang="es-AR" sz="18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0</xdr:col>
      <xdr:colOff>9526</xdr:colOff>
      <xdr:row>12</xdr:row>
      <xdr:rowOff>66675</xdr:rowOff>
    </xdr:from>
    <xdr:to>
      <xdr:col>1</xdr:col>
      <xdr:colOff>676275</xdr:colOff>
      <xdr:row>15</xdr:row>
      <xdr:rowOff>171450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6B2831A4-DD63-49D5-92BE-9F1A6C4C6069}"/>
            </a:ext>
          </a:extLst>
        </xdr:cNvPr>
        <xdr:cNvSpPr txBox="1"/>
      </xdr:nvSpPr>
      <xdr:spPr>
        <a:xfrm>
          <a:off x="9526" y="2352675"/>
          <a:ext cx="1428749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b="1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Objetivo</a:t>
          </a:r>
          <a:r>
            <a:rPr lang="es-AR" sz="1600">
              <a:latin typeface="Segoe UI Black" panose="020B0A02040204020203" pitchFamily="34" charset="0"/>
              <a:ea typeface="Segoe UI Black" panose="020B0A02040204020203" pitchFamily="34" charset="0"/>
            </a:rPr>
            <a:t> </a:t>
          </a:r>
        </a:p>
        <a:p>
          <a:pPr algn="ctr"/>
          <a:r>
            <a:rPr lang="es-AR" sz="1600" b="0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 $ 27.000,00 </a:t>
          </a:r>
          <a:endParaRPr lang="es-AR" sz="16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</xdr:col>
      <xdr:colOff>1</xdr:colOff>
      <xdr:row>7</xdr:row>
      <xdr:rowOff>171449</xdr:rowOff>
    </xdr:from>
    <xdr:to>
      <xdr:col>3</xdr:col>
      <xdr:colOff>190501</xdr:colOff>
      <xdr:row>9</xdr:row>
      <xdr:rowOff>114300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D0751C08-BFC8-4756-A64D-CA6B4034BF8F}"/>
            </a:ext>
          </a:extLst>
        </xdr:cNvPr>
        <xdr:cNvSpPr txBox="1"/>
      </xdr:nvSpPr>
      <xdr:spPr>
        <a:xfrm>
          <a:off x="762001" y="1504949"/>
          <a:ext cx="1714500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b="1" i="0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Ventas </a:t>
          </a:r>
          <a:r>
            <a:rPr lang="es-AR" sz="1600" b="1" i="0">
              <a:ln>
                <a:noFill/>
              </a:ln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Totales</a:t>
          </a:r>
          <a:endParaRPr lang="es-AR" sz="1600" kern="1200">
            <a:ln>
              <a:noFill/>
            </a:ln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oneCell">
    <xdr:from>
      <xdr:col>0</xdr:col>
      <xdr:colOff>133351</xdr:colOff>
      <xdr:row>7</xdr:row>
      <xdr:rowOff>38100</xdr:rowOff>
    </xdr:from>
    <xdr:to>
      <xdr:col>1</xdr:col>
      <xdr:colOff>66676</xdr:colOff>
      <xdr:row>10</xdr:row>
      <xdr:rowOff>161925</xdr:rowOff>
    </xdr:to>
    <xdr:pic>
      <xdr:nvPicPr>
        <xdr:cNvPr id="33" name="Gráfico 32" descr="Dinero con relleno sólido">
          <a:extLst>
            <a:ext uri="{FF2B5EF4-FFF2-40B4-BE49-F238E27FC236}">
              <a16:creationId xmlns:a16="http://schemas.microsoft.com/office/drawing/2014/main" id="{171ADA88-B58D-4E7E-A563-E68D46CEB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3351" y="1371600"/>
          <a:ext cx="695325" cy="695325"/>
        </a:xfrm>
        <a:prstGeom prst="rect">
          <a:avLst/>
        </a:prstGeom>
      </xdr:spPr>
    </xdr:pic>
    <xdr:clientData/>
  </xdr:twoCellAnchor>
  <xdr:twoCellAnchor>
    <xdr:from>
      <xdr:col>0</xdr:col>
      <xdr:colOff>238126</xdr:colOff>
      <xdr:row>12</xdr:row>
      <xdr:rowOff>28575</xdr:rowOff>
    </xdr:from>
    <xdr:to>
      <xdr:col>3</xdr:col>
      <xdr:colOff>19051</xdr:colOff>
      <xdr:row>12</xdr:row>
      <xdr:rowOff>38100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A6A25F01-7CAF-46EA-A443-8CE20FA66D9E}"/>
            </a:ext>
          </a:extLst>
        </xdr:cNvPr>
        <xdr:cNvCxnSpPr/>
      </xdr:nvCxnSpPr>
      <xdr:spPr>
        <a:xfrm flipV="1">
          <a:off x="238126" y="2314575"/>
          <a:ext cx="2066925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13</xdr:row>
      <xdr:rowOff>85725</xdr:rowOff>
    </xdr:from>
    <xdr:to>
      <xdr:col>3</xdr:col>
      <xdr:colOff>276226</xdr:colOff>
      <xdr:row>15</xdr:row>
      <xdr:rowOff>104775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9FB03172-E01F-4BEF-ABAE-FDC45B94FCB1}"/>
            </a:ext>
          </a:extLst>
        </xdr:cNvPr>
        <xdr:cNvSpPr txBox="1"/>
      </xdr:nvSpPr>
      <xdr:spPr>
        <a:xfrm>
          <a:off x="1543050" y="2562225"/>
          <a:ext cx="1019176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000" b="1" i="0" u="none" strike="noStrike">
              <a:solidFill>
                <a:srgbClr val="00B050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406%</a:t>
          </a:r>
          <a:r>
            <a:rPr lang="es-AR" sz="2000">
              <a:solidFill>
                <a:srgbClr val="00B050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 </a:t>
          </a:r>
          <a:endParaRPr lang="es-AR" sz="2000" kern="1200">
            <a:solidFill>
              <a:srgbClr val="00B050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4</xdr:col>
      <xdr:colOff>209553</xdr:colOff>
      <xdr:row>5</xdr:row>
      <xdr:rowOff>57150</xdr:rowOff>
    </xdr:from>
    <xdr:to>
      <xdr:col>6</xdr:col>
      <xdr:colOff>9527</xdr:colOff>
      <xdr:row>7</xdr:row>
      <xdr:rowOff>19050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40ECFB2A-DB65-461D-ABD9-630863590FDD}"/>
            </a:ext>
          </a:extLst>
        </xdr:cNvPr>
        <xdr:cNvSpPr txBox="1"/>
      </xdr:nvSpPr>
      <xdr:spPr>
        <a:xfrm>
          <a:off x="3257553" y="1009650"/>
          <a:ext cx="1323974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kern="1200">
              <a:solidFill>
                <a:schemeClr val="tx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Azúcar</a:t>
          </a:r>
        </a:p>
      </xdr:txBody>
    </xdr:sp>
    <xdr:clientData/>
  </xdr:twoCellAnchor>
  <xdr:twoCellAnchor>
    <xdr:from>
      <xdr:col>3</xdr:col>
      <xdr:colOff>400051</xdr:colOff>
      <xdr:row>7</xdr:row>
      <xdr:rowOff>95248</xdr:rowOff>
    </xdr:from>
    <xdr:to>
      <xdr:col>6</xdr:col>
      <xdr:colOff>504826</xdr:colOff>
      <xdr:row>16</xdr:row>
      <xdr:rowOff>151948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7D79E5A2-A0A3-443D-A971-0EF16E6886A7}"/>
            </a:ext>
          </a:extLst>
        </xdr:cNvPr>
        <xdr:cNvSpPr/>
      </xdr:nvSpPr>
      <xdr:spPr>
        <a:xfrm>
          <a:off x="2686051" y="1428748"/>
          <a:ext cx="2390775" cy="17712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4</xdr:col>
      <xdr:colOff>742952</xdr:colOff>
      <xdr:row>9</xdr:row>
      <xdr:rowOff>85725</xdr:rowOff>
    </xdr:from>
    <xdr:to>
      <xdr:col>6</xdr:col>
      <xdr:colOff>647701</xdr:colOff>
      <xdr:row>12</xdr:row>
      <xdr:rowOff>38101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2DF7B3E-7829-425D-A41F-8E7BD0C0E28E}"/>
            </a:ext>
          </a:extLst>
        </xdr:cNvPr>
        <xdr:cNvSpPr txBox="1"/>
      </xdr:nvSpPr>
      <xdr:spPr>
        <a:xfrm>
          <a:off x="3790952" y="1800225"/>
          <a:ext cx="1428749" cy="523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800" b="0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$ 427,48 </a:t>
          </a:r>
          <a:endParaRPr lang="es-AR" sz="18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3</xdr:col>
      <xdr:colOff>285752</xdr:colOff>
      <xdr:row>12</xdr:row>
      <xdr:rowOff>47625</xdr:rowOff>
    </xdr:from>
    <xdr:to>
      <xdr:col>5</xdr:col>
      <xdr:colOff>266701</xdr:colOff>
      <xdr:row>15</xdr:row>
      <xdr:rowOff>180975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2554D663-15CB-4440-B25A-FB7716F13122}"/>
            </a:ext>
          </a:extLst>
        </xdr:cNvPr>
        <xdr:cNvSpPr txBox="1"/>
      </xdr:nvSpPr>
      <xdr:spPr>
        <a:xfrm>
          <a:off x="2571752" y="2333625"/>
          <a:ext cx="150494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b="1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Objetivo</a:t>
          </a:r>
        </a:p>
        <a:p>
          <a:pPr algn="ctr"/>
          <a:r>
            <a:rPr lang="es-AR" sz="1600" b="0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$ 15.000,00  </a:t>
          </a:r>
          <a:endParaRPr lang="es-AR" sz="16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4</xdr:col>
      <xdr:colOff>352427</xdr:colOff>
      <xdr:row>7</xdr:row>
      <xdr:rowOff>180974</xdr:rowOff>
    </xdr:from>
    <xdr:to>
      <xdr:col>6</xdr:col>
      <xdr:colOff>542927</xdr:colOff>
      <xdr:row>9</xdr:row>
      <xdr:rowOff>123825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B3CFC262-EFAC-46AA-A11F-548C12525FAB}"/>
            </a:ext>
          </a:extLst>
        </xdr:cNvPr>
        <xdr:cNvSpPr txBox="1"/>
      </xdr:nvSpPr>
      <xdr:spPr>
        <a:xfrm>
          <a:off x="3400427" y="1514474"/>
          <a:ext cx="1714500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b="1" i="0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Ventas </a:t>
          </a:r>
          <a:r>
            <a:rPr lang="es-AR" sz="1600" b="1" i="0">
              <a:ln>
                <a:noFill/>
              </a:ln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Totales</a:t>
          </a:r>
          <a:endParaRPr lang="es-AR" sz="1600" kern="1200">
            <a:ln>
              <a:noFill/>
            </a:ln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oneCell">
    <xdr:from>
      <xdr:col>3</xdr:col>
      <xdr:colOff>466727</xdr:colOff>
      <xdr:row>7</xdr:row>
      <xdr:rowOff>47625</xdr:rowOff>
    </xdr:from>
    <xdr:to>
      <xdr:col>4</xdr:col>
      <xdr:colOff>400052</xdr:colOff>
      <xdr:row>10</xdr:row>
      <xdr:rowOff>171450</xdr:rowOff>
    </xdr:to>
    <xdr:pic>
      <xdr:nvPicPr>
        <xdr:cNvPr id="41" name="Gráfico 40" descr="Dinero con relleno sólido">
          <a:extLst>
            <a:ext uri="{FF2B5EF4-FFF2-40B4-BE49-F238E27FC236}">
              <a16:creationId xmlns:a16="http://schemas.microsoft.com/office/drawing/2014/main" id="{50EF771A-C1A7-4CEA-8B2F-6C9CF467C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2727" y="1381125"/>
          <a:ext cx="695325" cy="695325"/>
        </a:xfrm>
        <a:prstGeom prst="rect">
          <a:avLst/>
        </a:prstGeom>
      </xdr:spPr>
    </xdr:pic>
    <xdr:clientData/>
  </xdr:twoCellAnchor>
  <xdr:twoCellAnchor>
    <xdr:from>
      <xdr:col>3</xdr:col>
      <xdr:colOff>533402</xdr:colOff>
      <xdr:row>11</xdr:row>
      <xdr:rowOff>180975</xdr:rowOff>
    </xdr:from>
    <xdr:to>
      <xdr:col>6</xdr:col>
      <xdr:colOff>314327</xdr:colOff>
      <xdr:row>12</xdr:row>
      <xdr:rowOff>0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8E12B151-01F4-4835-84A2-00D641615FD6}"/>
            </a:ext>
          </a:extLst>
        </xdr:cNvPr>
        <xdr:cNvCxnSpPr/>
      </xdr:nvCxnSpPr>
      <xdr:spPr>
        <a:xfrm flipV="1">
          <a:off x="2819402" y="2276475"/>
          <a:ext cx="2066925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609601</xdr:colOff>
      <xdr:row>13</xdr:row>
      <xdr:rowOff>19050</xdr:rowOff>
    </xdr:from>
    <xdr:to>
      <xdr:col>7</xdr:col>
      <xdr:colOff>28577</xdr:colOff>
      <xdr:row>15</xdr:row>
      <xdr:rowOff>38100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95230A7A-67E9-4513-B3ED-91A80BF0A124}"/>
            </a:ext>
          </a:extLst>
        </xdr:cNvPr>
        <xdr:cNvSpPr txBox="1"/>
      </xdr:nvSpPr>
      <xdr:spPr>
        <a:xfrm>
          <a:off x="4419601" y="2495550"/>
          <a:ext cx="942976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000" b="1" i="0" u="none" strike="noStrike">
              <a:solidFill>
                <a:srgbClr val="C00000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3% </a:t>
          </a:r>
          <a:endParaRPr lang="es-AR" sz="2000" kern="1200">
            <a:solidFill>
              <a:srgbClr val="C00000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7</xdr:col>
      <xdr:colOff>485778</xdr:colOff>
      <xdr:row>5</xdr:row>
      <xdr:rowOff>85725</xdr:rowOff>
    </xdr:from>
    <xdr:to>
      <xdr:col>9</xdr:col>
      <xdr:colOff>285752</xdr:colOff>
      <xdr:row>7</xdr:row>
      <xdr:rowOff>47625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CBBA61A9-06EE-44BF-A730-D6890E1DC9E9}"/>
            </a:ext>
          </a:extLst>
        </xdr:cNvPr>
        <xdr:cNvSpPr txBox="1"/>
      </xdr:nvSpPr>
      <xdr:spPr>
        <a:xfrm>
          <a:off x="5819778" y="1038225"/>
          <a:ext cx="1323974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kern="1200">
              <a:solidFill>
                <a:schemeClr val="tx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Otros</a:t>
          </a:r>
        </a:p>
      </xdr:txBody>
    </xdr:sp>
    <xdr:clientData/>
  </xdr:twoCellAnchor>
  <xdr:twoCellAnchor>
    <xdr:from>
      <xdr:col>6</xdr:col>
      <xdr:colOff>723901</xdr:colOff>
      <xdr:row>7</xdr:row>
      <xdr:rowOff>95249</xdr:rowOff>
    </xdr:from>
    <xdr:to>
      <xdr:col>10</xdr:col>
      <xdr:colOff>66676</xdr:colOff>
      <xdr:row>16</xdr:row>
      <xdr:rowOff>152400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5EA89918-1AF3-41EA-A437-9DA56596850F}"/>
            </a:ext>
          </a:extLst>
        </xdr:cNvPr>
        <xdr:cNvSpPr/>
      </xdr:nvSpPr>
      <xdr:spPr>
        <a:xfrm>
          <a:off x="5295901" y="1428749"/>
          <a:ext cx="2390775" cy="17716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8</xdr:col>
      <xdr:colOff>142877</xdr:colOff>
      <xdr:row>9</xdr:row>
      <xdr:rowOff>85725</xdr:rowOff>
    </xdr:from>
    <xdr:to>
      <xdr:col>10</xdr:col>
      <xdr:colOff>47626</xdr:colOff>
      <xdr:row>12</xdr:row>
      <xdr:rowOff>38101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E3137876-AD0C-4196-A37D-71605B0C313B}"/>
            </a:ext>
          </a:extLst>
        </xdr:cNvPr>
        <xdr:cNvSpPr txBox="1"/>
      </xdr:nvSpPr>
      <xdr:spPr>
        <a:xfrm>
          <a:off x="6238877" y="1800225"/>
          <a:ext cx="1428749" cy="523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800" b="0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 $ 9.433,25 </a:t>
          </a:r>
          <a:endParaRPr lang="es-AR" sz="18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6</xdr:col>
      <xdr:colOff>590552</xdr:colOff>
      <xdr:row>12</xdr:row>
      <xdr:rowOff>57150</xdr:rowOff>
    </xdr:from>
    <xdr:to>
      <xdr:col>8</xdr:col>
      <xdr:colOff>571501</xdr:colOff>
      <xdr:row>15</xdr:row>
      <xdr:rowOff>171450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A1B6425-4B39-4616-B746-EA34C70A8CAE}"/>
            </a:ext>
          </a:extLst>
        </xdr:cNvPr>
        <xdr:cNvSpPr txBox="1"/>
      </xdr:nvSpPr>
      <xdr:spPr>
        <a:xfrm>
          <a:off x="5162552" y="2343150"/>
          <a:ext cx="1504949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b="1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Objetivo</a:t>
          </a:r>
        </a:p>
        <a:p>
          <a:pPr algn="ctr"/>
          <a:r>
            <a:rPr lang="es-AR" sz="1600" b="0" i="0" u="none" strike="noStrike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$ 3.000,00  </a:t>
          </a:r>
          <a:endParaRPr lang="es-AR" sz="16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7</xdr:col>
      <xdr:colOff>676277</xdr:colOff>
      <xdr:row>7</xdr:row>
      <xdr:rowOff>171449</xdr:rowOff>
    </xdr:from>
    <xdr:to>
      <xdr:col>10</xdr:col>
      <xdr:colOff>104777</xdr:colOff>
      <xdr:row>9</xdr:row>
      <xdr:rowOff>114300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D52A6CB3-CD50-4235-9230-C03EEECCCD1C}"/>
            </a:ext>
          </a:extLst>
        </xdr:cNvPr>
        <xdr:cNvSpPr txBox="1"/>
      </xdr:nvSpPr>
      <xdr:spPr>
        <a:xfrm>
          <a:off x="6010277" y="1504949"/>
          <a:ext cx="1714500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600" b="1" i="0"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Ventas </a:t>
          </a:r>
          <a:r>
            <a:rPr lang="es-AR" sz="1600" b="1" i="0">
              <a:ln>
                <a:noFill/>
              </a:ln>
              <a:solidFill>
                <a:schemeClr val="dk1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Totales</a:t>
          </a:r>
          <a:endParaRPr lang="es-AR" sz="1600" kern="1200">
            <a:ln>
              <a:noFill/>
            </a:ln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oneCell">
    <xdr:from>
      <xdr:col>7</xdr:col>
      <xdr:colOff>28577</xdr:colOff>
      <xdr:row>7</xdr:row>
      <xdr:rowOff>76200</xdr:rowOff>
    </xdr:from>
    <xdr:to>
      <xdr:col>7</xdr:col>
      <xdr:colOff>723902</xdr:colOff>
      <xdr:row>11</xdr:row>
      <xdr:rowOff>9525</xdr:rowOff>
    </xdr:to>
    <xdr:pic>
      <xdr:nvPicPr>
        <xdr:cNvPr id="49" name="Gráfico 48" descr="Dinero con relleno sólido">
          <a:extLst>
            <a:ext uri="{FF2B5EF4-FFF2-40B4-BE49-F238E27FC236}">
              <a16:creationId xmlns:a16="http://schemas.microsoft.com/office/drawing/2014/main" id="{5ED19C28-07E3-4110-A838-7CB215DF0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362577" y="1409700"/>
          <a:ext cx="695325" cy="695325"/>
        </a:xfrm>
        <a:prstGeom prst="rect">
          <a:avLst/>
        </a:prstGeom>
      </xdr:spPr>
    </xdr:pic>
    <xdr:clientData/>
  </xdr:twoCellAnchor>
  <xdr:twoCellAnchor>
    <xdr:from>
      <xdr:col>7</xdr:col>
      <xdr:colOff>95252</xdr:colOff>
      <xdr:row>12</xdr:row>
      <xdr:rowOff>19050</xdr:rowOff>
    </xdr:from>
    <xdr:to>
      <xdr:col>9</xdr:col>
      <xdr:colOff>638177</xdr:colOff>
      <xdr:row>12</xdr:row>
      <xdr:rowOff>28575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E1A391CD-93E3-4C57-AB9C-AF4BAA809A29}"/>
            </a:ext>
          </a:extLst>
        </xdr:cNvPr>
        <xdr:cNvCxnSpPr/>
      </xdr:nvCxnSpPr>
      <xdr:spPr>
        <a:xfrm flipV="1">
          <a:off x="5429252" y="2305050"/>
          <a:ext cx="2066925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13</xdr:row>
      <xdr:rowOff>57150</xdr:rowOff>
    </xdr:from>
    <xdr:to>
      <xdr:col>10</xdr:col>
      <xdr:colOff>200027</xdr:colOff>
      <xdr:row>15</xdr:row>
      <xdr:rowOff>76200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20B610E5-37CA-4DF8-83B8-689094DE42A4}"/>
            </a:ext>
          </a:extLst>
        </xdr:cNvPr>
        <xdr:cNvSpPr txBox="1"/>
      </xdr:nvSpPr>
      <xdr:spPr>
        <a:xfrm>
          <a:off x="6877051" y="2533650"/>
          <a:ext cx="942976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000" b="1" i="0" u="none" strike="noStrike">
              <a:solidFill>
                <a:srgbClr val="00B050"/>
              </a:solidFill>
              <a:effectLst/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314% </a:t>
          </a:r>
          <a:endParaRPr lang="es-AR" sz="2000" kern="1200">
            <a:solidFill>
              <a:srgbClr val="00B050"/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10</xdr:col>
      <xdr:colOff>219075</xdr:colOff>
      <xdr:row>4</xdr:row>
      <xdr:rowOff>66676</xdr:rowOff>
    </xdr:from>
    <xdr:to>
      <xdr:col>16</xdr:col>
      <xdr:colOff>266700</xdr:colOff>
      <xdr:row>16</xdr:row>
      <xdr:rowOff>152400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802ABDF2-95E9-4EEC-9A95-5096725FA113}"/>
            </a:ext>
          </a:extLst>
        </xdr:cNvPr>
        <xdr:cNvSpPr/>
      </xdr:nvSpPr>
      <xdr:spPr>
        <a:xfrm>
          <a:off x="7839075" y="828676"/>
          <a:ext cx="4619625" cy="237172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AR" sz="1100" kern="1200"/>
        </a:p>
      </xdr:txBody>
    </xdr:sp>
    <xdr:clientData/>
  </xdr:twoCellAnchor>
  <xdr:twoCellAnchor>
    <xdr:from>
      <xdr:col>11</xdr:col>
      <xdr:colOff>219075</xdr:colOff>
      <xdr:row>4</xdr:row>
      <xdr:rowOff>0</xdr:rowOff>
    </xdr:from>
    <xdr:to>
      <xdr:col>15</xdr:col>
      <xdr:colOff>219075</xdr:colOff>
      <xdr:row>5</xdr:row>
      <xdr:rowOff>47625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63C511CD-9CFE-46A2-AC70-22C242916001}"/>
            </a:ext>
          </a:extLst>
        </xdr:cNvPr>
        <xdr:cNvSpPr txBox="1"/>
      </xdr:nvSpPr>
      <xdr:spPr>
        <a:xfrm>
          <a:off x="8601075" y="762000"/>
          <a:ext cx="30480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200" kern="1200">
              <a:latin typeface="Segoe UI Black" panose="020B0A02040204020203" pitchFamily="34" charset="0"/>
              <a:ea typeface="Segoe UI Black" panose="020B0A02040204020203" pitchFamily="34" charset="0"/>
            </a:rPr>
            <a:t>Tipos de Envío</a:t>
          </a:r>
          <a:r>
            <a:rPr lang="es-AR" sz="1200" kern="1200" baseline="0">
              <a:latin typeface="Segoe UI Black" panose="020B0A02040204020203" pitchFamily="34" charset="0"/>
              <a:ea typeface="Segoe UI Black" panose="020B0A02040204020203" pitchFamily="34" charset="0"/>
            </a:rPr>
            <a:t> más Utilizados</a:t>
          </a:r>
          <a:endParaRPr lang="es-AR" sz="12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16</xdr:col>
      <xdr:colOff>400050</xdr:colOff>
      <xdr:row>4</xdr:row>
      <xdr:rowOff>76200</xdr:rowOff>
    </xdr:from>
    <xdr:to>
      <xdr:col>23</xdr:col>
      <xdr:colOff>152400</xdr:colOff>
      <xdr:row>16</xdr:row>
      <xdr:rowOff>162600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D7DBB48E-1483-4BCD-9A42-35178823A140}"/>
            </a:ext>
          </a:extLst>
        </xdr:cNvPr>
        <xdr:cNvSpPr/>
      </xdr:nvSpPr>
      <xdr:spPr>
        <a:xfrm>
          <a:off x="12592050" y="838200"/>
          <a:ext cx="5086350" cy="23724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17</xdr:col>
      <xdr:colOff>628650</xdr:colOff>
      <xdr:row>4</xdr:row>
      <xdr:rowOff>38100</xdr:rowOff>
    </xdr:from>
    <xdr:to>
      <xdr:col>22</xdr:col>
      <xdr:colOff>38100</xdr:colOff>
      <xdr:row>5</xdr:row>
      <xdr:rowOff>85725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299BA476-C998-4525-9C1A-941FCD07AA03}"/>
            </a:ext>
          </a:extLst>
        </xdr:cNvPr>
        <xdr:cNvSpPr txBox="1"/>
      </xdr:nvSpPr>
      <xdr:spPr>
        <a:xfrm>
          <a:off x="13582650" y="800100"/>
          <a:ext cx="32194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200" kern="1200">
              <a:latin typeface="Segoe UI Black" panose="020B0A02040204020203" pitchFamily="34" charset="0"/>
              <a:ea typeface="Segoe UI Black" panose="020B0A02040204020203" pitchFamily="34" charset="0"/>
            </a:rPr>
            <a:t>Tardanza Promedio por</a:t>
          </a:r>
          <a:r>
            <a:rPr lang="es-AR" sz="1200" kern="1200" baseline="0">
              <a:latin typeface="Segoe UI Black" panose="020B0A02040204020203" pitchFamily="34" charset="0"/>
              <a:ea typeface="Segoe UI Black" panose="020B0A02040204020203" pitchFamily="34" charset="0"/>
            </a:rPr>
            <a:t> Envío (en días)</a:t>
          </a:r>
          <a:endParaRPr lang="es-AR" sz="12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16</xdr:col>
      <xdr:colOff>600075</xdr:colOff>
      <xdr:row>5</xdr:row>
      <xdr:rowOff>76200</xdr:rowOff>
    </xdr:from>
    <xdr:to>
      <xdr:col>22</xdr:col>
      <xdr:colOff>600075</xdr:colOff>
      <xdr:row>16</xdr:row>
      <xdr:rowOff>152400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7F263B14-402F-44F1-B315-86EF68AD6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104776</xdr:colOff>
      <xdr:row>17</xdr:row>
      <xdr:rowOff>104776</xdr:rowOff>
    </xdr:from>
    <xdr:to>
      <xdr:col>7</xdr:col>
      <xdr:colOff>47626</xdr:colOff>
      <xdr:row>37</xdr:row>
      <xdr:rowOff>9526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07246B79-BEE3-4D2F-8167-719B57F116F0}"/>
            </a:ext>
          </a:extLst>
        </xdr:cNvPr>
        <xdr:cNvSpPr/>
      </xdr:nvSpPr>
      <xdr:spPr>
        <a:xfrm>
          <a:off x="104776" y="3343276"/>
          <a:ext cx="5276850" cy="37147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0</xdr:col>
      <xdr:colOff>95250</xdr:colOff>
      <xdr:row>18</xdr:row>
      <xdr:rowOff>76201</xdr:rowOff>
    </xdr:from>
    <xdr:to>
      <xdr:col>10</xdr:col>
      <xdr:colOff>171450</xdr:colOff>
      <xdr:row>35</xdr:row>
      <xdr:rowOff>161926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337E5737-9A17-4E37-9F95-0FC7A01E9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85725</xdr:colOff>
      <xdr:row>17</xdr:row>
      <xdr:rowOff>76200</xdr:rowOff>
    </xdr:from>
    <xdr:to>
      <xdr:col>6</xdr:col>
      <xdr:colOff>238125</xdr:colOff>
      <xdr:row>18</xdr:row>
      <xdr:rowOff>123825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D52AF722-D378-4E2C-9566-53750DFF095E}"/>
            </a:ext>
          </a:extLst>
        </xdr:cNvPr>
        <xdr:cNvSpPr txBox="1"/>
      </xdr:nvSpPr>
      <xdr:spPr>
        <a:xfrm>
          <a:off x="847725" y="3314700"/>
          <a:ext cx="39624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200" kern="1200">
              <a:latin typeface="Segoe UI Black" panose="020B0A02040204020203" pitchFamily="34" charset="0"/>
              <a:ea typeface="Segoe UI Black" panose="020B0A02040204020203" pitchFamily="34" charset="0"/>
            </a:rPr>
            <a:t>Top 5 Productos más Vendidos y sus beneficios</a:t>
          </a:r>
        </a:p>
        <a:p>
          <a:pPr algn="ctr"/>
          <a:endParaRPr lang="es-AR" sz="11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</xdr:col>
      <xdr:colOff>352426</xdr:colOff>
      <xdr:row>0</xdr:row>
      <xdr:rowOff>85724</xdr:rowOff>
    </xdr:from>
    <xdr:to>
      <xdr:col>6</xdr:col>
      <xdr:colOff>666750</xdr:colOff>
      <xdr:row>3</xdr:row>
      <xdr:rowOff>161925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170D43E0-36B6-E824-5A87-666B310A96DB}"/>
            </a:ext>
          </a:extLst>
        </xdr:cNvPr>
        <xdr:cNvSpPr txBox="1"/>
      </xdr:nvSpPr>
      <xdr:spPr>
        <a:xfrm>
          <a:off x="1114426" y="85724"/>
          <a:ext cx="4124324" cy="647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US Candy Distributor</a:t>
          </a:r>
          <a:endParaRPr lang="es-AR" sz="2800" b="1" kern="1200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10</xdr:col>
      <xdr:colOff>257175</xdr:colOff>
      <xdr:row>5</xdr:row>
      <xdr:rowOff>171450</xdr:rowOff>
    </xdr:from>
    <xdr:to>
      <xdr:col>16</xdr:col>
      <xdr:colOff>190500</xdr:colOff>
      <xdr:row>16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0A11457-C1B2-4F8C-B338-C9D2892AD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447675</xdr:colOff>
      <xdr:row>5</xdr:row>
      <xdr:rowOff>123825</xdr:rowOff>
    </xdr:from>
    <xdr:to>
      <xdr:col>23</xdr:col>
      <xdr:colOff>104775</xdr:colOff>
      <xdr:row>16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08B331-4F05-4DBE-93A3-18323C553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152398</xdr:colOff>
      <xdr:row>18</xdr:row>
      <xdr:rowOff>142874</xdr:rowOff>
    </xdr:from>
    <xdr:to>
      <xdr:col>6</xdr:col>
      <xdr:colOff>723900</xdr:colOff>
      <xdr:row>37</xdr:row>
      <xdr:rowOff>38099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57B795D-947E-4602-A005-BD6ECBBF5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200025</xdr:colOff>
      <xdr:row>17</xdr:row>
      <xdr:rowOff>95250</xdr:rowOff>
    </xdr:from>
    <xdr:to>
      <xdr:col>16</xdr:col>
      <xdr:colOff>85725</xdr:colOff>
      <xdr:row>37</xdr:row>
      <xdr:rowOff>450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C49F7816-6ABA-4336-87CB-AF77079020D7}"/>
            </a:ext>
          </a:extLst>
        </xdr:cNvPr>
        <xdr:cNvSpPr/>
      </xdr:nvSpPr>
      <xdr:spPr>
        <a:xfrm>
          <a:off x="5534025" y="3333750"/>
          <a:ext cx="6743700" cy="37152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7</xdr:col>
      <xdr:colOff>190500</xdr:colOff>
      <xdr:row>19</xdr:row>
      <xdr:rowOff>47625</xdr:rowOff>
    </xdr:from>
    <xdr:to>
      <xdr:col>16</xdr:col>
      <xdr:colOff>152400</xdr:colOff>
      <xdr:row>36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5319F7B-0498-4BC1-BD72-ACE915BA5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142875</xdr:colOff>
      <xdr:row>17</xdr:row>
      <xdr:rowOff>104775</xdr:rowOff>
    </xdr:from>
    <xdr:to>
      <xdr:col>14</xdr:col>
      <xdr:colOff>295275</xdr:colOff>
      <xdr:row>18</xdr:row>
      <xdr:rowOff>152400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F37B5CC0-A59E-4569-B639-721942799835}"/>
            </a:ext>
          </a:extLst>
        </xdr:cNvPr>
        <xdr:cNvSpPr txBox="1"/>
      </xdr:nvSpPr>
      <xdr:spPr>
        <a:xfrm>
          <a:off x="7000875" y="3343275"/>
          <a:ext cx="39624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200" kern="1200">
              <a:latin typeface="Segoe UI Black" panose="020B0A02040204020203" pitchFamily="34" charset="0"/>
              <a:ea typeface="Segoe UI Black" panose="020B0A02040204020203" pitchFamily="34" charset="0"/>
            </a:rPr>
            <a:t>Ventar por Regiones en el Tiempo</a:t>
          </a:r>
        </a:p>
        <a:p>
          <a:pPr algn="ctr"/>
          <a:endParaRPr lang="es-AR" sz="11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16</xdr:col>
      <xdr:colOff>209550</xdr:colOff>
      <xdr:row>17</xdr:row>
      <xdr:rowOff>114300</xdr:rowOff>
    </xdr:from>
    <xdr:to>
      <xdr:col>23</xdr:col>
      <xdr:colOff>152400</xdr:colOff>
      <xdr:row>37</xdr:row>
      <xdr:rowOff>19500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17381CE-1DCB-448F-9F4D-6BCAD240A9E4}"/>
            </a:ext>
          </a:extLst>
        </xdr:cNvPr>
        <xdr:cNvSpPr/>
      </xdr:nvSpPr>
      <xdr:spPr>
        <a:xfrm>
          <a:off x="12401550" y="3352800"/>
          <a:ext cx="5276850" cy="37152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 kern="1200"/>
        </a:p>
      </xdr:txBody>
    </xdr:sp>
    <xdr:clientData/>
  </xdr:twoCellAnchor>
  <xdr:twoCellAnchor>
    <xdr:from>
      <xdr:col>16</xdr:col>
      <xdr:colOff>180975</xdr:colOff>
      <xdr:row>19</xdr:row>
      <xdr:rowOff>85724</xdr:rowOff>
    </xdr:from>
    <xdr:to>
      <xdr:col>23</xdr:col>
      <xdr:colOff>95250</xdr:colOff>
      <xdr:row>36</xdr:row>
      <xdr:rowOff>133349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0" name="Gráfico 9">
              <a:extLst>
                <a:ext uri="{FF2B5EF4-FFF2-40B4-BE49-F238E27FC236}">
                  <a16:creationId xmlns:a16="http://schemas.microsoft.com/office/drawing/2014/main" id="{E7F5D7FE-6A01-49B0-8347-E7052EE074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72975" y="3705224"/>
              <a:ext cx="5248275" cy="3286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17</xdr:col>
      <xdr:colOff>238125</xdr:colOff>
      <xdr:row>17</xdr:row>
      <xdr:rowOff>114300</xdr:rowOff>
    </xdr:from>
    <xdr:to>
      <xdr:col>22</xdr:col>
      <xdr:colOff>390525</xdr:colOff>
      <xdr:row>18</xdr:row>
      <xdr:rowOff>161925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2A9AA77D-82D1-464C-B267-9923F431A35C}"/>
            </a:ext>
          </a:extLst>
        </xdr:cNvPr>
        <xdr:cNvSpPr txBox="1"/>
      </xdr:nvSpPr>
      <xdr:spPr>
        <a:xfrm>
          <a:off x="13192125" y="3352800"/>
          <a:ext cx="39624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200" kern="1200">
              <a:latin typeface="Segoe UI Black" panose="020B0A02040204020203" pitchFamily="34" charset="0"/>
              <a:ea typeface="Segoe UI Black" panose="020B0A02040204020203" pitchFamily="34" charset="0"/>
            </a:rPr>
            <a:t>Ventar Totales</a:t>
          </a:r>
          <a:r>
            <a:rPr lang="es-AR" sz="1200" kern="1200" baseline="0">
              <a:latin typeface="Segoe UI Black" panose="020B0A02040204020203" pitchFamily="34" charset="0"/>
              <a:ea typeface="Segoe UI Black" panose="020B0A02040204020203" pitchFamily="34" charset="0"/>
            </a:rPr>
            <a:t> por Estado</a:t>
          </a:r>
        </a:p>
        <a:p>
          <a:pPr algn="ctr"/>
          <a:endParaRPr lang="es-AR" sz="1100" kern="12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oneCell">
    <xdr:from>
      <xdr:col>7</xdr:col>
      <xdr:colOff>228598</xdr:colOff>
      <xdr:row>0</xdr:row>
      <xdr:rowOff>38099</xdr:rowOff>
    </xdr:from>
    <xdr:to>
      <xdr:col>10</xdr:col>
      <xdr:colOff>462598</xdr:colOff>
      <xdr:row>3</xdr:row>
      <xdr:rowOff>143399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DE450423-012D-4720-8995-DFBD7CE69A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598" y="38099"/>
              <a:ext cx="2520000" cy="67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647699</xdr:colOff>
      <xdr:row>0</xdr:row>
      <xdr:rowOff>38098</xdr:rowOff>
    </xdr:from>
    <xdr:to>
      <xdr:col>14</xdr:col>
      <xdr:colOff>119699</xdr:colOff>
      <xdr:row>3</xdr:row>
      <xdr:rowOff>143398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Región">
              <a:extLst>
                <a:ext uri="{FF2B5EF4-FFF2-40B4-BE49-F238E27FC236}">
                  <a16:creationId xmlns:a16="http://schemas.microsoft.com/office/drawing/2014/main" id="{7305B2D8-157D-4B19-BC02-55EA19CF57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7699" y="38098"/>
              <a:ext cx="2520000" cy="67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219074</xdr:colOff>
      <xdr:row>0</xdr:row>
      <xdr:rowOff>38099</xdr:rowOff>
    </xdr:from>
    <xdr:to>
      <xdr:col>17</xdr:col>
      <xdr:colOff>453074</xdr:colOff>
      <xdr:row>3</xdr:row>
      <xdr:rowOff>143399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Nombre del Producto">
              <a:extLst>
                <a:ext uri="{FF2B5EF4-FFF2-40B4-BE49-F238E27FC236}">
                  <a16:creationId xmlns:a16="http://schemas.microsoft.com/office/drawing/2014/main" id="{7809AFC9-5545-46BE-ACD3-333465A06C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7074" y="38099"/>
              <a:ext cx="2520000" cy="67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561974</xdr:colOff>
      <xdr:row>0</xdr:row>
      <xdr:rowOff>28575</xdr:rowOff>
    </xdr:from>
    <xdr:to>
      <xdr:col>21</xdr:col>
      <xdr:colOff>33974</xdr:colOff>
      <xdr:row>3</xdr:row>
      <xdr:rowOff>133351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ño">
              <a:extLst>
                <a:ext uri="{FF2B5EF4-FFF2-40B4-BE49-F238E27FC236}">
                  <a16:creationId xmlns:a16="http://schemas.microsoft.com/office/drawing/2014/main" id="{6BFADE64-2E8B-4C1A-9716-67985E0D56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15974" y="28575"/>
              <a:ext cx="2520000" cy="6762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276225</xdr:colOff>
          <xdr:row>0</xdr:row>
          <xdr:rowOff>152400</xdr:rowOff>
        </xdr:from>
        <xdr:to>
          <xdr:col>23</xdr:col>
          <xdr:colOff>95250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Borrar Filtros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361949</xdr:colOff>
      <xdr:row>5</xdr:row>
      <xdr:rowOff>37400</xdr:rowOff>
    </xdr:to>
    <xdr:pic>
      <xdr:nvPicPr>
        <xdr:cNvPr id="17" name="Gráfico 16" descr="Caramelo con relleno sólido">
          <a:extLst>
            <a:ext uri="{FF2B5EF4-FFF2-40B4-BE49-F238E27FC236}">
              <a16:creationId xmlns:a16="http://schemas.microsoft.com/office/drawing/2014/main" id="{BDEF490B-63DD-E55B-6642-250F7F3F4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0" y="0"/>
          <a:ext cx="1123949" cy="98990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142875</xdr:rowOff>
        </xdr:from>
        <xdr:to>
          <xdr:col>4</xdr:col>
          <xdr:colOff>314325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2</xdr:row>
          <xdr:rowOff>133350</xdr:rowOff>
        </xdr:from>
        <xdr:to>
          <xdr:col>5</xdr:col>
          <xdr:colOff>857250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695325</xdr:colOff>
      <xdr:row>0</xdr:row>
      <xdr:rowOff>71437</xdr:rowOff>
    </xdr:from>
    <xdr:to>
      <xdr:col>6</xdr:col>
      <xdr:colOff>1047750</xdr:colOff>
      <xdr:row>14</xdr:row>
      <xdr:rowOff>147637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6450BC2-D354-F47B-7988-084EB59CB1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657225</xdr:colOff>
      <xdr:row>0</xdr:row>
      <xdr:rowOff>14287</xdr:rowOff>
    </xdr:from>
    <xdr:to>
      <xdr:col>14</xdr:col>
      <xdr:colOff>1114425</xdr:colOff>
      <xdr:row>14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795CF69-AE65-23DD-6973-8558681BAF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190500</xdr:colOff>
      <xdr:row>18</xdr:row>
      <xdr:rowOff>61912</xdr:rowOff>
    </xdr:from>
    <xdr:to>
      <xdr:col>7</xdr:col>
      <xdr:colOff>514350</xdr:colOff>
      <xdr:row>32</xdr:row>
      <xdr:rowOff>138112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20C1E35-817B-FB5B-F277-EA399C6992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1009650</xdr:colOff>
      <xdr:row>24</xdr:row>
      <xdr:rowOff>90487</xdr:rowOff>
    </xdr:from>
    <xdr:to>
      <xdr:col>13</xdr:col>
      <xdr:colOff>466725</xdr:colOff>
      <xdr:row>38</xdr:row>
      <xdr:rowOff>166687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7BD867D-1364-FAB1-BF08-A8AF4BBFF0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619125</xdr:colOff>
      <xdr:row>40</xdr:row>
      <xdr:rowOff>166687</xdr:rowOff>
    </xdr:from>
    <xdr:to>
      <xdr:col>6</xdr:col>
      <xdr:colOff>942975</xdr:colOff>
      <xdr:row>53</xdr:row>
      <xdr:rowOff>185737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20EFE863-0333-72CF-DA07-4F5D95949B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52850" y="778668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ki" refreshedDate="45663.784195023145" createdVersion="8" refreshedVersion="8" minRefreshableVersion="3" recordCount="8549" xr:uid="{8B62731A-EBA4-4AA6-B31C-08A9388F7E47}">
  <cacheSource type="worksheet">
    <worksheetSource name="Tabla1"/>
  </cacheSource>
  <cacheFields count="21">
    <cacheField name="ID Órden" numFmtId="0">
      <sharedItems/>
    </cacheField>
    <cacheField name="Fecha de Órden" numFmtId="164">
      <sharedItems containsSemiMixedTypes="0" containsNonDate="0" containsDate="1" containsString="0" minDate="2021-01-03T00:00:00" maxDate="2024-12-31T00:00:00"/>
    </cacheField>
    <cacheField name="Fecha de Envío" numFmtId="164">
      <sharedItems containsSemiMixedTypes="0" containsNonDate="0" containsDate="1" containsString="0" minDate="2021-01-17T00:00:00" maxDate="2025-01-16T00:00:00"/>
    </cacheField>
    <cacheField name="Modo de Envío" numFmtId="0">
      <sharedItems count="4">
        <s v="Standard Class"/>
        <s v="First Class"/>
        <s v="Second Class"/>
        <s v="Same Day"/>
      </sharedItems>
    </cacheField>
    <cacheField name="ID Cliente" numFmtId="0">
      <sharedItems containsSemiMixedTypes="0" containsString="0" containsNumber="1" containsInteger="1" minValue="100006" maxValue="192314"/>
    </cacheField>
    <cacheField name="Country" numFmtId="0">
      <sharedItems/>
    </cacheField>
    <cacheField name="Ciudad" numFmtId="0">
      <sharedItems count="542">
        <s v="Houston"/>
        <s v="Naperville"/>
        <s v="Philadelphia"/>
        <s v="Athens"/>
        <s v="Los Angeles"/>
        <s v="Henderson"/>
        <s v="Huntsville"/>
        <s v="Laredo"/>
        <s v="Springfield"/>
        <s v="Dover"/>
        <s v="San Francisco"/>
        <s v="Bossier City"/>
        <s v="Newark"/>
        <s v="Mount Pleasant"/>
        <s v="Roswell"/>
        <s v="Scottsdale"/>
        <s v="Jonesboro"/>
        <s v="Smyrna"/>
        <s v="Westland"/>
        <s v="Toronto"/>
        <s v="Miami"/>
        <s v="Las Vegas"/>
        <s v="Lafayette"/>
        <s v="Rapid City"/>
        <s v="Alexandria"/>
        <s v="San Diego"/>
        <s v="New York City"/>
        <s v="Detroit"/>
        <s v="Mission Viejo"/>
        <s v="Green Bay"/>
        <s v="Saint Petersburg"/>
        <s v="Seattle"/>
        <s v="Escondido"/>
        <s v="Romeoville"/>
        <s v="Chesapeake"/>
        <s v="Linden"/>
        <s v="North Las Vegas"/>
        <s v="Columbia"/>
        <s v="Concord"/>
        <s v="Dallas"/>
        <s v="Chicago"/>
        <s v="Arlington"/>
        <s v="Lubbock"/>
        <s v="Richmond"/>
        <s v="Woodstock"/>
        <s v="Moreno Valley"/>
        <s v="El Paso"/>
        <s v="Medford"/>
        <s v="Columbus"/>
        <s v="Elmhurst"/>
        <s v="Wilmington"/>
        <s v="Margate"/>
        <s v="Yonkers"/>
        <s v="Des Moines"/>
        <s v="Denver"/>
        <s v="Royal Oak"/>
        <s v="Roseville"/>
        <s v="Calgary"/>
        <s v="Huntington Beach"/>
        <s v="Logan"/>
        <s v="Jacksonville"/>
        <s v="Tampa"/>
        <s v="Raleigh"/>
        <s v="Lakeville"/>
        <s v="Jackson"/>
        <s v="Burbank"/>
        <s v="Lakeland"/>
        <s v="Hamilton"/>
        <s v="Knoxville"/>
        <s v="Asheville"/>
        <s v="Tucson"/>
        <s v="Greensboro"/>
        <s v="Portage"/>
        <s v="Delray Beach"/>
        <s v="Fresno"/>
        <s v="Pomona"/>
        <s v="Albuquerque"/>
        <s v="Plano"/>
        <s v="Long Beach"/>
        <s v="Brownsville"/>
        <s v="Apple Valley"/>
        <s v="Revere"/>
        <s v="Vallejo"/>
        <s v="Virginia Beach"/>
        <s v="Decatur"/>
        <s v="Dearborn Heights"/>
        <s v="Lancaster"/>
        <s v="Mobile"/>
        <s v="Marietta"/>
        <s v="Glendale"/>
        <s v="Toledo"/>
        <s v="Chandler"/>
        <s v="Austin"/>
        <s v="Great Falls"/>
        <s v="Lewiston"/>
        <s v="Lodi"/>
        <s v="Redondo Beach"/>
        <s v="Bloomington"/>
        <s v="Baltimore"/>
        <s v="San Jose"/>
        <s v="Troy"/>
        <s v="San Gabriel"/>
        <s v="Jamestown"/>
        <s v="Lake Charles"/>
        <s v="Memphis"/>
        <s v="Rochester"/>
        <s v="Louisville"/>
        <s v="Appleton"/>
        <s v="Middletown"/>
        <s v="San Antonio"/>
        <s v="Freeport"/>
        <s v="Lawrence"/>
        <s v="Kent"/>
        <s v="Watertown"/>
        <s v="Fort Worth"/>
        <s v="Milwaukee"/>
        <s v="Franklin"/>
        <s v="West Jordan"/>
        <s v="Hialeah"/>
        <s v="Oakland"/>
        <s v="Eau Claire"/>
        <s v="Cleveland"/>
        <s v="Akron"/>
        <s v="Midland"/>
        <s v="Vancouver"/>
        <s v="San Marcos"/>
        <s v="Montreal"/>
        <s v="Bellevue"/>
        <s v="Murray"/>
        <s v="Buffalo Grove"/>
        <s v="Lakewood"/>
        <s v="Little Rock"/>
        <s v="Orem"/>
        <s v="Peoria"/>
        <s v="Aurora"/>
        <s v="Bristol"/>
        <s v="Harrisonburg"/>
        <s v="Hempstead"/>
        <s v="Mishawaka"/>
        <s v="Halifax"/>
        <s v="Lawton"/>
        <s v="Waynesboro"/>
        <s v="Meriden"/>
        <s v="Pueblo"/>
        <s v="Chester"/>
        <s v="Minneapolis"/>
        <s v="Phoenix"/>
        <s v="Salem"/>
        <s v="Southaven"/>
        <s v="Cincinnati"/>
        <s v="Deltona"/>
        <s v="Plainfield"/>
        <s v="Palm Coast"/>
        <s v="El Cajon"/>
        <s v="Buffalo"/>
        <s v="Niagara Falls"/>
        <s v="Hackensack"/>
        <s v="League City"/>
        <s v="Sioux Falls"/>
        <s v="New Rochelle"/>
        <s v="Riverside"/>
        <s v="Omaha"/>
        <s v="Draper"/>
        <s v="Atlanta"/>
        <s v="Apopka"/>
        <s v="Charlotte"/>
        <s v="Bangor"/>
        <s v="Pleasant Grove"/>
        <s v="Texas City"/>
        <s v="Trenton"/>
        <s v="Vacaville"/>
        <s v="Hollywood"/>
        <s v="Fairfield"/>
        <s v="Hampton"/>
        <s v="Saint Charles"/>
        <s v="North Miami"/>
        <s v="Grand Rapids"/>
        <s v="Owensboro"/>
        <s v="Oceanside"/>
        <s v="Billings"/>
        <s v="Santa Fe"/>
        <s v="Fayetteville"/>
        <s v="Bowling Green"/>
        <s v="Santa Clara"/>
        <s v="Tulsa"/>
        <s v="Oswego"/>
        <s v="Macon"/>
        <s v="Tyler"/>
        <s v="Pasco"/>
        <s v="Greenville"/>
        <s v="Lowell"/>
        <s v="Gresham"/>
        <s v="Clifton"/>
        <s v="Oxnard"/>
        <s v="Cary"/>
        <s v="Olathe"/>
        <s v="Odessa"/>
        <s v="Tempe"/>
        <s v="Corpus Christi"/>
        <s v="Chula Vista"/>
        <s v="Garland"/>
        <s v="Boca Raton"/>
        <s v="Mesquite"/>
        <s v="Boynton Beach"/>
        <s v="Clarksville"/>
        <s v="Reno"/>
        <s v="Evanston"/>
        <s v="Durham"/>
        <s v="Edmonton"/>
        <s v="Indianapolis"/>
        <s v="Manteca"/>
        <s v="Pasadena"/>
        <s v="Mount Vernon"/>
        <s v="Edmonds"/>
        <s v="Everett"/>
        <s v="Parma"/>
        <s v="Beaumont"/>
        <s v="Montgomery"/>
        <s v="Texarkana"/>
        <s v="Newport News"/>
        <s v="Rancho Cucamonga"/>
        <s v="Rock Hill"/>
        <s v="Fort Lauderdale"/>
        <s v="Garden City"/>
        <s v="Avondale"/>
        <s v="Lorain"/>
        <s v="Cranston"/>
        <s v="Orange"/>
        <s v="Mason"/>
        <s v="Portland"/>
        <s v="Medina"/>
        <s v="Irving"/>
        <s v="Nashville"/>
        <s v="Wausau"/>
        <s v="Redding"/>
        <s v="Madison"/>
        <s v="Reading"/>
        <s v="Carrollton"/>
        <s v="Johnson City"/>
        <s v="Manhattan"/>
        <s v="Cedar Hill"/>
        <s v="Moorhead"/>
        <s v="Provo"/>
        <s v="Des Plaines"/>
        <s v="Salt Lake City"/>
        <s v="Coon Rapids"/>
        <s v="Monroe"/>
        <s v="Bolingbrook"/>
        <s v="Sacramento"/>
        <s v="St. John's"/>
        <s v="Saint Louis"/>
        <s v="Woonsocket"/>
        <s v="Brentwood"/>
        <s v="Utica"/>
        <s v="Tigard"/>
        <s v="Skokie"/>
        <s v="Orlando"/>
        <s v="Sandy Springs"/>
        <s v="Moncton"/>
        <s v="Clinton"/>
        <s v="Oklahoma City"/>
        <s v="Gilbert"/>
        <s v="Olympia"/>
        <s v="Mesa"/>
        <s v="Caldwell"/>
        <s v="Marion"/>
        <s v="Florence"/>
        <s v="Thornton"/>
        <s v="Grand Prairie"/>
        <s v="Port Arthur"/>
        <s v="Colorado Springs"/>
        <s v="Beverly"/>
        <s v="Anaheim"/>
        <s v="Quebec City"/>
        <s v="Cottage Grove"/>
        <s v="Charlottetown"/>
        <s v="Taylor"/>
        <s v="Providence"/>
        <s v="Baytown"/>
        <s v="Woodbury"/>
        <s v="Bartlett"/>
        <s v="Park Ridge"/>
        <s v="Bozeman"/>
        <s v="West Palm Beach"/>
        <s v="Rome"/>
        <s v="Suffolk"/>
        <s v="Kenosha"/>
        <s v="Perth Amboy"/>
        <s v="Hot Springs"/>
        <s v="Las Cruces"/>
        <s v="Sterling Heights"/>
        <s v="Leominster"/>
        <s v="Altoona"/>
        <s v="Coppell"/>
        <s v="Bethlehem"/>
        <s v="New Castle"/>
        <s v="Plantation"/>
        <s v="Chico"/>
        <s v="Lehi"/>
        <s v="Auburn"/>
        <s v="San Bernardino"/>
        <s v="Thousand Oaks"/>
        <s v="Coral Springs"/>
        <s v="Covington"/>
        <s v="Normal"/>
        <s v="Lansing"/>
        <s v="Spokane"/>
        <s v="Norwich"/>
        <s v="Farmington"/>
        <s v="Norfolk"/>
        <s v="New Albany"/>
        <s v="Mcallen"/>
        <s v="Santa Maria"/>
        <s v="Daytona Beach"/>
        <s v="Washington"/>
        <s v="Tinley Park"/>
        <s v="Allen"/>
        <s v="Cuyahoga Falls"/>
        <s v="Camarillo"/>
        <s v="Wilson"/>
        <s v="Frankfort"/>
        <s v="Haltom City"/>
        <s v="Wichita"/>
        <s v="Manchester"/>
        <s v="Paterson"/>
        <s v="Pocatello"/>
        <s v="Layton"/>
        <s v="East Point"/>
        <s v="Carol Stream"/>
        <s v="Vineland"/>
        <s v="Holyoke"/>
        <s v="Amarillo"/>
        <s v="Bakersfield"/>
        <s v="Port Saint Lucie"/>
        <s v="Highland Park"/>
        <s v="South Bend"/>
        <s v="Hattiesburg"/>
        <s v="Kirkwood"/>
        <s v="Boise"/>
        <s v="Eagan"/>
        <s v="Redmond"/>
        <s v="Yucaipa"/>
        <s v="New Bedford"/>
        <s v="Allentown"/>
        <s v="Murrieta"/>
        <s v="Bedford"/>
        <s v="Holland"/>
        <s v="Charlottesville"/>
        <s v="Tamarac"/>
        <s v="La Quinta"/>
        <s v="Redlands"/>
        <s v="North Charleston"/>
        <s v="Quincy"/>
        <s v="Lincoln Park"/>
        <s v="Dubuque"/>
        <s v="Broken Arrow"/>
        <s v="Rockford"/>
        <s v="Murfreesboro"/>
        <s v="Bayonne"/>
        <s v="Cambridge"/>
        <s v="Hillsboro"/>
        <s v="Rockville"/>
        <s v="Warner Robins"/>
        <s v="Ann Arbor"/>
        <s v="Santa Barbara"/>
        <s v="Noblesville"/>
        <s v="Orland Park"/>
        <s v="Sparks"/>
        <s v="Salinas"/>
        <s v="Conway"/>
        <s v="Burlington"/>
        <s v="Lebanon"/>
        <s v="Helena"/>
        <s v="Rio Rancho"/>
        <s v="Frisco"/>
        <s v="Morristown"/>
        <s v="Lake Elsinore"/>
        <s v="Pembroke Pines"/>
        <s v="Champaign"/>
        <s v="Santa Ana"/>
        <s v="Dearborn"/>
        <s v="Tallahassee"/>
        <s v="Temecula"/>
        <s v="Costa Mesa"/>
        <s v="Glenview"/>
        <s v="Bullhead City"/>
        <s v="Lindenhurst"/>
        <s v="Superior"/>
        <s v="Dublin"/>
        <s v="Visalia"/>
        <s v="Missoula"/>
        <s v="Gaithersburg"/>
        <s v="Longview"/>
        <s v="Westfield"/>
        <s v="Gulfport"/>
        <s v="Atlantic City"/>
        <s v="Sierra Vista"/>
        <s v="Chattanooga"/>
        <s v="Belleville"/>
        <s v="La Crosse"/>
        <s v="Round Rock"/>
        <s v="Andover"/>
        <s v="Milford"/>
        <s v="Harlingen"/>
        <s v="Redwood City"/>
        <s v="Bryan"/>
        <s v="Malden"/>
        <s v="Littleton"/>
        <s v="Saint Peters"/>
        <s v="Norman"/>
        <s v="Grapevine"/>
        <s v="Gastonia"/>
        <s v="Jefferson City"/>
        <s v="San Clemente"/>
        <s v="Hesperia"/>
        <s v="Encinitas"/>
        <s v="Yuma"/>
        <s v="Waterbury"/>
        <s v="Warwick"/>
        <s v="Passaic"/>
        <s v="Parker"/>
        <s v="Longmont"/>
        <s v="York"/>
        <s v="Broomfield"/>
        <s v="Winnipeg"/>
        <s v="Pensacola"/>
        <s v="Hendersonville"/>
        <s v="Kenner"/>
        <s v="West Allis"/>
        <s v="Davis"/>
        <s v="Edinburg"/>
        <s v="Fort Collins"/>
        <s v="Sheboygan"/>
        <s v="Pharr"/>
        <s v="Englewood"/>
        <s v="Waco"/>
        <s v="Waukesha"/>
        <s v="Georgetown"/>
        <s v="Cedar Rapids"/>
        <s v="Saint Paul"/>
        <s v="Thomasville"/>
        <s v="Wheeling"/>
        <s v="Stockton"/>
        <s v="Arvada"/>
        <s v="Twin Falls"/>
        <s v="Laguna Niguel"/>
        <s v="Marlborough"/>
        <s v="Woodland"/>
        <s v="Regina"/>
        <s v="Iowa City"/>
        <s v="La Porte"/>
        <s v="Lake Forest"/>
        <s v="Coral Gables"/>
        <s v="The Colony"/>
        <s v="Marysville"/>
        <s v="Bridgeton"/>
        <s v="San Luis Obispo"/>
        <s v="Conroe"/>
        <s v="Urbandale"/>
        <s v="Eugene"/>
        <s v="Cheyenne"/>
        <s v="Arlington Heights"/>
        <s v="Carlsbad"/>
        <s v="Montebello"/>
        <s v="Edmond"/>
        <s v="Shelton"/>
        <s v="East Orange"/>
        <s v="Overland Park"/>
        <s v="Hickory"/>
        <s v="San Angelo"/>
        <s v="Morgan Hill"/>
        <s v="Antioch"/>
        <s v="Richardson"/>
        <s v="Fremont"/>
        <s v="Greenwood"/>
        <s v="Homestead"/>
        <s v="Torrance"/>
        <s v="Goldsboro"/>
        <s v="Nashua"/>
        <s v="Deer Park"/>
        <s v="Tuscaloosa"/>
        <s v="Ormond Beach"/>
        <s v="Keller"/>
        <s v="Hoover"/>
        <s v="Muskogee"/>
        <s v="Rogers"/>
        <s v="Pompano Beach"/>
        <s v="Oak Park"/>
        <s v="New Brunswick"/>
        <s v="Greeley"/>
        <s v="Kissimmee"/>
        <s v="Sanford"/>
        <s v="Danville"/>
        <s v="Westminster"/>
        <s v="Mansfield"/>
        <s v="Fargo"/>
        <s v="Laurel"/>
        <s v="Bellingham"/>
        <s v="Missouri City"/>
        <s v="Pearland"/>
        <s v="Rochester Hills"/>
        <s v="Maple Grove"/>
        <s v="Chapel Hill"/>
        <s v="Commerce City"/>
        <s v="Citrus Heights"/>
        <s v="Pico Rivera"/>
        <s v="San Mateo"/>
        <s v="Waterloo"/>
        <s v="Elkhart"/>
        <s v="Loveland"/>
        <s v="Inglewood"/>
        <s v="La Mesa"/>
        <s v="Modesto"/>
        <s v="Independence"/>
        <s v="Grand Island"/>
        <s v="Clovis"/>
        <s v="Melbourne"/>
        <s v="Pine Bluff"/>
        <s v="Saint Cloud"/>
        <s v="Miramar"/>
        <s v="Mentor"/>
        <s v="Meridian"/>
        <s v="Springdale"/>
        <s v="Sunnyvale"/>
        <s v="Coachella"/>
        <s v="Aberdeen"/>
        <s v="Jupiter"/>
        <s v="Grove City"/>
        <s v="Elyria"/>
        <s v="Hagerstown"/>
        <s v="Saginaw"/>
        <s v="College Station"/>
        <s v="Ontario"/>
        <s v="Renton"/>
        <s v="Canton"/>
        <s v="Summerville"/>
        <s v="Gladstone"/>
        <s v="Whittier"/>
        <s v="Palatine"/>
        <s v="Abilene"/>
        <s v="Port Orange"/>
        <s v="Danbury"/>
      </sharedItems>
    </cacheField>
    <cacheField name="Estado" numFmtId="0">
      <sharedItems count="59">
        <s v="Texas"/>
        <s v="Illinois"/>
        <s v="Pennsylvania"/>
        <s v="Georgia"/>
        <s v="California"/>
        <s v="Kentucky"/>
        <s v="Virginia"/>
        <s v="Delaware"/>
        <s v="Louisiana"/>
        <s v="Ohio"/>
        <s v="South Carolina"/>
        <s v="Oregon"/>
        <s v="Arizona"/>
        <s v="Arkansas"/>
        <s v="Tennessee"/>
        <s v="Michigan"/>
        <s v="Ontario"/>
        <s v="Florida"/>
        <s v="Nevada"/>
        <s v="Indiana"/>
        <s v="South Dakota"/>
        <s v="New York"/>
        <s v="Wisconsin"/>
        <s v="Washington"/>
        <s v="New Jersey"/>
        <s v="Missouri"/>
        <s v="North Carolina"/>
        <s v="Colorado"/>
        <s v="Alberta"/>
        <s v="Utah"/>
        <s v="Minnesota"/>
        <s v="Mississippi"/>
        <s v="Iowa"/>
        <s v="New Mexico"/>
        <s v="Massachusetts"/>
        <s v="Alabama"/>
        <s v="Montana"/>
        <s v="Idaho"/>
        <s v="Maryland"/>
        <s v="Connecticut"/>
        <s v="British Columbia"/>
        <s v="New Hampshire"/>
        <s v="Quebec"/>
        <s v="Nova Scotia"/>
        <s v="Oklahoma"/>
        <s v="Nebraska"/>
        <s v="Maine"/>
        <s v="Kansas"/>
        <s v="Rhode Island"/>
        <s v="Newfoundland and Labrador"/>
        <s v="New Brunswick"/>
        <s v="Prince Edward Island"/>
        <s v="District of Columbia"/>
        <s v="Vermont"/>
        <s v="Manitoba"/>
        <s v="Saskatchewan"/>
        <s v="Wyoming"/>
        <s v="North Dakota"/>
        <s v="West Virginia"/>
      </sharedItems>
    </cacheField>
    <cacheField name="Código Postal" numFmtId="0">
      <sharedItems containsMixedTypes="1" containsNumber="1" containsInteger="1" minValue="1040" maxValue="99301"/>
    </cacheField>
    <cacheField name="División" numFmtId="0">
      <sharedItems count="3">
        <s v="Chocolate"/>
        <s v="Other"/>
        <s v="Sugar"/>
      </sharedItems>
    </cacheField>
    <cacheField name="Región" numFmtId="0">
      <sharedItems count="4">
        <s v="Interior"/>
        <s v="Atlantic"/>
        <s v="Gulf"/>
        <s v="Pacific"/>
      </sharedItems>
    </cacheField>
    <cacheField name="ID Producto" numFmtId="0">
      <sharedItems/>
    </cacheField>
    <cacheField name="Nombre del Producto" numFmtId="0">
      <sharedItems count="15">
        <s v="Wonka Bar - Milk Chocolate"/>
        <s v="Wonka Bar - Triple Dazzle Caramel"/>
        <s v="Wonka Bar - Nutty Crunch Surprise"/>
        <s v="Wonka Bar -Scrumdiddlyumptious"/>
        <s v="Wonka Bar - Fudge Mallows"/>
        <s v="Wonka Gum"/>
        <s v="Kazookles"/>
        <s v="Lickable Wallpaper"/>
        <s v="Fizzy Lifting Drinks"/>
        <s v="Laffy Taffy"/>
        <s v="SweeTARTS"/>
        <s v="Nerds"/>
        <s v="Hair Toffee"/>
        <s v="Everlasting Gobstopper"/>
        <s v="Fun Dip"/>
      </sharedItems>
    </cacheField>
    <cacheField name="Ventas" numFmtId="44">
      <sharedItems containsSemiMixedTypes="0" containsString="0" containsNumber="1" minValue="1.25" maxValue="260" count="88">
        <n v="6.5"/>
        <n v="7.5"/>
        <n v="10.47"/>
        <n v="10.8"/>
        <n v="11.25"/>
        <n v="9.75"/>
        <n v="32.4"/>
        <n v="6.98"/>
        <n v="13"/>
        <n v="7.2"/>
        <n v="26.25"/>
        <n v="3.25"/>
        <n v="1.25"/>
        <n v="17.45"/>
        <n v="21.6"/>
        <n v="20.94"/>
        <n v="5"/>
        <n v="18"/>
        <n v="22.5"/>
        <n v="13.96"/>
        <n v="18.75"/>
        <n v="36"/>
        <n v="3.49"/>
        <n v="16.25"/>
        <n v="15"/>
        <n v="3.6"/>
        <n v="25.2"/>
        <n v="2.5"/>
        <n v="3.75"/>
        <n v="19.5"/>
        <n v="45.5"/>
        <n v="14.4"/>
        <n v="60"/>
        <n v="27.92"/>
        <n v="48.86"/>
        <n v="26"/>
        <n v="39"/>
        <n v="37.5"/>
        <n v="22.75"/>
        <n v="80"/>
        <n v="11.94"/>
        <n v="100"/>
        <n v="6.25"/>
        <n v="29.25"/>
        <n v="28.8"/>
        <n v="260"/>
        <n v="35.75"/>
        <n v="24.43"/>
        <n v="31.41"/>
        <n v="40"/>
        <n v="30"/>
        <n v="33.75"/>
        <n v="41.25"/>
        <n v="39.6"/>
        <n v="13.75"/>
        <n v="48.75"/>
        <n v="45.37"/>
        <n v="46.8"/>
        <n v="4.5"/>
        <n v="140"/>
        <n v="180"/>
        <n v="120"/>
        <n v="8.75"/>
        <n v="38.39"/>
        <n v="43.2"/>
        <n v="3"/>
        <n v="32.5"/>
        <n v="160"/>
        <n v="6"/>
        <n v="52.5"/>
        <n v="10"/>
        <n v="1.99"/>
        <n v="12.5"/>
        <n v="34.9"/>
        <n v="20"/>
        <n v="50.4"/>
        <n v="45"/>
        <n v="3.98"/>
        <n v="42.25"/>
        <n v="200"/>
        <n v="1.5"/>
        <n v="220"/>
        <n v="9"/>
        <n v="9.9499999999999993"/>
        <n v="41.88"/>
        <n v="10.5"/>
        <n v="5.97"/>
        <n v="7.96"/>
      </sharedItems>
    </cacheField>
    <cacheField name="Unidades" numFmtId="1">
      <sharedItems containsSemiMixedTypes="0" containsString="0" containsNumber="1" containsInteger="1" minValue="1" maxValue="14"/>
    </cacheField>
    <cacheField name="Beneficio" numFmtId="44">
      <sharedItems containsSemiMixedTypes="0" containsString="0" containsNumber="1" minValue="0.25" maxValue="130"/>
    </cacheField>
    <cacheField name="Costo" numFmtId="44">
      <sharedItems containsSemiMixedTypes="0" containsString="0" containsNumber="1" minValue="0.6" maxValue="130"/>
    </cacheField>
    <cacheField name="Tardanza del Envío en Días" numFmtId="1">
      <sharedItems containsSemiMixedTypes="0" containsString="0" containsNumber="1" containsInteger="1" minValue="10" maxValue="21"/>
    </cacheField>
    <cacheField name="Año" numFmtId="0">
      <sharedItems containsSemiMixedTypes="0" containsString="0" containsNumber="1" containsInteger="1" minValue="2021" maxValue="2024" count="4">
        <n v="2021"/>
        <n v="2022"/>
        <n v="2023"/>
        <n v="2024"/>
      </sharedItems>
    </cacheField>
    <cacheField name="Fábrica" numFmtId="0">
      <sharedItems/>
    </cacheField>
    <cacheField name="Úbicación Fábrica" numFmtId="0">
      <sharedItems count="5">
        <s v="Georgia"/>
        <s v="Arizona"/>
        <s v="Illinois"/>
        <s v="Tennessee"/>
        <s v="Minnesota"/>
      </sharedItems>
    </cacheField>
  </cacheFields>
  <extLst>
    <ext xmlns:x14="http://schemas.microsoft.com/office/spreadsheetml/2009/9/main" uri="{725AE2AE-9491-48be-B2B4-4EB974FC3084}">
      <x14:pivotCacheDefinition pivotCacheId="302818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49">
  <r>
    <s v="US-2021-103800-CHO-MIL-31000"/>
    <d v="2021-01-03T00:00:00"/>
    <d v="2021-01-17T00:00:00"/>
    <x v="0"/>
    <n v="103800"/>
    <s v="United States"/>
    <x v="0"/>
    <x v="0"/>
    <n v="77095"/>
    <x v="0"/>
    <x v="0"/>
    <s v="CHO-MIL-31000"/>
    <x v="0"/>
    <x v="0"/>
    <n v="2"/>
    <n v="4.22"/>
    <n v="2.2799999999999998"/>
    <n v="14"/>
    <x v="0"/>
    <s v="Wicked Choccy's"/>
    <x v="0"/>
  </r>
  <r>
    <s v="US-2021-112326-CHO-TRI-54000"/>
    <d v="2021-01-04T00:00:00"/>
    <d v="2021-01-18T00:00:00"/>
    <x v="0"/>
    <n v="112326"/>
    <s v="United States"/>
    <x v="1"/>
    <x v="1"/>
    <n v="60540"/>
    <x v="0"/>
    <x v="0"/>
    <s v="CHO-TRI-54000"/>
    <x v="1"/>
    <x v="1"/>
    <n v="2"/>
    <n v="4.9000000000000004"/>
    <n v="2.6"/>
    <n v="14"/>
    <x v="0"/>
    <s v="Wicked Choccy's"/>
    <x v="0"/>
  </r>
  <r>
    <s v="US-2021-112326-CHO-NUT-13000"/>
    <d v="2021-01-04T00:00:00"/>
    <d v="2021-01-18T00:00:00"/>
    <x v="0"/>
    <n v="112326"/>
    <s v="United States"/>
    <x v="1"/>
    <x v="1"/>
    <n v="60540"/>
    <x v="0"/>
    <x v="0"/>
    <s v="CHO-NUT-13000"/>
    <x v="2"/>
    <x v="2"/>
    <n v="3"/>
    <n v="7.47"/>
    <n v="3"/>
    <n v="14"/>
    <x v="0"/>
    <s v="Lot's O' Nuts"/>
    <x v="1"/>
  </r>
  <r>
    <s v="US-2021-112326-CHO-SCR-58000"/>
    <d v="2021-01-04T00:00:00"/>
    <d v="2021-01-18T00:00:00"/>
    <x v="0"/>
    <n v="112326"/>
    <s v="United States"/>
    <x v="1"/>
    <x v="1"/>
    <n v="60540"/>
    <x v="0"/>
    <x v="0"/>
    <s v="CHO-SCR-58000"/>
    <x v="3"/>
    <x v="3"/>
    <n v="3"/>
    <n v="7.5"/>
    <n v="3.3"/>
    <n v="14"/>
    <x v="0"/>
    <s v="Lot's O' Nuts"/>
    <x v="1"/>
  </r>
  <r>
    <s v="US-2021-141817-CHO-TRI-54000"/>
    <d v="2021-01-05T00:00:00"/>
    <d v="2021-01-22T00:00:00"/>
    <x v="0"/>
    <n v="141817"/>
    <s v="United States"/>
    <x v="2"/>
    <x v="2"/>
    <n v="19143"/>
    <x v="0"/>
    <x v="1"/>
    <s v="CHO-TRI-54000"/>
    <x v="1"/>
    <x v="4"/>
    <n v="3"/>
    <n v="7.35"/>
    <n v="3.9"/>
    <n v="17"/>
    <x v="0"/>
    <s v="Wicked Choccy's"/>
    <x v="0"/>
  </r>
  <r>
    <s v="US-2021-106054-CHO-MIL-31000"/>
    <d v="2021-01-06T00:00:00"/>
    <d v="2021-01-17T00:00:00"/>
    <x v="1"/>
    <n v="106054"/>
    <s v="United States"/>
    <x v="3"/>
    <x v="3"/>
    <n v="30605"/>
    <x v="0"/>
    <x v="2"/>
    <s v="CHO-MIL-31000"/>
    <x v="0"/>
    <x v="5"/>
    <n v="3"/>
    <n v="6.33"/>
    <n v="3.42"/>
    <n v="11"/>
    <x v="0"/>
    <s v="Wicked Choccy's"/>
    <x v="0"/>
  </r>
  <r>
    <s v="US-2021-130813-CHO-MIL-31000"/>
    <d v="2021-01-06T00:00:00"/>
    <d v="2021-01-18T00:00:00"/>
    <x v="2"/>
    <n v="130813"/>
    <s v="United States"/>
    <x v="4"/>
    <x v="4"/>
    <n v="90049"/>
    <x v="0"/>
    <x v="3"/>
    <s v="CHO-MIL-31000"/>
    <x v="0"/>
    <x v="5"/>
    <n v="3"/>
    <n v="6.33"/>
    <n v="3.42"/>
    <n v="12"/>
    <x v="0"/>
    <s v="Wicked Choccy's"/>
    <x v="0"/>
  </r>
  <r>
    <s v="US-2021-167199-CHO-SCR-58000"/>
    <d v="2021-01-06T00:00:00"/>
    <d v="2021-01-20T00:00:00"/>
    <x v="0"/>
    <n v="167199"/>
    <s v="United States"/>
    <x v="5"/>
    <x v="5"/>
    <n v="42420"/>
    <x v="0"/>
    <x v="2"/>
    <s v="CHO-SCR-58000"/>
    <x v="3"/>
    <x v="6"/>
    <n v="9"/>
    <n v="22.5"/>
    <n v="9.9"/>
    <n v="14"/>
    <x v="0"/>
    <s v="Lot's O' Nuts"/>
    <x v="1"/>
  </r>
  <r>
    <s v="US-2021-167199-CHO-TRI-54000"/>
    <d v="2021-01-06T00:00:00"/>
    <d v="2021-01-20T00:00:00"/>
    <x v="0"/>
    <n v="167199"/>
    <s v="United States"/>
    <x v="5"/>
    <x v="5"/>
    <n v="42420"/>
    <x v="0"/>
    <x v="2"/>
    <s v="CHO-TRI-54000"/>
    <x v="1"/>
    <x v="1"/>
    <n v="2"/>
    <n v="4.9000000000000004"/>
    <n v="2.6"/>
    <n v="14"/>
    <x v="0"/>
    <s v="Wicked Choccy's"/>
    <x v="0"/>
  </r>
  <r>
    <s v="US-2021-167199-CHO-NUT-13000"/>
    <d v="2021-01-06T00:00:00"/>
    <d v="2021-01-20T00:00:00"/>
    <x v="0"/>
    <n v="167199"/>
    <s v="United States"/>
    <x v="5"/>
    <x v="5"/>
    <n v="42420"/>
    <x v="0"/>
    <x v="2"/>
    <s v="CHO-NUT-13000"/>
    <x v="2"/>
    <x v="7"/>
    <n v="2"/>
    <n v="4.9800000000000004"/>
    <n v="2"/>
    <n v="14"/>
    <x v="0"/>
    <s v="Lot's O' Nuts"/>
    <x v="1"/>
  </r>
  <r>
    <s v="US-2021-167199-CHO-MIL-31000"/>
    <d v="2021-01-06T00:00:00"/>
    <d v="2021-01-20T00:00:00"/>
    <x v="0"/>
    <n v="167199"/>
    <s v="United States"/>
    <x v="5"/>
    <x v="5"/>
    <n v="42420"/>
    <x v="0"/>
    <x v="2"/>
    <s v="CHO-MIL-31000"/>
    <x v="0"/>
    <x v="8"/>
    <n v="4"/>
    <n v="8.44"/>
    <n v="4.5599999999999996"/>
    <n v="14"/>
    <x v="0"/>
    <s v="Wicked Choccy's"/>
    <x v="0"/>
  </r>
  <r>
    <s v="US-2021-167199-CHO-FUD-51000"/>
    <d v="2021-01-06T00:00:00"/>
    <d v="2021-01-20T00:00:00"/>
    <x v="0"/>
    <n v="167199"/>
    <s v="United States"/>
    <x v="5"/>
    <x v="5"/>
    <n v="42420"/>
    <x v="0"/>
    <x v="2"/>
    <s v="CHO-FUD-51000"/>
    <x v="4"/>
    <x v="9"/>
    <n v="2"/>
    <n v="4.8"/>
    <n v="2.4"/>
    <n v="14"/>
    <x v="0"/>
    <s v="Lot's O' Nuts"/>
    <x v="1"/>
  </r>
  <r>
    <s v="US-2021-105417-CHO-MIL-31000"/>
    <d v="2021-01-07T00:00:00"/>
    <d v="2021-01-22T00:00:00"/>
    <x v="0"/>
    <n v="105417"/>
    <s v="United States"/>
    <x v="6"/>
    <x v="0"/>
    <n v="77340"/>
    <x v="0"/>
    <x v="0"/>
    <s v="CHO-MIL-31000"/>
    <x v="0"/>
    <x v="5"/>
    <n v="3"/>
    <n v="6.33"/>
    <n v="3.42"/>
    <n v="15"/>
    <x v="0"/>
    <s v="Wicked Choccy's"/>
    <x v="0"/>
  </r>
  <r>
    <s v="US-2021-105417-CHO-TRI-54000"/>
    <d v="2021-01-07T00:00:00"/>
    <d v="2021-01-22T00:00:00"/>
    <x v="0"/>
    <n v="105417"/>
    <s v="United States"/>
    <x v="6"/>
    <x v="0"/>
    <n v="77340"/>
    <x v="0"/>
    <x v="0"/>
    <s v="CHO-TRI-54000"/>
    <x v="1"/>
    <x v="10"/>
    <n v="7"/>
    <n v="17.149999999999999"/>
    <n v="9.1"/>
    <n v="15"/>
    <x v="0"/>
    <s v="Wicked Choccy's"/>
    <x v="0"/>
  </r>
  <r>
    <s v="US-2021-135405-CHO-TRI-54000"/>
    <d v="2021-01-09T00:00:00"/>
    <d v="2021-01-23T00:00:00"/>
    <x v="0"/>
    <n v="135405"/>
    <s v="United States"/>
    <x v="7"/>
    <x v="0"/>
    <n v="78041"/>
    <x v="0"/>
    <x v="0"/>
    <s v="CHO-TRI-54000"/>
    <x v="1"/>
    <x v="1"/>
    <n v="2"/>
    <n v="4.9000000000000004"/>
    <n v="2.6"/>
    <n v="14"/>
    <x v="0"/>
    <s v="Wicked Choccy's"/>
    <x v="0"/>
  </r>
  <r>
    <s v="US-2021-149020-CHO-MIL-31000"/>
    <d v="2021-01-10T00:00:00"/>
    <d v="2021-01-25T00:00:00"/>
    <x v="0"/>
    <n v="149020"/>
    <s v="United States"/>
    <x v="8"/>
    <x v="6"/>
    <n v="22153"/>
    <x v="0"/>
    <x v="2"/>
    <s v="CHO-MIL-31000"/>
    <x v="0"/>
    <x v="11"/>
    <n v="1"/>
    <n v="2.11"/>
    <n v="1.1399999999999999"/>
    <n v="15"/>
    <x v="0"/>
    <s v="Wicked Choccy's"/>
    <x v="0"/>
  </r>
  <r>
    <s v="US-2021-149020-OTH-GUM-21000"/>
    <d v="2021-01-10T00:00:00"/>
    <d v="2021-01-25T00:00:00"/>
    <x v="0"/>
    <n v="149020"/>
    <s v="United States"/>
    <x v="8"/>
    <x v="6"/>
    <n v="22153"/>
    <x v="1"/>
    <x v="2"/>
    <s v="OTH-GUM-21000"/>
    <x v="5"/>
    <x v="12"/>
    <n v="1"/>
    <n v="0.65"/>
    <n v="0.6"/>
    <n v="15"/>
    <x v="0"/>
    <s v="Secret Factory"/>
    <x v="2"/>
  </r>
  <r>
    <s v="US-2021-130092-CHO-MIL-31000"/>
    <d v="2021-01-11T00:00:00"/>
    <d v="2021-01-24T00:00:00"/>
    <x v="1"/>
    <n v="130092"/>
    <s v="United States"/>
    <x v="9"/>
    <x v="7"/>
    <n v="19901"/>
    <x v="0"/>
    <x v="1"/>
    <s v="CHO-MIL-31000"/>
    <x v="0"/>
    <x v="0"/>
    <n v="2"/>
    <n v="4.22"/>
    <n v="2.2799999999999998"/>
    <n v="13"/>
    <x v="0"/>
    <s v="Wicked Choccy's"/>
    <x v="0"/>
  </r>
  <r>
    <s v="US-2021-157147-CHO-MIL-31000"/>
    <d v="2021-01-13T00:00:00"/>
    <d v="2021-01-28T00:00:00"/>
    <x v="0"/>
    <n v="157147"/>
    <s v="United States"/>
    <x v="10"/>
    <x v="4"/>
    <n v="94109"/>
    <x v="0"/>
    <x v="3"/>
    <s v="CHO-MIL-31000"/>
    <x v="0"/>
    <x v="5"/>
    <n v="3"/>
    <n v="6.33"/>
    <n v="3.42"/>
    <n v="15"/>
    <x v="0"/>
    <s v="Wicked Choccy's"/>
    <x v="0"/>
  </r>
  <r>
    <s v="US-2021-157147-CHO-NUT-13000"/>
    <d v="2021-01-13T00:00:00"/>
    <d v="2021-01-28T00:00:00"/>
    <x v="0"/>
    <n v="157147"/>
    <s v="United States"/>
    <x v="10"/>
    <x v="4"/>
    <n v="94109"/>
    <x v="0"/>
    <x v="3"/>
    <s v="CHO-NUT-13000"/>
    <x v="2"/>
    <x v="13"/>
    <n v="5"/>
    <n v="12.45"/>
    <n v="5"/>
    <n v="15"/>
    <x v="0"/>
    <s v="Lot's O' Nuts"/>
    <x v="1"/>
  </r>
  <r>
    <s v="US-2021-162775-CHO-TRI-54000"/>
    <d v="2021-01-13T00:00:00"/>
    <d v="2021-01-25T00:00:00"/>
    <x v="2"/>
    <n v="162775"/>
    <s v="United States"/>
    <x v="11"/>
    <x v="8"/>
    <n v="71111"/>
    <x v="0"/>
    <x v="2"/>
    <s v="CHO-TRI-54000"/>
    <x v="1"/>
    <x v="4"/>
    <n v="3"/>
    <n v="7.35"/>
    <n v="3.9"/>
    <n v="12"/>
    <x v="0"/>
    <s v="Wicked Choccy's"/>
    <x v="0"/>
  </r>
  <r>
    <s v="US-2021-162775-OTH-KAZ-38000"/>
    <d v="2021-01-13T00:00:00"/>
    <d v="2021-01-25T00:00:00"/>
    <x v="2"/>
    <n v="162775"/>
    <s v="United States"/>
    <x v="11"/>
    <x v="8"/>
    <n v="71111"/>
    <x v="1"/>
    <x v="2"/>
    <s v="OTH-KAZ-38000"/>
    <x v="6"/>
    <x v="5"/>
    <n v="3"/>
    <n v="0.75"/>
    <n v="9"/>
    <n v="12"/>
    <x v="0"/>
    <s v="The Other Factory"/>
    <x v="3"/>
  </r>
  <r>
    <s v="US-2021-162775-CHO-MIL-31000"/>
    <d v="2021-01-13T00:00:00"/>
    <d v="2021-01-25T00:00:00"/>
    <x v="2"/>
    <n v="162775"/>
    <s v="United States"/>
    <x v="11"/>
    <x v="8"/>
    <n v="71111"/>
    <x v="0"/>
    <x v="2"/>
    <s v="CHO-MIL-31000"/>
    <x v="0"/>
    <x v="0"/>
    <n v="2"/>
    <n v="4.22"/>
    <n v="2.2799999999999998"/>
    <n v="12"/>
    <x v="0"/>
    <s v="Wicked Choccy's"/>
    <x v="0"/>
  </r>
  <r>
    <s v="US-2021-162775-CHO-SCR-58000"/>
    <d v="2021-01-13T00:00:00"/>
    <d v="2021-01-25T00:00:00"/>
    <x v="2"/>
    <n v="162775"/>
    <s v="United States"/>
    <x v="11"/>
    <x v="8"/>
    <n v="71111"/>
    <x v="0"/>
    <x v="2"/>
    <s v="CHO-SCR-58000"/>
    <x v="3"/>
    <x v="14"/>
    <n v="6"/>
    <n v="15"/>
    <n v="6.6"/>
    <n v="12"/>
    <x v="0"/>
    <s v="Lot's O' Nuts"/>
    <x v="1"/>
  </r>
  <r>
    <s v="US-2021-118192-CHO-SCR-58000"/>
    <d v="2021-01-13T00:00:00"/>
    <d v="2021-01-28T00:00:00"/>
    <x v="0"/>
    <n v="118192"/>
    <s v="United States"/>
    <x v="12"/>
    <x v="9"/>
    <n v="43055"/>
    <x v="0"/>
    <x v="1"/>
    <s v="CHO-SCR-58000"/>
    <x v="3"/>
    <x v="9"/>
    <n v="2"/>
    <n v="5"/>
    <n v="2.2000000000000002"/>
    <n v="15"/>
    <x v="0"/>
    <s v="Lot's O' Nuts"/>
    <x v="1"/>
  </r>
  <r>
    <s v="US-2021-109232-CHO-NUT-13000"/>
    <d v="2021-01-13T00:00:00"/>
    <d v="2021-01-26T00:00:00"/>
    <x v="2"/>
    <n v="109232"/>
    <s v="United States"/>
    <x v="13"/>
    <x v="10"/>
    <n v="29464"/>
    <x v="0"/>
    <x v="2"/>
    <s v="CHO-NUT-13000"/>
    <x v="2"/>
    <x v="15"/>
    <n v="6"/>
    <n v="14.94"/>
    <n v="6"/>
    <n v="13"/>
    <x v="0"/>
    <s v="Lot's O' Nuts"/>
    <x v="1"/>
  </r>
  <r>
    <s v="US-2021-149524-OTH-GUM-21000"/>
    <d v="2021-01-14T00:00:00"/>
    <d v="2021-01-25T00:00:00"/>
    <x v="1"/>
    <n v="149524"/>
    <s v="United States"/>
    <x v="2"/>
    <x v="2"/>
    <n v="19140"/>
    <x v="1"/>
    <x v="1"/>
    <s v="OTH-GUM-21000"/>
    <x v="5"/>
    <x v="16"/>
    <n v="4"/>
    <n v="2.6"/>
    <n v="2.4"/>
    <n v="11"/>
    <x v="0"/>
    <s v="Secret Factory"/>
    <x v="2"/>
  </r>
  <r>
    <s v="US-2021-103366-CHO-SCR-58000"/>
    <d v="2021-01-15T00:00:00"/>
    <d v="2021-01-27T00:00:00"/>
    <x v="1"/>
    <n v="103366"/>
    <s v="United States"/>
    <x v="14"/>
    <x v="3"/>
    <n v="30076"/>
    <x v="0"/>
    <x v="2"/>
    <s v="CHO-SCR-58000"/>
    <x v="3"/>
    <x v="17"/>
    <n v="5"/>
    <n v="12.5"/>
    <n v="5.5"/>
    <n v="12"/>
    <x v="0"/>
    <s v="Lot's O' Nuts"/>
    <x v="1"/>
  </r>
  <r>
    <s v="US-2021-115791-CHO-TRI-54000"/>
    <d v="2021-01-16T00:00:00"/>
    <d v="2021-01-28T00:00:00"/>
    <x v="2"/>
    <n v="115791"/>
    <s v="United States"/>
    <x v="2"/>
    <x v="2"/>
    <n v="19134"/>
    <x v="0"/>
    <x v="1"/>
    <s v="CHO-TRI-54000"/>
    <x v="1"/>
    <x v="18"/>
    <n v="6"/>
    <n v="14.7"/>
    <n v="7.8"/>
    <n v="12"/>
    <x v="0"/>
    <s v="Wicked Choccy's"/>
    <x v="0"/>
  </r>
  <r>
    <s v="US-2021-115791-CHO-FUD-51000"/>
    <d v="2021-01-16T00:00:00"/>
    <d v="2021-01-28T00:00:00"/>
    <x v="2"/>
    <n v="115791"/>
    <s v="United States"/>
    <x v="2"/>
    <x v="2"/>
    <n v="19134"/>
    <x v="0"/>
    <x v="1"/>
    <s v="CHO-FUD-51000"/>
    <x v="4"/>
    <x v="9"/>
    <n v="2"/>
    <n v="4.8"/>
    <n v="2.4"/>
    <n v="12"/>
    <x v="0"/>
    <s v="Lot's O' Nuts"/>
    <x v="1"/>
  </r>
  <r>
    <s v="US-2021-115791-CHO-SCR-58000"/>
    <d v="2021-01-16T00:00:00"/>
    <d v="2021-01-28T00:00:00"/>
    <x v="2"/>
    <n v="115791"/>
    <s v="United States"/>
    <x v="2"/>
    <x v="2"/>
    <n v="19134"/>
    <x v="0"/>
    <x v="1"/>
    <s v="CHO-SCR-58000"/>
    <x v="3"/>
    <x v="3"/>
    <n v="3"/>
    <n v="7.5"/>
    <n v="3.3"/>
    <n v="12"/>
    <x v="0"/>
    <s v="Lot's O' Nuts"/>
    <x v="1"/>
  </r>
  <r>
    <s v="US-2021-123477-CHO-NUT-13000"/>
    <d v="2021-01-18T00:00:00"/>
    <d v="2021-01-31T00:00:00"/>
    <x v="2"/>
    <n v="123477"/>
    <s v="United States"/>
    <x v="8"/>
    <x v="11"/>
    <n v="97477"/>
    <x v="0"/>
    <x v="3"/>
    <s v="CHO-NUT-13000"/>
    <x v="2"/>
    <x v="19"/>
    <n v="4"/>
    <n v="9.9600000000000009"/>
    <n v="4"/>
    <n v="13"/>
    <x v="0"/>
    <s v="Lot's O' Nuts"/>
    <x v="1"/>
  </r>
  <r>
    <s v="US-2021-146591-CHO-TRI-54000"/>
    <d v="2021-01-19T00:00:00"/>
    <d v="2021-01-30T00:00:00"/>
    <x v="1"/>
    <n v="146591"/>
    <s v="United States"/>
    <x v="15"/>
    <x v="12"/>
    <n v="85254"/>
    <x v="0"/>
    <x v="3"/>
    <s v="CHO-TRI-54000"/>
    <x v="1"/>
    <x v="20"/>
    <n v="5"/>
    <n v="12.25"/>
    <n v="6.5"/>
    <n v="11"/>
    <x v="0"/>
    <s v="Wicked Choccy's"/>
    <x v="0"/>
  </r>
  <r>
    <s v="US-2021-146591-CHO-FUD-51000"/>
    <d v="2021-01-19T00:00:00"/>
    <d v="2021-01-30T00:00:00"/>
    <x v="1"/>
    <n v="146591"/>
    <s v="United States"/>
    <x v="15"/>
    <x v="12"/>
    <n v="85254"/>
    <x v="0"/>
    <x v="3"/>
    <s v="CHO-FUD-51000"/>
    <x v="4"/>
    <x v="21"/>
    <n v="10"/>
    <n v="24"/>
    <n v="12"/>
    <n v="11"/>
    <x v="0"/>
    <s v="Lot's O' Nuts"/>
    <x v="1"/>
  </r>
  <r>
    <s v="US-2021-147627-CHO-TRI-54000"/>
    <d v="2021-01-20T00:00:00"/>
    <d v="2021-02-05T00:00:00"/>
    <x v="0"/>
    <n v="147627"/>
    <s v="United States"/>
    <x v="16"/>
    <x v="13"/>
    <n v="72401"/>
    <x v="0"/>
    <x v="2"/>
    <s v="CHO-TRI-54000"/>
    <x v="1"/>
    <x v="4"/>
    <n v="3"/>
    <n v="7.35"/>
    <n v="3.9"/>
    <n v="16"/>
    <x v="0"/>
    <s v="Wicked Choccy's"/>
    <x v="0"/>
  </r>
  <r>
    <s v="US-2021-147627-CHO-MIL-31000"/>
    <d v="2021-01-20T00:00:00"/>
    <d v="2021-02-05T00:00:00"/>
    <x v="0"/>
    <n v="147627"/>
    <s v="United States"/>
    <x v="16"/>
    <x v="13"/>
    <n v="72401"/>
    <x v="0"/>
    <x v="2"/>
    <s v="CHO-MIL-31000"/>
    <x v="0"/>
    <x v="8"/>
    <n v="4"/>
    <n v="8.44"/>
    <n v="4.5599999999999996"/>
    <n v="16"/>
    <x v="0"/>
    <s v="Wicked Choccy's"/>
    <x v="0"/>
  </r>
  <r>
    <s v="US-2021-147627-CHO-SCR-58000"/>
    <d v="2021-01-20T00:00:00"/>
    <d v="2021-02-05T00:00:00"/>
    <x v="0"/>
    <n v="147627"/>
    <s v="United States"/>
    <x v="16"/>
    <x v="13"/>
    <n v="72401"/>
    <x v="0"/>
    <x v="2"/>
    <s v="CHO-SCR-58000"/>
    <x v="3"/>
    <x v="3"/>
    <n v="3"/>
    <n v="7.5"/>
    <n v="3.3"/>
    <n v="16"/>
    <x v="0"/>
    <s v="Lot's O' Nuts"/>
    <x v="1"/>
  </r>
  <r>
    <s v="US-2021-147627-CHO-FUD-51000"/>
    <d v="2021-01-20T00:00:00"/>
    <d v="2021-02-05T00:00:00"/>
    <x v="0"/>
    <n v="147627"/>
    <s v="United States"/>
    <x v="16"/>
    <x v="13"/>
    <n v="72401"/>
    <x v="0"/>
    <x v="2"/>
    <s v="CHO-FUD-51000"/>
    <x v="4"/>
    <x v="3"/>
    <n v="3"/>
    <n v="7.2"/>
    <n v="3.6"/>
    <n v="16"/>
    <x v="0"/>
    <s v="Lot's O' Nuts"/>
    <x v="1"/>
  </r>
  <r>
    <s v="US-2021-147774-CHO-NUT-13000"/>
    <d v="2021-01-20T00:00:00"/>
    <d v="2021-02-05T00:00:00"/>
    <x v="0"/>
    <n v="147774"/>
    <s v="United States"/>
    <x v="17"/>
    <x v="14"/>
    <n v="37167"/>
    <x v="0"/>
    <x v="2"/>
    <s v="CHO-NUT-13000"/>
    <x v="2"/>
    <x v="22"/>
    <n v="1"/>
    <n v="2.4900000000000002"/>
    <n v="1"/>
    <n v="16"/>
    <x v="0"/>
    <s v="Lot's O' Nuts"/>
    <x v="1"/>
  </r>
  <r>
    <s v="US-2021-148614-CHO-MIL-31000"/>
    <d v="2021-01-20T00:00:00"/>
    <d v="2021-02-04T00:00:00"/>
    <x v="0"/>
    <n v="148614"/>
    <s v="United States"/>
    <x v="4"/>
    <x v="4"/>
    <n v="90049"/>
    <x v="0"/>
    <x v="3"/>
    <s v="CHO-MIL-31000"/>
    <x v="0"/>
    <x v="0"/>
    <n v="2"/>
    <n v="4.22"/>
    <n v="2.2799999999999998"/>
    <n v="15"/>
    <x v="0"/>
    <s v="Wicked Choccy's"/>
    <x v="0"/>
  </r>
  <r>
    <s v="US-2021-148614-CHO-SCR-58000"/>
    <d v="2021-01-20T00:00:00"/>
    <d v="2021-02-04T00:00:00"/>
    <x v="0"/>
    <n v="148614"/>
    <s v="United States"/>
    <x v="4"/>
    <x v="4"/>
    <n v="90049"/>
    <x v="0"/>
    <x v="3"/>
    <s v="CHO-SCR-58000"/>
    <x v="3"/>
    <x v="9"/>
    <n v="2"/>
    <n v="5"/>
    <n v="2.2000000000000002"/>
    <n v="15"/>
    <x v="0"/>
    <s v="Lot's O' Nuts"/>
    <x v="1"/>
  </r>
  <r>
    <s v="US-2021-167927-CHO-FUD-51000"/>
    <d v="2021-01-20T00:00:00"/>
    <d v="2021-02-05T00:00:00"/>
    <x v="0"/>
    <n v="167927"/>
    <s v="United States"/>
    <x v="18"/>
    <x v="15"/>
    <n v="48185"/>
    <x v="0"/>
    <x v="0"/>
    <s v="CHO-FUD-51000"/>
    <x v="4"/>
    <x v="3"/>
    <n v="3"/>
    <n v="7.2"/>
    <n v="3.6"/>
    <n v="16"/>
    <x v="0"/>
    <s v="Lot's O' Nuts"/>
    <x v="1"/>
  </r>
  <r>
    <s v="US-2021-167927-CHO-NUT-13000"/>
    <d v="2021-01-20T00:00:00"/>
    <d v="2021-02-05T00:00:00"/>
    <x v="0"/>
    <n v="167927"/>
    <s v="United States"/>
    <x v="18"/>
    <x v="15"/>
    <n v="48185"/>
    <x v="0"/>
    <x v="0"/>
    <s v="CHO-NUT-13000"/>
    <x v="2"/>
    <x v="2"/>
    <n v="3"/>
    <n v="7.47"/>
    <n v="3"/>
    <n v="16"/>
    <x v="0"/>
    <s v="Lot's O' Nuts"/>
    <x v="1"/>
  </r>
  <r>
    <s v="US-2021-167927-CHO-MIL-31000"/>
    <d v="2021-01-20T00:00:00"/>
    <d v="2021-02-05T00:00:00"/>
    <x v="0"/>
    <n v="167927"/>
    <s v="United States"/>
    <x v="18"/>
    <x v="15"/>
    <n v="48185"/>
    <x v="0"/>
    <x v="0"/>
    <s v="CHO-MIL-31000"/>
    <x v="0"/>
    <x v="23"/>
    <n v="5"/>
    <n v="10.55"/>
    <n v="5.7"/>
    <n v="16"/>
    <x v="0"/>
    <s v="Wicked Choccy's"/>
    <x v="0"/>
  </r>
  <r>
    <s v="US-2021-167927-CHO-TRI-54000"/>
    <d v="2021-01-20T00:00:00"/>
    <d v="2021-02-05T00:00:00"/>
    <x v="0"/>
    <n v="167927"/>
    <s v="United States"/>
    <x v="18"/>
    <x v="15"/>
    <n v="48185"/>
    <x v="0"/>
    <x v="0"/>
    <s v="CHO-TRI-54000"/>
    <x v="1"/>
    <x v="20"/>
    <n v="5"/>
    <n v="12.25"/>
    <n v="6.5"/>
    <n v="16"/>
    <x v="0"/>
    <s v="Wicked Choccy's"/>
    <x v="0"/>
  </r>
  <r>
    <s v="CA-2021-115238-CHO-FUD-51000"/>
    <d v="2021-01-21T00:00:00"/>
    <d v="2021-02-03T00:00:00"/>
    <x v="0"/>
    <n v="115238"/>
    <s v="Canada"/>
    <x v="19"/>
    <x v="16"/>
    <s v="M7A"/>
    <x v="0"/>
    <x v="1"/>
    <s v="CHO-FUD-51000"/>
    <x v="4"/>
    <x v="17"/>
    <n v="5"/>
    <n v="12"/>
    <n v="6"/>
    <n v="13"/>
    <x v="0"/>
    <s v="Lot's O' Nuts"/>
    <x v="1"/>
  </r>
  <r>
    <s v="CA-2021-115238-CHO-MIL-31000"/>
    <d v="2021-01-21T00:00:00"/>
    <d v="2021-02-03T00:00:00"/>
    <x v="0"/>
    <n v="115238"/>
    <s v="Canada"/>
    <x v="19"/>
    <x v="16"/>
    <s v="M7A"/>
    <x v="0"/>
    <x v="1"/>
    <s v="CHO-MIL-31000"/>
    <x v="0"/>
    <x v="11"/>
    <n v="1"/>
    <n v="2.11"/>
    <n v="1.1399999999999999"/>
    <n v="13"/>
    <x v="0"/>
    <s v="Wicked Choccy's"/>
    <x v="0"/>
  </r>
  <r>
    <s v="CA-2021-115238-CHO-TRI-54000"/>
    <d v="2021-01-21T00:00:00"/>
    <d v="2021-02-03T00:00:00"/>
    <x v="0"/>
    <n v="115238"/>
    <s v="Canada"/>
    <x v="19"/>
    <x v="16"/>
    <s v="M7A"/>
    <x v="0"/>
    <x v="1"/>
    <s v="CHO-TRI-54000"/>
    <x v="1"/>
    <x v="20"/>
    <n v="5"/>
    <n v="12.25"/>
    <n v="6.5"/>
    <n v="13"/>
    <x v="0"/>
    <s v="Wicked Choccy's"/>
    <x v="0"/>
  </r>
  <r>
    <s v="US-2021-110422-CHO-TRI-54000"/>
    <d v="2021-01-21T00:00:00"/>
    <d v="2021-02-02T00:00:00"/>
    <x v="2"/>
    <n v="110422"/>
    <s v="United States"/>
    <x v="20"/>
    <x v="17"/>
    <n v="33180"/>
    <x v="0"/>
    <x v="2"/>
    <s v="CHO-TRI-54000"/>
    <x v="1"/>
    <x v="4"/>
    <n v="3"/>
    <n v="7.35"/>
    <n v="3.9"/>
    <n v="12"/>
    <x v="0"/>
    <s v="Wicked Choccy's"/>
    <x v="0"/>
  </r>
  <r>
    <s v="US-2021-102645-CHO-FUD-51000"/>
    <d v="2021-01-23T00:00:00"/>
    <d v="2021-02-07T00:00:00"/>
    <x v="0"/>
    <n v="102645"/>
    <s v="United States"/>
    <x v="21"/>
    <x v="18"/>
    <n v="89115"/>
    <x v="0"/>
    <x v="3"/>
    <s v="CHO-FUD-51000"/>
    <x v="4"/>
    <x v="14"/>
    <n v="6"/>
    <n v="14.4"/>
    <n v="7.2"/>
    <n v="15"/>
    <x v="0"/>
    <s v="Lot's O' Nuts"/>
    <x v="1"/>
  </r>
  <r>
    <s v="US-2021-146997-CHO-TRI-54000"/>
    <d v="2021-01-23T00:00:00"/>
    <d v="2021-02-06T00:00:00"/>
    <x v="0"/>
    <n v="146997"/>
    <s v="United States"/>
    <x v="22"/>
    <x v="19"/>
    <n v="47905"/>
    <x v="0"/>
    <x v="0"/>
    <s v="CHO-TRI-54000"/>
    <x v="1"/>
    <x v="4"/>
    <n v="3"/>
    <n v="7.35"/>
    <n v="3.9"/>
    <n v="14"/>
    <x v="0"/>
    <s v="Wicked Choccy's"/>
    <x v="0"/>
  </r>
  <r>
    <s v="US-2021-167997-CHO-TRI-54000"/>
    <d v="2021-01-26T00:00:00"/>
    <d v="2021-02-08T00:00:00"/>
    <x v="1"/>
    <n v="167997"/>
    <s v="United States"/>
    <x v="23"/>
    <x v="20"/>
    <n v="57701"/>
    <x v="0"/>
    <x v="0"/>
    <s v="CHO-TRI-54000"/>
    <x v="1"/>
    <x v="1"/>
    <n v="2"/>
    <n v="4.9000000000000004"/>
    <n v="2.6"/>
    <n v="13"/>
    <x v="0"/>
    <s v="Wicked Choccy's"/>
    <x v="0"/>
  </r>
  <r>
    <s v="US-2021-155502-CHO-MIL-31000"/>
    <d v="2021-01-26T00:00:00"/>
    <d v="2021-02-10T00:00:00"/>
    <x v="0"/>
    <n v="155502"/>
    <s v="United States"/>
    <x v="24"/>
    <x v="6"/>
    <n v="22304"/>
    <x v="0"/>
    <x v="2"/>
    <s v="CHO-MIL-31000"/>
    <x v="0"/>
    <x v="5"/>
    <n v="3"/>
    <n v="6.33"/>
    <n v="3.42"/>
    <n v="15"/>
    <x v="0"/>
    <s v="Wicked Choccy's"/>
    <x v="0"/>
  </r>
  <r>
    <s v="US-2021-155502-CHO-TRI-54000"/>
    <d v="2021-01-26T00:00:00"/>
    <d v="2021-02-10T00:00:00"/>
    <x v="0"/>
    <n v="155502"/>
    <s v="United States"/>
    <x v="24"/>
    <x v="6"/>
    <n v="22304"/>
    <x v="0"/>
    <x v="2"/>
    <s v="CHO-TRI-54000"/>
    <x v="1"/>
    <x v="4"/>
    <n v="3"/>
    <n v="7.35"/>
    <n v="3.9"/>
    <n v="15"/>
    <x v="0"/>
    <s v="Wicked Choccy's"/>
    <x v="0"/>
  </r>
  <r>
    <s v="US-2021-155502-CHO-FUD-51000"/>
    <d v="2021-01-26T00:00:00"/>
    <d v="2021-02-10T00:00:00"/>
    <x v="0"/>
    <n v="155502"/>
    <s v="United States"/>
    <x v="24"/>
    <x v="6"/>
    <n v="22304"/>
    <x v="0"/>
    <x v="2"/>
    <s v="CHO-FUD-51000"/>
    <x v="4"/>
    <x v="9"/>
    <n v="2"/>
    <n v="4.8"/>
    <n v="2.4"/>
    <n v="15"/>
    <x v="0"/>
    <s v="Lot's O' Nuts"/>
    <x v="1"/>
  </r>
  <r>
    <s v="US-2021-117163-CHO-NUT-13000"/>
    <d v="2021-01-27T00:00:00"/>
    <d v="2021-02-12T00:00:00"/>
    <x v="0"/>
    <n v="117163"/>
    <s v="United States"/>
    <x v="25"/>
    <x v="4"/>
    <n v="92037"/>
    <x v="0"/>
    <x v="3"/>
    <s v="CHO-NUT-13000"/>
    <x v="2"/>
    <x v="2"/>
    <n v="3"/>
    <n v="7.47"/>
    <n v="3"/>
    <n v="16"/>
    <x v="0"/>
    <s v="Lot's O' Nuts"/>
    <x v="1"/>
  </r>
  <r>
    <s v="US-2021-117163-CHO-TRI-54000"/>
    <d v="2021-01-27T00:00:00"/>
    <d v="2021-02-12T00:00:00"/>
    <x v="0"/>
    <n v="117163"/>
    <s v="United States"/>
    <x v="25"/>
    <x v="4"/>
    <n v="92037"/>
    <x v="0"/>
    <x v="3"/>
    <s v="CHO-TRI-54000"/>
    <x v="1"/>
    <x v="24"/>
    <n v="4"/>
    <n v="9.8000000000000007"/>
    <n v="5.2"/>
    <n v="16"/>
    <x v="0"/>
    <s v="Wicked Choccy's"/>
    <x v="0"/>
  </r>
  <r>
    <s v="US-2021-117163-CHO-SCR-58000"/>
    <d v="2021-01-27T00:00:00"/>
    <d v="2021-02-12T00:00:00"/>
    <x v="0"/>
    <n v="117163"/>
    <s v="United States"/>
    <x v="25"/>
    <x v="4"/>
    <n v="92037"/>
    <x v="0"/>
    <x v="3"/>
    <s v="CHO-SCR-58000"/>
    <x v="3"/>
    <x v="25"/>
    <n v="1"/>
    <n v="2.5"/>
    <n v="1.1000000000000001"/>
    <n v="16"/>
    <x v="0"/>
    <s v="Lot's O' Nuts"/>
    <x v="1"/>
  </r>
  <r>
    <s v="US-2021-100328-CHO-MIL-31000"/>
    <d v="2021-01-28T00:00:00"/>
    <d v="2021-02-13T00:00:00"/>
    <x v="0"/>
    <n v="100328"/>
    <s v="United States"/>
    <x v="26"/>
    <x v="21"/>
    <n v="10024"/>
    <x v="0"/>
    <x v="1"/>
    <s v="CHO-MIL-31000"/>
    <x v="0"/>
    <x v="11"/>
    <n v="1"/>
    <n v="2.11"/>
    <n v="1.1399999999999999"/>
    <n v="16"/>
    <x v="0"/>
    <s v="Wicked Choccy's"/>
    <x v="0"/>
  </r>
  <r>
    <s v="US-2021-134103-CHO-NUT-13000"/>
    <d v="2021-01-30T00:00:00"/>
    <d v="2021-02-14T00:00:00"/>
    <x v="0"/>
    <n v="134103"/>
    <s v="United States"/>
    <x v="27"/>
    <x v="15"/>
    <n v="48234"/>
    <x v="0"/>
    <x v="0"/>
    <s v="CHO-NUT-13000"/>
    <x v="2"/>
    <x v="7"/>
    <n v="2"/>
    <n v="4.9800000000000004"/>
    <n v="2"/>
    <n v="15"/>
    <x v="0"/>
    <s v="Lot's O' Nuts"/>
    <x v="1"/>
  </r>
  <r>
    <s v="US-2021-115161-CHO-MIL-31000"/>
    <d v="2021-01-31T00:00:00"/>
    <d v="2021-02-12T00:00:00"/>
    <x v="1"/>
    <n v="115161"/>
    <s v="United States"/>
    <x v="28"/>
    <x v="4"/>
    <n v="92691"/>
    <x v="0"/>
    <x v="3"/>
    <s v="CHO-MIL-31000"/>
    <x v="0"/>
    <x v="0"/>
    <n v="2"/>
    <n v="4.22"/>
    <n v="2.2799999999999998"/>
    <n v="12"/>
    <x v="0"/>
    <s v="Wicked Choccy's"/>
    <x v="0"/>
  </r>
  <r>
    <s v="US-2021-140795-CHO-SCR-58000"/>
    <d v="2021-02-01T00:00:00"/>
    <d v="2021-02-13T00:00:00"/>
    <x v="1"/>
    <n v="140795"/>
    <s v="United States"/>
    <x v="29"/>
    <x v="22"/>
    <n v="54302"/>
    <x v="0"/>
    <x v="0"/>
    <s v="CHO-SCR-58000"/>
    <x v="3"/>
    <x v="14"/>
    <n v="6"/>
    <n v="15"/>
    <n v="6.6"/>
    <n v="12"/>
    <x v="0"/>
    <s v="Lot's O' Nuts"/>
    <x v="1"/>
  </r>
  <r>
    <s v="US-2021-139857-CHO-FUD-51000"/>
    <d v="2021-02-02T00:00:00"/>
    <d v="2021-02-16T00:00:00"/>
    <x v="0"/>
    <n v="139857"/>
    <s v="United States"/>
    <x v="25"/>
    <x v="4"/>
    <n v="92037"/>
    <x v="0"/>
    <x v="3"/>
    <s v="CHO-FUD-51000"/>
    <x v="4"/>
    <x v="17"/>
    <n v="5"/>
    <n v="12"/>
    <n v="6"/>
    <n v="14"/>
    <x v="0"/>
    <s v="Lot's O' Nuts"/>
    <x v="1"/>
  </r>
  <r>
    <s v="US-2021-123400-CHO-MIL-31000"/>
    <d v="2021-02-02T00:00:00"/>
    <d v="2021-02-19T00:00:00"/>
    <x v="0"/>
    <n v="123400"/>
    <s v="United States"/>
    <x v="30"/>
    <x v="17"/>
    <n v="33710"/>
    <x v="0"/>
    <x v="2"/>
    <s v="CHO-MIL-31000"/>
    <x v="0"/>
    <x v="0"/>
    <n v="2"/>
    <n v="4.22"/>
    <n v="2.2799999999999998"/>
    <n v="17"/>
    <x v="0"/>
    <s v="Wicked Choccy's"/>
    <x v="0"/>
  </r>
  <r>
    <s v="US-2021-123400-CHO-TRI-54000"/>
    <d v="2021-02-02T00:00:00"/>
    <d v="2021-02-19T00:00:00"/>
    <x v="0"/>
    <n v="123400"/>
    <s v="United States"/>
    <x v="30"/>
    <x v="17"/>
    <n v="33710"/>
    <x v="0"/>
    <x v="2"/>
    <s v="CHO-TRI-54000"/>
    <x v="1"/>
    <x v="20"/>
    <n v="5"/>
    <n v="12.25"/>
    <n v="6.5"/>
    <n v="17"/>
    <x v="0"/>
    <s v="Wicked Choccy's"/>
    <x v="0"/>
  </r>
  <r>
    <s v="US-2021-111059-CHO-NUT-13000"/>
    <d v="2021-02-03T00:00:00"/>
    <d v="2021-02-16T00:00:00"/>
    <x v="2"/>
    <n v="111059"/>
    <s v="United States"/>
    <x v="31"/>
    <x v="23"/>
    <n v="98105"/>
    <x v="0"/>
    <x v="3"/>
    <s v="CHO-NUT-13000"/>
    <x v="2"/>
    <x v="2"/>
    <n v="3"/>
    <n v="7.47"/>
    <n v="3"/>
    <n v="13"/>
    <x v="0"/>
    <s v="Lot's O' Nuts"/>
    <x v="1"/>
  </r>
  <r>
    <s v="US-2021-111059-CHO-SCR-58000"/>
    <d v="2021-02-03T00:00:00"/>
    <d v="2021-02-16T00:00:00"/>
    <x v="2"/>
    <n v="111059"/>
    <s v="United States"/>
    <x v="31"/>
    <x v="23"/>
    <n v="98105"/>
    <x v="0"/>
    <x v="3"/>
    <s v="CHO-SCR-58000"/>
    <x v="3"/>
    <x v="9"/>
    <n v="2"/>
    <n v="5"/>
    <n v="2.2000000000000002"/>
    <n v="13"/>
    <x v="0"/>
    <s v="Lot's O' Nuts"/>
    <x v="1"/>
  </r>
  <r>
    <s v="US-2021-107181-CHO-TRI-54000"/>
    <d v="2021-02-04T00:00:00"/>
    <d v="2021-02-18T00:00:00"/>
    <x v="0"/>
    <n v="107181"/>
    <s v="United States"/>
    <x v="25"/>
    <x v="4"/>
    <n v="92024"/>
    <x v="0"/>
    <x v="3"/>
    <s v="CHO-TRI-54000"/>
    <x v="1"/>
    <x v="4"/>
    <n v="3"/>
    <n v="7.35"/>
    <n v="3.9"/>
    <n v="14"/>
    <x v="0"/>
    <s v="Wicked Choccy's"/>
    <x v="0"/>
  </r>
  <r>
    <s v="US-2021-107181-OTH-KAZ-38000"/>
    <d v="2021-02-04T00:00:00"/>
    <d v="2021-02-18T00:00:00"/>
    <x v="0"/>
    <n v="107181"/>
    <s v="United States"/>
    <x v="25"/>
    <x v="4"/>
    <n v="92024"/>
    <x v="1"/>
    <x v="3"/>
    <s v="OTH-KAZ-38000"/>
    <x v="6"/>
    <x v="8"/>
    <n v="4"/>
    <n v="1"/>
    <n v="12"/>
    <n v="14"/>
    <x v="0"/>
    <s v="The Other Factory"/>
    <x v="3"/>
  </r>
  <r>
    <s v="US-2021-104808-CHO-FUD-51000"/>
    <d v="2021-02-04T00:00:00"/>
    <d v="2021-02-18T00:00:00"/>
    <x v="2"/>
    <n v="104808"/>
    <s v="United States"/>
    <x v="32"/>
    <x v="4"/>
    <n v="92025"/>
    <x v="0"/>
    <x v="3"/>
    <s v="CHO-FUD-51000"/>
    <x v="4"/>
    <x v="9"/>
    <n v="2"/>
    <n v="4.8"/>
    <n v="2.4"/>
    <n v="14"/>
    <x v="0"/>
    <s v="Lot's O' Nuts"/>
    <x v="1"/>
  </r>
  <r>
    <s v="US-2021-108182-CHO-NUT-13000"/>
    <d v="2021-02-06T00:00:00"/>
    <d v="2021-02-20T00:00:00"/>
    <x v="2"/>
    <n v="108182"/>
    <s v="United States"/>
    <x v="33"/>
    <x v="1"/>
    <n v="60441"/>
    <x v="0"/>
    <x v="0"/>
    <s v="CHO-NUT-13000"/>
    <x v="2"/>
    <x v="7"/>
    <n v="2"/>
    <n v="4.9800000000000004"/>
    <n v="2"/>
    <n v="14"/>
    <x v="0"/>
    <s v="Lot's O' Nuts"/>
    <x v="1"/>
  </r>
  <r>
    <s v="US-2021-131905-CHO-TRI-54000"/>
    <d v="2021-02-06T00:00:00"/>
    <d v="2021-02-19T00:00:00"/>
    <x v="1"/>
    <n v="131905"/>
    <s v="United States"/>
    <x v="34"/>
    <x v="6"/>
    <n v="23320"/>
    <x v="0"/>
    <x v="2"/>
    <s v="CHO-TRI-54000"/>
    <x v="1"/>
    <x v="24"/>
    <n v="4"/>
    <n v="9.8000000000000007"/>
    <n v="5.2"/>
    <n v="13"/>
    <x v="0"/>
    <s v="Wicked Choccy's"/>
    <x v="0"/>
  </r>
  <r>
    <s v="US-2021-131905-CHO-NUT-13000"/>
    <d v="2021-02-06T00:00:00"/>
    <d v="2021-02-19T00:00:00"/>
    <x v="1"/>
    <n v="131905"/>
    <s v="United States"/>
    <x v="34"/>
    <x v="6"/>
    <n v="23320"/>
    <x v="0"/>
    <x v="2"/>
    <s v="CHO-NUT-13000"/>
    <x v="2"/>
    <x v="13"/>
    <n v="5"/>
    <n v="12.45"/>
    <n v="5"/>
    <n v="13"/>
    <x v="0"/>
    <s v="Lot's O' Nuts"/>
    <x v="1"/>
  </r>
  <r>
    <s v="US-2021-131905-CHO-MIL-31000"/>
    <d v="2021-02-06T00:00:00"/>
    <d v="2021-02-19T00:00:00"/>
    <x v="1"/>
    <n v="131905"/>
    <s v="United States"/>
    <x v="34"/>
    <x v="6"/>
    <n v="23320"/>
    <x v="0"/>
    <x v="2"/>
    <s v="CHO-MIL-31000"/>
    <x v="0"/>
    <x v="11"/>
    <n v="1"/>
    <n v="2.11"/>
    <n v="1.1399999999999999"/>
    <n v="13"/>
    <x v="0"/>
    <s v="Wicked Choccy's"/>
    <x v="0"/>
  </r>
  <r>
    <s v="US-2021-107755-CHO-FUD-51000"/>
    <d v="2021-02-07T00:00:00"/>
    <d v="2021-02-22T00:00:00"/>
    <x v="0"/>
    <n v="107755"/>
    <s v="United States"/>
    <x v="35"/>
    <x v="24"/>
    <n v="7036"/>
    <x v="0"/>
    <x v="1"/>
    <s v="CHO-FUD-51000"/>
    <x v="4"/>
    <x v="26"/>
    <n v="7"/>
    <n v="16.8"/>
    <n v="8.4"/>
    <n v="15"/>
    <x v="0"/>
    <s v="Lot's O' Nuts"/>
    <x v="1"/>
  </r>
  <r>
    <s v="US-2021-169390-CHO-MIL-31000"/>
    <d v="2021-02-07T00:00:00"/>
    <d v="2021-02-20T00:00:00"/>
    <x v="2"/>
    <n v="169390"/>
    <s v="United States"/>
    <x v="26"/>
    <x v="21"/>
    <n v="10024"/>
    <x v="0"/>
    <x v="1"/>
    <s v="CHO-MIL-31000"/>
    <x v="0"/>
    <x v="8"/>
    <n v="4"/>
    <n v="8.44"/>
    <n v="4.5599999999999996"/>
    <n v="13"/>
    <x v="0"/>
    <s v="Wicked Choccy's"/>
    <x v="0"/>
  </r>
  <r>
    <s v="US-2021-125759-OTH-GUM-21000"/>
    <d v="2021-02-08T00:00:00"/>
    <d v="2021-02-19T00:00:00"/>
    <x v="1"/>
    <n v="125759"/>
    <s v="United States"/>
    <x v="36"/>
    <x v="18"/>
    <n v="89031"/>
    <x v="1"/>
    <x v="3"/>
    <s v="OTH-GUM-21000"/>
    <x v="5"/>
    <x v="27"/>
    <n v="2"/>
    <n v="1.3"/>
    <n v="1.2"/>
    <n v="11"/>
    <x v="0"/>
    <s v="Secret Factory"/>
    <x v="2"/>
  </r>
  <r>
    <s v="US-2021-168368-CHO-TRI-54000"/>
    <d v="2021-02-11T00:00:00"/>
    <d v="2021-02-25T00:00:00"/>
    <x v="2"/>
    <n v="168368"/>
    <s v="United States"/>
    <x v="37"/>
    <x v="25"/>
    <n v="65203"/>
    <x v="0"/>
    <x v="0"/>
    <s v="CHO-TRI-54000"/>
    <x v="1"/>
    <x v="28"/>
    <n v="1"/>
    <n v="2.4500000000000002"/>
    <n v="1.3"/>
    <n v="14"/>
    <x v="0"/>
    <s v="Wicked Choccy's"/>
    <x v="0"/>
  </r>
  <r>
    <s v="US-2021-168368-CHO-NUT-13000"/>
    <d v="2021-02-11T00:00:00"/>
    <d v="2021-02-25T00:00:00"/>
    <x v="2"/>
    <n v="168368"/>
    <s v="United States"/>
    <x v="37"/>
    <x v="25"/>
    <n v="65203"/>
    <x v="0"/>
    <x v="0"/>
    <s v="CHO-NUT-13000"/>
    <x v="2"/>
    <x v="2"/>
    <n v="3"/>
    <n v="7.47"/>
    <n v="3"/>
    <n v="14"/>
    <x v="0"/>
    <s v="Lot's O' Nuts"/>
    <x v="1"/>
  </r>
  <r>
    <s v="US-2021-168368-CHO-SCR-58000"/>
    <d v="2021-02-11T00:00:00"/>
    <d v="2021-02-25T00:00:00"/>
    <x v="2"/>
    <n v="168368"/>
    <s v="United States"/>
    <x v="37"/>
    <x v="25"/>
    <n v="65203"/>
    <x v="0"/>
    <x v="0"/>
    <s v="CHO-SCR-58000"/>
    <x v="3"/>
    <x v="9"/>
    <n v="2"/>
    <n v="5"/>
    <n v="2.2000000000000002"/>
    <n v="14"/>
    <x v="0"/>
    <s v="Lot's O' Nuts"/>
    <x v="1"/>
  </r>
  <r>
    <s v="US-2021-127614-CHO-MIL-31000"/>
    <d v="2021-02-11T00:00:00"/>
    <d v="2021-02-25T00:00:00"/>
    <x v="0"/>
    <n v="127614"/>
    <s v="United States"/>
    <x v="34"/>
    <x v="6"/>
    <n v="23320"/>
    <x v="0"/>
    <x v="2"/>
    <s v="CHO-MIL-31000"/>
    <x v="0"/>
    <x v="29"/>
    <n v="6"/>
    <n v="12.66"/>
    <n v="6.84"/>
    <n v="14"/>
    <x v="0"/>
    <s v="Wicked Choccy's"/>
    <x v="0"/>
  </r>
  <r>
    <s v="US-2021-127614-CHO-SCR-58000"/>
    <d v="2021-02-11T00:00:00"/>
    <d v="2021-02-25T00:00:00"/>
    <x v="0"/>
    <n v="127614"/>
    <s v="United States"/>
    <x v="34"/>
    <x v="6"/>
    <n v="23320"/>
    <x v="0"/>
    <x v="2"/>
    <s v="CHO-SCR-58000"/>
    <x v="3"/>
    <x v="3"/>
    <n v="3"/>
    <n v="7.5"/>
    <n v="3.3"/>
    <n v="14"/>
    <x v="0"/>
    <s v="Lot's O' Nuts"/>
    <x v="1"/>
  </r>
  <r>
    <s v="US-2021-110674-CHO-SCR-58000"/>
    <d v="2021-02-12T00:00:00"/>
    <d v="2021-02-28T00:00:00"/>
    <x v="0"/>
    <n v="110674"/>
    <s v="United States"/>
    <x v="38"/>
    <x v="4"/>
    <n v="94521"/>
    <x v="0"/>
    <x v="3"/>
    <s v="CHO-SCR-58000"/>
    <x v="3"/>
    <x v="9"/>
    <n v="2"/>
    <n v="5"/>
    <n v="2.2000000000000002"/>
    <n v="16"/>
    <x v="0"/>
    <s v="Lot's O' Nuts"/>
    <x v="1"/>
  </r>
  <r>
    <s v="US-2021-121762-CHO-FUD-51000"/>
    <d v="2021-02-14T00:00:00"/>
    <d v="2021-02-28T00:00:00"/>
    <x v="0"/>
    <n v="121762"/>
    <s v="United States"/>
    <x v="31"/>
    <x v="23"/>
    <n v="98103"/>
    <x v="0"/>
    <x v="3"/>
    <s v="CHO-FUD-51000"/>
    <x v="4"/>
    <x v="9"/>
    <n v="2"/>
    <n v="4.8"/>
    <n v="2.4"/>
    <n v="14"/>
    <x v="0"/>
    <s v="Lot's O' Nuts"/>
    <x v="1"/>
  </r>
  <r>
    <s v="US-2021-121762-CHO-SCR-58000"/>
    <d v="2021-02-14T00:00:00"/>
    <d v="2021-02-28T00:00:00"/>
    <x v="0"/>
    <n v="121762"/>
    <s v="United States"/>
    <x v="31"/>
    <x v="23"/>
    <n v="98103"/>
    <x v="0"/>
    <x v="3"/>
    <s v="CHO-SCR-58000"/>
    <x v="3"/>
    <x v="9"/>
    <n v="2"/>
    <n v="5"/>
    <n v="2.2000000000000002"/>
    <n v="14"/>
    <x v="0"/>
    <s v="Lot's O' Nuts"/>
    <x v="1"/>
  </r>
  <r>
    <s v="US-2021-107706-CHO-MIL-31000"/>
    <d v="2021-02-14T00:00:00"/>
    <d v="2021-03-01T00:00:00"/>
    <x v="2"/>
    <n v="107706"/>
    <s v="United States"/>
    <x v="0"/>
    <x v="0"/>
    <n v="77095"/>
    <x v="0"/>
    <x v="0"/>
    <s v="CHO-MIL-31000"/>
    <x v="0"/>
    <x v="5"/>
    <n v="3"/>
    <n v="6.33"/>
    <n v="3.42"/>
    <n v="15"/>
    <x v="0"/>
    <s v="Wicked Choccy's"/>
    <x v="0"/>
  </r>
  <r>
    <s v="US-2021-165568-CHO-SCR-58000"/>
    <d v="2021-02-15T00:00:00"/>
    <d v="2021-03-01T00:00:00"/>
    <x v="0"/>
    <n v="165568"/>
    <s v="United States"/>
    <x v="31"/>
    <x v="23"/>
    <n v="98105"/>
    <x v="0"/>
    <x v="3"/>
    <s v="CHO-SCR-58000"/>
    <x v="3"/>
    <x v="17"/>
    <n v="5"/>
    <n v="12.5"/>
    <n v="5.5"/>
    <n v="14"/>
    <x v="0"/>
    <s v="Lot's O' Nuts"/>
    <x v="1"/>
  </r>
  <r>
    <s v="US-2021-122567-CHO-FUD-51000"/>
    <d v="2021-02-16T00:00:00"/>
    <d v="2021-03-03T00:00:00"/>
    <x v="0"/>
    <n v="122567"/>
    <s v="United States"/>
    <x v="39"/>
    <x v="0"/>
    <n v="75220"/>
    <x v="0"/>
    <x v="0"/>
    <s v="CHO-FUD-51000"/>
    <x v="4"/>
    <x v="9"/>
    <n v="2"/>
    <n v="4.8"/>
    <n v="2.4"/>
    <n v="15"/>
    <x v="0"/>
    <s v="Lot's O' Nuts"/>
    <x v="1"/>
  </r>
  <r>
    <s v="US-2021-122567-CHO-TRI-54000"/>
    <d v="2021-02-16T00:00:00"/>
    <d v="2021-03-03T00:00:00"/>
    <x v="0"/>
    <n v="122567"/>
    <s v="United States"/>
    <x v="39"/>
    <x v="0"/>
    <n v="75220"/>
    <x v="0"/>
    <x v="0"/>
    <s v="CHO-TRI-54000"/>
    <x v="1"/>
    <x v="4"/>
    <n v="3"/>
    <n v="7.35"/>
    <n v="3.9"/>
    <n v="15"/>
    <x v="0"/>
    <s v="Wicked Choccy's"/>
    <x v="0"/>
  </r>
  <r>
    <s v="US-2021-154165-CHO-MIL-31000"/>
    <d v="2021-02-17T00:00:00"/>
    <d v="2021-03-06T00:00:00"/>
    <x v="0"/>
    <n v="154165"/>
    <s v="United States"/>
    <x v="40"/>
    <x v="1"/>
    <n v="60653"/>
    <x v="0"/>
    <x v="0"/>
    <s v="CHO-MIL-31000"/>
    <x v="0"/>
    <x v="30"/>
    <n v="14"/>
    <n v="29.54"/>
    <n v="15.96"/>
    <n v="17"/>
    <x v="0"/>
    <s v="Wicked Choccy's"/>
    <x v="0"/>
  </r>
  <r>
    <s v="US-2021-152905-CHO-FUD-51000"/>
    <d v="2021-02-18T00:00:00"/>
    <d v="2021-03-06T00:00:00"/>
    <x v="0"/>
    <n v="152905"/>
    <s v="United States"/>
    <x v="41"/>
    <x v="0"/>
    <n v="76017"/>
    <x v="0"/>
    <x v="0"/>
    <s v="CHO-FUD-51000"/>
    <x v="4"/>
    <x v="9"/>
    <n v="2"/>
    <n v="4.8"/>
    <n v="2.4"/>
    <n v="16"/>
    <x v="0"/>
    <s v="Lot's O' Nuts"/>
    <x v="1"/>
  </r>
  <r>
    <s v="US-2021-165589-CHO-TRI-54000"/>
    <d v="2021-02-18T00:00:00"/>
    <d v="2021-02-28T00:00:00"/>
    <x v="3"/>
    <n v="165589"/>
    <s v="United States"/>
    <x v="42"/>
    <x v="0"/>
    <n v="79424"/>
    <x v="0"/>
    <x v="0"/>
    <s v="CHO-TRI-54000"/>
    <x v="1"/>
    <x v="20"/>
    <n v="5"/>
    <n v="12.25"/>
    <n v="6.5"/>
    <n v="10"/>
    <x v="0"/>
    <s v="Wicked Choccy's"/>
    <x v="0"/>
  </r>
  <r>
    <s v="US-2021-109491-CHO-MIL-31000"/>
    <d v="2021-02-20T00:00:00"/>
    <d v="2021-03-08T00:00:00"/>
    <x v="0"/>
    <n v="109491"/>
    <s v="United States"/>
    <x v="43"/>
    <x v="19"/>
    <n v="47374"/>
    <x v="0"/>
    <x v="0"/>
    <s v="CHO-MIL-31000"/>
    <x v="0"/>
    <x v="8"/>
    <n v="4"/>
    <n v="8.44"/>
    <n v="4.5599999999999996"/>
    <n v="16"/>
    <x v="0"/>
    <s v="Wicked Choccy's"/>
    <x v="0"/>
  </r>
  <r>
    <s v="US-2021-164903-CHO-SCR-58000"/>
    <d v="2021-02-20T00:00:00"/>
    <d v="2021-03-06T00:00:00"/>
    <x v="0"/>
    <n v="164903"/>
    <s v="United States"/>
    <x v="4"/>
    <x v="4"/>
    <n v="90049"/>
    <x v="0"/>
    <x v="3"/>
    <s v="CHO-SCR-58000"/>
    <x v="3"/>
    <x v="9"/>
    <n v="2"/>
    <n v="5"/>
    <n v="2.2000000000000002"/>
    <n v="14"/>
    <x v="0"/>
    <s v="Lot's O' Nuts"/>
    <x v="1"/>
  </r>
  <r>
    <s v="US-2021-165540-CHO-TRI-54000"/>
    <d v="2021-02-21T00:00:00"/>
    <d v="2021-03-07T00:00:00"/>
    <x v="0"/>
    <n v="165540"/>
    <s v="United States"/>
    <x v="44"/>
    <x v="1"/>
    <n v="60098"/>
    <x v="0"/>
    <x v="0"/>
    <s v="CHO-TRI-54000"/>
    <x v="1"/>
    <x v="20"/>
    <n v="5"/>
    <n v="12.25"/>
    <n v="6.5"/>
    <n v="14"/>
    <x v="0"/>
    <s v="Wicked Choccy's"/>
    <x v="0"/>
  </r>
  <r>
    <s v="US-2021-133354-CHO-NUT-13000"/>
    <d v="2021-02-22T00:00:00"/>
    <d v="2021-03-06T00:00:00"/>
    <x v="1"/>
    <n v="133354"/>
    <s v="United States"/>
    <x v="45"/>
    <x v="4"/>
    <n v="92553"/>
    <x v="0"/>
    <x v="3"/>
    <s v="CHO-NUT-13000"/>
    <x v="2"/>
    <x v="2"/>
    <n v="3"/>
    <n v="7.47"/>
    <n v="3"/>
    <n v="12"/>
    <x v="0"/>
    <s v="Lot's O' Nuts"/>
    <x v="1"/>
  </r>
  <r>
    <s v="US-2021-103744-CHO-SCR-58000"/>
    <d v="2021-02-23T00:00:00"/>
    <d v="2021-03-09T00:00:00"/>
    <x v="0"/>
    <n v="103744"/>
    <s v="United States"/>
    <x v="46"/>
    <x v="0"/>
    <n v="79907"/>
    <x v="0"/>
    <x v="0"/>
    <s v="CHO-SCR-58000"/>
    <x v="3"/>
    <x v="3"/>
    <n v="3"/>
    <n v="7.5"/>
    <n v="3.3"/>
    <n v="14"/>
    <x v="0"/>
    <s v="Lot's O' Nuts"/>
    <x v="1"/>
  </r>
  <r>
    <s v="US-2021-103744-OTH-GUM-21000"/>
    <d v="2021-02-23T00:00:00"/>
    <d v="2021-03-09T00:00:00"/>
    <x v="0"/>
    <n v="103744"/>
    <s v="United States"/>
    <x v="46"/>
    <x v="0"/>
    <n v="79907"/>
    <x v="1"/>
    <x v="0"/>
    <s v="OTH-GUM-21000"/>
    <x v="5"/>
    <x v="28"/>
    <n v="3"/>
    <n v="1.95"/>
    <n v="1.8"/>
    <n v="14"/>
    <x v="0"/>
    <s v="Secret Factory"/>
    <x v="2"/>
  </r>
  <r>
    <s v="US-2021-137680-CHO-FUD-51000"/>
    <d v="2021-02-24T00:00:00"/>
    <d v="2021-03-12T00:00:00"/>
    <x v="0"/>
    <n v="137680"/>
    <s v="United States"/>
    <x v="47"/>
    <x v="11"/>
    <n v="97504"/>
    <x v="0"/>
    <x v="3"/>
    <s v="CHO-FUD-51000"/>
    <x v="4"/>
    <x v="3"/>
    <n v="3"/>
    <n v="7.2"/>
    <n v="3.6"/>
    <n v="16"/>
    <x v="0"/>
    <s v="Lot's O' Nuts"/>
    <x v="1"/>
  </r>
  <r>
    <s v="US-2021-137680-CHO-MIL-31000"/>
    <d v="2021-02-24T00:00:00"/>
    <d v="2021-03-12T00:00:00"/>
    <x v="0"/>
    <n v="137680"/>
    <s v="United States"/>
    <x v="47"/>
    <x v="11"/>
    <n v="97504"/>
    <x v="0"/>
    <x v="3"/>
    <s v="CHO-MIL-31000"/>
    <x v="0"/>
    <x v="8"/>
    <n v="4"/>
    <n v="8.44"/>
    <n v="4.5599999999999996"/>
    <n v="16"/>
    <x v="0"/>
    <s v="Wicked Choccy's"/>
    <x v="0"/>
  </r>
  <r>
    <s v="US-2021-156545-CHO-FUD-51000"/>
    <d v="2021-02-27T00:00:00"/>
    <d v="2021-03-13T00:00:00"/>
    <x v="1"/>
    <n v="156545"/>
    <s v="United States"/>
    <x v="48"/>
    <x v="9"/>
    <n v="43229"/>
    <x v="0"/>
    <x v="1"/>
    <s v="CHO-FUD-51000"/>
    <x v="4"/>
    <x v="31"/>
    <n v="4"/>
    <n v="9.6"/>
    <n v="4.8"/>
    <n v="14"/>
    <x v="0"/>
    <s v="Lot's O' Nuts"/>
    <x v="1"/>
  </r>
  <r>
    <s v="US-2021-104269-CHO-SCR-58000"/>
    <d v="2021-03-01T00:00:00"/>
    <d v="2021-03-16T00:00:00"/>
    <x v="2"/>
    <n v="104269"/>
    <s v="United States"/>
    <x v="31"/>
    <x v="23"/>
    <n v="98115"/>
    <x v="0"/>
    <x v="3"/>
    <s v="CHO-SCR-58000"/>
    <x v="3"/>
    <x v="9"/>
    <n v="2"/>
    <n v="5"/>
    <n v="2.2000000000000002"/>
    <n v="15"/>
    <x v="0"/>
    <s v="Lot's O' Nuts"/>
    <x v="1"/>
  </r>
  <r>
    <s v="US-2021-168312-CHO-SCR-58000"/>
    <d v="2021-03-01T00:00:00"/>
    <d v="2021-03-17T00:00:00"/>
    <x v="0"/>
    <n v="168312"/>
    <s v="United States"/>
    <x v="0"/>
    <x v="0"/>
    <n v="77036"/>
    <x v="0"/>
    <x v="0"/>
    <s v="CHO-SCR-58000"/>
    <x v="3"/>
    <x v="3"/>
    <n v="3"/>
    <n v="7.5"/>
    <n v="3.3"/>
    <n v="16"/>
    <x v="0"/>
    <s v="Lot's O' Nuts"/>
    <x v="1"/>
  </r>
  <r>
    <s v="US-2021-143707-CHO-SCR-58000"/>
    <d v="2021-03-01T00:00:00"/>
    <d v="2021-03-15T00:00:00"/>
    <x v="0"/>
    <n v="143707"/>
    <s v="United States"/>
    <x v="26"/>
    <x v="21"/>
    <n v="10035"/>
    <x v="0"/>
    <x v="1"/>
    <s v="CHO-SCR-58000"/>
    <x v="3"/>
    <x v="3"/>
    <n v="3"/>
    <n v="7.5"/>
    <n v="3.3"/>
    <n v="14"/>
    <x v="0"/>
    <s v="Lot's O' Nuts"/>
    <x v="1"/>
  </r>
  <r>
    <s v="US-2021-131009-CHO-SCR-58000"/>
    <d v="2021-03-01T00:00:00"/>
    <d v="2021-03-15T00:00:00"/>
    <x v="0"/>
    <n v="131009"/>
    <s v="United States"/>
    <x v="46"/>
    <x v="0"/>
    <n v="79907"/>
    <x v="0"/>
    <x v="0"/>
    <s v="CHO-SCR-58000"/>
    <x v="3"/>
    <x v="14"/>
    <n v="6"/>
    <n v="15"/>
    <n v="6.6"/>
    <n v="14"/>
    <x v="0"/>
    <s v="Lot's O' Nuts"/>
    <x v="1"/>
  </r>
  <r>
    <s v="US-2021-131009-CHO-TRI-54000"/>
    <d v="2021-03-01T00:00:00"/>
    <d v="2021-03-15T00:00:00"/>
    <x v="0"/>
    <n v="131009"/>
    <s v="United States"/>
    <x v="46"/>
    <x v="0"/>
    <n v="79907"/>
    <x v="0"/>
    <x v="0"/>
    <s v="CHO-TRI-54000"/>
    <x v="1"/>
    <x v="18"/>
    <n v="6"/>
    <n v="14.7"/>
    <n v="7.8"/>
    <n v="14"/>
    <x v="0"/>
    <s v="Wicked Choccy's"/>
    <x v="0"/>
  </r>
  <r>
    <s v="US-2021-131009-CHO-FUD-51000"/>
    <d v="2021-03-01T00:00:00"/>
    <d v="2021-03-15T00:00:00"/>
    <x v="0"/>
    <n v="131009"/>
    <s v="United States"/>
    <x v="46"/>
    <x v="0"/>
    <n v="79907"/>
    <x v="0"/>
    <x v="0"/>
    <s v="CHO-FUD-51000"/>
    <x v="4"/>
    <x v="17"/>
    <n v="5"/>
    <n v="12"/>
    <n v="6"/>
    <n v="14"/>
    <x v="0"/>
    <s v="Lot's O' Nuts"/>
    <x v="1"/>
  </r>
  <r>
    <s v="US-2021-113880-CHO-NUT-13000"/>
    <d v="2021-03-01T00:00:00"/>
    <d v="2021-03-15T00:00:00"/>
    <x v="0"/>
    <n v="113880"/>
    <s v="United States"/>
    <x v="49"/>
    <x v="1"/>
    <n v="60126"/>
    <x v="0"/>
    <x v="0"/>
    <s v="CHO-NUT-13000"/>
    <x v="2"/>
    <x v="15"/>
    <n v="6"/>
    <n v="14.94"/>
    <n v="6"/>
    <n v="14"/>
    <x v="0"/>
    <s v="Lot's O' Nuts"/>
    <x v="1"/>
  </r>
  <r>
    <s v="US-2021-113880-OTH-LIC-15000"/>
    <d v="2021-03-01T00:00:00"/>
    <d v="2021-03-15T00:00:00"/>
    <x v="0"/>
    <n v="113880"/>
    <s v="United States"/>
    <x v="49"/>
    <x v="1"/>
    <n v="60126"/>
    <x v="1"/>
    <x v="0"/>
    <s v="OTH-LIC-15000"/>
    <x v="7"/>
    <x v="32"/>
    <n v="3"/>
    <n v="30"/>
    <n v="30"/>
    <n v="14"/>
    <x v="0"/>
    <s v="Secret Factory"/>
    <x v="2"/>
  </r>
  <r>
    <s v="US-2021-107524-CHO-MIL-31000"/>
    <d v="2021-03-02T00:00:00"/>
    <d v="2021-03-18T00:00:00"/>
    <x v="0"/>
    <n v="107524"/>
    <s v="United States"/>
    <x v="26"/>
    <x v="21"/>
    <n v="10009"/>
    <x v="0"/>
    <x v="1"/>
    <s v="CHO-MIL-31000"/>
    <x v="0"/>
    <x v="0"/>
    <n v="2"/>
    <n v="4.22"/>
    <n v="2.2799999999999998"/>
    <n v="16"/>
    <x v="0"/>
    <s v="Wicked Choccy's"/>
    <x v="0"/>
  </r>
  <r>
    <s v="US-2021-107524-CHO-NUT-13000"/>
    <d v="2021-03-02T00:00:00"/>
    <d v="2021-03-18T00:00:00"/>
    <x v="0"/>
    <n v="107524"/>
    <s v="United States"/>
    <x v="26"/>
    <x v="21"/>
    <n v="10009"/>
    <x v="0"/>
    <x v="1"/>
    <s v="CHO-NUT-13000"/>
    <x v="2"/>
    <x v="13"/>
    <n v="5"/>
    <n v="12.45"/>
    <n v="5"/>
    <n v="16"/>
    <x v="0"/>
    <s v="Lot's O' Nuts"/>
    <x v="1"/>
  </r>
  <r>
    <s v="US-2021-111157-CHO-TRI-54000"/>
    <d v="2021-03-02T00:00:00"/>
    <d v="2021-03-16T00:00:00"/>
    <x v="0"/>
    <n v="111157"/>
    <s v="United States"/>
    <x v="2"/>
    <x v="2"/>
    <n v="19120"/>
    <x v="0"/>
    <x v="1"/>
    <s v="CHO-TRI-54000"/>
    <x v="1"/>
    <x v="28"/>
    <n v="1"/>
    <n v="2.4500000000000002"/>
    <n v="1.3"/>
    <n v="14"/>
    <x v="0"/>
    <s v="Wicked Choccy's"/>
    <x v="0"/>
  </r>
  <r>
    <s v="US-2021-111157-CHO-MIL-31000"/>
    <d v="2021-03-02T00:00:00"/>
    <d v="2021-03-16T00:00:00"/>
    <x v="0"/>
    <n v="111157"/>
    <s v="United States"/>
    <x v="2"/>
    <x v="2"/>
    <n v="19120"/>
    <x v="0"/>
    <x v="1"/>
    <s v="CHO-MIL-31000"/>
    <x v="0"/>
    <x v="5"/>
    <n v="3"/>
    <n v="6.33"/>
    <n v="3.42"/>
    <n v="14"/>
    <x v="0"/>
    <s v="Wicked Choccy's"/>
    <x v="0"/>
  </r>
  <r>
    <s v="US-2021-155852-CHO-FUD-51000"/>
    <d v="2021-03-03T00:00:00"/>
    <d v="2021-03-17T00:00:00"/>
    <x v="2"/>
    <n v="155852"/>
    <s v="United States"/>
    <x v="50"/>
    <x v="26"/>
    <n v="28403"/>
    <x v="0"/>
    <x v="2"/>
    <s v="CHO-FUD-51000"/>
    <x v="4"/>
    <x v="31"/>
    <n v="4"/>
    <n v="9.6"/>
    <n v="4.8"/>
    <n v="14"/>
    <x v="0"/>
    <s v="Lot's O' Nuts"/>
    <x v="1"/>
  </r>
  <r>
    <s v="US-2021-127964-CHO-SCR-58000"/>
    <d v="2021-03-03T00:00:00"/>
    <d v="2021-03-18T00:00:00"/>
    <x v="0"/>
    <n v="127964"/>
    <s v="United States"/>
    <x v="26"/>
    <x v="21"/>
    <n v="10035"/>
    <x v="0"/>
    <x v="1"/>
    <s v="CHO-SCR-58000"/>
    <x v="3"/>
    <x v="17"/>
    <n v="5"/>
    <n v="12.5"/>
    <n v="5.5"/>
    <n v="15"/>
    <x v="0"/>
    <s v="Lot's O' Nuts"/>
    <x v="1"/>
  </r>
  <r>
    <s v="US-2021-127964-CHO-MIL-31000"/>
    <d v="2021-03-03T00:00:00"/>
    <d v="2021-03-18T00:00:00"/>
    <x v="0"/>
    <n v="127964"/>
    <s v="United States"/>
    <x v="26"/>
    <x v="21"/>
    <n v="10035"/>
    <x v="0"/>
    <x v="1"/>
    <s v="CHO-MIL-31000"/>
    <x v="0"/>
    <x v="11"/>
    <n v="1"/>
    <n v="2.11"/>
    <n v="1.1399999999999999"/>
    <n v="15"/>
    <x v="0"/>
    <s v="Wicked Choccy's"/>
    <x v="0"/>
  </r>
  <r>
    <s v="US-2021-105648-CHO-MIL-31000"/>
    <d v="2021-03-03T00:00:00"/>
    <d v="2021-03-17T00:00:00"/>
    <x v="0"/>
    <n v="105648"/>
    <s v="United States"/>
    <x v="25"/>
    <x v="4"/>
    <n v="92037"/>
    <x v="0"/>
    <x v="3"/>
    <s v="CHO-MIL-31000"/>
    <x v="0"/>
    <x v="5"/>
    <n v="3"/>
    <n v="6.33"/>
    <n v="3.42"/>
    <n v="14"/>
    <x v="0"/>
    <s v="Wicked Choccy's"/>
    <x v="0"/>
  </r>
  <r>
    <s v="US-2021-127978-CHO-TRI-54000"/>
    <d v="2021-03-03T00:00:00"/>
    <d v="2021-03-18T00:00:00"/>
    <x v="0"/>
    <n v="127978"/>
    <s v="United States"/>
    <x v="48"/>
    <x v="9"/>
    <n v="43229"/>
    <x v="0"/>
    <x v="1"/>
    <s v="CHO-TRI-54000"/>
    <x v="1"/>
    <x v="20"/>
    <n v="5"/>
    <n v="12.25"/>
    <n v="6.5"/>
    <n v="15"/>
    <x v="0"/>
    <s v="Wicked Choccy's"/>
    <x v="0"/>
  </r>
  <r>
    <s v="US-2021-127978-CHO-SCR-58000"/>
    <d v="2021-03-03T00:00:00"/>
    <d v="2021-03-18T00:00:00"/>
    <x v="0"/>
    <n v="127978"/>
    <s v="United States"/>
    <x v="48"/>
    <x v="9"/>
    <n v="43229"/>
    <x v="0"/>
    <x v="1"/>
    <s v="CHO-SCR-58000"/>
    <x v="3"/>
    <x v="3"/>
    <n v="3"/>
    <n v="7.5"/>
    <n v="3.3"/>
    <n v="15"/>
    <x v="0"/>
    <s v="Lot's O' Nuts"/>
    <x v="1"/>
  </r>
  <r>
    <s v="US-2021-127978-CHO-NUT-13000"/>
    <d v="2021-03-03T00:00:00"/>
    <d v="2021-03-18T00:00:00"/>
    <x v="0"/>
    <n v="127978"/>
    <s v="United States"/>
    <x v="48"/>
    <x v="9"/>
    <n v="43229"/>
    <x v="0"/>
    <x v="1"/>
    <s v="CHO-NUT-13000"/>
    <x v="2"/>
    <x v="33"/>
    <n v="8"/>
    <n v="19.920000000000002"/>
    <n v="8"/>
    <n v="15"/>
    <x v="0"/>
    <s v="Lot's O' Nuts"/>
    <x v="1"/>
  </r>
  <r>
    <s v="US-2021-130421-CHO-NUT-13000"/>
    <d v="2021-03-03T00:00:00"/>
    <d v="2021-03-17T00:00:00"/>
    <x v="0"/>
    <n v="130421"/>
    <s v="United States"/>
    <x v="0"/>
    <x v="0"/>
    <n v="77095"/>
    <x v="0"/>
    <x v="0"/>
    <s v="CHO-NUT-13000"/>
    <x v="2"/>
    <x v="2"/>
    <n v="3"/>
    <n v="7.47"/>
    <n v="3"/>
    <n v="14"/>
    <x v="0"/>
    <s v="Lot's O' Nuts"/>
    <x v="1"/>
  </r>
  <r>
    <s v="US-2021-116239-CHO-FUD-51000"/>
    <d v="2021-03-04T00:00:00"/>
    <d v="2021-03-14T00:00:00"/>
    <x v="3"/>
    <n v="116239"/>
    <s v="United States"/>
    <x v="37"/>
    <x v="10"/>
    <n v="29203"/>
    <x v="0"/>
    <x v="2"/>
    <s v="CHO-FUD-51000"/>
    <x v="4"/>
    <x v="17"/>
    <n v="5"/>
    <n v="12"/>
    <n v="6"/>
    <n v="10"/>
    <x v="0"/>
    <s v="Lot's O' Nuts"/>
    <x v="1"/>
  </r>
  <r>
    <s v="US-2021-117016-CHO-NUT-13000"/>
    <d v="2021-03-04T00:00:00"/>
    <d v="2021-03-19T00:00:00"/>
    <x v="0"/>
    <n v="117016"/>
    <s v="United States"/>
    <x v="51"/>
    <x v="17"/>
    <n v="33063"/>
    <x v="0"/>
    <x v="2"/>
    <s v="CHO-NUT-13000"/>
    <x v="2"/>
    <x v="2"/>
    <n v="3"/>
    <n v="7.47"/>
    <n v="3"/>
    <n v="15"/>
    <x v="0"/>
    <s v="Lot's O' Nuts"/>
    <x v="1"/>
  </r>
  <r>
    <s v="US-2021-169061-CHO-TRI-54000"/>
    <d v="2021-03-05T00:00:00"/>
    <d v="2021-03-18T00:00:00"/>
    <x v="2"/>
    <n v="169061"/>
    <s v="United States"/>
    <x v="52"/>
    <x v="21"/>
    <n v="10701"/>
    <x v="0"/>
    <x v="1"/>
    <s v="CHO-TRI-54000"/>
    <x v="1"/>
    <x v="4"/>
    <n v="3"/>
    <n v="7.35"/>
    <n v="3.9"/>
    <n v="13"/>
    <x v="0"/>
    <s v="Wicked Choccy's"/>
    <x v="0"/>
  </r>
  <r>
    <s v="US-2021-169061-CHO-NUT-13000"/>
    <d v="2021-03-05T00:00:00"/>
    <d v="2021-03-18T00:00:00"/>
    <x v="2"/>
    <n v="169061"/>
    <s v="United States"/>
    <x v="52"/>
    <x v="21"/>
    <n v="10701"/>
    <x v="0"/>
    <x v="1"/>
    <s v="CHO-NUT-13000"/>
    <x v="2"/>
    <x v="15"/>
    <n v="6"/>
    <n v="14.94"/>
    <n v="6"/>
    <n v="13"/>
    <x v="0"/>
    <s v="Lot's O' Nuts"/>
    <x v="1"/>
  </r>
  <r>
    <s v="US-2021-156587-CHO-NUT-13000"/>
    <d v="2021-03-07T00:00:00"/>
    <d v="2021-03-18T00:00:00"/>
    <x v="1"/>
    <n v="156587"/>
    <s v="United States"/>
    <x v="31"/>
    <x v="23"/>
    <n v="98103"/>
    <x v="0"/>
    <x v="3"/>
    <s v="CHO-NUT-13000"/>
    <x v="2"/>
    <x v="22"/>
    <n v="1"/>
    <n v="2.4900000000000002"/>
    <n v="1"/>
    <n v="11"/>
    <x v="0"/>
    <s v="Lot's O' Nuts"/>
    <x v="1"/>
  </r>
  <r>
    <s v="US-2021-156587-CHO-FUD-51000"/>
    <d v="2021-03-07T00:00:00"/>
    <d v="2021-03-18T00:00:00"/>
    <x v="1"/>
    <n v="156587"/>
    <s v="United States"/>
    <x v="31"/>
    <x v="23"/>
    <n v="98103"/>
    <x v="0"/>
    <x v="3"/>
    <s v="CHO-FUD-51000"/>
    <x v="4"/>
    <x v="3"/>
    <n v="3"/>
    <n v="7.2"/>
    <n v="3.6"/>
    <n v="11"/>
    <x v="0"/>
    <s v="Lot's O' Nuts"/>
    <x v="1"/>
  </r>
  <r>
    <s v="US-2021-104563-OTH-KAZ-38000"/>
    <d v="2021-03-07T00:00:00"/>
    <d v="2021-03-22T00:00:00"/>
    <x v="0"/>
    <n v="104563"/>
    <s v="United States"/>
    <x v="31"/>
    <x v="23"/>
    <n v="98103"/>
    <x v="1"/>
    <x v="3"/>
    <s v="OTH-KAZ-38000"/>
    <x v="6"/>
    <x v="29"/>
    <n v="6"/>
    <n v="1.5"/>
    <n v="18"/>
    <n v="15"/>
    <x v="0"/>
    <s v="The Other Factory"/>
    <x v="3"/>
  </r>
  <r>
    <s v="US-2021-104563-CHO-NUT-13000"/>
    <d v="2021-03-07T00:00:00"/>
    <d v="2021-03-22T00:00:00"/>
    <x v="0"/>
    <n v="104563"/>
    <s v="United States"/>
    <x v="31"/>
    <x v="23"/>
    <n v="98103"/>
    <x v="0"/>
    <x v="3"/>
    <s v="CHO-NUT-13000"/>
    <x v="2"/>
    <x v="7"/>
    <n v="2"/>
    <n v="4.9800000000000004"/>
    <n v="2"/>
    <n v="15"/>
    <x v="0"/>
    <s v="Lot's O' Nuts"/>
    <x v="1"/>
  </r>
  <r>
    <s v="US-2021-104563-CHO-SCR-58000"/>
    <d v="2021-03-07T00:00:00"/>
    <d v="2021-03-22T00:00:00"/>
    <x v="0"/>
    <n v="104563"/>
    <s v="United States"/>
    <x v="31"/>
    <x v="23"/>
    <n v="98103"/>
    <x v="0"/>
    <x v="3"/>
    <s v="CHO-SCR-58000"/>
    <x v="3"/>
    <x v="17"/>
    <n v="5"/>
    <n v="12.5"/>
    <n v="5.5"/>
    <n v="15"/>
    <x v="0"/>
    <s v="Lot's O' Nuts"/>
    <x v="1"/>
  </r>
  <r>
    <s v="US-2021-104563-CHO-FUD-51000"/>
    <d v="2021-03-07T00:00:00"/>
    <d v="2021-03-22T00:00:00"/>
    <x v="0"/>
    <n v="104563"/>
    <s v="United States"/>
    <x v="31"/>
    <x v="23"/>
    <n v="98103"/>
    <x v="0"/>
    <x v="3"/>
    <s v="CHO-FUD-51000"/>
    <x v="4"/>
    <x v="17"/>
    <n v="5"/>
    <n v="12"/>
    <n v="6"/>
    <n v="15"/>
    <x v="0"/>
    <s v="Lot's O' Nuts"/>
    <x v="1"/>
  </r>
  <r>
    <s v="US-2021-131982-CHO-FUD-51000"/>
    <d v="2021-03-07T00:00:00"/>
    <d v="2021-03-21T00:00:00"/>
    <x v="2"/>
    <n v="131982"/>
    <s v="United States"/>
    <x v="53"/>
    <x v="23"/>
    <n v="98198"/>
    <x v="0"/>
    <x v="3"/>
    <s v="CHO-FUD-51000"/>
    <x v="4"/>
    <x v="9"/>
    <n v="2"/>
    <n v="4.8"/>
    <n v="2.4"/>
    <n v="14"/>
    <x v="0"/>
    <s v="Lot's O' Nuts"/>
    <x v="1"/>
  </r>
  <r>
    <s v="US-2021-140116-CHO-FUD-51000"/>
    <d v="2021-03-10T00:00:00"/>
    <d v="2021-03-27T00:00:00"/>
    <x v="0"/>
    <n v="140116"/>
    <s v="United States"/>
    <x v="54"/>
    <x v="27"/>
    <n v="80219"/>
    <x v="0"/>
    <x v="3"/>
    <s v="CHO-FUD-51000"/>
    <x v="4"/>
    <x v="31"/>
    <n v="4"/>
    <n v="9.6"/>
    <n v="4.8"/>
    <n v="17"/>
    <x v="0"/>
    <s v="Lot's O' Nuts"/>
    <x v="1"/>
  </r>
  <r>
    <s v="US-2021-140116-CHO-NUT-13000"/>
    <d v="2021-03-10T00:00:00"/>
    <d v="2021-03-27T00:00:00"/>
    <x v="0"/>
    <n v="140116"/>
    <s v="United States"/>
    <x v="54"/>
    <x v="27"/>
    <n v="80219"/>
    <x v="0"/>
    <x v="3"/>
    <s v="CHO-NUT-13000"/>
    <x v="2"/>
    <x v="2"/>
    <n v="3"/>
    <n v="7.47"/>
    <n v="3"/>
    <n v="17"/>
    <x v="0"/>
    <s v="Lot's O' Nuts"/>
    <x v="1"/>
  </r>
  <r>
    <s v="US-2021-100279-CHO-SCR-58000"/>
    <d v="2021-03-10T00:00:00"/>
    <d v="2021-03-24T00:00:00"/>
    <x v="0"/>
    <n v="100279"/>
    <s v="United States"/>
    <x v="55"/>
    <x v="15"/>
    <n v="48073"/>
    <x v="0"/>
    <x v="0"/>
    <s v="CHO-SCR-58000"/>
    <x v="3"/>
    <x v="9"/>
    <n v="2"/>
    <n v="5"/>
    <n v="2.2000000000000002"/>
    <n v="14"/>
    <x v="0"/>
    <s v="Lot's O' Nuts"/>
    <x v="1"/>
  </r>
  <r>
    <s v="US-2021-166884-CHO-MIL-31000"/>
    <d v="2021-03-11T00:00:00"/>
    <d v="2021-03-26T00:00:00"/>
    <x v="2"/>
    <n v="166884"/>
    <s v="United States"/>
    <x v="48"/>
    <x v="9"/>
    <n v="43229"/>
    <x v="0"/>
    <x v="1"/>
    <s v="CHO-MIL-31000"/>
    <x v="0"/>
    <x v="23"/>
    <n v="5"/>
    <n v="10.55"/>
    <n v="5.7"/>
    <n v="15"/>
    <x v="0"/>
    <s v="Wicked Choccy's"/>
    <x v="0"/>
  </r>
  <r>
    <s v="US-2021-166884-CHO-NUT-13000"/>
    <d v="2021-03-11T00:00:00"/>
    <d v="2021-03-26T00:00:00"/>
    <x v="2"/>
    <n v="166884"/>
    <s v="United States"/>
    <x v="48"/>
    <x v="9"/>
    <n v="43229"/>
    <x v="0"/>
    <x v="1"/>
    <s v="CHO-NUT-13000"/>
    <x v="2"/>
    <x v="15"/>
    <n v="6"/>
    <n v="14.94"/>
    <n v="6"/>
    <n v="15"/>
    <x v="0"/>
    <s v="Lot's O' Nuts"/>
    <x v="1"/>
  </r>
  <r>
    <s v="US-2021-114790-CHO-TRI-54000"/>
    <d v="2021-03-11T00:00:00"/>
    <d v="2021-03-23T00:00:00"/>
    <x v="2"/>
    <n v="114790"/>
    <s v="United States"/>
    <x v="43"/>
    <x v="5"/>
    <n v="40475"/>
    <x v="0"/>
    <x v="2"/>
    <s v="CHO-TRI-54000"/>
    <x v="1"/>
    <x v="4"/>
    <n v="3"/>
    <n v="7.35"/>
    <n v="3.9"/>
    <n v="12"/>
    <x v="0"/>
    <s v="Wicked Choccy's"/>
    <x v="0"/>
  </r>
  <r>
    <s v="US-2021-114790-CHO-FUD-51000"/>
    <d v="2021-03-11T00:00:00"/>
    <d v="2021-03-23T00:00:00"/>
    <x v="2"/>
    <n v="114790"/>
    <s v="United States"/>
    <x v="43"/>
    <x v="5"/>
    <n v="40475"/>
    <x v="0"/>
    <x v="2"/>
    <s v="CHO-FUD-51000"/>
    <x v="4"/>
    <x v="9"/>
    <n v="2"/>
    <n v="4.8"/>
    <n v="2.4"/>
    <n v="12"/>
    <x v="0"/>
    <s v="Lot's O' Nuts"/>
    <x v="1"/>
  </r>
  <r>
    <s v="US-2021-114790-CHO-NUT-13000"/>
    <d v="2021-03-11T00:00:00"/>
    <d v="2021-03-23T00:00:00"/>
    <x v="2"/>
    <n v="114790"/>
    <s v="United States"/>
    <x v="43"/>
    <x v="5"/>
    <n v="40475"/>
    <x v="0"/>
    <x v="2"/>
    <s v="CHO-NUT-13000"/>
    <x v="2"/>
    <x v="2"/>
    <n v="3"/>
    <n v="7.47"/>
    <n v="3"/>
    <n v="12"/>
    <x v="0"/>
    <s v="Lot's O' Nuts"/>
    <x v="1"/>
  </r>
  <r>
    <s v="US-2021-158337-CHO-NUT-13000"/>
    <d v="2021-03-11T00:00:00"/>
    <d v="2021-03-24T00:00:00"/>
    <x v="2"/>
    <n v="158337"/>
    <s v="United States"/>
    <x v="26"/>
    <x v="21"/>
    <n v="10024"/>
    <x v="0"/>
    <x v="1"/>
    <s v="CHO-NUT-13000"/>
    <x v="2"/>
    <x v="34"/>
    <n v="14"/>
    <n v="34.86"/>
    <n v="14"/>
    <n v="13"/>
    <x v="0"/>
    <s v="Lot's O' Nuts"/>
    <x v="1"/>
  </r>
  <r>
    <s v="US-2021-103338-CHO-SCR-58000"/>
    <d v="2021-03-11T00:00:00"/>
    <d v="2021-03-25T00:00:00"/>
    <x v="0"/>
    <n v="103338"/>
    <s v="United States"/>
    <x v="56"/>
    <x v="4"/>
    <n v="95661"/>
    <x v="0"/>
    <x v="3"/>
    <s v="CHO-SCR-58000"/>
    <x v="3"/>
    <x v="3"/>
    <n v="3"/>
    <n v="7.5"/>
    <n v="3.3"/>
    <n v="14"/>
    <x v="0"/>
    <s v="Lot's O' Nuts"/>
    <x v="1"/>
  </r>
  <r>
    <s v="CA-2021-139675-CHO-SCR-58000"/>
    <d v="2021-03-13T00:00:00"/>
    <d v="2021-03-28T00:00:00"/>
    <x v="2"/>
    <n v="139675"/>
    <s v="Canada"/>
    <x v="57"/>
    <x v="28"/>
    <s v="T2C"/>
    <x v="0"/>
    <x v="3"/>
    <s v="CHO-SCR-58000"/>
    <x v="3"/>
    <x v="31"/>
    <n v="4"/>
    <n v="10"/>
    <n v="4.4000000000000004"/>
    <n v="15"/>
    <x v="0"/>
    <s v="Lot's O' Nuts"/>
    <x v="1"/>
  </r>
  <r>
    <s v="CA-2021-139675-CHO-MIL-31000"/>
    <d v="2021-03-13T00:00:00"/>
    <d v="2021-03-28T00:00:00"/>
    <x v="2"/>
    <n v="139675"/>
    <s v="Canada"/>
    <x v="57"/>
    <x v="28"/>
    <s v="T2C"/>
    <x v="0"/>
    <x v="3"/>
    <s v="CHO-MIL-31000"/>
    <x v="0"/>
    <x v="35"/>
    <n v="8"/>
    <n v="16.88"/>
    <n v="9.1199999999999992"/>
    <n v="15"/>
    <x v="0"/>
    <s v="Wicked Choccy's"/>
    <x v="0"/>
  </r>
  <r>
    <s v="US-2021-125521-CHO-FUD-51000"/>
    <d v="2021-03-14T00:00:00"/>
    <d v="2021-03-29T00:00:00"/>
    <x v="0"/>
    <n v="125521"/>
    <s v="United States"/>
    <x v="34"/>
    <x v="6"/>
    <n v="23320"/>
    <x v="0"/>
    <x v="2"/>
    <s v="CHO-FUD-51000"/>
    <x v="4"/>
    <x v="31"/>
    <n v="4"/>
    <n v="9.6"/>
    <n v="4.8"/>
    <n v="15"/>
    <x v="0"/>
    <s v="Lot's O' Nuts"/>
    <x v="1"/>
  </r>
  <r>
    <s v="US-2021-157623-CHO-FUD-51000"/>
    <d v="2021-03-14T00:00:00"/>
    <d v="2021-03-28T00:00:00"/>
    <x v="0"/>
    <n v="157623"/>
    <s v="United States"/>
    <x v="58"/>
    <x v="4"/>
    <n v="92646"/>
    <x v="0"/>
    <x v="3"/>
    <s v="CHO-FUD-51000"/>
    <x v="4"/>
    <x v="25"/>
    <n v="1"/>
    <n v="2.4"/>
    <n v="1.2"/>
    <n v="14"/>
    <x v="0"/>
    <s v="Lot's O' Nuts"/>
    <x v="1"/>
  </r>
  <r>
    <s v="US-2021-157623-CHO-NUT-13000"/>
    <d v="2021-03-14T00:00:00"/>
    <d v="2021-03-28T00:00:00"/>
    <x v="0"/>
    <n v="157623"/>
    <s v="United States"/>
    <x v="58"/>
    <x v="4"/>
    <n v="92646"/>
    <x v="0"/>
    <x v="3"/>
    <s v="CHO-NUT-13000"/>
    <x v="2"/>
    <x v="7"/>
    <n v="2"/>
    <n v="4.9800000000000004"/>
    <n v="2"/>
    <n v="14"/>
    <x v="0"/>
    <s v="Lot's O' Nuts"/>
    <x v="1"/>
  </r>
  <r>
    <s v="US-2021-114510-CHO-NUT-13000"/>
    <d v="2021-03-14T00:00:00"/>
    <d v="2021-03-29T00:00:00"/>
    <x v="0"/>
    <n v="114510"/>
    <s v="United States"/>
    <x v="59"/>
    <x v="29"/>
    <n v="84321"/>
    <x v="0"/>
    <x v="3"/>
    <s v="CHO-NUT-13000"/>
    <x v="2"/>
    <x v="19"/>
    <n v="4"/>
    <n v="9.9600000000000009"/>
    <n v="4"/>
    <n v="15"/>
    <x v="0"/>
    <s v="Lot's O' Nuts"/>
    <x v="1"/>
  </r>
  <r>
    <s v="US-2021-114510-CHO-TRI-54000"/>
    <d v="2021-03-14T00:00:00"/>
    <d v="2021-03-29T00:00:00"/>
    <x v="0"/>
    <n v="114510"/>
    <s v="United States"/>
    <x v="59"/>
    <x v="29"/>
    <n v="84321"/>
    <x v="0"/>
    <x v="3"/>
    <s v="CHO-TRI-54000"/>
    <x v="1"/>
    <x v="28"/>
    <n v="1"/>
    <n v="2.4500000000000002"/>
    <n v="1.3"/>
    <n v="15"/>
    <x v="0"/>
    <s v="Wicked Choccy's"/>
    <x v="0"/>
  </r>
  <r>
    <s v="US-2021-114510-CHO-FUD-51000"/>
    <d v="2021-03-14T00:00:00"/>
    <d v="2021-03-29T00:00:00"/>
    <x v="0"/>
    <n v="114510"/>
    <s v="United States"/>
    <x v="59"/>
    <x v="29"/>
    <n v="84321"/>
    <x v="0"/>
    <x v="3"/>
    <s v="CHO-FUD-51000"/>
    <x v="4"/>
    <x v="9"/>
    <n v="2"/>
    <n v="4.8"/>
    <n v="2.4"/>
    <n v="15"/>
    <x v="0"/>
    <s v="Lot's O' Nuts"/>
    <x v="1"/>
  </r>
  <r>
    <s v="US-2021-114510-CHO-MIL-31000"/>
    <d v="2021-03-14T00:00:00"/>
    <d v="2021-03-29T00:00:00"/>
    <x v="0"/>
    <n v="114510"/>
    <s v="United States"/>
    <x v="59"/>
    <x v="29"/>
    <n v="84321"/>
    <x v="0"/>
    <x v="3"/>
    <s v="CHO-MIL-31000"/>
    <x v="0"/>
    <x v="36"/>
    <n v="12"/>
    <n v="25.32"/>
    <n v="13.68"/>
    <n v="15"/>
    <x v="0"/>
    <s v="Wicked Choccy's"/>
    <x v="0"/>
  </r>
  <r>
    <s v="US-2021-100293-CHO-NUT-13000"/>
    <d v="2021-03-14T00:00:00"/>
    <d v="2021-03-28T00:00:00"/>
    <x v="0"/>
    <n v="100293"/>
    <s v="United States"/>
    <x v="60"/>
    <x v="17"/>
    <n v="32216"/>
    <x v="0"/>
    <x v="2"/>
    <s v="CHO-NUT-13000"/>
    <x v="2"/>
    <x v="15"/>
    <n v="6"/>
    <n v="14.94"/>
    <n v="6"/>
    <n v="14"/>
    <x v="0"/>
    <s v="Lot's O' Nuts"/>
    <x v="1"/>
  </r>
  <r>
    <s v="US-2021-152618-OTH-GUM-21000"/>
    <d v="2021-03-14T00:00:00"/>
    <d v="2021-03-27T00:00:00"/>
    <x v="1"/>
    <n v="152618"/>
    <s v="United States"/>
    <x v="40"/>
    <x v="1"/>
    <n v="60653"/>
    <x v="1"/>
    <x v="0"/>
    <s v="OTH-GUM-21000"/>
    <x v="5"/>
    <x v="27"/>
    <n v="2"/>
    <n v="1.3"/>
    <n v="1.2"/>
    <n v="13"/>
    <x v="0"/>
    <s v="Secret Factory"/>
    <x v="2"/>
  </r>
  <r>
    <s v="US-2021-152618-OTH-FIZ-56000"/>
    <d v="2021-03-14T00:00:00"/>
    <d v="2021-03-27T00:00:00"/>
    <x v="1"/>
    <n v="152618"/>
    <s v="United States"/>
    <x v="40"/>
    <x v="1"/>
    <n v="60653"/>
    <x v="2"/>
    <x v="0"/>
    <s v="OTH-FIZ-56000"/>
    <x v="8"/>
    <x v="1"/>
    <n v="2"/>
    <n v="4.5"/>
    <n v="3"/>
    <n v="13"/>
    <x v="0"/>
    <s v="Sugar Shack"/>
    <x v="4"/>
  </r>
  <r>
    <s v="US-2021-149958-CHO-SCR-58000"/>
    <d v="2021-03-15T00:00:00"/>
    <d v="2021-03-29T00:00:00"/>
    <x v="0"/>
    <n v="149958"/>
    <s v="United States"/>
    <x v="61"/>
    <x v="17"/>
    <n v="33614"/>
    <x v="0"/>
    <x v="2"/>
    <s v="CHO-SCR-58000"/>
    <x v="3"/>
    <x v="3"/>
    <n v="3"/>
    <n v="7.5"/>
    <n v="3.3"/>
    <n v="14"/>
    <x v="0"/>
    <s v="Lot's O' Nuts"/>
    <x v="1"/>
  </r>
  <r>
    <s v="US-2021-149958-CHO-FUD-51000"/>
    <d v="2021-03-15T00:00:00"/>
    <d v="2021-03-29T00:00:00"/>
    <x v="0"/>
    <n v="149958"/>
    <s v="United States"/>
    <x v="61"/>
    <x v="17"/>
    <n v="33614"/>
    <x v="0"/>
    <x v="2"/>
    <s v="CHO-FUD-51000"/>
    <x v="4"/>
    <x v="3"/>
    <n v="3"/>
    <n v="7.2"/>
    <n v="3.6"/>
    <n v="14"/>
    <x v="0"/>
    <s v="Lot's O' Nuts"/>
    <x v="1"/>
  </r>
  <r>
    <s v="US-2021-149958-CHO-NUT-13000"/>
    <d v="2021-03-15T00:00:00"/>
    <d v="2021-03-29T00:00:00"/>
    <x v="0"/>
    <n v="149958"/>
    <s v="United States"/>
    <x v="61"/>
    <x v="17"/>
    <n v="33614"/>
    <x v="0"/>
    <x v="2"/>
    <s v="CHO-NUT-13000"/>
    <x v="2"/>
    <x v="19"/>
    <n v="4"/>
    <n v="9.9600000000000009"/>
    <n v="4"/>
    <n v="14"/>
    <x v="0"/>
    <s v="Lot's O' Nuts"/>
    <x v="1"/>
  </r>
  <r>
    <s v="US-2021-149958-CHO-TRI-54000"/>
    <d v="2021-03-15T00:00:00"/>
    <d v="2021-03-29T00:00:00"/>
    <x v="0"/>
    <n v="149958"/>
    <s v="United States"/>
    <x v="61"/>
    <x v="17"/>
    <n v="33614"/>
    <x v="0"/>
    <x v="2"/>
    <s v="CHO-TRI-54000"/>
    <x v="1"/>
    <x v="4"/>
    <n v="3"/>
    <n v="7.35"/>
    <n v="3.9"/>
    <n v="14"/>
    <x v="0"/>
    <s v="Wicked Choccy's"/>
    <x v="0"/>
  </r>
  <r>
    <s v="US-2021-157609-CHO-MIL-31000"/>
    <d v="2021-03-16T00:00:00"/>
    <d v="2021-03-31T00:00:00"/>
    <x v="2"/>
    <n v="157609"/>
    <s v="United States"/>
    <x v="62"/>
    <x v="26"/>
    <n v="27604"/>
    <x v="0"/>
    <x v="2"/>
    <s v="CHO-MIL-31000"/>
    <x v="0"/>
    <x v="0"/>
    <n v="2"/>
    <n v="4.22"/>
    <n v="2.2799999999999998"/>
    <n v="15"/>
    <x v="0"/>
    <s v="Wicked Choccy's"/>
    <x v="0"/>
  </r>
  <r>
    <s v="US-2021-158442-CHO-MIL-31000"/>
    <d v="2021-03-17T00:00:00"/>
    <d v="2021-03-27T00:00:00"/>
    <x v="3"/>
    <n v="158442"/>
    <s v="United States"/>
    <x v="39"/>
    <x v="0"/>
    <n v="75217"/>
    <x v="0"/>
    <x v="0"/>
    <s v="CHO-MIL-31000"/>
    <x v="0"/>
    <x v="0"/>
    <n v="2"/>
    <n v="4.22"/>
    <n v="2.2799999999999998"/>
    <n v="10"/>
    <x v="0"/>
    <s v="Wicked Choccy's"/>
    <x v="0"/>
  </r>
  <r>
    <s v="US-2021-158442-CHO-FUD-51000"/>
    <d v="2021-03-17T00:00:00"/>
    <d v="2021-03-27T00:00:00"/>
    <x v="3"/>
    <n v="158442"/>
    <s v="United States"/>
    <x v="39"/>
    <x v="0"/>
    <n v="75217"/>
    <x v="0"/>
    <x v="0"/>
    <s v="CHO-FUD-51000"/>
    <x v="4"/>
    <x v="25"/>
    <n v="1"/>
    <n v="2.4"/>
    <n v="1.2"/>
    <n v="10"/>
    <x v="0"/>
    <s v="Lot's O' Nuts"/>
    <x v="1"/>
  </r>
  <r>
    <s v="US-2021-158442-CHO-TRI-54000"/>
    <d v="2021-03-17T00:00:00"/>
    <d v="2021-03-27T00:00:00"/>
    <x v="3"/>
    <n v="158442"/>
    <s v="United States"/>
    <x v="39"/>
    <x v="0"/>
    <n v="75217"/>
    <x v="0"/>
    <x v="0"/>
    <s v="CHO-TRI-54000"/>
    <x v="1"/>
    <x v="4"/>
    <n v="3"/>
    <n v="7.35"/>
    <n v="3.9"/>
    <n v="10"/>
    <x v="0"/>
    <s v="Wicked Choccy's"/>
    <x v="0"/>
  </r>
  <r>
    <s v="US-2021-118339-CHO-MIL-31000"/>
    <d v="2021-03-17T00:00:00"/>
    <d v="2021-04-03T00:00:00"/>
    <x v="0"/>
    <n v="118339"/>
    <s v="United States"/>
    <x v="63"/>
    <x v="30"/>
    <n v="55044"/>
    <x v="0"/>
    <x v="0"/>
    <s v="CHO-MIL-31000"/>
    <x v="0"/>
    <x v="0"/>
    <n v="2"/>
    <n v="4.22"/>
    <n v="2.2799999999999998"/>
    <n v="17"/>
    <x v="0"/>
    <s v="Wicked Choccy's"/>
    <x v="0"/>
  </r>
  <r>
    <s v="US-2021-118339-CHO-FUD-51000"/>
    <d v="2021-03-17T00:00:00"/>
    <d v="2021-04-03T00:00:00"/>
    <x v="0"/>
    <n v="118339"/>
    <s v="United States"/>
    <x v="63"/>
    <x v="30"/>
    <n v="55044"/>
    <x v="0"/>
    <x v="0"/>
    <s v="CHO-FUD-51000"/>
    <x v="4"/>
    <x v="14"/>
    <n v="6"/>
    <n v="14.4"/>
    <n v="7.2"/>
    <n v="17"/>
    <x v="0"/>
    <s v="Lot's O' Nuts"/>
    <x v="1"/>
  </r>
  <r>
    <s v="US-2021-118339-CHO-NUT-13000"/>
    <d v="2021-03-17T00:00:00"/>
    <d v="2021-04-03T00:00:00"/>
    <x v="0"/>
    <n v="118339"/>
    <s v="United States"/>
    <x v="63"/>
    <x v="30"/>
    <n v="55044"/>
    <x v="0"/>
    <x v="0"/>
    <s v="CHO-NUT-13000"/>
    <x v="2"/>
    <x v="15"/>
    <n v="6"/>
    <n v="14.94"/>
    <n v="6"/>
    <n v="17"/>
    <x v="0"/>
    <s v="Lot's O' Nuts"/>
    <x v="1"/>
  </r>
  <r>
    <s v="US-2021-118339-CHO-TRI-54000"/>
    <d v="2021-03-17T00:00:00"/>
    <d v="2021-04-03T00:00:00"/>
    <x v="0"/>
    <n v="118339"/>
    <s v="United States"/>
    <x v="63"/>
    <x v="30"/>
    <n v="55044"/>
    <x v="0"/>
    <x v="0"/>
    <s v="CHO-TRI-54000"/>
    <x v="1"/>
    <x v="37"/>
    <n v="10"/>
    <n v="24.5"/>
    <n v="13"/>
    <n v="17"/>
    <x v="0"/>
    <s v="Wicked Choccy's"/>
    <x v="0"/>
  </r>
  <r>
    <s v="US-2021-148838-OTH-GUM-21000"/>
    <d v="2021-03-17T00:00:00"/>
    <d v="2021-03-31T00:00:00"/>
    <x v="0"/>
    <n v="148838"/>
    <s v="United States"/>
    <x v="26"/>
    <x v="21"/>
    <n v="10024"/>
    <x v="1"/>
    <x v="1"/>
    <s v="OTH-GUM-21000"/>
    <x v="5"/>
    <x v="16"/>
    <n v="4"/>
    <n v="2.6"/>
    <n v="2.4"/>
    <n v="14"/>
    <x v="0"/>
    <s v="Secret Factory"/>
    <x v="2"/>
  </r>
  <r>
    <s v="US-2021-148838-CHO-MIL-31000"/>
    <d v="2021-03-17T00:00:00"/>
    <d v="2021-03-31T00:00:00"/>
    <x v="0"/>
    <n v="148838"/>
    <s v="United States"/>
    <x v="26"/>
    <x v="21"/>
    <n v="10024"/>
    <x v="0"/>
    <x v="1"/>
    <s v="CHO-MIL-31000"/>
    <x v="0"/>
    <x v="38"/>
    <n v="7"/>
    <n v="14.77"/>
    <n v="7.98"/>
    <n v="14"/>
    <x v="0"/>
    <s v="Wicked Choccy's"/>
    <x v="0"/>
  </r>
  <r>
    <s v="US-2021-148838-OTH-KAZ-38000"/>
    <d v="2021-03-17T00:00:00"/>
    <d v="2021-03-31T00:00:00"/>
    <x v="0"/>
    <n v="148838"/>
    <s v="United States"/>
    <x v="26"/>
    <x v="21"/>
    <n v="10024"/>
    <x v="1"/>
    <x v="1"/>
    <s v="OTH-KAZ-38000"/>
    <x v="6"/>
    <x v="5"/>
    <n v="3"/>
    <n v="0.75"/>
    <n v="9"/>
    <n v="14"/>
    <x v="0"/>
    <s v="The Other Factory"/>
    <x v="3"/>
  </r>
  <r>
    <s v="US-2021-164763-CHO-SCR-58000"/>
    <d v="2021-03-17T00:00:00"/>
    <d v="2021-03-31T00:00:00"/>
    <x v="0"/>
    <n v="164763"/>
    <s v="United States"/>
    <x v="64"/>
    <x v="31"/>
    <n v="39212"/>
    <x v="0"/>
    <x v="2"/>
    <s v="CHO-SCR-58000"/>
    <x v="3"/>
    <x v="3"/>
    <n v="3"/>
    <n v="7.5"/>
    <n v="3.3"/>
    <n v="14"/>
    <x v="0"/>
    <s v="Lot's O' Nuts"/>
    <x v="1"/>
  </r>
  <r>
    <s v="US-2021-164763-CHO-MIL-31000"/>
    <d v="2021-03-17T00:00:00"/>
    <d v="2021-03-31T00:00:00"/>
    <x v="0"/>
    <n v="164763"/>
    <s v="United States"/>
    <x v="64"/>
    <x v="31"/>
    <n v="39212"/>
    <x v="0"/>
    <x v="2"/>
    <s v="CHO-MIL-31000"/>
    <x v="0"/>
    <x v="0"/>
    <n v="2"/>
    <n v="4.22"/>
    <n v="2.2799999999999998"/>
    <n v="14"/>
    <x v="0"/>
    <s v="Wicked Choccy's"/>
    <x v="0"/>
  </r>
  <r>
    <s v="US-2021-164763-OTH-LIC-15000"/>
    <d v="2021-03-17T00:00:00"/>
    <d v="2021-03-31T00:00:00"/>
    <x v="0"/>
    <n v="164763"/>
    <s v="United States"/>
    <x v="64"/>
    <x v="31"/>
    <n v="39212"/>
    <x v="1"/>
    <x v="2"/>
    <s v="OTH-LIC-15000"/>
    <x v="7"/>
    <x v="39"/>
    <n v="4"/>
    <n v="40"/>
    <n v="40"/>
    <n v="14"/>
    <x v="0"/>
    <s v="Secret Factory"/>
    <x v="2"/>
  </r>
  <r>
    <s v="US-2021-164763-CHO-NUT-13000"/>
    <d v="2021-03-17T00:00:00"/>
    <d v="2021-03-31T00:00:00"/>
    <x v="0"/>
    <n v="164763"/>
    <s v="United States"/>
    <x v="64"/>
    <x v="31"/>
    <n v="39212"/>
    <x v="0"/>
    <x v="2"/>
    <s v="CHO-NUT-13000"/>
    <x v="2"/>
    <x v="7"/>
    <n v="2"/>
    <n v="4.9800000000000004"/>
    <n v="2"/>
    <n v="14"/>
    <x v="0"/>
    <s v="Lot's O' Nuts"/>
    <x v="1"/>
  </r>
  <r>
    <s v="US-2021-127859-CHO-MIL-31000"/>
    <d v="2021-03-17T00:00:00"/>
    <d v="2021-03-30T00:00:00"/>
    <x v="2"/>
    <n v="127859"/>
    <s v="United States"/>
    <x v="2"/>
    <x v="2"/>
    <n v="19134"/>
    <x v="0"/>
    <x v="1"/>
    <s v="CHO-MIL-31000"/>
    <x v="0"/>
    <x v="29"/>
    <n v="6"/>
    <n v="12.66"/>
    <n v="6.84"/>
    <n v="13"/>
    <x v="0"/>
    <s v="Wicked Choccy's"/>
    <x v="0"/>
  </r>
  <r>
    <s v="US-2021-111871-CHO-FUD-51000"/>
    <d v="2021-03-18T00:00:00"/>
    <d v="2021-03-31T00:00:00"/>
    <x v="2"/>
    <n v="111871"/>
    <s v="United States"/>
    <x v="10"/>
    <x v="4"/>
    <n v="94110"/>
    <x v="0"/>
    <x v="3"/>
    <s v="CHO-FUD-51000"/>
    <x v="4"/>
    <x v="21"/>
    <n v="10"/>
    <n v="24"/>
    <n v="12"/>
    <n v="13"/>
    <x v="0"/>
    <s v="Lot's O' Nuts"/>
    <x v="1"/>
  </r>
  <r>
    <s v="US-2021-131275-CHO-NUT-13000"/>
    <d v="2021-03-18T00:00:00"/>
    <d v="2021-04-03T00:00:00"/>
    <x v="0"/>
    <n v="131275"/>
    <s v="United States"/>
    <x v="65"/>
    <x v="4"/>
    <n v="91505"/>
    <x v="0"/>
    <x v="3"/>
    <s v="CHO-NUT-13000"/>
    <x v="2"/>
    <x v="7"/>
    <n v="2"/>
    <n v="4.9800000000000004"/>
    <n v="2"/>
    <n v="16"/>
    <x v="0"/>
    <s v="Lot's O' Nuts"/>
    <x v="1"/>
  </r>
  <r>
    <s v="US-2021-145317-CHO-NUT-13000"/>
    <d v="2021-03-18T00:00:00"/>
    <d v="2021-04-02T00:00:00"/>
    <x v="0"/>
    <n v="145317"/>
    <s v="United States"/>
    <x v="60"/>
    <x v="17"/>
    <n v="32216"/>
    <x v="0"/>
    <x v="2"/>
    <s v="CHO-NUT-13000"/>
    <x v="2"/>
    <x v="2"/>
    <n v="3"/>
    <n v="7.47"/>
    <n v="3"/>
    <n v="15"/>
    <x v="0"/>
    <s v="Lot's O' Nuts"/>
    <x v="1"/>
  </r>
  <r>
    <s v="US-2021-145317-CHO-MIL-31000"/>
    <d v="2021-03-18T00:00:00"/>
    <d v="2021-04-02T00:00:00"/>
    <x v="0"/>
    <n v="145317"/>
    <s v="United States"/>
    <x v="60"/>
    <x v="17"/>
    <n v="32216"/>
    <x v="0"/>
    <x v="2"/>
    <s v="CHO-MIL-31000"/>
    <x v="0"/>
    <x v="5"/>
    <n v="3"/>
    <n v="6.33"/>
    <n v="3.42"/>
    <n v="15"/>
    <x v="0"/>
    <s v="Wicked Choccy's"/>
    <x v="0"/>
  </r>
  <r>
    <s v="US-2021-145317-CHO-FUD-51000"/>
    <d v="2021-03-18T00:00:00"/>
    <d v="2021-04-02T00:00:00"/>
    <x v="0"/>
    <n v="145317"/>
    <s v="United States"/>
    <x v="60"/>
    <x v="17"/>
    <n v="32216"/>
    <x v="0"/>
    <x v="2"/>
    <s v="CHO-FUD-51000"/>
    <x v="4"/>
    <x v="3"/>
    <n v="3"/>
    <n v="7.2"/>
    <n v="3.6"/>
    <n v="15"/>
    <x v="0"/>
    <s v="Lot's O' Nuts"/>
    <x v="1"/>
  </r>
  <r>
    <s v="US-2021-145317-SUG-LAF-25000"/>
    <d v="2021-03-18T00:00:00"/>
    <d v="2021-04-02T00:00:00"/>
    <x v="0"/>
    <n v="145317"/>
    <s v="United States"/>
    <x v="60"/>
    <x v="17"/>
    <n v="32216"/>
    <x v="2"/>
    <x v="2"/>
    <s v="SUG-LAF-25000"/>
    <x v="9"/>
    <x v="40"/>
    <n v="6"/>
    <n v="7.44"/>
    <n v="4.5"/>
    <n v="15"/>
    <x v="0"/>
    <s v="Sugar Shack"/>
    <x v="4"/>
  </r>
  <r>
    <s v="US-2021-145317-OTH-FIZ-56000"/>
    <d v="2021-03-18T00:00:00"/>
    <d v="2021-04-02T00:00:00"/>
    <x v="0"/>
    <n v="145317"/>
    <s v="United States"/>
    <x v="60"/>
    <x v="17"/>
    <n v="32216"/>
    <x v="2"/>
    <x v="2"/>
    <s v="OTH-FIZ-56000"/>
    <x v="8"/>
    <x v="24"/>
    <n v="4"/>
    <n v="9"/>
    <n v="6"/>
    <n v="15"/>
    <x v="0"/>
    <s v="Sugar Shack"/>
    <x v="4"/>
  </r>
  <r>
    <s v="US-2021-103989-OTH-KAZ-38000"/>
    <d v="2021-03-19T00:00:00"/>
    <d v="2021-03-31T00:00:00"/>
    <x v="1"/>
    <n v="103989"/>
    <s v="United States"/>
    <x v="66"/>
    <x v="17"/>
    <n v="33801"/>
    <x v="1"/>
    <x v="2"/>
    <s v="OTH-KAZ-38000"/>
    <x v="6"/>
    <x v="5"/>
    <n v="3"/>
    <n v="0.75"/>
    <n v="9"/>
    <n v="12"/>
    <x v="0"/>
    <s v="The Other Factory"/>
    <x v="3"/>
  </r>
  <r>
    <s v="US-2021-103989-CHO-MIL-31000"/>
    <d v="2021-03-19T00:00:00"/>
    <d v="2021-03-31T00:00:00"/>
    <x v="1"/>
    <n v="103989"/>
    <s v="United States"/>
    <x v="66"/>
    <x v="17"/>
    <n v="33801"/>
    <x v="0"/>
    <x v="2"/>
    <s v="CHO-MIL-31000"/>
    <x v="0"/>
    <x v="5"/>
    <n v="3"/>
    <n v="6.33"/>
    <n v="3.42"/>
    <n v="12"/>
    <x v="0"/>
    <s v="Wicked Choccy's"/>
    <x v="0"/>
  </r>
  <r>
    <s v="US-2021-103989-CHO-NUT-13000"/>
    <d v="2021-03-19T00:00:00"/>
    <d v="2021-03-31T00:00:00"/>
    <x v="1"/>
    <n v="103989"/>
    <s v="United States"/>
    <x v="66"/>
    <x v="17"/>
    <n v="33801"/>
    <x v="0"/>
    <x v="2"/>
    <s v="CHO-NUT-13000"/>
    <x v="2"/>
    <x v="13"/>
    <n v="5"/>
    <n v="12.45"/>
    <n v="5"/>
    <n v="12"/>
    <x v="0"/>
    <s v="Lot's O' Nuts"/>
    <x v="1"/>
  </r>
  <r>
    <s v="US-2021-103989-CHO-SCR-58000"/>
    <d v="2021-03-19T00:00:00"/>
    <d v="2021-03-31T00:00:00"/>
    <x v="1"/>
    <n v="103989"/>
    <s v="United States"/>
    <x v="66"/>
    <x v="17"/>
    <n v="33801"/>
    <x v="0"/>
    <x v="2"/>
    <s v="CHO-SCR-58000"/>
    <x v="3"/>
    <x v="3"/>
    <n v="3"/>
    <n v="7.5"/>
    <n v="3.3"/>
    <n v="12"/>
    <x v="0"/>
    <s v="Lot's O' Nuts"/>
    <x v="1"/>
  </r>
  <r>
    <s v="US-2021-140004-CHO-TRI-54000"/>
    <d v="2021-03-21T00:00:00"/>
    <d v="2021-04-04T00:00:00"/>
    <x v="0"/>
    <n v="140004"/>
    <s v="United States"/>
    <x v="67"/>
    <x v="9"/>
    <n v="45011"/>
    <x v="0"/>
    <x v="1"/>
    <s v="CHO-TRI-54000"/>
    <x v="1"/>
    <x v="4"/>
    <n v="3"/>
    <n v="7.35"/>
    <n v="3.9"/>
    <n v="14"/>
    <x v="0"/>
    <s v="Wicked Choccy's"/>
    <x v="0"/>
  </r>
  <r>
    <s v="US-2021-140004-CHO-MIL-31000"/>
    <d v="2021-03-21T00:00:00"/>
    <d v="2021-04-04T00:00:00"/>
    <x v="0"/>
    <n v="140004"/>
    <s v="United States"/>
    <x v="67"/>
    <x v="9"/>
    <n v="45011"/>
    <x v="0"/>
    <x v="1"/>
    <s v="CHO-MIL-31000"/>
    <x v="0"/>
    <x v="0"/>
    <n v="2"/>
    <n v="4.22"/>
    <n v="2.2799999999999998"/>
    <n v="14"/>
    <x v="0"/>
    <s v="Wicked Choccy's"/>
    <x v="0"/>
  </r>
  <r>
    <s v="US-2021-155544-CHO-NUT-13000"/>
    <d v="2021-03-21T00:00:00"/>
    <d v="2021-04-04T00:00:00"/>
    <x v="0"/>
    <n v="155544"/>
    <s v="United States"/>
    <x v="68"/>
    <x v="14"/>
    <n v="37918"/>
    <x v="0"/>
    <x v="2"/>
    <s v="CHO-NUT-13000"/>
    <x v="2"/>
    <x v="2"/>
    <n v="3"/>
    <n v="7.47"/>
    <n v="3"/>
    <n v="14"/>
    <x v="0"/>
    <s v="Lot's O' Nuts"/>
    <x v="1"/>
  </r>
  <r>
    <s v="US-2021-155544-CHO-TRI-54000"/>
    <d v="2021-03-21T00:00:00"/>
    <d v="2021-04-04T00:00:00"/>
    <x v="0"/>
    <n v="155544"/>
    <s v="United States"/>
    <x v="68"/>
    <x v="14"/>
    <n v="37918"/>
    <x v="0"/>
    <x v="2"/>
    <s v="CHO-TRI-54000"/>
    <x v="1"/>
    <x v="4"/>
    <n v="3"/>
    <n v="7.35"/>
    <n v="3.9"/>
    <n v="14"/>
    <x v="0"/>
    <s v="Wicked Choccy's"/>
    <x v="0"/>
  </r>
  <r>
    <s v="US-2021-155544-CHO-FUD-51000"/>
    <d v="2021-03-21T00:00:00"/>
    <d v="2021-04-04T00:00:00"/>
    <x v="0"/>
    <n v="155544"/>
    <s v="United States"/>
    <x v="68"/>
    <x v="14"/>
    <n v="37918"/>
    <x v="0"/>
    <x v="2"/>
    <s v="CHO-FUD-51000"/>
    <x v="4"/>
    <x v="17"/>
    <n v="5"/>
    <n v="12"/>
    <n v="6"/>
    <n v="14"/>
    <x v="0"/>
    <s v="Lot's O' Nuts"/>
    <x v="1"/>
  </r>
  <r>
    <s v="US-2021-163223-CHO-MIL-31000"/>
    <d v="2021-03-21T00:00:00"/>
    <d v="2021-04-04T00:00:00"/>
    <x v="0"/>
    <n v="163223"/>
    <s v="United States"/>
    <x v="8"/>
    <x v="6"/>
    <n v="22153"/>
    <x v="0"/>
    <x v="2"/>
    <s v="CHO-MIL-31000"/>
    <x v="0"/>
    <x v="8"/>
    <n v="4"/>
    <n v="8.44"/>
    <n v="4.5599999999999996"/>
    <n v="14"/>
    <x v="0"/>
    <s v="Wicked Choccy's"/>
    <x v="0"/>
  </r>
  <r>
    <s v="US-2021-163223-CHO-NUT-13000"/>
    <d v="2021-03-21T00:00:00"/>
    <d v="2021-04-04T00:00:00"/>
    <x v="0"/>
    <n v="163223"/>
    <s v="United States"/>
    <x v="8"/>
    <x v="6"/>
    <n v="22153"/>
    <x v="0"/>
    <x v="2"/>
    <s v="CHO-NUT-13000"/>
    <x v="2"/>
    <x v="13"/>
    <n v="5"/>
    <n v="12.45"/>
    <n v="5"/>
    <n v="14"/>
    <x v="0"/>
    <s v="Lot's O' Nuts"/>
    <x v="1"/>
  </r>
  <r>
    <s v="US-2021-163223-CHO-FUD-51000"/>
    <d v="2021-03-21T00:00:00"/>
    <d v="2021-04-04T00:00:00"/>
    <x v="0"/>
    <n v="163223"/>
    <s v="United States"/>
    <x v="8"/>
    <x v="6"/>
    <n v="22153"/>
    <x v="0"/>
    <x v="2"/>
    <s v="CHO-FUD-51000"/>
    <x v="4"/>
    <x v="3"/>
    <n v="3"/>
    <n v="7.2"/>
    <n v="3.6"/>
    <n v="14"/>
    <x v="0"/>
    <s v="Lot's O' Nuts"/>
    <x v="1"/>
  </r>
  <r>
    <s v="US-2021-163223-OTH-KAZ-38000"/>
    <d v="2021-03-21T00:00:00"/>
    <d v="2021-04-04T00:00:00"/>
    <x v="0"/>
    <n v="163223"/>
    <s v="United States"/>
    <x v="8"/>
    <x v="6"/>
    <n v="22153"/>
    <x v="1"/>
    <x v="2"/>
    <s v="OTH-KAZ-38000"/>
    <x v="6"/>
    <x v="38"/>
    <n v="7"/>
    <n v="1.75"/>
    <n v="21"/>
    <n v="14"/>
    <x v="0"/>
    <s v="The Other Factory"/>
    <x v="3"/>
  </r>
  <r>
    <s v="US-2021-107405-CHO-SCR-58000"/>
    <d v="2021-03-21T00:00:00"/>
    <d v="2021-04-04T00:00:00"/>
    <x v="0"/>
    <n v="107405"/>
    <s v="United States"/>
    <x v="69"/>
    <x v="26"/>
    <n v="28806"/>
    <x v="0"/>
    <x v="2"/>
    <s v="CHO-SCR-58000"/>
    <x v="3"/>
    <x v="25"/>
    <n v="1"/>
    <n v="2.5"/>
    <n v="1.1000000000000001"/>
    <n v="14"/>
    <x v="0"/>
    <s v="Lot's O' Nuts"/>
    <x v="1"/>
  </r>
  <r>
    <s v="US-2021-148040-CHO-FUD-51000"/>
    <d v="2021-03-22T00:00:00"/>
    <d v="2021-04-05T00:00:00"/>
    <x v="0"/>
    <n v="148040"/>
    <s v="United States"/>
    <x v="70"/>
    <x v="12"/>
    <n v="85705"/>
    <x v="0"/>
    <x v="3"/>
    <s v="CHO-FUD-51000"/>
    <x v="4"/>
    <x v="3"/>
    <n v="3"/>
    <n v="7.2"/>
    <n v="3.6"/>
    <n v="14"/>
    <x v="0"/>
    <s v="Lot's O' Nuts"/>
    <x v="1"/>
  </r>
  <r>
    <s v="US-2021-148040-CHO-TRI-54000"/>
    <d v="2021-03-22T00:00:00"/>
    <d v="2021-04-05T00:00:00"/>
    <x v="0"/>
    <n v="148040"/>
    <s v="United States"/>
    <x v="70"/>
    <x v="12"/>
    <n v="85705"/>
    <x v="0"/>
    <x v="3"/>
    <s v="CHO-TRI-54000"/>
    <x v="1"/>
    <x v="4"/>
    <n v="3"/>
    <n v="7.35"/>
    <n v="3.9"/>
    <n v="14"/>
    <x v="0"/>
    <s v="Wicked Choccy's"/>
    <x v="0"/>
  </r>
  <r>
    <s v="US-2021-158057-CHO-SCR-58000"/>
    <d v="2021-03-22T00:00:00"/>
    <d v="2021-04-05T00:00:00"/>
    <x v="0"/>
    <n v="158057"/>
    <s v="United States"/>
    <x v="71"/>
    <x v="26"/>
    <n v="27405"/>
    <x v="0"/>
    <x v="2"/>
    <s v="CHO-SCR-58000"/>
    <x v="3"/>
    <x v="17"/>
    <n v="5"/>
    <n v="12.5"/>
    <n v="5.5"/>
    <n v="14"/>
    <x v="0"/>
    <s v="Lot's O' Nuts"/>
    <x v="1"/>
  </r>
  <r>
    <s v="US-2021-158057-CHO-FUD-51000"/>
    <d v="2021-03-22T00:00:00"/>
    <d v="2021-04-05T00:00:00"/>
    <x v="0"/>
    <n v="158057"/>
    <s v="United States"/>
    <x v="71"/>
    <x v="26"/>
    <n v="27405"/>
    <x v="0"/>
    <x v="2"/>
    <s v="CHO-FUD-51000"/>
    <x v="4"/>
    <x v="31"/>
    <n v="4"/>
    <n v="9.6"/>
    <n v="4.8"/>
    <n v="14"/>
    <x v="0"/>
    <s v="Lot's O' Nuts"/>
    <x v="1"/>
  </r>
  <r>
    <s v="US-2021-129609-CHO-TRI-54000"/>
    <d v="2021-03-22T00:00:00"/>
    <d v="2021-04-01T00:00:00"/>
    <x v="3"/>
    <n v="129609"/>
    <s v="United States"/>
    <x v="72"/>
    <x v="19"/>
    <n v="46368"/>
    <x v="0"/>
    <x v="0"/>
    <s v="CHO-TRI-54000"/>
    <x v="1"/>
    <x v="1"/>
    <n v="2"/>
    <n v="4.9000000000000004"/>
    <n v="2.6"/>
    <n v="10"/>
    <x v="0"/>
    <s v="Wicked Choccy's"/>
    <x v="0"/>
  </r>
  <r>
    <s v="US-2021-164749-CHO-TRI-54000"/>
    <d v="2021-03-23T00:00:00"/>
    <d v="2021-04-05T00:00:00"/>
    <x v="1"/>
    <n v="164749"/>
    <s v="United States"/>
    <x v="73"/>
    <x v="17"/>
    <n v="33445"/>
    <x v="0"/>
    <x v="2"/>
    <s v="CHO-TRI-54000"/>
    <x v="1"/>
    <x v="4"/>
    <n v="3"/>
    <n v="7.35"/>
    <n v="3.9"/>
    <n v="13"/>
    <x v="0"/>
    <s v="Wicked Choccy's"/>
    <x v="0"/>
  </r>
  <r>
    <s v="US-2021-120838-CHO-TRI-54000"/>
    <d v="2021-03-23T00:00:00"/>
    <d v="2021-04-05T00:00:00"/>
    <x v="2"/>
    <n v="120838"/>
    <s v="United States"/>
    <x v="4"/>
    <x v="4"/>
    <n v="90036"/>
    <x v="0"/>
    <x v="3"/>
    <s v="CHO-TRI-54000"/>
    <x v="1"/>
    <x v="1"/>
    <n v="2"/>
    <n v="4.9000000000000004"/>
    <n v="2.6"/>
    <n v="13"/>
    <x v="0"/>
    <s v="Wicked Choccy's"/>
    <x v="0"/>
  </r>
  <r>
    <s v="US-2021-120838-CHO-FUD-51000"/>
    <d v="2021-03-23T00:00:00"/>
    <d v="2021-04-05T00:00:00"/>
    <x v="2"/>
    <n v="120838"/>
    <s v="United States"/>
    <x v="4"/>
    <x v="4"/>
    <n v="90036"/>
    <x v="0"/>
    <x v="3"/>
    <s v="CHO-FUD-51000"/>
    <x v="4"/>
    <x v="14"/>
    <n v="6"/>
    <n v="14.4"/>
    <n v="7.2"/>
    <n v="13"/>
    <x v="0"/>
    <s v="Lot's O' Nuts"/>
    <x v="1"/>
  </r>
  <r>
    <s v="US-2021-147235-CHO-SCR-58000"/>
    <d v="2021-03-24T00:00:00"/>
    <d v="2021-04-07T00:00:00"/>
    <x v="0"/>
    <n v="147235"/>
    <s v="United States"/>
    <x v="26"/>
    <x v="21"/>
    <n v="10024"/>
    <x v="0"/>
    <x v="1"/>
    <s v="CHO-SCR-58000"/>
    <x v="3"/>
    <x v="17"/>
    <n v="5"/>
    <n v="12.5"/>
    <n v="5.5"/>
    <n v="14"/>
    <x v="0"/>
    <s v="Lot's O' Nuts"/>
    <x v="1"/>
  </r>
  <r>
    <s v="US-2021-143637-CHO-MIL-31000"/>
    <d v="2021-03-24T00:00:00"/>
    <d v="2021-04-08T00:00:00"/>
    <x v="2"/>
    <n v="143637"/>
    <s v="United States"/>
    <x v="74"/>
    <x v="4"/>
    <n v="93727"/>
    <x v="0"/>
    <x v="3"/>
    <s v="CHO-MIL-31000"/>
    <x v="0"/>
    <x v="0"/>
    <n v="2"/>
    <n v="4.22"/>
    <n v="2.2799999999999998"/>
    <n v="15"/>
    <x v="0"/>
    <s v="Wicked Choccy's"/>
    <x v="0"/>
  </r>
  <r>
    <s v="US-2021-148586-CHO-FUD-51000"/>
    <d v="2021-03-25T00:00:00"/>
    <d v="2021-04-11T00:00:00"/>
    <x v="0"/>
    <n v="148586"/>
    <s v="United States"/>
    <x v="26"/>
    <x v="21"/>
    <n v="10009"/>
    <x v="0"/>
    <x v="1"/>
    <s v="CHO-FUD-51000"/>
    <x v="4"/>
    <x v="26"/>
    <n v="7"/>
    <n v="16.8"/>
    <n v="8.4"/>
    <n v="17"/>
    <x v="0"/>
    <s v="Lot's O' Nuts"/>
    <x v="1"/>
  </r>
  <r>
    <s v="US-2021-128237-CHO-FUD-51000"/>
    <d v="2021-03-25T00:00:00"/>
    <d v="2021-04-09T00:00:00"/>
    <x v="0"/>
    <n v="128237"/>
    <s v="United States"/>
    <x v="10"/>
    <x v="4"/>
    <n v="94110"/>
    <x v="0"/>
    <x v="3"/>
    <s v="CHO-FUD-51000"/>
    <x v="4"/>
    <x v="14"/>
    <n v="6"/>
    <n v="14.4"/>
    <n v="7.2"/>
    <n v="15"/>
    <x v="0"/>
    <s v="Lot's O' Nuts"/>
    <x v="1"/>
  </r>
  <r>
    <s v="US-2021-128237-CHO-TRI-54000"/>
    <d v="2021-03-25T00:00:00"/>
    <d v="2021-04-09T00:00:00"/>
    <x v="0"/>
    <n v="128237"/>
    <s v="United States"/>
    <x v="10"/>
    <x v="4"/>
    <n v="94110"/>
    <x v="0"/>
    <x v="3"/>
    <s v="CHO-TRI-54000"/>
    <x v="1"/>
    <x v="1"/>
    <n v="2"/>
    <n v="4.9000000000000004"/>
    <n v="2.6"/>
    <n v="15"/>
    <x v="0"/>
    <s v="Wicked Choccy's"/>
    <x v="0"/>
  </r>
  <r>
    <s v="US-2021-128237-CHO-MIL-31000"/>
    <d v="2021-03-25T00:00:00"/>
    <d v="2021-04-09T00:00:00"/>
    <x v="0"/>
    <n v="128237"/>
    <s v="United States"/>
    <x v="10"/>
    <x v="4"/>
    <n v="94110"/>
    <x v="0"/>
    <x v="3"/>
    <s v="CHO-MIL-31000"/>
    <x v="0"/>
    <x v="8"/>
    <n v="4"/>
    <n v="8.44"/>
    <n v="4.5599999999999996"/>
    <n v="15"/>
    <x v="0"/>
    <s v="Wicked Choccy's"/>
    <x v="0"/>
  </r>
  <r>
    <s v="US-2021-100860-CHO-SCR-58000"/>
    <d v="2021-03-26T00:00:00"/>
    <d v="2021-04-09T00:00:00"/>
    <x v="2"/>
    <n v="100860"/>
    <s v="United States"/>
    <x v="75"/>
    <x v="4"/>
    <n v="91767"/>
    <x v="0"/>
    <x v="3"/>
    <s v="CHO-SCR-58000"/>
    <x v="3"/>
    <x v="17"/>
    <n v="5"/>
    <n v="12.5"/>
    <n v="5.5"/>
    <n v="14"/>
    <x v="0"/>
    <s v="Lot's O' Nuts"/>
    <x v="1"/>
  </r>
  <r>
    <s v="US-2021-141838-CHO-FUD-51000"/>
    <d v="2021-03-26T00:00:00"/>
    <d v="2021-04-10T00:00:00"/>
    <x v="2"/>
    <n v="141838"/>
    <s v="United States"/>
    <x v="10"/>
    <x v="4"/>
    <n v="94122"/>
    <x v="0"/>
    <x v="3"/>
    <s v="CHO-FUD-51000"/>
    <x v="4"/>
    <x v="9"/>
    <n v="2"/>
    <n v="4.8"/>
    <n v="2.4"/>
    <n v="15"/>
    <x v="0"/>
    <s v="Lot's O' Nuts"/>
    <x v="1"/>
  </r>
  <r>
    <s v="US-2021-141838-CHO-MIL-31000"/>
    <d v="2021-03-26T00:00:00"/>
    <d v="2021-04-10T00:00:00"/>
    <x v="2"/>
    <n v="141838"/>
    <s v="United States"/>
    <x v="10"/>
    <x v="4"/>
    <n v="94122"/>
    <x v="0"/>
    <x v="3"/>
    <s v="CHO-MIL-31000"/>
    <x v="0"/>
    <x v="8"/>
    <n v="4"/>
    <n v="8.44"/>
    <n v="4.5599999999999996"/>
    <n v="15"/>
    <x v="0"/>
    <s v="Wicked Choccy's"/>
    <x v="0"/>
  </r>
  <r>
    <s v="US-2021-141838-CHO-TRI-54000"/>
    <d v="2021-03-26T00:00:00"/>
    <d v="2021-04-10T00:00:00"/>
    <x v="2"/>
    <n v="141838"/>
    <s v="United States"/>
    <x v="10"/>
    <x v="4"/>
    <n v="94122"/>
    <x v="0"/>
    <x v="3"/>
    <s v="CHO-TRI-54000"/>
    <x v="1"/>
    <x v="1"/>
    <n v="2"/>
    <n v="4.9000000000000004"/>
    <n v="2.6"/>
    <n v="15"/>
    <x v="0"/>
    <s v="Wicked Choccy's"/>
    <x v="0"/>
  </r>
  <r>
    <s v="US-2021-138436-CHO-MIL-31000"/>
    <d v="2021-03-26T00:00:00"/>
    <d v="2021-04-09T00:00:00"/>
    <x v="0"/>
    <n v="138436"/>
    <s v="United States"/>
    <x v="4"/>
    <x v="4"/>
    <n v="90036"/>
    <x v="0"/>
    <x v="3"/>
    <s v="CHO-MIL-31000"/>
    <x v="0"/>
    <x v="5"/>
    <n v="3"/>
    <n v="6.33"/>
    <n v="3.42"/>
    <n v="14"/>
    <x v="0"/>
    <s v="Wicked Choccy's"/>
    <x v="0"/>
  </r>
  <r>
    <s v="US-2021-137869-CHO-TRI-54000"/>
    <d v="2021-03-28T00:00:00"/>
    <d v="2021-04-12T00:00:00"/>
    <x v="0"/>
    <n v="137869"/>
    <s v="United States"/>
    <x v="53"/>
    <x v="32"/>
    <n v="50315"/>
    <x v="0"/>
    <x v="0"/>
    <s v="CHO-TRI-54000"/>
    <x v="1"/>
    <x v="24"/>
    <n v="4"/>
    <n v="9.8000000000000007"/>
    <n v="5.2"/>
    <n v="15"/>
    <x v="0"/>
    <s v="Wicked Choccy's"/>
    <x v="0"/>
  </r>
  <r>
    <s v="US-2021-100881-OTH-GUM-21000"/>
    <d v="2021-03-28T00:00:00"/>
    <d v="2021-04-11T00:00:00"/>
    <x v="0"/>
    <n v="100881"/>
    <s v="United States"/>
    <x v="76"/>
    <x v="33"/>
    <n v="87105"/>
    <x v="1"/>
    <x v="3"/>
    <s v="OTH-GUM-21000"/>
    <x v="5"/>
    <x v="28"/>
    <n v="3"/>
    <n v="1.95"/>
    <n v="1.8"/>
    <n v="14"/>
    <x v="0"/>
    <s v="Secret Factory"/>
    <x v="2"/>
  </r>
  <r>
    <s v="US-2021-117380-CHO-FUD-51000"/>
    <d v="2021-03-28T00:00:00"/>
    <d v="2021-04-13T00:00:00"/>
    <x v="0"/>
    <n v="117380"/>
    <s v="United States"/>
    <x v="8"/>
    <x v="9"/>
    <n v="45503"/>
    <x v="0"/>
    <x v="1"/>
    <s v="CHO-FUD-51000"/>
    <x v="4"/>
    <x v="25"/>
    <n v="1"/>
    <n v="2.4"/>
    <n v="1.2"/>
    <n v="16"/>
    <x v="0"/>
    <s v="Lot's O' Nuts"/>
    <x v="1"/>
  </r>
  <r>
    <s v="US-2021-137274-CHO-MIL-31000"/>
    <d v="2021-03-29T00:00:00"/>
    <d v="2021-04-12T00:00:00"/>
    <x v="0"/>
    <n v="137274"/>
    <s v="United States"/>
    <x v="77"/>
    <x v="0"/>
    <n v="75023"/>
    <x v="0"/>
    <x v="0"/>
    <s v="CHO-MIL-31000"/>
    <x v="0"/>
    <x v="5"/>
    <n v="3"/>
    <n v="6.33"/>
    <n v="3.42"/>
    <n v="14"/>
    <x v="0"/>
    <s v="Wicked Choccy's"/>
    <x v="0"/>
  </r>
  <r>
    <s v="US-2021-133424-CHO-SCR-58000"/>
    <d v="2021-03-30T00:00:00"/>
    <d v="2021-04-14T00:00:00"/>
    <x v="0"/>
    <n v="133424"/>
    <s v="United States"/>
    <x v="31"/>
    <x v="23"/>
    <n v="98105"/>
    <x v="0"/>
    <x v="3"/>
    <s v="CHO-SCR-58000"/>
    <x v="3"/>
    <x v="3"/>
    <n v="3"/>
    <n v="7.5"/>
    <n v="3.3"/>
    <n v="15"/>
    <x v="0"/>
    <s v="Lot's O' Nuts"/>
    <x v="1"/>
  </r>
  <r>
    <s v="US-2021-131247-CHO-MIL-31000"/>
    <d v="2021-03-30T00:00:00"/>
    <d v="2021-04-14T00:00:00"/>
    <x v="0"/>
    <n v="131247"/>
    <s v="United States"/>
    <x v="10"/>
    <x v="4"/>
    <n v="94110"/>
    <x v="0"/>
    <x v="3"/>
    <s v="CHO-MIL-31000"/>
    <x v="0"/>
    <x v="0"/>
    <n v="2"/>
    <n v="4.22"/>
    <n v="2.2799999999999998"/>
    <n v="15"/>
    <x v="0"/>
    <s v="Wicked Choccy's"/>
    <x v="0"/>
  </r>
  <r>
    <s v="US-2021-169033-CHO-MIL-31000"/>
    <d v="2021-03-30T00:00:00"/>
    <d v="2021-04-13T00:00:00"/>
    <x v="0"/>
    <n v="169033"/>
    <s v="United States"/>
    <x v="78"/>
    <x v="21"/>
    <n v="11561"/>
    <x v="0"/>
    <x v="1"/>
    <s v="CHO-MIL-31000"/>
    <x v="0"/>
    <x v="23"/>
    <n v="5"/>
    <n v="10.55"/>
    <n v="5.7"/>
    <n v="14"/>
    <x v="0"/>
    <s v="Wicked Choccy's"/>
    <x v="0"/>
  </r>
  <r>
    <s v="US-2021-162089-CHO-MIL-31000"/>
    <d v="2021-03-30T00:00:00"/>
    <d v="2021-04-11T00:00:00"/>
    <x v="1"/>
    <n v="162089"/>
    <s v="United States"/>
    <x v="79"/>
    <x v="0"/>
    <n v="78521"/>
    <x v="0"/>
    <x v="0"/>
    <s v="CHO-MIL-31000"/>
    <x v="0"/>
    <x v="38"/>
    <n v="7"/>
    <n v="14.77"/>
    <n v="7.98"/>
    <n v="12"/>
    <x v="0"/>
    <s v="Wicked Choccy's"/>
    <x v="0"/>
  </r>
  <r>
    <s v="US-2021-162089-CHO-FUD-51000"/>
    <d v="2021-03-30T00:00:00"/>
    <d v="2021-04-11T00:00:00"/>
    <x v="1"/>
    <n v="162089"/>
    <s v="United States"/>
    <x v="79"/>
    <x v="0"/>
    <n v="78521"/>
    <x v="0"/>
    <x v="0"/>
    <s v="CHO-FUD-51000"/>
    <x v="4"/>
    <x v="17"/>
    <n v="5"/>
    <n v="12"/>
    <n v="6"/>
    <n v="12"/>
    <x v="0"/>
    <s v="Lot's O' Nuts"/>
    <x v="1"/>
  </r>
  <r>
    <s v="US-2021-113124-CHO-TRI-54000"/>
    <d v="2021-03-30T00:00:00"/>
    <d v="2021-04-15T00:00:00"/>
    <x v="0"/>
    <n v="113124"/>
    <s v="United States"/>
    <x v="80"/>
    <x v="30"/>
    <n v="55124"/>
    <x v="0"/>
    <x v="0"/>
    <s v="CHO-TRI-54000"/>
    <x v="1"/>
    <x v="1"/>
    <n v="2"/>
    <n v="4.9000000000000004"/>
    <n v="2.6"/>
    <n v="16"/>
    <x v="0"/>
    <s v="Wicked Choccy's"/>
    <x v="0"/>
  </r>
  <r>
    <s v="US-2021-105151-OTH-LIC-15000"/>
    <d v="2021-03-30T00:00:00"/>
    <d v="2021-04-10T00:00:00"/>
    <x v="1"/>
    <n v="105151"/>
    <s v="United States"/>
    <x v="26"/>
    <x v="21"/>
    <n v="10009"/>
    <x v="1"/>
    <x v="1"/>
    <s v="OTH-LIC-15000"/>
    <x v="7"/>
    <x v="41"/>
    <n v="5"/>
    <n v="50"/>
    <n v="50"/>
    <n v="11"/>
    <x v="0"/>
    <s v="Secret Factory"/>
    <x v="2"/>
  </r>
  <r>
    <s v="US-2021-128055-CHO-TRI-54000"/>
    <d v="2021-03-31T00:00:00"/>
    <d v="2021-04-15T00:00:00"/>
    <x v="0"/>
    <n v="128055"/>
    <s v="United States"/>
    <x v="10"/>
    <x v="4"/>
    <n v="94122"/>
    <x v="0"/>
    <x v="3"/>
    <s v="CHO-TRI-54000"/>
    <x v="1"/>
    <x v="1"/>
    <n v="2"/>
    <n v="4.9000000000000004"/>
    <n v="2.6"/>
    <n v="15"/>
    <x v="0"/>
    <s v="Wicked Choccy's"/>
    <x v="0"/>
  </r>
  <r>
    <s v="US-2021-128055-CHO-SCR-58000"/>
    <d v="2021-03-31T00:00:00"/>
    <d v="2021-04-15T00:00:00"/>
    <x v="0"/>
    <n v="128055"/>
    <s v="United States"/>
    <x v="10"/>
    <x v="4"/>
    <n v="94122"/>
    <x v="0"/>
    <x v="3"/>
    <s v="CHO-SCR-58000"/>
    <x v="3"/>
    <x v="9"/>
    <n v="2"/>
    <n v="5"/>
    <n v="2.2000000000000002"/>
    <n v="15"/>
    <x v="0"/>
    <s v="Lot's O' Nuts"/>
    <x v="1"/>
  </r>
  <r>
    <s v="US-2021-104759-CHO-MIL-31000"/>
    <d v="2021-03-31T00:00:00"/>
    <d v="2021-04-14T00:00:00"/>
    <x v="0"/>
    <n v="104759"/>
    <s v="United States"/>
    <x v="40"/>
    <x v="1"/>
    <n v="60610"/>
    <x v="0"/>
    <x v="0"/>
    <s v="CHO-MIL-31000"/>
    <x v="0"/>
    <x v="38"/>
    <n v="7"/>
    <n v="14.77"/>
    <n v="7.98"/>
    <n v="14"/>
    <x v="0"/>
    <s v="Wicked Choccy's"/>
    <x v="0"/>
  </r>
  <r>
    <s v="US-2021-104759-CHO-NUT-13000"/>
    <d v="2021-03-31T00:00:00"/>
    <d v="2021-04-14T00:00:00"/>
    <x v="0"/>
    <n v="104759"/>
    <s v="United States"/>
    <x v="40"/>
    <x v="1"/>
    <n v="60610"/>
    <x v="0"/>
    <x v="0"/>
    <s v="CHO-NUT-13000"/>
    <x v="2"/>
    <x v="7"/>
    <n v="2"/>
    <n v="4.9800000000000004"/>
    <n v="2"/>
    <n v="14"/>
    <x v="0"/>
    <s v="Lot's O' Nuts"/>
    <x v="1"/>
  </r>
  <r>
    <s v="US-2021-112403-CHO-NUT-13000"/>
    <d v="2021-03-31T00:00:00"/>
    <d v="2021-04-10T00:00:00"/>
    <x v="3"/>
    <n v="112403"/>
    <s v="United States"/>
    <x v="2"/>
    <x v="2"/>
    <n v="19120"/>
    <x v="0"/>
    <x v="1"/>
    <s v="CHO-NUT-13000"/>
    <x v="2"/>
    <x v="22"/>
    <n v="1"/>
    <n v="2.4900000000000002"/>
    <n v="1"/>
    <n v="10"/>
    <x v="0"/>
    <s v="Lot's O' Nuts"/>
    <x v="1"/>
  </r>
  <r>
    <s v="US-2021-101770-CHO-TRI-54000"/>
    <d v="2021-03-31T00:00:00"/>
    <d v="2021-04-14T00:00:00"/>
    <x v="0"/>
    <n v="101770"/>
    <s v="United States"/>
    <x v="20"/>
    <x v="17"/>
    <n v="33180"/>
    <x v="0"/>
    <x v="2"/>
    <s v="CHO-TRI-54000"/>
    <x v="1"/>
    <x v="28"/>
    <n v="1"/>
    <n v="2.4500000000000002"/>
    <n v="1.3"/>
    <n v="14"/>
    <x v="0"/>
    <s v="Wicked Choccy's"/>
    <x v="0"/>
  </r>
  <r>
    <s v="US-2021-130428-CHO-FUD-51000"/>
    <d v="2021-03-31T00:00:00"/>
    <d v="2021-04-10T00:00:00"/>
    <x v="3"/>
    <n v="130428"/>
    <s v="United States"/>
    <x v="61"/>
    <x v="17"/>
    <n v="33614"/>
    <x v="0"/>
    <x v="2"/>
    <s v="CHO-FUD-51000"/>
    <x v="4"/>
    <x v="26"/>
    <n v="7"/>
    <n v="16.8"/>
    <n v="8.4"/>
    <n v="10"/>
    <x v="0"/>
    <s v="Lot's O' Nuts"/>
    <x v="1"/>
  </r>
  <r>
    <s v="US-2021-130428-CHO-TRI-54000"/>
    <d v="2021-03-31T00:00:00"/>
    <d v="2021-04-10T00:00:00"/>
    <x v="3"/>
    <n v="130428"/>
    <s v="United States"/>
    <x v="61"/>
    <x v="17"/>
    <n v="33614"/>
    <x v="0"/>
    <x v="2"/>
    <s v="CHO-TRI-54000"/>
    <x v="1"/>
    <x v="1"/>
    <n v="2"/>
    <n v="4.9000000000000004"/>
    <n v="2.6"/>
    <n v="10"/>
    <x v="0"/>
    <s v="Wicked Choccy's"/>
    <x v="0"/>
  </r>
  <r>
    <s v="US-2021-138359-CHO-MIL-31000"/>
    <d v="2021-04-01T00:00:00"/>
    <d v="2021-04-16T00:00:00"/>
    <x v="0"/>
    <n v="138359"/>
    <s v="United States"/>
    <x v="81"/>
    <x v="34"/>
    <n v="2151"/>
    <x v="0"/>
    <x v="1"/>
    <s v="CHO-MIL-31000"/>
    <x v="0"/>
    <x v="0"/>
    <n v="2"/>
    <n v="4.22"/>
    <n v="2.2799999999999998"/>
    <n v="15"/>
    <x v="0"/>
    <s v="Wicked Choccy's"/>
    <x v="0"/>
  </r>
  <r>
    <s v="US-2021-138359-CHO-SCR-58000"/>
    <d v="2021-04-01T00:00:00"/>
    <d v="2021-04-16T00:00:00"/>
    <x v="0"/>
    <n v="138359"/>
    <s v="United States"/>
    <x v="81"/>
    <x v="34"/>
    <n v="2151"/>
    <x v="0"/>
    <x v="1"/>
    <s v="CHO-SCR-58000"/>
    <x v="3"/>
    <x v="31"/>
    <n v="4"/>
    <n v="10"/>
    <n v="4.4000000000000004"/>
    <n v="15"/>
    <x v="0"/>
    <s v="Lot's O' Nuts"/>
    <x v="1"/>
  </r>
  <r>
    <s v="US-2021-157021-CHO-NUT-13000"/>
    <d v="2021-04-01T00:00:00"/>
    <d v="2021-04-16T00:00:00"/>
    <x v="2"/>
    <n v="157021"/>
    <s v="United States"/>
    <x v="82"/>
    <x v="4"/>
    <n v="94591"/>
    <x v="0"/>
    <x v="3"/>
    <s v="CHO-NUT-13000"/>
    <x v="2"/>
    <x v="19"/>
    <n v="4"/>
    <n v="9.9600000000000009"/>
    <n v="4"/>
    <n v="15"/>
    <x v="0"/>
    <s v="Lot's O' Nuts"/>
    <x v="1"/>
  </r>
  <r>
    <s v="US-2021-157021-CHO-SCR-58000"/>
    <d v="2021-04-01T00:00:00"/>
    <d v="2021-04-16T00:00:00"/>
    <x v="2"/>
    <n v="157021"/>
    <s v="United States"/>
    <x v="82"/>
    <x v="4"/>
    <n v="94591"/>
    <x v="0"/>
    <x v="3"/>
    <s v="CHO-SCR-58000"/>
    <x v="3"/>
    <x v="9"/>
    <n v="2"/>
    <n v="5"/>
    <n v="2.2000000000000002"/>
    <n v="15"/>
    <x v="0"/>
    <s v="Lot's O' Nuts"/>
    <x v="1"/>
  </r>
  <r>
    <s v="US-2021-160276-CHO-FUD-51000"/>
    <d v="2021-04-02T00:00:00"/>
    <d v="2021-04-18T00:00:00"/>
    <x v="0"/>
    <n v="160276"/>
    <s v="United States"/>
    <x v="83"/>
    <x v="6"/>
    <n v="23464"/>
    <x v="0"/>
    <x v="2"/>
    <s v="CHO-FUD-51000"/>
    <x v="4"/>
    <x v="9"/>
    <n v="2"/>
    <n v="4.8"/>
    <n v="2.4"/>
    <n v="16"/>
    <x v="0"/>
    <s v="Lot's O' Nuts"/>
    <x v="1"/>
  </r>
  <r>
    <s v="US-2021-164315-CHO-SCR-58000"/>
    <d v="2021-04-02T00:00:00"/>
    <d v="2021-04-18T00:00:00"/>
    <x v="0"/>
    <n v="164315"/>
    <s v="United States"/>
    <x v="3"/>
    <x v="3"/>
    <n v="30605"/>
    <x v="0"/>
    <x v="2"/>
    <s v="CHO-SCR-58000"/>
    <x v="3"/>
    <x v="17"/>
    <n v="5"/>
    <n v="12.5"/>
    <n v="5.5"/>
    <n v="16"/>
    <x v="0"/>
    <s v="Lot's O' Nuts"/>
    <x v="1"/>
  </r>
  <r>
    <s v="US-2021-164315-CHO-MIL-31000"/>
    <d v="2021-04-02T00:00:00"/>
    <d v="2021-04-18T00:00:00"/>
    <x v="0"/>
    <n v="164315"/>
    <s v="United States"/>
    <x v="3"/>
    <x v="3"/>
    <n v="30605"/>
    <x v="0"/>
    <x v="2"/>
    <s v="CHO-MIL-31000"/>
    <x v="0"/>
    <x v="38"/>
    <n v="7"/>
    <n v="14.77"/>
    <n v="7.98"/>
    <n v="16"/>
    <x v="0"/>
    <s v="Wicked Choccy's"/>
    <x v="0"/>
  </r>
  <r>
    <s v="US-2021-157847-CHO-MIL-31000"/>
    <d v="2021-04-02T00:00:00"/>
    <d v="2021-04-16T00:00:00"/>
    <x v="2"/>
    <n v="157847"/>
    <s v="United States"/>
    <x v="0"/>
    <x v="0"/>
    <n v="77095"/>
    <x v="0"/>
    <x v="0"/>
    <s v="CHO-MIL-31000"/>
    <x v="0"/>
    <x v="38"/>
    <n v="7"/>
    <n v="14.77"/>
    <n v="7.98"/>
    <n v="14"/>
    <x v="0"/>
    <s v="Wicked Choccy's"/>
    <x v="0"/>
  </r>
  <r>
    <s v="US-2021-112291-CHO-MIL-31000"/>
    <d v="2021-04-03T00:00:00"/>
    <d v="2021-04-18T00:00:00"/>
    <x v="0"/>
    <n v="112291"/>
    <s v="United States"/>
    <x v="4"/>
    <x v="4"/>
    <n v="90008"/>
    <x v="0"/>
    <x v="3"/>
    <s v="CHO-MIL-31000"/>
    <x v="0"/>
    <x v="0"/>
    <n v="2"/>
    <n v="4.22"/>
    <n v="2.2799999999999998"/>
    <n v="15"/>
    <x v="0"/>
    <s v="Wicked Choccy's"/>
    <x v="0"/>
  </r>
  <r>
    <s v="US-2021-112291-CHO-SCR-58000"/>
    <d v="2021-04-03T00:00:00"/>
    <d v="2021-04-18T00:00:00"/>
    <x v="0"/>
    <n v="112291"/>
    <s v="United States"/>
    <x v="4"/>
    <x v="4"/>
    <n v="90008"/>
    <x v="0"/>
    <x v="3"/>
    <s v="CHO-SCR-58000"/>
    <x v="3"/>
    <x v="9"/>
    <n v="2"/>
    <n v="5"/>
    <n v="2.2000000000000002"/>
    <n v="15"/>
    <x v="0"/>
    <s v="Lot's O' Nuts"/>
    <x v="1"/>
  </r>
  <r>
    <s v="US-2021-149538-CHO-FUD-51000"/>
    <d v="2021-04-04T00:00:00"/>
    <d v="2021-04-18T00:00:00"/>
    <x v="0"/>
    <n v="149538"/>
    <s v="United States"/>
    <x v="22"/>
    <x v="8"/>
    <n v="70506"/>
    <x v="0"/>
    <x v="2"/>
    <s v="CHO-FUD-51000"/>
    <x v="4"/>
    <x v="9"/>
    <n v="2"/>
    <n v="4.8"/>
    <n v="2.4"/>
    <n v="14"/>
    <x v="0"/>
    <s v="Lot's O' Nuts"/>
    <x v="1"/>
  </r>
  <r>
    <s v="US-2021-149538-CHO-NUT-13000"/>
    <d v="2021-04-04T00:00:00"/>
    <d v="2021-04-18T00:00:00"/>
    <x v="0"/>
    <n v="149538"/>
    <s v="United States"/>
    <x v="22"/>
    <x v="8"/>
    <n v="70506"/>
    <x v="0"/>
    <x v="2"/>
    <s v="CHO-NUT-13000"/>
    <x v="2"/>
    <x v="2"/>
    <n v="3"/>
    <n v="7.47"/>
    <n v="3"/>
    <n v="14"/>
    <x v="0"/>
    <s v="Lot's O' Nuts"/>
    <x v="1"/>
  </r>
  <r>
    <s v="US-2021-149538-OTH-GUM-21000"/>
    <d v="2021-04-04T00:00:00"/>
    <d v="2021-04-18T00:00:00"/>
    <x v="0"/>
    <n v="149538"/>
    <s v="United States"/>
    <x v="22"/>
    <x v="8"/>
    <n v="70506"/>
    <x v="1"/>
    <x v="2"/>
    <s v="OTH-GUM-21000"/>
    <x v="5"/>
    <x v="42"/>
    <n v="5"/>
    <n v="3.25"/>
    <n v="3"/>
    <n v="14"/>
    <x v="0"/>
    <s v="Secret Factory"/>
    <x v="2"/>
  </r>
  <r>
    <s v="US-2021-149538-CHO-TRI-54000"/>
    <d v="2021-04-04T00:00:00"/>
    <d v="2021-04-18T00:00:00"/>
    <x v="0"/>
    <n v="149538"/>
    <s v="United States"/>
    <x v="22"/>
    <x v="8"/>
    <n v="70506"/>
    <x v="0"/>
    <x v="2"/>
    <s v="CHO-TRI-54000"/>
    <x v="1"/>
    <x v="1"/>
    <n v="2"/>
    <n v="4.9000000000000004"/>
    <n v="2.6"/>
    <n v="14"/>
    <x v="0"/>
    <s v="Wicked Choccy's"/>
    <x v="0"/>
  </r>
  <r>
    <s v="US-2021-133228-CHO-NUT-13000"/>
    <d v="2021-04-04T00:00:00"/>
    <d v="2021-04-19T00:00:00"/>
    <x v="0"/>
    <n v="133228"/>
    <s v="United States"/>
    <x v="27"/>
    <x v="15"/>
    <n v="48205"/>
    <x v="0"/>
    <x v="0"/>
    <s v="CHO-NUT-13000"/>
    <x v="2"/>
    <x v="22"/>
    <n v="1"/>
    <n v="2.4900000000000002"/>
    <n v="1"/>
    <n v="15"/>
    <x v="0"/>
    <s v="Lot's O' Nuts"/>
    <x v="1"/>
  </r>
  <r>
    <s v="US-2021-133228-CHO-SCR-58000"/>
    <d v="2021-04-04T00:00:00"/>
    <d v="2021-04-19T00:00:00"/>
    <x v="0"/>
    <n v="133228"/>
    <s v="United States"/>
    <x v="27"/>
    <x v="15"/>
    <n v="48205"/>
    <x v="0"/>
    <x v="0"/>
    <s v="CHO-SCR-58000"/>
    <x v="3"/>
    <x v="31"/>
    <n v="4"/>
    <n v="10"/>
    <n v="4.4000000000000004"/>
    <n v="15"/>
    <x v="0"/>
    <s v="Lot's O' Nuts"/>
    <x v="1"/>
  </r>
  <r>
    <s v="US-2021-128685-CHO-SCR-58000"/>
    <d v="2021-04-04T00:00:00"/>
    <d v="2021-04-15T00:00:00"/>
    <x v="1"/>
    <n v="128685"/>
    <s v="United States"/>
    <x v="4"/>
    <x v="4"/>
    <n v="90008"/>
    <x v="0"/>
    <x v="3"/>
    <s v="CHO-SCR-58000"/>
    <x v="3"/>
    <x v="9"/>
    <n v="2"/>
    <n v="5"/>
    <n v="2.2000000000000002"/>
    <n v="11"/>
    <x v="0"/>
    <s v="Lot's O' Nuts"/>
    <x v="1"/>
  </r>
  <r>
    <s v="US-2021-105172-CHO-MIL-31000"/>
    <d v="2021-04-04T00:00:00"/>
    <d v="2021-04-19T00:00:00"/>
    <x v="0"/>
    <n v="105172"/>
    <s v="United States"/>
    <x v="10"/>
    <x v="4"/>
    <n v="94109"/>
    <x v="0"/>
    <x v="3"/>
    <s v="CHO-MIL-31000"/>
    <x v="0"/>
    <x v="29"/>
    <n v="6"/>
    <n v="12.66"/>
    <n v="6.84"/>
    <n v="15"/>
    <x v="0"/>
    <s v="Wicked Choccy's"/>
    <x v="0"/>
  </r>
  <r>
    <s v="US-2021-102988-CHO-SCR-58000"/>
    <d v="2021-04-05T00:00:00"/>
    <d v="2021-04-19T00:00:00"/>
    <x v="2"/>
    <n v="102988"/>
    <s v="United States"/>
    <x v="24"/>
    <x v="6"/>
    <n v="22304"/>
    <x v="0"/>
    <x v="2"/>
    <s v="CHO-SCR-58000"/>
    <x v="3"/>
    <x v="26"/>
    <n v="7"/>
    <n v="17.5"/>
    <n v="7.7"/>
    <n v="14"/>
    <x v="0"/>
    <s v="Lot's O' Nuts"/>
    <x v="1"/>
  </r>
  <r>
    <s v="US-2021-102988-CHO-TRI-54000"/>
    <d v="2021-04-05T00:00:00"/>
    <d v="2021-04-19T00:00:00"/>
    <x v="2"/>
    <n v="102988"/>
    <s v="United States"/>
    <x v="24"/>
    <x v="6"/>
    <n v="22304"/>
    <x v="0"/>
    <x v="2"/>
    <s v="CHO-TRI-54000"/>
    <x v="1"/>
    <x v="10"/>
    <n v="7"/>
    <n v="17.149999999999999"/>
    <n v="9.1"/>
    <n v="14"/>
    <x v="0"/>
    <s v="Wicked Choccy's"/>
    <x v="0"/>
  </r>
  <r>
    <s v="US-2021-102988-CHO-NUT-13000"/>
    <d v="2021-04-05T00:00:00"/>
    <d v="2021-04-19T00:00:00"/>
    <x v="2"/>
    <n v="102988"/>
    <s v="United States"/>
    <x v="24"/>
    <x v="6"/>
    <n v="22304"/>
    <x v="0"/>
    <x v="2"/>
    <s v="CHO-NUT-13000"/>
    <x v="2"/>
    <x v="7"/>
    <n v="2"/>
    <n v="4.9800000000000004"/>
    <n v="2"/>
    <n v="14"/>
    <x v="0"/>
    <s v="Lot's O' Nuts"/>
    <x v="1"/>
  </r>
  <r>
    <s v="US-2021-151001-CHO-NUT-13000"/>
    <d v="2021-04-05T00:00:00"/>
    <d v="2021-04-17T00:00:00"/>
    <x v="1"/>
    <n v="151001"/>
    <s v="United States"/>
    <x v="84"/>
    <x v="1"/>
    <n v="62521"/>
    <x v="0"/>
    <x v="0"/>
    <s v="CHO-NUT-13000"/>
    <x v="2"/>
    <x v="19"/>
    <n v="4"/>
    <n v="9.9600000000000009"/>
    <n v="4"/>
    <n v="12"/>
    <x v="0"/>
    <s v="Lot's O' Nuts"/>
    <x v="1"/>
  </r>
  <r>
    <s v="US-2021-151001-CHO-SCR-58000"/>
    <d v="2021-04-05T00:00:00"/>
    <d v="2021-04-17T00:00:00"/>
    <x v="1"/>
    <n v="151001"/>
    <s v="United States"/>
    <x v="84"/>
    <x v="1"/>
    <n v="62521"/>
    <x v="0"/>
    <x v="0"/>
    <s v="CHO-SCR-58000"/>
    <x v="3"/>
    <x v="31"/>
    <n v="4"/>
    <n v="10"/>
    <n v="4.4000000000000004"/>
    <n v="12"/>
    <x v="0"/>
    <s v="Lot's O' Nuts"/>
    <x v="1"/>
  </r>
  <r>
    <s v="US-2021-149104-CHO-NUT-13000"/>
    <d v="2021-04-05T00:00:00"/>
    <d v="2021-04-17T00:00:00"/>
    <x v="2"/>
    <n v="149104"/>
    <s v="United States"/>
    <x v="85"/>
    <x v="15"/>
    <n v="48127"/>
    <x v="0"/>
    <x v="0"/>
    <s v="CHO-NUT-13000"/>
    <x v="2"/>
    <x v="7"/>
    <n v="2"/>
    <n v="4.9800000000000004"/>
    <n v="2"/>
    <n v="12"/>
    <x v="0"/>
    <s v="Lot's O' Nuts"/>
    <x v="1"/>
  </r>
  <r>
    <s v="US-2021-149104-CHO-MIL-31000"/>
    <d v="2021-04-05T00:00:00"/>
    <d v="2021-04-17T00:00:00"/>
    <x v="2"/>
    <n v="149104"/>
    <s v="United States"/>
    <x v="85"/>
    <x v="15"/>
    <n v="48127"/>
    <x v="0"/>
    <x v="0"/>
    <s v="CHO-MIL-31000"/>
    <x v="0"/>
    <x v="5"/>
    <n v="3"/>
    <n v="6.33"/>
    <n v="3.42"/>
    <n v="12"/>
    <x v="0"/>
    <s v="Wicked Choccy's"/>
    <x v="0"/>
  </r>
  <r>
    <s v="US-2021-157231-CHO-TRI-54000"/>
    <d v="2021-04-05T00:00:00"/>
    <d v="2021-04-19T00:00:00"/>
    <x v="0"/>
    <n v="157231"/>
    <s v="United States"/>
    <x v="43"/>
    <x v="5"/>
    <n v="40475"/>
    <x v="0"/>
    <x v="2"/>
    <s v="CHO-TRI-54000"/>
    <x v="1"/>
    <x v="10"/>
    <n v="7"/>
    <n v="17.149999999999999"/>
    <n v="9.1"/>
    <n v="14"/>
    <x v="0"/>
    <s v="Wicked Choccy's"/>
    <x v="0"/>
  </r>
  <r>
    <s v="US-2021-113887-CHO-TRI-54000"/>
    <d v="2021-04-05T00:00:00"/>
    <d v="2021-04-17T00:00:00"/>
    <x v="1"/>
    <n v="113887"/>
    <s v="United States"/>
    <x v="26"/>
    <x v="21"/>
    <n v="10035"/>
    <x v="0"/>
    <x v="1"/>
    <s v="CHO-TRI-54000"/>
    <x v="1"/>
    <x v="28"/>
    <n v="1"/>
    <n v="2.4500000000000002"/>
    <n v="1.3"/>
    <n v="12"/>
    <x v="0"/>
    <s v="Wicked Choccy's"/>
    <x v="0"/>
  </r>
  <r>
    <s v="US-2021-102652-CHO-NUT-13000"/>
    <d v="2021-04-06T00:00:00"/>
    <d v="2021-04-22T00:00:00"/>
    <x v="0"/>
    <n v="102652"/>
    <s v="United States"/>
    <x v="4"/>
    <x v="4"/>
    <n v="90049"/>
    <x v="0"/>
    <x v="3"/>
    <s v="CHO-NUT-13000"/>
    <x v="2"/>
    <x v="7"/>
    <n v="2"/>
    <n v="4.9800000000000004"/>
    <n v="2"/>
    <n v="16"/>
    <x v="0"/>
    <s v="Lot's O' Nuts"/>
    <x v="1"/>
  </r>
  <r>
    <s v="US-2021-102652-CHO-MIL-31000"/>
    <d v="2021-04-06T00:00:00"/>
    <d v="2021-04-22T00:00:00"/>
    <x v="0"/>
    <n v="102652"/>
    <s v="United States"/>
    <x v="4"/>
    <x v="4"/>
    <n v="90049"/>
    <x v="0"/>
    <x v="3"/>
    <s v="CHO-MIL-31000"/>
    <x v="0"/>
    <x v="38"/>
    <n v="7"/>
    <n v="14.77"/>
    <n v="7.98"/>
    <n v="16"/>
    <x v="0"/>
    <s v="Wicked Choccy's"/>
    <x v="0"/>
  </r>
  <r>
    <s v="US-2021-102652-CHO-TRI-54000"/>
    <d v="2021-04-06T00:00:00"/>
    <d v="2021-04-22T00:00:00"/>
    <x v="0"/>
    <n v="102652"/>
    <s v="United States"/>
    <x v="4"/>
    <x v="4"/>
    <n v="90049"/>
    <x v="0"/>
    <x v="3"/>
    <s v="CHO-TRI-54000"/>
    <x v="1"/>
    <x v="28"/>
    <n v="1"/>
    <n v="2.4500000000000002"/>
    <n v="1.3"/>
    <n v="16"/>
    <x v="0"/>
    <s v="Wicked Choccy's"/>
    <x v="0"/>
  </r>
  <r>
    <s v="US-2021-102652-OTH-GUM-21000"/>
    <d v="2021-04-06T00:00:00"/>
    <d v="2021-04-22T00:00:00"/>
    <x v="0"/>
    <n v="102652"/>
    <s v="United States"/>
    <x v="4"/>
    <x v="4"/>
    <n v="90049"/>
    <x v="1"/>
    <x v="3"/>
    <s v="OTH-GUM-21000"/>
    <x v="5"/>
    <x v="28"/>
    <n v="3"/>
    <n v="1.95"/>
    <n v="1.8"/>
    <n v="16"/>
    <x v="0"/>
    <s v="Secret Factory"/>
    <x v="2"/>
  </r>
  <r>
    <s v="US-2021-153808-CHO-MIL-31000"/>
    <d v="2021-04-06T00:00:00"/>
    <d v="2021-04-20T00:00:00"/>
    <x v="2"/>
    <n v="153808"/>
    <s v="United States"/>
    <x v="4"/>
    <x v="4"/>
    <n v="90004"/>
    <x v="0"/>
    <x v="3"/>
    <s v="CHO-MIL-31000"/>
    <x v="0"/>
    <x v="5"/>
    <n v="3"/>
    <n v="6.33"/>
    <n v="3.42"/>
    <n v="14"/>
    <x v="0"/>
    <s v="Wicked Choccy's"/>
    <x v="0"/>
  </r>
  <r>
    <s v="US-2021-153808-CHO-TRI-54000"/>
    <d v="2021-04-06T00:00:00"/>
    <d v="2021-04-20T00:00:00"/>
    <x v="2"/>
    <n v="153808"/>
    <s v="United States"/>
    <x v="4"/>
    <x v="4"/>
    <n v="90004"/>
    <x v="0"/>
    <x v="3"/>
    <s v="CHO-TRI-54000"/>
    <x v="1"/>
    <x v="1"/>
    <n v="2"/>
    <n v="4.9000000000000004"/>
    <n v="2.6"/>
    <n v="14"/>
    <x v="0"/>
    <s v="Wicked Choccy's"/>
    <x v="0"/>
  </r>
  <r>
    <s v="US-2021-153808-CHO-SCR-58000"/>
    <d v="2021-04-06T00:00:00"/>
    <d v="2021-04-20T00:00:00"/>
    <x v="2"/>
    <n v="153808"/>
    <s v="United States"/>
    <x v="4"/>
    <x v="4"/>
    <n v="90004"/>
    <x v="0"/>
    <x v="3"/>
    <s v="CHO-SCR-58000"/>
    <x v="3"/>
    <x v="3"/>
    <n v="3"/>
    <n v="7.5"/>
    <n v="3.3"/>
    <n v="14"/>
    <x v="0"/>
    <s v="Lot's O' Nuts"/>
    <x v="1"/>
  </r>
  <r>
    <s v="US-2021-136742-CHO-FUD-51000"/>
    <d v="2021-04-06T00:00:00"/>
    <d v="2021-04-20T00:00:00"/>
    <x v="0"/>
    <n v="136742"/>
    <s v="United States"/>
    <x v="86"/>
    <x v="2"/>
    <n v="17602"/>
    <x v="0"/>
    <x v="1"/>
    <s v="CHO-FUD-51000"/>
    <x v="4"/>
    <x v="14"/>
    <n v="6"/>
    <n v="14.4"/>
    <n v="7.2"/>
    <n v="14"/>
    <x v="0"/>
    <s v="Lot's O' Nuts"/>
    <x v="1"/>
  </r>
  <r>
    <s v="US-2021-169803-CHO-NUT-13000"/>
    <d v="2021-04-06T00:00:00"/>
    <d v="2021-04-22T00:00:00"/>
    <x v="0"/>
    <n v="169803"/>
    <s v="United States"/>
    <x v="31"/>
    <x v="23"/>
    <n v="98115"/>
    <x v="0"/>
    <x v="3"/>
    <s v="CHO-NUT-13000"/>
    <x v="2"/>
    <x v="2"/>
    <n v="3"/>
    <n v="7.47"/>
    <n v="3"/>
    <n v="16"/>
    <x v="0"/>
    <s v="Lot's O' Nuts"/>
    <x v="1"/>
  </r>
  <r>
    <s v="US-2021-118486-CHO-FUD-51000"/>
    <d v="2021-04-06T00:00:00"/>
    <d v="2021-04-18T00:00:00"/>
    <x v="1"/>
    <n v="118486"/>
    <s v="United States"/>
    <x v="2"/>
    <x v="2"/>
    <n v="19143"/>
    <x v="0"/>
    <x v="1"/>
    <s v="CHO-FUD-51000"/>
    <x v="4"/>
    <x v="3"/>
    <n v="3"/>
    <n v="7.2"/>
    <n v="3.6"/>
    <n v="12"/>
    <x v="0"/>
    <s v="Lot's O' Nuts"/>
    <x v="1"/>
  </r>
  <r>
    <s v="US-2021-118486-CHO-TRI-54000"/>
    <d v="2021-04-06T00:00:00"/>
    <d v="2021-04-18T00:00:00"/>
    <x v="1"/>
    <n v="118486"/>
    <s v="United States"/>
    <x v="2"/>
    <x v="2"/>
    <n v="19143"/>
    <x v="0"/>
    <x v="1"/>
    <s v="CHO-TRI-54000"/>
    <x v="1"/>
    <x v="28"/>
    <n v="1"/>
    <n v="2.4500000000000002"/>
    <n v="1.3"/>
    <n v="12"/>
    <x v="0"/>
    <s v="Wicked Choccy's"/>
    <x v="0"/>
  </r>
  <r>
    <s v="US-2021-118486-CHO-NUT-13000"/>
    <d v="2021-04-06T00:00:00"/>
    <d v="2021-04-18T00:00:00"/>
    <x v="1"/>
    <n v="118486"/>
    <s v="United States"/>
    <x v="2"/>
    <x v="2"/>
    <n v="19143"/>
    <x v="0"/>
    <x v="1"/>
    <s v="CHO-NUT-13000"/>
    <x v="2"/>
    <x v="7"/>
    <n v="2"/>
    <n v="4.9800000000000004"/>
    <n v="2"/>
    <n v="12"/>
    <x v="0"/>
    <s v="Lot's O' Nuts"/>
    <x v="1"/>
  </r>
  <r>
    <s v="US-2021-124023-CHO-MIL-31000"/>
    <d v="2021-04-07T00:00:00"/>
    <d v="2021-04-20T00:00:00"/>
    <x v="1"/>
    <n v="124023"/>
    <s v="United States"/>
    <x v="87"/>
    <x v="35"/>
    <n v="36608"/>
    <x v="0"/>
    <x v="2"/>
    <s v="CHO-MIL-31000"/>
    <x v="0"/>
    <x v="0"/>
    <n v="2"/>
    <n v="4.22"/>
    <n v="2.2799999999999998"/>
    <n v="13"/>
    <x v="0"/>
    <s v="Wicked Choccy's"/>
    <x v="0"/>
  </r>
  <r>
    <s v="US-2021-128846-CHO-TRI-54000"/>
    <d v="2021-04-07T00:00:00"/>
    <d v="2021-04-22T00:00:00"/>
    <x v="0"/>
    <n v="128846"/>
    <s v="United States"/>
    <x v="37"/>
    <x v="10"/>
    <n v="29203"/>
    <x v="0"/>
    <x v="2"/>
    <s v="CHO-TRI-54000"/>
    <x v="1"/>
    <x v="4"/>
    <n v="3"/>
    <n v="7.35"/>
    <n v="3.9"/>
    <n v="15"/>
    <x v="0"/>
    <s v="Wicked Choccy's"/>
    <x v="0"/>
  </r>
  <r>
    <s v="US-2021-128846-OTH-GUM-21000"/>
    <d v="2021-04-07T00:00:00"/>
    <d v="2021-04-22T00:00:00"/>
    <x v="0"/>
    <n v="128846"/>
    <s v="United States"/>
    <x v="37"/>
    <x v="10"/>
    <n v="29203"/>
    <x v="1"/>
    <x v="2"/>
    <s v="OTH-GUM-21000"/>
    <x v="5"/>
    <x v="42"/>
    <n v="5"/>
    <n v="3.25"/>
    <n v="3"/>
    <n v="15"/>
    <x v="0"/>
    <s v="Secret Factory"/>
    <x v="2"/>
  </r>
  <r>
    <s v="US-2021-165806-CHO-MIL-31000"/>
    <d v="2021-04-07T00:00:00"/>
    <d v="2021-04-17T00:00:00"/>
    <x v="3"/>
    <n v="165806"/>
    <s v="United States"/>
    <x v="88"/>
    <x v="3"/>
    <n v="30062"/>
    <x v="0"/>
    <x v="2"/>
    <s v="CHO-MIL-31000"/>
    <x v="0"/>
    <x v="43"/>
    <n v="9"/>
    <n v="18.989999999999998"/>
    <n v="10.26"/>
    <n v="10"/>
    <x v="0"/>
    <s v="Wicked Choccy's"/>
    <x v="0"/>
  </r>
  <r>
    <s v="US-2021-165806-CHO-FUD-51000"/>
    <d v="2021-04-07T00:00:00"/>
    <d v="2021-04-17T00:00:00"/>
    <x v="3"/>
    <n v="165806"/>
    <s v="United States"/>
    <x v="88"/>
    <x v="3"/>
    <n v="30062"/>
    <x v="0"/>
    <x v="2"/>
    <s v="CHO-FUD-51000"/>
    <x v="4"/>
    <x v="3"/>
    <n v="3"/>
    <n v="7.2"/>
    <n v="3.6"/>
    <n v="10"/>
    <x v="0"/>
    <s v="Lot's O' Nuts"/>
    <x v="1"/>
  </r>
  <r>
    <s v="US-2021-100363-CHO-MIL-31000"/>
    <d v="2021-04-08T00:00:00"/>
    <d v="2021-04-25T00:00:00"/>
    <x v="0"/>
    <n v="100363"/>
    <s v="United States"/>
    <x v="89"/>
    <x v="12"/>
    <n v="85301"/>
    <x v="0"/>
    <x v="3"/>
    <s v="CHO-MIL-31000"/>
    <x v="0"/>
    <x v="0"/>
    <n v="2"/>
    <n v="4.22"/>
    <n v="2.2799999999999998"/>
    <n v="17"/>
    <x v="0"/>
    <s v="Wicked Choccy's"/>
    <x v="0"/>
  </r>
  <r>
    <s v="US-2021-100363-CHO-SCR-58000"/>
    <d v="2021-04-08T00:00:00"/>
    <d v="2021-04-25T00:00:00"/>
    <x v="0"/>
    <n v="100363"/>
    <s v="United States"/>
    <x v="89"/>
    <x v="12"/>
    <n v="85301"/>
    <x v="0"/>
    <x v="3"/>
    <s v="CHO-SCR-58000"/>
    <x v="3"/>
    <x v="3"/>
    <n v="3"/>
    <n v="7.5"/>
    <n v="3.3"/>
    <n v="17"/>
    <x v="0"/>
    <s v="Lot's O' Nuts"/>
    <x v="1"/>
  </r>
  <r>
    <s v="US-2021-121769-CHO-NUT-13000"/>
    <d v="2021-04-08T00:00:00"/>
    <d v="2021-04-22T00:00:00"/>
    <x v="0"/>
    <n v="121769"/>
    <s v="United States"/>
    <x v="90"/>
    <x v="9"/>
    <n v="43615"/>
    <x v="0"/>
    <x v="1"/>
    <s v="CHO-NUT-13000"/>
    <x v="2"/>
    <x v="22"/>
    <n v="1"/>
    <n v="2.4900000000000002"/>
    <n v="1"/>
    <n v="14"/>
    <x v="0"/>
    <s v="Lot's O' Nuts"/>
    <x v="1"/>
  </r>
  <r>
    <s v="US-2021-150581-CHO-TRI-54000"/>
    <d v="2021-04-08T00:00:00"/>
    <d v="2021-04-22T00:00:00"/>
    <x v="0"/>
    <n v="150581"/>
    <s v="United States"/>
    <x v="38"/>
    <x v="4"/>
    <n v="94521"/>
    <x v="0"/>
    <x v="3"/>
    <s v="CHO-TRI-54000"/>
    <x v="1"/>
    <x v="28"/>
    <n v="1"/>
    <n v="2.4500000000000002"/>
    <n v="1.3"/>
    <n v="14"/>
    <x v="0"/>
    <s v="Wicked Choccy's"/>
    <x v="0"/>
  </r>
  <r>
    <s v="US-2021-150581-CHO-MIL-31000"/>
    <d v="2021-04-08T00:00:00"/>
    <d v="2021-04-22T00:00:00"/>
    <x v="0"/>
    <n v="150581"/>
    <s v="United States"/>
    <x v="38"/>
    <x v="4"/>
    <n v="94521"/>
    <x v="0"/>
    <x v="3"/>
    <s v="CHO-MIL-31000"/>
    <x v="0"/>
    <x v="8"/>
    <n v="4"/>
    <n v="8.44"/>
    <n v="4.5599999999999996"/>
    <n v="14"/>
    <x v="0"/>
    <s v="Wicked Choccy's"/>
    <x v="0"/>
  </r>
  <r>
    <s v="US-2021-163797-CHO-MIL-31000"/>
    <d v="2021-04-08T00:00:00"/>
    <d v="2021-04-23T00:00:00"/>
    <x v="0"/>
    <n v="163797"/>
    <s v="United States"/>
    <x v="91"/>
    <x v="12"/>
    <n v="85224"/>
    <x v="0"/>
    <x v="3"/>
    <s v="CHO-MIL-31000"/>
    <x v="0"/>
    <x v="35"/>
    <n v="8"/>
    <n v="16.88"/>
    <n v="9.1199999999999992"/>
    <n v="15"/>
    <x v="0"/>
    <s v="Wicked Choccy's"/>
    <x v="0"/>
  </r>
  <r>
    <s v="US-2021-118997-CHO-FUD-51000"/>
    <d v="2021-04-08T00:00:00"/>
    <d v="2021-04-22T00:00:00"/>
    <x v="0"/>
    <n v="118997"/>
    <s v="United States"/>
    <x v="84"/>
    <x v="35"/>
    <n v="35601"/>
    <x v="0"/>
    <x v="2"/>
    <s v="CHO-FUD-51000"/>
    <x v="4"/>
    <x v="44"/>
    <n v="8"/>
    <n v="19.2"/>
    <n v="9.6"/>
    <n v="14"/>
    <x v="0"/>
    <s v="Lot's O' Nuts"/>
    <x v="1"/>
  </r>
  <r>
    <s v="US-2021-138940-CHO-NUT-13000"/>
    <d v="2021-04-11T00:00:00"/>
    <d v="2021-04-26T00:00:00"/>
    <x v="2"/>
    <n v="138940"/>
    <s v="United States"/>
    <x v="92"/>
    <x v="0"/>
    <n v="78745"/>
    <x v="0"/>
    <x v="0"/>
    <s v="CHO-NUT-13000"/>
    <x v="2"/>
    <x v="15"/>
    <n v="6"/>
    <n v="14.94"/>
    <n v="6"/>
    <n v="15"/>
    <x v="0"/>
    <s v="Lot's O' Nuts"/>
    <x v="1"/>
  </r>
  <r>
    <s v="US-2021-102715-CHO-SCR-58000"/>
    <d v="2021-04-11T00:00:00"/>
    <d v="2021-04-23T00:00:00"/>
    <x v="2"/>
    <n v="102715"/>
    <s v="United States"/>
    <x v="20"/>
    <x v="17"/>
    <n v="33180"/>
    <x v="0"/>
    <x v="2"/>
    <s v="CHO-SCR-58000"/>
    <x v="3"/>
    <x v="3"/>
    <n v="3"/>
    <n v="7.5"/>
    <n v="3.3"/>
    <n v="12"/>
    <x v="0"/>
    <s v="Lot's O' Nuts"/>
    <x v="1"/>
  </r>
  <r>
    <s v="US-2021-102715-CHO-TRI-54000"/>
    <d v="2021-04-11T00:00:00"/>
    <d v="2021-04-23T00:00:00"/>
    <x v="2"/>
    <n v="102715"/>
    <s v="United States"/>
    <x v="20"/>
    <x v="17"/>
    <n v="33180"/>
    <x v="0"/>
    <x v="2"/>
    <s v="CHO-TRI-54000"/>
    <x v="1"/>
    <x v="1"/>
    <n v="2"/>
    <n v="4.9000000000000004"/>
    <n v="2.6"/>
    <n v="12"/>
    <x v="0"/>
    <s v="Wicked Choccy's"/>
    <x v="0"/>
  </r>
  <r>
    <s v="US-2021-102715-CHO-FUD-51000"/>
    <d v="2021-04-11T00:00:00"/>
    <d v="2021-04-23T00:00:00"/>
    <x v="2"/>
    <n v="102715"/>
    <s v="United States"/>
    <x v="20"/>
    <x v="17"/>
    <n v="33180"/>
    <x v="0"/>
    <x v="2"/>
    <s v="CHO-FUD-51000"/>
    <x v="4"/>
    <x v="26"/>
    <n v="7"/>
    <n v="16.8"/>
    <n v="8.4"/>
    <n v="12"/>
    <x v="0"/>
    <s v="Lot's O' Nuts"/>
    <x v="1"/>
  </r>
  <r>
    <s v="US-2021-110555-CHO-TRI-54000"/>
    <d v="2021-04-11T00:00:00"/>
    <d v="2021-04-28T00:00:00"/>
    <x v="0"/>
    <n v="110555"/>
    <s v="United States"/>
    <x v="93"/>
    <x v="36"/>
    <n v="59405"/>
    <x v="0"/>
    <x v="3"/>
    <s v="CHO-TRI-54000"/>
    <x v="1"/>
    <x v="10"/>
    <n v="7"/>
    <n v="17.149999999999999"/>
    <n v="9.1"/>
    <n v="17"/>
    <x v="0"/>
    <s v="Wicked Choccy's"/>
    <x v="0"/>
  </r>
  <r>
    <s v="US-2021-110555-CHO-MIL-31000"/>
    <d v="2021-04-11T00:00:00"/>
    <d v="2021-04-28T00:00:00"/>
    <x v="0"/>
    <n v="110555"/>
    <s v="United States"/>
    <x v="93"/>
    <x v="36"/>
    <n v="59405"/>
    <x v="0"/>
    <x v="3"/>
    <s v="CHO-MIL-31000"/>
    <x v="0"/>
    <x v="29"/>
    <n v="6"/>
    <n v="12.66"/>
    <n v="6.84"/>
    <n v="17"/>
    <x v="0"/>
    <s v="Wicked Choccy's"/>
    <x v="0"/>
  </r>
  <r>
    <s v="US-2021-121734-CHO-FUD-51000"/>
    <d v="2021-04-11T00:00:00"/>
    <d v="2021-04-26T00:00:00"/>
    <x v="0"/>
    <n v="121734"/>
    <s v="United States"/>
    <x v="94"/>
    <x v="37"/>
    <n v="83501"/>
    <x v="0"/>
    <x v="3"/>
    <s v="CHO-FUD-51000"/>
    <x v="4"/>
    <x v="25"/>
    <n v="1"/>
    <n v="2.4"/>
    <n v="1.2"/>
    <n v="15"/>
    <x v="0"/>
    <s v="Lot's O' Nuts"/>
    <x v="1"/>
  </r>
  <r>
    <s v="US-2021-142979-CHO-NUT-13000"/>
    <d v="2021-04-12T00:00:00"/>
    <d v="2021-04-28T00:00:00"/>
    <x v="0"/>
    <n v="142979"/>
    <s v="United States"/>
    <x v="95"/>
    <x v="4"/>
    <n v="95240"/>
    <x v="0"/>
    <x v="3"/>
    <s v="CHO-NUT-13000"/>
    <x v="2"/>
    <x v="7"/>
    <n v="2"/>
    <n v="4.9800000000000004"/>
    <n v="2"/>
    <n v="16"/>
    <x v="0"/>
    <s v="Lot's O' Nuts"/>
    <x v="1"/>
  </r>
  <r>
    <s v="US-2021-154599-CHO-MIL-31000"/>
    <d v="2021-04-12T00:00:00"/>
    <d v="2021-04-27T00:00:00"/>
    <x v="0"/>
    <n v="154599"/>
    <s v="United States"/>
    <x v="96"/>
    <x v="4"/>
    <n v="90278"/>
    <x v="0"/>
    <x v="3"/>
    <s v="CHO-MIL-31000"/>
    <x v="0"/>
    <x v="5"/>
    <n v="3"/>
    <n v="6.33"/>
    <n v="3.42"/>
    <n v="15"/>
    <x v="0"/>
    <s v="Wicked Choccy's"/>
    <x v="0"/>
  </r>
  <r>
    <s v="US-2021-154599-CHO-SCR-58000"/>
    <d v="2021-04-12T00:00:00"/>
    <d v="2021-04-27T00:00:00"/>
    <x v="0"/>
    <n v="154599"/>
    <s v="United States"/>
    <x v="96"/>
    <x v="4"/>
    <n v="90278"/>
    <x v="0"/>
    <x v="3"/>
    <s v="CHO-SCR-58000"/>
    <x v="3"/>
    <x v="26"/>
    <n v="7"/>
    <n v="17.5"/>
    <n v="7.7"/>
    <n v="15"/>
    <x v="0"/>
    <s v="Lot's O' Nuts"/>
    <x v="1"/>
  </r>
  <r>
    <s v="US-2021-154599-CHO-FUD-51000"/>
    <d v="2021-04-12T00:00:00"/>
    <d v="2021-04-27T00:00:00"/>
    <x v="0"/>
    <n v="154599"/>
    <s v="United States"/>
    <x v="96"/>
    <x v="4"/>
    <n v="90278"/>
    <x v="0"/>
    <x v="3"/>
    <s v="CHO-FUD-51000"/>
    <x v="4"/>
    <x v="31"/>
    <n v="4"/>
    <n v="9.6"/>
    <n v="4.8"/>
    <n v="15"/>
    <x v="0"/>
    <s v="Lot's O' Nuts"/>
    <x v="1"/>
  </r>
  <r>
    <s v="US-2021-158365-CHO-SCR-58000"/>
    <d v="2021-04-12T00:00:00"/>
    <d v="2021-04-27T00:00:00"/>
    <x v="0"/>
    <n v="158365"/>
    <s v="United States"/>
    <x v="97"/>
    <x v="19"/>
    <n v="47401"/>
    <x v="0"/>
    <x v="0"/>
    <s v="CHO-SCR-58000"/>
    <x v="3"/>
    <x v="17"/>
    <n v="5"/>
    <n v="12.5"/>
    <n v="5.5"/>
    <n v="15"/>
    <x v="0"/>
    <s v="Lot's O' Nuts"/>
    <x v="1"/>
  </r>
  <r>
    <s v="US-2021-167724-CHO-TRI-54000"/>
    <d v="2021-04-13T00:00:00"/>
    <d v="2021-04-28T00:00:00"/>
    <x v="0"/>
    <n v="167724"/>
    <s v="United States"/>
    <x v="98"/>
    <x v="38"/>
    <n v="21215"/>
    <x v="0"/>
    <x v="1"/>
    <s v="CHO-TRI-54000"/>
    <x v="1"/>
    <x v="4"/>
    <n v="3"/>
    <n v="7.35"/>
    <n v="3.9"/>
    <n v="15"/>
    <x v="0"/>
    <s v="Wicked Choccy's"/>
    <x v="0"/>
  </r>
  <r>
    <s v="US-2021-122336-CHO-MIL-31000"/>
    <d v="2021-04-13T00:00:00"/>
    <d v="2021-04-27T00:00:00"/>
    <x v="2"/>
    <n v="122336"/>
    <s v="United States"/>
    <x v="2"/>
    <x v="2"/>
    <n v="19140"/>
    <x v="0"/>
    <x v="1"/>
    <s v="CHO-MIL-31000"/>
    <x v="0"/>
    <x v="8"/>
    <n v="4"/>
    <n v="8.44"/>
    <n v="4.5599999999999996"/>
    <n v="14"/>
    <x v="0"/>
    <s v="Wicked Choccy's"/>
    <x v="0"/>
  </r>
  <r>
    <s v="US-2021-122336-CHO-SCR-58000"/>
    <d v="2021-04-13T00:00:00"/>
    <d v="2021-04-27T00:00:00"/>
    <x v="2"/>
    <n v="122336"/>
    <s v="United States"/>
    <x v="2"/>
    <x v="2"/>
    <n v="19140"/>
    <x v="0"/>
    <x v="1"/>
    <s v="CHO-SCR-58000"/>
    <x v="3"/>
    <x v="21"/>
    <n v="10"/>
    <n v="25"/>
    <n v="11"/>
    <n v="14"/>
    <x v="0"/>
    <s v="Lot's O' Nuts"/>
    <x v="1"/>
  </r>
  <r>
    <s v="US-2021-122336-OTH-LIC-15000"/>
    <d v="2021-04-13T00:00:00"/>
    <d v="2021-04-27T00:00:00"/>
    <x v="2"/>
    <n v="122336"/>
    <s v="United States"/>
    <x v="2"/>
    <x v="2"/>
    <n v="19140"/>
    <x v="1"/>
    <x v="1"/>
    <s v="OTH-LIC-15000"/>
    <x v="7"/>
    <x v="45"/>
    <n v="13"/>
    <n v="130"/>
    <n v="130"/>
    <n v="14"/>
    <x v="0"/>
    <s v="Secret Factory"/>
    <x v="2"/>
  </r>
  <r>
    <s v="US-2021-120740-CHO-NUT-13000"/>
    <d v="2021-04-15T00:00:00"/>
    <d v="2021-04-25T00:00:00"/>
    <x v="3"/>
    <n v="120740"/>
    <s v="United States"/>
    <x v="4"/>
    <x v="4"/>
    <n v="90049"/>
    <x v="0"/>
    <x v="3"/>
    <s v="CHO-NUT-13000"/>
    <x v="2"/>
    <x v="19"/>
    <n v="4"/>
    <n v="9.9600000000000009"/>
    <n v="4"/>
    <n v="10"/>
    <x v="0"/>
    <s v="Lot's O' Nuts"/>
    <x v="1"/>
  </r>
  <r>
    <s v="US-2021-120740-CHO-MIL-31000"/>
    <d v="2021-04-15T00:00:00"/>
    <d v="2021-04-25T00:00:00"/>
    <x v="3"/>
    <n v="120740"/>
    <s v="United States"/>
    <x v="4"/>
    <x v="4"/>
    <n v="90049"/>
    <x v="0"/>
    <x v="3"/>
    <s v="CHO-MIL-31000"/>
    <x v="0"/>
    <x v="0"/>
    <n v="2"/>
    <n v="4.22"/>
    <n v="2.2799999999999998"/>
    <n v="10"/>
    <x v="0"/>
    <s v="Wicked Choccy's"/>
    <x v="0"/>
  </r>
  <r>
    <s v="US-2021-155208-CHO-TRI-54000"/>
    <d v="2021-04-16T00:00:00"/>
    <d v="2021-04-30T00:00:00"/>
    <x v="0"/>
    <n v="155208"/>
    <s v="United States"/>
    <x v="50"/>
    <x v="26"/>
    <n v="28403"/>
    <x v="0"/>
    <x v="2"/>
    <s v="CHO-TRI-54000"/>
    <x v="1"/>
    <x v="18"/>
    <n v="6"/>
    <n v="14.7"/>
    <n v="7.8"/>
    <n v="14"/>
    <x v="0"/>
    <s v="Wicked Choccy's"/>
    <x v="0"/>
  </r>
  <r>
    <s v="US-2021-110849-CHO-TRI-54000"/>
    <d v="2021-04-18T00:00:00"/>
    <d v="2021-05-03T00:00:00"/>
    <x v="0"/>
    <n v="110849"/>
    <s v="United States"/>
    <x v="4"/>
    <x v="4"/>
    <n v="90049"/>
    <x v="0"/>
    <x v="3"/>
    <s v="CHO-TRI-54000"/>
    <x v="1"/>
    <x v="20"/>
    <n v="5"/>
    <n v="12.25"/>
    <n v="6.5"/>
    <n v="15"/>
    <x v="0"/>
    <s v="Wicked Choccy's"/>
    <x v="0"/>
  </r>
  <r>
    <s v="US-2021-110849-CHO-NUT-13000"/>
    <d v="2021-04-18T00:00:00"/>
    <d v="2021-05-03T00:00:00"/>
    <x v="0"/>
    <n v="110849"/>
    <s v="United States"/>
    <x v="4"/>
    <x v="4"/>
    <n v="90049"/>
    <x v="0"/>
    <x v="3"/>
    <s v="CHO-NUT-13000"/>
    <x v="2"/>
    <x v="7"/>
    <n v="2"/>
    <n v="4.9800000000000004"/>
    <n v="2"/>
    <n v="15"/>
    <x v="0"/>
    <s v="Lot's O' Nuts"/>
    <x v="1"/>
  </r>
  <r>
    <s v="US-2021-100678-CHO-TRI-54000"/>
    <d v="2021-04-18T00:00:00"/>
    <d v="2021-05-02T00:00:00"/>
    <x v="0"/>
    <n v="100678"/>
    <s v="United States"/>
    <x v="0"/>
    <x v="0"/>
    <n v="77095"/>
    <x v="0"/>
    <x v="0"/>
    <s v="CHO-TRI-54000"/>
    <x v="1"/>
    <x v="4"/>
    <n v="3"/>
    <n v="7.35"/>
    <n v="3.9"/>
    <n v="14"/>
    <x v="0"/>
    <s v="Wicked Choccy's"/>
    <x v="0"/>
  </r>
  <r>
    <s v="US-2021-100678-CHO-MIL-31000"/>
    <d v="2021-04-18T00:00:00"/>
    <d v="2021-05-02T00:00:00"/>
    <x v="0"/>
    <n v="100678"/>
    <s v="United States"/>
    <x v="0"/>
    <x v="0"/>
    <n v="77095"/>
    <x v="0"/>
    <x v="0"/>
    <s v="CHO-MIL-31000"/>
    <x v="0"/>
    <x v="0"/>
    <n v="2"/>
    <n v="4.22"/>
    <n v="2.2799999999999998"/>
    <n v="14"/>
    <x v="0"/>
    <s v="Wicked Choccy's"/>
    <x v="0"/>
  </r>
  <r>
    <s v="US-2021-100678-CHO-NUT-13000"/>
    <d v="2021-04-18T00:00:00"/>
    <d v="2021-05-02T00:00:00"/>
    <x v="0"/>
    <n v="100678"/>
    <s v="United States"/>
    <x v="0"/>
    <x v="0"/>
    <n v="77095"/>
    <x v="0"/>
    <x v="0"/>
    <s v="CHO-NUT-13000"/>
    <x v="2"/>
    <x v="2"/>
    <n v="3"/>
    <n v="7.47"/>
    <n v="3"/>
    <n v="14"/>
    <x v="0"/>
    <s v="Lot's O' Nuts"/>
    <x v="1"/>
  </r>
  <r>
    <s v="US-2021-100678-CHO-FUD-51000"/>
    <d v="2021-04-18T00:00:00"/>
    <d v="2021-05-02T00:00:00"/>
    <x v="0"/>
    <n v="100678"/>
    <s v="United States"/>
    <x v="0"/>
    <x v="0"/>
    <n v="77095"/>
    <x v="0"/>
    <x v="0"/>
    <s v="CHO-FUD-51000"/>
    <x v="4"/>
    <x v="3"/>
    <n v="3"/>
    <n v="7.2"/>
    <n v="3.6"/>
    <n v="14"/>
    <x v="0"/>
    <s v="Lot's O' Nuts"/>
    <x v="1"/>
  </r>
  <r>
    <s v="US-2021-158470-CHO-SCR-58000"/>
    <d v="2021-04-19T00:00:00"/>
    <d v="2021-05-03T00:00:00"/>
    <x v="2"/>
    <n v="158470"/>
    <s v="United States"/>
    <x v="41"/>
    <x v="6"/>
    <n v="22204"/>
    <x v="0"/>
    <x v="2"/>
    <s v="CHO-SCR-58000"/>
    <x v="3"/>
    <x v="3"/>
    <n v="3"/>
    <n v="7.5"/>
    <n v="3.3"/>
    <n v="14"/>
    <x v="0"/>
    <s v="Lot's O' Nuts"/>
    <x v="1"/>
  </r>
  <r>
    <s v="US-2021-158470-CHO-MIL-31000"/>
    <d v="2021-04-19T00:00:00"/>
    <d v="2021-05-03T00:00:00"/>
    <x v="2"/>
    <n v="158470"/>
    <s v="United States"/>
    <x v="41"/>
    <x v="6"/>
    <n v="22204"/>
    <x v="0"/>
    <x v="2"/>
    <s v="CHO-MIL-31000"/>
    <x v="0"/>
    <x v="46"/>
    <n v="11"/>
    <n v="23.21"/>
    <n v="12.54"/>
    <n v="14"/>
    <x v="0"/>
    <s v="Wicked Choccy's"/>
    <x v="0"/>
  </r>
  <r>
    <s v="US-2021-169460-CHO-FUD-51000"/>
    <d v="2021-04-19T00:00:00"/>
    <d v="2021-05-01T00:00:00"/>
    <x v="2"/>
    <n v="169460"/>
    <s v="United States"/>
    <x v="99"/>
    <x v="4"/>
    <n v="95123"/>
    <x v="0"/>
    <x v="3"/>
    <s v="CHO-FUD-51000"/>
    <x v="4"/>
    <x v="3"/>
    <n v="3"/>
    <n v="7.2"/>
    <n v="3.6"/>
    <n v="12"/>
    <x v="0"/>
    <s v="Lot's O' Nuts"/>
    <x v="1"/>
  </r>
  <r>
    <s v="US-2021-101462-CHO-SCR-58000"/>
    <d v="2021-04-20T00:00:00"/>
    <d v="2021-05-05T00:00:00"/>
    <x v="0"/>
    <n v="101462"/>
    <s v="United States"/>
    <x v="4"/>
    <x v="4"/>
    <n v="90045"/>
    <x v="0"/>
    <x v="3"/>
    <s v="CHO-SCR-58000"/>
    <x v="3"/>
    <x v="31"/>
    <n v="4"/>
    <n v="10"/>
    <n v="4.4000000000000004"/>
    <n v="15"/>
    <x v="0"/>
    <s v="Lot's O' Nuts"/>
    <x v="1"/>
  </r>
  <r>
    <s v="US-2021-134572-CHO-FUD-51000"/>
    <d v="2021-04-20T00:00:00"/>
    <d v="2021-05-02T00:00:00"/>
    <x v="2"/>
    <n v="134572"/>
    <s v="United States"/>
    <x v="0"/>
    <x v="0"/>
    <n v="77070"/>
    <x v="0"/>
    <x v="0"/>
    <s v="CHO-FUD-51000"/>
    <x v="4"/>
    <x v="17"/>
    <n v="5"/>
    <n v="12"/>
    <n v="6"/>
    <n v="12"/>
    <x v="0"/>
    <s v="Lot's O' Nuts"/>
    <x v="1"/>
  </r>
  <r>
    <s v="US-2021-134572-CHO-NUT-13000"/>
    <d v="2021-04-20T00:00:00"/>
    <d v="2021-05-02T00:00:00"/>
    <x v="2"/>
    <n v="134572"/>
    <s v="United States"/>
    <x v="0"/>
    <x v="0"/>
    <n v="77070"/>
    <x v="0"/>
    <x v="0"/>
    <s v="CHO-NUT-13000"/>
    <x v="2"/>
    <x v="7"/>
    <n v="2"/>
    <n v="4.9800000000000004"/>
    <n v="2"/>
    <n v="12"/>
    <x v="0"/>
    <s v="Lot's O' Nuts"/>
    <x v="1"/>
  </r>
  <r>
    <s v="US-2021-134572-CHO-SCR-58000"/>
    <d v="2021-04-20T00:00:00"/>
    <d v="2021-05-02T00:00:00"/>
    <x v="2"/>
    <n v="134572"/>
    <s v="United States"/>
    <x v="0"/>
    <x v="0"/>
    <n v="77070"/>
    <x v="0"/>
    <x v="0"/>
    <s v="CHO-SCR-58000"/>
    <x v="3"/>
    <x v="17"/>
    <n v="5"/>
    <n v="12.5"/>
    <n v="5.5"/>
    <n v="12"/>
    <x v="0"/>
    <s v="Lot's O' Nuts"/>
    <x v="1"/>
  </r>
  <r>
    <s v="US-2021-158064-CHO-MIL-31000"/>
    <d v="2021-04-21T00:00:00"/>
    <d v="2021-05-05T00:00:00"/>
    <x v="0"/>
    <n v="158064"/>
    <s v="United States"/>
    <x v="4"/>
    <x v="4"/>
    <n v="90008"/>
    <x v="0"/>
    <x v="3"/>
    <s v="CHO-MIL-31000"/>
    <x v="0"/>
    <x v="23"/>
    <n v="5"/>
    <n v="10.55"/>
    <n v="5.7"/>
    <n v="14"/>
    <x v="0"/>
    <s v="Wicked Choccy's"/>
    <x v="0"/>
  </r>
  <r>
    <s v="US-2021-136336-CHO-TRI-54000"/>
    <d v="2021-04-21T00:00:00"/>
    <d v="2021-05-06T00:00:00"/>
    <x v="0"/>
    <n v="136336"/>
    <s v="United States"/>
    <x v="5"/>
    <x v="5"/>
    <n v="42420"/>
    <x v="0"/>
    <x v="2"/>
    <s v="CHO-TRI-54000"/>
    <x v="1"/>
    <x v="18"/>
    <n v="6"/>
    <n v="14.7"/>
    <n v="7.8"/>
    <n v="15"/>
    <x v="0"/>
    <s v="Wicked Choccy's"/>
    <x v="0"/>
  </r>
  <r>
    <s v="US-2021-122070-CHO-NUT-13000"/>
    <d v="2021-04-22T00:00:00"/>
    <d v="2021-05-04T00:00:00"/>
    <x v="2"/>
    <n v="122070"/>
    <s v="United States"/>
    <x v="100"/>
    <x v="21"/>
    <n v="12180"/>
    <x v="0"/>
    <x v="1"/>
    <s v="CHO-NUT-13000"/>
    <x v="2"/>
    <x v="2"/>
    <n v="3"/>
    <n v="7.47"/>
    <n v="3"/>
    <n v="12"/>
    <x v="0"/>
    <s v="Lot's O' Nuts"/>
    <x v="1"/>
  </r>
  <r>
    <s v="US-2021-122070-OTH-KAZ-38000"/>
    <d v="2021-04-22T00:00:00"/>
    <d v="2021-05-04T00:00:00"/>
    <x v="2"/>
    <n v="122070"/>
    <s v="United States"/>
    <x v="100"/>
    <x v="21"/>
    <n v="12180"/>
    <x v="1"/>
    <x v="1"/>
    <s v="OTH-KAZ-38000"/>
    <x v="6"/>
    <x v="35"/>
    <n v="8"/>
    <n v="2"/>
    <n v="24"/>
    <n v="12"/>
    <x v="0"/>
    <s v="The Other Factory"/>
    <x v="3"/>
  </r>
  <r>
    <s v="US-2021-150119-CHO-FUD-51000"/>
    <d v="2021-04-23T00:00:00"/>
    <d v="2021-05-07T00:00:00"/>
    <x v="0"/>
    <n v="150119"/>
    <s v="United States"/>
    <x v="48"/>
    <x v="9"/>
    <n v="43229"/>
    <x v="0"/>
    <x v="1"/>
    <s v="CHO-FUD-51000"/>
    <x v="4"/>
    <x v="9"/>
    <n v="2"/>
    <n v="4.8"/>
    <n v="2.4"/>
    <n v="14"/>
    <x v="0"/>
    <s v="Lot's O' Nuts"/>
    <x v="1"/>
  </r>
  <r>
    <s v="US-2021-150119-CHO-MIL-31000"/>
    <d v="2021-04-23T00:00:00"/>
    <d v="2021-05-07T00:00:00"/>
    <x v="0"/>
    <n v="150119"/>
    <s v="United States"/>
    <x v="48"/>
    <x v="9"/>
    <n v="43229"/>
    <x v="0"/>
    <x v="1"/>
    <s v="CHO-MIL-31000"/>
    <x v="0"/>
    <x v="35"/>
    <n v="8"/>
    <n v="16.88"/>
    <n v="9.1199999999999992"/>
    <n v="14"/>
    <x v="0"/>
    <s v="Wicked Choccy's"/>
    <x v="0"/>
  </r>
  <r>
    <s v="US-2021-111857-CHO-TRI-54000"/>
    <d v="2021-04-23T00:00:00"/>
    <d v="2021-05-06T00:00:00"/>
    <x v="2"/>
    <n v="111857"/>
    <s v="United States"/>
    <x v="10"/>
    <x v="4"/>
    <n v="94109"/>
    <x v="0"/>
    <x v="3"/>
    <s v="CHO-TRI-54000"/>
    <x v="1"/>
    <x v="28"/>
    <n v="1"/>
    <n v="2.4500000000000002"/>
    <n v="1.3"/>
    <n v="13"/>
    <x v="0"/>
    <s v="Wicked Choccy's"/>
    <x v="0"/>
  </r>
  <r>
    <s v="US-2021-112564-CHO-FUD-51000"/>
    <d v="2021-04-23T00:00:00"/>
    <d v="2021-05-04T00:00:00"/>
    <x v="1"/>
    <n v="112564"/>
    <s v="United States"/>
    <x v="2"/>
    <x v="2"/>
    <n v="19134"/>
    <x v="0"/>
    <x v="1"/>
    <s v="CHO-FUD-51000"/>
    <x v="4"/>
    <x v="3"/>
    <n v="3"/>
    <n v="7.2"/>
    <n v="3.6"/>
    <n v="11"/>
    <x v="0"/>
    <s v="Lot's O' Nuts"/>
    <x v="1"/>
  </r>
  <r>
    <s v="US-2021-166954-CHO-NUT-13000"/>
    <d v="2021-04-25T00:00:00"/>
    <d v="2021-05-10T00:00:00"/>
    <x v="0"/>
    <n v="166954"/>
    <s v="United States"/>
    <x v="101"/>
    <x v="4"/>
    <n v="91776"/>
    <x v="0"/>
    <x v="3"/>
    <s v="CHO-NUT-13000"/>
    <x v="2"/>
    <x v="13"/>
    <n v="5"/>
    <n v="12.45"/>
    <n v="5"/>
    <n v="15"/>
    <x v="0"/>
    <s v="Lot's O' Nuts"/>
    <x v="1"/>
  </r>
  <r>
    <s v="US-2021-166954-CHO-TRI-54000"/>
    <d v="2021-04-25T00:00:00"/>
    <d v="2021-05-10T00:00:00"/>
    <x v="0"/>
    <n v="166954"/>
    <s v="United States"/>
    <x v="101"/>
    <x v="4"/>
    <n v="91776"/>
    <x v="0"/>
    <x v="3"/>
    <s v="CHO-TRI-54000"/>
    <x v="1"/>
    <x v="4"/>
    <n v="3"/>
    <n v="7.35"/>
    <n v="3.9"/>
    <n v="15"/>
    <x v="0"/>
    <s v="Wicked Choccy's"/>
    <x v="0"/>
  </r>
  <r>
    <s v="US-2021-157406-CHO-FUD-51000"/>
    <d v="2021-04-25T00:00:00"/>
    <d v="2021-05-09T00:00:00"/>
    <x v="0"/>
    <n v="157406"/>
    <s v="United States"/>
    <x v="0"/>
    <x v="0"/>
    <n v="77095"/>
    <x v="0"/>
    <x v="0"/>
    <s v="CHO-FUD-51000"/>
    <x v="4"/>
    <x v="3"/>
    <n v="3"/>
    <n v="7.2"/>
    <n v="3.6"/>
    <n v="14"/>
    <x v="0"/>
    <s v="Lot's O' Nuts"/>
    <x v="1"/>
  </r>
  <r>
    <s v="US-2021-157406-CHO-NUT-13000"/>
    <d v="2021-04-25T00:00:00"/>
    <d v="2021-05-09T00:00:00"/>
    <x v="0"/>
    <n v="157406"/>
    <s v="United States"/>
    <x v="0"/>
    <x v="0"/>
    <n v="77095"/>
    <x v="0"/>
    <x v="0"/>
    <s v="CHO-NUT-13000"/>
    <x v="2"/>
    <x v="7"/>
    <n v="2"/>
    <n v="4.9800000000000004"/>
    <n v="2"/>
    <n v="14"/>
    <x v="0"/>
    <s v="Lot's O' Nuts"/>
    <x v="1"/>
  </r>
  <r>
    <s v="US-2021-110100-CHO-SCR-58000"/>
    <d v="2021-04-25T00:00:00"/>
    <d v="2021-05-09T00:00:00"/>
    <x v="0"/>
    <n v="110100"/>
    <s v="United States"/>
    <x v="50"/>
    <x v="26"/>
    <n v="28403"/>
    <x v="0"/>
    <x v="2"/>
    <s v="CHO-SCR-58000"/>
    <x v="3"/>
    <x v="3"/>
    <n v="3"/>
    <n v="7.5"/>
    <n v="3.3"/>
    <n v="14"/>
    <x v="0"/>
    <s v="Lot's O' Nuts"/>
    <x v="1"/>
  </r>
  <r>
    <s v="US-2021-147298-CHO-NUT-13000"/>
    <d v="2021-04-26T00:00:00"/>
    <d v="2021-05-13T00:00:00"/>
    <x v="0"/>
    <n v="147298"/>
    <s v="United States"/>
    <x v="4"/>
    <x v="4"/>
    <n v="90049"/>
    <x v="0"/>
    <x v="3"/>
    <s v="CHO-NUT-13000"/>
    <x v="2"/>
    <x v="2"/>
    <n v="3"/>
    <n v="7.47"/>
    <n v="3"/>
    <n v="17"/>
    <x v="0"/>
    <s v="Lot's O' Nuts"/>
    <x v="1"/>
  </r>
  <r>
    <s v="US-2021-147298-CHO-SCR-58000"/>
    <d v="2021-04-26T00:00:00"/>
    <d v="2021-05-13T00:00:00"/>
    <x v="0"/>
    <n v="147298"/>
    <s v="United States"/>
    <x v="4"/>
    <x v="4"/>
    <n v="90049"/>
    <x v="0"/>
    <x v="3"/>
    <s v="CHO-SCR-58000"/>
    <x v="3"/>
    <x v="14"/>
    <n v="6"/>
    <n v="15"/>
    <n v="6.6"/>
    <n v="17"/>
    <x v="0"/>
    <s v="Lot's O' Nuts"/>
    <x v="1"/>
  </r>
  <r>
    <s v="US-2021-116785-CHO-NUT-13000"/>
    <d v="2021-04-26T00:00:00"/>
    <d v="2021-05-10T00:00:00"/>
    <x v="0"/>
    <n v="116785"/>
    <s v="United States"/>
    <x v="4"/>
    <x v="4"/>
    <n v="90036"/>
    <x v="0"/>
    <x v="3"/>
    <s v="CHO-NUT-13000"/>
    <x v="2"/>
    <x v="13"/>
    <n v="5"/>
    <n v="12.45"/>
    <n v="5"/>
    <n v="14"/>
    <x v="0"/>
    <s v="Lot's O' Nuts"/>
    <x v="1"/>
  </r>
  <r>
    <s v="US-2021-116785-CHO-SCR-58000"/>
    <d v="2021-04-26T00:00:00"/>
    <d v="2021-05-10T00:00:00"/>
    <x v="0"/>
    <n v="116785"/>
    <s v="United States"/>
    <x v="4"/>
    <x v="4"/>
    <n v="90036"/>
    <x v="0"/>
    <x v="3"/>
    <s v="CHO-SCR-58000"/>
    <x v="3"/>
    <x v="9"/>
    <n v="2"/>
    <n v="5"/>
    <n v="2.2000000000000002"/>
    <n v="14"/>
    <x v="0"/>
    <s v="Lot's O' Nuts"/>
    <x v="1"/>
  </r>
  <r>
    <s v="US-2021-131387-CHO-MIL-31000"/>
    <d v="2021-04-28T00:00:00"/>
    <d v="2021-05-10T00:00:00"/>
    <x v="1"/>
    <n v="131387"/>
    <s v="United States"/>
    <x v="10"/>
    <x v="4"/>
    <n v="94122"/>
    <x v="0"/>
    <x v="3"/>
    <s v="CHO-MIL-31000"/>
    <x v="0"/>
    <x v="23"/>
    <n v="5"/>
    <n v="10.55"/>
    <n v="5.7"/>
    <n v="12"/>
    <x v="0"/>
    <s v="Wicked Choccy's"/>
    <x v="0"/>
  </r>
  <r>
    <s v="US-2021-132983-CHO-SCR-58000"/>
    <d v="2021-04-28T00:00:00"/>
    <d v="2021-05-13T00:00:00"/>
    <x v="0"/>
    <n v="132983"/>
    <s v="United States"/>
    <x v="102"/>
    <x v="21"/>
    <n v="14701"/>
    <x v="0"/>
    <x v="1"/>
    <s v="CHO-SCR-58000"/>
    <x v="3"/>
    <x v="9"/>
    <n v="2"/>
    <n v="5"/>
    <n v="2.2000000000000002"/>
    <n v="15"/>
    <x v="0"/>
    <s v="Lot's O' Nuts"/>
    <x v="1"/>
  </r>
  <r>
    <s v="US-2021-140228-CHO-NUT-13000"/>
    <d v="2021-04-28T00:00:00"/>
    <d v="2021-05-13T00:00:00"/>
    <x v="0"/>
    <n v="140228"/>
    <s v="United States"/>
    <x v="12"/>
    <x v="9"/>
    <n v="43055"/>
    <x v="0"/>
    <x v="1"/>
    <s v="CHO-NUT-13000"/>
    <x v="2"/>
    <x v="2"/>
    <n v="3"/>
    <n v="7.47"/>
    <n v="3"/>
    <n v="15"/>
    <x v="0"/>
    <s v="Lot's O' Nuts"/>
    <x v="1"/>
  </r>
  <r>
    <s v="US-2021-140228-CHO-SCR-58000"/>
    <d v="2021-04-28T00:00:00"/>
    <d v="2021-05-13T00:00:00"/>
    <x v="0"/>
    <n v="140228"/>
    <s v="United States"/>
    <x v="12"/>
    <x v="9"/>
    <n v="43055"/>
    <x v="0"/>
    <x v="1"/>
    <s v="CHO-SCR-58000"/>
    <x v="3"/>
    <x v="3"/>
    <n v="3"/>
    <n v="7.5"/>
    <n v="3.3"/>
    <n v="15"/>
    <x v="0"/>
    <s v="Lot's O' Nuts"/>
    <x v="1"/>
  </r>
  <r>
    <s v="US-2021-118976-CHO-MIL-31000"/>
    <d v="2021-04-28T00:00:00"/>
    <d v="2021-05-13T00:00:00"/>
    <x v="0"/>
    <n v="118976"/>
    <s v="United States"/>
    <x v="98"/>
    <x v="38"/>
    <n v="21215"/>
    <x v="0"/>
    <x v="1"/>
    <s v="CHO-MIL-31000"/>
    <x v="0"/>
    <x v="0"/>
    <n v="2"/>
    <n v="4.22"/>
    <n v="2.2799999999999998"/>
    <n v="15"/>
    <x v="0"/>
    <s v="Wicked Choccy's"/>
    <x v="0"/>
  </r>
  <r>
    <s v="US-2021-118976-CHO-FUD-51000"/>
    <d v="2021-04-28T00:00:00"/>
    <d v="2021-05-13T00:00:00"/>
    <x v="0"/>
    <n v="118976"/>
    <s v="United States"/>
    <x v="98"/>
    <x v="38"/>
    <n v="21215"/>
    <x v="0"/>
    <x v="1"/>
    <s v="CHO-FUD-51000"/>
    <x v="4"/>
    <x v="9"/>
    <n v="2"/>
    <n v="4.8"/>
    <n v="2.4"/>
    <n v="15"/>
    <x v="0"/>
    <s v="Lot's O' Nuts"/>
    <x v="1"/>
  </r>
  <r>
    <s v="US-2021-142727-CHO-MIL-31000"/>
    <d v="2021-04-29T00:00:00"/>
    <d v="2021-05-11T00:00:00"/>
    <x v="2"/>
    <n v="142727"/>
    <s v="United States"/>
    <x v="103"/>
    <x v="8"/>
    <n v="70601"/>
    <x v="0"/>
    <x v="2"/>
    <s v="CHO-MIL-31000"/>
    <x v="0"/>
    <x v="0"/>
    <n v="2"/>
    <n v="4.22"/>
    <n v="2.2799999999999998"/>
    <n v="12"/>
    <x v="0"/>
    <s v="Wicked Choccy's"/>
    <x v="0"/>
  </r>
  <r>
    <s v="US-2021-142727-CHO-NUT-13000"/>
    <d v="2021-04-29T00:00:00"/>
    <d v="2021-05-11T00:00:00"/>
    <x v="2"/>
    <n v="142727"/>
    <s v="United States"/>
    <x v="103"/>
    <x v="8"/>
    <n v="70601"/>
    <x v="0"/>
    <x v="2"/>
    <s v="CHO-NUT-13000"/>
    <x v="2"/>
    <x v="2"/>
    <n v="3"/>
    <n v="7.47"/>
    <n v="3"/>
    <n v="12"/>
    <x v="0"/>
    <s v="Lot's O' Nuts"/>
    <x v="1"/>
  </r>
  <r>
    <s v="US-2021-118304-CHO-SCR-58000"/>
    <d v="2021-04-29T00:00:00"/>
    <d v="2021-05-14T00:00:00"/>
    <x v="0"/>
    <n v="118304"/>
    <s v="United States"/>
    <x v="9"/>
    <x v="7"/>
    <n v="19901"/>
    <x v="0"/>
    <x v="1"/>
    <s v="CHO-SCR-58000"/>
    <x v="3"/>
    <x v="9"/>
    <n v="2"/>
    <n v="5"/>
    <n v="2.2000000000000002"/>
    <n v="15"/>
    <x v="0"/>
    <s v="Lot's O' Nuts"/>
    <x v="1"/>
  </r>
  <r>
    <s v="US-2021-107811-CHO-MIL-31000"/>
    <d v="2021-04-29T00:00:00"/>
    <d v="2021-05-13T00:00:00"/>
    <x v="0"/>
    <n v="107811"/>
    <s v="United States"/>
    <x v="104"/>
    <x v="14"/>
    <n v="38109"/>
    <x v="0"/>
    <x v="2"/>
    <s v="CHO-MIL-31000"/>
    <x v="0"/>
    <x v="0"/>
    <n v="2"/>
    <n v="4.22"/>
    <n v="2.2799999999999998"/>
    <n v="14"/>
    <x v="0"/>
    <s v="Wicked Choccy's"/>
    <x v="0"/>
  </r>
  <r>
    <s v="US-2021-134061-CHO-SCR-58000"/>
    <d v="2021-04-29T00:00:00"/>
    <d v="2021-05-14T00:00:00"/>
    <x v="0"/>
    <n v="134061"/>
    <s v="United States"/>
    <x v="105"/>
    <x v="21"/>
    <n v="14609"/>
    <x v="0"/>
    <x v="1"/>
    <s v="CHO-SCR-58000"/>
    <x v="3"/>
    <x v="9"/>
    <n v="2"/>
    <n v="5"/>
    <n v="2.2000000000000002"/>
    <n v="15"/>
    <x v="0"/>
    <s v="Lot's O' Nuts"/>
    <x v="1"/>
  </r>
  <r>
    <s v="US-2021-160094-CHO-TRI-54000"/>
    <d v="2021-04-30T00:00:00"/>
    <d v="2021-05-12T00:00:00"/>
    <x v="1"/>
    <n v="160094"/>
    <s v="United States"/>
    <x v="106"/>
    <x v="5"/>
    <n v="40214"/>
    <x v="0"/>
    <x v="2"/>
    <s v="CHO-TRI-54000"/>
    <x v="1"/>
    <x v="20"/>
    <n v="5"/>
    <n v="12.25"/>
    <n v="6.5"/>
    <n v="12"/>
    <x v="0"/>
    <s v="Wicked Choccy's"/>
    <x v="0"/>
  </r>
  <r>
    <s v="US-2021-156006-CHO-SCR-58000"/>
    <d v="2021-04-30T00:00:00"/>
    <d v="2021-05-12T00:00:00"/>
    <x v="2"/>
    <n v="156006"/>
    <s v="United States"/>
    <x v="64"/>
    <x v="31"/>
    <n v="39212"/>
    <x v="0"/>
    <x v="2"/>
    <s v="CHO-SCR-58000"/>
    <x v="3"/>
    <x v="3"/>
    <n v="3"/>
    <n v="7.5"/>
    <n v="3.3"/>
    <n v="12"/>
    <x v="0"/>
    <s v="Lot's O' Nuts"/>
    <x v="1"/>
  </r>
  <r>
    <s v="US-2021-115056-CHO-SCR-58000"/>
    <d v="2021-05-02T00:00:00"/>
    <d v="2021-05-12T00:00:00"/>
    <x v="3"/>
    <n v="115056"/>
    <s v="United States"/>
    <x v="48"/>
    <x v="9"/>
    <n v="43229"/>
    <x v="0"/>
    <x v="1"/>
    <s v="CHO-SCR-58000"/>
    <x v="3"/>
    <x v="3"/>
    <n v="3"/>
    <n v="7.5"/>
    <n v="3.3"/>
    <n v="10"/>
    <x v="0"/>
    <s v="Lot's O' Nuts"/>
    <x v="1"/>
  </r>
  <r>
    <s v="US-2021-124618-CHO-SCR-58000"/>
    <d v="2021-05-02T00:00:00"/>
    <d v="2021-05-14T00:00:00"/>
    <x v="2"/>
    <n v="124618"/>
    <s v="United States"/>
    <x v="66"/>
    <x v="17"/>
    <n v="33801"/>
    <x v="0"/>
    <x v="2"/>
    <s v="CHO-SCR-58000"/>
    <x v="3"/>
    <x v="9"/>
    <n v="2"/>
    <n v="5"/>
    <n v="2.2000000000000002"/>
    <n v="12"/>
    <x v="0"/>
    <s v="Lot's O' Nuts"/>
    <x v="1"/>
  </r>
  <r>
    <s v="US-2021-130274-CHO-MIL-31000"/>
    <d v="2021-05-03T00:00:00"/>
    <d v="2021-05-15T00:00:00"/>
    <x v="1"/>
    <n v="130274"/>
    <s v="United States"/>
    <x v="107"/>
    <x v="22"/>
    <n v="54915"/>
    <x v="0"/>
    <x v="0"/>
    <s v="CHO-MIL-31000"/>
    <x v="0"/>
    <x v="38"/>
    <n v="7"/>
    <n v="14.77"/>
    <n v="7.98"/>
    <n v="12"/>
    <x v="0"/>
    <s v="Wicked Choccy's"/>
    <x v="0"/>
  </r>
  <r>
    <s v="US-2021-135755-CHO-FUD-51000"/>
    <d v="2021-05-03T00:00:00"/>
    <d v="2021-05-20T00:00:00"/>
    <x v="0"/>
    <n v="135755"/>
    <s v="United States"/>
    <x v="52"/>
    <x v="21"/>
    <n v="10701"/>
    <x v="0"/>
    <x v="1"/>
    <s v="CHO-FUD-51000"/>
    <x v="4"/>
    <x v="3"/>
    <n v="3"/>
    <n v="7.2"/>
    <n v="3.6"/>
    <n v="17"/>
    <x v="0"/>
    <s v="Lot's O' Nuts"/>
    <x v="1"/>
  </r>
  <r>
    <s v="US-2021-135755-CHO-SCR-58000"/>
    <d v="2021-05-03T00:00:00"/>
    <d v="2021-05-20T00:00:00"/>
    <x v="0"/>
    <n v="135755"/>
    <s v="United States"/>
    <x v="52"/>
    <x v="21"/>
    <n v="10701"/>
    <x v="0"/>
    <x v="1"/>
    <s v="CHO-SCR-58000"/>
    <x v="3"/>
    <x v="3"/>
    <n v="3"/>
    <n v="7.5"/>
    <n v="3.3"/>
    <n v="17"/>
    <x v="0"/>
    <s v="Lot's O' Nuts"/>
    <x v="1"/>
  </r>
  <r>
    <s v="US-2021-155271-CHO-TRI-54000"/>
    <d v="2021-05-04T00:00:00"/>
    <d v="2021-05-14T00:00:00"/>
    <x v="3"/>
    <n v="155271"/>
    <s v="United States"/>
    <x v="108"/>
    <x v="39"/>
    <n v="6457"/>
    <x v="0"/>
    <x v="1"/>
    <s v="CHO-TRI-54000"/>
    <x v="1"/>
    <x v="1"/>
    <n v="2"/>
    <n v="4.9000000000000004"/>
    <n v="2.6"/>
    <n v="10"/>
    <x v="0"/>
    <s v="Wicked Choccy's"/>
    <x v="0"/>
  </r>
  <r>
    <s v="US-2021-148194-CHO-NUT-13000"/>
    <d v="2021-05-04T00:00:00"/>
    <d v="2021-05-17T00:00:00"/>
    <x v="1"/>
    <n v="148194"/>
    <s v="United States"/>
    <x v="31"/>
    <x v="23"/>
    <n v="98105"/>
    <x v="0"/>
    <x v="3"/>
    <s v="CHO-NUT-13000"/>
    <x v="2"/>
    <x v="47"/>
    <n v="7"/>
    <n v="17.43"/>
    <n v="7"/>
    <n v="13"/>
    <x v="0"/>
    <s v="Lot's O' Nuts"/>
    <x v="1"/>
  </r>
  <r>
    <s v="US-2021-148194-CHO-MIL-31000"/>
    <d v="2021-05-04T00:00:00"/>
    <d v="2021-05-17T00:00:00"/>
    <x v="1"/>
    <n v="148194"/>
    <s v="United States"/>
    <x v="31"/>
    <x v="23"/>
    <n v="98105"/>
    <x v="0"/>
    <x v="3"/>
    <s v="CHO-MIL-31000"/>
    <x v="0"/>
    <x v="8"/>
    <n v="4"/>
    <n v="8.44"/>
    <n v="4.5599999999999996"/>
    <n v="13"/>
    <x v="0"/>
    <s v="Wicked Choccy's"/>
    <x v="0"/>
  </r>
  <r>
    <s v="US-2021-111899-CHO-MIL-31000"/>
    <d v="2021-05-04T00:00:00"/>
    <d v="2021-05-15T00:00:00"/>
    <x v="1"/>
    <n v="111899"/>
    <s v="United States"/>
    <x v="0"/>
    <x v="0"/>
    <n v="77036"/>
    <x v="0"/>
    <x v="0"/>
    <s v="CHO-MIL-31000"/>
    <x v="0"/>
    <x v="0"/>
    <n v="2"/>
    <n v="4.22"/>
    <n v="2.2799999999999998"/>
    <n v="11"/>
    <x v="0"/>
    <s v="Wicked Choccy's"/>
    <x v="0"/>
  </r>
  <r>
    <s v="US-2021-117709-CHO-NUT-13000"/>
    <d v="2021-05-04T00:00:00"/>
    <d v="2021-05-18T00:00:00"/>
    <x v="0"/>
    <n v="117709"/>
    <s v="United States"/>
    <x v="64"/>
    <x v="15"/>
    <n v="49201"/>
    <x v="0"/>
    <x v="0"/>
    <s v="CHO-NUT-13000"/>
    <x v="2"/>
    <x v="19"/>
    <n v="4"/>
    <n v="9.9600000000000009"/>
    <n v="4"/>
    <n v="14"/>
    <x v="0"/>
    <s v="Lot's O' Nuts"/>
    <x v="1"/>
  </r>
  <r>
    <s v="US-2021-110219-CHO-TRI-54000"/>
    <d v="2021-05-05T00:00:00"/>
    <d v="2021-05-18T00:00:00"/>
    <x v="1"/>
    <n v="110219"/>
    <s v="United States"/>
    <x v="109"/>
    <x v="0"/>
    <n v="78207"/>
    <x v="0"/>
    <x v="0"/>
    <s v="CHO-TRI-54000"/>
    <x v="1"/>
    <x v="4"/>
    <n v="3"/>
    <n v="7.35"/>
    <n v="3.9"/>
    <n v="13"/>
    <x v="0"/>
    <s v="Wicked Choccy's"/>
    <x v="0"/>
  </r>
  <r>
    <s v="US-2021-111934-CHO-TRI-54000"/>
    <d v="2021-05-05T00:00:00"/>
    <d v="2021-05-17T00:00:00"/>
    <x v="1"/>
    <n v="111934"/>
    <s v="United States"/>
    <x v="41"/>
    <x v="6"/>
    <n v="22204"/>
    <x v="0"/>
    <x v="2"/>
    <s v="CHO-TRI-54000"/>
    <x v="1"/>
    <x v="1"/>
    <n v="2"/>
    <n v="4.9000000000000004"/>
    <n v="2.6"/>
    <n v="12"/>
    <x v="0"/>
    <s v="Wicked Choccy's"/>
    <x v="0"/>
  </r>
  <r>
    <s v="US-2021-111934-CHO-FUD-51000"/>
    <d v="2021-05-05T00:00:00"/>
    <d v="2021-05-17T00:00:00"/>
    <x v="1"/>
    <n v="111934"/>
    <s v="United States"/>
    <x v="41"/>
    <x v="6"/>
    <n v="22204"/>
    <x v="0"/>
    <x v="2"/>
    <s v="CHO-FUD-51000"/>
    <x v="4"/>
    <x v="25"/>
    <n v="1"/>
    <n v="2.4"/>
    <n v="1.2"/>
    <n v="12"/>
    <x v="0"/>
    <s v="Lot's O' Nuts"/>
    <x v="1"/>
  </r>
  <r>
    <s v="US-2021-160738-CHO-MIL-31000"/>
    <d v="2021-05-05T00:00:00"/>
    <d v="2021-05-20T00:00:00"/>
    <x v="0"/>
    <n v="160738"/>
    <s v="United States"/>
    <x v="110"/>
    <x v="1"/>
    <n v="61032"/>
    <x v="0"/>
    <x v="0"/>
    <s v="CHO-MIL-31000"/>
    <x v="0"/>
    <x v="0"/>
    <n v="2"/>
    <n v="4.22"/>
    <n v="2.2799999999999998"/>
    <n v="15"/>
    <x v="0"/>
    <s v="Wicked Choccy's"/>
    <x v="0"/>
  </r>
  <r>
    <s v="US-2021-166457-CHO-FUD-51000"/>
    <d v="2021-05-05T00:00:00"/>
    <d v="2021-05-19T00:00:00"/>
    <x v="2"/>
    <n v="166457"/>
    <s v="United States"/>
    <x v="43"/>
    <x v="5"/>
    <n v="40475"/>
    <x v="0"/>
    <x v="2"/>
    <s v="CHO-FUD-51000"/>
    <x v="4"/>
    <x v="9"/>
    <n v="2"/>
    <n v="4.8"/>
    <n v="2.4"/>
    <n v="14"/>
    <x v="0"/>
    <s v="Lot's O' Nuts"/>
    <x v="1"/>
  </r>
  <r>
    <s v="US-2021-166457-CHO-SCR-58000"/>
    <d v="2021-05-05T00:00:00"/>
    <d v="2021-05-19T00:00:00"/>
    <x v="2"/>
    <n v="166457"/>
    <s v="United States"/>
    <x v="43"/>
    <x v="5"/>
    <n v="40475"/>
    <x v="0"/>
    <x v="2"/>
    <s v="CHO-SCR-58000"/>
    <x v="3"/>
    <x v="9"/>
    <n v="2"/>
    <n v="5"/>
    <n v="2.2000000000000002"/>
    <n v="14"/>
    <x v="0"/>
    <s v="Lot's O' Nuts"/>
    <x v="1"/>
  </r>
  <r>
    <s v="US-2021-121664-CHO-MIL-31000"/>
    <d v="2021-05-06T00:00:00"/>
    <d v="2021-05-20T00:00:00"/>
    <x v="0"/>
    <n v="121664"/>
    <s v="United States"/>
    <x v="4"/>
    <x v="4"/>
    <n v="90049"/>
    <x v="0"/>
    <x v="3"/>
    <s v="CHO-MIL-31000"/>
    <x v="0"/>
    <x v="35"/>
    <n v="8"/>
    <n v="16.88"/>
    <n v="9.1199999999999992"/>
    <n v="14"/>
    <x v="0"/>
    <s v="Wicked Choccy's"/>
    <x v="0"/>
  </r>
  <r>
    <s v="US-2021-154879-CHO-FUD-51000"/>
    <d v="2021-05-06T00:00:00"/>
    <d v="2021-05-21T00:00:00"/>
    <x v="0"/>
    <n v="154879"/>
    <s v="United States"/>
    <x v="4"/>
    <x v="4"/>
    <n v="90004"/>
    <x v="0"/>
    <x v="3"/>
    <s v="CHO-FUD-51000"/>
    <x v="4"/>
    <x v="14"/>
    <n v="6"/>
    <n v="14.4"/>
    <n v="7.2"/>
    <n v="15"/>
    <x v="0"/>
    <s v="Lot's O' Nuts"/>
    <x v="1"/>
  </r>
  <r>
    <s v="US-2021-154879-OTH-GUM-21000"/>
    <d v="2021-05-06T00:00:00"/>
    <d v="2021-05-21T00:00:00"/>
    <x v="0"/>
    <n v="154879"/>
    <s v="United States"/>
    <x v="4"/>
    <x v="4"/>
    <n v="90004"/>
    <x v="1"/>
    <x v="3"/>
    <s v="OTH-GUM-21000"/>
    <x v="5"/>
    <x v="27"/>
    <n v="2"/>
    <n v="1.3"/>
    <n v="1.2"/>
    <n v="15"/>
    <x v="0"/>
    <s v="Secret Factory"/>
    <x v="2"/>
  </r>
  <r>
    <s v="US-2021-166086-CHO-MIL-31000"/>
    <d v="2021-05-07T00:00:00"/>
    <d v="2021-05-22T00:00:00"/>
    <x v="0"/>
    <n v="166086"/>
    <s v="United States"/>
    <x v="111"/>
    <x v="34"/>
    <n v="1841"/>
    <x v="0"/>
    <x v="1"/>
    <s v="CHO-MIL-31000"/>
    <x v="0"/>
    <x v="8"/>
    <n v="4"/>
    <n v="8.44"/>
    <n v="4.5599999999999996"/>
    <n v="15"/>
    <x v="0"/>
    <s v="Wicked Choccy's"/>
    <x v="0"/>
  </r>
  <r>
    <s v="US-2021-166086-CHO-NUT-13000"/>
    <d v="2021-05-07T00:00:00"/>
    <d v="2021-05-22T00:00:00"/>
    <x v="0"/>
    <n v="166086"/>
    <s v="United States"/>
    <x v="111"/>
    <x v="34"/>
    <n v="1841"/>
    <x v="0"/>
    <x v="1"/>
    <s v="CHO-NUT-13000"/>
    <x v="2"/>
    <x v="7"/>
    <n v="2"/>
    <n v="4.9800000000000004"/>
    <n v="2"/>
    <n v="15"/>
    <x v="0"/>
    <s v="Lot's O' Nuts"/>
    <x v="1"/>
  </r>
  <r>
    <s v="US-2021-166086-CHO-SCR-58000"/>
    <d v="2021-05-07T00:00:00"/>
    <d v="2021-05-22T00:00:00"/>
    <x v="0"/>
    <n v="166086"/>
    <s v="United States"/>
    <x v="111"/>
    <x v="34"/>
    <n v="1841"/>
    <x v="0"/>
    <x v="1"/>
    <s v="CHO-SCR-58000"/>
    <x v="3"/>
    <x v="3"/>
    <n v="3"/>
    <n v="7.5"/>
    <n v="3.3"/>
    <n v="15"/>
    <x v="0"/>
    <s v="Lot's O' Nuts"/>
    <x v="1"/>
  </r>
  <r>
    <s v="CA-2021-166086-CHO-MIL-31000"/>
    <d v="2021-05-07T00:00:00"/>
    <d v="2021-05-22T00:00:00"/>
    <x v="0"/>
    <n v="166086"/>
    <s v="Canada"/>
    <x v="19"/>
    <x v="16"/>
    <s v="M3C"/>
    <x v="0"/>
    <x v="1"/>
    <s v="CHO-MIL-31000"/>
    <x v="0"/>
    <x v="8"/>
    <n v="4"/>
    <n v="8.44"/>
    <n v="4.5599999999999996"/>
    <n v="15"/>
    <x v="0"/>
    <s v="Wicked Choccy's"/>
    <x v="0"/>
  </r>
  <r>
    <s v="CA-2021-166086-CHO-NUT-13000"/>
    <d v="2021-05-07T00:00:00"/>
    <d v="2021-05-22T00:00:00"/>
    <x v="0"/>
    <n v="166086"/>
    <s v="Canada"/>
    <x v="19"/>
    <x v="16"/>
    <s v="M3C"/>
    <x v="0"/>
    <x v="1"/>
    <s v="CHO-NUT-13000"/>
    <x v="2"/>
    <x v="7"/>
    <n v="2"/>
    <n v="4.9800000000000004"/>
    <n v="2"/>
    <n v="15"/>
    <x v="0"/>
    <s v="Lot's O' Nuts"/>
    <x v="1"/>
  </r>
  <r>
    <s v="CA-2021-166086-CHO-SCR-58000"/>
    <d v="2021-05-07T00:00:00"/>
    <d v="2021-05-22T00:00:00"/>
    <x v="0"/>
    <n v="166086"/>
    <s v="Canada"/>
    <x v="19"/>
    <x v="16"/>
    <s v="M3C"/>
    <x v="0"/>
    <x v="1"/>
    <s v="CHO-SCR-58000"/>
    <x v="3"/>
    <x v="3"/>
    <n v="3"/>
    <n v="7.5"/>
    <n v="3.3"/>
    <n v="15"/>
    <x v="0"/>
    <s v="Lot's O' Nuts"/>
    <x v="1"/>
  </r>
  <r>
    <s v="US-2021-116666-CHO-TRI-54000"/>
    <d v="2021-05-08T00:00:00"/>
    <d v="2021-05-20T00:00:00"/>
    <x v="1"/>
    <n v="116666"/>
    <s v="United States"/>
    <x v="2"/>
    <x v="2"/>
    <n v="19134"/>
    <x v="0"/>
    <x v="1"/>
    <s v="CHO-TRI-54000"/>
    <x v="1"/>
    <x v="20"/>
    <n v="5"/>
    <n v="12.25"/>
    <n v="6.5"/>
    <n v="12"/>
    <x v="0"/>
    <s v="Wicked Choccy's"/>
    <x v="0"/>
  </r>
  <r>
    <s v="US-2021-102071-CHO-NUT-13000"/>
    <d v="2021-05-09T00:00:00"/>
    <d v="2021-05-25T00:00:00"/>
    <x v="0"/>
    <n v="102071"/>
    <s v="United States"/>
    <x v="10"/>
    <x v="4"/>
    <n v="94110"/>
    <x v="0"/>
    <x v="3"/>
    <s v="CHO-NUT-13000"/>
    <x v="2"/>
    <x v="2"/>
    <n v="3"/>
    <n v="7.47"/>
    <n v="3"/>
    <n v="16"/>
    <x v="0"/>
    <s v="Lot's O' Nuts"/>
    <x v="1"/>
  </r>
  <r>
    <s v="US-2021-158771-CHO-MIL-31000"/>
    <d v="2021-05-09T00:00:00"/>
    <d v="2021-05-19T00:00:00"/>
    <x v="3"/>
    <n v="158771"/>
    <s v="United States"/>
    <x v="5"/>
    <x v="5"/>
    <n v="42420"/>
    <x v="0"/>
    <x v="2"/>
    <s v="CHO-MIL-31000"/>
    <x v="0"/>
    <x v="5"/>
    <n v="3"/>
    <n v="6.33"/>
    <n v="3.42"/>
    <n v="10"/>
    <x v="0"/>
    <s v="Wicked Choccy's"/>
    <x v="0"/>
  </r>
  <r>
    <s v="US-2021-158771-OTH-KAZ-38000"/>
    <d v="2021-05-09T00:00:00"/>
    <d v="2021-05-19T00:00:00"/>
    <x v="3"/>
    <n v="158771"/>
    <s v="United States"/>
    <x v="5"/>
    <x v="5"/>
    <n v="42420"/>
    <x v="1"/>
    <x v="2"/>
    <s v="OTH-KAZ-38000"/>
    <x v="6"/>
    <x v="23"/>
    <n v="5"/>
    <n v="1.25"/>
    <n v="15"/>
    <n v="10"/>
    <x v="0"/>
    <s v="The Other Factory"/>
    <x v="3"/>
  </r>
  <r>
    <s v="US-2021-158771-CHO-FUD-51000"/>
    <d v="2021-05-09T00:00:00"/>
    <d v="2021-05-19T00:00:00"/>
    <x v="3"/>
    <n v="158771"/>
    <s v="United States"/>
    <x v="5"/>
    <x v="5"/>
    <n v="42420"/>
    <x v="0"/>
    <x v="2"/>
    <s v="CHO-FUD-51000"/>
    <x v="4"/>
    <x v="26"/>
    <n v="7"/>
    <n v="16.8"/>
    <n v="8.4"/>
    <n v="10"/>
    <x v="0"/>
    <s v="Lot's O' Nuts"/>
    <x v="1"/>
  </r>
  <r>
    <s v="US-2021-114181-CHO-TRI-54000"/>
    <d v="2021-05-10T00:00:00"/>
    <d v="2021-05-24T00:00:00"/>
    <x v="2"/>
    <n v="114181"/>
    <s v="United States"/>
    <x v="2"/>
    <x v="2"/>
    <n v="19134"/>
    <x v="0"/>
    <x v="1"/>
    <s v="CHO-TRI-54000"/>
    <x v="1"/>
    <x v="10"/>
    <n v="7"/>
    <n v="17.149999999999999"/>
    <n v="9.1"/>
    <n v="14"/>
    <x v="0"/>
    <s v="Wicked Choccy's"/>
    <x v="0"/>
  </r>
  <r>
    <s v="US-2021-114181-CHO-SCR-58000"/>
    <d v="2021-05-10T00:00:00"/>
    <d v="2021-05-24T00:00:00"/>
    <x v="2"/>
    <n v="114181"/>
    <s v="United States"/>
    <x v="2"/>
    <x v="2"/>
    <n v="19134"/>
    <x v="0"/>
    <x v="1"/>
    <s v="CHO-SCR-58000"/>
    <x v="3"/>
    <x v="17"/>
    <n v="5"/>
    <n v="12.5"/>
    <n v="5.5"/>
    <n v="14"/>
    <x v="0"/>
    <s v="Lot's O' Nuts"/>
    <x v="1"/>
  </r>
  <r>
    <s v="US-2021-159709-CHO-TRI-54000"/>
    <d v="2021-05-10T00:00:00"/>
    <d v="2021-05-25T00:00:00"/>
    <x v="0"/>
    <n v="159709"/>
    <s v="United States"/>
    <x v="112"/>
    <x v="23"/>
    <n v="98031"/>
    <x v="0"/>
    <x v="3"/>
    <s v="CHO-TRI-54000"/>
    <x v="1"/>
    <x v="4"/>
    <n v="3"/>
    <n v="7.35"/>
    <n v="3.9"/>
    <n v="15"/>
    <x v="0"/>
    <s v="Wicked Choccy's"/>
    <x v="0"/>
  </r>
  <r>
    <s v="US-2021-103310-CHO-FUD-51000"/>
    <d v="2021-05-10T00:00:00"/>
    <d v="2021-05-25T00:00:00"/>
    <x v="0"/>
    <n v="103310"/>
    <s v="United States"/>
    <x v="99"/>
    <x v="4"/>
    <n v="95123"/>
    <x v="0"/>
    <x v="3"/>
    <s v="CHO-FUD-51000"/>
    <x v="4"/>
    <x v="25"/>
    <n v="1"/>
    <n v="2.4"/>
    <n v="1.2"/>
    <n v="15"/>
    <x v="0"/>
    <s v="Lot's O' Nuts"/>
    <x v="1"/>
  </r>
  <r>
    <s v="US-2021-103310-CHO-TRI-54000"/>
    <d v="2021-05-10T00:00:00"/>
    <d v="2021-05-25T00:00:00"/>
    <x v="0"/>
    <n v="103310"/>
    <s v="United States"/>
    <x v="99"/>
    <x v="4"/>
    <n v="95123"/>
    <x v="0"/>
    <x v="3"/>
    <s v="CHO-TRI-54000"/>
    <x v="1"/>
    <x v="1"/>
    <n v="2"/>
    <n v="4.9000000000000004"/>
    <n v="2.6"/>
    <n v="15"/>
    <x v="0"/>
    <s v="Wicked Choccy's"/>
    <x v="0"/>
  </r>
  <r>
    <s v="US-2021-103310-CHO-SCR-58000"/>
    <d v="2021-05-10T00:00:00"/>
    <d v="2021-05-25T00:00:00"/>
    <x v="0"/>
    <n v="103310"/>
    <s v="United States"/>
    <x v="99"/>
    <x v="4"/>
    <n v="95123"/>
    <x v="0"/>
    <x v="3"/>
    <s v="CHO-SCR-58000"/>
    <x v="3"/>
    <x v="14"/>
    <n v="6"/>
    <n v="15"/>
    <n v="6.6"/>
    <n v="15"/>
    <x v="0"/>
    <s v="Lot's O' Nuts"/>
    <x v="1"/>
  </r>
  <r>
    <s v="US-2021-103310-CHO-NUT-13000"/>
    <d v="2021-05-10T00:00:00"/>
    <d v="2021-05-25T00:00:00"/>
    <x v="0"/>
    <n v="103310"/>
    <s v="United States"/>
    <x v="99"/>
    <x v="4"/>
    <n v="95123"/>
    <x v="0"/>
    <x v="3"/>
    <s v="CHO-NUT-13000"/>
    <x v="2"/>
    <x v="13"/>
    <n v="5"/>
    <n v="12.45"/>
    <n v="5"/>
    <n v="15"/>
    <x v="0"/>
    <s v="Lot's O' Nuts"/>
    <x v="1"/>
  </r>
  <r>
    <s v="US-2021-127523-CHO-MIL-31000"/>
    <d v="2021-05-11T00:00:00"/>
    <d v="2021-05-28T00:00:00"/>
    <x v="0"/>
    <n v="127523"/>
    <s v="United States"/>
    <x v="113"/>
    <x v="21"/>
    <n v="13601"/>
    <x v="0"/>
    <x v="1"/>
    <s v="CHO-MIL-31000"/>
    <x v="0"/>
    <x v="5"/>
    <n v="3"/>
    <n v="6.33"/>
    <n v="3.42"/>
    <n v="17"/>
    <x v="0"/>
    <s v="Wicked Choccy's"/>
    <x v="0"/>
  </r>
  <r>
    <s v="US-2021-119172-CHO-NUT-13000"/>
    <d v="2021-05-11T00:00:00"/>
    <d v="2021-05-25T00:00:00"/>
    <x v="0"/>
    <n v="119172"/>
    <s v="United States"/>
    <x v="40"/>
    <x v="1"/>
    <n v="60610"/>
    <x v="0"/>
    <x v="0"/>
    <s v="CHO-NUT-13000"/>
    <x v="2"/>
    <x v="48"/>
    <n v="9"/>
    <n v="22.41"/>
    <n v="9"/>
    <n v="14"/>
    <x v="0"/>
    <s v="Lot's O' Nuts"/>
    <x v="1"/>
  </r>
  <r>
    <s v="US-2021-119172-OTH-LIC-15000"/>
    <d v="2021-05-11T00:00:00"/>
    <d v="2021-05-25T00:00:00"/>
    <x v="0"/>
    <n v="119172"/>
    <s v="United States"/>
    <x v="40"/>
    <x v="1"/>
    <n v="60610"/>
    <x v="1"/>
    <x v="0"/>
    <s v="OTH-LIC-15000"/>
    <x v="7"/>
    <x v="32"/>
    <n v="3"/>
    <n v="30"/>
    <n v="30"/>
    <n v="14"/>
    <x v="0"/>
    <s v="Secret Factory"/>
    <x v="2"/>
  </r>
  <r>
    <s v="US-2021-103849-CHO-FUD-51000"/>
    <d v="2021-05-11T00:00:00"/>
    <d v="2021-05-26T00:00:00"/>
    <x v="0"/>
    <n v="103849"/>
    <s v="United States"/>
    <x v="114"/>
    <x v="0"/>
    <n v="76106"/>
    <x v="0"/>
    <x v="0"/>
    <s v="CHO-FUD-51000"/>
    <x v="4"/>
    <x v="31"/>
    <n v="4"/>
    <n v="9.6"/>
    <n v="4.8"/>
    <n v="15"/>
    <x v="0"/>
    <s v="Lot's O' Nuts"/>
    <x v="1"/>
  </r>
  <r>
    <s v="US-2021-103849-CHO-MIL-31000"/>
    <d v="2021-05-11T00:00:00"/>
    <d v="2021-05-26T00:00:00"/>
    <x v="0"/>
    <n v="103849"/>
    <s v="United States"/>
    <x v="114"/>
    <x v="0"/>
    <n v="76106"/>
    <x v="0"/>
    <x v="0"/>
    <s v="CHO-MIL-31000"/>
    <x v="0"/>
    <x v="0"/>
    <n v="2"/>
    <n v="4.22"/>
    <n v="2.2799999999999998"/>
    <n v="15"/>
    <x v="0"/>
    <s v="Wicked Choccy's"/>
    <x v="0"/>
  </r>
  <r>
    <s v="US-2021-103849-CHO-SCR-58000"/>
    <d v="2021-05-11T00:00:00"/>
    <d v="2021-05-26T00:00:00"/>
    <x v="0"/>
    <n v="103849"/>
    <s v="United States"/>
    <x v="114"/>
    <x v="0"/>
    <n v="76106"/>
    <x v="0"/>
    <x v="0"/>
    <s v="CHO-SCR-58000"/>
    <x v="3"/>
    <x v="25"/>
    <n v="1"/>
    <n v="2.5"/>
    <n v="1.1000000000000001"/>
    <n v="15"/>
    <x v="0"/>
    <s v="Lot's O' Nuts"/>
    <x v="1"/>
  </r>
  <r>
    <s v="US-2021-139017-CHO-NUT-13000"/>
    <d v="2021-05-11T00:00:00"/>
    <d v="2021-05-27T00:00:00"/>
    <x v="0"/>
    <n v="139017"/>
    <s v="United States"/>
    <x v="0"/>
    <x v="0"/>
    <n v="77095"/>
    <x v="0"/>
    <x v="0"/>
    <s v="CHO-NUT-13000"/>
    <x v="2"/>
    <x v="7"/>
    <n v="2"/>
    <n v="4.9800000000000004"/>
    <n v="2"/>
    <n v="16"/>
    <x v="0"/>
    <s v="Lot's O' Nuts"/>
    <x v="1"/>
  </r>
  <r>
    <s v="US-2021-152100-CHO-NUT-13000"/>
    <d v="2021-05-11T00:00:00"/>
    <d v="2021-05-26T00:00:00"/>
    <x v="0"/>
    <n v="152100"/>
    <s v="United States"/>
    <x v="6"/>
    <x v="0"/>
    <n v="77340"/>
    <x v="0"/>
    <x v="0"/>
    <s v="CHO-NUT-13000"/>
    <x v="2"/>
    <x v="33"/>
    <n v="8"/>
    <n v="19.920000000000002"/>
    <n v="8"/>
    <n v="15"/>
    <x v="0"/>
    <s v="Lot's O' Nuts"/>
    <x v="1"/>
  </r>
  <r>
    <s v="US-2021-127159-CHO-MIL-31000"/>
    <d v="2021-05-12T00:00:00"/>
    <d v="2021-05-25T00:00:00"/>
    <x v="1"/>
    <n v="127159"/>
    <s v="United States"/>
    <x v="115"/>
    <x v="22"/>
    <n v="53209"/>
    <x v="0"/>
    <x v="0"/>
    <s v="CHO-MIL-31000"/>
    <x v="0"/>
    <x v="38"/>
    <n v="7"/>
    <n v="14.77"/>
    <n v="7.98"/>
    <n v="13"/>
    <x v="0"/>
    <s v="Wicked Choccy's"/>
    <x v="0"/>
  </r>
  <r>
    <s v="US-2021-155887-CHO-MIL-31000"/>
    <d v="2021-05-12T00:00:00"/>
    <d v="2021-05-27T00:00:00"/>
    <x v="0"/>
    <n v="155887"/>
    <s v="United States"/>
    <x v="116"/>
    <x v="34"/>
    <n v="2038"/>
    <x v="0"/>
    <x v="1"/>
    <s v="CHO-MIL-31000"/>
    <x v="0"/>
    <x v="5"/>
    <n v="3"/>
    <n v="6.33"/>
    <n v="3.42"/>
    <n v="15"/>
    <x v="0"/>
    <s v="Wicked Choccy's"/>
    <x v="0"/>
  </r>
  <r>
    <s v="US-2021-167164-CHO-FUD-51000"/>
    <d v="2021-05-13T00:00:00"/>
    <d v="2021-05-25T00:00:00"/>
    <x v="2"/>
    <n v="167164"/>
    <s v="United States"/>
    <x v="117"/>
    <x v="29"/>
    <n v="84084"/>
    <x v="0"/>
    <x v="3"/>
    <s v="CHO-FUD-51000"/>
    <x v="4"/>
    <x v="9"/>
    <n v="2"/>
    <n v="4.8"/>
    <n v="2.4"/>
    <n v="12"/>
    <x v="0"/>
    <s v="Lot's O' Nuts"/>
    <x v="1"/>
  </r>
  <r>
    <s v="US-2021-113768-CHO-FUD-51000"/>
    <d v="2021-05-13T00:00:00"/>
    <d v="2021-05-29T00:00:00"/>
    <x v="0"/>
    <n v="113768"/>
    <s v="United States"/>
    <x v="4"/>
    <x v="4"/>
    <n v="90004"/>
    <x v="0"/>
    <x v="3"/>
    <s v="CHO-FUD-51000"/>
    <x v="4"/>
    <x v="14"/>
    <n v="6"/>
    <n v="14.4"/>
    <n v="7.2"/>
    <n v="16"/>
    <x v="0"/>
    <s v="Lot's O' Nuts"/>
    <x v="1"/>
  </r>
  <r>
    <s v="US-2021-113768-OTH-LIC-15000"/>
    <d v="2021-05-13T00:00:00"/>
    <d v="2021-05-29T00:00:00"/>
    <x v="0"/>
    <n v="113768"/>
    <s v="United States"/>
    <x v="4"/>
    <x v="4"/>
    <n v="90004"/>
    <x v="1"/>
    <x v="3"/>
    <s v="OTH-LIC-15000"/>
    <x v="7"/>
    <x v="49"/>
    <n v="2"/>
    <n v="20"/>
    <n v="20"/>
    <n v="16"/>
    <x v="0"/>
    <s v="Secret Factory"/>
    <x v="2"/>
  </r>
  <r>
    <s v="US-2021-140165-CHO-TRI-54000"/>
    <d v="2021-05-13T00:00:00"/>
    <d v="2021-05-25T00:00:00"/>
    <x v="1"/>
    <n v="140165"/>
    <s v="United States"/>
    <x v="118"/>
    <x v="17"/>
    <n v="33012"/>
    <x v="0"/>
    <x v="2"/>
    <s v="CHO-TRI-54000"/>
    <x v="1"/>
    <x v="50"/>
    <n v="8"/>
    <n v="19.600000000000001"/>
    <n v="10.4"/>
    <n v="12"/>
    <x v="0"/>
    <s v="Wicked Choccy's"/>
    <x v="0"/>
  </r>
  <r>
    <s v="US-2021-140165-CHO-FUD-51000"/>
    <d v="2021-05-13T00:00:00"/>
    <d v="2021-05-25T00:00:00"/>
    <x v="1"/>
    <n v="140165"/>
    <s v="United States"/>
    <x v="118"/>
    <x v="17"/>
    <n v="33012"/>
    <x v="0"/>
    <x v="2"/>
    <s v="CHO-FUD-51000"/>
    <x v="4"/>
    <x v="9"/>
    <n v="2"/>
    <n v="4.8"/>
    <n v="2.4"/>
    <n v="12"/>
    <x v="0"/>
    <s v="Lot's O' Nuts"/>
    <x v="1"/>
  </r>
  <r>
    <s v="US-2021-114433-CHO-SCR-58000"/>
    <d v="2021-05-13T00:00:00"/>
    <d v="2021-05-27T00:00:00"/>
    <x v="0"/>
    <n v="114433"/>
    <s v="United States"/>
    <x v="119"/>
    <x v="4"/>
    <n v="94601"/>
    <x v="0"/>
    <x v="3"/>
    <s v="CHO-SCR-58000"/>
    <x v="3"/>
    <x v="3"/>
    <n v="3"/>
    <n v="7.5"/>
    <n v="3.3"/>
    <n v="14"/>
    <x v="0"/>
    <s v="Lot's O' Nuts"/>
    <x v="1"/>
  </r>
  <r>
    <s v="US-2021-106810-CHO-NUT-13000"/>
    <d v="2021-05-14T00:00:00"/>
    <d v="2021-05-30T00:00:00"/>
    <x v="0"/>
    <n v="106810"/>
    <s v="United States"/>
    <x v="30"/>
    <x v="17"/>
    <n v="33710"/>
    <x v="0"/>
    <x v="2"/>
    <s v="CHO-NUT-13000"/>
    <x v="2"/>
    <x v="7"/>
    <n v="2"/>
    <n v="4.9800000000000004"/>
    <n v="2"/>
    <n v="16"/>
    <x v="0"/>
    <s v="Lot's O' Nuts"/>
    <x v="1"/>
  </r>
  <r>
    <s v="US-2021-163146-CHO-NUT-13000"/>
    <d v="2021-05-16T00:00:00"/>
    <d v="2021-05-30T00:00:00"/>
    <x v="0"/>
    <n v="163146"/>
    <s v="United States"/>
    <x v="10"/>
    <x v="4"/>
    <n v="94122"/>
    <x v="0"/>
    <x v="3"/>
    <s v="CHO-NUT-13000"/>
    <x v="2"/>
    <x v="2"/>
    <n v="3"/>
    <n v="7.47"/>
    <n v="3"/>
    <n v="14"/>
    <x v="0"/>
    <s v="Lot's O' Nuts"/>
    <x v="1"/>
  </r>
  <r>
    <s v="US-2021-125150-CHO-FUD-51000"/>
    <d v="2021-05-16T00:00:00"/>
    <d v="2021-06-02T00:00:00"/>
    <x v="0"/>
    <n v="125150"/>
    <s v="United States"/>
    <x v="4"/>
    <x v="4"/>
    <n v="90036"/>
    <x v="0"/>
    <x v="3"/>
    <s v="CHO-FUD-51000"/>
    <x v="4"/>
    <x v="17"/>
    <n v="5"/>
    <n v="12"/>
    <n v="6"/>
    <n v="17"/>
    <x v="0"/>
    <s v="Lot's O' Nuts"/>
    <x v="1"/>
  </r>
  <r>
    <s v="US-2021-148761-CHO-MIL-31000"/>
    <d v="2021-05-17T00:00:00"/>
    <d v="2021-05-31T00:00:00"/>
    <x v="0"/>
    <n v="148761"/>
    <s v="United States"/>
    <x v="120"/>
    <x v="22"/>
    <n v="54703"/>
    <x v="0"/>
    <x v="0"/>
    <s v="CHO-MIL-31000"/>
    <x v="0"/>
    <x v="5"/>
    <n v="3"/>
    <n v="6.33"/>
    <n v="3.42"/>
    <n v="14"/>
    <x v="0"/>
    <s v="Wicked Choccy's"/>
    <x v="0"/>
  </r>
  <r>
    <s v="US-2021-103373-CHO-FUD-51000"/>
    <d v="2021-05-18T00:00:00"/>
    <d v="2021-06-03T00:00:00"/>
    <x v="0"/>
    <n v="103373"/>
    <s v="United States"/>
    <x v="121"/>
    <x v="9"/>
    <n v="44105"/>
    <x v="0"/>
    <x v="1"/>
    <s v="CHO-FUD-51000"/>
    <x v="4"/>
    <x v="9"/>
    <n v="2"/>
    <n v="4.8"/>
    <n v="2.4"/>
    <n v="16"/>
    <x v="0"/>
    <s v="Lot's O' Nuts"/>
    <x v="1"/>
  </r>
  <r>
    <s v="US-2021-133963-CHO-TRI-54000"/>
    <d v="2021-05-18T00:00:00"/>
    <d v="2021-06-01T00:00:00"/>
    <x v="2"/>
    <n v="133963"/>
    <s v="United States"/>
    <x v="39"/>
    <x v="0"/>
    <n v="75220"/>
    <x v="0"/>
    <x v="0"/>
    <s v="CHO-TRI-54000"/>
    <x v="1"/>
    <x v="28"/>
    <n v="1"/>
    <n v="2.4500000000000002"/>
    <n v="1.3"/>
    <n v="14"/>
    <x v="0"/>
    <s v="Wicked Choccy's"/>
    <x v="0"/>
  </r>
  <r>
    <s v="US-2021-164224-CHO-FUD-51000"/>
    <d v="2021-05-18T00:00:00"/>
    <d v="2021-05-30T00:00:00"/>
    <x v="2"/>
    <n v="164224"/>
    <s v="United States"/>
    <x v="122"/>
    <x v="9"/>
    <n v="44312"/>
    <x v="0"/>
    <x v="1"/>
    <s v="CHO-FUD-51000"/>
    <x v="4"/>
    <x v="3"/>
    <n v="3"/>
    <n v="7.2"/>
    <n v="3.6"/>
    <n v="12"/>
    <x v="0"/>
    <s v="Lot's O' Nuts"/>
    <x v="1"/>
  </r>
  <r>
    <s v="US-2021-164224-CHO-TRI-54000"/>
    <d v="2021-05-18T00:00:00"/>
    <d v="2021-05-30T00:00:00"/>
    <x v="2"/>
    <n v="164224"/>
    <s v="United States"/>
    <x v="122"/>
    <x v="9"/>
    <n v="44312"/>
    <x v="0"/>
    <x v="1"/>
    <s v="CHO-TRI-54000"/>
    <x v="1"/>
    <x v="24"/>
    <n v="4"/>
    <n v="9.8000000000000007"/>
    <n v="5.2"/>
    <n v="12"/>
    <x v="0"/>
    <s v="Wicked Choccy's"/>
    <x v="0"/>
  </r>
  <r>
    <s v="US-2021-107699-CHO-SCR-58000"/>
    <d v="2021-05-19T00:00:00"/>
    <d v="2021-06-02T00:00:00"/>
    <x v="0"/>
    <n v="107699"/>
    <s v="United States"/>
    <x v="123"/>
    <x v="15"/>
    <n v="48640"/>
    <x v="0"/>
    <x v="0"/>
    <s v="CHO-SCR-58000"/>
    <x v="3"/>
    <x v="6"/>
    <n v="9"/>
    <n v="22.5"/>
    <n v="9.9"/>
    <n v="14"/>
    <x v="0"/>
    <s v="Lot's O' Nuts"/>
    <x v="1"/>
  </r>
  <r>
    <s v="US-2021-130155-CHO-SCR-58000"/>
    <d v="2021-05-19T00:00:00"/>
    <d v="2021-06-01T00:00:00"/>
    <x v="1"/>
    <n v="130155"/>
    <s v="United States"/>
    <x v="83"/>
    <x v="6"/>
    <n v="23464"/>
    <x v="0"/>
    <x v="2"/>
    <s v="CHO-SCR-58000"/>
    <x v="3"/>
    <x v="17"/>
    <n v="5"/>
    <n v="12.5"/>
    <n v="5.5"/>
    <n v="13"/>
    <x v="0"/>
    <s v="Lot's O' Nuts"/>
    <x v="1"/>
  </r>
  <r>
    <s v="CA-2021-166695-CHO-SCR-58000"/>
    <d v="2021-05-20T00:00:00"/>
    <d v="2021-06-03T00:00:00"/>
    <x v="0"/>
    <n v="166695"/>
    <s v="Canada"/>
    <x v="124"/>
    <x v="40"/>
    <s v="V6Z"/>
    <x v="0"/>
    <x v="3"/>
    <s v="CHO-SCR-58000"/>
    <x v="3"/>
    <x v="44"/>
    <n v="8"/>
    <n v="20"/>
    <n v="8.8000000000000007"/>
    <n v="14"/>
    <x v="0"/>
    <s v="Lot's O' Nuts"/>
    <x v="1"/>
  </r>
  <r>
    <s v="CA-2021-166695-CHO-FUD-51000"/>
    <d v="2021-05-20T00:00:00"/>
    <d v="2021-06-03T00:00:00"/>
    <x v="0"/>
    <n v="166695"/>
    <s v="Canada"/>
    <x v="124"/>
    <x v="40"/>
    <s v="V6Z"/>
    <x v="0"/>
    <x v="3"/>
    <s v="CHO-FUD-51000"/>
    <x v="4"/>
    <x v="25"/>
    <n v="1"/>
    <n v="2.4"/>
    <n v="1.2"/>
    <n v="14"/>
    <x v="0"/>
    <s v="Lot's O' Nuts"/>
    <x v="1"/>
  </r>
  <r>
    <s v="CA-2021-166695-CHO-TRI-54000"/>
    <d v="2021-05-20T00:00:00"/>
    <d v="2021-06-03T00:00:00"/>
    <x v="0"/>
    <n v="166695"/>
    <s v="Canada"/>
    <x v="124"/>
    <x v="40"/>
    <s v="V6Z"/>
    <x v="0"/>
    <x v="3"/>
    <s v="CHO-TRI-54000"/>
    <x v="1"/>
    <x v="28"/>
    <n v="1"/>
    <n v="2.4500000000000002"/>
    <n v="1.3"/>
    <n v="14"/>
    <x v="0"/>
    <s v="Wicked Choccy's"/>
    <x v="0"/>
  </r>
  <r>
    <s v="US-2021-130673-OTH-KAZ-38000"/>
    <d v="2021-05-20T00:00:00"/>
    <d v="2021-06-01T00:00:00"/>
    <x v="2"/>
    <n v="130673"/>
    <s v="United States"/>
    <x v="125"/>
    <x v="0"/>
    <n v="78666"/>
    <x v="1"/>
    <x v="0"/>
    <s v="OTH-KAZ-38000"/>
    <x v="6"/>
    <x v="5"/>
    <n v="3"/>
    <n v="0.75"/>
    <n v="9"/>
    <n v="12"/>
    <x v="0"/>
    <s v="The Other Factory"/>
    <x v="3"/>
  </r>
  <r>
    <s v="US-2021-130673-CHO-SCR-58000"/>
    <d v="2021-05-20T00:00:00"/>
    <d v="2021-06-01T00:00:00"/>
    <x v="2"/>
    <n v="130673"/>
    <s v="United States"/>
    <x v="125"/>
    <x v="0"/>
    <n v="78666"/>
    <x v="0"/>
    <x v="0"/>
    <s v="CHO-SCR-58000"/>
    <x v="3"/>
    <x v="9"/>
    <n v="2"/>
    <n v="5"/>
    <n v="2.2000000000000002"/>
    <n v="12"/>
    <x v="0"/>
    <s v="Lot's O' Nuts"/>
    <x v="1"/>
  </r>
  <r>
    <s v="US-2021-114188-CHO-SCR-58000"/>
    <d v="2021-05-20T00:00:00"/>
    <d v="2021-06-01T00:00:00"/>
    <x v="2"/>
    <n v="114188"/>
    <s v="United States"/>
    <x v="9"/>
    <x v="41"/>
    <n v="3820"/>
    <x v="0"/>
    <x v="1"/>
    <s v="CHO-SCR-58000"/>
    <x v="3"/>
    <x v="26"/>
    <n v="7"/>
    <n v="17.5"/>
    <n v="7.7"/>
    <n v="12"/>
    <x v="0"/>
    <s v="Lot's O' Nuts"/>
    <x v="1"/>
  </r>
  <r>
    <s v="US-2021-114188-OTH-KAZ-38000"/>
    <d v="2021-05-20T00:00:00"/>
    <d v="2021-06-01T00:00:00"/>
    <x v="2"/>
    <n v="114188"/>
    <s v="United States"/>
    <x v="9"/>
    <x v="41"/>
    <n v="3820"/>
    <x v="1"/>
    <x v="1"/>
    <s v="OTH-KAZ-38000"/>
    <x v="6"/>
    <x v="8"/>
    <n v="4"/>
    <n v="1"/>
    <n v="12"/>
    <n v="12"/>
    <x v="0"/>
    <s v="The Other Factory"/>
    <x v="3"/>
  </r>
  <r>
    <s v="US-2021-114188-CHO-TRI-54000"/>
    <d v="2021-05-20T00:00:00"/>
    <d v="2021-06-01T00:00:00"/>
    <x v="2"/>
    <n v="114188"/>
    <s v="United States"/>
    <x v="9"/>
    <x v="41"/>
    <n v="3820"/>
    <x v="0"/>
    <x v="1"/>
    <s v="CHO-TRI-54000"/>
    <x v="1"/>
    <x v="51"/>
    <n v="9"/>
    <n v="22.05"/>
    <n v="11.7"/>
    <n v="12"/>
    <x v="0"/>
    <s v="Wicked Choccy's"/>
    <x v="0"/>
  </r>
  <r>
    <s v="US-2021-104780-CHO-MIL-31000"/>
    <d v="2021-05-21T00:00:00"/>
    <d v="2021-06-04T00:00:00"/>
    <x v="0"/>
    <n v="104780"/>
    <s v="United States"/>
    <x v="25"/>
    <x v="4"/>
    <n v="92037"/>
    <x v="0"/>
    <x v="3"/>
    <s v="CHO-MIL-31000"/>
    <x v="0"/>
    <x v="35"/>
    <n v="8"/>
    <n v="16.88"/>
    <n v="9.1199999999999992"/>
    <n v="14"/>
    <x v="0"/>
    <s v="Wicked Choccy's"/>
    <x v="0"/>
  </r>
  <r>
    <s v="US-2021-152443-CHO-FUD-51000"/>
    <d v="2021-05-21T00:00:00"/>
    <d v="2021-06-05T00:00:00"/>
    <x v="0"/>
    <n v="152443"/>
    <s v="United States"/>
    <x v="111"/>
    <x v="34"/>
    <n v="1841"/>
    <x v="0"/>
    <x v="1"/>
    <s v="CHO-FUD-51000"/>
    <x v="4"/>
    <x v="14"/>
    <n v="6"/>
    <n v="14.4"/>
    <n v="7.2"/>
    <n v="15"/>
    <x v="0"/>
    <s v="Lot's O' Nuts"/>
    <x v="1"/>
  </r>
  <r>
    <s v="US-2021-152443-CHO-MIL-31000"/>
    <d v="2021-05-21T00:00:00"/>
    <d v="2021-06-05T00:00:00"/>
    <x v="0"/>
    <n v="152443"/>
    <s v="United States"/>
    <x v="111"/>
    <x v="34"/>
    <n v="1841"/>
    <x v="0"/>
    <x v="1"/>
    <s v="CHO-MIL-31000"/>
    <x v="0"/>
    <x v="38"/>
    <n v="7"/>
    <n v="14.77"/>
    <n v="7.98"/>
    <n v="15"/>
    <x v="0"/>
    <s v="Wicked Choccy's"/>
    <x v="0"/>
  </r>
  <r>
    <s v="CA-2021-152443-CHO-FUD-51000"/>
    <d v="2021-05-21T00:00:00"/>
    <d v="2021-06-05T00:00:00"/>
    <x v="0"/>
    <n v="152443"/>
    <s v="Canada"/>
    <x v="126"/>
    <x v="42"/>
    <s v="H1A"/>
    <x v="0"/>
    <x v="1"/>
    <s v="CHO-FUD-51000"/>
    <x v="4"/>
    <x v="14"/>
    <n v="6"/>
    <n v="14.4"/>
    <n v="7.2"/>
    <n v="15"/>
    <x v="0"/>
    <s v="Lot's O' Nuts"/>
    <x v="1"/>
  </r>
  <r>
    <s v="CA-2021-152443-CHO-MIL-31000"/>
    <d v="2021-05-21T00:00:00"/>
    <d v="2021-06-05T00:00:00"/>
    <x v="0"/>
    <n v="152443"/>
    <s v="Canada"/>
    <x v="126"/>
    <x v="42"/>
    <s v="H1A"/>
    <x v="0"/>
    <x v="1"/>
    <s v="CHO-MIL-31000"/>
    <x v="0"/>
    <x v="38"/>
    <n v="7"/>
    <n v="14.77"/>
    <n v="7.98"/>
    <n v="15"/>
    <x v="0"/>
    <s v="Wicked Choccy's"/>
    <x v="0"/>
  </r>
  <r>
    <s v="US-2021-127166-CHO-TRI-54000"/>
    <d v="2021-05-21T00:00:00"/>
    <d v="2021-06-02T00:00:00"/>
    <x v="2"/>
    <n v="127166"/>
    <s v="United States"/>
    <x v="0"/>
    <x v="0"/>
    <n v="77070"/>
    <x v="0"/>
    <x v="0"/>
    <s v="CHO-TRI-54000"/>
    <x v="1"/>
    <x v="1"/>
    <n v="2"/>
    <n v="4.9000000000000004"/>
    <n v="2.6"/>
    <n v="12"/>
    <x v="0"/>
    <s v="Wicked Choccy's"/>
    <x v="0"/>
  </r>
  <r>
    <s v="US-2021-127166-CHO-SCR-58000"/>
    <d v="2021-05-21T00:00:00"/>
    <d v="2021-06-02T00:00:00"/>
    <x v="2"/>
    <n v="127166"/>
    <s v="United States"/>
    <x v="0"/>
    <x v="0"/>
    <n v="77070"/>
    <x v="0"/>
    <x v="0"/>
    <s v="CHO-SCR-58000"/>
    <x v="3"/>
    <x v="3"/>
    <n v="3"/>
    <n v="7.5"/>
    <n v="3.3"/>
    <n v="12"/>
    <x v="0"/>
    <s v="Lot's O' Nuts"/>
    <x v="1"/>
  </r>
  <r>
    <s v="US-2021-127166-CHO-NUT-13000"/>
    <d v="2021-05-21T00:00:00"/>
    <d v="2021-06-02T00:00:00"/>
    <x v="2"/>
    <n v="127166"/>
    <s v="United States"/>
    <x v="0"/>
    <x v="0"/>
    <n v="77070"/>
    <x v="0"/>
    <x v="0"/>
    <s v="CHO-NUT-13000"/>
    <x v="2"/>
    <x v="22"/>
    <n v="1"/>
    <n v="2.4900000000000002"/>
    <n v="1"/>
    <n v="12"/>
    <x v="0"/>
    <s v="Lot's O' Nuts"/>
    <x v="1"/>
  </r>
  <r>
    <s v="US-2021-117639-CHO-TRI-54000"/>
    <d v="2021-05-21T00:00:00"/>
    <d v="2021-06-04T00:00:00"/>
    <x v="0"/>
    <n v="117639"/>
    <s v="United States"/>
    <x v="83"/>
    <x v="6"/>
    <n v="23464"/>
    <x v="0"/>
    <x v="2"/>
    <s v="CHO-TRI-54000"/>
    <x v="1"/>
    <x v="10"/>
    <n v="7"/>
    <n v="17.149999999999999"/>
    <n v="9.1"/>
    <n v="14"/>
    <x v="0"/>
    <s v="Wicked Choccy's"/>
    <x v="0"/>
  </r>
  <r>
    <s v="US-2021-117639-CHO-NUT-13000"/>
    <d v="2021-05-21T00:00:00"/>
    <d v="2021-06-04T00:00:00"/>
    <x v="0"/>
    <n v="117639"/>
    <s v="United States"/>
    <x v="83"/>
    <x v="6"/>
    <n v="23464"/>
    <x v="0"/>
    <x v="2"/>
    <s v="CHO-NUT-13000"/>
    <x v="2"/>
    <x v="2"/>
    <n v="3"/>
    <n v="7.47"/>
    <n v="3"/>
    <n v="14"/>
    <x v="0"/>
    <s v="Lot's O' Nuts"/>
    <x v="1"/>
  </r>
  <r>
    <s v="US-2021-143840-CHO-FUD-51000"/>
    <d v="2021-05-22T00:00:00"/>
    <d v="2021-06-08T00:00:00"/>
    <x v="0"/>
    <n v="143840"/>
    <s v="United States"/>
    <x v="84"/>
    <x v="35"/>
    <n v="35601"/>
    <x v="0"/>
    <x v="2"/>
    <s v="CHO-FUD-51000"/>
    <x v="4"/>
    <x v="9"/>
    <n v="2"/>
    <n v="4.8"/>
    <n v="2.4"/>
    <n v="17"/>
    <x v="0"/>
    <s v="Lot's O' Nuts"/>
    <x v="1"/>
  </r>
  <r>
    <s v="US-2021-143840-CHO-NUT-13000"/>
    <d v="2021-05-22T00:00:00"/>
    <d v="2021-06-08T00:00:00"/>
    <x v="0"/>
    <n v="143840"/>
    <s v="United States"/>
    <x v="84"/>
    <x v="35"/>
    <n v="35601"/>
    <x v="0"/>
    <x v="2"/>
    <s v="CHO-NUT-13000"/>
    <x v="2"/>
    <x v="22"/>
    <n v="1"/>
    <n v="2.4900000000000002"/>
    <n v="1"/>
    <n v="17"/>
    <x v="0"/>
    <s v="Lot's O' Nuts"/>
    <x v="1"/>
  </r>
  <r>
    <s v="US-2021-105767-CHO-SCR-58000"/>
    <d v="2021-05-23T00:00:00"/>
    <d v="2021-06-06T00:00:00"/>
    <x v="0"/>
    <n v="105767"/>
    <s v="United States"/>
    <x v="2"/>
    <x v="2"/>
    <n v="19134"/>
    <x v="0"/>
    <x v="1"/>
    <s v="CHO-SCR-58000"/>
    <x v="3"/>
    <x v="6"/>
    <n v="9"/>
    <n v="22.5"/>
    <n v="9.9"/>
    <n v="14"/>
    <x v="0"/>
    <s v="Lot's O' Nuts"/>
    <x v="1"/>
  </r>
  <r>
    <s v="US-2021-105767-CHO-FUD-51000"/>
    <d v="2021-05-23T00:00:00"/>
    <d v="2021-06-06T00:00:00"/>
    <x v="0"/>
    <n v="105767"/>
    <s v="United States"/>
    <x v="2"/>
    <x v="2"/>
    <n v="19134"/>
    <x v="0"/>
    <x v="1"/>
    <s v="CHO-FUD-51000"/>
    <x v="4"/>
    <x v="9"/>
    <n v="2"/>
    <n v="4.8"/>
    <n v="2.4"/>
    <n v="14"/>
    <x v="0"/>
    <s v="Lot's O' Nuts"/>
    <x v="1"/>
  </r>
  <r>
    <s v="US-2021-105767-CHO-TRI-54000"/>
    <d v="2021-05-23T00:00:00"/>
    <d v="2021-06-06T00:00:00"/>
    <x v="0"/>
    <n v="105767"/>
    <s v="United States"/>
    <x v="2"/>
    <x v="2"/>
    <n v="19134"/>
    <x v="0"/>
    <x v="1"/>
    <s v="CHO-TRI-54000"/>
    <x v="1"/>
    <x v="1"/>
    <n v="2"/>
    <n v="4.9000000000000004"/>
    <n v="2.6"/>
    <n v="14"/>
    <x v="0"/>
    <s v="Wicked Choccy's"/>
    <x v="0"/>
  </r>
  <r>
    <s v="US-2021-138513-CHO-TRI-54000"/>
    <d v="2021-05-23T00:00:00"/>
    <d v="2021-06-06T00:00:00"/>
    <x v="0"/>
    <n v="138513"/>
    <s v="United States"/>
    <x v="127"/>
    <x v="23"/>
    <n v="98006"/>
    <x v="0"/>
    <x v="3"/>
    <s v="CHO-TRI-54000"/>
    <x v="1"/>
    <x v="1"/>
    <n v="2"/>
    <n v="4.9000000000000004"/>
    <n v="2.6"/>
    <n v="14"/>
    <x v="0"/>
    <s v="Wicked Choccy's"/>
    <x v="0"/>
  </r>
  <r>
    <s v="US-2021-135881-CHO-NUT-13000"/>
    <d v="2021-05-23T00:00:00"/>
    <d v="2021-06-06T00:00:00"/>
    <x v="0"/>
    <n v="135881"/>
    <s v="United States"/>
    <x v="26"/>
    <x v="21"/>
    <n v="10035"/>
    <x v="0"/>
    <x v="1"/>
    <s v="CHO-NUT-13000"/>
    <x v="2"/>
    <x v="22"/>
    <n v="1"/>
    <n v="2.4900000000000002"/>
    <n v="1"/>
    <n v="14"/>
    <x v="0"/>
    <s v="Lot's O' Nuts"/>
    <x v="1"/>
  </r>
  <r>
    <s v="US-2021-135881-CHO-FUD-51000"/>
    <d v="2021-05-23T00:00:00"/>
    <d v="2021-06-06T00:00:00"/>
    <x v="0"/>
    <n v="135881"/>
    <s v="United States"/>
    <x v="26"/>
    <x v="21"/>
    <n v="10035"/>
    <x v="0"/>
    <x v="1"/>
    <s v="CHO-FUD-51000"/>
    <x v="4"/>
    <x v="17"/>
    <n v="5"/>
    <n v="12"/>
    <n v="6"/>
    <n v="14"/>
    <x v="0"/>
    <s v="Lot's O' Nuts"/>
    <x v="1"/>
  </r>
  <r>
    <s v="US-2021-135881-CHO-TRI-54000"/>
    <d v="2021-05-23T00:00:00"/>
    <d v="2021-06-06T00:00:00"/>
    <x v="0"/>
    <n v="135881"/>
    <s v="United States"/>
    <x v="26"/>
    <x v="21"/>
    <n v="10035"/>
    <x v="0"/>
    <x v="1"/>
    <s v="CHO-TRI-54000"/>
    <x v="1"/>
    <x v="1"/>
    <n v="2"/>
    <n v="4.9000000000000004"/>
    <n v="2.6"/>
    <n v="14"/>
    <x v="0"/>
    <s v="Wicked Choccy's"/>
    <x v="0"/>
  </r>
  <r>
    <s v="US-2021-143413-CHO-TRI-54000"/>
    <d v="2021-05-24T00:00:00"/>
    <d v="2021-06-09T00:00:00"/>
    <x v="0"/>
    <n v="143413"/>
    <s v="United States"/>
    <x v="98"/>
    <x v="38"/>
    <n v="21215"/>
    <x v="0"/>
    <x v="1"/>
    <s v="CHO-TRI-54000"/>
    <x v="1"/>
    <x v="4"/>
    <n v="3"/>
    <n v="7.35"/>
    <n v="3.9"/>
    <n v="16"/>
    <x v="0"/>
    <s v="Wicked Choccy's"/>
    <x v="0"/>
  </r>
  <r>
    <s v="US-2021-100391-CHO-TRI-54000"/>
    <d v="2021-05-25T00:00:00"/>
    <d v="2021-06-08T00:00:00"/>
    <x v="0"/>
    <n v="100391"/>
    <s v="United States"/>
    <x v="26"/>
    <x v="21"/>
    <n v="10035"/>
    <x v="0"/>
    <x v="1"/>
    <s v="CHO-TRI-54000"/>
    <x v="1"/>
    <x v="1"/>
    <n v="2"/>
    <n v="4.9000000000000004"/>
    <n v="2.6"/>
    <n v="14"/>
    <x v="0"/>
    <s v="Wicked Choccy's"/>
    <x v="0"/>
  </r>
  <r>
    <s v="US-2021-130379-CHO-MIL-31000"/>
    <d v="2021-05-25T00:00:00"/>
    <d v="2021-06-08T00:00:00"/>
    <x v="0"/>
    <n v="130379"/>
    <s v="United States"/>
    <x v="40"/>
    <x v="1"/>
    <n v="60623"/>
    <x v="0"/>
    <x v="0"/>
    <s v="CHO-MIL-31000"/>
    <x v="0"/>
    <x v="0"/>
    <n v="2"/>
    <n v="4.22"/>
    <n v="2.2799999999999998"/>
    <n v="14"/>
    <x v="0"/>
    <s v="Wicked Choccy's"/>
    <x v="0"/>
  </r>
  <r>
    <s v="US-2021-130379-CHO-NUT-13000"/>
    <d v="2021-05-25T00:00:00"/>
    <d v="2021-06-08T00:00:00"/>
    <x v="0"/>
    <n v="130379"/>
    <s v="United States"/>
    <x v="40"/>
    <x v="1"/>
    <n v="60623"/>
    <x v="0"/>
    <x v="0"/>
    <s v="CHO-NUT-13000"/>
    <x v="2"/>
    <x v="7"/>
    <n v="2"/>
    <n v="4.9800000000000004"/>
    <n v="2"/>
    <n v="14"/>
    <x v="0"/>
    <s v="Lot's O' Nuts"/>
    <x v="1"/>
  </r>
  <r>
    <s v="US-2021-129574-CHO-SCR-58000"/>
    <d v="2021-05-26T00:00:00"/>
    <d v="2021-06-08T00:00:00"/>
    <x v="1"/>
    <n v="129574"/>
    <s v="United States"/>
    <x v="128"/>
    <x v="29"/>
    <n v="84107"/>
    <x v="0"/>
    <x v="3"/>
    <s v="CHO-SCR-58000"/>
    <x v="3"/>
    <x v="17"/>
    <n v="5"/>
    <n v="12.5"/>
    <n v="5.5"/>
    <n v="13"/>
    <x v="0"/>
    <s v="Lot's O' Nuts"/>
    <x v="1"/>
  </r>
  <r>
    <s v="US-2021-158029-CHO-TRI-54000"/>
    <d v="2021-05-26T00:00:00"/>
    <d v="2021-06-09T00:00:00"/>
    <x v="0"/>
    <n v="158029"/>
    <s v="United States"/>
    <x v="4"/>
    <x v="4"/>
    <n v="90008"/>
    <x v="0"/>
    <x v="3"/>
    <s v="CHO-TRI-54000"/>
    <x v="1"/>
    <x v="1"/>
    <n v="2"/>
    <n v="4.9000000000000004"/>
    <n v="2.6"/>
    <n v="14"/>
    <x v="0"/>
    <s v="Wicked Choccy's"/>
    <x v="0"/>
  </r>
  <r>
    <s v="US-2021-156349-CHO-SCR-58000"/>
    <d v="2021-05-26T00:00:00"/>
    <d v="2021-06-09T00:00:00"/>
    <x v="0"/>
    <n v="156349"/>
    <s v="United States"/>
    <x v="4"/>
    <x v="4"/>
    <n v="90008"/>
    <x v="0"/>
    <x v="3"/>
    <s v="CHO-SCR-58000"/>
    <x v="3"/>
    <x v="9"/>
    <n v="2"/>
    <n v="5"/>
    <n v="2.2000000000000002"/>
    <n v="14"/>
    <x v="0"/>
    <s v="Lot's O' Nuts"/>
    <x v="1"/>
  </r>
  <r>
    <s v="US-2021-156349-CHO-MIL-31000"/>
    <d v="2021-05-26T00:00:00"/>
    <d v="2021-06-09T00:00:00"/>
    <x v="0"/>
    <n v="156349"/>
    <s v="United States"/>
    <x v="4"/>
    <x v="4"/>
    <n v="90008"/>
    <x v="0"/>
    <x v="3"/>
    <s v="CHO-MIL-31000"/>
    <x v="0"/>
    <x v="0"/>
    <n v="2"/>
    <n v="4.22"/>
    <n v="2.2799999999999998"/>
    <n v="14"/>
    <x v="0"/>
    <s v="Wicked Choccy's"/>
    <x v="0"/>
  </r>
  <r>
    <s v="US-2021-144029-CHO-TRI-54000"/>
    <d v="2021-05-26T00:00:00"/>
    <d v="2021-06-10T00:00:00"/>
    <x v="0"/>
    <n v="144029"/>
    <s v="United States"/>
    <x v="40"/>
    <x v="1"/>
    <n v="60623"/>
    <x v="0"/>
    <x v="0"/>
    <s v="CHO-TRI-54000"/>
    <x v="1"/>
    <x v="1"/>
    <n v="2"/>
    <n v="4.9000000000000004"/>
    <n v="2.6"/>
    <n v="15"/>
    <x v="0"/>
    <s v="Wicked Choccy's"/>
    <x v="0"/>
  </r>
  <r>
    <s v="US-2021-144029-CHO-SCR-58000"/>
    <d v="2021-05-26T00:00:00"/>
    <d v="2021-06-10T00:00:00"/>
    <x v="0"/>
    <n v="144029"/>
    <s v="United States"/>
    <x v="40"/>
    <x v="1"/>
    <n v="60623"/>
    <x v="0"/>
    <x v="0"/>
    <s v="CHO-SCR-58000"/>
    <x v="3"/>
    <x v="3"/>
    <n v="3"/>
    <n v="7.5"/>
    <n v="3.3"/>
    <n v="15"/>
    <x v="0"/>
    <s v="Lot's O' Nuts"/>
    <x v="1"/>
  </r>
  <r>
    <s v="US-2021-144029-CHO-MIL-31000"/>
    <d v="2021-05-26T00:00:00"/>
    <d v="2021-06-10T00:00:00"/>
    <x v="0"/>
    <n v="144029"/>
    <s v="United States"/>
    <x v="40"/>
    <x v="1"/>
    <n v="60623"/>
    <x v="0"/>
    <x v="0"/>
    <s v="CHO-MIL-31000"/>
    <x v="0"/>
    <x v="5"/>
    <n v="3"/>
    <n v="6.33"/>
    <n v="3.42"/>
    <n v="15"/>
    <x v="0"/>
    <s v="Wicked Choccy's"/>
    <x v="0"/>
  </r>
  <r>
    <s v="US-2021-139192-CHO-FUD-51000"/>
    <d v="2021-05-27T00:00:00"/>
    <d v="2021-06-11T00:00:00"/>
    <x v="2"/>
    <n v="139192"/>
    <s v="United States"/>
    <x v="10"/>
    <x v="4"/>
    <n v="94109"/>
    <x v="0"/>
    <x v="3"/>
    <s v="CHO-FUD-51000"/>
    <x v="4"/>
    <x v="25"/>
    <n v="1"/>
    <n v="2.4"/>
    <n v="1.2"/>
    <n v="15"/>
    <x v="0"/>
    <s v="Lot's O' Nuts"/>
    <x v="1"/>
  </r>
  <r>
    <s v="US-2021-117058-CHO-FUD-51000"/>
    <d v="2021-05-27T00:00:00"/>
    <d v="2021-06-09T00:00:00"/>
    <x v="1"/>
    <n v="117058"/>
    <s v="United States"/>
    <x v="40"/>
    <x v="1"/>
    <n v="60653"/>
    <x v="0"/>
    <x v="0"/>
    <s v="CHO-FUD-51000"/>
    <x v="4"/>
    <x v="14"/>
    <n v="6"/>
    <n v="14.4"/>
    <n v="7.2"/>
    <n v="13"/>
    <x v="0"/>
    <s v="Lot's O' Nuts"/>
    <x v="1"/>
  </r>
  <r>
    <s v="US-2021-124429-CHO-SCR-58000"/>
    <d v="2021-05-27T00:00:00"/>
    <d v="2021-06-06T00:00:00"/>
    <x v="3"/>
    <n v="124429"/>
    <s v="United States"/>
    <x v="25"/>
    <x v="4"/>
    <n v="92105"/>
    <x v="0"/>
    <x v="3"/>
    <s v="CHO-SCR-58000"/>
    <x v="3"/>
    <x v="21"/>
    <n v="10"/>
    <n v="25"/>
    <n v="11"/>
    <n v="10"/>
    <x v="0"/>
    <s v="Lot's O' Nuts"/>
    <x v="1"/>
  </r>
  <r>
    <s v="US-2021-124429-CHO-TRI-54000"/>
    <d v="2021-05-27T00:00:00"/>
    <d v="2021-06-06T00:00:00"/>
    <x v="3"/>
    <n v="124429"/>
    <s v="United States"/>
    <x v="25"/>
    <x v="4"/>
    <n v="92105"/>
    <x v="0"/>
    <x v="3"/>
    <s v="CHO-TRI-54000"/>
    <x v="1"/>
    <x v="24"/>
    <n v="4"/>
    <n v="9.8000000000000007"/>
    <n v="5.2"/>
    <n v="10"/>
    <x v="0"/>
    <s v="Wicked Choccy's"/>
    <x v="0"/>
  </r>
  <r>
    <s v="US-2021-108861-CHO-TRI-54000"/>
    <d v="2021-05-28T00:00:00"/>
    <d v="2021-06-11T00:00:00"/>
    <x v="0"/>
    <n v="108861"/>
    <s v="United States"/>
    <x v="31"/>
    <x v="23"/>
    <n v="98105"/>
    <x v="0"/>
    <x v="3"/>
    <s v="CHO-TRI-54000"/>
    <x v="1"/>
    <x v="24"/>
    <n v="4"/>
    <n v="9.8000000000000007"/>
    <n v="5.2"/>
    <n v="14"/>
    <x v="0"/>
    <s v="Wicked Choccy's"/>
    <x v="0"/>
  </r>
  <r>
    <s v="US-2021-135993-CHO-MIL-31000"/>
    <d v="2021-05-28T00:00:00"/>
    <d v="2021-06-12T00:00:00"/>
    <x v="0"/>
    <n v="135993"/>
    <s v="United States"/>
    <x v="31"/>
    <x v="23"/>
    <n v="98115"/>
    <x v="0"/>
    <x v="3"/>
    <s v="CHO-MIL-31000"/>
    <x v="0"/>
    <x v="8"/>
    <n v="4"/>
    <n v="8.44"/>
    <n v="4.5599999999999996"/>
    <n v="15"/>
    <x v="0"/>
    <s v="Wicked Choccy's"/>
    <x v="0"/>
  </r>
  <r>
    <s v="US-2021-135993-CHO-TRI-54000"/>
    <d v="2021-05-28T00:00:00"/>
    <d v="2021-06-12T00:00:00"/>
    <x v="0"/>
    <n v="135993"/>
    <s v="United States"/>
    <x v="31"/>
    <x v="23"/>
    <n v="98115"/>
    <x v="0"/>
    <x v="3"/>
    <s v="CHO-TRI-54000"/>
    <x v="1"/>
    <x v="18"/>
    <n v="6"/>
    <n v="14.7"/>
    <n v="7.8"/>
    <n v="15"/>
    <x v="0"/>
    <s v="Wicked Choccy's"/>
    <x v="0"/>
  </r>
  <r>
    <s v="US-2021-146885-CHO-SCR-58000"/>
    <d v="2021-05-30T00:00:00"/>
    <d v="2021-06-15T00:00:00"/>
    <x v="0"/>
    <n v="146885"/>
    <s v="United States"/>
    <x v="43"/>
    <x v="6"/>
    <n v="23223"/>
    <x v="0"/>
    <x v="2"/>
    <s v="CHO-SCR-58000"/>
    <x v="3"/>
    <x v="3"/>
    <n v="3"/>
    <n v="7.5"/>
    <n v="3.3"/>
    <n v="16"/>
    <x v="0"/>
    <s v="Lot's O' Nuts"/>
    <x v="1"/>
  </r>
  <r>
    <s v="US-2021-105872-CHO-MIL-31000"/>
    <d v="2021-05-30T00:00:00"/>
    <d v="2021-06-16T00:00:00"/>
    <x v="0"/>
    <n v="105872"/>
    <s v="United States"/>
    <x v="26"/>
    <x v="21"/>
    <n v="10024"/>
    <x v="0"/>
    <x v="1"/>
    <s v="CHO-MIL-31000"/>
    <x v="0"/>
    <x v="8"/>
    <n v="4"/>
    <n v="8.44"/>
    <n v="4.5599999999999996"/>
    <n v="17"/>
    <x v="0"/>
    <s v="Wicked Choccy's"/>
    <x v="0"/>
  </r>
  <r>
    <s v="US-2021-103429-CHO-TRI-54000"/>
    <d v="2021-05-30T00:00:00"/>
    <d v="2021-06-11T00:00:00"/>
    <x v="1"/>
    <n v="103429"/>
    <s v="United States"/>
    <x v="26"/>
    <x v="21"/>
    <n v="10024"/>
    <x v="0"/>
    <x v="1"/>
    <s v="CHO-TRI-54000"/>
    <x v="1"/>
    <x v="4"/>
    <n v="3"/>
    <n v="7.35"/>
    <n v="3.9"/>
    <n v="12"/>
    <x v="0"/>
    <s v="Wicked Choccy's"/>
    <x v="0"/>
  </r>
  <r>
    <s v="US-2021-103429-CHO-FUD-51000"/>
    <d v="2021-05-30T00:00:00"/>
    <d v="2021-06-11T00:00:00"/>
    <x v="1"/>
    <n v="103429"/>
    <s v="United States"/>
    <x v="26"/>
    <x v="21"/>
    <n v="10024"/>
    <x v="0"/>
    <x v="1"/>
    <s v="CHO-FUD-51000"/>
    <x v="4"/>
    <x v="9"/>
    <n v="2"/>
    <n v="4.8"/>
    <n v="2.4"/>
    <n v="12"/>
    <x v="0"/>
    <s v="Lot's O' Nuts"/>
    <x v="1"/>
  </r>
  <r>
    <s v="US-2021-103429-CHO-SCR-58000"/>
    <d v="2021-05-30T00:00:00"/>
    <d v="2021-06-11T00:00:00"/>
    <x v="1"/>
    <n v="103429"/>
    <s v="United States"/>
    <x v="26"/>
    <x v="21"/>
    <n v="10024"/>
    <x v="0"/>
    <x v="1"/>
    <s v="CHO-SCR-58000"/>
    <x v="3"/>
    <x v="31"/>
    <n v="4"/>
    <n v="10"/>
    <n v="4.4000000000000004"/>
    <n v="12"/>
    <x v="0"/>
    <s v="Lot's O' Nuts"/>
    <x v="1"/>
  </r>
  <r>
    <s v="US-2021-103429-CHO-NUT-13000"/>
    <d v="2021-05-30T00:00:00"/>
    <d v="2021-06-11T00:00:00"/>
    <x v="1"/>
    <n v="103429"/>
    <s v="United States"/>
    <x v="26"/>
    <x v="21"/>
    <n v="10024"/>
    <x v="0"/>
    <x v="1"/>
    <s v="CHO-NUT-13000"/>
    <x v="2"/>
    <x v="13"/>
    <n v="5"/>
    <n v="12.45"/>
    <n v="5"/>
    <n v="12"/>
    <x v="0"/>
    <s v="Lot's O' Nuts"/>
    <x v="1"/>
  </r>
  <r>
    <s v="US-2021-140473-CHO-SCR-58000"/>
    <d v="2021-05-30T00:00:00"/>
    <d v="2021-06-13T00:00:00"/>
    <x v="0"/>
    <n v="140473"/>
    <s v="United States"/>
    <x v="40"/>
    <x v="1"/>
    <n v="60623"/>
    <x v="0"/>
    <x v="0"/>
    <s v="CHO-SCR-58000"/>
    <x v="3"/>
    <x v="3"/>
    <n v="3"/>
    <n v="7.5"/>
    <n v="3.3"/>
    <n v="14"/>
    <x v="0"/>
    <s v="Lot's O' Nuts"/>
    <x v="1"/>
  </r>
  <r>
    <s v="US-2021-145800-CHO-SCR-58000"/>
    <d v="2021-05-30T00:00:00"/>
    <d v="2021-06-15T00:00:00"/>
    <x v="0"/>
    <n v="145800"/>
    <s v="United States"/>
    <x v="129"/>
    <x v="1"/>
    <n v="60089"/>
    <x v="0"/>
    <x v="0"/>
    <s v="CHO-SCR-58000"/>
    <x v="3"/>
    <x v="3"/>
    <n v="3"/>
    <n v="7.5"/>
    <n v="3.3"/>
    <n v="16"/>
    <x v="0"/>
    <s v="Lot's O' Nuts"/>
    <x v="1"/>
  </r>
  <r>
    <s v="US-2021-166051-CHO-MIL-31000"/>
    <d v="2021-05-31T00:00:00"/>
    <d v="2021-06-15T00:00:00"/>
    <x v="0"/>
    <n v="166051"/>
    <s v="United States"/>
    <x v="64"/>
    <x v="31"/>
    <n v="39212"/>
    <x v="0"/>
    <x v="2"/>
    <s v="CHO-MIL-31000"/>
    <x v="0"/>
    <x v="5"/>
    <n v="3"/>
    <n v="6.33"/>
    <n v="3.42"/>
    <n v="15"/>
    <x v="0"/>
    <s v="Wicked Choccy's"/>
    <x v="0"/>
  </r>
  <r>
    <s v="US-2021-166051-CHO-FUD-51000"/>
    <d v="2021-05-31T00:00:00"/>
    <d v="2021-06-15T00:00:00"/>
    <x v="0"/>
    <n v="166051"/>
    <s v="United States"/>
    <x v="64"/>
    <x v="31"/>
    <n v="39212"/>
    <x v="0"/>
    <x v="2"/>
    <s v="CHO-FUD-51000"/>
    <x v="4"/>
    <x v="3"/>
    <n v="3"/>
    <n v="7.2"/>
    <n v="3.6"/>
    <n v="15"/>
    <x v="0"/>
    <s v="Lot's O' Nuts"/>
    <x v="1"/>
  </r>
  <r>
    <s v="US-2021-111003-CHO-MIL-31000"/>
    <d v="2021-06-01T00:00:00"/>
    <d v="2021-06-16T00:00:00"/>
    <x v="0"/>
    <n v="111003"/>
    <s v="United States"/>
    <x v="130"/>
    <x v="24"/>
    <n v="8701"/>
    <x v="0"/>
    <x v="1"/>
    <s v="CHO-MIL-31000"/>
    <x v="0"/>
    <x v="29"/>
    <n v="6"/>
    <n v="12.66"/>
    <n v="6.84"/>
    <n v="15"/>
    <x v="0"/>
    <s v="Wicked Choccy's"/>
    <x v="0"/>
  </r>
  <r>
    <s v="US-2021-111003-CHO-FUD-51000"/>
    <d v="2021-06-01T00:00:00"/>
    <d v="2021-06-16T00:00:00"/>
    <x v="0"/>
    <n v="111003"/>
    <s v="United States"/>
    <x v="130"/>
    <x v="24"/>
    <n v="8701"/>
    <x v="0"/>
    <x v="1"/>
    <s v="CHO-FUD-51000"/>
    <x v="4"/>
    <x v="3"/>
    <n v="3"/>
    <n v="7.2"/>
    <n v="3.6"/>
    <n v="15"/>
    <x v="0"/>
    <s v="Lot's O' Nuts"/>
    <x v="1"/>
  </r>
  <r>
    <s v="US-2021-131926-CHO-SCR-58000"/>
    <d v="2021-06-01T00:00:00"/>
    <d v="2021-06-16T00:00:00"/>
    <x v="2"/>
    <n v="131926"/>
    <s v="United States"/>
    <x v="63"/>
    <x v="30"/>
    <n v="55044"/>
    <x v="0"/>
    <x v="0"/>
    <s v="CHO-SCR-58000"/>
    <x v="3"/>
    <x v="26"/>
    <n v="7"/>
    <n v="17.5"/>
    <n v="7.7"/>
    <n v="15"/>
    <x v="0"/>
    <s v="Lot's O' Nuts"/>
    <x v="1"/>
  </r>
  <r>
    <s v="US-2021-131926-CHO-MIL-31000"/>
    <d v="2021-06-01T00:00:00"/>
    <d v="2021-06-16T00:00:00"/>
    <x v="2"/>
    <n v="131926"/>
    <s v="United States"/>
    <x v="63"/>
    <x v="30"/>
    <n v="55044"/>
    <x v="0"/>
    <x v="0"/>
    <s v="CHO-MIL-31000"/>
    <x v="0"/>
    <x v="23"/>
    <n v="5"/>
    <n v="10.55"/>
    <n v="5.7"/>
    <n v="15"/>
    <x v="0"/>
    <s v="Wicked Choccy's"/>
    <x v="0"/>
  </r>
  <r>
    <s v="US-2021-131926-OTH-GUM-21000"/>
    <d v="2021-06-01T00:00:00"/>
    <d v="2021-06-16T00:00:00"/>
    <x v="2"/>
    <n v="131926"/>
    <s v="United States"/>
    <x v="63"/>
    <x v="30"/>
    <n v="55044"/>
    <x v="1"/>
    <x v="0"/>
    <s v="OTH-GUM-21000"/>
    <x v="5"/>
    <x v="16"/>
    <n v="4"/>
    <n v="2.6"/>
    <n v="2.4"/>
    <n v="15"/>
    <x v="0"/>
    <s v="Secret Factory"/>
    <x v="2"/>
  </r>
  <r>
    <s v="US-2021-131926-CHO-TRI-54000"/>
    <d v="2021-06-01T00:00:00"/>
    <d v="2021-06-16T00:00:00"/>
    <x v="2"/>
    <n v="131926"/>
    <s v="United States"/>
    <x v="63"/>
    <x v="30"/>
    <n v="55044"/>
    <x v="0"/>
    <x v="0"/>
    <s v="CHO-TRI-54000"/>
    <x v="1"/>
    <x v="18"/>
    <n v="6"/>
    <n v="14.7"/>
    <n v="7.8"/>
    <n v="15"/>
    <x v="0"/>
    <s v="Wicked Choccy's"/>
    <x v="0"/>
  </r>
  <r>
    <s v="US-2021-165659-CHO-TRI-54000"/>
    <d v="2021-06-01T00:00:00"/>
    <d v="2021-06-16T00:00:00"/>
    <x v="0"/>
    <n v="165659"/>
    <s v="United States"/>
    <x v="131"/>
    <x v="13"/>
    <n v="72209"/>
    <x v="0"/>
    <x v="2"/>
    <s v="CHO-TRI-54000"/>
    <x v="1"/>
    <x v="18"/>
    <n v="6"/>
    <n v="14.7"/>
    <n v="7.8"/>
    <n v="15"/>
    <x v="0"/>
    <s v="Wicked Choccy's"/>
    <x v="0"/>
  </r>
  <r>
    <s v="US-2021-157070-CHO-MIL-31000"/>
    <d v="2021-06-01T00:00:00"/>
    <d v="2021-06-16T00:00:00"/>
    <x v="0"/>
    <n v="157070"/>
    <s v="United States"/>
    <x v="27"/>
    <x v="15"/>
    <n v="48234"/>
    <x v="0"/>
    <x v="0"/>
    <s v="CHO-MIL-31000"/>
    <x v="0"/>
    <x v="23"/>
    <n v="5"/>
    <n v="10.55"/>
    <n v="5.7"/>
    <n v="15"/>
    <x v="0"/>
    <s v="Wicked Choccy's"/>
    <x v="0"/>
  </r>
  <r>
    <s v="US-2021-104472-CHO-MIL-31000"/>
    <d v="2021-06-02T00:00:00"/>
    <d v="2021-06-17T00:00:00"/>
    <x v="0"/>
    <n v="104472"/>
    <s v="United States"/>
    <x v="132"/>
    <x v="29"/>
    <n v="84057"/>
    <x v="0"/>
    <x v="3"/>
    <s v="CHO-MIL-31000"/>
    <x v="0"/>
    <x v="29"/>
    <n v="6"/>
    <n v="12.66"/>
    <n v="6.84"/>
    <n v="15"/>
    <x v="0"/>
    <s v="Wicked Choccy's"/>
    <x v="0"/>
  </r>
  <r>
    <s v="US-2021-104472-CHO-NUT-13000"/>
    <d v="2021-06-02T00:00:00"/>
    <d v="2021-06-17T00:00:00"/>
    <x v="0"/>
    <n v="104472"/>
    <s v="United States"/>
    <x v="132"/>
    <x v="29"/>
    <n v="84057"/>
    <x v="0"/>
    <x v="3"/>
    <s v="CHO-NUT-13000"/>
    <x v="2"/>
    <x v="2"/>
    <n v="3"/>
    <n v="7.47"/>
    <n v="3"/>
    <n v="15"/>
    <x v="0"/>
    <s v="Lot's O' Nuts"/>
    <x v="1"/>
  </r>
  <r>
    <s v="US-2021-100895-CHO-TRI-54000"/>
    <d v="2021-06-02T00:00:00"/>
    <d v="2021-06-16T00:00:00"/>
    <x v="0"/>
    <n v="100895"/>
    <s v="United States"/>
    <x v="14"/>
    <x v="3"/>
    <n v="30076"/>
    <x v="0"/>
    <x v="2"/>
    <s v="CHO-TRI-54000"/>
    <x v="1"/>
    <x v="1"/>
    <n v="2"/>
    <n v="4.9000000000000004"/>
    <n v="2.6"/>
    <n v="14"/>
    <x v="0"/>
    <s v="Wicked Choccy's"/>
    <x v="0"/>
  </r>
  <r>
    <s v="US-2021-100895-CHO-FUD-51000"/>
    <d v="2021-06-02T00:00:00"/>
    <d v="2021-06-16T00:00:00"/>
    <x v="0"/>
    <n v="100895"/>
    <s v="United States"/>
    <x v="14"/>
    <x v="3"/>
    <n v="30076"/>
    <x v="0"/>
    <x v="2"/>
    <s v="CHO-FUD-51000"/>
    <x v="4"/>
    <x v="9"/>
    <n v="2"/>
    <n v="4.8"/>
    <n v="2.4"/>
    <n v="14"/>
    <x v="0"/>
    <s v="Lot's O' Nuts"/>
    <x v="1"/>
  </r>
  <r>
    <s v="US-2021-100895-CHO-SCR-58000"/>
    <d v="2021-06-02T00:00:00"/>
    <d v="2021-06-16T00:00:00"/>
    <x v="0"/>
    <n v="100895"/>
    <s v="United States"/>
    <x v="14"/>
    <x v="3"/>
    <n v="30076"/>
    <x v="0"/>
    <x v="2"/>
    <s v="CHO-SCR-58000"/>
    <x v="3"/>
    <x v="3"/>
    <n v="3"/>
    <n v="7.5"/>
    <n v="3.3"/>
    <n v="14"/>
    <x v="0"/>
    <s v="Lot's O' Nuts"/>
    <x v="1"/>
  </r>
  <r>
    <s v="US-2021-141299-CHO-MIL-31000"/>
    <d v="2021-06-03T00:00:00"/>
    <d v="2021-06-17T00:00:00"/>
    <x v="2"/>
    <n v="141299"/>
    <s v="United States"/>
    <x v="123"/>
    <x v="15"/>
    <n v="48640"/>
    <x v="0"/>
    <x v="0"/>
    <s v="CHO-MIL-31000"/>
    <x v="0"/>
    <x v="0"/>
    <n v="2"/>
    <n v="4.22"/>
    <n v="2.2799999999999998"/>
    <n v="14"/>
    <x v="0"/>
    <s v="Wicked Choccy's"/>
    <x v="0"/>
  </r>
  <r>
    <s v="US-2021-163867-CHO-TRI-54000"/>
    <d v="2021-06-03T00:00:00"/>
    <d v="2021-06-16T00:00:00"/>
    <x v="1"/>
    <n v="163867"/>
    <s v="United States"/>
    <x v="84"/>
    <x v="1"/>
    <n v="62521"/>
    <x v="0"/>
    <x v="0"/>
    <s v="CHO-TRI-54000"/>
    <x v="1"/>
    <x v="10"/>
    <n v="7"/>
    <n v="17.149999999999999"/>
    <n v="9.1"/>
    <n v="13"/>
    <x v="0"/>
    <s v="Wicked Choccy's"/>
    <x v="0"/>
  </r>
  <r>
    <s v="US-2021-163867-CHO-FUD-51000"/>
    <d v="2021-06-03T00:00:00"/>
    <d v="2021-06-16T00:00:00"/>
    <x v="1"/>
    <n v="163867"/>
    <s v="United States"/>
    <x v="84"/>
    <x v="1"/>
    <n v="62521"/>
    <x v="0"/>
    <x v="0"/>
    <s v="CHO-FUD-51000"/>
    <x v="4"/>
    <x v="31"/>
    <n v="4"/>
    <n v="9.6"/>
    <n v="4.8"/>
    <n v="13"/>
    <x v="0"/>
    <s v="Lot's O' Nuts"/>
    <x v="1"/>
  </r>
  <r>
    <s v="US-2021-163867-CHO-MIL-31000"/>
    <d v="2021-06-03T00:00:00"/>
    <d v="2021-06-16T00:00:00"/>
    <x v="1"/>
    <n v="163867"/>
    <s v="United States"/>
    <x v="84"/>
    <x v="1"/>
    <n v="62521"/>
    <x v="0"/>
    <x v="0"/>
    <s v="CHO-MIL-31000"/>
    <x v="0"/>
    <x v="5"/>
    <n v="3"/>
    <n v="6.33"/>
    <n v="3.42"/>
    <n v="13"/>
    <x v="0"/>
    <s v="Wicked Choccy's"/>
    <x v="0"/>
  </r>
  <r>
    <s v="US-2021-135657-CHO-SCR-58000"/>
    <d v="2021-06-03T00:00:00"/>
    <d v="2021-06-17T00:00:00"/>
    <x v="2"/>
    <n v="135657"/>
    <s v="United States"/>
    <x v="31"/>
    <x v="23"/>
    <n v="98115"/>
    <x v="0"/>
    <x v="3"/>
    <s v="CHO-SCR-58000"/>
    <x v="3"/>
    <x v="14"/>
    <n v="6"/>
    <n v="15"/>
    <n v="6.6"/>
    <n v="14"/>
    <x v="0"/>
    <s v="Lot's O' Nuts"/>
    <x v="1"/>
  </r>
  <r>
    <s v="US-2021-151946-CHO-MIL-31000"/>
    <d v="2021-06-04T00:00:00"/>
    <d v="2021-06-19T00:00:00"/>
    <x v="0"/>
    <n v="151946"/>
    <s v="United States"/>
    <x v="26"/>
    <x v="21"/>
    <n v="10035"/>
    <x v="0"/>
    <x v="1"/>
    <s v="CHO-MIL-31000"/>
    <x v="0"/>
    <x v="0"/>
    <n v="2"/>
    <n v="4.22"/>
    <n v="2.2799999999999998"/>
    <n v="15"/>
    <x v="0"/>
    <s v="Wicked Choccy's"/>
    <x v="0"/>
  </r>
  <r>
    <s v="US-2021-151946-CHO-FUD-51000"/>
    <d v="2021-06-04T00:00:00"/>
    <d v="2021-06-19T00:00:00"/>
    <x v="0"/>
    <n v="151946"/>
    <s v="United States"/>
    <x v="26"/>
    <x v="21"/>
    <n v="10035"/>
    <x v="0"/>
    <x v="1"/>
    <s v="CHO-FUD-51000"/>
    <x v="4"/>
    <x v="9"/>
    <n v="2"/>
    <n v="4.8"/>
    <n v="2.4"/>
    <n v="15"/>
    <x v="0"/>
    <s v="Lot's O' Nuts"/>
    <x v="1"/>
  </r>
  <r>
    <s v="US-2021-151946-CHO-TRI-54000"/>
    <d v="2021-06-04T00:00:00"/>
    <d v="2021-06-19T00:00:00"/>
    <x v="0"/>
    <n v="151946"/>
    <s v="United States"/>
    <x v="26"/>
    <x v="21"/>
    <n v="10035"/>
    <x v="0"/>
    <x v="1"/>
    <s v="CHO-TRI-54000"/>
    <x v="1"/>
    <x v="24"/>
    <n v="4"/>
    <n v="9.8000000000000007"/>
    <n v="5.2"/>
    <n v="15"/>
    <x v="0"/>
    <s v="Wicked Choccy's"/>
    <x v="0"/>
  </r>
  <r>
    <s v="US-2021-147914-CHO-FUD-51000"/>
    <d v="2021-06-04T00:00:00"/>
    <d v="2021-06-19T00:00:00"/>
    <x v="0"/>
    <n v="147914"/>
    <s v="United States"/>
    <x v="48"/>
    <x v="9"/>
    <n v="43229"/>
    <x v="0"/>
    <x v="1"/>
    <s v="CHO-FUD-51000"/>
    <x v="4"/>
    <x v="9"/>
    <n v="2"/>
    <n v="4.8"/>
    <n v="2.4"/>
    <n v="15"/>
    <x v="0"/>
    <s v="Lot's O' Nuts"/>
    <x v="1"/>
  </r>
  <r>
    <s v="US-2021-133270-CHO-SCR-58000"/>
    <d v="2021-06-06T00:00:00"/>
    <d v="2021-06-19T00:00:00"/>
    <x v="1"/>
    <n v="133270"/>
    <s v="United States"/>
    <x v="105"/>
    <x v="21"/>
    <n v="14609"/>
    <x v="0"/>
    <x v="1"/>
    <s v="CHO-SCR-58000"/>
    <x v="3"/>
    <x v="9"/>
    <n v="2"/>
    <n v="5"/>
    <n v="2.2000000000000002"/>
    <n v="13"/>
    <x v="0"/>
    <s v="Lot's O' Nuts"/>
    <x v="1"/>
  </r>
  <r>
    <s v="US-2021-159520-CHO-NUT-13000"/>
    <d v="2021-06-06T00:00:00"/>
    <d v="2021-06-21T00:00:00"/>
    <x v="0"/>
    <n v="159520"/>
    <s v="United States"/>
    <x v="78"/>
    <x v="21"/>
    <n v="11561"/>
    <x v="0"/>
    <x v="1"/>
    <s v="CHO-NUT-13000"/>
    <x v="2"/>
    <x v="2"/>
    <n v="3"/>
    <n v="7.47"/>
    <n v="3"/>
    <n v="15"/>
    <x v="0"/>
    <s v="Lot's O' Nuts"/>
    <x v="1"/>
  </r>
  <r>
    <s v="US-2021-159520-CHO-FUD-51000"/>
    <d v="2021-06-06T00:00:00"/>
    <d v="2021-06-21T00:00:00"/>
    <x v="0"/>
    <n v="159520"/>
    <s v="United States"/>
    <x v="78"/>
    <x v="21"/>
    <n v="11561"/>
    <x v="0"/>
    <x v="1"/>
    <s v="CHO-FUD-51000"/>
    <x v="4"/>
    <x v="6"/>
    <n v="9"/>
    <n v="21.6"/>
    <n v="10.8"/>
    <n v="15"/>
    <x v="0"/>
    <s v="Lot's O' Nuts"/>
    <x v="1"/>
  </r>
  <r>
    <s v="US-2021-159520-CHO-MIL-31000"/>
    <d v="2021-06-06T00:00:00"/>
    <d v="2021-06-21T00:00:00"/>
    <x v="0"/>
    <n v="159520"/>
    <s v="United States"/>
    <x v="78"/>
    <x v="21"/>
    <n v="11561"/>
    <x v="0"/>
    <x v="1"/>
    <s v="CHO-MIL-31000"/>
    <x v="0"/>
    <x v="0"/>
    <n v="2"/>
    <n v="4.22"/>
    <n v="2.2799999999999998"/>
    <n v="15"/>
    <x v="0"/>
    <s v="Wicked Choccy's"/>
    <x v="0"/>
  </r>
  <r>
    <s v="US-2021-161305-CHO-TRI-54000"/>
    <d v="2021-06-06T00:00:00"/>
    <d v="2021-06-22T00:00:00"/>
    <x v="0"/>
    <n v="161305"/>
    <s v="United States"/>
    <x v="40"/>
    <x v="1"/>
    <n v="60623"/>
    <x v="0"/>
    <x v="0"/>
    <s v="CHO-TRI-54000"/>
    <x v="1"/>
    <x v="4"/>
    <n v="3"/>
    <n v="7.35"/>
    <n v="3.9"/>
    <n v="16"/>
    <x v="0"/>
    <s v="Wicked Choccy's"/>
    <x v="0"/>
  </r>
  <r>
    <s v="US-2021-161305-CHO-MIL-31000"/>
    <d v="2021-06-06T00:00:00"/>
    <d v="2021-06-22T00:00:00"/>
    <x v="0"/>
    <n v="161305"/>
    <s v="United States"/>
    <x v="40"/>
    <x v="1"/>
    <n v="60623"/>
    <x v="0"/>
    <x v="0"/>
    <s v="CHO-MIL-31000"/>
    <x v="0"/>
    <x v="0"/>
    <n v="2"/>
    <n v="4.22"/>
    <n v="2.2799999999999998"/>
    <n v="16"/>
    <x v="0"/>
    <s v="Wicked Choccy's"/>
    <x v="0"/>
  </r>
  <r>
    <s v="US-2021-169257-CHO-SCR-58000"/>
    <d v="2021-06-06T00:00:00"/>
    <d v="2021-06-22T00:00:00"/>
    <x v="0"/>
    <n v="169257"/>
    <s v="United States"/>
    <x v="60"/>
    <x v="17"/>
    <n v="32216"/>
    <x v="0"/>
    <x v="2"/>
    <s v="CHO-SCR-58000"/>
    <x v="3"/>
    <x v="25"/>
    <n v="1"/>
    <n v="2.5"/>
    <n v="1.1000000000000001"/>
    <n v="16"/>
    <x v="0"/>
    <s v="Lot's O' Nuts"/>
    <x v="1"/>
  </r>
  <r>
    <s v="US-2021-169257-CHO-TRI-54000"/>
    <d v="2021-06-06T00:00:00"/>
    <d v="2021-06-22T00:00:00"/>
    <x v="0"/>
    <n v="169257"/>
    <s v="United States"/>
    <x v="60"/>
    <x v="17"/>
    <n v="32216"/>
    <x v="0"/>
    <x v="2"/>
    <s v="CHO-TRI-54000"/>
    <x v="1"/>
    <x v="1"/>
    <n v="2"/>
    <n v="4.9000000000000004"/>
    <n v="2.6"/>
    <n v="16"/>
    <x v="0"/>
    <s v="Wicked Choccy's"/>
    <x v="0"/>
  </r>
  <r>
    <s v="US-2021-151897-CHO-TRI-54000"/>
    <d v="2021-06-06T00:00:00"/>
    <d v="2021-06-20T00:00:00"/>
    <x v="0"/>
    <n v="151897"/>
    <s v="United States"/>
    <x v="0"/>
    <x v="0"/>
    <n v="77070"/>
    <x v="0"/>
    <x v="0"/>
    <s v="CHO-TRI-54000"/>
    <x v="1"/>
    <x v="37"/>
    <n v="10"/>
    <n v="24.5"/>
    <n v="13"/>
    <n v="14"/>
    <x v="0"/>
    <s v="Wicked Choccy's"/>
    <x v="0"/>
  </r>
  <r>
    <s v="US-2021-134971-CHO-FUD-51000"/>
    <d v="2021-06-07T00:00:00"/>
    <d v="2021-06-20T00:00:00"/>
    <x v="2"/>
    <n v="134971"/>
    <s v="United States"/>
    <x v="133"/>
    <x v="1"/>
    <n v="61604"/>
    <x v="0"/>
    <x v="0"/>
    <s v="CHO-FUD-51000"/>
    <x v="4"/>
    <x v="3"/>
    <n v="3"/>
    <n v="7.2"/>
    <n v="3.6"/>
    <n v="13"/>
    <x v="0"/>
    <s v="Lot's O' Nuts"/>
    <x v="1"/>
  </r>
  <r>
    <s v="US-2021-106229-CHO-TRI-54000"/>
    <d v="2021-06-07T00:00:00"/>
    <d v="2021-06-21T00:00:00"/>
    <x v="2"/>
    <n v="106229"/>
    <s v="United States"/>
    <x v="134"/>
    <x v="1"/>
    <n v="60505"/>
    <x v="0"/>
    <x v="0"/>
    <s v="CHO-TRI-54000"/>
    <x v="1"/>
    <x v="4"/>
    <n v="3"/>
    <n v="7.35"/>
    <n v="3.9"/>
    <n v="14"/>
    <x v="0"/>
    <s v="Wicked Choccy's"/>
    <x v="0"/>
  </r>
  <r>
    <s v="US-2021-141257-CHO-NUT-13000"/>
    <d v="2021-06-08T00:00:00"/>
    <d v="2021-06-24T00:00:00"/>
    <x v="0"/>
    <n v="141257"/>
    <s v="United States"/>
    <x v="31"/>
    <x v="23"/>
    <n v="98115"/>
    <x v="0"/>
    <x v="3"/>
    <s v="CHO-NUT-13000"/>
    <x v="2"/>
    <x v="2"/>
    <n v="3"/>
    <n v="7.47"/>
    <n v="3"/>
    <n v="16"/>
    <x v="0"/>
    <s v="Lot's O' Nuts"/>
    <x v="1"/>
  </r>
  <r>
    <s v="US-2021-109162-CHO-SCR-58000"/>
    <d v="2021-06-08T00:00:00"/>
    <d v="2021-06-22T00:00:00"/>
    <x v="0"/>
    <n v="109162"/>
    <s v="United States"/>
    <x v="135"/>
    <x v="14"/>
    <n v="37620"/>
    <x v="0"/>
    <x v="2"/>
    <s v="CHO-SCR-58000"/>
    <x v="3"/>
    <x v="3"/>
    <n v="3"/>
    <n v="7.5"/>
    <n v="3.3"/>
    <n v="14"/>
    <x v="0"/>
    <s v="Lot's O' Nuts"/>
    <x v="1"/>
  </r>
  <r>
    <s v="US-2021-108147-CHO-TRI-54000"/>
    <d v="2021-06-08T00:00:00"/>
    <d v="2021-06-23T00:00:00"/>
    <x v="0"/>
    <n v="108147"/>
    <s v="United States"/>
    <x v="78"/>
    <x v="21"/>
    <n v="11561"/>
    <x v="0"/>
    <x v="1"/>
    <s v="CHO-TRI-54000"/>
    <x v="1"/>
    <x v="1"/>
    <n v="2"/>
    <n v="4.9000000000000004"/>
    <n v="2.6"/>
    <n v="15"/>
    <x v="0"/>
    <s v="Wicked Choccy's"/>
    <x v="0"/>
  </r>
  <r>
    <s v="US-2021-115812-CHO-SCR-58000"/>
    <d v="2021-06-09T00:00:00"/>
    <d v="2021-06-24T00:00:00"/>
    <x v="0"/>
    <n v="115812"/>
    <s v="United States"/>
    <x v="4"/>
    <x v="4"/>
    <n v="90032"/>
    <x v="0"/>
    <x v="3"/>
    <s v="CHO-SCR-58000"/>
    <x v="3"/>
    <x v="26"/>
    <n v="7"/>
    <n v="17.5"/>
    <n v="7.7"/>
    <n v="15"/>
    <x v="0"/>
    <s v="Lot's O' Nuts"/>
    <x v="1"/>
  </r>
  <r>
    <s v="US-2021-115812-CHO-FUD-51000"/>
    <d v="2021-06-09T00:00:00"/>
    <d v="2021-06-24T00:00:00"/>
    <x v="0"/>
    <n v="115812"/>
    <s v="United States"/>
    <x v="4"/>
    <x v="4"/>
    <n v="90032"/>
    <x v="0"/>
    <x v="3"/>
    <s v="CHO-FUD-51000"/>
    <x v="4"/>
    <x v="31"/>
    <n v="4"/>
    <n v="9.6"/>
    <n v="4.8"/>
    <n v="15"/>
    <x v="0"/>
    <s v="Lot's O' Nuts"/>
    <x v="1"/>
  </r>
  <r>
    <s v="US-2021-115812-CHO-TRI-54000"/>
    <d v="2021-06-09T00:00:00"/>
    <d v="2021-06-24T00:00:00"/>
    <x v="0"/>
    <n v="115812"/>
    <s v="United States"/>
    <x v="4"/>
    <x v="4"/>
    <n v="90032"/>
    <x v="0"/>
    <x v="3"/>
    <s v="CHO-TRI-54000"/>
    <x v="1"/>
    <x v="4"/>
    <n v="3"/>
    <n v="7.35"/>
    <n v="3.9"/>
    <n v="15"/>
    <x v="0"/>
    <s v="Wicked Choccy's"/>
    <x v="0"/>
  </r>
  <r>
    <s v="US-2021-115812-CHO-MIL-31000"/>
    <d v="2021-06-09T00:00:00"/>
    <d v="2021-06-24T00:00:00"/>
    <x v="0"/>
    <n v="115812"/>
    <s v="United States"/>
    <x v="4"/>
    <x v="4"/>
    <n v="90032"/>
    <x v="0"/>
    <x v="3"/>
    <s v="CHO-MIL-31000"/>
    <x v="0"/>
    <x v="8"/>
    <n v="4"/>
    <n v="8.44"/>
    <n v="4.5599999999999996"/>
    <n v="15"/>
    <x v="0"/>
    <s v="Wicked Choccy's"/>
    <x v="0"/>
  </r>
  <r>
    <s v="US-2021-133851-CHO-MIL-31000"/>
    <d v="2021-06-09T00:00:00"/>
    <d v="2021-06-26T00:00:00"/>
    <x v="0"/>
    <n v="133851"/>
    <s v="United States"/>
    <x v="10"/>
    <x v="4"/>
    <n v="94122"/>
    <x v="0"/>
    <x v="3"/>
    <s v="CHO-MIL-31000"/>
    <x v="0"/>
    <x v="0"/>
    <n v="2"/>
    <n v="4.22"/>
    <n v="2.2799999999999998"/>
    <n v="17"/>
    <x v="0"/>
    <s v="Wicked Choccy's"/>
    <x v="0"/>
  </r>
  <r>
    <s v="US-2021-133851-CHO-SCR-58000"/>
    <d v="2021-06-09T00:00:00"/>
    <d v="2021-06-26T00:00:00"/>
    <x v="0"/>
    <n v="133851"/>
    <s v="United States"/>
    <x v="10"/>
    <x v="4"/>
    <n v="94122"/>
    <x v="0"/>
    <x v="3"/>
    <s v="CHO-SCR-58000"/>
    <x v="3"/>
    <x v="9"/>
    <n v="2"/>
    <n v="5"/>
    <n v="2.2000000000000002"/>
    <n v="17"/>
    <x v="0"/>
    <s v="Lot's O' Nuts"/>
    <x v="1"/>
  </r>
  <r>
    <s v="US-2021-133753-CHO-SCR-58000"/>
    <d v="2021-06-09T00:00:00"/>
    <d v="2021-06-23T00:00:00"/>
    <x v="2"/>
    <n v="133753"/>
    <s v="United States"/>
    <x v="6"/>
    <x v="0"/>
    <n v="77340"/>
    <x v="0"/>
    <x v="0"/>
    <s v="CHO-SCR-58000"/>
    <x v="3"/>
    <x v="9"/>
    <n v="2"/>
    <n v="5"/>
    <n v="2.2000000000000002"/>
    <n v="14"/>
    <x v="0"/>
    <s v="Lot's O' Nuts"/>
    <x v="1"/>
  </r>
  <r>
    <s v="US-2021-133753-CHO-NUT-13000"/>
    <d v="2021-06-09T00:00:00"/>
    <d v="2021-06-23T00:00:00"/>
    <x v="2"/>
    <n v="133753"/>
    <s v="United States"/>
    <x v="6"/>
    <x v="0"/>
    <n v="77340"/>
    <x v="0"/>
    <x v="0"/>
    <s v="CHO-NUT-13000"/>
    <x v="2"/>
    <x v="7"/>
    <n v="2"/>
    <n v="4.9800000000000004"/>
    <n v="2"/>
    <n v="14"/>
    <x v="0"/>
    <s v="Lot's O' Nuts"/>
    <x v="1"/>
  </r>
  <r>
    <s v="US-2021-132612-CHO-SCR-58000"/>
    <d v="2021-06-09T00:00:00"/>
    <d v="2021-06-21T00:00:00"/>
    <x v="2"/>
    <n v="132612"/>
    <s v="United States"/>
    <x v="136"/>
    <x v="6"/>
    <n v="22801"/>
    <x v="0"/>
    <x v="2"/>
    <s v="CHO-SCR-58000"/>
    <x v="3"/>
    <x v="26"/>
    <n v="7"/>
    <n v="17.5"/>
    <n v="7.7"/>
    <n v="12"/>
    <x v="0"/>
    <s v="Lot's O' Nuts"/>
    <x v="1"/>
  </r>
  <r>
    <s v="US-2021-160262-CHO-SCR-58000"/>
    <d v="2021-06-09T00:00:00"/>
    <d v="2021-06-23T00:00:00"/>
    <x v="2"/>
    <n v="160262"/>
    <s v="United States"/>
    <x v="36"/>
    <x v="18"/>
    <n v="89031"/>
    <x v="0"/>
    <x v="3"/>
    <s v="CHO-SCR-58000"/>
    <x v="3"/>
    <x v="9"/>
    <n v="2"/>
    <n v="5"/>
    <n v="2.2000000000000002"/>
    <n v="14"/>
    <x v="0"/>
    <s v="Lot's O' Nuts"/>
    <x v="1"/>
  </r>
  <r>
    <s v="US-2021-160262-CHO-FUD-51000"/>
    <d v="2021-06-09T00:00:00"/>
    <d v="2021-06-23T00:00:00"/>
    <x v="2"/>
    <n v="160262"/>
    <s v="United States"/>
    <x v="36"/>
    <x v="18"/>
    <n v="89031"/>
    <x v="0"/>
    <x v="3"/>
    <s v="CHO-FUD-51000"/>
    <x v="4"/>
    <x v="26"/>
    <n v="7"/>
    <n v="16.8"/>
    <n v="8.4"/>
    <n v="14"/>
    <x v="0"/>
    <s v="Lot's O' Nuts"/>
    <x v="1"/>
  </r>
  <r>
    <s v="US-2021-160262-CHO-MIL-31000"/>
    <d v="2021-06-09T00:00:00"/>
    <d v="2021-06-23T00:00:00"/>
    <x v="2"/>
    <n v="160262"/>
    <s v="United States"/>
    <x v="36"/>
    <x v="18"/>
    <n v="89031"/>
    <x v="0"/>
    <x v="3"/>
    <s v="CHO-MIL-31000"/>
    <x v="0"/>
    <x v="5"/>
    <n v="3"/>
    <n v="6.33"/>
    <n v="3.42"/>
    <n v="14"/>
    <x v="0"/>
    <s v="Wicked Choccy's"/>
    <x v="0"/>
  </r>
  <r>
    <s v="US-2021-144281-CHO-FUD-51000"/>
    <d v="2021-06-10T00:00:00"/>
    <d v="2021-06-25T00:00:00"/>
    <x v="2"/>
    <n v="144281"/>
    <s v="United States"/>
    <x v="27"/>
    <x v="15"/>
    <n v="48234"/>
    <x v="0"/>
    <x v="0"/>
    <s v="CHO-FUD-51000"/>
    <x v="4"/>
    <x v="17"/>
    <n v="5"/>
    <n v="12"/>
    <n v="6"/>
    <n v="15"/>
    <x v="0"/>
    <s v="Lot's O' Nuts"/>
    <x v="1"/>
  </r>
  <r>
    <s v="US-2021-114643-CHO-MIL-31000"/>
    <d v="2021-06-13T00:00:00"/>
    <d v="2021-06-27T00:00:00"/>
    <x v="0"/>
    <n v="114643"/>
    <s v="United States"/>
    <x v="4"/>
    <x v="4"/>
    <n v="90032"/>
    <x v="0"/>
    <x v="3"/>
    <s v="CHO-MIL-31000"/>
    <x v="0"/>
    <x v="5"/>
    <n v="3"/>
    <n v="6.33"/>
    <n v="3.42"/>
    <n v="14"/>
    <x v="0"/>
    <s v="Wicked Choccy's"/>
    <x v="0"/>
  </r>
  <r>
    <s v="US-2021-140487-CHO-MIL-31000"/>
    <d v="2021-06-14T00:00:00"/>
    <d v="2021-06-30T00:00:00"/>
    <x v="0"/>
    <n v="140487"/>
    <s v="United States"/>
    <x v="27"/>
    <x v="15"/>
    <n v="48234"/>
    <x v="0"/>
    <x v="0"/>
    <s v="CHO-MIL-31000"/>
    <x v="0"/>
    <x v="5"/>
    <n v="3"/>
    <n v="6.33"/>
    <n v="3.42"/>
    <n v="16"/>
    <x v="0"/>
    <s v="Wicked Choccy's"/>
    <x v="0"/>
  </r>
  <r>
    <s v="US-2021-141215-CHO-FUD-51000"/>
    <d v="2021-06-15T00:00:00"/>
    <d v="2021-07-01T00:00:00"/>
    <x v="0"/>
    <n v="141215"/>
    <s v="United States"/>
    <x v="109"/>
    <x v="0"/>
    <n v="78207"/>
    <x v="0"/>
    <x v="0"/>
    <s v="CHO-FUD-51000"/>
    <x v="4"/>
    <x v="31"/>
    <n v="4"/>
    <n v="9.6"/>
    <n v="4.8"/>
    <n v="16"/>
    <x v="0"/>
    <s v="Lot's O' Nuts"/>
    <x v="1"/>
  </r>
  <r>
    <s v="US-2021-141215-CHO-NUT-13000"/>
    <d v="2021-06-15T00:00:00"/>
    <d v="2021-07-01T00:00:00"/>
    <x v="0"/>
    <n v="141215"/>
    <s v="United States"/>
    <x v="109"/>
    <x v="0"/>
    <n v="78207"/>
    <x v="0"/>
    <x v="0"/>
    <s v="CHO-NUT-13000"/>
    <x v="2"/>
    <x v="7"/>
    <n v="2"/>
    <n v="4.9800000000000004"/>
    <n v="2"/>
    <n v="16"/>
    <x v="0"/>
    <s v="Lot's O' Nuts"/>
    <x v="1"/>
  </r>
  <r>
    <s v="US-2021-141215-CHO-MIL-31000"/>
    <d v="2021-06-15T00:00:00"/>
    <d v="2021-07-01T00:00:00"/>
    <x v="0"/>
    <n v="141215"/>
    <s v="United States"/>
    <x v="109"/>
    <x v="0"/>
    <n v="78207"/>
    <x v="0"/>
    <x v="0"/>
    <s v="CHO-MIL-31000"/>
    <x v="0"/>
    <x v="5"/>
    <n v="3"/>
    <n v="6.33"/>
    <n v="3.42"/>
    <n v="16"/>
    <x v="0"/>
    <s v="Wicked Choccy's"/>
    <x v="0"/>
  </r>
  <r>
    <s v="US-2021-126963-CHO-NUT-13000"/>
    <d v="2021-06-15T00:00:00"/>
    <d v="2021-06-25T00:00:00"/>
    <x v="3"/>
    <n v="126963"/>
    <s v="United States"/>
    <x v="46"/>
    <x v="0"/>
    <n v="79907"/>
    <x v="0"/>
    <x v="0"/>
    <s v="CHO-NUT-13000"/>
    <x v="2"/>
    <x v="7"/>
    <n v="2"/>
    <n v="4.9800000000000004"/>
    <n v="2"/>
    <n v="10"/>
    <x v="0"/>
    <s v="Lot's O' Nuts"/>
    <x v="1"/>
  </r>
  <r>
    <s v="US-2021-113929-CHO-NUT-13000"/>
    <d v="2021-06-16T00:00:00"/>
    <d v="2021-07-01T00:00:00"/>
    <x v="0"/>
    <n v="113929"/>
    <s v="United States"/>
    <x v="137"/>
    <x v="21"/>
    <n v="11550"/>
    <x v="0"/>
    <x v="1"/>
    <s v="CHO-NUT-13000"/>
    <x v="2"/>
    <x v="19"/>
    <n v="4"/>
    <n v="9.9600000000000009"/>
    <n v="4"/>
    <n v="15"/>
    <x v="0"/>
    <s v="Lot's O' Nuts"/>
    <x v="1"/>
  </r>
  <r>
    <s v="US-2021-113929-CHO-TRI-54000"/>
    <d v="2021-06-16T00:00:00"/>
    <d v="2021-07-01T00:00:00"/>
    <x v="0"/>
    <n v="113929"/>
    <s v="United States"/>
    <x v="137"/>
    <x v="21"/>
    <n v="11550"/>
    <x v="0"/>
    <x v="1"/>
    <s v="CHO-TRI-54000"/>
    <x v="1"/>
    <x v="4"/>
    <n v="3"/>
    <n v="7.35"/>
    <n v="3.9"/>
    <n v="15"/>
    <x v="0"/>
    <s v="Wicked Choccy's"/>
    <x v="0"/>
  </r>
  <r>
    <s v="US-2021-113929-CHO-MIL-31000"/>
    <d v="2021-06-16T00:00:00"/>
    <d v="2021-07-01T00:00:00"/>
    <x v="0"/>
    <n v="113929"/>
    <s v="United States"/>
    <x v="137"/>
    <x v="21"/>
    <n v="11550"/>
    <x v="0"/>
    <x v="1"/>
    <s v="CHO-MIL-31000"/>
    <x v="0"/>
    <x v="23"/>
    <n v="5"/>
    <n v="10.55"/>
    <n v="5.7"/>
    <n v="15"/>
    <x v="0"/>
    <s v="Wicked Choccy's"/>
    <x v="0"/>
  </r>
  <r>
    <s v="US-2021-136644-CHO-SCR-58000"/>
    <d v="2021-06-16T00:00:00"/>
    <d v="2021-07-02T00:00:00"/>
    <x v="0"/>
    <n v="136644"/>
    <s v="United States"/>
    <x v="138"/>
    <x v="19"/>
    <n v="46544"/>
    <x v="0"/>
    <x v="0"/>
    <s v="CHO-SCR-58000"/>
    <x v="3"/>
    <x v="44"/>
    <n v="8"/>
    <n v="20"/>
    <n v="8.8000000000000007"/>
    <n v="16"/>
    <x v="0"/>
    <s v="Lot's O' Nuts"/>
    <x v="1"/>
  </r>
  <r>
    <s v="US-2021-104402-CHO-FUD-51000"/>
    <d v="2021-06-17T00:00:00"/>
    <d v="2021-07-03T00:00:00"/>
    <x v="0"/>
    <n v="104402"/>
    <s v="United States"/>
    <x v="12"/>
    <x v="7"/>
    <n v="19711"/>
    <x v="0"/>
    <x v="1"/>
    <s v="CHO-FUD-51000"/>
    <x v="4"/>
    <x v="3"/>
    <n v="3"/>
    <n v="7.2"/>
    <n v="3.6"/>
    <n v="16"/>
    <x v="0"/>
    <s v="Lot's O' Nuts"/>
    <x v="1"/>
  </r>
  <r>
    <s v="US-2021-144414-CHO-MIL-31000"/>
    <d v="2021-06-17T00:00:00"/>
    <d v="2021-07-01T00:00:00"/>
    <x v="0"/>
    <n v="144414"/>
    <s v="United States"/>
    <x v="31"/>
    <x v="23"/>
    <n v="98105"/>
    <x v="0"/>
    <x v="3"/>
    <s v="CHO-MIL-31000"/>
    <x v="0"/>
    <x v="5"/>
    <n v="3"/>
    <n v="6.33"/>
    <n v="3.42"/>
    <n v="14"/>
    <x v="0"/>
    <s v="Wicked Choccy's"/>
    <x v="0"/>
  </r>
  <r>
    <s v="US-2021-144414-CHO-FUD-51000"/>
    <d v="2021-06-17T00:00:00"/>
    <d v="2021-07-01T00:00:00"/>
    <x v="0"/>
    <n v="144414"/>
    <s v="United States"/>
    <x v="31"/>
    <x v="23"/>
    <n v="98105"/>
    <x v="0"/>
    <x v="3"/>
    <s v="CHO-FUD-51000"/>
    <x v="4"/>
    <x v="3"/>
    <n v="3"/>
    <n v="7.2"/>
    <n v="3.6"/>
    <n v="14"/>
    <x v="0"/>
    <s v="Lot's O' Nuts"/>
    <x v="1"/>
  </r>
  <r>
    <s v="US-2021-144414-CHO-SCR-58000"/>
    <d v="2021-06-17T00:00:00"/>
    <d v="2021-07-01T00:00:00"/>
    <x v="0"/>
    <n v="144414"/>
    <s v="United States"/>
    <x v="31"/>
    <x v="23"/>
    <n v="98105"/>
    <x v="0"/>
    <x v="3"/>
    <s v="CHO-SCR-58000"/>
    <x v="3"/>
    <x v="17"/>
    <n v="5"/>
    <n v="12.5"/>
    <n v="5.5"/>
    <n v="14"/>
    <x v="0"/>
    <s v="Lot's O' Nuts"/>
    <x v="1"/>
  </r>
  <r>
    <s v="US-2021-156342-CHO-TRI-54000"/>
    <d v="2021-06-17T00:00:00"/>
    <d v="2021-06-30T00:00:00"/>
    <x v="2"/>
    <n v="156342"/>
    <s v="United States"/>
    <x v="40"/>
    <x v="1"/>
    <n v="60653"/>
    <x v="0"/>
    <x v="0"/>
    <s v="CHO-TRI-54000"/>
    <x v="1"/>
    <x v="1"/>
    <n v="2"/>
    <n v="4.9000000000000004"/>
    <n v="2.6"/>
    <n v="13"/>
    <x v="0"/>
    <s v="Wicked Choccy's"/>
    <x v="0"/>
  </r>
  <r>
    <s v="US-2021-123855-CHO-FUD-51000"/>
    <d v="2021-06-18T00:00:00"/>
    <d v="2021-07-03T00:00:00"/>
    <x v="0"/>
    <n v="123855"/>
    <s v="United States"/>
    <x v="4"/>
    <x v="4"/>
    <n v="90036"/>
    <x v="0"/>
    <x v="3"/>
    <s v="CHO-FUD-51000"/>
    <x v="4"/>
    <x v="17"/>
    <n v="5"/>
    <n v="12"/>
    <n v="6"/>
    <n v="15"/>
    <x v="0"/>
    <s v="Lot's O' Nuts"/>
    <x v="1"/>
  </r>
  <r>
    <s v="CA-2021-184712-CHO-TRI-54000"/>
    <d v="2021-06-18T00:00:00"/>
    <d v="2021-06-30T00:00:00"/>
    <x v="2"/>
    <n v="184712"/>
    <s v="Canada"/>
    <x v="139"/>
    <x v="43"/>
    <s v="B3H"/>
    <x v="0"/>
    <x v="1"/>
    <s v="CHO-TRI-54000"/>
    <x v="1"/>
    <x v="4"/>
    <n v="3"/>
    <n v="7.35"/>
    <n v="3.9"/>
    <n v="12"/>
    <x v="0"/>
    <s v="Wicked Choccy's"/>
    <x v="0"/>
  </r>
  <r>
    <s v="US-2021-112949-CHO-TRI-54000"/>
    <d v="2021-06-20T00:00:00"/>
    <d v="2021-07-07T00:00:00"/>
    <x v="0"/>
    <n v="112949"/>
    <s v="United States"/>
    <x v="140"/>
    <x v="44"/>
    <n v="73505"/>
    <x v="0"/>
    <x v="0"/>
    <s v="CHO-TRI-54000"/>
    <x v="1"/>
    <x v="18"/>
    <n v="6"/>
    <n v="14.7"/>
    <n v="7.8"/>
    <n v="17"/>
    <x v="0"/>
    <s v="Wicked Choccy's"/>
    <x v="0"/>
  </r>
  <r>
    <s v="US-2021-112949-CHO-SCR-58000"/>
    <d v="2021-06-20T00:00:00"/>
    <d v="2021-07-07T00:00:00"/>
    <x v="0"/>
    <n v="112949"/>
    <s v="United States"/>
    <x v="140"/>
    <x v="44"/>
    <n v="73505"/>
    <x v="0"/>
    <x v="0"/>
    <s v="CHO-SCR-58000"/>
    <x v="3"/>
    <x v="9"/>
    <n v="2"/>
    <n v="5"/>
    <n v="2.2000000000000002"/>
    <n v="17"/>
    <x v="0"/>
    <s v="Lot's O' Nuts"/>
    <x v="1"/>
  </r>
  <r>
    <s v="US-2021-166863-CHO-MIL-31000"/>
    <d v="2021-06-20T00:00:00"/>
    <d v="2021-07-04T00:00:00"/>
    <x v="0"/>
    <n v="166863"/>
    <s v="United States"/>
    <x v="77"/>
    <x v="0"/>
    <n v="75023"/>
    <x v="0"/>
    <x v="0"/>
    <s v="CHO-MIL-31000"/>
    <x v="0"/>
    <x v="8"/>
    <n v="4"/>
    <n v="8.44"/>
    <n v="4.5599999999999996"/>
    <n v="14"/>
    <x v="0"/>
    <s v="Wicked Choccy's"/>
    <x v="0"/>
  </r>
  <r>
    <s v="US-2021-166863-CHO-SCR-58000"/>
    <d v="2021-06-20T00:00:00"/>
    <d v="2021-07-04T00:00:00"/>
    <x v="0"/>
    <n v="166863"/>
    <s v="United States"/>
    <x v="77"/>
    <x v="0"/>
    <n v="75023"/>
    <x v="0"/>
    <x v="0"/>
    <s v="CHO-SCR-58000"/>
    <x v="3"/>
    <x v="31"/>
    <n v="4"/>
    <n v="10"/>
    <n v="4.4000000000000004"/>
    <n v="14"/>
    <x v="0"/>
    <s v="Lot's O' Nuts"/>
    <x v="1"/>
  </r>
  <r>
    <s v="US-2021-166863-CHO-NUT-13000"/>
    <d v="2021-06-20T00:00:00"/>
    <d v="2021-07-04T00:00:00"/>
    <x v="0"/>
    <n v="166863"/>
    <s v="United States"/>
    <x v="77"/>
    <x v="0"/>
    <n v="75023"/>
    <x v="0"/>
    <x v="0"/>
    <s v="CHO-NUT-13000"/>
    <x v="2"/>
    <x v="7"/>
    <n v="2"/>
    <n v="4.9800000000000004"/>
    <n v="2"/>
    <n v="14"/>
    <x v="0"/>
    <s v="Lot's O' Nuts"/>
    <x v="1"/>
  </r>
  <r>
    <s v="US-2021-166863-CHO-FUD-51000"/>
    <d v="2021-06-20T00:00:00"/>
    <d v="2021-07-04T00:00:00"/>
    <x v="0"/>
    <n v="166863"/>
    <s v="United States"/>
    <x v="77"/>
    <x v="0"/>
    <n v="75023"/>
    <x v="0"/>
    <x v="0"/>
    <s v="CHO-FUD-51000"/>
    <x v="4"/>
    <x v="3"/>
    <n v="3"/>
    <n v="7.2"/>
    <n v="3.6"/>
    <n v="14"/>
    <x v="0"/>
    <s v="Lot's O' Nuts"/>
    <x v="1"/>
  </r>
  <r>
    <s v="US-2021-166863-CHO-TRI-54000"/>
    <d v="2021-06-20T00:00:00"/>
    <d v="2021-07-04T00:00:00"/>
    <x v="0"/>
    <n v="166863"/>
    <s v="United States"/>
    <x v="77"/>
    <x v="0"/>
    <n v="75023"/>
    <x v="0"/>
    <x v="0"/>
    <s v="CHO-TRI-54000"/>
    <x v="1"/>
    <x v="1"/>
    <n v="2"/>
    <n v="4.9000000000000004"/>
    <n v="2.6"/>
    <n v="14"/>
    <x v="0"/>
    <s v="Wicked Choccy's"/>
    <x v="0"/>
  </r>
  <r>
    <s v="US-2021-128146-CHO-SCR-58000"/>
    <d v="2021-06-21T00:00:00"/>
    <d v="2021-07-05T00:00:00"/>
    <x v="0"/>
    <n v="128146"/>
    <s v="United States"/>
    <x v="130"/>
    <x v="24"/>
    <n v="8701"/>
    <x v="0"/>
    <x v="1"/>
    <s v="CHO-SCR-58000"/>
    <x v="3"/>
    <x v="9"/>
    <n v="2"/>
    <n v="5"/>
    <n v="2.2000000000000002"/>
    <n v="14"/>
    <x v="0"/>
    <s v="Lot's O' Nuts"/>
    <x v="1"/>
  </r>
  <r>
    <s v="US-2021-141796-CHO-TRI-54000"/>
    <d v="2021-06-21T00:00:00"/>
    <d v="2021-07-01T00:00:00"/>
    <x v="3"/>
    <n v="141796"/>
    <s v="United States"/>
    <x v="78"/>
    <x v="21"/>
    <n v="11561"/>
    <x v="0"/>
    <x v="1"/>
    <s v="CHO-TRI-54000"/>
    <x v="1"/>
    <x v="4"/>
    <n v="3"/>
    <n v="7.35"/>
    <n v="3.9"/>
    <n v="10"/>
    <x v="0"/>
    <s v="Wicked Choccy's"/>
    <x v="0"/>
  </r>
  <r>
    <s v="US-2021-117135-CHO-NUT-13000"/>
    <d v="2021-06-21T00:00:00"/>
    <d v="2021-07-03T00:00:00"/>
    <x v="2"/>
    <n v="117135"/>
    <s v="United States"/>
    <x v="141"/>
    <x v="6"/>
    <n v="22980"/>
    <x v="0"/>
    <x v="2"/>
    <s v="CHO-NUT-13000"/>
    <x v="2"/>
    <x v="22"/>
    <n v="1"/>
    <n v="2.4900000000000002"/>
    <n v="1"/>
    <n v="12"/>
    <x v="0"/>
    <s v="Lot's O' Nuts"/>
    <x v="1"/>
  </r>
  <r>
    <s v="US-2021-117135-CHO-TRI-54000"/>
    <d v="2021-06-21T00:00:00"/>
    <d v="2021-07-03T00:00:00"/>
    <x v="2"/>
    <n v="117135"/>
    <s v="United States"/>
    <x v="141"/>
    <x v="6"/>
    <n v="22980"/>
    <x v="0"/>
    <x v="2"/>
    <s v="CHO-TRI-54000"/>
    <x v="1"/>
    <x v="4"/>
    <n v="3"/>
    <n v="7.35"/>
    <n v="3.9"/>
    <n v="12"/>
    <x v="0"/>
    <s v="Wicked Choccy's"/>
    <x v="0"/>
  </r>
  <r>
    <s v="US-2021-117135-CHO-MIL-31000"/>
    <d v="2021-06-21T00:00:00"/>
    <d v="2021-07-03T00:00:00"/>
    <x v="2"/>
    <n v="117135"/>
    <s v="United States"/>
    <x v="141"/>
    <x v="6"/>
    <n v="22980"/>
    <x v="0"/>
    <x v="2"/>
    <s v="CHO-MIL-31000"/>
    <x v="0"/>
    <x v="11"/>
    <n v="1"/>
    <n v="2.11"/>
    <n v="1.1399999999999999"/>
    <n v="12"/>
    <x v="0"/>
    <s v="Wicked Choccy's"/>
    <x v="0"/>
  </r>
  <r>
    <s v="US-2021-138317-CHO-SCR-58000"/>
    <d v="2021-06-21T00:00:00"/>
    <d v="2021-07-05T00:00:00"/>
    <x v="0"/>
    <n v="138317"/>
    <s v="United States"/>
    <x v="2"/>
    <x v="2"/>
    <n v="19120"/>
    <x v="0"/>
    <x v="1"/>
    <s v="CHO-SCR-58000"/>
    <x v="3"/>
    <x v="25"/>
    <n v="1"/>
    <n v="2.5"/>
    <n v="1.1000000000000001"/>
    <n v="14"/>
    <x v="0"/>
    <s v="Lot's O' Nuts"/>
    <x v="1"/>
  </r>
  <r>
    <s v="US-2021-138317-CHO-MIL-31000"/>
    <d v="2021-06-21T00:00:00"/>
    <d v="2021-07-05T00:00:00"/>
    <x v="0"/>
    <n v="138317"/>
    <s v="United States"/>
    <x v="2"/>
    <x v="2"/>
    <n v="19120"/>
    <x v="0"/>
    <x v="1"/>
    <s v="CHO-MIL-31000"/>
    <x v="0"/>
    <x v="0"/>
    <n v="2"/>
    <n v="4.22"/>
    <n v="2.2799999999999998"/>
    <n v="14"/>
    <x v="0"/>
    <s v="Wicked Choccy's"/>
    <x v="0"/>
  </r>
  <r>
    <s v="US-2021-138317-CHO-FUD-51000"/>
    <d v="2021-06-21T00:00:00"/>
    <d v="2021-07-05T00:00:00"/>
    <x v="0"/>
    <n v="138317"/>
    <s v="United States"/>
    <x v="2"/>
    <x v="2"/>
    <n v="19120"/>
    <x v="0"/>
    <x v="1"/>
    <s v="CHO-FUD-51000"/>
    <x v="4"/>
    <x v="9"/>
    <n v="2"/>
    <n v="4.8"/>
    <n v="2.4"/>
    <n v="14"/>
    <x v="0"/>
    <s v="Lot's O' Nuts"/>
    <x v="1"/>
  </r>
  <r>
    <s v="US-2021-138317-CHO-NUT-13000"/>
    <d v="2021-06-21T00:00:00"/>
    <d v="2021-07-05T00:00:00"/>
    <x v="0"/>
    <n v="138317"/>
    <s v="United States"/>
    <x v="2"/>
    <x v="2"/>
    <n v="19120"/>
    <x v="0"/>
    <x v="1"/>
    <s v="CHO-NUT-13000"/>
    <x v="2"/>
    <x v="2"/>
    <n v="3"/>
    <n v="7.47"/>
    <n v="3"/>
    <n v="14"/>
    <x v="0"/>
    <s v="Lot's O' Nuts"/>
    <x v="1"/>
  </r>
  <r>
    <s v="US-2021-141278-CHO-TRI-54000"/>
    <d v="2021-06-21T00:00:00"/>
    <d v="2021-07-04T00:00:00"/>
    <x v="1"/>
    <n v="141278"/>
    <s v="United States"/>
    <x v="142"/>
    <x v="39"/>
    <n v="6450"/>
    <x v="0"/>
    <x v="1"/>
    <s v="CHO-TRI-54000"/>
    <x v="1"/>
    <x v="20"/>
    <n v="5"/>
    <n v="12.25"/>
    <n v="6.5"/>
    <n v="13"/>
    <x v="0"/>
    <s v="Wicked Choccy's"/>
    <x v="0"/>
  </r>
  <r>
    <s v="US-2021-160780-CHO-MIL-31000"/>
    <d v="2021-06-21T00:00:00"/>
    <d v="2021-07-01T00:00:00"/>
    <x v="3"/>
    <n v="160780"/>
    <s v="United States"/>
    <x v="143"/>
    <x v="27"/>
    <n v="81001"/>
    <x v="0"/>
    <x v="3"/>
    <s v="CHO-MIL-31000"/>
    <x v="0"/>
    <x v="38"/>
    <n v="7"/>
    <n v="14.77"/>
    <n v="7.98"/>
    <n v="10"/>
    <x v="0"/>
    <s v="Wicked Choccy's"/>
    <x v="0"/>
  </r>
  <r>
    <s v="US-2021-160780-CHO-SCR-58000"/>
    <d v="2021-06-21T00:00:00"/>
    <d v="2021-07-01T00:00:00"/>
    <x v="3"/>
    <n v="160780"/>
    <s v="United States"/>
    <x v="143"/>
    <x v="27"/>
    <n v="81001"/>
    <x v="0"/>
    <x v="3"/>
    <s v="CHO-SCR-58000"/>
    <x v="3"/>
    <x v="9"/>
    <n v="2"/>
    <n v="5"/>
    <n v="2.2000000000000002"/>
    <n v="10"/>
    <x v="0"/>
    <s v="Lot's O' Nuts"/>
    <x v="1"/>
  </r>
  <r>
    <s v="US-2021-130624-CHO-FUD-51000"/>
    <d v="2021-06-21T00:00:00"/>
    <d v="2021-07-04T00:00:00"/>
    <x v="1"/>
    <n v="130624"/>
    <s v="United States"/>
    <x v="26"/>
    <x v="21"/>
    <n v="10024"/>
    <x v="0"/>
    <x v="1"/>
    <s v="CHO-FUD-51000"/>
    <x v="4"/>
    <x v="3"/>
    <n v="3"/>
    <n v="7.2"/>
    <n v="3.6"/>
    <n v="13"/>
    <x v="0"/>
    <s v="Lot's O' Nuts"/>
    <x v="1"/>
  </r>
  <r>
    <s v="US-2021-130624-CHO-MIL-31000"/>
    <d v="2021-06-21T00:00:00"/>
    <d v="2021-07-04T00:00:00"/>
    <x v="1"/>
    <n v="130624"/>
    <s v="United States"/>
    <x v="26"/>
    <x v="21"/>
    <n v="10024"/>
    <x v="0"/>
    <x v="1"/>
    <s v="CHO-MIL-31000"/>
    <x v="0"/>
    <x v="5"/>
    <n v="3"/>
    <n v="6.33"/>
    <n v="3.42"/>
    <n v="13"/>
    <x v="0"/>
    <s v="Wicked Choccy's"/>
    <x v="0"/>
  </r>
  <r>
    <s v="US-2021-154963-CHO-FUD-51000"/>
    <d v="2021-06-22T00:00:00"/>
    <d v="2021-07-07T00:00:00"/>
    <x v="0"/>
    <n v="154963"/>
    <s v="United States"/>
    <x v="144"/>
    <x v="2"/>
    <n v="19013"/>
    <x v="0"/>
    <x v="1"/>
    <s v="CHO-FUD-51000"/>
    <x v="4"/>
    <x v="17"/>
    <n v="5"/>
    <n v="12"/>
    <n v="6"/>
    <n v="15"/>
    <x v="0"/>
    <s v="Lot's O' Nuts"/>
    <x v="1"/>
  </r>
  <r>
    <s v="US-2021-154963-CHO-TRI-54000"/>
    <d v="2021-06-22T00:00:00"/>
    <d v="2021-07-07T00:00:00"/>
    <x v="0"/>
    <n v="154963"/>
    <s v="United States"/>
    <x v="144"/>
    <x v="2"/>
    <n v="19013"/>
    <x v="0"/>
    <x v="1"/>
    <s v="CHO-TRI-54000"/>
    <x v="1"/>
    <x v="4"/>
    <n v="3"/>
    <n v="7.35"/>
    <n v="3.9"/>
    <n v="15"/>
    <x v="0"/>
    <s v="Wicked Choccy's"/>
    <x v="0"/>
  </r>
  <r>
    <s v="US-2021-154963-CHO-MIL-31000"/>
    <d v="2021-06-22T00:00:00"/>
    <d v="2021-07-07T00:00:00"/>
    <x v="0"/>
    <n v="154963"/>
    <s v="United States"/>
    <x v="144"/>
    <x v="2"/>
    <n v="19013"/>
    <x v="0"/>
    <x v="1"/>
    <s v="CHO-MIL-31000"/>
    <x v="0"/>
    <x v="5"/>
    <n v="3"/>
    <n v="6.33"/>
    <n v="3.42"/>
    <n v="15"/>
    <x v="0"/>
    <s v="Wicked Choccy's"/>
    <x v="0"/>
  </r>
  <r>
    <s v="US-2021-124646-CHO-SCR-58000"/>
    <d v="2021-06-22T00:00:00"/>
    <d v="2021-07-04T00:00:00"/>
    <x v="1"/>
    <n v="124646"/>
    <s v="United States"/>
    <x v="145"/>
    <x v="30"/>
    <n v="55407"/>
    <x v="0"/>
    <x v="0"/>
    <s v="CHO-SCR-58000"/>
    <x v="3"/>
    <x v="3"/>
    <n v="3"/>
    <n v="7.5"/>
    <n v="3.3"/>
    <n v="12"/>
    <x v="0"/>
    <s v="Lot's O' Nuts"/>
    <x v="1"/>
  </r>
  <r>
    <s v="US-2021-124646-CHO-TRI-54000"/>
    <d v="2021-06-22T00:00:00"/>
    <d v="2021-07-04T00:00:00"/>
    <x v="1"/>
    <n v="124646"/>
    <s v="United States"/>
    <x v="145"/>
    <x v="30"/>
    <n v="55407"/>
    <x v="0"/>
    <x v="0"/>
    <s v="CHO-TRI-54000"/>
    <x v="1"/>
    <x v="4"/>
    <n v="3"/>
    <n v="7.35"/>
    <n v="3.9"/>
    <n v="12"/>
    <x v="0"/>
    <s v="Wicked Choccy's"/>
    <x v="0"/>
  </r>
  <r>
    <s v="US-2021-142048-CHO-TRI-54000"/>
    <d v="2021-06-22T00:00:00"/>
    <d v="2021-07-05T00:00:00"/>
    <x v="1"/>
    <n v="142048"/>
    <s v="United States"/>
    <x v="106"/>
    <x v="27"/>
    <n v="80027"/>
    <x v="0"/>
    <x v="3"/>
    <s v="CHO-TRI-54000"/>
    <x v="1"/>
    <x v="18"/>
    <n v="6"/>
    <n v="14.7"/>
    <n v="7.8"/>
    <n v="13"/>
    <x v="0"/>
    <s v="Wicked Choccy's"/>
    <x v="0"/>
  </r>
  <r>
    <s v="US-2021-133389-CHO-TRI-54000"/>
    <d v="2021-06-22T00:00:00"/>
    <d v="2021-07-02T00:00:00"/>
    <x v="3"/>
    <n v="133389"/>
    <s v="United States"/>
    <x v="146"/>
    <x v="12"/>
    <n v="85023"/>
    <x v="0"/>
    <x v="3"/>
    <s v="CHO-TRI-54000"/>
    <x v="1"/>
    <x v="4"/>
    <n v="3"/>
    <n v="7.35"/>
    <n v="3.9"/>
    <n v="10"/>
    <x v="0"/>
    <s v="Wicked Choccy's"/>
    <x v="0"/>
  </r>
  <r>
    <s v="US-2021-126032-CHO-NUT-13000"/>
    <d v="2021-06-23T00:00:00"/>
    <d v="2021-07-08T00:00:00"/>
    <x v="0"/>
    <n v="126032"/>
    <s v="United States"/>
    <x v="2"/>
    <x v="2"/>
    <n v="19143"/>
    <x v="0"/>
    <x v="1"/>
    <s v="CHO-NUT-13000"/>
    <x v="2"/>
    <x v="2"/>
    <n v="3"/>
    <n v="7.47"/>
    <n v="3"/>
    <n v="15"/>
    <x v="0"/>
    <s v="Lot's O' Nuts"/>
    <x v="1"/>
  </r>
  <r>
    <s v="US-2021-130358-CHO-SCR-58000"/>
    <d v="2021-06-23T00:00:00"/>
    <d v="2021-07-06T00:00:00"/>
    <x v="1"/>
    <n v="130358"/>
    <s v="United States"/>
    <x v="38"/>
    <x v="26"/>
    <n v="28027"/>
    <x v="0"/>
    <x v="2"/>
    <s v="CHO-SCR-58000"/>
    <x v="3"/>
    <x v="6"/>
    <n v="9"/>
    <n v="22.5"/>
    <n v="9.9"/>
    <n v="13"/>
    <x v="0"/>
    <s v="Lot's O' Nuts"/>
    <x v="1"/>
  </r>
  <r>
    <s v="US-2021-130358-CHO-MIL-31000"/>
    <d v="2021-06-23T00:00:00"/>
    <d v="2021-07-06T00:00:00"/>
    <x v="1"/>
    <n v="130358"/>
    <s v="United States"/>
    <x v="38"/>
    <x v="26"/>
    <n v="28027"/>
    <x v="0"/>
    <x v="2"/>
    <s v="CHO-MIL-31000"/>
    <x v="0"/>
    <x v="11"/>
    <n v="1"/>
    <n v="2.11"/>
    <n v="1.1399999999999999"/>
    <n v="13"/>
    <x v="0"/>
    <s v="Wicked Choccy's"/>
    <x v="0"/>
  </r>
  <r>
    <s v="US-2021-159814-CHO-MIL-31000"/>
    <d v="2021-06-24T00:00:00"/>
    <d v="2021-07-08T00:00:00"/>
    <x v="0"/>
    <n v="159814"/>
    <s v="United States"/>
    <x v="70"/>
    <x v="12"/>
    <n v="85705"/>
    <x v="0"/>
    <x v="3"/>
    <s v="CHO-MIL-31000"/>
    <x v="0"/>
    <x v="0"/>
    <n v="2"/>
    <n v="4.22"/>
    <n v="2.2799999999999998"/>
    <n v="14"/>
    <x v="0"/>
    <s v="Wicked Choccy's"/>
    <x v="0"/>
  </r>
  <r>
    <s v="US-2021-164469-CHO-SCR-58000"/>
    <d v="2021-06-25T00:00:00"/>
    <d v="2021-07-07T00:00:00"/>
    <x v="2"/>
    <n v="164469"/>
    <s v="United States"/>
    <x v="147"/>
    <x v="11"/>
    <n v="97301"/>
    <x v="0"/>
    <x v="3"/>
    <s v="CHO-SCR-58000"/>
    <x v="3"/>
    <x v="25"/>
    <n v="1"/>
    <n v="2.5"/>
    <n v="1.1000000000000001"/>
    <n v="12"/>
    <x v="0"/>
    <s v="Lot's O' Nuts"/>
    <x v="1"/>
  </r>
  <r>
    <s v="US-2021-164469-CHO-TRI-54000"/>
    <d v="2021-06-25T00:00:00"/>
    <d v="2021-07-07T00:00:00"/>
    <x v="2"/>
    <n v="164469"/>
    <s v="United States"/>
    <x v="147"/>
    <x v="11"/>
    <n v="97301"/>
    <x v="0"/>
    <x v="3"/>
    <s v="CHO-TRI-54000"/>
    <x v="1"/>
    <x v="52"/>
    <n v="11"/>
    <n v="26.95"/>
    <n v="14.3"/>
    <n v="12"/>
    <x v="0"/>
    <s v="Wicked Choccy's"/>
    <x v="0"/>
  </r>
  <r>
    <s v="US-2021-164469-OTH-KAZ-38000"/>
    <d v="2021-06-25T00:00:00"/>
    <d v="2021-07-07T00:00:00"/>
    <x v="2"/>
    <n v="164469"/>
    <s v="United States"/>
    <x v="147"/>
    <x v="11"/>
    <n v="97301"/>
    <x v="1"/>
    <x v="3"/>
    <s v="OTH-KAZ-38000"/>
    <x v="6"/>
    <x v="23"/>
    <n v="5"/>
    <n v="1.25"/>
    <n v="15"/>
    <n v="12"/>
    <x v="0"/>
    <s v="The Other Factory"/>
    <x v="3"/>
  </r>
  <r>
    <s v="US-2021-159338-CHO-SCR-58000"/>
    <d v="2021-06-25T00:00:00"/>
    <d v="2021-07-08T00:00:00"/>
    <x v="1"/>
    <n v="159338"/>
    <s v="United States"/>
    <x v="4"/>
    <x v="4"/>
    <n v="90049"/>
    <x v="0"/>
    <x v="3"/>
    <s v="CHO-SCR-58000"/>
    <x v="3"/>
    <x v="17"/>
    <n v="5"/>
    <n v="12.5"/>
    <n v="5.5"/>
    <n v="13"/>
    <x v="0"/>
    <s v="Lot's O' Nuts"/>
    <x v="1"/>
  </r>
  <r>
    <s v="US-2021-104283-CHO-FUD-51000"/>
    <d v="2021-06-27T00:00:00"/>
    <d v="2021-07-11T00:00:00"/>
    <x v="0"/>
    <n v="104283"/>
    <s v="United States"/>
    <x v="148"/>
    <x v="31"/>
    <n v="38671"/>
    <x v="0"/>
    <x v="2"/>
    <s v="CHO-FUD-51000"/>
    <x v="4"/>
    <x v="25"/>
    <n v="1"/>
    <n v="2.4"/>
    <n v="1.2"/>
    <n v="14"/>
    <x v="0"/>
    <s v="Lot's O' Nuts"/>
    <x v="1"/>
  </r>
  <r>
    <s v="US-2021-104283-CHO-MIL-31000"/>
    <d v="2021-06-27T00:00:00"/>
    <d v="2021-07-11T00:00:00"/>
    <x v="0"/>
    <n v="104283"/>
    <s v="United States"/>
    <x v="148"/>
    <x v="31"/>
    <n v="38671"/>
    <x v="0"/>
    <x v="2"/>
    <s v="CHO-MIL-31000"/>
    <x v="0"/>
    <x v="23"/>
    <n v="5"/>
    <n v="10.55"/>
    <n v="5.7"/>
    <n v="14"/>
    <x v="0"/>
    <s v="Wicked Choccy's"/>
    <x v="0"/>
  </r>
  <r>
    <s v="US-2021-104283-CHO-NUT-13000"/>
    <d v="2021-06-27T00:00:00"/>
    <d v="2021-07-11T00:00:00"/>
    <x v="0"/>
    <n v="104283"/>
    <s v="United States"/>
    <x v="148"/>
    <x v="31"/>
    <n v="38671"/>
    <x v="0"/>
    <x v="2"/>
    <s v="CHO-NUT-13000"/>
    <x v="2"/>
    <x v="19"/>
    <n v="4"/>
    <n v="9.9600000000000009"/>
    <n v="4"/>
    <n v="14"/>
    <x v="0"/>
    <s v="Lot's O' Nuts"/>
    <x v="1"/>
  </r>
  <r>
    <s v="US-2021-140858-CHO-MIL-31000"/>
    <d v="2021-06-28T00:00:00"/>
    <d v="2021-07-12T00:00:00"/>
    <x v="0"/>
    <n v="140858"/>
    <s v="United States"/>
    <x v="2"/>
    <x v="2"/>
    <n v="19140"/>
    <x v="0"/>
    <x v="1"/>
    <s v="CHO-MIL-31000"/>
    <x v="0"/>
    <x v="23"/>
    <n v="5"/>
    <n v="10.55"/>
    <n v="5.7"/>
    <n v="14"/>
    <x v="0"/>
    <s v="Wicked Choccy's"/>
    <x v="0"/>
  </r>
  <r>
    <s v="US-2021-140858-CHO-TRI-54000"/>
    <d v="2021-06-28T00:00:00"/>
    <d v="2021-07-12T00:00:00"/>
    <x v="0"/>
    <n v="140858"/>
    <s v="United States"/>
    <x v="2"/>
    <x v="2"/>
    <n v="19140"/>
    <x v="0"/>
    <x v="1"/>
    <s v="CHO-TRI-54000"/>
    <x v="1"/>
    <x v="4"/>
    <n v="3"/>
    <n v="7.35"/>
    <n v="3.9"/>
    <n v="14"/>
    <x v="0"/>
    <s v="Wicked Choccy's"/>
    <x v="0"/>
  </r>
  <r>
    <s v="US-2021-156993-CHO-NUT-13000"/>
    <d v="2021-06-28T00:00:00"/>
    <d v="2021-07-14T00:00:00"/>
    <x v="0"/>
    <n v="156993"/>
    <s v="United States"/>
    <x v="27"/>
    <x v="15"/>
    <n v="48234"/>
    <x v="0"/>
    <x v="0"/>
    <s v="CHO-NUT-13000"/>
    <x v="2"/>
    <x v="22"/>
    <n v="1"/>
    <n v="2.4900000000000002"/>
    <n v="1"/>
    <n v="16"/>
    <x v="0"/>
    <s v="Lot's O' Nuts"/>
    <x v="1"/>
  </r>
  <r>
    <s v="US-2021-165974-CHO-MIL-31000"/>
    <d v="2021-06-29T00:00:00"/>
    <d v="2021-07-16T00:00:00"/>
    <x v="0"/>
    <n v="165974"/>
    <s v="United States"/>
    <x v="149"/>
    <x v="9"/>
    <n v="45231"/>
    <x v="0"/>
    <x v="1"/>
    <s v="CHO-MIL-31000"/>
    <x v="0"/>
    <x v="38"/>
    <n v="7"/>
    <n v="14.77"/>
    <n v="7.98"/>
    <n v="17"/>
    <x v="0"/>
    <s v="Wicked Choccy's"/>
    <x v="0"/>
  </r>
  <r>
    <s v="US-2021-111773-CHO-MIL-31000"/>
    <d v="2021-06-29T00:00:00"/>
    <d v="2021-07-13T00:00:00"/>
    <x v="0"/>
    <n v="111773"/>
    <s v="United States"/>
    <x v="26"/>
    <x v="21"/>
    <n v="10024"/>
    <x v="0"/>
    <x v="1"/>
    <s v="CHO-MIL-31000"/>
    <x v="0"/>
    <x v="5"/>
    <n v="3"/>
    <n v="6.33"/>
    <n v="3.42"/>
    <n v="14"/>
    <x v="0"/>
    <s v="Wicked Choccy's"/>
    <x v="0"/>
  </r>
  <r>
    <s v="US-2021-109218-CHO-NUT-13000"/>
    <d v="2021-06-30T00:00:00"/>
    <d v="2021-07-13T00:00:00"/>
    <x v="2"/>
    <n v="109218"/>
    <s v="United States"/>
    <x v="4"/>
    <x v="4"/>
    <n v="90004"/>
    <x v="0"/>
    <x v="3"/>
    <s v="CHO-NUT-13000"/>
    <x v="2"/>
    <x v="13"/>
    <n v="5"/>
    <n v="12.45"/>
    <n v="5"/>
    <n v="13"/>
    <x v="0"/>
    <s v="Lot's O' Nuts"/>
    <x v="1"/>
  </r>
  <r>
    <s v="US-2021-152254-CHO-MIL-31000"/>
    <d v="2021-06-30T00:00:00"/>
    <d v="2021-07-10T00:00:00"/>
    <x v="3"/>
    <n v="152254"/>
    <s v="United States"/>
    <x v="50"/>
    <x v="26"/>
    <n v="28403"/>
    <x v="0"/>
    <x v="2"/>
    <s v="CHO-MIL-31000"/>
    <x v="0"/>
    <x v="38"/>
    <n v="7"/>
    <n v="14.77"/>
    <n v="7.98"/>
    <n v="10"/>
    <x v="0"/>
    <s v="Wicked Choccy's"/>
    <x v="0"/>
  </r>
  <r>
    <s v="US-2021-121566-CHO-TRI-54000"/>
    <d v="2021-06-30T00:00:00"/>
    <d v="2021-07-16T00:00:00"/>
    <x v="0"/>
    <n v="121566"/>
    <s v="United States"/>
    <x v="26"/>
    <x v="21"/>
    <n v="10011"/>
    <x v="0"/>
    <x v="1"/>
    <s v="CHO-TRI-54000"/>
    <x v="1"/>
    <x v="4"/>
    <n v="3"/>
    <n v="7.35"/>
    <n v="3.9"/>
    <n v="16"/>
    <x v="0"/>
    <s v="Wicked Choccy's"/>
    <x v="0"/>
  </r>
  <r>
    <s v="US-2021-121566-CHO-SCR-58000"/>
    <d v="2021-06-30T00:00:00"/>
    <d v="2021-07-16T00:00:00"/>
    <x v="0"/>
    <n v="121566"/>
    <s v="United States"/>
    <x v="26"/>
    <x v="21"/>
    <n v="10011"/>
    <x v="0"/>
    <x v="1"/>
    <s v="CHO-SCR-58000"/>
    <x v="3"/>
    <x v="25"/>
    <n v="1"/>
    <n v="2.5"/>
    <n v="1.1000000000000001"/>
    <n v="16"/>
    <x v="0"/>
    <s v="Lot's O' Nuts"/>
    <x v="1"/>
  </r>
  <r>
    <s v="US-2021-146640-CHO-FUD-51000"/>
    <d v="2021-06-30T00:00:00"/>
    <d v="2021-07-15T00:00:00"/>
    <x v="0"/>
    <n v="146640"/>
    <s v="United States"/>
    <x v="26"/>
    <x v="21"/>
    <n v="10024"/>
    <x v="0"/>
    <x v="1"/>
    <s v="CHO-FUD-51000"/>
    <x v="4"/>
    <x v="26"/>
    <n v="7"/>
    <n v="16.8"/>
    <n v="8.4"/>
    <n v="15"/>
    <x v="0"/>
    <s v="Lot's O' Nuts"/>
    <x v="1"/>
  </r>
  <r>
    <s v="US-2021-116757-CHO-FUD-51000"/>
    <d v="2021-06-30T00:00:00"/>
    <d v="2021-07-14T00:00:00"/>
    <x v="0"/>
    <n v="116757"/>
    <s v="United States"/>
    <x v="0"/>
    <x v="0"/>
    <n v="77095"/>
    <x v="0"/>
    <x v="0"/>
    <s v="CHO-FUD-51000"/>
    <x v="4"/>
    <x v="14"/>
    <n v="6"/>
    <n v="14.4"/>
    <n v="7.2"/>
    <n v="14"/>
    <x v="0"/>
    <s v="Lot's O' Nuts"/>
    <x v="1"/>
  </r>
  <r>
    <s v="US-2021-116757-CHO-MIL-31000"/>
    <d v="2021-06-30T00:00:00"/>
    <d v="2021-07-14T00:00:00"/>
    <x v="0"/>
    <n v="116757"/>
    <s v="United States"/>
    <x v="0"/>
    <x v="0"/>
    <n v="77095"/>
    <x v="0"/>
    <x v="0"/>
    <s v="CHO-MIL-31000"/>
    <x v="0"/>
    <x v="23"/>
    <n v="5"/>
    <n v="10.55"/>
    <n v="5.7"/>
    <n v="14"/>
    <x v="0"/>
    <s v="Wicked Choccy's"/>
    <x v="0"/>
  </r>
  <r>
    <s v="US-2021-123064-CHO-NUT-13000"/>
    <d v="2021-06-30T00:00:00"/>
    <d v="2021-07-12T00:00:00"/>
    <x v="1"/>
    <n v="123064"/>
    <s v="United States"/>
    <x v="40"/>
    <x v="1"/>
    <n v="60653"/>
    <x v="0"/>
    <x v="0"/>
    <s v="CHO-NUT-13000"/>
    <x v="2"/>
    <x v="19"/>
    <n v="4"/>
    <n v="9.9600000000000009"/>
    <n v="4"/>
    <n v="12"/>
    <x v="0"/>
    <s v="Lot's O' Nuts"/>
    <x v="1"/>
  </r>
  <r>
    <s v="US-2021-153150-CHO-FUD-51000"/>
    <d v="2021-07-01T00:00:00"/>
    <d v="2021-07-16T00:00:00"/>
    <x v="2"/>
    <n v="153150"/>
    <s v="United States"/>
    <x v="31"/>
    <x v="23"/>
    <n v="98105"/>
    <x v="0"/>
    <x v="3"/>
    <s v="CHO-FUD-51000"/>
    <x v="4"/>
    <x v="17"/>
    <n v="5"/>
    <n v="12"/>
    <n v="6"/>
    <n v="15"/>
    <x v="0"/>
    <s v="Lot's O' Nuts"/>
    <x v="1"/>
  </r>
  <r>
    <s v="US-2021-160773-CHO-MIL-31000"/>
    <d v="2021-07-01T00:00:00"/>
    <d v="2021-07-15T00:00:00"/>
    <x v="0"/>
    <n v="160773"/>
    <s v="United States"/>
    <x v="150"/>
    <x v="17"/>
    <n v="32725"/>
    <x v="0"/>
    <x v="2"/>
    <s v="CHO-MIL-31000"/>
    <x v="0"/>
    <x v="29"/>
    <n v="6"/>
    <n v="12.66"/>
    <n v="6.84"/>
    <n v="14"/>
    <x v="0"/>
    <s v="Wicked Choccy's"/>
    <x v="0"/>
  </r>
  <r>
    <s v="US-2021-160773-CHO-TRI-54000"/>
    <d v="2021-07-01T00:00:00"/>
    <d v="2021-07-15T00:00:00"/>
    <x v="0"/>
    <n v="160773"/>
    <s v="United States"/>
    <x v="150"/>
    <x v="17"/>
    <n v="32725"/>
    <x v="0"/>
    <x v="2"/>
    <s v="CHO-TRI-54000"/>
    <x v="1"/>
    <x v="1"/>
    <n v="2"/>
    <n v="4.9000000000000004"/>
    <n v="2.6"/>
    <n v="14"/>
    <x v="0"/>
    <s v="Wicked Choccy's"/>
    <x v="0"/>
  </r>
  <r>
    <s v="US-2021-107594-CHO-SCR-58000"/>
    <d v="2021-07-02T00:00:00"/>
    <d v="2021-07-16T00:00:00"/>
    <x v="0"/>
    <n v="107594"/>
    <s v="United States"/>
    <x v="151"/>
    <x v="24"/>
    <n v="7060"/>
    <x v="0"/>
    <x v="1"/>
    <s v="CHO-SCR-58000"/>
    <x v="3"/>
    <x v="25"/>
    <n v="1"/>
    <n v="2.5"/>
    <n v="1.1000000000000001"/>
    <n v="14"/>
    <x v="0"/>
    <s v="Lot's O' Nuts"/>
    <x v="1"/>
  </r>
  <r>
    <s v="US-2021-120096-CHO-NUT-13000"/>
    <d v="2021-07-04T00:00:00"/>
    <d v="2021-07-17T00:00:00"/>
    <x v="1"/>
    <n v="120096"/>
    <s v="United States"/>
    <x v="134"/>
    <x v="27"/>
    <n v="80013"/>
    <x v="0"/>
    <x v="3"/>
    <s v="CHO-NUT-13000"/>
    <x v="2"/>
    <x v="7"/>
    <n v="2"/>
    <n v="4.9800000000000004"/>
    <n v="2"/>
    <n v="13"/>
    <x v="0"/>
    <s v="Lot's O' Nuts"/>
    <x v="1"/>
  </r>
  <r>
    <s v="US-2021-120096-CHO-TRI-54000"/>
    <d v="2021-07-04T00:00:00"/>
    <d v="2021-07-17T00:00:00"/>
    <x v="1"/>
    <n v="120096"/>
    <s v="United States"/>
    <x v="134"/>
    <x v="27"/>
    <n v="80013"/>
    <x v="0"/>
    <x v="3"/>
    <s v="CHO-TRI-54000"/>
    <x v="1"/>
    <x v="24"/>
    <n v="4"/>
    <n v="9.8000000000000007"/>
    <n v="5.2"/>
    <n v="13"/>
    <x v="0"/>
    <s v="Wicked Choccy's"/>
    <x v="0"/>
  </r>
  <r>
    <s v="US-2021-138709-CHO-MIL-31000"/>
    <d v="2021-07-04T00:00:00"/>
    <d v="2021-07-19T00:00:00"/>
    <x v="0"/>
    <n v="138709"/>
    <s v="United States"/>
    <x v="43"/>
    <x v="6"/>
    <n v="23223"/>
    <x v="0"/>
    <x v="2"/>
    <s v="CHO-MIL-31000"/>
    <x v="0"/>
    <x v="23"/>
    <n v="5"/>
    <n v="10.55"/>
    <n v="5.7"/>
    <n v="15"/>
    <x v="0"/>
    <s v="Wicked Choccy's"/>
    <x v="0"/>
  </r>
  <r>
    <s v="US-2021-160444-CHO-FUD-51000"/>
    <d v="2021-07-05T00:00:00"/>
    <d v="2021-07-15T00:00:00"/>
    <x v="3"/>
    <n v="160444"/>
    <s v="United States"/>
    <x v="0"/>
    <x v="0"/>
    <n v="77036"/>
    <x v="0"/>
    <x v="0"/>
    <s v="CHO-FUD-51000"/>
    <x v="4"/>
    <x v="53"/>
    <n v="11"/>
    <n v="26.4"/>
    <n v="13.2"/>
    <n v="10"/>
    <x v="0"/>
    <s v="Lot's O' Nuts"/>
    <x v="1"/>
  </r>
  <r>
    <s v="US-2021-160444-CHO-MIL-31000"/>
    <d v="2021-07-05T00:00:00"/>
    <d v="2021-07-15T00:00:00"/>
    <x v="3"/>
    <n v="160444"/>
    <s v="United States"/>
    <x v="0"/>
    <x v="0"/>
    <n v="77036"/>
    <x v="0"/>
    <x v="0"/>
    <s v="CHO-MIL-31000"/>
    <x v="0"/>
    <x v="5"/>
    <n v="3"/>
    <n v="6.33"/>
    <n v="3.42"/>
    <n v="10"/>
    <x v="0"/>
    <s v="Wicked Choccy's"/>
    <x v="0"/>
  </r>
  <r>
    <s v="US-2021-103317-CHO-TRI-54000"/>
    <d v="2021-07-05T00:00:00"/>
    <d v="2021-07-18T00:00:00"/>
    <x v="1"/>
    <n v="103317"/>
    <s v="United States"/>
    <x v="152"/>
    <x v="17"/>
    <n v="32137"/>
    <x v="0"/>
    <x v="2"/>
    <s v="CHO-TRI-54000"/>
    <x v="1"/>
    <x v="1"/>
    <n v="2"/>
    <n v="4.9000000000000004"/>
    <n v="2.6"/>
    <n v="13"/>
    <x v="0"/>
    <s v="Wicked Choccy's"/>
    <x v="0"/>
  </r>
  <r>
    <s v="US-2021-103317-CHO-FUD-51000"/>
    <d v="2021-07-05T00:00:00"/>
    <d v="2021-07-18T00:00:00"/>
    <x v="1"/>
    <n v="103317"/>
    <s v="United States"/>
    <x v="152"/>
    <x v="17"/>
    <n v="32137"/>
    <x v="0"/>
    <x v="2"/>
    <s v="CHO-FUD-51000"/>
    <x v="4"/>
    <x v="3"/>
    <n v="3"/>
    <n v="7.2"/>
    <n v="3.6"/>
    <n v="13"/>
    <x v="0"/>
    <s v="Lot's O' Nuts"/>
    <x v="1"/>
  </r>
  <r>
    <s v="US-2021-103317-OTH-KAZ-38000"/>
    <d v="2021-07-05T00:00:00"/>
    <d v="2021-07-18T00:00:00"/>
    <x v="1"/>
    <n v="103317"/>
    <s v="United States"/>
    <x v="152"/>
    <x v="17"/>
    <n v="32137"/>
    <x v="1"/>
    <x v="2"/>
    <s v="OTH-KAZ-38000"/>
    <x v="6"/>
    <x v="23"/>
    <n v="5"/>
    <n v="1.25"/>
    <n v="15"/>
    <n v="13"/>
    <x v="0"/>
    <s v="The Other Factory"/>
    <x v="3"/>
  </r>
  <r>
    <s v="US-2021-107139-CHO-TRI-54000"/>
    <d v="2021-07-05T00:00:00"/>
    <d v="2021-07-21T00:00:00"/>
    <x v="0"/>
    <n v="107139"/>
    <s v="United States"/>
    <x v="4"/>
    <x v="4"/>
    <n v="90004"/>
    <x v="0"/>
    <x v="3"/>
    <s v="CHO-TRI-54000"/>
    <x v="1"/>
    <x v="18"/>
    <n v="6"/>
    <n v="14.7"/>
    <n v="7.8"/>
    <n v="16"/>
    <x v="0"/>
    <s v="Wicked Choccy's"/>
    <x v="0"/>
  </r>
  <r>
    <s v="US-2021-152849-CHO-FUD-51000"/>
    <d v="2021-07-05T00:00:00"/>
    <d v="2021-07-22T00:00:00"/>
    <x v="0"/>
    <n v="152849"/>
    <s v="United States"/>
    <x v="68"/>
    <x v="14"/>
    <n v="37918"/>
    <x v="0"/>
    <x v="2"/>
    <s v="CHO-FUD-51000"/>
    <x v="4"/>
    <x v="3"/>
    <n v="3"/>
    <n v="7.2"/>
    <n v="3.6"/>
    <n v="17"/>
    <x v="0"/>
    <s v="Lot's O' Nuts"/>
    <x v="1"/>
  </r>
  <r>
    <s v="US-2021-157784-CHO-NUT-13000"/>
    <d v="2021-07-05T00:00:00"/>
    <d v="2021-07-18T00:00:00"/>
    <x v="1"/>
    <n v="157784"/>
    <s v="United States"/>
    <x v="64"/>
    <x v="31"/>
    <n v="39212"/>
    <x v="0"/>
    <x v="2"/>
    <s v="CHO-NUT-13000"/>
    <x v="2"/>
    <x v="7"/>
    <n v="2"/>
    <n v="4.9800000000000004"/>
    <n v="2"/>
    <n v="13"/>
    <x v="0"/>
    <s v="Lot's O' Nuts"/>
    <x v="1"/>
  </r>
  <r>
    <s v="US-2021-157784-CHO-MIL-31000"/>
    <d v="2021-07-05T00:00:00"/>
    <d v="2021-07-18T00:00:00"/>
    <x v="1"/>
    <n v="157784"/>
    <s v="United States"/>
    <x v="64"/>
    <x v="31"/>
    <n v="39212"/>
    <x v="0"/>
    <x v="2"/>
    <s v="CHO-MIL-31000"/>
    <x v="0"/>
    <x v="5"/>
    <n v="3"/>
    <n v="6.33"/>
    <n v="3.42"/>
    <n v="13"/>
    <x v="0"/>
    <s v="Wicked Choccy's"/>
    <x v="0"/>
  </r>
  <r>
    <s v="US-2021-147543-CHO-NUT-13000"/>
    <d v="2021-07-06T00:00:00"/>
    <d v="2021-07-22T00:00:00"/>
    <x v="0"/>
    <n v="147543"/>
    <s v="United States"/>
    <x v="153"/>
    <x v="4"/>
    <n v="92020"/>
    <x v="0"/>
    <x v="3"/>
    <s v="CHO-NUT-13000"/>
    <x v="2"/>
    <x v="7"/>
    <n v="2"/>
    <n v="4.9800000000000004"/>
    <n v="2"/>
    <n v="16"/>
    <x v="0"/>
    <s v="Lot's O' Nuts"/>
    <x v="1"/>
  </r>
  <r>
    <s v="US-2021-134278-CHO-SCR-58000"/>
    <d v="2021-07-06T00:00:00"/>
    <d v="2021-07-18T00:00:00"/>
    <x v="1"/>
    <n v="134278"/>
    <s v="United States"/>
    <x v="26"/>
    <x v="21"/>
    <n v="10011"/>
    <x v="0"/>
    <x v="1"/>
    <s v="CHO-SCR-58000"/>
    <x v="3"/>
    <x v="25"/>
    <n v="1"/>
    <n v="2.5"/>
    <n v="1.1000000000000001"/>
    <n v="12"/>
    <x v="0"/>
    <s v="Lot's O' Nuts"/>
    <x v="1"/>
  </r>
  <r>
    <s v="US-2021-138758-CHO-NUT-13000"/>
    <d v="2021-07-07T00:00:00"/>
    <d v="2021-07-21T00:00:00"/>
    <x v="0"/>
    <n v="138758"/>
    <s v="United States"/>
    <x v="2"/>
    <x v="2"/>
    <n v="19120"/>
    <x v="0"/>
    <x v="1"/>
    <s v="CHO-NUT-13000"/>
    <x v="2"/>
    <x v="7"/>
    <n v="2"/>
    <n v="4.9800000000000004"/>
    <n v="2"/>
    <n v="14"/>
    <x v="0"/>
    <s v="Lot's O' Nuts"/>
    <x v="1"/>
  </r>
  <r>
    <s v="US-2021-138758-CHO-FUD-51000"/>
    <d v="2021-07-07T00:00:00"/>
    <d v="2021-07-21T00:00:00"/>
    <x v="0"/>
    <n v="138758"/>
    <s v="United States"/>
    <x v="2"/>
    <x v="2"/>
    <n v="19120"/>
    <x v="0"/>
    <x v="1"/>
    <s v="CHO-FUD-51000"/>
    <x v="4"/>
    <x v="9"/>
    <n v="2"/>
    <n v="4.8"/>
    <n v="2.4"/>
    <n v="14"/>
    <x v="0"/>
    <s v="Lot's O' Nuts"/>
    <x v="1"/>
  </r>
  <r>
    <s v="US-2021-100090-CHO-MIL-31000"/>
    <d v="2021-07-08T00:00:00"/>
    <d v="2021-07-22T00:00:00"/>
    <x v="0"/>
    <n v="100090"/>
    <s v="United States"/>
    <x v="10"/>
    <x v="4"/>
    <n v="94122"/>
    <x v="0"/>
    <x v="3"/>
    <s v="CHO-MIL-31000"/>
    <x v="0"/>
    <x v="5"/>
    <n v="3"/>
    <n v="6.33"/>
    <n v="3.42"/>
    <n v="14"/>
    <x v="0"/>
    <s v="Wicked Choccy's"/>
    <x v="0"/>
  </r>
  <r>
    <s v="US-2021-150301-CHO-SCR-58000"/>
    <d v="2021-07-08T00:00:00"/>
    <d v="2021-07-20T00:00:00"/>
    <x v="1"/>
    <n v="150301"/>
    <s v="United States"/>
    <x v="154"/>
    <x v="21"/>
    <n v="14215"/>
    <x v="0"/>
    <x v="1"/>
    <s v="CHO-SCR-58000"/>
    <x v="3"/>
    <x v="25"/>
    <n v="1"/>
    <n v="2.5"/>
    <n v="1.1000000000000001"/>
    <n v="12"/>
    <x v="0"/>
    <s v="Lot's O' Nuts"/>
    <x v="1"/>
  </r>
  <r>
    <s v="US-2021-165379-CHO-TRI-54000"/>
    <d v="2021-07-09T00:00:00"/>
    <d v="2021-07-25T00:00:00"/>
    <x v="0"/>
    <n v="165379"/>
    <s v="United States"/>
    <x v="39"/>
    <x v="0"/>
    <n v="75217"/>
    <x v="0"/>
    <x v="0"/>
    <s v="CHO-TRI-54000"/>
    <x v="1"/>
    <x v="4"/>
    <n v="3"/>
    <n v="7.35"/>
    <n v="3.9"/>
    <n v="16"/>
    <x v="0"/>
    <s v="Wicked Choccy's"/>
    <x v="0"/>
  </r>
  <r>
    <s v="US-2021-113271-CHO-FUD-51000"/>
    <d v="2021-07-09T00:00:00"/>
    <d v="2021-07-24T00:00:00"/>
    <x v="0"/>
    <n v="113271"/>
    <s v="United States"/>
    <x v="10"/>
    <x v="4"/>
    <n v="94122"/>
    <x v="0"/>
    <x v="3"/>
    <s v="CHO-FUD-51000"/>
    <x v="4"/>
    <x v="25"/>
    <n v="1"/>
    <n v="2.4"/>
    <n v="1.2"/>
    <n v="15"/>
    <x v="0"/>
    <s v="Lot's O' Nuts"/>
    <x v="1"/>
  </r>
  <r>
    <s v="US-2021-113271-CHO-TRI-54000"/>
    <d v="2021-07-09T00:00:00"/>
    <d v="2021-07-24T00:00:00"/>
    <x v="0"/>
    <n v="113271"/>
    <s v="United States"/>
    <x v="10"/>
    <x v="4"/>
    <n v="94122"/>
    <x v="0"/>
    <x v="3"/>
    <s v="CHO-TRI-54000"/>
    <x v="1"/>
    <x v="18"/>
    <n v="6"/>
    <n v="14.7"/>
    <n v="7.8"/>
    <n v="15"/>
    <x v="0"/>
    <s v="Wicked Choccy's"/>
    <x v="0"/>
  </r>
  <r>
    <s v="US-2021-114125-CHO-MIL-31000"/>
    <d v="2021-07-09T00:00:00"/>
    <d v="2021-07-23T00:00:00"/>
    <x v="0"/>
    <n v="114125"/>
    <s v="United States"/>
    <x v="4"/>
    <x v="4"/>
    <n v="90049"/>
    <x v="0"/>
    <x v="3"/>
    <s v="CHO-MIL-31000"/>
    <x v="0"/>
    <x v="29"/>
    <n v="6"/>
    <n v="12.66"/>
    <n v="6.84"/>
    <n v="14"/>
    <x v="0"/>
    <s v="Wicked Choccy's"/>
    <x v="0"/>
  </r>
  <r>
    <s v="US-2021-114125-CHO-SCR-58000"/>
    <d v="2021-07-09T00:00:00"/>
    <d v="2021-07-23T00:00:00"/>
    <x v="0"/>
    <n v="114125"/>
    <s v="United States"/>
    <x v="4"/>
    <x v="4"/>
    <n v="90049"/>
    <x v="0"/>
    <x v="3"/>
    <s v="CHO-SCR-58000"/>
    <x v="3"/>
    <x v="25"/>
    <n v="1"/>
    <n v="2.5"/>
    <n v="1.1000000000000001"/>
    <n v="14"/>
    <x v="0"/>
    <s v="Lot's O' Nuts"/>
    <x v="1"/>
  </r>
  <r>
    <s v="US-2021-166555-CHO-TRI-54000"/>
    <d v="2021-07-11T00:00:00"/>
    <d v="2021-07-24T00:00:00"/>
    <x v="1"/>
    <n v="166555"/>
    <s v="United States"/>
    <x v="155"/>
    <x v="21"/>
    <n v="14304"/>
    <x v="0"/>
    <x v="1"/>
    <s v="CHO-TRI-54000"/>
    <x v="1"/>
    <x v="4"/>
    <n v="3"/>
    <n v="7.35"/>
    <n v="3.9"/>
    <n v="13"/>
    <x v="0"/>
    <s v="Wicked Choccy's"/>
    <x v="0"/>
  </r>
  <r>
    <s v="US-2021-163552-CHO-FUD-51000"/>
    <d v="2021-07-11T00:00:00"/>
    <d v="2021-07-25T00:00:00"/>
    <x v="0"/>
    <n v="163552"/>
    <s v="United States"/>
    <x v="156"/>
    <x v="24"/>
    <n v="7601"/>
    <x v="0"/>
    <x v="1"/>
    <s v="CHO-FUD-51000"/>
    <x v="4"/>
    <x v="3"/>
    <n v="3"/>
    <n v="7.2"/>
    <n v="3.6"/>
    <n v="14"/>
    <x v="0"/>
    <s v="Lot's O' Nuts"/>
    <x v="1"/>
  </r>
  <r>
    <s v="US-2021-163552-CHO-SCR-58000"/>
    <d v="2021-07-11T00:00:00"/>
    <d v="2021-07-25T00:00:00"/>
    <x v="0"/>
    <n v="163552"/>
    <s v="United States"/>
    <x v="156"/>
    <x v="24"/>
    <n v="7601"/>
    <x v="0"/>
    <x v="1"/>
    <s v="CHO-SCR-58000"/>
    <x v="3"/>
    <x v="6"/>
    <n v="9"/>
    <n v="22.5"/>
    <n v="9.9"/>
    <n v="14"/>
    <x v="0"/>
    <s v="Lot's O' Nuts"/>
    <x v="1"/>
  </r>
  <r>
    <s v="US-2021-133305-CHO-MIL-31000"/>
    <d v="2021-07-11T00:00:00"/>
    <d v="2021-07-25T00:00:00"/>
    <x v="0"/>
    <n v="133305"/>
    <s v="United States"/>
    <x v="26"/>
    <x v="21"/>
    <n v="10011"/>
    <x v="0"/>
    <x v="1"/>
    <s v="CHO-MIL-31000"/>
    <x v="0"/>
    <x v="23"/>
    <n v="5"/>
    <n v="10.55"/>
    <n v="5.7"/>
    <n v="14"/>
    <x v="0"/>
    <s v="Wicked Choccy's"/>
    <x v="0"/>
  </r>
  <r>
    <s v="US-2021-133305-CHO-NUT-13000"/>
    <d v="2021-07-11T00:00:00"/>
    <d v="2021-07-25T00:00:00"/>
    <x v="0"/>
    <n v="133305"/>
    <s v="United States"/>
    <x v="26"/>
    <x v="21"/>
    <n v="10011"/>
    <x v="0"/>
    <x v="1"/>
    <s v="CHO-NUT-13000"/>
    <x v="2"/>
    <x v="19"/>
    <n v="4"/>
    <n v="9.9600000000000009"/>
    <n v="4"/>
    <n v="14"/>
    <x v="0"/>
    <s v="Lot's O' Nuts"/>
    <x v="1"/>
  </r>
  <r>
    <s v="US-2021-123225-CHO-NUT-13000"/>
    <d v="2021-07-11T00:00:00"/>
    <d v="2021-07-24T00:00:00"/>
    <x v="1"/>
    <n v="123225"/>
    <s v="United States"/>
    <x v="46"/>
    <x v="0"/>
    <n v="79907"/>
    <x v="0"/>
    <x v="0"/>
    <s v="CHO-NUT-13000"/>
    <x v="2"/>
    <x v="7"/>
    <n v="2"/>
    <n v="4.9800000000000004"/>
    <n v="2"/>
    <n v="13"/>
    <x v="0"/>
    <s v="Lot's O' Nuts"/>
    <x v="1"/>
  </r>
  <r>
    <s v="US-2021-123225-CHO-MIL-31000"/>
    <d v="2021-07-11T00:00:00"/>
    <d v="2021-07-24T00:00:00"/>
    <x v="1"/>
    <n v="123225"/>
    <s v="United States"/>
    <x v="46"/>
    <x v="0"/>
    <n v="79907"/>
    <x v="0"/>
    <x v="0"/>
    <s v="CHO-MIL-31000"/>
    <x v="0"/>
    <x v="8"/>
    <n v="4"/>
    <n v="8.44"/>
    <n v="4.5599999999999996"/>
    <n v="13"/>
    <x v="0"/>
    <s v="Wicked Choccy's"/>
    <x v="0"/>
  </r>
  <r>
    <s v="US-2021-129924-CHO-FUD-51000"/>
    <d v="2021-07-12T00:00:00"/>
    <d v="2021-07-27T00:00:00"/>
    <x v="0"/>
    <n v="129924"/>
    <s v="United States"/>
    <x v="10"/>
    <x v="4"/>
    <n v="94122"/>
    <x v="0"/>
    <x v="3"/>
    <s v="CHO-FUD-51000"/>
    <x v="4"/>
    <x v="3"/>
    <n v="3"/>
    <n v="7.2"/>
    <n v="3.6"/>
    <n v="15"/>
    <x v="0"/>
    <s v="Lot's O' Nuts"/>
    <x v="1"/>
  </r>
  <r>
    <s v="US-2021-110184-CHO-FUD-51000"/>
    <d v="2021-07-12T00:00:00"/>
    <d v="2021-07-26T00:00:00"/>
    <x v="0"/>
    <n v="110184"/>
    <s v="United States"/>
    <x v="4"/>
    <x v="4"/>
    <n v="90036"/>
    <x v="0"/>
    <x v="3"/>
    <s v="CHO-FUD-51000"/>
    <x v="4"/>
    <x v="6"/>
    <n v="9"/>
    <n v="21.6"/>
    <n v="10.8"/>
    <n v="14"/>
    <x v="0"/>
    <s v="Lot's O' Nuts"/>
    <x v="1"/>
  </r>
  <r>
    <s v="US-2021-131310-CHO-FUD-51000"/>
    <d v="2021-07-12T00:00:00"/>
    <d v="2021-07-28T00:00:00"/>
    <x v="0"/>
    <n v="131310"/>
    <s v="United States"/>
    <x v="31"/>
    <x v="23"/>
    <n v="98115"/>
    <x v="0"/>
    <x v="3"/>
    <s v="CHO-FUD-51000"/>
    <x v="4"/>
    <x v="31"/>
    <n v="4"/>
    <n v="9.6"/>
    <n v="4.8"/>
    <n v="16"/>
    <x v="0"/>
    <s v="Lot's O' Nuts"/>
    <x v="1"/>
  </r>
  <r>
    <s v="US-2021-131310-CHO-MIL-31000"/>
    <d v="2021-07-12T00:00:00"/>
    <d v="2021-07-28T00:00:00"/>
    <x v="0"/>
    <n v="131310"/>
    <s v="United States"/>
    <x v="31"/>
    <x v="23"/>
    <n v="98115"/>
    <x v="0"/>
    <x v="3"/>
    <s v="CHO-MIL-31000"/>
    <x v="0"/>
    <x v="8"/>
    <n v="4"/>
    <n v="8.44"/>
    <n v="4.5599999999999996"/>
    <n v="16"/>
    <x v="0"/>
    <s v="Wicked Choccy's"/>
    <x v="0"/>
  </r>
  <r>
    <s v="US-2021-124807-CHO-TRI-54000"/>
    <d v="2021-07-12T00:00:00"/>
    <d v="2021-07-25T00:00:00"/>
    <x v="2"/>
    <n v="124807"/>
    <s v="United States"/>
    <x v="40"/>
    <x v="1"/>
    <n v="60610"/>
    <x v="0"/>
    <x v="0"/>
    <s v="CHO-TRI-54000"/>
    <x v="1"/>
    <x v="51"/>
    <n v="9"/>
    <n v="22.05"/>
    <n v="11.7"/>
    <n v="13"/>
    <x v="0"/>
    <s v="Wicked Choccy's"/>
    <x v="0"/>
  </r>
  <r>
    <s v="US-2021-124807-CHO-FUD-51000"/>
    <d v="2021-07-12T00:00:00"/>
    <d v="2021-07-25T00:00:00"/>
    <x v="2"/>
    <n v="124807"/>
    <s v="United States"/>
    <x v="40"/>
    <x v="1"/>
    <n v="60610"/>
    <x v="0"/>
    <x v="0"/>
    <s v="CHO-FUD-51000"/>
    <x v="4"/>
    <x v="31"/>
    <n v="4"/>
    <n v="9.6"/>
    <n v="4.8"/>
    <n v="13"/>
    <x v="0"/>
    <s v="Lot's O' Nuts"/>
    <x v="1"/>
  </r>
  <r>
    <s v="US-2021-161508-CHO-SCR-58000"/>
    <d v="2021-07-12T00:00:00"/>
    <d v="2021-07-26T00:00:00"/>
    <x v="0"/>
    <n v="161508"/>
    <s v="United States"/>
    <x v="157"/>
    <x v="0"/>
    <n v="77573"/>
    <x v="0"/>
    <x v="0"/>
    <s v="CHO-SCR-58000"/>
    <x v="3"/>
    <x v="3"/>
    <n v="3"/>
    <n v="7.5"/>
    <n v="3.3"/>
    <n v="14"/>
    <x v="0"/>
    <s v="Lot's O' Nuts"/>
    <x v="1"/>
  </r>
  <r>
    <s v="US-2021-161508-CHO-NUT-13000"/>
    <d v="2021-07-12T00:00:00"/>
    <d v="2021-07-26T00:00:00"/>
    <x v="0"/>
    <n v="161508"/>
    <s v="United States"/>
    <x v="157"/>
    <x v="0"/>
    <n v="77573"/>
    <x v="0"/>
    <x v="0"/>
    <s v="CHO-NUT-13000"/>
    <x v="2"/>
    <x v="7"/>
    <n v="2"/>
    <n v="4.9800000000000004"/>
    <n v="2"/>
    <n v="14"/>
    <x v="0"/>
    <s v="Lot's O' Nuts"/>
    <x v="1"/>
  </r>
  <r>
    <s v="US-2021-161508-CHO-FUD-51000"/>
    <d v="2021-07-12T00:00:00"/>
    <d v="2021-07-26T00:00:00"/>
    <x v="0"/>
    <n v="161508"/>
    <s v="United States"/>
    <x v="157"/>
    <x v="0"/>
    <n v="77573"/>
    <x v="0"/>
    <x v="0"/>
    <s v="CHO-FUD-51000"/>
    <x v="4"/>
    <x v="3"/>
    <n v="3"/>
    <n v="7.2"/>
    <n v="3.6"/>
    <n v="14"/>
    <x v="0"/>
    <s v="Lot's O' Nuts"/>
    <x v="1"/>
  </r>
  <r>
    <s v="US-2021-165862-CHO-TRI-54000"/>
    <d v="2021-07-13T00:00:00"/>
    <d v="2021-07-27T00:00:00"/>
    <x v="0"/>
    <n v="165862"/>
    <s v="United States"/>
    <x v="4"/>
    <x v="4"/>
    <n v="90049"/>
    <x v="0"/>
    <x v="3"/>
    <s v="CHO-TRI-54000"/>
    <x v="1"/>
    <x v="4"/>
    <n v="3"/>
    <n v="7.35"/>
    <n v="3.9"/>
    <n v="14"/>
    <x v="0"/>
    <s v="Wicked Choccy's"/>
    <x v="0"/>
  </r>
  <r>
    <s v="US-2021-103905-CHO-MIL-31000"/>
    <d v="2021-07-14T00:00:00"/>
    <d v="2021-07-30T00:00:00"/>
    <x v="0"/>
    <n v="103905"/>
    <s v="United States"/>
    <x v="134"/>
    <x v="1"/>
    <n v="60505"/>
    <x v="0"/>
    <x v="0"/>
    <s v="CHO-MIL-31000"/>
    <x v="0"/>
    <x v="38"/>
    <n v="7"/>
    <n v="14.77"/>
    <n v="7.98"/>
    <n v="16"/>
    <x v="0"/>
    <s v="Wicked Choccy's"/>
    <x v="0"/>
  </r>
  <r>
    <s v="US-2021-103905-CHO-TRI-54000"/>
    <d v="2021-07-14T00:00:00"/>
    <d v="2021-07-30T00:00:00"/>
    <x v="0"/>
    <n v="103905"/>
    <s v="United States"/>
    <x v="134"/>
    <x v="1"/>
    <n v="60505"/>
    <x v="0"/>
    <x v="0"/>
    <s v="CHO-TRI-54000"/>
    <x v="1"/>
    <x v="24"/>
    <n v="4"/>
    <n v="9.8000000000000007"/>
    <n v="5.2"/>
    <n v="16"/>
    <x v="0"/>
    <s v="Wicked Choccy's"/>
    <x v="0"/>
  </r>
  <r>
    <s v="US-2021-109904-CHO-NUT-13000"/>
    <d v="2021-07-14T00:00:00"/>
    <d v="2021-07-27T00:00:00"/>
    <x v="2"/>
    <n v="109904"/>
    <s v="United States"/>
    <x v="26"/>
    <x v="21"/>
    <n v="10009"/>
    <x v="0"/>
    <x v="1"/>
    <s v="CHO-NUT-13000"/>
    <x v="2"/>
    <x v="2"/>
    <n v="3"/>
    <n v="7.47"/>
    <n v="3"/>
    <n v="13"/>
    <x v="0"/>
    <s v="Lot's O' Nuts"/>
    <x v="1"/>
  </r>
  <r>
    <s v="US-2021-150532-CHO-FUD-51000"/>
    <d v="2021-07-14T00:00:00"/>
    <d v="2021-07-31T00:00:00"/>
    <x v="0"/>
    <n v="150532"/>
    <s v="United States"/>
    <x v="146"/>
    <x v="12"/>
    <n v="85023"/>
    <x v="0"/>
    <x v="3"/>
    <s v="CHO-FUD-51000"/>
    <x v="4"/>
    <x v="17"/>
    <n v="5"/>
    <n v="12"/>
    <n v="6"/>
    <n v="17"/>
    <x v="0"/>
    <s v="Lot's O' Nuts"/>
    <x v="1"/>
  </r>
  <r>
    <s v="US-2021-124464-CHO-NUT-13000"/>
    <d v="2021-07-14T00:00:00"/>
    <d v="2021-07-30T00:00:00"/>
    <x v="0"/>
    <n v="124464"/>
    <s v="United States"/>
    <x v="12"/>
    <x v="7"/>
    <n v="19711"/>
    <x v="0"/>
    <x v="1"/>
    <s v="CHO-NUT-13000"/>
    <x v="2"/>
    <x v="22"/>
    <n v="1"/>
    <n v="2.4900000000000002"/>
    <n v="1"/>
    <n v="16"/>
    <x v="0"/>
    <s v="Lot's O' Nuts"/>
    <x v="1"/>
  </r>
  <r>
    <s v="US-2021-164182-CHO-NUT-13000"/>
    <d v="2021-07-14T00:00:00"/>
    <d v="2021-07-28T00:00:00"/>
    <x v="0"/>
    <n v="164182"/>
    <s v="United States"/>
    <x v="2"/>
    <x v="2"/>
    <n v="19140"/>
    <x v="0"/>
    <x v="1"/>
    <s v="CHO-NUT-13000"/>
    <x v="2"/>
    <x v="7"/>
    <n v="2"/>
    <n v="4.9800000000000004"/>
    <n v="2"/>
    <n v="14"/>
    <x v="0"/>
    <s v="Lot's O' Nuts"/>
    <x v="1"/>
  </r>
  <r>
    <s v="US-2021-164182-CHO-FUD-51000"/>
    <d v="2021-07-14T00:00:00"/>
    <d v="2021-07-28T00:00:00"/>
    <x v="0"/>
    <n v="164182"/>
    <s v="United States"/>
    <x v="2"/>
    <x v="2"/>
    <n v="19140"/>
    <x v="0"/>
    <x v="1"/>
    <s v="CHO-FUD-51000"/>
    <x v="4"/>
    <x v="9"/>
    <n v="2"/>
    <n v="4.8"/>
    <n v="2.4"/>
    <n v="14"/>
    <x v="0"/>
    <s v="Lot's O' Nuts"/>
    <x v="1"/>
  </r>
  <r>
    <s v="US-2021-164182-CHO-SCR-58000"/>
    <d v="2021-07-14T00:00:00"/>
    <d v="2021-07-28T00:00:00"/>
    <x v="0"/>
    <n v="164182"/>
    <s v="United States"/>
    <x v="2"/>
    <x v="2"/>
    <n v="19140"/>
    <x v="0"/>
    <x v="1"/>
    <s v="CHO-SCR-58000"/>
    <x v="3"/>
    <x v="25"/>
    <n v="1"/>
    <n v="2.5"/>
    <n v="1.1000000000000001"/>
    <n v="14"/>
    <x v="0"/>
    <s v="Lot's O' Nuts"/>
    <x v="1"/>
  </r>
  <r>
    <s v="US-2021-115980-CHO-NUT-13000"/>
    <d v="2021-07-15T00:00:00"/>
    <d v="2021-07-29T00:00:00"/>
    <x v="0"/>
    <n v="115980"/>
    <s v="United States"/>
    <x v="158"/>
    <x v="20"/>
    <n v="57103"/>
    <x v="0"/>
    <x v="0"/>
    <s v="CHO-NUT-13000"/>
    <x v="2"/>
    <x v="2"/>
    <n v="3"/>
    <n v="7.47"/>
    <n v="3"/>
    <n v="14"/>
    <x v="0"/>
    <s v="Lot's O' Nuts"/>
    <x v="1"/>
  </r>
  <r>
    <s v="US-2021-123295-CHO-FUD-51000"/>
    <d v="2021-07-18T00:00:00"/>
    <d v="2021-07-28T00:00:00"/>
    <x v="3"/>
    <n v="123295"/>
    <s v="United States"/>
    <x v="70"/>
    <x v="12"/>
    <n v="85705"/>
    <x v="0"/>
    <x v="3"/>
    <s v="CHO-FUD-51000"/>
    <x v="4"/>
    <x v="31"/>
    <n v="4"/>
    <n v="9.6"/>
    <n v="4.8"/>
    <n v="10"/>
    <x v="0"/>
    <s v="Lot's O' Nuts"/>
    <x v="1"/>
  </r>
  <r>
    <s v="US-2021-138198-CHO-TRI-54000"/>
    <d v="2021-07-18T00:00:00"/>
    <d v="2021-08-02T00:00:00"/>
    <x v="0"/>
    <n v="138198"/>
    <s v="United States"/>
    <x v="159"/>
    <x v="21"/>
    <n v="10801"/>
    <x v="0"/>
    <x v="1"/>
    <s v="CHO-TRI-54000"/>
    <x v="1"/>
    <x v="1"/>
    <n v="2"/>
    <n v="4.9000000000000004"/>
    <n v="2.6"/>
    <n v="15"/>
    <x v="0"/>
    <s v="Wicked Choccy's"/>
    <x v="0"/>
  </r>
  <r>
    <s v="US-2021-150434-OTH-KAZ-38000"/>
    <d v="2021-07-19T00:00:00"/>
    <d v="2021-08-03T00:00:00"/>
    <x v="0"/>
    <n v="150434"/>
    <s v="United States"/>
    <x v="135"/>
    <x v="39"/>
    <n v="6010"/>
    <x v="1"/>
    <x v="1"/>
    <s v="OTH-KAZ-38000"/>
    <x v="6"/>
    <x v="11"/>
    <n v="1"/>
    <n v="0.25"/>
    <n v="3"/>
    <n v="15"/>
    <x v="0"/>
    <s v="The Other Factory"/>
    <x v="3"/>
  </r>
  <r>
    <s v="US-2021-150434-CHO-SCR-58000"/>
    <d v="2021-07-19T00:00:00"/>
    <d v="2021-08-03T00:00:00"/>
    <x v="0"/>
    <n v="150434"/>
    <s v="United States"/>
    <x v="135"/>
    <x v="39"/>
    <n v="6010"/>
    <x v="0"/>
    <x v="1"/>
    <s v="CHO-SCR-58000"/>
    <x v="3"/>
    <x v="25"/>
    <n v="1"/>
    <n v="2.5"/>
    <n v="1.1000000000000001"/>
    <n v="15"/>
    <x v="0"/>
    <s v="Lot's O' Nuts"/>
    <x v="1"/>
  </r>
  <r>
    <s v="US-2021-150434-CHO-NUT-13000"/>
    <d v="2021-07-19T00:00:00"/>
    <d v="2021-08-03T00:00:00"/>
    <x v="0"/>
    <n v="150434"/>
    <s v="United States"/>
    <x v="135"/>
    <x v="39"/>
    <n v="6010"/>
    <x v="0"/>
    <x v="1"/>
    <s v="CHO-NUT-13000"/>
    <x v="2"/>
    <x v="7"/>
    <n v="2"/>
    <n v="4.9800000000000004"/>
    <n v="2"/>
    <n v="15"/>
    <x v="0"/>
    <s v="Lot's O' Nuts"/>
    <x v="1"/>
  </r>
  <r>
    <s v="US-2021-150434-CHO-MIL-31000"/>
    <d v="2021-07-19T00:00:00"/>
    <d v="2021-08-03T00:00:00"/>
    <x v="0"/>
    <n v="150434"/>
    <s v="United States"/>
    <x v="135"/>
    <x v="39"/>
    <n v="6010"/>
    <x v="0"/>
    <x v="1"/>
    <s v="CHO-MIL-31000"/>
    <x v="0"/>
    <x v="0"/>
    <n v="2"/>
    <n v="4.22"/>
    <n v="2.2799999999999998"/>
    <n v="15"/>
    <x v="0"/>
    <s v="Wicked Choccy's"/>
    <x v="0"/>
  </r>
  <r>
    <s v="US-2021-168158-CHO-FUD-51000"/>
    <d v="2021-07-19T00:00:00"/>
    <d v="2021-08-03T00:00:00"/>
    <x v="0"/>
    <n v="168158"/>
    <s v="United States"/>
    <x v="93"/>
    <x v="36"/>
    <n v="59405"/>
    <x v="0"/>
    <x v="3"/>
    <s v="CHO-FUD-51000"/>
    <x v="4"/>
    <x v="9"/>
    <n v="2"/>
    <n v="4.8"/>
    <n v="2.4"/>
    <n v="15"/>
    <x v="0"/>
    <s v="Lot's O' Nuts"/>
    <x v="1"/>
  </r>
  <r>
    <s v="US-2021-141726-CHO-NUT-13000"/>
    <d v="2021-07-20T00:00:00"/>
    <d v="2021-08-01T00:00:00"/>
    <x v="1"/>
    <n v="141726"/>
    <s v="United States"/>
    <x v="25"/>
    <x v="4"/>
    <n v="92105"/>
    <x v="0"/>
    <x v="3"/>
    <s v="CHO-NUT-13000"/>
    <x v="2"/>
    <x v="2"/>
    <n v="3"/>
    <n v="7.47"/>
    <n v="3"/>
    <n v="12"/>
    <x v="0"/>
    <s v="Lot's O' Nuts"/>
    <x v="1"/>
  </r>
  <r>
    <s v="US-2021-141726-CHO-SCR-58000"/>
    <d v="2021-07-20T00:00:00"/>
    <d v="2021-08-01T00:00:00"/>
    <x v="1"/>
    <n v="141726"/>
    <s v="United States"/>
    <x v="25"/>
    <x v="4"/>
    <n v="92105"/>
    <x v="0"/>
    <x v="3"/>
    <s v="CHO-SCR-58000"/>
    <x v="3"/>
    <x v="9"/>
    <n v="2"/>
    <n v="5"/>
    <n v="2.2000000000000002"/>
    <n v="12"/>
    <x v="0"/>
    <s v="Lot's O' Nuts"/>
    <x v="1"/>
  </r>
  <r>
    <s v="US-2021-141726-CHO-FUD-51000"/>
    <d v="2021-07-20T00:00:00"/>
    <d v="2021-08-01T00:00:00"/>
    <x v="1"/>
    <n v="141726"/>
    <s v="United States"/>
    <x v="25"/>
    <x v="4"/>
    <n v="92105"/>
    <x v="0"/>
    <x v="3"/>
    <s v="CHO-FUD-51000"/>
    <x v="4"/>
    <x v="25"/>
    <n v="1"/>
    <n v="2.4"/>
    <n v="1.2"/>
    <n v="12"/>
    <x v="0"/>
    <s v="Lot's O' Nuts"/>
    <x v="1"/>
  </r>
  <r>
    <s v="US-2021-127866-CHO-MIL-31000"/>
    <d v="2021-07-20T00:00:00"/>
    <d v="2021-08-02T00:00:00"/>
    <x v="1"/>
    <n v="127866"/>
    <s v="United States"/>
    <x v="160"/>
    <x v="4"/>
    <n v="92503"/>
    <x v="0"/>
    <x v="3"/>
    <s v="CHO-MIL-31000"/>
    <x v="0"/>
    <x v="8"/>
    <n v="4"/>
    <n v="8.44"/>
    <n v="4.5599999999999996"/>
    <n v="13"/>
    <x v="0"/>
    <s v="Wicked Choccy's"/>
    <x v="0"/>
  </r>
  <r>
    <s v="US-2021-127866-CHO-FUD-51000"/>
    <d v="2021-07-20T00:00:00"/>
    <d v="2021-08-02T00:00:00"/>
    <x v="1"/>
    <n v="127866"/>
    <s v="United States"/>
    <x v="160"/>
    <x v="4"/>
    <n v="92503"/>
    <x v="0"/>
    <x v="3"/>
    <s v="CHO-FUD-51000"/>
    <x v="4"/>
    <x v="3"/>
    <n v="3"/>
    <n v="7.2"/>
    <n v="3.6"/>
    <n v="13"/>
    <x v="0"/>
    <s v="Lot's O' Nuts"/>
    <x v="1"/>
  </r>
  <r>
    <s v="US-2021-127866-CHO-NUT-13000"/>
    <d v="2021-07-20T00:00:00"/>
    <d v="2021-08-02T00:00:00"/>
    <x v="1"/>
    <n v="127866"/>
    <s v="United States"/>
    <x v="160"/>
    <x v="4"/>
    <n v="92503"/>
    <x v="0"/>
    <x v="3"/>
    <s v="CHO-NUT-13000"/>
    <x v="2"/>
    <x v="7"/>
    <n v="2"/>
    <n v="4.9800000000000004"/>
    <n v="2"/>
    <n v="13"/>
    <x v="0"/>
    <s v="Lot's O' Nuts"/>
    <x v="1"/>
  </r>
  <r>
    <s v="US-2021-143903-CHO-TRI-54000"/>
    <d v="2021-07-20T00:00:00"/>
    <d v="2021-08-03T00:00:00"/>
    <x v="0"/>
    <n v="143903"/>
    <s v="United States"/>
    <x v="39"/>
    <x v="0"/>
    <n v="75217"/>
    <x v="0"/>
    <x v="0"/>
    <s v="CHO-TRI-54000"/>
    <x v="1"/>
    <x v="1"/>
    <n v="2"/>
    <n v="4.9000000000000004"/>
    <n v="2.6"/>
    <n v="14"/>
    <x v="0"/>
    <s v="Wicked Choccy's"/>
    <x v="0"/>
  </r>
  <r>
    <s v="US-2021-143903-CHO-MIL-31000"/>
    <d v="2021-07-20T00:00:00"/>
    <d v="2021-08-03T00:00:00"/>
    <x v="0"/>
    <n v="143903"/>
    <s v="United States"/>
    <x v="39"/>
    <x v="0"/>
    <n v="75217"/>
    <x v="0"/>
    <x v="0"/>
    <s v="CHO-MIL-31000"/>
    <x v="0"/>
    <x v="23"/>
    <n v="5"/>
    <n v="10.55"/>
    <n v="5.7"/>
    <n v="14"/>
    <x v="0"/>
    <s v="Wicked Choccy's"/>
    <x v="0"/>
  </r>
  <r>
    <s v="US-2021-157546-CHO-NUT-13000"/>
    <d v="2021-07-20T00:00:00"/>
    <d v="2021-08-01T00:00:00"/>
    <x v="1"/>
    <n v="157546"/>
    <s v="United States"/>
    <x v="10"/>
    <x v="4"/>
    <n v="94122"/>
    <x v="0"/>
    <x v="3"/>
    <s v="CHO-NUT-13000"/>
    <x v="2"/>
    <x v="15"/>
    <n v="6"/>
    <n v="14.94"/>
    <n v="6"/>
    <n v="12"/>
    <x v="0"/>
    <s v="Lot's O' Nuts"/>
    <x v="1"/>
  </r>
  <r>
    <s v="US-2021-142965-CHO-SCR-58000"/>
    <d v="2021-07-20T00:00:00"/>
    <d v="2021-07-30T00:00:00"/>
    <x v="3"/>
    <n v="142965"/>
    <s v="United States"/>
    <x v="8"/>
    <x v="9"/>
    <n v="45503"/>
    <x v="0"/>
    <x v="1"/>
    <s v="CHO-SCR-58000"/>
    <x v="3"/>
    <x v="3"/>
    <n v="3"/>
    <n v="7.5"/>
    <n v="3.3"/>
    <n v="10"/>
    <x v="0"/>
    <s v="Lot's O' Nuts"/>
    <x v="1"/>
  </r>
  <r>
    <s v="US-2021-142965-CHO-TRI-54000"/>
    <d v="2021-07-20T00:00:00"/>
    <d v="2021-07-30T00:00:00"/>
    <x v="3"/>
    <n v="142965"/>
    <s v="United States"/>
    <x v="8"/>
    <x v="9"/>
    <n v="45503"/>
    <x v="0"/>
    <x v="1"/>
    <s v="CHO-TRI-54000"/>
    <x v="1"/>
    <x v="28"/>
    <n v="1"/>
    <n v="2.4500000000000002"/>
    <n v="1.3"/>
    <n v="10"/>
    <x v="0"/>
    <s v="Wicked Choccy's"/>
    <x v="0"/>
  </r>
  <r>
    <s v="US-2021-129189-CHO-MIL-31000"/>
    <d v="2021-07-21T00:00:00"/>
    <d v="2021-08-04T00:00:00"/>
    <x v="0"/>
    <n v="129189"/>
    <s v="United States"/>
    <x v="39"/>
    <x v="0"/>
    <n v="75217"/>
    <x v="0"/>
    <x v="0"/>
    <s v="CHO-MIL-31000"/>
    <x v="0"/>
    <x v="23"/>
    <n v="5"/>
    <n v="10.55"/>
    <n v="5.7"/>
    <n v="14"/>
    <x v="0"/>
    <s v="Wicked Choccy's"/>
    <x v="0"/>
  </r>
  <r>
    <s v="US-2021-129189-OTH-KAZ-38000"/>
    <d v="2021-07-21T00:00:00"/>
    <d v="2021-08-04T00:00:00"/>
    <x v="0"/>
    <n v="129189"/>
    <s v="United States"/>
    <x v="39"/>
    <x v="0"/>
    <n v="75217"/>
    <x v="1"/>
    <x v="0"/>
    <s v="OTH-KAZ-38000"/>
    <x v="6"/>
    <x v="5"/>
    <n v="3"/>
    <n v="0.75"/>
    <n v="9"/>
    <n v="14"/>
    <x v="0"/>
    <s v="The Other Factory"/>
    <x v="3"/>
  </r>
  <r>
    <s v="US-2021-129189-OTH-GUM-21000"/>
    <d v="2021-07-21T00:00:00"/>
    <d v="2021-08-04T00:00:00"/>
    <x v="0"/>
    <n v="129189"/>
    <s v="United States"/>
    <x v="39"/>
    <x v="0"/>
    <n v="75217"/>
    <x v="1"/>
    <x v="0"/>
    <s v="OTH-GUM-21000"/>
    <x v="5"/>
    <x v="12"/>
    <n v="1"/>
    <n v="0.65"/>
    <n v="0.6"/>
    <n v="14"/>
    <x v="0"/>
    <s v="Secret Factory"/>
    <x v="2"/>
  </r>
  <r>
    <s v="US-2021-129189-CHO-FUD-51000"/>
    <d v="2021-07-21T00:00:00"/>
    <d v="2021-08-04T00:00:00"/>
    <x v="0"/>
    <n v="129189"/>
    <s v="United States"/>
    <x v="39"/>
    <x v="0"/>
    <n v="75217"/>
    <x v="0"/>
    <x v="0"/>
    <s v="CHO-FUD-51000"/>
    <x v="4"/>
    <x v="17"/>
    <n v="5"/>
    <n v="12"/>
    <n v="6"/>
    <n v="14"/>
    <x v="0"/>
    <s v="Lot's O' Nuts"/>
    <x v="1"/>
  </r>
  <r>
    <s v="US-2021-116932-CHO-NUT-13000"/>
    <d v="2021-07-21T00:00:00"/>
    <d v="2021-08-04T00:00:00"/>
    <x v="0"/>
    <n v="116932"/>
    <s v="United States"/>
    <x v="10"/>
    <x v="4"/>
    <n v="94122"/>
    <x v="0"/>
    <x v="3"/>
    <s v="CHO-NUT-13000"/>
    <x v="2"/>
    <x v="7"/>
    <n v="2"/>
    <n v="4.9800000000000004"/>
    <n v="2"/>
    <n v="14"/>
    <x v="0"/>
    <s v="Lot's O' Nuts"/>
    <x v="1"/>
  </r>
  <r>
    <s v="US-2021-116932-OTH-KAZ-38000"/>
    <d v="2021-07-21T00:00:00"/>
    <d v="2021-08-04T00:00:00"/>
    <x v="0"/>
    <n v="116932"/>
    <s v="United States"/>
    <x v="10"/>
    <x v="4"/>
    <n v="94122"/>
    <x v="1"/>
    <x v="3"/>
    <s v="OTH-KAZ-38000"/>
    <x v="6"/>
    <x v="11"/>
    <n v="1"/>
    <n v="0.25"/>
    <n v="3"/>
    <n v="14"/>
    <x v="0"/>
    <s v="The Other Factory"/>
    <x v="3"/>
  </r>
  <r>
    <s v="US-2021-116932-CHO-FUD-51000"/>
    <d v="2021-07-21T00:00:00"/>
    <d v="2021-08-04T00:00:00"/>
    <x v="0"/>
    <n v="116932"/>
    <s v="United States"/>
    <x v="10"/>
    <x v="4"/>
    <n v="94122"/>
    <x v="0"/>
    <x v="3"/>
    <s v="CHO-FUD-51000"/>
    <x v="4"/>
    <x v="17"/>
    <n v="5"/>
    <n v="12"/>
    <n v="6"/>
    <n v="14"/>
    <x v="0"/>
    <s v="Lot's O' Nuts"/>
    <x v="1"/>
  </r>
  <r>
    <s v="US-2021-109890-CHO-TRI-54000"/>
    <d v="2021-07-21T00:00:00"/>
    <d v="2021-08-06T00:00:00"/>
    <x v="0"/>
    <n v="109890"/>
    <s v="United States"/>
    <x v="161"/>
    <x v="45"/>
    <n v="68104"/>
    <x v="0"/>
    <x v="0"/>
    <s v="CHO-TRI-54000"/>
    <x v="1"/>
    <x v="1"/>
    <n v="2"/>
    <n v="4.9000000000000004"/>
    <n v="2.6"/>
    <n v="16"/>
    <x v="0"/>
    <s v="Wicked Choccy's"/>
    <x v="0"/>
  </r>
  <r>
    <s v="US-2021-122679-CHO-TRI-54000"/>
    <d v="2021-07-22T00:00:00"/>
    <d v="2021-08-07T00:00:00"/>
    <x v="0"/>
    <n v="122679"/>
    <s v="United States"/>
    <x v="4"/>
    <x v="4"/>
    <n v="90008"/>
    <x v="0"/>
    <x v="3"/>
    <s v="CHO-TRI-54000"/>
    <x v="1"/>
    <x v="18"/>
    <n v="6"/>
    <n v="14.7"/>
    <n v="7.8"/>
    <n v="16"/>
    <x v="0"/>
    <s v="Wicked Choccy's"/>
    <x v="0"/>
  </r>
  <r>
    <s v="US-2021-127691-CHO-FUD-51000"/>
    <d v="2021-07-22T00:00:00"/>
    <d v="2021-08-06T00:00:00"/>
    <x v="0"/>
    <n v="127691"/>
    <s v="United States"/>
    <x v="26"/>
    <x v="21"/>
    <n v="10024"/>
    <x v="0"/>
    <x v="1"/>
    <s v="CHO-FUD-51000"/>
    <x v="4"/>
    <x v="9"/>
    <n v="2"/>
    <n v="4.8"/>
    <n v="2.4"/>
    <n v="15"/>
    <x v="0"/>
    <s v="Lot's O' Nuts"/>
    <x v="1"/>
  </r>
  <r>
    <s v="US-2021-127691-CHO-TRI-54000"/>
    <d v="2021-07-22T00:00:00"/>
    <d v="2021-08-06T00:00:00"/>
    <x v="0"/>
    <n v="127691"/>
    <s v="United States"/>
    <x v="26"/>
    <x v="21"/>
    <n v="10024"/>
    <x v="0"/>
    <x v="1"/>
    <s v="CHO-TRI-54000"/>
    <x v="1"/>
    <x v="1"/>
    <n v="2"/>
    <n v="4.9000000000000004"/>
    <n v="2.6"/>
    <n v="15"/>
    <x v="0"/>
    <s v="Wicked Choccy's"/>
    <x v="0"/>
  </r>
  <r>
    <s v="US-2021-164644-CHO-MIL-31000"/>
    <d v="2021-07-22T00:00:00"/>
    <d v="2021-08-03T00:00:00"/>
    <x v="2"/>
    <n v="164644"/>
    <s v="United States"/>
    <x v="0"/>
    <x v="0"/>
    <n v="77095"/>
    <x v="0"/>
    <x v="0"/>
    <s v="CHO-MIL-31000"/>
    <x v="0"/>
    <x v="11"/>
    <n v="1"/>
    <n v="2.11"/>
    <n v="1.1399999999999999"/>
    <n v="12"/>
    <x v="0"/>
    <s v="Wicked Choccy's"/>
    <x v="0"/>
  </r>
  <r>
    <s v="US-2021-117464-CHO-NUT-13000"/>
    <d v="2021-07-22T00:00:00"/>
    <d v="2021-08-03T00:00:00"/>
    <x v="2"/>
    <n v="117464"/>
    <s v="United States"/>
    <x v="10"/>
    <x v="4"/>
    <n v="94122"/>
    <x v="0"/>
    <x v="3"/>
    <s v="CHO-NUT-13000"/>
    <x v="2"/>
    <x v="2"/>
    <n v="3"/>
    <n v="7.47"/>
    <n v="3"/>
    <n v="12"/>
    <x v="0"/>
    <s v="Lot's O' Nuts"/>
    <x v="1"/>
  </r>
  <r>
    <s v="US-2021-117464-CHO-MIL-31000"/>
    <d v="2021-07-22T00:00:00"/>
    <d v="2021-08-03T00:00:00"/>
    <x v="2"/>
    <n v="117464"/>
    <s v="United States"/>
    <x v="10"/>
    <x v="4"/>
    <n v="94122"/>
    <x v="0"/>
    <x v="3"/>
    <s v="CHO-MIL-31000"/>
    <x v="0"/>
    <x v="5"/>
    <n v="3"/>
    <n v="6.33"/>
    <n v="3.42"/>
    <n v="12"/>
    <x v="0"/>
    <s v="Wicked Choccy's"/>
    <x v="0"/>
  </r>
  <r>
    <s v="US-2021-103058-CHO-TRI-54000"/>
    <d v="2021-07-23T00:00:00"/>
    <d v="2021-08-03T00:00:00"/>
    <x v="1"/>
    <n v="103058"/>
    <s v="United States"/>
    <x v="26"/>
    <x v="21"/>
    <n v="10011"/>
    <x v="0"/>
    <x v="1"/>
    <s v="CHO-TRI-54000"/>
    <x v="1"/>
    <x v="1"/>
    <n v="2"/>
    <n v="4.9000000000000004"/>
    <n v="2.6"/>
    <n v="11"/>
    <x v="0"/>
    <s v="Wicked Choccy's"/>
    <x v="0"/>
  </r>
  <r>
    <s v="US-2021-119137-CHO-MIL-31000"/>
    <d v="2021-07-23T00:00:00"/>
    <d v="2021-08-06T00:00:00"/>
    <x v="0"/>
    <n v="119137"/>
    <s v="United States"/>
    <x v="70"/>
    <x v="12"/>
    <n v="85705"/>
    <x v="0"/>
    <x v="3"/>
    <s v="CHO-MIL-31000"/>
    <x v="0"/>
    <x v="11"/>
    <n v="1"/>
    <n v="2.11"/>
    <n v="1.1399999999999999"/>
    <n v="14"/>
    <x v="0"/>
    <s v="Wicked Choccy's"/>
    <x v="0"/>
  </r>
  <r>
    <s v="US-2021-119137-CHO-SCR-58000"/>
    <d v="2021-07-23T00:00:00"/>
    <d v="2021-08-06T00:00:00"/>
    <x v="0"/>
    <n v="119137"/>
    <s v="United States"/>
    <x v="70"/>
    <x v="12"/>
    <n v="85705"/>
    <x v="0"/>
    <x v="3"/>
    <s v="CHO-SCR-58000"/>
    <x v="3"/>
    <x v="17"/>
    <n v="5"/>
    <n v="12.5"/>
    <n v="5.5"/>
    <n v="14"/>
    <x v="0"/>
    <s v="Lot's O' Nuts"/>
    <x v="1"/>
  </r>
  <r>
    <s v="US-2021-119137-CHO-NUT-13000"/>
    <d v="2021-07-23T00:00:00"/>
    <d v="2021-08-06T00:00:00"/>
    <x v="0"/>
    <n v="119137"/>
    <s v="United States"/>
    <x v="70"/>
    <x v="12"/>
    <n v="85705"/>
    <x v="0"/>
    <x v="3"/>
    <s v="CHO-NUT-13000"/>
    <x v="2"/>
    <x v="33"/>
    <n v="8"/>
    <n v="19.920000000000002"/>
    <n v="8"/>
    <n v="14"/>
    <x v="0"/>
    <s v="Lot's O' Nuts"/>
    <x v="1"/>
  </r>
  <r>
    <s v="US-2021-145254-CHO-FUD-51000"/>
    <d v="2021-07-23T00:00:00"/>
    <d v="2021-08-06T00:00:00"/>
    <x v="0"/>
    <n v="145254"/>
    <s v="United States"/>
    <x v="10"/>
    <x v="4"/>
    <n v="94122"/>
    <x v="0"/>
    <x v="3"/>
    <s v="CHO-FUD-51000"/>
    <x v="4"/>
    <x v="17"/>
    <n v="5"/>
    <n v="12"/>
    <n v="6"/>
    <n v="14"/>
    <x v="0"/>
    <s v="Lot's O' Nuts"/>
    <x v="1"/>
  </r>
  <r>
    <s v="US-2021-145254-CHO-MIL-31000"/>
    <d v="2021-07-23T00:00:00"/>
    <d v="2021-08-06T00:00:00"/>
    <x v="0"/>
    <n v="145254"/>
    <s v="United States"/>
    <x v="10"/>
    <x v="4"/>
    <n v="94122"/>
    <x v="0"/>
    <x v="3"/>
    <s v="CHO-MIL-31000"/>
    <x v="0"/>
    <x v="5"/>
    <n v="3"/>
    <n v="6.33"/>
    <n v="3.42"/>
    <n v="14"/>
    <x v="0"/>
    <s v="Wicked Choccy's"/>
    <x v="0"/>
  </r>
  <r>
    <s v="US-2021-145254-CHO-SCR-58000"/>
    <d v="2021-07-23T00:00:00"/>
    <d v="2021-08-06T00:00:00"/>
    <x v="0"/>
    <n v="145254"/>
    <s v="United States"/>
    <x v="10"/>
    <x v="4"/>
    <n v="94122"/>
    <x v="0"/>
    <x v="3"/>
    <s v="CHO-SCR-58000"/>
    <x v="3"/>
    <x v="3"/>
    <n v="3"/>
    <n v="7.5"/>
    <n v="3.3"/>
    <n v="14"/>
    <x v="0"/>
    <s v="Lot's O' Nuts"/>
    <x v="1"/>
  </r>
  <r>
    <s v="US-2021-143917-CHO-TRI-54000"/>
    <d v="2021-07-25T00:00:00"/>
    <d v="2021-08-06T00:00:00"/>
    <x v="2"/>
    <n v="143917"/>
    <s v="United States"/>
    <x v="10"/>
    <x v="4"/>
    <n v="94122"/>
    <x v="0"/>
    <x v="3"/>
    <s v="CHO-TRI-54000"/>
    <x v="1"/>
    <x v="50"/>
    <n v="8"/>
    <n v="19.600000000000001"/>
    <n v="10.4"/>
    <n v="12"/>
    <x v="0"/>
    <s v="Wicked Choccy's"/>
    <x v="0"/>
  </r>
  <r>
    <s v="US-2021-143917-CHO-NUT-13000"/>
    <d v="2021-07-25T00:00:00"/>
    <d v="2021-08-06T00:00:00"/>
    <x v="2"/>
    <n v="143917"/>
    <s v="United States"/>
    <x v="10"/>
    <x v="4"/>
    <n v="94122"/>
    <x v="0"/>
    <x v="3"/>
    <s v="CHO-NUT-13000"/>
    <x v="2"/>
    <x v="13"/>
    <n v="5"/>
    <n v="12.45"/>
    <n v="5"/>
    <n v="12"/>
    <x v="0"/>
    <s v="Lot's O' Nuts"/>
    <x v="1"/>
  </r>
  <r>
    <s v="US-2021-146528-CHO-FUD-51000"/>
    <d v="2021-07-25T00:00:00"/>
    <d v="2021-08-06T00:00:00"/>
    <x v="2"/>
    <n v="146528"/>
    <s v="United States"/>
    <x v="4"/>
    <x v="4"/>
    <n v="90045"/>
    <x v="0"/>
    <x v="3"/>
    <s v="CHO-FUD-51000"/>
    <x v="4"/>
    <x v="25"/>
    <n v="1"/>
    <n v="2.4"/>
    <n v="1.2"/>
    <n v="12"/>
    <x v="0"/>
    <s v="Lot's O' Nuts"/>
    <x v="1"/>
  </r>
  <r>
    <s v="US-2021-146528-CHO-MIL-31000"/>
    <d v="2021-07-25T00:00:00"/>
    <d v="2021-08-06T00:00:00"/>
    <x v="2"/>
    <n v="146528"/>
    <s v="United States"/>
    <x v="4"/>
    <x v="4"/>
    <n v="90045"/>
    <x v="0"/>
    <x v="3"/>
    <s v="CHO-MIL-31000"/>
    <x v="0"/>
    <x v="8"/>
    <n v="4"/>
    <n v="8.44"/>
    <n v="4.5599999999999996"/>
    <n v="12"/>
    <x v="0"/>
    <s v="Wicked Choccy's"/>
    <x v="0"/>
  </r>
  <r>
    <s v="US-2021-155894-CHO-SCR-58000"/>
    <d v="2021-07-26T00:00:00"/>
    <d v="2021-08-09T00:00:00"/>
    <x v="2"/>
    <n v="155894"/>
    <s v="United States"/>
    <x v="40"/>
    <x v="1"/>
    <n v="60623"/>
    <x v="0"/>
    <x v="0"/>
    <s v="CHO-SCR-58000"/>
    <x v="3"/>
    <x v="3"/>
    <n v="3"/>
    <n v="7.5"/>
    <n v="3.3"/>
    <n v="14"/>
    <x v="0"/>
    <s v="Lot's O' Nuts"/>
    <x v="1"/>
  </r>
  <r>
    <s v="US-2021-159121-CHO-MIL-31000"/>
    <d v="2021-07-26T00:00:00"/>
    <d v="2021-08-11T00:00:00"/>
    <x v="0"/>
    <n v="159121"/>
    <s v="United States"/>
    <x v="162"/>
    <x v="29"/>
    <n v="84020"/>
    <x v="0"/>
    <x v="3"/>
    <s v="CHO-MIL-31000"/>
    <x v="0"/>
    <x v="38"/>
    <n v="7"/>
    <n v="14.77"/>
    <n v="7.98"/>
    <n v="16"/>
    <x v="0"/>
    <s v="Wicked Choccy's"/>
    <x v="0"/>
  </r>
  <r>
    <s v="US-2021-126760-CHO-TRI-54000"/>
    <d v="2021-07-26T00:00:00"/>
    <d v="2021-08-12T00:00:00"/>
    <x v="0"/>
    <n v="126760"/>
    <s v="United States"/>
    <x v="36"/>
    <x v="18"/>
    <n v="89031"/>
    <x v="0"/>
    <x v="3"/>
    <s v="CHO-TRI-54000"/>
    <x v="1"/>
    <x v="4"/>
    <n v="3"/>
    <n v="7.35"/>
    <n v="3.9"/>
    <n v="17"/>
    <x v="0"/>
    <s v="Wicked Choccy's"/>
    <x v="0"/>
  </r>
  <r>
    <s v="US-2021-126760-CHO-NUT-13000"/>
    <d v="2021-07-26T00:00:00"/>
    <d v="2021-08-12T00:00:00"/>
    <x v="0"/>
    <n v="126760"/>
    <s v="United States"/>
    <x v="36"/>
    <x v="18"/>
    <n v="89031"/>
    <x v="0"/>
    <x v="3"/>
    <s v="CHO-NUT-13000"/>
    <x v="2"/>
    <x v="48"/>
    <n v="9"/>
    <n v="22.41"/>
    <n v="9"/>
    <n v="17"/>
    <x v="0"/>
    <s v="Lot's O' Nuts"/>
    <x v="1"/>
  </r>
  <r>
    <s v="US-2021-126760-CHO-FUD-51000"/>
    <d v="2021-07-26T00:00:00"/>
    <d v="2021-08-12T00:00:00"/>
    <x v="0"/>
    <n v="126760"/>
    <s v="United States"/>
    <x v="36"/>
    <x v="18"/>
    <n v="89031"/>
    <x v="0"/>
    <x v="3"/>
    <s v="CHO-FUD-51000"/>
    <x v="4"/>
    <x v="3"/>
    <n v="3"/>
    <n v="7.2"/>
    <n v="3.6"/>
    <n v="17"/>
    <x v="0"/>
    <s v="Lot's O' Nuts"/>
    <x v="1"/>
  </r>
  <r>
    <s v="US-2021-169019-CHO-FUD-51000"/>
    <d v="2021-07-26T00:00:00"/>
    <d v="2021-08-09T00:00:00"/>
    <x v="0"/>
    <n v="169019"/>
    <s v="United States"/>
    <x v="109"/>
    <x v="0"/>
    <n v="78207"/>
    <x v="0"/>
    <x v="0"/>
    <s v="CHO-FUD-51000"/>
    <x v="4"/>
    <x v="3"/>
    <n v="3"/>
    <n v="7.2"/>
    <n v="3.6"/>
    <n v="14"/>
    <x v="0"/>
    <s v="Lot's O' Nuts"/>
    <x v="1"/>
  </r>
  <r>
    <s v="US-2021-169019-CHO-SCR-58000"/>
    <d v="2021-07-26T00:00:00"/>
    <d v="2021-08-09T00:00:00"/>
    <x v="0"/>
    <n v="169019"/>
    <s v="United States"/>
    <x v="109"/>
    <x v="0"/>
    <n v="78207"/>
    <x v="0"/>
    <x v="0"/>
    <s v="CHO-SCR-58000"/>
    <x v="3"/>
    <x v="9"/>
    <n v="2"/>
    <n v="5"/>
    <n v="2.2000000000000002"/>
    <n v="14"/>
    <x v="0"/>
    <s v="Lot's O' Nuts"/>
    <x v="1"/>
  </r>
  <r>
    <s v="US-2021-169019-CHO-NUT-13000"/>
    <d v="2021-07-26T00:00:00"/>
    <d v="2021-08-09T00:00:00"/>
    <x v="0"/>
    <n v="169019"/>
    <s v="United States"/>
    <x v="109"/>
    <x v="0"/>
    <n v="78207"/>
    <x v="0"/>
    <x v="0"/>
    <s v="CHO-NUT-13000"/>
    <x v="2"/>
    <x v="19"/>
    <n v="4"/>
    <n v="9.9600000000000009"/>
    <n v="4"/>
    <n v="14"/>
    <x v="0"/>
    <s v="Lot's O' Nuts"/>
    <x v="1"/>
  </r>
  <r>
    <s v="US-2021-116190-CHO-NUT-13000"/>
    <d v="2021-07-26T00:00:00"/>
    <d v="2021-08-11T00:00:00"/>
    <x v="0"/>
    <n v="116190"/>
    <s v="United States"/>
    <x v="163"/>
    <x v="3"/>
    <n v="30318"/>
    <x v="0"/>
    <x v="2"/>
    <s v="CHO-NUT-13000"/>
    <x v="2"/>
    <x v="7"/>
    <n v="2"/>
    <n v="4.9800000000000004"/>
    <n v="2"/>
    <n v="16"/>
    <x v="0"/>
    <s v="Lot's O' Nuts"/>
    <x v="1"/>
  </r>
  <r>
    <s v="US-2021-116190-CHO-SCR-58000"/>
    <d v="2021-07-26T00:00:00"/>
    <d v="2021-08-11T00:00:00"/>
    <x v="0"/>
    <n v="116190"/>
    <s v="United States"/>
    <x v="163"/>
    <x v="3"/>
    <n v="30318"/>
    <x v="0"/>
    <x v="2"/>
    <s v="CHO-SCR-58000"/>
    <x v="3"/>
    <x v="3"/>
    <n v="3"/>
    <n v="7.5"/>
    <n v="3.3"/>
    <n v="16"/>
    <x v="0"/>
    <s v="Lot's O' Nuts"/>
    <x v="1"/>
  </r>
  <r>
    <s v="US-2021-150126-OTH-GUM-21000"/>
    <d v="2021-07-27T00:00:00"/>
    <d v="2021-08-12T00:00:00"/>
    <x v="0"/>
    <n v="150126"/>
    <s v="United States"/>
    <x v="26"/>
    <x v="21"/>
    <n v="10035"/>
    <x v="1"/>
    <x v="1"/>
    <s v="OTH-GUM-21000"/>
    <x v="5"/>
    <x v="54"/>
    <n v="11"/>
    <n v="7.15"/>
    <n v="6.6"/>
    <n v="16"/>
    <x v="0"/>
    <s v="Secret Factory"/>
    <x v="2"/>
  </r>
  <r>
    <s v="US-2021-169642-CHO-TRI-54000"/>
    <d v="2021-07-27T00:00:00"/>
    <d v="2021-08-09T00:00:00"/>
    <x v="2"/>
    <n v="169642"/>
    <s v="United States"/>
    <x v="4"/>
    <x v="4"/>
    <n v="90036"/>
    <x v="0"/>
    <x v="3"/>
    <s v="CHO-TRI-54000"/>
    <x v="1"/>
    <x v="1"/>
    <n v="2"/>
    <n v="4.9000000000000004"/>
    <n v="2.6"/>
    <n v="13"/>
    <x v="0"/>
    <s v="Wicked Choccy's"/>
    <x v="0"/>
  </r>
  <r>
    <s v="US-2021-124709-CHO-FUD-51000"/>
    <d v="2021-07-27T00:00:00"/>
    <d v="2021-08-08T00:00:00"/>
    <x v="2"/>
    <n v="124709"/>
    <s v="United States"/>
    <x v="10"/>
    <x v="4"/>
    <n v="94122"/>
    <x v="0"/>
    <x v="3"/>
    <s v="CHO-FUD-51000"/>
    <x v="4"/>
    <x v="9"/>
    <n v="2"/>
    <n v="4.8"/>
    <n v="2.4"/>
    <n v="12"/>
    <x v="0"/>
    <s v="Lot's O' Nuts"/>
    <x v="1"/>
  </r>
  <r>
    <s v="US-2021-131541-CHO-NUT-13000"/>
    <d v="2021-07-28T00:00:00"/>
    <d v="2021-08-07T00:00:00"/>
    <x v="3"/>
    <n v="131541"/>
    <s v="United States"/>
    <x v="164"/>
    <x v="17"/>
    <n v="32712"/>
    <x v="0"/>
    <x v="2"/>
    <s v="CHO-NUT-13000"/>
    <x v="2"/>
    <x v="15"/>
    <n v="6"/>
    <n v="14.94"/>
    <n v="6"/>
    <n v="10"/>
    <x v="0"/>
    <s v="Lot's O' Nuts"/>
    <x v="1"/>
  </r>
  <r>
    <s v="US-2021-131541-CHO-MIL-31000"/>
    <d v="2021-07-28T00:00:00"/>
    <d v="2021-08-07T00:00:00"/>
    <x v="3"/>
    <n v="131541"/>
    <s v="United States"/>
    <x v="164"/>
    <x v="17"/>
    <n v="32712"/>
    <x v="0"/>
    <x v="2"/>
    <s v="CHO-MIL-31000"/>
    <x v="0"/>
    <x v="38"/>
    <n v="7"/>
    <n v="14.77"/>
    <n v="7.98"/>
    <n v="10"/>
    <x v="0"/>
    <s v="Wicked Choccy's"/>
    <x v="0"/>
  </r>
  <r>
    <s v="US-2021-131541-CHO-SCR-58000"/>
    <d v="2021-07-28T00:00:00"/>
    <d v="2021-08-07T00:00:00"/>
    <x v="3"/>
    <n v="131541"/>
    <s v="United States"/>
    <x v="164"/>
    <x v="17"/>
    <n v="32712"/>
    <x v="0"/>
    <x v="2"/>
    <s v="CHO-SCR-58000"/>
    <x v="3"/>
    <x v="17"/>
    <n v="5"/>
    <n v="12.5"/>
    <n v="5.5"/>
    <n v="10"/>
    <x v="0"/>
    <s v="Lot's O' Nuts"/>
    <x v="1"/>
  </r>
  <r>
    <s v="US-2021-111192-CHO-SCR-58000"/>
    <d v="2021-07-30T00:00:00"/>
    <d v="2021-08-15T00:00:00"/>
    <x v="0"/>
    <n v="111192"/>
    <s v="United States"/>
    <x v="31"/>
    <x v="23"/>
    <n v="98103"/>
    <x v="0"/>
    <x v="3"/>
    <s v="CHO-SCR-58000"/>
    <x v="3"/>
    <x v="44"/>
    <n v="8"/>
    <n v="20"/>
    <n v="8.8000000000000007"/>
    <n v="16"/>
    <x v="0"/>
    <s v="Lot's O' Nuts"/>
    <x v="1"/>
  </r>
  <r>
    <s v="US-2021-162684-CHO-FUD-51000"/>
    <d v="2021-08-01T00:00:00"/>
    <d v="2021-08-16T00:00:00"/>
    <x v="0"/>
    <n v="162684"/>
    <s v="United States"/>
    <x v="2"/>
    <x v="2"/>
    <n v="19120"/>
    <x v="0"/>
    <x v="1"/>
    <s v="CHO-FUD-51000"/>
    <x v="4"/>
    <x v="9"/>
    <n v="2"/>
    <n v="4.8"/>
    <n v="2.4"/>
    <n v="15"/>
    <x v="0"/>
    <s v="Lot's O' Nuts"/>
    <x v="1"/>
  </r>
  <r>
    <s v="US-2021-117345-CHO-SCR-58000"/>
    <d v="2021-08-01T00:00:00"/>
    <d v="2021-08-15T00:00:00"/>
    <x v="0"/>
    <n v="117345"/>
    <s v="United States"/>
    <x v="165"/>
    <x v="26"/>
    <n v="28205"/>
    <x v="0"/>
    <x v="2"/>
    <s v="CHO-SCR-58000"/>
    <x v="3"/>
    <x v="31"/>
    <n v="4"/>
    <n v="10"/>
    <n v="4.4000000000000004"/>
    <n v="14"/>
    <x v="0"/>
    <s v="Lot's O' Nuts"/>
    <x v="1"/>
  </r>
  <r>
    <s v="US-2021-117345-CHO-TRI-54000"/>
    <d v="2021-08-01T00:00:00"/>
    <d v="2021-08-15T00:00:00"/>
    <x v="0"/>
    <n v="117345"/>
    <s v="United States"/>
    <x v="165"/>
    <x v="26"/>
    <n v="28205"/>
    <x v="0"/>
    <x v="2"/>
    <s v="CHO-TRI-54000"/>
    <x v="1"/>
    <x v="28"/>
    <n v="1"/>
    <n v="2.4500000000000002"/>
    <n v="1.3"/>
    <n v="14"/>
    <x v="0"/>
    <s v="Wicked Choccy's"/>
    <x v="0"/>
  </r>
  <r>
    <s v="US-2021-117345-CHO-FUD-51000"/>
    <d v="2021-08-01T00:00:00"/>
    <d v="2021-08-15T00:00:00"/>
    <x v="0"/>
    <n v="117345"/>
    <s v="United States"/>
    <x v="165"/>
    <x v="26"/>
    <n v="28205"/>
    <x v="0"/>
    <x v="2"/>
    <s v="CHO-FUD-51000"/>
    <x v="4"/>
    <x v="9"/>
    <n v="2"/>
    <n v="4.8"/>
    <n v="2.4"/>
    <n v="14"/>
    <x v="0"/>
    <s v="Lot's O' Nuts"/>
    <x v="1"/>
  </r>
  <r>
    <s v="US-2021-152296-CHO-SCR-58000"/>
    <d v="2021-08-01T00:00:00"/>
    <d v="2021-08-13T00:00:00"/>
    <x v="1"/>
    <n v="152296"/>
    <s v="United States"/>
    <x v="10"/>
    <x v="4"/>
    <n v="94122"/>
    <x v="0"/>
    <x v="3"/>
    <s v="CHO-SCR-58000"/>
    <x v="3"/>
    <x v="3"/>
    <n v="3"/>
    <n v="7.5"/>
    <n v="3.3"/>
    <n v="12"/>
    <x v="0"/>
    <s v="Lot's O' Nuts"/>
    <x v="1"/>
  </r>
  <r>
    <s v="US-2021-106299-CHO-TRI-54000"/>
    <d v="2021-08-02T00:00:00"/>
    <d v="2021-08-18T00:00:00"/>
    <x v="0"/>
    <n v="106299"/>
    <s v="United States"/>
    <x v="8"/>
    <x v="25"/>
    <n v="65807"/>
    <x v="0"/>
    <x v="0"/>
    <s v="CHO-TRI-54000"/>
    <x v="1"/>
    <x v="20"/>
    <n v="5"/>
    <n v="12.25"/>
    <n v="6.5"/>
    <n v="16"/>
    <x v="0"/>
    <s v="Wicked Choccy's"/>
    <x v="0"/>
  </r>
  <r>
    <s v="US-2021-106299-CHO-SCR-58000"/>
    <d v="2021-08-02T00:00:00"/>
    <d v="2021-08-18T00:00:00"/>
    <x v="0"/>
    <n v="106299"/>
    <s v="United States"/>
    <x v="8"/>
    <x v="25"/>
    <n v="65807"/>
    <x v="0"/>
    <x v="0"/>
    <s v="CHO-SCR-58000"/>
    <x v="3"/>
    <x v="9"/>
    <n v="2"/>
    <n v="5"/>
    <n v="2.2000000000000002"/>
    <n v="16"/>
    <x v="0"/>
    <s v="Lot's O' Nuts"/>
    <x v="1"/>
  </r>
  <r>
    <s v="US-2021-106299-CHO-MIL-31000"/>
    <d v="2021-08-02T00:00:00"/>
    <d v="2021-08-18T00:00:00"/>
    <x v="0"/>
    <n v="106299"/>
    <s v="United States"/>
    <x v="8"/>
    <x v="25"/>
    <n v="65807"/>
    <x v="0"/>
    <x v="0"/>
    <s v="CHO-MIL-31000"/>
    <x v="0"/>
    <x v="0"/>
    <n v="2"/>
    <n v="4.22"/>
    <n v="2.2799999999999998"/>
    <n v="16"/>
    <x v="0"/>
    <s v="Wicked Choccy's"/>
    <x v="0"/>
  </r>
  <r>
    <s v="US-2021-125612-CHO-SCR-58000"/>
    <d v="2021-08-03T00:00:00"/>
    <d v="2021-08-18T00:00:00"/>
    <x v="0"/>
    <n v="125612"/>
    <s v="United States"/>
    <x v="26"/>
    <x v="21"/>
    <n v="10035"/>
    <x v="0"/>
    <x v="1"/>
    <s v="CHO-SCR-58000"/>
    <x v="3"/>
    <x v="9"/>
    <n v="2"/>
    <n v="5"/>
    <n v="2.2000000000000002"/>
    <n v="15"/>
    <x v="0"/>
    <s v="Lot's O' Nuts"/>
    <x v="1"/>
  </r>
  <r>
    <s v="US-2021-125612-CHO-FUD-51000"/>
    <d v="2021-08-03T00:00:00"/>
    <d v="2021-08-18T00:00:00"/>
    <x v="0"/>
    <n v="125612"/>
    <s v="United States"/>
    <x v="26"/>
    <x v="21"/>
    <n v="10035"/>
    <x v="0"/>
    <x v="1"/>
    <s v="CHO-FUD-51000"/>
    <x v="4"/>
    <x v="9"/>
    <n v="2"/>
    <n v="4.8"/>
    <n v="2.4"/>
    <n v="15"/>
    <x v="0"/>
    <s v="Lot's O' Nuts"/>
    <x v="1"/>
  </r>
  <r>
    <s v="US-2021-133690-CHO-MIL-31000"/>
    <d v="2021-08-03T00:00:00"/>
    <d v="2021-08-15T00:00:00"/>
    <x v="1"/>
    <n v="133690"/>
    <s v="United States"/>
    <x v="54"/>
    <x v="27"/>
    <n v="80219"/>
    <x v="0"/>
    <x v="3"/>
    <s v="CHO-MIL-31000"/>
    <x v="0"/>
    <x v="0"/>
    <n v="2"/>
    <n v="4.22"/>
    <n v="2.2799999999999998"/>
    <n v="12"/>
    <x v="0"/>
    <s v="Wicked Choccy's"/>
    <x v="0"/>
  </r>
  <r>
    <s v="US-2021-128986-CHO-NUT-13000"/>
    <d v="2021-08-03T00:00:00"/>
    <d v="2021-08-15T00:00:00"/>
    <x v="2"/>
    <n v="128986"/>
    <s v="United States"/>
    <x v="89"/>
    <x v="12"/>
    <n v="85301"/>
    <x v="0"/>
    <x v="3"/>
    <s v="CHO-NUT-13000"/>
    <x v="2"/>
    <x v="2"/>
    <n v="3"/>
    <n v="7.47"/>
    <n v="3"/>
    <n v="12"/>
    <x v="0"/>
    <s v="Lot's O' Nuts"/>
    <x v="1"/>
  </r>
  <r>
    <s v="US-2021-134215-CHO-MIL-31000"/>
    <d v="2021-08-04T00:00:00"/>
    <d v="2021-08-18T00:00:00"/>
    <x v="0"/>
    <n v="134215"/>
    <s v="United States"/>
    <x v="166"/>
    <x v="46"/>
    <n v="4401"/>
    <x v="0"/>
    <x v="1"/>
    <s v="CHO-MIL-31000"/>
    <x v="0"/>
    <x v="0"/>
    <n v="2"/>
    <n v="4.22"/>
    <n v="2.2799999999999998"/>
    <n v="14"/>
    <x v="0"/>
    <s v="Wicked Choccy's"/>
    <x v="0"/>
  </r>
  <r>
    <s v="US-2021-134215-CHO-TRI-54000"/>
    <d v="2021-08-04T00:00:00"/>
    <d v="2021-08-18T00:00:00"/>
    <x v="0"/>
    <n v="134215"/>
    <s v="United States"/>
    <x v="166"/>
    <x v="46"/>
    <n v="4401"/>
    <x v="0"/>
    <x v="1"/>
    <s v="CHO-TRI-54000"/>
    <x v="1"/>
    <x v="55"/>
    <n v="13"/>
    <n v="31.85"/>
    <n v="16.899999999999999"/>
    <n v="14"/>
    <x v="0"/>
    <s v="Wicked Choccy's"/>
    <x v="0"/>
  </r>
  <r>
    <s v="US-2021-134215-CHO-FUD-51000"/>
    <d v="2021-08-04T00:00:00"/>
    <d v="2021-08-18T00:00:00"/>
    <x v="0"/>
    <n v="134215"/>
    <s v="United States"/>
    <x v="166"/>
    <x v="46"/>
    <n v="4401"/>
    <x v="0"/>
    <x v="1"/>
    <s v="CHO-FUD-51000"/>
    <x v="4"/>
    <x v="6"/>
    <n v="9"/>
    <n v="21.6"/>
    <n v="10.8"/>
    <n v="14"/>
    <x v="0"/>
    <s v="Lot's O' Nuts"/>
    <x v="1"/>
  </r>
  <r>
    <s v="US-2021-126361-CHO-NUT-13000"/>
    <d v="2021-08-04T00:00:00"/>
    <d v="2021-08-19T00:00:00"/>
    <x v="2"/>
    <n v="126361"/>
    <s v="United States"/>
    <x v="167"/>
    <x v="29"/>
    <n v="84062"/>
    <x v="0"/>
    <x v="3"/>
    <s v="CHO-NUT-13000"/>
    <x v="2"/>
    <x v="2"/>
    <n v="3"/>
    <n v="7.47"/>
    <n v="3"/>
    <n v="15"/>
    <x v="0"/>
    <s v="Lot's O' Nuts"/>
    <x v="1"/>
  </r>
  <r>
    <s v="US-2021-126361-CHO-SCR-58000"/>
    <d v="2021-08-04T00:00:00"/>
    <d v="2021-08-19T00:00:00"/>
    <x v="2"/>
    <n v="126361"/>
    <s v="United States"/>
    <x v="167"/>
    <x v="29"/>
    <n v="84062"/>
    <x v="0"/>
    <x v="3"/>
    <s v="CHO-SCR-58000"/>
    <x v="3"/>
    <x v="17"/>
    <n v="5"/>
    <n v="12.5"/>
    <n v="5.5"/>
    <n v="15"/>
    <x v="0"/>
    <s v="Lot's O' Nuts"/>
    <x v="1"/>
  </r>
  <r>
    <s v="US-2021-126361-CHO-TRI-54000"/>
    <d v="2021-08-04T00:00:00"/>
    <d v="2021-08-19T00:00:00"/>
    <x v="2"/>
    <n v="126361"/>
    <s v="United States"/>
    <x v="167"/>
    <x v="29"/>
    <n v="84062"/>
    <x v="0"/>
    <x v="3"/>
    <s v="CHO-TRI-54000"/>
    <x v="1"/>
    <x v="28"/>
    <n v="1"/>
    <n v="2.4500000000000002"/>
    <n v="1.3"/>
    <n v="15"/>
    <x v="0"/>
    <s v="Wicked Choccy's"/>
    <x v="0"/>
  </r>
  <r>
    <s v="US-2021-126361-CHO-FUD-51000"/>
    <d v="2021-08-04T00:00:00"/>
    <d v="2021-08-19T00:00:00"/>
    <x v="2"/>
    <n v="126361"/>
    <s v="United States"/>
    <x v="167"/>
    <x v="29"/>
    <n v="84062"/>
    <x v="0"/>
    <x v="3"/>
    <s v="CHO-FUD-51000"/>
    <x v="4"/>
    <x v="17"/>
    <n v="5"/>
    <n v="12"/>
    <n v="6"/>
    <n v="15"/>
    <x v="0"/>
    <s v="Lot's O' Nuts"/>
    <x v="1"/>
  </r>
  <r>
    <s v="US-2021-126361-CHO-MIL-31000"/>
    <d v="2021-08-04T00:00:00"/>
    <d v="2021-08-19T00:00:00"/>
    <x v="2"/>
    <n v="126361"/>
    <s v="United States"/>
    <x v="167"/>
    <x v="29"/>
    <n v="84062"/>
    <x v="0"/>
    <x v="3"/>
    <s v="CHO-MIL-31000"/>
    <x v="0"/>
    <x v="23"/>
    <n v="5"/>
    <n v="10.55"/>
    <n v="5.7"/>
    <n v="15"/>
    <x v="0"/>
    <s v="Wicked Choccy's"/>
    <x v="0"/>
  </r>
  <r>
    <s v="US-2021-118962-CHO-MIL-31000"/>
    <d v="2021-08-05T00:00:00"/>
    <d v="2021-08-19T00:00:00"/>
    <x v="0"/>
    <n v="118962"/>
    <s v="United States"/>
    <x v="4"/>
    <x v="4"/>
    <n v="90004"/>
    <x v="0"/>
    <x v="3"/>
    <s v="CHO-MIL-31000"/>
    <x v="0"/>
    <x v="38"/>
    <n v="7"/>
    <n v="14.77"/>
    <n v="7.98"/>
    <n v="14"/>
    <x v="0"/>
    <s v="Wicked Choccy's"/>
    <x v="0"/>
  </r>
  <r>
    <s v="US-2021-118962-CHO-FUD-51000"/>
    <d v="2021-08-05T00:00:00"/>
    <d v="2021-08-19T00:00:00"/>
    <x v="0"/>
    <n v="118962"/>
    <s v="United States"/>
    <x v="4"/>
    <x v="4"/>
    <n v="90004"/>
    <x v="0"/>
    <x v="3"/>
    <s v="CHO-FUD-51000"/>
    <x v="4"/>
    <x v="3"/>
    <n v="3"/>
    <n v="7.2"/>
    <n v="3.6"/>
    <n v="14"/>
    <x v="0"/>
    <s v="Lot's O' Nuts"/>
    <x v="1"/>
  </r>
  <r>
    <s v="US-2021-124723-CHO-FUD-51000"/>
    <d v="2021-08-05T00:00:00"/>
    <d v="2021-08-22T00:00:00"/>
    <x v="0"/>
    <n v="124723"/>
    <s v="United States"/>
    <x v="168"/>
    <x v="0"/>
    <n v="77590"/>
    <x v="0"/>
    <x v="0"/>
    <s v="CHO-FUD-51000"/>
    <x v="4"/>
    <x v="9"/>
    <n v="2"/>
    <n v="4.8"/>
    <n v="2.4"/>
    <n v="17"/>
    <x v="0"/>
    <s v="Lot's O' Nuts"/>
    <x v="1"/>
  </r>
  <r>
    <s v="US-2021-117968-CHO-SCR-58000"/>
    <d v="2021-08-05T00:00:00"/>
    <d v="2021-08-17T00:00:00"/>
    <x v="2"/>
    <n v="117968"/>
    <s v="United States"/>
    <x v="142"/>
    <x v="39"/>
    <n v="6450"/>
    <x v="0"/>
    <x v="1"/>
    <s v="CHO-SCR-58000"/>
    <x v="3"/>
    <x v="17"/>
    <n v="5"/>
    <n v="12.5"/>
    <n v="5.5"/>
    <n v="12"/>
    <x v="0"/>
    <s v="Lot's O' Nuts"/>
    <x v="1"/>
  </r>
  <r>
    <s v="US-2021-117968-CHO-TRI-54000"/>
    <d v="2021-08-05T00:00:00"/>
    <d v="2021-08-17T00:00:00"/>
    <x v="2"/>
    <n v="117968"/>
    <s v="United States"/>
    <x v="142"/>
    <x v="39"/>
    <n v="6450"/>
    <x v="0"/>
    <x v="1"/>
    <s v="CHO-TRI-54000"/>
    <x v="1"/>
    <x v="4"/>
    <n v="3"/>
    <n v="7.35"/>
    <n v="3.9"/>
    <n v="12"/>
    <x v="0"/>
    <s v="Wicked Choccy's"/>
    <x v="0"/>
  </r>
  <r>
    <s v="US-2021-117968-OTH-KAZ-38000"/>
    <d v="2021-08-05T00:00:00"/>
    <d v="2021-08-17T00:00:00"/>
    <x v="2"/>
    <n v="117968"/>
    <s v="United States"/>
    <x v="142"/>
    <x v="39"/>
    <n v="6450"/>
    <x v="1"/>
    <x v="1"/>
    <s v="OTH-KAZ-38000"/>
    <x v="6"/>
    <x v="0"/>
    <n v="2"/>
    <n v="0.5"/>
    <n v="6"/>
    <n v="12"/>
    <x v="0"/>
    <s v="The Other Factory"/>
    <x v="3"/>
  </r>
  <r>
    <s v="US-2021-110065-OTH-KAZ-38000"/>
    <d v="2021-08-05T00:00:00"/>
    <d v="2021-08-21T00:00:00"/>
    <x v="0"/>
    <n v="110065"/>
    <s v="United States"/>
    <x v="26"/>
    <x v="21"/>
    <n v="10009"/>
    <x v="1"/>
    <x v="1"/>
    <s v="OTH-KAZ-38000"/>
    <x v="6"/>
    <x v="38"/>
    <n v="7"/>
    <n v="1.75"/>
    <n v="21"/>
    <n v="16"/>
    <x v="0"/>
    <s v="The Other Factory"/>
    <x v="3"/>
  </r>
  <r>
    <s v="US-2021-110065-CHO-FUD-51000"/>
    <d v="2021-08-05T00:00:00"/>
    <d v="2021-08-21T00:00:00"/>
    <x v="0"/>
    <n v="110065"/>
    <s v="United States"/>
    <x v="26"/>
    <x v="21"/>
    <n v="10009"/>
    <x v="0"/>
    <x v="1"/>
    <s v="CHO-FUD-51000"/>
    <x v="4"/>
    <x v="25"/>
    <n v="1"/>
    <n v="2.4"/>
    <n v="1.2"/>
    <n v="16"/>
    <x v="0"/>
    <s v="Lot's O' Nuts"/>
    <x v="1"/>
  </r>
  <r>
    <s v="US-2021-150490-CHO-SCR-58000"/>
    <d v="2021-08-05T00:00:00"/>
    <d v="2021-08-21T00:00:00"/>
    <x v="0"/>
    <n v="150490"/>
    <s v="United States"/>
    <x v="10"/>
    <x v="4"/>
    <n v="94122"/>
    <x v="0"/>
    <x v="3"/>
    <s v="CHO-SCR-58000"/>
    <x v="3"/>
    <x v="9"/>
    <n v="2"/>
    <n v="5"/>
    <n v="2.2000000000000002"/>
    <n v="16"/>
    <x v="0"/>
    <s v="Lot's O' Nuts"/>
    <x v="1"/>
  </r>
  <r>
    <s v="US-2021-150490-CHO-FUD-51000"/>
    <d v="2021-08-05T00:00:00"/>
    <d v="2021-08-21T00:00:00"/>
    <x v="0"/>
    <n v="150490"/>
    <s v="United States"/>
    <x v="10"/>
    <x v="4"/>
    <n v="94122"/>
    <x v="0"/>
    <x v="3"/>
    <s v="CHO-FUD-51000"/>
    <x v="4"/>
    <x v="9"/>
    <n v="2"/>
    <n v="4.8"/>
    <n v="2.4"/>
    <n v="16"/>
    <x v="0"/>
    <s v="Lot's O' Nuts"/>
    <x v="1"/>
  </r>
  <r>
    <s v="US-2021-150490-CHO-NUT-13000"/>
    <d v="2021-08-05T00:00:00"/>
    <d v="2021-08-21T00:00:00"/>
    <x v="0"/>
    <n v="150490"/>
    <s v="United States"/>
    <x v="10"/>
    <x v="4"/>
    <n v="94122"/>
    <x v="0"/>
    <x v="3"/>
    <s v="CHO-NUT-13000"/>
    <x v="2"/>
    <x v="22"/>
    <n v="1"/>
    <n v="2.4900000000000002"/>
    <n v="1"/>
    <n v="16"/>
    <x v="0"/>
    <s v="Lot's O' Nuts"/>
    <x v="1"/>
  </r>
  <r>
    <s v="US-2021-115357-CHO-NUT-13000"/>
    <d v="2021-08-06T00:00:00"/>
    <d v="2021-08-21T00:00:00"/>
    <x v="2"/>
    <n v="115357"/>
    <s v="United States"/>
    <x v="37"/>
    <x v="10"/>
    <n v="29203"/>
    <x v="0"/>
    <x v="2"/>
    <s v="CHO-NUT-13000"/>
    <x v="2"/>
    <x v="2"/>
    <n v="3"/>
    <n v="7.47"/>
    <n v="3"/>
    <n v="15"/>
    <x v="0"/>
    <s v="Lot's O' Nuts"/>
    <x v="1"/>
  </r>
  <r>
    <s v="US-2021-137575-CHO-NUT-13000"/>
    <d v="2021-08-06T00:00:00"/>
    <d v="2021-08-21T00:00:00"/>
    <x v="0"/>
    <n v="137575"/>
    <s v="United States"/>
    <x v="26"/>
    <x v="21"/>
    <n v="10035"/>
    <x v="0"/>
    <x v="1"/>
    <s v="CHO-NUT-13000"/>
    <x v="2"/>
    <x v="7"/>
    <n v="2"/>
    <n v="4.9800000000000004"/>
    <n v="2"/>
    <n v="15"/>
    <x v="0"/>
    <s v="Lot's O' Nuts"/>
    <x v="1"/>
  </r>
  <r>
    <s v="CA-2021-129322-CHO-FUD-51000"/>
    <d v="2021-08-08T00:00:00"/>
    <d v="2021-08-20T00:00:00"/>
    <x v="2"/>
    <n v="129322"/>
    <s v="Canada"/>
    <x v="19"/>
    <x v="16"/>
    <s v="M5H"/>
    <x v="0"/>
    <x v="1"/>
    <s v="CHO-FUD-51000"/>
    <x v="4"/>
    <x v="9"/>
    <n v="2"/>
    <n v="4.8"/>
    <n v="2.4"/>
    <n v="12"/>
    <x v="0"/>
    <s v="Lot's O' Nuts"/>
    <x v="1"/>
  </r>
  <r>
    <s v="CA-2021-129322-CHO-SCR-58000"/>
    <d v="2021-08-08T00:00:00"/>
    <d v="2021-08-20T00:00:00"/>
    <x v="2"/>
    <n v="129322"/>
    <s v="Canada"/>
    <x v="19"/>
    <x v="16"/>
    <s v="M5H"/>
    <x v="0"/>
    <x v="1"/>
    <s v="CHO-SCR-58000"/>
    <x v="3"/>
    <x v="9"/>
    <n v="2"/>
    <n v="5"/>
    <n v="2.2000000000000002"/>
    <n v="12"/>
    <x v="0"/>
    <s v="Lot's O' Nuts"/>
    <x v="1"/>
  </r>
  <r>
    <s v="CA-2021-129322-CHO-TRI-54000"/>
    <d v="2021-08-08T00:00:00"/>
    <d v="2021-08-20T00:00:00"/>
    <x v="2"/>
    <n v="129322"/>
    <s v="Canada"/>
    <x v="19"/>
    <x v="16"/>
    <s v="M5H"/>
    <x v="0"/>
    <x v="1"/>
    <s v="CHO-TRI-54000"/>
    <x v="1"/>
    <x v="10"/>
    <n v="7"/>
    <n v="17.149999999999999"/>
    <n v="9.1"/>
    <n v="12"/>
    <x v="0"/>
    <s v="Wicked Choccy's"/>
    <x v="0"/>
  </r>
  <r>
    <s v="US-2021-131450-CHO-MIL-31000"/>
    <d v="2021-08-08T00:00:00"/>
    <d v="2021-08-25T00:00:00"/>
    <x v="0"/>
    <n v="131450"/>
    <s v="United States"/>
    <x v="25"/>
    <x v="4"/>
    <n v="92024"/>
    <x v="0"/>
    <x v="3"/>
    <s v="CHO-MIL-31000"/>
    <x v="0"/>
    <x v="35"/>
    <n v="8"/>
    <n v="16.88"/>
    <n v="9.1199999999999992"/>
    <n v="17"/>
    <x v="0"/>
    <s v="Wicked Choccy's"/>
    <x v="0"/>
  </r>
  <r>
    <s v="US-2021-131450-CHO-TRI-54000"/>
    <d v="2021-08-08T00:00:00"/>
    <d v="2021-08-25T00:00:00"/>
    <x v="0"/>
    <n v="131450"/>
    <s v="United States"/>
    <x v="25"/>
    <x v="4"/>
    <n v="92024"/>
    <x v="0"/>
    <x v="3"/>
    <s v="CHO-TRI-54000"/>
    <x v="1"/>
    <x v="1"/>
    <n v="2"/>
    <n v="4.9000000000000004"/>
    <n v="2.6"/>
    <n v="17"/>
    <x v="0"/>
    <s v="Wicked Choccy's"/>
    <x v="0"/>
  </r>
  <r>
    <s v="US-2021-131450-CHO-FUD-51000"/>
    <d v="2021-08-08T00:00:00"/>
    <d v="2021-08-25T00:00:00"/>
    <x v="0"/>
    <n v="131450"/>
    <s v="United States"/>
    <x v="25"/>
    <x v="4"/>
    <n v="92024"/>
    <x v="0"/>
    <x v="3"/>
    <s v="CHO-FUD-51000"/>
    <x v="4"/>
    <x v="17"/>
    <n v="5"/>
    <n v="12"/>
    <n v="6"/>
    <n v="17"/>
    <x v="0"/>
    <s v="Lot's O' Nuts"/>
    <x v="1"/>
  </r>
  <r>
    <s v="US-2021-124478-CHO-FUD-51000"/>
    <d v="2021-08-08T00:00:00"/>
    <d v="2021-08-22T00:00:00"/>
    <x v="0"/>
    <n v="124478"/>
    <s v="United States"/>
    <x v="169"/>
    <x v="15"/>
    <n v="48183"/>
    <x v="0"/>
    <x v="0"/>
    <s v="CHO-FUD-51000"/>
    <x v="4"/>
    <x v="14"/>
    <n v="6"/>
    <n v="14.4"/>
    <n v="7.2"/>
    <n v="14"/>
    <x v="0"/>
    <s v="Lot's O' Nuts"/>
    <x v="1"/>
  </r>
  <r>
    <s v="US-2021-124478-OTH-LIC-15000"/>
    <d v="2021-08-08T00:00:00"/>
    <d v="2021-08-22T00:00:00"/>
    <x v="0"/>
    <n v="124478"/>
    <s v="United States"/>
    <x v="169"/>
    <x v="15"/>
    <n v="48183"/>
    <x v="1"/>
    <x v="0"/>
    <s v="OTH-LIC-15000"/>
    <x v="7"/>
    <x v="32"/>
    <n v="3"/>
    <n v="30"/>
    <n v="30"/>
    <n v="14"/>
    <x v="0"/>
    <s v="Secret Factory"/>
    <x v="2"/>
  </r>
  <r>
    <s v="US-2021-124478-CHO-SCR-58000"/>
    <d v="2021-08-08T00:00:00"/>
    <d v="2021-08-22T00:00:00"/>
    <x v="0"/>
    <n v="124478"/>
    <s v="United States"/>
    <x v="169"/>
    <x v="15"/>
    <n v="48183"/>
    <x v="0"/>
    <x v="0"/>
    <s v="CHO-SCR-58000"/>
    <x v="3"/>
    <x v="25"/>
    <n v="1"/>
    <n v="2.5"/>
    <n v="1.1000000000000001"/>
    <n v="14"/>
    <x v="0"/>
    <s v="Lot's O' Nuts"/>
    <x v="1"/>
  </r>
  <r>
    <s v="US-2021-124478-CHO-MIL-31000"/>
    <d v="2021-08-08T00:00:00"/>
    <d v="2021-08-22T00:00:00"/>
    <x v="0"/>
    <n v="124478"/>
    <s v="United States"/>
    <x v="169"/>
    <x v="15"/>
    <n v="48183"/>
    <x v="0"/>
    <x v="0"/>
    <s v="CHO-MIL-31000"/>
    <x v="0"/>
    <x v="0"/>
    <n v="2"/>
    <n v="4.22"/>
    <n v="2.2799999999999998"/>
    <n v="14"/>
    <x v="0"/>
    <s v="Wicked Choccy's"/>
    <x v="0"/>
  </r>
  <r>
    <s v="US-2021-151708-CHO-NUT-13000"/>
    <d v="2021-08-08T00:00:00"/>
    <d v="2021-08-24T00:00:00"/>
    <x v="0"/>
    <n v="151708"/>
    <s v="United States"/>
    <x v="89"/>
    <x v="12"/>
    <n v="85301"/>
    <x v="0"/>
    <x v="3"/>
    <s v="CHO-NUT-13000"/>
    <x v="2"/>
    <x v="19"/>
    <n v="4"/>
    <n v="9.9600000000000009"/>
    <n v="4"/>
    <n v="16"/>
    <x v="0"/>
    <s v="Lot's O' Nuts"/>
    <x v="1"/>
  </r>
  <r>
    <s v="US-2021-151708-CHO-TRI-54000"/>
    <d v="2021-08-08T00:00:00"/>
    <d v="2021-08-24T00:00:00"/>
    <x v="0"/>
    <n v="151708"/>
    <s v="United States"/>
    <x v="89"/>
    <x v="12"/>
    <n v="85301"/>
    <x v="0"/>
    <x v="3"/>
    <s v="CHO-TRI-54000"/>
    <x v="1"/>
    <x v="4"/>
    <n v="3"/>
    <n v="7.35"/>
    <n v="3.9"/>
    <n v="16"/>
    <x v="0"/>
    <s v="Wicked Choccy's"/>
    <x v="0"/>
  </r>
  <r>
    <s v="US-2021-154669-CHO-MIL-31000"/>
    <d v="2021-08-08T00:00:00"/>
    <d v="2021-08-21T00:00:00"/>
    <x v="2"/>
    <n v="154669"/>
    <s v="United States"/>
    <x v="170"/>
    <x v="4"/>
    <n v="95687"/>
    <x v="0"/>
    <x v="3"/>
    <s v="CHO-MIL-31000"/>
    <x v="0"/>
    <x v="46"/>
    <n v="11"/>
    <n v="23.21"/>
    <n v="12.54"/>
    <n v="13"/>
    <x v="0"/>
    <s v="Wicked Choccy's"/>
    <x v="0"/>
  </r>
  <r>
    <s v="US-2021-156790-CHO-MIL-31000"/>
    <d v="2021-08-08T00:00:00"/>
    <d v="2021-08-20T00:00:00"/>
    <x v="2"/>
    <n v="156790"/>
    <s v="United States"/>
    <x v="60"/>
    <x v="17"/>
    <n v="32216"/>
    <x v="0"/>
    <x v="2"/>
    <s v="CHO-MIL-31000"/>
    <x v="0"/>
    <x v="8"/>
    <n v="4"/>
    <n v="8.44"/>
    <n v="4.5599999999999996"/>
    <n v="12"/>
    <x v="0"/>
    <s v="Wicked Choccy's"/>
    <x v="0"/>
  </r>
  <r>
    <s v="US-2021-167850-CHO-MIL-31000"/>
    <d v="2021-08-09T00:00:00"/>
    <d v="2021-08-26T00:00:00"/>
    <x v="0"/>
    <n v="167850"/>
    <s v="United States"/>
    <x v="30"/>
    <x v="17"/>
    <n v="33710"/>
    <x v="0"/>
    <x v="2"/>
    <s v="CHO-MIL-31000"/>
    <x v="0"/>
    <x v="5"/>
    <n v="3"/>
    <n v="6.33"/>
    <n v="3.42"/>
    <n v="17"/>
    <x v="0"/>
    <s v="Wicked Choccy's"/>
    <x v="0"/>
  </r>
  <r>
    <s v="US-2021-167850-CHO-FUD-51000"/>
    <d v="2021-08-09T00:00:00"/>
    <d v="2021-08-26T00:00:00"/>
    <x v="0"/>
    <n v="167850"/>
    <s v="United States"/>
    <x v="30"/>
    <x v="17"/>
    <n v="33710"/>
    <x v="0"/>
    <x v="2"/>
    <s v="CHO-FUD-51000"/>
    <x v="4"/>
    <x v="9"/>
    <n v="2"/>
    <n v="4.8"/>
    <n v="2.4"/>
    <n v="17"/>
    <x v="0"/>
    <s v="Lot's O' Nuts"/>
    <x v="1"/>
  </r>
  <r>
    <s v="US-2021-110527-CHO-MIL-31000"/>
    <d v="2021-08-09T00:00:00"/>
    <d v="2021-08-26T00:00:00"/>
    <x v="0"/>
    <n v="110527"/>
    <s v="United States"/>
    <x v="25"/>
    <x v="4"/>
    <n v="92037"/>
    <x v="0"/>
    <x v="3"/>
    <s v="CHO-MIL-31000"/>
    <x v="0"/>
    <x v="35"/>
    <n v="8"/>
    <n v="16.88"/>
    <n v="9.1199999999999992"/>
    <n v="17"/>
    <x v="0"/>
    <s v="Wicked Choccy's"/>
    <x v="0"/>
  </r>
  <r>
    <s v="US-2021-141901-CHO-SCR-58000"/>
    <d v="2021-08-09T00:00:00"/>
    <d v="2021-08-24T00:00:00"/>
    <x v="0"/>
    <n v="141901"/>
    <s v="United States"/>
    <x v="74"/>
    <x v="4"/>
    <n v="93727"/>
    <x v="0"/>
    <x v="3"/>
    <s v="CHO-SCR-58000"/>
    <x v="3"/>
    <x v="25"/>
    <n v="1"/>
    <n v="2.5"/>
    <n v="1.1000000000000001"/>
    <n v="15"/>
    <x v="0"/>
    <s v="Lot's O' Nuts"/>
    <x v="1"/>
  </r>
  <r>
    <s v="US-2021-169726-CHO-NUT-13000"/>
    <d v="2021-08-09T00:00:00"/>
    <d v="2021-08-23T00:00:00"/>
    <x v="0"/>
    <n v="169726"/>
    <s v="United States"/>
    <x v="31"/>
    <x v="23"/>
    <n v="98103"/>
    <x v="0"/>
    <x v="3"/>
    <s v="CHO-NUT-13000"/>
    <x v="2"/>
    <x v="47"/>
    <n v="7"/>
    <n v="17.43"/>
    <n v="7"/>
    <n v="14"/>
    <x v="0"/>
    <s v="Lot's O' Nuts"/>
    <x v="1"/>
  </r>
  <r>
    <s v="US-2021-166471-CHO-NUT-13000"/>
    <d v="2021-08-09T00:00:00"/>
    <d v="2021-08-23T00:00:00"/>
    <x v="0"/>
    <n v="166471"/>
    <s v="United States"/>
    <x v="31"/>
    <x v="23"/>
    <n v="98103"/>
    <x v="0"/>
    <x v="3"/>
    <s v="CHO-NUT-13000"/>
    <x v="2"/>
    <x v="7"/>
    <n v="2"/>
    <n v="4.9800000000000004"/>
    <n v="2"/>
    <n v="14"/>
    <x v="0"/>
    <s v="Lot's O' Nuts"/>
    <x v="1"/>
  </r>
  <r>
    <s v="US-2021-161249-CHO-TRI-54000"/>
    <d v="2021-08-09T00:00:00"/>
    <d v="2021-08-23T00:00:00"/>
    <x v="0"/>
    <n v="161249"/>
    <s v="United States"/>
    <x v="146"/>
    <x v="12"/>
    <n v="85023"/>
    <x v="0"/>
    <x v="3"/>
    <s v="CHO-TRI-54000"/>
    <x v="1"/>
    <x v="20"/>
    <n v="5"/>
    <n v="12.25"/>
    <n v="6.5"/>
    <n v="14"/>
    <x v="0"/>
    <s v="Wicked Choccy's"/>
    <x v="0"/>
  </r>
  <r>
    <s v="US-2021-161249-CHO-MIL-31000"/>
    <d v="2021-08-09T00:00:00"/>
    <d v="2021-08-23T00:00:00"/>
    <x v="0"/>
    <n v="161249"/>
    <s v="United States"/>
    <x v="146"/>
    <x v="12"/>
    <n v="85023"/>
    <x v="0"/>
    <x v="3"/>
    <s v="CHO-MIL-31000"/>
    <x v="0"/>
    <x v="5"/>
    <n v="3"/>
    <n v="6.33"/>
    <n v="3.42"/>
    <n v="14"/>
    <x v="0"/>
    <s v="Wicked Choccy's"/>
    <x v="0"/>
  </r>
  <r>
    <s v="US-2021-127012-CHO-MIL-31000"/>
    <d v="2021-08-11T00:00:00"/>
    <d v="2021-08-25T00:00:00"/>
    <x v="0"/>
    <n v="127012"/>
    <s v="United States"/>
    <x v="31"/>
    <x v="23"/>
    <n v="98105"/>
    <x v="0"/>
    <x v="3"/>
    <s v="CHO-MIL-31000"/>
    <x v="0"/>
    <x v="11"/>
    <n v="1"/>
    <n v="2.11"/>
    <n v="1.1399999999999999"/>
    <n v="14"/>
    <x v="0"/>
    <s v="Wicked Choccy's"/>
    <x v="0"/>
  </r>
  <r>
    <s v="US-2021-127012-CHO-TRI-54000"/>
    <d v="2021-08-11T00:00:00"/>
    <d v="2021-08-25T00:00:00"/>
    <x v="0"/>
    <n v="127012"/>
    <s v="United States"/>
    <x v="31"/>
    <x v="23"/>
    <n v="98105"/>
    <x v="0"/>
    <x v="3"/>
    <s v="CHO-TRI-54000"/>
    <x v="1"/>
    <x v="28"/>
    <n v="1"/>
    <n v="2.4500000000000002"/>
    <n v="1.3"/>
    <n v="14"/>
    <x v="0"/>
    <s v="Wicked Choccy's"/>
    <x v="0"/>
  </r>
  <r>
    <s v="US-2021-154641-CHO-TRI-54000"/>
    <d v="2021-08-11T00:00:00"/>
    <d v="2021-08-26T00:00:00"/>
    <x v="0"/>
    <n v="154641"/>
    <s v="United States"/>
    <x v="26"/>
    <x v="21"/>
    <n v="10035"/>
    <x v="0"/>
    <x v="1"/>
    <s v="CHO-TRI-54000"/>
    <x v="1"/>
    <x v="28"/>
    <n v="1"/>
    <n v="2.4500000000000002"/>
    <n v="1.3"/>
    <n v="15"/>
    <x v="0"/>
    <s v="Wicked Choccy's"/>
    <x v="0"/>
  </r>
  <r>
    <s v="US-2021-109897-CHO-MIL-31000"/>
    <d v="2021-08-12T00:00:00"/>
    <d v="2021-08-26T00:00:00"/>
    <x v="0"/>
    <n v="109897"/>
    <s v="United States"/>
    <x v="10"/>
    <x v="4"/>
    <n v="94122"/>
    <x v="0"/>
    <x v="3"/>
    <s v="CHO-MIL-31000"/>
    <x v="0"/>
    <x v="5"/>
    <n v="3"/>
    <n v="6.33"/>
    <n v="3.42"/>
    <n v="14"/>
    <x v="0"/>
    <s v="Wicked Choccy's"/>
    <x v="0"/>
  </r>
  <r>
    <s v="US-2021-109302-CHO-TRI-54000"/>
    <d v="2021-08-12T00:00:00"/>
    <d v="2021-08-26T00:00:00"/>
    <x v="0"/>
    <n v="109302"/>
    <s v="United States"/>
    <x v="130"/>
    <x v="24"/>
    <n v="8701"/>
    <x v="0"/>
    <x v="1"/>
    <s v="CHO-TRI-54000"/>
    <x v="1"/>
    <x v="10"/>
    <n v="7"/>
    <n v="17.149999999999999"/>
    <n v="9.1"/>
    <n v="14"/>
    <x v="0"/>
    <s v="Wicked Choccy's"/>
    <x v="0"/>
  </r>
  <r>
    <s v="US-2021-156244-CHO-NUT-13000"/>
    <d v="2021-08-12T00:00:00"/>
    <d v="2021-08-26T00:00:00"/>
    <x v="0"/>
    <n v="156244"/>
    <s v="United States"/>
    <x v="20"/>
    <x v="17"/>
    <n v="33180"/>
    <x v="0"/>
    <x v="2"/>
    <s v="CHO-NUT-13000"/>
    <x v="2"/>
    <x v="15"/>
    <n v="6"/>
    <n v="14.94"/>
    <n v="6"/>
    <n v="14"/>
    <x v="0"/>
    <s v="Lot's O' Nuts"/>
    <x v="1"/>
  </r>
  <r>
    <s v="US-2021-156244-CHO-SCR-58000"/>
    <d v="2021-08-12T00:00:00"/>
    <d v="2021-08-26T00:00:00"/>
    <x v="0"/>
    <n v="156244"/>
    <s v="United States"/>
    <x v="20"/>
    <x v="17"/>
    <n v="33180"/>
    <x v="0"/>
    <x v="2"/>
    <s v="CHO-SCR-58000"/>
    <x v="3"/>
    <x v="17"/>
    <n v="5"/>
    <n v="12.5"/>
    <n v="5.5"/>
    <n v="14"/>
    <x v="0"/>
    <s v="Lot's O' Nuts"/>
    <x v="1"/>
  </r>
  <r>
    <s v="US-2021-156244-CHO-FUD-51000"/>
    <d v="2021-08-12T00:00:00"/>
    <d v="2021-08-26T00:00:00"/>
    <x v="0"/>
    <n v="156244"/>
    <s v="United States"/>
    <x v="20"/>
    <x v="17"/>
    <n v="33180"/>
    <x v="0"/>
    <x v="2"/>
    <s v="CHO-FUD-51000"/>
    <x v="4"/>
    <x v="9"/>
    <n v="2"/>
    <n v="4.8"/>
    <n v="2.4"/>
    <n v="14"/>
    <x v="0"/>
    <s v="Lot's O' Nuts"/>
    <x v="1"/>
  </r>
  <r>
    <s v="US-2021-153927-CHO-MIL-31000"/>
    <d v="2021-08-12T00:00:00"/>
    <d v="2021-08-23T00:00:00"/>
    <x v="1"/>
    <n v="153927"/>
    <s v="United States"/>
    <x v="44"/>
    <x v="3"/>
    <n v="30188"/>
    <x v="0"/>
    <x v="2"/>
    <s v="CHO-MIL-31000"/>
    <x v="0"/>
    <x v="5"/>
    <n v="3"/>
    <n v="6.33"/>
    <n v="3.42"/>
    <n v="11"/>
    <x v="0"/>
    <s v="Wicked Choccy's"/>
    <x v="0"/>
  </r>
  <r>
    <s v="US-2021-153927-CHO-NUT-13000"/>
    <d v="2021-08-12T00:00:00"/>
    <d v="2021-08-23T00:00:00"/>
    <x v="1"/>
    <n v="153927"/>
    <s v="United States"/>
    <x v="44"/>
    <x v="3"/>
    <n v="30188"/>
    <x v="0"/>
    <x v="2"/>
    <s v="CHO-NUT-13000"/>
    <x v="2"/>
    <x v="56"/>
    <n v="13"/>
    <n v="32.369999999999997"/>
    <n v="13"/>
    <n v="11"/>
    <x v="0"/>
    <s v="Lot's O' Nuts"/>
    <x v="1"/>
  </r>
  <r>
    <s v="US-2021-164406-CHO-NUT-13000"/>
    <d v="2021-08-15T00:00:00"/>
    <d v="2021-08-29T00:00:00"/>
    <x v="0"/>
    <n v="164406"/>
    <s v="United States"/>
    <x v="10"/>
    <x v="4"/>
    <n v="94122"/>
    <x v="0"/>
    <x v="3"/>
    <s v="CHO-NUT-13000"/>
    <x v="2"/>
    <x v="19"/>
    <n v="4"/>
    <n v="9.9600000000000009"/>
    <n v="4"/>
    <n v="14"/>
    <x v="0"/>
    <s v="Lot's O' Nuts"/>
    <x v="1"/>
  </r>
  <r>
    <s v="US-2021-164406-CHO-FUD-51000"/>
    <d v="2021-08-15T00:00:00"/>
    <d v="2021-08-29T00:00:00"/>
    <x v="0"/>
    <n v="164406"/>
    <s v="United States"/>
    <x v="10"/>
    <x v="4"/>
    <n v="94122"/>
    <x v="0"/>
    <x v="3"/>
    <s v="CHO-FUD-51000"/>
    <x v="4"/>
    <x v="3"/>
    <n v="3"/>
    <n v="7.2"/>
    <n v="3.6"/>
    <n v="14"/>
    <x v="0"/>
    <s v="Lot's O' Nuts"/>
    <x v="1"/>
  </r>
  <r>
    <s v="US-2021-164406-CHO-MIL-31000"/>
    <d v="2021-08-15T00:00:00"/>
    <d v="2021-08-29T00:00:00"/>
    <x v="0"/>
    <n v="164406"/>
    <s v="United States"/>
    <x v="10"/>
    <x v="4"/>
    <n v="94122"/>
    <x v="0"/>
    <x v="3"/>
    <s v="CHO-MIL-31000"/>
    <x v="0"/>
    <x v="8"/>
    <n v="4"/>
    <n v="8.44"/>
    <n v="4.5599999999999996"/>
    <n v="14"/>
    <x v="0"/>
    <s v="Wicked Choccy's"/>
    <x v="0"/>
  </r>
  <r>
    <s v="US-2021-164406-CHO-SCR-58000"/>
    <d v="2021-08-15T00:00:00"/>
    <d v="2021-08-29T00:00:00"/>
    <x v="0"/>
    <n v="164406"/>
    <s v="United States"/>
    <x v="10"/>
    <x v="4"/>
    <n v="94122"/>
    <x v="0"/>
    <x v="3"/>
    <s v="CHO-SCR-58000"/>
    <x v="3"/>
    <x v="3"/>
    <n v="3"/>
    <n v="7.5"/>
    <n v="3.3"/>
    <n v="14"/>
    <x v="0"/>
    <s v="Lot's O' Nuts"/>
    <x v="1"/>
  </r>
  <r>
    <s v="US-2021-164406-CHO-TRI-54000"/>
    <d v="2021-08-15T00:00:00"/>
    <d v="2021-08-29T00:00:00"/>
    <x v="0"/>
    <n v="164406"/>
    <s v="United States"/>
    <x v="10"/>
    <x v="4"/>
    <n v="94122"/>
    <x v="0"/>
    <x v="3"/>
    <s v="CHO-TRI-54000"/>
    <x v="1"/>
    <x v="4"/>
    <n v="3"/>
    <n v="7.35"/>
    <n v="3.9"/>
    <n v="14"/>
    <x v="0"/>
    <s v="Wicked Choccy's"/>
    <x v="0"/>
  </r>
  <r>
    <s v="US-2021-109043-CHO-TRI-54000"/>
    <d v="2021-08-15T00:00:00"/>
    <d v="2021-08-27T00:00:00"/>
    <x v="1"/>
    <n v="109043"/>
    <s v="United States"/>
    <x v="171"/>
    <x v="17"/>
    <n v="33021"/>
    <x v="0"/>
    <x v="2"/>
    <s v="CHO-TRI-54000"/>
    <x v="1"/>
    <x v="20"/>
    <n v="5"/>
    <n v="12.25"/>
    <n v="6.5"/>
    <n v="12"/>
    <x v="0"/>
    <s v="Wicked Choccy's"/>
    <x v="0"/>
  </r>
  <r>
    <s v="US-2021-141005-CHO-FUD-51000"/>
    <d v="2021-08-15T00:00:00"/>
    <d v="2021-08-28T00:00:00"/>
    <x v="1"/>
    <n v="141005"/>
    <s v="United States"/>
    <x v="172"/>
    <x v="39"/>
    <n v="6824"/>
    <x v="0"/>
    <x v="1"/>
    <s v="CHO-FUD-51000"/>
    <x v="4"/>
    <x v="3"/>
    <n v="3"/>
    <n v="7.2"/>
    <n v="3.6"/>
    <n v="13"/>
    <x v="0"/>
    <s v="Lot's O' Nuts"/>
    <x v="1"/>
  </r>
  <r>
    <s v="US-2021-109043-CHO-MIL-31000"/>
    <d v="2021-08-15T00:00:00"/>
    <d v="2021-08-27T00:00:00"/>
    <x v="1"/>
    <n v="109043"/>
    <s v="United States"/>
    <x v="171"/>
    <x v="17"/>
    <n v="33021"/>
    <x v="0"/>
    <x v="2"/>
    <s v="CHO-MIL-31000"/>
    <x v="0"/>
    <x v="23"/>
    <n v="5"/>
    <n v="10.55"/>
    <n v="5.7"/>
    <n v="12"/>
    <x v="0"/>
    <s v="Wicked Choccy's"/>
    <x v="0"/>
  </r>
  <r>
    <s v="US-2021-138023-CHO-SCR-58000"/>
    <d v="2021-08-15T00:00:00"/>
    <d v="2021-08-28T00:00:00"/>
    <x v="1"/>
    <n v="138023"/>
    <s v="United States"/>
    <x v="39"/>
    <x v="0"/>
    <n v="75081"/>
    <x v="0"/>
    <x v="0"/>
    <s v="CHO-SCR-58000"/>
    <x v="3"/>
    <x v="44"/>
    <n v="8"/>
    <n v="20"/>
    <n v="8.8000000000000007"/>
    <n v="13"/>
    <x v="0"/>
    <s v="Lot's O' Nuts"/>
    <x v="1"/>
  </r>
  <r>
    <s v="US-2021-142839-CHO-SCR-58000"/>
    <d v="2021-08-16T00:00:00"/>
    <d v="2021-08-30T00:00:00"/>
    <x v="0"/>
    <n v="142839"/>
    <s v="United States"/>
    <x v="2"/>
    <x v="2"/>
    <n v="19143"/>
    <x v="0"/>
    <x v="1"/>
    <s v="CHO-SCR-58000"/>
    <x v="3"/>
    <x v="14"/>
    <n v="6"/>
    <n v="15"/>
    <n v="6.6"/>
    <n v="14"/>
    <x v="0"/>
    <s v="Lot's O' Nuts"/>
    <x v="1"/>
  </r>
  <r>
    <s v="US-2021-111500-CHO-FUD-51000"/>
    <d v="2021-08-17T00:00:00"/>
    <d v="2021-08-31T00:00:00"/>
    <x v="0"/>
    <n v="111500"/>
    <s v="United States"/>
    <x v="131"/>
    <x v="13"/>
    <n v="72209"/>
    <x v="0"/>
    <x v="2"/>
    <s v="CHO-FUD-51000"/>
    <x v="4"/>
    <x v="31"/>
    <n v="4"/>
    <n v="9.6"/>
    <n v="4.8"/>
    <n v="14"/>
    <x v="0"/>
    <s v="Lot's O' Nuts"/>
    <x v="1"/>
  </r>
  <r>
    <s v="US-2021-111500-CHO-TRI-54000"/>
    <d v="2021-08-17T00:00:00"/>
    <d v="2021-08-31T00:00:00"/>
    <x v="0"/>
    <n v="111500"/>
    <s v="United States"/>
    <x v="131"/>
    <x v="13"/>
    <n v="72209"/>
    <x v="0"/>
    <x v="2"/>
    <s v="CHO-TRI-54000"/>
    <x v="1"/>
    <x v="10"/>
    <n v="7"/>
    <n v="17.149999999999999"/>
    <n v="9.1"/>
    <n v="14"/>
    <x v="0"/>
    <s v="Wicked Choccy's"/>
    <x v="0"/>
  </r>
  <r>
    <s v="US-2021-111500-CHO-MIL-31000"/>
    <d v="2021-08-17T00:00:00"/>
    <d v="2021-08-31T00:00:00"/>
    <x v="0"/>
    <n v="111500"/>
    <s v="United States"/>
    <x v="131"/>
    <x v="13"/>
    <n v="72209"/>
    <x v="0"/>
    <x v="2"/>
    <s v="CHO-MIL-31000"/>
    <x v="0"/>
    <x v="23"/>
    <n v="5"/>
    <n v="10.55"/>
    <n v="5.7"/>
    <n v="14"/>
    <x v="0"/>
    <s v="Wicked Choccy's"/>
    <x v="0"/>
  </r>
  <r>
    <s v="US-2021-129168-CHO-MIL-31000"/>
    <d v="2021-08-17T00:00:00"/>
    <d v="2021-09-02T00:00:00"/>
    <x v="0"/>
    <n v="129168"/>
    <s v="United States"/>
    <x v="0"/>
    <x v="0"/>
    <n v="77095"/>
    <x v="0"/>
    <x v="0"/>
    <s v="CHO-MIL-31000"/>
    <x v="0"/>
    <x v="5"/>
    <n v="3"/>
    <n v="6.33"/>
    <n v="3.42"/>
    <n v="16"/>
    <x v="0"/>
    <s v="Wicked Choccy's"/>
    <x v="0"/>
  </r>
  <r>
    <s v="US-2021-143581-CHO-NUT-13000"/>
    <d v="2021-08-19T00:00:00"/>
    <d v="2021-09-02T00:00:00"/>
    <x v="0"/>
    <n v="143581"/>
    <s v="United States"/>
    <x v="48"/>
    <x v="3"/>
    <n v="31907"/>
    <x v="0"/>
    <x v="2"/>
    <s v="CHO-NUT-13000"/>
    <x v="2"/>
    <x v="2"/>
    <n v="3"/>
    <n v="7.47"/>
    <n v="3"/>
    <n v="14"/>
    <x v="0"/>
    <s v="Lot's O' Nuts"/>
    <x v="1"/>
  </r>
  <r>
    <s v="CA-2021-115777-CHO-NUT-13000"/>
    <d v="2021-08-19T00:00:00"/>
    <d v="2021-09-03T00:00:00"/>
    <x v="0"/>
    <n v="115777"/>
    <s v="Canada"/>
    <x v="126"/>
    <x v="42"/>
    <s v="H1B"/>
    <x v="0"/>
    <x v="1"/>
    <s v="CHO-NUT-13000"/>
    <x v="2"/>
    <x v="22"/>
    <n v="1"/>
    <n v="2.4900000000000002"/>
    <n v="1"/>
    <n v="15"/>
    <x v="0"/>
    <s v="Lot's O' Nuts"/>
    <x v="1"/>
  </r>
  <r>
    <s v="US-2021-133158-CHO-FUD-51000"/>
    <d v="2021-08-19T00:00:00"/>
    <d v="2021-08-31T00:00:00"/>
    <x v="2"/>
    <n v="133158"/>
    <s v="United States"/>
    <x v="4"/>
    <x v="4"/>
    <n v="90045"/>
    <x v="0"/>
    <x v="3"/>
    <s v="CHO-FUD-51000"/>
    <x v="4"/>
    <x v="26"/>
    <n v="7"/>
    <n v="16.8"/>
    <n v="8.4"/>
    <n v="12"/>
    <x v="0"/>
    <s v="Lot's O' Nuts"/>
    <x v="1"/>
  </r>
  <r>
    <s v="US-2021-133158-CHO-MIL-31000"/>
    <d v="2021-08-19T00:00:00"/>
    <d v="2021-08-31T00:00:00"/>
    <x v="2"/>
    <n v="133158"/>
    <s v="United States"/>
    <x v="4"/>
    <x v="4"/>
    <n v="90045"/>
    <x v="0"/>
    <x v="3"/>
    <s v="CHO-MIL-31000"/>
    <x v="0"/>
    <x v="0"/>
    <n v="2"/>
    <n v="4.22"/>
    <n v="2.2799999999999998"/>
    <n v="12"/>
    <x v="0"/>
    <s v="Wicked Choccy's"/>
    <x v="0"/>
  </r>
  <r>
    <s v="CA-2021-132339-CHO-TRI-54000"/>
    <d v="2021-08-19T00:00:00"/>
    <d v="2021-09-02T00:00:00"/>
    <x v="0"/>
    <n v="132339"/>
    <s v="Canada"/>
    <x v="126"/>
    <x v="42"/>
    <s v="H1B"/>
    <x v="0"/>
    <x v="1"/>
    <s v="CHO-TRI-54000"/>
    <x v="1"/>
    <x v="4"/>
    <n v="3"/>
    <n v="7.35"/>
    <n v="3.9"/>
    <n v="14"/>
    <x v="0"/>
    <s v="Wicked Choccy's"/>
    <x v="0"/>
  </r>
  <r>
    <s v="US-2021-121727-CHO-FUD-51000"/>
    <d v="2021-08-19T00:00:00"/>
    <d v="2021-09-03T00:00:00"/>
    <x v="0"/>
    <n v="121727"/>
    <s v="United States"/>
    <x v="48"/>
    <x v="9"/>
    <n v="43229"/>
    <x v="0"/>
    <x v="1"/>
    <s v="CHO-FUD-51000"/>
    <x v="4"/>
    <x v="9"/>
    <n v="2"/>
    <n v="4.8"/>
    <n v="2.4"/>
    <n v="15"/>
    <x v="0"/>
    <s v="Lot's O' Nuts"/>
    <x v="1"/>
  </r>
  <r>
    <s v="US-2021-156559-CHO-MIL-31000"/>
    <d v="2021-08-19T00:00:00"/>
    <d v="2021-09-05T00:00:00"/>
    <x v="0"/>
    <n v="156559"/>
    <s v="United States"/>
    <x v="16"/>
    <x v="13"/>
    <n v="72401"/>
    <x v="0"/>
    <x v="2"/>
    <s v="CHO-MIL-31000"/>
    <x v="0"/>
    <x v="43"/>
    <n v="9"/>
    <n v="18.989999999999998"/>
    <n v="10.26"/>
    <n v="17"/>
    <x v="0"/>
    <s v="Wicked Choccy's"/>
    <x v="0"/>
  </r>
  <r>
    <s v="US-2021-164616-CHO-TRI-54000"/>
    <d v="2021-08-19T00:00:00"/>
    <d v="2021-08-31T00:00:00"/>
    <x v="2"/>
    <n v="164616"/>
    <s v="United States"/>
    <x v="48"/>
    <x v="9"/>
    <n v="43229"/>
    <x v="0"/>
    <x v="1"/>
    <s v="CHO-TRI-54000"/>
    <x v="1"/>
    <x v="24"/>
    <n v="4"/>
    <n v="9.8000000000000007"/>
    <n v="5.2"/>
    <n v="12"/>
    <x v="0"/>
    <s v="Wicked Choccy's"/>
    <x v="0"/>
  </r>
  <r>
    <s v="US-2021-166716-CHO-NUT-13000"/>
    <d v="2021-08-20T00:00:00"/>
    <d v="2021-09-04T00:00:00"/>
    <x v="2"/>
    <n v="166716"/>
    <s v="United States"/>
    <x v="40"/>
    <x v="1"/>
    <n v="60610"/>
    <x v="0"/>
    <x v="0"/>
    <s v="CHO-NUT-13000"/>
    <x v="2"/>
    <x v="7"/>
    <n v="2"/>
    <n v="4.9800000000000004"/>
    <n v="2"/>
    <n v="15"/>
    <x v="0"/>
    <s v="Lot's O' Nuts"/>
    <x v="1"/>
  </r>
  <r>
    <s v="US-2021-114321-CHO-FUD-51000"/>
    <d v="2021-08-20T00:00:00"/>
    <d v="2021-09-04T00:00:00"/>
    <x v="0"/>
    <n v="114321"/>
    <s v="United States"/>
    <x v="173"/>
    <x v="6"/>
    <n v="23666"/>
    <x v="0"/>
    <x v="2"/>
    <s v="CHO-FUD-51000"/>
    <x v="4"/>
    <x v="57"/>
    <n v="13"/>
    <n v="31.2"/>
    <n v="15.6"/>
    <n v="15"/>
    <x v="0"/>
    <s v="Lot's O' Nuts"/>
    <x v="1"/>
  </r>
  <r>
    <s v="US-2021-123253-CHO-TRI-54000"/>
    <d v="2021-08-22T00:00:00"/>
    <d v="2021-09-04T00:00:00"/>
    <x v="2"/>
    <n v="123253"/>
    <s v="United States"/>
    <x v="130"/>
    <x v="9"/>
    <n v="44107"/>
    <x v="0"/>
    <x v="1"/>
    <s v="CHO-TRI-54000"/>
    <x v="1"/>
    <x v="28"/>
    <n v="1"/>
    <n v="2.4500000000000002"/>
    <n v="1.3"/>
    <n v="13"/>
    <x v="0"/>
    <s v="Wicked Choccy's"/>
    <x v="0"/>
  </r>
  <r>
    <s v="US-2021-166828-CHO-MIL-31000"/>
    <d v="2021-08-22T00:00:00"/>
    <d v="2021-09-04T00:00:00"/>
    <x v="1"/>
    <n v="166828"/>
    <s v="United States"/>
    <x v="174"/>
    <x v="25"/>
    <n v="63301"/>
    <x v="0"/>
    <x v="0"/>
    <s v="CHO-MIL-31000"/>
    <x v="0"/>
    <x v="0"/>
    <n v="2"/>
    <n v="4.22"/>
    <n v="2.2799999999999998"/>
    <n v="13"/>
    <x v="0"/>
    <s v="Wicked Choccy's"/>
    <x v="0"/>
  </r>
  <r>
    <s v="US-2021-130918-CHO-TRI-54000"/>
    <d v="2021-08-22T00:00:00"/>
    <d v="2021-09-03T00:00:00"/>
    <x v="2"/>
    <n v="130918"/>
    <s v="United States"/>
    <x v="175"/>
    <x v="17"/>
    <n v="33161"/>
    <x v="0"/>
    <x v="2"/>
    <s v="CHO-TRI-54000"/>
    <x v="1"/>
    <x v="4"/>
    <n v="3"/>
    <n v="7.35"/>
    <n v="3.9"/>
    <n v="12"/>
    <x v="0"/>
    <s v="Wicked Choccy's"/>
    <x v="0"/>
  </r>
  <r>
    <s v="US-2021-124737-CHO-NUT-13000"/>
    <d v="2021-08-23T00:00:00"/>
    <d v="2021-09-06T00:00:00"/>
    <x v="0"/>
    <n v="124737"/>
    <s v="United States"/>
    <x v="54"/>
    <x v="27"/>
    <n v="80219"/>
    <x v="0"/>
    <x v="3"/>
    <s v="CHO-NUT-13000"/>
    <x v="2"/>
    <x v="2"/>
    <n v="3"/>
    <n v="7.47"/>
    <n v="3"/>
    <n v="14"/>
    <x v="0"/>
    <s v="Lot's O' Nuts"/>
    <x v="1"/>
  </r>
  <r>
    <s v="US-2021-124737-CHO-MIL-31000"/>
    <d v="2021-08-23T00:00:00"/>
    <d v="2021-09-06T00:00:00"/>
    <x v="0"/>
    <n v="124737"/>
    <s v="United States"/>
    <x v="54"/>
    <x v="27"/>
    <n v="80219"/>
    <x v="0"/>
    <x v="3"/>
    <s v="CHO-MIL-31000"/>
    <x v="0"/>
    <x v="29"/>
    <n v="6"/>
    <n v="12.66"/>
    <n v="6.84"/>
    <n v="14"/>
    <x v="0"/>
    <s v="Wicked Choccy's"/>
    <x v="0"/>
  </r>
  <r>
    <s v="US-2021-124737-CHO-TRI-54000"/>
    <d v="2021-08-23T00:00:00"/>
    <d v="2021-09-06T00:00:00"/>
    <x v="0"/>
    <n v="124737"/>
    <s v="United States"/>
    <x v="54"/>
    <x v="27"/>
    <n v="80219"/>
    <x v="0"/>
    <x v="3"/>
    <s v="CHO-TRI-54000"/>
    <x v="1"/>
    <x v="4"/>
    <n v="3"/>
    <n v="7.35"/>
    <n v="3.9"/>
    <n v="14"/>
    <x v="0"/>
    <s v="Wicked Choccy's"/>
    <x v="0"/>
  </r>
  <r>
    <s v="US-2021-124737-CHO-SCR-58000"/>
    <d v="2021-08-23T00:00:00"/>
    <d v="2021-09-06T00:00:00"/>
    <x v="0"/>
    <n v="124737"/>
    <s v="United States"/>
    <x v="54"/>
    <x v="27"/>
    <n v="80219"/>
    <x v="0"/>
    <x v="3"/>
    <s v="CHO-SCR-58000"/>
    <x v="3"/>
    <x v="25"/>
    <n v="1"/>
    <n v="2.5"/>
    <n v="1.1000000000000001"/>
    <n v="14"/>
    <x v="0"/>
    <s v="Lot's O' Nuts"/>
    <x v="1"/>
  </r>
  <r>
    <s v="US-2021-112795-CHO-NUT-13000"/>
    <d v="2021-08-23T00:00:00"/>
    <d v="2021-09-07T00:00:00"/>
    <x v="2"/>
    <n v="112795"/>
    <s v="United States"/>
    <x v="176"/>
    <x v="15"/>
    <n v="49505"/>
    <x v="0"/>
    <x v="0"/>
    <s v="CHO-NUT-13000"/>
    <x v="2"/>
    <x v="2"/>
    <n v="3"/>
    <n v="7.47"/>
    <n v="3"/>
    <n v="15"/>
    <x v="0"/>
    <s v="Lot's O' Nuts"/>
    <x v="1"/>
  </r>
  <r>
    <s v="US-2021-154837-CHO-FUD-51000"/>
    <d v="2021-08-23T00:00:00"/>
    <d v="2021-09-06T00:00:00"/>
    <x v="2"/>
    <n v="154837"/>
    <s v="United States"/>
    <x v="4"/>
    <x v="4"/>
    <n v="90032"/>
    <x v="0"/>
    <x v="3"/>
    <s v="CHO-FUD-51000"/>
    <x v="4"/>
    <x v="9"/>
    <n v="2"/>
    <n v="4.8"/>
    <n v="2.4"/>
    <n v="14"/>
    <x v="0"/>
    <s v="Lot's O' Nuts"/>
    <x v="1"/>
  </r>
  <r>
    <s v="US-2021-110639-CHO-TRI-54000"/>
    <d v="2021-08-23T00:00:00"/>
    <d v="2021-09-02T00:00:00"/>
    <x v="3"/>
    <n v="110639"/>
    <s v="United States"/>
    <x v="26"/>
    <x v="21"/>
    <n v="10009"/>
    <x v="0"/>
    <x v="1"/>
    <s v="CHO-TRI-54000"/>
    <x v="1"/>
    <x v="24"/>
    <n v="4"/>
    <n v="9.8000000000000007"/>
    <n v="5.2"/>
    <n v="10"/>
    <x v="0"/>
    <s v="Wicked Choccy's"/>
    <x v="0"/>
  </r>
  <r>
    <s v="US-2021-110639-CHO-MIL-31000"/>
    <d v="2021-08-23T00:00:00"/>
    <d v="2021-09-02T00:00:00"/>
    <x v="3"/>
    <n v="110639"/>
    <s v="United States"/>
    <x v="26"/>
    <x v="21"/>
    <n v="10009"/>
    <x v="0"/>
    <x v="1"/>
    <s v="CHO-MIL-31000"/>
    <x v="0"/>
    <x v="8"/>
    <n v="4"/>
    <n v="8.44"/>
    <n v="4.5599999999999996"/>
    <n v="10"/>
    <x v="0"/>
    <s v="Wicked Choccy's"/>
    <x v="0"/>
  </r>
  <r>
    <s v="US-2021-120432-CHO-SCR-58000"/>
    <d v="2021-08-24T00:00:00"/>
    <d v="2021-09-05T00:00:00"/>
    <x v="2"/>
    <n v="120432"/>
    <s v="United States"/>
    <x v="177"/>
    <x v="5"/>
    <n v="42301"/>
    <x v="0"/>
    <x v="2"/>
    <s v="CHO-SCR-58000"/>
    <x v="3"/>
    <x v="3"/>
    <n v="3"/>
    <n v="7.5"/>
    <n v="3.3"/>
    <n v="12"/>
    <x v="0"/>
    <s v="Lot's O' Nuts"/>
    <x v="1"/>
  </r>
  <r>
    <s v="US-2021-107916-CHO-FUD-51000"/>
    <d v="2021-08-24T00:00:00"/>
    <d v="2021-09-05T00:00:00"/>
    <x v="1"/>
    <n v="107916"/>
    <s v="United States"/>
    <x v="178"/>
    <x v="21"/>
    <n v="11572"/>
    <x v="0"/>
    <x v="1"/>
    <s v="CHO-FUD-51000"/>
    <x v="4"/>
    <x v="9"/>
    <n v="2"/>
    <n v="4.8"/>
    <n v="2.4"/>
    <n v="12"/>
    <x v="0"/>
    <s v="Lot's O' Nuts"/>
    <x v="1"/>
  </r>
  <r>
    <s v="US-2021-107916-CHO-MIL-31000"/>
    <d v="2021-08-24T00:00:00"/>
    <d v="2021-09-05T00:00:00"/>
    <x v="1"/>
    <n v="107916"/>
    <s v="United States"/>
    <x v="178"/>
    <x v="21"/>
    <n v="11572"/>
    <x v="0"/>
    <x v="1"/>
    <s v="CHO-MIL-31000"/>
    <x v="0"/>
    <x v="5"/>
    <n v="3"/>
    <n v="6.33"/>
    <n v="3.42"/>
    <n v="12"/>
    <x v="0"/>
    <s v="Wicked Choccy's"/>
    <x v="0"/>
  </r>
  <r>
    <s v="US-2021-106719-CHO-TRI-54000"/>
    <d v="2021-08-24T00:00:00"/>
    <d v="2021-09-03T00:00:00"/>
    <x v="3"/>
    <n v="106719"/>
    <s v="United States"/>
    <x v="179"/>
    <x v="36"/>
    <n v="59102"/>
    <x v="0"/>
    <x v="3"/>
    <s v="CHO-TRI-54000"/>
    <x v="1"/>
    <x v="1"/>
    <n v="2"/>
    <n v="4.9000000000000004"/>
    <n v="2.6"/>
    <n v="10"/>
    <x v="0"/>
    <s v="Wicked Choccy's"/>
    <x v="0"/>
  </r>
  <r>
    <s v="US-2021-107398-CHO-SCR-58000"/>
    <d v="2021-08-25T00:00:00"/>
    <d v="2021-09-09T00:00:00"/>
    <x v="0"/>
    <n v="107398"/>
    <s v="United States"/>
    <x v="48"/>
    <x v="9"/>
    <n v="43229"/>
    <x v="0"/>
    <x v="1"/>
    <s v="CHO-SCR-58000"/>
    <x v="3"/>
    <x v="31"/>
    <n v="4"/>
    <n v="10"/>
    <n v="4.4000000000000004"/>
    <n v="15"/>
    <x v="0"/>
    <s v="Lot's O' Nuts"/>
    <x v="1"/>
  </r>
  <r>
    <s v="US-2021-107398-CHO-TRI-54000"/>
    <d v="2021-08-25T00:00:00"/>
    <d v="2021-09-09T00:00:00"/>
    <x v="0"/>
    <n v="107398"/>
    <s v="United States"/>
    <x v="48"/>
    <x v="9"/>
    <n v="43229"/>
    <x v="0"/>
    <x v="1"/>
    <s v="CHO-TRI-54000"/>
    <x v="1"/>
    <x v="50"/>
    <n v="8"/>
    <n v="19.600000000000001"/>
    <n v="10.4"/>
    <n v="15"/>
    <x v="0"/>
    <s v="Wicked Choccy's"/>
    <x v="0"/>
  </r>
  <r>
    <s v="US-2021-126200-CHO-MIL-31000"/>
    <d v="2021-08-25T00:00:00"/>
    <d v="2021-09-08T00:00:00"/>
    <x v="0"/>
    <n v="126200"/>
    <s v="United States"/>
    <x v="0"/>
    <x v="0"/>
    <n v="77070"/>
    <x v="0"/>
    <x v="0"/>
    <s v="CHO-MIL-31000"/>
    <x v="0"/>
    <x v="5"/>
    <n v="3"/>
    <n v="6.33"/>
    <n v="3.42"/>
    <n v="14"/>
    <x v="0"/>
    <s v="Wicked Choccy's"/>
    <x v="0"/>
  </r>
  <r>
    <s v="US-2021-126200-CHO-NUT-13000"/>
    <d v="2021-08-25T00:00:00"/>
    <d v="2021-09-08T00:00:00"/>
    <x v="0"/>
    <n v="126200"/>
    <s v="United States"/>
    <x v="0"/>
    <x v="0"/>
    <n v="77070"/>
    <x v="0"/>
    <x v="0"/>
    <s v="CHO-NUT-13000"/>
    <x v="2"/>
    <x v="2"/>
    <n v="3"/>
    <n v="7.47"/>
    <n v="3"/>
    <n v="14"/>
    <x v="0"/>
    <s v="Lot's O' Nuts"/>
    <x v="1"/>
  </r>
  <r>
    <s v="US-2021-104178-CHO-MIL-31000"/>
    <d v="2021-08-25T00:00:00"/>
    <d v="2021-09-08T00:00:00"/>
    <x v="0"/>
    <n v="104178"/>
    <s v="United States"/>
    <x v="4"/>
    <x v="4"/>
    <n v="90036"/>
    <x v="0"/>
    <x v="3"/>
    <s v="CHO-MIL-31000"/>
    <x v="0"/>
    <x v="11"/>
    <n v="1"/>
    <n v="2.11"/>
    <n v="1.1399999999999999"/>
    <n v="14"/>
    <x v="0"/>
    <s v="Wicked Choccy's"/>
    <x v="0"/>
  </r>
  <r>
    <s v="US-2021-104178-CHO-TRI-54000"/>
    <d v="2021-08-25T00:00:00"/>
    <d v="2021-09-08T00:00:00"/>
    <x v="0"/>
    <n v="104178"/>
    <s v="United States"/>
    <x v="4"/>
    <x v="4"/>
    <n v="90036"/>
    <x v="0"/>
    <x v="3"/>
    <s v="CHO-TRI-54000"/>
    <x v="1"/>
    <x v="24"/>
    <n v="4"/>
    <n v="9.8000000000000007"/>
    <n v="5.2"/>
    <n v="14"/>
    <x v="0"/>
    <s v="Wicked Choccy's"/>
    <x v="0"/>
  </r>
  <r>
    <s v="US-2021-103660-CHO-MIL-31000"/>
    <d v="2021-08-25T00:00:00"/>
    <d v="2021-09-09T00:00:00"/>
    <x v="0"/>
    <n v="103660"/>
    <s v="United States"/>
    <x v="31"/>
    <x v="23"/>
    <n v="98103"/>
    <x v="0"/>
    <x v="3"/>
    <s v="CHO-MIL-31000"/>
    <x v="0"/>
    <x v="38"/>
    <n v="7"/>
    <n v="14.77"/>
    <n v="7.98"/>
    <n v="15"/>
    <x v="0"/>
    <s v="Wicked Choccy's"/>
    <x v="0"/>
  </r>
  <r>
    <s v="US-2021-115259-CHO-TRI-54000"/>
    <d v="2021-08-25T00:00:00"/>
    <d v="2021-09-06T00:00:00"/>
    <x v="2"/>
    <n v="115259"/>
    <s v="United States"/>
    <x v="48"/>
    <x v="9"/>
    <n v="43229"/>
    <x v="0"/>
    <x v="1"/>
    <s v="CHO-TRI-54000"/>
    <x v="1"/>
    <x v="18"/>
    <n v="6"/>
    <n v="14.7"/>
    <n v="7.8"/>
    <n v="12"/>
    <x v="0"/>
    <s v="Wicked Choccy's"/>
    <x v="0"/>
  </r>
  <r>
    <s v="US-2021-115259-CHO-SCR-58000"/>
    <d v="2021-08-25T00:00:00"/>
    <d v="2021-09-06T00:00:00"/>
    <x v="2"/>
    <n v="115259"/>
    <s v="United States"/>
    <x v="48"/>
    <x v="9"/>
    <n v="43229"/>
    <x v="0"/>
    <x v="1"/>
    <s v="CHO-SCR-58000"/>
    <x v="3"/>
    <x v="9"/>
    <n v="2"/>
    <n v="5"/>
    <n v="2.2000000000000002"/>
    <n v="12"/>
    <x v="0"/>
    <s v="Lot's O' Nuts"/>
    <x v="1"/>
  </r>
  <r>
    <s v="US-2021-123260-CHO-MIL-31000"/>
    <d v="2021-08-26T00:00:00"/>
    <d v="2021-09-09T00:00:00"/>
    <x v="0"/>
    <n v="123260"/>
    <s v="United States"/>
    <x v="4"/>
    <x v="4"/>
    <n v="90032"/>
    <x v="0"/>
    <x v="3"/>
    <s v="CHO-MIL-31000"/>
    <x v="0"/>
    <x v="35"/>
    <n v="8"/>
    <n v="16.88"/>
    <n v="9.1199999999999992"/>
    <n v="14"/>
    <x v="0"/>
    <s v="Wicked Choccy's"/>
    <x v="0"/>
  </r>
  <r>
    <s v="US-2021-103331-CHO-MIL-31000"/>
    <d v="2021-08-26T00:00:00"/>
    <d v="2021-09-11T00:00:00"/>
    <x v="0"/>
    <n v="103331"/>
    <s v="United States"/>
    <x v="12"/>
    <x v="7"/>
    <n v="19711"/>
    <x v="0"/>
    <x v="1"/>
    <s v="CHO-MIL-31000"/>
    <x v="0"/>
    <x v="8"/>
    <n v="4"/>
    <n v="8.44"/>
    <n v="4.5599999999999996"/>
    <n v="16"/>
    <x v="0"/>
    <s v="Wicked Choccy's"/>
    <x v="0"/>
  </r>
  <r>
    <s v="US-2021-103331-CHO-SCR-58000"/>
    <d v="2021-08-26T00:00:00"/>
    <d v="2021-09-11T00:00:00"/>
    <x v="0"/>
    <n v="103331"/>
    <s v="United States"/>
    <x v="12"/>
    <x v="7"/>
    <n v="19711"/>
    <x v="0"/>
    <x v="1"/>
    <s v="CHO-SCR-58000"/>
    <x v="3"/>
    <x v="3"/>
    <n v="3"/>
    <n v="7.5"/>
    <n v="3.3"/>
    <n v="16"/>
    <x v="0"/>
    <s v="Lot's O' Nuts"/>
    <x v="1"/>
  </r>
  <r>
    <s v="US-2021-103331-CHO-TRI-54000"/>
    <d v="2021-08-26T00:00:00"/>
    <d v="2021-09-11T00:00:00"/>
    <x v="0"/>
    <n v="103331"/>
    <s v="United States"/>
    <x v="12"/>
    <x v="7"/>
    <n v="19711"/>
    <x v="0"/>
    <x v="1"/>
    <s v="CHO-TRI-54000"/>
    <x v="1"/>
    <x v="28"/>
    <n v="1"/>
    <n v="2.4500000000000002"/>
    <n v="1.3"/>
    <n v="16"/>
    <x v="0"/>
    <s v="Wicked Choccy's"/>
    <x v="0"/>
  </r>
  <r>
    <s v="US-2021-115413-SUG-SWE-91000"/>
    <d v="2021-08-26T00:00:00"/>
    <d v="2021-09-11T00:00:00"/>
    <x v="0"/>
    <n v="115413"/>
    <s v="United States"/>
    <x v="12"/>
    <x v="7"/>
    <n v="19711"/>
    <x v="2"/>
    <x v="1"/>
    <s v="SUG-SWE-91000"/>
    <x v="10"/>
    <x v="58"/>
    <n v="3"/>
    <n v="2.1"/>
    <n v="2.4"/>
    <n v="16"/>
    <x v="0"/>
    <s v="Sugar Shack"/>
    <x v="4"/>
  </r>
  <r>
    <s v="US-2021-115413-CHO-SCR-58000"/>
    <d v="2021-08-26T00:00:00"/>
    <d v="2021-09-11T00:00:00"/>
    <x v="0"/>
    <n v="115413"/>
    <s v="United States"/>
    <x v="12"/>
    <x v="7"/>
    <n v="19711"/>
    <x v="0"/>
    <x v="1"/>
    <s v="CHO-SCR-58000"/>
    <x v="3"/>
    <x v="3"/>
    <n v="3"/>
    <n v="7.5"/>
    <n v="3.3"/>
    <n v="16"/>
    <x v="0"/>
    <s v="Lot's O' Nuts"/>
    <x v="1"/>
  </r>
  <r>
    <s v="US-2021-124688-CHO-FUD-51000"/>
    <d v="2021-08-27T00:00:00"/>
    <d v="2021-09-08T00:00:00"/>
    <x v="1"/>
    <n v="124688"/>
    <s v="United States"/>
    <x v="8"/>
    <x v="6"/>
    <n v="22153"/>
    <x v="0"/>
    <x v="2"/>
    <s v="CHO-FUD-51000"/>
    <x v="4"/>
    <x v="31"/>
    <n v="4"/>
    <n v="9.6"/>
    <n v="4.8"/>
    <n v="12"/>
    <x v="0"/>
    <s v="Lot's O' Nuts"/>
    <x v="1"/>
  </r>
  <r>
    <s v="US-2021-124688-OTH-GUM-21000"/>
    <d v="2021-08-27T00:00:00"/>
    <d v="2021-09-08T00:00:00"/>
    <x v="1"/>
    <n v="124688"/>
    <s v="United States"/>
    <x v="8"/>
    <x v="6"/>
    <n v="22153"/>
    <x v="1"/>
    <x v="2"/>
    <s v="OTH-GUM-21000"/>
    <x v="5"/>
    <x v="42"/>
    <n v="5"/>
    <n v="3.25"/>
    <n v="3"/>
    <n v="12"/>
    <x v="0"/>
    <s v="Secret Factory"/>
    <x v="2"/>
  </r>
  <r>
    <s v="US-2021-101266-CHO-MIL-31000"/>
    <d v="2021-08-27T00:00:00"/>
    <d v="2021-09-09T00:00:00"/>
    <x v="2"/>
    <n v="101266"/>
    <s v="United States"/>
    <x v="8"/>
    <x v="6"/>
    <n v="22153"/>
    <x v="0"/>
    <x v="2"/>
    <s v="CHO-MIL-31000"/>
    <x v="0"/>
    <x v="0"/>
    <n v="2"/>
    <n v="4.22"/>
    <n v="2.2799999999999998"/>
    <n v="13"/>
    <x v="0"/>
    <s v="Wicked Choccy's"/>
    <x v="0"/>
  </r>
  <r>
    <s v="US-2021-143336-CHO-TRI-54000"/>
    <d v="2021-08-27T00:00:00"/>
    <d v="2021-09-11T00:00:00"/>
    <x v="2"/>
    <n v="143336"/>
    <s v="United States"/>
    <x v="10"/>
    <x v="4"/>
    <n v="94109"/>
    <x v="0"/>
    <x v="3"/>
    <s v="CHO-TRI-54000"/>
    <x v="1"/>
    <x v="1"/>
    <n v="2"/>
    <n v="4.9000000000000004"/>
    <n v="2.6"/>
    <n v="15"/>
    <x v="0"/>
    <s v="Wicked Choccy's"/>
    <x v="0"/>
  </r>
  <r>
    <s v="US-2021-143336-CHO-SCR-58000"/>
    <d v="2021-08-27T00:00:00"/>
    <d v="2021-09-11T00:00:00"/>
    <x v="2"/>
    <n v="143336"/>
    <s v="United States"/>
    <x v="10"/>
    <x v="4"/>
    <n v="94109"/>
    <x v="0"/>
    <x v="3"/>
    <s v="CHO-SCR-58000"/>
    <x v="3"/>
    <x v="3"/>
    <n v="3"/>
    <n v="7.5"/>
    <n v="3.3"/>
    <n v="15"/>
    <x v="0"/>
    <s v="Lot's O' Nuts"/>
    <x v="1"/>
  </r>
  <r>
    <s v="US-2021-135699-CHO-TRI-54000"/>
    <d v="2021-08-29T00:00:00"/>
    <d v="2021-09-08T00:00:00"/>
    <x v="3"/>
    <n v="135699"/>
    <s v="United States"/>
    <x v="10"/>
    <x v="4"/>
    <n v="94110"/>
    <x v="0"/>
    <x v="3"/>
    <s v="CHO-TRI-54000"/>
    <x v="1"/>
    <x v="1"/>
    <n v="2"/>
    <n v="4.9000000000000004"/>
    <n v="2.6"/>
    <n v="10"/>
    <x v="0"/>
    <s v="Wicked Choccy's"/>
    <x v="0"/>
  </r>
  <r>
    <s v="US-2021-135699-OTH-LIC-15000"/>
    <d v="2021-08-29T00:00:00"/>
    <d v="2021-09-08T00:00:00"/>
    <x v="3"/>
    <n v="135699"/>
    <s v="United States"/>
    <x v="10"/>
    <x v="4"/>
    <n v="94110"/>
    <x v="1"/>
    <x v="3"/>
    <s v="OTH-LIC-15000"/>
    <x v="7"/>
    <x v="49"/>
    <n v="2"/>
    <n v="20"/>
    <n v="20"/>
    <n v="10"/>
    <x v="0"/>
    <s v="Secret Factory"/>
    <x v="2"/>
  </r>
  <r>
    <s v="US-2021-169775-CHO-TRI-54000"/>
    <d v="2021-08-29T00:00:00"/>
    <d v="2021-09-12T00:00:00"/>
    <x v="2"/>
    <n v="169775"/>
    <s v="United States"/>
    <x v="20"/>
    <x v="17"/>
    <n v="33178"/>
    <x v="0"/>
    <x v="2"/>
    <s v="CHO-TRI-54000"/>
    <x v="1"/>
    <x v="4"/>
    <n v="3"/>
    <n v="7.35"/>
    <n v="3.9"/>
    <n v="14"/>
    <x v="0"/>
    <s v="Wicked Choccy's"/>
    <x v="0"/>
  </r>
  <r>
    <s v="US-2021-169775-CHO-SCR-58000"/>
    <d v="2021-08-29T00:00:00"/>
    <d v="2021-09-12T00:00:00"/>
    <x v="2"/>
    <n v="169775"/>
    <s v="United States"/>
    <x v="20"/>
    <x v="17"/>
    <n v="33178"/>
    <x v="0"/>
    <x v="2"/>
    <s v="CHO-SCR-58000"/>
    <x v="3"/>
    <x v="31"/>
    <n v="4"/>
    <n v="10"/>
    <n v="4.4000000000000004"/>
    <n v="14"/>
    <x v="0"/>
    <s v="Lot's O' Nuts"/>
    <x v="1"/>
  </r>
  <r>
    <s v="US-2021-146500-CHO-TRI-54000"/>
    <d v="2021-08-30T00:00:00"/>
    <d v="2021-09-14T00:00:00"/>
    <x v="0"/>
    <n v="146500"/>
    <s v="United States"/>
    <x v="135"/>
    <x v="39"/>
    <n v="6010"/>
    <x v="0"/>
    <x v="1"/>
    <s v="CHO-TRI-54000"/>
    <x v="1"/>
    <x v="20"/>
    <n v="5"/>
    <n v="12.25"/>
    <n v="6.5"/>
    <n v="15"/>
    <x v="0"/>
    <s v="Wicked Choccy's"/>
    <x v="0"/>
  </r>
  <r>
    <s v="US-2021-146500-CHO-FUD-51000"/>
    <d v="2021-08-30T00:00:00"/>
    <d v="2021-09-14T00:00:00"/>
    <x v="0"/>
    <n v="146500"/>
    <s v="United States"/>
    <x v="135"/>
    <x v="39"/>
    <n v="6010"/>
    <x v="0"/>
    <x v="1"/>
    <s v="CHO-FUD-51000"/>
    <x v="4"/>
    <x v="3"/>
    <n v="3"/>
    <n v="7.2"/>
    <n v="3.6"/>
    <n v="15"/>
    <x v="0"/>
    <s v="Lot's O' Nuts"/>
    <x v="1"/>
  </r>
  <r>
    <s v="US-2021-143385-CHO-FUD-51000"/>
    <d v="2021-08-31T00:00:00"/>
    <d v="2021-09-15T00:00:00"/>
    <x v="0"/>
    <n v="143385"/>
    <s v="United States"/>
    <x v="180"/>
    <x v="33"/>
    <n v="87505"/>
    <x v="0"/>
    <x v="3"/>
    <s v="CHO-FUD-51000"/>
    <x v="4"/>
    <x v="6"/>
    <n v="9"/>
    <n v="21.6"/>
    <n v="10.8"/>
    <n v="15"/>
    <x v="0"/>
    <s v="Lot's O' Nuts"/>
    <x v="1"/>
  </r>
  <r>
    <s v="US-2021-165428-CHO-TRI-54000"/>
    <d v="2021-09-01T00:00:00"/>
    <d v="2021-09-14T00:00:00"/>
    <x v="1"/>
    <n v="165428"/>
    <s v="United States"/>
    <x v="0"/>
    <x v="0"/>
    <n v="77036"/>
    <x v="0"/>
    <x v="0"/>
    <s v="CHO-TRI-54000"/>
    <x v="1"/>
    <x v="4"/>
    <n v="3"/>
    <n v="7.35"/>
    <n v="3.9"/>
    <n v="13"/>
    <x v="0"/>
    <s v="Wicked Choccy's"/>
    <x v="0"/>
  </r>
  <r>
    <s v="US-2021-165428-CHO-NUT-13000"/>
    <d v="2021-09-01T00:00:00"/>
    <d v="2021-09-14T00:00:00"/>
    <x v="1"/>
    <n v="165428"/>
    <s v="United States"/>
    <x v="0"/>
    <x v="0"/>
    <n v="77036"/>
    <x v="0"/>
    <x v="0"/>
    <s v="CHO-NUT-13000"/>
    <x v="2"/>
    <x v="15"/>
    <n v="6"/>
    <n v="14.94"/>
    <n v="6"/>
    <n v="13"/>
    <x v="0"/>
    <s v="Lot's O' Nuts"/>
    <x v="1"/>
  </r>
  <r>
    <s v="US-2021-109855-CHO-FUD-51000"/>
    <d v="2021-09-01T00:00:00"/>
    <d v="2021-09-15T00:00:00"/>
    <x v="0"/>
    <n v="109855"/>
    <s v="United States"/>
    <x v="26"/>
    <x v="21"/>
    <n v="10009"/>
    <x v="0"/>
    <x v="1"/>
    <s v="CHO-FUD-51000"/>
    <x v="4"/>
    <x v="9"/>
    <n v="2"/>
    <n v="4.8"/>
    <n v="2.4"/>
    <n v="14"/>
    <x v="0"/>
    <s v="Lot's O' Nuts"/>
    <x v="1"/>
  </r>
  <r>
    <s v="US-2021-126522-CHO-SCR-58000"/>
    <d v="2021-09-01T00:00:00"/>
    <d v="2021-09-15T00:00:00"/>
    <x v="2"/>
    <n v="126522"/>
    <s v="United States"/>
    <x v="32"/>
    <x v="4"/>
    <n v="92025"/>
    <x v="0"/>
    <x v="3"/>
    <s v="CHO-SCR-58000"/>
    <x v="3"/>
    <x v="3"/>
    <n v="3"/>
    <n v="7.5"/>
    <n v="3.3"/>
    <n v="14"/>
    <x v="0"/>
    <s v="Lot's O' Nuts"/>
    <x v="1"/>
  </r>
  <r>
    <s v="US-2021-158281-OTH-LIC-15000"/>
    <d v="2021-09-02T00:00:00"/>
    <d v="2021-09-17T00:00:00"/>
    <x v="0"/>
    <n v="158281"/>
    <s v="United States"/>
    <x v="0"/>
    <x v="0"/>
    <n v="77095"/>
    <x v="1"/>
    <x v="0"/>
    <s v="OTH-LIC-15000"/>
    <x v="7"/>
    <x v="32"/>
    <n v="3"/>
    <n v="30"/>
    <n v="30"/>
    <n v="15"/>
    <x v="0"/>
    <s v="Secret Factory"/>
    <x v="2"/>
  </r>
  <r>
    <s v="US-2021-106971-CHO-TRI-54000"/>
    <d v="2021-09-02T00:00:00"/>
    <d v="2021-09-18T00:00:00"/>
    <x v="0"/>
    <n v="106971"/>
    <s v="United States"/>
    <x v="129"/>
    <x v="1"/>
    <n v="60089"/>
    <x v="0"/>
    <x v="0"/>
    <s v="CHO-TRI-54000"/>
    <x v="1"/>
    <x v="10"/>
    <n v="7"/>
    <n v="17.149999999999999"/>
    <n v="9.1"/>
    <n v="16"/>
    <x v="0"/>
    <s v="Wicked Choccy's"/>
    <x v="0"/>
  </r>
  <r>
    <s v="US-2021-127936-CHO-FUD-51000"/>
    <d v="2021-09-02T00:00:00"/>
    <d v="2021-09-14T00:00:00"/>
    <x v="1"/>
    <n v="127936"/>
    <s v="United States"/>
    <x v="26"/>
    <x v="21"/>
    <n v="10009"/>
    <x v="0"/>
    <x v="1"/>
    <s v="CHO-FUD-51000"/>
    <x v="4"/>
    <x v="3"/>
    <n v="3"/>
    <n v="7.2"/>
    <n v="3.6"/>
    <n v="12"/>
    <x v="0"/>
    <s v="Lot's O' Nuts"/>
    <x v="1"/>
  </r>
  <r>
    <s v="US-2021-151792-CHO-FUD-51000"/>
    <d v="2021-09-02T00:00:00"/>
    <d v="2021-09-17T00:00:00"/>
    <x v="2"/>
    <n v="151792"/>
    <s v="United States"/>
    <x v="40"/>
    <x v="1"/>
    <n v="60653"/>
    <x v="0"/>
    <x v="0"/>
    <s v="CHO-FUD-51000"/>
    <x v="4"/>
    <x v="3"/>
    <n v="3"/>
    <n v="7.2"/>
    <n v="3.6"/>
    <n v="15"/>
    <x v="0"/>
    <s v="Lot's O' Nuts"/>
    <x v="1"/>
  </r>
  <r>
    <s v="US-2021-157721-CHO-MIL-31000"/>
    <d v="2021-09-02T00:00:00"/>
    <d v="2021-09-15T00:00:00"/>
    <x v="1"/>
    <n v="157721"/>
    <s v="United States"/>
    <x v="113"/>
    <x v="21"/>
    <n v="13601"/>
    <x v="0"/>
    <x v="1"/>
    <s v="CHO-MIL-31000"/>
    <x v="0"/>
    <x v="11"/>
    <n v="1"/>
    <n v="2.11"/>
    <n v="1.1399999999999999"/>
    <n v="13"/>
    <x v="0"/>
    <s v="Wicked Choccy's"/>
    <x v="0"/>
  </r>
  <r>
    <s v="US-2021-157721-CHO-FUD-51000"/>
    <d v="2021-09-02T00:00:00"/>
    <d v="2021-09-15T00:00:00"/>
    <x v="1"/>
    <n v="157721"/>
    <s v="United States"/>
    <x v="113"/>
    <x v="21"/>
    <n v="13601"/>
    <x v="0"/>
    <x v="1"/>
    <s v="CHO-FUD-51000"/>
    <x v="4"/>
    <x v="25"/>
    <n v="1"/>
    <n v="2.4"/>
    <n v="1.2"/>
    <n v="13"/>
    <x v="0"/>
    <s v="Lot's O' Nuts"/>
    <x v="1"/>
  </r>
  <r>
    <s v="US-2021-138828-CHO-MIL-31000"/>
    <d v="2021-09-02T00:00:00"/>
    <d v="2021-09-13T00:00:00"/>
    <x v="1"/>
    <n v="138828"/>
    <s v="United States"/>
    <x v="26"/>
    <x v="21"/>
    <n v="10009"/>
    <x v="0"/>
    <x v="1"/>
    <s v="CHO-MIL-31000"/>
    <x v="0"/>
    <x v="23"/>
    <n v="5"/>
    <n v="10.55"/>
    <n v="5.7"/>
    <n v="11"/>
    <x v="0"/>
    <s v="Wicked Choccy's"/>
    <x v="0"/>
  </r>
  <r>
    <s v="US-2021-152268-CHO-FUD-51000"/>
    <d v="2021-09-02T00:00:00"/>
    <d v="2021-09-17T00:00:00"/>
    <x v="0"/>
    <n v="152268"/>
    <s v="United States"/>
    <x v="181"/>
    <x v="13"/>
    <n v="72701"/>
    <x v="0"/>
    <x v="2"/>
    <s v="CHO-FUD-51000"/>
    <x v="4"/>
    <x v="9"/>
    <n v="2"/>
    <n v="4.8"/>
    <n v="2.4"/>
    <n v="15"/>
    <x v="0"/>
    <s v="Lot's O' Nuts"/>
    <x v="1"/>
  </r>
  <r>
    <s v="US-2021-125171-CHO-SCR-58000"/>
    <d v="2021-09-03T00:00:00"/>
    <d v="2021-09-13T00:00:00"/>
    <x v="3"/>
    <n v="125171"/>
    <s v="United States"/>
    <x v="26"/>
    <x v="21"/>
    <n v="10009"/>
    <x v="0"/>
    <x v="1"/>
    <s v="CHO-SCR-58000"/>
    <x v="3"/>
    <x v="17"/>
    <n v="5"/>
    <n v="12.5"/>
    <n v="5.5"/>
    <n v="10"/>
    <x v="0"/>
    <s v="Lot's O' Nuts"/>
    <x v="1"/>
  </r>
  <r>
    <s v="US-2021-120236-OTH-GUM-21000"/>
    <d v="2021-09-03T00:00:00"/>
    <d v="2021-09-14T00:00:00"/>
    <x v="1"/>
    <n v="120236"/>
    <s v="United States"/>
    <x v="0"/>
    <x v="0"/>
    <n v="77095"/>
    <x v="1"/>
    <x v="0"/>
    <s v="OTH-GUM-21000"/>
    <x v="5"/>
    <x v="42"/>
    <n v="5"/>
    <n v="3.25"/>
    <n v="3"/>
    <n v="11"/>
    <x v="0"/>
    <s v="Secret Factory"/>
    <x v="2"/>
  </r>
  <r>
    <s v="US-2021-106572-CHO-TRI-54000"/>
    <d v="2021-09-05T00:00:00"/>
    <d v="2021-09-20T00:00:00"/>
    <x v="0"/>
    <n v="106572"/>
    <s v="United States"/>
    <x v="182"/>
    <x v="9"/>
    <n v="43402"/>
    <x v="0"/>
    <x v="1"/>
    <s v="CHO-TRI-54000"/>
    <x v="1"/>
    <x v="1"/>
    <n v="2"/>
    <n v="4.9000000000000004"/>
    <n v="2.6"/>
    <n v="15"/>
    <x v="0"/>
    <s v="Wicked Choccy's"/>
    <x v="0"/>
  </r>
  <r>
    <s v="US-2021-136861-CHO-NUT-13000"/>
    <d v="2021-09-05T00:00:00"/>
    <d v="2021-09-17T00:00:00"/>
    <x v="1"/>
    <n v="136861"/>
    <s v="United States"/>
    <x v="30"/>
    <x v="17"/>
    <n v="33710"/>
    <x v="0"/>
    <x v="2"/>
    <s v="CHO-NUT-13000"/>
    <x v="2"/>
    <x v="7"/>
    <n v="2"/>
    <n v="4.9800000000000004"/>
    <n v="2"/>
    <n v="12"/>
    <x v="0"/>
    <s v="Lot's O' Nuts"/>
    <x v="1"/>
  </r>
  <r>
    <s v="US-2021-130449-CHO-SCR-58000"/>
    <d v="2021-09-06T00:00:00"/>
    <d v="2021-09-19T00:00:00"/>
    <x v="1"/>
    <n v="130449"/>
    <s v="United States"/>
    <x v="10"/>
    <x v="4"/>
    <n v="94109"/>
    <x v="0"/>
    <x v="3"/>
    <s v="CHO-SCR-58000"/>
    <x v="3"/>
    <x v="14"/>
    <n v="6"/>
    <n v="15"/>
    <n v="6.6"/>
    <n v="13"/>
    <x v="0"/>
    <s v="Lot's O' Nuts"/>
    <x v="1"/>
  </r>
  <r>
    <s v="US-2021-130449-CHO-NUT-13000"/>
    <d v="2021-09-06T00:00:00"/>
    <d v="2021-09-19T00:00:00"/>
    <x v="1"/>
    <n v="130449"/>
    <s v="United States"/>
    <x v="10"/>
    <x v="4"/>
    <n v="94109"/>
    <x v="0"/>
    <x v="3"/>
    <s v="CHO-NUT-13000"/>
    <x v="2"/>
    <x v="33"/>
    <n v="8"/>
    <n v="19.920000000000002"/>
    <n v="8"/>
    <n v="13"/>
    <x v="0"/>
    <s v="Lot's O' Nuts"/>
    <x v="1"/>
  </r>
  <r>
    <s v="US-2021-100006-CHO-TRI-54000"/>
    <d v="2021-09-07T00:00:00"/>
    <d v="2021-09-23T00:00:00"/>
    <x v="0"/>
    <n v="100006"/>
    <s v="United States"/>
    <x v="26"/>
    <x v="21"/>
    <n v="10024"/>
    <x v="0"/>
    <x v="1"/>
    <s v="CHO-TRI-54000"/>
    <x v="1"/>
    <x v="4"/>
    <n v="3"/>
    <n v="7.35"/>
    <n v="3.9"/>
    <n v="16"/>
    <x v="0"/>
    <s v="Wicked Choccy's"/>
    <x v="0"/>
  </r>
  <r>
    <s v="US-2021-109918-CHO-SCR-58000"/>
    <d v="2021-09-07T00:00:00"/>
    <d v="2021-09-22T00:00:00"/>
    <x v="2"/>
    <n v="109918"/>
    <s v="United States"/>
    <x v="183"/>
    <x v="4"/>
    <n v="95051"/>
    <x v="0"/>
    <x v="3"/>
    <s v="CHO-SCR-58000"/>
    <x v="3"/>
    <x v="17"/>
    <n v="5"/>
    <n v="12.5"/>
    <n v="5.5"/>
    <n v="15"/>
    <x v="0"/>
    <s v="Lot's O' Nuts"/>
    <x v="1"/>
  </r>
  <r>
    <s v="US-2021-109918-CHO-MIL-31000"/>
    <d v="2021-09-07T00:00:00"/>
    <d v="2021-09-22T00:00:00"/>
    <x v="2"/>
    <n v="109918"/>
    <s v="United States"/>
    <x v="183"/>
    <x v="4"/>
    <n v="95051"/>
    <x v="0"/>
    <x v="3"/>
    <s v="CHO-MIL-31000"/>
    <x v="0"/>
    <x v="0"/>
    <n v="2"/>
    <n v="4.22"/>
    <n v="2.2799999999999998"/>
    <n v="15"/>
    <x v="0"/>
    <s v="Wicked Choccy's"/>
    <x v="0"/>
  </r>
  <r>
    <s v="US-2021-117765-CHO-TRI-54000"/>
    <d v="2021-09-07T00:00:00"/>
    <d v="2021-09-23T00:00:00"/>
    <x v="0"/>
    <n v="117765"/>
    <s v="United States"/>
    <x v="184"/>
    <x v="44"/>
    <n v="74133"/>
    <x v="0"/>
    <x v="0"/>
    <s v="CHO-TRI-54000"/>
    <x v="1"/>
    <x v="1"/>
    <n v="2"/>
    <n v="4.9000000000000004"/>
    <n v="2.6"/>
    <n v="16"/>
    <x v="0"/>
    <s v="Wicked Choccy's"/>
    <x v="0"/>
  </r>
  <r>
    <s v="US-2021-117765-CHO-FUD-51000"/>
    <d v="2021-09-07T00:00:00"/>
    <d v="2021-09-23T00:00:00"/>
    <x v="0"/>
    <n v="117765"/>
    <s v="United States"/>
    <x v="184"/>
    <x v="44"/>
    <n v="74133"/>
    <x v="0"/>
    <x v="0"/>
    <s v="CHO-FUD-51000"/>
    <x v="4"/>
    <x v="17"/>
    <n v="5"/>
    <n v="12"/>
    <n v="6"/>
    <n v="16"/>
    <x v="0"/>
    <s v="Lot's O' Nuts"/>
    <x v="1"/>
  </r>
  <r>
    <s v="US-2021-117765-CHO-MIL-31000"/>
    <d v="2021-09-07T00:00:00"/>
    <d v="2021-09-23T00:00:00"/>
    <x v="0"/>
    <n v="117765"/>
    <s v="United States"/>
    <x v="184"/>
    <x v="44"/>
    <n v="74133"/>
    <x v="0"/>
    <x v="0"/>
    <s v="CHO-MIL-31000"/>
    <x v="0"/>
    <x v="0"/>
    <n v="2"/>
    <n v="4.22"/>
    <n v="2.2799999999999998"/>
    <n v="16"/>
    <x v="0"/>
    <s v="Wicked Choccy's"/>
    <x v="0"/>
  </r>
  <r>
    <s v="US-2021-122882-CHO-SCR-58000"/>
    <d v="2021-09-07T00:00:00"/>
    <d v="2021-09-23T00:00:00"/>
    <x v="0"/>
    <n v="122882"/>
    <s v="United States"/>
    <x v="2"/>
    <x v="2"/>
    <n v="19134"/>
    <x v="0"/>
    <x v="1"/>
    <s v="CHO-SCR-58000"/>
    <x v="3"/>
    <x v="9"/>
    <n v="2"/>
    <n v="5"/>
    <n v="2.2000000000000002"/>
    <n v="16"/>
    <x v="0"/>
    <s v="Lot's O' Nuts"/>
    <x v="1"/>
  </r>
  <r>
    <s v="US-2021-122882-CHO-FUD-51000"/>
    <d v="2021-09-07T00:00:00"/>
    <d v="2021-09-23T00:00:00"/>
    <x v="0"/>
    <n v="122882"/>
    <s v="United States"/>
    <x v="2"/>
    <x v="2"/>
    <n v="19134"/>
    <x v="0"/>
    <x v="1"/>
    <s v="CHO-FUD-51000"/>
    <x v="4"/>
    <x v="25"/>
    <n v="1"/>
    <n v="2.4"/>
    <n v="1.2"/>
    <n v="16"/>
    <x v="0"/>
    <s v="Lot's O' Nuts"/>
    <x v="1"/>
  </r>
  <r>
    <s v="US-2021-122882-CHO-MIL-31000"/>
    <d v="2021-09-07T00:00:00"/>
    <d v="2021-09-23T00:00:00"/>
    <x v="0"/>
    <n v="122882"/>
    <s v="United States"/>
    <x v="2"/>
    <x v="2"/>
    <n v="19134"/>
    <x v="0"/>
    <x v="1"/>
    <s v="CHO-MIL-31000"/>
    <x v="0"/>
    <x v="8"/>
    <n v="4"/>
    <n v="8.44"/>
    <n v="4.5599999999999996"/>
    <n v="16"/>
    <x v="0"/>
    <s v="Wicked Choccy's"/>
    <x v="0"/>
  </r>
  <r>
    <s v="US-2021-122882-CHO-TRI-54000"/>
    <d v="2021-09-07T00:00:00"/>
    <d v="2021-09-23T00:00:00"/>
    <x v="0"/>
    <n v="122882"/>
    <s v="United States"/>
    <x v="2"/>
    <x v="2"/>
    <n v="19134"/>
    <x v="0"/>
    <x v="1"/>
    <s v="CHO-TRI-54000"/>
    <x v="1"/>
    <x v="4"/>
    <n v="3"/>
    <n v="7.35"/>
    <n v="3.9"/>
    <n v="16"/>
    <x v="0"/>
    <s v="Wicked Choccy's"/>
    <x v="0"/>
  </r>
  <r>
    <s v="US-2021-126193-CHO-SCR-58000"/>
    <d v="2021-09-07T00:00:00"/>
    <d v="2021-09-24T00:00:00"/>
    <x v="0"/>
    <n v="126193"/>
    <s v="United States"/>
    <x v="185"/>
    <x v="1"/>
    <n v="60543"/>
    <x v="0"/>
    <x v="0"/>
    <s v="CHO-SCR-58000"/>
    <x v="3"/>
    <x v="3"/>
    <n v="3"/>
    <n v="7.5"/>
    <n v="3.3"/>
    <n v="17"/>
    <x v="0"/>
    <s v="Lot's O' Nuts"/>
    <x v="1"/>
  </r>
  <r>
    <s v="US-2021-126193-CHO-NUT-13000"/>
    <d v="2021-09-07T00:00:00"/>
    <d v="2021-09-24T00:00:00"/>
    <x v="0"/>
    <n v="126193"/>
    <s v="United States"/>
    <x v="185"/>
    <x v="1"/>
    <n v="60543"/>
    <x v="0"/>
    <x v="0"/>
    <s v="CHO-NUT-13000"/>
    <x v="2"/>
    <x v="13"/>
    <n v="5"/>
    <n v="12.45"/>
    <n v="5"/>
    <n v="17"/>
    <x v="0"/>
    <s v="Lot's O' Nuts"/>
    <x v="1"/>
  </r>
  <r>
    <s v="US-2021-126193-CHO-FUD-51000"/>
    <d v="2021-09-07T00:00:00"/>
    <d v="2021-09-24T00:00:00"/>
    <x v="0"/>
    <n v="126193"/>
    <s v="United States"/>
    <x v="185"/>
    <x v="1"/>
    <n v="60543"/>
    <x v="0"/>
    <x v="0"/>
    <s v="CHO-FUD-51000"/>
    <x v="4"/>
    <x v="17"/>
    <n v="5"/>
    <n v="12"/>
    <n v="6"/>
    <n v="17"/>
    <x v="0"/>
    <s v="Lot's O' Nuts"/>
    <x v="1"/>
  </r>
  <r>
    <s v="US-2021-105165-OTH-GUM-21000"/>
    <d v="2021-09-07T00:00:00"/>
    <d v="2021-09-20T00:00:00"/>
    <x v="1"/>
    <n v="105165"/>
    <s v="United States"/>
    <x v="0"/>
    <x v="0"/>
    <n v="77036"/>
    <x v="1"/>
    <x v="0"/>
    <s v="OTH-GUM-21000"/>
    <x v="5"/>
    <x v="12"/>
    <n v="1"/>
    <n v="0.65"/>
    <n v="0.6"/>
    <n v="13"/>
    <x v="0"/>
    <s v="Secret Factory"/>
    <x v="2"/>
  </r>
  <r>
    <s v="US-2021-105165-CHO-TRI-54000"/>
    <d v="2021-09-07T00:00:00"/>
    <d v="2021-09-20T00:00:00"/>
    <x v="1"/>
    <n v="105165"/>
    <s v="United States"/>
    <x v="0"/>
    <x v="0"/>
    <n v="77036"/>
    <x v="0"/>
    <x v="0"/>
    <s v="CHO-TRI-54000"/>
    <x v="1"/>
    <x v="4"/>
    <n v="3"/>
    <n v="7.35"/>
    <n v="3.9"/>
    <n v="13"/>
    <x v="0"/>
    <s v="Wicked Choccy's"/>
    <x v="0"/>
  </r>
  <r>
    <s v="US-2021-105165-CHO-SCR-58000"/>
    <d v="2021-09-07T00:00:00"/>
    <d v="2021-09-20T00:00:00"/>
    <x v="1"/>
    <n v="105165"/>
    <s v="United States"/>
    <x v="0"/>
    <x v="0"/>
    <n v="77036"/>
    <x v="0"/>
    <x v="0"/>
    <s v="CHO-SCR-58000"/>
    <x v="3"/>
    <x v="9"/>
    <n v="2"/>
    <n v="5"/>
    <n v="2.2000000000000002"/>
    <n v="13"/>
    <x v="0"/>
    <s v="Lot's O' Nuts"/>
    <x v="1"/>
  </r>
  <r>
    <s v="US-2021-105165-CHO-FUD-51000"/>
    <d v="2021-09-07T00:00:00"/>
    <d v="2021-09-20T00:00:00"/>
    <x v="1"/>
    <n v="105165"/>
    <s v="United States"/>
    <x v="0"/>
    <x v="0"/>
    <n v="77036"/>
    <x v="0"/>
    <x v="0"/>
    <s v="CHO-FUD-51000"/>
    <x v="4"/>
    <x v="3"/>
    <n v="3"/>
    <n v="7.2"/>
    <n v="3.6"/>
    <n v="13"/>
    <x v="0"/>
    <s v="Lot's O' Nuts"/>
    <x v="1"/>
  </r>
  <r>
    <s v="US-2021-131002-CHO-NUT-13000"/>
    <d v="2021-09-07T00:00:00"/>
    <d v="2021-09-22T00:00:00"/>
    <x v="2"/>
    <n v="131002"/>
    <s v="United States"/>
    <x v="184"/>
    <x v="44"/>
    <n v="74133"/>
    <x v="0"/>
    <x v="0"/>
    <s v="CHO-NUT-13000"/>
    <x v="2"/>
    <x v="2"/>
    <n v="3"/>
    <n v="7.47"/>
    <n v="3"/>
    <n v="15"/>
    <x v="0"/>
    <s v="Lot's O' Nuts"/>
    <x v="1"/>
  </r>
  <r>
    <s v="US-2021-131002-CHO-MIL-31000"/>
    <d v="2021-09-07T00:00:00"/>
    <d v="2021-09-22T00:00:00"/>
    <x v="2"/>
    <n v="131002"/>
    <s v="United States"/>
    <x v="184"/>
    <x v="44"/>
    <n v="74133"/>
    <x v="0"/>
    <x v="0"/>
    <s v="CHO-MIL-31000"/>
    <x v="0"/>
    <x v="29"/>
    <n v="6"/>
    <n v="12.66"/>
    <n v="6.84"/>
    <n v="15"/>
    <x v="0"/>
    <s v="Wicked Choccy's"/>
    <x v="0"/>
  </r>
  <r>
    <s v="US-2021-131002-CHO-FUD-51000"/>
    <d v="2021-09-07T00:00:00"/>
    <d v="2021-09-22T00:00:00"/>
    <x v="2"/>
    <n v="131002"/>
    <s v="United States"/>
    <x v="184"/>
    <x v="44"/>
    <n v="74133"/>
    <x v="0"/>
    <x v="0"/>
    <s v="CHO-FUD-51000"/>
    <x v="4"/>
    <x v="9"/>
    <n v="2"/>
    <n v="4.8"/>
    <n v="2.4"/>
    <n v="15"/>
    <x v="0"/>
    <s v="Lot's O' Nuts"/>
    <x v="1"/>
  </r>
  <r>
    <s v="US-2021-139892-CHO-MIL-31000"/>
    <d v="2021-09-08T00:00:00"/>
    <d v="2021-09-22T00:00:00"/>
    <x v="0"/>
    <n v="139892"/>
    <s v="United States"/>
    <x v="109"/>
    <x v="0"/>
    <n v="78207"/>
    <x v="0"/>
    <x v="0"/>
    <s v="CHO-MIL-31000"/>
    <x v="0"/>
    <x v="43"/>
    <n v="9"/>
    <n v="18.989999999999998"/>
    <n v="10.26"/>
    <n v="14"/>
    <x v="0"/>
    <s v="Wicked Choccy's"/>
    <x v="0"/>
  </r>
  <r>
    <s v="US-2021-139892-CHO-SCR-58000"/>
    <d v="2021-09-08T00:00:00"/>
    <d v="2021-09-22T00:00:00"/>
    <x v="0"/>
    <n v="139892"/>
    <s v="United States"/>
    <x v="109"/>
    <x v="0"/>
    <n v="78207"/>
    <x v="0"/>
    <x v="0"/>
    <s v="CHO-SCR-58000"/>
    <x v="3"/>
    <x v="17"/>
    <n v="5"/>
    <n v="12.5"/>
    <n v="5.5"/>
    <n v="14"/>
    <x v="0"/>
    <s v="Lot's O' Nuts"/>
    <x v="1"/>
  </r>
  <r>
    <s v="US-2021-139892-CHO-NUT-13000"/>
    <d v="2021-09-08T00:00:00"/>
    <d v="2021-09-22T00:00:00"/>
    <x v="0"/>
    <n v="139892"/>
    <s v="United States"/>
    <x v="109"/>
    <x v="0"/>
    <n v="78207"/>
    <x v="0"/>
    <x v="0"/>
    <s v="CHO-NUT-13000"/>
    <x v="2"/>
    <x v="2"/>
    <n v="3"/>
    <n v="7.47"/>
    <n v="3"/>
    <n v="14"/>
    <x v="0"/>
    <s v="Lot's O' Nuts"/>
    <x v="1"/>
  </r>
  <r>
    <s v="US-2021-168592-CHO-NUT-13000"/>
    <d v="2021-09-08T00:00:00"/>
    <d v="2021-09-24T00:00:00"/>
    <x v="0"/>
    <n v="168592"/>
    <s v="United States"/>
    <x v="10"/>
    <x v="4"/>
    <n v="94110"/>
    <x v="0"/>
    <x v="3"/>
    <s v="CHO-NUT-13000"/>
    <x v="2"/>
    <x v="13"/>
    <n v="5"/>
    <n v="12.45"/>
    <n v="5"/>
    <n v="16"/>
    <x v="0"/>
    <s v="Lot's O' Nuts"/>
    <x v="1"/>
  </r>
  <r>
    <s v="US-2021-168592-CHO-FUD-51000"/>
    <d v="2021-09-08T00:00:00"/>
    <d v="2021-09-24T00:00:00"/>
    <x v="0"/>
    <n v="168592"/>
    <s v="United States"/>
    <x v="10"/>
    <x v="4"/>
    <n v="94110"/>
    <x v="0"/>
    <x v="3"/>
    <s v="CHO-FUD-51000"/>
    <x v="4"/>
    <x v="9"/>
    <n v="2"/>
    <n v="4.8"/>
    <n v="2.4"/>
    <n v="16"/>
    <x v="0"/>
    <s v="Lot's O' Nuts"/>
    <x v="1"/>
  </r>
  <r>
    <s v="US-2021-168592-CHO-MIL-31000"/>
    <d v="2021-09-08T00:00:00"/>
    <d v="2021-09-24T00:00:00"/>
    <x v="0"/>
    <n v="168592"/>
    <s v="United States"/>
    <x v="10"/>
    <x v="4"/>
    <n v="94110"/>
    <x v="0"/>
    <x v="3"/>
    <s v="CHO-MIL-31000"/>
    <x v="0"/>
    <x v="11"/>
    <n v="1"/>
    <n v="2.11"/>
    <n v="1.1399999999999999"/>
    <n v="16"/>
    <x v="0"/>
    <s v="Wicked Choccy's"/>
    <x v="0"/>
  </r>
  <r>
    <s v="US-2021-132500-CHO-NUT-13000"/>
    <d v="2021-09-08T00:00:00"/>
    <d v="2021-09-22T00:00:00"/>
    <x v="0"/>
    <n v="132500"/>
    <s v="United States"/>
    <x v="10"/>
    <x v="4"/>
    <n v="94110"/>
    <x v="0"/>
    <x v="3"/>
    <s v="CHO-NUT-13000"/>
    <x v="2"/>
    <x v="7"/>
    <n v="2"/>
    <n v="4.9800000000000004"/>
    <n v="2"/>
    <n v="14"/>
    <x v="0"/>
    <s v="Lot's O' Nuts"/>
    <x v="1"/>
  </r>
  <r>
    <s v="US-2021-163293-CHO-NUT-13000"/>
    <d v="2021-09-08T00:00:00"/>
    <d v="2021-09-21T00:00:00"/>
    <x v="1"/>
    <n v="163293"/>
    <s v="United States"/>
    <x v="186"/>
    <x v="3"/>
    <n v="31204"/>
    <x v="0"/>
    <x v="2"/>
    <s v="CHO-NUT-13000"/>
    <x v="2"/>
    <x v="19"/>
    <n v="4"/>
    <n v="9.9600000000000009"/>
    <n v="4"/>
    <n v="13"/>
    <x v="0"/>
    <s v="Lot's O' Nuts"/>
    <x v="1"/>
  </r>
  <r>
    <s v="US-2021-163293-CHO-MIL-31000"/>
    <d v="2021-09-08T00:00:00"/>
    <d v="2021-09-21T00:00:00"/>
    <x v="1"/>
    <n v="163293"/>
    <s v="United States"/>
    <x v="186"/>
    <x v="3"/>
    <n v="31204"/>
    <x v="0"/>
    <x v="2"/>
    <s v="CHO-MIL-31000"/>
    <x v="0"/>
    <x v="5"/>
    <n v="3"/>
    <n v="6.33"/>
    <n v="3.42"/>
    <n v="13"/>
    <x v="0"/>
    <s v="Wicked Choccy's"/>
    <x v="0"/>
  </r>
  <r>
    <s v="US-2021-146283-CHO-MIL-31000"/>
    <d v="2021-09-08T00:00:00"/>
    <d v="2021-09-25T00:00:00"/>
    <x v="0"/>
    <n v="146283"/>
    <s v="United States"/>
    <x v="0"/>
    <x v="0"/>
    <n v="77036"/>
    <x v="0"/>
    <x v="0"/>
    <s v="CHO-MIL-31000"/>
    <x v="0"/>
    <x v="23"/>
    <n v="5"/>
    <n v="10.55"/>
    <n v="5.7"/>
    <n v="17"/>
    <x v="0"/>
    <s v="Wicked Choccy's"/>
    <x v="0"/>
  </r>
  <r>
    <s v="US-2021-146283-CHO-NUT-13000"/>
    <d v="2021-09-08T00:00:00"/>
    <d v="2021-09-25T00:00:00"/>
    <x v="0"/>
    <n v="146283"/>
    <s v="United States"/>
    <x v="0"/>
    <x v="0"/>
    <n v="77036"/>
    <x v="0"/>
    <x v="0"/>
    <s v="CHO-NUT-13000"/>
    <x v="2"/>
    <x v="15"/>
    <n v="6"/>
    <n v="14.94"/>
    <n v="6"/>
    <n v="17"/>
    <x v="0"/>
    <s v="Lot's O' Nuts"/>
    <x v="1"/>
  </r>
  <r>
    <s v="US-2021-146283-CHO-SCR-58000"/>
    <d v="2021-09-08T00:00:00"/>
    <d v="2021-09-25T00:00:00"/>
    <x v="0"/>
    <n v="146283"/>
    <s v="United States"/>
    <x v="0"/>
    <x v="0"/>
    <n v="77036"/>
    <x v="0"/>
    <x v="0"/>
    <s v="CHO-SCR-58000"/>
    <x v="3"/>
    <x v="9"/>
    <n v="2"/>
    <n v="5"/>
    <n v="2.2000000000000002"/>
    <n v="17"/>
    <x v="0"/>
    <s v="Lot's O' Nuts"/>
    <x v="1"/>
  </r>
  <r>
    <s v="US-2021-115987-CHO-MIL-31000"/>
    <d v="2021-09-08T00:00:00"/>
    <d v="2021-09-23T00:00:00"/>
    <x v="2"/>
    <n v="115987"/>
    <s v="United States"/>
    <x v="187"/>
    <x v="0"/>
    <n v="75701"/>
    <x v="0"/>
    <x v="0"/>
    <s v="CHO-MIL-31000"/>
    <x v="0"/>
    <x v="8"/>
    <n v="4"/>
    <n v="8.44"/>
    <n v="4.5599999999999996"/>
    <n v="15"/>
    <x v="0"/>
    <s v="Wicked Choccy's"/>
    <x v="0"/>
  </r>
  <r>
    <s v="US-2021-107818-CHO-FUD-51000"/>
    <d v="2021-09-08T00:00:00"/>
    <d v="2021-09-24T00:00:00"/>
    <x v="0"/>
    <n v="107818"/>
    <s v="United States"/>
    <x v="188"/>
    <x v="23"/>
    <n v="99301"/>
    <x v="0"/>
    <x v="3"/>
    <s v="CHO-FUD-51000"/>
    <x v="4"/>
    <x v="17"/>
    <n v="5"/>
    <n v="12"/>
    <n v="6"/>
    <n v="16"/>
    <x v="0"/>
    <s v="Lot's O' Nuts"/>
    <x v="1"/>
  </r>
  <r>
    <s v="US-2021-107818-CHO-MIL-31000"/>
    <d v="2021-09-08T00:00:00"/>
    <d v="2021-09-24T00:00:00"/>
    <x v="0"/>
    <n v="107818"/>
    <s v="United States"/>
    <x v="188"/>
    <x v="23"/>
    <n v="99301"/>
    <x v="0"/>
    <x v="3"/>
    <s v="CHO-MIL-31000"/>
    <x v="0"/>
    <x v="35"/>
    <n v="8"/>
    <n v="16.88"/>
    <n v="9.1199999999999992"/>
    <n v="16"/>
    <x v="0"/>
    <s v="Wicked Choccy's"/>
    <x v="0"/>
  </r>
  <r>
    <s v="US-2021-107818-CHO-NUT-13000"/>
    <d v="2021-09-08T00:00:00"/>
    <d v="2021-09-24T00:00:00"/>
    <x v="0"/>
    <n v="107818"/>
    <s v="United States"/>
    <x v="188"/>
    <x v="23"/>
    <n v="99301"/>
    <x v="0"/>
    <x v="3"/>
    <s v="CHO-NUT-13000"/>
    <x v="2"/>
    <x v="7"/>
    <n v="2"/>
    <n v="4.9800000000000004"/>
    <n v="2"/>
    <n v="16"/>
    <x v="0"/>
    <s v="Lot's O' Nuts"/>
    <x v="1"/>
  </r>
  <r>
    <s v="US-2021-107818-CHO-TRI-54000"/>
    <d v="2021-09-08T00:00:00"/>
    <d v="2021-09-24T00:00:00"/>
    <x v="0"/>
    <n v="107818"/>
    <s v="United States"/>
    <x v="188"/>
    <x v="23"/>
    <n v="99301"/>
    <x v="0"/>
    <x v="3"/>
    <s v="CHO-TRI-54000"/>
    <x v="1"/>
    <x v="18"/>
    <n v="6"/>
    <n v="14.7"/>
    <n v="7.8"/>
    <n v="16"/>
    <x v="0"/>
    <s v="Wicked Choccy's"/>
    <x v="0"/>
  </r>
  <r>
    <s v="US-2021-146815-CHO-MIL-31000"/>
    <d v="2021-09-08T00:00:00"/>
    <d v="2021-09-23T00:00:00"/>
    <x v="0"/>
    <n v="146815"/>
    <s v="United States"/>
    <x v="26"/>
    <x v="21"/>
    <n v="10009"/>
    <x v="0"/>
    <x v="1"/>
    <s v="CHO-MIL-31000"/>
    <x v="0"/>
    <x v="0"/>
    <n v="2"/>
    <n v="4.22"/>
    <n v="2.2799999999999998"/>
    <n v="15"/>
    <x v="0"/>
    <s v="Wicked Choccy's"/>
    <x v="0"/>
  </r>
  <r>
    <s v="US-2021-146815-CHO-SCR-58000"/>
    <d v="2021-09-08T00:00:00"/>
    <d v="2021-09-23T00:00:00"/>
    <x v="0"/>
    <n v="146815"/>
    <s v="United States"/>
    <x v="26"/>
    <x v="21"/>
    <n v="10009"/>
    <x v="0"/>
    <x v="1"/>
    <s v="CHO-SCR-58000"/>
    <x v="3"/>
    <x v="9"/>
    <n v="2"/>
    <n v="5"/>
    <n v="2.2000000000000002"/>
    <n v="15"/>
    <x v="0"/>
    <s v="Lot's O' Nuts"/>
    <x v="1"/>
  </r>
  <r>
    <s v="US-2021-123127-CHO-SCR-58000"/>
    <d v="2021-09-08T00:00:00"/>
    <d v="2021-09-22T00:00:00"/>
    <x v="0"/>
    <n v="123127"/>
    <s v="United States"/>
    <x v="78"/>
    <x v="21"/>
    <n v="11561"/>
    <x v="0"/>
    <x v="1"/>
    <s v="CHO-SCR-58000"/>
    <x v="3"/>
    <x v="9"/>
    <n v="2"/>
    <n v="5"/>
    <n v="2.2000000000000002"/>
    <n v="14"/>
    <x v="0"/>
    <s v="Lot's O' Nuts"/>
    <x v="1"/>
  </r>
  <r>
    <s v="US-2021-140032-CHO-SCR-58000"/>
    <d v="2021-09-08T00:00:00"/>
    <d v="2021-09-23T00:00:00"/>
    <x v="0"/>
    <n v="140032"/>
    <s v="United States"/>
    <x v="10"/>
    <x v="4"/>
    <n v="94109"/>
    <x v="0"/>
    <x v="3"/>
    <s v="CHO-SCR-58000"/>
    <x v="3"/>
    <x v="9"/>
    <n v="2"/>
    <n v="5"/>
    <n v="2.2000000000000002"/>
    <n v="15"/>
    <x v="0"/>
    <s v="Lot's O' Nuts"/>
    <x v="1"/>
  </r>
  <r>
    <s v="US-2021-128839-CHO-TRI-54000"/>
    <d v="2021-09-08T00:00:00"/>
    <d v="2021-09-23T00:00:00"/>
    <x v="0"/>
    <n v="128839"/>
    <s v="United States"/>
    <x v="34"/>
    <x v="6"/>
    <n v="23320"/>
    <x v="0"/>
    <x v="2"/>
    <s v="CHO-TRI-54000"/>
    <x v="1"/>
    <x v="51"/>
    <n v="9"/>
    <n v="22.05"/>
    <n v="11.7"/>
    <n v="15"/>
    <x v="0"/>
    <s v="Wicked Choccy's"/>
    <x v="0"/>
  </r>
  <r>
    <s v="US-2021-128839-CHO-MIL-31000"/>
    <d v="2021-09-08T00:00:00"/>
    <d v="2021-09-23T00:00:00"/>
    <x v="0"/>
    <n v="128839"/>
    <s v="United States"/>
    <x v="34"/>
    <x v="6"/>
    <n v="23320"/>
    <x v="0"/>
    <x v="2"/>
    <s v="CHO-MIL-31000"/>
    <x v="0"/>
    <x v="5"/>
    <n v="3"/>
    <n v="6.33"/>
    <n v="3.42"/>
    <n v="15"/>
    <x v="0"/>
    <s v="Wicked Choccy's"/>
    <x v="0"/>
  </r>
  <r>
    <s v="US-2021-103527-CHO-SCR-58000"/>
    <d v="2021-09-09T00:00:00"/>
    <d v="2021-09-24T00:00:00"/>
    <x v="2"/>
    <n v="103527"/>
    <s v="United States"/>
    <x v="40"/>
    <x v="1"/>
    <n v="60653"/>
    <x v="0"/>
    <x v="0"/>
    <s v="CHO-SCR-58000"/>
    <x v="3"/>
    <x v="3"/>
    <n v="3"/>
    <n v="7.5"/>
    <n v="3.3"/>
    <n v="15"/>
    <x v="0"/>
    <s v="Lot's O' Nuts"/>
    <x v="1"/>
  </r>
  <r>
    <s v="US-2021-115196-CHO-MIL-31000"/>
    <d v="2021-09-09T00:00:00"/>
    <d v="2021-09-23T00:00:00"/>
    <x v="0"/>
    <n v="115196"/>
    <s v="United States"/>
    <x v="189"/>
    <x v="26"/>
    <n v="27834"/>
    <x v="0"/>
    <x v="2"/>
    <s v="CHO-MIL-31000"/>
    <x v="0"/>
    <x v="0"/>
    <n v="2"/>
    <n v="4.22"/>
    <n v="2.2799999999999998"/>
    <n v="14"/>
    <x v="0"/>
    <s v="Wicked Choccy's"/>
    <x v="0"/>
  </r>
  <r>
    <s v="US-2021-102869-CHO-FUD-51000"/>
    <d v="2021-09-09T00:00:00"/>
    <d v="2021-09-24T00:00:00"/>
    <x v="2"/>
    <n v="102869"/>
    <s v="United States"/>
    <x v="2"/>
    <x v="2"/>
    <n v="19140"/>
    <x v="0"/>
    <x v="1"/>
    <s v="CHO-FUD-51000"/>
    <x v="4"/>
    <x v="3"/>
    <n v="3"/>
    <n v="7.2"/>
    <n v="3.6"/>
    <n v="15"/>
    <x v="0"/>
    <s v="Lot's O' Nuts"/>
    <x v="1"/>
  </r>
  <r>
    <s v="US-2021-102869-CHO-TRI-54000"/>
    <d v="2021-09-09T00:00:00"/>
    <d v="2021-09-24T00:00:00"/>
    <x v="2"/>
    <n v="102869"/>
    <s v="United States"/>
    <x v="2"/>
    <x v="2"/>
    <n v="19140"/>
    <x v="0"/>
    <x v="1"/>
    <s v="CHO-TRI-54000"/>
    <x v="1"/>
    <x v="4"/>
    <n v="3"/>
    <n v="7.35"/>
    <n v="3.9"/>
    <n v="15"/>
    <x v="0"/>
    <s v="Wicked Choccy's"/>
    <x v="0"/>
  </r>
  <r>
    <s v="US-2021-144407-CHO-FUD-51000"/>
    <d v="2021-09-09T00:00:00"/>
    <d v="2021-09-25T00:00:00"/>
    <x v="0"/>
    <n v="144407"/>
    <s v="United States"/>
    <x v="27"/>
    <x v="15"/>
    <n v="48227"/>
    <x v="0"/>
    <x v="0"/>
    <s v="CHO-FUD-51000"/>
    <x v="4"/>
    <x v="26"/>
    <n v="7"/>
    <n v="16.8"/>
    <n v="8.4"/>
    <n v="16"/>
    <x v="0"/>
    <s v="Lot's O' Nuts"/>
    <x v="1"/>
  </r>
  <r>
    <s v="US-2021-131870-CHO-SCR-58000"/>
    <d v="2021-09-09T00:00:00"/>
    <d v="2021-09-21T00:00:00"/>
    <x v="1"/>
    <n v="131870"/>
    <s v="United States"/>
    <x v="86"/>
    <x v="9"/>
    <n v="43130"/>
    <x v="0"/>
    <x v="1"/>
    <s v="CHO-SCR-58000"/>
    <x v="3"/>
    <x v="14"/>
    <n v="6"/>
    <n v="15"/>
    <n v="6.6"/>
    <n v="12"/>
    <x v="0"/>
    <s v="Lot's O' Nuts"/>
    <x v="1"/>
  </r>
  <r>
    <s v="US-2021-131870-CHO-MIL-31000"/>
    <d v="2021-09-09T00:00:00"/>
    <d v="2021-09-21T00:00:00"/>
    <x v="1"/>
    <n v="131870"/>
    <s v="United States"/>
    <x v="86"/>
    <x v="9"/>
    <n v="43130"/>
    <x v="0"/>
    <x v="1"/>
    <s v="CHO-MIL-31000"/>
    <x v="0"/>
    <x v="43"/>
    <n v="9"/>
    <n v="18.989999999999998"/>
    <n v="10.26"/>
    <n v="12"/>
    <x v="0"/>
    <s v="Wicked Choccy's"/>
    <x v="0"/>
  </r>
  <r>
    <s v="US-2021-126403-CHO-SCR-58000"/>
    <d v="2021-09-09T00:00:00"/>
    <d v="2021-09-22T00:00:00"/>
    <x v="2"/>
    <n v="126403"/>
    <s v="United States"/>
    <x v="190"/>
    <x v="34"/>
    <n v="1852"/>
    <x v="0"/>
    <x v="1"/>
    <s v="CHO-SCR-58000"/>
    <x v="3"/>
    <x v="14"/>
    <n v="6"/>
    <n v="15"/>
    <n v="6.6"/>
    <n v="13"/>
    <x v="0"/>
    <s v="Lot's O' Nuts"/>
    <x v="1"/>
  </r>
  <r>
    <s v="US-2021-126403-CHO-MIL-31000"/>
    <d v="2021-09-09T00:00:00"/>
    <d v="2021-09-22T00:00:00"/>
    <x v="2"/>
    <n v="126403"/>
    <s v="United States"/>
    <x v="190"/>
    <x v="34"/>
    <n v="1852"/>
    <x v="0"/>
    <x v="1"/>
    <s v="CHO-MIL-31000"/>
    <x v="0"/>
    <x v="5"/>
    <n v="3"/>
    <n v="6.33"/>
    <n v="3.42"/>
    <n v="13"/>
    <x v="0"/>
    <s v="Wicked Choccy's"/>
    <x v="0"/>
  </r>
  <r>
    <s v="US-2021-126403-CHO-FUD-51000"/>
    <d v="2021-09-09T00:00:00"/>
    <d v="2021-09-22T00:00:00"/>
    <x v="2"/>
    <n v="126403"/>
    <s v="United States"/>
    <x v="190"/>
    <x v="34"/>
    <n v="1852"/>
    <x v="0"/>
    <x v="1"/>
    <s v="CHO-FUD-51000"/>
    <x v="4"/>
    <x v="9"/>
    <n v="2"/>
    <n v="4.8"/>
    <n v="2.4"/>
    <n v="13"/>
    <x v="0"/>
    <s v="Lot's O' Nuts"/>
    <x v="1"/>
  </r>
  <r>
    <s v="US-2021-126403-CHO-NUT-13000"/>
    <d v="2021-09-09T00:00:00"/>
    <d v="2021-09-22T00:00:00"/>
    <x v="2"/>
    <n v="126403"/>
    <s v="United States"/>
    <x v="190"/>
    <x v="34"/>
    <n v="1852"/>
    <x v="0"/>
    <x v="1"/>
    <s v="CHO-NUT-13000"/>
    <x v="2"/>
    <x v="13"/>
    <n v="5"/>
    <n v="12.45"/>
    <n v="5"/>
    <n v="13"/>
    <x v="0"/>
    <s v="Lot's O' Nuts"/>
    <x v="1"/>
  </r>
  <r>
    <s v="CA-2021-126438-CHO-TRI-54000"/>
    <d v="2021-09-10T00:00:00"/>
    <d v="2021-09-23T00:00:00"/>
    <x v="1"/>
    <n v="126438"/>
    <s v="Canada"/>
    <x v="126"/>
    <x v="42"/>
    <s v="H1C"/>
    <x v="0"/>
    <x v="1"/>
    <s v="CHO-TRI-54000"/>
    <x v="1"/>
    <x v="1"/>
    <n v="2"/>
    <n v="4.9000000000000004"/>
    <n v="2.6"/>
    <n v="13"/>
    <x v="0"/>
    <s v="Wicked Choccy's"/>
    <x v="0"/>
  </r>
  <r>
    <s v="US-2021-125731-CHO-NUT-13000"/>
    <d v="2021-09-10T00:00:00"/>
    <d v="2021-09-26T00:00:00"/>
    <x v="0"/>
    <n v="125731"/>
    <s v="United States"/>
    <x v="191"/>
    <x v="11"/>
    <n v="97030"/>
    <x v="0"/>
    <x v="3"/>
    <s v="CHO-NUT-13000"/>
    <x v="2"/>
    <x v="13"/>
    <n v="5"/>
    <n v="12.45"/>
    <n v="5"/>
    <n v="16"/>
    <x v="0"/>
    <s v="Lot's O' Nuts"/>
    <x v="1"/>
  </r>
  <r>
    <s v="US-2021-125731-CHO-SCR-58000"/>
    <d v="2021-09-10T00:00:00"/>
    <d v="2021-09-26T00:00:00"/>
    <x v="0"/>
    <n v="125731"/>
    <s v="United States"/>
    <x v="191"/>
    <x v="11"/>
    <n v="97030"/>
    <x v="0"/>
    <x v="3"/>
    <s v="CHO-SCR-58000"/>
    <x v="3"/>
    <x v="26"/>
    <n v="7"/>
    <n v="17.5"/>
    <n v="7.7"/>
    <n v="16"/>
    <x v="0"/>
    <s v="Lot's O' Nuts"/>
    <x v="1"/>
  </r>
  <r>
    <s v="US-2021-138835-CHO-FUD-51000"/>
    <d v="2021-09-10T00:00:00"/>
    <d v="2021-09-24T00:00:00"/>
    <x v="0"/>
    <n v="138835"/>
    <s v="United States"/>
    <x v="83"/>
    <x v="6"/>
    <n v="23464"/>
    <x v="0"/>
    <x v="2"/>
    <s v="CHO-FUD-51000"/>
    <x v="4"/>
    <x v="9"/>
    <n v="2"/>
    <n v="4.8"/>
    <n v="2.4"/>
    <n v="14"/>
    <x v="0"/>
    <s v="Lot's O' Nuts"/>
    <x v="1"/>
  </r>
  <r>
    <s v="US-2021-113383-CHO-NUT-13000"/>
    <d v="2021-09-10T00:00:00"/>
    <d v="2021-09-23T00:00:00"/>
    <x v="1"/>
    <n v="113383"/>
    <s v="United States"/>
    <x v="192"/>
    <x v="24"/>
    <n v="7011"/>
    <x v="0"/>
    <x v="1"/>
    <s v="CHO-NUT-13000"/>
    <x v="2"/>
    <x v="13"/>
    <n v="5"/>
    <n v="12.45"/>
    <n v="5"/>
    <n v="13"/>
    <x v="0"/>
    <s v="Lot's O' Nuts"/>
    <x v="1"/>
  </r>
  <r>
    <s v="US-2021-113383-CHO-FUD-51000"/>
    <d v="2021-09-10T00:00:00"/>
    <d v="2021-09-23T00:00:00"/>
    <x v="1"/>
    <n v="113383"/>
    <s v="United States"/>
    <x v="192"/>
    <x v="24"/>
    <n v="7011"/>
    <x v="0"/>
    <x v="1"/>
    <s v="CHO-FUD-51000"/>
    <x v="4"/>
    <x v="31"/>
    <n v="4"/>
    <n v="9.6"/>
    <n v="4.8"/>
    <n v="13"/>
    <x v="0"/>
    <s v="Lot's O' Nuts"/>
    <x v="1"/>
  </r>
  <r>
    <s v="US-2021-112837-CHO-SCR-58000"/>
    <d v="2021-09-11T00:00:00"/>
    <d v="2021-09-26T00:00:00"/>
    <x v="0"/>
    <n v="112837"/>
    <s v="United States"/>
    <x v="193"/>
    <x v="4"/>
    <n v="93030"/>
    <x v="0"/>
    <x v="3"/>
    <s v="CHO-SCR-58000"/>
    <x v="3"/>
    <x v="3"/>
    <n v="3"/>
    <n v="7.5"/>
    <n v="3.3"/>
    <n v="15"/>
    <x v="0"/>
    <s v="Lot's O' Nuts"/>
    <x v="1"/>
  </r>
  <r>
    <s v="US-2021-103702-CHO-TRI-54000"/>
    <d v="2021-09-12T00:00:00"/>
    <d v="2021-09-27T00:00:00"/>
    <x v="0"/>
    <n v="103702"/>
    <s v="United States"/>
    <x v="172"/>
    <x v="9"/>
    <n v="45014"/>
    <x v="0"/>
    <x v="1"/>
    <s v="CHO-TRI-54000"/>
    <x v="1"/>
    <x v="10"/>
    <n v="7"/>
    <n v="17.149999999999999"/>
    <n v="9.1"/>
    <n v="15"/>
    <x v="0"/>
    <s v="Wicked Choccy's"/>
    <x v="0"/>
  </r>
  <r>
    <s v="US-2021-138527-CHO-SCR-58000"/>
    <d v="2021-09-12T00:00:00"/>
    <d v="2021-09-27T00:00:00"/>
    <x v="0"/>
    <n v="138527"/>
    <s v="United States"/>
    <x v="194"/>
    <x v="26"/>
    <n v="27511"/>
    <x v="0"/>
    <x v="2"/>
    <s v="CHO-SCR-58000"/>
    <x v="3"/>
    <x v="17"/>
    <n v="5"/>
    <n v="12.5"/>
    <n v="5.5"/>
    <n v="15"/>
    <x v="0"/>
    <s v="Lot's O' Nuts"/>
    <x v="1"/>
  </r>
  <r>
    <s v="US-2021-138527-CHO-NUT-13000"/>
    <d v="2021-09-12T00:00:00"/>
    <d v="2021-09-27T00:00:00"/>
    <x v="0"/>
    <n v="138527"/>
    <s v="United States"/>
    <x v="194"/>
    <x v="26"/>
    <n v="27511"/>
    <x v="0"/>
    <x v="2"/>
    <s v="CHO-NUT-13000"/>
    <x v="2"/>
    <x v="7"/>
    <n v="2"/>
    <n v="4.9800000000000004"/>
    <n v="2"/>
    <n v="15"/>
    <x v="0"/>
    <s v="Lot's O' Nuts"/>
    <x v="1"/>
  </r>
  <r>
    <s v="US-2021-138527-CHO-MIL-31000"/>
    <d v="2021-09-12T00:00:00"/>
    <d v="2021-09-27T00:00:00"/>
    <x v="0"/>
    <n v="138527"/>
    <s v="United States"/>
    <x v="194"/>
    <x v="26"/>
    <n v="27511"/>
    <x v="0"/>
    <x v="2"/>
    <s v="CHO-MIL-31000"/>
    <x v="0"/>
    <x v="11"/>
    <n v="1"/>
    <n v="2.11"/>
    <n v="1.1399999999999999"/>
    <n v="15"/>
    <x v="0"/>
    <s v="Wicked Choccy's"/>
    <x v="0"/>
  </r>
  <r>
    <s v="US-2021-116246-CHO-TRI-54000"/>
    <d v="2021-09-12T00:00:00"/>
    <d v="2021-09-27T00:00:00"/>
    <x v="2"/>
    <n v="116246"/>
    <s v="United States"/>
    <x v="26"/>
    <x v="21"/>
    <n v="10035"/>
    <x v="0"/>
    <x v="1"/>
    <s v="CHO-TRI-54000"/>
    <x v="1"/>
    <x v="18"/>
    <n v="6"/>
    <n v="14.7"/>
    <n v="7.8"/>
    <n v="15"/>
    <x v="0"/>
    <s v="Wicked Choccy's"/>
    <x v="0"/>
  </r>
  <r>
    <s v="US-2021-150924-CHO-SCR-58000"/>
    <d v="2021-09-12T00:00:00"/>
    <d v="2021-09-26T00:00:00"/>
    <x v="2"/>
    <n v="150924"/>
    <s v="United States"/>
    <x v="0"/>
    <x v="0"/>
    <n v="77070"/>
    <x v="0"/>
    <x v="0"/>
    <s v="CHO-SCR-58000"/>
    <x v="3"/>
    <x v="17"/>
    <n v="5"/>
    <n v="12.5"/>
    <n v="5.5"/>
    <n v="14"/>
    <x v="0"/>
    <s v="Lot's O' Nuts"/>
    <x v="1"/>
  </r>
  <r>
    <s v="US-2021-101476-CHO-MIL-31000"/>
    <d v="2021-09-12T00:00:00"/>
    <d v="2021-09-23T00:00:00"/>
    <x v="1"/>
    <n v="101476"/>
    <s v="United States"/>
    <x v="159"/>
    <x v="21"/>
    <n v="10801"/>
    <x v="0"/>
    <x v="1"/>
    <s v="CHO-MIL-31000"/>
    <x v="0"/>
    <x v="11"/>
    <n v="1"/>
    <n v="2.11"/>
    <n v="1.1399999999999999"/>
    <n v="11"/>
    <x v="0"/>
    <s v="Wicked Choccy's"/>
    <x v="0"/>
  </r>
  <r>
    <s v="US-2021-119081-CHO-TRI-54000"/>
    <d v="2021-09-12T00:00:00"/>
    <d v="2021-09-29T00:00:00"/>
    <x v="0"/>
    <n v="119081"/>
    <s v="United States"/>
    <x v="195"/>
    <x v="47"/>
    <n v="66062"/>
    <x v="0"/>
    <x v="0"/>
    <s v="CHO-TRI-54000"/>
    <x v="1"/>
    <x v="1"/>
    <n v="2"/>
    <n v="4.9000000000000004"/>
    <n v="2.6"/>
    <n v="17"/>
    <x v="0"/>
    <s v="Wicked Choccy's"/>
    <x v="0"/>
  </r>
  <r>
    <s v="US-2021-119081-CHO-SCR-58000"/>
    <d v="2021-09-12T00:00:00"/>
    <d v="2021-09-29T00:00:00"/>
    <x v="0"/>
    <n v="119081"/>
    <s v="United States"/>
    <x v="195"/>
    <x v="47"/>
    <n v="66062"/>
    <x v="0"/>
    <x v="0"/>
    <s v="CHO-SCR-58000"/>
    <x v="3"/>
    <x v="3"/>
    <n v="3"/>
    <n v="7.5"/>
    <n v="3.3"/>
    <n v="17"/>
    <x v="0"/>
    <s v="Lot's O' Nuts"/>
    <x v="1"/>
  </r>
  <r>
    <s v="US-2021-119081-CHO-FUD-51000"/>
    <d v="2021-09-12T00:00:00"/>
    <d v="2021-09-29T00:00:00"/>
    <x v="0"/>
    <n v="119081"/>
    <s v="United States"/>
    <x v="195"/>
    <x v="47"/>
    <n v="66062"/>
    <x v="0"/>
    <x v="0"/>
    <s v="CHO-FUD-51000"/>
    <x v="4"/>
    <x v="17"/>
    <n v="5"/>
    <n v="12"/>
    <n v="6"/>
    <n v="17"/>
    <x v="0"/>
    <s v="Lot's O' Nuts"/>
    <x v="1"/>
  </r>
  <r>
    <s v="US-2021-113859-CHO-TRI-54000"/>
    <d v="2021-09-13T00:00:00"/>
    <d v="2021-09-27T00:00:00"/>
    <x v="0"/>
    <n v="113859"/>
    <s v="United States"/>
    <x v="196"/>
    <x v="0"/>
    <n v="79762"/>
    <x v="0"/>
    <x v="0"/>
    <s v="CHO-TRI-54000"/>
    <x v="1"/>
    <x v="18"/>
    <n v="6"/>
    <n v="14.7"/>
    <n v="7.8"/>
    <n v="14"/>
    <x v="0"/>
    <s v="Wicked Choccy's"/>
    <x v="0"/>
  </r>
  <r>
    <s v="US-2021-145212-CHO-FUD-51000"/>
    <d v="2021-09-13T00:00:00"/>
    <d v="2021-09-29T00:00:00"/>
    <x v="0"/>
    <n v="145212"/>
    <s v="United States"/>
    <x v="26"/>
    <x v="21"/>
    <n v="10011"/>
    <x v="0"/>
    <x v="1"/>
    <s v="CHO-FUD-51000"/>
    <x v="4"/>
    <x v="3"/>
    <n v="3"/>
    <n v="7.2"/>
    <n v="3.6"/>
    <n v="16"/>
    <x v="0"/>
    <s v="Lot's O' Nuts"/>
    <x v="1"/>
  </r>
  <r>
    <s v="US-2021-156216-CHO-SCR-58000"/>
    <d v="2021-09-13T00:00:00"/>
    <d v="2021-09-27T00:00:00"/>
    <x v="0"/>
    <n v="156216"/>
    <s v="United States"/>
    <x v="165"/>
    <x v="26"/>
    <n v="28205"/>
    <x v="0"/>
    <x v="2"/>
    <s v="CHO-SCR-58000"/>
    <x v="3"/>
    <x v="26"/>
    <n v="7"/>
    <n v="17.5"/>
    <n v="7.7"/>
    <n v="14"/>
    <x v="0"/>
    <s v="Lot's O' Nuts"/>
    <x v="1"/>
  </r>
  <r>
    <s v="US-2021-132962-CHO-NUT-13000"/>
    <d v="2021-09-13T00:00:00"/>
    <d v="2021-09-26T00:00:00"/>
    <x v="1"/>
    <n v="132962"/>
    <s v="United States"/>
    <x v="2"/>
    <x v="2"/>
    <n v="19143"/>
    <x v="0"/>
    <x v="1"/>
    <s v="CHO-NUT-13000"/>
    <x v="2"/>
    <x v="2"/>
    <n v="3"/>
    <n v="7.47"/>
    <n v="3"/>
    <n v="13"/>
    <x v="0"/>
    <s v="Lot's O' Nuts"/>
    <x v="1"/>
  </r>
  <r>
    <s v="US-2021-132962-CHO-MIL-31000"/>
    <d v="2021-09-13T00:00:00"/>
    <d v="2021-09-26T00:00:00"/>
    <x v="1"/>
    <n v="132962"/>
    <s v="United States"/>
    <x v="2"/>
    <x v="2"/>
    <n v="19143"/>
    <x v="0"/>
    <x v="1"/>
    <s v="CHO-MIL-31000"/>
    <x v="0"/>
    <x v="23"/>
    <n v="5"/>
    <n v="10.55"/>
    <n v="5.7"/>
    <n v="13"/>
    <x v="0"/>
    <s v="Wicked Choccy's"/>
    <x v="0"/>
  </r>
  <r>
    <s v="US-2021-126277-CHO-FUD-51000"/>
    <d v="2021-09-13T00:00:00"/>
    <d v="2021-09-28T00:00:00"/>
    <x v="2"/>
    <n v="126277"/>
    <s v="United States"/>
    <x v="48"/>
    <x v="9"/>
    <n v="43229"/>
    <x v="0"/>
    <x v="1"/>
    <s v="CHO-FUD-51000"/>
    <x v="4"/>
    <x v="3"/>
    <n v="3"/>
    <n v="7.2"/>
    <n v="3.6"/>
    <n v="15"/>
    <x v="0"/>
    <s v="Lot's O' Nuts"/>
    <x v="1"/>
  </r>
  <r>
    <s v="US-2021-140039-OTH-LIC-15000"/>
    <d v="2021-09-13T00:00:00"/>
    <d v="2021-09-27T00:00:00"/>
    <x v="0"/>
    <n v="140039"/>
    <s v="United States"/>
    <x v="197"/>
    <x v="12"/>
    <n v="85281"/>
    <x v="1"/>
    <x v="3"/>
    <s v="OTH-LIC-15000"/>
    <x v="7"/>
    <x v="41"/>
    <n v="5"/>
    <n v="50"/>
    <n v="50"/>
    <n v="14"/>
    <x v="0"/>
    <s v="Secret Factory"/>
    <x v="2"/>
  </r>
  <r>
    <s v="US-2021-142769-CHO-MIL-31000"/>
    <d v="2021-09-13T00:00:00"/>
    <d v="2021-09-23T00:00:00"/>
    <x v="3"/>
    <n v="142769"/>
    <s v="United States"/>
    <x v="31"/>
    <x v="23"/>
    <n v="98103"/>
    <x v="0"/>
    <x v="3"/>
    <s v="CHO-MIL-31000"/>
    <x v="0"/>
    <x v="5"/>
    <n v="3"/>
    <n v="6.33"/>
    <n v="3.42"/>
    <n v="10"/>
    <x v="0"/>
    <s v="Wicked Choccy's"/>
    <x v="0"/>
  </r>
  <r>
    <s v="US-2021-142769-CHO-NUT-13000"/>
    <d v="2021-09-13T00:00:00"/>
    <d v="2021-09-23T00:00:00"/>
    <x v="3"/>
    <n v="142769"/>
    <s v="United States"/>
    <x v="31"/>
    <x v="23"/>
    <n v="98103"/>
    <x v="0"/>
    <x v="3"/>
    <s v="CHO-NUT-13000"/>
    <x v="2"/>
    <x v="7"/>
    <n v="2"/>
    <n v="4.9800000000000004"/>
    <n v="2"/>
    <n v="10"/>
    <x v="0"/>
    <s v="Lot's O' Nuts"/>
    <x v="1"/>
  </r>
  <r>
    <s v="US-2021-142769-CHO-TRI-54000"/>
    <d v="2021-09-13T00:00:00"/>
    <d v="2021-09-23T00:00:00"/>
    <x v="3"/>
    <n v="142769"/>
    <s v="United States"/>
    <x v="31"/>
    <x v="23"/>
    <n v="98103"/>
    <x v="0"/>
    <x v="3"/>
    <s v="CHO-TRI-54000"/>
    <x v="1"/>
    <x v="28"/>
    <n v="1"/>
    <n v="2.4500000000000002"/>
    <n v="1.3"/>
    <n v="10"/>
    <x v="0"/>
    <s v="Wicked Choccy's"/>
    <x v="0"/>
  </r>
  <r>
    <s v="US-2021-142769-CHO-SCR-58000"/>
    <d v="2021-09-13T00:00:00"/>
    <d v="2021-09-23T00:00:00"/>
    <x v="3"/>
    <n v="142769"/>
    <s v="United States"/>
    <x v="31"/>
    <x v="23"/>
    <n v="98103"/>
    <x v="0"/>
    <x v="3"/>
    <s v="CHO-SCR-58000"/>
    <x v="3"/>
    <x v="9"/>
    <n v="2"/>
    <n v="5"/>
    <n v="2.2000000000000002"/>
    <n v="10"/>
    <x v="0"/>
    <s v="Lot's O' Nuts"/>
    <x v="1"/>
  </r>
  <r>
    <s v="US-2021-142769-CHO-FUD-51000"/>
    <d v="2021-09-13T00:00:00"/>
    <d v="2021-09-23T00:00:00"/>
    <x v="3"/>
    <n v="142769"/>
    <s v="United States"/>
    <x v="31"/>
    <x v="23"/>
    <n v="98103"/>
    <x v="0"/>
    <x v="3"/>
    <s v="CHO-FUD-51000"/>
    <x v="4"/>
    <x v="9"/>
    <n v="2"/>
    <n v="4.8"/>
    <n v="2.4"/>
    <n v="10"/>
    <x v="0"/>
    <s v="Lot's O' Nuts"/>
    <x v="1"/>
  </r>
  <r>
    <s v="US-2021-113362-CHO-NUT-13000"/>
    <d v="2021-09-14T00:00:00"/>
    <d v="2021-09-29T00:00:00"/>
    <x v="0"/>
    <n v="113362"/>
    <s v="United States"/>
    <x v="105"/>
    <x v="21"/>
    <n v="14609"/>
    <x v="0"/>
    <x v="1"/>
    <s v="CHO-NUT-13000"/>
    <x v="2"/>
    <x v="2"/>
    <n v="3"/>
    <n v="7.47"/>
    <n v="3"/>
    <n v="15"/>
    <x v="0"/>
    <s v="Lot's O' Nuts"/>
    <x v="1"/>
  </r>
  <r>
    <s v="US-2021-113362-CHO-TRI-54000"/>
    <d v="2021-09-14T00:00:00"/>
    <d v="2021-09-29T00:00:00"/>
    <x v="0"/>
    <n v="113362"/>
    <s v="United States"/>
    <x v="105"/>
    <x v="21"/>
    <n v="14609"/>
    <x v="0"/>
    <x v="1"/>
    <s v="CHO-TRI-54000"/>
    <x v="1"/>
    <x v="20"/>
    <n v="5"/>
    <n v="12.25"/>
    <n v="6.5"/>
    <n v="15"/>
    <x v="0"/>
    <s v="Wicked Choccy's"/>
    <x v="0"/>
  </r>
  <r>
    <s v="US-2021-145576-CHO-NUT-13000"/>
    <d v="2021-09-14T00:00:00"/>
    <d v="2021-09-28T00:00:00"/>
    <x v="2"/>
    <n v="145576"/>
    <s v="United States"/>
    <x v="61"/>
    <x v="17"/>
    <n v="33614"/>
    <x v="0"/>
    <x v="2"/>
    <s v="CHO-NUT-13000"/>
    <x v="2"/>
    <x v="2"/>
    <n v="3"/>
    <n v="7.47"/>
    <n v="3"/>
    <n v="14"/>
    <x v="0"/>
    <s v="Lot's O' Nuts"/>
    <x v="1"/>
  </r>
  <r>
    <s v="US-2021-145576-CHO-FUD-51000"/>
    <d v="2021-09-14T00:00:00"/>
    <d v="2021-09-28T00:00:00"/>
    <x v="2"/>
    <n v="145576"/>
    <s v="United States"/>
    <x v="61"/>
    <x v="17"/>
    <n v="33614"/>
    <x v="0"/>
    <x v="2"/>
    <s v="CHO-FUD-51000"/>
    <x v="4"/>
    <x v="17"/>
    <n v="5"/>
    <n v="12"/>
    <n v="6"/>
    <n v="14"/>
    <x v="0"/>
    <s v="Lot's O' Nuts"/>
    <x v="1"/>
  </r>
  <r>
    <s v="US-2021-160766-CHO-FUD-51000"/>
    <d v="2021-09-14T00:00:00"/>
    <d v="2021-09-24T00:00:00"/>
    <x v="3"/>
    <n v="160766"/>
    <s v="United States"/>
    <x v="26"/>
    <x v="21"/>
    <n v="10009"/>
    <x v="0"/>
    <x v="1"/>
    <s v="CHO-FUD-51000"/>
    <x v="4"/>
    <x v="6"/>
    <n v="9"/>
    <n v="21.6"/>
    <n v="10.8"/>
    <n v="10"/>
    <x v="0"/>
    <s v="Lot's O' Nuts"/>
    <x v="1"/>
  </r>
  <r>
    <s v="US-2021-160766-CHO-MIL-31000"/>
    <d v="2021-09-14T00:00:00"/>
    <d v="2021-09-24T00:00:00"/>
    <x v="3"/>
    <n v="160766"/>
    <s v="United States"/>
    <x v="26"/>
    <x v="21"/>
    <n v="10009"/>
    <x v="0"/>
    <x v="1"/>
    <s v="CHO-MIL-31000"/>
    <x v="0"/>
    <x v="0"/>
    <n v="2"/>
    <n v="4.22"/>
    <n v="2.2799999999999998"/>
    <n v="10"/>
    <x v="0"/>
    <s v="Wicked Choccy's"/>
    <x v="0"/>
  </r>
  <r>
    <s v="US-2021-160766-CHO-SCR-58000"/>
    <d v="2021-09-14T00:00:00"/>
    <d v="2021-09-24T00:00:00"/>
    <x v="3"/>
    <n v="160766"/>
    <s v="United States"/>
    <x v="26"/>
    <x v="21"/>
    <n v="10009"/>
    <x v="0"/>
    <x v="1"/>
    <s v="CHO-SCR-58000"/>
    <x v="3"/>
    <x v="26"/>
    <n v="7"/>
    <n v="17.5"/>
    <n v="7.7"/>
    <n v="10"/>
    <x v="0"/>
    <s v="Lot's O' Nuts"/>
    <x v="1"/>
  </r>
  <r>
    <s v="US-2021-160766-CHO-TRI-54000"/>
    <d v="2021-09-14T00:00:00"/>
    <d v="2021-09-24T00:00:00"/>
    <x v="3"/>
    <n v="160766"/>
    <s v="United States"/>
    <x v="26"/>
    <x v="21"/>
    <n v="10009"/>
    <x v="0"/>
    <x v="1"/>
    <s v="CHO-TRI-54000"/>
    <x v="1"/>
    <x v="51"/>
    <n v="9"/>
    <n v="22.05"/>
    <n v="11.7"/>
    <n v="10"/>
    <x v="0"/>
    <s v="Wicked Choccy's"/>
    <x v="0"/>
  </r>
  <r>
    <s v="US-2021-160766-CHO-NUT-13000"/>
    <d v="2021-09-14T00:00:00"/>
    <d v="2021-09-24T00:00:00"/>
    <x v="3"/>
    <n v="160766"/>
    <s v="United States"/>
    <x v="26"/>
    <x v="21"/>
    <n v="10009"/>
    <x v="0"/>
    <x v="1"/>
    <s v="CHO-NUT-13000"/>
    <x v="2"/>
    <x v="22"/>
    <n v="1"/>
    <n v="2.4900000000000002"/>
    <n v="1"/>
    <n v="10"/>
    <x v="0"/>
    <s v="Lot's O' Nuts"/>
    <x v="1"/>
  </r>
  <r>
    <s v="US-2021-100853-CHO-FUD-51000"/>
    <d v="2021-09-14T00:00:00"/>
    <d v="2021-09-29T00:00:00"/>
    <x v="0"/>
    <n v="100853"/>
    <s v="United States"/>
    <x v="40"/>
    <x v="1"/>
    <n v="60623"/>
    <x v="0"/>
    <x v="0"/>
    <s v="CHO-FUD-51000"/>
    <x v="4"/>
    <x v="9"/>
    <n v="2"/>
    <n v="4.8"/>
    <n v="2.4"/>
    <n v="15"/>
    <x v="0"/>
    <s v="Lot's O' Nuts"/>
    <x v="1"/>
  </r>
  <r>
    <s v="US-2021-100853-CHO-SCR-58000"/>
    <d v="2021-09-14T00:00:00"/>
    <d v="2021-09-29T00:00:00"/>
    <x v="0"/>
    <n v="100853"/>
    <s v="United States"/>
    <x v="40"/>
    <x v="1"/>
    <n v="60623"/>
    <x v="0"/>
    <x v="0"/>
    <s v="CHO-SCR-58000"/>
    <x v="3"/>
    <x v="31"/>
    <n v="4"/>
    <n v="10"/>
    <n v="4.4000000000000004"/>
    <n v="15"/>
    <x v="0"/>
    <s v="Lot's O' Nuts"/>
    <x v="1"/>
  </r>
  <r>
    <s v="US-2021-159184-CHO-MIL-31000"/>
    <d v="2021-09-14T00:00:00"/>
    <d v="2021-09-29T00:00:00"/>
    <x v="0"/>
    <n v="159184"/>
    <s v="United States"/>
    <x v="186"/>
    <x v="3"/>
    <n v="31204"/>
    <x v="0"/>
    <x v="2"/>
    <s v="CHO-MIL-31000"/>
    <x v="0"/>
    <x v="23"/>
    <n v="5"/>
    <n v="10.55"/>
    <n v="5.7"/>
    <n v="15"/>
    <x v="0"/>
    <s v="Wicked Choccy's"/>
    <x v="0"/>
  </r>
  <r>
    <s v="US-2021-159184-CHO-FUD-51000"/>
    <d v="2021-09-14T00:00:00"/>
    <d v="2021-09-29T00:00:00"/>
    <x v="0"/>
    <n v="159184"/>
    <s v="United States"/>
    <x v="186"/>
    <x v="3"/>
    <n v="31204"/>
    <x v="0"/>
    <x v="2"/>
    <s v="CHO-FUD-51000"/>
    <x v="4"/>
    <x v="9"/>
    <n v="2"/>
    <n v="4.8"/>
    <n v="2.4"/>
    <n v="15"/>
    <x v="0"/>
    <s v="Lot's O' Nuts"/>
    <x v="1"/>
  </r>
  <r>
    <s v="US-2021-127635-CHO-SCR-58000"/>
    <d v="2021-09-14T00:00:00"/>
    <d v="2021-09-28T00:00:00"/>
    <x v="2"/>
    <n v="127635"/>
    <s v="United States"/>
    <x v="198"/>
    <x v="0"/>
    <n v="78415"/>
    <x v="0"/>
    <x v="0"/>
    <s v="CHO-SCR-58000"/>
    <x v="3"/>
    <x v="17"/>
    <n v="5"/>
    <n v="12.5"/>
    <n v="5.5"/>
    <n v="14"/>
    <x v="0"/>
    <s v="Lot's O' Nuts"/>
    <x v="1"/>
  </r>
  <r>
    <s v="US-2021-127635-CHO-MIL-31000"/>
    <d v="2021-09-14T00:00:00"/>
    <d v="2021-09-28T00:00:00"/>
    <x v="2"/>
    <n v="127635"/>
    <s v="United States"/>
    <x v="198"/>
    <x v="0"/>
    <n v="78415"/>
    <x v="0"/>
    <x v="0"/>
    <s v="CHO-MIL-31000"/>
    <x v="0"/>
    <x v="0"/>
    <n v="2"/>
    <n v="4.22"/>
    <n v="2.2799999999999998"/>
    <n v="14"/>
    <x v="0"/>
    <s v="Wicked Choccy's"/>
    <x v="0"/>
  </r>
  <r>
    <s v="US-2021-127635-CHO-FUD-51000"/>
    <d v="2021-09-14T00:00:00"/>
    <d v="2021-09-28T00:00:00"/>
    <x v="2"/>
    <n v="127635"/>
    <s v="United States"/>
    <x v="198"/>
    <x v="0"/>
    <n v="78415"/>
    <x v="0"/>
    <x v="0"/>
    <s v="CHO-FUD-51000"/>
    <x v="4"/>
    <x v="31"/>
    <n v="4"/>
    <n v="9.6"/>
    <n v="4.8"/>
    <n v="14"/>
    <x v="0"/>
    <s v="Lot's O' Nuts"/>
    <x v="1"/>
  </r>
  <r>
    <s v="US-2021-127635-CHO-TRI-54000"/>
    <d v="2021-09-14T00:00:00"/>
    <d v="2021-09-28T00:00:00"/>
    <x v="2"/>
    <n v="127635"/>
    <s v="United States"/>
    <x v="198"/>
    <x v="0"/>
    <n v="78415"/>
    <x v="0"/>
    <x v="0"/>
    <s v="CHO-TRI-54000"/>
    <x v="1"/>
    <x v="1"/>
    <n v="2"/>
    <n v="4.9000000000000004"/>
    <n v="2.6"/>
    <n v="14"/>
    <x v="0"/>
    <s v="Wicked Choccy's"/>
    <x v="0"/>
  </r>
  <r>
    <s v="US-2021-138100-CHO-FUD-51000"/>
    <d v="2021-09-15T00:00:00"/>
    <d v="2021-09-30T00:00:00"/>
    <x v="0"/>
    <n v="138100"/>
    <s v="United States"/>
    <x v="26"/>
    <x v="21"/>
    <n v="10011"/>
    <x v="0"/>
    <x v="1"/>
    <s v="CHO-FUD-51000"/>
    <x v="4"/>
    <x v="9"/>
    <n v="2"/>
    <n v="4.8"/>
    <n v="2.4"/>
    <n v="15"/>
    <x v="0"/>
    <s v="Lot's O' Nuts"/>
    <x v="1"/>
  </r>
  <r>
    <s v="US-2021-138100-CHO-MIL-31000"/>
    <d v="2021-09-15T00:00:00"/>
    <d v="2021-09-30T00:00:00"/>
    <x v="0"/>
    <n v="138100"/>
    <s v="United States"/>
    <x v="26"/>
    <x v="21"/>
    <n v="10011"/>
    <x v="0"/>
    <x v="1"/>
    <s v="CHO-MIL-31000"/>
    <x v="0"/>
    <x v="5"/>
    <n v="3"/>
    <n v="6.33"/>
    <n v="3.42"/>
    <n v="15"/>
    <x v="0"/>
    <s v="Wicked Choccy's"/>
    <x v="0"/>
  </r>
  <r>
    <s v="US-2021-149594-CHO-FUD-51000"/>
    <d v="2021-09-15T00:00:00"/>
    <d v="2021-09-29T00:00:00"/>
    <x v="0"/>
    <n v="149594"/>
    <s v="United States"/>
    <x v="2"/>
    <x v="2"/>
    <n v="19120"/>
    <x v="0"/>
    <x v="1"/>
    <s v="CHO-FUD-51000"/>
    <x v="4"/>
    <x v="31"/>
    <n v="4"/>
    <n v="9.6"/>
    <n v="4.8"/>
    <n v="14"/>
    <x v="0"/>
    <s v="Lot's O' Nuts"/>
    <x v="1"/>
  </r>
  <r>
    <s v="US-2021-141152-CHO-SCR-58000"/>
    <d v="2021-09-16T00:00:00"/>
    <d v="2021-09-29T00:00:00"/>
    <x v="1"/>
    <n v="141152"/>
    <s v="United States"/>
    <x v="26"/>
    <x v="21"/>
    <n v="10024"/>
    <x v="0"/>
    <x v="1"/>
    <s v="CHO-SCR-58000"/>
    <x v="3"/>
    <x v="25"/>
    <n v="1"/>
    <n v="2.5"/>
    <n v="1.1000000000000001"/>
    <n v="13"/>
    <x v="0"/>
    <s v="Lot's O' Nuts"/>
    <x v="1"/>
  </r>
  <r>
    <s v="US-2021-158638-CHO-SCR-58000"/>
    <d v="2021-09-17T00:00:00"/>
    <d v="2021-10-01T00:00:00"/>
    <x v="0"/>
    <n v="158638"/>
    <s v="United States"/>
    <x v="2"/>
    <x v="2"/>
    <n v="19120"/>
    <x v="0"/>
    <x v="1"/>
    <s v="CHO-SCR-58000"/>
    <x v="3"/>
    <x v="31"/>
    <n v="4"/>
    <n v="10"/>
    <n v="4.4000000000000004"/>
    <n v="14"/>
    <x v="0"/>
    <s v="Lot's O' Nuts"/>
    <x v="1"/>
  </r>
  <r>
    <s v="US-2021-103940-CHO-MIL-31000"/>
    <d v="2021-09-17T00:00:00"/>
    <d v="2021-10-01T00:00:00"/>
    <x v="0"/>
    <n v="103940"/>
    <s v="United States"/>
    <x v="31"/>
    <x v="23"/>
    <n v="98103"/>
    <x v="0"/>
    <x v="3"/>
    <s v="CHO-MIL-31000"/>
    <x v="0"/>
    <x v="0"/>
    <n v="2"/>
    <n v="4.22"/>
    <n v="2.2799999999999998"/>
    <n v="14"/>
    <x v="0"/>
    <s v="Wicked Choccy's"/>
    <x v="0"/>
  </r>
  <r>
    <s v="US-2021-103940-CHO-SCR-58000"/>
    <d v="2021-09-17T00:00:00"/>
    <d v="2021-10-01T00:00:00"/>
    <x v="0"/>
    <n v="103940"/>
    <s v="United States"/>
    <x v="31"/>
    <x v="23"/>
    <n v="98103"/>
    <x v="0"/>
    <x v="3"/>
    <s v="CHO-SCR-58000"/>
    <x v="3"/>
    <x v="17"/>
    <n v="5"/>
    <n v="12.5"/>
    <n v="5.5"/>
    <n v="14"/>
    <x v="0"/>
    <s v="Lot's O' Nuts"/>
    <x v="1"/>
  </r>
  <r>
    <s v="US-2021-103940-CHO-FUD-51000"/>
    <d v="2021-09-17T00:00:00"/>
    <d v="2021-10-01T00:00:00"/>
    <x v="0"/>
    <n v="103940"/>
    <s v="United States"/>
    <x v="31"/>
    <x v="23"/>
    <n v="98103"/>
    <x v="0"/>
    <x v="3"/>
    <s v="CHO-FUD-51000"/>
    <x v="4"/>
    <x v="9"/>
    <n v="2"/>
    <n v="4.8"/>
    <n v="2.4"/>
    <n v="14"/>
    <x v="0"/>
    <s v="Lot's O' Nuts"/>
    <x v="1"/>
  </r>
  <r>
    <s v="US-2021-131947-CHO-NUT-13000"/>
    <d v="2021-09-17T00:00:00"/>
    <d v="2021-10-02T00:00:00"/>
    <x v="0"/>
    <n v="131947"/>
    <s v="United States"/>
    <x v="8"/>
    <x v="11"/>
    <n v="97477"/>
    <x v="0"/>
    <x v="3"/>
    <s v="CHO-NUT-13000"/>
    <x v="2"/>
    <x v="2"/>
    <n v="3"/>
    <n v="7.47"/>
    <n v="3"/>
    <n v="15"/>
    <x v="0"/>
    <s v="Lot's O' Nuts"/>
    <x v="1"/>
  </r>
  <r>
    <s v="US-2021-131947-CHO-MIL-31000"/>
    <d v="2021-09-17T00:00:00"/>
    <d v="2021-10-02T00:00:00"/>
    <x v="0"/>
    <n v="131947"/>
    <s v="United States"/>
    <x v="8"/>
    <x v="11"/>
    <n v="97477"/>
    <x v="0"/>
    <x v="3"/>
    <s v="CHO-MIL-31000"/>
    <x v="0"/>
    <x v="0"/>
    <n v="2"/>
    <n v="4.22"/>
    <n v="2.2799999999999998"/>
    <n v="15"/>
    <x v="0"/>
    <s v="Wicked Choccy's"/>
    <x v="0"/>
  </r>
  <r>
    <s v="US-2021-131947-CHO-FUD-51000"/>
    <d v="2021-09-17T00:00:00"/>
    <d v="2021-10-02T00:00:00"/>
    <x v="0"/>
    <n v="131947"/>
    <s v="United States"/>
    <x v="8"/>
    <x v="11"/>
    <n v="97477"/>
    <x v="0"/>
    <x v="3"/>
    <s v="CHO-FUD-51000"/>
    <x v="4"/>
    <x v="17"/>
    <n v="5"/>
    <n v="12"/>
    <n v="6"/>
    <n v="15"/>
    <x v="0"/>
    <s v="Lot's O' Nuts"/>
    <x v="1"/>
  </r>
  <r>
    <s v="US-2021-117170-CHO-NUT-13000"/>
    <d v="2021-09-17T00:00:00"/>
    <d v="2021-10-04T00:00:00"/>
    <x v="0"/>
    <n v="117170"/>
    <s v="United States"/>
    <x v="62"/>
    <x v="26"/>
    <n v="27604"/>
    <x v="0"/>
    <x v="2"/>
    <s v="CHO-NUT-13000"/>
    <x v="2"/>
    <x v="22"/>
    <n v="1"/>
    <n v="2.4900000000000002"/>
    <n v="1"/>
    <n v="17"/>
    <x v="0"/>
    <s v="Lot's O' Nuts"/>
    <x v="1"/>
  </r>
  <r>
    <s v="US-2021-112851-CHO-SCR-58000"/>
    <d v="2021-09-17T00:00:00"/>
    <d v="2021-10-01T00:00:00"/>
    <x v="0"/>
    <n v="112851"/>
    <s v="United States"/>
    <x v="199"/>
    <x v="4"/>
    <n v="91911"/>
    <x v="0"/>
    <x v="3"/>
    <s v="CHO-SCR-58000"/>
    <x v="3"/>
    <x v="3"/>
    <n v="3"/>
    <n v="7.5"/>
    <n v="3.3"/>
    <n v="14"/>
    <x v="0"/>
    <s v="Lot's O' Nuts"/>
    <x v="1"/>
  </r>
  <r>
    <s v="US-2021-168130-CHO-TRI-54000"/>
    <d v="2021-09-19T00:00:00"/>
    <d v="2021-09-29T00:00:00"/>
    <x v="3"/>
    <n v="168130"/>
    <s v="United States"/>
    <x v="26"/>
    <x v="21"/>
    <n v="10011"/>
    <x v="0"/>
    <x v="1"/>
    <s v="CHO-TRI-54000"/>
    <x v="1"/>
    <x v="10"/>
    <n v="7"/>
    <n v="17.149999999999999"/>
    <n v="9.1"/>
    <n v="10"/>
    <x v="0"/>
    <s v="Wicked Choccy's"/>
    <x v="0"/>
  </r>
  <r>
    <s v="US-2021-156601-CHO-SCR-58000"/>
    <d v="2021-09-19T00:00:00"/>
    <d v="2021-10-04T00:00:00"/>
    <x v="0"/>
    <n v="156601"/>
    <s v="United States"/>
    <x v="78"/>
    <x v="4"/>
    <n v="90805"/>
    <x v="0"/>
    <x v="3"/>
    <s v="CHO-SCR-58000"/>
    <x v="3"/>
    <x v="9"/>
    <n v="2"/>
    <n v="5"/>
    <n v="2.2000000000000002"/>
    <n v="15"/>
    <x v="0"/>
    <s v="Lot's O' Nuts"/>
    <x v="1"/>
  </r>
  <r>
    <s v="US-2021-159849-CHO-FUD-51000"/>
    <d v="2021-09-19T00:00:00"/>
    <d v="2021-09-29T00:00:00"/>
    <x v="3"/>
    <n v="159849"/>
    <s v="United States"/>
    <x v="10"/>
    <x v="4"/>
    <n v="94110"/>
    <x v="0"/>
    <x v="3"/>
    <s v="CHO-FUD-51000"/>
    <x v="4"/>
    <x v="3"/>
    <n v="3"/>
    <n v="7.2"/>
    <n v="3.6"/>
    <n v="10"/>
    <x v="0"/>
    <s v="Lot's O' Nuts"/>
    <x v="1"/>
  </r>
  <r>
    <s v="US-2021-127299-CHO-TRI-54000"/>
    <d v="2021-09-19T00:00:00"/>
    <d v="2021-10-04T00:00:00"/>
    <x v="0"/>
    <n v="127299"/>
    <s v="United States"/>
    <x v="165"/>
    <x v="26"/>
    <n v="28205"/>
    <x v="0"/>
    <x v="2"/>
    <s v="CHO-TRI-54000"/>
    <x v="1"/>
    <x v="18"/>
    <n v="6"/>
    <n v="14.7"/>
    <n v="7.8"/>
    <n v="15"/>
    <x v="0"/>
    <s v="Wicked Choccy's"/>
    <x v="0"/>
  </r>
  <r>
    <s v="US-2021-127299-CHO-SCR-58000"/>
    <d v="2021-09-19T00:00:00"/>
    <d v="2021-10-04T00:00:00"/>
    <x v="0"/>
    <n v="127299"/>
    <s v="United States"/>
    <x v="165"/>
    <x v="26"/>
    <n v="28205"/>
    <x v="0"/>
    <x v="2"/>
    <s v="CHO-SCR-58000"/>
    <x v="3"/>
    <x v="3"/>
    <n v="3"/>
    <n v="7.5"/>
    <n v="3.3"/>
    <n v="15"/>
    <x v="0"/>
    <s v="Lot's O' Nuts"/>
    <x v="1"/>
  </r>
  <r>
    <s v="US-2021-132787-CHO-FUD-51000"/>
    <d v="2021-09-19T00:00:00"/>
    <d v="2021-10-03T00:00:00"/>
    <x v="0"/>
    <n v="132787"/>
    <s v="United States"/>
    <x v="31"/>
    <x v="23"/>
    <n v="98115"/>
    <x v="0"/>
    <x v="3"/>
    <s v="CHO-FUD-51000"/>
    <x v="4"/>
    <x v="14"/>
    <n v="6"/>
    <n v="14.4"/>
    <n v="7.2"/>
    <n v="14"/>
    <x v="0"/>
    <s v="Lot's O' Nuts"/>
    <x v="1"/>
  </r>
  <r>
    <s v="US-2021-138177-CHO-SCR-58000"/>
    <d v="2021-09-19T00:00:00"/>
    <d v="2021-10-04T00:00:00"/>
    <x v="0"/>
    <n v="138177"/>
    <s v="United States"/>
    <x v="91"/>
    <x v="12"/>
    <n v="85224"/>
    <x v="0"/>
    <x v="3"/>
    <s v="CHO-SCR-58000"/>
    <x v="3"/>
    <x v="25"/>
    <n v="1"/>
    <n v="2.5"/>
    <n v="1.1000000000000001"/>
    <n v="15"/>
    <x v="0"/>
    <s v="Lot's O' Nuts"/>
    <x v="1"/>
  </r>
  <r>
    <s v="US-2021-106992-CHO-SCR-58000"/>
    <d v="2021-09-19T00:00:00"/>
    <d v="2021-10-01T00:00:00"/>
    <x v="2"/>
    <n v="106992"/>
    <s v="United States"/>
    <x v="0"/>
    <x v="0"/>
    <n v="77036"/>
    <x v="0"/>
    <x v="0"/>
    <s v="CHO-SCR-58000"/>
    <x v="3"/>
    <x v="3"/>
    <n v="3"/>
    <n v="7.5"/>
    <n v="3.3"/>
    <n v="12"/>
    <x v="0"/>
    <s v="Lot's O' Nuts"/>
    <x v="1"/>
  </r>
  <r>
    <s v="US-2021-106992-OTH-LIC-15000"/>
    <d v="2021-09-19T00:00:00"/>
    <d v="2021-10-01T00:00:00"/>
    <x v="2"/>
    <n v="106992"/>
    <s v="United States"/>
    <x v="0"/>
    <x v="0"/>
    <n v="77036"/>
    <x v="1"/>
    <x v="0"/>
    <s v="OTH-LIC-15000"/>
    <x v="7"/>
    <x v="59"/>
    <n v="7"/>
    <n v="70"/>
    <n v="70"/>
    <n v="12"/>
    <x v="0"/>
    <s v="Secret Factory"/>
    <x v="2"/>
  </r>
  <r>
    <s v="CA-2021-153738-CHO-SCR-58000"/>
    <d v="2021-09-20T00:00:00"/>
    <d v="2021-10-02T00:00:00"/>
    <x v="1"/>
    <n v="153738"/>
    <s v="Canada"/>
    <x v="19"/>
    <x v="16"/>
    <s v="M2N"/>
    <x v="0"/>
    <x v="1"/>
    <s v="CHO-SCR-58000"/>
    <x v="3"/>
    <x v="14"/>
    <n v="6"/>
    <n v="15"/>
    <n v="6.6"/>
    <n v="12"/>
    <x v="0"/>
    <s v="Lot's O' Nuts"/>
    <x v="1"/>
  </r>
  <r>
    <s v="US-2021-151953-CHO-SCR-58000"/>
    <d v="2021-09-20T00:00:00"/>
    <d v="2021-10-05T00:00:00"/>
    <x v="0"/>
    <n v="151953"/>
    <s v="United States"/>
    <x v="60"/>
    <x v="17"/>
    <n v="32216"/>
    <x v="0"/>
    <x v="2"/>
    <s v="CHO-SCR-58000"/>
    <x v="3"/>
    <x v="9"/>
    <n v="2"/>
    <n v="5"/>
    <n v="2.2000000000000002"/>
    <n v="15"/>
    <x v="0"/>
    <s v="Lot's O' Nuts"/>
    <x v="1"/>
  </r>
  <r>
    <s v="US-2021-166744-CHO-MIL-31000"/>
    <d v="2021-09-20T00:00:00"/>
    <d v="2021-10-04T00:00:00"/>
    <x v="0"/>
    <n v="166744"/>
    <s v="United States"/>
    <x v="37"/>
    <x v="38"/>
    <n v="21044"/>
    <x v="0"/>
    <x v="1"/>
    <s v="CHO-MIL-31000"/>
    <x v="0"/>
    <x v="5"/>
    <n v="3"/>
    <n v="6.33"/>
    <n v="3.42"/>
    <n v="14"/>
    <x v="0"/>
    <s v="Wicked Choccy's"/>
    <x v="0"/>
  </r>
  <r>
    <s v="US-2021-166744-CHO-SCR-58000"/>
    <d v="2021-09-20T00:00:00"/>
    <d v="2021-10-04T00:00:00"/>
    <x v="0"/>
    <n v="166744"/>
    <s v="United States"/>
    <x v="37"/>
    <x v="38"/>
    <n v="21044"/>
    <x v="0"/>
    <x v="1"/>
    <s v="CHO-SCR-58000"/>
    <x v="3"/>
    <x v="3"/>
    <n v="3"/>
    <n v="7.5"/>
    <n v="3.3"/>
    <n v="14"/>
    <x v="0"/>
    <s v="Lot's O' Nuts"/>
    <x v="1"/>
  </r>
  <r>
    <s v="US-2021-156433-CHO-TRI-54000"/>
    <d v="2021-09-20T00:00:00"/>
    <d v="2021-10-06T00:00:00"/>
    <x v="0"/>
    <n v="156433"/>
    <s v="United States"/>
    <x v="10"/>
    <x v="4"/>
    <n v="94110"/>
    <x v="0"/>
    <x v="3"/>
    <s v="CHO-TRI-54000"/>
    <x v="1"/>
    <x v="1"/>
    <n v="2"/>
    <n v="4.9000000000000004"/>
    <n v="2.6"/>
    <n v="16"/>
    <x v="0"/>
    <s v="Wicked Choccy's"/>
    <x v="0"/>
  </r>
  <r>
    <s v="US-2021-126480-CHO-TRI-54000"/>
    <d v="2021-09-20T00:00:00"/>
    <d v="2021-10-04T00:00:00"/>
    <x v="0"/>
    <n v="126480"/>
    <s v="United States"/>
    <x v="25"/>
    <x v="4"/>
    <n v="92024"/>
    <x v="0"/>
    <x v="3"/>
    <s v="CHO-TRI-54000"/>
    <x v="1"/>
    <x v="1"/>
    <n v="2"/>
    <n v="4.9000000000000004"/>
    <n v="2.6"/>
    <n v="14"/>
    <x v="0"/>
    <s v="Wicked Choccy's"/>
    <x v="0"/>
  </r>
  <r>
    <s v="US-2021-133704-OTH-KAZ-38000"/>
    <d v="2021-09-20T00:00:00"/>
    <d v="2021-10-06T00:00:00"/>
    <x v="0"/>
    <n v="133704"/>
    <s v="United States"/>
    <x v="4"/>
    <x v="4"/>
    <n v="90004"/>
    <x v="1"/>
    <x v="3"/>
    <s v="OTH-KAZ-38000"/>
    <x v="6"/>
    <x v="8"/>
    <n v="4"/>
    <n v="1"/>
    <n v="12"/>
    <n v="16"/>
    <x v="0"/>
    <s v="The Other Factory"/>
    <x v="3"/>
  </r>
  <r>
    <s v="US-2021-133704-CHO-FUD-51000"/>
    <d v="2021-09-20T00:00:00"/>
    <d v="2021-10-06T00:00:00"/>
    <x v="0"/>
    <n v="133704"/>
    <s v="United States"/>
    <x v="4"/>
    <x v="4"/>
    <n v="90004"/>
    <x v="0"/>
    <x v="3"/>
    <s v="CHO-FUD-51000"/>
    <x v="4"/>
    <x v="3"/>
    <n v="3"/>
    <n v="7.2"/>
    <n v="3.6"/>
    <n v="16"/>
    <x v="0"/>
    <s v="Lot's O' Nuts"/>
    <x v="1"/>
  </r>
  <r>
    <s v="US-2021-125997-CHO-SCR-58000"/>
    <d v="2021-09-20T00:00:00"/>
    <d v="2021-10-03T00:00:00"/>
    <x v="1"/>
    <n v="125997"/>
    <s v="United States"/>
    <x v="26"/>
    <x v="21"/>
    <n v="10011"/>
    <x v="0"/>
    <x v="1"/>
    <s v="CHO-SCR-58000"/>
    <x v="3"/>
    <x v="9"/>
    <n v="2"/>
    <n v="5"/>
    <n v="2.2000000000000002"/>
    <n v="13"/>
    <x v="0"/>
    <s v="Lot's O' Nuts"/>
    <x v="1"/>
  </r>
  <r>
    <s v="US-2021-125997-CHO-MIL-31000"/>
    <d v="2021-09-20T00:00:00"/>
    <d v="2021-10-03T00:00:00"/>
    <x v="1"/>
    <n v="125997"/>
    <s v="United States"/>
    <x v="26"/>
    <x v="21"/>
    <n v="10011"/>
    <x v="0"/>
    <x v="1"/>
    <s v="CHO-MIL-31000"/>
    <x v="0"/>
    <x v="0"/>
    <n v="2"/>
    <n v="4.22"/>
    <n v="2.2799999999999998"/>
    <n v="13"/>
    <x v="0"/>
    <s v="Wicked Choccy's"/>
    <x v="0"/>
  </r>
  <r>
    <s v="US-2021-125997-CHO-NUT-13000"/>
    <d v="2021-09-20T00:00:00"/>
    <d v="2021-10-03T00:00:00"/>
    <x v="1"/>
    <n v="125997"/>
    <s v="United States"/>
    <x v="26"/>
    <x v="21"/>
    <n v="10011"/>
    <x v="0"/>
    <x v="1"/>
    <s v="CHO-NUT-13000"/>
    <x v="2"/>
    <x v="48"/>
    <n v="9"/>
    <n v="22.41"/>
    <n v="9"/>
    <n v="13"/>
    <x v="0"/>
    <s v="Lot's O' Nuts"/>
    <x v="1"/>
  </r>
  <r>
    <s v="US-2021-125997-CHO-FUD-51000"/>
    <d v="2021-09-20T00:00:00"/>
    <d v="2021-10-03T00:00:00"/>
    <x v="1"/>
    <n v="125997"/>
    <s v="United States"/>
    <x v="26"/>
    <x v="21"/>
    <n v="10011"/>
    <x v="0"/>
    <x v="1"/>
    <s v="CHO-FUD-51000"/>
    <x v="4"/>
    <x v="17"/>
    <n v="5"/>
    <n v="12"/>
    <n v="6"/>
    <n v="13"/>
    <x v="0"/>
    <s v="Lot's O' Nuts"/>
    <x v="1"/>
  </r>
  <r>
    <s v="US-2021-134614-CHO-SCR-58000"/>
    <d v="2021-09-20T00:00:00"/>
    <d v="2021-10-05T00:00:00"/>
    <x v="0"/>
    <n v="134614"/>
    <s v="United States"/>
    <x v="97"/>
    <x v="1"/>
    <n v="61701"/>
    <x v="0"/>
    <x v="0"/>
    <s v="CHO-SCR-58000"/>
    <x v="3"/>
    <x v="14"/>
    <n v="6"/>
    <n v="15"/>
    <n v="6.6"/>
    <n v="15"/>
    <x v="0"/>
    <s v="Lot's O' Nuts"/>
    <x v="1"/>
  </r>
  <r>
    <s v="US-2021-120411-CHO-FUD-51000"/>
    <d v="2021-09-20T00:00:00"/>
    <d v="2021-10-03T00:00:00"/>
    <x v="1"/>
    <n v="120411"/>
    <s v="United States"/>
    <x v="40"/>
    <x v="1"/>
    <n v="60653"/>
    <x v="0"/>
    <x v="0"/>
    <s v="CHO-FUD-51000"/>
    <x v="4"/>
    <x v="17"/>
    <n v="5"/>
    <n v="12"/>
    <n v="6"/>
    <n v="13"/>
    <x v="0"/>
    <s v="Lot's O' Nuts"/>
    <x v="1"/>
  </r>
  <r>
    <s v="US-2021-120411-CHO-SCR-58000"/>
    <d v="2021-09-20T00:00:00"/>
    <d v="2021-10-03T00:00:00"/>
    <x v="1"/>
    <n v="120411"/>
    <s v="United States"/>
    <x v="40"/>
    <x v="1"/>
    <n v="60653"/>
    <x v="0"/>
    <x v="0"/>
    <s v="CHO-SCR-58000"/>
    <x v="3"/>
    <x v="9"/>
    <n v="2"/>
    <n v="5"/>
    <n v="2.2000000000000002"/>
    <n v="13"/>
    <x v="0"/>
    <s v="Lot's O' Nuts"/>
    <x v="1"/>
  </r>
  <r>
    <s v="US-2021-125514-CHO-NUT-13000"/>
    <d v="2021-09-21T00:00:00"/>
    <d v="2021-10-02T00:00:00"/>
    <x v="1"/>
    <n v="125514"/>
    <s v="United States"/>
    <x v="161"/>
    <x v="45"/>
    <n v="68104"/>
    <x v="0"/>
    <x v="0"/>
    <s v="CHO-NUT-13000"/>
    <x v="2"/>
    <x v="7"/>
    <n v="2"/>
    <n v="4.9800000000000004"/>
    <n v="2"/>
    <n v="11"/>
    <x v="0"/>
    <s v="Lot's O' Nuts"/>
    <x v="1"/>
  </r>
  <r>
    <s v="US-2021-125514-CHO-SCR-58000"/>
    <d v="2021-09-21T00:00:00"/>
    <d v="2021-10-02T00:00:00"/>
    <x v="1"/>
    <n v="125514"/>
    <s v="United States"/>
    <x v="161"/>
    <x v="45"/>
    <n v="68104"/>
    <x v="0"/>
    <x v="0"/>
    <s v="CHO-SCR-58000"/>
    <x v="3"/>
    <x v="3"/>
    <n v="3"/>
    <n v="7.5"/>
    <n v="3.3"/>
    <n v="11"/>
    <x v="0"/>
    <s v="Lot's O' Nuts"/>
    <x v="1"/>
  </r>
  <r>
    <s v="US-2021-125514-CHO-TRI-54000"/>
    <d v="2021-09-21T00:00:00"/>
    <d v="2021-10-02T00:00:00"/>
    <x v="1"/>
    <n v="125514"/>
    <s v="United States"/>
    <x v="161"/>
    <x v="45"/>
    <n v="68104"/>
    <x v="0"/>
    <x v="0"/>
    <s v="CHO-TRI-54000"/>
    <x v="1"/>
    <x v="28"/>
    <n v="1"/>
    <n v="2.4500000000000002"/>
    <n v="1.3"/>
    <n v="11"/>
    <x v="0"/>
    <s v="Wicked Choccy's"/>
    <x v="0"/>
  </r>
  <r>
    <s v="US-2021-153969-CHO-NUT-13000"/>
    <d v="2021-09-21T00:00:00"/>
    <d v="2021-10-05T00:00:00"/>
    <x v="0"/>
    <n v="153969"/>
    <s v="United States"/>
    <x v="10"/>
    <x v="4"/>
    <n v="94109"/>
    <x v="0"/>
    <x v="3"/>
    <s v="CHO-NUT-13000"/>
    <x v="2"/>
    <x v="2"/>
    <n v="3"/>
    <n v="7.47"/>
    <n v="3"/>
    <n v="14"/>
    <x v="0"/>
    <s v="Lot's O' Nuts"/>
    <x v="1"/>
  </r>
  <r>
    <s v="US-2021-153969-CHO-FUD-51000"/>
    <d v="2021-09-21T00:00:00"/>
    <d v="2021-10-05T00:00:00"/>
    <x v="0"/>
    <n v="153969"/>
    <s v="United States"/>
    <x v="10"/>
    <x v="4"/>
    <n v="94109"/>
    <x v="0"/>
    <x v="3"/>
    <s v="CHO-FUD-51000"/>
    <x v="4"/>
    <x v="9"/>
    <n v="2"/>
    <n v="4.8"/>
    <n v="2.4"/>
    <n v="14"/>
    <x v="0"/>
    <s v="Lot's O' Nuts"/>
    <x v="1"/>
  </r>
  <r>
    <s v="US-2021-153969-CHO-SCR-58000"/>
    <d v="2021-09-21T00:00:00"/>
    <d v="2021-10-05T00:00:00"/>
    <x v="0"/>
    <n v="153969"/>
    <s v="United States"/>
    <x v="10"/>
    <x v="4"/>
    <n v="94109"/>
    <x v="0"/>
    <x v="3"/>
    <s v="CHO-SCR-58000"/>
    <x v="3"/>
    <x v="17"/>
    <n v="5"/>
    <n v="12.5"/>
    <n v="5.5"/>
    <n v="14"/>
    <x v="0"/>
    <s v="Lot's O' Nuts"/>
    <x v="1"/>
  </r>
  <r>
    <s v="US-2021-153969-CHO-TRI-54000"/>
    <d v="2021-09-21T00:00:00"/>
    <d v="2021-10-05T00:00:00"/>
    <x v="0"/>
    <n v="153969"/>
    <s v="United States"/>
    <x v="10"/>
    <x v="4"/>
    <n v="94109"/>
    <x v="0"/>
    <x v="3"/>
    <s v="CHO-TRI-54000"/>
    <x v="1"/>
    <x v="51"/>
    <n v="9"/>
    <n v="22.05"/>
    <n v="11.7"/>
    <n v="14"/>
    <x v="0"/>
    <s v="Wicked Choccy's"/>
    <x v="0"/>
  </r>
  <r>
    <s v="US-2021-153969-CHO-MIL-31000"/>
    <d v="2021-09-21T00:00:00"/>
    <d v="2021-10-05T00:00:00"/>
    <x v="0"/>
    <n v="153969"/>
    <s v="United States"/>
    <x v="10"/>
    <x v="4"/>
    <n v="94109"/>
    <x v="0"/>
    <x v="3"/>
    <s v="CHO-MIL-31000"/>
    <x v="0"/>
    <x v="0"/>
    <n v="2"/>
    <n v="4.22"/>
    <n v="2.2799999999999998"/>
    <n v="14"/>
    <x v="0"/>
    <s v="Wicked Choccy's"/>
    <x v="0"/>
  </r>
  <r>
    <s v="US-2021-135972-CHO-MIL-31000"/>
    <d v="2021-09-21T00:00:00"/>
    <d v="2021-10-03T00:00:00"/>
    <x v="2"/>
    <n v="135972"/>
    <s v="United States"/>
    <x v="53"/>
    <x v="23"/>
    <n v="98198"/>
    <x v="0"/>
    <x v="3"/>
    <s v="CHO-MIL-31000"/>
    <x v="0"/>
    <x v="5"/>
    <n v="3"/>
    <n v="6.33"/>
    <n v="3.42"/>
    <n v="12"/>
    <x v="0"/>
    <s v="Wicked Choccy's"/>
    <x v="0"/>
  </r>
  <r>
    <s v="US-2021-166310-CHO-NUT-13000"/>
    <d v="2021-09-21T00:00:00"/>
    <d v="2021-10-03T00:00:00"/>
    <x v="1"/>
    <n v="166310"/>
    <s v="United States"/>
    <x v="200"/>
    <x v="0"/>
    <n v="75043"/>
    <x v="0"/>
    <x v="0"/>
    <s v="CHO-NUT-13000"/>
    <x v="2"/>
    <x v="7"/>
    <n v="2"/>
    <n v="4.9800000000000004"/>
    <n v="2"/>
    <n v="12"/>
    <x v="0"/>
    <s v="Lot's O' Nuts"/>
    <x v="1"/>
  </r>
  <r>
    <s v="US-2021-117478-CHO-SCR-58000"/>
    <d v="2021-09-21T00:00:00"/>
    <d v="2021-10-04T00:00:00"/>
    <x v="1"/>
    <n v="117478"/>
    <s v="United States"/>
    <x v="2"/>
    <x v="2"/>
    <n v="19140"/>
    <x v="0"/>
    <x v="1"/>
    <s v="CHO-SCR-58000"/>
    <x v="3"/>
    <x v="3"/>
    <n v="3"/>
    <n v="7.5"/>
    <n v="3.3"/>
    <n v="13"/>
    <x v="0"/>
    <s v="Lot's O' Nuts"/>
    <x v="1"/>
  </r>
  <r>
    <s v="US-2021-168823-OTH-GUM-21000"/>
    <d v="2021-09-21T00:00:00"/>
    <d v="2021-10-04T00:00:00"/>
    <x v="1"/>
    <n v="168823"/>
    <s v="United States"/>
    <x v="2"/>
    <x v="2"/>
    <n v="19143"/>
    <x v="1"/>
    <x v="1"/>
    <s v="OTH-GUM-21000"/>
    <x v="5"/>
    <x v="4"/>
    <n v="9"/>
    <n v="5.85"/>
    <n v="5.4"/>
    <n v="13"/>
    <x v="0"/>
    <s v="Secret Factory"/>
    <x v="2"/>
  </r>
  <r>
    <s v="US-2021-168823-CHO-NUT-13000"/>
    <d v="2021-09-21T00:00:00"/>
    <d v="2021-10-04T00:00:00"/>
    <x v="1"/>
    <n v="168823"/>
    <s v="United States"/>
    <x v="2"/>
    <x v="2"/>
    <n v="19143"/>
    <x v="0"/>
    <x v="1"/>
    <s v="CHO-NUT-13000"/>
    <x v="2"/>
    <x v="2"/>
    <n v="3"/>
    <n v="7.47"/>
    <n v="3"/>
    <n v="13"/>
    <x v="0"/>
    <s v="Lot's O' Nuts"/>
    <x v="1"/>
  </r>
  <r>
    <s v="US-2021-124513-CHO-TRI-54000"/>
    <d v="2021-09-21T00:00:00"/>
    <d v="2021-10-05T00:00:00"/>
    <x v="0"/>
    <n v="124513"/>
    <s v="United States"/>
    <x v="26"/>
    <x v="21"/>
    <n v="10011"/>
    <x v="0"/>
    <x v="1"/>
    <s v="CHO-TRI-54000"/>
    <x v="1"/>
    <x v="4"/>
    <n v="3"/>
    <n v="7.35"/>
    <n v="3.9"/>
    <n v="14"/>
    <x v="0"/>
    <s v="Wicked Choccy's"/>
    <x v="0"/>
  </r>
  <r>
    <s v="US-2021-156160-CHO-SCR-58000"/>
    <d v="2021-09-22T00:00:00"/>
    <d v="2021-10-09T00:00:00"/>
    <x v="0"/>
    <n v="156160"/>
    <s v="United States"/>
    <x v="26"/>
    <x v="21"/>
    <n v="10035"/>
    <x v="0"/>
    <x v="1"/>
    <s v="CHO-SCR-58000"/>
    <x v="3"/>
    <x v="31"/>
    <n v="4"/>
    <n v="10"/>
    <n v="4.4000000000000004"/>
    <n v="17"/>
    <x v="0"/>
    <s v="Lot's O' Nuts"/>
    <x v="1"/>
  </r>
  <r>
    <s v="US-2021-156160-CHO-MIL-31000"/>
    <d v="2021-09-22T00:00:00"/>
    <d v="2021-10-09T00:00:00"/>
    <x v="0"/>
    <n v="156160"/>
    <s v="United States"/>
    <x v="26"/>
    <x v="21"/>
    <n v="10035"/>
    <x v="0"/>
    <x v="1"/>
    <s v="CHO-MIL-31000"/>
    <x v="0"/>
    <x v="5"/>
    <n v="3"/>
    <n v="6.33"/>
    <n v="3.42"/>
    <n v="17"/>
    <x v="0"/>
    <s v="Wicked Choccy's"/>
    <x v="0"/>
  </r>
  <r>
    <s v="US-2021-156160-CHO-FUD-51000"/>
    <d v="2021-09-22T00:00:00"/>
    <d v="2021-10-09T00:00:00"/>
    <x v="0"/>
    <n v="156160"/>
    <s v="United States"/>
    <x v="26"/>
    <x v="21"/>
    <n v="10035"/>
    <x v="0"/>
    <x v="1"/>
    <s v="CHO-FUD-51000"/>
    <x v="4"/>
    <x v="31"/>
    <n v="4"/>
    <n v="9.6"/>
    <n v="4.8"/>
    <n v="17"/>
    <x v="0"/>
    <s v="Lot's O' Nuts"/>
    <x v="1"/>
  </r>
  <r>
    <s v="US-2021-127488-CHO-NUT-13000"/>
    <d v="2021-09-22T00:00:00"/>
    <d v="2021-10-04T00:00:00"/>
    <x v="2"/>
    <n v="127488"/>
    <s v="United States"/>
    <x v="201"/>
    <x v="17"/>
    <n v="33433"/>
    <x v="0"/>
    <x v="2"/>
    <s v="CHO-NUT-13000"/>
    <x v="2"/>
    <x v="7"/>
    <n v="2"/>
    <n v="4.9800000000000004"/>
    <n v="2"/>
    <n v="12"/>
    <x v="0"/>
    <s v="Lot's O' Nuts"/>
    <x v="1"/>
  </r>
  <r>
    <s v="US-2021-158225-CHO-NUT-13000"/>
    <d v="2021-09-22T00:00:00"/>
    <d v="2021-10-08T00:00:00"/>
    <x v="0"/>
    <n v="158225"/>
    <s v="United States"/>
    <x v="99"/>
    <x v="4"/>
    <n v="95123"/>
    <x v="0"/>
    <x v="3"/>
    <s v="CHO-NUT-13000"/>
    <x v="2"/>
    <x v="13"/>
    <n v="5"/>
    <n v="12.45"/>
    <n v="5"/>
    <n v="16"/>
    <x v="0"/>
    <s v="Lot's O' Nuts"/>
    <x v="1"/>
  </r>
  <r>
    <s v="US-2021-158225-CHO-SCR-58000"/>
    <d v="2021-09-22T00:00:00"/>
    <d v="2021-10-08T00:00:00"/>
    <x v="0"/>
    <n v="158225"/>
    <s v="United States"/>
    <x v="99"/>
    <x v="4"/>
    <n v="95123"/>
    <x v="0"/>
    <x v="3"/>
    <s v="CHO-SCR-58000"/>
    <x v="3"/>
    <x v="9"/>
    <n v="2"/>
    <n v="5"/>
    <n v="2.2000000000000002"/>
    <n v="16"/>
    <x v="0"/>
    <s v="Lot's O' Nuts"/>
    <x v="1"/>
  </r>
  <r>
    <s v="US-2021-103191-CHO-TRI-54000"/>
    <d v="2021-09-22T00:00:00"/>
    <d v="2021-10-07T00:00:00"/>
    <x v="0"/>
    <n v="103191"/>
    <s v="United States"/>
    <x v="40"/>
    <x v="1"/>
    <n v="60653"/>
    <x v="0"/>
    <x v="0"/>
    <s v="CHO-TRI-54000"/>
    <x v="1"/>
    <x v="4"/>
    <n v="3"/>
    <n v="7.35"/>
    <n v="3.9"/>
    <n v="15"/>
    <x v="0"/>
    <s v="Wicked Choccy's"/>
    <x v="0"/>
  </r>
  <r>
    <s v="US-2021-134733-CHO-SCR-58000"/>
    <d v="2021-09-23T00:00:00"/>
    <d v="2021-10-08T00:00:00"/>
    <x v="0"/>
    <n v="134733"/>
    <s v="United States"/>
    <x v="25"/>
    <x v="4"/>
    <n v="92037"/>
    <x v="0"/>
    <x v="3"/>
    <s v="CHO-SCR-58000"/>
    <x v="3"/>
    <x v="3"/>
    <n v="3"/>
    <n v="7.5"/>
    <n v="3.3"/>
    <n v="15"/>
    <x v="0"/>
    <s v="Lot's O' Nuts"/>
    <x v="1"/>
  </r>
  <r>
    <s v="US-2021-134733-CHO-MIL-31000"/>
    <d v="2021-09-23T00:00:00"/>
    <d v="2021-10-08T00:00:00"/>
    <x v="0"/>
    <n v="134733"/>
    <s v="United States"/>
    <x v="25"/>
    <x v="4"/>
    <n v="92037"/>
    <x v="0"/>
    <x v="3"/>
    <s v="CHO-MIL-31000"/>
    <x v="0"/>
    <x v="0"/>
    <n v="2"/>
    <n v="4.22"/>
    <n v="2.2799999999999998"/>
    <n v="15"/>
    <x v="0"/>
    <s v="Wicked Choccy's"/>
    <x v="0"/>
  </r>
  <r>
    <s v="US-2021-147900-OTH-LIC-15000"/>
    <d v="2021-09-23T00:00:00"/>
    <d v="2021-10-08T00:00:00"/>
    <x v="0"/>
    <n v="147900"/>
    <s v="United States"/>
    <x v="130"/>
    <x v="9"/>
    <n v="44107"/>
    <x v="1"/>
    <x v="1"/>
    <s v="OTH-LIC-15000"/>
    <x v="7"/>
    <x v="60"/>
    <n v="9"/>
    <n v="90"/>
    <n v="90"/>
    <n v="15"/>
    <x v="0"/>
    <s v="Secret Factory"/>
    <x v="2"/>
  </r>
  <r>
    <s v="US-2021-113964-CHO-NUT-13000"/>
    <d v="2021-09-23T00:00:00"/>
    <d v="2021-10-10T00:00:00"/>
    <x v="0"/>
    <n v="113964"/>
    <s v="United States"/>
    <x v="26"/>
    <x v="21"/>
    <n v="10011"/>
    <x v="0"/>
    <x v="1"/>
    <s v="CHO-NUT-13000"/>
    <x v="2"/>
    <x v="19"/>
    <n v="4"/>
    <n v="9.9600000000000009"/>
    <n v="4"/>
    <n v="17"/>
    <x v="0"/>
    <s v="Lot's O' Nuts"/>
    <x v="1"/>
  </r>
  <r>
    <s v="US-2021-116904-CHO-NUT-13000"/>
    <d v="2021-09-23T00:00:00"/>
    <d v="2021-10-08T00:00:00"/>
    <x v="0"/>
    <n v="116904"/>
    <s v="United States"/>
    <x v="145"/>
    <x v="30"/>
    <n v="55407"/>
    <x v="0"/>
    <x v="0"/>
    <s v="CHO-NUT-13000"/>
    <x v="2"/>
    <x v="7"/>
    <n v="2"/>
    <n v="4.9800000000000004"/>
    <n v="2"/>
    <n v="15"/>
    <x v="0"/>
    <s v="Lot's O' Nuts"/>
    <x v="1"/>
  </r>
  <r>
    <s v="US-2021-116904-CHO-TRI-54000"/>
    <d v="2021-09-23T00:00:00"/>
    <d v="2021-10-08T00:00:00"/>
    <x v="0"/>
    <n v="116904"/>
    <s v="United States"/>
    <x v="145"/>
    <x v="30"/>
    <n v="55407"/>
    <x v="0"/>
    <x v="0"/>
    <s v="CHO-TRI-54000"/>
    <x v="1"/>
    <x v="20"/>
    <n v="5"/>
    <n v="12.25"/>
    <n v="6.5"/>
    <n v="15"/>
    <x v="0"/>
    <s v="Wicked Choccy's"/>
    <x v="0"/>
  </r>
  <r>
    <s v="US-2021-163559-CHO-NUT-13000"/>
    <d v="2021-09-23T00:00:00"/>
    <d v="2021-10-08T00:00:00"/>
    <x v="2"/>
    <n v="163559"/>
    <s v="United States"/>
    <x v="26"/>
    <x v="21"/>
    <n v="10035"/>
    <x v="0"/>
    <x v="1"/>
    <s v="CHO-NUT-13000"/>
    <x v="2"/>
    <x v="2"/>
    <n v="3"/>
    <n v="7.47"/>
    <n v="3"/>
    <n v="15"/>
    <x v="0"/>
    <s v="Lot's O' Nuts"/>
    <x v="1"/>
  </r>
  <r>
    <s v="US-2021-148369-CHO-FUD-51000"/>
    <d v="2021-09-23T00:00:00"/>
    <d v="2021-10-07T00:00:00"/>
    <x v="0"/>
    <n v="148369"/>
    <s v="United States"/>
    <x v="12"/>
    <x v="7"/>
    <n v="19711"/>
    <x v="0"/>
    <x v="1"/>
    <s v="CHO-FUD-51000"/>
    <x v="4"/>
    <x v="31"/>
    <n v="4"/>
    <n v="9.6"/>
    <n v="4.8"/>
    <n v="14"/>
    <x v="0"/>
    <s v="Lot's O' Nuts"/>
    <x v="1"/>
  </r>
  <r>
    <s v="US-2021-163650-CHO-TRI-54000"/>
    <d v="2021-09-23T00:00:00"/>
    <d v="2021-10-05T00:00:00"/>
    <x v="1"/>
    <n v="163650"/>
    <s v="United States"/>
    <x v="9"/>
    <x v="7"/>
    <n v="19901"/>
    <x v="0"/>
    <x v="1"/>
    <s v="CHO-TRI-54000"/>
    <x v="1"/>
    <x v="4"/>
    <n v="3"/>
    <n v="7.35"/>
    <n v="3.9"/>
    <n v="12"/>
    <x v="0"/>
    <s v="Wicked Choccy's"/>
    <x v="0"/>
  </r>
  <r>
    <s v="US-2021-163650-CHO-SCR-58000"/>
    <d v="2021-09-23T00:00:00"/>
    <d v="2021-10-05T00:00:00"/>
    <x v="1"/>
    <n v="163650"/>
    <s v="United States"/>
    <x v="9"/>
    <x v="7"/>
    <n v="19901"/>
    <x v="0"/>
    <x v="1"/>
    <s v="CHO-SCR-58000"/>
    <x v="3"/>
    <x v="3"/>
    <n v="3"/>
    <n v="7.5"/>
    <n v="3.3"/>
    <n v="12"/>
    <x v="0"/>
    <s v="Lot's O' Nuts"/>
    <x v="1"/>
  </r>
  <r>
    <s v="CA-2021-160325-CHO-NUT-13000"/>
    <d v="2021-09-24T00:00:00"/>
    <d v="2021-10-04T00:00:00"/>
    <x v="3"/>
    <n v="160325"/>
    <s v="Canada"/>
    <x v="126"/>
    <x v="42"/>
    <s v="H1C"/>
    <x v="0"/>
    <x v="1"/>
    <s v="CHO-NUT-13000"/>
    <x v="2"/>
    <x v="7"/>
    <n v="2"/>
    <n v="4.9800000000000004"/>
    <n v="2"/>
    <n v="10"/>
    <x v="0"/>
    <s v="Lot's O' Nuts"/>
    <x v="1"/>
  </r>
  <r>
    <s v="US-2021-123344-CHO-TRI-54000"/>
    <d v="2021-09-24T00:00:00"/>
    <d v="2021-10-09T00:00:00"/>
    <x v="0"/>
    <n v="123344"/>
    <s v="United States"/>
    <x v="10"/>
    <x v="4"/>
    <n v="94109"/>
    <x v="0"/>
    <x v="3"/>
    <s v="CHO-TRI-54000"/>
    <x v="1"/>
    <x v="24"/>
    <n v="4"/>
    <n v="9.8000000000000007"/>
    <n v="5.2"/>
    <n v="15"/>
    <x v="0"/>
    <s v="Wicked Choccy's"/>
    <x v="0"/>
  </r>
  <r>
    <s v="US-2021-141355-CHO-TRI-54000"/>
    <d v="2021-09-25T00:00:00"/>
    <d v="2021-10-10T00:00:00"/>
    <x v="0"/>
    <n v="141355"/>
    <s v="United States"/>
    <x v="134"/>
    <x v="27"/>
    <n v="80013"/>
    <x v="0"/>
    <x v="3"/>
    <s v="CHO-TRI-54000"/>
    <x v="1"/>
    <x v="1"/>
    <n v="2"/>
    <n v="4.9000000000000004"/>
    <n v="2.6"/>
    <n v="15"/>
    <x v="0"/>
    <s v="Wicked Choccy's"/>
    <x v="0"/>
  </r>
  <r>
    <s v="US-2021-112914-CHO-MIL-31000"/>
    <d v="2021-09-25T00:00:00"/>
    <d v="2021-10-10T00:00:00"/>
    <x v="0"/>
    <n v="112914"/>
    <s v="United States"/>
    <x v="0"/>
    <x v="0"/>
    <n v="77041"/>
    <x v="0"/>
    <x v="0"/>
    <s v="CHO-MIL-31000"/>
    <x v="0"/>
    <x v="0"/>
    <n v="2"/>
    <n v="4.22"/>
    <n v="2.2799999999999998"/>
    <n v="15"/>
    <x v="0"/>
    <s v="Wicked Choccy's"/>
    <x v="0"/>
  </r>
  <r>
    <s v="US-2021-112914-CHO-NUT-13000"/>
    <d v="2021-09-25T00:00:00"/>
    <d v="2021-10-10T00:00:00"/>
    <x v="0"/>
    <n v="112914"/>
    <s v="United States"/>
    <x v="0"/>
    <x v="0"/>
    <n v="77041"/>
    <x v="0"/>
    <x v="0"/>
    <s v="CHO-NUT-13000"/>
    <x v="2"/>
    <x v="7"/>
    <n v="2"/>
    <n v="4.9800000000000004"/>
    <n v="2"/>
    <n v="15"/>
    <x v="0"/>
    <s v="Lot's O' Nuts"/>
    <x v="1"/>
  </r>
  <r>
    <s v="US-2021-112914-CHO-TRI-54000"/>
    <d v="2021-09-25T00:00:00"/>
    <d v="2021-10-10T00:00:00"/>
    <x v="0"/>
    <n v="112914"/>
    <s v="United States"/>
    <x v="0"/>
    <x v="0"/>
    <n v="77041"/>
    <x v="0"/>
    <x v="0"/>
    <s v="CHO-TRI-54000"/>
    <x v="1"/>
    <x v="1"/>
    <n v="2"/>
    <n v="4.9000000000000004"/>
    <n v="2.6"/>
    <n v="15"/>
    <x v="0"/>
    <s v="Wicked Choccy's"/>
    <x v="0"/>
  </r>
  <r>
    <s v="US-2021-144974-CHO-TRI-54000"/>
    <d v="2021-09-26T00:00:00"/>
    <d v="2021-10-10T00:00:00"/>
    <x v="0"/>
    <n v="144974"/>
    <s v="United States"/>
    <x v="2"/>
    <x v="2"/>
    <n v="19140"/>
    <x v="0"/>
    <x v="1"/>
    <s v="CHO-TRI-54000"/>
    <x v="1"/>
    <x v="28"/>
    <n v="1"/>
    <n v="2.4500000000000002"/>
    <n v="1.3"/>
    <n v="14"/>
    <x v="0"/>
    <s v="Wicked Choccy's"/>
    <x v="0"/>
  </r>
  <r>
    <s v="US-2021-144974-CHO-NUT-13000"/>
    <d v="2021-09-26T00:00:00"/>
    <d v="2021-10-10T00:00:00"/>
    <x v="0"/>
    <n v="144974"/>
    <s v="United States"/>
    <x v="2"/>
    <x v="2"/>
    <n v="19140"/>
    <x v="0"/>
    <x v="1"/>
    <s v="CHO-NUT-13000"/>
    <x v="2"/>
    <x v="15"/>
    <n v="6"/>
    <n v="14.94"/>
    <n v="6"/>
    <n v="14"/>
    <x v="0"/>
    <s v="Lot's O' Nuts"/>
    <x v="1"/>
  </r>
  <r>
    <s v="US-2021-144974-CHO-SCR-58000"/>
    <d v="2021-09-26T00:00:00"/>
    <d v="2021-10-10T00:00:00"/>
    <x v="0"/>
    <n v="144974"/>
    <s v="United States"/>
    <x v="2"/>
    <x v="2"/>
    <n v="19140"/>
    <x v="0"/>
    <x v="1"/>
    <s v="CHO-SCR-58000"/>
    <x v="3"/>
    <x v="17"/>
    <n v="5"/>
    <n v="12.5"/>
    <n v="5.5"/>
    <n v="14"/>
    <x v="0"/>
    <s v="Lot's O' Nuts"/>
    <x v="1"/>
  </r>
  <r>
    <s v="US-2021-127586-CHO-TRI-54000"/>
    <d v="2021-09-26T00:00:00"/>
    <d v="2021-10-10T00:00:00"/>
    <x v="0"/>
    <n v="127586"/>
    <s v="United States"/>
    <x v="31"/>
    <x v="23"/>
    <n v="98115"/>
    <x v="0"/>
    <x v="3"/>
    <s v="CHO-TRI-54000"/>
    <x v="1"/>
    <x v="1"/>
    <n v="2"/>
    <n v="4.9000000000000004"/>
    <n v="2.6"/>
    <n v="14"/>
    <x v="0"/>
    <s v="Wicked Choccy's"/>
    <x v="0"/>
  </r>
  <r>
    <s v="US-2021-115133-CHO-MIL-31000"/>
    <d v="2021-09-26T00:00:00"/>
    <d v="2021-10-10T00:00:00"/>
    <x v="0"/>
    <n v="115133"/>
    <s v="United States"/>
    <x v="86"/>
    <x v="9"/>
    <n v="43130"/>
    <x v="0"/>
    <x v="1"/>
    <s v="CHO-MIL-31000"/>
    <x v="0"/>
    <x v="29"/>
    <n v="6"/>
    <n v="12.66"/>
    <n v="6.84"/>
    <n v="14"/>
    <x v="0"/>
    <s v="Wicked Choccy's"/>
    <x v="0"/>
  </r>
  <r>
    <s v="US-2021-115133-CHO-SCR-58000"/>
    <d v="2021-09-26T00:00:00"/>
    <d v="2021-10-10T00:00:00"/>
    <x v="0"/>
    <n v="115133"/>
    <s v="United States"/>
    <x v="86"/>
    <x v="9"/>
    <n v="43130"/>
    <x v="0"/>
    <x v="1"/>
    <s v="CHO-SCR-58000"/>
    <x v="3"/>
    <x v="9"/>
    <n v="2"/>
    <n v="5"/>
    <n v="2.2000000000000002"/>
    <n v="14"/>
    <x v="0"/>
    <s v="Lot's O' Nuts"/>
    <x v="1"/>
  </r>
  <r>
    <s v="US-2021-152723-CHO-MIL-31000"/>
    <d v="2021-09-26T00:00:00"/>
    <d v="2021-10-06T00:00:00"/>
    <x v="3"/>
    <n v="152723"/>
    <s v="United States"/>
    <x v="202"/>
    <x v="0"/>
    <n v="75150"/>
    <x v="0"/>
    <x v="0"/>
    <s v="CHO-MIL-31000"/>
    <x v="0"/>
    <x v="11"/>
    <n v="1"/>
    <n v="2.11"/>
    <n v="1.1399999999999999"/>
    <n v="10"/>
    <x v="0"/>
    <s v="Wicked Choccy's"/>
    <x v="0"/>
  </r>
  <r>
    <s v="US-2021-132451-CHO-FUD-51000"/>
    <d v="2021-09-26T00:00:00"/>
    <d v="2021-10-07T00:00:00"/>
    <x v="1"/>
    <n v="132451"/>
    <s v="United States"/>
    <x v="25"/>
    <x v="4"/>
    <n v="92105"/>
    <x v="0"/>
    <x v="3"/>
    <s v="CHO-FUD-51000"/>
    <x v="4"/>
    <x v="3"/>
    <n v="3"/>
    <n v="7.2"/>
    <n v="3.6"/>
    <n v="11"/>
    <x v="0"/>
    <s v="Lot's O' Nuts"/>
    <x v="1"/>
  </r>
  <r>
    <s v="US-2021-132451-CHO-NUT-13000"/>
    <d v="2021-09-26T00:00:00"/>
    <d v="2021-10-07T00:00:00"/>
    <x v="1"/>
    <n v="132451"/>
    <s v="United States"/>
    <x v="25"/>
    <x v="4"/>
    <n v="92105"/>
    <x v="0"/>
    <x v="3"/>
    <s v="CHO-NUT-13000"/>
    <x v="2"/>
    <x v="2"/>
    <n v="3"/>
    <n v="7.47"/>
    <n v="3"/>
    <n v="11"/>
    <x v="0"/>
    <s v="Lot's O' Nuts"/>
    <x v="1"/>
  </r>
  <r>
    <s v="US-2021-151925-CHO-NUT-13000"/>
    <d v="2021-09-26T00:00:00"/>
    <d v="2021-10-11T00:00:00"/>
    <x v="2"/>
    <n v="151925"/>
    <s v="United States"/>
    <x v="4"/>
    <x v="4"/>
    <n v="90049"/>
    <x v="0"/>
    <x v="3"/>
    <s v="CHO-NUT-13000"/>
    <x v="2"/>
    <x v="7"/>
    <n v="2"/>
    <n v="4.9800000000000004"/>
    <n v="2"/>
    <n v="15"/>
    <x v="0"/>
    <s v="Lot's O' Nuts"/>
    <x v="1"/>
  </r>
  <r>
    <s v="US-2021-115049-CHO-MIL-31000"/>
    <d v="2021-09-26T00:00:00"/>
    <d v="2021-10-11T00:00:00"/>
    <x v="0"/>
    <n v="115049"/>
    <s v="United States"/>
    <x v="40"/>
    <x v="1"/>
    <n v="60623"/>
    <x v="0"/>
    <x v="0"/>
    <s v="CHO-MIL-31000"/>
    <x v="0"/>
    <x v="46"/>
    <n v="11"/>
    <n v="23.21"/>
    <n v="12.54"/>
    <n v="15"/>
    <x v="0"/>
    <s v="Wicked Choccy's"/>
    <x v="0"/>
  </r>
  <r>
    <s v="US-2021-164385-CHO-MIL-31000"/>
    <d v="2021-09-26T00:00:00"/>
    <d v="2021-10-11T00:00:00"/>
    <x v="2"/>
    <n v="164385"/>
    <s v="United States"/>
    <x v="2"/>
    <x v="2"/>
    <n v="19134"/>
    <x v="0"/>
    <x v="1"/>
    <s v="CHO-MIL-31000"/>
    <x v="0"/>
    <x v="5"/>
    <n v="3"/>
    <n v="6.33"/>
    <n v="3.42"/>
    <n v="15"/>
    <x v="0"/>
    <s v="Wicked Choccy's"/>
    <x v="0"/>
  </r>
  <r>
    <s v="US-2021-133130-CHO-TRI-54000"/>
    <d v="2021-09-27T00:00:00"/>
    <d v="2021-10-11T00:00:00"/>
    <x v="0"/>
    <n v="133130"/>
    <s v="United States"/>
    <x v="25"/>
    <x v="4"/>
    <n v="92037"/>
    <x v="0"/>
    <x v="3"/>
    <s v="CHO-TRI-54000"/>
    <x v="1"/>
    <x v="20"/>
    <n v="5"/>
    <n v="12.25"/>
    <n v="6.5"/>
    <n v="14"/>
    <x v="0"/>
    <s v="Wicked Choccy's"/>
    <x v="0"/>
  </r>
  <r>
    <s v="US-2021-133130-CHO-FUD-51000"/>
    <d v="2021-09-27T00:00:00"/>
    <d v="2021-10-11T00:00:00"/>
    <x v="0"/>
    <n v="133130"/>
    <s v="United States"/>
    <x v="25"/>
    <x v="4"/>
    <n v="92037"/>
    <x v="0"/>
    <x v="3"/>
    <s v="CHO-FUD-51000"/>
    <x v="4"/>
    <x v="9"/>
    <n v="2"/>
    <n v="4.8"/>
    <n v="2.4"/>
    <n v="14"/>
    <x v="0"/>
    <s v="Lot's O' Nuts"/>
    <x v="1"/>
  </r>
  <r>
    <s v="US-2021-120887-CHO-MIL-31000"/>
    <d v="2021-09-27T00:00:00"/>
    <d v="2021-10-13T00:00:00"/>
    <x v="0"/>
    <n v="120887"/>
    <s v="United States"/>
    <x v="156"/>
    <x v="24"/>
    <n v="7601"/>
    <x v="0"/>
    <x v="1"/>
    <s v="CHO-MIL-31000"/>
    <x v="0"/>
    <x v="5"/>
    <n v="3"/>
    <n v="6.33"/>
    <n v="3.42"/>
    <n v="16"/>
    <x v="0"/>
    <s v="Wicked Choccy's"/>
    <x v="0"/>
  </r>
  <r>
    <s v="US-2021-107153-CHO-FUD-51000"/>
    <d v="2021-09-28T00:00:00"/>
    <d v="2021-10-13T00:00:00"/>
    <x v="0"/>
    <n v="107153"/>
    <s v="United States"/>
    <x v="111"/>
    <x v="34"/>
    <n v="1841"/>
    <x v="0"/>
    <x v="1"/>
    <s v="CHO-FUD-51000"/>
    <x v="4"/>
    <x v="3"/>
    <n v="3"/>
    <n v="7.2"/>
    <n v="3.6"/>
    <n v="15"/>
    <x v="0"/>
    <s v="Lot's O' Nuts"/>
    <x v="1"/>
  </r>
  <r>
    <s v="CA-2021-107153-CHO-FUD-51000"/>
    <d v="2021-09-28T00:00:00"/>
    <d v="2021-10-13T00:00:00"/>
    <x v="0"/>
    <n v="107153"/>
    <s v="Canada"/>
    <x v="126"/>
    <x v="42"/>
    <s v="H1A"/>
    <x v="0"/>
    <x v="1"/>
    <s v="CHO-FUD-51000"/>
    <x v="4"/>
    <x v="9"/>
    <n v="2"/>
    <n v="4.8"/>
    <n v="2.4"/>
    <n v="15"/>
    <x v="0"/>
    <s v="Lot's O' Nuts"/>
    <x v="1"/>
  </r>
  <r>
    <s v="US-2021-125136-CHO-SCR-58000"/>
    <d v="2021-09-28T00:00:00"/>
    <d v="2021-10-13T00:00:00"/>
    <x v="0"/>
    <n v="125136"/>
    <s v="United States"/>
    <x v="181"/>
    <x v="26"/>
    <n v="28314"/>
    <x v="0"/>
    <x v="2"/>
    <s v="CHO-SCR-58000"/>
    <x v="3"/>
    <x v="44"/>
    <n v="8"/>
    <n v="20"/>
    <n v="8.8000000000000007"/>
    <n v="15"/>
    <x v="0"/>
    <s v="Lot's O' Nuts"/>
    <x v="1"/>
  </r>
  <r>
    <s v="US-2021-125136-CHO-FUD-51000"/>
    <d v="2021-09-28T00:00:00"/>
    <d v="2021-10-13T00:00:00"/>
    <x v="0"/>
    <n v="125136"/>
    <s v="United States"/>
    <x v="181"/>
    <x v="26"/>
    <n v="28314"/>
    <x v="0"/>
    <x v="2"/>
    <s v="CHO-FUD-51000"/>
    <x v="4"/>
    <x v="9"/>
    <n v="2"/>
    <n v="4.8"/>
    <n v="2.4"/>
    <n v="15"/>
    <x v="0"/>
    <s v="Lot's O' Nuts"/>
    <x v="1"/>
  </r>
  <r>
    <s v="US-2021-114335-CHO-SCR-58000"/>
    <d v="2021-09-28T00:00:00"/>
    <d v="2021-10-13T00:00:00"/>
    <x v="0"/>
    <n v="114335"/>
    <s v="United States"/>
    <x v="171"/>
    <x v="17"/>
    <n v="33021"/>
    <x v="0"/>
    <x v="2"/>
    <s v="CHO-SCR-58000"/>
    <x v="3"/>
    <x v="31"/>
    <n v="4"/>
    <n v="10"/>
    <n v="4.4000000000000004"/>
    <n v="15"/>
    <x v="0"/>
    <s v="Lot's O' Nuts"/>
    <x v="1"/>
  </r>
  <r>
    <s v="US-2021-146969-CHO-FUD-51000"/>
    <d v="2021-09-29T00:00:00"/>
    <d v="2021-10-13T00:00:00"/>
    <x v="0"/>
    <n v="146969"/>
    <s v="United States"/>
    <x v="4"/>
    <x v="4"/>
    <n v="90045"/>
    <x v="0"/>
    <x v="3"/>
    <s v="CHO-FUD-51000"/>
    <x v="4"/>
    <x v="9"/>
    <n v="2"/>
    <n v="4.8"/>
    <n v="2.4"/>
    <n v="14"/>
    <x v="0"/>
    <s v="Lot's O' Nuts"/>
    <x v="1"/>
  </r>
  <r>
    <s v="US-2021-146969-CHO-NUT-13000"/>
    <d v="2021-09-29T00:00:00"/>
    <d v="2021-10-13T00:00:00"/>
    <x v="0"/>
    <n v="146969"/>
    <s v="United States"/>
    <x v="4"/>
    <x v="4"/>
    <n v="90045"/>
    <x v="0"/>
    <x v="3"/>
    <s v="CHO-NUT-13000"/>
    <x v="2"/>
    <x v="19"/>
    <n v="4"/>
    <n v="9.9600000000000009"/>
    <n v="4"/>
    <n v="14"/>
    <x v="0"/>
    <s v="Lot's O' Nuts"/>
    <x v="1"/>
  </r>
  <r>
    <s v="US-2021-146969-CHO-TRI-54000"/>
    <d v="2021-09-29T00:00:00"/>
    <d v="2021-10-13T00:00:00"/>
    <x v="0"/>
    <n v="146969"/>
    <s v="United States"/>
    <x v="4"/>
    <x v="4"/>
    <n v="90045"/>
    <x v="0"/>
    <x v="3"/>
    <s v="CHO-TRI-54000"/>
    <x v="1"/>
    <x v="28"/>
    <n v="1"/>
    <n v="2.4500000000000002"/>
    <n v="1.3"/>
    <n v="14"/>
    <x v="0"/>
    <s v="Wicked Choccy's"/>
    <x v="0"/>
  </r>
  <r>
    <s v="US-2021-146969-CHO-MIL-31000"/>
    <d v="2021-09-29T00:00:00"/>
    <d v="2021-10-13T00:00:00"/>
    <x v="0"/>
    <n v="146969"/>
    <s v="United States"/>
    <x v="4"/>
    <x v="4"/>
    <n v="90045"/>
    <x v="0"/>
    <x v="3"/>
    <s v="CHO-MIL-31000"/>
    <x v="0"/>
    <x v="0"/>
    <n v="2"/>
    <n v="4.22"/>
    <n v="2.2799999999999998"/>
    <n v="14"/>
    <x v="0"/>
    <s v="Wicked Choccy's"/>
    <x v="0"/>
  </r>
  <r>
    <s v="US-2021-111962-CHO-SCR-58000"/>
    <d v="2021-09-29T00:00:00"/>
    <d v="2021-10-14T00:00:00"/>
    <x v="0"/>
    <n v="111962"/>
    <s v="United States"/>
    <x v="31"/>
    <x v="23"/>
    <n v="98115"/>
    <x v="0"/>
    <x v="3"/>
    <s v="CHO-SCR-58000"/>
    <x v="3"/>
    <x v="9"/>
    <n v="2"/>
    <n v="5"/>
    <n v="2.2000000000000002"/>
    <n v="15"/>
    <x v="0"/>
    <s v="Lot's O' Nuts"/>
    <x v="1"/>
  </r>
  <r>
    <s v="US-2021-111962-CHO-TRI-54000"/>
    <d v="2021-09-29T00:00:00"/>
    <d v="2021-10-14T00:00:00"/>
    <x v="0"/>
    <n v="111962"/>
    <s v="United States"/>
    <x v="31"/>
    <x v="23"/>
    <n v="98115"/>
    <x v="0"/>
    <x v="3"/>
    <s v="CHO-TRI-54000"/>
    <x v="1"/>
    <x v="20"/>
    <n v="5"/>
    <n v="12.25"/>
    <n v="6.5"/>
    <n v="15"/>
    <x v="0"/>
    <s v="Wicked Choccy's"/>
    <x v="0"/>
  </r>
  <r>
    <s v="US-2021-124856-CHO-FUD-51000"/>
    <d v="2021-09-29T00:00:00"/>
    <d v="2021-10-13T00:00:00"/>
    <x v="2"/>
    <n v="124856"/>
    <s v="United States"/>
    <x v="26"/>
    <x v="21"/>
    <n v="10011"/>
    <x v="0"/>
    <x v="1"/>
    <s v="CHO-FUD-51000"/>
    <x v="4"/>
    <x v="31"/>
    <n v="4"/>
    <n v="9.6"/>
    <n v="4.8"/>
    <n v="14"/>
    <x v="0"/>
    <s v="Lot's O' Nuts"/>
    <x v="1"/>
  </r>
  <r>
    <s v="US-2021-124856-CHO-NUT-13000"/>
    <d v="2021-09-29T00:00:00"/>
    <d v="2021-10-13T00:00:00"/>
    <x v="2"/>
    <n v="124856"/>
    <s v="United States"/>
    <x v="26"/>
    <x v="21"/>
    <n v="10011"/>
    <x v="0"/>
    <x v="1"/>
    <s v="CHO-NUT-13000"/>
    <x v="2"/>
    <x v="7"/>
    <n v="2"/>
    <n v="4.9800000000000004"/>
    <n v="2"/>
    <n v="14"/>
    <x v="0"/>
    <s v="Lot's O' Nuts"/>
    <x v="1"/>
  </r>
  <r>
    <s v="US-2021-124856-CHO-TRI-54000"/>
    <d v="2021-09-29T00:00:00"/>
    <d v="2021-10-13T00:00:00"/>
    <x v="2"/>
    <n v="124856"/>
    <s v="United States"/>
    <x v="26"/>
    <x v="21"/>
    <n v="10011"/>
    <x v="0"/>
    <x v="1"/>
    <s v="CHO-TRI-54000"/>
    <x v="1"/>
    <x v="51"/>
    <n v="9"/>
    <n v="22.05"/>
    <n v="11.7"/>
    <n v="14"/>
    <x v="0"/>
    <s v="Wicked Choccy's"/>
    <x v="0"/>
  </r>
  <r>
    <s v="US-2021-126683-CHO-FUD-51000"/>
    <d v="2021-09-29T00:00:00"/>
    <d v="2021-10-11T00:00:00"/>
    <x v="2"/>
    <n v="126683"/>
    <s v="United States"/>
    <x v="31"/>
    <x v="23"/>
    <n v="98115"/>
    <x v="0"/>
    <x v="3"/>
    <s v="CHO-FUD-51000"/>
    <x v="4"/>
    <x v="9"/>
    <n v="2"/>
    <n v="4.8"/>
    <n v="2.4"/>
    <n v="12"/>
    <x v="0"/>
    <s v="Lot's O' Nuts"/>
    <x v="1"/>
  </r>
  <r>
    <s v="US-2021-126683-CHO-MIL-31000"/>
    <d v="2021-09-29T00:00:00"/>
    <d v="2021-10-11T00:00:00"/>
    <x v="2"/>
    <n v="126683"/>
    <s v="United States"/>
    <x v="31"/>
    <x v="23"/>
    <n v="98115"/>
    <x v="0"/>
    <x v="3"/>
    <s v="CHO-MIL-31000"/>
    <x v="0"/>
    <x v="43"/>
    <n v="9"/>
    <n v="18.989999999999998"/>
    <n v="10.26"/>
    <n v="12"/>
    <x v="0"/>
    <s v="Wicked Choccy's"/>
    <x v="0"/>
  </r>
  <r>
    <s v="US-2021-122931-CHO-SCR-58000"/>
    <d v="2021-09-29T00:00:00"/>
    <d v="2021-10-13T00:00:00"/>
    <x v="0"/>
    <n v="122931"/>
    <s v="United States"/>
    <x v="2"/>
    <x v="2"/>
    <n v="19134"/>
    <x v="0"/>
    <x v="1"/>
    <s v="CHO-SCR-58000"/>
    <x v="3"/>
    <x v="25"/>
    <n v="1"/>
    <n v="2.5"/>
    <n v="1.1000000000000001"/>
    <n v="14"/>
    <x v="0"/>
    <s v="Lot's O' Nuts"/>
    <x v="1"/>
  </r>
  <r>
    <s v="US-2021-122931-OTH-KAZ-38000"/>
    <d v="2021-09-29T00:00:00"/>
    <d v="2021-10-13T00:00:00"/>
    <x v="0"/>
    <n v="122931"/>
    <s v="United States"/>
    <x v="2"/>
    <x v="2"/>
    <n v="19134"/>
    <x v="1"/>
    <x v="1"/>
    <s v="OTH-KAZ-38000"/>
    <x v="6"/>
    <x v="0"/>
    <n v="2"/>
    <n v="0.5"/>
    <n v="6"/>
    <n v="14"/>
    <x v="0"/>
    <s v="The Other Factory"/>
    <x v="3"/>
  </r>
  <r>
    <s v="US-2021-122931-OTH-GUM-21000"/>
    <d v="2021-09-29T00:00:00"/>
    <d v="2021-10-13T00:00:00"/>
    <x v="0"/>
    <n v="122931"/>
    <s v="United States"/>
    <x v="2"/>
    <x v="2"/>
    <n v="19134"/>
    <x v="1"/>
    <x v="1"/>
    <s v="OTH-GUM-21000"/>
    <x v="5"/>
    <x v="54"/>
    <n v="11"/>
    <n v="7.15"/>
    <n v="6.6"/>
    <n v="14"/>
    <x v="0"/>
    <s v="Secret Factory"/>
    <x v="2"/>
  </r>
  <r>
    <s v="US-2021-122931-CHO-FUD-51000"/>
    <d v="2021-09-29T00:00:00"/>
    <d v="2021-10-13T00:00:00"/>
    <x v="0"/>
    <n v="122931"/>
    <s v="United States"/>
    <x v="2"/>
    <x v="2"/>
    <n v="19134"/>
    <x v="0"/>
    <x v="1"/>
    <s v="CHO-FUD-51000"/>
    <x v="4"/>
    <x v="31"/>
    <n v="4"/>
    <n v="9.6"/>
    <n v="4.8"/>
    <n v="14"/>
    <x v="0"/>
    <s v="Lot's O' Nuts"/>
    <x v="1"/>
  </r>
  <r>
    <s v="US-2021-122931-CHO-TRI-54000"/>
    <d v="2021-09-29T00:00:00"/>
    <d v="2021-10-13T00:00:00"/>
    <x v="0"/>
    <n v="122931"/>
    <s v="United States"/>
    <x v="2"/>
    <x v="2"/>
    <n v="19134"/>
    <x v="0"/>
    <x v="1"/>
    <s v="CHO-TRI-54000"/>
    <x v="1"/>
    <x v="18"/>
    <n v="6"/>
    <n v="14.7"/>
    <n v="7.8"/>
    <n v="14"/>
    <x v="0"/>
    <s v="Wicked Choccy's"/>
    <x v="0"/>
  </r>
  <r>
    <s v="US-2021-167633-CHO-NUT-13000"/>
    <d v="2021-09-30T00:00:00"/>
    <d v="2021-10-15T00:00:00"/>
    <x v="0"/>
    <n v="167633"/>
    <s v="United States"/>
    <x v="203"/>
    <x v="17"/>
    <n v="33437"/>
    <x v="0"/>
    <x v="2"/>
    <s v="CHO-NUT-13000"/>
    <x v="2"/>
    <x v="2"/>
    <n v="3"/>
    <n v="7.47"/>
    <n v="3"/>
    <n v="15"/>
    <x v="0"/>
    <s v="Lot's O' Nuts"/>
    <x v="1"/>
  </r>
  <r>
    <s v="US-2021-137351-CHO-TRI-54000"/>
    <d v="2021-09-30T00:00:00"/>
    <d v="2021-10-14T00:00:00"/>
    <x v="0"/>
    <n v="137351"/>
    <s v="United States"/>
    <x v="31"/>
    <x v="23"/>
    <n v="98105"/>
    <x v="0"/>
    <x v="3"/>
    <s v="CHO-TRI-54000"/>
    <x v="1"/>
    <x v="10"/>
    <n v="7"/>
    <n v="17.149999999999999"/>
    <n v="9.1"/>
    <n v="14"/>
    <x v="0"/>
    <s v="Wicked Choccy's"/>
    <x v="0"/>
  </r>
  <r>
    <s v="US-2021-141649-CHO-NUT-13000"/>
    <d v="2021-09-30T00:00:00"/>
    <d v="2021-10-10T00:00:00"/>
    <x v="3"/>
    <n v="141649"/>
    <s v="United States"/>
    <x v="172"/>
    <x v="9"/>
    <n v="45014"/>
    <x v="0"/>
    <x v="1"/>
    <s v="CHO-NUT-13000"/>
    <x v="2"/>
    <x v="15"/>
    <n v="6"/>
    <n v="14.94"/>
    <n v="6"/>
    <n v="10"/>
    <x v="0"/>
    <s v="Lot's O' Nuts"/>
    <x v="1"/>
  </r>
  <r>
    <s v="US-2021-140886-CHO-MIL-31000"/>
    <d v="2021-09-30T00:00:00"/>
    <d v="2021-10-14T00:00:00"/>
    <x v="0"/>
    <n v="140886"/>
    <s v="United States"/>
    <x v="204"/>
    <x v="14"/>
    <n v="37042"/>
    <x v="0"/>
    <x v="2"/>
    <s v="CHO-MIL-31000"/>
    <x v="0"/>
    <x v="29"/>
    <n v="6"/>
    <n v="12.66"/>
    <n v="6.84"/>
    <n v="14"/>
    <x v="0"/>
    <s v="Wicked Choccy's"/>
    <x v="0"/>
  </r>
  <r>
    <s v="US-2021-159478-CHO-MIL-31000"/>
    <d v="2021-09-30T00:00:00"/>
    <d v="2021-10-16T00:00:00"/>
    <x v="0"/>
    <n v="159478"/>
    <s v="United States"/>
    <x v="26"/>
    <x v="21"/>
    <n v="10035"/>
    <x v="0"/>
    <x v="1"/>
    <s v="CHO-MIL-31000"/>
    <x v="0"/>
    <x v="5"/>
    <n v="3"/>
    <n v="6.33"/>
    <n v="3.42"/>
    <n v="16"/>
    <x v="0"/>
    <s v="Wicked Choccy's"/>
    <x v="0"/>
  </r>
  <r>
    <s v="US-2021-102008-CHO-MIL-31000"/>
    <d v="2021-09-30T00:00:00"/>
    <d v="2021-10-14T00:00:00"/>
    <x v="0"/>
    <n v="102008"/>
    <s v="United States"/>
    <x v="26"/>
    <x v="21"/>
    <n v="10011"/>
    <x v="0"/>
    <x v="1"/>
    <s v="CHO-MIL-31000"/>
    <x v="0"/>
    <x v="11"/>
    <n v="1"/>
    <n v="2.11"/>
    <n v="1.1399999999999999"/>
    <n v="14"/>
    <x v="0"/>
    <s v="Wicked Choccy's"/>
    <x v="0"/>
  </r>
  <r>
    <s v="US-2021-132745-CHO-TRI-54000"/>
    <d v="2021-10-01T00:00:00"/>
    <d v="2021-10-15T00:00:00"/>
    <x v="0"/>
    <n v="132745"/>
    <s v="United States"/>
    <x v="205"/>
    <x v="18"/>
    <n v="89502"/>
    <x v="0"/>
    <x v="3"/>
    <s v="CHO-TRI-54000"/>
    <x v="1"/>
    <x v="28"/>
    <n v="1"/>
    <n v="2.4500000000000002"/>
    <n v="1.3"/>
    <n v="14"/>
    <x v="0"/>
    <s v="Wicked Choccy's"/>
    <x v="0"/>
  </r>
  <r>
    <s v="US-2021-108189-OTH-LIC-15000"/>
    <d v="2021-10-02T00:00:00"/>
    <d v="2021-10-15T00:00:00"/>
    <x v="1"/>
    <n v="108189"/>
    <s v="United States"/>
    <x v="197"/>
    <x v="12"/>
    <n v="85281"/>
    <x v="1"/>
    <x v="3"/>
    <s v="OTH-LIC-15000"/>
    <x v="7"/>
    <x v="61"/>
    <n v="6"/>
    <n v="60"/>
    <n v="60"/>
    <n v="13"/>
    <x v="0"/>
    <s v="Secret Factory"/>
    <x v="2"/>
  </r>
  <r>
    <s v="US-2021-108189-CHO-NUT-13000"/>
    <d v="2021-10-02T00:00:00"/>
    <d v="2021-10-15T00:00:00"/>
    <x v="1"/>
    <n v="108189"/>
    <s v="United States"/>
    <x v="197"/>
    <x v="12"/>
    <n v="85281"/>
    <x v="0"/>
    <x v="3"/>
    <s v="CHO-NUT-13000"/>
    <x v="2"/>
    <x v="7"/>
    <n v="2"/>
    <n v="4.9800000000000004"/>
    <n v="2"/>
    <n v="13"/>
    <x v="0"/>
    <s v="Lot's O' Nuts"/>
    <x v="1"/>
  </r>
  <r>
    <s v="US-2021-108189-CHO-MIL-31000"/>
    <d v="2021-10-02T00:00:00"/>
    <d v="2021-10-15T00:00:00"/>
    <x v="1"/>
    <n v="108189"/>
    <s v="United States"/>
    <x v="197"/>
    <x v="12"/>
    <n v="85281"/>
    <x v="0"/>
    <x v="3"/>
    <s v="CHO-MIL-31000"/>
    <x v="0"/>
    <x v="0"/>
    <n v="2"/>
    <n v="4.22"/>
    <n v="2.2799999999999998"/>
    <n v="13"/>
    <x v="0"/>
    <s v="Wicked Choccy's"/>
    <x v="0"/>
  </r>
  <r>
    <s v="US-2021-108189-CHO-TRI-54000"/>
    <d v="2021-10-02T00:00:00"/>
    <d v="2021-10-15T00:00:00"/>
    <x v="1"/>
    <n v="108189"/>
    <s v="United States"/>
    <x v="197"/>
    <x v="12"/>
    <n v="85281"/>
    <x v="0"/>
    <x v="3"/>
    <s v="CHO-TRI-54000"/>
    <x v="1"/>
    <x v="1"/>
    <n v="2"/>
    <n v="4.9000000000000004"/>
    <n v="2.6"/>
    <n v="13"/>
    <x v="0"/>
    <s v="Wicked Choccy's"/>
    <x v="0"/>
  </r>
  <r>
    <s v="US-2021-157882-CHO-SCR-58000"/>
    <d v="2021-10-03T00:00:00"/>
    <d v="2021-10-18T00:00:00"/>
    <x v="2"/>
    <n v="157882"/>
    <s v="United States"/>
    <x v="4"/>
    <x v="4"/>
    <n v="90036"/>
    <x v="0"/>
    <x v="3"/>
    <s v="CHO-SCR-58000"/>
    <x v="3"/>
    <x v="3"/>
    <n v="3"/>
    <n v="7.5"/>
    <n v="3.3"/>
    <n v="15"/>
    <x v="0"/>
    <s v="Lot's O' Nuts"/>
    <x v="1"/>
  </r>
  <r>
    <s v="US-2021-153976-CHO-NUT-13000"/>
    <d v="2021-10-03T00:00:00"/>
    <d v="2021-10-18T00:00:00"/>
    <x v="2"/>
    <n v="153976"/>
    <s v="United States"/>
    <x v="206"/>
    <x v="1"/>
    <n v="60201"/>
    <x v="0"/>
    <x v="0"/>
    <s v="CHO-NUT-13000"/>
    <x v="2"/>
    <x v="2"/>
    <n v="3"/>
    <n v="7.47"/>
    <n v="3"/>
    <n v="15"/>
    <x v="0"/>
    <s v="Lot's O' Nuts"/>
    <x v="1"/>
  </r>
  <r>
    <s v="US-2021-108903-CHO-TRI-54000"/>
    <d v="2021-10-03T00:00:00"/>
    <d v="2021-10-13T00:00:00"/>
    <x v="3"/>
    <n v="108903"/>
    <s v="United States"/>
    <x v="48"/>
    <x v="9"/>
    <n v="43229"/>
    <x v="0"/>
    <x v="1"/>
    <s v="CHO-TRI-54000"/>
    <x v="1"/>
    <x v="1"/>
    <n v="2"/>
    <n v="4.9000000000000004"/>
    <n v="2.6"/>
    <n v="10"/>
    <x v="0"/>
    <s v="Wicked Choccy's"/>
    <x v="0"/>
  </r>
  <r>
    <s v="US-2021-108903-CHO-SCR-58000"/>
    <d v="2021-10-03T00:00:00"/>
    <d v="2021-10-13T00:00:00"/>
    <x v="3"/>
    <n v="108903"/>
    <s v="United States"/>
    <x v="48"/>
    <x v="9"/>
    <n v="43229"/>
    <x v="0"/>
    <x v="1"/>
    <s v="CHO-SCR-58000"/>
    <x v="3"/>
    <x v="17"/>
    <n v="5"/>
    <n v="12.5"/>
    <n v="5.5"/>
    <n v="10"/>
    <x v="0"/>
    <s v="Lot's O' Nuts"/>
    <x v="1"/>
  </r>
  <r>
    <s v="US-2021-120775-CHO-SCR-58000"/>
    <d v="2021-10-03T00:00:00"/>
    <d v="2021-10-17T00:00:00"/>
    <x v="0"/>
    <n v="120775"/>
    <s v="United States"/>
    <x v="39"/>
    <x v="0"/>
    <n v="75217"/>
    <x v="0"/>
    <x v="0"/>
    <s v="CHO-SCR-58000"/>
    <x v="3"/>
    <x v="3"/>
    <n v="3"/>
    <n v="7.5"/>
    <n v="3.3"/>
    <n v="14"/>
    <x v="0"/>
    <s v="Lot's O' Nuts"/>
    <x v="1"/>
  </r>
  <r>
    <s v="US-2021-120775-CHO-TRI-54000"/>
    <d v="2021-10-03T00:00:00"/>
    <d v="2021-10-17T00:00:00"/>
    <x v="0"/>
    <n v="120775"/>
    <s v="United States"/>
    <x v="39"/>
    <x v="0"/>
    <n v="75217"/>
    <x v="0"/>
    <x v="0"/>
    <s v="CHO-TRI-54000"/>
    <x v="1"/>
    <x v="4"/>
    <n v="3"/>
    <n v="7.35"/>
    <n v="3.9"/>
    <n v="14"/>
    <x v="0"/>
    <s v="Wicked Choccy's"/>
    <x v="0"/>
  </r>
  <r>
    <s v="US-2021-120775-CHO-NUT-13000"/>
    <d v="2021-10-03T00:00:00"/>
    <d v="2021-10-17T00:00:00"/>
    <x v="0"/>
    <n v="120775"/>
    <s v="United States"/>
    <x v="39"/>
    <x v="0"/>
    <n v="75217"/>
    <x v="0"/>
    <x v="0"/>
    <s v="CHO-NUT-13000"/>
    <x v="2"/>
    <x v="7"/>
    <n v="2"/>
    <n v="4.9800000000000004"/>
    <n v="2"/>
    <n v="14"/>
    <x v="0"/>
    <s v="Lot's O' Nuts"/>
    <x v="1"/>
  </r>
  <r>
    <s v="US-2021-155817-CHO-FUD-51000"/>
    <d v="2021-10-03T00:00:00"/>
    <d v="2021-10-19T00:00:00"/>
    <x v="0"/>
    <n v="155817"/>
    <s v="United States"/>
    <x v="207"/>
    <x v="26"/>
    <n v="27707"/>
    <x v="0"/>
    <x v="2"/>
    <s v="CHO-FUD-51000"/>
    <x v="4"/>
    <x v="3"/>
    <n v="3"/>
    <n v="7.2"/>
    <n v="3.6"/>
    <n v="16"/>
    <x v="0"/>
    <s v="Lot's O' Nuts"/>
    <x v="1"/>
  </r>
  <r>
    <s v="US-2021-155817-CHO-MIL-31000"/>
    <d v="2021-10-03T00:00:00"/>
    <d v="2021-10-19T00:00:00"/>
    <x v="0"/>
    <n v="155817"/>
    <s v="United States"/>
    <x v="207"/>
    <x v="26"/>
    <n v="27707"/>
    <x v="0"/>
    <x v="2"/>
    <s v="CHO-MIL-31000"/>
    <x v="0"/>
    <x v="0"/>
    <n v="2"/>
    <n v="4.22"/>
    <n v="2.2799999999999998"/>
    <n v="16"/>
    <x v="0"/>
    <s v="Wicked Choccy's"/>
    <x v="0"/>
  </r>
  <r>
    <s v="US-2021-166891-CHO-SCR-58000"/>
    <d v="2021-10-04T00:00:00"/>
    <d v="2021-10-16T00:00:00"/>
    <x v="1"/>
    <n v="166891"/>
    <s v="United States"/>
    <x v="26"/>
    <x v="21"/>
    <n v="10024"/>
    <x v="0"/>
    <x v="1"/>
    <s v="CHO-SCR-58000"/>
    <x v="3"/>
    <x v="17"/>
    <n v="5"/>
    <n v="12.5"/>
    <n v="5.5"/>
    <n v="12"/>
    <x v="0"/>
    <s v="Lot's O' Nuts"/>
    <x v="1"/>
  </r>
  <r>
    <s v="US-2021-153479-CHO-FUD-51000"/>
    <d v="2021-10-04T00:00:00"/>
    <d v="2021-10-18T00:00:00"/>
    <x v="0"/>
    <n v="153479"/>
    <s v="United States"/>
    <x v="82"/>
    <x v="4"/>
    <n v="94591"/>
    <x v="0"/>
    <x v="3"/>
    <s v="CHO-FUD-51000"/>
    <x v="4"/>
    <x v="9"/>
    <n v="2"/>
    <n v="4.8"/>
    <n v="2.4"/>
    <n v="14"/>
    <x v="0"/>
    <s v="Lot's O' Nuts"/>
    <x v="1"/>
  </r>
  <r>
    <s v="US-2021-153479-CHO-TRI-54000"/>
    <d v="2021-10-04T00:00:00"/>
    <d v="2021-10-18T00:00:00"/>
    <x v="0"/>
    <n v="153479"/>
    <s v="United States"/>
    <x v="82"/>
    <x v="4"/>
    <n v="94591"/>
    <x v="0"/>
    <x v="3"/>
    <s v="CHO-TRI-54000"/>
    <x v="1"/>
    <x v="20"/>
    <n v="5"/>
    <n v="12.25"/>
    <n v="6.5"/>
    <n v="14"/>
    <x v="0"/>
    <s v="Wicked Choccy's"/>
    <x v="0"/>
  </r>
  <r>
    <s v="US-2021-102085-CHO-FUD-51000"/>
    <d v="2021-10-04T00:00:00"/>
    <d v="2021-10-19T00:00:00"/>
    <x v="0"/>
    <n v="102085"/>
    <s v="United States"/>
    <x v="31"/>
    <x v="23"/>
    <n v="98115"/>
    <x v="0"/>
    <x v="3"/>
    <s v="CHO-FUD-51000"/>
    <x v="4"/>
    <x v="31"/>
    <n v="4"/>
    <n v="9.6"/>
    <n v="4.8"/>
    <n v="15"/>
    <x v="0"/>
    <s v="Lot's O' Nuts"/>
    <x v="1"/>
  </r>
  <r>
    <s v="US-2021-152422-CHO-SCR-58000"/>
    <d v="2021-10-05T00:00:00"/>
    <d v="2021-10-20T00:00:00"/>
    <x v="2"/>
    <n v="152422"/>
    <s v="United States"/>
    <x v="48"/>
    <x v="9"/>
    <n v="43229"/>
    <x v="0"/>
    <x v="1"/>
    <s v="CHO-SCR-58000"/>
    <x v="3"/>
    <x v="17"/>
    <n v="5"/>
    <n v="12.5"/>
    <n v="5.5"/>
    <n v="15"/>
    <x v="0"/>
    <s v="Lot's O' Nuts"/>
    <x v="1"/>
  </r>
  <r>
    <s v="CA-2021-131807-CHO-MIL-31000"/>
    <d v="2021-10-05T00:00:00"/>
    <d v="2021-10-20T00:00:00"/>
    <x v="0"/>
    <n v="131807"/>
    <s v="Canada"/>
    <x v="57"/>
    <x v="28"/>
    <s v="T1Y"/>
    <x v="0"/>
    <x v="3"/>
    <s v="CHO-MIL-31000"/>
    <x v="0"/>
    <x v="8"/>
    <n v="4"/>
    <n v="8.44"/>
    <n v="4.5599999999999996"/>
    <n v="15"/>
    <x v="0"/>
    <s v="Wicked Choccy's"/>
    <x v="0"/>
  </r>
  <r>
    <s v="CA-2021-131807-CHO-FUD-51000"/>
    <d v="2021-10-05T00:00:00"/>
    <d v="2021-10-20T00:00:00"/>
    <x v="0"/>
    <n v="131807"/>
    <s v="Canada"/>
    <x v="208"/>
    <x v="28"/>
    <s v="T5A"/>
    <x v="0"/>
    <x v="3"/>
    <s v="CHO-FUD-51000"/>
    <x v="4"/>
    <x v="17"/>
    <n v="5"/>
    <n v="12"/>
    <n v="6"/>
    <n v="15"/>
    <x v="0"/>
    <s v="Lot's O' Nuts"/>
    <x v="1"/>
  </r>
  <r>
    <s v="CA-2021-131807-CHO-SCR-58000"/>
    <d v="2021-10-05T00:00:00"/>
    <d v="2021-10-20T00:00:00"/>
    <x v="0"/>
    <n v="131807"/>
    <s v="Canada"/>
    <x v="208"/>
    <x v="28"/>
    <s v="T5A"/>
    <x v="0"/>
    <x v="3"/>
    <s v="CHO-SCR-58000"/>
    <x v="3"/>
    <x v="3"/>
    <n v="3"/>
    <n v="7.5"/>
    <n v="3.3"/>
    <n v="15"/>
    <x v="0"/>
    <s v="Lot's O' Nuts"/>
    <x v="1"/>
  </r>
  <r>
    <s v="CA-2021-131807-CHO-TRI-54000"/>
    <d v="2021-10-05T00:00:00"/>
    <d v="2021-10-20T00:00:00"/>
    <x v="0"/>
    <n v="131807"/>
    <s v="Canada"/>
    <x v="208"/>
    <x v="28"/>
    <s v="T5A"/>
    <x v="0"/>
    <x v="3"/>
    <s v="CHO-TRI-54000"/>
    <x v="1"/>
    <x v="24"/>
    <n v="4"/>
    <n v="9.8000000000000007"/>
    <n v="5.2"/>
    <n v="15"/>
    <x v="0"/>
    <s v="Wicked Choccy's"/>
    <x v="0"/>
  </r>
  <r>
    <s v="CA-2021-131807-OTH-LIC-15000"/>
    <d v="2021-10-05T00:00:00"/>
    <d v="2021-10-20T00:00:00"/>
    <x v="0"/>
    <n v="131807"/>
    <s v="Canada"/>
    <x v="57"/>
    <x v="28"/>
    <s v="T1Y"/>
    <x v="1"/>
    <x v="3"/>
    <s v="OTH-LIC-15000"/>
    <x v="7"/>
    <x v="41"/>
    <n v="5"/>
    <n v="50"/>
    <n v="50"/>
    <n v="15"/>
    <x v="0"/>
    <s v="Secret Factory"/>
    <x v="2"/>
  </r>
  <r>
    <s v="US-2021-152233-CHO-SCR-58000"/>
    <d v="2021-10-05T00:00:00"/>
    <d v="2021-10-16T00:00:00"/>
    <x v="1"/>
    <n v="152233"/>
    <s v="United States"/>
    <x v="75"/>
    <x v="4"/>
    <n v="91767"/>
    <x v="0"/>
    <x v="3"/>
    <s v="CHO-SCR-58000"/>
    <x v="3"/>
    <x v="9"/>
    <n v="2"/>
    <n v="5"/>
    <n v="2.2000000000000002"/>
    <n v="11"/>
    <x v="0"/>
    <s v="Lot's O' Nuts"/>
    <x v="1"/>
  </r>
  <r>
    <s v="US-2021-132542-OTH-GUM-21000"/>
    <d v="2021-10-06T00:00:00"/>
    <d v="2021-10-18T00:00:00"/>
    <x v="2"/>
    <n v="132542"/>
    <s v="United States"/>
    <x v="161"/>
    <x v="45"/>
    <n v="68104"/>
    <x v="1"/>
    <x v="0"/>
    <s v="OTH-GUM-21000"/>
    <x v="5"/>
    <x v="27"/>
    <n v="2"/>
    <n v="1.3"/>
    <n v="1.2"/>
    <n v="12"/>
    <x v="0"/>
    <s v="Secret Factory"/>
    <x v="2"/>
  </r>
  <r>
    <s v="US-2021-110611-CHO-FUD-51000"/>
    <d v="2021-10-06T00:00:00"/>
    <d v="2021-10-23T00:00:00"/>
    <x v="0"/>
    <n v="110611"/>
    <s v="United States"/>
    <x v="2"/>
    <x v="2"/>
    <n v="19120"/>
    <x v="0"/>
    <x v="1"/>
    <s v="CHO-FUD-51000"/>
    <x v="4"/>
    <x v="17"/>
    <n v="5"/>
    <n v="12"/>
    <n v="6"/>
    <n v="17"/>
    <x v="0"/>
    <s v="Lot's O' Nuts"/>
    <x v="1"/>
  </r>
  <r>
    <s v="US-2021-109680-CHO-FUD-51000"/>
    <d v="2021-10-06T00:00:00"/>
    <d v="2021-10-19T00:00:00"/>
    <x v="1"/>
    <n v="109680"/>
    <s v="United States"/>
    <x v="209"/>
    <x v="19"/>
    <n v="46203"/>
    <x v="0"/>
    <x v="0"/>
    <s v="CHO-FUD-51000"/>
    <x v="4"/>
    <x v="9"/>
    <n v="2"/>
    <n v="4.8"/>
    <n v="2.4"/>
    <n v="13"/>
    <x v="0"/>
    <s v="Lot's O' Nuts"/>
    <x v="1"/>
  </r>
  <r>
    <s v="US-2021-134677-CHO-SCR-58000"/>
    <d v="2021-10-06T00:00:00"/>
    <d v="2021-10-20T00:00:00"/>
    <x v="0"/>
    <n v="134677"/>
    <s v="United States"/>
    <x v="25"/>
    <x v="4"/>
    <n v="92024"/>
    <x v="0"/>
    <x v="3"/>
    <s v="CHO-SCR-58000"/>
    <x v="3"/>
    <x v="3"/>
    <n v="3"/>
    <n v="7.5"/>
    <n v="3.3"/>
    <n v="14"/>
    <x v="0"/>
    <s v="Lot's O' Nuts"/>
    <x v="1"/>
  </r>
  <r>
    <s v="US-2021-132801-CHO-TRI-54000"/>
    <d v="2021-10-07T00:00:00"/>
    <d v="2021-10-22T00:00:00"/>
    <x v="0"/>
    <n v="132801"/>
    <s v="United States"/>
    <x v="39"/>
    <x v="0"/>
    <n v="75217"/>
    <x v="0"/>
    <x v="0"/>
    <s v="CHO-TRI-54000"/>
    <x v="1"/>
    <x v="37"/>
    <n v="10"/>
    <n v="24.5"/>
    <n v="13"/>
    <n v="15"/>
    <x v="0"/>
    <s v="Wicked Choccy's"/>
    <x v="0"/>
  </r>
  <r>
    <s v="US-2021-117429-CHO-FUD-51000"/>
    <d v="2021-10-07T00:00:00"/>
    <d v="2021-10-23T00:00:00"/>
    <x v="0"/>
    <n v="117429"/>
    <s v="United States"/>
    <x v="2"/>
    <x v="2"/>
    <n v="19140"/>
    <x v="0"/>
    <x v="1"/>
    <s v="CHO-FUD-51000"/>
    <x v="4"/>
    <x v="17"/>
    <n v="5"/>
    <n v="12"/>
    <n v="6"/>
    <n v="16"/>
    <x v="0"/>
    <s v="Lot's O' Nuts"/>
    <x v="1"/>
  </r>
  <r>
    <s v="US-2021-119977-CHO-SCR-58000"/>
    <d v="2021-10-08T00:00:00"/>
    <d v="2021-10-23T00:00:00"/>
    <x v="2"/>
    <n v="119977"/>
    <s v="United States"/>
    <x v="26"/>
    <x v="21"/>
    <n v="10011"/>
    <x v="0"/>
    <x v="1"/>
    <s v="CHO-SCR-58000"/>
    <x v="3"/>
    <x v="31"/>
    <n v="4"/>
    <n v="10"/>
    <n v="4.4000000000000004"/>
    <n v="15"/>
    <x v="0"/>
    <s v="Lot's O' Nuts"/>
    <x v="1"/>
  </r>
  <r>
    <s v="US-2021-142951-CHO-TRI-54000"/>
    <d v="2021-10-08T00:00:00"/>
    <d v="2021-10-18T00:00:00"/>
    <x v="3"/>
    <n v="142951"/>
    <s v="United States"/>
    <x v="165"/>
    <x v="26"/>
    <n v="28205"/>
    <x v="0"/>
    <x v="2"/>
    <s v="CHO-TRI-54000"/>
    <x v="1"/>
    <x v="4"/>
    <n v="3"/>
    <n v="7.35"/>
    <n v="3.9"/>
    <n v="10"/>
    <x v="0"/>
    <s v="Wicked Choccy's"/>
    <x v="0"/>
  </r>
  <r>
    <s v="US-2021-137911-CHO-TRI-54000"/>
    <d v="2021-10-09T00:00:00"/>
    <d v="2021-10-25T00:00:00"/>
    <x v="0"/>
    <n v="137911"/>
    <s v="United States"/>
    <x v="60"/>
    <x v="26"/>
    <n v="28540"/>
    <x v="0"/>
    <x v="2"/>
    <s v="CHO-TRI-54000"/>
    <x v="1"/>
    <x v="1"/>
    <n v="2"/>
    <n v="4.9000000000000004"/>
    <n v="2.6"/>
    <n v="16"/>
    <x v="0"/>
    <s v="Wicked Choccy's"/>
    <x v="0"/>
  </r>
  <r>
    <s v="US-2021-138240-CHO-MIL-31000"/>
    <d v="2021-10-09T00:00:00"/>
    <d v="2021-10-24T00:00:00"/>
    <x v="0"/>
    <n v="138240"/>
    <s v="United States"/>
    <x v="10"/>
    <x v="4"/>
    <n v="94122"/>
    <x v="0"/>
    <x v="3"/>
    <s v="CHO-MIL-31000"/>
    <x v="0"/>
    <x v="5"/>
    <n v="3"/>
    <n v="6.33"/>
    <n v="3.42"/>
    <n v="15"/>
    <x v="0"/>
    <s v="Wicked Choccy's"/>
    <x v="0"/>
  </r>
  <r>
    <s v="US-2021-138240-CHO-NUT-13000"/>
    <d v="2021-10-09T00:00:00"/>
    <d v="2021-10-24T00:00:00"/>
    <x v="0"/>
    <n v="138240"/>
    <s v="United States"/>
    <x v="10"/>
    <x v="4"/>
    <n v="94122"/>
    <x v="0"/>
    <x v="3"/>
    <s v="CHO-NUT-13000"/>
    <x v="2"/>
    <x v="22"/>
    <n v="1"/>
    <n v="2.4900000000000002"/>
    <n v="1"/>
    <n v="15"/>
    <x v="0"/>
    <s v="Lot's O' Nuts"/>
    <x v="1"/>
  </r>
  <r>
    <s v="US-2021-103492-CHO-SCR-58000"/>
    <d v="2021-10-10T00:00:00"/>
    <d v="2021-10-25T00:00:00"/>
    <x v="0"/>
    <n v="103492"/>
    <s v="United States"/>
    <x v="6"/>
    <x v="0"/>
    <n v="77340"/>
    <x v="0"/>
    <x v="0"/>
    <s v="CHO-SCR-58000"/>
    <x v="3"/>
    <x v="25"/>
    <n v="1"/>
    <n v="2.5"/>
    <n v="1.1000000000000001"/>
    <n v="15"/>
    <x v="0"/>
    <s v="Lot's O' Nuts"/>
    <x v="1"/>
  </r>
  <r>
    <s v="US-2021-103492-CHO-FUD-51000"/>
    <d v="2021-10-10T00:00:00"/>
    <d v="2021-10-25T00:00:00"/>
    <x v="0"/>
    <n v="103492"/>
    <s v="United States"/>
    <x v="6"/>
    <x v="0"/>
    <n v="77340"/>
    <x v="0"/>
    <x v="0"/>
    <s v="CHO-FUD-51000"/>
    <x v="4"/>
    <x v="17"/>
    <n v="5"/>
    <n v="12"/>
    <n v="6"/>
    <n v="15"/>
    <x v="0"/>
    <s v="Lot's O' Nuts"/>
    <x v="1"/>
  </r>
  <r>
    <s v="US-2021-103492-CHO-MIL-31000"/>
    <d v="2021-10-10T00:00:00"/>
    <d v="2021-10-25T00:00:00"/>
    <x v="0"/>
    <n v="103492"/>
    <s v="United States"/>
    <x v="6"/>
    <x v="0"/>
    <n v="77340"/>
    <x v="0"/>
    <x v="0"/>
    <s v="CHO-MIL-31000"/>
    <x v="0"/>
    <x v="29"/>
    <n v="6"/>
    <n v="12.66"/>
    <n v="6.84"/>
    <n v="15"/>
    <x v="0"/>
    <s v="Wicked Choccy's"/>
    <x v="0"/>
  </r>
  <r>
    <s v="US-2021-134054-OTH-GUM-21000"/>
    <d v="2021-10-10T00:00:00"/>
    <d v="2021-10-20T00:00:00"/>
    <x v="3"/>
    <n v="134054"/>
    <s v="United States"/>
    <x v="76"/>
    <x v="33"/>
    <n v="87105"/>
    <x v="1"/>
    <x v="3"/>
    <s v="OTH-GUM-21000"/>
    <x v="5"/>
    <x v="62"/>
    <n v="7"/>
    <n v="4.55"/>
    <n v="4.2"/>
    <n v="10"/>
    <x v="0"/>
    <s v="Secret Factory"/>
    <x v="2"/>
  </r>
  <r>
    <s v="US-2021-105137-CHO-TRI-54000"/>
    <d v="2021-10-10T00:00:00"/>
    <d v="2021-10-20T00:00:00"/>
    <x v="3"/>
    <n v="105137"/>
    <s v="United States"/>
    <x v="48"/>
    <x v="9"/>
    <n v="43229"/>
    <x v="0"/>
    <x v="1"/>
    <s v="CHO-TRI-54000"/>
    <x v="1"/>
    <x v="1"/>
    <n v="2"/>
    <n v="4.9000000000000004"/>
    <n v="2.6"/>
    <n v="10"/>
    <x v="0"/>
    <s v="Wicked Choccy's"/>
    <x v="0"/>
  </r>
  <r>
    <s v="US-2021-105137-CHO-MIL-31000"/>
    <d v="2021-10-10T00:00:00"/>
    <d v="2021-10-20T00:00:00"/>
    <x v="3"/>
    <n v="105137"/>
    <s v="United States"/>
    <x v="48"/>
    <x v="9"/>
    <n v="43229"/>
    <x v="0"/>
    <x v="1"/>
    <s v="CHO-MIL-31000"/>
    <x v="0"/>
    <x v="0"/>
    <n v="2"/>
    <n v="4.22"/>
    <n v="2.2799999999999998"/>
    <n v="10"/>
    <x v="0"/>
    <s v="Wicked Choccy's"/>
    <x v="0"/>
  </r>
  <r>
    <s v="US-2021-150329-CHO-MIL-31000"/>
    <d v="2021-10-10T00:00:00"/>
    <d v="2021-10-24T00:00:00"/>
    <x v="0"/>
    <n v="150329"/>
    <s v="United States"/>
    <x v="146"/>
    <x v="12"/>
    <n v="85023"/>
    <x v="0"/>
    <x v="3"/>
    <s v="CHO-MIL-31000"/>
    <x v="0"/>
    <x v="38"/>
    <n v="7"/>
    <n v="14.77"/>
    <n v="7.98"/>
    <n v="14"/>
    <x v="0"/>
    <s v="Wicked Choccy's"/>
    <x v="0"/>
  </r>
  <r>
    <s v="US-2021-140403-CHO-SCR-58000"/>
    <d v="2021-10-10T00:00:00"/>
    <d v="2021-10-20T00:00:00"/>
    <x v="3"/>
    <n v="140403"/>
    <s v="United States"/>
    <x v="210"/>
    <x v="4"/>
    <n v="95336"/>
    <x v="0"/>
    <x v="3"/>
    <s v="CHO-SCR-58000"/>
    <x v="3"/>
    <x v="3"/>
    <n v="3"/>
    <n v="7.5"/>
    <n v="3.3"/>
    <n v="10"/>
    <x v="0"/>
    <s v="Lot's O' Nuts"/>
    <x v="1"/>
  </r>
  <r>
    <s v="US-2021-128538-CHO-SCR-58000"/>
    <d v="2021-10-11T00:00:00"/>
    <d v="2021-10-25T00:00:00"/>
    <x v="0"/>
    <n v="128538"/>
    <s v="United States"/>
    <x v="96"/>
    <x v="4"/>
    <n v="90278"/>
    <x v="0"/>
    <x v="3"/>
    <s v="CHO-SCR-58000"/>
    <x v="3"/>
    <x v="25"/>
    <n v="1"/>
    <n v="2.5"/>
    <n v="1.1000000000000001"/>
    <n v="14"/>
    <x v="0"/>
    <s v="Lot's O' Nuts"/>
    <x v="1"/>
  </r>
  <r>
    <s v="US-2021-114314-CHO-FUD-51000"/>
    <d v="2021-10-11T00:00:00"/>
    <d v="2021-10-25T00:00:00"/>
    <x v="0"/>
    <n v="114314"/>
    <s v="United States"/>
    <x v="181"/>
    <x v="13"/>
    <n v="72701"/>
    <x v="0"/>
    <x v="2"/>
    <s v="CHO-FUD-51000"/>
    <x v="4"/>
    <x v="31"/>
    <n v="4"/>
    <n v="9.6"/>
    <n v="4.8"/>
    <n v="14"/>
    <x v="0"/>
    <s v="Lot's O' Nuts"/>
    <x v="1"/>
  </r>
  <r>
    <s v="US-2021-114314-CHO-SCR-58000"/>
    <d v="2021-10-11T00:00:00"/>
    <d v="2021-10-25T00:00:00"/>
    <x v="0"/>
    <n v="114314"/>
    <s v="United States"/>
    <x v="181"/>
    <x v="13"/>
    <n v="72701"/>
    <x v="0"/>
    <x v="2"/>
    <s v="CHO-SCR-58000"/>
    <x v="3"/>
    <x v="25"/>
    <n v="1"/>
    <n v="2.5"/>
    <n v="1.1000000000000001"/>
    <n v="14"/>
    <x v="0"/>
    <s v="Lot's O' Nuts"/>
    <x v="1"/>
  </r>
  <r>
    <s v="US-2021-116834-CHO-NUT-13000"/>
    <d v="2021-10-11T00:00:00"/>
    <d v="2021-10-26T00:00:00"/>
    <x v="0"/>
    <n v="116834"/>
    <s v="United States"/>
    <x v="31"/>
    <x v="23"/>
    <n v="98115"/>
    <x v="0"/>
    <x v="3"/>
    <s v="CHO-NUT-13000"/>
    <x v="2"/>
    <x v="63"/>
    <n v="11"/>
    <n v="27.39"/>
    <n v="11"/>
    <n v="15"/>
    <x v="0"/>
    <s v="Lot's O' Nuts"/>
    <x v="1"/>
  </r>
  <r>
    <s v="US-2021-157924-CHO-NUT-13000"/>
    <d v="2021-10-11T00:00:00"/>
    <d v="2021-10-23T00:00:00"/>
    <x v="1"/>
    <n v="157924"/>
    <s v="United States"/>
    <x v="211"/>
    <x v="4"/>
    <n v="91104"/>
    <x v="0"/>
    <x v="3"/>
    <s v="CHO-NUT-13000"/>
    <x v="2"/>
    <x v="7"/>
    <n v="2"/>
    <n v="4.9800000000000004"/>
    <n v="2"/>
    <n v="12"/>
    <x v="0"/>
    <s v="Lot's O' Nuts"/>
    <x v="1"/>
  </r>
  <r>
    <s v="US-2021-157924-CHO-TRI-54000"/>
    <d v="2021-10-11T00:00:00"/>
    <d v="2021-10-23T00:00:00"/>
    <x v="1"/>
    <n v="157924"/>
    <s v="United States"/>
    <x v="211"/>
    <x v="4"/>
    <n v="91104"/>
    <x v="0"/>
    <x v="3"/>
    <s v="CHO-TRI-54000"/>
    <x v="1"/>
    <x v="24"/>
    <n v="4"/>
    <n v="9.8000000000000007"/>
    <n v="5.2"/>
    <n v="12"/>
    <x v="0"/>
    <s v="Wicked Choccy's"/>
    <x v="0"/>
  </r>
  <r>
    <s v="US-2021-126571-CHO-FUD-51000"/>
    <d v="2021-10-11T00:00:00"/>
    <d v="2021-10-25T00:00:00"/>
    <x v="0"/>
    <n v="126571"/>
    <s v="United States"/>
    <x v="2"/>
    <x v="2"/>
    <n v="19120"/>
    <x v="0"/>
    <x v="1"/>
    <s v="CHO-FUD-51000"/>
    <x v="4"/>
    <x v="3"/>
    <n v="3"/>
    <n v="7.2"/>
    <n v="3.6"/>
    <n v="14"/>
    <x v="0"/>
    <s v="Lot's O' Nuts"/>
    <x v="1"/>
  </r>
  <r>
    <s v="US-2021-126571-CHO-TRI-54000"/>
    <d v="2021-10-11T00:00:00"/>
    <d v="2021-10-25T00:00:00"/>
    <x v="0"/>
    <n v="126571"/>
    <s v="United States"/>
    <x v="2"/>
    <x v="2"/>
    <n v="19120"/>
    <x v="0"/>
    <x v="1"/>
    <s v="CHO-TRI-54000"/>
    <x v="1"/>
    <x v="1"/>
    <n v="2"/>
    <n v="4.9000000000000004"/>
    <n v="2.6"/>
    <n v="14"/>
    <x v="0"/>
    <s v="Wicked Choccy's"/>
    <x v="0"/>
  </r>
  <r>
    <s v="US-2021-154655-CHO-MIL-31000"/>
    <d v="2021-10-12T00:00:00"/>
    <d v="2021-10-27T00:00:00"/>
    <x v="0"/>
    <n v="154655"/>
    <s v="United States"/>
    <x v="40"/>
    <x v="1"/>
    <n v="60623"/>
    <x v="0"/>
    <x v="0"/>
    <s v="CHO-MIL-31000"/>
    <x v="0"/>
    <x v="0"/>
    <n v="2"/>
    <n v="4.22"/>
    <n v="2.2799999999999998"/>
    <n v="15"/>
    <x v="0"/>
    <s v="Wicked Choccy's"/>
    <x v="0"/>
  </r>
  <r>
    <s v="US-2021-139451-CHO-FUD-51000"/>
    <d v="2021-10-12T00:00:00"/>
    <d v="2021-10-26T00:00:00"/>
    <x v="0"/>
    <n v="139451"/>
    <s v="United States"/>
    <x v="10"/>
    <x v="4"/>
    <n v="94122"/>
    <x v="0"/>
    <x v="3"/>
    <s v="CHO-FUD-51000"/>
    <x v="4"/>
    <x v="17"/>
    <n v="5"/>
    <n v="12"/>
    <n v="6"/>
    <n v="14"/>
    <x v="0"/>
    <s v="Lot's O' Nuts"/>
    <x v="1"/>
  </r>
  <r>
    <s v="US-2021-139451-CHO-SCR-58000"/>
    <d v="2021-10-12T00:00:00"/>
    <d v="2021-10-26T00:00:00"/>
    <x v="0"/>
    <n v="139451"/>
    <s v="United States"/>
    <x v="10"/>
    <x v="4"/>
    <n v="94122"/>
    <x v="0"/>
    <x v="3"/>
    <s v="CHO-SCR-58000"/>
    <x v="3"/>
    <x v="25"/>
    <n v="1"/>
    <n v="2.5"/>
    <n v="1.1000000000000001"/>
    <n v="14"/>
    <x v="0"/>
    <s v="Lot's O' Nuts"/>
    <x v="1"/>
  </r>
  <r>
    <s v="US-2021-132010-CHO-TRI-54000"/>
    <d v="2021-10-13T00:00:00"/>
    <d v="2021-10-25T00:00:00"/>
    <x v="1"/>
    <n v="132010"/>
    <s v="United States"/>
    <x v="43"/>
    <x v="6"/>
    <n v="23223"/>
    <x v="0"/>
    <x v="2"/>
    <s v="CHO-TRI-54000"/>
    <x v="1"/>
    <x v="4"/>
    <n v="3"/>
    <n v="7.35"/>
    <n v="3.9"/>
    <n v="12"/>
    <x v="0"/>
    <s v="Wicked Choccy's"/>
    <x v="0"/>
  </r>
  <r>
    <s v="US-2021-132010-CHO-SCR-58000"/>
    <d v="2021-10-13T00:00:00"/>
    <d v="2021-10-25T00:00:00"/>
    <x v="1"/>
    <n v="132010"/>
    <s v="United States"/>
    <x v="43"/>
    <x v="6"/>
    <n v="23223"/>
    <x v="0"/>
    <x v="2"/>
    <s v="CHO-SCR-58000"/>
    <x v="3"/>
    <x v="17"/>
    <n v="5"/>
    <n v="12.5"/>
    <n v="5.5"/>
    <n v="12"/>
    <x v="0"/>
    <s v="Lot's O' Nuts"/>
    <x v="1"/>
  </r>
  <r>
    <s v="US-2021-132010-OTH-LIC-15000"/>
    <d v="2021-10-13T00:00:00"/>
    <d v="2021-10-25T00:00:00"/>
    <x v="1"/>
    <n v="132010"/>
    <s v="United States"/>
    <x v="43"/>
    <x v="6"/>
    <n v="23223"/>
    <x v="1"/>
    <x v="2"/>
    <s v="OTH-LIC-15000"/>
    <x v="7"/>
    <x v="39"/>
    <n v="4"/>
    <n v="40"/>
    <n v="40"/>
    <n v="12"/>
    <x v="0"/>
    <s v="Secret Factory"/>
    <x v="2"/>
  </r>
  <r>
    <s v="US-2021-132010-CHO-FUD-51000"/>
    <d v="2021-10-13T00:00:00"/>
    <d v="2021-10-25T00:00:00"/>
    <x v="1"/>
    <n v="132010"/>
    <s v="United States"/>
    <x v="43"/>
    <x v="6"/>
    <n v="23223"/>
    <x v="0"/>
    <x v="2"/>
    <s v="CHO-FUD-51000"/>
    <x v="4"/>
    <x v="9"/>
    <n v="2"/>
    <n v="4.8"/>
    <n v="2.4"/>
    <n v="12"/>
    <x v="0"/>
    <s v="Lot's O' Nuts"/>
    <x v="1"/>
  </r>
  <r>
    <s v="US-2021-164742-CHO-NUT-13000"/>
    <d v="2021-10-13T00:00:00"/>
    <d v="2021-10-28T00:00:00"/>
    <x v="2"/>
    <n v="164742"/>
    <s v="United States"/>
    <x v="130"/>
    <x v="24"/>
    <n v="8701"/>
    <x v="0"/>
    <x v="1"/>
    <s v="CHO-NUT-13000"/>
    <x v="2"/>
    <x v="7"/>
    <n v="2"/>
    <n v="4.9800000000000004"/>
    <n v="2"/>
    <n v="15"/>
    <x v="0"/>
    <s v="Lot's O' Nuts"/>
    <x v="1"/>
  </r>
  <r>
    <s v="US-2021-164742-CHO-MIL-31000"/>
    <d v="2021-10-13T00:00:00"/>
    <d v="2021-10-28T00:00:00"/>
    <x v="2"/>
    <n v="164742"/>
    <s v="United States"/>
    <x v="130"/>
    <x v="24"/>
    <n v="8701"/>
    <x v="0"/>
    <x v="1"/>
    <s v="CHO-MIL-31000"/>
    <x v="0"/>
    <x v="11"/>
    <n v="1"/>
    <n v="2.11"/>
    <n v="1.1399999999999999"/>
    <n v="15"/>
    <x v="0"/>
    <s v="Wicked Choccy's"/>
    <x v="0"/>
  </r>
  <r>
    <s v="US-2021-123316-CHO-SCR-58000"/>
    <d v="2021-10-13T00:00:00"/>
    <d v="2021-10-27T00:00:00"/>
    <x v="0"/>
    <n v="123316"/>
    <s v="United States"/>
    <x v="212"/>
    <x v="21"/>
    <n v="10550"/>
    <x v="0"/>
    <x v="1"/>
    <s v="CHO-SCR-58000"/>
    <x v="3"/>
    <x v="3"/>
    <n v="3"/>
    <n v="7.5"/>
    <n v="3.3"/>
    <n v="14"/>
    <x v="0"/>
    <s v="Lot's O' Nuts"/>
    <x v="1"/>
  </r>
  <r>
    <s v="US-2021-151995-CHO-MIL-31000"/>
    <d v="2021-10-13T00:00:00"/>
    <d v="2021-10-25T00:00:00"/>
    <x v="1"/>
    <n v="151995"/>
    <s v="United States"/>
    <x v="213"/>
    <x v="23"/>
    <n v="98026"/>
    <x v="0"/>
    <x v="3"/>
    <s v="CHO-MIL-31000"/>
    <x v="0"/>
    <x v="23"/>
    <n v="5"/>
    <n v="10.55"/>
    <n v="5.7"/>
    <n v="12"/>
    <x v="0"/>
    <s v="Wicked Choccy's"/>
    <x v="0"/>
  </r>
  <r>
    <s v="US-2021-151995-CHO-NUT-13000"/>
    <d v="2021-10-13T00:00:00"/>
    <d v="2021-10-25T00:00:00"/>
    <x v="1"/>
    <n v="151995"/>
    <s v="United States"/>
    <x v="213"/>
    <x v="23"/>
    <n v="98026"/>
    <x v="0"/>
    <x v="3"/>
    <s v="CHO-NUT-13000"/>
    <x v="2"/>
    <x v="19"/>
    <n v="4"/>
    <n v="9.9600000000000009"/>
    <n v="4"/>
    <n v="12"/>
    <x v="0"/>
    <s v="Lot's O' Nuts"/>
    <x v="1"/>
  </r>
  <r>
    <s v="US-2021-151015-CHO-MIL-31000"/>
    <d v="2021-10-14T00:00:00"/>
    <d v="2021-10-30T00:00:00"/>
    <x v="0"/>
    <n v="151015"/>
    <s v="United States"/>
    <x v="40"/>
    <x v="1"/>
    <n v="60653"/>
    <x v="0"/>
    <x v="0"/>
    <s v="CHO-MIL-31000"/>
    <x v="0"/>
    <x v="5"/>
    <n v="3"/>
    <n v="6.33"/>
    <n v="3.42"/>
    <n v="16"/>
    <x v="0"/>
    <s v="Wicked Choccy's"/>
    <x v="0"/>
  </r>
  <r>
    <s v="US-2021-151015-CHO-FUD-51000"/>
    <d v="2021-10-14T00:00:00"/>
    <d v="2021-10-30T00:00:00"/>
    <x v="0"/>
    <n v="151015"/>
    <s v="United States"/>
    <x v="40"/>
    <x v="1"/>
    <n v="60653"/>
    <x v="0"/>
    <x v="0"/>
    <s v="CHO-FUD-51000"/>
    <x v="4"/>
    <x v="31"/>
    <n v="4"/>
    <n v="9.6"/>
    <n v="4.8"/>
    <n v="16"/>
    <x v="0"/>
    <s v="Lot's O' Nuts"/>
    <x v="1"/>
  </r>
  <r>
    <s v="US-2021-151015-CHO-TRI-54000"/>
    <d v="2021-10-14T00:00:00"/>
    <d v="2021-10-30T00:00:00"/>
    <x v="0"/>
    <n v="151015"/>
    <s v="United States"/>
    <x v="40"/>
    <x v="1"/>
    <n v="60653"/>
    <x v="0"/>
    <x v="0"/>
    <s v="CHO-TRI-54000"/>
    <x v="1"/>
    <x v="55"/>
    <n v="13"/>
    <n v="31.85"/>
    <n v="16.899999999999999"/>
    <n v="16"/>
    <x v="0"/>
    <s v="Wicked Choccy's"/>
    <x v="0"/>
  </r>
  <r>
    <s v="US-2021-163748-CHO-TRI-54000"/>
    <d v="2021-10-14T00:00:00"/>
    <d v="2021-10-28T00:00:00"/>
    <x v="0"/>
    <n v="163748"/>
    <s v="United States"/>
    <x v="114"/>
    <x v="0"/>
    <n v="76106"/>
    <x v="0"/>
    <x v="0"/>
    <s v="CHO-TRI-54000"/>
    <x v="1"/>
    <x v="24"/>
    <n v="4"/>
    <n v="9.8000000000000007"/>
    <n v="5.2"/>
    <n v="14"/>
    <x v="0"/>
    <s v="Wicked Choccy's"/>
    <x v="0"/>
  </r>
  <r>
    <s v="US-2021-163748-CHO-FUD-51000"/>
    <d v="2021-10-14T00:00:00"/>
    <d v="2021-10-28T00:00:00"/>
    <x v="0"/>
    <n v="163748"/>
    <s v="United States"/>
    <x v="114"/>
    <x v="0"/>
    <n v="76106"/>
    <x v="0"/>
    <x v="0"/>
    <s v="CHO-FUD-51000"/>
    <x v="4"/>
    <x v="17"/>
    <n v="5"/>
    <n v="12"/>
    <n v="6"/>
    <n v="14"/>
    <x v="0"/>
    <s v="Lot's O' Nuts"/>
    <x v="1"/>
  </r>
  <r>
    <s v="US-2021-146353-CHO-SCR-58000"/>
    <d v="2021-10-14T00:00:00"/>
    <d v="2021-10-26T00:00:00"/>
    <x v="2"/>
    <n v="146353"/>
    <s v="United States"/>
    <x v="38"/>
    <x v="41"/>
    <n v="3301"/>
    <x v="0"/>
    <x v="1"/>
    <s v="CHO-SCR-58000"/>
    <x v="3"/>
    <x v="31"/>
    <n v="4"/>
    <n v="10"/>
    <n v="4.4000000000000004"/>
    <n v="12"/>
    <x v="0"/>
    <s v="Lot's O' Nuts"/>
    <x v="1"/>
  </r>
  <r>
    <s v="US-2021-146353-CHO-TRI-54000"/>
    <d v="2021-10-14T00:00:00"/>
    <d v="2021-10-26T00:00:00"/>
    <x v="2"/>
    <n v="146353"/>
    <s v="United States"/>
    <x v="38"/>
    <x v="41"/>
    <n v="3301"/>
    <x v="0"/>
    <x v="1"/>
    <s v="CHO-TRI-54000"/>
    <x v="1"/>
    <x v="20"/>
    <n v="5"/>
    <n v="12.25"/>
    <n v="6.5"/>
    <n v="12"/>
    <x v="0"/>
    <s v="Wicked Choccy's"/>
    <x v="0"/>
  </r>
  <r>
    <s v="US-2021-151330-CHO-NUT-13000"/>
    <d v="2021-10-14T00:00:00"/>
    <d v="2021-10-27T00:00:00"/>
    <x v="1"/>
    <n v="151330"/>
    <s v="United States"/>
    <x v="214"/>
    <x v="34"/>
    <n v="2149"/>
    <x v="0"/>
    <x v="1"/>
    <s v="CHO-NUT-13000"/>
    <x v="2"/>
    <x v="48"/>
    <n v="9"/>
    <n v="22.41"/>
    <n v="9"/>
    <n v="13"/>
    <x v="0"/>
    <s v="Lot's O' Nuts"/>
    <x v="1"/>
  </r>
  <r>
    <s v="US-2021-151330-CHO-FUD-51000"/>
    <d v="2021-10-14T00:00:00"/>
    <d v="2021-10-27T00:00:00"/>
    <x v="1"/>
    <n v="151330"/>
    <s v="United States"/>
    <x v="214"/>
    <x v="34"/>
    <n v="2149"/>
    <x v="0"/>
    <x v="1"/>
    <s v="CHO-FUD-51000"/>
    <x v="4"/>
    <x v="26"/>
    <n v="7"/>
    <n v="16.8"/>
    <n v="8.4"/>
    <n v="13"/>
    <x v="0"/>
    <s v="Lot's O' Nuts"/>
    <x v="1"/>
  </r>
  <r>
    <s v="US-2021-151330-CHO-SCR-58000"/>
    <d v="2021-10-14T00:00:00"/>
    <d v="2021-10-27T00:00:00"/>
    <x v="1"/>
    <n v="151330"/>
    <s v="United States"/>
    <x v="214"/>
    <x v="34"/>
    <n v="2149"/>
    <x v="0"/>
    <x v="1"/>
    <s v="CHO-SCR-58000"/>
    <x v="3"/>
    <x v="3"/>
    <n v="3"/>
    <n v="7.5"/>
    <n v="3.3"/>
    <n v="13"/>
    <x v="0"/>
    <s v="Lot's O' Nuts"/>
    <x v="1"/>
  </r>
  <r>
    <s v="US-2021-122021-CHO-SCR-58000"/>
    <d v="2021-10-15T00:00:00"/>
    <d v="2021-10-27T00:00:00"/>
    <x v="1"/>
    <n v="122021"/>
    <s v="United States"/>
    <x v="215"/>
    <x v="9"/>
    <n v="44134"/>
    <x v="0"/>
    <x v="1"/>
    <s v="CHO-SCR-58000"/>
    <x v="3"/>
    <x v="9"/>
    <n v="2"/>
    <n v="5"/>
    <n v="2.2000000000000002"/>
    <n v="12"/>
    <x v="0"/>
    <s v="Lot's O' Nuts"/>
    <x v="1"/>
  </r>
  <r>
    <s v="US-2021-122021-CHO-FUD-51000"/>
    <d v="2021-10-15T00:00:00"/>
    <d v="2021-10-27T00:00:00"/>
    <x v="1"/>
    <n v="122021"/>
    <s v="United States"/>
    <x v="215"/>
    <x v="9"/>
    <n v="44134"/>
    <x v="0"/>
    <x v="1"/>
    <s v="CHO-FUD-51000"/>
    <x v="4"/>
    <x v="9"/>
    <n v="2"/>
    <n v="4.8"/>
    <n v="2.4"/>
    <n v="12"/>
    <x v="0"/>
    <s v="Lot's O' Nuts"/>
    <x v="1"/>
  </r>
  <r>
    <s v="US-2021-143182-CHO-NUT-13000"/>
    <d v="2021-10-15T00:00:00"/>
    <d v="2021-10-30T00:00:00"/>
    <x v="0"/>
    <n v="143182"/>
    <s v="United States"/>
    <x v="118"/>
    <x v="17"/>
    <n v="33012"/>
    <x v="0"/>
    <x v="2"/>
    <s v="CHO-NUT-13000"/>
    <x v="2"/>
    <x v="22"/>
    <n v="1"/>
    <n v="2.4900000000000002"/>
    <n v="1"/>
    <n v="15"/>
    <x v="0"/>
    <s v="Lot's O' Nuts"/>
    <x v="1"/>
  </r>
  <r>
    <s v="US-2021-109456-CHO-NUT-13000"/>
    <d v="2021-10-16T00:00:00"/>
    <d v="2021-10-27T00:00:00"/>
    <x v="3"/>
    <n v="109456"/>
    <s v="United States"/>
    <x v="10"/>
    <x v="4"/>
    <n v="94110"/>
    <x v="0"/>
    <x v="3"/>
    <s v="CHO-NUT-13000"/>
    <x v="2"/>
    <x v="2"/>
    <n v="3"/>
    <n v="7.47"/>
    <n v="3"/>
    <n v="11"/>
    <x v="0"/>
    <s v="Lot's O' Nuts"/>
    <x v="1"/>
  </r>
  <r>
    <s v="US-2021-109456-CHO-FUD-51000"/>
    <d v="2021-10-16T00:00:00"/>
    <d v="2021-10-27T00:00:00"/>
    <x v="3"/>
    <n v="109456"/>
    <s v="United States"/>
    <x v="10"/>
    <x v="4"/>
    <n v="94110"/>
    <x v="0"/>
    <x v="3"/>
    <s v="CHO-FUD-51000"/>
    <x v="4"/>
    <x v="3"/>
    <n v="3"/>
    <n v="7.2"/>
    <n v="3.6"/>
    <n v="11"/>
    <x v="0"/>
    <s v="Lot's O' Nuts"/>
    <x v="1"/>
  </r>
  <r>
    <s v="US-2021-103086-CHO-FUD-51000"/>
    <d v="2021-10-17T00:00:00"/>
    <d v="2021-10-29T00:00:00"/>
    <x v="2"/>
    <n v="103086"/>
    <s v="United States"/>
    <x v="0"/>
    <x v="0"/>
    <n v="77095"/>
    <x v="0"/>
    <x v="0"/>
    <s v="CHO-FUD-51000"/>
    <x v="4"/>
    <x v="9"/>
    <n v="2"/>
    <n v="4.8"/>
    <n v="2.4"/>
    <n v="12"/>
    <x v="0"/>
    <s v="Lot's O' Nuts"/>
    <x v="1"/>
  </r>
  <r>
    <s v="US-2021-124394-CHO-FUD-51000"/>
    <d v="2021-10-17T00:00:00"/>
    <d v="2021-11-01T00:00:00"/>
    <x v="2"/>
    <n v="124394"/>
    <s v="United States"/>
    <x v="216"/>
    <x v="0"/>
    <n v="77705"/>
    <x v="0"/>
    <x v="0"/>
    <s v="CHO-FUD-51000"/>
    <x v="4"/>
    <x v="17"/>
    <n v="5"/>
    <n v="12"/>
    <n v="6"/>
    <n v="15"/>
    <x v="0"/>
    <s v="Lot's O' Nuts"/>
    <x v="1"/>
  </r>
  <r>
    <s v="US-2021-124394-CHO-TRI-54000"/>
    <d v="2021-10-17T00:00:00"/>
    <d v="2021-11-01T00:00:00"/>
    <x v="2"/>
    <n v="124394"/>
    <s v="United States"/>
    <x v="216"/>
    <x v="0"/>
    <n v="77705"/>
    <x v="0"/>
    <x v="0"/>
    <s v="CHO-TRI-54000"/>
    <x v="1"/>
    <x v="4"/>
    <n v="3"/>
    <n v="7.35"/>
    <n v="3.9"/>
    <n v="15"/>
    <x v="0"/>
    <s v="Wicked Choccy's"/>
    <x v="0"/>
  </r>
  <r>
    <s v="US-2021-110408-CHO-MIL-31000"/>
    <d v="2021-10-18T00:00:00"/>
    <d v="2021-10-30T00:00:00"/>
    <x v="2"/>
    <n v="110408"/>
    <s v="United States"/>
    <x v="217"/>
    <x v="35"/>
    <n v="36116"/>
    <x v="0"/>
    <x v="2"/>
    <s v="CHO-MIL-31000"/>
    <x v="0"/>
    <x v="29"/>
    <n v="6"/>
    <n v="12.66"/>
    <n v="6.84"/>
    <n v="12"/>
    <x v="0"/>
    <s v="Wicked Choccy's"/>
    <x v="0"/>
  </r>
  <r>
    <s v="US-2021-110408-OTH-LIC-15000"/>
    <d v="2021-10-18T00:00:00"/>
    <d v="2021-10-30T00:00:00"/>
    <x v="2"/>
    <n v="110408"/>
    <s v="United States"/>
    <x v="217"/>
    <x v="35"/>
    <n v="36116"/>
    <x v="1"/>
    <x v="2"/>
    <s v="OTH-LIC-15000"/>
    <x v="7"/>
    <x v="41"/>
    <n v="5"/>
    <n v="50"/>
    <n v="50"/>
    <n v="12"/>
    <x v="0"/>
    <s v="Secret Factory"/>
    <x v="2"/>
  </r>
  <r>
    <s v="US-2021-138450-CHO-FUD-51000"/>
    <d v="2021-10-18T00:00:00"/>
    <d v="2021-11-01T00:00:00"/>
    <x v="0"/>
    <n v="138450"/>
    <s v="United States"/>
    <x v="2"/>
    <x v="2"/>
    <n v="19134"/>
    <x v="0"/>
    <x v="1"/>
    <s v="CHO-FUD-51000"/>
    <x v="4"/>
    <x v="14"/>
    <n v="6"/>
    <n v="14.4"/>
    <n v="7.2"/>
    <n v="14"/>
    <x v="0"/>
    <s v="Lot's O' Nuts"/>
    <x v="1"/>
  </r>
  <r>
    <s v="US-2021-138450-CHO-SCR-58000"/>
    <d v="2021-10-18T00:00:00"/>
    <d v="2021-11-01T00:00:00"/>
    <x v="0"/>
    <n v="138450"/>
    <s v="United States"/>
    <x v="2"/>
    <x v="2"/>
    <n v="19134"/>
    <x v="0"/>
    <x v="1"/>
    <s v="CHO-SCR-58000"/>
    <x v="3"/>
    <x v="14"/>
    <n v="6"/>
    <n v="15"/>
    <n v="6.6"/>
    <n v="14"/>
    <x v="0"/>
    <s v="Lot's O' Nuts"/>
    <x v="1"/>
  </r>
  <r>
    <s v="US-2021-143168-CHO-SCR-58000"/>
    <d v="2021-10-18T00:00:00"/>
    <d v="2021-11-02T00:00:00"/>
    <x v="2"/>
    <n v="143168"/>
    <s v="United States"/>
    <x v="31"/>
    <x v="23"/>
    <n v="98103"/>
    <x v="0"/>
    <x v="3"/>
    <s v="CHO-SCR-58000"/>
    <x v="3"/>
    <x v="25"/>
    <n v="1"/>
    <n v="2.5"/>
    <n v="1.1000000000000001"/>
    <n v="15"/>
    <x v="0"/>
    <s v="Lot's O' Nuts"/>
    <x v="1"/>
  </r>
  <r>
    <s v="US-2021-143168-CHO-TRI-54000"/>
    <d v="2021-10-18T00:00:00"/>
    <d v="2021-11-02T00:00:00"/>
    <x v="2"/>
    <n v="143168"/>
    <s v="United States"/>
    <x v="31"/>
    <x v="23"/>
    <n v="98103"/>
    <x v="0"/>
    <x v="3"/>
    <s v="CHO-TRI-54000"/>
    <x v="1"/>
    <x v="1"/>
    <n v="2"/>
    <n v="4.9000000000000004"/>
    <n v="2.6"/>
    <n v="15"/>
    <x v="0"/>
    <s v="Wicked Choccy's"/>
    <x v="0"/>
  </r>
  <r>
    <s v="US-2021-115084-CHO-NUT-13000"/>
    <d v="2021-10-18T00:00:00"/>
    <d v="2021-11-01T00:00:00"/>
    <x v="0"/>
    <n v="115084"/>
    <s v="United States"/>
    <x v="218"/>
    <x v="13"/>
    <n v="71854"/>
    <x v="0"/>
    <x v="2"/>
    <s v="CHO-NUT-13000"/>
    <x v="2"/>
    <x v="15"/>
    <n v="6"/>
    <n v="14.94"/>
    <n v="6"/>
    <n v="14"/>
    <x v="0"/>
    <s v="Lot's O' Nuts"/>
    <x v="1"/>
  </r>
  <r>
    <s v="US-2021-100867-CHO-FUD-51000"/>
    <d v="2021-10-19T00:00:00"/>
    <d v="2021-11-03T00:00:00"/>
    <x v="0"/>
    <n v="100867"/>
    <s v="United States"/>
    <x v="130"/>
    <x v="4"/>
    <n v="90712"/>
    <x v="0"/>
    <x v="3"/>
    <s v="CHO-FUD-51000"/>
    <x v="4"/>
    <x v="14"/>
    <n v="6"/>
    <n v="14.4"/>
    <n v="7.2"/>
    <n v="15"/>
    <x v="0"/>
    <s v="Lot's O' Nuts"/>
    <x v="1"/>
  </r>
  <r>
    <s v="CA-2021-100867-CHO-FUD-51000"/>
    <d v="2021-10-19T00:00:00"/>
    <d v="2021-11-03T00:00:00"/>
    <x v="0"/>
    <n v="100867"/>
    <s v="Canada"/>
    <x v="124"/>
    <x v="40"/>
    <s v="V6G"/>
    <x v="0"/>
    <x v="3"/>
    <s v="CHO-FUD-51000"/>
    <x v="4"/>
    <x v="3"/>
    <n v="3"/>
    <n v="7.2"/>
    <n v="3.6"/>
    <n v="15"/>
    <x v="0"/>
    <s v="Lot's O' Nuts"/>
    <x v="1"/>
  </r>
  <r>
    <s v="US-2021-117317-CHO-NUT-13000"/>
    <d v="2021-10-19T00:00:00"/>
    <d v="2021-10-29T00:00:00"/>
    <x v="3"/>
    <n v="117317"/>
    <s v="United States"/>
    <x v="4"/>
    <x v="4"/>
    <n v="90032"/>
    <x v="0"/>
    <x v="3"/>
    <s v="CHO-NUT-13000"/>
    <x v="2"/>
    <x v="2"/>
    <n v="3"/>
    <n v="7.47"/>
    <n v="3"/>
    <n v="10"/>
    <x v="0"/>
    <s v="Lot's O' Nuts"/>
    <x v="1"/>
  </r>
  <r>
    <s v="CA-2021-125388-OTH-LIC-15000"/>
    <d v="2021-10-19T00:00:00"/>
    <d v="2021-11-02T00:00:00"/>
    <x v="0"/>
    <n v="125388"/>
    <s v="Canada"/>
    <x v="126"/>
    <x v="42"/>
    <s v="H1A"/>
    <x v="1"/>
    <x v="1"/>
    <s v="OTH-LIC-15000"/>
    <x v="7"/>
    <x v="32"/>
    <n v="3"/>
    <n v="30"/>
    <n v="30"/>
    <n v="14"/>
    <x v="0"/>
    <s v="Secret Factory"/>
    <x v="2"/>
  </r>
  <r>
    <s v="CA-2021-125388-CHO-SCR-58000"/>
    <d v="2021-10-19T00:00:00"/>
    <d v="2021-11-02T00:00:00"/>
    <x v="0"/>
    <n v="125388"/>
    <s v="Canada"/>
    <x v="126"/>
    <x v="42"/>
    <s v="H1A"/>
    <x v="0"/>
    <x v="1"/>
    <s v="CHO-SCR-58000"/>
    <x v="3"/>
    <x v="31"/>
    <n v="4"/>
    <n v="10"/>
    <n v="4.4000000000000004"/>
    <n v="14"/>
    <x v="0"/>
    <s v="Lot's O' Nuts"/>
    <x v="1"/>
  </r>
  <r>
    <s v="US-2021-155264-CHO-SCR-58000"/>
    <d v="2021-10-19T00:00:00"/>
    <d v="2021-11-01T00:00:00"/>
    <x v="2"/>
    <n v="155264"/>
    <s v="United States"/>
    <x v="10"/>
    <x v="4"/>
    <n v="94110"/>
    <x v="0"/>
    <x v="3"/>
    <s v="CHO-SCR-58000"/>
    <x v="3"/>
    <x v="25"/>
    <n v="1"/>
    <n v="2.5"/>
    <n v="1.1000000000000001"/>
    <n v="13"/>
    <x v="0"/>
    <s v="Lot's O' Nuts"/>
    <x v="1"/>
  </r>
  <r>
    <s v="US-2021-155264-CHO-TRI-54000"/>
    <d v="2021-10-19T00:00:00"/>
    <d v="2021-11-01T00:00:00"/>
    <x v="2"/>
    <n v="155264"/>
    <s v="United States"/>
    <x v="10"/>
    <x v="4"/>
    <n v="94110"/>
    <x v="0"/>
    <x v="3"/>
    <s v="CHO-TRI-54000"/>
    <x v="1"/>
    <x v="18"/>
    <n v="6"/>
    <n v="14.7"/>
    <n v="7.8"/>
    <n v="13"/>
    <x v="0"/>
    <s v="Wicked Choccy's"/>
    <x v="0"/>
  </r>
  <r>
    <s v="US-2021-155264-CHO-MIL-31000"/>
    <d v="2021-10-19T00:00:00"/>
    <d v="2021-11-01T00:00:00"/>
    <x v="2"/>
    <n v="155264"/>
    <s v="United States"/>
    <x v="10"/>
    <x v="4"/>
    <n v="94110"/>
    <x v="0"/>
    <x v="3"/>
    <s v="CHO-MIL-31000"/>
    <x v="0"/>
    <x v="5"/>
    <n v="3"/>
    <n v="6.33"/>
    <n v="3.42"/>
    <n v="13"/>
    <x v="0"/>
    <s v="Wicked Choccy's"/>
    <x v="0"/>
  </r>
  <r>
    <s v="US-2021-155264-CHO-NUT-13000"/>
    <d v="2021-10-19T00:00:00"/>
    <d v="2021-11-01T00:00:00"/>
    <x v="2"/>
    <n v="155264"/>
    <s v="United States"/>
    <x v="10"/>
    <x v="4"/>
    <n v="94110"/>
    <x v="0"/>
    <x v="3"/>
    <s v="CHO-NUT-13000"/>
    <x v="2"/>
    <x v="2"/>
    <n v="3"/>
    <n v="7.47"/>
    <n v="3"/>
    <n v="13"/>
    <x v="0"/>
    <s v="Lot's O' Nuts"/>
    <x v="1"/>
  </r>
  <r>
    <s v="US-2021-169684-CHO-FUD-51000"/>
    <d v="2021-10-20T00:00:00"/>
    <d v="2021-11-02T00:00:00"/>
    <x v="1"/>
    <n v="169684"/>
    <s v="United States"/>
    <x v="68"/>
    <x v="14"/>
    <n v="37918"/>
    <x v="0"/>
    <x v="2"/>
    <s v="CHO-FUD-51000"/>
    <x v="4"/>
    <x v="3"/>
    <n v="3"/>
    <n v="7.2"/>
    <n v="3.6"/>
    <n v="13"/>
    <x v="0"/>
    <s v="Lot's O' Nuts"/>
    <x v="1"/>
  </r>
  <r>
    <s v="US-2021-137092-CHO-MIL-31000"/>
    <d v="2021-10-20T00:00:00"/>
    <d v="2021-11-01T00:00:00"/>
    <x v="2"/>
    <n v="137092"/>
    <s v="United States"/>
    <x v="40"/>
    <x v="1"/>
    <n v="60653"/>
    <x v="0"/>
    <x v="0"/>
    <s v="CHO-MIL-31000"/>
    <x v="0"/>
    <x v="11"/>
    <n v="1"/>
    <n v="2.11"/>
    <n v="1.1399999999999999"/>
    <n v="12"/>
    <x v="0"/>
    <s v="Wicked Choccy's"/>
    <x v="0"/>
  </r>
  <r>
    <s v="US-2021-137092-CHO-NUT-13000"/>
    <d v="2021-10-20T00:00:00"/>
    <d v="2021-11-01T00:00:00"/>
    <x v="2"/>
    <n v="137092"/>
    <s v="United States"/>
    <x v="40"/>
    <x v="1"/>
    <n v="60653"/>
    <x v="0"/>
    <x v="0"/>
    <s v="CHO-NUT-13000"/>
    <x v="2"/>
    <x v="22"/>
    <n v="1"/>
    <n v="2.4900000000000002"/>
    <n v="1"/>
    <n v="12"/>
    <x v="0"/>
    <s v="Lot's O' Nuts"/>
    <x v="1"/>
  </r>
  <r>
    <s v="US-2021-137092-CHO-FUD-51000"/>
    <d v="2021-10-20T00:00:00"/>
    <d v="2021-11-01T00:00:00"/>
    <x v="2"/>
    <n v="137092"/>
    <s v="United States"/>
    <x v="40"/>
    <x v="1"/>
    <n v="60653"/>
    <x v="0"/>
    <x v="0"/>
    <s v="CHO-FUD-51000"/>
    <x v="4"/>
    <x v="31"/>
    <n v="4"/>
    <n v="9.6"/>
    <n v="4.8"/>
    <n v="12"/>
    <x v="0"/>
    <s v="Lot's O' Nuts"/>
    <x v="1"/>
  </r>
  <r>
    <s v="US-2021-146703-CHO-TRI-54000"/>
    <d v="2021-10-20T00:00:00"/>
    <d v="2021-11-04T00:00:00"/>
    <x v="2"/>
    <n v="146703"/>
    <s v="United States"/>
    <x v="18"/>
    <x v="15"/>
    <n v="48185"/>
    <x v="0"/>
    <x v="0"/>
    <s v="CHO-TRI-54000"/>
    <x v="1"/>
    <x v="24"/>
    <n v="4"/>
    <n v="9.8000000000000007"/>
    <n v="5.2"/>
    <n v="15"/>
    <x v="0"/>
    <s v="Wicked Choccy's"/>
    <x v="0"/>
  </r>
  <r>
    <s v="US-2021-100916-CHO-SCR-58000"/>
    <d v="2021-10-21T00:00:00"/>
    <d v="2021-11-05T00:00:00"/>
    <x v="0"/>
    <n v="100916"/>
    <s v="United States"/>
    <x v="219"/>
    <x v="6"/>
    <n v="23602"/>
    <x v="0"/>
    <x v="2"/>
    <s v="CHO-SCR-58000"/>
    <x v="3"/>
    <x v="31"/>
    <n v="4"/>
    <n v="10"/>
    <n v="4.4000000000000004"/>
    <n v="15"/>
    <x v="0"/>
    <s v="Lot's O' Nuts"/>
    <x v="1"/>
  </r>
  <r>
    <s v="US-2021-169852-CHO-MIL-31000"/>
    <d v="2021-10-21T00:00:00"/>
    <d v="2021-11-05T00:00:00"/>
    <x v="0"/>
    <n v="169852"/>
    <s v="United States"/>
    <x v="25"/>
    <x v="4"/>
    <n v="92024"/>
    <x v="0"/>
    <x v="3"/>
    <s v="CHO-MIL-31000"/>
    <x v="0"/>
    <x v="5"/>
    <n v="3"/>
    <n v="6.33"/>
    <n v="3.42"/>
    <n v="15"/>
    <x v="0"/>
    <s v="Wicked Choccy's"/>
    <x v="0"/>
  </r>
  <r>
    <s v="US-2021-142587-CHO-SCR-58000"/>
    <d v="2021-10-21T00:00:00"/>
    <d v="2021-11-01T00:00:00"/>
    <x v="1"/>
    <n v="142587"/>
    <s v="United States"/>
    <x v="172"/>
    <x v="9"/>
    <n v="45014"/>
    <x v="0"/>
    <x v="1"/>
    <s v="CHO-SCR-58000"/>
    <x v="3"/>
    <x v="3"/>
    <n v="3"/>
    <n v="7.5"/>
    <n v="3.3"/>
    <n v="11"/>
    <x v="0"/>
    <s v="Lot's O' Nuts"/>
    <x v="1"/>
  </r>
  <r>
    <s v="US-2021-142587-CHO-TRI-54000"/>
    <d v="2021-10-21T00:00:00"/>
    <d v="2021-11-01T00:00:00"/>
    <x v="1"/>
    <n v="142587"/>
    <s v="United States"/>
    <x v="172"/>
    <x v="9"/>
    <n v="45014"/>
    <x v="0"/>
    <x v="1"/>
    <s v="CHO-TRI-54000"/>
    <x v="1"/>
    <x v="24"/>
    <n v="4"/>
    <n v="9.8000000000000007"/>
    <n v="5.2"/>
    <n v="11"/>
    <x v="0"/>
    <s v="Wicked Choccy's"/>
    <x v="0"/>
  </r>
  <r>
    <s v="US-2021-110072-CHO-FUD-51000"/>
    <d v="2021-10-22T00:00:00"/>
    <d v="2021-11-07T00:00:00"/>
    <x v="0"/>
    <n v="110072"/>
    <s v="United States"/>
    <x v="12"/>
    <x v="9"/>
    <n v="43055"/>
    <x v="0"/>
    <x v="1"/>
    <s v="CHO-FUD-51000"/>
    <x v="4"/>
    <x v="31"/>
    <n v="4"/>
    <n v="9.6"/>
    <n v="4.8"/>
    <n v="16"/>
    <x v="0"/>
    <s v="Lot's O' Nuts"/>
    <x v="1"/>
  </r>
  <r>
    <s v="US-2021-151967-CHO-SCR-58000"/>
    <d v="2021-10-22T00:00:00"/>
    <d v="2021-11-05T00:00:00"/>
    <x v="0"/>
    <n v="151967"/>
    <s v="United States"/>
    <x v="11"/>
    <x v="8"/>
    <n v="71111"/>
    <x v="0"/>
    <x v="2"/>
    <s v="CHO-SCR-58000"/>
    <x v="3"/>
    <x v="31"/>
    <n v="4"/>
    <n v="10"/>
    <n v="4.4000000000000004"/>
    <n v="14"/>
    <x v="0"/>
    <s v="Lot's O' Nuts"/>
    <x v="1"/>
  </r>
  <r>
    <s v="US-2021-130729-CHO-MIL-31000"/>
    <d v="2021-10-24T00:00:00"/>
    <d v="2021-11-08T00:00:00"/>
    <x v="0"/>
    <n v="130729"/>
    <s v="United States"/>
    <x v="220"/>
    <x v="4"/>
    <n v="91730"/>
    <x v="0"/>
    <x v="3"/>
    <s v="CHO-MIL-31000"/>
    <x v="0"/>
    <x v="5"/>
    <n v="3"/>
    <n v="6.33"/>
    <n v="3.42"/>
    <n v="15"/>
    <x v="0"/>
    <s v="Wicked Choccy's"/>
    <x v="0"/>
  </r>
  <r>
    <s v="US-2021-113047-CHO-MIL-31000"/>
    <d v="2021-10-24T00:00:00"/>
    <d v="2021-11-03T00:00:00"/>
    <x v="3"/>
    <n v="113047"/>
    <s v="United States"/>
    <x v="221"/>
    <x v="10"/>
    <n v="29730"/>
    <x v="0"/>
    <x v="2"/>
    <s v="CHO-MIL-31000"/>
    <x v="0"/>
    <x v="5"/>
    <n v="3"/>
    <n v="6.33"/>
    <n v="3.42"/>
    <n v="10"/>
    <x v="0"/>
    <s v="Wicked Choccy's"/>
    <x v="0"/>
  </r>
  <r>
    <s v="US-2021-108707-CHO-TRI-54000"/>
    <d v="2021-10-24T00:00:00"/>
    <d v="2021-11-08T00:00:00"/>
    <x v="0"/>
    <n v="108707"/>
    <s v="United States"/>
    <x v="222"/>
    <x v="17"/>
    <n v="33311"/>
    <x v="0"/>
    <x v="2"/>
    <s v="CHO-TRI-54000"/>
    <x v="1"/>
    <x v="1"/>
    <n v="2"/>
    <n v="4.9000000000000004"/>
    <n v="2.6"/>
    <n v="15"/>
    <x v="0"/>
    <s v="Wicked Choccy's"/>
    <x v="0"/>
  </r>
  <r>
    <s v="US-2021-158400-CHO-NUT-13000"/>
    <d v="2021-10-25T00:00:00"/>
    <d v="2021-11-07T00:00:00"/>
    <x v="1"/>
    <n v="158400"/>
    <s v="United States"/>
    <x v="10"/>
    <x v="4"/>
    <n v="94109"/>
    <x v="0"/>
    <x v="3"/>
    <s v="CHO-NUT-13000"/>
    <x v="2"/>
    <x v="19"/>
    <n v="4"/>
    <n v="9.9600000000000009"/>
    <n v="4"/>
    <n v="13"/>
    <x v="0"/>
    <s v="Lot's O' Nuts"/>
    <x v="1"/>
  </r>
  <r>
    <s v="US-2021-139542-CHO-MIL-31000"/>
    <d v="2021-10-25T00:00:00"/>
    <d v="2021-11-08T00:00:00"/>
    <x v="0"/>
    <n v="139542"/>
    <s v="United States"/>
    <x v="2"/>
    <x v="2"/>
    <n v="19120"/>
    <x v="0"/>
    <x v="1"/>
    <s v="CHO-MIL-31000"/>
    <x v="0"/>
    <x v="5"/>
    <n v="3"/>
    <n v="6.33"/>
    <n v="3.42"/>
    <n v="14"/>
    <x v="0"/>
    <s v="Wicked Choccy's"/>
    <x v="0"/>
  </r>
  <r>
    <s v="US-2021-139542-CHO-SCR-58000"/>
    <d v="2021-10-25T00:00:00"/>
    <d v="2021-11-08T00:00:00"/>
    <x v="0"/>
    <n v="139542"/>
    <s v="United States"/>
    <x v="2"/>
    <x v="2"/>
    <n v="19120"/>
    <x v="0"/>
    <x v="1"/>
    <s v="CHO-SCR-58000"/>
    <x v="3"/>
    <x v="3"/>
    <n v="3"/>
    <n v="7.5"/>
    <n v="3.3"/>
    <n v="14"/>
    <x v="0"/>
    <s v="Lot's O' Nuts"/>
    <x v="1"/>
  </r>
  <r>
    <s v="US-2021-162278-CHO-TRI-54000"/>
    <d v="2021-10-26T00:00:00"/>
    <d v="2021-11-09T00:00:00"/>
    <x v="2"/>
    <n v="162278"/>
    <s v="United States"/>
    <x v="31"/>
    <x v="23"/>
    <n v="98105"/>
    <x v="0"/>
    <x v="3"/>
    <s v="CHO-TRI-54000"/>
    <x v="1"/>
    <x v="24"/>
    <n v="4"/>
    <n v="9.8000000000000007"/>
    <n v="5.2"/>
    <n v="14"/>
    <x v="0"/>
    <s v="Wicked Choccy's"/>
    <x v="0"/>
  </r>
  <r>
    <s v="US-2021-162278-CHO-MIL-31000"/>
    <d v="2021-10-26T00:00:00"/>
    <d v="2021-11-09T00:00:00"/>
    <x v="2"/>
    <n v="162278"/>
    <s v="United States"/>
    <x v="31"/>
    <x v="23"/>
    <n v="98105"/>
    <x v="0"/>
    <x v="3"/>
    <s v="CHO-MIL-31000"/>
    <x v="0"/>
    <x v="23"/>
    <n v="5"/>
    <n v="10.55"/>
    <n v="5.7"/>
    <n v="14"/>
    <x v="0"/>
    <s v="Wicked Choccy's"/>
    <x v="0"/>
  </r>
  <r>
    <s v="US-2021-148285-CHO-MIL-31000"/>
    <d v="2021-10-27T00:00:00"/>
    <d v="2021-11-11T00:00:00"/>
    <x v="0"/>
    <n v="148285"/>
    <s v="United States"/>
    <x v="181"/>
    <x v="26"/>
    <n v="28314"/>
    <x v="0"/>
    <x v="2"/>
    <s v="CHO-MIL-31000"/>
    <x v="0"/>
    <x v="5"/>
    <n v="3"/>
    <n v="6.33"/>
    <n v="3.42"/>
    <n v="15"/>
    <x v="0"/>
    <s v="Wicked Choccy's"/>
    <x v="0"/>
  </r>
  <r>
    <s v="US-2021-148285-CHO-FUD-51000"/>
    <d v="2021-10-27T00:00:00"/>
    <d v="2021-11-11T00:00:00"/>
    <x v="0"/>
    <n v="148285"/>
    <s v="United States"/>
    <x v="181"/>
    <x v="26"/>
    <n v="28314"/>
    <x v="0"/>
    <x v="2"/>
    <s v="CHO-FUD-51000"/>
    <x v="4"/>
    <x v="9"/>
    <n v="2"/>
    <n v="4.8"/>
    <n v="2.4"/>
    <n v="15"/>
    <x v="0"/>
    <s v="Lot's O' Nuts"/>
    <x v="1"/>
  </r>
  <r>
    <s v="US-2021-107769-CHO-TRI-54000"/>
    <d v="2021-10-28T00:00:00"/>
    <d v="2021-11-11T00:00:00"/>
    <x v="0"/>
    <n v="107769"/>
    <s v="United States"/>
    <x v="223"/>
    <x v="47"/>
    <n v="67846"/>
    <x v="0"/>
    <x v="0"/>
    <s v="CHO-TRI-54000"/>
    <x v="1"/>
    <x v="1"/>
    <n v="2"/>
    <n v="4.9000000000000004"/>
    <n v="2.6"/>
    <n v="14"/>
    <x v="0"/>
    <s v="Wicked Choccy's"/>
    <x v="0"/>
  </r>
  <r>
    <s v="US-2021-101931-CHO-MIL-31000"/>
    <d v="2021-10-28T00:00:00"/>
    <d v="2021-11-10T00:00:00"/>
    <x v="1"/>
    <n v="101931"/>
    <s v="United States"/>
    <x v="4"/>
    <x v="4"/>
    <n v="90049"/>
    <x v="0"/>
    <x v="3"/>
    <s v="CHO-MIL-31000"/>
    <x v="0"/>
    <x v="29"/>
    <n v="6"/>
    <n v="12.66"/>
    <n v="6.84"/>
    <n v="13"/>
    <x v="0"/>
    <s v="Wicked Choccy's"/>
    <x v="0"/>
  </r>
  <r>
    <s v="US-2021-101931-CHO-SCR-58000"/>
    <d v="2021-10-28T00:00:00"/>
    <d v="2021-11-10T00:00:00"/>
    <x v="1"/>
    <n v="101931"/>
    <s v="United States"/>
    <x v="4"/>
    <x v="4"/>
    <n v="90049"/>
    <x v="0"/>
    <x v="3"/>
    <s v="CHO-SCR-58000"/>
    <x v="3"/>
    <x v="9"/>
    <n v="2"/>
    <n v="5"/>
    <n v="2.2000000000000002"/>
    <n v="13"/>
    <x v="0"/>
    <s v="Lot's O' Nuts"/>
    <x v="1"/>
  </r>
  <r>
    <s v="US-2021-101931-OTH-LIC-15000"/>
    <d v="2021-10-28T00:00:00"/>
    <d v="2021-11-10T00:00:00"/>
    <x v="1"/>
    <n v="101931"/>
    <s v="United States"/>
    <x v="4"/>
    <x v="4"/>
    <n v="90049"/>
    <x v="1"/>
    <x v="3"/>
    <s v="OTH-LIC-15000"/>
    <x v="7"/>
    <x v="49"/>
    <n v="2"/>
    <n v="20"/>
    <n v="20"/>
    <n v="13"/>
    <x v="0"/>
    <s v="Secret Factory"/>
    <x v="2"/>
  </r>
  <r>
    <s v="US-2021-166590-CHO-NUT-13000"/>
    <d v="2021-10-29T00:00:00"/>
    <d v="2021-11-12T00:00:00"/>
    <x v="0"/>
    <n v="166590"/>
    <s v="United States"/>
    <x v="48"/>
    <x v="19"/>
    <n v="47201"/>
    <x v="0"/>
    <x v="0"/>
    <s v="CHO-NUT-13000"/>
    <x v="2"/>
    <x v="7"/>
    <n v="2"/>
    <n v="4.9800000000000004"/>
    <n v="2"/>
    <n v="14"/>
    <x v="0"/>
    <s v="Lot's O' Nuts"/>
    <x v="1"/>
  </r>
  <r>
    <s v="US-2021-166590-CHO-TRI-54000"/>
    <d v="2021-10-29T00:00:00"/>
    <d v="2021-11-12T00:00:00"/>
    <x v="0"/>
    <n v="166590"/>
    <s v="United States"/>
    <x v="48"/>
    <x v="19"/>
    <n v="47201"/>
    <x v="0"/>
    <x v="0"/>
    <s v="CHO-TRI-54000"/>
    <x v="1"/>
    <x v="1"/>
    <n v="2"/>
    <n v="4.9000000000000004"/>
    <n v="2.6"/>
    <n v="14"/>
    <x v="0"/>
    <s v="Wicked Choccy's"/>
    <x v="0"/>
  </r>
  <r>
    <s v="US-2021-154627-CHO-TRI-54000"/>
    <d v="2021-10-29T00:00:00"/>
    <d v="2021-11-10T00:00:00"/>
    <x v="1"/>
    <n v="154627"/>
    <s v="United States"/>
    <x v="40"/>
    <x v="1"/>
    <n v="60610"/>
    <x v="0"/>
    <x v="0"/>
    <s v="CHO-TRI-54000"/>
    <x v="1"/>
    <x v="18"/>
    <n v="6"/>
    <n v="14.7"/>
    <n v="7.8"/>
    <n v="12"/>
    <x v="0"/>
    <s v="Wicked Choccy's"/>
    <x v="0"/>
  </r>
  <r>
    <s v="US-2021-167262-CHO-FUD-51000"/>
    <d v="2021-10-31T00:00:00"/>
    <d v="2021-11-13T00:00:00"/>
    <x v="2"/>
    <n v="167262"/>
    <s v="United States"/>
    <x v="224"/>
    <x v="12"/>
    <n v="85323"/>
    <x v="0"/>
    <x v="3"/>
    <s v="CHO-FUD-51000"/>
    <x v="4"/>
    <x v="44"/>
    <n v="8"/>
    <n v="19.2"/>
    <n v="9.6"/>
    <n v="13"/>
    <x v="0"/>
    <s v="Lot's O' Nuts"/>
    <x v="1"/>
  </r>
  <r>
    <s v="US-2021-108609-CHO-TRI-54000"/>
    <d v="2021-10-31T00:00:00"/>
    <d v="2021-11-12T00:00:00"/>
    <x v="2"/>
    <n v="108609"/>
    <s v="United States"/>
    <x v="225"/>
    <x v="9"/>
    <n v="44052"/>
    <x v="0"/>
    <x v="1"/>
    <s v="CHO-TRI-54000"/>
    <x v="1"/>
    <x v="50"/>
    <n v="8"/>
    <n v="19.600000000000001"/>
    <n v="10.4"/>
    <n v="12"/>
    <x v="0"/>
    <s v="Wicked Choccy's"/>
    <x v="0"/>
  </r>
  <r>
    <s v="US-2021-145387-CHO-FUD-51000"/>
    <d v="2021-10-31T00:00:00"/>
    <d v="2021-11-12T00:00:00"/>
    <x v="2"/>
    <n v="145387"/>
    <s v="United States"/>
    <x v="226"/>
    <x v="48"/>
    <n v="2920"/>
    <x v="0"/>
    <x v="1"/>
    <s v="CHO-FUD-51000"/>
    <x v="4"/>
    <x v="17"/>
    <n v="5"/>
    <n v="12"/>
    <n v="6"/>
    <n v="12"/>
    <x v="0"/>
    <s v="Lot's O' Nuts"/>
    <x v="1"/>
  </r>
  <r>
    <s v="US-2021-145387-CHO-NUT-13000"/>
    <d v="2021-10-31T00:00:00"/>
    <d v="2021-11-12T00:00:00"/>
    <x v="2"/>
    <n v="145387"/>
    <s v="United States"/>
    <x v="226"/>
    <x v="48"/>
    <n v="2920"/>
    <x v="0"/>
    <x v="1"/>
    <s v="CHO-NUT-13000"/>
    <x v="2"/>
    <x v="2"/>
    <n v="3"/>
    <n v="7.47"/>
    <n v="3"/>
    <n v="12"/>
    <x v="0"/>
    <s v="Lot's O' Nuts"/>
    <x v="1"/>
  </r>
  <r>
    <s v="US-2021-145387-CHO-SCR-58000"/>
    <d v="2021-10-31T00:00:00"/>
    <d v="2021-11-12T00:00:00"/>
    <x v="2"/>
    <n v="145387"/>
    <s v="United States"/>
    <x v="226"/>
    <x v="48"/>
    <n v="2920"/>
    <x v="0"/>
    <x v="1"/>
    <s v="CHO-SCR-58000"/>
    <x v="3"/>
    <x v="9"/>
    <n v="2"/>
    <n v="5"/>
    <n v="2.2000000000000002"/>
    <n v="12"/>
    <x v="0"/>
    <s v="Lot's O' Nuts"/>
    <x v="1"/>
  </r>
  <r>
    <s v="US-2021-145387-CHO-TRI-54000"/>
    <d v="2021-10-31T00:00:00"/>
    <d v="2021-11-12T00:00:00"/>
    <x v="2"/>
    <n v="145387"/>
    <s v="United States"/>
    <x v="226"/>
    <x v="48"/>
    <n v="2920"/>
    <x v="0"/>
    <x v="1"/>
    <s v="CHO-TRI-54000"/>
    <x v="1"/>
    <x v="1"/>
    <n v="2"/>
    <n v="4.9000000000000004"/>
    <n v="2.6"/>
    <n v="12"/>
    <x v="0"/>
    <s v="Wicked Choccy's"/>
    <x v="0"/>
  </r>
  <r>
    <s v="US-2021-106439-CHO-NUT-13000"/>
    <d v="2021-10-31T00:00:00"/>
    <d v="2021-11-14T00:00:00"/>
    <x v="0"/>
    <n v="106439"/>
    <s v="United States"/>
    <x v="4"/>
    <x v="4"/>
    <n v="90049"/>
    <x v="0"/>
    <x v="3"/>
    <s v="CHO-NUT-13000"/>
    <x v="2"/>
    <x v="2"/>
    <n v="3"/>
    <n v="7.47"/>
    <n v="3"/>
    <n v="14"/>
    <x v="0"/>
    <s v="Lot's O' Nuts"/>
    <x v="1"/>
  </r>
  <r>
    <s v="US-2021-106439-CHO-TRI-54000"/>
    <d v="2021-10-31T00:00:00"/>
    <d v="2021-11-14T00:00:00"/>
    <x v="0"/>
    <n v="106439"/>
    <s v="United States"/>
    <x v="4"/>
    <x v="4"/>
    <n v="90049"/>
    <x v="0"/>
    <x v="3"/>
    <s v="CHO-TRI-54000"/>
    <x v="1"/>
    <x v="4"/>
    <n v="3"/>
    <n v="7.35"/>
    <n v="3.9"/>
    <n v="14"/>
    <x v="0"/>
    <s v="Wicked Choccy's"/>
    <x v="0"/>
  </r>
  <r>
    <s v="US-2021-106439-CHO-MIL-31000"/>
    <d v="2021-10-31T00:00:00"/>
    <d v="2021-11-14T00:00:00"/>
    <x v="0"/>
    <n v="106439"/>
    <s v="United States"/>
    <x v="4"/>
    <x v="4"/>
    <n v="90049"/>
    <x v="0"/>
    <x v="3"/>
    <s v="CHO-MIL-31000"/>
    <x v="0"/>
    <x v="0"/>
    <n v="2"/>
    <n v="4.22"/>
    <n v="2.2799999999999998"/>
    <n v="14"/>
    <x v="0"/>
    <s v="Wicked Choccy's"/>
    <x v="0"/>
  </r>
  <r>
    <s v="US-2021-106439-CHO-FUD-51000"/>
    <d v="2021-10-31T00:00:00"/>
    <d v="2021-11-14T00:00:00"/>
    <x v="0"/>
    <n v="106439"/>
    <s v="United States"/>
    <x v="4"/>
    <x v="4"/>
    <n v="90049"/>
    <x v="0"/>
    <x v="3"/>
    <s v="CHO-FUD-51000"/>
    <x v="4"/>
    <x v="57"/>
    <n v="13"/>
    <n v="31.2"/>
    <n v="15.6"/>
    <n v="14"/>
    <x v="0"/>
    <s v="Lot's O' Nuts"/>
    <x v="1"/>
  </r>
  <r>
    <s v="US-2021-106439-CHO-SCR-58000"/>
    <d v="2021-10-31T00:00:00"/>
    <d v="2021-11-14T00:00:00"/>
    <x v="0"/>
    <n v="106439"/>
    <s v="United States"/>
    <x v="4"/>
    <x v="4"/>
    <n v="90049"/>
    <x v="0"/>
    <x v="3"/>
    <s v="CHO-SCR-58000"/>
    <x v="3"/>
    <x v="17"/>
    <n v="5"/>
    <n v="12.5"/>
    <n v="5.5"/>
    <n v="14"/>
    <x v="0"/>
    <s v="Lot's O' Nuts"/>
    <x v="1"/>
  </r>
  <r>
    <s v="US-2021-120313-CHO-TRI-54000"/>
    <d v="2021-10-31T00:00:00"/>
    <d v="2021-11-12T00:00:00"/>
    <x v="2"/>
    <n v="120313"/>
    <s v="United States"/>
    <x v="10"/>
    <x v="4"/>
    <n v="94110"/>
    <x v="0"/>
    <x v="3"/>
    <s v="CHO-TRI-54000"/>
    <x v="1"/>
    <x v="1"/>
    <n v="2"/>
    <n v="4.9000000000000004"/>
    <n v="2.6"/>
    <n v="12"/>
    <x v="0"/>
    <s v="Wicked Choccy's"/>
    <x v="0"/>
  </r>
  <r>
    <s v="US-2021-139423-CHO-TRI-54000"/>
    <d v="2021-11-01T00:00:00"/>
    <d v="2021-11-15T00:00:00"/>
    <x v="0"/>
    <n v="139423"/>
    <s v="United States"/>
    <x v="227"/>
    <x v="24"/>
    <n v="7050"/>
    <x v="0"/>
    <x v="1"/>
    <s v="CHO-TRI-54000"/>
    <x v="1"/>
    <x v="1"/>
    <n v="2"/>
    <n v="4.9000000000000004"/>
    <n v="2.6"/>
    <n v="14"/>
    <x v="0"/>
    <s v="Wicked Choccy's"/>
    <x v="0"/>
  </r>
  <r>
    <s v="US-2021-137155-CHO-MIL-31000"/>
    <d v="2021-11-01T00:00:00"/>
    <d v="2021-11-15T00:00:00"/>
    <x v="0"/>
    <n v="137155"/>
    <s v="United States"/>
    <x v="78"/>
    <x v="21"/>
    <n v="11561"/>
    <x v="0"/>
    <x v="1"/>
    <s v="CHO-MIL-31000"/>
    <x v="0"/>
    <x v="29"/>
    <n v="6"/>
    <n v="12.66"/>
    <n v="6.84"/>
    <n v="14"/>
    <x v="0"/>
    <s v="Wicked Choccy's"/>
    <x v="0"/>
  </r>
  <r>
    <s v="US-2021-137155-CHO-SCR-58000"/>
    <d v="2021-11-01T00:00:00"/>
    <d v="2021-11-15T00:00:00"/>
    <x v="0"/>
    <n v="137155"/>
    <s v="United States"/>
    <x v="78"/>
    <x v="21"/>
    <n v="11561"/>
    <x v="0"/>
    <x v="1"/>
    <s v="CHO-SCR-58000"/>
    <x v="3"/>
    <x v="3"/>
    <n v="3"/>
    <n v="7.5"/>
    <n v="3.3"/>
    <n v="14"/>
    <x v="0"/>
    <s v="Lot's O' Nuts"/>
    <x v="1"/>
  </r>
  <r>
    <s v="US-2021-114195-CHO-TRI-54000"/>
    <d v="2021-11-01T00:00:00"/>
    <d v="2021-11-13T00:00:00"/>
    <x v="1"/>
    <n v="114195"/>
    <s v="United States"/>
    <x v="228"/>
    <x v="9"/>
    <n v="45040"/>
    <x v="0"/>
    <x v="1"/>
    <s v="CHO-TRI-54000"/>
    <x v="1"/>
    <x v="1"/>
    <n v="2"/>
    <n v="4.9000000000000004"/>
    <n v="2.6"/>
    <n v="12"/>
    <x v="0"/>
    <s v="Wicked Choccy's"/>
    <x v="0"/>
  </r>
  <r>
    <s v="US-2021-114195-OTH-GUM-21000"/>
    <d v="2021-11-01T00:00:00"/>
    <d v="2021-11-13T00:00:00"/>
    <x v="1"/>
    <n v="114195"/>
    <s v="United States"/>
    <x v="228"/>
    <x v="9"/>
    <n v="45040"/>
    <x v="1"/>
    <x v="1"/>
    <s v="OTH-GUM-21000"/>
    <x v="5"/>
    <x v="27"/>
    <n v="2"/>
    <n v="1.3"/>
    <n v="1.2"/>
    <n v="12"/>
    <x v="0"/>
    <s v="Secret Factory"/>
    <x v="2"/>
  </r>
  <r>
    <s v="US-2021-114195-CHO-NUT-13000"/>
    <d v="2021-11-01T00:00:00"/>
    <d v="2021-11-13T00:00:00"/>
    <x v="1"/>
    <n v="114195"/>
    <s v="United States"/>
    <x v="228"/>
    <x v="9"/>
    <n v="45040"/>
    <x v="0"/>
    <x v="1"/>
    <s v="CHO-NUT-13000"/>
    <x v="2"/>
    <x v="2"/>
    <n v="3"/>
    <n v="7.47"/>
    <n v="3"/>
    <n v="12"/>
    <x v="0"/>
    <s v="Lot's O' Nuts"/>
    <x v="1"/>
  </r>
  <r>
    <s v="US-2021-152562-CHO-SCR-58000"/>
    <d v="2021-11-01T00:00:00"/>
    <d v="2021-11-18T00:00:00"/>
    <x v="0"/>
    <n v="152562"/>
    <s v="United States"/>
    <x v="43"/>
    <x v="5"/>
    <n v="40475"/>
    <x v="0"/>
    <x v="2"/>
    <s v="CHO-SCR-58000"/>
    <x v="3"/>
    <x v="3"/>
    <n v="3"/>
    <n v="7.5"/>
    <n v="3.3"/>
    <n v="17"/>
    <x v="0"/>
    <s v="Lot's O' Nuts"/>
    <x v="1"/>
  </r>
  <r>
    <s v="US-2021-152562-CHO-FUD-51000"/>
    <d v="2021-11-01T00:00:00"/>
    <d v="2021-11-18T00:00:00"/>
    <x v="0"/>
    <n v="152562"/>
    <s v="United States"/>
    <x v="43"/>
    <x v="5"/>
    <n v="40475"/>
    <x v="0"/>
    <x v="2"/>
    <s v="CHO-FUD-51000"/>
    <x v="4"/>
    <x v="9"/>
    <n v="2"/>
    <n v="4.8"/>
    <n v="2.4"/>
    <n v="17"/>
    <x v="0"/>
    <s v="Lot's O' Nuts"/>
    <x v="1"/>
  </r>
  <r>
    <s v="US-2021-102673-CHO-MIL-31000"/>
    <d v="2021-11-01T00:00:00"/>
    <d v="2021-11-15T00:00:00"/>
    <x v="0"/>
    <n v="102673"/>
    <s v="United States"/>
    <x v="165"/>
    <x v="26"/>
    <n v="28205"/>
    <x v="0"/>
    <x v="2"/>
    <s v="CHO-MIL-31000"/>
    <x v="0"/>
    <x v="5"/>
    <n v="3"/>
    <n v="6.33"/>
    <n v="3.42"/>
    <n v="14"/>
    <x v="0"/>
    <s v="Wicked Choccy's"/>
    <x v="0"/>
  </r>
  <r>
    <s v="US-2021-102673-CHO-TRI-54000"/>
    <d v="2021-11-01T00:00:00"/>
    <d v="2021-11-15T00:00:00"/>
    <x v="0"/>
    <n v="102673"/>
    <s v="United States"/>
    <x v="165"/>
    <x v="26"/>
    <n v="28205"/>
    <x v="0"/>
    <x v="2"/>
    <s v="CHO-TRI-54000"/>
    <x v="1"/>
    <x v="20"/>
    <n v="5"/>
    <n v="12.25"/>
    <n v="6.5"/>
    <n v="14"/>
    <x v="0"/>
    <s v="Wicked Choccy's"/>
    <x v="0"/>
  </r>
  <r>
    <s v="US-2021-102673-CHO-FUD-51000"/>
    <d v="2021-11-01T00:00:00"/>
    <d v="2021-11-15T00:00:00"/>
    <x v="0"/>
    <n v="102673"/>
    <s v="United States"/>
    <x v="165"/>
    <x v="26"/>
    <n v="28205"/>
    <x v="0"/>
    <x v="2"/>
    <s v="CHO-FUD-51000"/>
    <x v="4"/>
    <x v="64"/>
    <n v="12"/>
    <n v="28.8"/>
    <n v="14.4"/>
    <n v="14"/>
    <x v="0"/>
    <s v="Lot's O' Nuts"/>
    <x v="1"/>
  </r>
  <r>
    <s v="US-2021-148915-CHO-NUT-13000"/>
    <d v="2021-11-01T00:00:00"/>
    <d v="2021-11-15T00:00:00"/>
    <x v="0"/>
    <n v="148915"/>
    <s v="United States"/>
    <x v="229"/>
    <x v="11"/>
    <n v="97206"/>
    <x v="0"/>
    <x v="3"/>
    <s v="CHO-NUT-13000"/>
    <x v="2"/>
    <x v="13"/>
    <n v="5"/>
    <n v="12.45"/>
    <n v="5"/>
    <n v="14"/>
    <x v="0"/>
    <s v="Lot's O' Nuts"/>
    <x v="1"/>
  </r>
  <r>
    <s v="US-2021-148915-CHO-SCR-58000"/>
    <d v="2021-11-01T00:00:00"/>
    <d v="2021-11-15T00:00:00"/>
    <x v="0"/>
    <n v="148915"/>
    <s v="United States"/>
    <x v="229"/>
    <x v="11"/>
    <n v="97206"/>
    <x v="0"/>
    <x v="3"/>
    <s v="CHO-SCR-58000"/>
    <x v="3"/>
    <x v="3"/>
    <n v="3"/>
    <n v="7.5"/>
    <n v="3.3"/>
    <n v="14"/>
    <x v="0"/>
    <s v="Lot's O' Nuts"/>
    <x v="1"/>
  </r>
  <r>
    <s v="US-2021-168305-CHO-MIL-31000"/>
    <d v="2021-11-01T00:00:00"/>
    <d v="2021-11-18T00:00:00"/>
    <x v="0"/>
    <n v="168305"/>
    <s v="United States"/>
    <x v="4"/>
    <x v="4"/>
    <n v="90049"/>
    <x v="0"/>
    <x v="3"/>
    <s v="CHO-MIL-31000"/>
    <x v="0"/>
    <x v="5"/>
    <n v="3"/>
    <n v="6.33"/>
    <n v="3.42"/>
    <n v="17"/>
    <x v="0"/>
    <s v="Wicked Choccy's"/>
    <x v="0"/>
  </r>
  <r>
    <s v="US-2021-168305-CHO-NUT-13000"/>
    <d v="2021-11-01T00:00:00"/>
    <d v="2021-11-18T00:00:00"/>
    <x v="0"/>
    <n v="168305"/>
    <s v="United States"/>
    <x v="4"/>
    <x v="4"/>
    <n v="90049"/>
    <x v="0"/>
    <x v="3"/>
    <s v="CHO-NUT-13000"/>
    <x v="2"/>
    <x v="13"/>
    <n v="5"/>
    <n v="12.45"/>
    <n v="5"/>
    <n v="17"/>
    <x v="0"/>
    <s v="Lot's O' Nuts"/>
    <x v="1"/>
  </r>
  <r>
    <s v="US-2021-134313-CHO-FUD-51000"/>
    <d v="2021-11-01T00:00:00"/>
    <d v="2021-11-17T00:00:00"/>
    <x v="0"/>
    <n v="134313"/>
    <s v="United States"/>
    <x v="54"/>
    <x v="27"/>
    <n v="80219"/>
    <x v="0"/>
    <x v="3"/>
    <s v="CHO-FUD-51000"/>
    <x v="4"/>
    <x v="3"/>
    <n v="3"/>
    <n v="7.2"/>
    <n v="3.6"/>
    <n v="16"/>
    <x v="0"/>
    <s v="Lot's O' Nuts"/>
    <x v="1"/>
  </r>
  <r>
    <s v="US-2021-126907-CHO-FUD-51000"/>
    <d v="2021-11-01T00:00:00"/>
    <d v="2021-11-18T00:00:00"/>
    <x v="0"/>
    <n v="126907"/>
    <s v="United States"/>
    <x v="40"/>
    <x v="1"/>
    <n v="60610"/>
    <x v="0"/>
    <x v="0"/>
    <s v="CHO-FUD-51000"/>
    <x v="4"/>
    <x v="3"/>
    <n v="3"/>
    <n v="7.2"/>
    <n v="3.6"/>
    <n v="17"/>
    <x v="0"/>
    <s v="Lot's O' Nuts"/>
    <x v="1"/>
  </r>
  <r>
    <s v="US-2021-120670-CHO-SCR-58000"/>
    <d v="2021-11-02T00:00:00"/>
    <d v="2021-11-16T00:00:00"/>
    <x v="0"/>
    <n v="120670"/>
    <s v="United States"/>
    <x v="222"/>
    <x v="17"/>
    <n v="33311"/>
    <x v="0"/>
    <x v="2"/>
    <s v="CHO-SCR-58000"/>
    <x v="3"/>
    <x v="21"/>
    <n v="10"/>
    <n v="25"/>
    <n v="11"/>
    <n v="14"/>
    <x v="0"/>
    <s v="Lot's O' Nuts"/>
    <x v="1"/>
  </r>
  <r>
    <s v="US-2021-129147-CHO-MIL-31000"/>
    <d v="2021-11-02T00:00:00"/>
    <d v="2021-11-16T00:00:00"/>
    <x v="0"/>
    <n v="129147"/>
    <s v="United States"/>
    <x v="230"/>
    <x v="9"/>
    <n v="44256"/>
    <x v="0"/>
    <x v="1"/>
    <s v="CHO-MIL-31000"/>
    <x v="0"/>
    <x v="5"/>
    <n v="3"/>
    <n v="6.33"/>
    <n v="3.42"/>
    <n v="14"/>
    <x v="0"/>
    <s v="Wicked Choccy's"/>
    <x v="0"/>
  </r>
  <r>
    <s v="US-2021-129147-CHO-TRI-54000"/>
    <d v="2021-11-02T00:00:00"/>
    <d v="2021-11-16T00:00:00"/>
    <x v="0"/>
    <n v="129147"/>
    <s v="United States"/>
    <x v="230"/>
    <x v="9"/>
    <n v="44256"/>
    <x v="0"/>
    <x v="1"/>
    <s v="CHO-TRI-54000"/>
    <x v="1"/>
    <x v="10"/>
    <n v="7"/>
    <n v="17.149999999999999"/>
    <n v="9.1"/>
    <n v="14"/>
    <x v="0"/>
    <s v="Wicked Choccy's"/>
    <x v="0"/>
  </r>
  <r>
    <s v="US-2021-148782-CHO-SCR-58000"/>
    <d v="2021-11-02T00:00:00"/>
    <d v="2021-11-17T00:00:00"/>
    <x v="0"/>
    <n v="148782"/>
    <s v="United States"/>
    <x v="231"/>
    <x v="0"/>
    <n v="75061"/>
    <x v="0"/>
    <x v="0"/>
    <s v="CHO-SCR-58000"/>
    <x v="3"/>
    <x v="3"/>
    <n v="3"/>
    <n v="7.5"/>
    <n v="3.3"/>
    <n v="15"/>
    <x v="0"/>
    <s v="Lot's O' Nuts"/>
    <x v="1"/>
  </r>
  <r>
    <s v="US-2021-107454-CHO-NUT-13000"/>
    <d v="2021-11-02T00:00:00"/>
    <d v="2021-11-16T00:00:00"/>
    <x v="0"/>
    <n v="107454"/>
    <s v="United States"/>
    <x v="26"/>
    <x v="21"/>
    <n v="10024"/>
    <x v="0"/>
    <x v="1"/>
    <s v="CHO-NUT-13000"/>
    <x v="2"/>
    <x v="15"/>
    <n v="6"/>
    <n v="14.94"/>
    <n v="6"/>
    <n v="14"/>
    <x v="0"/>
    <s v="Lot's O' Nuts"/>
    <x v="1"/>
  </r>
  <r>
    <s v="US-2021-107454-CHO-TRI-54000"/>
    <d v="2021-11-02T00:00:00"/>
    <d v="2021-11-16T00:00:00"/>
    <x v="0"/>
    <n v="107454"/>
    <s v="United States"/>
    <x v="26"/>
    <x v="21"/>
    <n v="10024"/>
    <x v="0"/>
    <x v="1"/>
    <s v="CHO-TRI-54000"/>
    <x v="1"/>
    <x v="10"/>
    <n v="7"/>
    <n v="17.149999999999999"/>
    <n v="9.1"/>
    <n v="14"/>
    <x v="0"/>
    <s v="Wicked Choccy's"/>
    <x v="0"/>
  </r>
  <r>
    <s v="US-2021-115889-CHO-TRI-54000"/>
    <d v="2021-11-02T00:00:00"/>
    <d v="2021-11-16T00:00:00"/>
    <x v="0"/>
    <n v="115889"/>
    <s v="United States"/>
    <x v="10"/>
    <x v="4"/>
    <n v="94122"/>
    <x v="0"/>
    <x v="3"/>
    <s v="CHO-TRI-54000"/>
    <x v="1"/>
    <x v="1"/>
    <n v="2"/>
    <n v="4.9000000000000004"/>
    <n v="2.6"/>
    <n v="14"/>
    <x v="0"/>
    <s v="Wicked Choccy's"/>
    <x v="0"/>
  </r>
  <r>
    <s v="US-2021-115889-CHO-NUT-13000"/>
    <d v="2021-11-02T00:00:00"/>
    <d v="2021-11-16T00:00:00"/>
    <x v="0"/>
    <n v="115889"/>
    <s v="United States"/>
    <x v="10"/>
    <x v="4"/>
    <n v="94122"/>
    <x v="0"/>
    <x v="3"/>
    <s v="CHO-NUT-13000"/>
    <x v="2"/>
    <x v="7"/>
    <n v="2"/>
    <n v="4.9800000000000004"/>
    <n v="2"/>
    <n v="14"/>
    <x v="0"/>
    <s v="Lot's O' Nuts"/>
    <x v="1"/>
  </r>
  <r>
    <s v="US-2021-134726-CHO-NUT-13000"/>
    <d v="2021-11-02T00:00:00"/>
    <d v="2021-11-17T00:00:00"/>
    <x v="2"/>
    <n v="134726"/>
    <s v="United States"/>
    <x v="31"/>
    <x v="23"/>
    <n v="98115"/>
    <x v="0"/>
    <x v="3"/>
    <s v="CHO-NUT-13000"/>
    <x v="2"/>
    <x v="7"/>
    <n v="2"/>
    <n v="4.9800000000000004"/>
    <n v="2"/>
    <n v="15"/>
    <x v="0"/>
    <s v="Lot's O' Nuts"/>
    <x v="1"/>
  </r>
  <r>
    <s v="US-2021-134726-CHO-SCR-58000"/>
    <d v="2021-11-02T00:00:00"/>
    <d v="2021-11-17T00:00:00"/>
    <x v="2"/>
    <n v="134726"/>
    <s v="United States"/>
    <x v="31"/>
    <x v="23"/>
    <n v="98115"/>
    <x v="0"/>
    <x v="3"/>
    <s v="CHO-SCR-58000"/>
    <x v="3"/>
    <x v="25"/>
    <n v="1"/>
    <n v="2.5"/>
    <n v="1.1000000000000001"/>
    <n v="15"/>
    <x v="0"/>
    <s v="Lot's O' Nuts"/>
    <x v="1"/>
  </r>
  <r>
    <s v="US-2021-146731-CHO-SCR-58000"/>
    <d v="2021-11-03T00:00:00"/>
    <d v="2021-11-18T00:00:00"/>
    <x v="0"/>
    <n v="146731"/>
    <s v="United States"/>
    <x v="232"/>
    <x v="14"/>
    <n v="37211"/>
    <x v="0"/>
    <x v="2"/>
    <s v="CHO-SCR-58000"/>
    <x v="3"/>
    <x v="9"/>
    <n v="2"/>
    <n v="5"/>
    <n v="2.2000000000000002"/>
    <n v="15"/>
    <x v="0"/>
    <s v="Lot's O' Nuts"/>
    <x v="1"/>
  </r>
  <r>
    <s v="US-2021-119529-CHO-MIL-31000"/>
    <d v="2021-11-03T00:00:00"/>
    <d v="2021-11-15T00:00:00"/>
    <x v="2"/>
    <n v="119529"/>
    <s v="United States"/>
    <x v="227"/>
    <x v="24"/>
    <n v="7050"/>
    <x v="0"/>
    <x v="1"/>
    <s v="CHO-MIL-31000"/>
    <x v="0"/>
    <x v="0"/>
    <n v="2"/>
    <n v="4.22"/>
    <n v="2.2799999999999998"/>
    <n v="12"/>
    <x v="0"/>
    <s v="Wicked Choccy's"/>
    <x v="0"/>
  </r>
  <r>
    <s v="US-2021-137589-CHO-SCR-58000"/>
    <d v="2021-11-03T00:00:00"/>
    <d v="2021-11-18T00:00:00"/>
    <x v="0"/>
    <n v="137589"/>
    <s v="United States"/>
    <x v="86"/>
    <x v="2"/>
    <n v="17602"/>
    <x v="0"/>
    <x v="1"/>
    <s v="CHO-SCR-58000"/>
    <x v="3"/>
    <x v="3"/>
    <n v="3"/>
    <n v="7.5"/>
    <n v="3.3"/>
    <n v="15"/>
    <x v="0"/>
    <s v="Lot's O' Nuts"/>
    <x v="1"/>
  </r>
  <r>
    <s v="US-2021-155593-CHO-MIL-31000"/>
    <d v="2021-11-03T00:00:00"/>
    <d v="2021-11-18T00:00:00"/>
    <x v="0"/>
    <n v="155593"/>
    <s v="United States"/>
    <x v="172"/>
    <x v="39"/>
    <n v="6824"/>
    <x v="0"/>
    <x v="1"/>
    <s v="CHO-MIL-31000"/>
    <x v="0"/>
    <x v="5"/>
    <n v="3"/>
    <n v="6.33"/>
    <n v="3.42"/>
    <n v="15"/>
    <x v="0"/>
    <s v="Wicked Choccy's"/>
    <x v="0"/>
  </r>
  <r>
    <s v="US-2021-121573-CHO-MIL-31000"/>
    <d v="2021-11-03T00:00:00"/>
    <d v="2021-11-17T00:00:00"/>
    <x v="0"/>
    <n v="121573"/>
    <s v="United States"/>
    <x v="26"/>
    <x v="21"/>
    <n v="10009"/>
    <x v="0"/>
    <x v="1"/>
    <s v="CHO-MIL-31000"/>
    <x v="0"/>
    <x v="0"/>
    <n v="2"/>
    <n v="4.22"/>
    <n v="2.2799999999999998"/>
    <n v="14"/>
    <x v="0"/>
    <s v="Wicked Choccy's"/>
    <x v="0"/>
  </r>
  <r>
    <s v="US-2021-121573-CHO-SCR-58000"/>
    <d v="2021-11-03T00:00:00"/>
    <d v="2021-11-17T00:00:00"/>
    <x v="0"/>
    <n v="121573"/>
    <s v="United States"/>
    <x v="26"/>
    <x v="21"/>
    <n v="10009"/>
    <x v="0"/>
    <x v="1"/>
    <s v="CHO-SCR-58000"/>
    <x v="3"/>
    <x v="9"/>
    <n v="2"/>
    <n v="5"/>
    <n v="2.2000000000000002"/>
    <n v="14"/>
    <x v="0"/>
    <s v="Lot's O' Nuts"/>
    <x v="1"/>
  </r>
  <r>
    <s v="US-2021-121573-CHO-NUT-13000"/>
    <d v="2021-11-03T00:00:00"/>
    <d v="2021-11-17T00:00:00"/>
    <x v="0"/>
    <n v="121573"/>
    <s v="United States"/>
    <x v="26"/>
    <x v="21"/>
    <n v="10009"/>
    <x v="0"/>
    <x v="1"/>
    <s v="CHO-NUT-13000"/>
    <x v="2"/>
    <x v="19"/>
    <n v="4"/>
    <n v="9.9600000000000009"/>
    <n v="4"/>
    <n v="14"/>
    <x v="0"/>
    <s v="Lot's O' Nuts"/>
    <x v="1"/>
  </r>
  <r>
    <s v="US-2021-165764-CHO-FUD-51000"/>
    <d v="2021-11-03T00:00:00"/>
    <d v="2021-11-17T00:00:00"/>
    <x v="0"/>
    <n v="165764"/>
    <s v="United States"/>
    <x v="60"/>
    <x v="26"/>
    <n v="28540"/>
    <x v="0"/>
    <x v="2"/>
    <s v="CHO-FUD-51000"/>
    <x v="4"/>
    <x v="3"/>
    <n v="3"/>
    <n v="7.2"/>
    <n v="3.6"/>
    <n v="14"/>
    <x v="0"/>
    <s v="Lot's O' Nuts"/>
    <x v="1"/>
  </r>
  <r>
    <s v="US-2021-165764-CHO-SCR-58000"/>
    <d v="2021-11-03T00:00:00"/>
    <d v="2021-11-17T00:00:00"/>
    <x v="0"/>
    <n v="165764"/>
    <s v="United States"/>
    <x v="60"/>
    <x v="26"/>
    <n v="28540"/>
    <x v="0"/>
    <x v="2"/>
    <s v="CHO-SCR-58000"/>
    <x v="3"/>
    <x v="14"/>
    <n v="6"/>
    <n v="15"/>
    <n v="6.6"/>
    <n v="14"/>
    <x v="0"/>
    <s v="Lot's O' Nuts"/>
    <x v="1"/>
  </r>
  <r>
    <s v="US-2021-165764-CHO-NUT-13000"/>
    <d v="2021-11-03T00:00:00"/>
    <d v="2021-11-17T00:00:00"/>
    <x v="0"/>
    <n v="165764"/>
    <s v="United States"/>
    <x v="60"/>
    <x v="26"/>
    <n v="28540"/>
    <x v="0"/>
    <x v="2"/>
    <s v="CHO-NUT-13000"/>
    <x v="2"/>
    <x v="47"/>
    <n v="7"/>
    <n v="17.43"/>
    <n v="7"/>
    <n v="14"/>
    <x v="0"/>
    <s v="Lot's O' Nuts"/>
    <x v="1"/>
  </r>
  <r>
    <s v="US-2021-165764-CHO-MIL-31000"/>
    <d v="2021-11-03T00:00:00"/>
    <d v="2021-11-17T00:00:00"/>
    <x v="0"/>
    <n v="165764"/>
    <s v="United States"/>
    <x v="60"/>
    <x v="26"/>
    <n v="28540"/>
    <x v="0"/>
    <x v="2"/>
    <s v="CHO-MIL-31000"/>
    <x v="0"/>
    <x v="0"/>
    <n v="2"/>
    <n v="4.22"/>
    <n v="2.2799999999999998"/>
    <n v="14"/>
    <x v="0"/>
    <s v="Wicked Choccy's"/>
    <x v="0"/>
  </r>
  <r>
    <s v="US-2021-124625-CHO-NUT-13000"/>
    <d v="2021-11-03T00:00:00"/>
    <d v="2021-11-17T00:00:00"/>
    <x v="0"/>
    <n v="124625"/>
    <s v="United States"/>
    <x v="161"/>
    <x v="45"/>
    <n v="68104"/>
    <x v="0"/>
    <x v="0"/>
    <s v="CHO-NUT-13000"/>
    <x v="2"/>
    <x v="2"/>
    <n v="3"/>
    <n v="7.47"/>
    <n v="3"/>
    <n v="14"/>
    <x v="0"/>
    <s v="Lot's O' Nuts"/>
    <x v="1"/>
  </r>
  <r>
    <s v="US-2021-153619-CHO-MIL-31000"/>
    <d v="2021-11-03T00:00:00"/>
    <d v="2021-11-13T00:00:00"/>
    <x v="3"/>
    <n v="153619"/>
    <s v="United States"/>
    <x v="4"/>
    <x v="4"/>
    <n v="90049"/>
    <x v="0"/>
    <x v="3"/>
    <s v="CHO-MIL-31000"/>
    <x v="0"/>
    <x v="8"/>
    <n v="4"/>
    <n v="8.44"/>
    <n v="4.5599999999999996"/>
    <n v="10"/>
    <x v="0"/>
    <s v="Wicked Choccy's"/>
    <x v="0"/>
  </r>
  <r>
    <s v="US-2021-149244-CHO-MIL-31000"/>
    <d v="2021-11-04T00:00:00"/>
    <d v="2021-11-18T00:00:00"/>
    <x v="0"/>
    <n v="149244"/>
    <s v="United States"/>
    <x v="25"/>
    <x v="4"/>
    <n v="92037"/>
    <x v="0"/>
    <x v="3"/>
    <s v="CHO-MIL-31000"/>
    <x v="0"/>
    <x v="0"/>
    <n v="2"/>
    <n v="4.22"/>
    <n v="2.2799999999999998"/>
    <n v="14"/>
    <x v="0"/>
    <s v="Wicked Choccy's"/>
    <x v="0"/>
  </r>
  <r>
    <s v="US-2021-164973-CHO-TRI-54000"/>
    <d v="2021-11-04T00:00:00"/>
    <d v="2021-11-19T00:00:00"/>
    <x v="0"/>
    <n v="164973"/>
    <s v="United States"/>
    <x v="26"/>
    <x v="21"/>
    <n v="10024"/>
    <x v="0"/>
    <x v="1"/>
    <s v="CHO-TRI-54000"/>
    <x v="1"/>
    <x v="28"/>
    <n v="1"/>
    <n v="2.4500000000000002"/>
    <n v="1.3"/>
    <n v="15"/>
    <x v="0"/>
    <s v="Wicked Choccy's"/>
    <x v="0"/>
  </r>
  <r>
    <s v="US-2021-164973-CHO-MIL-31000"/>
    <d v="2021-11-04T00:00:00"/>
    <d v="2021-11-19T00:00:00"/>
    <x v="0"/>
    <n v="164973"/>
    <s v="United States"/>
    <x v="26"/>
    <x v="21"/>
    <n v="10024"/>
    <x v="0"/>
    <x v="1"/>
    <s v="CHO-MIL-31000"/>
    <x v="0"/>
    <x v="11"/>
    <n v="1"/>
    <n v="2.11"/>
    <n v="1.1399999999999999"/>
    <n v="15"/>
    <x v="0"/>
    <s v="Wicked Choccy's"/>
    <x v="0"/>
  </r>
  <r>
    <s v="US-2021-164973-SUG-NER-92000"/>
    <d v="2021-11-04T00:00:00"/>
    <d v="2021-11-19T00:00:00"/>
    <x v="0"/>
    <n v="164973"/>
    <s v="United States"/>
    <x v="26"/>
    <x v="21"/>
    <n v="10024"/>
    <x v="2"/>
    <x v="1"/>
    <s v="SUG-NER-92000"/>
    <x v="11"/>
    <x v="65"/>
    <n v="2"/>
    <n v="1.4"/>
    <n v="1.6"/>
    <n v="15"/>
    <x v="0"/>
    <s v="Sugar Shack"/>
    <x v="4"/>
  </r>
  <r>
    <s v="US-2021-121286-CHO-MIL-31000"/>
    <d v="2021-11-04T00:00:00"/>
    <d v="2021-11-18T00:00:00"/>
    <x v="2"/>
    <n v="121286"/>
    <s v="United States"/>
    <x v="194"/>
    <x v="26"/>
    <n v="27511"/>
    <x v="0"/>
    <x v="2"/>
    <s v="CHO-MIL-31000"/>
    <x v="0"/>
    <x v="23"/>
    <n v="5"/>
    <n v="10.55"/>
    <n v="5.7"/>
    <n v="14"/>
    <x v="0"/>
    <s v="Wicked Choccy's"/>
    <x v="0"/>
  </r>
  <r>
    <s v="US-2021-121286-CHO-FUD-51000"/>
    <d v="2021-11-04T00:00:00"/>
    <d v="2021-11-18T00:00:00"/>
    <x v="2"/>
    <n v="121286"/>
    <s v="United States"/>
    <x v="194"/>
    <x v="26"/>
    <n v="27511"/>
    <x v="0"/>
    <x v="2"/>
    <s v="CHO-FUD-51000"/>
    <x v="4"/>
    <x v="3"/>
    <n v="3"/>
    <n v="7.2"/>
    <n v="3.6"/>
    <n v="14"/>
    <x v="0"/>
    <s v="Lot's O' Nuts"/>
    <x v="1"/>
  </r>
  <r>
    <s v="US-2021-132227-CHO-SCR-58000"/>
    <d v="2021-11-04T00:00:00"/>
    <d v="2021-11-20T00:00:00"/>
    <x v="0"/>
    <n v="132227"/>
    <s v="United States"/>
    <x v="26"/>
    <x v="21"/>
    <n v="10011"/>
    <x v="0"/>
    <x v="1"/>
    <s v="CHO-SCR-58000"/>
    <x v="3"/>
    <x v="31"/>
    <n v="4"/>
    <n v="10"/>
    <n v="4.4000000000000004"/>
    <n v="16"/>
    <x v="0"/>
    <s v="Lot's O' Nuts"/>
    <x v="1"/>
  </r>
  <r>
    <s v="US-2021-134187-CHO-NUT-13000"/>
    <d v="2021-11-04T00:00:00"/>
    <d v="2021-11-21T00:00:00"/>
    <x v="0"/>
    <n v="134187"/>
    <s v="United States"/>
    <x v="78"/>
    <x v="4"/>
    <n v="90805"/>
    <x v="0"/>
    <x v="3"/>
    <s v="CHO-NUT-13000"/>
    <x v="2"/>
    <x v="22"/>
    <n v="1"/>
    <n v="2.4900000000000002"/>
    <n v="1"/>
    <n v="17"/>
    <x v="0"/>
    <s v="Lot's O' Nuts"/>
    <x v="1"/>
  </r>
  <r>
    <s v="US-2021-125829-CHO-TRI-54000"/>
    <d v="2021-11-04T00:00:00"/>
    <d v="2021-11-21T00:00:00"/>
    <x v="0"/>
    <n v="125829"/>
    <s v="United States"/>
    <x v="4"/>
    <x v="4"/>
    <n v="90045"/>
    <x v="0"/>
    <x v="3"/>
    <s v="CHO-TRI-54000"/>
    <x v="1"/>
    <x v="24"/>
    <n v="4"/>
    <n v="9.8000000000000007"/>
    <n v="5.2"/>
    <n v="17"/>
    <x v="0"/>
    <s v="Wicked Choccy's"/>
    <x v="0"/>
  </r>
  <r>
    <s v="US-2021-125829-CHO-MIL-31000"/>
    <d v="2021-11-04T00:00:00"/>
    <d v="2021-11-21T00:00:00"/>
    <x v="0"/>
    <n v="125829"/>
    <s v="United States"/>
    <x v="4"/>
    <x v="4"/>
    <n v="90045"/>
    <x v="0"/>
    <x v="3"/>
    <s v="CHO-MIL-31000"/>
    <x v="0"/>
    <x v="5"/>
    <n v="3"/>
    <n v="6.33"/>
    <n v="3.42"/>
    <n v="17"/>
    <x v="0"/>
    <s v="Wicked Choccy's"/>
    <x v="0"/>
  </r>
  <r>
    <s v="US-2021-125829-CHO-FUD-51000"/>
    <d v="2021-11-04T00:00:00"/>
    <d v="2021-11-21T00:00:00"/>
    <x v="0"/>
    <n v="125829"/>
    <s v="United States"/>
    <x v="4"/>
    <x v="4"/>
    <n v="90045"/>
    <x v="0"/>
    <x v="3"/>
    <s v="CHO-FUD-51000"/>
    <x v="4"/>
    <x v="3"/>
    <n v="3"/>
    <n v="7.2"/>
    <n v="3.6"/>
    <n v="17"/>
    <x v="0"/>
    <s v="Lot's O' Nuts"/>
    <x v="1"/>
  </r>
  <r>
    <s v="US-2021-125829-CHO-SCR-58000"/>
    <d v="2021-11-04T00:00:00"/>
    <d v="2021-11-21T00:00:00"/>
    <x v="0"/>
    <n v="125829"/>
    <s v="United States"/>
    <x v="4"/>
    <x v="4"/>
    <n v="90045"/>
    <x v="0"/>
    <x v="3"/>
    <s v="CHO-SCR-58000"/>
    <x v="3"/>
    <x v="31"/>
    <n v="4"/>
    <n v="10"/>
    <n v="4.4000000000000004"/>
    <n v="17"/>
    <x v="0"/>
    <s v="Lot's O' Nuts"/>
    <x v="1"/>
  </r>
  <r>
    <s v="US-2021-114377-CHO-MIL-31000"/>
    <d v="2021-11-05T00:00:00"/>
    <d v="2021-11-15T00:00:00"/>
    <x v="3"/>
    <n v="114377"/>
    <s v="United States"/>
    <x v="173"/>
    <x v="6"/>
    <n v="23666"/>
    <x v="0"/>
    <x v="2"/>
    <s v="CHO-MIL-31000"/>
    <x v="0"/>
    <x v="23"/>
    <n v="5"/>
    <n v="10.55"/>
    <n v="5.7"/>
    <n v="10"/>
    <x v="0"/>
    <s v="Wicked Choccy's"/>
    <x v="0"/>
  </r>
  <r>
    <s v="US-2021-109134-CHO-SCR-58000"/>
    <d v="2021-11-05T00:00:00"/>
    <d v="2021-11-20T00:00:00"/>
    <x v="0"/>
    <n v="109134"/>
    <s v="United States"/>
    <x v="4"/>
    <x v="4"/>
    <n v="90008"/>
    <x v="0"/>
    <x v="3"/>
    <s v="CHO-SCR-58000"/>
    <x v="3"/>
    <x v="14"/>
    <n v="6"/>
    <n v="15"/>
    <n v="6.6"/>
    <n v="15"/>
    <x v="0"/>
    <s v="Lot's O' Nuts"/>
    <x v="1"/>
  </r>
  <r>
    <s v="US-2021-114251-CHO-FUD-51000"/>
    <d v="2021-11-05T00:00:00"/>
    <d v="2021-11-20T00:00:00"/>
    <x v="0"/>
    <n v="114251"/>
    <s v="United States"/>
    <x v="2"/>
    <x v="2"/>
    <n v="19143"/>
    <x v="0"/>
    <x v="1"/>
    <s v="CHO-FUD-51000"/>
    <x v="4"/>
    <x v="9"/>
    <n v="2"/>
    <n v="4.8"/>
    <n v="2.4"/>
    <n v="15"/>
    <x v="0"/>
    <s v="Lot's O' Nuts"/>
    <x v="1"/>
  </r>
  <r>
    <s v="US-2021-114251-CHO-MIL-31000"/>
    <d v="2021-11-05T00:00:00"/>
    <d v="2021-11-20T00:00:00"/>
    <x v="0"/>
    <n v="114251"/>
    <s v="United States"/>
    <x v="2"/>
    <x v="2"/>
    <n v="19143"/>
    <x v="0"/>
    <x v="1"/>
    <s v="CHO-MIL-31000"/>
    <x v="0"/>
    <x v="0"/>
    <n v="2"/>
    <n v="4.22"/>
    <n v="2.2799999999999998"/>
    <n v="15"/>
    <x v="0"/>
    <s v="Wicked Choccy's"/>
    <x v="0"/>
  </r>
  <r>
    <s v="US-2021-114251-CHO-SCR-58000"/>
    <d v="2021-11-05T00:00:00"/>
    <d v="2021-11-20T00:00:00"/>
    <x v="0"/>
    <n v="114251"/>
    <s v="United States"/>
    <x v="2"/>
    <x v="2"/>
    <n v="19143"/>
    <x v="0"/>
    <x v="1"/>
    <s v="CHO-SCR-58000"/>
    <x v="3"/>
    <x v="9"/>
    <n v="2"/>
    <n v="5"/>
    <n v="2.2000000000000002"/>
    <n v="15"/>
    <x v="0"/>
    <s v="Lot's O' Nuts"/>
    <x v="1"/>
  </r>
  <r>
    <s v="US-2021-133634-CHO-SCR-58000"/>
    <d v="2021-11-05T00:00:00"/>
    <d v="2021-11-20T00:00:00"/>
    <x v="0"/>
    <n v="133634"/>
    <s v="United States"/>
    <x v="41"/>
    <x v="6"/>
    <n v="22204"/>
    <x v="0"/>
    <x v="2"/>
    <s v="CHO-SCR-58000"/>
    <x v="3"/>
    <x v="3"/>
    <n v="3"/>
    <n v="7.5"/>
    <n v="3.3"/>
    <n v="15"/>
    <x v="0"/>
    <s v="Lot's O' Nuts"/>
    <x v="1"/>
  </r>
  <r>
    <s v="US-2021-120950-CHO-NUT-13000"/>
    <d v="2021-11-06T00:00:00"/>
    <d v="2021-11-21T00:00:00"/>
    <x v="0"/>
    <n v="120950"/>
    <s v="United States"/>
    <x v="48"/>
    <x v="3"/>
    <n v="31907"/>
    <x v="0"/>
    <x v="2"/>
    <s v="CHO-NUT-13000"/>
    <x v="2"/>
    <x v="15"/>
    <n v="6"/>
    <n v="14.94"/>
    <n v="6"/>
    <n v="15"/>
    <x v="0"/>
    <s v="Lot's O' Nuts"/>
    <x v="1"/>
  </r>
  <r>
    <s v="US-2021-146990-CHO-MIL-31000"/>
    <d v="2021-11-07T00:00:00"/>
    <d v="2021-11-18T00:00:00"/>
    <x v="1"/>
    <n v="146990"/>
    <s v="United States"/>
    <x v="26"/>
    <x v="21"/>
    <n v="10024"/>
    <x v="0"/>
    <x v="1"/>
    <s v="CHO-MIL-31000"/>
    <x v="0"/>
    <x v="8"/>
    <n v="4"/>
    <n v="8.44"/>
    <n v="4.5599999999999996"/>
    <n v="11"/>
    <x v="0"/>
    <s v="Wicked Choccy's"/>
    <x v="0"/>
  </r>
  <r>
    <s v="US-2021-146990-CHO-FUD-51000"/>
    <d v="2021-11-07T00:00:00"/>
    <d v="2021-11-18T00:00:00"/>
    <x v="1"/>
    <n v="146990"/>
    <s v="United States"/>
    <x v="26"/>
    <x v="21"/>
    <n v="10024"/>
    <x v="0"/>
    <x v="1"/>
    <s v="CHO-FUD-51000"/>
    <x v="4"/>
    <x v="3"/>
    <n v="3"/>
    <n v="7.2"/>
    <n v="3.6"/>
    <n v="11"/>
    <x v="0"/>
    <s v="Lot's O' Nuts"/>
    <x v="1"/>
  </r>
  <r>
    <s v="US-2021-123323-CHO-MIL-31000"/>
    <d v="2021-11-07T00:00:00"/>
    <d v="2021-11-22T00:00:00"/>
    <x v="0"/>
    <n v="123323"/>
    <s v="United States"/>
    <x v="10"/>
    <x v="4"/>
    <n v="94110"/>
    <x v="0"/>
    <x v="3"/>
    <s v="CHO-MIL-31000"/>
    <x v="0"/>
    <x v="38"/>
    <n v="7"/>
    <n v="14.77"/>
    <n v="7.98"/>
    <n v="15"/>
    <x v="0"/>
    <s v="Wicked Choccy's"/>
    <x v="0"/>
  </r>
  <r>
    <s v="US-2021-120278-CHO-FUD-51000"/>
    <d v="2021-11-07T00:00:00"/>
    <d v="2021-11-22T00:00:00"/>
    <x v="0"/>
    <n v="120278"/>
    <s v="United States"/>
    <x v="233"/>
    <x v="22"/>
    <n v="54401"/>
    <x v="0"/>
    <x v="0"/>
    <s v="CHO-FUD-51000"/>
    <x v="4"/>
    <x v="14"/>
    <n v="6"/>
    <n v="14.4"/>
    <n v="7.2"/>
    <n v="15"/>
    <x v="0"/>
    <s v="Lot's O' Nuts"/>
    <x v="1"/>
  </r>
  <r>
    <s v="US-2021-120278-CHO-NUT-13000"/>
    <d v="2021-11-07T00:00:00"/>
    <d v="2021-11-22T00:00:00"/>
    <x v="0"/>
    <n v="120278"/>
    <s v="United States"/>
    <x v="233"/>
    <x v="22"/>
    <n v="54401"/>
    <x v="0"/>
    <x v="0"/>
    <s v="CHO-NUT-13000"/>
    <x v="2"/>
    <x v="2"/>
    <n v="3"/>
    <n v="7.47"/>
    <n v="3"/>
    <n v="15"/>
    <x v="0"/>
    <s v="Lot's O' Nuts"/>
    <x v="1"/>
  </r>
  <r>
    <s v="US-2021-120278-CHO-SCR-58000"/>
    <d v="2021-11-07T00:00:00"/>
    <d v="2021-11-22T00:00:00"/>
    <x v="0"/>
    <n v="120278"/>
    <s v="United States"/>
    <x v="233"/>
    <x v="22"/>
    <n v="54401"/>
    <x v="0"/>
    <x v="0"/>
    <s v="CHO-SCR-58000"/>
    <x v="3"/>
    <x v="9"/>
    <n v="2"/>
    <n v="5"/>
    <n v="2.2000000000000002"/>
    <n v="15"/>
    <x v="0"/>
    <s v="Lot's O' Nuts"/>
    <x v="1"/>
  </r>
  <r>
    <s v="US-2021-120278-CHO-TRI-54000"/>
    <d v="2021-11-07T00:00:00"/>
    <d v="2021-11-22T00:00:00"/>
    <x v="0"/>
    <n v="120278"/>
    <s v="United States"/>
    <x v="233"/>
    <x v="22"/>
    <n v="54401"/>
    <x v="0"/>
    <x v="0"/>
    <s v="CHO-TRI-54000"/>
    <x v="1"/>
    <x v="4"/>
    <n v="3"/>
    <n v="7.35"/>
    <n v="3.9"/>
    <n v="15"/>
    <x v="0"/>
    <s v="Wicked Choccy's"/>
    <x v="0"/>
  </r>
  <r>
    <s v="US-2021-159310-CHO-NUT-13000"/>
    <d v="2021-11-07T00:00:00"/>
    <d v="2021-11-22T00:00:00"/>
    <x v="0"/>
    <n v="159310"/>
    <s v="United States"/>
    <x v="0"/>
    <x v="0"/>
    <n v="77070"/>
    <x v="0"/>
    <x v="0"/>
    <s v="CHO-NUT-13000"/>
    <x v="2"/>
    <x v="19"/>
    <n v="4"/>
    <n v="9.9600000000000009"/>
    <n v="4"/>
    <n v="15"/>
    <x v="0"/>
    <s v="Lot's O' Nuts"/>
    <x v="1"/>
  </r>
  <r>
    <s v="US-2021-159310-CHO-FUD-51000"/>
    <d v="2021-11-07T00:00:00"/>
    <d v="2021-11-22T00:00:00"/>
    <x v="0"/>
    <n v="159310"/>
    <s v="United States"/>
    <x v="0"/>
    <x v="0"/>
    <n v="77070"/>
    <x v="0"/>
    <x v="0"/>
    <s v="CHO-FUD-51000"/>
    <x v="4"/>
    <x v="3"/>
    <n v="3"/>
    <n v="7.2"/>
    <n v="3.6"/>
    <n v="15"/>
    <x v="0"/>
    <s v="Lot's O' Nuts"/>
    <x v="1"/>
  </r>
  <r>
    <s v="US-2021-139640-CHO-SCR-58000"/>
    <d v="2021-11-07T00:00:00"/>
    <d v="2021-11-21T00:00:00"/>
    <x v="2"/>
    <n v="139640"/>
    <s v="United States"/>
    <x v="229"/>
    <x v="11"/>
    <n v="97206"/>
    <x v="0"/>
    <x v="3"/>
    <s v="CHO-SCR-58000"/>
    <x v="3"/>
    <x v="31"/>
    <n v="4"/>
    <n v="10"/>
    <n v="4.4000000000000004"/>
    <n v="14"/>
    <x v="0"/>
    <s v="Lot's O' Nuts"/>
    <x v="1"/>
  </r>
  <r>
    <s v="US-2021-139640-CHO-MIL-31000"/>
    <d v="2021-11-07T00:00:00"/>
    <d v="2021-11-21T00:00:00"/>
    <x v="2"/>
    <n v="139640"/>
    <s v="United States"/>
    <x v="229"/>
    <x v="11"/>
    <n v="97206"/>
    <x v="0"/>
    <x v="3"/>
    <s v="CHO-MIL-31000"/>
    <x v="0"/>
    <x v="23"/>
    <n v="5"/>
    <n v="10.55"/>
    <n v="5.7"/>
    <n v="14"/>
    <x v="0"/>
    <s v="Wicked Choccy's"/>
    <x v="0"/>
  </r>
  <r>
    <s v="US-2021-123498-CHO-MIL-31000"/>
    <d v="2021-11-07T00:00:00"/>
    <d v="2021-11-19T00:00:00"/>
    <x v="1"/>
    <n v="123498"/>
    <s v="United States"/>
    <x v="0"/>
    <x v="0"/>
    <n v="77041"/>
    <x v="0"/>
    <x v="0"/>
    <s v="CHO-MIL-31000"/>
    <x v="0"/>
    <x v="5"/>
    <n v="3"/>
    <n v="6.33"/>
    <n v="3.42"/>
    <n v="12"/>
    <x v="0"/>
    <s v="Wicked Choccy's"/>
    <x v="0"/>
  </r>
  <r>
    <s v="US-2021-123498-OTH-KAZ-38000"/>
    <d v="2021-11-07T00:00:00"/>
    <d v="2021-11-19T00:00:00"/>
    <x v="1"/>
    <n v="123498"/>
    <s v="United States"/>
    <x v="0"/>
    <x v="0"/>
    <n v="77041"/>
    <x v="1"/>
    <x v="0"/>
    <s v="OTH-KAZ-38000"/>
    <x v="6"/>
    <x v="5"/>
    <n v="3"/>
    <n v="0.75"/>
    <n v="9"/>
    <n v="12"/>
    <x v="0"/>
    <s v="The Other Factory"/>
    <x v="3"/>
  </r>
  <r>
    <s v="US-2021-126340-CHO-MIL-31000"/>
    <d v="2021-11-08T00:00:00"/>
    <d v="2021-11-24T00:00:00"/>
    <x v="0"/>
    <n v="126340"/>
    <s v="United States"/>
    <x v="234"/>
    <x v="4"/>
    <n v="96003"/>
    <x v="0"/>
    <x v="3"/>
    <s v="CHO-MIL-31000"/>
    <x v="0"/>
    <x v="5"/>
    <n v="3"/>
    <n v="6.33"/>
    <n v="3.42"/>
    <n v="16"/>
    <x v="0"/>
    <s v="Wicked Choccy's"/>
    <x v="0"/>
  </r>
  <r>
    <s v="US-2021-103219-CHO-NUT-13000"/>
    <d v="2021-11-09T00:00:00"/>
    <d v="2021-11-23T00:00:00"/>
    <x v="0"/>
    <n v="103219"/>
    <s v="United States"/>
    <x v="26"/>
    <x v="21"/>
    <n v="10035"/>
    <x v="0"/>
    <x v="1"/>
    <s v="CHO-NUT-13000"/>
    <x v="2"/>
    <x v="48"/>
    <n v="9"/>
    <n v="22.41"/>
    <n v="9"/>
    <n v="14"/>
    <x v="0"/>
    <s v="Lot's O' Nuts"/>
    <x v="1"/>
  </r>
  <r>
    <s v="US-2021-144666-CHO-SCR-58000"/>
    <d v="2021-11-09T00:00:00"/>
    <d v="2021-11-21T00:00:00"/>
    <x v="2"/>
    <n v="144666"/>
    <s v="United States"/>
    <x v="10"/>
    <x v="4"/>
    <n v="94110"/>
    <x v="0"/>
    <x v="3"/>
    <s v="CHO-SCR-58000"/>
    <x v="3"/>
    <x v="9"/>
    <n v="2"/>
    <n v="5"/>
    <n v="2.2000000000000002"/>
    <n v="12"/>
    <x v="0"/>
    <s v="Lot's O' Nuts"/>
    <x v="1"/>
  </r>
  <r>
    <s v="US-2021-144666-CHO-FUD-51000"/>
    <d v="2021-11-09T00:00:00"/>
    <d v="2021-11-21T00:00:00"/>
    <x v="2"/>
    <n v="144666"/>
    <s v="United States"/>
    <x v="10"/>
    <x v="4"/>
    <n v="94110"/>
    <x v="0"/>
    <x v="3"/>
    <s v="CHO-FUD-51000"/>
    <x v="4"/>
    <x v="26"/>
    <n v="7"/>
    <n v="16.8"/>
    <n v="8.4"/>
    <n v="12"/>
    <x v="0"/>
    <s v="Lot's O' Nuts"/>
    <x v="1"/>
  </r>
  <r>
    <s v="US-2021-158372-CHO-TRI-54000"/>
    <d v="2021-11-10T00:00:00"/>
    <d v="2021-11-26T00:00:00"/>
    <x v="0"/>
    <n v="158372"/>
    <s v="United States"/>
    <x v="25"/>
    <x v="4"/>
    <n v="92037"/>
    <x v="0"/>
    <x v="3"/>
    <s v="CHO-TRI-54000"/>
    <x v="1"/>
    <x v="1"/>
    <n v="2"/>
    <n v="4.9000000000000004"/>
    <n v="2.6"/>
    <n v="16"/>
    <x v="0"/>
    <s v="Wicked Choccy's"/>
    <x v="0"/>
  </r>
  <r>
    <s v="US-2021-158372-CHO-SCR-58000"/>
    <d v="2021-11-10T00:00:00"/>
    <d v="2021-11-26T00:00:00"/>
    <x v="0"/>
    <n v="158372"/>
    <s v="United States"/>
    <x v="25"/>
    <x v="4"/>
    <n v="92037"/>
    <x v="0"/>
    <x v="3"/>
    <s v="CHO-SCR-58000"/>
    <x v="3"/>
    <x v="17"/>
    <n v="5"/>
    <n v="12.5"/>
    <n v="5.5"/>
    <n v="16"/>
    <x v="0"/>
    <s v="Lot's O' Nuts"/>
    <x v="1"/>
  </r>
  <r>
    <s v="US-2021-158372-CHO-MIL-31000"/>
    <d v="2021-11-10T00:00:00"/>
    <d v="2021-11-26T00:00:00"/>
    <x v="0"/>
    <n v="158372"/>
    <s v="United States"/>
    <x v="25"/>
    <x v="4"/>
    <n v="92037"/>
    <x v="0"/>
    <x v="3"/>
    <s v="CHO-MIL-31000"/>
    <x v="0"/>
    <x v="35"/>
    <n v="8"/>
    <n v="16.88"/>
    <n v="9.1199999999999992"/>
    <n v="16"/>
    <x v="0"/>
    <s v="Wicked Choccy's"/>
    <x v="0"/>
  </r>
  <r>
    <s v="US-2021-158372-CHO-NUT-13000"/>
    <d v="2021-11-10T00:00:00"/>
    <d v="2021-11-26T00:00:00"/>
    <x v="0"/>
    <n v="158372"/>
    <s v="United States"/>
    <x v="25"/>
    <x v="4"/>
    <n v="92037"/>
    <x v="0"/>
    <x v="3"/>
    <s v="CHO-NUT-13000"/>
    <x v="2"/>
    <x v="33"/>
    <n v="8"/>
    <n v="19.920000000000002"/>
    <n v="8"/>
    <n v="16"/>
    <x v="0"/>
    <s v="Lot's O' Nuts"/>
    <x v="1"/>
  </r>
  <r>
    <s v="US-2021-158372-CHO-FUD-51000"/>
    <d v="2021-11-10T00:00:00"/>
    <d v="2021-11-26T00:00:00"/>
    <x v="0"/>
    <n v="158372"/>
    <s v="United States"/>
    <x v="25"/>
    <x v="4"/>
    <n v="92037"/>
    <x v="0"/>
    <x v="3"/>
    <s v="CHO-FUD-51000"/>
    <x v="4"/>
    <x v="44"/>
    <n v="8"/>
    <n v="19.2"/>
    <n v="9.6"/>
    <n v="16"/>
    <x v="0"/>
    <s v="Lot's O' Nuts"/>
    <x v="1"/>
  </r>
  <r>
    <s v="US-2021-121006-CHO-MIL-31000"/>
    <d v="2021-11-10T00:00:00"/>
    <d v="2021-11-26T00:00:00"/>
    <x v="0"/>
    <n v="121006"/>
    <s v="United States"/>
    <x v="123"/>
    <x v="15"/>
    <n v="48640"/>
    <x v="0"/>
    <x v="0"/>
    <s v="CHO-MIL-31000"/>
    <x v="0"/>
    <x v="5"/>
    <n v="3"/>
    <n v="6.33"/>
    <n v="3.42"/>
    <n v="16"/>
    <x v="0"/>
    <s v="Wicked Choccy's"/>
    <x v="0"/>
  </r>
  <r>
    <s v="US-2021-121006-CHO-TRI-54000"/>
    <d v="2021-11-10T00:00:00"/>
    <d v="2021-11-26T00:00:00"/>
    <x v="0"/>
    <n v="121006"/>
    <s v="United States"/>
    <x v="123"/>
    <x v="15"/>
    <n v="48640"/>
    <x v="0"/>
    <x v="0"/>
    <s v="CHO-TRI-54000"/>
    <x v="1"/>
    <x v="1"/>
    <n v="2"/>
    <n v="4.9000000000000004"/>
    <n v="2.6"/>
    <n v="16"/>
    <x v="0"/>
    <s v="Wicked Choccy's"/>
    <x v="0"/>
  </r>
  <r>
    <s v="US-2021-121006-CHO-SCR-58000"/>
    <d v="2021-11-10T00:00:00"/>
    <d v="2021-11-26T00:00:00"/>
    <x v="0"/>
    <n v="121006"/>
    <s v="United States"/>
    <x v="123"/>
    <x v="15"/>
    <n v="48640"/>
    <x v="0"/>
    <x v="0"/>
    <s v="CHO-SCR-58000"/>
    <x v="3"/>
    <x v="3"/>
    <n v="3"/>
    <n v="7.5"/>
    <n v="3.3"/>
    <n v="16"/>
    <x v="0"/>
    <s v="Lot's O' Nuts"/>
    <x v="1"/>
  </r>
  <r>
    <s v="US-2021-121006-CHO-FUD-51000"/>
    <d v="2021-11-10T00:00:00"/>
    <d v="2021-11-26T00:00:00"/>
    <x v="0"/>
    <n v="121006"/>
    <s v="United States"/>
    <x v="123"/>
    <x v="15"/>
    <n v="48640"/>
    <x v="0"/>
    <x v="0"/>
    <s v="CHO-FUD-51000"/>
    <x v="4"/>
    <x v="3"/>
    <n v="3"/>
    <n v="7.2"/>
    <n v="3.6"/>
    <n v="16"/>
    <x v="0"/>
    <s v="Lot's O' Nuts"/>
    <x v="1"/>
  </r>
  <r>
    <s v="US-2021-121006-CHO-NUT-13000"/>
    <d v="2021-11-10T00:00:00"/>
    <d v="2021-11-26T00:00:00"/>
    <x v="0"/>
    <n v="121006"/>
    <s v="United States"/>
    <x v="123"/>
    <x v="15"/>
    <n v="48640"/>
    <x v="0"/>
    <x v="0"/>
    <s v="CHO-NUT-13000"/>
    <x v="2"/>
    <x v="2"/>
    <n v="3"/>
    <n v="7.47"/>
    <n v="3"/>
    <n v="16"/>
    <x v="0"/>
    <s v="Lot's O' Nuts"/>
    <x v="1"/>
  </r>
  <r>
    <s v="US-2021-105270-CHO-TRI-54000"/>
    <d v="2021-11-11T00:00:00"/>
    <d v="2021-11-28T00:00:00"/>
    <x v="0"/>
    <n v="105270"/>
    <s v="United States"/>
    <x v="4"/>
    <x v="4"/>
    <n v="90008"/>
    <x v="0"/>
    <x v="3"/>
    <s v="CHO-TRI-54000"/>
    <x v="1"/>
    <x v="28"/>
    <n v="1"/>
    <n v="2.4500000000000002"/>
    <n v="1.3"/>
    <n v="17"/>
    <x v="0"/>
    <s v="Wicked Choccy's"/>
    <x v="0"/>
  </r>
  <r>
    <s v="US-2021-105270-CHO-NUT-13000"/>
    <d v="2021-11-11T00:00:00"/>
    <d v="2021-11-28T00:00:00"/>
    <x v="0"/>
    <n v="105270"/>
    <s v="United States"/>
    <x v="4"/>
    <x v="4"/>
    <n v="90008"/>
    <x v="0"/>
    <x v="3"/>
    <s v="CHO-NUT-13000"/>
    <x v="2"/>
    <x v="2"/>
    <n v="3"/>
    <n v="7.47"/>
    <n v="3"/>
    <n v="17"/>
    <x v="0"/>
    <s v="Lot's O' Nuts"/>
    <x v="1"/>
  </r>
  <r>
    <s v="US-2021-140914-CHO-FUD-51000"/>
    <d v="2021-11-11T00:00:00"/>
    <d v="2021-11-25T00:00:00"/>
    <x v="0"/>
    <n v="140914"/>
    <s v="United States"/>
    <x v="40"/>
    <x v="1"/>
    <n v="60653"/>
    <x v="0"/>
    <x v="0"/>
    <s v="CHO-FUD-51000"/>
    <x v="4"/>
    <x v="31"/>
    <n v="4"/>
    <n v="9.6"/>
    <n v="4.8"/>
    <n v="14"/>
    <x v="0"/>
    <s v="Lot's O' Nuts"/>
    <x v="1"/>
  </r>
  <r>
    <s v="US-2021-140914-CHO-MIL-31000"/>
    <d v="2021-11-11T00:00:00"/>
    <d v="2021-11-25T00:00:00"/>
    <x v="0"/>
    <n v="140914"/>
    <s v="United States"/>
    <x v="40"/>
    <x v="1"/>
    <n v="60653"/>
    <x v="0"/>
    <x v="0"/>
    <s v="CHO-MIL-31000"/>
    <x v="0"/>
    <x v="0"/>
    <n v="2"/>
    <n v="4.22"/>
    <n v="2.2799999999999998"/>
    <n v="14"/>
    <x v="0"/>
    <s v="Wicked Choccy's"/>
    <x v="0"/>
  </r>
  <r>
    <s v="US-2021-165309-CHO-FUD-51000"/>
    <d v="2021-11-11T00:00:00"/>
    <d v="2021-11-25T00:00:00"/>
    <x v="0"/>
    <n v="165309"/>
    <s v="United States"/>
    <x v="0"/>
    <x v="0"/>
    <n v="77095"/>
    <x v="0"/>
    <x v="0"/>
    <s v="CHO-FUD-51000"/>
    <x v="4"/>
    <x v="3"/>
    <n v="3"/>
    <n v="7.2"/>
    <n v="3.6"/>
    <n v="14"/>
    <x v="0"/>
    <s v="Lot's O' Nuts"/>
    <x v="1"/>
  </r>
  <r>
    <s v="US-2021-165309-CHO-SCR-58000"/>
    <d v="2021-11-11T00:00:00"/>
    <d v="2021-11-25T00:00:00"/>
    <x v="0"/>
    <n v="165309"/>
    <s v="United States"/>
    <x v="0"/>
    <x v="0"/>
    <n v="77095"/>
    <x v="0"/>
    <x v="0"/>
    <s v="CHO-SCR-58000"/>
    <x v="3"/>
    <x v="25"/>
    <n v="1"/>
    <n v="2.5"/>
    <n v="1.1000000000000001"/>
    <n v="14"/>
    <x v="0"/>
    <s v="Lot's O' Nuts"/>
    <x v="1"/>
  </r>
  <r>
    <s v="US-2021-165309-CHO-TRI-54000"/>
    <d v="2021-11-11T00:00:00"/>
    <d v="2021-11-25T00:00:00"/>
    <x v="0"/>
    <n v="165309"/>
    <s v="United States"/>
    <x v="0"/>
    <x v="0"/>
    <n v="77095"/>
    <x v="0"/>
    <x v="0"/>
    <s v="CHO-TRI-54000"/>
    <x v="1"/>
    <x v="50"/>
    <n v="8"/>
    <n v="19.600000000000001"/>
    <n v="10.4"/>
    <n v="14"/>
    <x v="0"/>
    <s v="Wicked Choccy's"/>
    <x v="0"/>
  </r>
  <r>
    <s v="US-2021-165309-CHO-NUT-13000"/>
    <d v="2021-11-11T00:00:00"/>
    <d v="2021-11-25T00:00:00"/>
    <x v="0"/>
    <n v="165309"/>
    <s v="United States"/>
    <x v="0"/>
    <x v="0"/>
    <n v="77095"/>
    <x v="0"/>
    <x v="0"/>
    <s v="CHO-NUT-13000"/>
    <x v="2"/>
    <x v="7"/>
    <n v="2"/>
    <n v="4.9800000000000004"/>
    <n v="2"/>
    <n v="14"/>
    <x v="0"/>
    <s v="Lot's O' Nuts"/>
    <x v="1"/>
  </r>
  <r>
    <s v="US-2021-143287-CHO-MIL-31000"/>
    <d v="2021-11-11T00:00:00"/>
    <d v="2021-11-27T00:00:00"/>
    <x v="0"/>
    <n v="143287"/>
    <s v="United States"/>
    <x v="159"/>
    <x v="21"/>
    <n v="10801"/>
    <x v="0"/>
    <x v="1"/>
    <s v="CHO-MIL-31000"/>
    <x v="0"/>
    <x v="23"/>
    <n v="5"/>
    <n v="10.55"/>
    <n v="5.7"/>
    <n v="16"/>
    <x v="0"/>
    <s v="Wicked Choccy's"/>
    <x v="0"/>
  </r>
  <r>
    <s v="US-2021-140732-CHO-TRI-54000"/>
    <d v="2021-11-11T00:00:00"/>
    <d v="2021-11-23T00:00:00"/>
    <x v="2"/>
    <n v="140732"/>
    <s v="United States"/>
    <x v="4"/>
    <x v="4"/>
    <n v="90004"/>
    <x v="0"/>
    <x v="3"/>
    <s v="CHO-TRI-54000"/>
    <x v="1"/>
    <x v="1"/>
    <n v="2"/>
    <n v="4.9000000000000004"/>
    <n v="2.6"/>
    <n v="12"/>
    <x v="0"/>
    <s v="Wicked Choccy's"/>
    <x v="0"/>
  </r>
  <r>
    <s v="US-2021-140732-CHO-SCR-58000"/>
    <d v="2021-11-11T00:00:00"/>
    <d v="2021-11-23T00:00:00"/>
    <x v="2"/>
    <n v="140732"/>
    <s v="United States"/>
    <x v="4"/>
    <x v="4"/>
    <n v="90004"/>
    <x v="0"/>
    <x v="3"/>
    <s v="CHO-SCR-58000"/>
    <x v="3"/>
    <x v="31"/>
    <n v="4"/>
    <n v="10"/>
    <n v="4.4000000000000004"/>
    <n v="12"/>
    <x v="0"/>
    <s v="Lot's O' Nuts"/>
    <x v="1"/>
  </r>
  <r>
    <s v="US-2021-128524-CHO-SCR-58000"/>
    <d v="2021-11-11T00:00:00"/>
    <d v="2021-11-23T00:00:00"/>
    <x v="1"/>
    <n v="128524"/>
    <s v="United States"/>
    <x v="31"/>
    <x v="23"/>
    <n v="98115"/>
    <x v="0"/>
    <x v="3"/>
    <s v="CHO-SCR-58000"/>
    <x v="3"/>
    <x v="25"/>
    <n v="1"/>
    <n v="2.5"/>
    <n v="1.1000000000000001"/>
    <n v="12"/>
    <x v="0"/>
    <s v="Lot's O' Nuts"/>
    <x v="1"/>
  </r>
  <r>
    <s v="US-2021-128524-CHO-NUT-13000"/>
    <d v="2021-11-11T00:00:00"/>
    <d v="2021-11-23T00:00:00"/>
    <x v="1"/>
    <n v="128524"/>
    <s v="United States"/>
    <x v="31"/>
    <x v="23"/>
    <n v="98115"/>
    <x v="0"/>
    <x v="3"/>
    <s v="CHO-NUT-13000"/>
    <x v="2"/>
    <x v="7"/>
    <n v="2"/>
    <n v="4.9800000000000004"/>
    <n v="2"/>
    <n v="12"/>
    <x v="0"/>
    <s v="Lot's O' Nuts"/>
    <x v="1"/>
  </r>
  <r>
    <s v="US-2021-128524-CHO-TRI-54000"/>
    <d v="2021-11-11T00:00:00"/>
    <d v="2021-11-23T00:00:00"/>
    <x v="1"/>
    <n v="128524"/>
    <s v="United States"/>
    <x v="31"/>
    <x v="23"/>
    <n v="98115"/>
    <x v="0"/>
    <x v="3"/>
    <s v="CHO-TRI-54000"/>
    <x v="1"/>
    <x v="10"/>
    <n v="7"/>
    <n v="17.149999999999999"/>
    <n v="9.1"/>
    <n v="12"/>
    <x v="0"/>
    <s v="Wicked Choccy's"/>
    <x v="0"/>
  </r>
  <r>
    <s v="US-2021-105893-CHO-NUT-13000"/>
    <d v="2021-11-11T00:00:00"/>
    <d v="2021-11-28T00:00:00"/>
    <x v="0"/>
    <n v="105893"/>
    <s v="United States"/>
    <x v="235"/>
    <x v="22"/>
    <n v="53711"/>
    <x v="0"/>
    <x v="0"/>
    <s v="CHO-NUT-13000"/>
    <x v="2"/>
    <x v="15"/>
    <n v="6"/>
    <n v="14.94"/>
    <n v="6"/>
    <n v="17"/>
    <x v="0"/>
    <s v="Lot's O' Nuts"/>
    <x v="1"/>
  </r>
  <r>
    <s v="US-2021-155796-CHO-TRI-54000"/>
    <d v="2021-11-11T00:00:00"/>
    <d v="2021-11-25T00:00:00"/>
    <x v="2"/>
    <n v="155796"/>
    <s v="United States"/>
    <x v="236"/>
    <x v="2"/>
    <n v="19601"/>
    <x v="0"/>
    <x v="1"/>
    <s v="CHO-TRI-54000"/>
    <x v="1"/>
    <x v="24"/>
    <n v="4"/>
    <n v="9.8000000000000007"/>
    <n v="5.2"/>
    <n v="14"/>
    <x v="0"/>
    <s v="Wicked Choccy's"/>
    <x v="0"/>
  </r>
  <r>
    <s v="US-2021-155796-CHO-SCR-58000"/>
    <d v="2021-11-11T00:00:00"/>
    <d v="2021-11-25T00:00:00"/>
    <x v="2"/>
    <n v="155796"/>
    <s v="United States"/>
    <x v="236"/>
    <x v="2"/>
    <n v="19601"/>
    <x v="0"/>
    <x v="1"/>
    <s v="CHO-SCR-58000"/>
    <x v="3"/>
    <x v="9"/>
    <n v="2"/>
    <n v="5"/>
    <n v="2.2000000000000002"/>
    <n v="14"/>
    <x v="0"/>
    <s v="Lot's O' Nuts"/>
    <x v="1"/>
  </r>
  <r>
    <s v="US-2021-163419-CHO-NUT-13000"/>
    <d v="2021-11-11T00:00:00"/>
    <d v="2021-11-24T00:00:00"/>
    <x v="2"/>
    <n v="163419"/>
    <s v="United States"/>
    <x v="106"/>
    <x v="27"/>
    <n v="80027"/>
    <x v="0"/>
    <x v="3"/>
    <s v="CHO-NUT-13000"/>
    <x v="2"/>
    <x v="13"/>
    <n v="5"/>
    <n v="12.45"/>
    <n v="5"/>
    <n v="13"/>
    <x v="0"/>
    <s v="Lot's O' Nuts"/>
    <x v="1"/>
  </r>
  <r>
    <s v="US-2021-163419-CHO-FUD-51000"/>
    <d v="2021-11-11T00:00:00"/>
    <d v="2021-11-24T00:00:00"/>
    <x v="2"/>
    <n v="163419"/>
    <s v="United States"/>
    <x v="106"/>
    <x v="27"/>
    <n v="80027"/>
    <x v="0"/>
    <x v="3"/>
    <s v="CHO-FUD-51000"/>
    <x v="4"/>
    <x v="25"/>
    <n v="1"/>
    <n v="2.4"/>
    <n v="1.2"/>
    <n v="13"/>
    <x v="0"/>
    <s v="Lot's O' Nuts"/>
    <x v="1"/>
  </r>
  <r>
    <s v="US-2021-163419-CHO-SCR-58000"/>
    <d v="2021-11-11T00:00:00"/>
    <d v="2021-11-24T00:00:00"/>
    <x v="2"/>
    <n v="163419"/>
    <s v="United States"/>
    <x v="106"/>
    <x v="27"/>
    <n v="80027"/>
    <x v="0"/>
    <x v="3"/>
    <s v="CHO-SCR-58000"/>
    <x v="3"/>
    <x v="9"/>
    <n v="2"/>
    <n v="5"/>
    <n v="2.2000000000000002"/>
    <n v="13"/>
    <x v="0"/>
    <s v="Lot's O' Nuts"/>
    <x v="1"/>
  </r>
  <r>
    <s v="US-2021-159618-CHO-TRI-54000"/>
    <d v="2021-11-12T00:00:00"/>
    <d v="2021-11-26T00:00:00"/>
    <x v="0"/>
    <n v="159618"/>
    <s v="United States"/>
    <x v="0"/>
    <x v="0"/>
    <n v="77036"/>
    <x v="0"/>
    <x v="0"/>
    <s v="CHO-TRI-54000"/>
    <x v="1"/>
    <x v="28"/>
    <n v="1"/>
    <n v="2.4500000000000002"/>
    <n v="1.3"/>
    <n v="14"/>
    <x v="0"/>
    <s v="Wicked Choccy's"/>
    <x v="0"/>
  </r>
  <r>
    <s v="US-2021-159618-CHO-MIL-31000"/>
    <d v="2021-11-12T00:00:00"/>
    <d v="2021-11-26T00:00:00"/>
    <x v="0"/>
    <n v="159618"/>
    <s v="United States"/>
    <x v="0"/>
    <x v="0"/>
    <n v="77036"/>
    <x v="0"/>
    <x v="0"/>
    <s v="CHO-MIL-31000"/>
    <x v="0"/>
    <x v="11"/>
    <n v="1"/>
    <n v="2.11"/>
    <n v="1.1399999999999999"/>
    <n v="14"/>
    <x v="0"/>
    <s v="Wicked Choccy's"/>
    <x v="0"/>
  </r>
  <r>
    <s v="US-2021-159618-CHO-NUT-13000"/>
    <d v="2021-11-12T00:00:00"/>
    <d v="2021-11-26T00:00:00"/>
    <x v="0"/>
    <n v="159618"/>
    <s v="United States"/>
    <x v="0"/>
    <x v="0"/>
    <n v="77036"/>
    <x v="0"/>
    <x v="0"/>
    <s v="CHO-NUT-13000"/>
    <x v="2"/>
    <x v="47"/>
    <n v="7"/>
    <n v="17.43"/>
    <n v="7"/>
    <n v="14"/>
    <x v="0"/>
    <s v="Lot's O' Nuts"/>
    <x v="1"/>
  </r>
  <r>
    <s v="US-2021-159618-CHO-FUD-51000"/>
    <d v="2021-11-12T00:00:00"/>
    <d v="2021-11-26T00:00:00"/>
    <x v="0"/>
    <n v="159618"/>
    <s v="United States"/>
    <x v="0"/>
    <x v="0"/>
    <n v="77036"/>
    <x v="0"/>
    <x v="0"/>
    <s v="CHO-FUD-51000"/>
    <x v="4"/>
    <x v="14"/>
    <n v="6"/>
    <n v="14.4"/>
    <n v="7.2"/>
    <n v="14"/>
    <x v="0"/>
    <s v="Lot's O' Nuts"/>
    <x v="1"/>
  </r>
  <r>
    <s v="US-2021-164910-CHO-FUD-51000"/>
    <d v="2021-11-12T00:00:00"/>
    <d v="2021-11-27T00:00:00"/>
    <x v="2"/>
    <n v="164910"/>
    <s v="United States"/>
    <x v="69"/>
    <x v="26"/>
    <n v="28806"/>
    <x v="0"/>
    <x v="2"/>
    <s v="CHO-FUD-51000"/>
    <x v="4"/>
    <x v="3"/>
    <n v="3"/>
    <n v="7.2"/>
    <n v="3.6"/>
    <n v="15"/>
    <x v="0"/>
    <s v="Lot's O' Nuts"/>
    <x v="1"/>
  </r>
  <r>
    <s v="US-2021-122609-CHO-MIL-31000"/>
    <d v="2021-11-12T00:00:00"/>
    <d v="2021-11-28T00:00:00"/>
    <x v="0"/>
    <n v="122609"/>
    <s v="United States"/>
    <x v="237"/>
    <x v="0"/>
    <n v="75007"/>
    <x v="0"/>
    <x v="0"/>
    <s v="CHO-MIL-31000"/>
    <x v="0"/>
    <x v="5"/>
    <n v="3"/>
    <n v="6.33"/>
    <n v="3.42"/>
    <n v="16"/>
    <x v="0"/>
    <s v="Wicked Choccy's"/>
    <x v="0"/>
  </r>
  <r>
    <s v="US-2021-122609-CHO-TRI-54000"/>
    <d v="2021-11-12T00:00:00"/>
    <d v="2021-11-28T00:00:00"/>
    <x v="0"/>
    <n v="122609"/>
    <s v="United States"/>
    <x v="237"/>
    <x v="0"/>
    <n v="75007"/>
    <x v="0"/>
    <x v="0"/>
    <s v="CHO-TRI-54000"/>
    <x v="1"/>
    <x v="1"/>
    <n v="2"/>
    <n v="4.9000000000000004"/>
    <n v="2.6"/>
    <n v="16"/>
    <x v="0"/>
    <s v="Wicked Choccy's"/>
    <x v="0"/>
  </r>
  <r>
    <s v="US-2021-151295-CHO-FUD-51000"/>
    <d v="2021-11-12T00:00:00"/>
    <d v="2021-11-26T00:00:00"/>
    <x v="0"/>
    <n v="151295"/>
    <s v="United States"/>
    <x v="4"/>
    <x v="4"/>
    <n v="90045"/>
    <x v="0"/>
    <x v="3"/>
    <s v="CHO-FUD-51000"/>
    <x v="4"/>
    <x v="3"/>
    <n v="3"/>
    <n v="7.2"/>
    <n v="3.6"/>
    <n v="14"/>
    <x v="0"/>
    <s v="Lot's O' Nuts"/>
    <x v="1"/>
  </r>
  <r>
    <s v="US-2021-151078-CHO-MIL-31000"/>
    <d v="2021-11-12T00:00:00"/>
    <d v="2021-11-22T00:00:00"/>
    <x v="3"/>
    <n v="151078"/>
    <s v="United States"/>
    <x v="109"/>
    <x v="0"/>
    <n v="78207"/>
    <x v="0"/>
    <x v="0"/>
    <s v="CHO-MIL-31000"/>
    <x v="0"/>
    <x v="8"/>
    <n v="4"/>
    <n v="8.44"/>
    <n v="4.5599999999999996"/>
    <n v="10"/>
    <x v="0"/>
    <s v="Wicked Choccy's"/>
    <x v="0"/>
  </r>
  <r>
    <s v="US-2021-161634-CHO-NUT-13000"/>
    <d v="2021-11-14T00:00:00"/>
    <d v="2021-11-30T00:00:00"/>
    <x v="0"/>
    <n v="161634"/>
    <s v="United States"/>
    <x v="34"/>
    <x v="6"/>
    <n v="23320"/>
    <x v="0"/>
    <x v="2"/>
    <s v="CHO-NUT-13000"/>
    <x v="2"/>
    <x v="13"/>
    <n v="5"/>
    <n v="12.45"/>
    <n v="5"/>
    <n v="16"/>
    <x v="0"/>
    <s v="Lot's O' Nuts"/>
    <x v="1"/>
  </r>
  <r>
    <s v="US-2021-151554-OTH-GUM-21000"/>
    <d v="2021-11-14T00:00:00"/>
    <d v="2021-11-25T00:00:00"/>
    <x v="1"/>
    <n v="151554"/>
    <s v="United States"/>
    <x v="211"/>
    <x v="0"/>
    <n v="77506"/>
    <x v="1"/>
    <x v="0"/>
    <s v="OTH-GUM-21000"/>
    <x v="5"/>
    <x v="16"/>
    <n v="4"/>
    <n v="2.6"/>
    <n v="2.4"/>
    <n v="11"/>
    <x v="0"/>
    <s v="Secret Factory"/>
    <x v="2"/>
  </r>
  <r>
    <s v="US-2021-162362-CHO-MIL-31000"/>
    <d v="2021-11-14T00:00:00"/>
    <d v="2021-11-28T00:00:00"/>
    <x v="0"/>
    <n v="162362"/>
    <s v="United States"/>
    <x v="123"/>
    <x v="15"/>
    <n v="48640"/>
    <x v="0"/>
    <x v="0"/>
    <s v="CHO-MIL-31000"/>
    <x v="0"/>
    <x v="8"/>
    <n v="4"/>
    <n v="8.44"/>
    <n v="4.5599999999999996"/>
    <n v="14"/>
    <x v="0"/>
    <s v="Wicked Choccy's"/>
    <x v="0"/>
  </r>
  <r>
    <s v="US-2021-162362-CHO-SCR-58000"/>
    <d v="2021-11-14T00:00:00"/>
    <d v="2021-11-28T00:00:00"/>
    <x v="0"/>
    <n v="162362"/>
    <s v="United States"/>
    <x v="123"/>
    <x v="15"/>
    <n v="48640"/>
    <x v="0"/>
    <x v="0"/>
    <s v="CHO-SCR-58000"/>
    <x v="3"/>
    <x v="3"/>
    <n v="3"/>
    <n v="7.5"/>
    <n v="3.3"/>
    <n v="14"/>
    <x v="0"/>
    <s v="Lot's O' Nuts"/>
    <x v="1"/>
  </r>
  <r>
    <s v="US-2021-125556-CHO-MIL-31000"/>
    <d v="2021-11-14T00:00:00"/>
    <d v="2021-11-26T00:00:00"/>
    <x v="2"/>
    <n v="125556"/>
    <s v="United States"/>
    <x v="172"/>
    <x v="39"/>
    <n v="6824"/>
    <x v="0"/>
    <x v="1"/>
    <s v="CHO-MIL-31000"/>
    <x v="0"/>
    <x v="66"/>
    <n v="10"/>
    <n v="21.1"/>
    <n v="11.4"/>
    <n v="12"/>
    <x v="0"/>
    <s v="Wicked Choccy's"/>
    <x v="0"/>
  </r>
  <r>
    <s v="US-2021-125556-CHO-TRI-54000"/>
    <d v="2021-11-14T00:00:00"/>
    <d v="2021-11-26T00:00:00"/>
    <x v="2"/>
    <n v="125556"/>
    <s v="United States"/>
    <x v="172"/>
    <x v="39"/>
    <n v="6824"/>
    <x v="0"/>
    <x v="1"/>
    <s v="CHO-TRI-54000"/>
    <x v="1"/>
    <x v="10"/>
    <n v="7"/>
    <n v="17.149999999999999"/>
    <n v="9.1"/>
    <n v="12"/>
    <x v="0"/>
    <s v="Wicked Choccy's"/>
    <x v="0"/>
  </r>
  <r>
    <s v="US-2021-166989-CHO-FUD-51000"/>
    <d v="2021-11-14T00:00:00"/>
    <d v="2021-11-28T00:00:00"/>
    <x v="0"/>
    <n v="166989"/>
    <s v="United States"/>
    <x v="26"/>
    <x v="21"/>
    <n v="10011"/>
    <x v="0"/>
    <x v="1"/>
    <s v="CHO-FUD-51000"/>
    <x v="4"/>
    <x v="9"/>
    <n v="2"/>
    <n v="4.8"/>
    <n v="2.4"/>
    <n v="14"/>
    <x v="0"/>
    <s v="Lot's O' Nuts"/>
    <x v="1"/>
  </r>
  <r>
    <s v="US-2021-166989-CHO-TRI-54000"/>
    <d v="2021-11-14T00:00:00"/>
    <d v="2021-11-28T00:00:00"/>
    <x v="0"/>
    <n v="166989"/>
    <s v="United States"/>
    <x v="26"/>
    <x v="21"/>
    <n v="10011"/>
    <x v="0"/>
    <x v="1"/>
    <s v="CHO-TRI-54000"/>
    <x v="1"/>
    <x v="1"/>
    <n v="2"/>
    <n v="4.9000000000000004"/>
    <n v="2.6"/>
    <n v="14"/>
    <x v="0"/>
    <s v="Wicked Choccy's"/>
    <x v="0"/>
  </r>
  <r>
    <s v="US-2021-116407-CHO-NUT-13000"/>
    <d v="2021-11-15T00:00:00"/>
    <d v="2021-12-01T00:00:00"/>
    <x v="0"/>
    <n v="116407"/>
    <s v="United States"/>
    <x v="238"/>
    <x v="14"/>
    <n v="37604"/>
    <x v="0"/>
    <x v="2"/>
    <s v="CHO-NUT-13000"/>
    <x v="2"/>
    <x v="7"/>
    <n v="2"/>
    <n v="4.9800000000000004"/>
    <n v="2"/>
    <n v="16"/>
    <x v="0"/>
    <s v="Lot's O' Nuts"/>
    <x v="1"/>
  </r>
  <r>
    <s v="US-2021-116407-CHO-SCR-58000"/>
    <d v="2021-11-15T00:00:00"/>
    <d v="2021-12-01T00:00:00"/>
    <x v="0"/>
    <n v="116407"/>
    <s v="United States"/>
    <x v="238"/>
    <x v="14"/>
    <n v="37604"/>
    <x v="0"/>
    <x v="2"/>
    <s v="CHO-SCR-58000"/>
    <x v="3"/>
    <x v="3"/>
    <n v="3"/>
    <n v="7.5"/>
    <n v="3.3"/>
    <n v="16"/>
    <x v="0"/>
    <s v="Lot's O' Nuts"/>
    <x v="1"/>
  </r>
  <r>
    <s v="US-2021-128888-CHO-TRI-54000"/>
    <d v="2021-11-15T00:00:00"/>
    <d v="2021-12-02T00:00:00"/>
    <x v="0"/>
    <n v="128888"/>
    <s v="United States"/>
    <x v="0"/>
    <x v="0"/>
    <n v="77095"/>
    <x v="0"/>
    <x v="0"/>
    <s v="CHO-TRI-54000"/>
    <x v="1"/>
    <x v="51"/>
    <n v="9"/>
    <n v="22.05"/>
    <n v="11.7"/>
    <n v="17"/>
    <x v="0"/>
    <s v="Wicked Choccy's"/>
    <x v="0"/>
  </r>
  <r>
    <s v="US-2021-128622-CHO-MIL-31000"/>
    <d v="2021-11-15T00:00:00"/>
    <d v="2021-11-27T00:00:00"/>
    <x v="2"/>
    <n v="128622"/>
    <s v="United States"/>
    <x v="10"/>
    <x v="4"/>
    <n v="94110"/>
    <x v="0"/>
    <x v="3"/>
    <s v="CHO-MIL-31000"/>
    <x v="0"/>
    <x v="5"/>
    <n v="3"/>
    <n v="6.33"/>
    <n v="3.42"/>
    <n v="12"/>
    <x v="0"/>
    <s v="Wicked Choccy's"/>
    <x v="0"/>
  </r>
  <r>
    <s v="US-2021-127558-CHO-TRI-54000"/>
    <d v="2021-11-15T00:00:00"/>
    <d v="2021-11-28T00:00:00"/>
    <x v="1"/>
    <n v="127558"/>
    <s v="United States"/>
    <x v="4"/>
    <x v="4"/>
    <n v="90008"/>
    <x v="0"/>
    <x v="3"/>
    <s v="CHO-TRI-54000"/>
    <x v="1"/>
    <x v="4"/>
    <n v="3"/>
    <n v="7.35"/>
    <n v="3.9"/>
    <n v="13"/>
    <x v="0"/>
    <s v="Wicked Choccy's"/>
    <x v="0"/>
  </r>
  <r>
    <s v="US-2021-127558-CHO-FUD-51000"/>
    <d v="2021-11-15T00:00:00"/>
    <d v="2021-11-28T00:00:00"/>
    <x v="1"/>
    <n v="127558"/>
    <s v="United States"/>
    <x v="4"/>
    <x v="4"/>
    <n v="90008"/>
    <x v="0"/>
    <x v="3"/>
    <s v="CHO-FUD-51000"/>
    <x v="4"/>
    <x v="9"/>
    <n v="2"/>
    <n v="4.8"/>
    <n v="2.4"/>
    <n v="13"/>
    <x v="0"/>
    <s v="Lot's O' Nuts"/>
    <x v="1"/>
  </r>
  <r>
    <s v="US-2021-139500-CHO-SCR-58000"/>
    <d v="2021-11-16T00:00:00"/>
    <d v="2021-11-30T00:00:00"/>
    <x v="0"/>
    <n v="139500"/>
    <s v="United States"/>
    <x v="84"/>
    <x v="1"/>
    <n v="62521"/>
    <x v="0"/>
    <x v="0"/>
    <s v="CHO-SCR-58000"/>
    <x v="3"/>
    <x v="9"/>
    <n v="2"/>
    <n v="5"/>
    <n v="2.2000000000000002"/>
    <n v="14"/>
    <x v="0"/>
    <s v="Lot's O' Nuts"/>
    <x v="1"/>
  </r>
  <r>
    <s v="US-2021-160066-CHO-FUD-51000"/>
    <d v="2021-11-16T00:00:00"/>
    <d v="2021-12-02T00:00:00"/>
    <x v="0"/>
    <n v="160066"/>
    <s v="United States"/>
    <x v="58"/>
    <x v="4"/>
    <n v="92646"/>
    <x v="0"/>
    <x v="3"/>
    <s v="CHO-FUD-51000"/>
    <x v="4"/>
    <x v="9"/>
    <n v="2"/>
    <n v="4.8"/>
    <n v="2.4"/>
    <n v="16"/>
    <x v="0"/>
    <s v="Lot's O' Nuts"/>
    <x v="1"/>
  </r>
  <r>
    <s v="US-2021-119144-CHO-SCR-58000"/>
    <d v="2021-11-16T00:00:00"/>
    <d v="2021-11-28T00:00:00"/>
    <x v="1"/>
    <n v="119144"/>
    <s v="United States"/>
    <x v="4"/>
    <x v="4"/>
    <n v="90008"/>
    <x v="0"/>
    <x v="3"/>
    <s v="CHO-SCR-58000"/>
    <x v="3"/>
    <x v="3"/>
    <n v="3"/>
    <n v="7.5"/>
    <n v="3.3"/>
    <n v="12"/>
    <x v="0"/>
    <s v="Lot's O' Nuts"/>
    <x v="1"/>
  </r>
  <r>
    <s v="US-2021-119144-CHO-NUT-13000"/>
    <d v="2021-11-16T00:00:00"/>
    <d v="2021-11-28T00:00:00"/>
    <x v="1"/>
    <n v="119144"/>
    <s v="United States"/>
    <x v="4"/>
    <x v="4"/>
    <n v="90008"/>
    <x v="0"/>
    <x v="3"/>
    <s v="CHO-NUT-13000"/>
    <x v="2"/>
    <x v="2"/>
    <n v="3"/>
    <n v="7.47"/>
    <n v="3"/>
    <n v="12"/>
    <x v="0"/>
    <s v="Lot's O' Nuts"/>
    <x v="1"/>
  </r>
  <r>
    <s v="US-2021-149643-CHO-NUT-13000"/>
    <d v="2021-11-16T00:00:00"/>
    <d v="2021-11-30T00:00:00"/>
    <x v="0"/>
    <n v="149643"/>
    <s v="United States"/>
    <x v="239"/>
    <x v="47"/>
    <n v="66502"/>
    <x v="0"/>
    <x v="0"/>
    <s v="CHO-NUT-13000"/>
    <x v="2"/>
    <x v="7"/>
    <n v="2"/>
    <n v="4.9800000000000004"/>
    <n v="2"/>
    <n v="14"/>
    <x v="0"/>
    <s v="Lot's O' Nuts"/>
    <x v="1"/>
  </r>
  <r>
    <s v="US-2021-147704-CHO-TRI-54000"/>
    <d v="2021-11-16T00:00:00"/>
    <d v="2021-12-01T00:00:00"/>
    <x v="0"/>
    <n v="147704"/>
    <s v="United States"/>
    <x v="97"/>
    <x v="19"/>
    <n v="47401"/>
    <x v="0"/>
    <x v="0"/>
    <s v="CHO-TRI-54000"/>
    <x v="1"/>
    <x v="24"/>
    <n v="4"/>
    <n v="9.8000000000000007"/>
    <n v="5.2"/>
    <n v="15"/>
    <x v="0"/>
    <s v="Wicked Choccy's"/>
    <x v="0"/>
  </r>
  <r>
    <s v="US-2021-147704-CHO-SCR-58000"/>
    <d v="2021-11-16T00:00:00"/>
    <d v="2021-12-01T00:00:00"/>
    <x v="0"/>
    <n v="147704"/>
    <s v="United States"/>
    <x v="97"/>
    <x v="19"/>
    <n v="47401"/>
    <x v="0"/>
    <x v="0"/>
    <s v="CHO-SCR-58000"/>
    <x v="3"/>
    <x v="17"/>
    <n v="5"/>
    <n v="12.5"/>
    <n v="5.5"/>
    <n v="15"/>
    <x v="0"/>
    <s v="Lot's O' Nuts"/>
    <x v="1"/>
  </r>
  <r>
    <s v="US-2021-147704-CHO-NUT-13000"/>
    <d v="2021-11-16T00:00:00"/>
    <d v="2021-12-01T00:00:00"/>
    <x v="0"/>
    <n v="147704"/>
    <s v="United States"/>
    <x v="97"/>
    <x v="19"/>
    <n v="47401"/>
    <x v="0"/>
    <x v="0"/>
    <s v="CHO-NUT-13000"/>
    <x v="2"/>
    <x v="15"/>
    <n v="6"/>
    <n v="14.94"/>
    <n v="6"/>
    <n v="15"/>
    <x v="0"/>
    <s v="Lot's O' Nuts"/>
    <x v="1"/>
  </r>
  <r>
    <s v="US-2021-130869-CHO-SCR-58000"/>
    <d v="2021-11-17T00:00:00"/>
    <d v="2021-12-01T00:00:00"/>
    <x v="0"/>
    <n v="130869"/>
    <s v="United States"/>
    <x v="240"/>
    <x v="0"/>
    <n v="75104"/>
    <x v="0"/>
    <x v="0"/>
    <s v="CHO-SCR-58000"/>
    <x v="3"/>
    <x v="3"/>
    <n v="3"/>
    <n v="7.5"/>
    <n v="3.3"/>
    <n v="14"/>
    <x v="0"/>
    <s v="Lot's O' Nuts"/>
    <x v="1"/>
  </r>
  <r>
    <s v="US-2021-101833-CHO-FUD-51000"/>
    <d v="2021-11-17T00:00:00"/>
    <d v="2021-12-02T00:00:00"/>
    <x v="2"/>
    <n v="101833"/>
    <s v="United States"/>
    <x v="26"/>
    <x v="21"/>
    <n v="10024"/>
    <x v="0"/>
    <x v="1"/>
    <s v="CHO-FUD-51000"/>
    <x v="4"/>
    <x v="3"/>
    <n v="3"/>
    <n v="7.2"/>
    <n v="3.6"/>
    <n v="15"/>
    <x v="0"/>
    <s v="Lot's O' Nuts"/>
    <x v="1"/>
  </r>
  <r>
    <s v="US-2021-128209-CHO-SCR-58000"/>
    <d v="2021-11-17T00:00:00"/>
    <d v="2021-12-02T00:00:00"/>
    <x v="0"/>
    <n v="128209"/>
    <s v="United States"/>
    <x v="154"/>
    <x v="21"/>
    <n v="14215"/>
    <x v="0"/>
    <x v="1"/>
    <s v="CHO-SCR-58000"/>
    <x v="3"/>
    <x v="21"/>
    <n v="10"/>
    <n v="25"/>
    <n v="11"/>
    <n v="15"/>
    <x v="0"/>
    <s v="Lot's O' Nuts"/>
    <x v="1"/>
  </r>
  <r>
    <s v="US-2021-128209-CHO-FUD-51000"/>
    <d v="2021-11-17T00:00:00"/>
    <d v="2021-12-02T00:00:00"/>
    <x v="0"/>
    <n v="128209"/>
    <s v="United States"/>
    <x v="154"/>
    <x v="21"/>
    <n v="14215"/>
    <x v="0"/>
    <x v="1"/>
    <s v="CHO-FUD-51000"/>
    <x v="4"/>
    <x v="3"/>
    <n v="3"/>
    <n v="7.2"/>
    <n v="3.6"/>
    <n v="15"/>
    <x v="0"/>
    <s v="Lot's O' Nuts"/>
    <x v="1"/>
  </r>
  <r>
    <s v="US-2021-145926-CHO-MIL-31000"/>
    <d v="2021-11-17T00:00:00"/>
    <d v="2021-12-01T00:00:00"/>
    <x v="0"/>
    <n v="145926"/>
    <s v="United States"/>
    <x v="241"/>
    <x v="30"/>
    <n v="56560"/>
    <x v="0"/>
    <x v="0"/>
    <s v="CHO-MIL-31000"/>
    <x v="0"/>
    <x v="23"/>
    <n v="5"/>
    <n v="10.55"/>
    <n v="5.7"/>
    <n v="14"/>
    <x v="0"/>
    <s v="Wicked Choccy's"/>
    <x v="0"/>
  </r>
  <r>
    <s v="US-2021-159835-CHO-MIL-31000"/>
    <d v="2021-11-17T00:00:00"/>
    <d v="2021-12-04T00:00:00"/>
    <x v="0"/>
    <n v="159835"/>
    <s v="United States"/>
    <x v="2"/>
    <x v="2"/>
    <n v="19143"/>
    <x v="0"/>
    <x v="1"/>
    <s v="CHO-MIL-31000"/>
    <x v="0"/>
    <x v="23"/>
    <n v="5"/>
    <n v="10.55"/>
    <n v="5.7"/>
    <n v="17"/>
    <x v="0"/>
    <s v="Wicked Choccy's"/>
    <x v="0"/>
  </r>
  <r>
    <s v="US-2021-159835-CHO-NUT-13000"/>
    <d v="2021-11-17T00:00:00"/>
    <d v="2021-12-04T00:00:00"/>
    <x v="0"/>
    <n v="159835"/>
    <s v="United States"/>
    <x v="2"/>
    <x v="2"/>
    <n v="19143"/>
    <x v="0"/>
    <x v="1"/>
    <s v="CHO-NUT-13000"/>
    <x v="2"/>
    <x v="7"/>
    <n v="2"/>
    <n v="4.9800000000000004"/>
    <n v="2"/>
    <n v="17"/>
    <x v="0"/>
    <s v="Lot's O' Nuts"/>
    <x v="1"/>
  </r>
  <r>
    <s v="US-2021-140662-CHO-TRI-54000"/>
    <d v="2021-11-17T00:00:00"/>
    <d v="2021-11-29T00:00:00"/>
    <x v="1"/>
    <n v="140662"/>
    <s v="United States"/>
    <x v="10"/>
    <x v="4"/>
    <n v="94109"/>
    <x v="0"/>
    <x v="3"/>
    <s v="CHO-TRI-54000"/>
    <x v="1"/>
    <x v="4"/>
    <n v="3"/>
    <n v="7.35"/>
    <n v="3.9"/>
    <n v="12"/>
    <x v="0"/>
    <s v="Wicked Choccy's"/>
    <x v="0"/>
  </r>
  <r>
    <s v="US-2021-140662-CHO-MIL-31000"/>
    <d v="2021-11-17T00:00:00"/>
    <d v="2021-11-29T00:00:00"/>
    <x v="1"/>
    <n v="140662"/>
    <s v="United States"/>
    <x v="10"/>
    <x v="4"/>
    <n v="94109"/>
    <x v="0"/>
    <x v="3"/>
    <s v="CHO-MIL-31000"/>
    <x v="0"/>
    <x v="38"/>
    <n v="7"/>
    <n v="14.77"/>
    <n v="7.98"/>
    <n v="12"/>
    <x v="0"/>
    <s v="Wicked Choccy's"/>
    <x v="0"/>
  </r>
  <r>
    <s v="US-2021-119375-OTH-LIC-15000"/>
    <d v="2021-11-17T00:00:00"/>
    <d v="2021-12-02T00:00:00"/>
    <x v="0"/>
    <n v="119375"/>
    <s v="United States"/>
    <x v="12"/>
    <x v="7"/>
    <n v="19711"/>
    <x v="1"/>
    <x v="1"/>
    <s v="OTH-LIC-15000"/>
    <x v="7"/>
    <x v="32"/>
    <n v="3"/>
    <n v="30"/>
    <n v="30"/>
    <n v="15"/>
    <x v="0"/>
    <s v="Secret Factory"/>
    <x v="2"/>
  </r>
  <r>
    <s v="US-2021-119375-CHO-MIL-31000"/>
    <d v="2021-11-17T00:00:00"/>
    <d v="2021-12-02T00:00:00"/>
    <x v="0"/>
    <n v="119375"/>
    <s v="United States"/>
    <x v="12"/>
    <x v="7"/>
    <n v="19711"/>
    <x v="0"/>
    <x v="1"/>
    <s v="CHO-MIL-31000"/>
    <x v="0"/>
    <x v="23"/>
    <n v="5"/>
    <n v="10.55"/>
    <n v="5.7"/>
    <n v="15"/>
    <x v="0"/>
    <s v="Wicked Choccy's"/>
    <x v="0"/>
  </r>
  <r>
    <s v="US-2021-119375-CHO-SCR-58000"/>
    <d v="2021-11-17T00:00:00"/>
    <d v="2021-12-02T00:00:00"/>
    <x v="0"/>
    <n v="119375"/>
    <s v="United States"/>
    <x v="12"/>
    <x v="7"/>
    <n v="19711"/>
    <x v="0"/>
    <x v="1"/>
    <s v="CHO-SCR-58000"/>
    <x v="3"/>
    <x v="26"/>
    <n v="7"/>
    <n v="17.5"/>
    <n v="7.7"/>
    <n v="15"/>
    <x v="0"/>
    <s v="Lot's O' Nuts"/>
    <x v="1"/>
  </r>
  <r>
    <s v="US-2021-115336-CHO-NUT-13000"/>
    <d v="2021-11-18T00:00:00"/>
    <d v="2021-12-05T00:00:00"/>
    <x v="0"/>
    <n v="115336"/>
    <s v="United States"/>
    <x v="40"/>
    <x v="1"/>
    <n v="60623"/>
    <x v="0"/>
    <x v="0"/>
    <s v="CHO-NUT-13000"/>
    <x v="2"/>
    <x v="13"/>
    <n v="5"/>
    <n v="12.45"/>
    <n v="5"/>
    <n v="17"/>
    <x v="0"/>
    <s v="Lot's O' Nuts"/>
    <x v="1"/>
  </r>
  <r>
    <s v="US-2021-159926-CHO-TRI-54000"/>
    <d v="2021-11-18T00:00:00"/>
    <d v="2021-12-02T00:00:00"/>
    <x v="0"/>
    <n v="159926"/>
    <s v="United States"/>
    <x v="2"/>
    <x v="2"/>
    <n v="19140"/>
    <x v="0"/>
    <x v="1"/>
    <s v="CHO-TRI-54000"/>
    <x v="1"/>
    <x v="4"/>
    <n v="3"/>
    <n v="7.35"/>
    <n v="3.9"/>
    <n v="14"/>
    <x v="0"/>
    <s v="Wicked Choccy's"/>
    <x v="0"/>
  </r>
  <r>
    <s v="US-2021-159926-CHO-SCR-58000"/>
    <d v="2021-11-18T00:00:00"/>
    <d v="2021-12-02T00:00:00"/>
    <x v="0"/>
    <n v="159926"/>
    <s v="United States"/>
    <x v="2"/>
    <x v="2"/>
    <n v="19140"/>
    <x v="0"/>
    <x v="1"/>
    <s v="CHO-SCR-58000"/>
    <x v="3"/>
    <x v="25"/>
    <n v="1"/>
    <n v="2.5"/>
    <n v="1.1000000000000001"/>
    <n v="14"/>
    <x v="0"/>
    <s v="Lot's O' Nuts"/>
    <x v="1"/>
  </r>
  <r>
    <s v="US-2021-159926-CHO-FUD-51000"/>
    <d v="2021-11-18T00:00:00"/>
    <d v="2021-12-02T00:00:00"/>
    <x v="0"/>
    <n v="159926"/>
    <s v="United States"/>
    <x v="2"/>
    <x v="2"/>
    <n v="19140"/>
    <x v="0"/>
    <x v="1"/>
    <s v="CHO-FUD-51000"/>
    <x v="4"/>
    <x v="3"/>
    <n v="3"/>
    <n v="7.2"/>
    <n v="3.6"/>
    <n v="14"/>
    <x v="0"/>
    <s v="Lot's O' Nuts"/>
    <x v="1"/>
  </r>
  <r>
    <s v="US-2021-159926-CHO-MIL-31000"/>
    <d v="2021-11-18T00:00:00"/>
    <d v="2021-12-02T00:00:00"/>
    <x v="0"/>
    <n v="159926"/>
    <s v="United States"/>
    <x v="2"/>
    <x v="2"/>
    <n v="19140"/>
    <x v="0"/>
    <x v="1"/>
    <s v="CHO-MIL-31000"/>
    <x v="0"/>
    <x v="29"/>
    <n v="6"/>
    <n v="12.66"/>
    <n v="6.84"/>
    <n v="14"/>
    <x v="0"/>
    <s v="Wicked Choccy's"/>
    <x v="0"/>
  </r>
  <r>
    <s v="US-2021-141173-CHO-FUD-51000"/>
    <d v="2021-11-18T00:00:00"/>
    <d v="2021-11-30T00:00:00"/>
    <x v="2"/>
    <n v="141173"/>
    <s v="United States"/>
    <x v="145"/>
    <x v="30"/>
    <n v="55407"/>
    <x v="0"/>
    <x v="0"/>
    <s v="CHO-FUD-51000"/>
    <x v="4"/>
    <x v="17"/>
    <n v="5"/>
    <n v="12"/>
    <n v="6"/>
    <n v="12"/>
    <x v="0"/>
    <s v="Lot's O' Nuts"/>
    <x v="1"/>
  </r>
  <r>
    <s v="US-2021-104829-CHO-FUD-51000"/>
    <d v="2021-11-18T00:00:00"/>
    <d v="2021-12-01T00:00:00"/>
    <x v="2"/>
    <n v="104829"/>
    <s v="United States"/>
    <x v="242"/>
    <x v="29"/>
    <n v="84604"/>
    <x v="0"/>
    <x v="3"/>
    <s v="CHO-FUD-51000"/>
    <x v="4"/>
    <x v="26"/>
    <n v="7"/>
    <n v="16.8"/>
    <n v="8.4"/>
    <n v="13"/>
    <x v="0"/>
    <s v="Lot's O' Nuts"/>
    <x v="1"/>
  </r>
  <r>
    <s v="US-2021-163468-CHO-SCR-58000"/>
    <d v="2021-11-18T00:00:00"/>
    <d v="2021-12-01T00:00:00"/>
    <x v="1"/>
    <n v="163468"/>
    <s v="United States"/>
    <x v="243"/>
    <x v="1"/>
    <n v="60016"/>
    <x v="0"/>
    <x v="0"/>
    <s v="CHO-SCR-58000"/>
    <x v="3"/>
    <x v="14"/>
    <n v="6"/>
    <n v="15"/>
    <n v="6.6"/>
    <n v="13"/>
    <x v="0"/>
    <s v="Lot's O' Nuts"/>
    <x v="1"/>
  </r>
  <r>
    <s v="US-2021-163468-CHO-NUT-13000"/>
    <d v="2021-11-18T00:00:00"/>
    <d v="2021-12-01T00:00:00"/>
    <x v="1"/>
    <n v="163468"/>
    <s v="United States"/>
    <x v="243"/>
    <x v="1"/>
    <n v="60016"/>
    <x v="0"/>
    <x v="0"/>
    <s v="CHO-NUT-13000"/>
    <x v="2"/>
    <x v="7"/>
    <n v="2"/>
    <n v="4.9800000000000004"/>
    <n v="2"/>
    <n v="13"/>
    <x v="0"/>
    <s v="Lot's O' Nuts"/>
    <x v="1"/>
  </r>
  <r>
    <s v="US-2021-163468-CHO-TRI-54000"/>
    <d v="2021-11-18T00:00:00"/>
    <d v="2021-12-01T00:00:00"/>
    <x v="1"/>
    <n v="163468"/>
    <s v="United States"/>
    <x v="243"/>
    <x v="1"/>
    <n v="60016"/>
    <x v="0"/>
    <x v="0"/>
    <s v="CHO-TRI-54000"/>
    <x v="1"/>
    <x v="24"/>
    <n v="4"/>
    <n v="9.8000000000000007"/>
    <n v="5.2"/>
    <n v="13"/>
    <x v="0"/>
    <s v="Wicked Choccy's"/>
    <x v="0"/>
  </r>
  <r>
    <s v="US-2021-163468-CHO-MIL-31000"/>
    <d v="2021-11-18T00:00:00"/>
    <d v="2021-12-01T00:00:00"/>
    <x v="1"/>
    <n v="163468"/>
    <s v="United States"/>
    <x v="243"/>
    <x v="1"/>
    <n v="60016"/>
    <x v="0"/>
    <x v="0"/>
    <s v="CHO-MIL-31000"/>
    <x v="0"/>
    <x v="23"/>
    <n v="5"/>
    <n v="10.55"/>
    <n v="5.7"/>
    <n v="13"/>
    <x v="0"/>
    <s v="Wicked Choccy's"/>
    <x v="0"/>
  </r>
  <r>
    <s v="US-2021-124702-CHO-FUD-51000"/>
    <d v="2021-11-18T00:00:00"/>
    <d v="2021-12-05T00:00:00"/>
    <x v="0"/>
    <n v="124702"/>
    <s v="United States"/>
    <x v="31"/>
    <x v="23"/>
    <n v="98105"/>
    <x v="0"/>
    <x v="3"/>
    <s v="CHO-FUD-51000"/>
    <x v="4"/>
    <x v="9"/>
    <n v="2"/>
    <n v="4.8"/>
    <n v="2.4"/>
    <n v="17"/>
    <x v="0"/>
    <s v="Lot's O' Nuts"/>
    <x v="1"/>
  </r>
  <r>
    <s v="US-2021-161032-CHO-FUD-51000"/>
    <d v="2021-11-18T00:00:00"/>
    <d v="2021-12-03T00:00:00"/>
    <x v="0"/>
    <n v="161032"/>
    <s v="United States"/>
    <x v="116"/>
    <x v="22"/>
    <n v="53132"/>
    <x v="0"/>
    <x v="0"/>
    <s v="CHO-FUD-51000"/>
    <x v="4"/>
    <x v="3"/>
    <n v="3"/>
    <n v="7.2"/>
    <n v="3.6"/>
    <n v="15"/>
    <x v="0"/>
    <s v="Lot's O' Nuts"/>
    <x v="1"/>
  </r>
  <r>
    <s v="US-2021-133809-CHO-NUT-13000"/>
    <d v="2021-11-18T00:00:00"/>
    <d v="2021-12-03T00:00:00"/>
    <x v="2"/>
    <n v="133809"/>
    <s v="United States"/>
    <x v="172"/>
    <x v="9"/>
    <n v="45014"/>
    <x v="0"/>
    <x v="1"/>
    <s v="CHO-NUT-13000"/>
    <x v="2"/>
    <x v="33"/>
    <n v="8"/>
    <n v="19.920000000000002"/>
    <n v="8"/>
    <n v="15"/>
    <x v="0"/>
    <s v="Lot's O' Nuts"/>
    <x v="1"/>
  </r>
  <r>
    <s v="US-2021-133809-CHO-TRI-54000"/>
    <d v="2021-11-18T00:00:00"/>
    <d v="2021-12-03T00:00:00"/>
    <x v="2"/>
    <n v="133809"/>
    <s v="United States"/>
    <x v="172"/>
    <x v="9"/>
    <n v="45014"/>
    <x v="0"/>
    <x v="1"/>
    <s v="CHO-TRI-54000"/>
    <x v="1"/>
    <x v="1"/>
    <n v="2"/>
    <n v="4.9000000000000004"/>
    <n v="2.6"/>
    <n v="15"/>
    <x v="0"/>
    <s v="Wicked Choccy's"/>
    <x v="0"/>
  </r>
  <r>
    <s v="US-2021-164210-CHO-SCR-58000"/>
    <d v="2021-11-18T00:00:00"/>
    <d v="2021-11-30T00:00:00"/>
    <x v="2"/>
    <n v="164210"/>
    <s v="United States"/>
    <x v="106"/>
    <x v="27"/>
    <n v="80027"/>
    <x v="0"/>
    <x v="3"/>
    <s v="CHO-SCR-58000"/>
    <x v="3"/>
    <x v="9"/>
    <n v="2"/>
    <n v="5"/>
    <n v="2.2000000000000002"/>
    <n v="12"/>
    <x v="0"/>
    <s v="Lot's O' Nuts"/>
    <x v="1"/>
  </r>
  <r>
    <s v="US-2021-128062-CHO-SCR-58000"/>
    <d v="2021-11-19T00:00:00"/>
    <d v="2021-12-02T00:00:00"/>
    <x v="2"/>
    <n v="128062"/>
    <s v="United States"/>
    <x v="2"/>
    <x v="2"/>
    <n v="19134"/>
    <x v="0"/>
    <x v="1"/>
    <s v="CHO-SCR-58000"/>
    <x v="3"/>
    <x v="25"/>
    <n v="1"/>
    <n v="2.5"/>
    <n v="1.1000000000000001"/>
    <n v="13"/>
    <x v="0"/>
    <s v="Lot's O' Nuts"/>
    <x v="1"/>
  </r>
  <r>
    <s v="US-2021-100972-CHO-TRI-54000"/>
    <d v="2021-11-19T00:00:00"/>
    <d v="2021-12-04T00:00:00"/>
    <x v="2"/>
    <n v="100972"/>
    <s v="United States"/>
    <x v="244"/>
    <x v="29"/>
    <n v="84106"/>
    <x v="0"/>
    <x v="3"/>
    <s v="CHO-TRI-54000"/>
    <x v="1"/>
    <x v="4"/>
    <n v="3"/>
    <n v="7.35"/>
    <n v="3.9"/>
    <n v="15"/>
    <x v="0"/>
    <s v="Wicked Choccy's"/>
    <x v="0"/>
  </r>
  <r>
    <s v="US-2021-123183-CHO-SCR-58000"/>
    <d v="2021-11-19T00:00:00"/>
    <d v="2021-12-05T00:00:00"/>
    <x v="0"/>
    <n v="123183"/>
    <s v="United States"/>
    <x v="50"/>
    <x v="7"/>
    <n v="19805"/>
    <x v="0"/>
    <x v="1"/>
    <s v="CHO-SCR-58000"/>
    <x v="3"/>
    <x v="14"/>
    <n v="6"/>
    <n v="15"/>
    <n v="6.6"/>
    <n v="16"/>
    <x v="0"/>
    <s v="Lot's O' Nuts"/>
    <x v="1"/>
  </r>
  <r>
    <s v="US-2021-123183-CHO-TRI-54000"/>
    <d v="2021-11-19T00:00:00"/>
    <d v="2021-12-05T00:00:00"/>
    <x v="0"/>
    <n v="123183"/>
    <s v="United States"/>
    <x v="50"/>
    <x v="7"/>
    <n v="19805"/>
    <x v="0"/>
    <x v="1"/>
    <s v="CHO-TRI-54000"/>
    <x v="1"/>
    <x v="10"/>
    <n v="7"/>
    <n v="17.149999999999999"/>
    <n v="9.1"/>
    <n v="16"/>
    <x v="0"/>
    <s v="Wicked Choccy's"/>
    <x v="0"/>
  </r>
  <r>
    <s v="US-2021-144624-CHO-FUD-51000"/>
    <d v="2021-11-19T00:00:00"/>
    <d v="2021-12-03T00:00:00"/>
    <x v="0"/>
    <n v="144624"/>
    <s v="United States"/>
    <x v="102"/>
    <x v="21"/>
    <n v="14701"/>
    <x v="0"/>
    <x v="1"/>
    <s v="CHO-FUD-51000"/>
    <x v="4"/>
    <x v="26"/>
    <n v="7"/>
    <n v="16.8"/>
    <n v="8.4"/>
    <n v="14"/>
    <x v="0"/>
    <s v="Lot's O' Nuts"/>
    <x v="1"/>
  </r>
  <r>
    <s v="US-2021-150518-CHO-MIL-31000"/>
    <d v="2021-11-19T00:00:00"/>
    <d v="2021-12-04T00:00:00"/>
    <x v="0"/>
    <n v="150518"/>
    <s v="United States"/>
    <x v="245"/>
    <x v="30"/>
    <n v="55433"/>
    <x v="0"/>
    <x v="0"/>
    <s v="CHO-MIL-31000"/>
    <x v="0"/>
    <x v="8"/>
    <n v="4"/>
    <n v="8.44"/>
    <n v="4.5599999999999996"/>
    <n v="15"/>
    <x v="0"/>
    <s v="Wicked Choccy's"/>
    <x v="0"/>
  </r>
  <r>
    <s v="US-2021-150518-CHO-FUD-51000"/>
    <d v="2021-11-19T00:00:00"/>
    <d v="2021-12-04T00:00:00"/>
    <x v="0"/>
    <n v="150518"/>
    <s v="United States"/>
    <x v="245"/>
    <x v="30"/>
    <n v="55433"/>
    <x v="0"/>
    <x v="0"/>
    <s v="CHO-FUD-51000"/>
    <x v="4"/>
    <x v="3"/>
    <n v="3"/>
    <n v="7.2"/>
    <n v="3.6"/>
    <n v="15"/>
    <x v="0"/>
    <s v="Lot's O' Nuts"/>
    <x v="1"/>
  </r>
  <r>
    <s v="US-2021-149034-CHO-SCR-58000"/>
    <d v="2021-11-19T00:00:00"/>
    <d v="2021-12-01T00:00:00"/>
    <x v="1"/>
    <n v="149034"/>
    <s v="United States"/>
    <x v="2"/>
    <x v="2"/>
    <n v="19120"/>
    <x v="0"/>
    <x v="1"/>
    <s v="CHO-SCR-58000"/>
    <x v="3"/>
    <x v="25"/>
    <n v="1"/>
    <n v="2.5"/>
    <n v="1.1000000000000001"/>
    <n v="12"/>
    <x v="0"/>
    <s v="Lot's O' Nuts"/>
    <x v="1"/>
  </r>
  <r>
    <s v="US-2021-158274-CHO-MIL-31000"/>
    <d v="2021-11-19T00:00:00"/>
    <d v="2021-12-04T00:00:00"/>
    <x v="2"/>
    <n v="158274"/>
    <s v="United States"/>
    <x v="246"/>
    <x v="8"/>
    <n v="71203"/>
    <x v="0"/>
    <x v="2"/>
    <s v="CHO-MIL-31000"/>
    <x v="0"/>
    <x v="0"/>
    <n v="2"/>
    <n v="4.22"/>
    <n v="2.2799999999999998"/>
    <n v="15"/>
    <x v="0"/>
    <s v="Wicked Choccy's"/>
    <x v="0"/>
  </r>
  <r>
    <s v="US-2021-158274-OTH-GUM-21000"/>
    <d v="2021-11-19T00:00:00"/>
    <d v="2021-12-04T00:00:00"/>
    <x v="2"/>
    <n v="158274"/>
    <s v="United States"/>
    <x v="246"/>
    <x v="8"/>
    <n v="71203"/>
    <x v="1"/>
    <x v="2"/>
    <s v="OTH-GUM-21000"/>
    <x v="5"/>
    <x v="16"/>
    <n v="4"/>
    <n v="2.6"/>
    <n v="2.4"/>
    <n v="15"/>
    <x v="0"/>
    <s v="Secret Factory"/>
    <x v="2"/>
  </r>
  <r>
    <s v="US-2021-158274-CHO-NUT-13000"/>
    <d v="2021-11-19T00:00:00"/>
    <d v="2021-12-04T00:00:00"/>
    <x v="2"/>
    <n v="158274"/>
    <s v="United States"/>
    <x v="246"/>
    <x v="8"/>
    <n v="71203"/>
    <x v="0"/>
    <x v="2"/>
    <s v="CHO-NUT-13000"/>
    <x v="2"/>
    <x v="13"/>
    <n v="5"/>
    <n v="12.45"/>
    <n v="5"/>
    <n v="15"/>
    <x v="0"/>
    <s v="Lot's O' Nuts"/>
    <x v="1"/>
  </r>
  <r>
    <s v="US-2021-140396-CHO-FUD-51000"/>
    <d v="2021-11-20T00:00:00"/>
    <d v="2021-12-05T00:00:00"/>
    <x v="0"/>
    <n v="140396"/>
    <s v="United States"/>
    <x v="26"/>
    <x v="21"/>
    <n v="10024"/>
    <x v="0"/>
    <x v="1"/>
    <s v="CHO-FUD-51000"/>
    <x v="4"/>
    <x v="3"/>
    <n v="3"/>
    <n v="7.2"/>
    <n v="3.6"/>
    <n v="15"/>
    <x v="0"/>
    <s v="Lot's O' Nuts"/>
    <x v="1"/>
  </r>
  <r>
    <s v="US-2021-140396-CHO-NUT-13000"/>
    <d v="2021-11-20T00:00:00"/>
    <d v="2021-12-05T00:00:00"/>
    <x v="0"/>
    <n v="140396"/>
    <s v="United States"/>
    <x v="26"/>
    <x v="21"/>
    <n v="10024"/>
    <x v="0"/>
    <x v="1"/>
    <s v="CHO-NUT-13000"/>
    <x v="2"/>
    <x v="2"/>
    <n v="3"/>
    <n v="7.47"/>
    <n v="3"/>
    <n v="15"/>
    <x v="0"/>
    <s v="Lot's O' Nuts"/>
    <x v="1"/>
  </r>
  <r>
    <s v="US-2021-140396-CHO-MIL-31000"/>
    <d v="2021-11-20T00:00:00"/>
    <d v="2021-12-05T00:00:00"/>
    <x v="0"/>
    <n v="140396"/>
    <s v="United States"/>
    <x v="26"/>
    <x v="21"/>
    <n v="10024"/>
    <x v="0"/>
    <x v="1"/>
    <s v="CHO-MIL-31000"/>
    <x v="0"/>
    <x v="29"/>
    <n v="6"/>
    <n v="12.66"/>
    <n v="6.84"/>
    <n v="15"/>
    <x v="0"/>
    <s v="Wicked Choccy's"/>
    <x v="0"/>
  </r>
  <r>
    <s v="US-2021-102274-CHO-FUD-51000"/>
    <d v="2021-11-21T00:00:00"/>
    <d v="2021-12-06T00:00:00"/>
    <x v="0"/>
    <n v="102274"/>
    <s v="United States"/>
    <x v="43"/>
    <x v="5"/>
    <n v="40475"/>
    <x v="0"/>
    <x v="2"/>
    <s v="CHO-FUD-51000"/>
    <x v="4"/>
    <x v="3"/>
    <n v="3"/>
    <n v="7.2"/>
    <n v="3.6"/>
    <n v="15"/>
    <x v="0"/>
    <s v="Lot's O' Nuts"/>
    <x v="1"/>
  </r>
  <r>
    <s v="US-2021-102274-CHO-TRI-54000"/>
    <d v="2021-11-21T00:00:00"/>
    <d v="2021-12-06T00:00:00"/>
    <x v="0"/>
    <n v="102274"/>
    <s v="United States"/>
    <x v="43"/>
    <x v="5"/>
    <n v="40475"/>
    <x v="0"/>
    <x v="2"/>
    <s v="CHO-TRI-54000"/>
    <x v="1"/>
    <x v="18"/>
    <n v="6"/>
    <n v="14.7"/>
    <n v="7.8"/>
    <n v="15"/>
    <x v="0"/>
    <s v="Wicked Choccy's"/>
    <x v="0"/>
  </r>
  <r>
    <s v="US-2021-102274-CHO-SCR-58000"/>
    <d v="2021-11-21T00:00:00"/>
    <d v="2021-12-06T00:00:00"/>
    <x v="0"/>
    <n v="102274"/>
    <s v="United States"/>
    <x v="43"/>
    <x v="5"/>
    <n v="40475"/>
    <x v="0"/>
    <x v="2"/>
    <s v="CHO-SCR-58000"/>
    <x v="3"/>
    <x v="25"/>
    <n v="1"/>
    <n v="2.5"/>
    <n v="1.1000000000000001"/>
    <n v="15"/>
    <x v="0"/>
    <s v="Lot's O' Nuts"/>
    <x v="1"/>
  </r>
  <r>
    <s v="US-2021-103401-OTH-GUM-21000"/>
    <d v="2021-11-21T00:00:00"/>
    <d v="2021-12-06T00:00:00"/>
    <x v="0"/>
    <n v="103401"/>
    <s v="United States"/>
    <x v="10"/>
    <x v="4"/>
    <n v="94110"/>
    <x v="1"/>
    <x v="3"/>
    <s v="OTH-GUM-21000"/>
    <x v="5"/>
    <x v="27"/>
    <n v="2"/>
    <n v="1.3"/>
    <n v="1.2"/>
    <n v="15"/>
    <x v="0"/>
    <s v="Secret Factory"/>
    <x v="2"/>
  </r>
  <r>
    <s v="US-2021-168501-CHO-TRI-54000"/>
    <d v="2021-11-21T00:00:00"/>
    <d v="2021-12-07T00:00:00"/>
    <x v="0"/>
    <n v="168501"/>
    <s v="United States"/>
    <x v="39"/>
    <x v="0"/>
    <n v="75220"/>
    <x v="0"/>
    <x v="0"/>
    <s v="CHO-TRI-54000"/>
    <x v="1"/>
    <x v="28"/>
    <n v="1"/>
    <n v="2.4500000000000002"/>
    <n v="1.3"/>
    <n v="16"/>
    <x v="0"/>
    <s v="Wicked Choccy's"/>
    <x v="0"/>
  </r>
  <r>
    <s v="US-2021-168501-CHO-FUD-51000"/>
    <d v="2021-11-21T00:00:00"/>
    <d v="2021-12-07T00:00:00"/>
    <x v="0"/>
    <n v="168501"/>
    <s v="United States"/>
    <x v="39"/>
    <x v="0"/>
    <n v="75220"/>
    <x v="0"/>
    <x v="0"/>
    <s v="CHO-FUD-51000"/>
    <x v="4"/>
    <x v="17"/>
    <n v="5"/>
    <n v="12"/>
    <n v="6"/>
    <n v="16"/>
    <x v="0"/>
    <s v="Lot's O' Nuts"/>
    <x v="1"/>
  </r>
  <r>
    <s v="US-2021-154781-CHO-NUT-13000"/>
    <d v="2021-11-21T00:00:00"/>
    <d v="2021-12-06T00:00:00"/>
    <x v="0"/>
    <n v="154781"/>
    <s v="United States"/>
    <x v="10"/>
    <x v="4"/>
    <n v="94110"/>
    <x v="0"/>
    <x v="3"/>
    <s v="CHO-NUT-13000"/>
    <x v="2"/>
    <x v="7"/>
    <n v="2"/>
    <n v="4.9800000000000004"/>
    <n v="2"/>
    <n v="15"/>
    <x v="0"/>
    <s v="Lot's O' Nuts"/>
    <x v="1"/>
  </r>
  <r>
    <s v="US-2021-154781-CHO-FUD-51000"/>
    <d v="2021-11-21T00:00:00"/>
    <d v="2021-12-06T00:00:00"/>
    <x v="0"/>
    <n v="154781"/>
    <s v="United States"/>
    <x v="10"/>
    <x v="4"/>
    <n v="94110"/>
    <x v="0"/>
    <x v="3"/>
    <s v="CHO-FUD-51000"/>
    <x v="4"/>
    <x v="25"/>
    <n v="1"/>
    <n v="2.4"/>
    <n v="1.2"/>
    <n v="15"/>
    <x v="0"/>
    <s v="Lot's O' Nuts"/>
    <x v="1"/>
  </r>
  <r>
    <s v="US-2021-105340-CHO-MIL-31000"/>
    <d v="2021-11-22T00:00:00"/>
    <d v="2021-12-05T00:00:00"/>
    <x v="1"/>
    <n v="105340"/>
    <s v="United States"/>
    <x v="211"/>
    <x v="0"/>
    <n v="77506"/>
    <x v="0"/>
    <x v="0"/>
    <s v="CHO-MIL-31000"/>
    <x v="0"/>
    <x v="11"/>
    <n v="1"/>
    <n v="2.11"/>
    <n v="1.1399999999999999"/>
    <n v="13"/>
    <x v="0"/>
    <s v="Wicked Choccy's"/>
    <x v="0"/>
  </r>
  <r>
    <s v="US-2021-129091-OTH-GUM-21000"/>
    <d v="2021-11-22T00:00:00"/>
    <d v="2021-12-07T00:00:00"/>
    <x v="0"/>
    <n v="129091"/>
    <s v="United States"/>
    <x v="48"/>
    <x v="3"/>
    <n v="31907"/>
    <x v="1"/>
    <x v="2"/>
    <s v="OTH-GUM-21000"/>
    <x v="5"/>
    <x v="28"/>
    <n v="3"/>
    <n v="1.95"/>
    <n v="1.8"/>
    <n v="15"/>
    <x v="0"/>
    <s v="Secret Factory"/>
    <x v="2"/>
  </r>
  <r>
    <s v="US-2021-129091-CHO-MIL-31000"/>
    <d v="2021-11-22T00:00:00"/>
    <d v="2021-12-07T00:00:00"/>
    <x v="0"/>
    <n v="129091"/>
    <s v="United States"/>
    <x v="48"/>
    <x v="3"/>
    <n v="31907"/>
    <x v="0"/>
    <x v="2"/>
    <s v="CHO-MIL-31000"/>
    <x v="0"/>
    <x v="23"/>
    <n v="5"/>
    <n v="10.55"/>
    <n v="5.7"/>
    <n v="15"/>
    <x v="0"/>
    <s v="Wicked Choccy's"/>
    <x v="0"/>
  </r>
  <r>
    <s v="US-2021-129091-CHO-NUT-13000"/>
    <d v="2021-11-22T00:00:00"/>
    <d v="2021-12-07T00:00:00"/>
    <x v="0"/>
    <n v="129091"/>
    <s v="United States"/>
    <x v="48"/>
    <x v="3"/>
    <n v="31907"/>
    <x v="0"/>
    <x v="2"/>
    <s v="CHO-NUT-13000"/>
    <x v="2"/>
    <x v="2"/>
    <n v="3"/>
    <n v="7.47"/>
    <n v="3"/>
    <n v="15"/>
    <x v="0"/>
    <s v="Lot's O' Nuts"/>
    <x v="1"/>
  </r>
  <r>
    <s v="US-2021-125682-OTH-GUM-21000"/>
    <d v="2021-11-22T00:00:00"/>
    <d v="2021-12-05T00:00:00"/>
    <x v="1"/>
    <n v="125682"/>
    <s v="United States"/>
    <x v="163"/>
    <x v="3"/>
    <n v="30318"/>
    <x v="1"/>
    <x v="2"/>
    <s v="OTH-GUM-21000"/>
    <x v="5"/>
    <x v="27"/>
    <n v="2"/>
    <n v="1.3"/>
    <n v="1.2"/>
    <n v="13"/>
    <x v="0"/>
    <s v="Secret Factory"/>
    <x v="2"/>
  </r>
  <r>
    <s v="US-2021-135090-CHO-TRI-54000"/>
    <d v="2021-11-22T00:00:00"/>
    <d v="2021-12-06T00:00:00"/>
    <x v="0"/>
    <n v="135090"/>
    <s v="United States"/>
    <x v="4"/>
    <x v="4"/>
    <n v="90036"/>
    <x v="0"/>
    <x v="3"/>
    <s v="CHO-TRI-54000"/>
    <x v="1"/>
    <x v="51"/>
    <n v="9"/>
    <n v="22.05"/>
    <n v="11.7"/>
    <n v="14"/>
    <x v="0"/>
    <s v="Wicked Choccy's"/>
    <x v="0"/>
  </r>
  <r>
    <s v="US-2021-112200-CHO-MIL-31000"/>
    <d v="2021-11-22T00:00:00"/>
    <d v="2021-12-08T00:00:00"/>
    <x v="0"/>
    <n v="112200"/>
    <s v="United States"/>
    <x v="247"/>
    <x v="1"/>
    <n v="60440"/>
    <x v="0"/>
    <x v="0"/>
    <s v="CHO-MIL-31000"/>
    <x v="0"/>
    <x v="23"/>
    <n v="5"/>
    <n v="10.55"/>
    <n v="5.7"/>
    <n v="16"/>
    <x v="0"/>
    <s v="Wicked Choccy's"/>
    <x v="0"/>
  </r>
  <r>
    <s v="US-2021-139283-CHO-TRI-54000"/>
    <d v="2021-11-23T00:00:00"/>
    <d v="2021-12-07T00:00:00"/>
    <x v="0"/>
    <n v="139283"/>
    <s v="United States"/>
    <x v="27"/>
    <x v="15"/>
    <n v="48227"/>
    <x v="0"/>
    <x v="0"/>
    <s v="CHO-TRI-54000"/>
    <x v="1"/>
    <x v="4"/>
    <n v="3"/>
    <n v="7.35"/>
    <n v="3.9"/>
    <n v="14"/>
    <x v="0"/>
    <s v="Wicked Choccy's"/>
    <x v="0"/>
  </r>
  <r>
    <s v="US-2021-143721-CHO-MIL-31000"/>
    <d v="2021-11-23T00:00:00"/>
    <d v="2021-12-06T00:00:00"/>
    <x v="2"/>
    <n v="143721"/>
    <s v="United States"/>
    <x v="0"/>
    <x v="0"/>
    <n v="77095"/>
    <x v="0"/>
    <x v="0"/>
    <s v="CHO-MIL-31000"/>
    <x v="0"/>
    <x v="0"/>
    <n v="2"/>
    <n v="4.22"/>
    <n v="2.2799999999999998"/>
    <n v="13"/>
    <x v="0"/>
    <s v="Wicked Choccy's"/>
    <x v="0"/>
  </r>
  <r>
    <s v="US-2021-110352-CHO-FUD-51000"/>
    <d v="2021-11-23T00:00:00"/>
    <d v="2021-12-09T00:00:00"/>
    <x v="0"/>
    <n v="110352"/>
    <s v="United States"/>
    <x v="0"/>
    <x v="0"/>
    <n v="77036"/>
    <x v="0"/>
    <x v="0"/>
    <s v="CHO-FUD-51000"/>
    <x v="4"/>
    <x v="9"/>
    <n v="2"/>
    <n v="4.8"/>
    <n v="2.4"/>
    <n v="16"/>
    <x v="0"/>
    <s v="Lot's O' Nuts"/>
    <x v="1"/>
  </r>
  <r>
    <s v="US-2021-149055-OTH-GUM-21000"/>
    <d v="2021-11-23T00:00:00"/>
    <d v="2021-12-08T00:00:00"/>
    <x v="0"/>
    <n v="149055"/>
    <s v="United States"/>
    <x v="2"/>
    <x v="2"/>
    <n v="19134"/>
    <x v="1"/>
    <x v="1"/>
    <s v="OTH-GUM-21000"/>
    <x v="5"/>
    <x v="28"/>
    <n v="3"/>
    <n v="1.95"/>
    <n v="1.8"/>
    <n v="15"/>
    <x v="0"/>
    <s v="Secret Factory"/>
    <x v="2"/>
  </r>
  <r>
    <s v="US-2021-157385-CHO-TRI-54000"/>
    <d v="2021-11-23T00:00:00"/>
    <d v="2021-12-05T00:00:00"/>
    <x v="1"/>
    <n v="157385"/>
    <s v="United States"/>
    <x v="4"/>
    <x v="4"/>
    <n v="90004"/>
    <x v="0"/>
    <x v="3"/>
    <s v="CHO-TRI-54000"/>
    <x v="1"/>
    <x v="1"/>
    <n v="2"/>
    <n v="4.9000000000000004"/>
    <n v="2.6"/>
    <n v="12"/>
    <x v="0"/>
    <s v="Wicked Choccy's"/>
    <x v="0"/>
  </r>
  <r>
    <s v="US-2021-157385-CHO-NUT-13000"/>
    <d v="2021-11-23T00:00:00"/>
    <d v="2021-12-05T00:00:00"/>
    <x v="1"/>
    <n v="157385"/>
    <s v="United States"/>
    <x v="4"/>
    <x v="4"/>
    <n v="90004"/>
    <x v="0"/>
    <x v="3"/>
    <s v="CHO-NUT-13000"/>
    <x v="2"/>
    <x v="13"/>
    <n v="5"/>
    <n v="12.45"/>
    <n v="5"/>
    <n v="12"/>
    <x v="0"/>
    <s v="Lot's O' Nuts"/>
    <x v="1"/>
  </r>
  <r>
    <s v="US-2021-157385-CHO-SCR-58000"/>
    <d v="2021-11-23T00:00:00"/>
    <d v="2021-12-05T00:00:00"/>
    <x v="1"/>
    <n v="157385"/>
    <s v="United States"/>
    <x v="4"/>
    <x v="4"/>
    <n v="90004"/>
    <x v="0"/>
    <x v="3"/>
    <s v="CHO-SCR-58000"/>
    <x v="3"/>
    <x v="3"/>
    <n v="3"/>
    <n v="7.5"/>
    <n v="3.3"/>
    <n v="12"/>
    <x v="0"/>
    <s v="Lot's O' Nuts"/>
    <x v="1"/>
  </r>
  <r>
    <s v="US-2021-159625-CHO-SCR-58000"/>
    <d v="2021-11-23T00:00:00"/>
    <d v="2021-12-08T00:00:00"/>
    <x v="0"/>
    <n v="159625"/>
    <s v="United States"/>
    <x v="15"/>
    <x v="12"/>
    <n v="85254"/>
    <x v="0"/>
    <x v="3"/>
    <s v="CHO-SCR-58000"/>
    <x v="3"/>
    <x v="3"/>
    <n v="3"/>
    <n v="7.5"/>
    <n v="3.3"/>
    <n v="15"/>
    <x v="0"/>
    <s v="Lot's O' Nuts"/>
    <x v="1"/>
  </r>
  <r>
    <s v="US-2021-120544-CHO-FUD-51000"/>
    <d v="2021-11-23T00:00:00"/>
    <d v="2021-12-07T00:00:00"/>
    <x v="0"/>
    <n v="120544"/>
    <s v="United States"/>
    <x v="202"/>
    <x v="0"/>
    <n v="75150"/>
    <x v="0"/>
    <x v="0"/>
    <s v="CHO-FUD-51000"/>
    <x v="4"/>
    <x v="9"/>
    <n v="2"/>
    <n v="4.8"/>
    <n v="2.4"/>
    <n v="14"/>
    <x v="0"/>
    <s v="Lot's O' Nuts"/>
    <x v="1"/>
  </r>
  <r>
    <s v="US-2021-120544-CHO-NUT-13000"/>
    <d v="2021-11-23T00:00:00"/>
    <d v="2021-12-07T00:00:00"/>
    <x v="0"/>
    <n v="120544"/>
    <s v="United States"/>
    <x v="202"/>
    <x v="0"/>
    <n v="75150"/>
    <x v="0"/>
    <x v="0"/>
    <s v="CHO-NUT-13000"/>
    <x v="2"/>
    <x v="47"/>
    <n v="7"/>
    <n v="17.43"/>
    <n v="7"/>
    <n v="14"/>
    <x v="0"/>
    <s v="Lot's O' Nuts"/>
    <x v="1"/>
  </r>
  <r>
    <s v="US-2021-111360-CHO-MIL-31000"/>
    <d v="2021-11-24T00:00:00"/>
    <d v="2021-12-10T00:00:00"/>
    <x v="0"/>
    <n v="111360"/>
    <s v="United States"/>
    <x v="122"/>
    <x v="9"/>
    <n v="44312"/>
    <x v="0"/>
    <x v="1"/>
    <s v="CHO-MIL-31000"/>
    <x v="0"/>
    <x v="5"/>
    <n v="3"/>
    <n v="6.33"/>
    <n v="3.42"/>
    <n v="16"/>
    <x v="0"/>
    <s v="Wicked Choccy's"/>
    <x v="0"/>
  </r>
  <r>
    <s v="US-2021-163034-CHO-TRI-54000"/>
    <d v="2021-11-24T00:00:00"/>
    <d v="2021-12-08T00:00:00"/>
    <x v="0"/>
    <n v="163034"/>
    <s v="United States"/>
    <x v="40"/>
    <x v="1"/>
    <n v="60610"/>
    <x v="0"/>
    <x v="0"/>
    <s v="CHO-TRI-54000"/>
    <x v="1"/>
    <x v="20"/>
    <n v="5"/>
    <n v="12.25"/>
    <n v="6.5"/>
    <n v="14"/>
    <x v="0"/>
    <s v="Wicked Choccy's"/>
    <x v="0"/>
  </r>
  <r>
    <s v="US-2021-102295-CHO-MIL-31000"/>
    <d v="2021-11-24T00:00:00"/>
    <d v="2021-12-06T00:00:00"/>
    <x v="2"/>
    <n v="102295"/>
    <s v="United States"/>
    <x v="248"/>
    <x v="4"/>
    <n v="95823"/>
    <x v="0"/>
    <x v="3"/>
    <s v="CHO-MIL-31000"/>
    <x v="0"/>
    <x v="11"/>
    <n v="1"/>
    <n v="2.11"/>
    <n v="1.1399999999999999"/>
    <n v="12"/>
    <x v="0"/>
    <s v="Wicked Choccy's"/>
    <x v="0"/>
  </r>
  <r>
    <s v="US-2021-122217-CHO-MIL-31000"/>
    <d v="2021-11-24T00:00:00"/>
    <d v="2021-12-09T00:00:00"/>
    <x v="0"/>
    <n v="122217"/>
    <s v="United States"/>
    <x v="83"/>
    <x v="6"/>
    <n v="23464"/>
    <x v="0"/>
    <x v="2"/>
    <s v="CHO-MIL-31000"/>
    <x v="0"/>
    <x v="23"/>
    <n v="5"/>
    <n v="10.55"/>
    <n v="5.7"/>
    <n v="15"/>
    <x v="0"/>
    <s v="Wicked Choccy's"/>
    <x v="0"/>
  </r>
  <r>
    <s v="US-2021-127131-CHO-FUD-51000"/>
    <d v="2021-11-24T00:00:00"/>
    <d v="2021-12-10T00:00:00"/>
    <x v="0"/>
    <n v="127131"/>
    <s v="United States"/>
    <x v="31"/>
    <x v="23"/>
    <n v="98103"/>
    <x v="0"/>
    <x v="3"/>
    <s v="CHO-FUD-51000"/>
    <x v="4"/>
    <x v="26"/>
    <n v="7"/>
    <n v="16.8"/>
    <n v="8.4"/>
    <n v="16"/>
    <x v="0"/>
    <s v="Lot's O' Nuts"/>
    <x v="1"/>
  </r>
  <r>
    <s v="US-2021-127131-CHO-NUT-13000"/>
    <d v="2021-11-24T00:00:00"/>
    <d v="2021-12-10T00:00:00"/>
    <x v="0"/>
    <n v="127131"/>
    <s v="United States"/>
    <x v="31"/>
    <x v="23"/>
    <n v="98103"/>
    <x v="0"/>
    <x v="3"/>
    <s v="CHO-NUT-13000"/>
    <x v="2"/>
    <x v="19"/>
    <n v="4"/>
    <n v="9.9600000000000009"/>
    <n v="4"/>
    <n v="16"/>
    <x v="0"/>
    <s v="Lot's O' Nuts"/>
    <x v="1"/>
  </r>
  <r>
    <s v="US-2021-127131-CHO-MIL-31000"/>
    <d v="2021-11-24T00:00:00"/>
    <d v="2021-12-10T00:00:00"/>
    <x v="0"/>
    <n v="127131"/>
    <s v="United States"/>
    <x v="31"/>
    <x v="23"/>
    <n v="98103"/>
    <x v="0"/>
    <x v="3"/>
    <s v="CHO-MIL-31000"/>
    <x v="0"/>
    <x v="0"/>
    <n v="2"/>
    <n v="4.22"/>
    <n v="2.2799999999999998"/>
    <n v="16"/>
    <x v="0"/>
    <s v="Wicked Choccy's"/>
    <x v="0"/>
  </r>
  <r>
    <s v="CA-2021-153623-CHO-SCR-58000"/>
    <d v="2021-11-24T00:00:00"/>
    <d v="2021-12-15T00:00:00"/>
    <x v="0"/>
    <n v="153623"/>
    <s v="Canada"/>
    <x v="249"/>
    <x v="49"/>
    <s v="A0A"/>
    <x v="0"/>
    <x v="1"/>
    <s v="CHO-SCR-58000"/>
    <x v="3"/>
    <x v="44"/>
    <n v="8"/>
    <n v="20"/>
    <n v="8.8000000000000007"/>
    <n v="21"/>
    <x v="0"/>
    <s v="Lot's O' Nuts"/>
    <x v="1"/>
  </r>
  <r>
    <s v="US-2021-105984-CHO-SCR-58000"/>
    <d v="2021-11-24T00:00:00"/>
    <d v="2021-12-04T00:00:00"/>
    <x v="3"/>
    <n v="105984"/>
    <s v="United States"/>
    <x v="48"/>
    <x v="9"/>
    <n v="43229"/>
    <x v="0"/>
    <x v="1"/>
    <s v="CHO-SCR-58000"/>
    <x v="3"/>
    <x v="3"/>
    <n v="3"/>
    <n v="7.5"/>
    <n v="3.3"/>
    <n v="10"/>
    <x v="0"/>
    <s v="Lot's O' Nuts"/>
    <x v="1"/>
  </r>
  <r>
    <s v="US-2021-100762-CHO-MIL-31000"/>
    <d v="2021-11-24T00:00:00"/>
    <d v="2021-12-09T00:00:00"/>
    <x v="0"/>
    <n v="100762"/>
    <s v="United States"/>
    <x v="64"/>
    <x v="15"/>
    <n v="49201"/>
    <x v="0"/>
    <x v="0"/>
    <s v="CHO-MIL-31000"/>
    <x v="0"/>
    <x v="8"/>
    <n v="4"/>
    <n v="8.44"/>
    <n v="4.5599999999999996"/>
    <n v="15"/>
    <x v="0"/>
    <s v="Wicked Choccy's"/>
    <x v="0"/>
  </r>
  <r>
    <s v="US-2021-100762-CHO-FUD-51000"/>
    <d v="2021-11-24T00:00:00"/>
    <d v="2021-12-09T00:00:00"/>
    <x v="0"/>
    <n v="100762"/>
    <s v="United States"/>
    <x v="64"/>
    <x v="15"/>
    <n v="49201"/>
    <x v="0"/>
    <x v="0"/>
    <s v="CHO-FUD-51000"/>
    <x v="4"/>
    <x v="9"/>
    <n v="2"/>
    <n v="4.8"/>
    <n v="2.4"/>
    <n v="15"/>
    <x v="0"/>
    <s v="Lot's O' Nuts"/>
    <x v="1"/>
  </r>
  <r>
    <s v="US-2021-100762-CHO-TRI-54000"/>
    <d v="2021-11-24T00:00:00"/>
    <d v="2021-12-09T00:00:00"/>
    <x v="0"/>
    <n v="100762"/>
    <s v="United States"/>
    <x v="64"/>
    <x v="15"/>
    <n v="49201"/>
    <x v="0"/>
    <x v="0"/>
    <s v="CHO-TRI-54000"/>
    <x v="1"/>
    <x v="1"/>
    <n v="2"/>
    <n v="4.9000000000000004"/>
    <n v="2.6"/>
    <n v="15"/>
    <x v="0"/>
    <s v="Wicked Choccy's"/>
    <x v="0"/>
  </r>
  <r>
    <s v="US-2021-115973-CHO-TRI-54000"/>
    <d v="2021-11-24T00:00:00"/>
    <d v="2021-12-06T00:00:00"/>
    <x v="1"/>
    <n v="115973"/>
    <s v="United States"/>
    <x v="149"/>
    <x v="9"/>
    <n v="45231"/>
    <x v="0"/>
    <x v="1"/>
    <s v="CHO-TRI-54000"/>
    <x v="1"/>
    <x v="28"/>
    <n v="1"/>
    <n v="2.4500000000000002"/>
    <n v="1.3"/>
    <n v="12"/>
    <x v="0"/>
    <s v="Wicked Choccy's"/>
    <x v="0"/>
  </r>
  <r>
    <s v="US-2021-167360-CHO-MIL-31000"/>
    <d v="2021-11-24T00:00:00"/>
    <d v="2021-12-09T00:00:00"/>
    <x v="2"/>
    <n v="167360"/>
    <s v="United States"/>
    <x v="250"/>
    <x v="25"/>
    <n v="63116"/>
    <x v="0"/>
    <x v="0"/>
    <s v="CHO-MIL-31000"/>
    <x v="0"/>
    <x v="38"/>
    <n v="7"/>
    <n v="14.77"/>
    <n v="7.98"/>
    <n v="15"/>
    <x v="0"/>
    <s v="Wicked Choccy's"/>
    <x v="0"/>
  </r>
  <r>
    <s v="US-2021-153850-CHO-TRI-54000"/>
    <d v="2021-11-24T00:00:00"/>
    <d v="2021-12-09T00:00:00"/>
    <x v="0"/>
    <n v="153850"/>
    <s v="United States"/>
    <x v="90"/>
    <x v="9"/>
    <n v="43615"/>
    <x v="0"/>
    <x v="1"/>
    <s v="CHO-TRI-54000"/>
    <x v="1"/>
    <x v="10"/>
    <n v="7"/>
    <n v="17.149999999999999"/>
    <n v="9.1"/>
    <n v="15"/>
    <x v="0"/>
    <s v="Wicked Choccy's"/>
    <x v="0"/>
  </r>
  <r>
    <s v="US-2021-153850-CHO-MIL-31000"/>
    <d v="2021-11-24T00:00:00"/>
    <d v="2021-12-09T00:00:00"/>
    <x v="0"/>
    <n v="153850"/>
    <s v="United States"/>
    <x v="90"/>
    <x v="9"/>
    <n v="43615"/>
    <x v="0"/>
    <x v="1"/>
    <s v="CHO-MIL-31000"/>
    <x v="0"/>
    <x v="8"/>
    <n v="4"/>
    <n v="8.44"/>
    <n v="4.5599999999999996"/>
    <n v="15"/>
    <x v="0"/>
    <s v="Wicked Choccy's"/>
    <x v="0"/>
  </r>
  <r>
    <s v="US-2021-158540-CHO-NUT-13000"/>
    <d v="2021-11-24T00:00:00"/>
    <d v="2021-12-06T00:00:00"/>
    <x v="1"/>
    <n v="158540"/>
    <s v="United States"/>
    <x v="25"/>
    <x v="4"/>
    <n v="92037"/>
    <x v="0"/>
    <x v="3"/>
    <s v="CHO-NUT-13000"/>
    <x v="2"/>
    <x v="19"/>
    <n v="4"/>
    <n v="9.9600000000000009"/>
    <n v="4"/>
    <n v="12"/>
    <x v="0"/>
    <s v="Lot's O' Nuts"/>
    <x v="1"/>
  </r>
  <r>
    <s v="US-2021-122588-CHO-TRI-54000"/>
    <d v="2021-11-25T00:00:00"/>
    <d v="2021-12-07T00:00:00"/>
    <x v="2"/>
    <n v="122588"/>
    <s v="United States"/>
    <x v="251"/>
    <x v="48"/>
    <n v="2895"/>
    <x v="0"/>
    <x v="1"/>
    <s v="CHO-TRI-54000"/>
    <x v="1"/>
    <x v="1"/>
    <n v="2"/>
    <n v="4.9000000000000004"/>
    <n v="2.6"/>
    <n v="12"/>
    <x v="0"/>
    <s v="Wicked Choccy's"/>
    <x v="0"/>
  </r>
  <r>
    <s v="US-2021-164721-CHO-FUD-51000"/>
    <d v="2021-11-25T00:00:00"/>
    <d v="2021-12-07T00:00:00"/>
    <x v="2"/>
    <n v="164721"/>
    <s v="United States"/>
    <x v="252"/>
    <x v="4"/>
    <n v="94513"/>
    <x v="0"/>
    <x v="3"/>
    <s v="CHO-FUD-51000"/>
    <x v="4"/>
    <x v="3"/>
    <n v="3"/>
    <n v="7.2"/>
    <n v="3.6"/>
    <n v="12"/>
    <x v="0"/>
    <s v="Lot's O' Nuts"/>
    <x v="1"/>
  </r>
  <r>
    <s v="US-2021-164721-CHO-MIL-31000"/>
    <d v="2021-11-25T00:00:00"/>
    <d v="2021-12-07T00:00:00"/>
    <x v="2"/>
    <n v="164721"/>
    <s v="United States"/>
    <x v="252"/>
    <x v="4"/>
    <n v="94513"/>
    <x v="0"/>
    <x v="3"/>
    <s v="CHO-MIL-31000"/>
    <x v="0"/>
    <x v="29"/>
    <n v="6"/>
    <n v="12.66"/>
    <n v="6.84"/>
    <n v="12"/>
    <x v="0"/>
    <s v="Wicked Choccy's"/>
    <x v="0"/>
  </r>
  <r>
    <s v="US-2021-164721-CHO-SCR-58000"/>
    <d v="2021-11-25T00:00:00"/>
    <d v="2021-12-07T00:00:00"/>
    <x v="2"/>
    <n v="164721"/>
    <s v="United States"/>
    <x v="252"/>
    <x v="4"/>
    <n v="94513"/>
    <x v="0"/>
    <x v="3"/>
    <s v="CHO-SCR-58000"/>
    <x v="3"/>
    <x v="31"/>
    <n v="4"/>
    <n v="10"/>
    <n v="4.4000000000000004"/>
    <n v="12"/>
    <x v="0"/>
    <s v="Lot's O' Nuts"/>
    <x v="1"/>
  </r>
  <r>
    <s v="US-2021-127446-CHO-MIL-31000"/>
    <d v="2021-11-25T00:00:00"/>
    <d v="2021-12-10T00:00:00"/>
    <x v="0"/>
    <n v="127446"/>
    <s v="United States"/>
    <x v="41"/>
    <x v="0"/>
    <n v="76017"/>
    <x v="0"/>
    <x v="0"/>
    <s v="CHO-MIL-31000"/>
    <x v="0"/>
    <x v="5"/>
    <n v="3"/>
    <n v="6.33"/>
    <n v="3.42"/>
    <n v="15"/>
    <x v="0"/>
    <s v="Wicked Choccy's"/>
    <x v="0"/>
  </r>
  <r>
    <s v="US-2021-127446-CHO-SCR-58000"/>
    <d v="2021-11-25T00:00:00"/>
    <d v="2021-12-10T00:00:00"/>
    <x v="0"/>
    <n v="127446"/>
    <s v="United States"/>
    <x v="41"/>
    <x v="0"/>
    <n v="76017"/>
    <x v="0"/>
    <x v="0"/>
    <s v="CHO-SCR-58000"/>
    <x v="3"/>
    <x v="17"/>
    <n v="5"/>
    <n v="12.5"/>
    <n v="5.5"/>
    <n v="15"/>
    <x v="0"/>
    <s v="Lot's O' Nuts"/>
    <x v="1"/>
  </r>
  <r>
    <s v="US-2021-127446-CHO-TRI-54000"/>
    <d v="2021-11-25T00:00:00"/>
    <d v="2021-12-10T00:00:00"/>
    <x v="0"/>
    <n v="127446"/>
    <s v="United States"/>
    <x v="41"/>
    <x v="0"/>
    <n v="76017"/>
    <x v="0"/>
    <x v="0"/>
    <s v="CHO-TRI-54000"/>
    <x v="1"/>
    <x v="1"/>
    <n v="2"/>
    <n v="4.9000000000000004"/>
    <n v="2.6"/>
    <n v="15"/>
    <x v="0"/>
    <s v="Wicked Choccy's"/>
    <x v="0"/>
  </r>
  <r>
    <s v="US-2021-127446-CHO-FUD-51000"/>
    <d v="2021-11-25T00:00:00"/>
    <d v="2021-12-10T00:00:00"/>
    <x v="0"/>
    <n v="127446"/>
    <s v="United States"/>
    <x v="41"/>
    <x v="0"/>
    <n v="76017"/>
    <x v="0"/>
    <x v="0"/>
    <s v="CHO-FUD-51000"/>
    <x v="4"/>
    <x v="3"/>
    <n v="3"/>
    <n v="7.2"/>
    <n v="3.6"/>
    <n v="15"/>
    <x v="0"/>
    <s v="Lot's O' Nuts"/>
    <x v="1"/>
  </r>
  <r>
    <s v="US-2021-119151-CHO-SCR-58000"/>
    <d v="2021-11-25T00:00:00"/>
    <d v="2021-12-09T00:00:00"/>
    <x v="2"/>
    <n v="119151"/>
    <s v="United States"/>
    <x v="26"/>
    <x v="21"/>
    <n v="10009"/>
    <x v="0"/>
    <x v="1"/>
    <s v="CHO-SCR-58000"/>
    <x v="3"/>
    <x v="3"/>
    <n v="3"/>
    <n v="7.5"/>
    <n v="3.3"/>
    <n v="14"/>
    <x v="0"/>
    <s v="Lot's O' Nuts"/>
    <x v="1"/>
  </r>
  <r>
    <s v="US-2021-119151-CHO-TRI-54000"/>
    <d v="2021-11-25T00:00:00"/>
    <d v="2021-12-09T00:00:00"/>
    <x v="2"/>
    <n v="119151"/>
    <s v="United States"/>
    <x v="26"/>
    <x v="21"/>
    <n v="10009"/>
    <x v="0"/>
    <x v="1"/>
    <s v="CHO-TRI-54000"/>
    <x v="1"/>
    <x v="24"/>
    <n v="4"/>
    <n v="9.8000000000000007"/>
    <n v="5.2"/>
    <n v="14"/>
    <x v="0"/>
    <s v="Wicked Choccy's"/>
    <x v="0"/>
  </r>
  <r>
    <s v="US-2021-144078-CHO-SCR-58000"/>
    <d v="2021-11-25T00:00:00"/>
    <d v="2021-12-09T00:00:00"/>
    <x v="0"/>
    <n v="144078"/>
    <s v="United States"/>
    <x v="4"/>
    <x v="4"/>
    <n v="90004"/>
    <x v="0"/>
    <x v="3"/>
    <s v="CHO-SCR-58000"/>
    <x v="3"/>
    <x v="31"/>
    <n v="4"/>
    <n v="10"/>
    <n v="4.4000000000000004"/>
    <n v="14"/>
    <x v="0"/>
    <s v="Lot's O' Nuts"/>
    <x v="1"/>
  </r>
  <r>
    <s v="US-2021-144078-CHO-MIL-31000"/>
    <d v="2021-11-25T00:00:00"/>
    <d v="2021-12-09T00:00:00"/>
    <x v="0"/>
    <n v="144078"/>
    <s v="United States"/>
    <x v="4"/>
    <x v="4"/>
    <n v="90004"/>
    <x v="0"/>
    <x v="3"/>
    <s v="CHO-MIL-31000"/>
    <x v="0"/>
    <x v="23"/>
    <n v="5"/>
    <n v="10.55"/>
    <n v="5.7"/>
    <n v="14"/>
    <x v="0"/>
    <s v="Wicked Choccy's"/>
    <x v="0"/>
  </r>
  <r>
    <s v="US-2021-107993-CHO-TRI-54000"/>
    <d v="2021-11-25T00:00:00"/>
    <d v="2021-12-10T00:00:00"/>
    <x v="0"/>
    <n v="107993"/>
    <s v="United States"/>
    <x v="8"/>
    <x v="11"/>
    <n v="97477"/>
    <x v="0"/>
    <x v="3"/>
    <s v="CHO-TRI-54000"/>
    <x v="1"/>
    <x v="10"/>
    <n v="7"/>
    <n v="17.149999999999999"/>
    <n v="9.1"/>
    <n v="15"/>
    <x v="0"/>
    <s v="Wicked Choccy's"/>
    <x v="0"/>
  </r>
  <r>
    <s v="US-2021-147606-CHO-MIL-31000"/>
    <d v="2021-11-26T00:00:00"/>
    <d v="2021-12-11T00:00:00"/>
    <x v="2"/>
    <n v="147606"/>
    <s v="United States"/>
    <x v="0"/>
    <x v="0"/>
    <n v="77070"/>
    <x v="0"/>
    <x v="0"/>
    <s v="CHO-MIL-31000"/>
    <x v="0"/>
    <x v="23"/>
    <n v="5"/>
    <n v="10.55"/>
    <n v="5.7"/>
    <n v="15"/>
    <x v="0"/>
    <s v="Wicked Choccy's"/>
    <x v="0"/>
  </r>
  <r>
    <s v="US-2021-147648-CHO-TRI-54000"/>
    <d v="2021-11-26T00:00:00"/>
    <d v="2021-12-11T00:00:00"/>
    <x v="0"/>
    <n v="147648"/>
    <s v="United States"/>
    <x v="10"/>
    <x v="4"/>
    <n v="94109"/>
    <x v="0"/>
    <x v="3"/>
    <s v="CHO-TRI-54000"/>
    <x v="1"/>
    <x v="1"/>
    <n v="2"/>
    <n v="4.9000000000000004"/>
    <n v="2.6"/>
    <n v="15"/>
    <x v="0"/>
    <s v="Wicked Choccy's"/>
    <x v="0"/>
  </r>
  <r>
    <s v="US-2021-141110-CHO-NUT-13000"/>
    <d v="2021-11-26T00:00:00"/>
    <d v="2021-12-11T00:00:00"/>
    <x v="0"/>
    <n v="141110"/>
    <s v="United States"/>
    <x v="74"/>
    <x v="4"/>
    <n v="93727"/>
    <x v="0"/>
    <x v="3"/>
    <s v="CHO-NUT-13000"/>
    <x v="2"/>
    <x v="7"/>
    <n v="2"/>
    <n v="4.9800000000000004"/>
    <n v="2"/>
    <n v="15"/>
    <x v="0"/>
    <s v="Lot's O' Nuts"/>
    <x v="1"/>
  </r>
  <r>
    <s v="US-2021-141110-CHO-TRI-54000"/>
    <d v="2021-11-26T00:00:00"/>
    <d v="2021-12-11T00:00:00"/>
    <x v="0"/>
    <n v="141110"/>
    <s v="United States"/>
    <x v="74"/>
    <x v="4"/>
    <n v="93727"/>
    <x v="0"/>
    <x v="3"/>
    <s v="CHO-TRI-54000"/>
    <x v="1"/>
    <x v="28"/>
    <n v="1"/>
    <n v="2.4500000000000002"/>
    <n v="1.3"/>
    <n v="15"/>
    <x v="0"/>
    <s v="Wicked Choccy's"/>
    <x v="0"/>
  </r>
  <r>
    <s v="US-2021-124730-CHO-SCR-58000"/>
    <d v="2021-11-26T00:00:00"/>
    <d v="2021-12-06T00:00:00"/>
    <x v="3"/>
    <n v="124730"/>
    <s v="United States"/>
    <x v="253"/>
    <x v="21"/>
    <n v="13501"/>
    <x v="0"/>
    <x v="1"/>
    <s v="CHO-SCR-58000"/>
    <x v="3"/>
    <x v="31"/>
    <n v="4"/>
    <n v="10"/>
    <n v="4.4000000000000004"/>
    <n v="10"/>
    <x v="0"/>
    <s v="Lot's O' Nuts"/>
    <x v="1"/>
  </r>
  <r>
    <s v="US-2021-124730-CHO-MIL-31000"/>
    <d v="2021-11-26T00:00:00"/>
    <d v="2021-12-06T00:00:00"/>
    <x v="3"/>
    <n v="124730"/>
    <s v="United States"/>
    <x v="253"/>
    <x v="21"/>
    <n v="13501"/>
    <x v="0"/>
    <x v="1"/>
    <s v="CHO-MIL-31000"/>
    <x v="0"/>
    <x v="5"/>
    <n v="3"/>
    <n v="6.33"/>
    <n v="3.42"/>
    <n v="10"/>
    <x v="0"/>
    <s v="Wicked Choccy's"/>
    <x v="0"/>
  </r>
  <r>
    <s v="US-2021-124730-CHO-NUT-13000"/>
    <d v="2021-11-26T00:00:00"/>
    <d v="2021-12-06T00:00:00"/>
    <x v="3"/>
    <n v="124730"/>
    <s v="United States"/>
    <x v="253"/>
    <x v="21"/>
    <n v="13501"/>
    <x v="0"/>
    <x v="1"/>
    <s v="CHO-NUT-13000"/>
    <x v="2"/>
    <x v="19"/>
    <n v="4"/>
    <n v="9.9600000000000009"/>
    <n v="4"/>
    <n v="10"/>
    <x v="0"/>
    <s v="Lot's O' Nuts"/>
    <x v="1"/>
  </r>
  <r>
    <s v="US-2021-168984-CHO-FUD-51000"/>
    <d v="2021-11-26T00:00:00"/>
    <d v="2021-12-12T00:00:00"/>
    <x v="0"/>
    <n v="168984"/>
    <s v="United States"/>
    <x v="254"/>
    <x v="11"/>
    <n v="97224"/>
    <x v="0"/>
    <x v="3"/>
    <s v="CHO-FUD-51000"/>
    <x v="4"/>
    <x v="3"/>
    <n v="3"/>
    <n v="7.2"/>
    <n v="3.6"/>
    <n v="16"/>
    <x v="0"/>
    <s v="Lot's O' Nuts"/>
    <x v="1"/>
  </r>
  <r>
    <s v="US-2021-168984-CHO-SCR-58000"/>
    <d v="2021-11-26T00:00:00"/>
    <d v="2021-12-12T00:00:00"/>
    <x v="0"/>
    <n v="168984"/>
    <s v="United States"/>
    <x v="254"/>
    <x v="11"/>
    <n v="97224"/>
    <x v="0"/>
    <x v="3"/>
    <s v="CHO-SCR-58000"/>
    <x v="3"/>
    <x v="17"/>
    <n v="5"/>
    <n v="12.5"/>
    <n v="5.5"/>
    <n v="16"/>
    <x v="0"/>
    <s v="Lot's O' Nuts"/>
    <x v="1"/>
  </r>
  <r>
    <s v="US-2021-168984-CHO-NUT-13000"/>
    <d v="2021-11-26T00:00:00"/>
    <d v="2021-12-12T00:00:00"/>
    <x v="0"/>
    <n v="168984"/>
    <s v="United States"/>
    <x v="254"/>
    <x v="11"/>
    <n v="97224"/>
    <x v="0"/>
    <x v="3"/>
    <s v="CHO-NUT-13000"/>
    <x v="2"/>
    <x v="19"/>
    <n v="4"/>
    <n v="9.9600000000000009"/>
    <n v="4"/>
    <n v="16"/>
    <x v="0"/>
    <s v="Lot's O' Nuts"/>
    <x v="1"/>
  </r>
  <r>
    <s v="US-2021-167486-CHO-SCR-58000"/>
    <d v="2021-11-27T00:00:00"/>
    <d v="2021-12-11T00:00:00"/>
    <x v="0"/>
    <n v="167486"/>
    <s v="United States"/>
    <x v="154"/>
    <x v="21"/>
    <n v="14215"/>
    <x v="0"/>
    <x v="1"/>
    <s v="CHO-SCR-58000"/>
    <x v="3"/>
    <x v="17"/>
    <n v="5"/>
    <n v="12.5"/>
    <n v="5.5"/>
    <n v="14"/>
    <x v="0"/>
    <s v="Lot's O' Nuts"/>
    <x v="1"/>
  </r>
  <r>
    <s v="US-2021-119032-CHO-TRI-54000"/>
    <d v="2021-11-27T00:00:00"/>
    <d v="2021-12-13T00:00:00"/>
    <x v="0"/>
    <n v="119032"/>
    <s v="United States"/>
    <x v="26"/>
    <x v="21"/>
    <n v="10035"/>
    <x v="0"/>
    <x v="1"/>
    <s v="CHO-TRI-54000"/>
    <x v="1"/>
    <x v="1"/>
    <n v="2"/>
    <n v="4.9000000000000004"/>
    <n v="2.6"/>
    <n v="16"/>
    <x v="0"/>
    <s v="Wicked Choccy's"/>
    <x v="0"/>
  </r>
  <r>
    <s v="US-2021-163013-CHO-NUT-13000"/>
    <d v="2021-11-28T00:00:00"/>
    <d v="2021-12-14T00:00:00"/>
    <x v="0"/>
    <n v="163013"/>
    <s v="United States"/>
    <x v="217"/>
    <x v="35"/>
    <n v="36116"/>
    <x v="0"/>
    <x v="2"/>
    <s v="CHO-NUT-13000"/>
    <x v="2"/>
    <x v="2"/>
    <n v="3"/>
    <n v="7.47"/>
    <n v="3"/>
    <n v="16"/>
    <x v="0"/>
    <s v="Lot's O' Nuts"/>
    <x v="1"/>
  </r>
  <r>
    <s v="US-2021-121629-CHO-MIL-31000"/>
    <d v="2021-11-28T00:00:00"/>
    <d v="2021-12-12T00:00:00"/>
    <x v="0"/>
    <n v="121629"/>
    <s v="United States"/>
    <x v="0"/>
    <x v="0"/>
    <n v="77041"/>
    <x v="0"/>
    <x v="0"/>
    <s v="CHO-MIL-31000"/>
    <x v="0"/>
    <x v="23"/>
    <n v="5"/>
    <n v="10.55"/>
    <n v="5.7"/>
    <n v="14"/>
    <x v="0"/>
    <s v="Wicked Choccy's"/>
    <x v="0"/>
  </r>
  <r>
    <s v="US-2021-101560-CHO-TRI-54000"/>
    <d v="2021-11-28T00:00:00"/>
    <d v="2021-12-11T00:00:00"/>
    <x v="2"/>
    <n v="101560"/>
    <s v="United States"/>
    <x v="37"/>
    <x v="10"/>
    <n v="29203"/>
    <x v="0"/>
    <x v="2"/>
    <s v="CHO-TRI-54000"/>
    <x v="1"/>
    <x v="20"/>
    <n v="5"/>
    <n v="12.25"/>
    <n v="6.5"/>
    <n v="13"/>
    <x v="0"/>
    <s v="Wicked Choccy's"/>
    <x v="0"/>
  </r>
  <r>
    <s v="US-2021-101560-CHO-MIL-31000"/>
    <d v="2021-11-28T00:00:00"/>
    <d v="2021-12-11T00:00:00"/>
    <x v="2"/>
    <n v="101560"/>
    <s v="United States"/>
    <x v="37"/>
    <x v="10"/>
    <n v="29203"/>
    <x v="0"/>
    <x v="2"/>
    <s v="CHO-MIL-31000"/>
    <x v="0"/>
    <x v="5"/>
    <n v="3"/>
    <n v="6.33"/>
    <n v="3.42"/>
    <n v="13"/>
    <x v="0"/>
    <s v="Wicked Choccy's"/>
    <x v="0"/>
  </r>
  <r>
    <s v="US-2021-101560-CHO-SCR-58000"/>
    <d v="2021-11-28T00:00:00"/>
    <d v="2021-12-11T00:00:00"/>
    <x v="2"/>
    <n v="101560"/>
    <s v="United States"/>
    <x v="37"/>
    <x v="10"/>
    <n v="29203"/>
    <x v="0"/>
    <x v="2"/>
    <s v="CHO-SCR-58000"/>
    <x v="3"/>
    <x v="26"/>
    <n v="7"/>
    <n v="17.5"/>
    <n v="7.7"/>
    <n v="13"/>
    <x v="0"/>
    <s v="Lot's O' Nuts"/>
    <x v="1"/>
  </r>
  <r>
    <s v="US-2021-105249-CHO-NUT-13000"/>
    <d v="2021-11-28T00:00:00"/>
    <d v="2021-12-08T00:00:00"/>
    <x v="3"/>
    <n v="105249"/>
    <s v="United States"/>
    <x v="10"/>
    <x v="4"/>
    <n v="94122"/>
    <x v="0"/>
    <x v="3"/>
    <s v="CHO-NUT-13000"/>
    <x v="2"/>
    <x v="19"/>
    <n v="4"/>
    <n v="9.9600000000000009"/>
    <n v="4"/>
    <n v="10"/>
    <x v="0"/>
    <s v="Lot's O' Nuts"/>
    <x v="1"/>
  </r>
  <r>
    <s v="US-2021-105249-CHO-FUD-51000"/>
    <d v="2021-11-28T00:00:00"/>
    <d v="2021-12-08T00:00:00"/>
    <x v="3"/>
    <n v="105249"/>
    <s v="United States"/>
    <x v="10"/>
    <x v="4"/>
    <n v="94122"/>
    <x v="0"/>
    <x v="3"/>
    <s v="CHO-FUD-51000"/>
    <x v="4"/>
    <x v="31"/>
    <n v="4"/>
    <n v="9.6"/>
    <n v="4.8"/>
    <n v="10"/>
    <x v="0"/>
    <s v="Lot's O' Nuts"/>
    <x v="1"/>
  </r>
  <r>
    <s v="US-2021-105249-CHO-SCR-58000"/>
    <d v="2021-11-28T00:00:00"/>
    <d v="2021-12-08T00:00:00"/>
    <x v="3"/>
    <n v="105249"/>
    <s v="United States"/>
    <x v="10"/>
    <x v="4"/>
    <n v="94122"/>
    <x v="0"/>
    <x v="3"/>
    <s v="CHO-SCR-58000"/>
    <x v="3"/>
    <x v="9"/>
    <n v="2"/>
    <n v="5"/>
    <n v="2.2000000000000002"/>
    <n v="10"/>
    <x v="0"/>
    <s v="Lot's O' Nuts"/>
    <x v="1"/>
  </r>
  <r>
    <s v="US-2021-120175-CHO-TRI-54000"/>
    <d v="2021-11-28T00:00:00"/>
    <d v="2021-12-13T00:00:00"/>
    <x v="0"/>
    <n v="120175"/>
    <s v="United States"/>
    <x v="43"/>
    <x v="19"/>
    <n v="47374"/>
    <x v="0"/>
    <x v="0"/>
    <s v="CHO-TRI-54000"/>
    <x v="1"/>
    <x v="18"/>
    <n v="6"/>
    <n v="14.7"/>
    <n v="7.8"/>
    <n v="15"/>
    <x v="0"/>
    <s v="Wicked Choccy's"/>
    <x v="0"/>
  </r>
  <r>
    <s v="US-2021-121167-CHO-FUD-51000"/>
    <d v="2021-11-28T00:00:00"/>
    <d v="2021-12-10T00:00:00"/>
    <x v="2"/>
    <n v="121167"/>
    <s v="United States"/>
    <x v="110"/>
    <x v="21"/>
    <n v="11520"/>
    <x v="0"/>
    <x v="1"/>
    <s v="CHO-FUD-51000"/>
    <x v="4"/>
    <x v="9"/>
    <n v="2"/>
    <n v="4.8"/>
    <n v="2.4"/>
    <n v="12"/>
    <x v="0"/>
    <s v="Lot's O' Nuts"/>
    <x v="1"/>
  </r>
  <r>
    <s v="US-2021-159800-CHO-MIL-31000"/>
    <d v="2021-11-28T00:00:00"/>
    <d v="2021-12-11T00:00:00"/>
    <x v="1"/>
    <n v="159800"/>
    <s v="United States"/>
    <x v="10"/>
    <x v="4"/>
    <n v="94109"/>
    <x v="0"/>
    <x v="3"/>
    <s v="CHO-MIL-31000"/>
    <x v="0"/>
    <x v="5"/>
    <n v="3"/>
    <n v="6.33"/>
    <n v="3.42"/>
    <n v="13"/>
    <x v="0"/>
    <s v="Wicked Choccy's"/>
    <x v="0"/>
  </r>
  <r>
    <s v="US-2021-159800-CHO-TRI-54000"/>
    <d v="2021-11-28T00:00:00"/>
    <d v="2021-12-11T00:00:00"/>
    <x v="1"/>
    <n v="159800"/>
    <s v="United States"/>
    <x v="10"/>
    <x v="4"/>
    <n v="94109"/>
    <x v="0"/>
    <x v="3"/>
    <s v="CHO-TRI-54000"/>
    <x v="1"/>
    <x v="10"/>
    <n v="7"/>
    <n v="17.149999999999999"/>
    <n v="9.1"/>
    <n v="13"/>
    <x v="0"/>
    <s v="Wicked Choccy's"/>
    <x v="0"/>
  </r>
  <r>
    <s v="US-2021-153983-CHO-NUT-13000"/>
    <d v="2021-11-29T00:00:00"/>
    <d v="2021-12-16T00:00:00"/>
    <x v="0"/>
    <n v="153983"/>
    <s v="United States"/>
    <x v="10"/>
    <x v="4"/>
    <n v="94122"/>
    <x v="0"/>
    <x v="3"/>
    <s v="CHO-NUT-13000"/>
    <x v="2"/>
    <x v="13"/>
    <n v="5"/>
    <n v="12.45"/>
    <n v="5"/>
    <n v="17"/>
    <x v="0"/>
    <s v="Lot's O' Nuts"/>
    <x v="1"/>
  </r>
  <r>
    <s v="US-2021-153983-CHO-TRI-54000"/>
    <d v="2021-11-29T00:00:00"/>
    <d v="2021-12-16T00:00:00"/>
    <x v="0"/>
    <n v="153983"/>
    <s v="United States"/>
    <x v="10"/>
    <x v="4"/>
    <n v="94122"/>
    <x v="0"/>
    <x v="3"/>
    <s v="CHO-TRI-54000"/>
    <x v="1"/>
    <x v="1"/>
    <n v="2"/>
    <n v="4.9000000000000004"/>
    <n v="2.6"/>
    <n v="17"/>
    <x v="0"/>
    <s v="Wicked Choccy's"/>
    <x v="0"/>
  </r>
  <r>
    <s v="US-2021-134712-CHO-FUD-51000"/>
    <d v="2021-11-29T00:00:00"/>
    <d v="2021-12-14T00:00:00"/>
    <x v="0"/>
    <n v="134712"/>
    <s v="United States"/>
    <x v="255"/>
    <x v="1"/>
    <n v="60076"/>
    <x v="0"/>
    <x v="0"/>
    <s v="CHO-FUD-51000"/>
    <x v="4"/>
    <x v="9"/>
    <n v="2"/>
    <n v="4.8"/>
    <n v="2.4"/>
    <n v="15"/>
    <x v="0"/>
    <s v="Lot's O' Nuts"/>
    <x v="1"/>
  </r>
  <r>
    <s v="US-2021-136280-CHO-MIL-31000"/>
    <d v="2021-11-29T00:00:00"/>
    <d v="2021-12-16T00:00:00"/>
    <x v="0"/>
    <n v="136280"/>
    <s v="United States"/>
    <x v="2"/>
    <x v="2"/>
    <n v="19143"/>
    <x v="0"/>
    <x v="1"/>
    <s v="CHO-MIL-31000"/>
    <x v="0"/>
    <x v="0"/>
    <n v="2"/>
    <n v="4.22"/>
    <n v="2.2799999999999998"/>
    <n v="17"/>
    <x v="0"/>
    <s v="Wicked Choccy's"/>
    <x v="0"/>
  </r>
  <r>
    <s v="US-2021-111353-CHO-SCR-58000"/>
    <d v="2021-11-29T00:00:00"/>
    <d v="2021-12-16T00:00:00"/>
    <x v="0"/>
    <n v="111353"/>
    <s v="United States"/>
    <x v="26"/>
    <x v="21"/>
    <n v="10009"/>
    <x v="0"/>
    <x v="1"/>
    <s v="CHO-SCR-58000"/>
    <x v="3"/>
    <x v="9"/>
    <n v="2"/>
    <n v="5"/>
    <n v="2.2000000000000002"/>
    <n v="17"/>
    <x v="0"/>
    <s v="Lot's O' Nuts"/>
    <x v="1"/>
  </r>
  <r>
    <s v="US-2021-103590-CHO-FUD-51000"/>
    <d v="2021-11-30T00:00:00"/>
    <d v="2021-12-14T00:00:00"/>
    <x v="0"/>
    <n v="103590"/>
    <s v="United States"/>
    <x v="212"/>
    <x v="21"/>
    <n v="10550"/>
    <x v="0"/>
    <x v="1"/>
    <s v="CHO-FUD-51000"/>
    <x v="4"/>
    <x v="31"/>
    <n v="4"/>
    <n v="9.6"/>
    <n v="4.8"/>
    <n v="14"/>
    <x v="0"/>
    <s v="Lot's O' Nuts"/>
    <x v="1"/>
  </r>
  <r>
    <s v="US-2021-146843-CHO-MIL-31000"/>
    <d v="2021-11-30T00:00:00"/>
    <d v="2021-12-16T00:00:00"/>
    <x v="0"/>
    <n v="146843"/>
    <s v="United States"/>
    <x v="224"/>
    <x v="12"/>
    <n v="85323"/>
    <x v="0"/>
    <x v="3"/>
    <s v="CHO-MIL-31000"/>
    <x v="0"/>
    <x v="38"/>
    <n v="7"/>
    <n v="14.77"/>
    <n v="7.98"/>
    <n v="16"/>
    <x v="0"/>
    <s v="Wicked Choccy's"/>
    <x v="0"/>
  </r>
  <r>
    <s v="US-2021-146843-CHO-SCR-58000"/>
    <d v="2021-11-30T00:00:00"/>
    <d v="2021-12-16T00:00:00"/>
    <x v="0"/>
    <n v="146843"/>
    <s v="United States"/>
    <x v="224"/>
    <x v="12"/>
    <n v="85323"/>
    <x v="0"/>
    <x v="3"/>
    <s v="CHO-SCR-58000"/>
    <x v="3"/>
    <x v="31"/>
    <n v="4"/>
    <n v="10"/>
    <n v="4.4000000000000004"/>
    <n v="16"/>
    <x v="0"/>
    <s v="Lot's O' Nuts"/>
    <x v="1"/>
  </r>
  <r>
    <s v="US-2021-148425-CHO-FUD-51000"/>
    <d v="2021-11-30T00:00:00"/>
    <d v="2021-12-14T00:00:00"/>
    <x v="0"/>
    <n v="148425"/>
    <s v="United States"/>
    <x v="256"/>
    <x v="17"/>
    <n v="32839"/>
    <x v="0"/>
    <x v="2"/>
    <s v="CHO-FUD-51000"/>
    <x v="4"/>
    <x v="6"/>
    <n v="9"/>
    <n v="21.6"/>
    <n v="10.8"/>
    <n v="14"/>
    <x v="0"/>
    <s v="Lot's O' Nuts"/>
    <x v="1"/>
  </r>
  <r>
    <s v="US-2021-143210-CHO-FUD-51000"/>
    <d v="2021-12-01T00:00:00"/>
    <d v="2021-12-13T00:00:00"/>
    <x v="1"/>
    <n v="143210"/>
    <s v="United States"/>
    <x v="190"/>
    <x v="34"/>
    <n v="1852"/>
    <x v="0"/>
    <x v="1"/>
    <s v="CHO-FUD-51000"/>
    <x v="4"/>
    <x v="9"/>
    <n v="2"/>
    <n v="4.8"/>
    <n v="2.4"/>
    <n v="12"/>
    <x v="0"/>
    <s v="Lot's O' Nuts"/>
    <x v="1"/>
  </r>
  <r>
    <s v="US-2021-143210-CHO-MIL-31000"/>
    <d v="2021-12-01T00:00:00"/>
    <d v="2021-12-13T00:00:00"/>
    <x v="1"/>
    <n v="143210"/>
    <s v="United States"/>
    <x v="190"/>
    <x v="34"/>
    <n v="1852"/>
    <x v="0"/>
    <x v="1"/>
    <s v="CHO-MIL-31000"/>
    <x v="0"/>
    <x v="5"/>
    <n v="3"/>
    <n v="6.33"/>
    <n v="3.42"/>
    <n v="12"/>
    <x v="0"/>
    <s v="Wicked Choccy's"/>
    <x v="0"/>
  </r>
  <r>
    <s v="US-2021-150798-CHO-NUT-13000"/>
    <d v="2021-12-01T00:00:00"/>
    <d v="2021-12-13T00:00:00"/>
    <x v="2"/>
    <n v="150798"/>
    <s v="United States"/>
    <x v="48"/>
    <x v="9"/>
    <n v="43229"/>
    <x v="0"/>
    <x v="1"/>
    <s v="CHO-NUT-13000"/>
    <x v="2"/>
    <x v="15"/>
    <n v="6"/>
    <n v="14.94"/>
    <n v="6"/>
    <n v="12"/>
    <x v="0"/>
    <s v="Lot's O' Nuts"/>
    <x v="1"/>
  </r>
  <r>
    <s v="US-2021-150798-CHO-MIL-31000"/>
    <d v="2021-12-01T00:00:00"/>
    <d v="2021-12-13T00:00:00"/>
    <x v="2"/>
    <n v="150798"/>
    <s v="United States"/>
    <x v="48"/>
    <x v="9"/>
    <n v="43229"/>
    <x v="0"/>
    <x v="1"/>
    <s v="CHO-MIL-31000"/>
    <x v="0"/>
    <x v="0"/>
    <n v="2"/>
    <n v="4.22"/>
    <n v="2.2799999999999998"/>
    <n v="12"/>
    <x v="0"/>
    <s v="Wicked Choccy's"/>
    <x v="0"/>
  </r>
  <r>
    <s v="US-2021-150798-CHO-FUD-51000"/>
    <d v="2021-12-01T00:00:00"/>
    <d v="2021-12-13T00:00:00"/>
    <x v="2"/>
    <n v="150798"/>
    <s v="United States"/>
    <x v="48"/>
    <x v="9"/>
    <n v="43229"/>
    <x v="0"/>
    <x v="1"/>
    <s v="CHO-FUD-51000"/>
    <x v="4"/>
    <x v="26"/>
    <n v="7"/>
    <n v="16.8"/>
    <n v="8.4"/>
    <n v="12"/>
    <x v="0"/>
    <s v="Lot's O' Nuts"/>
    <x v="1"/>
  </r>
  <r>
    <s v="US-2021-150798-CHO-SCR-58000"/>
    <d v="2021-12-01T00:00:00"/>
    <d v="2021-12-13T00:00:00"/>
    <x v="2"/>
    <n v="150798"/>
    <s v="United States"/>
    <x v="48"/>
    <x v="9"/>
    <n v="43229"/>
    <x v="0"/>
    <x v="1"/>
    <s v="CHO-SCR-58000"/>
    <x v="3"/>
    <x v="9"/>
    <n v="2"/>
    <n v="5"/>
    <n v="2.2000000000000002"/>
    <n v="12"/>
    <x v="0"/>
    <s v="Lot's O' Nuts"/>
    <x v="1"/>
  </r>
  <r>
    <s v="US-2021-161613-CHO-NUT-13000"/>
    <d v="2021-12-01T00:00:00"/>
    <d v="2021-12-13T00:00:00"/>
    <x v="2"/>
    <n v="161613"/>
    <s v="United States"/>
    <x v="0"/>
    <x v="0"/>
    <n v="77070"/>
    <x v="0"/>
    <x v="0"/>
    <s v="CHO-NUT-13000"/>
    <x v="2"/>
    <x v="2"/>
    <n v="3"/>
    <n v="7.47"/>
    <n v="3"/>
    <n v="12"/>
    <x v="0"/>
    <s v="Lot's O' Nuts"/>
    <x v="1"/>
  </r>
  <r>
    <s v="US-2021-120474-CHO-TRI-54000"/>
    <d v="2021-12-01T00:00:00"/>
    <d v="2021-12-13T00:00:00"/>
    <x v="1"/>
    <n v="120474"/>
    <s v="United States"/>
    <x v="235"/>
    <x v="22"/>
    <n v="53711"/>
    <x v="0"/>
    <x v="0"/>
    <s v="CHO-TRI-54000"/>
    <x v="1"/>
    <x v="50"/>
    <n v="8"/>
    <n v="19.600000000000001"/>
    <n v="10.4"/>
    <n v="12"/>
    <x v="0"/>
    <s v="Wicked Choccy's"/>
    <x v="0"/>
  </r>
  <r>
    <s v="US-2021-120474-CHO-SCR-58000"/>
    <d v="2021-12-01T00:00:00"/>
    <d v="2021-12-13T00:00:00"/>
    <x v="1"/>
    <n v="120474"/>
    <s v="United States"/>
    <x v="235"/>
    <x v="22"/>
    <n v="53711"/>
    <x v="0"/>
    <x v="0"/>
    <s v="CHO-SCR-58000"/>
    <x v="3"/>
    <x v="31"/>
    <n v="4"/>
    <n v="10"/>
    <n v="4.4000000000000004"/>
    <n v="12"/>
    <x v="0"/>
    <s v="Lot's O' Nuts"/>
    <x v="1"/>
  </r>
  <r>
    <s v="US-2021-131527-CHO-TRI-54000"/>
    <d v="2021-12-01T00:00:00"/>
    <d v="2021-12-17T00:00:00"/>
    <x v="0"/>
    <n v="131527"/>
    <s v="United States"/>
    <x v="60"/>
    <x v="26"/>
    <n v="28540"/>
    <x v="0"/>
    <x v="2"/>
    <s v="CHO-TRI-54000"/>
    <x v="1"/>
    <x v="24"/>
    <n v="4"/>
    <n v="9.8000000000000007"/>
    <n v="5.2"/>
    <n v="16"/>
    <x v="0"/>
    <s v="Wicked Choccy's"/>
    <x v="0"/>
  </r>
  <r>
    <s v="US-2021-131051-CHO-MIL-31000"/>
    <d v="2021-12-01T00:00:00"/>
    <d v="2021-12-15T00:00:00"/>
    <x v="0"/>
    <n v="131051"/>
    <s v="United States"/>
    <x v="10"/>
    <x v="4"/>
    <n v="94122"/>
    <x v="0"/>
    <x v="3"/>
    <s v="CHO-MIL-31000"/>
    <x v="0"/>
    <x v="5"/>
    <n v="3"/>
    <n v="6.33"/>
    <n v="3.42"/>
    <n v="14"/>
    <x v="0"/>
    <s v="Wicked Choccy's"/>
    <x v="0"/>
  </r>
  <r>
    <s v="US-2021-112158-CHO-MIL-31000"/>
    <d v="2021-12-02T00:00:00"/>
    <d v="2021-12-14T00:00:00"/>
    <x v="1"/>
    <n v="112158"/>
    <s v="United States"/>
    <x v="26"/>
    <x v="21"/>
    <n v="10035"/>
    <x v="0"/>
    <x v="1"/>
    <s v="CHO-MIL-31000"/>
    <x v="0"/>
    <x v="23"/>
    <n v="5"/>
    <n v="10.55"/>
    <n v="5.7"/>
    <n v="12"/>
    <x v="0"/>
    <s v="Wicked Choccy's"/>
    <x v="0"/>
  </r>
  <r>
    <s v="US-2021-112158-CHO-SCR-58000"/>
    <d v="2021-12-02T00:00:00"/>
    <d v="2021-12-14T00:00:00"/>
    <x v="1"/>
    <n v="112158"/>
    <s v="United States"/>
    <x v="26"/>
    <x v="21"/>
    <n v="10035"/>
    <x v="0"/>
    <x v="1"/>
    <s v="CHO-SCR-58000"/>
    <x v="3"/>
    <x v="44"/>
    <n v="8"/>
    <n v="20"/>
    <n v="8.8000000000000007"/>
    <n v="12"/>
    <x v="0"/>
    <s v="Lot's O' Nuts"/>
    <x v="1"/>
  </r>
  <r>
    <s v="US-2021-103807-CHO-FUD-51000"/>
    <d v="2021-12-02T00:00:00"/>
    <d v="2021-12-19T00:00:00"/>
    <x v="0"/>
    <n v="103807"/>
    <s v="United States"/>
    <x v="257"/>
    <x v="3"/>
    <n v="30328"/>
    <x v="0"/>
    <x v="2"/>
    <s v="CHO-FUD-51000"/>
    <x v="4"/>
    <x v="3"/>
    <n v="3"/>
    <n v="7.2"/>
    <n v="3.6"/>
    <n v="17"/>
    <x v="0"/>
    <s v="Lot's O' Nuts"/>
    <x v="1"/>
  </r>
  <r>
    <s v="US-2021-103807-CHO-MIL-31000"/>
    <d v="2021-12-02T00:00:00"/>
    <d v="2021-12-19T00:00:00"/>
    <x v="0"/>
    <n v="103807"/>
    <s v="United States"/>
    <x v="257"/>
    <x v="3"/>
    <n v="30328"/>
    <x v="0"/>
    <x v="2"/>
    <s v="CHO-MIL-31000"/>
    <x v="0"/>
    <x v="11"/>
    <n v="1"/>
    <n v="2.11"/>
    <n v="1.1399999999999999"/>
    <n v="17"/>
    <x v="0"/>
    <s v="Wicked Choccy's"/>
    <x v="0"/>
  </r>
  <r>
    <s v="US-2021-132864-CHO-FUD-51000"/>
    <d v="2021-12-02T00:00:00"/>
    <d v="2021-12-17T00:00:00"/>
    <x v="0"/>
    <n v="132864"/>
    <s v="United States"/>
    <x v="48"/>
    <x v="9"/>
    <n v="43229"/>
    <x v="0"/>
    <x v="1"/>
    <s v="CHO-FUD-51000"/>
    <x v="4"/>
    <x v="17"/>
    <n v="5"/>
    <n v="12"/>
    <n v="6"/>
    <n v="15"/>
    <x v="0"/>
    <s v="Lot's O' Nuts"/>
    <x v="1"/>
  </r>
  <r>
    <s v="US-2021-101147-CHO-MIL-31000"/>
    <d v="2021-12-02T00:00:00"/>
    <d v="2021-12-14T00:00:00"/>
    <x v="1"/>
    <n v="101147"/>
    <s v="United States"/>
    <x v="40"/>
    <x v="1"/>
    <n v="60623"/>
    <x v="0"/>
    <x v="0"/>
    <s v="CHO-MIL-31000"/>
    <x v="0"/>
    <x v="11"/>
    <n v="1"/>
    <n v="2.11"/>
    <n v="1.1399999999999999"/>
    <n v="12"/>
    <x v="0"/>
    <s v="Wicked Choccy's"/>
    <x v="0"/>
  </r>
  <r>
    <s v="US-2021-117744-CHO-MIL-31000"/>
    <d v="2021-12-02T00:00:00"/>
    <d v="2021-12-16T00:00:00"/>
    <x v="0"/>
    <n v="117744"/>
    <s v="United States"/>
    <x v="198"/>
    <x v="0"/>
    <n v="78415"/>
    <x v="0"/>
    <x v="0"/>
    <s v="CHO-MIL-31000"/>
    <x v="0"/>
    <x v="23"/>
    <n v="5"/>
    <n v="10.55"/>
    <n v="5.7"/>
    <n v="14"/>
    <x v="0"/>
    <s v="Wicked Choccy's"/>
    <x v="0"/>
  </r>
  <r>
    <s v="US-2021-117744-CHO-TRI-54000"/>
    <d v="2021-12-02T00:00:00"/>
    <d v="2021-12-16T00:00:00"/>
    <x v="0"/>
    <n v="117744"/>
    <s v="United States"/>
    <x v="198"/>
    <x v="0"/>
    <n v="78415"/>
    <x v="0"/>
    <x v="0"/>
    <s v="CHO-TRI-54000"/>
    <x v="1"/>
    <x v="20"/>
    <n v="5"/>
    <n v="12.25"/>
    <n v="6.5"/>
    <n v="14"/>
    <x v="0"/>
    <s v="Wicked Choccy's"/>
    <x v="0"/>
  </r>
  <r>
    <s v="US-2021-117744-CHO-NUT-13000"/>
    <d v="2021-12-02T00:00:00"/>
    <d v="2021-12-16T00:00:00"/>
    <x v="0"/>
    <n v="117744"/>
    <s v="United States"/>
    <x v="198"/>
    <x v="0"/>
    <n v="78415"/>
    <x v="0"/>
    <x v="0"/>
    <s v="CHO-NUT-13000"/>
    <x v="2"/>
    <x v="47"/>
    <n v="7"/>
    <n v="17.43"/>
    <n v="7"/>
    <n v="14"/>
    <x v="0"/>
    <s v="Lot's O' Nuts"/>
    <x v="1"/>
  </r>
  <r>
    <s v="CA-2021-117964-CHO-TRI-54000"/>
    <d v="2021-12-02T00:00:00"/>
    <d v="2021-12-16T00:00:00"/>
    <x v="0"/>
    <n v="117964"/>
    <s v="Canada"/>
    <x v="258"/>
    <x v="50"/>
    <s v="E1A"/>
    <x v="0"/>
    <x v="1"/>
    <s v="CHO-TRI-54000"/>
    <x v="1"/>
    <x v="20"/>
    <n v="5"/>
    <n v="12.25"/>
    <n v="6.5"/>
    <n v="14"/>
    <x v="0"/>
    <s v="Wicked Choccy's"/>
    <x v="0"/>
  </r>
  <r>
    <s v="CA-2021-117964-CHO-NUT-13000"/>
    <d v="2021-12-02T00:00:00"/>
    <d v="2021-12-16T00:00:00"/>
    <x v="0"/>
    <n v="117964"/>
    <s v="Canada"/>
    <x v="258"/>
    <x v="50"/>
    <s v="E1A"/>
    <x v="0"/>
    <x v="1"/>
    <s v="CHO-NUT-13000"/>
    <x v="2"/>
    <x v="47"/>
    <n v="7"/>
    <n v="17.43"/>
    <n v="7"/>
    <n v="14"/>
    <x v="0"/>
    <s v="Lot's O' Nuts"/>
    <x v="1"/>
  </r>
  <r>
    <s v="CA-2021-123664-CHO-MIL-31000"/>
    <d v="2021-12-02T00:00:00"/>
    <d v="2021-12-16T00:00:00"/>
    <x v="0"/>
    <n v="123664"/>
    <s v="Canada"/>
    <x v="139"/>
    <x v="43"/>
    <s v="B3H"/>
    <x v="0"/>
    <x v="1"/>
    <s v="CHO-MIL-31000"/>
    <x v="0"/>
    <x v="23"/>
    <n v="5"/>
    <n v="10.55"/>
    <n v="5.7"/>
    <n v="14"/>
    <x v="0"/>
    <s v="Wicked Choccy's"/>
    <x v="0"/>
  </r>
  <r>
    <s v="US-2021-154095-CHO-MIL-31000"/>
    <d v="2021-12-02T00:00:00"/>
    <d v="2021-12-17T00:00:00"/>
    <x v="0"/>
    <n v="154095"/>
    <s v="United States"/>
    <x v="259"/>
    <x v="38"/>
    <n v="20735"/>
    <x v="0"/>
    <x v="1"/>
    <s v="CHO-MIL-31000"/>
    <x v="0"/>
    <x v="35"/>
    <n v="8"/>
    <n v="16.88"/>
    <n v="9.1199999999999992"/>
    <n v="15"/>
    <x v="0"/>
    <s v="Wicked Choccy's"/>
    <x v="0"/>
  </r>
  <r>
    <s v="US-2021-154095-CHO-NUT-13000"/>
    <d v="2021-12-02T00:00:00"/>
    <d v="2021-12-17T00:00:00"/>
    <x v="0"/>
    <n v="154095"/>
    <s v="United States"/>
    <x v="259"/>
    <x v="38"/>
    <n v="20735"/>
    <x v="0"/>
    <x v="1"/>
    <s v="CHO-NUT-13000"/>
    <x v="2"/>
    <x v="2"/>
    <n v="3"/>
    <n v="7.47"/>
    <n v="3"/>
    <n v="15"/>
    <x v="0"/>
    <s v="Lot's O' Nuts"/>
    <x v="1"/>
  </r>
  <r>
    <s v="US-2021-154095-CHO-SCR-58000"/>
    <d v="2021-12-02T00:00:00"/>
    <d v="2021-12-17T00:00:00"/>
    <x v="0"/>
    <n v="154095"/>
    <s v="United States"/>
    <x v="259"/>
    <x v="38"/>
    <n v="20735"/>
    <x v="0"/>
    <x v="1"/>
    <s v="CHO-SCR-58000"/>
    <x v="3"/>
    <x v="14"/>
    <n v="6"/>
    <n v="15"/>
    <n v="6.6"/>
    <n v="15"/>
    <x v="0"/>
    <s v="Lot's O' Nuts"/>
    <x v="1"/>
  </r>
  <r>
    <s v="US-2021-154095-CHO-TRI-54000"/>
    <d v="2021-12-02T00:00:00"/>
    <d v="2021-12-17T00:00:00"/>
    <x v="0"/>
    <n v="154095"/>
    <s v="United States"/>
    <x v="259"/>
    <x v="38"/>
    <n v="20735"/>
    <x v="0"/>
    <x v="1"/>
    <s v="CHO-TRI-54000"/>
    <x v="1"/>
    <x v="4"/>
    <n v="3"/>
    <n v="7.35"/>
    <n v="3.9"/>
    <n v="15"/>
    <x v="0"/>
    <s v="Wicked Choccy's"/>
    <x v="0"/>
  </r>
  <r>
    <s v="US-2021-164861-CHO-FUD-51000"/>
    <d v="2021-12-03T00:00:00"/>
    <d v="2021-12-16T00:00:00"/>
    <x v="2"/>
    <n v="164861"/>
    <s v="United States"/>
    <x v="250"/>
    <x v="25"/>
    <n v="63116"/>
    <x v="0"/>
    <x v="0"/>
    <s v="CHO-FUD-51000"/>
    <x v="4"/>
    <x v="31"/>
    <n v="4"/>
    <n v="9.6"/>
    <n v="4.8"/>
    <n v="13"/>
    <x v="0"/>
    <s v="Lot's O' Nuts"/>
    <x v="1"/>
  </r>
  <r>
    <s v="US-2021-122749-CHO-NUT-13000"/>
    <d v="2021-12-03T00:00:00"/>
    <d v="2021-12-19T00:00:00"/>
    <x v="0"/>
    <n v="122749"/>
    <s v="United States"/>
    <x v="260"/>
    <x v="44"/>
    <n v="73120"/>
    <x v="0"/>
    <x v="0"/>
    <s v="CHO-NUT-13000"/>
    <x v="2"/>
    <x v="19"/>
    <n v="4"/>
    <n v="9.9600000000000009"/>
    <n v="4"/>
    <n v="16"/>
    <x v="0"/>
    <s v="Lot's O' Nuts"/>
    <x v="1"/>
  </r>
  <r>
    <s v="US-2021-127187-CHO-SCR-58000"/>
    <d v="2021-12-04T00:00:00"/>
    <d v="2021-12-18T00:00:00"/>
    <x v="0"/>
    <n v="127187"/>
    <s v="United States"/>
    <x v="26"/>
    <x v="21"/>
    <n v="10024"/>
    <x v="0"/>
    <x v="1"/>
    <s v="CHO-SCR-58000"/>
    <x v="3"/>
    <x v="9"/>
    <n v="2"/>
    <n v="5"/>
    <n v="2.2000000000000002"/>
    <n v="14"/>
    <x v="0"/>
    <s v="Lot's O' Nuts"/>
    <x v="1"/>
  </r>
  <r>
    <s v="CA-2021-119508-CHO-NUT-13000"/>
    <d v="2021-12-04T00:00:00"/>
    <d v="2021-12-19T00:00:00"/>
    <x v="0"/>
    <n v="119508"/>
    <s v="Canada"/>
    <x v="124"/>
    <x v="40"/>
    <s v="V6B"/>
    <x v="0"/>
    <x v="3"/>
    <s v="CHO-NUT-13000"/>
    <x v="2"/>
    <x v="15"/>
    <n v="6"/>
    <n v="14.94"/>
    <n v="6"/>
    <n v="15"/>
    <x v="0"/>
    <s v="Lot's O' Nuts"/>
    <x v="1"/>
  </r>
  <r>
    <s v="CA-2021-119508-CHO-FUD-51000"/>
    <d v="2021-12-04T00:00:00"/>
    <d v="2021-12-19T00:00:00"/>
    <x v="0"/>
    <n v="119508"/>
    <s v="Canada"/>
    <x v="124"/>
    <x v="40"/>
    <s v="V6B"/>
    <x v="0"/>
    <x v="3"/>
    <s v="CHO-FUD-51000"/>
    <x v="4"/>
    <x v="17"/>
    <n v="5"/>
    <n v="12"/>
    <n v="6"/>
    <n v="15"/>
    <x v="0"/>
    <s v="Lot's O' Nuts"/>
    <x v="1"/>
  </r>
  <r>
    <s v="US-2021-106376-OTH-LIC-15000"/>
    <d v="2021-12-05T00:00:00"/>
    <d v="2021-12-20T00:00:00"/>
    <x v="0"/>
    <n v="106376"/>
    <s v="United States"/>
    <x v="261"/>
    <x v="12"/>
    <n v="85234"/>
    <x v="1"/>
    <x v="3"/>
    <s v="OTH-LIC-15000"/>
    <x v="7"/>
    <x v="67"/>
    <n v="8"/>
    <n v="80"/>
    <n v="80"/>
    <n v="15"/>
    <x v="0"/>
    <s v="Secret Factory"/>
    <x v="2"/>
  </r>
  <r>
    <s v="US-2021-106376-CHO-MIL-31000"/>
    <d v="2021-12-05T00:00:00"/>
    <d v="2021-12-20T00:00:00"/>
    <x v="0"/>
    <n v="106376"/>
    <s v="United States"/>
    <x v="261"/>
    <x v="12"/>
    <n v="85234"/>
    <x v="0"/>
    <x v="3"/>
    <s v="CHO-MIL-31000"/>
    <x v="0"/>
    <x v="8"/>
    <n v="4"/>
    <n v="8.44"/>
    <n v="4.5599999999999996"/>
    <n v="15"/>
    <x v="0"/>
    <s v="Wicked Choccy's"/>
    <x v="0"/>
  </r>
  <r>
    <s v="US-2021-166191-CHO-SCR-58000"/>
    <d v="2021-12-05T00:00:00"/>
    <d v="2021-12-19T00:00:00"/>
    <x v="2"/>
    <n v="166191"/>
    <s v="United States"/>
    <x v="84"/>
    <x v="1"/>
    <n v="62521"/>
    <x v="0"/>
    <x v="0"/>
    <s v="CHO-SCR-58000"/>
    <x v="3"/>
    <x v="9"/>
    <n v="2"/>
    <n v="5"/>
    <n v="2.2000000000000002"/>
    <n v="14"/>
    <x v="0"/>
    <s v="Lot's O' Nuts"/>
    <x v="1"/>
  </r>
  <r>
    <s v="US-2021-166191-CHO-NUT-13000"/>
    <d v="2021-12-05T00:00:00"/>
    <d v="2021-12-19T00:00:00"/>
    <x v="2"/>
    <n v="166191"/>
    <s v="United States"/>
    <x v="84"/>
    <x v="1"/>
    <n v="62521"/>
    <x v="0"/>
    <x v="0"/>
    <s v="CHO-NUT-13000"/>
    <x v="2"/>
    <x v="47"/>
    <n v="7"/>
    <n v="17.43"/>
    <n v="7"/>
    <n v="14"/>
    <x v="0"/>
    <s v="Lot's O' Nuts"/>
    <x v="1"/>
  </r>
  <r>
    <s v="US-2021-151162-CHO-FUD-51000"/>
    <d v="2021-12-05T00:00:00"/>
    <d v="2021-12-19T00:00:00"/>
    <x v="0"/>
    <n v="151162"/>
    <s v="United States"/>
    <x v="48"/>
    <x v="9"/>
    <n v="43229"/>
    <x v="0"/>
    <x v="1"/>
    <s v="CHO-FUD-51000"/>
    <x v="4"/>
    <x v="31"/>
    <n v="4"/>
    <n v="9.6"/>
    <n v="4.8"/>
    <n v="14"/>
    <x v="0"/>
    <s v="Lot's O' Nuts"/>
    <x v="1"/>
  </r>
  <r>
    <s v="US-2021-151162-CHO-TRI-54000"/>
    <d v="2021-12-05T00:00:00"/>
    <d v="2021-12-19T00:00:00"/>
    <x v="0"/>
    <n v="151162"/>
    <s v="United States"/>
    <x v="48"/>
    <x v="9"/>
    <n v="43229"/>
    <x v="0"/>
    <x v="1"/>
    <s v="CHO-TRI-54000"/>
    <x v="1"/>
    <x v="4"/>
    <n v="3"/>
    <n v="7.35"/>
    <n v="3.9"/>
    <n v="14"/>
    <x v="0"/>
    <s v="Wicked Choccy's"/>
    <x v="0"/>
  </r>
  <r>
    <s v="US-2021-151162-OTH-LIC-15000"/>
    <d v="2021-12-05T00:00:00"/>
    <d v="2021-12-19T00:00:00"/>
    <x v="0"/>
    <n v="151162"/>
    <s v="United States"/>
    <x v="48"/>
    <x v="9"/>
    <n v="43229"/>
    <x v="1"/>
    <x v="1"/>
    <s v="OTH-LIC-15000"/>
    <x v="7"/>
    <x v="32"/>
    <n v="3"/>
    <n v="30"/>
    <n v="30"/>
    <n v="14"/>
    <x v="0"/>
    <s v="Secret Factory"/>
    <x v="2"/>
  </r>
  <r>
    <s v="US-2021-151162-OTH-GUM-21000"/>
    <d v="2021-12-05T00:00:00"/>
    <d v="2021-12-19T00:00:00"/>
    <x v="0"/>
    <n v="151162"/>
    <s v="United States"/>
    <x v="48"/>
    <x v="9"/>
    <n v="43229"/>
    <x v="1"/>
    <x v="1"/>
    <s v="OTH-GUM-21000"/>
    <x v="5"/>
    <x v="12"/>
    <n v="1"/>
    <n v="0.65"/>
    <n v="0.6"/>
    <n v="14"/>
    <x v="0"/>
    <s v="Secret Factory"/>
    <x v="2"/>
  </r>
  <r>
    <s v="US-2021-150203-CHO-SCR-58000"/>
    <d v="2021-12-05T00:00:00"/>
    <d v="2021-12-17T00:00:00"/>
    <x v="1"/>
    <n v="150203"/>
    <s v="United States"/>
    <x v="4"/>
    <x v="4"/>
    <n v="90032"/>
    <x v="0"/>
    <x v="3"/>
    <s v="CHO-SCR-58000"/>
    <x v="3"/>
    <x v="14"/>
    <n v="6"/>
    <n v="15"/>
    <n v="6.6"/>
    <n v="12"/>
    <x v="0"/>
    <s v="Lot's O' Nuts"/>
    <x v="1"/>
  </r>
  <r>
    <s v="US-2021-125542-CHO-NUT-13000"/>
    <d v="2021-12-05T00:00:00"/>
    <d v="2021-12-17T00:00:00"/>
    <x v="1"/>
    <n v="125542"/>
    <s v="United States"/>
    <x v="2"/>
    <x v="2"/>
    <n v="19134"/>
    <x v="0"/>
    <x v="1"/>
    <s v="CHO-NUT-13000"/>
    <x v="2"/>
    <x v="47"/>
    <n v="7"/>
    <n v="17.43"/>
    <n v="7"/>
    <n v="12"/>
    <x v="0"/>
    <s v="Lot's O' Nuts"/>
    <x v="1"/>
  </r>
  <r>
    <s v="US-2021-125542-CHO-TRI-54000"/>
    <d v="2021-12-05T00:00:00"/>
    <d v="2021-12-17T00:00:00"/>
    <x v="1"/>
    <n v="125542"/>
    <s v="United States"/>
    <x v="2"/>
    <x v="2"/>
    <n v="19134"/>
    <x v="0"/>
    <x v="1"/>
    <s v="CHO-TRI-54000"/>
    <x v="1"/>
    <x v="24"/>
    <n v="4"/>
    <n v="9.8000000000000007"/>
    <n v="5.2"/>
    <n v="12"/>
    <x v="0"/>
    <s v="Wicked Choccy's"/>
    <x v="0"/>
  </r>
  <r>
    <s v="US-2021-138296-CHO-TRI-54000"/>
    <d v="2021-12-05T00:00:00"/>
    <d v="2021-12-22T00:00:00"/>
    <x v="0"/>
    <n v="138296"/>
    <s v="United States"/>
    <x v="24"/>
    <x v="6"/>
    <n v="22304"/>
    <x v="0"/>
    <x v="2"/>
    <s v="CHO-TRI-54000"/>
    <x v="1"/>
    <x v="1"/>
    <n v="2"/>
    <n v="4.9000000000000004"/>
    <n v="2.6"/>
    <n v="17"/>
    <x v="0"/>
    <s v="Wicked Choccy's"/>
    <x v="0"/>
  </r>
  <r>
    <s v="US-2021-133830-CHO-NUT-13000"/>
    <d v="2021-12-05T00:00:00"/>
    <d v="2021-12-20T00:00:00"/>
    <x v="0"/>
    <n v="133830"/>
    <s v="United States"/>
    <x v="4"/>
    <x v="4"/>
    <n v="90045"/>
    <x v="0"/>
    <x v="3"/>
    <s v="CHO-NUT-13000"/>
    <x v="2"/>
    <x v="48"/>
    <n v="9"/>
    <n v="22.41"/>
    <n v="9"/>
    <n v="15"/>
    <x v="0"/>
    <s v="Lot's O' Nuts"/>
    <x v="1"/>
  </r>
  <r>
    <s v="US-2021-133830-CHO-TRI-54000"/>
    <d v="2021-12-05T00:00:00"/>
    <d v="2021-12-20T00:00:00"/>
    <x v="0"/>
    <n v="133830"/>
    <s v="United States"/>
    <x v="4"/>
    <x v="4"/>
    <n v="90045"/>
    <x v="0"/>
    <x v="3"/>
    <s v="CHO-TRI-54000"/>
    <x v="1"/>
    <x v="4"/>
    <n v="3"/>
    <n v="7.35"/>
    <n v="3.9"/>
    <n v="15"/>
    <x v="0"/>
    <s v="Wicked Choccy's"/>
    <x v="0"/>
  </r>
  <r>
    <s v="US-2021-133830-CHO-SCR-58000"/>
    <d v="2021-12-05T00:00:00"/>
    <d v="2021-12-20T00:00:00"/>
    <x v="0"/>
    <n v="133830"/>
    <s v="United States"/>
    <x v="4"/>
    <x v="4"/>
    <n v="90045"/>
    <x v="0"/>
    <x v="3"/>
    <s v="CHO-SCR-58000"/>
    <x v="3"/>
    <x v="31"/>
    <n v="4"/>
    <n v="10"/>
    <n v="4.4000000000000004"/>
    <n v="15"/>
    <x v="0"/>
    <s v="Lot's O' Nuts"/>
    <x v="1"/>
  </r>
  <r>
    <s v="US-2021-155390-CHO-MIL-31000"/>
    <d v="2021-12-06T00:00:00"/>
    <d v="2021-12-21T00:00:00"/>
    <x v="0"/>
    <n v="155390"/>
    <s v="United States"/>
    <x v="104"/>
    <x v="14"/>
    <n v="38109"/>
    <x v="0"/>
    <x v="2"/>
    <s v="CHO-MIL-31000"/>
    <x v="0"/>
    <x v="0"/>
    <n v="2"/>
    <n v="4.22"/>
    <n v="2.2799999999999998"/>
    <n v="15"/>
    <x v="0"/>
    <s v="Wicked Choccy's"/>
    <x v="0"/>
  </r>
  <r>
    <s v="US-2021-140452-CHO-FUD-51000"/>
    <d v="2021-12-06T00:00:00"/>
    <d v="2021-12-20T00:00:00"/>
    <x v="0"/>
    <n v="140452"/>
    <s v="United States"/>
    <x v="40"/>
    <x v="1"/>
    <n v="60610"/>
    <x v="0"/>
    <x v="0"/>
    <s v="CHO-FUD-51000"/>
    <x v="4"/>
    <x v="3"/>
    <n v="3"/>
    <n v="7.2"/>
    <n v="3.6"/>
    <n v="14"/>
    <x v="0"/>
    <s v="Lot's O' Nuts"/>
    <x v="1"/>
  </r>
  <r>
    <s v="US-2021-140452-CHO-SCR-58000"/>
    <d v="2021-12-06T00:00:00"/>
    <d v="2021-12-20T00:00:00"/>
    <x v="0"/>
    <n v="140452"/>
    <s v="United States"/>
    <x v="40"/>
    <x v="1"/>
    <n v="60610"/>
    <x v="0"/>
    <x v="0"/>
    <s v="CHO-SCR-58000"/>
    <x v="3"/>
    <x v="17"/>
    <n v="5"/>
    <n v="12.5"/>
    <n v="5.5"/>
    <n v="14"/>
    <x v="0"/>
    <s v="Lot's O' Nuts"/>
    <x v="1"/>
  </r>
  <r>
    <s v="US-2021-140452-CHO-TRI-54000"/>
    <d v="2021-12-06T00:00:00"/>
    <d v="2021-12-20T00:00:00"/>
    <x v="0"/>
    <n v="140452"/>
    <s v="United States"/>
    <x v="40"/>
    <x v="1"/>
    <n v="60610"/>
    <x v="0"/>
    <x v="0"/>
    <s v="CHO-TRI-54000"/>
    <x v="1"/>
    <x v="1"/>
    <n v="2"/>
    <n v="4.9000000000000004"/>
    <n v="2.6"/>
    <n v="14"/>
    <x v="0"/>
    <s v="Wicked Choccy's"/>
    <x v="0"/>
  </r>
  <r>
    <s v="US-2021-140452-CHO-NUT-13000"/>
    <d v="2021-12-06T00:00:00"/>
    <d v="2021-12-20T00:00:00"/>
    <x v="0"/>
    <n v="140452"/>
    <s v="United States"/>
    <x v="40"/>
    <x v="1"/>
    <n v="60610"/>
    <x v="0"/>
    <x v="0"/>
    <s v="CHO-NUT-13000"/>
    <x v="2"/>
    <x v="19"/>
    <n v="4"/>
    <n v="9.9600000000000009"/>
    <n v="4"/>
    <n v="14"/>
    <x v="0"/>
    <s v="Lot's O' Nuts"/>
    <x v="1"/>
  </r>
  <r>
    <s v="US-2021-110030-CHO-TRI-54000"/>
    <d v="2021-12-06T00:00:00"/>
    <d v="2021-12-18T00:00:00"/>
    <x v="2"/>
    <n v="110030"/>
    <s v="United States"/>
    <x v="0"/>
    <x v="0"/>
    <n v="77095"/>
    <x v="0"/>
    <x v="0"/>
    <s v="CHO-TRI-54000"/>
    <x v="1"/>
    <x v="4"/>
    <n v="3"/>
    <n v="7.35"/>
    <n v="3.9"/>
    <n v="12"/>
    <x v="0"/>
    <s v="Wicked Choccy's"/>
    <x v="0"/>
  </r>
  <r>
    <s v="US-2021-112872-CHO-NUT-13000"/>
    <d v="2021-12-06T00:00:00"/>
    <d v="2021-12-21T00:00:00"/>
    <x v="2"/>
    <n v="112872"/>
    <s v="United States"/>
    <x v="8"/>
    <x v="11"/>
    <n v="97477"/>
    <x v="0"/>
    <x v="3"/>
    <s v="CHO-NUT-13000"/>
    <x v="2"/>
    <x v="22"/>
    <n v="1"/>
    <n v="2.4900000000000002"/>
    <n v="1"/>
    <n v="15"/>
    <x v="0"/>
    <s v="Lot's O' Nuts"/>
    <x v="1"/>
  </r>
  <r>
    <s v="US-2021-106726-CHO-MIL-31000"/>
    <d v="2021-12-06T00:00:00"/>
    <d v="2021-12-18T00:00:00"/>
    <x v="1"/>
    <n v="106726"/>
    <s v="United States"/>
    <x v="4"/>
    <x v="4"/>
    <n v="90008"/>
    <x v="0"/>
    <x v="3"/>
    <s v="CHO-MIL-31000"/>
    <x v="0"/>
    <x v="38"/>
    <n v="7"/>
    <n v="14.77"/>
    <n v="7.98"/>
    <n v="12"/>
    <x v="0"/>
    <s v="Wicked Choccy's"/>
    <x v="0"/>
  </r>
  <r>
    <s v="US-2021-101392-CHO-MIL-31000"/>
    <d v="2021-12-07T00:00:00"/>
    <d v="2021-12-23T00:00:00"/>
    <x v="0"/>
    <n v="101392"/>
    <s v="United States"/>
    <x v="31"/>
    <x v="23"/>
    <n v="98103"/>
    <x v="0"/>
    <x v="3"/>
    <s v="CHO-MIL-31000"/>
    <x v="0"/>
    <x v="38"/>
    <n v="7"/>
    <n v="14.77"/>
    <n v="7.98"/>
    <n v="16"/>
    <x v="0"/>
    <s v="Wicked Choccy's"/>
    <x v="0"/>
  </r>
  <r>
    <s v="US-2021-154592-CHO-TRI-54000"/>
    <d v="2021-12-07T00:00:00"/>
    <d v="2021-12-18T00:00:00"/>
    <x v="1"/>
    <n v="154592"/>
    <s v="United States"/>
    <x v="10"/>
    <x v="4"/>
    <n v="94109"/>
    <x v="0"/>
    <x v="3"/>
    <s v="CHO-TRI-54000"/>
    <x v="1"/>
    <x v="4"/>
    <n v="3"/>
    <n v="7.35"/>
    <n v="3.9"/>
    <n v="11"/>
    <x v="0"/>
    <s v="Wicked Choccy's"/>
    <x v="0"/>
  </r>
  <r>
    <s v="US-2021-138737-CHO-NUT-13000"/>
    <d v="2021-12-07T00:00:00"/>
    <d v="2021-12-20T00:00:00"/>
    <x v="1"/>
    <n v="138737"/>
    <s v="United States"/>
    <x v="4"/>
    <x v="4"/>
    <n v="90049"/>
    <x v="0"/>
    <x v="3"/>
    <s v="CHO-NUT-13000"/>
    <x v="2"/>
    <x v="2"/>
    <n v="3"/>
    <n v="7.47"/>
    <n v="3"/>
    <n v="13"/>
    <x v="0"/>
    <s v="Lot's O' Nuts"/>
    <x v="1"/>
  </r>
  <r>
    <s v="US-2021-159681-CHO-MIL-31000"/>
    <d v="2021-12-07T00:00:00"/>
    <d v="2021-12-23T00:00:00"/>
    <x v="0"/>
    <n v="159681"/>
    <s v="United States"/>
    <x v="83"/>
    <x v="6"/>
    <n v="23464"/>
    <x v="0"/>
    <x v="2"/>
    <s v="CHO-MIL-31000"/>
    <x v="0"/>
    <x v="8"/>
    <n v="4"/>
    <n v="8.44"/>
    <n v="4.5599999999999996"/>
    <n v="16"/>
    <x v="0"/>
    <s v="Wicked Choccy's"/>
    <x v="0"/>
  </r>
  <r>
    <s v="US-2021-144071-CHO-TRI-54000"/>
    <d v="2021-12-08T00:00:00"/>
    <d v="2021-12-25T00:00:00"/>
    <x v="0"/>
    <n v="144071"/>
    <s v="United States"/>
    <x v="10"/>
    <x v="4"/>
    <n v="94110"/>
    <x v="0"/>
    <x v="3"/>
    <s v="CHO-TRI-54000"/>
    <x v="1"/>
    <x v="1"/>
    <n v="2"/>
    <n v="4.9000000000000004"/>
    <n v="2.6"/>
    <n v="17"/>
    <x v="0"/>
    <s v="Wicked Choccy's"/>
    <x v="0"/>
  </r>
  <r>
    <s v="US-2021-144071-CHO-SCR-58000"/>
    <d v="2021-12-08T00:00:00"/>
    <d v="2021-12-25T00:00:00"/>
    <x v="0"/>
    <n v="144071"/>
    <s v="United States"/>
    <x v="10"/>
    <x v="4"/>
    <n v="94110"/>
    <x v="0"/>
    <x v="3"/>
    <s v="CHO-SCR-58000"/>
    <x v="3"/>
    <x v="3"/>
    <n v="3"/>
    <n v="7.5"/>
    <n v="3.3"/>
    <n v="17"/>
    <x v="0"/>
    <s v="Lot's O' Nuts"/>
    <x v="1"/>
  </r>
  <r>
    <s v="US-2021-135608-CHO-TRI-54000"/>
    <d v="2021-12-08T00:00:00"/>
    <d v="2021-12-20T00:00:00"/>
    <x v="2"/>
    <n v="135608"/>
    <s v="United States"/>
    <x v="262"/>
    <x v="23"/>
    <n v="98502"/>
    <x v="0"/>
    <x v="3"/>
    <s v="CHO-TRI-54000"/>
    <x v="1"/>
    <x v="20"/>
    <n v="5"/>
    <n v="12.25"/>
    <n v="6.5"/>
    <n v="12"/>
    <x v="0"/>
    <s v="Wicked Choccy's"/>
    <x v="0"/>
  </r>
  <r>
    <s v="US-2021-135608-CHO-SCR-58000"/>
    <d v="2021-12-08T00:00:00"/>
    <d v="2021-12-20T00:00:00"/>
    <x v="2"/>
    <n v="135608"/>
    <s v="United States"/>
    <x v="262"/>
    <x v="23"/>
    <n v="98502"/>
    <x v="0"/>
    <x v="3"/>
    <s v="CHO-SCR-58000"/>
    <x v="3"/>
    <x v="9"/>
    <n v="2"/>
    <n v="5"/>
    <n v="2.2000000000000002"/>
    <n v="12"/>
    <x v="0"/>
    <s v="Lot's O' Nuts"/>
    <x v="1"/>
  </r>
  <r>
    <s v="US-2021-104773-CHO-FUD-51000"/>
    <d v="2021-12-08T00:00:00"/>
    <d v="2021-12-23T00:00:00"/>
    <x v="0"/>
    <n v="104773"/>
    <s v="United States"/>
    <x v="0"/>
    <x v="0"/>
    <n v="77041"/>
    <x v="0"/>
    <x v="0"/>
    <s v="CHO-FUD-51000"/>
    <x v="4"/>
    <x v="9"/>
    <n v="2"/>
    <n v="4.8"/>
    <n v="2.4"/>
    <n v="15"/>
    <x v="0"/>
    <s v="Lot's O' Nuts"/>
    <x v="1"/>
  </r>
  <r>
    <s v="US-2021-129364-CHO-NUT-13000"/>
    <d v="2021-12-08T00:00:00"/>
    <d v="2021-12-23T00:00:00"/>
    <x v="0"/>
    <n v="129364"/>
    <s v="United States"/>
    <x v="147"/>
    <x v="11"/>
    <n v="97301"/>
    <x v="0"/>
    <x v="3"/>
    <s v="CHO-NUT-13000"/>
    <x v="2"/>
    <x v="19"/>
    <n v="4"/>
    <n v="9.9600000000000009"/>
    <n v="4"/>
    <n v="15"/>
    <x v="0"/>
    <s v="Lot's O' Nuts"/>
    <x v="1"/>
  </r>
  <r>
    <s v="US-2021-129364-CHO-TRI-54000"/>
    <d v="2021-12-08T00:00:00"/>
    <d v="2021-12-23T00:00:00"/>
    <x v="0"/>
    <n v="129364"/>
    <s v="United States"/>
    <x v="147"/>
    <x v="11"/>
    <n v="97301"/>
    <x v="0"/>
    <x v="3"/>
    <s v="CHO-TRI-54000"/>
    <x v="1"/>
    <x v="10"/>
    <n v="7"/>
    <n v="17.149999999999999"/>
    <n v="9.1"/>
    <n v="15"/>
    <x v="0"/>
    <s v="Wicked Choccy's"/>
    <x v="0"/>
  </r>
  <r>
    <s v="US-2021-129364-CHO-MIL-31000"/>
    <d v="2021-12-08T00:00:00"/>
    <d v="2021-12-23T00:00:00"/>
    <x v="0"/>
    <n v="129364"/>
    <s v="United States"/>
    <x v="147"/>
    <x v="11"/>
    <n v="97301"/>
    <x v="0"/>
    <x v="3"/>
    <s v="CHO-MIL-31000"/>
    <x v="0"/>
    <x v="0"/>
    <n v="2"/>
    <n v="4.22"/>
    <n v="2.2799999999999998"/>
    <n v="15"/>
    <x v="0"/>
    <s v="Wicked Choccy's"/>
    <x v="0"/>
  </r>
  <r>
    <s v="US-2021-129364-CHO-FUD-51000"/>
    <d v="2021-12-08T00:00:00"/>
    <d v="2021-12-23T00:00:00"/>
    <x v="0"/>
    <n v="129364"/>
    <s v="United States"/>
    <x v="147"/>
    <x v="11"/>
    <n v="97301"/>
    <x v="0"/>
    <x v="3"/>
    <s v="CHO-FUD-51000"/>
    <x v="4"/>
    <x v="17"/>
    <n v="5"/>
    <n v="12"/>
    <n v="6"/>
    <n v="15"/>
    <x v="0"/>
    <s v="Lot's O' Nuts"/>
    <x v="1"/>
  </r>
  <r>
    <s v="US-2021-129364-CHO-SCR-58000"/>
    <d v="2021-12-08T00:00:00"/>
    <d v="2021-12-23T00:00:00"/>
    <x v="0"/>
    <n v="129364"/>
    <s v="United States"/>
    <x v="147"/>
    <x v="11"/>
    <n v="97301"/>
    <x v="0"/>
    <x v="3"/>
    <s v="CHO-SCR-58000"/>
    <x v="3"/>
    <x v="21"/>
    <n v="10"/>
    <n v="25"/>
    <n v="11"/>
    <n v="15"/>
    <x v="0"/>
    <s v="Lot's O' Nuts"/>
    <x v="1"/>
  </r>
  <r>
    <s v="US-2021-104976-CHO-TRI-54000"/>
    <d v="2021-12-09T00:00:00"/>
    <d v="2021-12-26T00:00:00"/>
    <x v="0"/>
    <n v="104976"/>
    <s v="United States"/>
    <x v="10"/>
    <x v="4"/>
    <n v="94122"/>
    <x v="0"/>
    <x v="3"/>
    <s v="CHO-TRI-54000"/>
    <x v="1"/>
    <x v="18"/>
    <n v="6"/>
    <n v="14.7"/>
    <n v="7.8"/>
    <n v="17"/>
    <x v="0"/>
    <s v="Wicked Choccy's"/>
    <x v="0"/>
  </r>
  <r>
    <s v="US-2021-101175-CHO-NUT-13000"/>
    <d v="2021-12-09T00:00:00"/>
    <d v="2021-12-24T00:00:00"/>
    <x v="0"/>
    <n v="101175"/>
    <s v="United States"/>
    <x v="263"/>
    <x v="12"/>
    <n v="85204"/>
    <x v="0"/>
    <x v="3"/>
    <s v="CHO-NUT-13000"/>
    <x v="2"/>
    <x v="15"/>
    <n v="6"/>
    <n v="14.94"/>
    <n v="6"/>
    <n v="15"/>
    <x v="0"/>
    <s v="Lot's O' Nuts"/>
    <x v="1"/>
  </r>
  <r>
    <s v="US-2021-138128-CHO-FUD-51000"/>
    <d v="2021-12-09T00:00:00"/>
    <d v="2021-12-25T00:00:00"/>
    <x v="0"/>
    <n v="138128"/>
    <s v="United States"/>
    <x v="2"/>
    <x v="2"/>
    <n v="19134"/>
    <x v="0"/>
    <x v="1"/>
    <s v="CHO-FUD-51000"/>
    <x v="4"/>
    <x v="3"/>
    <n v="3"/>
    <n v="7.2"/>
    <n v="3.6"/>
    <n v="16"/>
    <x v="0"/>
    <s v="Lot's O' Nuts"/>
    <x v="1"/>
  </r>
  <r>
    <s v="US-2021-138128-CHO-TRI-54000"/>
    <d v="2021-12-09T00:00:00"/>
    <d v="2021-12-25T00:00:00"/>
    <x v="0"/>
    <n v="138128"/>
    <s v="United States"/>
    <x v="2"/>
    <x v="2"/>
    <n v="19134"/>
    <x v="0"/>
    <x v="1"/>
    <s v="CHO-TRI-54000"/>
    <x v="1"/>
    <x v="24"/>
    <n v="4"/>
    <n v="9.8000000000000007"/>
    <n v="5.2"/>
    <n v="16"/>
    <x v="0"/>
    <s v="Wicked Choccy's"/>
    <x v="0"/>
  </r>
  <r>
    <s v="US-2021-169649-CHO-FUD-51000"/>
    <d v="2021-12-09T00:00:00"/>
    <d v="2021-12-25T00:00:00"/>
    <x v="0"/>
    <n v="169649"/>
    <s v="United States"/>
    <x v="40"/>
    <x v="1"/>
    <n v="60653"/>
    <x v="0"/>
    <x v="0"/>
    <s v="CHO-FUD-51000"/>
    <x v="4"/>
    <x v="9"/>
    <n v="2"/>
    <n v="4.8"/>
    <n v="2.4"/>
    <n v="16"/>
    <x v="0"/>
    <s v="Lot's O' Nuts"/>
    <x v="1"/>
  </r>
  <r>
    <s v="US-2021-109932-CHO-FUD-51000"/>
    <d v="2021-12-09T00:00:00"/>
    <d v="2021-12-21T00:00:00"/>
    <x v="1"/>
    <n v="109932"/>
    <s v="United States"/>
    <x v="79"/>
    <x v="0"/>
    <n v="78521"/>
    <x v="0"/>
    <x v="0"/>
    <s v="CHO-FUD-51000"/>
    <x v="4"/>
    <x v="9"/>
    <n v="2"/>
    <n v="4.8"/>
    <n v="2.4"/>
    <n v="12"/>
    <x v="0"/>
    <s v="Lot's O' Nuts"/>
    <x v="1"/>
  </r>
  <r>
    <s v="US-2021-109932-CHO-MIL-31000"/>
    <d v="2021-12-09T00:00:00"/>
    <d v="2021-12-21T00:00:00"/>
    <x v="1"/>
    <n v="109932"/>
    <s v="United States"/>
    <x v="79"/>
    <x v="0"/>
    <n v="78521"/>
    <x v="0"/>
    <x v="0"/>
    <s v="CHO-MIL-31000"/>
    <x v="0"/>
    <x v="5"/>
    <n v="3"/>
    <n v="6.33"/>
    <n v="3.42"/>
    <n v="12"/>
    <x v="0"/>
    <s v="Wicked Choccy's"/>
    <x v="0"/>
  </r>
  <r>
    <s v="US-2021-112991-CHO-MIL-31000"/>
    <d v="2021-12-10T00:00:00"/>
    <d v="2021-12-24T00:00:00"/>
    <x v="0"/>
    <n v="112991"/>
    <s v="United States"/>
    <x v="264"/>
    <x v="37"/>
    <n v="83605"/>
    <x v="0"/>
    <x v="3"/>
    <s v="CHO-MIL-31000"/>
    <x v="0"/>
    <x v="5"/>
    <n v="3"/>
    <n v="6.33"/>
    <n v="3.42"/>
    <n v="14"/>
    <x v="0"/>
    <s v="Wicked Choccy's"/>
    <x v="0"/>
  </r>
  <r>
    <s v="US-2021-112991-CHO-SCR-58000"/>
    <d v="2021-12-10T00:00:00"/>
    <d v="2021-12-24T00:00:00"/>
    <x v="0"/>
    <n v="112991"/>
    <s v="United States"/>
    <x v="264"/>
    <x v="37"/>
    <n v="83605"/>
    <x v="0"/>
    <x v="3"/>
    <s v="CHO-SCR-58000"/>
    <x v="3"/>
    <x v="31"/>
    <n v="4"/>
    <n v="10"/>
    <n v="4.4000000000000004"/>
    <n v="14"/>
    <x v="0"/>
    <s v="Lot's O' Nuts"/>
    <x v="1"/>
  </r>
  <r>
    <s v="US-2021-148488-CHO-MIL-31000"/>
    <d v="2021-12-10T00:00:00"/>
    <d v="2021-12-25T00:00:00"/>
    <x v="0"/>
    <n v="148488"/>
    <s v="United States"/>
    <x v="26"/>
    <x v="21"/>
    <n v="10009"/>
    <x v="0"/>
    <x v="1"/>
    <s v="CHO-MIL-31000"/>
    <x v="0"/>
    <x v="38"/>
    <n v="7"/>
    <n v="14.77"/>
    <n v="7.98"/>
    <n v="15"/>
    <x v="0"/>
    <s v="Wicked Choccy's"/>
    <x v="0"/>
  </r>
  <r>
    <s v="US-2021-148488-CHO-TRI-54000"/>
    <d v="2021-12-10T00:00:00"/>
    <d v="2021-12-25T00:00:00"/>
    <x v="0"/>
    <n v="148488"/>
    <s v="United States"/>
    <x v="26"/>
    <x v="21"/>
    <n v="10009"/>
    <x v="0"/>
    <x v="1"/>
    <s v="CHO-TRI-54000"/>
    <x v="1"/>
    <x v="1"/>
    <n v="2"/>
    <n v="4.9000000000000004"/>
    <n v="2.6"/>
    <n v="15"/>
    <x v="0"/>
    <s v="Wicked Choccy's"/>
    <x v="0"/>
  </r>
  <r>
    <s v="US-2021-122959-CHO-MIL-31000"/>
    <d v="2021-12-12T00:00:00"/>
    <d v="2021-12-22T00:00:00"/>
    <x v="3"/>
    <n v="122959"/>
    <s v="United States"/>
    <x v="109"/>
    <x v="0"/>
    <n v="78207"/>
    <x v="0"/>
    <x v="0"/>
    <s v="CHO-MIL-31000"/>
    <x v="0"/>
    <x v="0"/>
    <n v="2"/>
    <n v="4.22"/>
    <n v="2.2799999999999998"/>
    <n v="10"/>
    <x v="0"/>
    <s v="Wicked Choccy's"/>
    <x v="0"/>
  </r>
  <r>
    <s v="US-2021-113320-CHO-FUD-51000"/>
    <d v="2021-12-12T00:00:00"/>
    <d v="2021-12-25T00:00:00"/>
    <x v="2"/>
    <n v="113320"/>
    <s v="United States"/>
    <x v="119"/>
    <x v="4"/>
    <n v="94601"/>
    <x v="0"/>
    <x v="3"/>
    <s v="CHO-FUD-51000"/>
    <x v="4"/>
    <x v="3"/>
    <n v="3"/>
    <n v="7.2"/>
    <n v="3.6"/>
    <n v="13"/>
    <x v="0"/>
    <s v="Lot's O' Nuts"/>
    <x v="1"/>
  </r>
  <r>
    <s v="US-2021-113320-CHO-NUT-13000"/>
    <d v="2021-12-12T00:00:00"/>
    <d v="2021-12-25T00:00:00"/>
    <x v="2"/>
    <n v="113320"/>
    <s v="United States"/>
    <x v="119"/>
    <x v="4"/>
    <n v="94601"/>
    <x v="0"/>
    <x v="3"/>
    <s v="CHO-NUT-13000"/>
    <x v="2"/>
    <x v="2"/>
    <n v="3"/>
    <n v="7.47"/>
    <n v="3"/>
    <n v="13"/>
    <x v="0"/>
    <s v="Lot's O' Nuts"/>
    <x v="1"/>
  </r>
  <r>
    <s v="US-2021-113320-CHO-SCR-58000"/>
    <d v="2021-12-12T00:00:00"/>
    <d v="2021-12-25T00:00:00"/>
    <x v="2"/>
    <n v="113320"/>
    <s v="United States"/>
    <x v="119"/>
    <x v="4"/>
    <n v="94601"/>
    <x v="0"/>
    <x v="3"/>
    <s v="CHO-SCR-58000"/>
    <x v="3"/>
    <x v="3"/>
    <n v="3"/>
    <n v="7.5"/>
    <n v="3.3"/>
    <n v="13"/>
    <x v="0"/>
    <s v="Lot's O' Nuts"/>
    <x v="1"/>
  </r>
  <r>
    <s v="US-2021-168494-CHO-TRI-54000"/>
    <d v="2021-12-12T00:00:00"/>
    <d v="2021-12-24T00:00:00"/>
    <x v="2"/>
    <n v="168494"/>
    <s v="United States"/>
    <x v="74"/>
    <x v="4"/>
    <n v="93727"/>
    <x v="0"/>
    <x v="3"/>
    <s v="CHO-TRI-54000"/>
    <x v="1"/>
    <x v="4"/>
    <n v="3"/>
    <n v="7.35"/>
    <n v="3.9"/>
    <n v="12"/>
    <x v="0"/>
    <s v="Wicked Choccy's"/>
    <x v="0"/>
  </r>
  <r>
    <s v="US-2021-168494-CHO-MIL-31000"/>
    <d v="2021-12-12T00:00:00"/>
    <d v="2021-12-24T00:00:00"/>
    <x v="2"/>
    <n v="168494"/>
    <s v="United States"/>
    <x v="74"/>
    <x v="4"/>
    <n v="93727"/>
    <x v="0"/>
    <x v="3"/>
    <s v="CHO-MIL-31000"/>
    <x v="0"/>
    <x v="36"/>
    <n v="12"/>
    <n v="25.32"/>
    <n v="13.68"/>
    <n v="12"/>
    <x v="0"/>
    <s v="Wicked Choccy's"/>
    <x v="0"/>
  </r>
  <r>
    <s v="US-2021-168494-CHO-NUT-13000"/>
    <d v="2021-12-12T00:00:00"/>
    <d v="2021-12-24T00:00:00"/>
    <x v="2"/>
    <n v="168494"/>
    <s v="United States"/>
    <x v="74"/>
    <x v="4"/>
    <n v="93727"/>
    <x v="0"/>
    <x v="3"/>
    <s v="CHO-NUT-13000"/>
    <x v="2"/>
    <x v="15"/>
    <n v="6"/>
    <n v="14.94"/>
    <n v="6"/>
    <n v="12"/>
    <x v="0"/>
    <s v="Lot's O' Nuts"/>
    <x v="1"/>
  </r>
  <r>
    <s v="US-2021-107573-CHO-SCR-58000"/>
    <d v="2021-12-12T00:00:00"/>
    <d v="2021-12-27T00:00:00"/>
    <x v="0"/>
    <n v="107573"/>
    <s v="United States"/>
    <x v="20"/>
    <x v="17"/>
    <n v="33178"/>
    <x v="0"/>
    <x v="2"/>
    <s v="CHO-SCR-58000"/>
    <x v="3"/>
    <x v="3"/>
    <n v="3"/>
    <n v="7.5"/>
    <n v="3.3"/>
    <n v="15"/>
    <x v="0"/>
    <s v="Lot's O' Nuts"/>
    <x v="1"/>
  </r>
  <r>
    <s v="US-2021-141607-CHO-NUT-13000"/>
    <d v="2021-12-12T00:00:00"/>
    <d v="2021-12-27T00:00:00"/>
    <x v="0"/>
    <n v="141607"/>
    <s v="United States"/>
    <x v="38"/>
    <x v="4"/>
    <n v="94521"/>
    <x v="0"/>
    <x v="3"/>
    <s v="CHO-NUT-13000"/>
    <x v="2"/>
    <x v="22"/>
    <n v="1"/>
    <n v="2.4900000000000002"/>
    <n v="1"/>
    <n v="15"/>
    <x v="0"/>
    <s v="Lot's O' Nuts"/>
    <x v="1"/>
  </r>
  <r>
    <s v="US-2021-102631-OTH-GUM-21000"/>
    <d v="2021-12-13T00:00:00"/>
    <d v="2021-12-27T00:00:00"/>
    <x v="0"/>
    <n v="102631"/>
    <s v="United States"/>
    <x v="40"/>
    <x v="1"/>
    <n v="60623"/>
    <x v="1"/>
    <x v="0"/>
    <s v="OTH-GUM-21000"/>
    <x v="5"/>
    <x v="28"/>
    <n v="3"/>
    <n v="1.95"/>
    <n v="1.8"/>
    <n v="14"/>
    <x v="0"/>
    <s v="Secret Factory"/>
    <x v="2"/>
  </r>
  <r>
    <s v="US-2021-129819-CHO-NUT-13000"/>
    <d v="2021-12-13T00:00:00"/>
    <d v="2021-12-25T00:00:00"/>
    <x v="2"/>
    <n v="129819"/>
    <s v="United States"/>
    <x v="5"/>
    <x v="5"/>
    <n v="42420"/>
    <x v="0"/>
    <x v="2"/>
    <s v="CHO-NUT-13000"/>
    <x v="2"/>
    <x v="2"/>
    <n v="3"/>
    <n v="7.47"/>
    <n v="3"/>
    <n v="12"/>
    <x v="0"/>
    <s v="Lot's O' Nuts"/>
    <x v="1"/>
  </r>
  <r>
    <s v="US-2021-113579-CHO-SCR-58000"/>
    <d v="2021-12-13T00:00:00"/>
    <d v="2021-12-25T00:00:00"/>
    <x v="2"/>
    <n v="113579"/>
    <s v="United States"/>
    <x v="4"/>
    <x v="4"/>
    <n v="90049"/>
    <x v="0"/>
    <x v="3"/>
    <s v="CHO-SCR-58000"/>
    <x v="3"/>
    <x v="14"/>
    <n v="6"/>
    <n v="15"/>
    <n v="6.6"/>
    <n v="12"/>
    <x v="0"/>
    <s v="Lot's O' Nuts"/>
    <x v="1"/>
  </r>
  <r>
    <s v="US-2021-154186-CHO-MIL-31000"/>
    <d v="2021-12-13T00:00:00"/>
    <d v="2021-12-25T00:00:00"/>
    <x v="2"/>
    <n v="154186"/>
    <s v="United States"/>
    <x v="0"/>
    <x v="0"/>
    <n v="77070"/>
    <x v="0"/>
    <x v="0"/>
    <s v="CHO-MIL-31000"/>
    <x v="0"/>
    <x v="11"/>
    <n v="1"/>
    <n v="2.11"/>
    <n v="1.1399999999999999"/>
    <n v="12"/>
    <x v="0"/>
    <s v="Wicked Choccy's"/>
    <x v="0"/>
  </r>
  <r>
    <s v="US-2021-124079-CHO-MIL-31000"/>
    <d v="2021-12-13T00:00:00"/>
    <d v="2021-12-27T00:00:00"/>
    <x v="0"/>
    <n v="124079"/>
    <s v="United States"/>
    <x v="146"/>
    <x v="12"/>
    <n v="85023"/>
    <x v="0"/>
    <x v="3"/>
    <s v="CHO-MIL-31000"/>
    <x v="0"/>
    <x v="5"/>
    <n v="3"/>
    <n v="6.33"/>
    <n v="3.42"/>
    <n v="14"/>
    <x v="0"/>
    <s v="Wicked Choccy's"/>
    <x v="0"/>
  </r>
  <r>
    <s v="US-2021-124079-CHO-TRI-54000"/>
    <d v="2021-12-13T00:00:00"/>
    <d v="2021-12-27T00:00:00"/>
    <x v="0"/>
    <n v="124079"/>
    <s v="United States"/>
    <x v="146"/>
    <x v="12"/>
    <n v="85023"/>
    <x v="0"/>
    <x v="3"/>
    <s v="CHO-TRI-54000"/>
    <x v="1"/>
    <x v="1"/>
    <n v="2"/>
    <n v="4.9000000000000004"/>
    <n v="2.6"/>
    <n v="14"/>
    <x v="0"/>
    <s v="Wicked Choccy's"/>
    <x v="0"/>
  </r>
  <r>
    <s v="CA-2021-151799-CHO-MIL-31000"/>
    <d v="2021-12-14T00:00:00"/>
    <d v="2021-12-28T00:00:00"/>
    <x v="0"/>
    <n v="151799"/>
    <s v="Canada"/>
    <x v="19"/>
    <x v="16"/>
    <s v="M3C"/>
    <x v="0"/>
    <x v="1"/>
    <s v="CHO-MIL-31000"/>
    <x v="0"/>
    <x v="0"/>
    <n v="2"/>
    <n v="4.22"/>
    <n v="2.2799999999999998"/>
    <n v="14"/>
    <x v="0"/>
    <s v="Wicked Choccy's"/>
    <x v="0"/>
  </r>
  <r>
    <s v="CA-2021-151799-CHO-SCR-58000"/>
    <d v="2021-12-14T00:00:00"/>
    <d v="2021-12-28T00:00:00"/>
    <x v="0"/>
    <n v="151799"/>
    <s v="Canada"/>
    <x v="19"/>
    <x v="16"/>
    <s v="M3C"/>
    <x v="0"/>
    <x v="1"/>
    <s v="CHO-SCR-58000"/>
    <x v="3"/>
    <x v="14"/>
    <n v="6"/>
    <n v="15"/>
    <n v="6.6"/>
    <n v="14"/>
    <x v="0"/>
    <s v="Lot's O' Nuts"/>
    <x v="1"/>
  </r>
  <r>
    <s v="US-2021-116568-CHO-FUD-51000"/>
    <d v="2021-12-14T00:00:00"/>
    <d v="2021-12-30T00:00:00"/>
    <x v="0"/>
    <n v="116568"/>
    <s v="United States"/>
    <x v="150"/>
    <x v="17"/>
    <n v="32725"/>
    <x v="0"/>
    <x v="2"/>
    <s v="CHO-FUD-51000"/>
    <x v="4"/>
    <x v="31"/>
    <n v="4"/>
    <n v="9.6"/>
    <n v="4.8"/>
    <n v="16"/>
    <x v="0"/>
    <s v="Lot's O' Nuts"/>
    <x v="1"/>
  </r>
  <r>
    <s v="US-2021-130575-CHO-NUT-13000"/>
    <d v="2021-12-14T00:00:00"/>
    <d v="2021-12-26T00:00:00"/>
    <x v="1"/>
    <n v="130575"/>
    <s v="United States"/>
    <x v="40"/>
    <x v="1"/>
    <n v="60623"/>
    <x v="0"/>
    <x v="0"/>
    <s v="CHO-NUT-13000"/>
    <x v="2"/>
    <x v="2"/>
    <n v="3"/>
    <n v="7.47"/>
    <n v="3"/>
    <n v="12"/>
    <x v="0"/>
    <s v="Lot's O' Nuts"/>
    <x v="1"/>
  </r>
  <r>
    <s v="US-2021-148950-CHO-SCR-58000"/>
    <d v="2021-12-14T00:00:00"/>
    <d v="2021-12-29T00:00:00"/>
    <x v="0"/>
    <n v="148950"/>
    <s v="United States"/>
    <x v="40"/>
    <x v="1"/>
    <n v="60610"/>
    <x v="0"/>
    <x v="0"/>
    <s v="CHO-SCR-58000"/>
    <x v="3"/>
    <x v="31"/>
    <n v="4"/>
    <n v="10"/>
    <n v="4.4000000000000004"/>
    <n v="15"/>
    <x v="0"/>
    <s v="Lot's O' Nuts"/>
    <x v="1"/>
  </r>
  <r>
    <s v="US-2021-148950-CHO-MIL-31000"/>
    <d v="2021-12-14T00:00:00"/>
    <d v="2021-12-29T00:00:00"/>
    <x v="0"/>
    <n v="148950"/>
    <s v="United States"/>
    <x v="40"/>
    <x v="1"/>
    <n v="60610"/>
    <x v="0"/>
    <x v="0"/>
    <s v="CHO-MIL-31000"/>
    <x v="0"/>
    <x v="0"/>
    <n v="2"/>
    <n v="4.22"/>
    <n v="2.2799999999999998"/>
    <n v="15"/>
    <x v="0"/>
    <s v="Wicked Choccy's"/>
    <x v="0"/>
  </r>
  <r>
    <s v="US-2021-148950-CHO-TRI-54000"/>
    <d v="2021-12-14T00:00:00"/>
    <d v="2021-12-29T00:00:00"/>
    <x v="0"/>
    <n v="148950"/>
    <s v="United States"/>
    <x v="40"/>
    <x v="1"/>
    <n v="60610"/>
    <x v="0"/>
    <x v="0"/>
    <s v="CHO-TRI-54000"/>
    <x v="1"/>
    <x v="4"/>
    <n v="3"/>
    <n v="7.35"/>
    <n v="3.9"/>
    <n v="15"/>
    <x v="0"/>
    <s v="Wicked Choccy's"/>
    <x v="0"/>
  </r>
  <r>
    <s v="US-2021-123519-CHO-NUT-13000"/>
    <d v="2021-12-14T00:00:00"/>
    <d v="2021-12-31T00:00:00"/>
    <x v="0"/>
    <n v="123519"/>
    <s v="United States"/>
    <x v="265"/>
    <x v="9"/>
    <n v="43302"/>
    <x v="0"/>
    <x v="1"/>
    <s v="CHO-NUT-13000"/>
    <x v="2"/>
    <x v="22"/>
    <n v="1"/>
    <n v="2.4900000000000002"/>
    <n v="1"/>
    <n v="17"/>
    <x v="0"/>
    <s v="Lot's O' Nuts"/>
    <x v="1"/>
  </r>
  <r>
    <s v="US-2021-123519-CHO-FUD-51000"/>
    <d v="2021-12-14T00:00:00"/>
    <d v="2021-12-31T00:00:00"/>
    <x v="0"/>
    <n v="123519"/>
    <s v="United States"/>
    <x v="265"/>
    <x v="9"/>
    <n v="43302"/>
    <x v="0"/>
    <x v="1"/>
    <s v="CHO-FUD-51000"/>
    <x v="4"/>
    <x v="25"/>
    <n v="1"/>
    <n v="2.4"/>
    <n v="1.2"/>
    <n v="17"/>
    <x v="0"/>
    <s v="Lot's O' Nuts"/>
    <x v="1"/>
  </r>
  <r>
    <s v="US-2021-123519-CHO-TRI-54000"/>
    <d v="2021-12-14T00:00:00"/>
    <d v="2021-12-31T00:00:00"/>
    <x v="0"/>
    <n v="123519"/>
    <s v="United States"/>
    <x v="265"/>
    <x v="9"/>
    <n v="43302"/>
    <x v="0"/>
    <x v="1"/>
    <s v="CHO-TRI-54000"/>
    <x v="1"/>
    <x v="28"/>
    <n v="1"/>
    <n v="2.4500000000000002"/>
    <n v="1.3"/>
    <n v="17"/>
    <x v="0"/>
    <s v="Wicked Choccy's"/>
    <x v="0"/>
  </r>
  <r>
    <s v="US-2021-145541-CHO-SCR-58000"/>
    <d v="2021-12-14T00:00:00"/>
    <d v="2021-12-31T00:00:00"/>
    <x v="0"/>
    <n v="145541"/>
    <s v="United States"/>
    <x v="26"/>
    <x v="21"/>
    <n v="10024"/>
    <x v="0"/>
    <x v="1"/>
    <s v="CHO-SCR-58000"/>
    <x v="3"/>
    <x v="31"/>
    <n v="4"/>
    <n v="10"/>
    <n v="4.4000000000000004"/>
    <n v="17"/>
    <x v="0"/>
    <s v="Lot's O' Nuts"/>
    <x v="1"/>
  </r>
  <r>
    <s v="US-2021-129938-CHO-MIL-31000"/>
    <d v="2021-12-15T00:00:00"/>
    <d v="2021-12-27T00:00:00"/>
    <x v="2"/>
    <n v="129938"/>
    <s v="United States"/>
    <x v="2"/>
    <x v="2"/>
    <n v="19140"/>
    <x v="0"/>
    <x v="1"/>
    <s v="CHO-MIL-31000"/>
    <x v="0"/>
    <x v="38"/>
    <n v="7"/>
    <n v="14.77"/>
    <n v="7.98"/>
    <n v="12"/>
    <x v="0"/>
    <s v="Wicked Choccy's"/>
    <x v="0"/>
  </r>
  <r>
    <s v="US-2021-116673-CHO-SCR-58000"/>
    <d v="2021-12-15T00:00:00"/>
    <d v="2021-12-29T00:00:00"/>
    <x v="2"/>
    <n v="116673"/>
    <s v="United States"/>
    <x v="25"/>
    <x v="4"/>
    <n v="92037"/>
    <x v="0"/>
    <x v="3"/>
    <s v="CHO-SCR-58000"/>
    <x v="3"/>
    <x v="9"/>
    <n v="2"/>
    <n v="5"/>
    <n v="2.2000000000000002"/>
    <n v="14"/>
    <x v="0"/>
    <s v="Lot's O' Nuts"/>
    <x v="1"/>
  </r>
  <r>
    <s v="US-2021-101602-CHO-MIL-31000"/>
    <d v="2021-12-15T00:00:00"/>
    <d v="2021-12-28T00:00:00"/>
    <x v="1"/>
    <n v="101602"/>
    <s v="United States"/>
    <x v="46"/>
    <x v="0"/>
    <n v="79907"/>
    <x v="0"/>
    <x v="0"/>
    <s v="CHO-MIL-31000"/>
    <x v="0"/>
    <x v="23"/>
    <n v="5"/>
    <n v="10.55"/>
    <n v="5.7"/>
    <n v="13"/>
    <x v="0"/>
    <s v="Wicked Choccy's"/>
    <x v="0"/>
  </r>
  <r>
    <s v="US-2021-101602-CHO-FUD-51000"/>
    <d v="2021-12-15T00:00:00"/>
    <d v="2021-12-28T00:00:00"/>
    <x v="1"/>
    <n v="101602"/>
    <s v="United States"/>
    <x v="46"/>
    <x v="0"/>
    <n v="79907"/>
    <x v="0"/>
    <x v="0"/>
    <s v="CHO-FUD-51000"/>
    <x v="4"/>
    <x v="3"/>
    <n v="3"/>
    <n v="7.2"/>
    <n v="3.6"/>
    <n v="13"/>
    <x v="0"/>
    <s v="Lot's O' Nuts"/>
    <x v="1"/>
  </r>
  <r>
    <s v="US-2021-119466-CHO-NUT-13000"/>
    <d v="2021-12-15T00:00:00"/>
    <d v="2021-12-31T00:00:00"/>
    <x v="0"/>
    <n v="119466"/>
    <s v="United States"/>
    <x v="40"/>
    <x v="1"/>
    <n v="60623"/>
    <x v="0"/>
    <x v="0"/>
    <s v="CHO-NUT-13000"/>
    <x v="2"/>
    <x v="7"/>
    <n v="2"/>
    <n v="4.9800000000000004"/>
    <n v="2"/>
    <n v="16"/>
    <x v="0"/>
    <s v="Lot's O' Nuts"/>
    <x v="1"/>
  </r>
  <r>
    <s v="US-2021-136399-CHO-TRI-54000"/>
    <d v="2021-12-16T00:00:00"/>
    <d v="2021-12-27T00:00:00"/>
    <x v="1"/>
    <n v="136399"/>
    <s v="United States"/>
    <x v="4"/>
    <x v="4"/>
    <n v="90049"/>
    <x v="0"/>
    <x v="3"/>
    <s v="CHO-TRI-54000"/>
    <x v="1"/>
    <x v="1"/>
    <n v="2"/>
    <n v="4.9000000000000004"/>
    <n v="2.6"/>
    <n v="11"/>
    <x v="0"/>
    <s v="Wicked Choccy's"/>
    <x v="0"/>
  </r>
  <r>
    <s v="US-2021-136399-CHO-SCR-58000"/>
    <d v="2021-12-16T00:00:00"/>
    <d v="2021-12-27T00:00:00"/>
    <x v="1"/>
    <n v="136399"/>
    <s v="United States"/>
    <x v="4"/>
    <x v="4"/>
    <n v="90049"/>
    <x v="0"/>
    <x v="3"/>
    <s v="CHO-SCR-58000"/>
    <x v="3"/>
    <x v="9"/>
    <n v="2"/>
    <n v="5"/>
    <n v="2.2000000000000002"/>
    <n v="11"/>
    <x v="0"/>
    <s v="Lot's O' Nuts"/>
    <x v="1"/>
  </r>
  <r>
    <s v="US-2021-136399-CHO-FUD-51000"/>
    <d v="2021-12-16T00:00:00"/>
    <d v="2021-12-27T00:00:00"/>
    <x v="1"/>
    <n v="136399"/>
    <s v="United States"/>
    <x v="4"/>
    <x v="4"/>
    <n v="90049"/>
    <x v="0"/>
    <x v="3"/>
    <s v="CHO-FUD-51000"/>
    <x v="4"/>
    <x v="31"/>
    <n v="4"/>
    <n v="9.6"/>
    <n v="4.8"/>
    <n v="11"/>
    <x v="0"/>
    <s v="Lot's O' Nuts"/>
    <x v="1"/>
  </r>
  <r>
    <s v="US-2021-108273-CHO-MIL-31000"/>
    <d v="2021-12-16T00:00:00"/>
    <d v="2021-12-31T00:00:00"/>
    <x v="0"/>
    <n v="108273"/>
    <s v="United States"/>
    <x v="6"/>
    <x v="0"/>
    <n v="77340"/>
    <x v="0"/>
    <x v="0"/>
    <s v="CHO-MIL-31000"/>
    <x v="0"/>
    <x v="0"/>
    <n v="2"/>
    <n v="4.22"/>
    <n v="2.2799999999999998"/>
    <n v="15"/>
    <x v="0"/>
    <s v="Wicked Choccy's"/>
    <x v="0"/>
  </r>
  <r>
    <s v="US-2021-108273-CHO-TRI-54000"/>
    <d v="2021-12-16T00:00:00"/>
    <d v="2021-12-31T00:00:00"/>
    <x v="0"/>
    <n v="108273"/>
    <s v="United States"/>
    <x v="6"/>
    <x v="0"/>
    <n v="77340"/>
    <x v="0"/>
    <x v="0"/>
    <s v="CHO-TRI-54000"/>
    <x v="1"/>
    <x v="10"/>
    <n v="7"/>
    <n v="17.149999999999999"/>
    <n v="9.1"/>
    <n v="15"/>
    <x v="0"/>
    <s v="Wicked Choccy's"/>
    <x v="0"/>
  </r>
  <r>
    <s v="US-2021-153913-CHO-TRI-54000"/>
    <d v="2021-12-16T00:00:00"/>
    <d v="2021-12-30T00:00:00"/>
    <x v="2"/>
    <n v="153913"/>
    <s v="United States"/>
    <x v="118"/>
    <x v="17"/>
    <n v="33012"/>
    <x v="0"/>
    <x v="2"/>
    <s v="CHO-TRI-54000"/>
    <x v="1"/>
    <x v="51"/>
    <n v="9"/>
    <n v="22.05"/>
    <n v="11.7"/>
    <n v="14"/>
    <x v="0"/>
    <s v="Wicked Choccy's"/>
    <x v="0"/>
  </r>
  <r>
    <s v="US-2021-153913-CHO-MIL-31000"/>
    <d v="2021-12-16T00:00:00"/>
    <d v="2021-12-30T00:00:00"/>
    <x v="2"/>
    <n v="153913"/>
    <s v="United States"/>
    <x v="118"/>
    <x v="17"/>
    <n v="33012"/>
    <x v="0"/>
    <x v="2"/>
    <s v="CHO-MIL-31000"/>
    <x v="0"/>
    <x v="0"/>
    <n v="2"/>
    <n v="4.22"/>
    <n v="2.2799999999999998"/>
    <n v="14"/>
    <x v="0"/>
    <s v="Wicked Choccy's"/>
    <x v="0"/>
  </r>
  <r>
    <s v="US-2021-112718-CHO-NUT-13000"/>
    <d v="2021-12-16T00:00:00"/>
    <d v="2021-12-31T00:00:00"/>
    <x v="0"/>
    <n v="112718"/>
    <s v="United States"/>
    <x v="60"/>
    <x v="17"/>
    <n v="32216"/>
    <x v="0"/>
    <x v="2"/>
    <s v="CHO-NUT-13000"/>
    <x v="2"/>
    <x v="22"/>
    <n v="1"/>
    <n v="2.4900000000000002"/>
    <n v="1"/>
    <n v="15"/>
    <x v="0"/>
    <s v="Lot's O' Nuts"/>
    <x v="1"/>
  </r>
  <r>
    <s v="US-2021-100706-CHO-FUD-51000"/>
    <d v="2021-12-16T00:00:00"/>
    <d v="2021-12-28T00:00:00"/>
    <x v="2"/>
    <n v="100706"/>
    <s v="United States"/>
    <x v="8"/>
    <x v="6"/>
    <n v="22153"/>
    <x v="0"/>
    <x v="2"/>
    <s v="CHO-FUD-51000"/>
    <x v="4"/>
    <x v="14"/>
    <n v="6"/>
    <n v="14.4"/>
    <n v="7.2"/>
    <n v="12"/>
    <x v="0"/>
    <s v="Lot's O' Nuts"/>
    <x v="1"/>
  </r>
  <r>
    <s v="US-2021-100706-CHO-TRI-54000"/>
    <d v="2021-12-16T00:00:00"/>
    <d v="2021-12-28T00:00:00"/>
    <x v="2"/>
    <n v="100706"/>
    <s v="United States"/>
    <x v="8"/>
    <x v="6"/>
    <n v="22153"/>
    <x v="0"/>
    <x v="2"/>
    <s v="CHO-TRI-54000"/>
    <x v="1"/>
    <x v="1"/>
    <n v="2"/>
    <n v="4.9000000000000004"/>
    <n v="2.6"/>
    <n v="12"/>
    <x v="0"/>
    <s v="Wicked Choccy's"/>
    <x v="0"/>
  </r>
  <r>
    <s v="US-2021-113257-CHO-FUD-51000"/>
    <d v="2021-12-16T00:00:00"/>
    <d v="2021-12-28T00:00:00"/>
    <x v="2"/>
    <n v="113257"/>
    <s v="United States"/>
    <x v="216"/>
    <x v="0"/>
    <n v="77705"/>
    <x v="0"/>
    <x v="0"/>
    <s v="CHO-FUD-51000"/>
    <x v="4"/>
    <x v="26"/>
    <n v="7"/>
    <n v="16.8"/>
    <n v="8.4"/>
    <n v="12"/>
    <x v="0"/>
    <s v="Lot's O' Nuts"/>
    <x v="1"/>
  </r>
  <r>
    <s v="US-2021-113257-CHO-SCR-58000"/>
    <d v="2021-12-16T00:00:00"/>
    <d v="2021-12-28T00:00:00"/>
    <x v="2"/>
    <n v="113257"/>
    <s v="United States"/>
    <x v="216"/>
    <x v="0"/>
    <n v="77705"/>
    <x v="0"/>
    <x v="0"/>
    <s v="CHO-SCR-58000"/>
    <x v="3"/>
    <x v="31"/>
    <n v="4"/>
    <n v="10"/>
    <n v="4.4000000000000004"/>
    <n v="12"/>
    <x v="0"/>
    <s v="Lot's O' Nuts"/>
    <x v="1"/>
  </r>
  <r>
    <s v="US-2021-151379-CHO-MIL-31000"/>
    <d v="2021-12-16T00:00:00"/>
    <d v="2021-12-30T00:00:00"/>
    <x v="0"/>
    <n v="151379"/>
    <s v="United States"/>
    <x v="27"/>
    <x v="15"/>
    <n v="48227"/>
    <x v="0"/>
    <x v="0"/>
    <s v="CHO-MIL-31000"/>
    <x v="0"/>
    <x v="23"/>
    <n v="5"/>
    <n v="10.55"/>
    <n v="5.7"/>
    <n v="14"/>
    <x v="0"/>
    <s v="Wicked Choccy's"/>
    <x v="0"/>
  </r>
  <r>
    <s v="US-2021-124247-CHO-TRI-54000"/>
    <d v="2021-12-16T00:00:00"/>
    <d v="2021-12-31T00:00:00"/>
    <x v="0"/>
    <n v="124247"/>
    <s v="United States"/>
    <x v="248"/>
    <x v="4"/>
    <n v="95823"/>
    <x v="0"/>
    <x v="3"/>
    <s v="CHO-TRI-54000"/>
    <x v="1"/>
    <x v="20"/>
    <n v="5"/>
    <n v="12.25"/>
    <n v="6.5"/>
    <n v="15"/>
    <x v="0"/>
    <s v="Wicked Choccy's"/>
    <x v="0"/>
  </r>
  <r>
    <s v="US-2021-139633-CHO-MIL-31000"/>
    <d v="2021-12-17T00:00:00"/>
    <d v="2022-01-03T00:00:00"/>
    <x v="0"/>
    <n v="139633"/>
    <s v="United States"/>
    <x v="48"/>
    <x v="9"/>
    <n v="43229"/>
    <x v="0"/>
    <x v="1"/>
    <s v="CHO-MIL-31000"/>
    <x v="0"/>
    <x v="8"/>
    <n v="4"/>
    <n v="8.44"/>
    <n v="4.5599999999999996"/>
    <n v="17"/>
    <x v="0"/>
    <s v="Wicked Choccy's"/>
    <x v="0"/>
  </r>
  <r>
    <s v="US-2021-123925-CHO-NUT-13000"/>
    <d v="2021-12-17T00:00:00"/>
    <d v="2021-12-29T00:00:00"/>
    <x v="2"/>
    <n v="123925"/>
    <s v="United States"/>
    <x v="48"/>
    <x v="3"/>
    <n v="31907"/>
    <x v="0"/>
    <x v="2"/>
    <s v="CHO-NUT-13000"/>
    <x v="2"/>
    <x v="2"/>
    <n v="3"/>
    <n v="7.47"/>
    <n v="3"/>
    <n v="12"/>
    <x v="0"/>
    <s v="Lot's O' Nuts"/>
    <x v="1"/>
  </r>
  <r>
    <s v="US-2021-162992-CHO-NUT-13000"/>
    <d v="2021-12-19T00:00:00"/>
    <d v="2021-12-31T00:00:00"/>
    <x v="1"/>
    <n v="162992"/>
    <s v="United States"/>
    <x v="4"/>
    <x v="4"/>
    <n v="90008"/>
    <x v="0"/>
    <x v="3"/>
    <s v="CHO-NUT-13000"/>
    <x v="2"/>
    <x v="13"/>
    <n v="5"/>
    <n v="12.45"/>
    <n v="5"/>
    <n v="12"/>
    <x v="0"/>
    <s v="Lot's O' Nuts"/>
    <x v="1"/>
  </r>
  <r>
    <s v="US-2021-120768-CHO-MIL-31000"/>
    <d v="2021-12-19T00:00:00"/>
    <d v="2021-12-31T00:00:00"/>
    <x v="2"/>
    <n v="120768"/>
    <s v="United States"/>
    <x v="266"/>
    <x v="35"/>
    <n v="35630"/>
    <x v="0"/>
    <x v="2"/>
    <s v="CHO-MIL-31000"/>
    <x v="0"/>
    <x v="30"/>
    <n v="14"/>
    <n v="29.54"/>
    <n v="15.96"/>
    <n v="12"/>
    <x v="0"/>
    <s v="Wicked Choccy's"/>
    <x v="0"/>
  </r>
  <r>
    <s v="US-2021-120768-CHO-FUD-51000"/>
    <d v="2021-12-19T00:00:00"/>
    <d v="2021-12-31T00:00:00"/>
    <x v="2"/>
    <n v="120768"/>
    <s v="United States"/>
    <x v="266"/>
    <x v="35"/>
    <n v="35630"/>
    <x v="0"/>
    <x v="2"/>
    <s v="CHO-FUD-51000"/>
    <x v="4"/>
    <x v="25"/>
    <n v="1"/>
    <n v="2.4"/>
    <n v="1.2"/>
    <n v="12"/>
    <x v="0"/>
    <s v="Lot's O' Nuts"/>
    <x v="1"/>
  </r>
  <r>
    <s v="US-2021-150574-CHO-FUD-51000"/>
    <d v="2021-12-19T00:00:00"/>
    <d v="2022-01-04T00:00:00"/>
    <x v="0"/>
    <n v="150574"/>
    <s v="United States"/>
    <x v="60"/>
    <x v="17"/>
    <n v="32216"/>
    <x v="0"/>
    <x v="2"/>
    <s v="CHO-FUD-51000"/>
    <x v="4"/>
    <x v="9"/>
    <n v="2"/>
    <n v="4.8"/>
    <n v="2.4"/>
    <n v="16"/>
    <x v="0"/>
    <s v="Lot's O' Nuts"/>
    <x v="1"/>
  </r>
  <r>
    <s v="US-2021-150574-CHO-MIL-31000"/>
    <d v="2021-12-19T00:00:00"/>
    <d v="2022-01-04T00:00:00"/>
    <x v="0"/>
    <n v="150574"/>
    <s v="United States"/>
    <x v="60"/>
    <x v="17"/>
    <n v="32216"/>
    <x v="0"/>
    <x v="2"/>
    <s v="CHO-MIL-31000"/>
    <x v="0"/>
    <x v="23"/>
    <n v="5"/>
    <n v="10.55"/>
    <n v="5.7"/>
    <n v="16"/>
    <x v="0"/>
    <s v="Wicked Choccy's"/>
    <x v="0"/>
  </r>
  <r>
    <s v="US-2021-169446-CHO-NUT-13000"/>
    <d v="2021-12-19T00:00:00"/>
    <d v="2022-01-04T00:00:00"/>
    <x v="0"/>
    <n v="169446"/>
    <s v="United States"/>
    <x v="40"/>
    <x v="1"/>
    <n v="60623"/>
    <x v="0"/>
    <x v="0"/>
    <s v="CHO-NUT-13000"/>
    <x v="2"/>
    <x v="2"/>
    <n v="3"/>
    <n v="7.47"/>
    <n v="3"/>
    <n v="16"/>
    <x v="0"/>
    <s v="Lot's O' Nuts"/>
    <x v="1"/>
  </r>
  <r>
    <s v="US-2021-169446-CHO-MIL-31000"/>
    <d v="2021-12-19T00:00:00"/>
    <d v="2022-01-04T00:00:00"/>
    <x v="0"/>
    <n v="169446"/>
    <s v="United States"/>
    <x v="40"/>
    <x v="1"/>
    <n v="60623"/>
    <x v="0"/>
    <x v="0"/>
    <s v="CHO-MIL-31000"/>
    <x v="0"/>
    <x v="5"/>
    <n v="3"/>
    <n v="6.33"/>
    <n v="3.42"/>
    <n v="16"/>
    <x v="0"/>
    <s v="Wicked Choccy's"/>
    <x v="0"/>
  </r>
  <r>
    <s v="US-2021-103100-CHO-NUT-13000"/>
    <d v="2021-12-20T00:00:00"/>
    <d v="2022-01-02T00:00:00"/>
    <x v="1"/>
    <n v="103100"/>
    <s v="United States"/>
    <x v="209"/>
    <x v="19"/>
    <n v="46203"/>
    <x v="0"/>
    <x v="0"/>
    <s v="CHO-NUT-13000"/>
    <x v="2"/>
    <x v="2"/>
    <n v="3"/>
    <n v="7.47"/>
    <n v="3"/>
    <n v="13"/>
    <x v="0"/>
    <s v="Lot's O' Nuts"/>
    <x v="1"/>
  </r>
  <r>
    <s v="US-2021-103100-CHO-FUD-51000"/>
    <d v="2021-12-20T00:00:00"/>
    <d v="2022-01-02T00:00:00"/>
    <x v="1"/>
    <n v="103100"/>
    <s v="United States"/>
    <x v="209"/>
    <x v="19"/>
    <n v="46203"/>
    <x v="0"/>
    <x v="0"/>
    <s v="CHO-FUD-51000"/>
    <x v="4"/>
    <x v="25"/>
    <n v="1"/>
    <n v="2.4"/>
    <n v="1.2"/>
    <n v="13"/>
    <x v="0"/>
    <s v="Lot's O' Nuts"/>
    <x v="1"/>
  </r>
  <r>
    <s v="CA-2021-126634-CHO-FUD-51000"/>
    <d v="2021-12-20T00:00:00"/>
    <d v="2022-01-01T00:00:00"/>
    <x v="2"/>
    <n v="126634"/>
    <s v="Canada"/>
    <x v="124"/>
    <x v="40"/>
    <s v="V5K"/>
    <x v="0"/>
    <x v="3"/>
    <s v="CHO-FUD-51000"/>
    <x v="4"/>
    <x v="17"/>
    <n v="5"/>
    <n v="12"/>
    <n v="6"/>
    <n v="12"/>
    <x v="0"/>
    <s v="Lot's O' Nuts"/>
    <x v="1"/>
  </r>
  <r>
    <s v="US-2021-138681-CHO-TRI-54000"/>
    <d v="2021-12-20T00:00:00"/>
    <d v="2022-01-01T00:00:00"/>
    <x v="1"/>
    <n v="138681"/>
    <s v="United States"/>
    <x v="70"/>
    <x v="12"/>
    <n v="85705"/>
    <x v="0"/>
    <x v="3"/>
    <s v="CHO-TRI-54000"/>
    <x v="1"/>
    <x v="4"/>
    <n v="3"/>
    <n v="7.35"/>
    <n v="3.9"/>
    <n v="12"/>
    <x v="0"/>
    <s v="Wicked Choccy's"/>
    <x v="0"/>
  </r>
  <r>
    <s v="US-2021-138681-CHO-MIL-31000"/>
    <d v="2021-12-20T00:00:00"/>
    <d v="2022-01-01T00:00:00"/>
    <x v="1"/>
    <n v="138681"/>
    <s v="United States"/>
    <x v="70"/>
    <x v="12"/>
    <n v="85705"/>
    <x v="0"/>
    <x v="3"/>
    <s v="CHO-MIL-31000"/>
    <x v="0"/>
    <x v="0"/>
    <n v="2"/>
    <n v="4.22"/>
    <n v="2.2799999999999998"/>
    <n v="12"/>
    <x v="0"/>
    <s v="Wicked Choccy's"/>
    <x v="0"/>
  </r>
  <r>
    <s v="US-2021-138681-CHO-NUT-13000"/>
    <d v="2021-12-20T00:00:00"/>
    <d v="2022-01-01T00:00:00"/>
    <x v="1"/>
    <n v="138681"/>
    <s v="United States"/>
    <x v="70"/>
    <x v="12"/>
    <n v="85705"/>
    <x v="0"/>
    <x v="3"/>
    <s v="CHO-NUT-13000"/>
    <x v="2"/>
    <x v="7"/>
    <n v="2"/>
    <n v="4.9800000000000004"/>
    <n v="2"/>
    <n v="12"/>
    <x v="0"/>
    <s v="Lot's O' Nuts"/>
    <x v="1"/>
  </r>
  <r>
    <s v="US-2021-138681-CHO-SCR-58000"/>
    <d v="2021-12-20T00:00:00"/>
    <d v="2022-01-01T00:00:00"/>
    <x v="1"/>
    <n v="138681"/>
    <s v="United States"/>
    <x v="70"/>
    <x v="12"/>
    <n v="85705"/>
    <x v="0"/>
    <x v="3"/>
    <s v="CHO-SCR-58000"/>
    <x v="3"/>
    <x v="3"/>
    <n v="3"/>
    <n v="7.5"/>
    <n v="3.3"/>
    <n v="12"/>
    <x v="0"/>
    <s v="Lot's O' Nuts"/>
    <x v="1"/>
  </r>
  <r>
    <s v="US-2021-109036-CHO-FUD-51000"/>
    <d v="2021-12-20T00:00:00"/>
    <d v="2022-01-04T00:00:00"/>
    <x v="0"/>
    <n v="109036"/>
    <s v="United States"/>
    <x v="31"/>
    <x v="23"/>
    <n v="98103"/>
    <x v="0"/>
    <x v="3"/>
    <s v="CHO-FUD-51000"/>
    <x v="4"/>
    <x v="3"/>
    <n v="3"/>
    <n v="7.2"/>
    <n v="3.6"/>
    <n v="15"/>
    <x v="0"/>
    <s v="Lot's O' Nuts"/>
    <x v="1"/>
  </r>
  <r>
    <s v="US-2021-156594-CHO-MIL-31000"/>
    <d v="2021-12-20T00:00:00"/>
    <d v="2022-01-02T00:00:00"/>
    <x v="2"/>
    <n v="156594"/>
    <s v="United States"/>
    <x v="4"/>
    <x v="4"/>
    <n v="90008"/>
    <x v="0"/>
    <x v="3"/>
    <s v="CHO-MIL-31000"/>
    <x v="0"/>
    <x v="0"/>
    <n v="2"/>
    <n v="4.22"/>
    <n v="2.2799999999999998"/>
    <n v="13"/>
    <x v="0"/>
    <s v="Wicked Choccy's"/>
    <x v="0"/>
  </r>
  <r>
    <s v="US-2021-156594-CHO-TRI-54000"/>
    <d v="2021-12-20T00:00:00"/>
    <d v="2022-01-02T00:00:00"/>
    <x v="2"/>
    <n v="156594"/>
    <s v="United States"/>
    <x v="4"/>
    <x v="4"/>
    <n v="90008"/>
    <x v="0"/>
    <x v="3"/>
    <s v="CHO-TRI-54000"/>
    <x v="1"/>
    <x v="28"/>
    <n v="1"/>
    <n v="2.4500000000000002"/>
    <n v="1.3"/>
    <n v="13"/>
    <x v="0"/>
    <s v="Wicked Choccy's"/>
    <x v="0"/>
  </r>
  <r>
    <s v="US-2021-156594-CHO-NUT-13000"/>
    <d v="2021-12-20T00:00:00"/>
    <d v="2022-01-02T00:00:00"/>
    <x v="2"/>
    <n v="156594"/>
    <s v="United States"/>
    <x v="4"/>
    <x v="4"/>
    <n v="90008"/>
    <x v="0"/>
    <x v="3"/>
    <s v="CHO-NUT-13000"/>
    <x v="2"/>
    <x v="13"/>
    <n v="5"/>
    <n v="12.45"/>
    <n v="5"/>
    <n v="13"/>
    <x v="0"/>
    <s v="Lot's O' Nuts"/>
    <x v="1"/>
  </r>
  <r>
    <s v="US-2021-160157-CHO-TRI-54000"/>
    <d v="2021-12-20T00:00:00"/>
    <d v="2022-01-06T00:00:00"/>
    <x v="0"/>
    <n v="160157"/>
    <s v="United States"/>
    <x v="67"/>
    <x v="9"/>
    <n v="45011"/>
    <x v="0"/>
    <x v="1"/>
    <s v="CHO-TRI-54000"/>
    <x v="1"/>
    <x v="4"/>
    <n v="3"/>
    <n v="7.35"/>
    <n v="3.9"/>
    <n v="17"/>
    <x v="0"/>
    <s v="Wicked Choccy's"/>
    <x v="0"/>
  </r>
  <r>
    <s v="US-2021-136567-CHO-SCR-58000"/>
    <d v="2021-12-20T00:00:00"/>
    <d v="2021-12-31T00:00:00"/>
    <x v="1"/>
    <n v="136567"/>
    <s v="United States"/>
    <x v="136"/>
    <x v="6"/>
    <n v="22801"/>
    <x v="0"/>
    <x v="2"/>
    <s v="CHO-SCR-58000"/>
    <x v="3"/>
    <x v="9"/>
    <n v="2"/>
    <n v="5"/>
    <n v="2.2000000000000002"/>
    <n v="11"/>
    <x v="0"/>
    <s v="Lot's O' Nuts"/>
    <x v="1"/>
  </r>
  <r>
    <s v="US-2021-136567-CHO-FUD-51000"/>
    <d v="2021-12-20T00:00:00"/>
    <d v="2021-12-31T00:00:00"/>
    <x v="1"/>
    <n v="136567"/>
    <s v="United States"/>
    <x v="136"/>
    <x v="6"/>
    <n v="22801"/>
    <x v="0"/>
    <x v="2"/>
    <s v="CHO-FUD-51000"/>
    <x v="4"/>
    <x v="3"/>
    <n v="3"/>
    <n v="7.2"/>
    <n v="3.6"/>
    <n v="11"/>
    <x v="0"/>
    <s v="Lot's O' Nuts"/>
    <x v="1"/>
  </r>
  <r>
    <s v="US-2021-136567-CHO-MIL-31000"/>
    <d v="2021-12-20T00:00:00"/>
    <d v="2021-12-31T00:00:00"/>
    <x v="1"/>
    <n v="136567"/>
    <s v="United States"/>
    <x v="136"/>
    <x v="6"/>
    <n v="22801"/>
    <x v="0"/>
    <x v="2"/>
    <s v="CHO-MIL-31000"/>
    <x v="0"/>
    <x v="0"/>
    <n v="2"/>
    <n v="4.22"/>
    <n v="2.2799999999999998"/>
    <n v="11"/>
    <x v="0"/>
    <s v="Wicked Choccy's"/>
    <x v="0"/>
  </r>
  <r>
    <s v="US-2021-163412-CHO-NUT-13000"/>
    <d v="2021-12-20T00:00:00"/>
    <d v="2022-01-02T00:00:00"/>
    <x v="2"/>
    <n v="163412"/>
    <s v="United States"/>
    <x v="26"/>
    <x v="21"/>
    <n v="10035"/>
    <x v="0"/>
    <x v="1"/>
    <s v="CHO-NUT-13000"/>
    <x v="2"/>
    <x v="2"/>
    <n v="3"/>
    <n v="7.47"/>
    <n v="3"/>
    <n v="13"/>
    <x v="0"/>
    <s v="Lot's O' Nuts"/>
    <x v="1"/>
  </r>
  <r>
    <s v="US-2021-140816-CHO-TRI-54000"/>
    <d v="2021-12-20T00:00:00"/>
    <d v="2021-12-30T00:00:00"/>
    <x v="3"/>
    <n v="140816"/>
    <s v="United States"/>
    <x v="267"/>
    <x v="27"/>
    <n v="80229"/>
    <x v="0"/>
    <x v="3"/>
    <s v="CHO-TRI-54000"/>
    <x v="1"/>
    <x v="10"/>
    <n v="7"/>
    <n v="17.149999999999999"/>
    <n v="9.1"/>
    <n v="10"/>
    <x v="0"/>
    <s v="Wicked Choccy's"/>
    <x v="0"/>
  </r>
  <r>
    <s v="US-2021-134551-CHO-MIL-31000"/>
    <d v="2021-12-20T00:00:00"/>
    <d v="2022-01-04T00:00:00"/>
    <x v="0"/>
    <n v="134551"/>
    <s v="United States"/>
    <x v="37"/>
    <x v="14"/>
    <n v="38401"/>
    <x v="0"/>
    <x v="2"/>
    <s v="CHO-MIL-31000"/>
    <x v="0"/>
    <x v="5"/>
    <n v="3"/>
    <n v="6.33"/>
    <n v="3.42"/>
    <n v="15"/>
    <x v="0"/>
    <s v="Wicked Choccy's"/>
    <x v="0"/>
  </r>
  <r>
    <s v="US-2021-134551-CHO-FUD-51000"/>
    <d v="2021-12-20T00:00:00"/>
    <d v="2022-01-04T00:00:00"/>
    <x v="0"/>
    <n v="134551"/>
    <s v="United States"/>
    <x v="37"/>
    <x v="14"/>
    <n v="38401"/>
    <x v="0"/>
    <x v="2"/>
    <s v="CHO-FUD-51000"/>
    <x v="4"/>
    <x v="17"/>
    <n v="5"/>
    <n v="12"/>
    <n v="6"/>
    <n v="15"/>
    <x v="0"/>
    <s v="Lot's O' Nuts"/>
    <x v="1"/>
  </r>
  <r>
    <s v="US-2021-120852-CHO-SCR-58000"/>
    <d v="2021-12-20T00:00:00"/>
    <d v="2022-01-04T00:00:00"/>
    <x v="0"/>
    <n v="120852"/>
    <s v="United States"/>
    <x v="268"/>
    <x v="0"/>
    <n v="75051"/>
    <x v="0"/>
    <x v="0"/>
    <s v="CHO-SCR-58000"/>
    <x v="3"/>
    <x v="9"/>
    <n v="2"/>
    <n v="5"/>
    <n v="2.2000000000000002"/>
    <n v="15"/>
    <x v="0"/>
    <s v="Lot's O' Nuts"/>
    <x v="1"/>
  </r>
  <r>
    <s v="US-2021-120852-CHO-NUT-13000"/>
    <d v="2021-12-20T00:00:00"/>
    <d v="2022-01-04T00:00:00"/>
    <x v="0"/>
    <n v="120852"/>
    <s v="United States"/>
    <x v="268"/>
    <x v="0"/>
    <n v="75051"/>
    <x v="0"/>
    <x v="0"/>
    <s v="CHO-NUT-13000"/>
    <x v="2"/>
    <x v="13"/>
    <n v="5"/>
    <n v="12.45"/>
    <n v="5"/>
    <n v="15"/>
    <x v="0"/>
    <s v="Lot's O' Nuts"/>
    <x v="1"/>
  </r>
  <r>
    <s v="US-2021-134621-CHO-SCR-58000"/>
    <d v="2021-12-21T00:00:00"/>
    <d v="2022-01-07T00:00:00"/>
    <x v="0"/>
    <n v="134621"/>
    <s v="United States"/>
    <x v="37"/>
    <x v="14"/>
    <n v="38401"/>
    <x v="0"/>
    <x v="2"/>
    <s v="CHO-SCR-58000"/>
    <x v="3"/>
    <x v="9"/>
    <n v="2"/>
    <n v="5"/>
    <n v="2.2000000000000002"/>
    <n v="17"/>
    <x v="0"/>
    <s v="Lot's O' Nuts"/>
    <x v="1"/>
  </r>
  <r>
    <s v="US-2021-154893-CHO-TRI-54000"/>
    <d v="2021-12-21T00:00:00"/>
    <d v="2022-01-06T00:00:00"/>
    <x v="0"/>
    <n v="154893"/>
    <s v="United States"/>
    <x v="25"/>
    <x v="4"/>
    <n v="92024"/>
    <x v="0"/>
    <x v="3"/>
    <s v="CHO-TRI-54000"/>
    <x v="1"/>
    <x v="4"/>
    <n v="3"/>
    <n v="7.35"/>
    <n v="3.9"/>
    <n v="16"/>
    <x v="0"/>
    <s v="Wicked Choccy's"/>
    <x v="0"/>
  </r>
  <r>
    <s v="US-2021-154893-CHO-MIL-31000"/>
    <d v="2021-12-21T00:00:00"/>
    <d v="2022-01-06T00:00:00"/>
    <x v="0"/>
    <n v="154893"/>
    <s v="United States"/>
    <x v="25"/>
    <x v="4"/>
    <n v="92024"/>
    <x v="0"/>
    <x v="3"/>
    <s v="CHO-MIL-31000"/>
    <x v="0"/>
    <x v="29"/>
    <n v="6"/>
    <n v="12.66"/>
    <n v="6.84"/>
    <n v="16"/>
    <x v="0"/>
    <s v="Wicked Choccy's"/>
    <x v="0"/>
  </r>
  <r>
    <s v="US-2021-109127-CHO-NUT-13000"/>
    <d v="2021-12-21T00:00:00"/>
    <d v="2022-01-04T00:00:00"/>
    <x v="0"/>
    <n v="109127"/>
    <s v="United States"/>
    <x v="12"/>
    <x v="7"/>
    <n v="19711"/>
    <x v="0"/>
    <x v="1"/>
    <s v="CHO-NUT-13000"/>
    <x v="2"/>
    <x v="15"/>
    <n v="6"/>
    <n v="14.94"/>
    <n v="6"/>
    <n v="14"/>
    <x v="0"/>
    <s v="Lot's O' Nuts"/>
    <x v="1"/>
  </r>
  <r>
    <s v="US-2021-146864-SUG-NER-92000"/>
    <d v="2021-12-22T00:00:00"/>
    <d v="2022-01-05T00:00:00"/>
    <x v="0"/>
    <n v="146864"/>
    <s v="United States"/>
    <x v="26"/>
    <x v="21"/>
    <n v="10024"/>
    <x v="2"/>
    <x v="1"/>
    <s v="SUG-NER-92000"/>
    <x v="11"/>
    <x v="68"/>
    <n v="4"/>
    <n v="2.8"/>
    <n v="3.2"/>
    <n v="14"/>
    <x v="0"/>
    <s v="Sugar Shack"/>
    <x v="4"/>
  </r>
  <r>
    <s v="US-2021-133543-CHO-NUT-13000"/>
    <d v="2021-12-22T00:00:00"/>
    <d v="2022-01-05T00:00:00"/>
    <x v="0"/>
    <n v="133543"/>
    <s v="United States"/>
    <x v="99"/>
    <x v="4"/>
    <n v="95123"/>
    <x v="0"/>
    <x v="3"/>
    <s v="CHO-NUT-13000"/>
    <x v="2"/>
    <x v="19"/>
    <n v="4"/>
    <n v="9.9600000000000009"/>
    <n v="4"/>
    <n v="14"/>
    <x v="0"/>
    <s v="Lot's O' Nuts"/>
    <x v="1"/>
  </r>
  <r>
    <s v="US-2021-142510-CHO-NUT-13000"/>
    <d v="2021-12-22T00:00:00"/>
    <d v="2022-01-08T00:00:00"/>
    <x v="0"/>
    <n v="142510"/>
    <s v="United States"/>
    <x v="40"/>
    <x v="1"/>
    <n v="60623"/>
    <x v="0"/>
    <x v="0"/>
    <s v="CHO-NUT-13000"/>
    <x v="2"/>
    <x v="15"/>
    <n v="6"/>
    <n v="14.94"/>
    <n v="6"/>
    <n v="17"/>
    <x v="0"/>
    <s v="Lot's O' Nuts"/>
    <x v="1"/>
  </r>
  <r>
    <s v="US-2021-142510-CHO-TRI-54000"/>
    <d v="2021-12-22T00:00:00"/>
    <d v="2022-01-08T00:00:00"/>
    <x v="0"/>
    <n v="142510"/>
    <s v="United States"/>
    <x v="40"/>
    <x v="1"/>
    <n v="60623"/>
    <x v="0"/>
    <x v="0"/>
    <s v="CHO-TRI-54000"/>
    <x v="1"/>
    <x v="28"/>
    <n v="1"/>
    <n v="2.4500000000000002"/>
    <n v="1.3"/>
    <n v="17"/>
    <x v="0"/>
    <s v="Wicked Choccy's"/>
    <x v="0"/>
  </r>
  <r>
    <s v="US-2021-101364-CHO-SCR-58000"/>
    <d v="2021-12-22T00:00:00"/>
    <d v="2022-01-05T00:00:00"/>
    <x v="0"/>
    <n v="101364"/>
    <s v="United States"/>
    <x v="26"/>
    <x v="21"/>
    <n v="10011"/>
    <x v="0"/>
    <x v="1"/>
    <s v="CHO-SCR-58000"/>
    <x v="3"/>
    <x v="57"/>
    <n v="13"/>
    <n v="32.5"/>
    <n v="14.3"/>
    <n v="14"/>
    <x v="0"/>
    <s v="Lot's O' Nuts"/>
    <x v="1"/>
  </r>
  <r>
    <s v="US-2021-154158-CHO-TRI-54000"/>
    <d v="2021-12-23T00:00:00"/>
    <d v="2022-01-06T00:00:00"/>
    <x v="2"/>
    <n v="154158"/>
    <s v="United States"/>
    <x v="61"/>
    <x v="17"/>
    <n v="33614"/>
    <x v="0"/>
    <x v="2"/>
    <s v="CHO-TRI-54000"/>
    <x v="1"/>
    <x v="28"/>
    <n v="1"/>
    <n v="2.4500000000000002"/>
    <n v="1.3"/>
    <n v="14"/>
    <x v="0"/>
    <s v="Wicked Choccy's"/>
    <x v="0"/>
  </r>
  <r>
    <s v="US-2021-154158-CHO-MIL-31000"/>
    <d v="2021-12-23T00:00:00"/>
    <d v="2022-01-06T00:00:00"/>
    <x v="2"/>
    <n v="154158"/>
    <s v="United States"/>
    <x v="61"/>
    <x v="17"/>
    <n v="33614"/>
    <x v="0"/>
    <x v="2"/>
    <s v="CHO-MIL-31000"/>
    <x v="0"/>
    <x v="11"/>
    <n v="1"/>
    <n v="2.11"/>
    <n v="1.1399999999999999"/>
    <n v="14"/>
    <x v="0"/>
    <s v="Wicked Choccy's"/>
    <x v="0"/>
  </r>
  <r>
    <s v="US-2021-154158-CHO-NUT-13000"/>
    <d v="2021-12-23T00:00:00"/>
    <d v="2022-01-06T00:00:00"/>
    <x v="2"/>
    <n v="154158"/>
    <s v="United States"/>
    <x v="61"/>
    <x v="17"/>
    <n v="33614"/>
    <x v="0"/>
    <x v="2"/>
    <s v="CHO-NUT-13000"/>
    <x v="2"/>
    <x v="7"/>
    <n v="2"/>
    <n v="4.9800000000000004"/>
    <n v="2"/>
    <n v="14"/>
    <x v="0"/>
    <s v="Lot's O' Nuts"/>
    <x v="1"/>
  </r>
  <r>
    <s v="US-2021-126333-CHO-FUD-51000"/>
    <d v="2021-12-23T00:00:00"/>
    <d v="2022-01-07T00:00:00"/>
    <x v="0"/>
    <n v="126333"/>
    <s v="United States"/>
    <x v="269"/>
    <x v="0"/>
    <n v="77642"/>
    <x v="0"/>
    <x v="0"/>
    <s v="CHO-FUD-51000"/>
    <x v="4"/>
    <x v="25"/>
    <n v="1"/>
    <n v="2.4"/>
    <n v="1.2"/>
    <n v="15"/>
    <x v="0"/>
    <s v="Lot's O' Nuts"/>
    <x v="1"/>
  </r>
  <r>
    <s v="US-2021-142314-CHO-SCR-58000"/>
    <d v="2021-12-23T00:00:00"/>
    <d v="2022-01-07T00:00:00"/>
    <x v="0"/>
    <n v="142314"/>
    <s v="United States"/>
    <x v="43"/>
    <x v="19"/>
    <n v="47374"/>
    <x v="0"/>
    <x v="0"/>
    <s v="CHO-SCR-58000"/>
    <x v="3"/>
    <x v="53"/>
    <n v="11"/>
    <n v="27.5"/>
    <n v="12.1"/>
    <n v="15"/>
    <x v="0"/>
    <s v="Lot's O' Nuts"/>
    <x v="1"/>
  </r>
  <r>
    <s v="US-2021-114517-CHO-SCR-58000"/>
    <d v="2021-12-23T00:00:00"/>
    <d v="2022-01-06T00:00:00"/>
    <x v="0"/>
    <n v="114517"/>
    <s v="United States"/>
    <x v="26"/>
    <x v="21"/>
    <n v="10024"/>
    <x v="0"/>
    <x v="1"/>
    <s v="CHO-SCR-58000"/>
    <x v="3"/>
    <x v="9"/>
    <n v="2"/>
    <n v="5"/>
    <n v="2.2000000000000002"/>
    <n v="14"/>
    <x v="0"/>
    <s v="Lot's O' Nuts"/>
    <x v="1"/>
  </r>
  <r>
    <s v="US-2021-132913-CHO-NUT-13000"/>
    <d v="2021-12-24T00:00:00"/>
    <d v="2022-01-05T00:00:00"/>
    <x v="1"/>
    <n v="132913"/>
    <s v="United States"/>
    <x v="25"/>
    <x v="4"/>
    <n v="92037"/>
    <x v="0"/>
    <x v="3"/>
    <s v="CHO-NUT-13000"/>
    <x v="2"/>
    <x v="22"/>
    <n v="1"/>
    <n v="2.4900000000000002"/>
    <n v="1"/>
    <n v="12"/>
    <x v="0"/>
    <s v="Lot's O' Nuts"/>
    <x v="1"/>
  </r>
  <r>
    <s v="US-2021-138247-CHO-TRI-54000"/>
    <d v="2021-12-24T00:00:00"/>
    <d v="2022-01-08T00:00:00"/>
    <x v="0"/>
    <n v="138247"/>
    <s v="United States"/>
    <x v="4"/>
    <x v="4"/>
    <n v="90045"/>
    <x v="0"/>
    <x v="3"/>
    <s v="CHO-TRI-54000"/>
    <x v="1"/>
    <x v="28"/>
    <n v="1"/>
    <n v="2.4500000000000002"/>
    <n v="1.3"/>
    <n v="15"/>
    <x v="0"/>
    <s v="Wicked Choccy's"/>
    <x v="0"/>
  </r>
  <r>
    <s v="US-2021-138247-CHO-NUT-13000"/>
    <d v="2021-12-24T00:00:00"/>
    <d v="2022-01-08T00:00:00"/>
    <x v="0"/>
    <n v="138247"/>
    <s v="United States"/>
    <x v="4"/>
    <x v="4"/>
    <n v="90045"/>
    <x v="0"/>
    <x v="3"/>
    <s v="CHO-NUT-13000"/>
    <x v="2"/>
    <x v="7"/>
    <n v="2"/>
    <n v="4.9800000000000004"/>
    <n v="2"/>
    <n v="15"/>
    <x v="0"/>
    <s v="Lot's O' Nuts"/>
    <x v="1"/>
  </r>
  <r>
    <s v="US-2021-138247-CHO-SCR-58000"/>
    <d v="2021-12-24T00:00:00"/>
    <d v="2022-01-08T00:00:00"/>
    <x v="0"/>
    <n v="138247"/>
    <s v="United States"/>
    <x v="4"/>
    <x v="4"/>
    <n v="90045"/>
    <x v="0"/>
    <x v="3"/>
    <s v="CHO-SCR-58000"/>
    <x v="3"/>
    <x v="25"/>
    <n v="1"/>
    <n v="2.5"/>
    <n v="1.1000000000000001"/>
    <n v="15"/>
    <x v="0"/>
    <s v="Lot's O' Nuts"/>
    <x v="1"/>
  </r>
  <r>
    <s v="US-2021-138247-CHO-FUD-51000"/>
    <d v="2021-12-24T00:00:00"/>
    <d v="2022-01-08T00:00:00"/>
    <x v="0"/>
    <n v="138247"/>
    <s v="United States"/>
    <x v="4"/>
    <x v="4"/>
    <n v="90045"/>
    <x v="0"/>
    <x v="3"/>
    <s v="CHO-FUD-51000"/>
    <x v="4"/>
    <x v="3"/>
    <n v="3"/>
    <n v="7.2"/>
    <n v="3.6"/>
    <n v="15"/>
    <x v="0"/>
    <s v="Lot's O' Nuts"/>
    <x v="1"/>
  </r>
  <r>
    <s v="US-2021-138247-OTH-LIC-15000"/>
    <d v="2021-12-24T00:00:00"/>
    <d v="2022-01-08T00:00:00"/>
    <x v="0"/>
    <n v="138247"/>
    <s v="United States"/>
    <x v="4"/>
    <x v="4"/>
    <n v="90045"/>
    <x v="1"/>
    <x v="3"/>
    <s v="OTH-LIC-15000"/>
    <x v="7"/>
    <x v="59"/>
    <n v="7"/>
    <n v="70"/>
    <n v="70"/>
    <n v="15"/>
    <x v="0"/>
    <s v="Secret Factory"/>
    <x v="2"/>
  </r>
  <r>
    <s v="US-2021-167738-CHO-TRI-54000"/>
    <d v="2021-12-24T00:00:00"/>
    <d v="2022-01-08T00:00:00"/>
    <x v="0"/>
    <n v="167738"/>
    <s v="United States"/>
    <x v="4"/>
    <x v="4"/>
    <n v="90045"/>
    <x v="0"/>
    <x v="3"/>
    <s v="CHO-TRI-54000"/>
    <x v="1"/>
    <x v="18"/>
    <n v="6"/>
    <n v="14.7"/>
    <n v="7.8"/>
    <n v="15"/>
    <x v="0"/>
    <s v="Wicked Choccy's"/>
    <x v="0"/>
  </r>
  <r>
    <s v="US-2021-167738-CHO-MIL-31000"/>
    <d v="2021-12-24T00:00:00"/>
    <d v="2022-01-08T00:00:00"/>
    <x v="0"/>
    <n v="167738"/>
    <s v="United States"/>
    <x v="4"/>
    <x v="4"/>
    <n v="90045"/>
    <x v="0"/>
    <x v="3"/>
    <s v="CHO-MIL-31000"/>
    <x v="0"/>
    <x v="11"/>
    <n v="1"/>
    <n v="2.11"/>
    <n v="1.1399999999999999"/>
    <n v="15"/>
    <x v="0"/>
    <s v="Wicked Choccy's"/>
    <x v="0"/>
  </r>
  <r>
    <s v="US-2021-113166-CHO-FUD-51000"/>
    <d v="2021-12-24T00:00:00"/>
    <d v="2022-01-05T00:00:00"/>
    <x v="1"/>
    <n v="113166"/>
    <s v="United States"/>
    <x v="20"/>
    <x v="17"/>
    <n v="33180"/>
    <x v="0"/>
    <x v="2"/>
    <s v="CHO-FUD-51000"/>
    <x v="4"/>
    <x v="9"/>
    <n v="2"/>
    <n v="4.8"/>
    <n v="2.4"/>
    <n v="12"/>
    <x v="0"/>
    <s v="Lot's O' Nuts"/>
    <x v="1"/>
  </r>
  <r>
    <s v="US-2021-156314-CHO-SCR-58000"/>
    <d v="2021-12-24T00:00:00"/>
    <d v="2022-01-05T00:00:00"/>
    <x v="1"/>
    <n v="156314"/>
    <s v="United States"/>
    <x v="121"/>
    <x v="9"/>
    <n v="44105"/>
    <x v="0"/>
    <x v="1"/>
    <s v="CHO-SCR-58000"/>
    <x v="3"/>
    <x v="17"/>
    <n v="5"/>
    <n v="12.5"/>
    <n v="5.5"/>
    <n v="12"/>
    <x v="0"/>
    <s v="Lot's O' Nuts"/>
    <x v="1"/>
  </r>
  <r>
    <s v="US-2021-152030-CHO-SCR-58000"/>
    <d v="2021-12-26T00:00:00"/>
    <d v="2022-01-07T00:00:00"/>
    <x v="2"/>
    <n v="152030"/>
    <s v="United States"/>
    <x v="0"/>
    <x v="0"/>
    <n v="77041"/>
    <x v="0"/>
    <x v="0"/>
    <s v="CHO-SCR-58000"/>
    <x v="3"/>
    <x v="3"/>
    <n v="3"/>
    <n v="7.5"/>
    <n v="3.3"/>
    <n v="12"/>
    <x v="0"/>
    <s v="Lot's O' Nuts"/>
    <x v="1"/>
  </r>
  <r>
    <s v="US-2021-101427-CHO-MIL-31000"/>
    <d v="2021-12-26T00:00:00"/>
    <d v="2022-01-09T00:00:00"/>
    <x v="0"/>
    <n v="101427"/>
    <s v="United States"/>
    <x v="2"/>
    <x v="2"/>
    <n v="19140"/>
    <x v="0"/>
    <x v="1"/>
    <s v="CHO-MIL-31000"/>
    <x v="0"/>
    <x v="5"/>
    <n v="3"/>
    <n v="6.33"/>
    <n v="3.42"/>
    <n v="14"/>
    <x v="0"/>
    <s v="Wicked Choccy's"/>
    <x v="0"/>
  </r>
  <r>
    <s v="US-2021-111171-CHO-TRI-54000"/>
    <d v="2021-12-26T00:00:00"/>
    <d v="2022-01-10T00:00:00"/>
    <x v="0"/>
    <n v="111171"/>
    <s v="United States"/>
    <x v="40"/>
    <x v="1"/>
    <n v="60610"/>
    <x v="0"/>
    <x v="0"/>
    <s v="CHO-TRI-54000"/>
    <x v="1"/>
    <x v="20"/>
    <n v="5"/>
    <n v="12.25"/>
    <n v="6.5"/>
    <n v="15"/>
    <x v="0"/>
    <s v="Wicked Choccy's"/>
    <x v="0"/>
  </r>
  <r>
    <s v="US-2021-106264-CHO-NUT-13000"/>
    <d v="2021-12-26T00:00:00"/>
    <d v="2022-01-09T00:00:00"/>
    <x v="0"/>
    <n v="106264"/>
    <s v="United States"/>
    <x v="25"/>
    <x v="4"/>
    <n v="92024"/>
    <x v="0"/>
    <x v="3"/>
    <s v="CHO-NUT-13000"/>
    <x v="2"/>
    <x v="7"/>
    <n v="2"/>
    <n v="4.9800000000000004"/>
    <n v="2"/>
    <n v="14"/>
    <x v="0"/>
    <s v="Lot's O' Nuts"/>
    <x v="1"/>
  </r>
  <r>
    <s v="US-2021-106264-CHO-TRI-54000"/>
    <d v="2021-12-26T00:00:00"/>
    <d v="2022-01-09T00:00:00"/>
    <x v="0"/>
    <n v="106264"/>
    <s v="United States"/>
    <x v="25"/>
    <x v="4"/>
    <n v="92024"/>
    <x v="0"/>
    <x v="3"/>
    <s v="CHO-TRI-54000"/>
    <x v="1"/>
    <x v="4"/>
    <n v="3"/>
    <n v="7.35"/>
    <n v="3.9"/>
    <n v="14"/>
    <x v="0"/>
    <s v="Wicked Choccy's"/>
    <x v="0"/>
  </r>
  <r>
    <s v="US-2021-111451-CHO-TRI-54000"/>
    <d v="2021-12-26T00:00:00"/>
    <d v="2022-01-07T00:00:00"/>
    <x v="1"/>
    <n v="111451"/>
    <s v="United States"/>
    <x v="270"/>
    <x v="27"/>
    <n v="80906"/>
    <x v="0"/>
    <x v="3"/>
    <s v="CHO-TRI-54000"/>
    <x v="1"/>
    <x v="4"/>
    <n v="3"/>
    <n v="7.35"/>
    <n v="3.9"/>
    <n v="12"/>
    <x v="0"/>
    <s v="Wicked Choccy's"/>
    <x v="0"/>
  </r>
  <r>
    <s v="US-2021-111451-CHO-FUD-51000"/>
    <d v="2021-12-26T00:00:00"/>
    <d v="2022-01-07T00:00:00"/>
    <x v="1"/>
    <n v="111451"/>
    <s v="United States"/>
    <x v="270"/>
    <x v="27"/>
    <n v="80906"/>
    <x v="0"/>
    <x v="3"/>
    <s v="CHO-FUD-51000"/>
    <x v="4"/>
    <x v="3"/>
    <n v="3"/>
    <n v="7.2"/>
    <n v="3.6"/>
    <n v="12"/>
    <x v="0"/>
    <s v="Lot's O' Nuts"/>
    <x v="1"/>
  </r>
  <r>
    <s v="US-2021-111451-CHO-NUT-13000"/>
    <d v="2021-12-26T00:00:00"/>
    <d v="2022-01-07T00:00:00"/>
    <x v="1"/>
    <n v="111451"/>
    <s v="United States"/>
    <x v="270"/>
    <x v="27"/>
    <n v="80906"/>
    <x v="0"/>
    <x v="3"/>
    <s v="CHO-NUT-13000"/>
    <x v="2"/>
    <x v="33"/>
    <n v="8"/>
    <n v="19.920000000000002"/>
    <n v="8"/>
    <n v="12"/>
    <x v="0"/>
    <s v="Lot's O' Nuts"/>
    <x v="1"/>
  </r>
  <r>
    <s v="US-2021-111451-CHO-SCR-58000"/>
    <d v="2021-12-26T00:00:00"/>
    <d v="2022-01-07T00:00:00"/>
    <x v="1"/>
    <n v="111451"/>
    <s v="United States"/>
    <x v="270"/>
    <x v="27"/>
    <n v="80906"/>
    <x v="0"/>
    <x v="3"/>
    <s v="CHO-SCR-58000"/>
    <x v="3"/>
    <x v="17"/>
    <n v="5"/>
    <n v="12.5"/>
    <n v="5.5"/>
    <n v="12"/>
    <x v="0"/>
    <s v="Lot's O' Nuts"/>
    <x v="1"/>
  </r>
  <r>
    <s v="US-2021-139598-CHO-MIL-31000"/>
    <d v="2021-12-26T00:00:00"/>
    <d v="2022-01-10T00:00:00"/>
    <x v="0"/>
    <n v="139598"/>
    <s v="United States"/>
    <x v="2"/>
    <x v="2"/>
    <n v="19134"/>
    <x v="0"/>
    <x v="1"/>
    <s v="CHO-MIL-31000"/>
    <x v="0"/>
    <x v="0"/>
    <n v="2"/>
    <n v="4.22"/>
    <n v="2.2799999999999998"/>
    <n v="15"/>
    <x v="0"/>
    <s v="Wicked Choccy's"/>
    <x v="0"/>
  </r>
  <r>
    <s v="US-2021-139598-CHO-FUD-51000"/>
    <d v="2021-12-26T00:00:00"/>
    <d v="2022-01-10T00:00:00"/>
    <x v="0"/>
    <n v="139598"/>
    <s v="United States"/>
    <x v="2"/>
    <x v="2"/>
    <n v="19134"/>
    <x v="0"/>
    <x v="1"/>
    <s v="CHO-FUD-51000"/>
    <x v="4"/>
    <x v="9"/>
    <n v="2"/>
    <n v="4.8"/>
    <n v="2.4"/>
    <n v="15"/>
    <x v="0"/>
    <s v="Lot's O' Nuts"/>
    <x v="1"/>
  </r>
  <r>
    <s v="US-2021-139598-CHO-NUT-13000"/>
    <d v="2021-12-26T00:00:00"/>
    <d v="2022-01-10T00:00:00"/>
    <x v="0"/>
    <n v="139598"/>
    <s v="United States"/>
    <x v="2"/>
    <x v="2"/>
    <n v="19134"/>
    <x v="0"/>
    <x v="1"/>
    <s v="CHO-NUT-13000"/>
    <x v="2"/>
    <x v="2"/>
    <n v="3"/>
    <n v="7.47"/>
    <n v="3"/>
    <n v="15"/>
    <x v="0"/>
    <s v="Lot's O' Nuts"/>
    <x v="1"/>
  </r>
  <r>
    <s v="US-2021-168473-CHO-FUD-51000"/>
    <d v="2021-12-26T00:00:00"/>
    <d v="2022-01-11T00:00:00"/>
    <x v="0"/>
    <n v="168473"/>
    <s v="United States"/>
    <x v="26"/>
    <x v="21"/>
    <n v="10009"/>
    <x v="0"/>
    <x v="1"/>
    <s v="CHO-FUD-51000"/>
    <x v="4"/>
    <x v="14"/>
    <n v="6"/>
    <n v="14.4"/>
    <n v="7.2"/>
    <n v="16"/>
    <x v="0"/>
    <s v="Lot's O' Nuts"/>
    <x v="1"/>
  </r>
  <r>
    <s v="US-2021-120243-OTH-GUM-21000"/>
    <d v="2021-12-27T00:00:00"/>
    <d v="2022-01-09T00:00:00"/>
    <x v="2"/>
    <n v="120243"/>
    <s v="United States"/>
    <x v="4"/>
    <x v="4"/>
    <n v="90004"/>
    <x v="1"/>
    <x v="3"/>
    <s v="OTH-GUM-21000"/>
    <x v="5"/>
    <x v="16"/>
    <n v="4"/>
    <n v="2.6"/>
    <n v="2.4"/>
    <n v="13"/>
    <x v="0"/>
    <s v="Secret Factory"/>
    <x v="2"/>
  </r>
  <r>
    <s v="US-2021-166961-OTH-KAZ-38000"/>
    <d v="2021-12-27T00:00:00"/>
    <d v="2022-01-10T00:00:00"/>
    <x v="0"/>
    <n v="166961"/>
    <s v="United States"/>
    <x v="45"/>
    <x v="4"/>
    <n v="92553"/>
    <x v="1"/>
    <x v="3"/>
    <s v="OTH-KAZ-38000"/>
    <x v="6"/>
    <x v="11"/>
    <n v="1"/>
    <n v="0.25"/>
    <n v="3"/>
    <n v="14"/>
    <x v="0"/>
    <s v="The Other Factory"/>
    <x v="3"/>
  </r>
  <r>
    <s v="US-2021-166961-CHO-NUT-13000"/>
    <d v="2021-12-27T00:00:00"/>
    <d v="2022-01-10T00:00:00"/>
    <x v="0"/>
    <n v="166961"/>
    <s v="United States"/>
    <x v="45"/>
    <x v="4"/>
    <n v="92553"/>
    <x v="0"/>
    <x v="3"/>
    <s v="CHO-NUT-13000"/>
    <x v="2"/>
    <x v="2"/>
    <n v="3"/>
    <n v="7.47"/>
    <n v="3"/>
    <n v="14"/>
    <x v="0"/>
    <s v="Lot's O' Nuts"/>
    <x v="1"/>
  </r>
  <r>
    <s v="US-2021-166961-CHO-TRI-54000"/>
    <d v="2021-12-27T00:00:00"/>
    <d v="2022-01-10T00:00:00"/>
    <x v="0"/>
    <n v="166961"/>
    <s v="United States"/>
    <x v="45"/>
    <x v="4"/>
    <n v="92553"/>
    <x v="0"/>
    <x v="3"/>
    <s v="CHO-TRI-54000"/>
    <x v="1"/>
    <x v="4"/>
    <n v="3"/>
    <n v="7.35"/>
    <n v="3.9"/>
    <n v="14"/>
    <x v="0"/>
    <s v="Wicked Choccy's"/>
    <x v="0"/>
  </r>
  <r>
    <s v="US-2021-166961-CHO-SCR-58000"/>
    <d v="2021-12-27T00:00:00"/>
    <d v="2022-01-10T00:00:00"/>
    <x v="0"/>
    <n v="166961"/>
    <s v="United States"/>
    <x v="45"/>
    <x v="4"/>
    <n v="92553"/>
    <x v="0"/>
    <x v="3"/>
    <s v="CHO-SCR-58000"/>
    <x v="3"/>
    <x v="3"/>
    <n v="3"/>
    <n v="7.5"/>
    <n v="3.3"/>
    <n v="14"/>
    <x v="0"/>
    <s v="Lot's O' Nuts"/>
    <x v="1"/>
  </r>
  <r>
    <s v="US-2021-162866-CHO-TRI-54000"/>
    <d v="2021-12-27T00:00:00"/>
    <d v="2022-01-10T00:00:00"/>
    <x v="0"/>
    <n v="162866"/>
    <s v="United States"/>
    <x v="255"/>
    <x v="1"/>
    <n v="60076"/>
    <x v="0"/>
    <x v="0"/>
    <s v="CHO-TRI-54000"/>
    <x v="1"/>
    <x v="18"/>
    <n v="6"/>
    <n v="14.7"/>
    <n v="7.8"/>
    <n v="14"/>
    <x v="0"/>
    <s v="Wicked Choccy's"/>
    <x v="0"/>
  </r>
  <r>
    <s v="US-2021-162866-CHO-MIL-31000"/>
    <d v="2021-12-27T00:00:00"/>
    <d v="2022-01-10T00:00:00"/>
    <x v="0"/>
    <n v="162866"/>
    <s v="United States"/>
    <x v="255"/>
    <x v="1"/>
    <n v="60076"/>
    <x v="0"/>
    <x v="0"/>
    <s v="CHO-MIL-31000"/>
    <x v="0"/>
    <x v="8"/>
    <n v="4"/>
    <n v="8.44"/>
    <n v="4.5599999999999996"/>
    <n v="14"/>
    <x v="0"/>
    <s v="Wicked Choccy's"/>
    <x v="0"/>
  </r>
  <r>
    <s v="US-2021-106334-CHO-NUT-13000"/>
    <d v="2021-12-27T00:00:00"/>
    <d v="2022-01-12T00:00:00"/>
    <x v="0"/>
    <n v="106334"/>
    <s v="United States"/>
    <x v="10"/>
    <x v="4"/>
    <n v="94122"/>
    <x v="0"/>
    <x v="3"/>
    <s v="CHO-NUT-13000"/>
    <x v="2"/>
    <x v="2"/>
    <n v="3"/>
    <n v="7.47"/>
    <n v="3"/>
    <n v="16"/>
    <x v="0"/>
    <s v="Lot's O' Nuts"/>
    <x v="1"/>
  </r>
  <r>
    <s v="US-2021-106334-CHO-FUD-51000"/>
    <d v="2021-12-27T00:00:00"/>
    <d v="2022-01-12T00:00:00"/>
    <x v="0"/>
    <n v="106334"/>
    <s v="United States"/>
    <x v="10"/>
    <x v="4"/>
    <n v="94122"/>
    <x v="0"/>
    <x v="3"/>
    <s v="CHO-FUD-51000"/>
    <x v="4"/>
    <x v="3"/>
    <n v="3"/>
    <n v="7.2"/>
    <n v="3.6"/>
    <n v="16"/>
    <x v="0"/>
    <s v="Lot's O' Nuts"/>
    <x v="1"/>
  </r>
  <r>
    <s v="US-2021-159611-CHO-FUD-51000"/>
    <d v="2021-12-27T00:00:00"/>
    <d v="2022-01-11T00:00:00"/>
    <x v="2"/>
    <n v="159611"/>
    <s v="United States"/>
    <x v="121"/>
    <x v="9"/>
    <n v="44105"/>
    <x v="0"/>
    <x v="1"/>
    <s v="CHO-FUD-51000"/>
    <x v="4"/>
    <x v="3"/>
    <n v="3"/>
    <n v="7.2"/>
    <n v="3.6"/>
    <n v="15"/>
    <x v="0"/>
    <s v="Lot's O' Nuts"/>
    <x v="1"/>
  </r>
  <r>
    <s v="US-2021-159611-CHO-MIL-31000"/>
    <d v="2021-12-27T00:00:00"/>
    <d v="2022-01-11T00:00:00"/>
    <x v="2"/>
    <n v="159611"/>
    <s v="United States"/>
    <x v="121"/>
    <x v="9"/>
    <n v="44105"/>
    <x v="0"/>
    <x v="1"/>
    <s v="CHO-MIL-31000"/>
    <x v="0"/>
    <x v="0"/>
    <n v="2"/>
    <n v="4.22"/>
    <n v="2.2799999999999998"/>
    <n v="15"/>
    <x v="0"/>
    <s v="Wicked Choccy's"/>
    <x v="0"/>
  </r>
  <r>
    <s v="US-2021-165393-CHO-NUT-13000"/>
    <d v="2021-12-27T00:00:00"/>
    <d v="2022-01-09T00:00:00"/>
    <x v="1"/>
    <n v="165393"/>
    <s v="United States"/>
    <x v="114"/>
    <x v="0"/>
    <n v="76106"/>
    <x v="0"/>
    <x v="0"/>
    <s v="CHO-NUT-13000"/>
    <x v="2"/>
    <x v="22"/>
    <n v="1"/>
    <n v="2.4900000000000002"/>
    <n v="1"/>
    <n v="13"/>
    <x v="0"/>
    <s v="Lot's O' Nuts"/>
    <x v="1"/>
  </r>
  <r>
    <s v="US-2021-148383-CHO-MIL-31000"/>
    <d v="2021-12-27T00:00:00"/>
    <d v="2022-01-10T00:00:00"/>
    <x v="0"/>
    <n v="148383"/>
    <s v="United States"/>
    <x v="146"/>
    <x v="12"/>
    <n v="85023"/>
    <x v="0"/>
    <x v="3"/>
    <s v="CHO-MIL-31000"/>
    <x v="0"/>
    <x v="29"/>
    <n v="6"/>
    <n v="12.66"/>
    <n v="6.84"/>
    <n v="14"/>
    <x v="0"/>
    <s v="Wicked Choccy's"/>
    <x v="0"/>
  </r>
  <r>
    <s v="US-2021-163447-CHO-NUT-13000"/>
    <d v="2021-12-27T00:00:00"/>
    <d v="2022-01-10T00:00:00"/>
    <x v="0"/>
    <n v="163447"/>
    <s v="United States"/>
    <x v="26"/>
    <x v="21"/>
    <n v="10011"/>
    <x v="0"/>
    <x v="1"/>
    <s v="CHO-NUT-13000"/>
    <x v="2"/>
    <x v="34"/>
    <n v="14"/>
    <n v="34.86"/>
    <n v="14"/>
    <n v="14"/>
    <x v="0"/>
    <s v="Lot's O' Nuts"/>
    <x v="1"/>
  </r>
  <r>
    <s v="US-2021-153087-CHO-SCR-58000"/>
    <d v="2021-12-27T00:00:00"/>
    <d v="2022-01-13T00:00:00"/>
    <x v="0"/>
    <n v="153087"/>
    <s v="United States"/>
    <x v="84"/>
    <x v="35"/>
    <n v="35601"/>
    <x v="0"/>
    <x v="2"/>
    <s v="CHO-SCR-58000"/>
    <x v="3"/>
    <x v="31"/>
    <n v="4"/>
    <n v="10"/>
    <n v="4.4000000000000004"/>
    <n v="17"/>
    <x v="0"/>
    <s v="Lot's O' Nuts"/>
    <x v="1"/>
  </r>
  <r>
    <s v="US-2021-153087-CHO-NUT-13000"/>
    <d v="2021-12-27T00:00:00"/>
    <d v="2022-01-13T00:00:00"/>
    <x v="0"/>
    <n v="153087"/>
    <s v="United States"/>
    <x v="84"/>
    <x v="35"/>
    <n v="35601"/>
    <x v="0"/>
    <x v="2"/>
    <s v="CHO-NUT-13000"/>
    <x v="2"/>
    <x v="13"/>
    <n v="5"/>
    <n v="12.45"/>
    <n v="5"/>
    <n v="17"/>
    <x v="0"/>
    <s v="Lot's O' Nuts"/>
    <x v="1"/>
  </r>
  <r>
    <s v="US-2021-141313-CHO-TRI-54000"/>
    <d v="2021-12-28T00:00:00"/>
    <d v="2022-01-11T00:00:00"/>
    <x v="0"/>
    <n v="141313"/>
    <s v="United States"/>
    <x v="271"/>
    <x v="34"/>
    <n v="1915"/>
    <x v="0"/>
    <x v="1"/>
    <s v="CHO-TRI-54000"/>
    <x v="1"/>
    <x v="18"/>
    <n v="6"/>
    <n v="14.7"/>
    <n v="7.8"/>
    <n v="14"/>
    <x v="0"/>
    <s v="Wicked Choccy's"/>
    <x v="0"/>
  </r>
  <r>
    <s v="US-2021-141313-CHO-SCR-58000"/>
    <d v="2021-12-28T00:00:00"/>
    <d v="2022-01-11T00:00:00"/>
    <x v="0"/>
    <n v="141313"/>
    <s v="United States"/>
    <x v="271"/>
    <x v="34"/>
    <n v="1915"/>
    <x v="0"/>
    <x v="1"/>
    <s v="CHO-SCR-58000"/>
    <x v="3"/>
    <x v="31"/>
    <n v="4"/>
    <n v="10"/>
    <n v="4.4000000000000004"/>
    <n v="14"/>
    <x v="0"/>
    <s v="Lot's O' Nuts"/>
    <x v="1"/>
  </r>
  <r>
    <s v="US-2021-143371-CHO-NUT-13000"/>
    <d v="2021-12-28T00:00:00"/>
    <d v="2022-01-13T00:00:00"/>
    <x v="0"/>
    <n v="143371"/>
    <s v="United States"/>
    <x v="272"/>
    <x v="4"/>
    <n v="92804"/>
    <x v="0"/>
    <x v="3"/>
    <s v="CHO-NUT-13000"/>
    <x v="2"/>
    <x v="48"/>
    <n v="9"/>
    <n v="22.41"/>
    <n v="9"/>
    <n v="16"/>
    <x v="0"/>
    <s v="Lot's O' Nuts"/>
    <x v="1"/>
  </r>
  <r>
    <s v="US-2021-143371-CHO-FUD-51000"/>
    <d v="2021-12-28T00:00:00"/>
    <d v="2022-01-13T00:00:00"/>
    <x v="0"/>
    <n v="143371"/>
    <s v="United States"/>
    <x v="272"/>
    <x v="4"/>
    <n v="92804"/>
    <x v="0"/>
    <x v="3"/>
    <s v="CHO-FUD-51000"/>
    <x v="4"/>
    <x v="17"/>
    <n v="5"/>
    <n v="12"/>
    <n v="6"/>
    <n v="16"/>
    <x v="0"/>
    <s v="Lot's O' Nuts"/>
    <x v="1"/>
  </r>
  <r>
    <s v="US-2021-164259-CHO-SCR-58000"/>
    <d v="2021-12-28T00:00:00"/>
    <d v="2022-01-09T00:00:00"/>
    <x v="1"/>
    <n v="164259"/>
    <s v="United States"/>
    <x v="2"/>
    <x v="2"/>
    <n v="19143"/>
    <x v="0"/>
    <x v="1"/>
    <s v="CHO-SCR-58000"/>
    <x v="3"/>
    <x v="31"/>
    <n v="4"/>
    <n v="10"/>
    <n v="4.4000000000000004"/>
    <n v="12"/>
    <x v="0"/>
    <s v="Lot's O' Nuts"/>
    <x v="1"/>
  </r>
  <r>
    <s v="US-2021-102330-CHO-FUD-51000"/>
    <d v="2021-12-29T00:00:00"/>
    <d v="2022-01-13T00:00:00"/>
    <x v="0"/>
    <n v="102330"/>
    <s v="United States"/>
    <x v="252"/>
    <x v="4"/>
    <n v="94513"/>
    <x v="0"/>
    <x v="3"/>
    <s v="CHO-FUD-51000"/>
    <x v="4"/>
    <x v="14"/>
    <n v="6"/>
    <n v="14.4"/>
    <n v="7.2"/>
    <n v="15"/>
    <x v="0"/>
    <s v="Lot's O' Nuts"/>
    <x v="1"/>
  </r>
  <r>
    <s v="US-2021-102330-CHO-TRI-54000"/>
    <d v="2021-12-29T00:00:00"/>
    <d v="2022-01-13T00:00:00"/>
    <x v="0"/>
    <n v="102330"/>
    <s v="United States"/>
    <x v="252"/>
    <x v="4"/>
    <n v="94513"/>
    <x v="0"/>
    <x v="3"/>
    <s v="CHO-TRI-54000"/>
    <x v="1"/>
    <x v="24"/>
    <n v="4"/>
    <n v="9.8000000000000007"/>
    <n v="5.2"/>
    <n v="15"/>
    <x v="0"/>
    <s v="Wicked Choccy's"/>
    <x v="0"/>
  </r>
  <r>
    <s v="US-2021-110786-CHO-SCR-58000"/>
    <d v="2021-12-29T00:00:00"/>
    <d v="2022-01-12T00:00:00"/>
    <x v="0"/>
    <n v="110786"/>
    <s v="United States"/>
    <x v="10"/>
    <x v="4"/>
    <n v="94110"/>
    <x v="0"/>
    <x v="3"/>
    <s v="CHO-SCR-58000"/>
    <x v="3"/>
    <x v="17"/>
    <n v="5"/>
    <n v="12.5"/>
    <n v="5.5"/>
    <n v="14"/>
    <x v="0"/>
    <s v="Lot's O' Nuts"/>
    <x v="1"/>
  </r>
  <r>
    <s v="US-2021-110786-CHO-NUT-13000"/>
    <d v="2021-12-29T00:00:00"/>
    <d v="2022-01-12T00:00:00"/>
    <x v="0"/>
    <n v="110786"/>
    <s v="United States"/>
    <x v="10"/>
    <x v="4"/>
    <n v="94110"/>
    <x v="0"/>
    <x v="3"/>
    <s v="CHO-NUT-13000"/>
    <x v="2"/>
    <x v="15"/>
    <n v="6"/>
    <n v="14.94"/>
    <n v="6"/>
    <n v="14"/>
    <x v="0"/>
    <s v="Lot's O' Nuts"/>
    <x v="1"/>
  </r>
  <r>
    <s v="US-2021-110786-CHO-FUD-51000"/>
    <d v="2021-12-29T00:00:00"/>
    <d v="2022-01-12T00:00:00"/>
    <x v="0"/>
    <n v="110786"/>
    <s v="United States"/>
    <x v="10"/>
    <x v="4"/>
    <n v="94110"/>
    <x v="0"/>
    <x v="3"/>
    <s v="CHO-FUD-51000"/>
    <x v="4"/>
    <x v="6"/>
    <n v="9"/>
    <n v="21.6"/>
    <n v="10.8"/>
    <n v="14"/>
    <x v="0"/>
    <s v="Lot's O' Nuts"/>
    <x v="1"/>
  </r>
  <r>
    <s v="CA-2021-123625-CHO-MIL-31000"/>
    <d v="2021-12-29T00:00:00"/>
    <d v="2022-01-12T00:00:00"/>
    <x v="0"/>
    <n v="123625"/>
    <s v="Canada"/>
    <x v="273"/>
    <x v="42"/>
    <s v="G1B"/>
    <x v="0"/>
    <x v="1"/>
    <s v="CHO-MIL-31000"/>
    <x v="0"/>
    <x v="35"/>
    <n v="8"/>
    <n v="16.88"/>
    <n v="9.1199999999999992"/>
    <n v="14"/>
    <x v="0"/>
    <s v="Wicked Choccy's"/>
    <x v="0"/>
  </r>
  <r>
    <s v="CA-2021-141531-CHO-MIL-31000"/>
    <d v="2021-12-29T00:00:00"/>
    <d v="2022-01-12T00:00:00"/>
    <x v="0"/>
    <n v="141531"/>
    <s v="Canada"/>
    <x v="273"/>
    <x v="42"/>
    <s v="G1B"/>
    <x v="0"/>
    <x v="1"/>
    <s v="CHO-MIL-31000"/>
    <x v="0"/>
    <x v="0"/>
    <n v="2"/>
    <n v="4.22"/>
    <n v="2.2799999999999998"/>
    <n v="14"/>
    <x v="0"/>
    <s v="Wicked Choccy's"/>
    <x v="0"/>
  </r>
  <r>
    <s v="US-2021-106803-CHO-TRI-54000"/>
    <d v="2021-12-29T00:00:00"/>
    <d v="2022-01-12T00:00:00"/>
    <x v="0"/>
    <n v="106803"/>
    <s v="United States"/>
    <x v="274"/>
    <x v="30"/>
    <n v="55016"/>
    <x v="0"/>
    <x v="0"/>
    <s v="CHO-TRI-54000"/>
    <x v="1"/>
    <x v="1"/>
    <n v="2"/>
    <n v="4.9000000000000004"/>
    <n v="2.6"/>
    <n v="14"/>
    <x v="0"/>
    <s v="Wicked Choccy's"/>
    <x v="0"/>
  </r>
  <r>
    <s v="US-2021-106803-CHO-FUD-51000"/>
    <d v="2021-12-29T00:00:00"/>
    <d v="2022-01-12T00:00:00"/>
    <x v="0"/>
    <n v="106803"/>
    <s v="United States"/>
    <x v="274"/>
    <x v="30"/>
    <n v="55016"/>
    <x v="0"/>
    <x v="0"/>
    <s v="CHO-FUD-51000"/>
    <x v="4"/>
    <x v="31"/>
    <n v="4"/>
    <n v="9.6"/>
    <n v="4.8"/>
    <n v="14"/>
    <x v="0"/>
    <s v="Lot's O' Nuts"/>
    <x v="1"/>
  </r>
  <r>
    <s v="CA-2021-146626-CHO-SCR-58000"/>
    <d v="2021-12-29T00:00:00"/>
    <d v="2022-01-15T00:00:00"/>
    <x v="0"/>
    <n v="146626"/>
    <s v="Canada"/>
    <x v="249"/>
    <x v="49"/>
    <s v="A0A"/>
    <x v="0"/>
    <x v="1"/>
    <s v="CHO-SCR-58000"/>
    <x v="3"/>
    <x v="17"/>
    <n v="5"/>
    <n v="12.5"/>
    <n v="5.5"/>
    <n v="17"/>
    <x v="0"/>
    <s v="Lot's O' Nuts"/>
    <x v="1"/>
  </r>
  <r>
    <s v="US-2021-118276-OTH-GUM-21000"/>
    <d v="2021-12-29T00:00:00"/>
    <d v="2022-01-12T00:00:00"/>
    <x v="0"/>
    <n v="118276"/>
    <s v="United States"/>
    <x v="174"/>
    <x v="1"/>
    <n v="60174"/>
    <x v="1"/>
    <x v="0"/>
    <s v="OTH-GUM-21000"/>
    <x v="5"/>
    <x v="28"/>
    <n v="3"/>
    <n v="1.95"/>
    <n v="1.8"/>
    <n v="14"/>
    <x v="0"/>
    <s v="Secret Factory"/>
    <x v="2"/>
  </r>
  <r>
    <s v="US-2021-165477-CHO-SCR-58000"/>
    <d v="2021-12-29T00:00:00"/>
    <d v="2022-01-10T00:00:00"/>
    <x v="2"/>
    <n v="165477"/>
    <s v="United States"/>
    <x v="112"/>
    <x v="9"/>
    <n v="44240"/>
    <x v="0"/>
    <x v="1"/>
    <s v="CHO-SCR-58000"/>
    <x v="3"/>
    <x v="17"/>
    <n v="5"/>
    <n v="12.5"/>
    <n v="5.5"/>
    <n v="12"/>
    <x v="0"/>
    <s v="Lot's O' Nuts"/>
    <x v="1"/>
  </r>
  <r>
    <s v="US-2021-152345-CHO-MIL-31000"/>
    <d v="2021-12-29T00:00:00"/>
    <d v="2022-01-13T00:00:00"/>
    <x v="2"/>
    <n v="152345"/>
    <s v="United States"/>
    <x v="76"/>
    <x v="33"/>
    <n v="87105"/>
    <x v="0"/>
    <x v="3"/>
    <s v="CHO-MIL-31000"/>
    <x v="0"/>
    <x v="11"/>
    <n v="1"/>
    <n v="2.11"/>
    <n v="1.1399999999999999"/>
    <n v="15"/>
    <x v="0"/>
    <s v="Wicked Choccy's"/>
    <x v="0"/>
  </r>
  <r>
    <s v="US-2021-152345-CHO-SCR-58000"/>
    <d v="2021-12-29T00:00:00"/>
    <d v="2022-01-13T00:00:00"/>
    <x v="2"/>
    <n v="152345"/>
    <s v="United States"/>
    <x v="76"/>
    <x v="33"/>
    <n v="87105"/>
    <x v="0"/>
    <x v="3"/>
    <s v="CHO-SCR-58000"/>
    <x v="3"/>
    <x v="3"/>
    <n v="3"/>
    <n v="7.5"/>
    <n v="3.3"/>
    <n v="15"/>
    <x v="0"/>
    <s v="Lot's O' Nuts"/>
    <x v="1"/>
  </r>
  <r>
    <s v="US-2021-126802-CHO-SCR-58000"/>
    <d v="2021-12-29T00:00:00"/>
    <d v="2022-01-15T00:00:00"/>
    <x v="0"/>
    <n v="126802"/>
    <s v="United States"/>
    <x v="40"/>
    <x v="1"/>
    <n v="60610"/>
    <x v="0"/>
    <x v="0"/>
    <s v="CHO-SCR-58000"/>
    <x v="3"/>
    <x v="3"/>
    <n v="3"/>
    <n v="7.5"/>
    <n v="3.3"/>
    <n v="17"/>
    <x v="0"/>
    <s v="Lot's O' Nuts"/>
    <x v="1"/>
  </r>
  <r>
    <s v="US-2021-131800-CHO-SCR-58000"/>
    <d v="2021-12-30T00:00:00"/>
    <d v="2022-01-14T00:00:00"/>
    <x v="0"/>
    <n v="131800"/>
    <s v="United States"/>
    <x v="26"/>
    <x v="21"/>
    <n v="10035"/>
    <x v="0"/>
    <x v="1"/>
    <s v="CHO-SCR-58000"/>
    <x v="3"/>
    <x v="3"/>
    <n v="3"/>
    <n v="7.5"/>
    <n v="3.3"/>
    <n v="15"/>
    <x v="0"/>
    <s v="Lot's O' Nuts"/>
    <x v="1"/>
  </r>
  <r>
    <s v="US-2021-115189-CHO-FUD-51000"/>
    <d v="2021-12-30T00:00:00"/>
    <d v="2022-01-13T00:00:00"/>
    <x v="2"/>
    <n v="115189"/>
    <s v="United States"/>
    <x v="2"/>
    <x v="2"/>
    <n v="19143"/>
    <x v="0"/>
    <x v="1"/>
    <s v="CHO-FUD-51000"/>
    <x v="4"/>
    <x v="3"/>
    <n v="3"/>
    <n v="7.2"/>
    <n v="3.6"/>
    <n v="14"/>
    <x v="0"/>
    <s v="Lot's O' Nuts"/>
    <x v="1"/>
  </r>
  <r>
    <s v="US-2021-115189-CHO-SCR-58000"/>
    <d v="2021-12-30T00:00:00"/>
    <d v="2022-01-13T00:00:00"/>
    <x v="2"/>
    <n v="115189"/>
    <s v="United States"/>
    <x v="2"/>
    <x v="2"/>
    <n v="19143"/>
    <x v="0"/>
    <x v="1"/>
    <s v="CHO-SCR-58000"/>
    <x v="3"/>
    <x v="14"/>
    <n v="6"/>
    <n v="15"/>
    <n v="6.6"/>
    <n v="14"/>
    <x v="0"/>
    <s v="Lot's O' Nuts"/>
    <x v="1"/>
  </r>
  <r>
    <s v="US-2021-166730-CHO-SCR-58000"/>
    <d v="2021-12-30T00:00:00"/>
    <d v="2022-01-11T00:00:00"/>
    <x v="1"/>
    <n v="166730"/>
    <s v="United States"/>
    <x v="104"/>
    <x v="14"/>
    <n v="38109"/>
    <x v="0"/>
    <x v="2"/>
    <s v="CHO-SCR-58000"/>
    <x v="3"/>
    <x v="25"/>
    <n v="1"/>
    <n v="2.5"/>
    <n v="1.1000000000000001"/>
    <n v="12"/>
    <x v="0"/>
    <s v="Lot's O' Nuts"/>
    <x v="1"/>
  </r>
  <r>
    <s v="US-2021-138072-CHO-MIL-31000"/>
    <d v="2021-12-30T00:00:00"/>
    <d v="2022-01-13T00:00:00"/>
    <x v="0"/>
    <n v="138072"/>
    <s v="United States"/>
    <x v="2"/>
    <x v="2"/>
    <n v="19120"/>
    <x v="0"/>
    <x v="1"/>
    <s v="CHO-MIL-31000"/>
    <x v="0"/>
    <x v="0"/>
    <n v="2"/>
    <n v="4.22"/>
    <n v="2.2799999999999998"/>
    <n v="14"/>
    <x v="0"/>
    <s v="Wicked Choccy's"/>
    <x v="0"/>
  </r>
  <r>
    <s v="CA-2021-143500-CHO-SCR-58000"/>
    <d v="2021-12-30T00:00:00"/>
    <d v="2022-01-13T00:00:00"/>
    <x v="0"/>
    <n v="143500"/>
    <s v="Canada"/>
    <x v="275"/>
    <x v="51"/>
    <s v="C0A"/>
    <x v="0"/>
    <x v="1"/>
    <s v="CHO-SCR-58000"/>
    <x v="3"/>
    <x v="3"/>
    <n v="3"/>
    <n v="7.5"/>
    <n v="3.3"/>
    <n v="14"/>
    <x v="0"/>
    <s v="Lot's O' Nuts"/>
    <x v="1"/>
  </r>
  <r>
    <s v="US-2021-130960-CHO-FUD-51000"/>
    <d v="2021-12-30T00:00:00"/>
    <d v="2022-01-14T00:00:00"/>
    <x v="0"/>
    <n v="130960"/>
    <s v="United States"/>
    <x v="276"/>
    <x v="15"/>
    <n v="48180"/>
    <x v="0"/>
    <x v="0"/>
    <s v="CHO-FUD-51000"/>
    <x v="4"/>
    <x v="3"/>
    <n v="3"/>
    <n v="7.2"/>
    <n v="3.6"/>
    <n v="15"/>
    <x v="0"/>
    <s v="Lot's O' Nuts"/>
    <x v="1"/>
  </r>
  <r>
    <s v="US-2021-169789-CHO-NUT-13000"/>
    <d v="2021-12-30T00:00:00"/>
    <d v="2022-01-14T00:00:00"/>
    <x v="0"/>
    <n v="169789"/>
    <s v="United States"/>
    <x v="146"/>
    <x v="12"/>
    <n v="85023"/>
    <x v="0"/>
    <x v="3"/>
    <s v="CHO-NUT-13000"/>
    <x v="2"/>
    <x v="13"/>
    <n v="5"/>
    <n v="12.45"/>
    <n v="5"/>
    <n v="15"/>
    <x v="0"/>
    <s v="Lot's O' Nuts"/>
    <x v="1"/>
  </r>
  <r>
    <s v="US-2021-104738-CHO-SCR-58000"/>
    <d v="2021-12-30T00:00:00"/>
    <d v="2022-01-11T00:00:00"/>
    <x v="2"/>
    <n v="104738"/>
    <s v="United States"/>
    <x v="7"/>
    <x v="0"/>
    <n v="78041"/>
    <x v="0"/>
    <x v="0"/>
    <s v="CHO-SCR-58000"/>
    <x v="3"/>
    <x v="3"/>
    <n v="3"/>
    <n v="7.5"/>
    <n v="3.3"/>
    <n v="12"/>
    <x v="0"/>
    <s v="Lot's O' Nuts"/>
    <x v="1"/>
  </r>
  <r>
    <s v="US-2021-104738-CHO-NUT-13000"/>
    <d v="2021-12-30T00:00:00"/>
    <d v="2022-01-11T00:00:00"/>
    <x v="2"/>
    <n v="104738"/>
    <s v="United States"/>
    <x v="7"/>
    <x v="0"/>
    <n v="78041"/>
    <x v="0"/>
    <x v="0"/>
    <s v="CHO-NUT-13000"/>
    <x v="2"/>
    <x v="2"/>
    <n v="3"/>
    <n v="7.47"/>
    <n v="3"/>
    <n v="12"/>
    <x v="0"/>
    <s v="Lot's O' Nuts"/>
    <x v="1"/>
  </r>
  <r>
    <s v="US-2021-104738-CHO-FUD-51000"/>
    <d v="2021-12-30T00:00:00"/>
    <d v="2022-01-11T00:00:00"/>
    <x v="2"/>
    <n v="104738"/>
    <s v="United States"/>
    <x v="7"/>
    <x v="0"/>
    <n v="78041"/>
    <x v="0"/>
    <x v="0"/>
    <s v="CHO-FUD-51000"/>
    <x v="4"/>
    <x v="3"/>
    <n v="3"/>
    <n v="7.2"/>
    <n v="3.6"/>
    <n v="12"/>
    <x v="0"/>
    <s v="Lot's O' Nuts"/>
    <x v="1"/>
  </r>
  <r>
    <s v="US-2021-157644-CHO-SCR-58000"/>
    <d v="2021-12-31T00:00:00"/>
    <d v="2022-01-11T00:00:00"/>
    <x v="1"/>
    <n v="157644"/>
    <s v="United States"/>
    <x v="26"/>
    <x v="21"/>
    <n v="10035"/>
    <x v="0"/>
    <x v="1"/>
    <s v="CHO-SCR-58000"/>
    <x v="3"/>
    <x v="3"/>
    <n v="3"/>
    <n v="7.5"/>
    <n v="3.3"/>
    <n v="11"/>
    <x v="0"/>
    <s v="Lot's O' Nuts"/>
    <x v="1"/>
  </r>
  <r>
    <s v="US-2021-157644-CHO-TRI-54000"/>
    <d v="2021-12-31T00:00:00"/>
    <d v="2022-01-11T00:00:00"/>
    <x v="1"/>
    <n v="157644"/>
    <s v="United States"/>
    <x v="26"/>
    <x v="21"/>
    <n v="10035"/>
    <x v="0"/>
    <x v="1"/>
    <s v="CHO-TRI-54000"/>
    <x v="1"/>
    <x v="4"/>
    <n v="3"/>
    <n v="7.35"/>
    <n v="3.9"/>
    <n v="11"/>
    <x v="0"/>
    <s v="Wicked Choccy's"/>
    <x v="0"/>
  </r>
  <r>
    <s v="US-2021-127383-OTH-KAZ-38000"/>
    <d v="2021-12-31T00:00:00"/>
    <d v="2022-01-15T00:00:00"/>
    <x v="0"/>
    <n v="127383"/>
    <s v="United States"/>
    <x v="46"/>
    <x v="0"/>
    <n v="79907"/>
    <x v="1"/>
    <x v="0"/>
    <s v="OTH-KAZ-38000"/>
    <x v="6"/>
    <x v="0"/>
    <n v="2"/>
    <n v="0.5"/>
    <n v="6"/>
    <n v="15"/>
    <x v="0"/>
    <s v="The Other Factory"/>
    <x v="3"/>
  </r>
  <r>
    <s v="US-2021-143231-CHO-SCR-58000"/>
    <d v="2021-12-31T00:00:00"/>
    <d v="2022-01-13T00:00:00"/>
    <x v="1"/>
    <n v="143231"/>
    <s v="United States"/>
    <x v="116"/>
    <x v="34"/>
    <n v="2038"/>
    <x v="0"/>
    <x v="1"/>
    <s v="CHO-SCR-58000"/>
    <x v="3"/>
    <x v="17"/>
    <n v="5"/>
    <n v="12.5"/>
    <n v="5.5"/>
    <n v="13"/>
    <x v="0"/>
    <s v="Lot's O' Nuts"/>
    <x v="1"/>
  </r>
  <r>
    <s v="US-2021-143231-OTH-KAZ-38000"/>
    <d v="2021-12-31T00:00:00"/>
    <d v="2022-01-13T00:00:00"/>
    <x v="1"/>
    <n v="143231"/>
    <s v="United States"/>
    <x v="116"/>
    <x v="34"/>
    <n v="2038"/>
    <x v="1"/>
    <x v="1"/>
    <s v="OTH-KAZ-38000"/>
    <x v="6"/>
    <x v="5"/>
    <n v="3"/>
    <n v="0.75"/>
    <n v="9"/>
    <n v="13"/>
    <x v="0"/>
    <s v="The Other Factory"/>
    <x v="3"/>
  </r>
  <r>
    <s v="US-2021-133949-CHO-FUD-51000"/>
    <d v="2021-12-31T00:00:00"/>
    <d v="2022-01-10T00:00:00"/>
    <x v="3"/>
    <n v="133949"/>
    <s v="United States"/>
    <x v="205"/>
    <x v="18"/>
    <n v="89502"/>
    <x v="0"/>
    <x v="3"/>
    <s v="CHO-FUD-51000"/>
    <x v="4"/>
    <x v="26"/>
    <n v="7"/>
    <n v="16.8"/>
    <n v="8.4"/>
    <n v="10"/>
    <x v="0"/>
    <s v="Lot's O' Nuts"/>
    <x v="1"/>
  </r>
  <r>
    <s v="US-2021-133592-CHO-SCR-58000"/>
    <d v="2021-12-31T00:00:00"/>
    <d v="2022-01-17T00:00:00"/>
    <x v="0"/>
    <n v="133592"/>
    <s v="United States"/>
    <x v="277"/>
    <x v="48"/>
    <n v="2908"/>
    <x v="0"/>
    <x v="1"/>
    <s v="CHO-SCR-58000"/>
    <x v="3"/>
    <x v="9"/>
    <n v="2"/>
    <n v="5"/>
    <n v="2.2000000000000002"/>
    <n v="17"/>
    <x v="0"/>
    <s v="Lot's O' Nuts"/>
    <x v="1"/>
  </r>
  <r>
    <s v="US-2021-133592-CHO-TRI-54000"/>
    <d v="2021-12-31T00:00:00"/>
    <d v="2022-01-17T00:00:00"/>
    <x v="0"/>
    <n v="133592"/>
    <s v="United States"/>
    <x v="277"/>
    <x v="48"/>
    <n v="2908"/>
    <x v="0"/>
    <x v="1"/>
    <s v="CHO-TRI-54000"/>
    <x v="1"/>
    <x v="18"/>
    <n v="6"/>
    <n v="14.7"/>
    <n v="7.8"/>
    <n v="17"/>
    <x v="0"/>
    <s v="Wicked Choccy's"/>
    <x v="0"/>
  </r>
  <r>
    <s v="US-2021-133592-CHO-NUT-13000"/>
    <d v="2021-12-31T00:00:00"/>
    <d v="2022-01-17T00:00:00"/>
    <x v="0"/>
    <n v="133592"/>
    <s v="United States"/>
    <x v="277"/>
    <x v="48"/>
    <n v="2908"/>
    <x v="0"/>
    <x v="1"/>
    <s v="CHO-NUT-13000"/>
    <x v="2"/>
    <x v="2"/>
    <n v="3"/>
    <n v="7.47"/>
    <n v="3"/>
    <n v="17"/>
    <x v="0"/>
    <s v="Lot's O' Nuts"/>
    <x v="1"/>
  </r>
  <r>
    <s v="US-2021-133592-CHO-MIL-31000"/>
    <d v="2021-12-31T00:00:00"/>
    <d v="2022-01-17T00:00:00"/>
    <x v="0"/>
    <n v="133592"/>
    <s v="United States"/>
    <x v="277"/>
    <x v="48"/>
    <n v="2908"/>
    <x v="0"/>
    <x v="1"/>
    <s v="CHO-MIL-31000"/>
    <x v="0"/>
    <x v="8"/>
    <n v="4"/>
    <n v="8.44"/>
    <n v="4.5599999999999996"/>
    <n v="17"/>
    <x v="0"/>
    <s v="Wicked Choccy's"/>
    <x v="0"/>
  </r>
  <r>
    <s v="US-2021-150245-CHO-TRI-54000"/>
    <d v="2021-12-31T00:00:00"/>
    <d v="2022-01-14T00:00:00"/>
    <x v="2"/>
    <n v="150245"/>
    <s v="United States"/>
    <x v="113"/>
    <x v="21"/>
    <n v="13601"/>
    <x v="0"/>
    <x v="1"/>
    <s v="CHO-TRI-54000"/>
    <x v="1"/>
    <x v="10"/>
    <n v="7"/>
    <n v="17.149999999999999"/>
    <n v="9.1"/>
    <n v="14"/>
    <x v="0"/>
    <s v="Wicked Choccy's"/>
    <x v="0"/>
  </r>
  <r>
    <s v="US-2021-111150-CHO-FUD-51000"/>
    <d v="2021-12-31T00:00:00"/>
    <d v="2022-01-14T00:00:00"/>
    <x v="0"/>
    <n v="111150"/>
    <s v="United States"/>
    <x v="37"/>
    <x v="25"/>
    <n v="65203"/>
    <x v="0"/>
    <x v="0"/>
    <s v="CHO-FUD-51000"/>
    <x v="4"/>
    <x v="26"/>
    <n v="7"/>
    <n v="16.8"/>
    <n v="8.4"/>
    <n v="14"/>
    <x v="0"/>
    <s v="Lot's O' Nuts"/>
    <x v="1"/>
  </r>
  <r>
    <s v="US-2021-111150-CHO-TRI-54000"/>
    <d v="2021-12-31T00:00:00"/>
    <d v="2022-01-14T00:00:00"/>
    <x v="0"/>
    <n v="111150"/>
    <s v="United States"/>
    <x v="37"/>
    <x v="25"/>
    <n v="65203"/>
    <x v="0"/>
    <x v="0"/>
    <s v="CHO-TRI-54000"/>
    <x v="1"/>
    <x v="10"/>
    <n v="7"/>
    <n v="17.149999999999999"/>
    <n v="9.1"/>
    <n v="14"/>
    <x v="0"/>
    <s v="Wicked Choccy's"/>
    <x v="0"/>
  </r>
  <r>
    <s v="US-2022-104514-CHO-MIL-31000"/>
    <d v="2022-01-02T00:00:00"/>
    <d v="2022-01-14T00:00:00"/>
    <x v="2"/>
    <n v="104514"/>
    <s v="United States"/>
    <x v="12"/>
    <x v="7"/>
    <n v="19711"/>
    <x v="0"/>
    <x v="1"/>
    <s v="CHO-MIL-31000"/>
    <x v="0"/>
    <x v="5"/>
    <n v="3"/>
    <n v="6.33"/>
    <n v="3.42"/>
    <n v="12"/>
    <x v="1"/>
    <s v="Wicked Choccy's"/>
    <x v="0"/>
  </r>
  <r>
    <s v="US-2022-104514-CHO-SCR-58000"/>
    <d v="2022-01-02T00:00:00"/>
    <d v="2022-01-14T00:00:00"/>
    <x v="2"/>
    <n v="104514"/>
    <s v="United States"/>
    <x v="12"/>
    <x v="7"/>
    <n v="19711"/>
    <x v="0"/>
    <x v="1"/>
    <s v="CHO-SCR-58000"/>
    <x v="3"/>
    <x v="3"/>
    <n v="3"/>
    <n v="7.5"/>
    <n v="3.3"/>
    <n v="12"/>
    <x v="1"/>
    <s v="Lot's O' Nuts"/>
    <x v="1"/>
  </r>
  <r>
    <s v="US-2022-146262-CHO-NUT-13000"/>
    <d v="2022-01-02T00:00:00"/>
    <d v="2022-01-19T00:00:00"/>
    <x v="0"/>
    <n v="146262"/>
    <s v="United States"/>
    <x v="230"/>
    <x v="9"/>
    <n v="44256"/>
    <x v="0"/>
    <x v="1"/>
    <s v="CHO-NUT-13000"/>
    <x v="2"/>
    <x v="13"/>
    <n v="5"/>
    <n v="12.45"/>
    <n v="5"/>
    <n v="17"/>
    <x v="1"/>
    <s v="Lot's O' Nuts"/>
    <x v="1"/>
  </r>
  <r>
    <s v="US-2022-146262-CHO-FUD-51000"/>
    <d v="2022-01-02T00:00:00"/>
    <d v="2022-01-19T00:00:00"/>
    <x v="0"/>
    <n v="146262"/>
    <s v="United States"/>
    <x v="230"/>
    <x v="9"/>
    <n v="44256"/>
    <x v="0"/>
    <x v="1"/>
    <s v="CHO-FUD-51000"/>
    <x v="4"/>
    <x v="9"/>
    <n v="2"/>
    <n v="4.8"/>
    <n v="2.4"/>
    <n v="17"/>
    <x v="1"/>
    <s v="Lot's O' Nuts"/>
    <x v="1"/>
  </r>
  <r>
    <s v="US-2022-146262-CHO-MIL-31000"/>
    <d v="2022-01-02T00:00:00"/>
    <d v="2022-01-19T00:00:00"/>
    <x v="0"/>
    <n v="146262"/>
    <s v="United States"/>
    <x v="230"/>
    <x v="9"/>
    <n v="44256"/>
    <x v="0"/>
    <x v="1"/>
    <s v="CHO-MIL-31000"/>
    <x v="0"/>
    <x v="43"/>
    <n v="9"/>
    <n v="18.989999999999998"/>
    <n v="10.26"/>
    <n v="17"/>
    <x v="1"/>
    <s v="Wicked Choccy's"/>
    <x v="0"/>
  </r>
  <r>
    <s v="US-2022-146262-CHO-TRI-54000"/>
    <d v="2022-01-02T00:00:00"/>
    <d v="2022-01-19T00:00:00"/>
    <x v="0"/>
    <n v="146262"/>
    <s v="United States"/>
    <x v="230"/>
    <x v="9"/>
    <n v="44256"/>
    <x v="0"/>
    <x v="1"/>
    <s v="CHO-TRI-54000"/>
    <x v="1"/>
    <x v="4"/>
    <n v="3"/>
    <n v="7.35"/>
    <n v="3.9"/>
    <n v="17"/>
    <x v="1"/>
    <s v="Wicked Choccy's"/>
    <x v="0"/>
  </r>
  <r>
    <s v="US-2022-141243-CHO-MIL-31000"/>
    <d v="2022-01-03T00:00:00"/>
    <d v="2022-01-18T00:00:00"/>
    <x v="2"/>
    <n v="141243"/>
    <s v="United States"/>
    <x v="39"/>
    <x v="0"/>
    <n v="75217"/>
    <x v="0"/>
    <x v="0"/>
    <s v="CHO-MIL-31000"/>
    <x v="0"/>
    <x v="43"/>
    <n v="9"/>
    <n v="18.989999999999998"/>
    <n v="10.26"/>
    <n v="15"/>
    <x v="1"/>
    <s v="Wicked Choccy's"/>
    <x v="0"/>
  </r>
  <r>
    <s v="US-2022-141243-CHO-SCR-58000"/>
    <d v="2022-01-03T00:00:00"/>
    <d v="2022-01-18T00:00:00"/>
    <x v="2"/>
    <n v="141243"/>
    <s v="United States"/>
    <x v="39"/>
    <x v="0"/>
    <n v="75217"/>
    <x v="0"/>
    <x v="0"/>
    <s v="CHO-SCR-58000"/>
    <x v="3"/>
    <x v="3"/>
    <n v="3"/>
    <n v="7.5"/>
    <n v="3.3"/>
    <n v="15"/>
    <x v="1"/>
    <s v="Lot's O' Nuts"/>
    <x v="1"/>
  </r>
  <r>
    <s v="US-2022-141243-CHO-NUT-13000"/>
    <d v="2022-01-03T00:00:00"/>
    <d v="2022-01-18T00:00:00"/>
    <x v="2"/>
    <n v="141243"/>
    <s v="United States"/>
    <x v="39"/>
    <x v="0"/>
    <n v="75217"/>
    <x v="0"/>
    <x v="0"/>
    <s v="CHO-NUT-13000"/>
    <x v="2"/>
    <x v="13"/>
    <n v="5"/>
    <n v="12.45"/>
    <n v="5"/>
    <n v="15"/>
    <x v="1"/>
    <s v="Lot's O' Nuts"/>
    <x v="1"/>
  </r>
  <r>
    <s v="US-2022-121097-CHO-MIL-31000"/>
    <d v="2022-01-03T00:00:00"/>
    <d v="2022-01-18T00:00:00"/>
    <x v="0"/>
    <n v="121097"/>
    <s v="United States"/>
    <x v="278"/>
    <x v="0"/>
    <n v="77520"/>
    <x v="0"/>
    <x v="0"/>
    <s v="CHO-MIL-31000"/>
    <x v="0"/>
    <x v="0"/>
    <n v="2"/>
    <n v="4.22"/>
    <n v="2.2799999999999998"/>
    <n v="15"/>
    <x v="1"/>
    <s v="Wicked Choccy's"/>
    <x v="0"/>
  </r>
  <r>
    <s v="US-2022-104241-CHO-TRI-54000"/>
    <d v="2022-01-04T00:00:00"/>
    <d v="2022-01-19T00:00:00"/>
    <x v="0"/>
    <n v="104241"/>
    <s v="United States"/>
    <x v="24"/>
    <x v="6"/>
    <n v="22304"/>
    <x v="0"/>
    <x v="2"/>
    <s v="CHO-TRI-54000"/>
    <x v="1"/>
    <x v="69"/>
    <n v="14"/>
    <n v="34.299999999999997"/>
    <n v="18.2"/>
    <n v="15"/>
    <x v="1"/>
    <s v="Wicked Choccy's"/>
    <x v="0"/>
  </r>
  <r>
    <s v="US-2022-149811-CHO-FUD-51000"/>
    <d v="2022-01-04T00:00:00"/>
    <d v="2022-01-20T00:00:00"/>
    <x v="0"/>
    <n v="149811"/>
    <s v="United States"/>
    <x v="279"/>
    <x v="30"/>
    <n v="55125"/>
    <x v="0"/>
    <x v="0"/>
    <s v="CHO-FUD-51000"/>
    <x v="4"/>
    <x v="3"/>
    <n v="3"/>
    <n v="7.2"/>
    <n v="3.6"/>
    <n v="16"/>
    <x v="1"/>
    <s v="Lot's O' Nuts"/>
    <x v="1"/>
  </r>
  <r>
    <s v="US-2022-149811-CHO-TRI-54000"/>
    <d v="2022-01-04T00:00:00"/>
    <d v="2022-01-20T00:00:00"/>
    <x v="0"/>
    <n v="149811"/>
    <s v="United States"/>
    <x v="279"/>
    <x v="30"/>
    <n v="55125"/>
    <x v="0"/>
    <x v="0"/>
    <s v="CHO-TRI-54000"/>
    <x v="1"/>
    <x v="20"/>
    <n v="5"/>
    <n v="12.25"/>
    <n v="6.5"/>
    <n v="16"/>
    <x v="1"/>
    <s v="Wicked Choccy's"/>
    <x v="0"/>
  </r>
  <r>
    <s v="US-2022-108588-CHO-NUT-13000"/>
    <d v="2022-01-05T00:00:00"/>
    <d v="2022-01-20T00:00:00"/>
    <x v="0"/>
    <n v="108588"/>
    <s v="United States"/>
    <x v="26"/>
    <x v="21"/>
    <n v="10009"/>
    <x v="0"/>
    <x v="1"/>
    <s v="CHO-NUT-13000"/>
    <x v="2"/>
    <x v="2"/>
    <n v="3"/>
    <n v="7.47"/>
    <n v="3"/>
    <n v="15"/>
    <x v="1"/>
    <s v="Lot's O' Nuts"/>
    <x v="1"/>
  </r>
  <r>
    <s v="US-2022-108588-CHO-SCR-58000"/>
    <d v="2022-01-05T00:00:00"/>
    <d v="2022-01-20T00:00:00"/>
    <x v="0"/>
    <n v="108588"/>
    <s v="United States"/>
    <x v="26"/>
    <x v="21"/>
    <n v="10009"/>
    <x v="0"/>
    <x v="1"/>
    <s v="CHO-SCR-58000"/>
    <x v="3"/>
    <x v="9"/>
    <n v="2"/>
    <n v="5"/>
    <n v="2.2000000000000002"/>
    <n v="15"/>
    <x v="1"/>
    <s v="Lot's O' Nuts"/>
    <x v="1"/>
  </r>
  <r>
    <s v="US-2022-108588-CHO-MIL-31000"/>
    <d v="2022-01-05T00:00:00"/>
    <d v="2022-01-20T00:00:00"/>
    <x v="0"/>
    <n v="108588"/>
    <s v="United States"/>
    <x v="26"/>
    <x v="21"/>
    <n v="10009"/>
    <x v="0"/>
    <x v="1"/>
    <s v="CHO-MIL-31000"/>
    <x v="0"/>
    <x v="0"/>
    <n v="2"/>
    <n v="4.22"/>
    <n v="2.2799999999999998"/>
    <n v="15"/>
    <x v="1"/>
    <s v="Wicked Choccy's"/>
    <x v="0"/>
  </r>
  <r>
    <s v="US-2022-158701-CHO-MIL-31000"/>
    <d v="2022-01-05T00:00:00"/>
    <d v="2022-01-20T00:00:00"/>
    <x v="0"/>
    <n v="158701"/>
    <s v="United States"/>
    <x v="10"/>
    <x v="4"/>
    <n v="94110"/>
    <x v="0"/>
    <x v="3"/>
    <s v="CHO-MIL-31000"/>
    <x v="0"/>
    <x v="29"/>
    <n v="6"/>
    <n v="12.66"/>
    <n v="6.84"/>
    <n v="15"/>
    <x v="1"/>
    <s v="Wicked Choccy's"/>
    <x v="0"/>
  </r>
  <r>
    <s v="US-2022-158701-CHO-NUT-13000"/>
    <d v="2022-01-05T00:00:00"/>
    <d v="2022-01-20T00:00:00"/>
    <x v="0"/>
    <n v="158701"/>
    <s v="United States"/>
    <x v="10"/>
    <x v="4"/>
    <n v="94110"/>
    <x v="0"/>
    <x v="3"/>
    <s v="CHO-NUT-13000"/>
    <x v="2"/>
    <x v="15"/>
    <n v="6"/>
    <n v="14.94"/>
    <n v="6"/>
    <n v="15"/>
    <x v="1"/>
    <s v="Lot's O' Nuts"/>
    <x v="1"/>
  </r>
  <r>
    <s v="US-2022-154970-CHO-TRI-54000"/>
    <d v="2022-01-05T00:00:00"/>
    <d v="2022-01-20T00:00:00"/>
    <x v="0"/>
    <n v="154970"/>
    <s v="United States"/>
    <x v="31"/>
    <x v="23"/>
    <n v="98103"/>
    <x v="0"/>
    <x v="3"/>
    <s v="CHO-TRI-54000"/>
    <x v="1"/>
    <x v="28"/>
    <n v="1"/>
    <n v="2.4500000000000002"/>
    <n v="1.3"/>
    <n v="15"/>
    <x v="1"/>
    <s v="Wicked Choccy's"/>
    <x v="0"/>
  </r>
  <r>
    <s v="US-2022-149636-CHO-SCR-58000"/>
    <d v="2022-01-06T00:00:00"/>
    <d v="2022-01-22T00:00:00"/>
    <x v="0"/>
    <n v="149636"/>
    <s v="United States"/>
    <x v="270"/>
    <x v="27"/>
    <n v="80906"/>
    <x v="0"/>
    <x v="3"/>
    <s v="CHO-SCR-58000"/>
    <x v="3"/>
    <x v="9"/>
    <n v="2"/>
    <n v="5"/>
    <n v="2.2000000000000002"/>
    <n v="16"/>
    <x v="1"/>
    <s v="Lot's O' Nuts"/>
    <x v="1"/>
  </r>
  <r>
    <s v="US-2022-119480-CHO-TRI-54000"/>
    <d v="2022-01-09T00:00:00"/>
    <d v="2022-01-23T00:00:00"/>
    <x v="0"/>
    <n v="119480"/>
    <s v="United States"/>
    <x v="5"/>
    <x v="5"/>
    <n v="42420"/>
    <x v="0"/>
    <x v="2"/>
    <s v="CHO-TRI-54000"/>
    <x v="1"/>
    <x v="4"/>
    <n v="3"/>
    <n v="7.35"/>
    <n v="3.9"/>
    <n v="14"/>
    <x v="1"/>
    <s v="Wicked Choccy's"/>
    <x v="0"/>
  </r>
  <r>
    <s v="US-2022-119480-CHO-FUD-51000"/>
    <d v="2022-01-09T00:00:00"/>
    <d v="2022-01-23T00:00:00"/>
    <x v="0"/>
    <n v="119480"/>
    <s v="United States"/>
    <x v="5"/>
    <x v="5"/>
    <n v="42420"/>
    <x v="0"/>
    <x v="2"/>
    <s v="CHO-FUD-51000"/>
    <x v="4"/>
    <x v="3"/>
    <n v="3"/>
    <n v="7.2"/>
    <n v="3.6"/>
    <n v="14"/>
    <x v="1"/>
    <s v="Lot's O' Nuts"/>
    <x v="1"/>
  </r>
  <r>
    <s v="US-2022-119480-CHO-NUT-13000"/>
    <d v="2022-01-09T00:00:00"/>
    <d v="2022-01-23T00:00:00"/>
    <x v="0"/>
    <n v="119480"/>
    <s v="United States"/>
    <x v="5"/>
    <x v="5"/>
    <n v="42420"/>
    <x v="0"/>
    <x v="2"/>
    <s v="CHO-NUT-13000"/>
    <x v="2"/>
    <x v="13"/>
    <n v="5"/>
    <n v="12.45"/>
    <n v="5"/>
    <n v="14"/>
    <x v="1"/>
    <s v="Lot's O' Nuts"/>
    <x v="1"/>
  </r>
  <r>
    <s v="US-2022-157154-CHO-MIL-31000"/>
    <d v="2022-01-10T00:00:00"/>
    <d v="2022-01-25T00:00:00"/>
    <x v="0"/>
    <n v="157154"/>
    <s v="United States"/>
    <x v="26"/>
    <x v="21"/>
    <n v="10011"/>
    <x v="0"/>
    <x v="1"/>
    <s v="CHO-MIL-31000"/>
    <x v="0"/>
    <x v="8"/>
    <n v="4"/>
    <n v="8.44"/>
    <n v="4.5599999999999996"/>
    <n v="15"/>
    <x v="1"/>
    <s v="Wicked Choccy's"/>
    <x v="0"/>
  </r>
  <r>
    <s v="US-2022-128608-CHO-NUT-13000"/>
    <d v="2022-01-12T00:00:00"/>
    <d v="2022-01-27T00:00:00"/>
    <x v="0"/>
    <n v="128608"/>
    <s v="United States"/>
    <x v="90"/>
    <x v="9"/>
    <n v="43615"/>
    <x v="0"/>
    <x v="1"/>
    <s v="CHO-NUT-13000"/>
    <x v="2"/>
    <x v="7"/>
    <n v="2"/>
    <n v="4.9800000000000004"/>
    <n v="2"/>
    <n v="15"/>
    <x v="1"/>
    <s v="Lot's O' Nuts"/>
    <x v="1"/>
  </r>
  <r>
    <s v="US-2022-128608-CHO-MIL-31000"/>
    <d v="2022-01-12T00:00:00"/>
    <d v="2022-01-27T00:00:00"/>
    <x v="0"/>
    <n v="128608"/>
    <s v="United States"/>
    <x v="90"/>
    <x v="9"/>
    <n v="43615"/>
    <x v="0"/>
    <x v="1"/>
    <s v="CHO-MIL-31000"/>
    <x v="0"/>
    <x v="0"/>
    <n v="2"/>
    <n v="4.22"/>
    <n v="2.2799999999999998"/>
    <n v="15"/>
    <x v="1"/>
    <s v="Wicked Choccy's"/>
    <x v="0"/>
  </r>
  <r>
    <s v="US-2022-128608-OTH-LIC-15000"/>
    <d v="2022-01-12T00:00:00"/>
    <d v="2022-01-27T00:00:00"/>
    <x v="0"/>
    <n v="128608"/>
    <s v="United States"/>
    <x v="90"/>
    <x v="9"/>
    <n v="43615"/>
    <x v="1"/>
    <x v="1"/>
    <s v="OTH-LIC-15000"/>
    <x v="7"/>
    <x v="39"/>
    <n v="4"/>
    <n v="40"/>
    <n v="40"/>
    <n v="15"/>
    <x v="1"/>
    <s v="Secret Factory"/>
    <x v="2"/>
  </r>
  <r>
    <s v="US-2022-128608-CHO-FUD-51000"/>
    <d v="2022-01-12T00:00:00"/>
    <d v="2022-01-27T00:00:00"/>
    <x v="0"/>
    <n v="128608"/>
    <s v="United States"/>
    <x v="90"/>
    <x v="9"/>
    <n v="43615"/>
    <x v="0"/>
    <x v="1"/>
    <s v="CHO-FUD-51000"/>
    <x v="4"/>
    <x v="9"/>
    <n v="2"/>
    <n v="4.8"/>
    <n v="2.4"/>
    <n v="15"/>
    <x v="1"/>
    <s v="Lot's O' Nuts"/>
    <x v="1"/>
  </r>
  <r>
    <s v="US-2022-156755-CHO-TRI-54000"/>
    <d v="2022-01-12T00:00:00"/>
    <d v="2022-01-28T00:00:00"/>
    <x v="0"/>
    <n v="156755"/>
    <s v="United States"/>
    <x v="12"/>
    <x v="7"/>
    <n v="19711"/>
    <x v="0"/>
    <x v="1"/>
    <s v="CHO-TRI-54000"/>
    <x v="1"/>
    <x v="4"/>
    <n v="3"/>
    <n v="7.35"/>
    <n v="3.9"/>
    <n v="16"/>
    <x v="1"/>
    <s v="Wicked Choccy's"/>
    <x v="0"/>
  </r>
  <r>
    <s v="US-2022-169677-CHO-NUT-13000"/>
    <d v="2022-01-13T00:00:00"/>
    <d v="2022-01-25T00:00:00"/>
    <x v="2"/>
    <n v="169677"/>
    <s v="United States"/>
    <x v="48"/>
    <x v="3"/>
    <n v="31907"/>
    <x v="0"/>
    <x v="2"/>
    <s v="CHO-NUT-13000"/>
    <x v="2"/>
    <x v="7"/>
    <n v="2"/>
    <n v="4.9800000000000004"/>
    <n v="2"/>
    <n v="12"/>
    <x v="1"/>
    <s v="Lot's O' Nuts"/>
    <x v="1"/>
  </r>
  <r>
    <s v="US-2022-137526-CHO-MIL-31000"/>
    <d v="2022-01-13T00:00:00"/>
    <d v="2022-01-27T00:00:00"/>
    <x v="0"/>
    <n v="137526"/>
    <s v="United States"/>
    <x v="4"/>
    <x v="4"/>
    <n v="90004"/>
    <x v="0"/>
    <x v="3"/>
    <s v="CHO-MIL-31000"/>
    <x v="0"/>
    <x v="8"/>
    <n v="4"/>
    <n v="8.44"/>
    <n v="4.5599999999999996"/>
    <n v="14"/>
    <x v="1"/>
    <s v="Wicked Choccy's"/>
    <x v="0"/>
  </r>
  <r>
    <s v="US-2022-137526-CHO-TRI-54000"/>
    <d v="2022-01-13T00:00:00"/>
    <d v="2022-01-27T00:00:00"/>
    <x v="0"/>
    <n v="137526"/>
    <s v="United States"/>
    <x v="4"/>
    <x v="4"/>
    <n v="90004"/>
    <x v="0"/>
    <x v="3"/>
    <s v="CHO-TRI-54000"/>
    <x v="1"/>
    <x v="51"/>
    <n v="9"/>
    <n v="22.05"/>
    <n v="11.7"/>
    <n v="14"/>
    <x v="1"/>
    <s v="Wicked Choccy's"/>
    <x v="0"/>
  </r>
  <r>
    <s v="US-2022-137526-CHO-FUD-51000"/>
    <d v="2022-01-13T00:00:00"/>
    <d v="2022-01-27T00:00:00"/>
    <x v="0"/>
    <n v="137526"/>
    <s v="United States"/>
    <x v="4"/>
    <x v="4"/>
    <n v="90004"/>
    <x v="0"/>
    <x v="3"/>
    <s v="CHO-FUD-51000"/>
    <x v="4"/>
    <x v="3"/>
    <n v="3"/>
    <n v="7.2"/>
    <n v="3.6"/>
    <n v="14"/>
    <x v="1"/>
    <s v="Lot's O' Nuts"/>
    <x v="1"/>
  </r>
  <r>
    <s v="US-2022-151547-CHO-MIL-31000"/>
    <d v="2022-01-17T00:00:00"/>
    <d v="2022-02-02T00:00:00"/>
    <x v="0"/>
    <n v="151547"/>
    <s v="United States"/>
    <x v="280"/>
    <x v="14"/>
    <n v="38134"/>
    <x v="0"/>
    <x v="2"/>
    <s v="CHO-MIL-31000"/>
    <x v="0"/>
    <x v="35"/>
    <n v="8"/>
    <n v="16.88"/>
    <n v="9.1199999999999992"/>
    <n v="16"/>
    <x v="1"/>
    <s v="Wicked Choccy's"/>
    <x v="0"/>
  </r>
  <r>
    <s v="US-2022-101399-CHO-FUD-51000"/>
    <d v="2022-01-17T00:00:00"/>
    <d v="2022-02-03T00:00:00"/>
    <x v="0"/>
    <n v="101399"/>
    <s v="United States"/>
    <x v="281"/>
    <x v="1"/>
    <n v="60068"/>
    <x v="0"/>
    <x v="0"/>
    <s v="CHO-FUD-51000"/>
    <x v="4"/>
    <x v="26"/>
    <n v="7"/>
    <n v="16.8"/>
    <n v="8.4"/>
    <n v="17"/>
    <x v="1"/>
    <s v="Lot's O' Nuts"/>
    <x v="1"/>
  </r>
  <r>
    <s v="US-2022-152681-CHO-MIL-31000"/>
    <d v="2022-01-17T00:00:00"/>
    <d v="2022-02-01T00:00:00"/>
    <x v="0"/>
    <n v="152681"/>
    <s v="United States"/>
    <x v="111"/>
    <x v="34"/>
    <n v="1841"/>
    <x v="0"/>
    <x v="1"/>
    <s v="CHO-MIL-31000"/>
    <x v="0"/>
    <x v="0"/>
    <n v="2"/>
    <n v="4.22"/>
    <n v="2.2799999999999998"/>
    <n v="15"/>
    <x v="1"/>
    <s v="Wicked Choccy's"/>
    <x v="0"/>
  </r>
  <r>
    <s v="CA-2022-152681-CHO-MIL-31000"/>
    <d v="2022-01-17T00:00:00"/>
    <d v="2022-02-01T00:00:00"/>
    <x v="0"/>
    <n v="152681"/>
    <s v="Canada"/>
    <x v="126"/>
    <x v="42"/>
    <s v="H1A"/>
    <x v="0"/>
    <x v="1"/>
    <s v="CHO-MIL-31000"/>
    <x v="0"/>
    <x v="0"/>
    <n v="2"/>
    <n v="4.22"/>
    <n v="2.2799999999999998"/>
    <n v="15"/>
    <x v="1"/>
    <s v="Wicked Choccy's"/>
    <x v="0"/>
  </r>
  <r>
    <s v="US-2022-141250-CHO-NUT-13000"/>
    <d v="2022-01-19T00:00:00"/>
    <d v="2022-02-02T00:00:00"/>
    <x v="0"/>
    <n v="141250"/>
    <s v="United States"/>
    <x v="168"/>
    <x v="0"/>
    <n v="77590"/>
    <x v="0"/>
    <x v="0"/>
    <s v="CHO-NUT-13000"/>
    <x v="2"/>
    <x v="19"/>
    <n v="4"/>
    <n v="9.9600000000000009"/>
    <n v="4"/>
    <n v="14"/>
    <x v="1"/>
    <s v="Lot's O' Nuts"/>
    <x v="1"/>
  </r>
  <r>
    <s v="US-2022-141250-CHO-TRI-54000"/>
    <d v="2022-01-19T00:00:00"/>
    <d v="2022-02-02T00:00:00"/>
    <x v="0"/>
    <n v="141250"/>
    <s v="United States"/>
    <x v="168"/>
    <x v="0"/>
    <n v="77590"/>
    <x v="0"/>
    <x v="0"/>
    <s v="CHO-TRI-54000"/>
    <x v="1"/>
    <x v="28"/>
    <n v="1"/>
    <n v="2.4500000000000002"/>
    <n v="1.3"/>
    <n v="14"/>
    <x v="1"/>
    <s v="Wicked Choccy's"/>
    <x v="0"/>
  </r>
  <r>
    <s v="CA-2022-115238-CHO-FUD-51000"/>
    <d v="2022-01-21T00:00:00"/>
    <d v="2022-02-03T00:00:00"/>
    <x v="0"/>
    <n v="115238"/>
    <s v="Canada"/>
    <x v="19"/>
    <x v="16"/>
    <s v="M7A"/>
    <x v="0"/>
    <x v="1"/>
    <s v="CHO-FUD-51000"/>
    <x v="4"/>
    <x v="17"/>
    <n v="5"/>
    <n v="12"/>
    <n v="6"/>
    <n v="13"/>
    <x v="1"/>
    <s v="Lot's O' Nuts"/>
    <x v="1"/>
  </r>
  <r>
    <s v="CA-2022-115238-CHO-MIL-31000"/>
    <d v="2022-01-21T00:00:00"/>
    <d v="2022-02-03T00:00:00"/>
    <x v="0"/>
    <n v="115238"/>
    <s v="Canada"/>
    <x v="19"/>
    <x v="16"/>
    <s v="M7A"/>
    <x v="0"/>
    <x v="1"/>
    <s v="CHO-MIL-31000"/>
    <x v="0"/>
    <x v="11"/>
    <n v="1"/>
    <n v="2.11"/>
    <n v="1.1399999999999999"/>
    <n v="13"/>
    <x v="1"/>
    <s v="Wicked Choccy's"/>
    <x v="0"/>
  </r>
  <r>
    <s v="CA-2022-115238-CHO-TRI-54000"/>
    <d v="2022-01-21T00:00:00"/>
    <d v="2022-02-03T00:00:00"/>
    <x v="0"/>
    <n v="115238"/>
    <s v="Canada"/>
    <x v="19"/>
    <x v="16"/>
    <s v="M7A"/>
    <x v="0"/>
    <x v="1"/>
    <s v="CHO-TRI-54000"/>
    <x v="1"/>
    <x v="20"/>
    <n v="5"/>
    <n v="12.25"/>
    <n v="6.5"/>
    <n v="13"/>
    <x v="1"/>
    <s v="Wicked Choccy's"/>
    <x v="0"/>
  </r>
  <r>
    <s v="US-2022-119214-CHO-FUD-51000"/>
    <d v="2022-01-23T00:00:00"/>
    <d v="2022-02-06T00:00:00"/>
    <x v="0"/>
    <n v="119214"/>
    <s v="United States"/>
    <x v="282"/>
    <x v="36"/>
    <n v="59715"/>
    <x v="0"/>
    <x v="3"/>
    <s v="CHO-FUD-51000"/>
    <x v="4"/>
    <x v="9"/>
    <n v="2"/>
    <n v="4.8"/>
    <n v="2.4"/>
    <n v="14"/>
    <x v="1"/>
    <s v="Lot's O' Nuts"/>
    <x v="1"/>
  </r>
  <r>
    <s v="US-2022-119214-CHO-SCR-58000"/>
    <d v="2022-01-23T00:00:00"/>
    <d v="2022-02-06T00:00:00"/>
    <x v="0"/>
    <n v="119214"/>
    <s v="United States"/>
    <x v="282"/>
    <x v="36"/>
    <n v="59715"/>
    <x v="0"/>
    <x v="3"/>
    <s v="CHO-SCR-58000"/>
    <x v="3"/>
    <x v="3"/>
    <n v="3"/>
    <n v="7.5"/>
    <n v="3.3"/>
    <n v="14"/>
    <x v="1"/>
    <s v="Lot's O' Nuts"/>
    <x v="1"/>
  </r>
  <r>
    <s v="US-2022-128958-CHO-TRI-54000"/>
    <d v="2022-01-24T00:00:00"/>
    <d v="2022-02-07T00:00:00"/>
    <x v="0"/>
    <n v="128958"/>
    <s v="United States"/>
    <x v="283"/>
    <x v="17"/>
    <n v="33407"/>
    <x v="0"/>
    <x v="2"/>
    <s v="CHO-TRI-54000"/>
    <x v="1"/>
    <x v="20"/>
    <n v="5"/>
    <n v="12.25"/>
    <n v="6.5"/>
    <n v="14"/>
    <x v="1"/>
    <s v="Wicked Choccy's"/>
    <x v="0"/>
  </r>
  <r>
    <s v="US-2022-109603-CHO-TRI-54000"/>
    <d v="2022-01-26T00:00:00"/>
    <d v="2022-02-11T00:00:00"/>
    <x v="0"/>
    <n v="109603"/>
    <s v="United States"/>
    <x v="45"/>
    <x v="4"/>
    <n v="92553"/>
    <x v="0"/>
    <x v="3"/>
    <s v="CHO-TRI-54000"/>
    <x v="1"/>
    <x v="50"/>
    <n v="8"/>
    <n v="19.600000000000001"/>
    <n v="10.4"/>
    <n v="16"/>
    <x v="1"/>
    <s v="Wicked Choccy's"/>
    <x v="0"/>
  </r>
  <r>
    <s v="US-2022-164777-CHO-TRI-54000"/>
    <d v="2022-01-27T00:00:00"/>
    <d v="2022-02-08T00:00:00"/>
    <x v="1"/>
    <n v="164777"/>
    <s v="United States"/>
    <x v="4"/>
    <x v="4"/>
    <n v="90036"/>
    <x v="0"/>
    <x v="3"/>
    <s v="CHO-TRI-54000"/>
    <x v="1"/>
    <x v="20"/>
    <n v="5"/>
    <n v="12.25"/>
    <n v="6.5"/>
    <n v="12"/>
    <x v="1"/>
    <s v="Wicked Choccy's"/>
    <x v="0"/>
  </r>
  <r>
    <s v="US-2022-168746-CHO-MIL-31000"/>
    <d v="2022-01-27T00:00:00"/>
    <d v="2022-02-08T00:00:00"/>
    <x v="2"/>
    <n v="168746"/>
    <s v="United States"/>
    <x v="121"/>
    <x v="9"/>
    <n v="44105"/>
    <x v="0"/>
    <x v="1"/>
    <s v="CHO-MIL-31000"/>
    <x v="0"/>
    <x v="0"/>
    <n v="2"/>
    <n v="4.22"/>
    <n v="2.2799999999999998"/>
    <n v="12"/>
    <x v="1"/>
    <s v="Wicked Choccy's"/>
    <x v="0"/>
  </r>
  <r>
    <s v="US-2022-116638-CHO-FUD-51000"/>
    <d v="2022-01-28T00:00:00"/>
    <d v="2022-02-10T00:00:00"/>
    <x v="2"/>
    <n v="116638"/>
    <s v="United States"/>
    <x v="38"/>
    <x v="26"/>
    <n v="28027"/>
    <x v="0"/>
    <x v="2"/>
    <s v="CHO-FUD-51000"/>
    <x v="4"/>
    <x v="57"/>
    <n v="13"/>
    <n v="31.2"/>
    <n v="15.6"/>
    <n v="13"/>
    <x v="1"/>
    <s v="Lot's O' Nuts"/>
    <x v="1"/>
  </r>
  <r>
    <s v="US-2022-121797-CHO-MIL-31000"/>
    <d v="2022-01-30T00:00:00"/>
    <d v="2022-02-16T00:00:00"/>
    <x v="0"/>
    <n v="121797"/>
    <s v="United States"/>
    <x v="4"/>
    <x v="4"/>
    <n v="90049"/>
    <x v="0"/>
    <x v="3"/>
    <s v="CHO-MIL-31000"/>
    <x v="0"/>
    <x v="38"/>
    <n v="7"/>
    <n v="14.77"/>
    <n v="7.98"/>
    <n v="17"/>
    <x v="1"/>
    <s v="Wicked Choccy's"/>
    <x v="0"/>
  </r>
  <r>
    <s v="US-2022-121797-CHO-TRI-54000"/>
    <d v="2022-01-30T00:00:00"/>
    <d v="2022-02-16T00:00:00"/>
    <x v="0"/>
    <n v="121797"/>
    <s v="United States"/>
    <x v="4"/>
    <x v="4"/>
    <n v="90049"/>
    <x v="0"/>
    <x v="3"/>
    <s v="CHO-TRI-54000"/>
    <x v="1"/>
    <x v="4"/>
    <n v="3"/>
    <n v="7.35"/>
    <n v="3.9"/>
    <n v="17"/>
    <x v="1"/>
    <s v="Wicked Choccy's"/>
    <x v="0"/>
  </r>
  <r>
    <s v="US-2022-145401-CHO-SCR-58000"/>
    <d v="2022-01-30T00:00:00"/>
    <d v="2022-02-14T00:00:00"/>
    <x v="0"/>
    <n v="145401"/>
    <s v="United States"/>
    <x v="0"/>
    <x v="0"/>
    <n v="77070"/>
    <x v="0"/>
    <x v="0"/>
    <s v="CHO-SCR-58000"/>
    <x v="3"/>
    <x v="14"/>
    <n v="6"/>
    <n v="15"/>
    <n v="6.6"/>
    <n v="15"/>
    <x v="1"/>
    <s v="Lot's O' Nuts"/>
    <x v="1"/>
  </r>
  <r>
    <s v="US-2022-149587-CHO-MIL-31000"/>
    <d v="2022-01-31T00:00:00"/>
    <d v="2022-02-15T00:00:00"/>
    <x v="2"/>
    <n v="149587"/>
    <s v="United States"/>
    <x v="145"/>
    <x v="30"/>
    <n v="55407"/>
    <x v="0"/>
    <x v="0"/>
    <s v="CHO-MIL-31000"/>
    <x v="0"/>
    <x v="5"/>
    <n v="3"/>
    <n v="6.33"/>
    <n v="3.42"/>
    <n v="15"/>
    <x v="1"/>
    <s v="Wicked Choccy's"/>
    <x v="0"/>
  </r>
  <r>
    <s v="US-2022-149587-CHO-TRI-54000"/>
    <d v="2022-01-31T00:00:00"/>
    <d v="2022-02-15T00:00:00"/>
    <x v="2"/>
    <n v="149587"/>
    <s v="United States"/>
    <x v="145"/>
    <x v="30"/>
    <n v="55407"/>
    <x v="0"/>
    <x v="0"/>
    <s v="CHO-TRI-54000"/>
    <x v="1"/>
    <x v="1"/>
    <n v="2"/>
    <n v="4.9000000000000004"/>
    <n v="2.6"/>
    <n v="15"/>
    <x v="1"/>
    <s v="Wicked Choccy's"/>
    <x v="0"/>
  </r>
  <r>
    <s v="US-2022-140921-CHO-TRI-54000"/>
    <d v="2022-02-03T00:00:00"/>
    <d v="2022-02-15T00:00:00"/>
    <x v="1"/>
    <n v="140921"/>
    <s v="United States"/>
    <x v="161"/>
    <x v="45"/>
    <n v="68104"/>
    <x v="0"/>
    <x v="0"/>
    <s v="CHO-TRI-54000"/>
    <x v="1"/>
    <x v="1"/>
    <n v="2"/>
    <n v="4.9000000000000004"/>
    <n v="2.6"/>
    <n v="12"/>
    <x v="1"/>
    <s v="Wicked Choccy's"/>
    <x v="0"/>
  </r>
  <r>
    <s v="US-2022-140921-CHO-NUT-13000"/>
    <d v="2022-02-03T00:00:00"/>
    <d v="2022-02-15T00:00:00"/>
    <x v="1"/>
    <n v="140921"/>
    <s v="United States"/>
    <x v="161"/>
    <x v="45"/>
    <n v="68104"/>
    <x v="0"/>
    <x v="0"/>
    <s v="CHO-NUT-13000"/>
    <x v="2"/>
    <x v="2"/>
    <n v="3"/>
    <n v="7.47"/>
    <n v="3"/>
    <n v="12"/>
    <x v="1"/>
    <s v="Lot's O' Nuts"/>
    <x v="1"/>
  </r>
  <r>
    <s v="US-2022-103093-CHO-MIL-31000"/>
    <d v="2022-02-03T00:00:00"/>
    <d v="2022-02-17T00:00:00"/>
    <x v="0"/>
    <n v="103093"/>
    <s v="United States"/>
    <x v="48"/>
    <x v="3"/>
    <n v="31907"/>
    <x v="0"/>
    <x v="2"/>
    <s v="CHO-MIL-31000"/>
    <x v="0"/>
    <x v="43"/>
    <n v="9"/>
    <n v="18.989999999999998"/>
    <n v="10.26"/>
    <n v="14"/>
    <x v="1"/>
    <s v="Wicked Choccy's"/>
    <x v="0"/>
  </r>
  <r>
    <s v="US-2022-132633-CHO-TRI-54000"/>
    <d v="2022-02-03T00:00:00"/>
    <d v="2022-02-15T00:00:00"/>
    <x v="2"/>
    <n v="132633"/>
    <s v="United States"/>
    <x v="167"/>
    <x v="29"/>
    <n v="84062"/>
    <x v="0"/>
    <x v="3"/>
    <s v="CHO-TRI-54000"/>
    <x v="1"/>
    <x v="4"/>
    <n v="3"/>
    <n v="7.35"/>
    <n v="3.9"/>
    <n v="12"/>
    <x v="1"/>
    <s v="Wicked Choccy's"/>
    <x v="0"/>
  </r>
  <r>
    <s v="US-2022-127327-CHO-TRI-54000"/>
    <d v="2022-02-03T00:00:00"/>
    <d v="2022-02-17T00:00:00"/>
    <x v="0"/>
    <n v="127327"/>
    <s v="United States"/>
    <x v="284"/>
    <x v="21"/>
    <n v="13440"/>
    <x v="0"/>
    <x v="1"/>
    <s v="CHO-TRI-54000"/>
    <x v="1"/>
    <x v="28"/>
    <n v="1"/>
    <n v="2.4500000000000002"/>
    <n v="1.3"/>
    <n v="14"/>
    <x v="1"/>
    <s v="Wicked Choccy's"/>
    <x v="0"/>
  </r>
  <r>
    <s v="US-2022-157959-CHO-MIL-31000"/>
    <d v="2022-02-03T00:00:00"/>
    <d v="2022-02-14T00:00:00"/>
    <x v="1"/>
    <n v="157959"/>
    <s v="United States"/>
    <x v="4"/>
    <x v="4"/>
    <n v="90008"/>
    <x v="0"/>
    <x v="3"/>
    <s v="CHO-MIL-31000"/>
    <x v="0"/>
    <x v="8"/>
    <n v="4"/>
    <n v="8.44"/>
    <n v="4.5599999999999996"/>
    <n v="11"/>
    <x v="1"/>
    <s v="Wicked Choccy's"/>
    <x v="0"/>
  </r>
  <r>
    <s v="US-2022-156482-CHO-FUD-51000"/>
    <d v="2022-02-06T00:00:00"/>
    <d v="2022-02-23T00:00:00"/>
    <x v="0"/>
    <n v="156482"/>
    <s v="United States"/>
    <x v="50"/>
    <x v="7"/>
    <n v="19805"/>
    <x v="0"/>
    <x v="1"/>
    <s v="CHO-FUD-51000"/>
    <x v="4"/>
    <x v="31"/>
    <n v="4"/>
    <n v="9.6"/>
    <n v="4.8"/>
    <n v="17"/>
    <x v="1"/>
    <s v="Lot's O' Nuts"/>
    <x v="1"/>
  </r>
  <r>
    <s v="US-2022-156482-CHO-MIL-31000"/>
    <d v="2022-02-06T00:00:00"/>
    <d v="2022-02-23T00:00:00"/>
    <x v="0"/>
    <n v="156482"/>
    <s v="United States"/>
    <x v="50"/>
    <x v="7"/>
    <n v="19805"/>
    <x v="0"/>
    <x v="1"/>
    <s v="CHO-MIL-31000"/>
    <x v="0"/>
    <x v="43"/>
    <n v="9"/>
    <n v="18.989999999999998"/>
    <n v="10.26"/>
    <n v="17"/>
    <x v="1"/>
    <s v="Wicked Choccy's"/>
    <x v="0"/>
  </r>
  <r>
    <s v="US-2022-156482-CHO-SCR-58000"/>
    <d v="2022-02-06T00:00:00"/>
    <d v="2022-02-23T00:00:00"/>
    <x v="0"/>
    <n v="156482"/>
    <s v="United States"/>
    <x v="50"/>
    <x v="7"/>
    <n v="19805"/>
    <x v="0"/>
    <x v="1"/>
    <s v="CHO-SCR-58000"/>
    <x v="3"/>
    <x v="9"/>
    <n v="2"/>
    <n v="5"/>
    <n v="2.2000000000000002"/>
    <n v="17"/>
    <x v="1"/>
    <s v="Lot's O' Nuts"/>
    <x v="1"/>
  </r>
  <r>
    <s v="US-2022-104038-CHO-MIL-31000"/>
    <d v="2022-02-06T00:00:00"/>
    <d v="2022-02-18T00:00:00"/>
    <x v="1"/>
    <n v="104038"/>
    <s v="United States"/>
    <x v="285"/>
    <x v="6"/>
    <n v="23434"/>
    <x v="0"/>
    <x v="2"/>
    <s v="CHO-MIL-31000"/>
    <x v="0"/>
    <x v="23"/>
    <n v="5"/>
    <n v="10.55"/>
    <n v="5.7"/>
    <n v="12"/>
    <x v="1"/>
    <s v="Wicked Choccy's"/>
    <x v="0"/>
  </r>
  <r>
    <s v="US-2022-104038-CHO-SCR-58000"/>
    <d v="2022-02-06T00:00:00"/>
    <d v="2022-02-18T00:00:00"/>
    <x v="1"/>
    <n v="104038"/>
    <s v="United States"/>
    <x v="285"/>
    <x v="6"/>
    <n v="23434"/>
    <x v="0"/>
    <x v="2"/>
    <s v="CHO-SCR-58000"/>
    <x v="3"/>
    <x v="3"/>
    <n v="3"/>
    <n v="7.5"/>
    <n v="3.3"/>
    <n v="12"/>
    <x v="1"/>
    <s v="Lot's O' Nuts"/>
    <x v="1"/>
  </r>
  <r>
    <s v="US-2022-137064-CHO-TRI-54000"/>
    <d v="2022-02-06T00:00:00"/>
    <d v="2022-02-23T00:00:00"/>
    <x v="0"/>
    <n v="137064"/>
    <s v="United States"/>
    <x v="0"/>
    <x v="0"/>
    <n v="77070"/>
    <x v="0"/>
    <x v="0"/>
    <s v="CHO-TRI-54000"/>
    <x v="1"/>
    <x v="4"/>
    <n v="3"/>
    <n v="7.35"/>
    <n v="3.9"/>
    <n v="17"/>
    <x v="1"/>
    <s v="Wicked Choccy's"/>
    <x v="0"/>
  </r>
  <r>
    <s v="US-2022-137064-CHO-SCR-58000"/>
    <d v="2022-02-06T00:00:00"/>
    <d v="2022-02-23T00:00:00"/>
    <x v="0"/>
    <n v="137064"/>
    <s v="United States"/>
    <x v="0"/>
    <x v="0"/>
    <n v="77070"/>
    <x v="0"/>
    <x v="0"/>
    <s v="CHO-SCR-58000"/>
    <x v="3"/>
    <x v="9"/>
    <n v="2"/>
    <n v="5"/>
    <n v="2.2000000000000002"/>
    <n v="17"/>
    <x v="1"/>
    <s v="Lot's O' Nuts"/>
    <x v="1"/>
  </r>
  <r>
    <s v="US-2022-111507-CHO-SCR-58000"/>
    <d v="2022-02-06T00:00:00"/>
    <d v="2022-02-23T00:00:00"/>
    <x v="0"/>
    <n v="111507"/>
    <s v="United States"/>
    <x v="127"/>
    <x v="23"/>
    <n v="98006"/>
    <x v="0"/>
    <x v="3"/>
    <s v="CHO-SCR-58000"/>
    <x v="3"/>
    <x v="3"/>
    <n v="3"/>
    <n v="7.5"/>
    <n v="3.3"/>
    <n v="17"/>
    <x v="1"/>
    <s v="Lot's O' Nuts"/>
    <x v="1"/>
  </r>
  <r>
    <s v="US-2022-147529-CHO-NUT-13000"/>
    <d v="2022-02-07T00:00:00"/>
    <d v="2022-02-21T00:00:00"/>
    <x v="0"/>
    <n v="147529"/>
    <s v="United States"/>
    <x v="8"/>
    <x v="6"/>
    <n v="22153"/>
    <x v="0"/>
    <x v="2"/>
    <s v="CHO-NUT-13000"/>
    <x v="2"/>
    <x v="13"/>
    <n v="5"/>
    <n v="12.45"/>
    <n v="5"/>
    <n v="14"/>
    <x v="1"/>
    <s v="Lot's O' Nuts"/>
    <x v="1"/>
  </r>
  <r>
    <s v="US-2022-130491-CHO-TRI-54000"/>
    <d v="2022-02-08T00:00:00"/>
    <d v="2022-02-21T00:00:00"/>
    <x v="1"/>
    <n v="130491"/>
    <s v="United States"/>
    <x v="223"/>
    <x v="47"/>
    <n v="67846"/>
    <x v="0"/>
    <x v="0"/>
    <s v="CHO-TRI-54000"/>
    <x v="1"/>
    <x v="1"/>
    <n v="2"/>
    <n v="4.9000000000000004"/>
    <n v="2.6"/>
    <n v="13"/>
    <x v="1"/>
    <s v="Wicked Choccy's"/>
    <x v="0"/>
  </r>
  <r>
    <s v="US-2022-130491-CHO-NUT-13000"/>
    <d v="2022-02-08T00:00:00"/>
    <d v="2022-02-21T00:00:00"/>
    <x v="1"/>
    <n v="130491"/>
    <s v="United States"/>
    <x v="223"/>
    <x v="47"/>
    <n v="67846"/>
    <x v="0"/>
    <x v="0"/>
    <s v="CHO-NUT-13000"/>
    <x v="2"/>
    <x v="22"/>
    <n v="1"/>
    <n v="2.4900000000000002"/>
    <n v="1"/>
    <n v="13"/>
    <x v="1"/>
    <s v="Lot's O' Nuts"/>
    <x v="1"/>
  </r>
  <r>
    <s v="US-2022-130491-CHO-SCR-58000"/>
    <d v="2022-02-08T00:00:00"/>
    <d v="2022-02-21T00:00:00"/>
    <x v="1"/>
    <n v="130491"/>
    <s v="United States"/>
    <x v="223"/>
    <x v="47"/>
    <n v="67846"/>
    <x v="0"/>
    <x v="0"/>
    <s v="CHO-SCR-58000"/>
    <x v="3"/>
    <x v="9"/>
    <n v="2"/>
    <n v="5"/>
    <n v="2.2000000000000002"/>
    <n v="13"/>
    <x v="1"/>
    <s v="Lot's O' Nuts"/>
    <x v="1"/>
  </r>
  <r>
    <s v="US-2022-114923-CHO-NUT-13000"/>
    <d v="2022-02-08T00:00:00"/>
    <d v="2022-02-23T00:00:00"/>
    <x v="0"/>
    <n v="114923"/>
    <s v="United States"/>
    <x v="48"/>
    <x v="9"/>
    <n v="43229"/>
    <x v="0"/>
    <x v="1"/>
    <s v="CHO-NUT-13000"/>
    <x v="2"/>
    <x v="2"/>
    <n v="3"/>
    <n v="7.47"/>
    <n v="3"/>
    <n v="15"/>
    <x v="1"/>
    <s v="Lot's O' Nuts"/>
    <x v="1"/>
  </r>
  <r>
    <s v="US-2022-135391-CHO-NUT-13000"/>
    <d v="2022-02-09T00:00:00"/>
    <d v="2022-02-21T00:00:00"/>
    <x v="2"/>
    <n v="135391"/>
    <s v="United States"/>
    <x v="109"/>
    <x v="0"/>
    <n v="78207"/>
    <x v="0"/>
    <x v="0"/>
    <s v="CHO-NUT-13000"/>
    <x v="2"/>
    <x v="7"/>
    <n v="2"/>
    <n v="4.9800000000000004"/>
    <n v="2"/>
    <n v="12"/>
    <x v="1"/>
    <s v="Lot's O' Nuts"/>
    <x v="1"/>
  </r>
  <r>
    <s v="US-2022-135391-CHO-TRI-54000"/>
    <d v="2022-02-09T00:00:00"/>
    <d v="2022-02-21T00:00:00"/>
    <x v="2"/>
    <n v="135391"/>
    <s v="United States"/>
    <x v="109"/>
    <x v="0"/>
    <n v="78207"/>
    <x v="0"/>
    <x v="0"/>
    <s v="CHO-TRI-54000"/>
    <x v="1"/>
    <x v="24"/>
    <n v="4"/>
    <n v="9.8000000000000007"/>
    <n v="5.2"/>
    <n v="12"/>
    <x v="1"/>
    <s v="Wicked Choccy's"/>
    <x v="0"/>
  </r>
  <r>
    <s v="US-2022-153374-CHO-MIL-31000"/>
    <d v="2022-02-09T00:00:00"/>
    <d v="2022-02-23T00:00:00"/>
    <x v="2"/>
    <n v="153374"/>
    <s v="United States"/>
    <x v="84"/>
    <x v="1"/>
    <n v="62521"/>
    <x v="0"/>
    <x v="0"/>
    <s v="CHO-MIL-31000"/>
    <x v="0"/>
    <x v="29"/>
    <n v="6"/>
    <n v="12.66"/>
    <n v="6.84"/>
    <n v="14"/>
    <x v="1"/>
    <s v="Wicked Choccy's"/>
    <x v="0"/>
  </r>
  <r>
    <s v="US-2022-101007-CHO-TRI-54000"/>
    <d v="2022-02-09T00:00:00"/>
    <d v="2022-02-23T00:00:00"/>
    <x v="2"/>
    <n v="101007"/>
    <s v="United States"/>
    <x v="39"/>
    <x v="0"/>
    <n v="75220"/>
    <x v="0"/>
    <x v="0"/>
    <s v="CHO-TRI-54000"/>
    <x v="1"/>
    <x v="1"/>
    <n v="2"/>
    <n v="4.9000000000000004"/>
    <n v="2.6"/>
    <n v="14"/>
    <x v="1"/>
    <s v="Wicked Choccy's"/>
    <x v="0"/>
  </r>
  <r>
    <s v="US-2022-146038-CHO-SCR-58000"/>
    <d v="2022-02-09T00:00:00"/>
    <d v="2022-02-26T00:00:00"/>
    <x v="0"/>
    <n v="146038"/>
    <s v="United States"/>
    <x v="4"/>
    <x v="4"/>
    <n v="90049"/>
    <x v="0"/>
    <x v="3"/>
    <s v="CHO-SCR-58000"/>
    <x v="3"/>
    <x v="17"/>
    <n v="5"/>
    <n v="12.5"/>
    <n v="5.5"/>
    <n v="17"/>
    <x v="1"/>
    <s v="Lot's O' Nuts"/>
    <x v="1"/>
  </r>
  <r>
    <s v="US-2022-101126-CHO-MIL-31000"/>
    <d v="2022-02-10T00:00:00"/>
    <d v="2022-02-24T00:00:00"/>
    <x v="2"/>
    <n v="101126"/>
    <s v="United States"/>
    <x v="2"/>
    <x v="2"/>
    <n v="19143"/>
    <x v="0"/>
    <x v="1"/>
    <s v="CHO-MIL-31000"/>
    <x v="0"/>
    <x v="23"/>
    <n v="5"/>
    <n v="10.55"/>
    <n v="5.7"/>
    <n v="14"/>
    <x v="1"/>
    <s v="Wicked Choccy's"/>
    <x v="0"/>
  </r>
  <r>
    <s v="US-2022-147662-CHO-NUT-13000"/>
    <d v="2022-02-14T00:00:00"/>
    <d v="2022-03-01T00:00:00"/>
    <x v="0"/>
    <n v="147662"/>
    <s v="United States"/>
    <x v="122"/>
    <x v="9"/>
    <n v="44312"/>
    <x v="0"/>
    <x v="1"/>
    <s v="CHO-NUT-13000"/>
    <x v="2"/>
    <x v="2"/>
    <n v="3"/>
    <n v="7.47"/>
    <n v="3"/>
    <n v="15"/>
    <x v="1"/>
    <s v="Lot's O' Nuts"/>
    <x v="1"/>
  </r>
  <r>
    <s v="US-2022-147662-CHO-SCR-58000"/>
    <d v="2022-02-14T00:00:00"/>
    <d v="2022-03-01T00:00:00"/>
    <x v="0"/>
    <n v="147662"/>
    <s v="United States"/>
    <x v="122"/>
    <x v="9"/>
    <n v="44312"/>
    <x v="0"/>
    <x v="1"/>
    <s v="CHO-SCR-58000"/>
    <x v="3"/>
    <x v="9"/>
    <n v="2"/>
    <n v="5"/>
    <n v="2.2000000000000002"/>
    <n v="15"/>
    <x v="1"/>
    <s v="Lot's O' Nuts"/>
    <x v="1"/>
  </r>
  <r>
    <s v="US-2022-147662-CHO-FUD-51000"/>
    <d v="2022-02-14T00:00:00"/>
    <d v="2022-03-01T00:00:00"/>
    <x v="0"/>
    <n v="147662"/>
    <s v="United States"/>
    <x v="122"/>
    <x v="9"/>
    <n v="44312"/>
    <x v="0"/>
    <x v="1"/>
    <s v="CHO-FUD-51000"/>
    <x v="4"/>
    <x v="3"/>
    <n v="3"/>
    <n v="7.2"/>
    <n v="3.6"/>
    <n v="15"/>
    <x v="1"/>
    <s v="Lot's O' Nuts"/>
    <x v="1"/>
  </r>
  <r>
    <s v="US-2022-116876-CHO-NUT-13000"/>
    <d v="2022-02-14T00:00:00"/>
    <d v="2022-03-03T00:00:00"/>
    <x v="0"/>
    <n v="116876"/>
    <s v="United States"/>
    <x v="105"/>
    <x v="21"/>
    <n v="14609"/>
    <x v="0"/>
    <x v="1"/>
    <s v="CHO-NUT-13000"/>
    <x v="2"/>
    <x v="48"/>
    <n v="9"/>
    <n v="22.41"/>
    <n v="9"/>
    <n v="17"/>
    <x v="1"/>
    <s v="Lot's O' Nuts"/>
    <x v="1"/>
  </r>
  <r>
    <s v="US-2022-116876-CHO-MIL-31000"/>
    <d v="2022-02-14T00:00:00"/>
    <d v="2022-03-03T00:00:00"/>
    <x v="0"/>
    <n v="116876"/>
    <s v="United States"/>
    <x v="105"/>
    <x v="21"/>
    <n v="14609"/>
    <x v="0"/>
    <x v="1"/>
    <s v="CHO-MIL-31000"/>
    <x v="0"/>
    <x v="11"/>
    <n v="1"/>
    <n v="2.11"/>
    <n v="1.1399999999999999"/>
    <n v="17"/>
    <x v="1"/>
    <s v="Wicked Choccy's"/>
    <x v="0"/>
  </r>
  <r>
    <s v="US-2022-116092-CHO-TRI-54000"/>
    <d v="2022-02-15T00:00:00"/>
    <d v="2022-02-28T00:00:00"/>
    <x v="2"/>
    <n v="116092"/>
    <s v="United States"/>
    <x v="4"/>
    <x v="4"/>
    <n v="90004"/>
    <x v="0"/>
    <x v="3"/>
    <s v="CHO-TRI-54000"/>
    <x v="1"/>
    <x v="18"/>
    <n v="6"/>
    <n v="14.7"/>
    <n v="7.8"/>
    <n v="13"/>
    <x v="1"/>
    <s v="Wicked Choccy's"/>
    <x v="0"/>
  </r>
  <r>
    <s v="US-2022-116092-CHO-MIL-31000"/>
    <d v="2022-02-15T00:00:00"/>
    <d v="2022-02-28T00:00:00"/>
    <x v="2"/>
    <n v="116092"/>
    <s v="United States"/>
    <x v="4"/>
    <x v="4"/>
    <n v="90004"/>
    <x v="0"/>
    <x v="3"/>
    <s v="CHO-MIL-31000"/>
    <x v="0"/>
    <x v="23"/>
    <n v="5"/>
    <n v="10.55"/>
    <n v="5.7"/>
    <n v="13"/>
    <x v="1"/>
    <s v="Wicked Choccy's"/>
    <x v="0"/>
  </r>
  <r>
    <s v="US-2022-116092-CHO-FUD-51000"/>
    <d v="2022-02-15T00:00:00"/>
    <d v="2022-02-28T00:00:00"/>
    <x v="2"/>
    <n v="116092"/>
    <s v="United States"/>
    <x v="4"/>
    <x v="4"/>
    <n v="90004"/>
    <x v="0"/>
    <x v="3"/>
    <s v="CHO-FUD-51000"/>
    <x v="4"/>
    <x v="17"/>
    <n v="5"/>
    <n v="12"/>
    <n v="6"/>
    <n v="13"/>
    <x v="1"/>
    <s v="Lot's O' Nuts"/>
    <x v="1"/>
  </r>
  <r>
    <s v="US-2022-116092-CHO-SCR-58000"/>
    <d v="2022-02-15T00:00:00"/>
    <d v="2022-02-28T00:00:00"/>
    <x v="2"/>
    <n v="116092"/>
    <s v="United States"/>
    <x v="4"/>
    <x v="4"/>
    <n v="90004"/>
    <x v="0"/>
    <x v="3"/>
    <s v="CHO-SCR-58000"/>
    <x v="3"/>
    <x v="9"/>
    <n v="2"/>
    <n v="5"/>
    <n v="2.2000000000000002"/>
    <n v="13"/>
    <x v="1"/>
    <s v="Lot's O' Nuts"/>
    <x v="1"/>
  </r>
  <r>
    <s v="US-2022-154326-CHO-SCR-58000"/>
    <d v="2022-02-15T00:00:00"/>
    <d v="2022-03-01T00:00:00"/>
    <x v="0"/>
    <n v="154326"/>
    <s v="United States"/>
    <x v="286"/>
    <x v="22"/>
    <n v="53142"/>
    <x v="0"/>
    <x v="0"/>
    <s v="CHO-SCR-58000"/>
    <x v="3"/>
    <x v="17"/>
    <n v="5"/>
    <n v="12.5"/>
    <n v="5.5"/>
    <n v="14"/>
    <x v="1"/>
    <s v="Lot's O' Nuts"/>
    <x v="1"/>
  </r>
  <r>
    <s v="US-2022-154326-CHO-MIL-31000"/>
    <d v="2022-02-15T00:00:00"/>
    <d v="2022-03-01T00:00:00"/>
    <x v="0"/>
    <n v="154326"/>
    <s v="United States"/>
    <x v="286"/>
    <x v="22"/>
    <n v="53142"/>
    <x v="0"/>
    <x v="0"/>
    <s v="CHO-MIL-31000"/>
    <x v="0"/>
    <x v="5"/>
    <n v="3"/>
    <n v="6.33"/>
    <n v="3.42"/>
    <n v="14"/>
    <x v="1"/>
    <s v="Wicked Choccy's"/>
    <x v="0"/>
  </r>
  <r>
    <s v="US-2022-121776-CHO-SCR-58000"/>
    <d v="2022-02-16T00:00:00"/>
    <d v="2022-03-03T00:00:00"/>
    <x v="0"/>
    <n v="121776"/>
    <s v="United States"/>
    <x v="4"/>
    <x v="4"/>
    <n v="90008"/>
    <x v="0"/>
    <x v="3"/>
    <s v="CHO-SCR-58000"/>
    <x v="3"/>
    <x v="26"/>
    <n v="7"/>
    <n v="17.5"/>
    <n v="7.7"/>
    <n v="15"/>
    <x v="1"/>
    <s v="Lot's O' Nuts"/>
    <x v="1"/>
  </r>
  <r>
    <s v="US-2022-121776-CHO-NUT-13000"/>
    <d v="2022-02-16T00:00:00"/>
    <d v="2022-03-03T00:00:00"/>
    <x v="0"/>
    <n v="121776"/>
    <s v="United States"/>
    <x v="4"/>
    <x v="4"/>
    <n v="90008"/>
    <x v="0"/>
    <x v="3"/>
    <s v="CHO-NUT-13000"/>
    <x v="2"/>
    <x v="2"/>
    <n v="3"/>
    <n v="7.47"/>
    <n v="3"/>
    <n v="15"/>
    <x v="1"/>
    <s v="Lot's O' Nuts"/>
    <x v="1"/>
  </r>
  <r>
    <s v="US-2022-156923-CHO-MIL-31000"/>
    <d v="2022-02-16T00:00:00"/>
    <d v="2022-03-02T00:00:00"/>
    <x v="0"/>
    <n v="156923"/>
    <s v="United States"/>
    <x v="9"/>
    <x v="41"/>
    <n v="3820"/>
    <x v="0"/>
    <x v="1"/>
    <s v="CHO-MIL-31000"/>
    <x v="0"/>
    <x v="29"/>
    <n v="6"/>
    <n v="12.66"/>
    <n v="6.84"/>
    <n v="14"/>
    <x v="1"/>
    <s v="Wicked Choccy's"/>
    <x v="0"/>
  </r>
  <r>
    <s v="US-2022-111234-CHO-NUT-13000"/>
    <d v="2022-02-18T00:00:00"/>
    <d v="2022-03-04T00:00:00"/>
    <x v="0"/>
    <n v="111234"/>
    <s v="United States"/>
    <x v="4"/>
    <x v="4"/>
    <n v="90004"/>
    <x v="0"/>
    <x v="3"/>
    <s v="CHO-NUT-13000"/>
    <x v="2"/>
    <x v="2"/>
    <n v="3"/>
    <n v="7.47"/>
    <n v="3"/>
    <n v="14"/>
    <x v="1"/>
    <s v="Lot's O' Nuts"/>
    <x v="1"/>
  </r>
  <r>
    <s v="US-2022-105725-CHO-SCR-58000"/>
    <d v="2022-02-18T00:00:00"/>
    <d v="2022-03-06T00:00:00"/>
    <x v="0"/>
    <n v="105725"/>
    <s v="United States"/>
    <x v="78"/>
    <x v="4"/>
    <n v="90805"/>
    <x v="0"/>
    <x v="3"/>
    <s v="CHO-SCR-58000"/>
    <x v="3"/>
    <x v="25"/>
    <n v="1"/>
    <n v="2.5"/>
    <n v="1.1000000000000001"/>
    <n v="16"/>
    <x v="1"/>
    <s v="Lot's O' Nuts"/>
    <x v="1"/>
  </r>
  <r>
    <s v="US-2022-105725-CHO-NUT-13000"/>
    <d v="2022-02-18T00:00:00"/>
    <d v="2022-03-06T00:00:00"/>
    <x v="0"/>
    <n v="105725"/>
    <s v="United States"/>
    <x v="78"/>
    <x v="4"/>
    <n v="90805"/>
    <x v="0"/>
    <x v="3"/>
    <s v="CHO-NUT-13000"/>
    <x v="2"/>
    <x v="7"/>
    <n v="2"/>
    <n v="4.9800000000000004"/>
    <n v="2"/>
    <n v="16"/>
    <x v="1"/>
    <s v="Lot's O' Nuts"/>
    <x v="1"/>
  </r>
  <r>
    <s v="US-2022-152611-CHO-TRI-54000"/>
    <d v="2022-02-20T00:00:00"/>
    <d v="2022-03-05T00:00:00"/>
    <x v="2"/>
    <n v="152611"/>
    <s v="United States"/>
    <x v="287"/>
    <x v="24"/>
    <n v="8861"/>
    <x v="0"/>
    <x v="1"/>
    <s v="CHO-TRI-54000"/>
    <x v="1"/>
    <x v="10"/>
    <n v="7"/>
    <n v="17.149999999999999"/>
    <n v="9.1"/>
    <n v="13"/>
    <x v="1"/>
    <s v="Wicked Choccy's"/>
    <x v="0"/>
  </r>
  <r>
    <s v="US-2022-169740-CHO-FUD-51000"/>
    <d v="2022-02-20T00:00:00"/>
    <d v="2022-03-07T00:00:00"/>
    <x v="0"/>
    <n v="169740"/>
    <s v="United States"/>
    <x v="288"/>
    <x v="13"/>
    <n v="71901"/>
    <x v="0"/>
    <x v="2"/>
    <s v="CHO-FUD-51000"/>
    <x v="4"/>
    <x v="25"/>
    <n v="1"/>
    <n v="2.4"/>
    <n v="1.2"/>
    <n v="15"/>
    <x v="1"/>
    <s v="Lot's O' Nuts"/>
    <x v="1"/>
  </r>
  <r>
    <s v="US-2022-129770-CHO-MIL-31000"/>
    <d v="2022-02-21T00:00:00"/>
    <d v="2022-03-05T00:00:00"/>
    <x v="2"/>
    <n v="129770"/>
    <s v="United States"/>
    <x v="289"/>
    <x v="33"/>
    <n v="88001"/>
    <x v="0"/>
    <x v="3"/>
    <s v="CHO-MIL-31000"/>
    <x v="0"/>
    <x v="8"/>
    <n v="4"/>
    <n v="8.44"/>
    <n v="4.5599999999999996"/>
    <n v="12"/>
    <x v="1"/>
    <s v="Wicked Choccy's"/>
    <x v="0"/>
  </r>
  <r>
    <s v="US-2022-162782-CHO-NUT-13000"/>
    <d v="2022-02-21T00:00:00"/>
    <d v="2022-03-09T00:00:00"/>
    <x v="0"/>
    <n v="162782"/>
    <s v="United States"/>
    <x v="37"/>
    <x v="38"/>
    <n v="21044"/>
    <x v="0"/>
    <x v="1"/>
    <s v="CHO-NUT-13000"/>
    <x v="2"/>
    <x v="7"/>
    <n v="2"/>
    <n v="4.9800000000000004"/>
    <n v="2"/>
    <n v="16"/>
    <x v="1"/>
    <s v="Lot's O' Nuts"/>
    <x v="1"/>
  </r>
  <r>
    <s v="US-2022-132374-CHO-NUT-13000"/>
    <d v="2022-02-22T00:00:00"/>
    <d v="2022-03-06T00:00:00"/>
    <x v="2"/>
    <n v="132374"/>
    <s v="United States"/>
    <x v="290"/>
    <x v="15"/>
    <n v="48310"/>
    <x v="0"/>
    <x v="0"/>
    <s v="CHO-NUT-13000"/>
    <x v="2"/>
    <x v="19"/>
    <n v="4"/>
    <n v="9.9600000000000009"/>
    <n v="4"/>
    <n v="12"/>
    <x v="1"/>
    <s v="Lot's O' Nuts"/>
    <x v="1"/>
  </r>
  <r>
    <s v="US-2022-132276-CHO-SCR-58000"/>
    <d v="2022-02-23T00:00:00"/>
    <d v="2022-03-10T00:00:00"/>
    <x v="0"/>
    <n v="132276"/>
    <s v="United States"/>
    <x v="26"/>
    <x v="21"/>
    <n v="10024"/>
    <x v="0"/>
    <x v="1"/>
    <s v="CHO-SCR-58000"/>
    <x v="3"/>
    <x v="14"/>
    <n v="6"/>
    <n v="15"/>
    <n v="6.6"/>
    <n v="15"/>
    <x v="1"/>
    <s v="Lot's O' Nuts"/>
    <x v="1"/>
  </r>
  <r>
    <s v="US-2022-132276-CHO-NUT-13000"/>
    <d v="2022-02-23T00:00:00"/>
    <d v="2022-03-10T00:00:00"/>
    <x v="0"/>
    <n v="132276"/>
    <s v="United States"/>
    <x v="26"/>
    <x v="21"/>
    <n v="10024"/>
    <x v="0"/>
    <x v="1"/>
    <s v="CHO-NUT-13000"/>
    <x v="2"/>
    <x v="7"/>
    <n v="2"/>
    <n v="4.9800000000000004"/>
    <n v="2"/>
    <n v="15"/>
    <x v="1"/>
    <s v="Lot's O' Nuts"/>
    <x v="1"/>
  </r>
  <r>
    <s v="US-2022-154900-CHO-MIL-31000"/>
    <d v="2022-02-25T00:00:00"/>
    <d v="2022-03-11T00:00:00"/>
    <x v="0"/>
    <n v="154900"/>
    <s v="United States"/>
    <x v="291"/>
    <x v="34"/>
    <n v="1453"/>
    <x v="0"/>
    <x v="1"/>
    <s v="CHO-MIL-31000"/>
    <x v="0"/>
    <x v="11"/>
    <n v="1"/>
    <n v="2.11"/>
    <n v="1.1399999999999999"/>
    <n v="14"/>
    <x v="1"/>
    <s v="Wicked Choccy's"/>
    <x v="0"/>
  </r>
  <r>
    <s v="US-2022-154900-CHO-FUD-51000"/>
    <d v="2022-02-25T00:00:00"/>
    <d v="2022-03-11T00:00:00"/>
    <x v="0"/>
    <n v="154900"/>
    <s v="United States"/>
    <x v="291"/>
    <x v="34"/>
    <n v="1453"/>
    <x v="0"/>
    <x v="1"/>
    <s v="CHO-FUD-51000"/>
    <x v="4"/>
    <x v="31"/>
    <n v="4"/>
    <n v="9.6"/>
    <n v="4.8"/>
    <n v="14"/>
    <x v="1"/>
    <s v="Lot's O' Nuts"/>
    <x v="1"/>
  </r>
  <r>
    <s v="US-2022-111325-CHO-MIL-31000"/>
    <d v="2022-02-27T00:00:00"/>
    <d v="2022-03-10T00:00:00"/>
    <x v="1"/>
    <n v="111325"/>
    <s v="United States"/>
    <x v="292"/>
    <x v="2"/>
    <n v="16602"/>
    <x v="0"/>
    <x v="1"/>
    <s v="CHO-MIL-31000"/>
    <x v="0"/>
    <x v="29"/>
    <n v="6"/>
    <n v="12.66"/>
    <n v="6.84"/>
    <n v="11"/>
    <x v="1"/>
    <s v="Wicked Choccy's"/>
    <x v="0"/>
  </r>
  <r>
    <s v="US-2022-104129-OTH-KAZ-38000"/>
    <d v="2022-02-27T00:00:00"/>
    <d v="2022-03-12T00:00:00"/>
    <x v="0"/>
    <n v="104129"/>
    <s v="United States"/>
    <x v="277"/>
    <x v="48"/>
    <n v="2908"/>
    <x v="1"/>
    <x v="1"/>
    <s v="OTH-KAZ-38000"/>
    <x v="6"/>
    <x v="38"/>
    <n v="7"/>
    <n v="1.75"/>
    <n v="21"/>
    <n v="13"/>
    <x v="1"/>
    <s v="The Other Factory"/>
    <x v="3"/>
  </r>
  <r>
    <s v="US-2022-104129-CHO-MIL-31000"/>
    <d v="2022-02-27T00:00:00"/>
    <d v="2022-03-12T00:00:00"/>
    <x v="0"/>
    <n v="104129"/>
    <s v="United States"/>
    <x v="277"/>
    <x v="48"/>
    <n v="2908"/>
    <x v="0"/>
    <x v="1"/>
    <s v="CHO-MIL-31000"/>
    <x v="0"/>
    <x v="0"/>
    <n v="2"/>
    <n v="4.22"/>
    <n v="2.2799999999999998"/>
    <n v="13"/>
    <x v="1"/>
    <s v="Wicked Choccy's"/>
    <x v="0"/>
  </r>
  <r>
    <s v="US-2022-138485-CHO-SCR-58000"/>
    <d v="2022-02-27T00:00:00"/>
    <d v="2022-03-11T00:00:00"/>
    <x v="2"/>
    <n v="138485"/>
    <s v="United States"/>
    <x v="31"/>
    <x v="23"/>
    <n v="98105"/>
    <x v="0"/>
    <x v="3"/>
    <s v="CHO-SCR-58000"/>
    <x v="3"/>
    <x v="6"/>
    <n v="9"/>
    <n v="22.5"/>
    <n v="9.9"/>
    <n v="12"/>
    <x v="1"/>
    <s v="Lot's O' Nuts"/>
    <x v="1"/>
  </r>
  <r>
    <s v="US-2022-145436-CHO-NUT-13000"/>
    <d v="2022-02-28T00:00:00"/>
    <d v="2022-03-14T00:00:00"/>
    <x v="0"/>
    <n v="145436"/>
    <s v="United States"/>
    <x v="37"/>
    <x v="14"/>
    <n v="38401"/>
    <x v="0"/>
    <x v="2"/>
    <s v="CHO-NUT-13000"/>
    <x v="2"/>
    <x v="33"/>
    <n v="8"/>
    <n v="19.920000000000002"/>
    <n v="8"/>
    <n v="14"/>
    <x v="1"/>
    <s v="Lot's O' Nuts"/>
    <x v="1"/>
  </r>
  <r>
    <s v="US-2022-145436-CHO-TRI-54000"/>
    <d v="2022-02-28T00:00:00"/>
    <d v="2022-03-14T00:00:00"/>
    <x v="0"/>
    <n v="145436"/>
    <s v="United States"/>
    <x v="37"/>
    <x v="14"/>
    <n v="38401"/>
    <x v="0"/>
    <x v="2"/>
    <s v="CHO-TRI-54000"/>
    <x v="1"/>
    <x v="1"/>
    <n v="2"/>
    <n v="4.9000000000000004"/>
    <n v="2.6"/>
    <n v="14"/>
    <x v="1"/>
    <s v="Wicked Choccy's"/>
    <x v="0"/>
  </r>
  <r>
    <s v="US-2022-133585-CHO-FUD-51000"/>
    <d v="2022-03-01T00:00:00"/>
    <d v="2022-03-14T00:00:00"/>
    <x v="1"/>
    <n v="133585"/>
    <s v="United States"/>
    <x v="0"/>
    <x v="0"/>
    <n v="77070"/>
    <x v="0"/>
    <x v="0"/>
    <s v="CHO-FUD-51000"/>
    <x v="4"/>
    <x v="14"/>
    <n v="6"/>
    <n v="14.4"/>
    <n v="7.2"/>
    <n v="13"/>
    <x v="1"/>
    <s v="Lot's O' Nuts"/>
    <x v="1"/>
  </r>
  <r>
    <s v="US-2022-133585-CHO-MIL-31000"/>
    <d v="2022-03-01T00:00:00"/>
    <d v="2022-03-14T00:00:00"/>
    <x v="1"/>
    <n v="133585"/>
    <s v="United States"/>
    <x v="0"/>
    <x v="0"/>
    <n v="77070"/>
    <x v="0"/>
    <x v="0"/>
    <s v="CHO-MIL-31000"/>
    <x v="0"/>
    <x v="0"/>
    <n v="2"/>
    <n v="4.22"/>
    <n v="2.2799999999999998"/>
    <n v="13"/>
    <x v="1"/>
    <s v="Wicked Choccy's"/>
    <x v="0"/>
  </r>
  <r>
    <s v="US-2022-102316-CHO-TRI-54000"/>
    <d v="2022-03-01T00:00:00"/>
    <d v="2022-03-13T00:00:00"/>
    <x v="2"/>
    <n v="102316"/>
    <s v="United States"/>
    <x v="4"/>
    <x v="4"/>
    <n v="90045"/>
    <x v="0"/>
    <x v="3"/>
    <s v="CHO-TRI-54000"/>
    <x v="1"/>
    <x v="4"/>
    <n v="3"/>
    <n v="7.35"/>
    <n v="3.9"/>
    <n v="12"/>
    <x v="1"/>
    <s v="Wicked Choccy's"/>
    <x v="0"/>
  </r>
  <r>
    <s v="US-2022-102316-CHO-SCR-58000"/>
    <d v="2022-03-01T00:00:00"/>
    <d v="2022-03-13T00:00:00"/>
    <x v="2"/>
    <n v="102316"/>
    <s v="United States"/>
    <x v="4"/>
    <x v="4"/>
    <n v="90045"/>
    <x v="0"/>
    <x v="3"/>
    <s v="CHO-SCR-58000"/>
    <x v="3"/>
    <x v="9"/>
    <n v="2"/>
    <n v="5"/>
    <n v="2.2000000000000002"/>
    <n v="12"/>
    <x v="1"/>
    <s v="Lot's O' Nuts"/>
    <x v="1"/>
  </r>
  <r>
    <s v="US-2022-133494-CHO-NUT-13000"/>
    <d v="2022-03-01T00:00:00"/>
    <d v="2022-03-15T00:00:00"/>
    <x v="0"/>
    <n v="133494"/>
    <s v="United States"/>
    <x v="2"/>
    <x v="2"/>
    <n v="19120"/>
    <x v="0"/>
    <x v="1"/>
    <s v="CHO-NUT-13000"/>
    <x v="2"/>
    <x v="7"/>
    <n v="2"/>
    <n v="4.9800000000000004"/>
    <n v="2"/>
    <n v="14"/>
    <x v="1"/>
    <s v="Lot's O' Nuts"/>
    <x v="1"/>
  </r>
  <r>
    <s v="US-2022-153325-CHO-NUT-13000"/>
    <d v="2022-03-01T00:00:00"/>
    <d v="2022-03-12T00:00:00"/>
    <x v="2"/>
    <n v="153325"/>
    <s v="United States"/>
    <x v="186"/>
    <x v="3"/>
    <n v="31204"/>
    <x v="0"/>
    <x v="2"/>
    <s v="CHO-NUT-13000"/>
    <x v="2"/>
    <x v="19"/>
    <n v="4"/>
    <n v="9.9600000000000009"/>
    <n v="4"/>
    <n v="11"/>
    <x v="1"/>
    <s v="Lot's O' Nuts"/>
    <x v="1"/>
  </r>
  <r>
    <s v="US-2022-104052-CHO-FUD-51000"/>
    <d v="2022-03-01T00:00:00"/>
    <d v="2022-03-12T00:00:00"/>
    <x v="1"/>
    <n v="104052"/>
    <s v="United States"/>
    <x v="293"/>
    <x v="0"/>
    <n v="75019"/>
    <x v="0"/>
    <x v="0"/>
    <s v="CHO-FUD-51000"/>
    <x v="4"/>
    <x v="31"/>
    <n v="4"/>
    <n v="9.6"/>
    <n v="4.8"/>
    <n v="11"/>
    <x v="1"/>
    <s v="Lot's O' Nuts"/>
    <x v="1"/>
  </r>
  <r>
    <s v="US-2022-110457-CHO-SCR-58000"/>
    <d v="2022-03-02T00:00:00"/>
    <d v="2022-03-16T00:00:00"/>
    <x v="0"/>
    <n v="110457"/>
    <s v="United States"/>
    <x v="31"/>
    <x v="23"/>
    <n v="98103"/>
    <x v="0"/>
    <x v="3"/>
    <s v="CHO-SCR-58000"/>
    <x v="3"/>
    <x v="3"/>
    <n v="3"/>
    <n v="7.5"/>
    <n v="3.3"/>
    <n v="14"/>
    <x v="1"/>
    <s v="Lot's O' Nuts"/>
    <x v="1"/>
  </r>
  <r>
    <s v="US-2022-105970-CHO-NUT-13000"/>
    <d v="2022-03-02T00:00:00"/>
    <d v="2022-03-17T00:00:00"/>
    <x v="0"/>
    <n v="105970"/>
    <s v="United States"/>
    <x v="43"/>
    <x v="19"/>
    <n v="47374"/>
    <x v="0"/>
    <x v="0"/>
    <s v="CHO-NUT-13000"/>
    <x v="2"/>
    <x v="22"/>
    <n v="1"/>
    <n v="2.4900000000000002"/>
    <n v="1"/>
    <n v="15"/>
    <x v="1"/>
    <s v="Lot's O' Nuts"/>
    <x v="1"/>
  </r>
  <r>
    <s v="US-2022-105970-OTH-KAZ-38000"/>
    <d v="2022-03-02T00:00:00"/>
    <d v="2022-03-17T00:00:00"/>
    <x v="0"/>
    <n v="105970"/>
    <s v="United States"/>
    <x v="43"/>
    <x v="19"/>
    <n v="47374"/>
    <x v="1"/>
    <x v="0"/>
    <s v="OTH-KAZ-38000"/>
    <x v="6"/>
    <x v="29"/>
    <n v="6"/>
    <n v="1.5"/>
    <n v="18"/>
    <n v="15"/>
    <x v="1"/>
    <s v="The Other Factory"/>
    <x v="3"/>
  </r>
  <r>
    <s v="US-2022-125185-CHO-SCR-58000"/>
    <d v="2022-03-05T00:00:00"/>
    <d v="2022-03-17T00:00:00"/>
    <x v="2"/>
    <n v="125185"/>
    <s v="United States"/>
    <x v="294"/>
    <x v="2"/>
    <n v="18018"/>
    <x v="0"/>
    <x v="1"/>
    <s v="CHO-SCR-58000"/>
    <x v="3"/>
    <x v="9"/>
    <n v="2"/>
    <n v="5"/>
    <n v="2.2000000000000002"/>
    <n v="12"/>
    <x v="1"/>
    <s v="Lot's O' Nuts"/>
    <x v="1"/>
  </r>
  <r>
    <s v="US-2022-125185-CHO-FUD-51000"/>
    <d v="2022-03-05T00:00:00"/>
    <d v="2022-03-17T00:00:00"/>
    <x v="2"/>
    <n v="125185"/>
    <s v="United States"/>
    <x v="294"/>
    <x v="2"/>
    <n v="18018"/>
    <x v="0"/>
    <x v="1"/>
    <s v="CHO-FUD-51000"/>
    <x v="4"/>
    <x v="9"/>
    <n v="2"/>
    <n v="4.8"/>
    <n v="2.4"/>
    <n v="12"/>
    <x v="1"/>
    <s v="Lot's O' Nuts"/>
    <x v="1"/>
  </r>
  <r>
    <s v="US-2022-151785-CHO-MIL-31000"/>
    <d v="2022-03-05T00:00:00"/>
    <d v="2022-03-20T00:00:00"/>
    <x v="0"/>
    <n v="151785"/>
    <s v="United States"/>
    <x v="40"/>
    <x v="1"/>
    <n v="60623"/>
    <x v="0"/>
    <x v="0"/>
    <s v="CHO-MIL-31000"/>
    <x v="0"/>
    <x v="29"/>
    <n v="6"/>
    <n v="12.66"/>
    <n v="6.84"/>
    <n v="15"/>
    <x v="1"/>
    <s v="Wicked Choccy's"/>
    <x v="0"/>
  </r>
  <r>
    <s v="US-2022-109001-CHO-NUT-13000"/>
    <d v="2022-03-05T00:00:00"/>
    <d v="2022-03-19T00:00:00"/>
    <x v="0"/>
    <n v="109001"/>
    <s v="United States"/>
    <x v="2"/>
    <x v="2"/>
    <n v="19120"/>
    <x v="0"/>
    <x v="1"/>
    <s v="CHO-NUT-13000"/>
    <x v="2"/>
    <x v="2"/>
    <n v="3"/>
    <n v="7.47"/>
    <n v="3"/>
    <n v="14"/>
    <x v="1"/>
    <s v="Lot's O' Nuts"/>
    <x v="1"/>
  </r>
  <r>
    <s v="US-2022-109001-CHO-MIL-31000"/>
    <d v="2022-03-05T00:00:00"/>
    <d v="2022-03-19T00:00:00"/>
    <x v="0"/>
    <n v="109001"/>
    <s v="United States"/>
    <x v="2"/>
    <x v="2"/>
    <n v="19120"/>
    <x v="0"/>
    <x v="1"/>
    <s v="CHO-MIL-31000"/>
    <x v="0"/>
    <x v="11"/>
    <n v="1"/>
    <n v="2.11"/>
    <n v="1.1399999999999999"/>
    <n v="14"/>
    <x v="1"/>
    <s v="Wicked Choccy's"/>
    <x v="0"/>
  </r>
  <r>
    <s v="US-2022-109512-CHO-TRI-54000"/>
    <d v="2022-03-05T00:00:00"/>
    <d v="2022-03-15T00:00:00"/>
    <x v="3"/>
    <n v="109512"/>
    <s v="United States"/>
    <x v="26"/>
    <x v="21"/>
    <n v="10011"/>
    <x v="0"/>
    <x v="1"/>
    <s v="CHO-TRI-54000"/>
    <x v="1"/>
    <x v="10"/>
    <n v="7"/>
    <n v="17.149999999999999"/>
    <n v="9.1"/>
    <n v="10"/>
    <x v="1"/>
    <s v="Wicked Choccy's"/>
    <x v="0"/>
  </r>
  <r>
    <s v="US-2022-109512-CHO-SCR-58000"/>
    <d v="2022-03-05T00:00:00"/>
    <d v="2022-03-15T00:00:00"/>
    <x v="3"/>
    <n v="109512"/>
    <s v="United States"/>
    <x v="26"/>
    <x v="21"/>
    <n v="10011"/>
    <x v="0"/>
    <x v="1"/>
    <s v="CHO-SCR-58000"/>
    <x v="3"/>
    <x v="3"/>
    <n v="3"/>
    <n v="7.5"/>
    <n v="3.3"/>
    <n v="10"/>
    <x v="1"/>
    <s v="Lot's O' Nuts"/>
    <x v="1"/>
  </r>
  <r>
    <s v="US-2022-140221-CHO-NUT-13000"/>
    <d v="2022-03-05T00:00:00"/>
    <d v="2022-03-19T00:00:00"/>
    <x v="2"/>
    <n v="140221"/>
    <s v="United States"/>
    <x v="40"/>
    <x v="1"/>
    <n v="60653"/>
    <x v="0"/>
    <x v="0"/>
    <s v="CHO-NUT-13000"/>
    <x v="2"/>
    <x v="7"/>
    <n v="2"/>
    <n v="4.9800000000000004"/>
    <n v="2"/>
    <n v="14"/>
    <x v="1"/>
    <s v="Lot's O' Nuts"/>
    <x v="1"/>
  </r>
  <r>
    <s v="US-2022-140221-CHO-TRI-54000"/>
    <d v="2022-03-05T00:00:00"/>
    <d v="2022-03-19T00:00:00"/>
    <x v="2"/>
    <n v="140221"/>
    <s v="United States"/>
    <x v="40"/>
    <x v="1"/>
    <n v="60653"/>
    <x v="0"/>
    <x v="0"/>
    <s v="CHO-TRI-54000"/>
    <x v="1"/>
    <x v="1"/>
    <n v="2"/>
    <n v="4.9000000000000004"/>
    <n v="2.6"/>
    <n v="14"/>
    <x v="1"/>
    <s v="Wicked Choccy's"/>
    <x v="0"/>
  </r>
  <r>
    <s v="US-2022-140221-CHO-FUD-51000"/>
    <d v="2022-03-05T00:00:00"/>
    <d v="2022-03-19T00:00:00"/>
    <x v="2"/>
    <n v="140221"/>
    <s v="United States"/>
    <x v="40"/>
    <x v="1"/>
    <n v="60653"/>
    <x v="0"/>
    <x v="0"/>
    <s v="CHO-FUD-51000"/>
    <x v="4"/>
    <x v="9"/>
    <n v="2"/>
    <n v="4.8"/>
    <n v="2.4"/>
    <n v="14"/>
    <x v="1"/>
    <s v="Lot's O' Nuts"/>
    <x v="1"/>
  </r>
  <r>
    <s v="US-2022-120320-CHO-MIL-31000"/>
    <d v="2022-03-05T00:00:00"/>
    <d v="2022-03-19T00:00:00"/>
    <x v="0"/>
    <n v="120320"/>
    <s v="United States"/>
    <x v="0"/>
    <x v="0"/>
    <n v="77036"/>
    <x v="0"/>
    <x v="0"/>
    <s v="CHO-MIL-31000"/>
    <x v="0"/>
    <x v="0"/>
    <n v="2"/>
    <n v="4.22"/>
    <n v="2.2799999999999998"/>
    <n v="14"/>
    <x v="1"/>
    <s v="Wicked Choccy's"/>
    <x v="0"/>
  </r>
  <r>
    <s v="US-2022-153108-CHO-FUD-51000"/>
    <d v="2022-03-05T00:00:00"/>
    <d v="2022-03-19T00:00:00"/>
    <x v="0"/>
    <n v="153108"/>
    <s v="United States"/>
    <x v="295"/>
    <x v="19"/>
    <n v="47362"/>
    <x v="0"/>
    <x v="0"/>
    <s v="CHO-FUD-51000"/>
    <x v="4"/>
    <x v="26"/>
    <n v="7"/>
    <n v="16.8"/>
    <n v="8.4"/>
    <n v="14"/>
    <x v="1"/>
    <s v="Lot's O' Nuts"/>
    <x v="1"/>
  </r>
  <r>
    <s v="US-2022-153108-CHO-TRI-54000"/>
    <d v="2022-03-05T00:00:00"/>
    <d v="2022-03-19T00:00:00"/>
    <x v="0"/>
    <n v="153108"/>
    <s v="United States"/>
    <x v="295"/>
    <x v="19"/>
    <n v="47362"/>
    <x v="0"/>
    <x v="0"/>
    <s v="CHO-TRI-54000"/>
    <x v="1"/>
    <x v="1"/>
    <n v="2"/>
    <n v="4.9000000000000004"/>
    <n v="2.6"/>
    <n v="14"/>
    <x v="1"/>
    <s v="Wicked Choccy's"/>
    <x v="0"/>
  </r>
  <r>
    <s v="US-2022-142944-CHO-FUD-51000"/>
    <d v="2022-03-06T00:00:00"/>
    <d v="2022-03-21T00:00:00"/>
    <x v="0"/>
    <n v="142944"/>
    <s v="United States"/>
    <x v="10"/>
    <x v="4"/>
    <n v="94122"/>
    <x v="0"/>
    <x v="3"/>
    <s v="CHO-FUD-51000"/>
    <x v="4"/>
    <x v="26"/>
    <n v="7"/>
    <n v="16.8"/>
    <n v="8.4"/>
    <n v="15"/>
    <x v="1"/>
    <s v="Lot's O' Nuts"/>
    <x v="1"/>
  </r>
  <r>
    <s v="US-2022-142944-CHO-NUT-13000"/>
    <d v="2022-03-06T00:00:00"/>
    <d v="2022-03-21T00:00:00"/>
    <x v="0"/>
    <n v="142944"/>
    <s v="United States"/>
    <x v="10"/>
    <x v="4"/>
    <n v="94122"/>
    <x v="0"/>
    <x v="3"/>
    <s v="CHO-NUT-13000"/>
    <x v="2"/>
    <x v="7"/>
    <n v="2"/>
    <n v="4.9800000000000004"/>
    <n v="2"/>
    <n v="15"/>
    <x v="1"/>
    <s v="Lot's O' Nuts"/>
    <x v="1"/>
  </r>
  <r>
    <s v="US-2022-146255-CHO-MIL-31000"/>
    <d v="2022-03-07T00:00:00"/>
    <d v="2022-03-20T00:00:00"/>
    <x v="1"/>
    <n v="146255"/>
    <s v="United States"/>
    <x v="12"/>
    <x v="7"/>
    <n v="19711"/>
    <x v="0"/>
    <x v="1"/>
    <s v="CHO-MIL-31000"/>
    <x v="0"/>
    <x v="0"/>
    <n v="2"/>
    <n v="4.22"/>
    <n v="2.2799999999999998"/>
    <n v="13"/>
    <x v="1"/>
    <s v="Wicked Choccy's"/>
    <x v="0"/>
  </r>
  <r>
    <s v="US-2022-146255-CHO-SCR-58000"/>
    <d v="2022-03-07T00:00:00"/>
    <d v="2022-03-20T00:00:00"/>
    <x v="1"/>
    <n v="146255"/>
    <s v="United States"/>
    <x v="12"/>
    <x v="7"/>
    <n v="19711"/>
    <x v="0"/>
    <x v="1"/>
    <s v="CHO-SCR-58000"/>
    <x v="3"/>
    <x v="3"/>
    <n v="3"/>
    <n v="7.5"/>
    <n v="3.3"/>
    <n v="13"/>
    <x v="1"/>
    <s v="Lot's O' Nuts"/>
    <x v="1"/>
  </r>
  <r>
    <s v="US-2022-160213-CHO-NUT-13000"/>
    <d v="2022-03-08T00:00:00"/>
    <d v="2022-03-23T00:00:00"/>
    <x v="0"/>
    <n v="160213"/>
    <s v="United States"/>
    <x v="78"/>
    <x v="21"/>
    <n v="11561"/>
    <x v="0"/>
    <x v="1"/>
    <s v="CHO-NUT-13000"/>
    <x v="2"/>
    <x v="2"/>
    <n v="3"/>
    <n v="7.47"/>
    <n v="3"/>
    <n v="15"/>
    <x v="1"/>
    <s v="Lot's O' Nuts"/>
    <x v="1"/>
  </r>
  <r>
    <s v="US-2022-105627-CHO-SCR-58000"/>
    <d v="2022-03-08T00:00:00"/>
    <d v="2022-03-22T00:00:00"/>
    <x v="0"/>
    <n v="105627"/>
    <s v="United States"/>
    <x v="286"/>
    <x v="22"/>
    <n v="53142"/>
    <x v="0"/>
    <x v="0"/>
    <s v="CHO-SCR-58000"/>
    <x v="3"/>
    <x v="3"/>
    <n v="3"/>
    <n v="7.5"/>
    <n v="3.3"/>
    <n v="14"/>
    <x v="1"/>
    <s v="Lot's O' Nuts"/>
    <x v="1"/>
  </r>
  <r>
    <s v="US-2022-105627-CHO-MIL-31000"/>
    <d v="2022-03-08T00:00:00"/>
    <d v="2022-03-22T00:00:00"/>
    <x v="0"/>
    <n v="105627"/>
    <s v="United States"/>
    <x v="286"/>
    <x v="22"/>
    <n v="53142"/>
    <x v="0"/>
    <x v="0"/>
    <s v="CHO-MIL-31000"/>
    <x v="0"/>
    <x v="38"/>
    <n v="7"/>
    <n v="14.77"/>
    <n v="7.98"/>
    <n v="14"/>
    <x v="1"/>
    <s v="Wicked Choccy's"/>
    <x v="0"/>
  </r>
  <r>
    <s v="US-2022-105627-CHO-FUD-51000"/>
    <d v="2022-03-08T00:00:00"/>
    <d v="2022-03-22T00:00:00"/>
    <x v="0"/>
    <n v="105627"/>
    <s v="United States"/>
    <x v="286"/>
    <x v="22"/>
    <n v="53142"/>
    <x v="0"/>
    <x v="0"/>
    <s v="CHO-FUD-51000"/>
    <x v="4"/>
    <x v="14"/>
    <n v="6"/>
    <n v="14.4"/>
    <n v="7.2"/>
    <n v="14"/>
    <x v="1"/>
    <s v="Lot's O' Nuts"/>
    <x v="1"/>
  </r>
  <r>
    <s v="US-2022-107741-CHO-MIL-31000"/>
    <d v="2022-03-08T00:00:00"/>
    <d v="2022-03-20T00:00:00"/>
    <x v="1"/>
    <n v="107741"/>
    <s v="United States"/>
    <x v="143"/>
    <x v="27"/>
    <n v="81001"/>
    <x v="0"/>
    <x v="3"/>
    <s v="CHO-MIL-31000"/>
    <x v="0"/>
    <x v="11"/>
    <n v="1"/>
    <n v="2.11"/>
    <n v="1.1399999999999999"/>
    <n v="12"/>
    <x v="1"/>
    <s v="Wicked Choccy's"/>
    <x v="0"/>
  </r>
  <r>
    <s v="US-2022-132136-CHO-MIL-31000"/>
    <d v="2022-03-08T00:00:00"/>
    <d v="2022-03-22T00:00:00"/>
    <x v="0"/>
    <n v="132136"/>
    <s v="United States"/>
    <x v="40"/>
    <x v="1"/>
    <n v="60623"/>
    <x v="0"/>
    <x v="0"/>
    <s v="CHO-MIL-31000"/>
    <x v="0"/>
    <x v="5"/>
    <n v="3"/>
    <n v="6.33"/>
    <n v="3.42"/>
    <n v="14"/>
    <x v="1"/>
    <s v="Wicked Choccy's"/>
    <x v="0"/>
  </r>
  <r>
    <s v="US-2022-123155-CHO-FUD-51000"/>
    <d v="2022-03-09T00:00:00"/>
    <d v="2022-03-22T00:00:00"/>
    <x v="1"/>
    <n v="123155"/>
    <s v="United States"/>
    <x v="109"/>
    <x v="0"/>
    <n v="78207"/>
    <x v="0"/>
    <x v="0"/>
    <s v="CHO-FUD-51000"/>
    <x v="4"/>
    <x v="17"/>
    <n v="5"/>
    <n v="12"/>
    <n v="6"/>
    <n v="13"/>
    <x v="1"/>
    <s v="Lot's O' Nuts"/>
    <x v="1"/>
  </r>
  <r>
    <s v="US-2022-123155-CHO-TRI-54000"/>
    <d v="2022-03-09T00:00:00"/>
    <d v="2022-03-22T00:00:00"/>
    <x v="1"/>
    <n v="123155"/>
    <s v="United States"/>
    <x v="109"/>
    <x v="0"/>
    <n v="78207"/>
    <x v="0"/>
    <x v="0"/>
    <s v="CHO-TRI-54000"/>
    <x v="1"/>
    <x v="4"/>
    <n v="3"/>
    <n v="7.35"/>
    <n v="3.9"/>
    <n v="13"/>
    <x v="1"/>
    <s v="Wicked Choccy's"/>
    <x v="0"/>
  </r>
  <r>
    <s v="US-2022-110345-CHO-SCR-58000"/>
    <d v="2022-03-09T00:00:00"/>
    <d v="2022-03-21T00:00:00"/>
    <x v="2"/>
    <n v="110345"/>
    <s v="United States"/>
    <x v="62"/>
    <x v="26"/>
    <n v="27604"/>
    <x v="0"/>
    <x v="2"/>
    <s v="CHO-SCR-58000"/>
    <x v="3"/>
    <x v="9"/>
    <n v="2"/>
    <n v="5"/>
    <n v="2.2000000000000002"/>
    <n v="12"/>
    <x v="1"/>
    <s v="Lot's O' Nuts"/>
    <x v="1"/>
  </r>
  <r>
    <s v="US-2022-118906-CHO-MIL-31000"/>
    <d v="2022-03-10T00:00:00"/>
    <d v="2022-03-20T00:00:00"/>
    <x v="3"/>
    <n v="118906"/>
    <s v="United States"/>
    <x v="259"/>
    <x v="38"/>
    <n v="20735"/>
    <x v="0"/>
    <x v="1"/>
    <s v="CHO-MIL-31000"/>
    <x v="0"/>
    <x v="29"/>
    <n v="6"/>
    <n v="12.66"/>
    <n v="6.84"/>
    <n v="10"/>
    <x v="1"/>
    <s v="Wicked Choccy's"/>
    <x v="0"/>
  </r>
  <r>
    <s v="US-2022-146829-CHO-FUD-51000"/>
    <d v="2022-03-10T00:00:00"/>
    <d v="2022-03-20T00:00:00"/>
    <x v="3"/>
    <n v="146829"/>
    <s v="United States"/>
    <x v="0"/>
    <x v="0"/>
    <n v="77041"/>
    <x v="0"/>
    <x v="0"/>
    <s v="CHO-FUD-51000"/>
    <x v="4"/>
    <x v="9"/>
    <n v="2"/>
    <n v="4.8"/>
    <n v="2.4"/>
    <n v="10"/>
    <x v="1"/>
    <s v="Lot's O' Nuts"/>
    <x v="1"/>
  </r>
  <r>
    <s v="US-2022-128083-CHO-MIL-31000"/>
    <d v="2022-03-12T00:00:00"/>
    <d v="2022-03-27T00:00:00"/>
    <x v="0"/>
    <n v="128083"/>
    <s v="United States"/>
    <x v="296"/>
    <x v="17"/>
    <n v="33317"/>
    <x v="0"/>
    <x v="2"/>
    <s v="CHO-MIL-31000"/>
    <x v="0"/>
    <x v="5"/>
    <n v="3"/>
    <n v="6.33"/>
    <n v="3.42"/>
    <n v="15"/>
    <x v="1"/>
    <s v="Wicked Choccy's"/>
    <x v="0"/>
  </r>
  <r>
    <s v="US-2022-128083-CHO-SCR-58000"/>
    <d v="2022-03-12T00:00:00"/>
    <d v="2022-03-27T00:00:00"/>
    <x v="0"/>
    <n v="128083"/>
    <s v="United States"/>
    <x v="296"/>
    <x v="17"/>
    <n v="33317"/>
    <x v="0"/>
    <x v="2"/>
    <s v="CHO-SCR-58000"/>
    <x v="3"/>
    <x v="3"/>
    <n v="3"/>
    <n v="7.5"/>
    <n v="3.3"/>
    <n v="15"/>
    <x v="1"/>
    <s v="Lot's O' Nuts"/>
    <x v="1"/>
  </r>
  <r>
    <s v="US-2022-148705-CHO-MIL-31000"/>
    <d v="2022-03-12T00:00:00"/>
    <d v="2022-03-28T00:00:00"/>
    <x v="0"/>
    <n v="148705"/>
    <s v="United States"/>
    <x v="165"/>
    <x v="26"/>
    <n v="28205"/>
    <x v="0"/>
    <x v="2"/>
    <s v="CHO-MIL-31000"/>
    <x v="0"/>
    <x v="0"/>
    <n v="2"/>
    <n v="4.22"/>
    <n v="2.2799999999999998"/>
    <n v="16"/>
    <x v="1"/>
    <s v="Wicked Choccy's"/>
    <x v="0"/>
  </r>
  <r>
    <s v="US-2022-114237-CHO-TRI-54000"/>
    <d v="2022-03-13T00:00:00"/>
    <d v="2022-03-25T00:00:00"/>
    <x v="1"/>
    <n v="114237"/>
    <s v="United States"/>
    <x v="31"/>
    <x v="23"/>
    <n v="98103"/>
    <x v="0"/>
    <x v="3"/>
    <s v="CHO-TRI-54000"/>
    <x v="1"/>
    <x v="1"/>
    <n v="2"/>
    <n v="4.9000000000000004"/>
    <n v="2.6"/>
    <n v="12"/>
    <x v="1"/>
    <s v="Wicked Choccy's"/>
    <x v="0"/>
  </r>
  <r>
    <s v="US-2022-139675-CHO-SCR-58000"/>
    <d v="2022-03-13T00:00:00"/>
    <d v="2022-03-28T00:00:00"/>
    <x v="2"/>
    <n v="139675"/>
    <s v="United States"/>
    <x v="297"/>
    <x v="4"/>
    <n v="95928"/>
    <x v="0"/>
    <x v="3"/>
    <s v="CHO-SCR-58000"/>
    <x v="3"/>
    <x v="31"/>
    <n v="4"/>
    <n v="10"/>
    <n v="4.4000000000000004"/>
    <n v="15"/>
    <x v="1"/>
    <s v="Lot's O' Nuts"/>
    <x v="1"/>
  </r>
  <r>
    <s v="US-2022-139675-CHO-MIL-31000"/>
    <d v="2022-03-13T00:00:00"/>
    <d v="2022-03-28T00:00:00"/>
    <x v="2"/>
    <n v="139675"/>
    <s v="United States"/>
    <x v="297"/>
    <x v="4"/>
    <n v="95928"/>
    <x v="0"/>
    <x v="3"/>
    <s v="CHO-MIL-31000"/>
    <x v="0"/>
    <x v="35"/>
    <n v="8"/>
    <n v="16.88"/>
    <n v="9.1199999999999992"/>
    <n v="15"/>
    <x v="1"/>
    <s v="Wicked Choccy's"/>
    <x v="0"/>
  </r>
  <r>
    <s v="CA-2022-139675-CHO-SCR-58000"/>
    <d v="2022-03-13T00:00:00"/>
    <d v="2022-03-28T00:00:00"/>
    <x v="2"/>
    <n v="139675"/>
    <s v="Canada"/>
    <x v="57"/>
    <x v="28"/>
    <s v="T2C"/>
    <x v="0"/>
    <x v="3"/>
    <s v="CHO-SCR-58000"/>
    <x v="3"/>
    <x v="31"/>
    <n v="4"/>
    <n v="10"/>
    <n v="4.4000000000000004"/>
    <n v="15"/>
    <x v="1"/>
    <s v="Lot's O' Nuts"/>
    <x v="1"/>
  </r>
  <r>
    <s v="CA-2022-139675-CHO-MIL-31000"/>
    <d v="2022-03-13T00:00:00"/>
    <d v="2022-03-28T00:00:00"/>
    <x v="2"/>
    <n v="139675"/>
    <s v="Canada"/>
    <x v="57"/>
    <x v="28"/>
    <s v="T2C"/>
    <x v="0"/>
    <x v="3"/>
    <s v="CHO-MIL-31000"/>
    <x v="0"/>
    <x v="35"/>
    <n v="8"/>
    <n v="16.88"/>
    <n v="9.1199999999999992"/>
    <n v="15"/>
    <x v="1"/>
    <s v="Wicked Choccy's"/>
    <x v="0"/>
  </r>
  <r>
    <s v="US-2022-167479-CHO-FUD-51000"/>
    <d v="2022-03-14T00:00:00"/>
    <d v="2022-03-29T00:00:00"/>
    <x v="0"/>
    <n v="167479"/>
    <s v="United States"/>
    <x v="56"/>
    <x v="4"/>
    <n v="95661"/>
    <x v="0"/>
    <x v="3"/>
    <s v="CHO-FUD-51000"/>
    <x v="4"/>
    <x v="3"/>
    <n v="3"/>
    <n v="7.2"/>
    <n v="3.6"/>
    <n v="15"/>
    <x v="1"/>
    <s v="Lot's O' Nuts"/>
    <x v="1"/>
  </r>
  <r>
    <s v="US-2022-163587-CHO-NUT-13000"/>
    <d v="2022-03-14T00:00:00"/>
    <d v="2022-03-28T00:00:00"/>
    <x v="0"/>
    <n v="163587"/>
    <s v="United States"/>
    <x v="9"/>
    <x v="41"/>
    <n v="3820"/>
    <x v="0"/>
    <x v="1"/>
    <s v="CHO-NUT-13000"/>
    <x v="2"/>
    <x v="2"/>
    <n v="3"/>
    <n v="7.47"/>
    <n v="3"/>
    <n v="14"/>
    <x v="1"/>
    <s v="Lot's O' Nuts"/>
    <x v="1"/>
  </r>
  <r>
    <s v="US-2022-163587-CHO-TRI-54000"/>
    <d v="2022-03-14T00:00:00"/>
    <d v="2022-03-28T00:00:00"/>
    <x v="0"/>
    <n v="163587"/>
    <s v="United States"/>
    <x v="9"/>
    <x v="41"/>
    <n v="3820"/>
    <x v="0"/>
    <x v="1"/>
    <s v="CHO-TRI-54000"/>
    <x v="1"/>
    <x v="24"/>
    <n v="4"/>
    <n v="9.8000000000000007"/>
    <n v="5.2"/>
    <n v="14"/>
    <x v="1"/>
    <s v="Wicked Choccy's"/>
    <x v="0"/>
  </r>
  <r>
    <s v="US-2022-155124-CHO-MIL-31000"/>
    <d v="2022-03-15T00:00:00"/>
    <d v="2022-03-31T00:00:00"/>
    <x v="0"/>
    <n v="155124"/>
    <s v="United States"/>
    <x v="298"/>
    <x v="29"/>
    <n v="84043"/>
    <x v="0"/>
    <x v="3"/>
    <s v="CHO-MIL-31000"/>
    <x v="0"/>
    <x v="5"/>
    <n v="3"/>
    <n v="6.33"/>
    <n v="3.42"/>
    <n v="16"/>
    <x v="1"/>
    <s v="Wicked Choccy's"/>
    <x v="0"/>
  </r>
  <r>
    <s v="US-2022-145352-CHO-TRI-54000"/>
    <d v="2022-03-16T00:00:00"/>
    <d v="2022-04-01T00:00:00"/>
    <x v="0"/>
    <n v="145352"/>
    <s v="United States"/>
    <x v="163"/>
    <x v="3"/>
    <n v="30318"/>
    <x v="0"/>
    <x v="2"/>
    <s v="CHO-TRI-54000"/>
    <x v="1"/>
    <x v="28"/>
    <n v="1"/>
    <n v="2.4500000000000002"/>
    <n v="1.3"/>
    <n v="16"/>
    <x v="1"/>
    <s v="Wicked Choccy's"/>
    <x v="0"/>
  </r>
  <r>
    <s v="US-2022-145352-CHO-NUT-13000"/>
    <d v="2022-03-16T00:00:00"/>
    <d v="2022-04-01T00:00:00"/>
    <x v="0"/>
    <n v="145352"/>
    <s v="United States"/>
    <x v="163"/>
    <x v="3"/>
    <n v="30318"/>
    <x v="0"/>
    <x v="2"/>
    <s v="CHO-NUT-13000"/>
    <x v="2"/>
    <x v="13"/>
    <n v="5"/>
    <n v="12.45"/>
    <n v="5"/>
    <n v="16"/>
    <x v="1"/>
    <s v="Lot's O' Nuts"/>
    <x v="1"/>
  </r>
  <r>
    <s v="US-2022-112116-CHO-FUD-51000"/>
    <d v="2022-03-16T00:00:00"/>
    <d v="2022-03-28T00:00:00"/>
    <x v="2"/>
    <n v="112116"/>
    <s v="United States"/>
    <x v="31"/>
    <x v="23"/>
    <n v="98103"/>
    <x v="0"/>
    <x v="3"/>
    <s v="CHO-FUD-51000"/>
    <x v="4"/>
    <x v="9"/>
    <n v="2"/>
    <n v="4.8"/>
    <n v="2.4"/>
    <n v="12"/>
    <x v="1"/>
    <s v="Lot's O' Nuts"/>
    <x v="1"/>
  </r>
  <r>
    <s v="US-2022-150231-CHO-MIL-31000"/>
    <d v="2022-03-16T00:00:00"/>
    <d v="2022-03-30T00:00:00"/>
    <x v="2"/>
    <n v="150231"/>
    <s v="United States"/>
    <x v="26"/>
    <x v="21"/>
    <n v="10009"/>
    <x v="0"/>
    <x v="1"/>
    <s v="CHO-MIL-31000"/>
    <x v="0"/>
    <x v="5"/>
    <n v="3"/>
    <n v="6.33"/>
    <n v="3.42"/>
    <n v="14"/>
    <x v="1"/>
    <s v="Wicked Choccy's"/>
    <x v="0"/>
  </r>
  <r>
    <s v="US-2022-144722-CHO-SCR-58000"/>
    <d v="2022-03-16T00:00:00"/>
    <d v="2022-04-02T00:00:00"/>
    <x v="0"/>
    <n v="144722"/>
    <s v="United States"/>
    <x v="4"/>
    <x v="4"/>
    <n v="90036"/>
    <x v="0"/>
    <x v="3"/>
    <s v="CHO-SCR-58000"/>
    <x v="3"/>
    <x v="25"/>
    <n v="1"/>
    <n v="2.5"/>
    <n v="1.1000000000000001"/>
    <n v="17"/>
    <x v="1"/>
    <s v="Lot's O' Nuts"/>
    <x v="1"/>
  </r>
  <r>
    <s v="US-2022-134257-CHO-NUT-13000"/>
    <d v="2022-03-16T00:00:00"/>
    <d v="2022-03-29T00:00:00"/>
    <x v="2"/>
    <n v="134257"/>
    <s v="United States"/>
    <x v="299"/>
    <x v="35"/>
    <n v="36830"/>
    <x v="0"/>
    <x v="2"/>
    <s v="CHO-NUT-13000"/>
    <x v="2"/>
    <x v="7"/>
    <n v="2"/>
    <n v="4.9800000000000004"/>
    <n v="2"/>
    <n v="13"/>
    <x v="1"/>
    <s v="Lot's O' Nuts"/>
    <x v="1"/>
  </r>
  <r>
    <s v="US-2022-134257-CHO-FUD-51000"/>
    <d v="2022-03-16T00:00:00"/>
    <d v="2022-03-29T00:00:00"/>
    <x v="2"/>
    <n v="134257"/>
    <s v="United States"/>
    <x v="299"/>
    <x v="35"/>
    <n v="36830"/>
    <x v="0"/>
    <x v="2"/>
    <s v="CHO-FUD-51000"/>
    <x v="4"/>
    <x v="17"/>
    <n v="5"/>
    <n v="12"/>
    <n v="6"/>
    <n v="13"/>
    <x v="1"/>
    <s v="Lot's O' Nuts"/>
    <x v="1"/>
  </r>
  <r>
    <s v="US-2022-153906-CHO-MIL-31000"/>
    <d v="2022-03-16T00:00:00"/>
    <d v="2022-03-30T00:00:00"/>
    <x v="0"/>
    <n v="153906"/>
    <s v="United States"/>
    <x v="26"/>
    <x v="21"/>
    <n v="10009"/>
    <x v="0"/>
    <x v="1"/>
    <s v="CHO-MIL-31000"/>
    <x v="0"/>
    <x v="0"/>
    <n v="2"/>
    <n v="4.22"/>
    <n v="2.2799999999999998"/>
    <n v="14"/>
    <x v="1"/>
    <s v="Wicked Choccy's"/>
    <x v="0"/>
  </r>
  <r>
    <s v="US-2022-110632-CHO-TRI-54000"/>
    <d v="2022-03-17T00:00:00"/>
    <d v="2022-04-01T00:00:00"/>
    <x v="2"/>
    <n v="110632"/>
    <s v="United States"/>
    <x v="26"/>
    <x v="21"/>
    <n v="10009"/>
    <x v="0"/>
    <x v="1"/>
    <s v="CHO-TRI-54000"/>
    <x v="1"/>
    <x v="1"/>
    <n v="2"/>
    <n v="4.9000000000000004"/>
    <n v="2.6"/>
    <n v="15"/>
    <x v="1"/>
    <s v="Wicked Choccy's"/>
    <x v="0"/>
  </r>
  <r>
    <s v="US-2022-110632-CHO-SCR-58000"/>
    <d v="2022-03-17T00:00:00"/>
    <d v="2022-04-01T00:00:00"/>
    <x v="2"/>
    <n v="110632"/>
    <s v="United States"/>
    <x v="26"/>
    <x v="21"/>
    <n v="10009"/>
    <x v="0"/>
    <x v="1"/>
    <s v="CHO-SCR-58000"/>
    <x v="3"/>
    <x v="25"/>
    <n v="1"/>
    <n v="2.5"/>
    <n v="1.1000000000000001"/>
    <n v="15"/>
    <x v="1"/>
    <s v="Lot's O' Nuts"/>
    <x v="1"/>
  </r>
  <r>
    <s v="US-2022-113110-CHO-TRI-54000"/>
    <d v="2022-03-19T00:00:00"/>
    <d v="2022-04-02T00:00:00"/>
    <x v="0"/>
    <n v="113110"/>
    <s v="United States"/>
    <x v="300"/>
    <x v="4"/>
    <n v="92404"/>
    <x v="0"/>
    <x v="3"/>
    <s v="CHO-TRI-54000"/>
    <x v="1"/>
    <x v="1"/>
    <n v="2"/>
    <n v="4.9000000000000004"/>
    <n v="2.6"/>
    <n v="14"/>
    <x v="1"/>
    <s v="Wicked Choccy's"/>
    <x v="0"/>
  </r>
  <r>
    <s v="US-2022-113110-CHO-SCR-58000"/>
    <d v="2022-03-19T00:00:00"/>
    <d v="2022-04-02T00:00:00"/>
    <x v="0"/>
    <n v="113110"/>
    <s v="United States"/>
    <x v="300"/>
    <x v="4"/>
    <n v="92404"/>
    <x v="0"/>
    <x v="3"/>
    <s v="CHO-SCR-58000"/>
    <x v="3"/>
    <x v="9"/>
    <n v="2"/>
    <n v="5"/>
    <n v="2.2000000000000002"/>
    <n v="14"/>
    <x v="1"/>
    <s v="Lot's O' Nuts"/>
    <x v="1"/>
  </r>
  <r>
    <s v="US-2022-113110-CHO-FUD-51000"/>
    <d v="2022-03-19T00:00:00"/>
    <d v="2022-04-02T00:00:00"/>
    <x v="0"/>
    <n v="113110"/>
    <s v="United States"/>
    <x v="300"/>
    <x v="4"/>
    <n v="92404"/>
    <x v="0"/>
    <x v="3"/>
    <s v="CHO-FUD-51000"/>
    <x v="4"/>
    <x v="14"/>
    <n v="6"/>
    <n v="14.4"/>
    <n v="7.2"/>
    <n v="14"/>
    <x v="1"/>
    <s v="Lot's O' Nuts"/>
    <x v="1"/>
  </r>
  <r>
    <s v="US-2022-168088-CHO-FUD-51000"/>
    <d v="2022-03-19T00:00:00"/>
    <d v="2022-04-01T00:00:00"/>
    <x v="1"/>
    <n v="168088"/>
    <s v="United States"/>
    <x v="0"/>
    <x v="0"/>
    <n v="77041"/>
    <x v="0"/>
    <x v="0"/>
    <s v="CHO-FUD-51000"/>
    <x v="4"/>
    <x v="31"/>
    <n v="4"/>
    <n v="9.6"/>
    <n v="4.8"/>
    <n v="13"/>
    <x v="1"/>
    <s v="Lot's O' Nuts"/>
    <x v="1"/>
  </r>
  <r>
    <s v="US-2022-143532-CHO-NUT-13000"/>
    <d v="2022-03-19T00:00:00"/>
    <d v="2022-04-03T00:00:00"/>
    <x v="0"/>
    <n v="143532"/>
    <s v="United States"/>
    <x v="175"/>
    <x v="17"/>
    <n v="33161"/>
    <x v="0"/>
    <x v="2"/>
    <s v="CHO-NUT-13000"/>
    <x v="2"/>
    <x v="2"/>
    <n v="3"/>
    <n v="7.47"/>
    <n v="3"/>
    <n v="15"/>
    <x v="1"/>
    <s v="Lot's O' Nuts"/>
    <x v="1"/>
  </r>
  <r>
    <s v="US-2022-111829-CHO-TRI-54000"/>
    <d v="2022-03-19T00:00:00"/>
    <d v="2022-03-30T00:00:00"/>
    <x v="1"/>
    <n v="111829"/>
    <s v="United States"/>
    <x v="31"/>
    <x v="23"/>
    <n v="98115"/>
    <x v="0"/>
    <x v="3"/>
    <s v="CHO-TRI-54000"/>
    <x v="1"/>
    <x v="1"/>
    <n v="2"/>
    <n v="4.9000000000000004"/>
    <n v="2.6"/>
    <n v="11"/>
    <x v="1"/>
    <s v="Wicked Choccy's"/>
    <x v="0"/>
  </r>
  <r>
    <s v="US-2022-111829-OTH-LIC-15000"/>
    <d v="2022-03-19T00:00:00"/>
    <d v="2022-03-30T00:00:00"/>
    <x v="1"/>
    <n v="111829"/>
    <s v="United States"/>
    <x v="31"/>
    <x v="23"/>
    <n v="98115"/>
    <x v="1"/>
    <x v="3"/>
    <s v="OTH-LIC-15000"/>
    <x v="7"/>
    <x v="32"/>
    <n v="3"/>
    <n v="30"/>
    <n v="30"/>
    <n v="11"/>
    <x v="1"/>
    <s v="Secret Factory"/>
    <x v="2"/>
  </r>
  <r>
    <s v="US-2022-149993-CHO-NUT-13000"/>
    <d v="2022-03-19T00:00:00"/>
    <d v="2022-03-30T00:00:00"/>
    <x v="1"/>
    <n v="149993"/>
    <s v="United States"/>
    <x v="86"/>
    <x v="4"/>
    <n v="93534"/>
    <x v="0"/>
    <x v="3"/>
    <s v="CHO-NUT-13000"/>
    <x v="2"/>
    <x v="13"/>
    <n v="5"/>
    <n v="12.45"/>
    <n v="5"/>
    <n v="11"/>
    <x v="1"/>
    <s v="Lot's O' Nuts"/>
    <x v="1"/>
  </r>
  <r>
    <s v="US-2022-132101-CHO-SCR-58000"/>
    <d v="2022-03-19T00:00:00"/>
    <d v="2022-04-04T00:00:00"/>
    <x v="0"/>
    <n v="132101"/>
    <s v="United States"/>
    <x v="31"/>
    <x v="23"/>
    <n v="98105"/>
    <x v="0"/>
    <x v="3"/>
    <s v="CHO-SCR-58000"/>
    <x v="3"/>
    <x v="3"/>
    <n v="3"/>
    <n v="7.5"/>
    <n v="3.3"/>
    <n v="16"/>
    <x v="1"/>
    <s v="Lot's O' Nuts"/>
    <x v="1"/>
  </r>
  <r>
    <s v="US-2022-163104-CHO-FUD-51000"/>
    <d v="2022-03-19T00:00:00"/>
    <d v="2022-04-05T00:00:00"/>
    <x v="0"/>
    <n v="163104"/>
    <s v="United States"/>
    <x v="4"/>
    <x v="4"/>
    <n v="90004"/>
    <x v="0"/>
    <x v="3"/>
    <s v="CHO-FUD-51000"/>
    <x v="4"/>
    <x v="9"/>
    <n v="2"/>
    <n v="4.8"/>
    <n v="2.4"/>
    <n v="17"/>
    <x v="1"/>
    <s v="Lot's O' Nuts"/>
    <x v="1"/>
  </r>
  <r>
    <s v="US-2022-165813-CHO-TRI-54000"/>
    <d v="2022-03-20T00:00:00"/>
    <d v="2022-04-01T00:00:00"/>
    <x v="2"/>
    <n v="165813"/>
    <s v="United States"/>
    <x v="147"/>
    <x v="11"/>
    <n v="97301"/>
    <x v="0"/>
    <x v="3"/>
    <s v="CHO-TRI-54000"/>
    <x v="1"/>
    <x v="4"/>
    <n v="3"/>
    <n v="7.35"/>
    <n v="3.9"/>
    <n v="12"/>
    <x v="1"/>
    <s v="Wicked Choccy's"/>
    <x v="0"/>
  </r>
  <r>
    <s v="US-2022-106565-OTH-GUM-21000"/>
    <d v="2022-03-20T00:00:00"/>
    <d v="2022-04-02T00:00:00"/>
    <x v="1"/>
    <n v="106565"/>
    <s v="United States"/>
    <x v="115"/>
    <x v="22"/>
    <n v="53209"/>
    <x v="1"/>
    <x v="0"/>
    <s v="OTH-GUM-21000"/>
    <x v="5"/>
    <x v="70"/>
    <n v="8"/>
    <n v="5.2"/>
    <n v="4.8"/>
    <n v="13"/>
    <x v="1"/>
    <s v="Secret Factory"/>
    <x v="2"/>
  </r>
  <r>
    <s v="US-2022-159534-CHO-SCR-58000"/>
    <d v="2022-03-20T00:00:00"/>
    <d v="2022-04-02T00:00:00"/>
    <x v="1"/>
    <n v="159534"/>
    <s v="United States"/>
    <x v="26"/>
    <x v="21"/>
    <n v="10035"/>
    <x v="0"/>
    <x v="1"/>
    <s v="CHO-SCR-58000"/>
    <x v="3"/>
    <x v="44"/>
    <n v="8"/>
    <n v="20"/>
    <n v="8.8000000000000007"/>
    <n v="13"/>
    <x v="1"/>
    <s v="Lot's O' Nuts"/>
    <x v="1"/>
  </r>
  <r>
    <s v="US-2022-159534-CHO-FUD-51000"/>
    <d v="2022-03-20T00:00:00"/>
    <d v="2022-04-02T00:00:00"/>
    <x v="1"/>
    <n v="159534"/>
    <s v="United States"/>
    <x v="26"/>
    <x v="21"/>
    <n v="10035"/>
    <x v="0"/>
    <x v="1"/>
    <s v="CHO-FUD-51000"/>
    <x v="4"/>
    <x v="3"/>
    <n v="3"/>
    <n v="7.2"/>
    <n v="3.6"/>
    <n v="13"/>
    <x v="1"/>
    <s v="Lot's O' Nuts"/>
    <x v="1"/>
  </r>
  <r>
    <s v="US-2022-159534-CHO-MIL-31000"/>
    <d v="2022-03-20T00:00:00"/>
    <d v="2022-04-02T00:00:00"/>
    <x v="1"/>
    <n v="159534"/>
    <s v="United States"/>
    <x v="26"/>
    <x v="21"/>
    <n v="10035"/>
    <x v="0"/>
    <x v="1"/>
    <s v="CHO-MIL-31000"/>
    <x v="0"/>
    <x v="8"/>
    <n v="4"/>
    <n v="8.44"/>
    <n v="4.5599999999999996"/>
    <n v="13"/>
    <x v="1"/>
    <s v="Wicked Choccy's"/>
    <x v="0"/>
  </r>
  <r>
    <s v="US-2022-127607-CHO-SCR-58000"/>
    <d v="2022-03-20T00:00:00"/>
    <d v="2022-04-05T00:00:00"/>
    <x v="0"/>
    <n v="127607"/>
    <s v="United States"/>
    <x v="237"/>
    <x v="0"/>
    <n v="75007"/>
    <x v="0"/>
    <x v="0"/>
    <s v="CHO-SCR-58000"/>
    <x v="3"/>
    <x v="9"/>
    <n v="2"/>
    <n v="5"/>
    <n v="2.2000000000000002"/>
    <n v="16"/>
    <x v="1"/>
    <s v="Lot's O' Nuts"/>
    <x v="1"/>
  </r>
  <r>
    <s v="US-2022-127607-CHO-TRI-54000"/>
    <d v="2022-03-20T00:00:00"/>
    <d v="2022-04-05T00:00:00"/>
    <x v="0"/>
    <n v="127607"/>
    <s v="United States"/>
    <x v="237"/>
    <x v="0"/>
    <n v="75007"/>
    <x v="0"/>
    <x v="0"/>
    <s v="CHO-TRI-54000"/>
    <x v="1"/>
    <x v="51"/>
    <n v="9"/>
    <n v="22.05"/>
    <n v="11.7"/>
    <n v="16"/>
    <x v="1"/>
    <s v="Wicked Choccy's"/>
    <x v="0"/>
  </r>
  <r>
    <s v="CA-2022-150547-CHO-MIL-31000"/>
    <d v="2022-03-21T00:00:00"/>
    <d v="2022-04-05T00:00:00"/>
    <x v="0"/>
    <n v="150547"/>
    <s v="Canada"/>
    <x v="126"/>
    <x v="42"/>
    <s v="H1A"/>
    <x v="0"/>
    <x v="1"/>
    <s v="CHO-MIL-31000"/>
    <x v="0"/>
    <x v="11"/>
    <n v="1"/>
    <n v="2.11"/>
    <n v="1.1399999999999999"/>
    <n v="15"/>
    <x v="1"/>
    <s v="Wicked Choccy's"/>
    <x v="0"/>
  </r>
  <r>
    <s v="US-2022-120621-CHO-MIL-31000"/>
    <d v="2022-03-21T00:00:00"/>
    <d v="2022-04-05T00:00:00"/>
    <x v="0"/>
    <n v="120621"/>
    <s v="United States"/>
    <x v="60"/>
    <x v="26"/>
    <n v="28540"/>
    <x v="0"/>
    <x v="2"/>
    <s v="CHO-MIL-31000"/>
    <x v="0"/>
    <x v="8"/>
    <n v="4"/>
    <n v="8.44"/>
    <n v="4.5599999999999996"/>
    <n v="15"/>
    <x v="1"/>
    <s v="Wicked Choccy's"/>
    <x v="0"/>
  </r>
  <r>
    <s v="US-2022-120621-CHO-NUT-13000"/>
    <d v="2022-03-21T00:00:00"/>
    <d v="2022-04-05T00:00:00"/>
    <x v="0"/>
    <n v="120621"/>
    <s v="United States"/>
    <x v="60"/>
    <x v="26"/>
    <n v="28540"/>
    <x v="0"/>
    <x v="2"/>
    <s v="CHO-NUT-13000"/>
    <x v="2"/>
    <x v="2"/>
    <n v="3"/>
    <n v="7.47"/>
    <n v="3"/>
    <n v="15"/>
    <x v="1"/>
    <s v="Lot's O' Nuts"/>
    <x v="1"/>
  </r>
  <r>
    <s v="US-2022-120621-CHO-TRI-54000"/>
    <d v="2022-03-21T00:00:00"/>
    <d v="2022-04-05T00:00:00"/>
    <x v="0"/>
    <n v="120621"/>
    <s v="United States"/>
    <x v="60"/>
    <x v="26"/>
    <n v="28540"/>
    <x v="0"/>
    <x v="2"/>
    <s v="CHO-TRI-54000"/>
    <x v="1"/>
    <x v="69"/>
    <n v="14"/>
    <n v="34.299999999999997"/>
    <n v="18.2"/>
    <n v="15"/>
    <x v="1"/>
    <s v="Wicked Choccy's"/>
    <x v="0"/>
  </r>
  <r>
    <s v="US-2022-157812-CHO-TRI-54000"/>
    <d v="2022-03-22T00:00:00"/>
    <d v="2022-04-05T00:00:00"/>
    <x v="0"/>
    <n v="157812"/>
    <s v="United States"/>
    <x v="0"/>
    <x v="0"/>
    <n v="77041"/>
    <x v="0"/>
    <x v="0"/>
    <s v="CHO-TRI-54000"/>
    <x v="1"/>
    <x v="51"/>
    <n v="9"/>
    <n v="22.05"/>
    <n v="11.7"/>
    <n v="14"/>
    <x v="1"/>
    <s v="Wicked Choccy's"/>
    <x v="0"/>
  </r>
  <r>
    <s v="US-2022-157812-CHO-FUD-51000"/>
    <d v="2022-03-22T00:00:00"/>
    <d v="2022-04-05T00:00:00"/>
    <x v="0"/>
    <n v="157812"/>
    <s v="United States"/>
    <x v="0"/>
    <x v="0"/>
    <n v="77041"/>
    <x v="0"/>
    <x v="0"/>
    <s v="CHO-FUD-51000"/>
    <x v="4"/>
    <x v="25"/>
    <n v="1"/>
    <n v="2.4"/>
    <n v="1.2"/>
    <n v="14"/>
    <x v="1"/>
    <s v="Lot's O' Nuts"/>
    <x v="1"/>
  </r>
  <r>
    <s v="US-2022-117884-CHO-MIL-31000"/>
    <d v="2022-03-22T00:00:00"/>
    <d v="2022-04-01T00:00:00"/>
    <x v="3"/>
    <n v="117884"/>
    <s v="United States"/>
    <x v="296"/>
    <x v="17"/>
    <n v="33317"/>
    <x v="0"/>
    <x v="2"/>
    <s v="CHO-MIL-31000"/>
    <x v="0"/>
    <x v="43"/>
    <n v="9"/>
    <n v="18.989999999999998"/>
    <n v="10.26"/>
    <n v="10"/>
    <x v="1"/>
    <s v="Wicked Choccy's"/>
    <x v="0"/>
  </r>
  <r>
    <s v="US-2022-117884-CHO-TRI-54000"/>
    <d v="2022-03-22T00:00:00"/>
    <d v="2022-04-01T00:00:00"/>
    <x v="3"/>
    <n v="117884"/>
    <s v="United States"/>
    <x v="296"/>
    <x v="17"/>
    <n v="33317"/>
    <x v="0"/>
    <x v="2"/>
    <s v="CHO-TRI-54000"/>
    <x v="1"/>
    <x v="10"/>
    <n v="7"/>
    <n v="17.149999999999999"/>
    <n v="9.1"/>
    <n v="10"/>
    <x v="1"/>
    <s v="Wicked Choccy's"/>
    <x v="0"/>
  </r>
  <r>
    <s v="US-2022-121552-CHO-NUT-13000"/>
    <d v="2022-03-22T00:00:00"/>
    <d v="2022-04-06T00:00:00"/>
    <x v="0"/>
    <n v="121552"/>
    <s v="United States"/>
    <x v="6"/>
    <x v="35"/>
    <n v="35810"/>
    <x v="0"/>
    <x v="2"/>
    <s v="CHO-NUT-13000"/>
    <x v="2"/>
    <x v="19"/>
    <n v="4"/>
    <n v="9.9600000000000009"/>
    <n v="4"/>
    <n v="15"/>
    <x v="1"/>
    <s v="Lot's O' Nuts"/>
    <x v="1"/>
  </r>
  <r>
    <s v="US-2022-163279-CHO-NUT-13000"/>
    <d v="2022-03-22T00:00:00"/>
    <d v="2022-04-05T00:00:00"/>
    <x v="0"/>
    <n v="163279"/>
    <s v="United States"/>
    <x v="25"/>
    <x v="4"/>
    <n v="92037"/>
    <x v="0"/>
    <x v="3"/>
    <s v="CHO-NUT-13000"/>
    <x v="2"/>
    <x v="7"/>
    <n v="2"/>
    <n v="4.9800000000000004"/>
    <n v="2"/>
    <n v="14"/>
    <x v="1"/>
    <s v="Lot's O' Nuts"/>
    <x v="1"/>
  </r>
  <r>
    <s v="US-2022-163279-CHO-FUD-51000"/>
    <d v="2022-03-22T00:00:00"/>
    <d v="2022-04-05T00:00:00"/>
    <x v="0"/>
    <n v="163279"/>
    <s v="United States"/>
    <x v="25"/>
    <x v="4"/>
    <n v="92037"/>
    <x v="0"/>
    <x v="3"/>
    <s v="CHO-FUD-51000"/>
    <x v="4"/>
    <x v="31"/>
    <n v="4"/>
    <n v="9.6"/>
    <n v="4.8"/>
    <n v="14"/>
    <x v="1"/>
    <s v="Lot's O' Nuts"/>
    <x v="1"/>
  </r>
  <r>
    <s v="US-2022-163440-CHO-SCR-58000"/>
    <d v="2022-03-22T00:00:00"/>
    <d v="2022-04-03T00:00:00"/>
    <x v="1"/>
    <n v="163440"/>
    <s v="United States"/>
    <x v="301"/>
    <x v="4"/>
    <n v="91360"/>
    <x v="0"/>
    <x v="3"/>
    <s v="CHO-SCR-58000"/>
    <x v="3"/>
    <x v="9"/>
    <n v="2"/>
    <n v="5"/>
    <n v="2.2000000000000002"/>
    <n v="12"/>
    <x v="1"/>
    <s v="Lot's O' Nuts"/>
    <x v="1"/>
  </r>
  <r>
    <s v="US-2022-107944-CHO-FUD-51000"/>
    <d v="2022-03-23T00:00:00"/>
    <d v="2022-04-04T00:00:00"/>
    <x v="1"/>
    <n v="107944"/>
    <s v="United States"/>
    <x v="4"/>
    <x v="4"/>
    <n v="90008"/>
    <x v="0"/>
    <x v="3"/>
    <s v="CHO-FUD-51000"/>
    <x v="4"/>
    <x v="53"/>
    <n v="11"/>
    <n v="26.4"/>
    <n v="13.2"/>
    <n v="12"/>
    <x v="1"/>
    <s v="Lot's O' Nuts"/>
    <x v="1"/>
  </r>
  <r>
    <s v="US-2022-107944-CHO-SCR-58000"/>
    <d v="2022-03-23T00:00:00"/>
    <d v="2022-04-04T00:00:00"/>
    <x v="1"/>
    <n v="107944"/>
    <s v="United States"/>
    <x v="4"/>
    <x v="4"/>
    <n v="90008"/>
    <x v="0"/>
    <x v="3"/>
    <s v="CHO-SCR-58000"/>
    <x v="3"/>
    <x v="3"/>
    <n v="3"/>
    <n v="7.5"/>
    <n v="3.3"/>
    <n v="12"/>
    <x v="1"/>
    <s v="Lot's O' Nuts"/>
    <x v="1"/>
  </r>
  <r>
    <s v="US-2022-138219-CHO-MIL-31000"/>
    <d v="2022-03-23T00:00:00"/>
    <d v="2022-04-09T00:00:00"/>
    <x v="0"/>
    <n v="138219"/>
    <s v="United States"/>
    <x v="4"/>
    <x v="4"/>
    <n v="90049"/>
    <x v="0"/>
    <x v="3"/>
    <s v="CHO-MIL-31000"/>
    <x v="0"/>
    <x v="8"/>
    <n v="4"/>
    <n v="8.44"/>
    <n v="4.5599999999999996"/>
    <n v="17"/>
    <x v="1"/>
    <s v="Wicked Choccy's"/>
    <x v="0"/>
  </r>
  <r>
    <s v="US-2022-125374-CHO-TRI-54000"/>
    <d v="2022-03-23T00:00:00"/>
    <d v="2022-04-08T00:00:00"/>
    <x v="0"/>
    <n v="125374"/>
    <s v="United States"/>
    <x v="0"/>
    <x v="0"/>
    <n v="77095"/>
    <x v="0"/>
    <x v="0"/>
    <s v="CHO-TRI-54000"/>
    <x v="1"/>
    <x v="1"/>
    <n v="2"/>
    <n v="4.9000000000000004"/>
    <n v="2.6"/>
    <n v="16"/>
    <x v="1"/>
    <s v="Wicked Choccy's"/>
    <x v="0"/>
  </r>
  <r>
    <s v="US-2022-130218-CHO-FUD-51000"/>
    <d v="2022-03-23T00:00:00"/>
    <d v="2022-04-05T00:00:00"/>
    <x v="1"/>
    <n v="130218"/>
    <s v="United States"/>
    <x v="266"/>
    <x v="10"/>
    <n v="29501"/>
    <x v="0"/>
    <x v="2"/>
    <s v="CHO-FUD-51000"/>
    <x v="4"/>
    <x v="31"/>
    <n v="4"/>
    <n v="9.6"/>
    <n v="4.8"/>
    <n v="13"/>
    <x v="1"/>
    <s v="Lot's O' Nuts"/>
    <x v="1"/>
  </r>
  <r>
    <s v="US-2022-130218-CHO-NUT-13000"/>
    <d v="2022-03-23T00:00:00"/>
    <d v="2022-04-05T00:00:00"/>
    <x v="1"/>
    <n v="130218"/>
    <s v="United States"/>
    <x v="266"/>
    <x v="10"/>
    <n v="29501"/>
    <x v="0"/>
    <x v="2"/>
    <s v="CHO-NUT-13000"/>
    <x v="2"/>
    <x v="19"/>
    <n v="4"/>
    <n v="9.9600000000000009"/>
    <n v="4"/>
    <n v="13"/>
    <x v="1"/>
    <s v="Lot's O' Nuts"/>
    <x v="1"/>
  </r>
  <r>
    <s v="US-2022-112508-CHO-TRI-54000"/>
    <d v="2022-03-24T00:00:00"/>
    <d v="2022-04-09T00:00:00"/>
    <x v="0"/>
    <n v="112508"/>
    <s v="United States"/>
    <x v="302"/>
    <x v="17"/>
    <n v="33065"/>
    <x v="0"/>
    <x v="2"/>
    <s v="CHO-TRI-54000"/>
    <x v="1"/>
    <x v="1"/>
    <n v="2"/>
    <n v="4.9000000000000004"/>
    <n v="2.6"/>
    <n v="16"/>
    <x v="1"/>
    <s v="Wicked Choccy's"/>
    <x v="0"/>
  </r>
  <r>
    <s v="US-2022-145457-CHO-MIL-31000"/>
    <d v="2022-03-24T00:00:00"/>
    <d v="2022-04-06T00:00:00"/>
    <x v="2"/>
    <n v="145457"/>
    <s v="United States"/>
    <x v="303"/>
    <x v="23"/>
    <n v="98042"/>
    <x v="0"/>
    <x v="3"/>
    <s v="CHO-MIL-31000"/>
    <x v="0"/>
    <x v="23"/>
    <n v="5"/>
    <n v="10.55"/>
    <n v="5.7"/>
    <n v="13"/>
    <x v="1"/>
    <s v="Wicked Choccy's"/>
    <x v="0"/>
  </r>
  <r>
    <s v="US-2022-118423-CHO-SCR-58000"/>
    <d v="2022-03-24T00:00:00"/>
    <d v="2022-04-06T00:00:00"/>
    <x v="1"/>
    <n v="118423"/>
    <s v="United States"/>
    <x v="133"/>
    <x v="1"/>
    <n v="61604"/>
    <x v="0"/>
    <x v="0"/>
    <s v="CHO-SCR-58000"/>
    <x v="3"/>
    <x v="3"/>
    <n v="3"/>
    <n v="7.5"/>
    <n v="3.3"/>
    <n v="13"/>
    <x v="1"/>
    <s v="Lot's O' Nuts"/>
    <x v="1"/>
  </r>
  <r>
    <s v="US-2022-103793-CHO-MIL-31000"/>
    <d v="2022-03-26T00:00:00"/>
    <d v="2022-04-10T00:00:00"/>
    <x v="0"/>
    <n v="103793"/>
    <s v="United States"/>
    <x v="20"/>
    <x v="17"/>
    <n v="33142"/>
    <x v="0"/>
    <x v="2"/>
    <s v="CHO-MIL-31000"/>
    <x v="0"/>
    <x v="5"/>
    <n v="3"/>
    <n v="6.33"/>
    <n v="3.42"/>
    <n v="15"/>
    <x v="1"/>
    <s v="Wicked Choccy's"/>
    <x v="0"/>
  </r>
  <r>
    <s v="US-2022-164301-CHO-MIL-31000"/>
    <d v="2022-03-26T00:00:00"/>
    <d v="2022-04-09T00:00:00"/>
    <x v="0"/>
    <n v="164301"/>
    <s v="United States"/>
    <x v="31"/>
    <x v="23"/>
    <n v="98103"/>
    <x v="0"/>
    <x v="3"/>
    <s v="CHO-MIL-31000"/>
    <x v="0"/>
    <x v="35"/>
    <n v="8"/>
    <n v="16.88"/>
    <n v="9.1199999999999992"/>
    <n v="14"/>
    <x v="1"/>
    <s v="Wicked Choccy's"/>
    <x v="0"/>
  </r>
  <r>
    <s v="US-2022-167374-CHO-MIL-31000"/>
    <d v="2022-03-26T00:00:00"/>
    <d v="2022-04-09T00:00:00"/>
    <x v="2"/>
    <n v="167374"/>
    <s v="United States"/>
    <x v="2"/>
    <x v="2"/>
    <n v="19140"/>
    <x v="0"/>
    <x v="1"/>
    <s v="CHO-MIL-31000"/>
    <x v="0"/>
    <x v="29"/>
    <n v="6"/>
    <n v="12.66"/>
    <n v="6.84"/>
    <n v="14"/>
    <x v="1"/>
    <s v="Wicked Choccy's"/>
    <x v="0"/>
  </r>
  <r>
    <s v="US-2022-167374-CHO-FUD-51000"/>
    <d v="2022-03-26T00:00:00"/>
    <d v="2022-04-09T00:00:00"/>
    <x v="2"/>
    <n v="167374"/>
    <s v="United States"/>
    <x v="2"/>
    <x v="2"/>
    <n v="19140"/>
    <x v="0"/>
    <x v="1"/>
    <s v="CHO-FUD-51000"/>
    <x v="4"/>
    <x v="3"/>
    <n v="3"/>
    <n v="7.2"/>
    <n v="3.6"/>
    <n v="14"/>
    <x v="1"/>
    <s v="Lot's O' Nuts"/>
    <x v="1"/>
  </r>
  <r>
    <s v="US-2022-116981-CHO-MIL-31000"/>
    <d v="2022-03-26T00:00:00"/>
    <d v="2022-04-07T00:00:00"/>
    <x v="2"/>
    <n v="116981"/>
    <s v="United States"/>
    <x v="26"/>
    <x v="21"/>
    <n v="10009"/>
    <x v="0"/>
    <x v="1"/>
    <s v="CHO-MIL-31000"/>
    <x v="0"/>
    <x v="5"/>
    <n v="3"/>
    <n v="6.33"/>
    <n v="3.42"/>
    <n v="12"/>
    <x v="1"/>
    <s v="Wicked Choccy's"/>
    <x v="0"/>
  </r>
  <r>
    <s v="US-2022-116981-CHO-TRI-54000"/>
    <d v="2022-03-26T00:00:00"/>
    <d v="2022-04-07T00:00:00"/>
    <x v="2"/>
    <n v="116981"/>
    <s v="United States"/>
    <x v="26"/>
    <x v="21"/>
    <n v="10009"/>
    <x v="0"/>
    <x v="1"/>
    <s v="CHO-TRI-54000"/>
    <x v="1"/>
    <x v="10"/>
    <n v="7"/>
    <n v="17.149999999999999"/>
    <n v="9.1"/>
    <n v="12"/>
    <x v="1"/>
    <s v="Wicked Choccy's"/>
    <x v="0"/>
  </r>
  <r>
    <s v="US-2022-132948-CHO-SCR-58000"/>
    <d v="2022-03-27T00:00:00"/>
    <d v="2022-04-13T00:00:00"/>
    <x v="0"/>
    <n v="132948"/>
    <s v="United States"/>
    <x v="31"/>
    <x v="23"/>
    <n v="98115"/>
    <x v="0"/>
    <x v="3"/>
    <s v="CHO-SCR-58000"/>
    <x v="3"/>
    <x v="17"/>
    <n v="5"/>
    <n v="12.5"/>
    <n v="5.5"/>
    <n v="17"/>
    <x v="1"/>
    <s v="Lot's O' Nuts"/>
    <x v="1"/>
  </r>
  <r>
    <s v="US-2022-131534-CHO-SCR-58000"/>
    <d v="2022-03-28T00:00:00"/>
    <d v="2022-04-12T00:00:00"/>
    <x v="0"/>
    <n v="131534"/>
    <s v="United States"/>
    <x v="4"/>
    <x v="4"/>
    <n v="90036"/>
    <x v="0"/>
    <x v="3"/>
    <s v="CHO-SCR-58000"/>
    <x v="3"/>
    <x v="17"/>
    <n v="5"/>
    <n v="12.5"/>
    <n v="5.5"/>
    <n v="15"/>
    <x v="1"/>
    <s v="Lot's O' Nuts"/>
    <x v="1"/>
  </r>
  <r>
    <s v="US-2022-131534-CHO-TRI-54000"/>
    <d v="2022-03-28T00:00:00"/>
    <d v="2022-04-12T00:00:00"/>
    <x v="0"/>
    <n v="131534"/>
    <s v="United States"/>
    <x v="4"/>
    <x v="4"/>
    <n v="90036"/>
    <x v="0"/>
    <x v="3"/>
    <s v="CHO-TRI-54000"/>
    <x v="1"/>
    <x v="28"/>
    <n v="1"/>
    <n v="2.4500000000000002"/>
    <n v="1.3"/>
    <n v="15"/>
    <x v="1"/>
    <s v="Wicked Choccy's"/>
    <x v="0"/>
  </r>
  <r>
    <s v="US-2022-135363-CHO-FUD-51000"/>
    <d v="2022-03-28T00:00:00"/>
    <d v="2022-04-12T00:00:00"/>
    <x v="0"/>
    <n v="135363"/>
    <s v="United States"/>
    <x v="2"/>
    <x v="2"/>
    <n v="19120"/>
    <x v="0"/>
    <x v="1"/>
    <s v="CHO-FUD-51000"/>
    <x v="4"/>
    <x v="25"/>
    <n v="1"/>
    <n v="2.4"/>
    <n v="1.2"/>
    <n v="15"/>
    <x v="1"/>
    <s v="Lot's O' Nuts"/>
    <x v="1"/>
  </r>
  <r>
    <s v="US-2022-135363-CHO-TRI-54000"/>
    <d v="2022-03-28T00:00:00"/>
    <d v="2022-04-12T00:00:00"/>
    <x v="0"/>
    <n v="135363"/>
    <s v="United States"/>
    <x v="2"/>
    <x v="2"/>
    <n v="19120"/>
    <x v="0"/>
    <x v="1"/>
    <s v="CHO-TRI-54000"/>
    <x v="1"/>
    <x v="4"/>
    <n v="3"/>
    <n v="7.35"/>
    <n v="3.9"/>
    <n v="15"/>
    <x v="1"/>
    <s v="Wicked Choccy's"/>
    <x v="0"/>
  </r>
  <r>
    <s v="US-2022-133536-CHO-MIL-31000"/>
    <d v="2022-03-28T00:00:00"/>
    <d v="2022-04-09T00:00:00"/>
    <x v="2"/>
    <n v="133536"/>
    <s v="United States"/>
    <x v="26"/>
    <x v="21"/>
    <n v="10009"/>
    <x v="0"/>
    <x v="1"/>
    <s v="CHO-MIL-31000"/>
    <x v="0"/>
    <x v="5"/>
    <n v="3"/>
    <n v="6.33"/>
    <n v="3.42"/>
    <n v="12"/>
    <x v="1"/>
    <s v="Wicked Choccy's"/>
    <x v="0"/>
  </r>
  <r>
    <s v="US-2022-150749-CHO-MIL-31000"/>
    <d v="2022-03-29T00:00:00"/>
    <d v="2022-04-13T00:00:00"/>
    <x v="2"/>
    <n v="150749"/>
    <s v="United States"/>
    <x v="8"/>
    <x v="6"/>
    <n v="22153"/>
    <x v="0"/>
    <x v="2"/>
    <s v="CHO-MIL-31000"/>
    <x v="0"/>
    <x v="0"/>
    <n v="2"/>
    <n v="4.22"/>
    <n v="2.2799999999999998"/>
    <n v="15"/>
    <x v="1"/>
    <s v="Wicked Choccy's"/>
    <x v="0"/>
  </r>
  <r>
    <s v="US-2022-105361-CHO-TRI-54000"/>
    <d v="2022-03-29T00:00:00"/>
    <d v="2022-04-14T00:00:00"/>
    <x v="0"/>
    <n v="105361"/>
    <s v="United States"/>
    <x v="26"/>
    <x v="21"/>
    <n v="10024"/>
    <x v="0"/>
    <x v="1"/>
    <s v="CHO-TRI-54000"/>
    <x v="1"/>
    <x v="24"/>
    <n v="4"/>
    <n v="9.8000000000000007"/>
    <n v="5.2"/>
    <n v="16"/>
    <x v="1"/>
    <s v="Wicked Choccy's"/>
    <x v="0"/>
  </r>
  <r>
    <s v="US-2022-121272-CHO-TRI-54000"/>
    <d v="2022-03-29T00:00:00"/>
    <d v="2022-04-14T00:00:00"/>
    <x v="0"/>
    <n v="121272"/>
    <s v="United States"/>
    <x v="31"/>
    <x v="23"/>
    <n v="98103"/>
    <x v="0"/>
    <x v="3"/>
    <s v="CHO-TRI-54000"/>
    <x v="1"/>
    <x v="24"/>
    <n v="4"/>
    <n v="9.8000000000000007"/>
    <n v="5.2"/>
    <n v="16"/>
    <x v="1"/>
    <s v="Wicked Choccy's"/>
    <x v="0"/>
  </r>
  <r>
    <s v="US-2022-103996-CHO-FUD-51000"/>
    <d v="2022-03-29T00:00:00"/>
    <d v="2022-04-10T00:00:00"/>
    <x v="2"/>
    <n v="103996"/>
    <s v="United States"/>
    <x v="25"/>
    <x v="4"/>
    <n v="92105"/>
    <x v="0"/>
    <x v="3"/>
    <s v="CHO-FUD-51000"/>
    <x v="4"/>
    <x v="3"/>
    <n v="3"/>
    <n v="7.2"/>
    <n v="3.6"/>
    <n v="12"/>
    <x v="1"/>
    <s v="Lot's O' Nuts"/>
    <x v="1"/>
  </r>
  <r>
    <s v="US-2022-103996-CHO-NUT-13000"/>
    <d v="2022-03-29T00:00:00"/>
    <d v="2022-04-10T00:00:00"/>
    <x v="2"/>
    <n v="103996"/>
    <s v="United States"/>
    <x v="25"/>
    <x v="4"/>
    <n v="92105"/>
    <x v="0"/>
    <x v="3"/>
    <s v="CHO-NUT-13000"/>
    <x v="2"/>
    <x v="2"/>
    <n v="3"/>
    <n v="7.47"/>
    <n v="3"/>
    <n v="12"/>
    <x v="1"/>
    <s v="Lot's O' Nuts"/>
    <x v="1"/>
  </r>
  <r>
    <s v="US-2022-103996-CHO-MIL-31000"/>
    <d v="2022-03-29T00:00:00"/>
    <d v="2022-04-10T00:00:00"/>
    <x v="2"/>
    <n v="103996"/>
    <s v="United States"/>
    <x v="25"/>
    <x v="4"/>
    <n v="92105"/>
    <x v="0"/>
    <x v="3"/>
    <s v="CHO-MIL-31000"/>
    <x v="0"/>
    <x v="5"/>
    <n v="3"/>
    <n v="6.33"/>
    <n v="3.42"/>
    <n v="12"/>
    <x v="1"/>
    <s v="Wicked Choccy's"/>
    <x v="0"/>
  </r>
  <r>
    <s v="US-2022-153549-CHO-NUT-13000"/>
    <d v="2022-03-29T00:00:00"/>
    <d v="2022-04-10T00:00:00"/>
    <x v="2"/>
    <n v="153549"/>
    <s v="United States"/>
    <x v="60"/>
    <x v="17"/>
    <n v="32216"/>
    <x v="0"/>
    <x v="2"/>
    <s v="CHO-NUT-13000"/>
    <x v="2"/>
    <x v="13"/>
    <n v="5"/>
    <n v="12.45"/>
    <n v="5"/>
    <n v="12"/>
    <x v="1"/>
    <s v="Lot's O' Nuts"/>
    <x v="1"/>
  </r>
  <r>
    <s v="US-2022-104871-CHO-SCR-58000"/>
    <d v="2022-03-30T00:00:00"/>
    <d v="2022-04-13T00:00:00"/>
    <x v="0"/>
    <n v="104871"/>
    <s v="United States"/>
    <x v="304"/>
    <x v="1"/>
    <n v="61761"/>
    <x v="0"/>
    <x v="0"/>
    <s v="CHO-SCR-58000"/>
    <x v="3"/>
    <x v="31"/>
    <n v="4"/>
    <n v="10"/>
    <n v="4.4000000000000004"/>
    <n v="14"/>
    <x v="1"/>
    <s v="Lot's O' Nuts"/>
    <x v="1"/>
  </r>
  <r>
    <s v="US-2022-121405-CHO-NUT-13000"/>
    <d v="2022-03-30T00:00:00"/>
    <d v="2022-04-14T00:00:00"/>
    <x v="0"/>
    <n v="121405"/>
    <s v="United States"/>
    <x v="40"/>
    <x v="1"/>
    <n v="60610"/>
    <x v="0"/>
    <x v="0"/>
    <s v="CHO-NUT-13000"/>
    <x v="2"/>
    <x v="13"/>
    <n v="5"/>
    <n v="12.45"/>
    <n v="5"/>
    <n v="15"/>
    <x v="1"/>
    <s v="Lot's O' Nuts"/>
    <x v="1"/>
  </r>
  <r>
    <s v="US-2022-121405-CHO-TRI-54000"/>
    <d v="2022-03-30T00:00:00"/>
    <d v="2022-04-14T00:00:00"/>
    <x v="0"/>
    <n v="121405"/>
    <s v="United States"/>
    <x v="40"/>
    <x v="1"/>
    <n v="60610"/>
    <x v="0"/>
    <x v="0"/>
    <s v="CHO-TRI-54000"/>
    <x v="1"/>
    <x v="20"/>
    <n v="5"/>
    <n v="12.25"/>
    <n v="6.5"/>
    <n v="15"/>
    <x v="1"/>
    <s v="Wicked Choccy's"/>
    <x v="0"/>
  </r>
  <r>
    <s v="US-2022-128125-CHO-SCR-58000"/>
    <d v="2022-03-31T00:00:00"/>
    <d v="2022-04-15T00:00:00"/>
    <x v="0"/>
    <n v="128125"/>
    <s v="United States"/>
    <x v="0"/>
    <x v="0"/>
    <n v="77095"/>
    <x v="0"/>
    <x v="0"/>
    <s v="CHO-SCR-58000"/>
    <x v="3"/>
    <x v="3"/>
    <n v="3"/>
    <n v="7.5"/>
    <n v="3.3"/>
    <n v="15"/>
    <x v="1"/>
    <s v="Lot's O' Nuts"/>
    <x v="1"/>
  </r>
  <r>
    <s v="US-2022-128125-CHO-TRI-54000"/>
    <d v="2022-03-31T00:00:00"/>
    <d v="2022-04-15T00:00:00"/>
    <x v="0"/>
    <n v="128125"/>
    <s v="United States"/>
    <x v="0"/>
    <x v="0"/>
    <n v="77095"/>
    <x v="0"/>
    <x v="0"/>
    <s v="CHO-TRI-54000"/>
    <x v="1"/>
    <x v="4"/>
    <n v="3"/>
    <n v="7.35"/>
    <n v="3.9"/>
    <n v="15"/>
    <x v="1"/>
    <s v="Wicked Choccy's"/>
    <x v="0"/>
  </r>
  <r>
    <s v="US-2022-137106-CHO-FUD-51000"/>
    <d v="2022-03-31T00:00:00"/>
    <d v="2022-04-14T00:00:00"/>
    <x v="0"/>
    <n v="137106"/>
    <s v="United States"/>
    <x v="60"/>
    <x v="17"/>
    <n v="32216"/>
    <x v="0"/>
    <x v="2"/>
    <s v="CHO-FUD-51000"/>
    <x v="4"/>
    <x v="17"/>
    <n v="5"/>
    <n v="12"/>
    <n v="6"/>
    <n v="14"/>
    <x v="1"/>
    <s v="Lot's O' Nuts"/>
    <x v="1"/>
  </r>
  <r>
    <s v="US-2022-136378-CHO-FUD-51000"/>
    <d v="2022-04-02T00:00:00"/>
    <d v="2022-04-17T00:00:00"/>
    <x v="0"/>
    <n v="136378"/>
    <s v="United States"/>
    <x v="0"/>
    <x v="0"/>
    <n v="77070"/>
    <x v="0"/>
    <x v="0"/>
    <s v="CHO-FUD-51000"/>
    <x v="4"/>
    <x v="3"/>
    <n v="3"/>
    <n v="7.2"/>
    <n v="3.6"/>
    <n v="15"/>
    <x v="1"/>
    <s v="Lot's O' Nuts"/>
    <x v="1"/>
  </r>
  <r>
    <s v="US-2022-159513-CHO-MIL-31000"/>
    <d v="2022-04-02T00:00:00"/>
    <d v="2022-04-19T00:00:00"/>
    <x v="0"/>
    <n v="159513"/>
    <s v="United States"/>
    <x v="4"/>
    <x v="4"/>
    <n v="90049"/>
    <x v="0"/>
    <x v="3"/>
    <s v="CHO-MIL-31000"/>
    <x v="0"/>
    <x v="5"/>
    <n v="3"/>
    <n v="6.33"/>
    <n v="3.42"/>
    <n v="17"/>
    <x v="1"/>
    <s v="Wicked Choccy's"/>
    <x v="0"/>
  </r>
  <r>
    <s v="US-2022-142811-CHO-SCR-58000"/>
    <d v="2022-04-02T00:00:00"/>
    <d v="2022-04-17T00:00:00"/>
    <x v="0"/>
    <n v="142811"/>
    <s v="United States"/>
    <x v="263"/>
    <x v="12"/>
    <n v="85204"/>
    <x v="0"/>
    <x v="3"/>
    <s v="CHO-SCR-58000"/>
    <x v="3"/>
    <x v="17"/>
    <n v="5"/>
    <n v="12.5"/>
    <n v="5.5"/>
    <n v="15"/>
    <x v="1"/>
    <s v="Lot's O' Nuts"/>
    <x v="1"/>
  </r>
  <r>
    <s v="US-2022-122140-CHO-TRI-54000"/>
    <d v="2022-04-02T00:00:00"/>
    <d v="2022-04-17T00:00:00"/>
    <x v="0"/>
    <n v="122140"/>
    <s v="United States"/>
    <x v="39"/>
    <x v="0"/>
    <n v="75220"/>
    <x v="0"/>
    <x v="0"/>
    <s v="CHO-TRI-54000"/>
    <x v="1"/>
    <x v="1"/>
    <n v="2"/>
    <n v="4.9000000000000004"/>
    <n v="2.6"/>
    <n v="15"/>
    <x v="1"/>
    <s v="Wicked Choccy's"/>
    <x v="0"/>
  </r>
  <r>
    <s v="US-2022-122140-CHO-NUT-13000"/>
    <d v="2022-04-02T00:00:00"/>
    <d v="2022-04-17T00:00:00"/>
    <x v="0"/>
    <n v="122140"/>
    <s v="United States"/>
    <x v="39"/>
    <x v="0"/>
    <n v="75220"/>
    <x v="0"/>
    <x v="0"/>
    <s v="CHO-NUT-13000"/>
    <x v="2"/>
    <x v="47"/>
    <n v="7"/>
    <n v="17.43"/>
    <n v="7"/>
    <n v="15"/>
    <x v="1"/>
    <s v="Lot's O' Nuts"/>
    <x v="1"/>
  </r>
  <r>
    <s v="US-2022-112452-CHO-NUT-13000"/>
    <d v="2022-04-04T00:00:00"/>
    <d v="2022-04-14T00:00:00"/>
    <x v="3"/>
    <n v="112452"/>
    <s v="United States"/>
    <x v="305"/>
    <x v="15"/>
    <n v="48911"/>
    <x v="0"/>
    <x v="0"/>
    <s v="CHO-NUT-13000"/>
    <x v="2"/>
    <x v="7"/>
    <n v="2"/>
    <n v="4.9800000000000004"/>
    <n v="2"/>
    <n v="10"/>
    <x v="1"/>
    <s v="Lot's O' Nuts"/>
    <x v="1"/>
  </r>
  <r>
    <s v="US-2022-112452-CHO-MIL-31000"/>
    <d v="2022-04-04T00:00:00"/>
    <d v="2022-04-14T00:00:00"/>
    <x v="3"/>
    <n v="112452"/>
    <s v="United States"/>
    <x v="305"/>
    <x v="15"/>
    <n v="48911"/>
    <x v="0"/>
    <x v="0"/>
    <s v="CHO-MIL-31000"/>
    <x v="0"/>
    <x v="0"/>
    <n v="2"/>
    <n v="4.22"/>
    <n v="2.2799999999999998"/>
    <n v="10"/>
    <x v="1"/>
    <s v="Wicked Choccy's"/>
    <x v="0"/>
  </r>
  <r>
    <s v="US-2022-112452-CHO-SCR-58000"/>
    <d v="2022-04-04T00:00:00"/>
    <d v="2022-04-14T00:00:00"/>
    <x v="3"/>
    <n v="112452"/>
    <s v="United States"/>
    <x v="305"/>
    <x v="15"/>
    <n v="48911"/>
    <x v="0"/>
    <x v="0"/>
    <s v="CHO-SCR-58000"/>
    <x v="3"/>
    <x v="9"/>
    <n v="2"/>
    <n v="5"/>
    <n v="2.2000000000000002"/>
    <n v="10"/>
    <x v="1"/>
    <s v="Lot's O' Nuts"/>
    <x v="1"/>
  </r>
  <r>
    <s v="US-2022-110667-CHO-FUD-51000"/>
    <d v="2022-04-04T00:00:00"/>
    <d v="2022-04-18T00:00:00"/>
    <x v="0"/>
    <n v="110667"/>
    <s v="United States"/>
    <x v="26"/>
    <x v="21"/>
    <n v="10009"/>
    <x v="0"/>
    <x v="1"/>
    <s v="CHO-FUD-51000"/>
    <x v="4"/>
    <x v="9"/>
    <n v="2"/>
    <n v="4.8"/>
    <n v="2.4"/>
    <n v="14"/>
    <x v="1"/>
    <s v="Lot's O' Nuts"/>
    <x v="1"/>
  </r>
  <r>
    <s v="US-2022-110667-CHO-SCR-58000"/>
    <d v="2022-04-04T00:00:00"/>
    <d v="2022-04-18T00:00:00"/>
    <x v="0"/>
    <n v="110667"/>
    <s v="United States"/>
    <x v="26"/>
    <x v="21"/>
    <n v="10009"/>
    <x v="0"/>
    <x v="1"/>
    <s v="CHO-SCR-58000"/>
    <x v="3"/>
    <x v="9"/>
    <n v="2"/>
    <n v="5"/>
    <n v="2.2000000000000002"/>
    <n v="14"/>
    <x v="1"/>
    <s v="Lot's O' Nuts"/>
    <x v="1"/>
  </r>
  <r>
    <s v="US-2022-110667-CHO-NUT-13000"/>
    <d v="2022-04-04T00:00:00"/>
    <d v="2022-04-18T00:00:00"/>
    <x v="0"/>
    <n v="110667"/>
    <s v="United States"/>
    <x v="26"/>
    <x v="21"/>
    <n v="10009"/>
    <x v="0"/>
    <x v="1"/>
    <s v="CHO-NUT-13000"/>
    <x v="2"/>
    <x v="19"/>
    <n v="4"/>
    <n v="9.9600000000000009"/>
    <n v="4"/>
    <n v="14"/>
    <x v="1"/>
    <s v="Lot's O' Nuts"/>
    <x v="1"/>
  </r>
  <r>
    <s v="US-2022-161452-CHO-NUT-13000"/>
    <d v="2022-04-05T00:00:00"/>
    <d v="2022-04-21T00:00:00"/>
    <x v="0"/>
    <n v="161452"/>
    <s v="United States"/>
    <x v="4"/>
    <x v="4"/>
    <n v="90036"/>
    <x v="0"/>
    <x v="3"/>
    <s v="CHO-NUT-13000"/>
    <x v="2"/>
    <x v="2"/>
    <n v="3"/>
    <n v="7.47"/>
    <n v="3"/>
    <n v="16"/>
    <x v="1"/>
    <s v="Lot's O' Nuts"/>
    <x v="1"/>
  </r>
  <r>
    <s v="US-2022-136476-CHO-MIL-31000"/>
    <d v="2022-04-05T00:00:00"/>
    <d v="2022-04-20T00:00:00"/>
    <x v="0"/>
    <n v="136476"/>
    <s v="United States"/>
    <x v="135"/>
    <x v="14"/>
    <n v="37620"/>
    <x v="0"/>
    <x v="2"/>
    <s v="CHO-MIL-31000"/>
    <x v="0"/>
    <x v="11"/>
    <n v="1"/>
    <n v="2.11"/>
    <n v="1.1399999999999999"/>
    <n v="15"/>
    <x v="1"/>
    <s v="Wicked Choccy's"/>
    <x v="0"/>
  </r>
  <r>
    <s v="US-2022-102855-CHO-FUD-51000"/>
    <d v="2022-04-05T00:00:00"/>
    <d v="2022-04-16T00:00:00"/>
    <x v="3"/>
    <n v="102855"/>
    <s v="United States"/>
    <x v="306"/>
    <x v="23"/>
    <n v="99207"/>
    <x v="0"/>
    <x v="3"/>
    <s v="CHO-FUD-51000"/>
    <x v="4"/>
    <x v="44"/>
    <n v="8"/>
    <n v="19.2"/>
    <n v="9.6"/>
    <n v="11"/>
    <x v="1"/>
    <s v="Lot's O' Nuts"/>
    <x v="1"/>
  </r>
  <r>
    <s v="US-2022-102855-CHO-TRI-54000"/>
    <d v="2022-04-05T00:00:00"/>
    <d v="2022-04-16T00:00:00"/>
    <x v="3"/>
    <n v="102855"/>
    <s v="United States"/>
    <x v="306"/>
    <x v="23"/>
    <n v="99207"/>
    <x v="0"/>
    <x v="3"/>
    <s v="CHO-TRI-54000"/>
    <x v="1"/>
    <x v="18"/>
    <n v="6"/>
    <n v="14.7"/>
    <n v="7.8"/>
    <n v="11"/>
    <x v="1"/>
    <s v="Wicked Choccy's"/>
    <x v="0"/>
  </r>
  <r>
    <s v="US-2022-119942-CHO-TRI-54000"/>
    <d v="2022-04-05T00:00:00"/>
    <d v="2022-04-17T00:00:00"/>
    <x v="1"/>
    <n v="119942"/>
    <s v="United States"/>
    <x v="2"/>
    <x v="2"/>
    <n v="19120"/>
    <x v="0"/>
    <x v="1"/>
    <s v="CHO-TRI-54000"/>
    <x v="1"/>
    <x v="18"/>
    <n v="6"/>
    <n v="14.7"/>
    <n v="7.8"/>
    <n v="12"/>
    <x v="1"/>
    <s v="Wicked Choccy's"/>
    <x v="0"/>
  </r>
  <r>
    <s v="US-2022-167010-CHO-FUD-51000"/>
    <d v="2022-04-05T00:00:00"/>
    <d v="2022-04-20T00:00:00"/>
    <x v="0"/>
    <n v="167010"/>
    <s v="United States"/>
    <x v="2"/>
    <x v="2"/>
    <n v="19143"/>
    <x v="0"/>
    <x v="1"/>
    <s v="CHO-FUD-51000"/>
    <x v="4"/>
    <x v="17"/>
    <n v="5"/>
    <n v="12"/>
    <n v="6"/>
    <n v="15"/>
    <x v="1"/>
    <s v="Lot's O' Nuts"/>
    <x v="1"/>
  </r>
  <r>
    <s v="US-2022-167010-CHO-MIL-31000"/>
    <d v="2022-04-05T00:00:00"/>
    <d v="2022-04-20T00:00:00"/>
    <x v="0"/>
    <n v="167010"/>
    <s v="United States"/>
    <x v="2"/>
    <x v="2"/>
    <n v="19143"/>
    <x v="0"/>
    <x v="1"/>
    <s v="CHO-MIL-31000"/>
    <x v="0"/>
    <x v="11"/>
    <n v="1"/>
    <n v="2.11"/>
    <n v="1.1399999999999999"/>
    <n v="15"/>
    <x v="1"/>
    <s v="Wicked Choccy's"/>
    <x v="0"/>
  </r>
  <r>
    <s v="US-2022-167010-CHO-SCR-58000"/>
    <d v="2022-04-05T00:00:00"/>
    <d v="2022-04-20T00:00:00"/>
    <x v="0"/>
    <n v="167010"/>
    <s v="United States"/>
    <x v="2"/>
    <x v="2"/>
    <n v="19143"/>
    <x v="0"/>
    <x v="1"/>
    <s v="CHO-SCR-58000"/>
    <x v="3"/>
    <x v="31"/>
    <n v="4"/>
    <n v="10"/>
    <n v="4.4000000000000004"/>
    <n v="15"/>
    <x v="1"/>
    <s v="Lot's O' Nuts"/>
    <x v="1"/>
  </r>
  <r>
    <s v="US-2022-167010-CHO-TRI-54000"/>
    <d v="2022-04-05T00:00:00"/>
    <d v="2022-04-20T00:00:00"/>
    <x v="0"/>
    <n v="167010"/>
    <s v="United States"/>
    <x v="2"/>
    <x v="2"/>
    <n v="19143"/>
    <x v="0"/>
    <x v="1"/>
    <s v="CHO-TRI-54000"/>
    <x v="1"/>
    <x v="24"/>
    <n v="4"/>
    <n v="9.8000000000000007"/>
    <n v="5.2"/>
    <n v="15"/>
    <x v="1"/>
    <s v="Wicked Choccy's"/>
    <x v="0"/>
  </r>
  <r>
    <s v="US-2022-100888-CHO-SCR-58000"/>
    <d v="2022-04-06T00:00:00"/>
    <d v="2022-04-20T00:00:00"/>
    <x v="0"/>
    <n v="100888"/>
    <s v="United States"/>
    <x v="60"/>
    <x v="26"/>
    <n v="28540"/>
    <x v="0"/>
    <x v="2"/>
    <s v="CHO-SCR-58000"/>
    <x v="3"/>
    <x v="3"/>
    <n v="3"/>
    <n v="7.5"/>
    <n v="3.3"/>
    <n v="14"/>
    <x v="1"/>
    <s v="Lot's O' Nuts"/>
    <x v="1"/>
  </r>
  <r>
    <s v="US-2022-124541-CHO-TRI-54000"/>
    <d v="2022-04-06T00:00:00"/>
    <d v="2022-04-20T00:00:00"/>
    <x v="0"/>
    <n v="124541"/>
    <s v="United States"/>
    <x v="0"/>
    <x v="0"/>
    <n v="77041"/>
    <x v="0"/>
    <x v="0"/>
    <s v="CHO-TRI-54000"/>
    <x v="1"/>
    <x v="51"/>
    <n v="9"/>
    <n v="22.05"/>
    <n v="11.7"/>
    <n v="14"/>
    <x v="1"/>
    <s v="Wicked Choccy's"/>
    <x v="0"/>
  </r>
  <r>
    <s v="US-2022-124541-CHO-NUT-13000"/>
    <d v="2022-04-06T00:00:00"/>
    <d v="2022-04-20T00:00:00"/>
    <x v="0"/>
    <n v="124541"/>
    <s v="United States"/>
    <x v="0"/>
    <x v="0"/>
    <n v="77041"/>
    <x v="0"/>
    <x v="0"/>
    <s v="CHO-NUT-13000"/>
    <x v="2"/>
    <x v="15"/>
    <n v="6"/>
    <n v="14.94"/>
    <n v="6"/>
    <n v="14"/>
    <x v="1"/>
    <s v="Lot's O' Nuts"/>
    <x v="1"/>
  </r>
  <r>
    <s v="US-2022-124541-CHO-SCR-58000"/>
    <d v="2022-04-06T00:00:00"/>
    <d v="2022-04-20T00:00:00"/>
    <x v="0"/>
    <n v="124541"/>
    <s v="United States"/>
    <x v="0"/>
    <x v="0"/>
    <n v="77041"/>
    <x v="0"/>
    <x v="0"/>
    <s v="CHO-SCR-58000"/>
    <x v="3"/>
    <x v="3"/>
    <n v="3"/>
    <n v="7.5"/>
    <n v="3.3"/>
    <n v="14"/>
    <x v="1"/>
    <s v="Lot's O' Nuts"/>
    <x v="1"/>
  </r>
  <r>
    <s v="US-2022-130554-CHO-NUT-13000"/>
    <d v="2022-04-07T00:00:00"/>
    <d v="2022-04-19T00:00:00"/>
    <x v="1"/>
    <n v="130554"/>
    <s v="United States"/>
    <x v="2"/>
    <x v="2"/>
    <n v="19140"/>
    <x v="0"/>
    <x v="1"/>
    <s v="CHO-NUT-13000"/>
    <x v="2"/>
    <x v="2"/>
    <n v="3"/>
    <n v="7.47"/>
    <n v="3"/>
    <n v="12"/>
    <x v="1"/>
    <s v="Lot's O' Nuts"/>
    <x v="1"/>
  </r>
  <r>
    <s v="US-2022-140025-CHO-TRI-54000"/>
    <d v="2022-04-07T00:00:00"/>
    <d v="2022-04-21T00:00:00"/>
    <x v="0"/>
    <n v="140025"/>
    <s v="United States"/>
    <x v="109"/>
    <x v="0"/>
    <n v="78207"/>
    <x v="0"/>
    <x v="0"/>
    <s v="CHO-TRI-54000"/>
    <x v="1"/>
    <x v="50"/>
    <n v="8"/>
    <n v="19.600000000000001"/>
    <n v="10.4"/>
    <n v="14"/>
    <x v="1"/>
    <s v="Wicked Choccy's"/>
    <x v="0"/>
  </r>
  <r>
    <s v="US-2022-140025-CHO-FUD-51000"/>
    <d v="2022-04-07T00:00:00"/>
    <d v="2022-04-21T00:00:00"/>
    <x v="0"/>
    <n v="140025"/>
    <s v="United States"/>
    <x v="109"/>
    <x v="0"/>
    <n v="78207"/>
    <x v="0"/>
    <x v="0"/>
    <s v="CHO-FUD-51000"/>
    <x v="4"/>
    <x v="14"/>
    <n v="6"/>
    <n v="14.4"/>
    <n v="7.2"/>
    <n v="14"/>
    <x v="1"/>
    <s v="Lot's O' Nuts"/>
    <x v="1"/>
  </r>
  <r>
    <s v="US-2022-166492-CHO-NUT-13000"/>
    <d v="2022-04-07T00:00:00"/>
    <d v="2022-04-20T00:00:00"/>
    <x v="1"/>
    <n v="166492"/>
    <s v="United States"/>
    <x v="26"/>
    <x v="21"/>
    <n v="10035"/>
    <x v="0"/>
    <x v="1"/>
    <s v="CHO-NUT-13000"/>
    <x v="2"/>
    <x v="19"/>
    <n v="4"/>
    <n v="9.9600000000000009"/>
    <n v="4"/>
    <n v="13"/>
    <x v="1"/>
    <s v="Lot's O' Nuts"/>
    <x v="1"/>
  </r>
  <r>
    <s v="US-2022-166492-CHO-SCR-58000"/>
    <d v="2022-04-07T00:00:00"/>
    <d v="2022-04-20T00:00:00"/>
    <x v="1"/>
    <n v="166492"/>
    <s v="United States"/>
    <x v="26"/>
    <x v="21"/>
    <n v="10035"/>
    <x v="0"/>
    <x v="1"/>
    <s v="CHO-SCR-58000"/>
    <x v="3"/>
    <x v="9"/>
    <n v="2"/>
    <n v="5"/>
    <n v="2.2000000000000002"/>
    <n v="13"/>
    <x v="1"/>
    <s v="Lot's O' Nuts"/>
    <x v="1"/>
  </r>
  <r>
    <s v="US-2022-101000-CHO-FUD-51000"/>
    <d v="2022-04-09T00:00:00"/>
    <d v="2022-04-24T00:00:00"/>
    <x v="0"/>
    <n v="101000"/>
    <s v="United States"/>
    <x v="307"/>
    <x v="39"/>
    <n v="6360"/>
    <x v="0"/>
    <x v="1"/>
    <s v="CHO-FUD-51000"/>
    <x v="4"/>
    <x v="3"/>
    <n v="3"/>
    <n v="7.2"/>
    <n v="3.6"/>
    <n v="15"/>
    <x v="1"/>
    <s v="Lot's O' Nuts"/>
    <x v="1"/>
  </r>
  <r>
    <s v="US-2022-142027-CHO-SCR-58000"/>
    <d v="2022-04-09T00:00:00"/>
    <d v="2022-04-24T00:00:00"/>
    <x v="0"/>
    <n v="142027"/>
    <s v="United States"/>
    <x v="78"/>
    <x v="4"/>
    <n v="90805"/>
    <x v="0"/>
    <x v="3"/>
    <s v="CHO-SCR-58000"/>
    <x v="3"/>
    <x v="3"/>
    <n v="3"/>
    <n v="7.5"/>
    <n v="3.3"/>
    <n v="15"/>
    <x v="1"/>
    <s v="Lot's O' Nuts"/>
    <x v="1"/>
  </r>
  <r>
    <s v="US-2022-116512-CHO-MIL-31000"/>
    <d v="2022-04-09T00:00:00"/>
    <d v="2022-04-24T00:00:00"/>
    <x v="0"/>
    <n v="116512"/>
    <s v="United States"/>
    <x v="26"/>
    <x v="21"/>
    <n v="10024"/>
    <x v="0"/>
    <x v="1"/>
    <s v="CHO-MIL-31000"/>
    <x v="0"/>
    <x v="5"/>
    <n v="3"/>
    <n v="6.33"/>
    <n v="3.42"/>
    <n v="15"/>
    <x v="1"/>
    <s v="Wicked Choccy's"/>
    <x v="0"/>
  </r>
  <r>
    <s v="US-2022-168767-CHO-FUD-51000"/>
    <d v="2022-04-10T00:00:00"/>
    <d v="2022-04-25T00:00:00"/>
    <x v="0"/>
    <n v="168767"/>
    <s v="United States"/>
    <x v="248"/>
    <x v="4"/>
    <n v="95823"/>
    <x v="0"/>
    <x v="3"/>
    <s v="CHO-FUD-51000"/>
    <x v="4"/>
    <x v="9"/>
    <n v="2"/>
    <n v="4.8"/>
    <n v="2.4"/>
    <n v="15"/>
    <x v="1"/>
    <s v="Lot's O' Nuts"/>
    <x v="1"/>
  </r>
  <r>
    <s v="US-2022-134201-CHO-TRI-54000"/>
    <d v="2022-04-10T00:00:00"/>
    <d v="2022-04-26T00:00:00"/>
    <x v="0"/>
    <n v="134201"/>
    <s v="United States"/>
    <x v="105"/>
    <x v="21"/>
    <n v="14609"/>
    <x v="0"/>
    <x v="1"/>
    <s v="CHO-TRI-54000"/>
    <x v="1"/>
    <x v="4"/>
    <n v="3"/>
    <n v="7.35"/>
    <n v="3.9"/>
    <n v="16"/>
    <x v="1"/>
    <s v="Wicked Choccy's"/>
    <x v="0"/>
  </r>
  <r>
    <s v="US-2022-134201-CHO-MIL-31000"/>
    <d v="2022-04-10T00:00:00"/>
    <d v="2022-04-26T00:00:00"/>
    <x v="0"/>
    <n v="134201"/>
    <s v="United States"/>
    <x v="105"/>
    <x v="21"/>
    <n v="14609"/>
    <x v="0"/>
    <x v="1"/>
    <s v="CHO-MIL-31000"/>
    <x v="0"/>
    <x v="8"/>
    <n v="4"/>
    <n v="8.44"/>
    <n v="4.5599999999999996"/>
    <n v="16"/>
    <x v="1"/>
    <s v="Wicked Choccy's"/>
    <x v="0"/>
  </r>
  <r>
    <s v="US-2022-136987-CHO-FUD-51000"/>
    <d v="2022-04-11T00:00:00"/>
    <d v="2022-04-24T00:00:00"/>
    <x v="2"/>
    <n v="136987"/>
    <s v="United States"/>
    <x v="4"/>
    <x v="4"/>
    <n v="90004"/>
    <x v="0"/>
    <x v="3"/>
    <s v="CHO-FUD-51000"/>
    <x v="4"/>
    <x v="9"/>
    <n v="2"/>
    <n v="4.8"/>
    <n v="2.4"/>
    <n v="13"/>
    <x v="1"/>
    <s v="Lot's O' Nuts"/>
    <x v="1"/>
  </r>
  <r>
    <s v="US-2022-125563-CHO-TRI-54000"/>
    <d v="2022-04-11T00:00:00"/>
    <d v="2022-04-27T00:00:00"/>
    <x v="0"/>
    <n v="125563"/>
    <s v="United States"/>
    <x v="61"/>
    <x v="17"/>
    <n v="33614"/>
    <x v="0"/>
    <x v="2"/>
    <s v="CHO-TRI-54000"/>
    <x v="1"/>
    <x v="4"/>
    <n v="3"/>
    <n v="7.35"/>
    <n v="3.9"/>
    <n v="16"/>
    <x v="1"/>
    <s v="Wicked Choccy's"/>
    <x v="0"/>
  </r>
  <r>
    <s v="US-2022-111164-CHO-SCR-58000"/>
    <d v="2022-04-11T00:00:00"/>
    <d v="2022-04-25T00:00:00"/>
    <x v="0"/>
    <n v="111164"/>
    <s v="United States"/>
    <x v="26"/>
    <x v="21"/>
    <n v="10009"/>
    <x v="0"/>
    <x v="1"/>
    <s v="CHO-SCR-58000"/>
    <x v="3"/>
    <x v="17"/>
    <n v="5"/>
    <n v="12.5"/>
    <n v="5.5"/>
    <n v="14"/>
    <x v="1"/>
    <s v="Lot's O' Nuts"/>
    <x v="1"/>
  </r>
  <r>
    <s v="US-2022-111164-CHO-FUD-51000"/>
    <d v="2022-04-11T00:00:00"/>
    <d v="2022-04-25T00:00:00"/>
    <x v="0"/>
    <n v="111164"/>
    <s v="United States"/>
    <x v="26"/>
    <x v="21"/>
    <n v="10009"/>
    <x v="0"/>
    <x v="1"/>
    <s v="CHO-FUD-51000"/>
    <x v="4"/>
    <x v="3"/>
    <n v="3"/>
    <n v="7.2"/>
    <n v="3.6"/>
    <n v="14"/>
    <x v="1"/>
    <s v="Lot's O' Nuts"/>
    <x v="1"/>
  </r>
  <r>
    <s v="US-2022-145415-CHO-MIL-31000"/>
    <d v="2022-04-12T00:00:00"/>
    <d v="2022-04-27T00:00:00"/>
    <x v="2"/>
    <n v="145415"/>
    <s v="United States"/>
    <x v="31"/>
    <x v="23"/>
    <n v="98103"/>
    <x v="0"/>
    <x v="3"/>
    <s v="CHO-MIL-31000"/>
    <x v="0"/>
    <x v="5"/>
    <n v="3"/>
    <n v="6.33"/>
    <n v="3.42"/>
    <n v="15"/>
    <x v="1"/>
    <s v="Wicked Choccy's"/>
    <x v="0"/>
  </r>
  <r>
    <s v="US-2022-149678-CHO-TRI-54000"/>
    <d v="2022-04-13T00:00:00"/>
    <d v="2022-04-25T00:00:00"/>
    <x v="2"/>
    <n v="149678"/>
    <s v="United States"/>
    <x v="308"/>
    <x v="33"/>
    <n v="87401"/>
    <x v="0"/>
    <x v="3"/>
    <s v="CHO-TRI-54000"/>
    <x v="1"/>
    <x v="28"/>
    <n v="1"/>
    <n v="2.4500000000000002"/>
    <n v="1.3"/>
    <n v="12"/>
    <x v="1"/>
    <s v="Wicked Choccy's"/>
    <x v="0"/>
  </r>
  <r>
    <s v="US-2022-120502-CHO-FUD-51000"/>
    <d v="2022-04-13T00:00:00"/>
    <d v="2022-04-29T00:00:00"/>
    <x v="0"/>
    <n v="120502"/>
    <s v="United States"/>
    <x v="4"/>
    <x v="4"/>
    <n v="90036"/>
    <x v="0"/>
    <x v="3"/>
    <s v="CHO-FUD-51000"/>
    <x v="4"/>
    <x v="9"/>
    <n v="2"/>
    <n v="4.8"/>
    <n v="2.4"/>
    <n v="16"/>
    <x v="1"/>
    <s v="Lot's O' Nuts"/>
    <x v="1"/>
  </r>
  <r>
    <s v="US-2022-120502-CHO-TRI-54000"/>
    <d v="2022-04-13T00:00:00"/>
    <d v="2022-04-29T00:00:00"/>
    <x v="0"/>
    <n v="120502"/>
    <s v="United States"/>
    <x v="4"/>
    <x v="4"/>
    <n v="90036"/>
    <x v="0"/>
    <x v="3"/>
    <s v="CHO-TRI-54000"/>
    <x v="1"/>
    <x v="1"/>
    <n v="2"/>
    <n v="4.9000000000000004"/>
    <n v="2.6"/>
    <n v="16"/>
    <x v="1"/>
    <s v="Wicked Choccy's"/>
    <x v="0"/>
  </r>
  <r>
    <s v="US-2022-120502-CHO-MIL-31000"/>
    <d v="2022-04-13T00:00:00"/>
    <d v="2022-04-29T00:00:00"/>
    <x v="0"/>
    <n v="120502"/>
    <s v="United States"/>
    <x v="4"/>
    <x v="4"/>
    <n v="90036"/>
    <x v="0"/>
    <x v="3"/>
    <s v="CHO-MIL-31000"/>
    <x v="0"/>
    <x v="0"/>
    <n v="2"/>
    <n v="4.22"/>
    <n v="2.2799999999999998"/>
    <n v="16"/>
    <x v="1"/>
    <s v="Wicked Choccy's"/>
    <x v="0"/>
  </r>
  <r>
    <s v="US-2022-106257-CHO-NUT-13000"/>
    <d v="2022-04-13T00:00:00"/>
    <d v="2022-04-27T00:00:00"/>
    <x v="2"/>
    <n v="106257"/>
    <s v="United States"/>
    <x v="4"/>
    <x v="4"/>
    <n v="90045"/>
    <x v="0"/>
    <x v="3"/>
    <s v="CHO-NUT-13000"/>
    <x v="2"/>
    <x v="7"/>
    <n v="2"/>
    <n v="4.9800000000000004"/>
    <n v="2"/>
    <n v="14"/>
    <x v="1"/>
    <s v="Lot's O' Nuts"/>
    <x v="1"/>
  </r>
  <r>
    <s v="US-2022-106257-CHO-SCR-58000"/>
    <d v="2022-04-13T00:00:00"/>
    <d v="2022-04-27T00:00:00"/>
    <x v="2"/>
    <n v="106257"/>
    <s v="United States"/>
    <x v="4"/>
    <x v="4"/>
    <n v="90045"/>
    <x v="0"/>
    <x v="3"/>
    <s v="CHO-SCR-58000"/>
    <x v="3"/>
    <x v="9"/>
    <n v="2"/>
    <n v="5"/>
    <n v="2.2000000000000002"/>
    <n v="14"/>
    <x v="1"/>
    <s v="Lot's O' Nuts"/>
    <x v="1"/>
  </r>
  <r>
    <s v="US-2022-168704-CHO-NUT-13000"/>
    <d v="2022-04-13T00:00:00"/>
    <d v="2022-04-27T00:00:00"/>
    <x v="0"/>
    <n v="168704"/>
    <s v="United States"/>
    <x v="6"/>
    <x v="0"/>
    <n v="77340"/>
    <x v="0"/>
    <x v="0"/>
    <s v="CHO-NUT-13000"/>
    <x v="2"/>
    <x v="19"/>
    <n v="4"/>
    <n v="9.9600000000000009"/>
    <n v="4"/>
    <n v="14"/>
    <x v="1"/>
    <s v="Lot's O' Nuts"/>
    <x v="1"/>
  </r>
  <r>
    <s v="US-2022-168704-CHO-FUD-51000"/>
    <d v="2022-04-13T00:00:00"/>
    <d v="2022-04-27T00:00:00"/>
    <x v="0"/>
    <n v="168704"/>
    <s v="United States"/>
    <x v="6"/>
    <x v="0"/>
    <n v="77340"/>
    <x v="0"/>
    <x v="0"/>
    <s v="CHO-FUD-51000"/>
    <x v="4"/>
    <x v="3"/>
    <n v="3"/>
    <n v="7.2"/>
    <n v="3.6"/>
    <n v="14"/>
    <x v="1"/>
    <s v="Lot's O' Nuts"/>
    <x v="1"/>
  </r>
  <r>
    <s v="US-2022-100216-CHO-TRI-54000"/>
    <d v="2022-04-13T00:00:00"/>
    <d v="2022-04-24T00:00:00"/>
    <x v="1"/>
    <n v="100216"/>
    <s v="United States"/>
    <x v="263"/>
    <x v="12"/>
    <n v="85204"/>
    <x v="0"/>
    <x v="3"/>
    <s v="CHO-TRI-54000"/>
    <x v="1"/>
    <x v="18"/>
    <n v="6"/>
    <n v="14.7"/>
    <n v="7.8"/>
    <n v="11"/>
    <x v="1"/>
    <s v="Wicked Choccy's"/>
    <x v="0"/>
  </r>
  <r>
    <s v="US-2022-100216-CHO-SCR-58000"/>
    <d v="2022-04-13T00:00:00"/>
    <d v="2022-04-24T00:00:00"/>
    <x v="1"/>
    <n v="100216"/>
    <s v="United States"/>
    <x v="263"/>
    <x v="12"/>
    <n v="85204"/>
    <x v="0"/>
    <x v="3"/>
    <s v="CHO-SCR-58000"/>
    <x v="3"/>
    <x v="3"/>
    <n v="3"/>
    <n v="7.5"/>
    <n v="3.3"/>
    <n v="11"/>
    <x v="1"/>
    <s v="Lot's O' Nuts"/>
    <x v="1"/>
  </r>
  <r>
    <s v="US-2022-120551-CHO-MIL-31000"/>
    <d v="2022-04-13T00:00:00"/>
    <d v="2022-04-30T00:00:00"/>
    <x v="0"/>
    <n v="120551"/>
    <s v="United States"/>
    <x v="309"/>
    <x v="45"/>
    <n v="68701"/>
    <x v="0"/>
    <x v="0"/>
    <s v="CHO-MIL-31000"/>
    <x v="0"/>
    <x v="5"/>
    <n v="3"/>
    <n v="6.33"/>
    <n v="3.42"/>
    <n v="17"/>
    <x v="1"/>
    <s v="Wicked Choccy's"/>
    <x v="0"/>
  </r>
  <r>
    <s v="US-2022-133837-CHO-SCR-58000"/>
    <d v="2022-04-13T00:00:00"/>
    <d v="2022-04-28T00:00:00"/>
    <x v="0"/>
    <n v="133837"/>
    <s v="United States"/>
    <x v="89"/>
    <x v="12"/>
    <n v="85301"/>
    <x v="0"/>
    <x v="3"/>
    <s v="CHO-SCR-58000"/>
    <x v="3"/>
    <x v="25"/>
    <n v="1"/>
    <n v="2.5"/>
    <n v="1.1000000000000001"/>
    <n v="15"/>
    <x v="1"/>
    <s v="Lot's O' Nuts"/>
    <x v="1"/>
  </r>
  <r>
    <s v="US-2022-133452-CHO-TRI-54000"/>
    <d v="2022-04-13T00:00:00"/>
    <d v="2022-04-29T00:00:00"/>
    <x v="0"/>
    <n v="133452"/>
    <s v="United States"/>
    <x v="75"/>
    <x v="4"/>
    <n v="91767"/>
    <x v="0"/>
    <x v="3"/>
    <s v="CHO-TRI-54000"/>
    <x v="1"/>
    <x v="4"/>
    <n v="3"/>
    <n v="7.35"/>
    <n v="3.9"/>
    <n v="16"/>
    <x v="1"/>
    <s v="Wicked Choccy's"/>
    <x v="0"/>
  </r>
  <r>
    <s v="US-2022-133452-CHO-SCR-58000"/>
    <d v="2022-04-13T00:00:00"/>
    <d v="2022-04-29T00:00:00"/>
    <x v="0"/>
    <n v="133452"/>
    <s v="United States"/>
    <x v="75"/>
    <x v="4"/>
    <n v="91767"/>
    <x v="0"/>
    <x v="3"/>
    <s v="CHO-SCR-58000"/>
    <x v="3"/>
    <x v="31"/>
    <n v="4"/>
    <n v="10"/>
    <n v="4.4000000000000004"/>
    <n v="16"/>
    <x v="1"/>
    <s v="Lot's O' Nuts"/>
    <x v="1"/>
  </r>
  <r>
    <s v="US-2022-116841-CHO-NUT-13000"/>
    <d v="2022-04-14T00:00:00"/>
    <d v="2022-04-28T00:00:00"/>
    <x v="0"/>
    <n v="116841"/>
    <s v="United States"/>
    <x v="8"/>
    <x v="11"/>
    <n v="97477"/>
    <x v="0"/>
    <x v="3"/>
    <s v="CHO-NUT-13000"/>
    <x v="2"/>
    <x v="22"/>
    <n v="1"/>
    <n v="2.4900000000000002"/>
    <n v="1"/>
    <n v="14"/>
    <x v="1"/>
    <s v="Lot's O' Nuts"/>
    <x v="1"/>
  </r>
  <r>
    <s v="US-2022-106215-CHO-FUD-51000"/>
    <d v="2022-04-16T00:00:00"/>
    <d v="2022-05-01T00:00:00"/>
    <x v="0"/>
    <n v="106215"/>
    <s v="United States"/>
    <x v="2"/>
    <x v="2"/>
    <n v="19143"/>
    <x v="0"/>
    <x v="1"/>
    <s v="CHO-FUD-51000"/>
    <x v="4"/>
    <x v="31"/>
    <n v="4"/>
    <n v="9.6"/>
    <n v="4.8"/>
    <n v="15"/>
    <x v="1"/>
    <s v="Lot's O' Nuts"/>
    <x v="1"/>
  </r>
  <r>
    <s v="US-2022-142734-CHO-SCR-58000"/>
    <d v="2022-04-16T00:00:00"/>
    <d v="2022-05-01T00:00:00"/>
    <x v="0"/>
    <n v="142734"/>
    <s v="United States"/>
    <x v="26"/>
    <x v="21"/>
    <n v="10024"/>
    <x v="0"/>
    <x v="1"/>
    <s v="CHO-SCR-58000"/>
    <x v="3"/>
    <x v="9"/>
    <n v="2"/>
    <n v="5"/>
    <n v="2.2000000000000002"/>
    <n v="15"/>
    <x v="1"/>
    <s v="Lot's O' Nuts"/>
    <x v="1"/>
  </r>
  <r>
    <s v="US-2022-137974-CHO-TRI-54000"/>
    <d v="2022-04-16T00:00:00"/>
    <d v="2022-04-28T00:00:00"/>
    <x v="1"/>
    <n v="137974"/>
    <s v="United States"/>
    <x v="141"/>
    <x v="6"/>
    <n v="22980"/>
    <x v="0"/>
    <x v="2"/>
    <s v="CHO-TRI-54000"/>
    <x v="1"/>
    <x v="51"/>
    <n v="9"/>
    <n v="22.05"/>
    <n v="11.7"/>
    <n v="12"/>
    <x v="1"/>
    <s v="Wicked Choccy's"/>
    <x v="0"/>
  </r>
  <r>
    <s v="US-2022-137974-CHO-FUD-51000"/>
    <d v="2022-04-16T00:00:00"/>
    <d v="2022-04-28T00:00:00"/>
    <x v="1"/>
    <n v="137974"/>
    <s v="United States"/>
    <x v="141"/>
    <x v="6"/>
    <n v="22980"/>
    <x v="0"/>
    <x v="2"/>
    <s v="CHO-FUD-51000"/>
    <x v="4"/>
    <x v="26"/>
    <n v="7"/>
    <n v="16.8"/>
    <n v="8.4"/>
    <n v="12"/>
    <x v="1"/>
    <s v="Lot's O' Nuts"/>
    <x v="1"/>
  </r>
  <r>
    <s v="US-2022-137974-CHO-MIL-31000"/>
    <d v="2022-04-16T00:00:00"/>
    <d v="2022-04-28T00:00:00"/>
    <x v="1"/>
    <n v="137974"/>
    <s v="United States"/>
    <x v="141"/>
    <x v="6"/>
    <n v="22980"/>
    <x v="0"/>
    <x v="2"/>
    <s v="CHO-MIL-31000"/>
    <x v="0"/>
    <x v="11"/>
    <n v="1"/>
    <n v="2.11"/>
    <n v="1.1399999999999999"/>
    <n v="12"/>
    <x v="1"/>
    <s v="Wicked Choccy's"/>
    <x v="0"/>
  </r>
  <r>
    <s v="US-2022-146675-CHO-TRI-54000"/>
    <d v="2022-04-16T00:00:00"/>
    <d v="2022-04-30T00:00:00"/>
    <x v="0"/>
    <n v="146675"/>
    <s v="United States"/>
    <x v="206"/>
    <x v="1"/>
    <n v="60201"/>
    <x v="0"/>
    <x v="0"/>
    <s v="CHO-TRI-54000"/>
    <x v="1"/>
    <x v="4"/>
    <n v="3"/>
    <n v="7.35"/>
    <n v="3.9"/>
    <n v="14"/>
    <x v="1"/>
    <s v="Wicked Choccy's"/>
    <x v="0"/>
  </r>
  <r>
    <s v="US-2022-161263-CHO-SCR-58000"/>
    <d v="2022-04-16T00:00:00"/>
    <d v="2022-05-01T00:00:00"/>
    <x v="0"/>
    <n v="161263"/>
    <s v="United States"/>
    <x v="90"/>
    <x v="9"/>
    <n v="43615"/>
    <x v="0"/>
    <x v="1"/>
    <s v="CHO-SCR-58000"/>
    <x v="3"/>
    <x v="3"/>
    <n v="3"/>
    <n v="7.5"/>
    <n v="3.3"/>
    <n v="15"/>
    <x v="1"/>
    <s v="Lot's O' Nuts"/>
    <x v="1"/>
  </r>
  <r>
    <s v="US-2022-161263-CHO-TRI-54000"/>
    <d v="2022-04-16T00:00:00"/>
    <d v="2022-05-01T00:00:00"/>
    <x v="0"/>
    <n v="161263"/>
    <s v="United States"/>
    <x v="90"/>
    <x v="9"/>
    <n v="43615"/>
    <x v="0"/>
    <x v="1"/>
    <s v="CHO-TRI-54000"/>
    <x v="1"/>
    <x v="4"/>
    <n v="3"/>
    <n v="7.35"/>
    <n v="3.9"/>
    <n v="15"/>
    <x v="1"/>
    <s v="Wicked Choccy's"/>
    <x v="0"/>
  </r>
  <r>
    <s v="US-2022-161263-CHO-MIL-31000"/>
    <d v="2022-04-16T00:00:00"/>
    <d v="2022-05-01T00:00:00"/>
    <x v="0"/>
    <n v="161263"/>
    <s v="United States"/>
    <x v="90"/>
    <x v="9"/>
    <n v="43615"/>
    <x v="0"/>
    <x v="1"/>
    <s v="CHO-MIL-31000"/>
    <x v="0"/>
    <x v="11"/>
    <n v="1"/>
    <n v="2.11"/>
    <n v="1.1399999999999999"/>
    <n v="15"/>
    <x v="1"/>
    <s v="Wicked Choccy's"/>
    <x v="0"/>
  </r>
  <r>
    <s v="US-2022-161263-OTH-KAZ-38000"/>
    <d v="2022-04-16T00:00:00"/>
    <d v="2022-05-01T00:00:00"/>
    <x v="0"/>
    <n v="161263"/>
    <s v="United States"/>
    <x v="90"/>
    <x v="9"/>
    <n v="43615"/>
    <x v="1"/>
    <x v="1"/>
    <s v="OTH-KAZ-38000"/>
    <x v="6"/>
    <x v="5"/>
    <n v="3"/>
    <n v="0.75"/>
    <n v="9"/>
    <n v="15"/>
    <x v="1"/>
    <s v="The Other Factory"/>
    <x v="3"/>
  </r>
  <r>
    <s v="US-2022-155306-CHO-TRI-54000"/>
    <d v="2022-04-17T00:00:00"/>
    <d v="2022-05-01T00:00:00"/>
    <x v="0"/>
    <n v="155306"/>
    <s v="United States"/>
    <x v="10"/>
    <x v="4"/>
    <n v="94122"/>
    <x v="0"/>
    <x v="3"/>
    <s v="CHO-TRI-54000"/>
    <x v="1"/>
    <x v="20"/>
    <n v="5"/>
    <n v="12.25"/>
    <n v="6.5"/>
    <n v="14"/>
    <x v="1"/>
    <s v="Wicked Choccy's"/>
    <x v="0"/>
  </r>
  <r>
    <s v="US-2022-155306-CHO-FUD-51000"/>
    <d v="2022-04-17T00:00:00"/>
    <d v="2022-05-01T00:00:00"/>
    <x v="0"/>
    <n v="155306"/>
    <s v="United States"/>
    <x v="10"/>
    <x v="4"/>
    <n v="94122"/>
    <x v="0"/>
    <x v="3"/>
    <s v="CHO-FUD-51000"/>
    <x v="4"/>
    <x v="9"/>
    <n v="2"/>
    <n v="4.8"/>
    <n v="2.4"/>
    <n v="14"/>
    <x v="1"/>
    <s v="Lot's O' Nuts"/>
    <x v="1"/>
  </r>
  <r>
    <s v="US-2022-155306-CHO-SCR-58000"/>
    <d v="2022-04-17T00:00:00"/>
    <d v="2022-05-01T00:00:00"/>
    <x v="0"/>
    <n v="155306"/>
    <s v="United States"/>
    <x v="10"/>
    <x v="4"/>
    <n v="94122"/>
    <x v="0"/>
    <x v="3"/>
    <s v="CHO-SCR-58000"/>
    <x v="3"/>
    <x v="3"/>
    <n v="3"/>
    <n v="7.5"/>
    <n v="3.3"/>
    <n v="14"/>
    <x v="1"/>
    <s v="Lot's O' Nuts"/>
    <x v="1"/>
  </r>
  <r>
    <s v="US-2022-155306-CHO-MIL-31000"/>
    <d v="2022-04-17T00:00:00"/>
    <d v="2022-05-01T00:00:00"/>
    <x v="0"/>
    <n v="155306"/>
    <s v="United States"/>
    <x v="10"/>
    <x v="4"/>
    <n v="94122"/>
    <x v="0"/>
    <x v="3"/>
    <s v="CHO-MIL-31000"/>
    <x v="0"/>
    <x v="23"/>
    <n v="5"/>
    <n v="10.55"/>
    <n v="5.7"/>
    <n v="14"/>
    <x v="1"/>
    <s v="Wicked Choccy's"/>
    <x v="0"/>
  </r>
  <r>
    <s v="US-2022-148712-CHO-NUT-13000"/>
    <d v="2022-04-17T00:00:00"/>
    <d v="2022-05-03T00:00:00"/>
    <x v="0"/>
    <n v="148712"/>
    <s v="United States"/>
    <x v="26"/>
    <x v="21"/>
    <n v="10035"/>
    <x v="0"/>
    <x v="1"/>
    <s v="CHO-NUT-13000"/>
    <x v="2"/>
    <x v="2"/>
    <n v="3"/>
    <n v="7.47"/>
    <n v="3"/>
    <n v="16"/>
    <x v="1"/>
    <s v="Lot's O' Nuts"/>
    <x v="1"/>
  </r>
  <r>
    <s v="US-2022-148712-CHO-TRI-54000"/>
    <d v="2022-04-17T00:00:00"/>
    <d v="2022-05-03T00:00:00"/>
    <x v="0"/>
    <n v="148712"/>
    <s v="United States"/>
    <x v="26"/>
    <x v="21"/>
    <n v="10035"/>
    <x v="0"/>
    <x v="1"/>
    <s v="CHO-TRI-54000"/>
    <x v="1"/>
    <x v="55"/>
    <n v="13"/>
    <n v="31.85"/>
    <n v="16.899999999999999"/>
    <n v="16"/>
    <x v="1"/>
    <s v="Wicked Choccy's"/>
    <x v="0"/>
  </r>
  <r>
    <s v="US-2022-142601-CHO-MIL-31000"/>
    <d v="2022-04-18T00:00:00"/>
    <d v="2022-04-30T00:00:00"/>
    <x v="2"/>
    <n v="142601"/>
    <s v="United States"/>
    <x v="4"/>
    <x v="4"/>
    <n v="90004"/>
    <x v="0"/>
    <x v="3"/>
    <s v="CHO-MIL-31000"/>
    <x v="0"/>
    <x v="0"/>
    <n v="2"/>
    <n v="4.22"/>
    <n v="2.2799999999999998"/>
    <n v="12"/>
    <x v="1"/>
    <s v="Wicked Choccy's"/>
    <x v="0"/>
  </r>
  <r>
    <s v="US-2022-142601-CHO-FUD-51000"/>
    <d v="2022-04-18T00:00:00"/>
    <d v="2022-04-30T00:00:00"/>
    <x v="2"/>
    <n v="142601"/>
    <s v="United States"/>
    <x v="4"/>
    <x v="4"/>
    <n v="90004"/>
    <x v="0"/>
    <x v="3"/>
    <s v="CHO-FUD-51000"/>
    <x v="4"/>
    <x v="26"/>
    <n v="7"/>
    <n v="16.8"/>
    <n v="8.4"/>
    <n v="12"/>
    <x v="1"/>
    <s v="Lot's O' Nuts"/>
    <x v="1"/>
  </r>
  <r>
    <s v="US-2022-115742-CHO-FUD-51000"/>
    <d v="2022-04-18T00:00:00"/>
    <d v="2022-05-02T00:00:00"/>
    <x v="0"/>
    <n v="115742"/>
    <s v="United States"/>
    <x v="310"/>
    <x v="19"/>
    <n v="47150"/>
    <x v="0"/>
    <x v="0"/>
    <s v="CHO-FUD-51000"/>
    <x v="4"/>
    <x v="25"/>
    <n v="1"/>
    <n v="2.4"/>
    <n v="1.2"/>
    <n v="14"/>
    <x v="1"/>
    <s v="Lot's O' Nuts"/>
    <x v="1"/>
  </r>
  <r>
    <s v="US-2022-115742-CHO-SCR-58000"/>
    <d v="2022-04-18T00:00:00"/>
    <d v="2022-05-02T00:00:00"/>
    <x v="0"/>
    <n v="115742"/>
    <s v="United States"/>
    <x v="310"/>
    <x v="19"/>
    <n v="47150"/>
    <x v="0"/>
    <x v="0"/>
    <s v="CHO-SCR-58000"/>
    <x v="3"/>
    <x v="14"/>
    <n v="6"/>
    <n v="15"/>
    <n v="6.6"/>
    <n v="14"/>
    <x v="1"/>
    <s v="Lot's O' Nuts"/>
    <x v="1"/>
  </r>
  <r>
    <s v="US-2022-102722-CHO-MIL-31000"/>
    <d v="2022-04-18T00:00:00"/>
    <d v="2022-04-29T00:00:00"/>
    <x v="1"/>
    <n v="102722"/>
    <s v="United States"/>
    <x v="246"/>
    <x v="8"/>
    <n v="71203"/>
    <x v="0"/>
    <x v="2"/>
    <s v="CHO-MIL-31000"/>
    <x v="0"/>
    <x v="29"/>
    <n v="6"/>
    <n v="12.66"/>
    <n v="6.84"/>
    <n v="11"/>
    <x v="1"/>
    <s v="Wicked Choccy's"/>
    <x v="0"/>
  </r>
  <r>
    <s v="US-2022-163433-CHO-SCR-58000"/>
    <d v="2022-04-18T00:00:00"/>
    <d v="2022-05-02T00:00:00"/>
    <x v="2"/>
    <n v="163433"/>
    <s v="United States"/>
    <x v="311"/>
    <x v="0"/>
    <n v="78501"/>
    <x v="0"/>
    <x v="0"/>
    <s v="CHO-SCR-58000"/>
    <x v="3"/>
    <x v="25"/>
    <n v="1"/>
    <n v="2.5"/>
    <n v="1.1000000000000001"/>
    <n v="14"/>
    <x v="1"/>
    <s v="Lot's O' Nuts"/>
    <x v="1"/>
  </r>
  <r>
    <s v="US-2022-163433-CHO-MIL-31000"/>
    <d v="2022-04-18T00:00:00"/>
    <d v="2022-05-02T00:00:00"/>
    <x v="2"/>
    <n v="163433"/>
    <s v="United States"/>
    <x v="311"/>
    <x v="0"/>
    <n v="78501"/>
    <x v="0"/>
    <x v="0"/>
    <s v="CHO-MIL-31000"/>
    <x v="0"/>
    <x v="5"/>
    <n v="3"/>
    <n v="6.33"/>
    <n v="3.42"/>
    <n v="14"/>
    <x v="1"/>
    <s v="Wicked Choccy's"/>
    <x v="0"/>
  </r>
  <r>
    <s v="US-2022-163433-CHO-FUD-51000"/>
    <d v="2022-04-18T00:00:00"/>
    <d v="2022-05-02T00:00:00"/>
    <x v="2"/>
    <n v="163433"/>
    <s v="United States"/>
    <x v="311"/>
    <x v="0"/>
    <n v="78501"/>
    <x v="0"/>
    <x v="0"/>
    <s v="CHO-FUD-51000"/>
    <x v="4"/>
    <x v="9"/>
    <n v="2"/>
    <n v="4.8"/>
    <n v="2.4"/>
    <n v="14"/>
    <x v="1"/>
    <s v="Lot's O' Nuts"/>
    <x v="1"/>
  </r>
  <r>
    <s v="US-2022-163433-CHO-TRI-54000"/>
    <d v="2022-04-18T00:00:00"/>
    <d v="2022-05-02T00:00:00"/>
    <x v="2"/>
    <n v="163433"/>
    <s v="United States"/>
    <x v="311"/>
    <x v="0"/>
    <n v="78501"/>
    <x v="0"/>
    <x v="0"/>
    <s v="CHO-TRI-54000"/>
    <x v="1"/>
    <x v="4"/>
    <n v="3"/>
    <n v="7.35"/>
    <n v="3.9"/>
    <n v="14"/>
    <x v="1"/>
    <s v="Wicked Choccy's"/>
    <x v="0"/>
  </r>
  <r>
    <s v="US-2022-163433-CHO-NUT-13000"/>
    <d v="2022-04-18T00:00:00"/>
    <d v="2022-05-02T00:00:00"/>
    <x v="2"/>
    <n v="163433"/>
    <s v="United States"/>
    <x v="311"/>
    <x v="0"/>
    <n v="78501"/>
    <x v="0"/>
    <x v="0"/>
    <s v="CHO-NUT-13000"/>
    <x v="2"/>
    <x v="7"/>
    <n v="2"/>
    <n v="4.9800000000000004"/>
    <n v="2"/>
    <n v="14"/>
    <x v="1"/>
    <s v="Lot's O' Nuts"/>
    <x v="1"/>
  </r>
  <r>
    <s v="US-2022-163433-OTH-GUM-21000"/>
    <d v="2022-04-18T00:00:00"/>
    <d v="2022-05-02T00:00:00"/>
    <x v="2"/>
    <n v="163433"/>
    <s v="United States"/>
    <x v="311"/>
    <x v="0"/>
    <n v="78501"/>
    <x v="1"/>
    <x v="0"/>
    <s v="OTH-GUM-21000"/>
    <x v="5"/>
    <x v="27"/>
    <n v="2"/>
    <n v="1.3"/>
    <n v="1.2"/>
    <n v="14"/>
    <x v="1"/>
    <s v="Secret Factory"/>
    <x v="2"/>
  </r>
  <r>
    <s v="US-2022-113593-CHO-MIL-31000"/>
    <d v="2022-04-18T00:00:00"/>
    <d v="2022-04-30T00:00:00"/>
    <x v="1"/>
    <n v="113593"/>
    <s v="United States"/>
    <x v="312"/>
    <x v="4"/>
    <n v="93454"/>
    <x v="0"/>
    <x v="3"/>
    <s v="CHO-MIL-31000"/>
    <x v="0"/>
    <x v="5"/>
    <n v="3"/>
    <n v="6.33"/>
    <n v="3.42"/>
    <n v="12"/>
    <x v="1"/>
    <s v="Wicked Choccy's"/>
    <x v="0"/>
  </r>
  <r>
    <s v="US-2022-134271-CHO-SCR-58000"/>
    <d v="2022-04-18T00:00:00"/>
    <d v="2022-05-03T00:00:00"/>
    <x v="2"/>
    <n v="134271"/>
    <s v="United States"/>
    <x v="26"/>
    <x v="21"/>
    <n v="10024"/>
    <x v="0"/>
    <x v="1"/>
    <s v="CHO-SCR-58000"/>
    <x v="3"/>
    <x v="3"/>
    <n v="3"/>
    <n v="7.5"/>
    <n v="3.3"/>
    <n v="15"/>
    <x v="1"/>
    <s v="Lot's O' Nuts"/>
    <x v="1"/>
  </r>
  <r>
    <s v="US-2022-155369-CHO-TRI-54000"/>
    <d v="2022-04-19T00:00:00"/>
    <d v="2022-05-05T00:00:00"/>
    <x v="0"/>
    <n v="155369"/>
    <s v="United States"/>
    <x v="237"/>
    <x v="0"/>
    <n v="75007"/>
    <x v="0"/>
    <x v="0"/>
    <s v="CHO-TRI-54000"/>
    <x v="1"/>
    <x v="1"/>
    <n v="2"/>
    <n v="4.9000000000000004"/>
    <n v="2.6"/>
    <n v="16"/>
    <x v="1"/>
    <s v="Wicked Choccy's"/>
    <x v="0"/>
  </r>
  <r>
    <s v="US-2022-142433-CHO-FUD-51000"/>
    <d v="2022-04-20T00:00:00"/>
    <d v="2022-05-05T00:00:00"/>
    <x v="0"/>
    <n v="142433"/>
    <s v="United States"/>
    <x v="0"/>
    <x v="0"/>
    <n v="77036"/>
    <x v="0"/>
    <x v="0"/>
    <s v="CHO-FUD-51000"/>
    <x v="4"/>
    <x v="3"/>
    <n v="3"/>
    <n v="7.2"/>
    <n v="3.6"/>
    <n v="15"/>
    <x v="1"/>
    <s v="Lot's O' Nuts"/>
    <x v="1"/>
  </r>
  <r>
    <s v="US-2022-109169-CHO-SCR-58000"/>
    <d v="2022-04-20T00:00:00"/>
    <d v="2022-05-04T00:00:00"/>
    <x v="0"/>
    <n v="109169"/>
    <s v="United States"/>
    <x v="27"/>
    <x v="15"/>
    <n v="48234"/>
    <x v="0"/>
    <x v="0"/>
    <s v="CHO-SCR-58000"/>
    <x v="3"/>
    <x v="9"/>
    <n v="2"/>
    <n v="5"/>
    <n v="2.2000000000000002"/>
    <n v="14"/>
    <x v="1"/>
    <s v="Lot's O' Nuts"/>
    <x v="1"/>
  </r>
  <r>
    <s v="US-2022-149342-CHO-TRI-54000"/>
    <d v="2022-04-20T00:00:00"/>
    <d v="2022-05-05T00:00:00"/>
    <x v="0"/>
    <n v="149342"/>
    <s v="United States"/>
    <x v="48"/>
    <x v="3"/>
    <n v="31907"/>
    <x v="0"/>
    <x v="2"/>
    <s v="CHO-TRI-54000"/>
    <x v="1"/>
    <x v="18"/>
    <n v="6"/>
    <n v="14.7"/>
    <n v="7.8"/>
    <n v="15"/>
    <x v="1"/>
    <s v="Wicked Choccy's"/>
    <x v="0"/>
  </r>
  <r>
    <s v="US-2022-149342-CHO-FUD-51000"/>
    <d v="2022-04-20T00:00:00"/>
    <d v="2022-05-05T00:00:00"/>
    <x v="0"/>
    <n v="149342"/>
    <s v="United States"/>
    <x v="48"/>
    <x v="3"/>
    <n v="31907"/>
    <x v="0"/>
    <x v="2"/>
    <s v="CHO-FUD-51000"/>
    <x v="4"/>
    <x v="9"/>
    <n v="2"/>
    <n v="4.8"/>
    <n v="2.4"/>
    <n v="15"/>
    <x v="1"/>
    <s v="Lot's O' Nuts"/>
    <x v="1"/>
  </r>
  <r>
    <s v="US-2022-149342-CHO-MIL-31000"/>
    <d v="2022-04-20T00:00:00"/>
    <d v="2022-05-05T00:00:00"/>
    <x v="0"/>
    <n v="149342"/>
    <s v="United States"/>
    <x v="48"/>
    <x v="3"/>
    <n v="31907"/>
    <x v="0"/>
    <x v="2"/>
    <s v="CHO-MIL-31000"/>
    <x v="0"/>
    <x v="5"/>
    <n v="3"/>
    <n v="6.33"/>
    <n v="3.42"/>
    <n v="15"/>
    <x v="1"/>
    <s v="Wicked Choccy's"/>
    <x v="0"/>
  </r>
  <r>
    <s v="US-2022-107678-CHO-TRI-54000"/>
    <d v="2022-04-21T00:00:00"/>
    <d v="2022-05-08T00:00:00"/>
    <x v="0"/>
    <n v="107678"/>
    <s v="United States"/>
    <x v="106"/>
    <x v="5"/>
    <n v="40214"/>
    <x v="0"/>
    <x v="2"/>
    <s v="CHO-TRI-54000"/>
    <x v="1"/>
    <x v="1"/>
    <n v="2"/>
    <n v="4.9000000000000004"/>
    <n v="2.6"/>
    <n v="17"/>
    <x v="1"/>
    <s v="Wicked Choccy's"/>
    <x v="0"/>
  </r>
  <r>
    <s v="US-2022-107678-CHO-FUD-51000"/>
    <d v="2022-04-21T00:00:00"/>
    <d v="2022-05-08T00:00:00"/>
    <x v="0"/>
    <n v="107678"/>
    <s v="United States"/>
    <x v="106"/>
    <x v="5"/>
    <n v="40214"/>
    <x v="0"/>
    <x v="2"/>
    <s v="CHO-FUD-51000"/>
    <x v="4"/>
    <x v="17"/>
    <n v="5"/>
    <n v="12"/>
    <n v="6"/>
    <n v="17"/>
    <x v="1"/>
    <s v="Lot's O' Nuts"/>
    <x v="1"/>
  </r>
  <r>
    <s v="US-2022-151253-CHO-TRI-54000"/>
    <d v="2022-04-22T00:00:00"/>
    <d v="2022-05-06T00:00:00"/>
    <x v="0"/>
    <n v="151253"/>
    <s v="United States"/>
    <x v="4"/>
    <x v="4"/>
    <n v="90008"/>
    <x v="0"/>
    <x v="3"/>
    <s v="CHO-TRI-54000"/>
    <x v="1"/>
    <x v="4"/>
    <n v="3"/>
    <n v="7.35"/>
    <n v="3.9"/>
    <n v="14"/>
    <x v="1"/>
    <s v="Wicked Choccy's"/>
    <x v="0"/>
  </r>
  <r>
    <s v="US-2022-151253-CHO-SCR-58000"/>
    <d v="2022-04-22T00:00:00"/>
    <d v="2022-05-06T00:00:00"/>
    <x v="0"/>
    <n v="151253"/>
    <s v="United States"/>
    <x v="4"/>
    <x v="4"/>
    <n v="90008"/>
    <x v="0"/>
    <x v="3"/>
    <s v="CHO-SCR-58000"/>
    <x v="3"/>
    <x v="3"/>
    <n v="3"/>
    <n v="7.5"/>
    <n v="3.3"/>
    <n v="14"/>
    <x v="1"/>
    <s v="Lot's O' Nuts"/>
    <x v="1"/>
  </r>
  <r>
    <s v="US-2022-118227-CHO-FUD-51000"/>
    <d v="2022-04-24T00:00:00"/>
    <d v="2022-05-08T00:00:00"/>
    <x v="0"/>
    <n v="118227"/>
    <s v="United States"/>
    <x v="26"/>
    <x v="21"/>
    <n v="10009"/>
    <x v="0"/>
    <x v="1"/>
    <s v="CHO-FUD-51000"/>
    <x v="4"/>
    <x v="25"/>
    <n v="1"/>
    <n v="2.4"/>
    <n v="1.2"/>
    <n v="14"/>
    <x v="1"/>
    <s v="Lot's O' Nuts"/>
    <x v="1"/>
  </r>
  <r>
    <s v="US-2022-112557-CHO-FUD-51000"/>
    <d v="2022-04-25T00:00:00"/>
    <d v="2022-05-08T00:00:00"/>
    <x v="1"/>
    <n v="112557"/>
    <s v="United States"/>
    <x v="26"/>
    <x v="21"/>
    <n v="10035"/>
    <x v="0"/>
    <x v="1"/>
    <s v="CHO-FUD-51000"/>
    <x v="4"/>
    <x v="3"/>
    <n v="3"/>
    <n v="7.2"/>
    <n v="3.6"/>
    <n v="13"/>
    <x v="1"/>
    <s v="Lot's O' Nuts"/>
    <x v="1"/>
  </r>
  <r>
    <s v="US-2022-143602-CHO-MIL-31000"/>
    <d v="2022-04-25T00:00:00"/>
    <d v="2022-05-08T00:00:00"/>
    <x v="2"/>
    <n v="143602"/>
    <s v="United States"/>
    <x v="4"/>
    <x v="4"/>
    <n v="90045"/>
    <x v="0"/>
    <x v="3"/>
    <s v="CHO-MIL-31000"/>
    <x v="0"/>
    <x v="5"/>
    <n v="3"/>
    <n v="6.33"/>
    <n v="3.42"/>
    <n v="13"/>
    <x v="1"/>
    <s v="Wicked Choccy's"/>
    <x v="0"/>
  </r>
  <r>
    <s v="US-2022-115420-CHO-TRI-54000"/>
    <d v="2022-04-25T00:00:00"/>
    <d v="2022-05-12T00:00:00"/>
    <x v="0"/>
    <n v="115420"/>
    <s v="United States"/>
    <x v="4"/>
    <x v="4"/>
    <n v="90004"/>
    <x v="0"/>
    <x v="3"/>
    <s v="CHO-TRI-54000"/>
    <x v="1"/>
    <x v="1"/>
    <n v="2"/>
    <n v="4.9000000000000004"/>
    <n v="2.6"/>
    <n v="17"/>
    <x v="1"/>
    <s v="Wicked Choccy's"/>
    <x v="0"/>
  </r>
  <r>
    <s v="US-2022-153878-CHO-TRI-54000"/>
    <d v="2022-04-25T00:00:00"/>
    <d v="2022-05-10T00:00:00"/>
    <x v="0"/>
    <n v="153878"/>
    <s v="United States"/>
    <x v="115"/>
    <x v="22"/>
    <n v="53209"/>
    <x v="0"/>
    <x v="0"/>
    <s v="CHO-TRI-54000"/>
    <x v="1"/>
    <x v="20"/>
    <n v="5"/>
    <n v="12.25"/>
    <n v="6.5"/>
    <n v="15"/>
    <x v="1"/>
    <s v="Wicked Choccy's"/>
    <x v="0"/>
  </r>
  <r>
    <s v="US-2022-153878-CHO-MIL-31000"/>
    <d v="2022-04-25T00:00:00"/>
    <d v="2022-05-10T00:00:00"/>
    <x v="0"/>
    <n v="153878"/>
    <s v="United States"/>
    <x v="115"/>
    <x v="22"/>
    <n v="53209"/>
    <x v="0"/>
    <x v="0"/>
    <s v="CHO-MIL-31000"/>
    <x v="0"/>
    <x v="23"/>
    <n v="5"/>
    <n v="10.55"/>
    <n v="5.7"/>
    <n v="15"/>
    <x v="1"/>
    <s v="Wicked Choccy's"/>
    <x v="0"/>
  </r>
  <r>
    <s v="US-2022-130365-CHO-TRI-54000"/>
    <d v="2022-04-25T00:00:00"/>
    <d v="2022-05-09T00:00:00"/>
    <x v="0"/>
    <n v="130365"/>
    <s v="United States"/>
    <x v="134"/>
    <x v="1"/>
    <n v="60505"/>
    <x v="0"/>
    <x v="0"/>
    <s v="CHO-TRI-54000"/>
    <x v="1"/>
    <x v="4"/>
    <n v="3"/>
    <n v="7.35"/>
    <n v="3.9"/>
    <n v="14"/>
    <x v="1"/>
    <s v="Wicked Choccy's"/>
    <x v="0"/>
  </r>
  <r>
    <s v="US-2022-137302-CHO-SCR-58000"/>
    <d v="2022-04-26T00:00:00"/>
    <d v="2022-05-11T00:00:00"/>
    <x v="0"/>
    <n v="137302"/>
    <s v="United States"/>
    <x v="25"/>
    <x v="4"/>
    <n v="92105"/>
    <x v="0"/>
    <x v="3"/>
    <s v="CHO-SCR-58000"/>
    <x v="3"/>
    <x v="3"/>
    <n v="3"/>
    <n v="7.5"/>
    <n v="3.3"/>
    <n v="15"/>
    <x v="1"/>
    <s v="Lot's O' Nuts"/>
    <x v="1"/>
  </r>
  <r>
    <s v="US-2022-137302-CHO-TRI-54000"/>
    <d v="2022-04-26T00:00:00"/>
    <d v="2022-05-11T00:00:00"/>
    <x v="0"/>
    <n v="137302"/>
    <s v="United States"/>
    <x v="25"/>
    <x v="4"/>
    <n v="92105"/>
    <x v="0"/>
    <x v="3"/>
    <s v="CHO-TRI-54000"/>
    <x v="1"/>
    <x v="4"/>
    <n v="3"/>
    <n v="7.35"/>
    <n v="3.9"/>
    <n v="15"/>
    <x v="1"/>
    <s v="Wicked Choccy's"/>
    <x v="0"/>
  </r>
  <r>
    <s v="US-2022-137302-CHO-NUT-13000"/>
    <d v="2022-04-26T00:00:00"/>
    <d v="2022-05-11T00:00:00"/>
    <x v="0"/>
    <n v="137302"/>
    <s v="United States"/>
    <x v="25"/>
    <x v="4"/>
    <n v="92105"/>
    <x v="0"/>
    <x v="3"/>
    <s v="CHO-NUT-13000"/>
    <x v="2"/>
    <x v="2"/>
    <n v="3"/>
    <n v="7.47"/>
    <n v="3"/>
    <n v="15"/>
    <x v="1"/>
    <s v="Lot's O' Nuts"/>
    <x v="1"/>
  </r>
  <r>
    <s v="US-2022-134026-CHO-MIL-31000"/>
    <d v="2022-04-26T00:00:00"/>
    <d v="2022-05-12T00:00:00"/>
    <x v="0"/>
    <n v="134026"/>
    <s v="United States"/>
    <x v="104"/>
    <x v="14"/>
    <n v="38109"/>
    <x v="0"/>
    <x v="2"/>
    <s v="CHO-MIL-31000"/>
    <x v="0"/>
    <x v="35"/>
    <n v="8"/>
    <n v="16.88"/>
    <n v="9.1199999999999992"/>
    <n v="16"/>
    <x v="1"/>
    <s v="Wicked Choccy's"/>
    <x v="0"/>
  </r>
  <r>
    <s v="US-2022-134026-CHO-NUT-13000"/>
    <d v="2022-04-26T00:00:00"/>
    <d v="2022-05-12T00:00:00"/>
    <x v="0"/>
    <n v="134026"/>
    <s v="United States"/>
    <x v="104"/>
    <x v="14"/>
    <n v="38109"/>
    <x v="0"/>
    <x v="2"/>
    <s v="CHO-NUT-13000"/>
    <x v="2"/>
    <x v="7"/>
    <n v="2"/>
    <n v="4.9800000000000004"/>
    <n v="2"/>
    <n v="16"/>
    <x v="1"/>
    <s v="Lot's O' Nuts"/>
    <x v="1"/>
  </r>
  <r>
    <s v="US-2022-114839-CHO-NUT-13000"/>
    <d v="2022-04-26T00:00:00"/>
    <d v="2022-05-10T00:00:00"/>
    <x v="0"/>
    <n v="114839"/>
    <s v="United States"/>
    <x v="0"/>
    <x v="0"/>
    <n v="77036"/>
    <x v="0"/>
    <x v="0"/>
    <s v="CHO-NUT-13000"/>
    <x v="2"/>
    <x v="7"/>
    <n v="2"/>
    <n v="4.9800000000000004"/>
    <n v="2"/>
    <n v="14"/>
    <x v="1"/>
    <s v="Lot's O' Nuts"/>
    <x v="1"/>
  </r>
  <r>
    <s v="US-2022-122266-CHO-SCR-58000"/>
    <d v="2022-04-26T00:00:00"/>
    <d v="2022-05-10T00:00:00"/>
    <x v="0"/>
    <n v="122266"/>
    <s v="United States"/>
    <x v="313"/>
    <x v="17"/>
    <n v="32114"/>
    <x v="0"/>
    <x v="2"/>
    <s v="CHO-SCR-58000"/>
    <x v="3"/>
    <x v="25"/>
    <n v="1"/>
    <n v="2.5"/>
    <n v="1.1000000000000001"/>
    <n v="14"/>
    <x v="1"/>
    <s v="Lot's O' Nuts"/>
    <x v="1"/>
  </r>
  <r>
    <s v="US-2022-122266-CHO-TRI-54000"/>
    <d v="2022-04-26T00:00:00"/>
    <d v="2022-05-10T00:00:00"/>
    <x v="0"/>
    <n v="122266"/>
    <s v="United States"/>
    <x v="313"/>
    <x v="17"/>
    <n v="32114"/>
    <x v="0"/>
    <x v="2"/>
    <s v="CHO-TRI-54000"/>
    <x v="1"/>
    <x v="28"/>
    <n v="1"/>
    <n v="2.4500000000000002"/>
    <n v="1.3"/>
    <n v="14"/>
    <x v="1"/>
    <s v="Wicked Choccy's"/>
    <x v="0"/>
  </r>
  <r>
    <s v="US-2022-124450-CHO-FUD-51000"/>
    <d v="2022-04-27T00:00:00"/>
    <d v="2022-05-13T00:00:00"/>
    <x v="0"/>
    <n v="124450"/>
    <s v="United States"/>
    <x v="314"/>
    <x v="52"/>
    <n v="20016"/>
    <x v="0"/>
    <x v="1"/>
    <s v="CHO-FUD-51000"/>
    <x v="4"/>
    <x v="3"/>
    <n v="3"/>
    <n v="7.2"/>
    <n v="3.6"/>
    <n v="16"/>
    <x v="1"/>
    <s v="Lot's O' Nuts"/>
    <x v="1"/>
  </r>
  <r>
    <s v="US-2022-124450-CHO-MIL-31000"/>
    <d v="2022-04-27T00:00:00"/>
    <d v="2022-05-13T00:00:00"/>
    <x v="0"/>
    <n v="124450"/>
    <s v="United States"/>
    <x v="314"/>
    <x v="52"/>
    <n v="20016"/>
    <x v="0"/>
    <x v="1"/>
    <s v="CHO-MIL-31000"/>
    <x v="0"/>
    <x v="5"/>
    <n v="3"/>
    <n v="6.33"/>
    <n v="3.42"/>
    <n v="16"/>
    <x v="1"/>
    <s v="Wicked Choccy's"/>
    <x v="0"/>
  </r>
  <r>
    <s v="US-2022-124450-CHO-SCR-58000"/>
    <d v="2022-04-27T00:00:00"/>
    <d v="2022-05-13T00:00:00"/>
    <x v="0"/>
    <n v="124450"/>
    <s v="United States"/>
    <x v="314"/>
    <x v="52"/>
    <n v="20016"/>
    <x v="0"/>
    <x v="1"/>
    <s v="CHO-SCR-58000"/>
    <x v="3"/>
    <x v="44"/>
    <n v="8"/>
    <n v="20"/>
    <n v="8.8000000000000007"/>
    <n v="16"/>
    <x v="1"/>
    <s v="Lot's O' Nuts"/>
    <x v="1"/>
  </r>
  <r>
    <s v="US-2022-151841-CHO-SCR-58000"/>
    <d v="2022-04-27T00:00:00"/>
    <d v="2022-05-12T00:00:00"/>
    <x v="0"/>
    <n v="151841"/>
    <s v="United States"/>
    <x v="134"/>
    <x v="27"/>
    <n v="80013"/>
    <x v="0"/>
    <x v="3"/>
    <s v="CHO-SCR-58000"/>
    <x v="3"/>
    <x v="17"/>
    <n v="5"/>
    <n v="12.5"/>
    <n v="5.5"/>
    <n v="15"/>
    <x v="1"/>
    <s v="Lot's O' Nuts"/>
    <x v="1"/>
  </r>
  <r>
    <s v="US-2022-151841-CHO-MIL-31000"/>
    <d v="2022-04-27T00:00:00"/>
    <d v="2022-05-12T00:00:00"/>
    <x v="0"/>
    <n v="151841"/>
    <s v="United States"/>
    <x v="134"/>
    <x v="27"/>
    <n v="80013"/>
    <x v="0"/>
    <x v="3"/>
    <s v="CHO-MIL-31000"/>
    <x v="0"/>
    <x v="0"/>
    <n v="2"/>
    <n v="4.22"/>
    <n v="2.2799999999999998"/>
    <n v="15"/>
    <x v="1"/>
    <s v="Wicked Choccy's"/>
    <x v="0"/>
  </r>
  <r>
    <s v="US-2022-130792-CHO-MIL-31000"/>
    <d v="2022-04-28T00:00:00"/>
    <d v="2022-05-15T00:00:00"/>
    <x v="0"/>
    <n v="130792"/>
    <s v="United States"/>
    <x v="0"/>
    <x v="0"/>
    <n v="77095"/>
    <x v="0"/>
    <x v="0"/>
    <s v="CHO-MIL-31000"/>
    <x v="0"/>
    <x v="5"/>
    <n v="3"/>
    <n v="6.33"/>
    <n v="3.42"/>
    <n v="17"/>
    <x v="1"/>
    <s v="Wicked Choccy's"/>
    <x v="0"/>
  </r>
  <r>
    <s v="US-2022-130792-CHO-FUD-51000"/>
    <d v="2022-04-28T00:00:00"/>
    <d v="2022-05-15T00:00:00"/>
    <x v="0"/>
    <n v="130792"/>
    <s v="United States"/>
    <x v="0"/>
    <x v="0"/>
    <n v="77095"/>
    <x v="0"/>
    <x v="0"/>
    <s v="CHO-FUD-51000"/>
    <x v="4"/>
    <x v="3"/>
    <n v="3"/>
    <n v="7.2"/>
    <n v="3.6"/>
    <n v="17"/>
    <x v="1"/>
    <s v="Lot's O' Nuts"/>
    <x v="1"/>
  </r>
  <r>
    <s v="US-2022-120782-SUG-LAF-25000"/>
    <d v="2022-04-28T00:00:00"/>
    <d v="2022-05-11T00:00:00"/>
    <x v="1"/>
    <n v="120782"/>
    <s v="United States"/>
    <x v="123"/>
    <x v="15"/>
    <n v="48640"/>
    <x v="2"/>
    <x v="0"/>
    <s v="SUG-LAF-25000"/>
    <x v="9"/>
    <x v="71"/>
    <n v="1"/>
    <n v="1.24"/>
    <n v="0.75"/>
    <n v="13"/>
    <x v="1"/>
    <s v="Sugar Shack"/>
    <x v="4"/>
  </r>
  <r>
    <s v="US-2022-120782-CHO-NUT-13000"/>
    <d v="2022-04-28T00:00:00"/>
    <d v="2022-05-11T00:00:00"/>
    <x v="1"/>
    <n v="120782"/>
    <s v="United States"/>
    <x v="123"/>
    <x v="15"/>
    <n v="48640"/>
    <x v="0"/>
    <x v="0"/>
    <s v="CHO-NUT-13000"/>
    <x v="2"/>
    <x v="2"/>
    <n v="3"/>
    <n v="7.47"/>
    <n v="3"/>
    <n v="13"/>
    <x v="1"/>
    <s v="Lot's O' Nuts"/>
    <x v="1"/>
  </r>
  <r>
    <s v="US-2022-157434-CHO-TRI-54000"/>
    <d v="2022-04-29T00:00:00"/>
    <d v="2022-05-14T00:00:00"/>
    <x v="2"/>
    <n v="157434"/>
    <s v="United States"/>
    <x v="2"/>
    <x v="2"/>
    <n v="19120"/>
    <x v="0"/>
    <x v="1"/>
    <s v="CHO-TRI-54000"/>
    <x v="1"/>
    <x v="1"/>
    <n v="2"/>
    <n v="4.9000000000000004"/>
    <n v="2.6"/>
    <n v="15"/>
    <x v="1"/>
    <s v="Wicked Choccy's"/>
    <x v="0"/>
  </r>
  <r>
    <s v="US-2022-135174-CHO-NUT-13000"/>
    <d v="2022-04-30T00:00:00"/>
    <d v="2022-05-12T00:00:00"/>
    <x v="2"/>
    <n v="135174"/>
    <s v="United States"/>
    <x v="100"/>
    <x v="9"/>
    <n v="45373"/>
    <x v="0"/>
    <x v="1"/>
    <s v="CHO-NUT-13000"/>
    <x v="2"/>
    <x v="13"/>
    <n v="5"/>
    <n v="12.45"/>
    <n v="5"/>
    <n v="12"/>
    <x v="1"/>
    <s v="Lot's O' Nuts"/>
    <x v="1"/>
  </r>
  <r>
    <s v="US-2022-115238-CHO-FUD-51000"/>
    <d v="2022-04-30T00:00:00"/>
    <d v="2022-05-14T00:00:00"/>
    <x v="0"/>
    <n v="115238"/>
    <s v="United States"/>
    <x v="111"/>
    <x v="34"/>
    <n v="1841"/>
    <x v="0"/>
    <x v="1"/>
    <s v="CHO-FUD-51000"/>
    <x v="4"/>
    <x v="17"/>
    <n v="5"/>
    <n v="12"/>
    <n v="6"/>
    <n v="14"/>
    <x v="1"/>
    <s v="Lot's O' Nuts"/>
    <x v="1"/>
  </r>
  <r>
    <s v="US-2022-115238-CHO-MIL-31000"/>
    <d v="2022-04-30T00:00:00"/>
    <d v="2022-05-14T00:00:00"/>
    <x v="0"/>
    <n v="115238"/>
    <s v="United States"/>
    <x v="111"/>
    <x v="34"/>
    <n v="1841"/>
    <x v="0"/>
    <x v="1"/>
    <s v="CHO-MIL-31000"/>
    <x v="0"/>
    <x v="11"/>
    <n v="1"/>
    <n v="2.11"/>
    <n v="1.1399999999999999"/>
    <n v="14"/>
    <x v="1"/>
    <s v="Wicked Choccy's"/>
    <x v="0"/>
  </r>
  <r>
    <s v="US-2022-115238-CHO-TRI-54000"/>
    <d v="2022-04-30T00:00:00"/>
    <d v="2022-05-14T00:00:00"/>
    <x v="0"/>
    <n v="115238"/>
    <s v="United States"/>
    <x v="111"/>
    <x v="34"/>
    <n v="1841"/>
    <x v="0"/>
    <x v="1"/>
    <s v="CHO-TRI-54000"/>
    <x v="1"/>
    <x v="20"/>
    <n v="5"/>
    <n v="12.25"/>
    <n v="6.5"/>
    <n v="14"/>
    <x v="1"/>
    <s v="Wicked Choccy's"/>
    <x v="0"/>
  </r>
  <r>
    <s v="US-2022-103716-CHO-MIL-31000"/>
    <d v="2022-04-30T00:00:00"/>
    <d v="2022-05-16T00:00:00"/>
    <x v="0"/>
    <n v="103716"/>
    <s v="United States"/>
    <x v="10"/>
    <x v="4"/>
    <n v="94110"/>
    <x v="0"/>
    <x v="3"/>
    <s v="CHO-MIL-31000"/>
    <x v="0"/>
    <x v="5"/>
    <n v="3"/>
    <n v="6.33"/>
    <n v="3.42"/>
    <n v="16"/>
    <x v="1"/>
    <s v="Wicked Choccy's"/>
    <x v="0"/>
  </r>
  <r>
    <s v="US-2022-103716-CHO-SCR-58000"/>
    <d v="2022-04-30T00:00:00"/>
    <d v="2022-05-16T00:00:00"/>
    <x v="0"/>
    <n v="103716"/>
    <s v="United States"/>
    <x v="10"/>
    <x v="4"/>
    <n v="94110"/>
    <x v="0"/>
    <x v="3"/>
    <s v="CHO-SCR-58000"/>
    <x v="3"/>
    <x v="17"/>
    <n v="5"/>
    <n v="12.5"/>
    <n v="5.5"/>
    <n v="16"/>
    <x v="1"/>
    <s v="Lot's O' Nuts"/>
    <x v="1"/>
  </r>
  <r>
    <s v="US-2022-164175-CHO-TRI-54000"/>
    <d v="2022-04-30T00:00:00"/>
    <d v="2022-05-15T00:00:00"/>
    <x v="0"/>
    <n v="164175"/>
    <s v="United States"/>
    <x v="40"/>
    <x v="1"/>
    <n v="60610"/>
    <x v="0"/>
    <x v="0"/>
    <s v="CHO-TRI-54000"/>
    <x v="1"/>
    <x v="20"/>
    <n v="5"/>
    <n v="12.25"/>
    <n v="6.5"/>
    <n v="15"/>
    <x v="1"/>
    <s v="Wicked Choccy's"/>
    <x v="0"/>
  </r>
  <r>
    <s v="US-2022-161998-CHO-TRI-54000"/>
    <d v="2022-05-01T00:00:00"/>
    <d v="2022-05-15T00:00:00"/>
    <x v="0"/>
    <n v="161998"/>
    <s v="United States"/>
    <x v="61"/>
    <x v="17"/>
    <n v="33614"/>
    <x v="0"/>
    <x v="2"/>
    <s v="CHO-TRI-54000"/>
    <x v="1"/>
    <x v="4"/>
    <n v="3"/>
    <n v="7.35"/>
    <n v="3.9"/>
    <n v="14"/>
    <x v="1"/>
    <s v="Wicked Choccy's"/>
    <x v="0"/>
  </r>
  <r>
    <s v="US-2022-161998-CHO-SCR-58000"/>
    <d v="2022-05-01T00:00:00"/>
    <d v="2022-05-15T00:00:00"/>
    <x v="0"/>
    <n v="161998"/>
    <s v="United States"/>
    <x v="61"/>
    <x v="17"/>
    <n v="33614"/>
    <x v="0"/>
    <x v="2"/>
    <s v="CHO-SCR-58000"/>
    <x v="3"/>
    <x v="14"/>
    <n v="6"/>
    <n v="15"/>
    <n v="6.6"/>
    <n v="14"/>
    <x v="1"/>
    <s v="Lot's O' Nuts"/>
    <x v="1"/>
  </r>
  <r>
    <s v="US-2022-145821-CHO-MIL-31000"/>
    <d v="2022-05-01T00:00:00"/>
    <d v="2022-05-17T00:00:00"/>
    <x v="0"/>
    <n v="145821"/>
    <s v="United States"/>
    <x v="4"/>
    <x v="4"/>
    <n v="90008"/>
    <x v="0"/>
    <x v="3"/>
    <s v="CHO-MIL-31000"/>
    <x v="0"/>
    <x v="5"/>
    <n v="3"/>
    <n v="6.33"/>
    <n v="3.42"/>
    <n v="16"/>
    <x v="1"/>
    <s v="Wicked Choccy's"/>
    <x v="0"/>
  </r>
  <r>
    <s v="US-2022-104486-CHO-MIL-31000"/>
    <d v="2022-05-01T00:00:00"/>
    <d v="2022-05-16T00:00:00"/>
    <x v="0"/>
    <n v="104486"/>
    <s v="United States"/>
    <x v="10"/>
    <x v="4"/>
    <n v="94109"/>
    <x v="0"/>
    <x v="3"/>
    <s v="CHO-MIL-31000"/>
    <x v="0"/>
    <x v="11"/>
    <n v="1"/>
    <n v="2.11"/>
    <n v="1.1399999999999999"/>
    <n v="15"/>
    <x v="1"/>
    <s v="Wicked Choccy's"/>
    <x v="0"/>
  </r>
  <r>
    <s v="US-2022-104486-CHO-TRI-54000"/>
    <d v="2022-05-01T00:00:00"/>
    <d v="2022-05-16T00:00:00"/>
    <x v="0"/>
    <n v="104486"/>
    <s v="United States"/>
    <x v="10"/>
    <x v="4"/>
    <n v="94109"/>
    <x v="0"/>
    <x v="3"/>
    <s v="CHO-TRI-54000"/>
    <x v="1"/>
    <x v="4"/>
    <n v="3"/>
    <n v="7.35"/>
    <n v="3.9"/>
    <n v="15"/>
    <x v="1"/>
    <s v="Wicked Choccy's"/>
    <x v="0"/>
  </r>
  <r>
    <s v="US-2022-104486-CHO-SCR-58000"/>
    <d v="2022-05-01T00:00:00"/>
    <d v="2022-05-16T00:00:00"/>
    <x v="0"/>
    <n v="104486"/>
    <s v="United States"/>
    <x v="10"/>
    <x v="4"/>
    <n v="94109"/>
    <x v="0"/>
    <x v="3"/>
    <s v="CHO-SCR-58000"/>
    <x v="3"/>
    <x v="9"/>
    <n v="2"/>
    <n v="5"/>
    <n v="2.2000000000000002"/>
    <n v="15"/>
    <x v="1"/>
    <s v="Lot's O' Nuts"/>
    <x v="1"/>
  </r>
  <r>
    <s v="US-2022-116687-CHO-NUT-13000"/>
    <d v="2022-05-02T00:00:00"/>
    <d v="2022-05-17T00:00:00"/>
    <x v="0"/>
    <n v="116687"/>
    <s v="United States"/>
    <x v="0"/>
    <x v="0"/>
    <n v="77095"/>
    <x v="0"/>
    <x v="0"/>
    <s v="CHO-NUT-13000"/>
    <x v="2"/>
    <x v="2"/>
    <n v="3"/>
    <n v="7.47"/>
    <n v="3"/>
    <n v="15"/>
    <x v="1"/>
    <s v="Lot's O' Nuts"/>
    <x v="1"/>
  </r>
  <r>
    <s v="US-2022-116687-CHO-SCR-58000"/>
    <d v="2022-05-02T00:00:00"/>
    <d v="2022-05-17T00:00:00"/>
    <x v="0"/>
    <n v="116687"/>
    <s v="United States"/>
    <x v="0"/>
    <x v="0"/>
    <n v="77095"/>
    <x v="0"/>
    <x v="0"/>
    <s v="CHO-SCR-58000"/>
    <x v="3"/>
    <x v="3"/>
    <n v="3"/>
    <n v="7.5"/>
    <n v="3.3"/>
    <n v="15"/>
    <x v="1"/>
    <s v="Lot's O' Nuts"/>
    <x v="1"/>
  </r>
  <r>
    <s v="US-2022-107937-CHO-TRI-54000"/>
    <d v="2022-05-03T00:00:00"/>
    <d v="2022-05-18T00:00:00"/>
    <x v="0"/>
    <n v="107937"/>
    <s v="United States"/>
    <x v="199"/>
    <x v="4"/>
    <n v="91911"/>
    <x v="0"/>
    <x v="3"/>
    <s v="CHO-TRI-54000"/>
    <x v="1"/>
    <x v="18"/>
    <n v="6"/>
    <n v="14.7"/>
    <n v="7.8"/>
    <n v="15"/>
    <x v="1"/>
    <s v="Wicked Choccy's"/>
    <x v="0"/>
  </r>
  <r>
    <s v="US-2022-150770-CHO-SCR-58000"/>
    <d v="2022-05-03T00:00:00"/>
    <d v="2022-05-16T00:00:00"/>
    <x v="1"/>
    <n v="150770"/>
    <s v="United States"/>
    <x v="10"/>
    <x v="4"/>
    <n v="94109"/>
    <x v="0"/>
    <x v="3"/>
    <s v="CHO-SCR-58000"/>
    <x v="3"/>
    <x v="3"/>
    <n v="3"/>
    <n v="7.5"/>
    <n v="3.3"/>
    <n v="13"/>
    <x v="1"/>
    <s v="Lot's O' Nuts"/>
    <x v="1"/>
  </r>
  <r>
    <s v="US-2022-150770-CHO-FUD-51000"/>
    <d v="2022-05-03T00:00:00"/>
    <d v="2022-05-16T00:00:00"/>
    <x v="1"/>
    <n v="150770"/>
    <s v="United States"/>
    <x v="10"/>
    <x v="4"/>
    <n v="94109"/>
    <x v="0"/>
    <x v="3"/>
    <s v="CHO-FUD-51000"/>
    <x v="4"/>
    <x v="9"/>
    <n v="2"/>
    <n v="4.8"/>
    <n v="2.4"/>
    <n v="13"/>
    <x v="1"/>
    <s v="Lot's O' Nuts"/>
    <x v="1"/>
  </r>
  <r>
    <s v="US-2022-150770-CHO-NUT-13000"/>
    <d v="2022-05-03T00:00:00"/>
    <d v="2022-05-16T00:00:00"/>
    <x v="1"/>
    <n v="150770"/>
    <s v="United States"/>
    <x v="10"/>
    <x v="4"/>
    <n v="94109"/>
    <x v="0"/>
    <x v="3"/>
    <s v="CHO-NUT-13000"/>
    <x v="2"/>
    <x v="7"/>
    <n v="2"/>
    <n v="4.9800000000000004"/>
    <n v="2"/>
    <n v="13"/>
    <x v="1"/>
    <s v="Lot's O' Nuts"/>
    <x v="1"/>
  </r>
  <r>
    <s v="US-2022-150770-CHO-TRI-54000"/>
    <d v="2022-05-03T00:00:00"/>
    <d v="2022-05-16T00:00:00"/>
    <x v="1"/>
    <n v="150770"/>
    <s v="United States"/>
    <x v="10"/>
    <x v="4"/>
    <n v="94109"/>
    <x v="0"/>
    <x v="3"/>
    <s v="CHO-TRI-54000"/>
    <x v="1"/>
    <x v="24"/>
    <n v="4"/>
    <n v="9.8000000000000007"/>
    <n v="5.2"/>
    <n v="13"/>
    <x v="1"/>
    <s v="Wicked Choccy's"/>
    <x v="0"/>
  </r>
  <r>
    <s v="US-2022-160864-CHO-NUT-13000"/>
    <d v="2022-05-03T00:00:00"/>
    <d v="2022-05-16T00:00:00"/>
    <x v="1"/>
    <n v="160864"/>
    <s v="United States"/>
    <x v="99"/>
    <x v="4"/>
    <n v="95123"/>
    <x v="0"/>
    <x v="3"/>
    <s v="CHO-NUT-13000"/>
    <x v="2"/>
    <x v="2"/>
    <n v="3"/>
    <n v="7.47"/>
    <n v="3"/>
    <n v="13"/>
    <x v="1"/>
    <s v="Lot's O' Nuts"/>
    <x v="1"/>
  </r>
  <r>
    <s v="US-2022-112130-CHO-FUD-51000"/>
    <d v="2022-05-03T00:00:00"/>
    <d v="2022-05-17T00:00:00"/>
    <x v="0"/>
    <n v="112130"/>
    <s v="United States"/>
    <x v="2"/>
    <x v="2"/>
    <n v="19140"/>
    <x v="0"/>
    <x v="1"/>
    <s v="CHO-FUD-51000"/>
    <x v="4"/>
    <x v="14"/>
    <n v="6"/>
    <n v="14.4"/>
    <n v="7.2"/>
    <n v="14"/>
    <x v="1"/>
    <s v="Lot's O' Nuts"/>
    <x v="1"/>
  </r>
  <r>
    <s v="US-2022-112130-CHO-SCR-58000"/>
    <d v="2022-05-03T00:00:00"/>
    <d v="2022-05-17T00:00:00"/>
    <x v="0"/>
    <n v="112130"/>
    <s v="United States"/>
    <x v="2"/>
    <x v="2"/>
    <n v="19140"/>
    <x v="0"/>
    <x v="1"/>
    <s v="CHO-SCR-58000"/>
    <x v="3"/>
    <x v="9"/>
    <n v="2"/>
    <n v="5"/>
    <n v="2.2000000000000002"/>
    <n v="14"/>
    <x v="1"/>
    <s v="Lot's O' Nuts"/>
    <x v="1"/>
  </r>
  <r>
    <s v="US-2022-112130-CHO-MIL-31000"/>
    <d v="2022-05-03T00:00:00"/>
    <d v="2022-05-17T00:00:00"/>
    <x v="0"/>
    <n v="112130"/>
    <s v="United States"/>
    <x v="2"/>
    <x v="2"/>
    <n v="19140"/>
    <x v="0"/>
    <x v="1"/>
    <s v="CHO-MIL-31000"/>
    <x v="0"/>
    <x v="38"/>
    <n v="7"/>
    <n v="14.77"/>
    <n v="7.98"/>
    <n v="14"/>
    <x v="1"/>
    <s v="Wicked Choccy's"/>
    <x v="0"/>
  </r>
  <r>
    <s v="US-2022-110548-CHO-FUD-51000"/>
    <d v="2022-05-04T00:00:00"/>
    <d v="2022-05-18T00:00:00"/>
    <x v="0"/>
    <n v="110548"/>
    <s v="United States"/>
    <x v="0"/>
    <x v="0"/>
    <n v="77095"/>
    <x v="0"/>
    <x v="0"/>
    <s v="CHO-FUD-51000"/>
    <x v="4"/>
    <x v="26"/>
    <n v="7"/>
    <n v="16.8"/>
    <n v="8.4"/>
    <n v="14"/>
    <x v="1"/>
    <s v="Lot's O' Nuts"/>
    <x v="1"/>
  </r>
  <r>
    <s v="US-2022-144253-CHO-NUT-13000"/>
    <d v="2022-05-04T00:00:00"/>
    <d v="2022-05-19T00:00:00"/>
    <x v="2"/>
    <n v="144253"/>
    <s v="United States"/>
    <x v="26"/>
    <x v="21"/>
    <n v="10024"/>
    <x v="0"/>
    <x v="1"/>
    <s v="CHO-NUT-13000"/>
    <x v="2"/>
    <x v="7"/>
    <n v="2"/>
    <n v="4.9800000000000004"/>
    <n v="2"/>
    <n v="15"/>
    <x v="1"/>
    <s v="Lot's O' Nuts"/>
    <x v="1"/>
  </r>
  <r>
    <s v="US-2022-129700-CHO-FUD-51000"/>
    <d v="2022-05-04T00:00:00"/>
    <d v="2022-05-15T00:00:00"/>
    <x v="1"/>
    <n v="129700"/>
    <s v="United States"/>
    <x v="315"/>
    <x v="1"/>
    <n v="60477"/>
    <x v="0"/>
    <x v="0"/>
    <s v="CHO-FUD-51000"/>
    <x v="4"/>
    <x v="26"/>
    <n v="7"/>
    <n v="16.8"/>
    <n v="8.4"/>
    <n v="11"/>
    <x v="1"/>
    <s v="Lot's O' Nuts"/>
    <x v="1"/>
  </r>
  <r>
    <s v="US-2022-146290-CHO-FUD-51000"/>
    <d v="2022-05-04T00:00:00"/>
    <d v="2022-05-21T00:00:00"/>
    <x v="0"/>
    <n v="146290"/>
    <s v="United States"/>
    <x v="209"/>
    <x v="19"/>
    <n v="46203"/>
    <x v="0"/>
    <x v="0"/>
    <s v="CHO-FUD-51000"/>
    <x v="4"/>
    <x v="26"/>
    <n v="7"/>
    <n v="16.8"/>
    <n v="8.4"/>
    <n v="17"/>
    <x v="1"/>
    <s v="Lot's O' Nuts"/>
    <x v="1"/>
  </r>
  <r>
    <s v="US-2022-137512-CHO-MIL-31000"/>
    <d v="2022-05-07T00:00:00"/>
    <d v="2022-05-22T00:00:00"/>
    <x v="0"/>
    <n v="137512"/>
    <s v="United States"/>
    <x v="316"/>
    <x v="0"/>
    <n v="75002"/>
    <x v="0"/>
    <x v="0"/>
    <s v="CHO-MIL-31000"/>
    <x v="0"/>
    <x v="0"/>
    <n v="2"/>
    <n v="4.22"/>
    <n v="2.2799999999999998"/>
    <n v="15"/>
    <x v="1"/>
    <s v="Wicked Choccy's"/>
    <x v="0"/>
  </r>
  <r>
    <s v="US-2022-137512-CHO-TRI-54000"/>
    <d v="2022-05-07T00:00:00"/>
    <d v="2022-05-22T00:00:00"/>
    <x v="0"/>
    <n v="137512"/>
    <s v="United States"/>
    <x v="316"/>
    <x v="0"/>
    <n v="75002"/>
    <x v="0"/>
    <x v="0"/>
    <s v="CHO-TRI-54000"/>
    <x v="1"/>
    <x v="24"/>
    <n v="4"/>
    <n v="9.8000000000000007"/>
    <n v="5.2"/>
    <n v="15"/>
    <x v="1"/>
    <s v="Wicked Choccy's"/>
    <x v="0"/>
  </r>
  <r>
    <s v="US-2022-147879-CHO-NUT-13000"/>
    <d v="2022-05-07T00:00:00"/>
    <d v="2022-05-22T00:00:00"/>
    <x v="0"/>
    <n v="147879"/>
    <s v="United States"/>
    <x v="177"/>
    <x v="5"/>
    <n v="42301"/>
    <x v="0"/>
    <x v="2"/>
    <s v="CHO-NUT-13000"/>
    <x v="2"/>
    <x v="7"/>
    <n v="2"/>
    <n v="4.9800000000000004"/>
    <n v="2"/>
    <n v="15"/>
    <x v="1"/>
    <s v="Lot's O' Nuts"/>
    <x v="1"/>
  </r>
  <r>
    <s v="CA-2022-132548-CHO-MIL-31000"/>
    <d v="2022-05-07T00:00:00"/>
    <d v="2022-05-22T00:00:00"/>
    <x v="0"/>
    <n v="132548"/>
    <s v="Canada"/>
    <x v="19"/>
    <x v="16"/>
    <s v="M3C"/>
    <x v="0"/>
    <x v="1"/>
    <s v="CHO-MIL-31000"/>
    <x v="0"/>
    <x v="23"/>
    <n v="5"/>
    <n v="10.55"/>
    <n v="5.7"/>
    <n v="15"/>
    <x v="1"/>
    <s v="Wicked Choccy's"/>
    <x v="0"/>
  </r>
  <r>
    <s v="CA-2022-132548-CHO-NUT-13000"/>
    <d v="2022-05-07T00:00:00"/>
    <d v="2022-05-22T00:00:00"/>
    <x v="0"/>
    <n v="132548"/>
    <s v="Canada"/>
    <x v="19"/>
    <x v="16"/>
    <s v="M3C"/>
    <x v="0"/>
    <x v="1"/>
    <s v="CHO-NUT-13000"/>
    <x v="2"/>
    <x v="13"/>
    <n v="5"/>
    <n v="12.45"/>
    <n v="5"/>
    <n v="15"/>
    <x v="1"/>
    <s v="Lot's O' Nuts"/>
    <x v="1"/>
  </r>
  <r>
    <s v="CA-2022-132548-CHO-SCR-58000"/>
    <d v="2022-05-07T00:00:00"/>
    <d v="2022-05-22T00:00:00"/>
    <x v="0"/>
    <n v="132548"/>
    <s v="Canada"/>
    <x v="19"/>
    <x v="16"/>
    <s v="M3C"/>
    <x v="0"/>
    <x v="1"/>
    <s v="CHO-SCR-58000"/>
    <x v="3"/>
    <x v="17"/>
    <n v="5"/>
    <n v="12.5"/>
    <n v="5.5"/>
    <n v="15"/>
    <x v="1"/>
    <s v="Lot's O' Nuts"/>
    <x v="1"/>
  </r>
  <r>
    <s v="US-2022-109939-CHO-SCR-58000"/>
    <d v="2022-05-08T00:00:00"/>
    <d v="2022-05-22T00:00:00"/>
    <x v="0"/>
    <n v="109939"/>
    <s v="United States"/>
    <x v="147"/>
    <x v="11"/>
    <n v="97301"/>
    <x v="0"/>
    <x v="3"/>
    <s v="CHO-SCR-58000"/>
    <x v="3"/>
    <x v="9"/>
    <n v="2"/>
    <n v="5"/>
    <n v="2.2000000000000002"/>
    <n v="14"/>
    <x v="1"/>
    <s v="Lot's O' Nuts"/>
    <x v="1"/>
  </r>
  <r>
    <s v="US-2022-142055-CHO-SCR-58000"/>
    <d v="2022-05-08T00:00:00"/>
    <d v="2022-05-20T00:00:00"/>
    <x v="1"/>
    <n v="142055"/>
    <s v="United States"/>
    <x v="26"/>
    <x v="21"/>
    <n v="10009"/>
    <x v="0"/>
    <x v="1"/>
    <s v="CHO-SCR-58000"/>
    <x v="3"/>
    <x v="9"/>
    <n v="2"/>
    <n v="5"/>
    <n v="2.2000000000000002"/>
    <n v="12"/>
    <x v="1"/>
    <s v="Lot's O' Nuts"/>
    <x v="1"/>
  </r>
  <r>
    <s v="US-2022-113971-CHO-NUT-13000"/>
    <d v="2022-05-08T00:00:00"/>
    <d v="2022-05-24T00:00:00"/>
    <x v="0"/>
    <n v="113971"/>
    <s v="United States"/>
    <x v="317"/>
    <x v="9"/>
    <n v="44221"/>
    <x v="0"/>
    <x v="1"/>
    <s v="CHO-NUT-13000"/>
    <x v="2"/>
    <x v="15"/>
    <n v="6"/>
    <n v="14.94"/>
    <n v="6"/>
    <n v="16"/>
    <x v="1"/>
    <s v="Lot's O' Nuts"/>
    <x v="1"/>
  </r>
  <r>
    <s v="US-2022-136798-CHO-FUD-51000"/>
    <d v="2022-05-08T00:00:00"/>
    <d v="2022-05-22T00:00:00"/>
    <x v="0"/>
    <n v="136798"/>
    <s v="United States"/>
    <x v="145"/>
    <x v="30"/>
    <n v="55407"/>
    <x v="0"/>
    <x v="0"/>
    <s v="CHO-FUD-51000"/>
    <x v="4"/>
    <x v="3"/>
    <n v="3"/>
    <n v="7.2"/>
    <n v="3.6"/>
    <n v="14"/>
    <x v="1"/>
    <s v="Lot's O' Nuts"/>
    <x v="1"/>
  </r>
  <r>
    <s v="US-2022-136798-CHO-MIL-31000"/>
    <d v="2022-05-08T00:00:00"/>
    <d v="2022-05-22T00:00:00"/>
    <x v="0"/>
    <n v="136798"/>
    <s v="United States"/>
    <x v="145"/>
    <x v="30"/>
    <n v="55407"/>
    <x v="0"/>
    <x v="0"/>
    <s v="CHO-MIL-31000"/>
    <x v="0"/>
    <x v="0"/>
    <n v="2"/>
    <n v="4.22"/>
    <n v="2.2799999999999998"/>
    <n v="14"/>
    <x v="1"/>
    <s v="Wicked Choccy's"/>
    <x v="0"/>
  </r>
  <r>
    <s v="US-2022-160857-CHO-SCR-58000"/>
    <d v="2022-05-08T00:00:00"/>
    <d v="2022-05-25T00:00:00"/>
    <x v="0"/>
    <n v="160857"/>
    <s v="United States"/>
    <x v="26"/>
    <x v="21"/>
    <n v="10024"/>
    <x v="0"/>
    <x v="1"/>
    <s v="CHO-SCR-58000"/>
    <x v="3"/>
    <x v="9"/>
    <n v="2"/>
    <n v="5"/>
    <n v="2.2000000000000002"/>
    <n v="17"/>
    <x v="1"/>
    <s v="Lot's O' Nuts"/>
    <x v="1"/>
  </r>
  <r>
    <s v="US-2022-160857-CHO-TRI-54000"/>
    <d v="2022-05-08T00:00:00"/>
    <d v="2022-05-25T00:00:00"/>
    <x v="0"/>
    <n v="160857"/>
    <s v="United States"/>
    <x v="26"/>
    <x v="21"/>
    <n v="10024"/>
    <x v="0"/>
    <x v="1"/>
    <s v="CHO-TRI-54000"/>
    <x v="1"/>
    <x v="4"/>
    <n v="3"/>
    <n v="7.35"/>
    <n v="3.9"/>
    <n v="17"/>
    <x v="1"/>
    <s v="Wicked Choccy's"/>
    <x v="0"/>
  </r>
  <r>
    <s v="US-2022-160857-CHO-MIL-31000"/>
    <d v="2022-05-08T00:00:00"/>
    <d v="2022-05-25T00:00:00"/>
    <x v="0"/>
    <n v="160857"/>
    <s v="United States"/>
    <x v="26"/>
    <x v="21"/>
    <n v="10024"/>
    <x v="0"/>
    <x v="1"/>
    <s v="CHO-MIL-31000"/>
    <x v="0"/>
    <x v="38"/>
    <n v="7"/>
    <n v="14.77"/>
    <n v="7.98"/>
    <n v="17"/>
    <x v="1"/>
    <s v="Wicked Choccy's"/>
    <x v="0"/>
  </r>
  <r>
    <s v="US-2022-155635-CHO-SCR-58000"/>
    <d v="2022-05-09T00:00:00"/>
    <d v="2022-05-23T00:00:00"/>
    <x v="0"/>
    <n v="155635"/>
    <s v="United States"/>
    <x v="106"/>
    <x v="5"/>
    <n v="40214"/>
    <x v="0"/>
    <x v="2"/>
    <s v="CHO-SCR-58000"/>
    <x v="3"/>
    <x v="3"/>
    <n v="3"/>
    <n v="7.5"/>
    <n v="3.3"/>
    <n v="14"/>
    <x v="1"/>
    <s v="Lot's O' Nuts"/>
    <x v="1"/>
  </r>
  <r>
    <s v="US-2022-144043-CHO-TRI-54000"/>
    <d v="2022-05-10T00:00:00"/>
    <d v="2022-05-25T00:00:00"/>
    <x v="0"/>
    <n v="144043"/>
    <s v="United States"/>
    <x v="106"/>
    <x v="27"/>
    <n v="80027"/>
    <x v="0"/>
    <x v="3"/>
    <s v="CHO-TRI-54000"/>
    <x v="1"/>
    <x v="24"/>
    <n v="4"/>
    <n v="9.8000000000000007"/>
    <n v="5.2"/>
    <n v="15"/>
    <x v="1"/>
    <s v="Wicked Choccy's"/>
    <x v="0"/>
  </r>
  <r>
    <s v="US-2022-129217-CHO-MIL-31000"/>
    <d v="2022-05-10T00:00:00"/>
    <d v="2022-05-20T00:00:00"/>
    <x v="3"/>
    <n v="129217"/>
    <s v="United States"/>
    <x v="134"/>
    <x v="1"/>
    <n v="60505"/>
    <x v="0"/>
    <x v="0"/>
    <s v="CHO-MIL-31000"/>
    <x v="0"/>
    <x v="23"/>
    <n v="5"/>
    <n v="10.55"/>
    <n v="5.7"/>
    <n v="10"/>
    <x v="1"/>
    <s v="Wicked Choccy's"/>
    <x v="0"/>
  </r>
  <r>
    <s v="US-2022-129217-CHO-SCR-58000"/>
    <d v="2022-05-10T00:00:00"/>
    <d v="2022-05-20T00:00:00"/>
    <x v="3"/>
    <n v="129217"/>
    <s v="United States"/>
    <x v="134"/>
    <x v="1"/>
    <n v="60505"/>
    <x v="0"/>
    <x v="0"/>
    <s v="CHO-SCR-58000"/>
    <x v="3"/>
    <x v="9"/>
    <n v="2"/>
    <n v="5"/>
    <n v="2.2000000000000002"/>
    <n v="10"/>
    <x v="1"/>
    <s v="Lot's O' Nuts"/>
    <x v="1"/>
  </r>
  <r>
    <s v="US-2022-135727-CHO-SCR-58000"/>
    <d v="2022-05-11T00:00:00"/>
    <d v="2022-05-26T00:00:00"/>
    <x v="2"/>
    <n v="135727"/>
    <s v="United States"/>
    <x v="146"/>
    <x v="12"/>
    <n v="85023"/>
    <x v="0"/>
    <x v="3"/>
    <s v="CHO-SCR-58000"/>
    <x v="3"/>
    <x v="26"/>
    <n v="7"/>
    <n v="17.5"/>
    <n v="7.7"/>
    <n v="15"/>
    <x v="1"/>
    <s v="Lot's O' Nuts"/>
    <x v="1"/>
  </r>
  <r>
    <s v="US-2022-130876-CHO-TRI-54000"/>
    <d v="2022-05-12T00:00:00"/>
    <d v="2022-05-26T00:00:00"/>
    <x v="2"/>
    <n v="130876"/>
    <s v="United States"/>
    <x v="26"/>
    <x v="21"/>
    <n v="10024"/>
    <x v="0"/>
    <x v="1"/>
    <s v="CHO-TRI-54000"/>
    <x v="1"/>
    <x v="4"/>
    <n v="3"/>
    <n v="7.35"/>
    <n v="3.9"/>
    <n v="14"/>
    <x v="1"/>
    <s v="Wicked Choccy's"/>
    <x v="0"/>
  </r>
  <r>
    <s v="US-2022-159380-CHO-SCR-58000"/>
    <d v="2022-05-12T00:00:00"/>
    <d v="2022-05-26T00:00:00"/>
    <x v="0"/>
    <n v="159380"/>
    <s v="United States"/>
    <x v="10"/>
    <x v="4"/>
    <n v="94122"/>
    <x v="0"/>
    <x v="3"/>
    <s v="CHO-SCR-58000"/>
    <x v="3"/>
    <x v="3"/>
    <n v="3"/>
    <n v="7.5"/>
    <n v="3.3"/>
    <n v="14"/>
    <x v="1"/>
    <s v="Lot's O' Nuts"/>
    <x v="1"/>
  </r>
  <r>
    <s v="US-2022-159380-CHO-NUT-13000"/>
    <d v="2022-05-12T00:00:00"/>
    <d v="2022-05-26T00:00:00"/>
    <x v="0"/>
    <n v="159380"/>
    <s v="United States"/>
    <x v="10"/>
    <x v="4"/>
    <n v="94122"/>
    <x v="0"/>
    <x v="3"/>
    <s v="CHO-NUT-13000"/>
    <x v="2"/>
    <x v="15"/>
    <n v="6"/>
    <n v="14.94"/>
    <n v="6"/>
    <n v="14"/>
    <x v="1"/>
    <s v="Lot's O' Nuts"/>
    <x v="1"/>
  </r>
  <r>
    <s v="US-2022-131856-CHO-MIL-31000"/>
    <d v="2022-05-12T00:00:00"/>
    <d v="2022-05-27T00:00:00"/>
    <x v="0"/>
    <n v="131856"/>
    <s v="United States"/>
    <x v="0"/>
    <x v="0"/>
    <n v="77041"/>
    <x v="0"/>
    <x v="0"/>
    <s v="CHO-MIL-31000"/>
    <x v="0"/>
    <x v="8"/>
    <n v="4"/>
    <n v="8.44"/>
    <n v="4.5599999999999996"/>
    <n v="15"/>
    <x v="1"/>
    <s v="Wicked Choccy's"/>
    <x v="0"/>
  </r>
  <r>
    <s v="US-2022-131856-CHO-SCR-58000"/>
    <d v="2022-05-12T00:00:00"/>
    <d v="2022-05-27T00:00:00"/>
    <x v="0"/>
    <n v="131856"/>
    <s v="United States"/>
    <x v="0"/>
    <x v="0"/>
    <n v="77041"/>
    <x v="0"/>
    <x v="0"/>
    <s v="CHO-SCR-58000"/>
    <x v="3"/>
    <x v="26"/>
    <n v="7"/>
    <n v="17.5"/>
    <n v="7.7"/>
    <n v="15"/>
    <x v="1"/>
    <s v="Lot's O' Nuts"/>
    <x v="1"/>
  </r>
  <r>
    <s v="US-2022-131856-CHO-TRI-54000"/>
    <d v="2022-05-12T00:00:00"/>
    <d v="2022-05-27T00:00:00"/>
    <x v="0"/>
    <n v="131856"/>
    <s v="United States"/>
    <x v="0"/>
    <x v="0"/>
    <n v="77041"/>
    <x v="0"/>
    <x v="0"/>
    <s v="CHO-TRI-54000"/>
    <x v="1"/>
    <x v="18"/>
    <n v="6"/>
    <n v="14.7"/>
    <n v="7.8"/>
    <n v="15"/>
    <x v="1"/>
    <s v="Wicked Choccy's"/>
    <x v="0"/>
  </r>
  <r>
    <s v="US-2022-122910-CHO-MIL-31000"/>
    <d v="2022-05-12T00:00:00"/>
    <d v="2022-05-26T00:00:00"/>
    <x v="0"/>
    <n v="122910"/>
    <s v="United States"/>
    <x v="106"/>
    <x v="27"/>
    <n v="80027"/>
    <x v="0"/>
    <x v="3"/>
    <s v="CHO-MIL-31000"/>
    <x v="0"/>
    <x v="0"/>
    <n v="2"/>
    <n v="4.22"/>
    <n v="2.2799999999999998"/>
    <n v="14"/>
    <x v="1"/>
    <s v="Wicked Choccy's"/>
    <x v="0"/>
  </r>
  <r>
    <s v="US-2022-162607-CHO-TRI-54000"/>
    <d v="2022-05-12T00:00:00"/>
    <d v="2022-05-28T00:00:00"/>
    <x v="0"/>
    <n v="162607"/>
    <s v="United States"/>
    <x v="31"/>
    <x v="23"/>
    <n v="98115"/>
    <x v="0"/>
    <x v="3"/>
    <s v="CHO-TRI-54000"/>
    <x v="1"/>
    <x v="4"/>
    <n v="3"/>
    <n v="7.35"/>
    <n v="3.9"/>
    <n v="16"/>
    <x v="1"/>
    <s v="Wicked Choccy's"/>
    <x v="0"/>
  </r>
  <r>
    <s v="US-2022-145835-CHO-TRI-54000"/>
    <d v="2022-05-13T00:00:00"/>
    <d v="2022-05-28T00:00:00"/>
    <x v="2"/>
    <n v="145835"/>
    <s v="United States"/>
    <x v="40"/>
    <x v="1"/>
    <n v="60623"/>
    <x v="0"/>
    <x v="0"/>
    <s v="CHO-TRI-54000"/>
    <x v="1"/>
    <x v="24"/>
    <n v="4"/>
    <n v="9.8000000000000007"/>
    <n v="5.2"/>
    <n v="15"/>
    <x v="1"/>
    <s v="Wicked Choccy's"/>
    <x v="0"/>
  </r>
  <r>
    <s v="US-2022-145835-CHO-MIL-31000"/>
    <d v="2022-05-13T00:00:00"/>
    <d v="2022-05-28T00:00:00"/>
    <x v="2"/>
    <n v="145835"/>
    <s v="United States"/>
    <x v="40"/>
    <x v="1"/>
    <n v="60623"/>
    <x v="0"/>
    <x v="0"/>
    <s v="CHO-MIL-31000"/>
    <x v="0"/>
    <x v="0"/>
    <n v="2"/>
    <n v="4.22"/>
    <n v="2.2799999999999998"/>
    <n v="15"/>
    <x v="1"/>
    <s v="Wicked Choccy's"/>
    <x v="0"/>
  </r>
  <r>
    <s v="US-2022-100146-CHO-SCR-58000"/>
    <d v="2022-05-14T00:00:00"/>
    <d v="2022-05-29T00:00:00"/>
    <x v="0"/>
    <n v="100146"/>
    <s v="United States"/>
    <x v="318"/>
    <x v="4"/>
    <n v="93010"/>
    <x v="0"/>
    <x v="3"/>
    <s v="CHO-SCR-58000"/>
    <x v="3"/>
    <x v="17"/>
    <n v="5"/>
    <n v="12.5"/>
    <n v="5.5"/>
    <n v="15"/>
    <x v="1"/>
    <s v="Lot's O' Nuts"/>
    <x v="1"/>
  </r>
  <r>
    <s v="US-2022-100146-CHO-NUT-13000"/>
    <d v="2022-05-14T00:00:00"/>
    <d v="2022-05-29T00:00:00"/>
    <x v="0"/>
    <n v="100146"/>
    <s v="United States"/>
    <x v="318"/>
    <x v="4"/>
    <n v="93010"/>
    <x v="0"/>
    <x v="3"/>
    <s v="CHO-NUT-13000"/>
    <x v="2"/>
    <x v="7"/>
    <n v="2"/>
    <n v="4.9800000000000004"/>
    <n v="2"/>
    <n v="15"/>
    <x v="1"/>
    <s v="Lot's O' Nuts"/>
    <x v="1"/>
  </r>
  <r>
    <s v="US-2022-100146-CHO-MIL-31000"/>
    <d v="2022-05-14T00:00:00"/>
    <d v="2022-05-29T00:00:00"/>
    <x v="0"/>
    <n v="100146"/>
    <s v="United States"/>
    <x v="318"/>
    <x v="4"/>
    <n v="93010"/>
    <x v="0"/>
    <x v="3"/>
    <s v="CHO-MIL-31000"/>
    <x v="0"/>
    <x v="5"/>
    <n v="3"/>
    <n v="6.33"/>
    <n v="3.42"/>
    <n v="15"/>
    <x v="1"/>
    <s v="Wicked Choccy's"/>
    <x v="0"/>
  </r>
  <r>
    <s v="US-2022-165162-CHO-TRI-54000"/>
    <d v="2022-05-14T00:00:00"/>
    <d v="2022-05-31T00:00:00"/>
    <x v="0"/>
    <n v="165162"/>
    <s v="United States"/>
    <x v="4"/>
    <x v="4"/>
    <n v="90032"/>
    <x v="0"/>
    <x v="3"/>
    <s v="CHO-TRI-54000"/>
    <x v="1"/>
    <x v="24"/>
    <n v="4"/>
    <n v="9.8000000000000007"/>
    <n v="5.2"/>
    <n v="17"/>
    <x v="1"/>
    <s v="Wicked Choccy's"/>
    <x v="0"/>
  </r>
  <r>
    <s v="US-2022-119291-CHO-MIL-31000"/>
    <d v="2022-05-14T00:00:00"/>
    <d v="2022-05-27T00:00:00"/>
    <x v="1"/>
    <n v="119291"/>
    <s v="United States"/>
    <x v="144"/>
    <x v="2"/>
    <n v="19013"/>
    <x v="0"/>
    <x v="1"/>
    <s v="CHO-MIL-31000"/>
    <x v="0"/>
    <x v="11"/>
    <n v="1"/>
    <n v="2.11"/>
    <n v="1.1399999999999999"/>
    <n v="13"/>
    <x v="1"/>
    <s v="Wicked Choccy's"/>
    <x v="0"/>
  </r>
  <r>
    <s v="US-2022-119291-CHO-SCR-58000"/>
    <d v="2022-05-14T00:00:00"/>
    <d v="2022-05-27T00:00:00"/>
    <x v="1"/>
    <n v="119291"/>
    <s v="United States"/>
    <x v="144"/>
    <x v="2"/>
    <n v="19013"/>
    <x v="0"/>
    <x v="1"/>
    <s v="CHO-SCR-58000"/>
    <x v="3"/>
    <x v="44"/>
    <n v="8"/>
    <n v="20"/>
    <n v="8.8000000000000007"/>
    <n v="13"/>
    <x v="1"/>
    <s v="Lot's O' Nuts"/>
    <x v="1"/>
  </r>
  <r>
    <s v="US-2022-119291-CHO-FUD-51000"/>
    <d v="2022-05-14T00:00:00"/>
    <d v="2022-05-27T00:00:00"/>
    <x v="1"/>
    <n v="119291"/>
    <s v="United States"/>
    <x v="144"/>
    <x v="2"/>
    <n v="19013"/>
    <x v="0"/>
    <x v="1"/>
    <s v="CHO-FUD-51000"/>
    <x v="4"/>
    <x v="9"/>
    <n v="2"/>
    <n v="4.8"/>
    <n v="2.4"/>
    <n v="13"/>
    <x v="1"/>
    <s v="Lot's O' Nuts"/>
    <x v="1"/>
  </r>
  <r>
    <s v="US-2022-119291-CHO-NUT-13000"/>
    <d v="2022-05-14T00:00:00"/>
    <d v="2022-05-27T00:00:00"/>
    <x v="1"/>
    <n v="119291"/>
    <s v="United States"/>
    <x v="144"/>
    <x v="2"/>
    <n v="19013"/>
    <x v="0"/>
    <x v="1"/>
    <s v="CHO-NUT-13000"/>
    <x v="2"/>
    <x v="47"/>
    <n v="7"/>
    <n v="17.43"/>
    <n v="7"/>
    <n v="13"/>
    <x v="1"/>
    <s v="Lot's O' Nuts"/>
    <x v="1"/>
  </r>
  <r>
    <s v="US-2022-166604-CHO-NUT-13000"/>
    <d v="2022-05-15T00:00:00"/>
    <d v="2022-05-30T00:00:00"/>
    <x v="2"/>
    <n v="166604"/>
    <s v="United States"/>
    <x v="14"/>
    <x v="3"/>
    <n v="30076"/>
    <x v="0"/>
    <x v="2"/>
    <s v="CHO-NUT-13000"/>
    <x v="2"/>
    <x v="2"/>
    <n v="3"/>
    <n v="7.47"/>
    <n v="3"/>
    <n v="15"/>
    <x v="1"/>
    <s v="Lot's O' Nuts"/>
    <x v="1"/>
  </r>
  <r>
    <s v="US-2022-138492-CHO-TRI-54000"/>
    <d v="2022-05-15T00:00:00"/>
    <d v="2022-06-01T00:00:00"/>
    <x v="0"/>
    <n v="138492"/>
    <s v="United States"/>
    <x v="2"/>
    <x v="2"/>
    <n v="19140"/>
    <x v="0"/>
    <x v="1"/>
    <s v="CHO-TRI-54000"/>
    <x v="1"/>
    <x v="1"/>
    <n v="2"/>
    <n v="4.9000000000000004"/>
    <n v="2.6"/>
    <n v="17"/>
    <x v="1"/>
    <s v="Wicked Choccy's"/>
    <x v="0"/>
  </r>
  <r>
    <s v="US-2022-100769-CHO-FUD-51000"/>
    <d v="2022-05-16T00:00:00"/>
    <d v="2022-05-26T00:00:00"/>
    <x v="3"/>
    <n v="100769"/>
    <s v="United States"/>
    <x v="60"/>
    <x v="17"/>
    <n v="32216"/>
    <x v="0"/>
    <x v="2"/>
    <s v="CHO-FUD-51000"/>
    <x v="4"/>
    <x v="31"/>
    <n v="4"/>
    <n v="9.6"/>
    <n v="4.8"/>
    <n v="10"/>
    <x v="1"/>
    <s v="Lot's O' Nuts"/>
    <x v="1"/>
  </r>
  <r>
    <s v="US-2022-100251-CHO-SCR-58000"/>
    <d v="2022-05-17T00:00:00"/>
    <d v="2022-06-02T00:00:00"/>
    <x v="0"/>
    <n v="100251"/>
    <s v="United States"/>
    <x v="78"/>
    <x v="21"/>
    <n v="11561"/>
    <x v="0"/>
    <x v="1"/>
    <s v="CHO-SCR-58000"/>
    <x v="3"/>
    <x v="21"/>
    <n v="10"/>
    <n v="25"/>
    <n v="11"/>
    <n v="16"/>
    <x v="1"/>
    <s v="Lot's O' Nuts"/>
    <x v="1"/>
  </r>
  <r>
    <s v="US-2022-100251-CHO-MIL-31000"/>
    <d v="2022-05-17T00:00:00"/>
    <d v="2022-06-02T00:00:00"/>
    <x v="0"/>
    <n v="100251"/>
    <s v="United States"/>
    <x v="78"/>
    <x v="21"/>
    <n v="11561"/>
    <x v="0"/>
    <x v="1"/>
    <s v="CHO-MIL-31000"/>
    <x v="0"/>
    <x v="8"/>
    <n v="4"/>
    <n v="8.44"/>
    <n v="4.5599999999999996"/>
    <n v="16"/>
    <x v="1"/>
    <s v="Wicked Choccy's"/>
    <x v="0"/>
  </r>
  <r>
    <s v="US-2022-117184-CHO-MIL-31000"/>
    <d v="2022-05-17T00:00:00"/>
    <d v="2022-05-31T00:00:00"/>
    <x v="0"/>
    <n v="117184"/>
    <s v="United States"/>
    <x v="0"/>
    <x v="0"/>
    <n v="77095"/>
    <x v="0"/>
    <x v="0"/>
    <s v="CHO-MIL-31000"/>
    <x v="0"/>
    <x v="23"/>
    <n v="5"/>
    <n v="10.55"/>
    <n v="5.7"/>
    <n v="14"/>
    <x v="1"/>
    <s v="Wicked Choccy's"/>
    <x v="0"/>
  </r>
  <r>
    <s v="US-2022-117184-CHO-SCR-58000"/>
    <d v="2022-05-17T00:00:00"/>
    <d v="2022-05-31T00:00:00"/>
    <x v="0"/>
    <n v="117184"/>
    <s v="United States"/>
    <x v="0"/>
    <x v="0"/>
    <n v="77095"/>
    <x v="0"/>
    <x v="0"/>
    <s v="CHO-SCR-58000"/>
    <x v="3"/>
    <x v="3"/>
    <n v="3"/>
    <n v="7.5"/>
    <n v="3.3"/>
    <n v="14"/>
    <x v="1"/>
    <s v="Lot's O' Nuts"/>
    <x v="1"/>
  </r>
  <r>
    <s v="US-2022-165554-CHO-TRI-54000"/>
    <d v="2022-05-18T00:00:00"/>
    <d v="2022-06-01T00:00:00"/>
    <x v="0"/>
    <n v="165554"/>
    <s v="United States"/>
    <x v="4"/>
    <x v="4"/>
    <n v="90004"/>
    <x v="0"/>
    <x v="3"/>
    <s v="CHO-TRI-54000"/>
    <x v="1"/>
    <x v="1"/>
    <n v="2"/>
    <n v="4.9000000000000004"/>
    <n v="2.6"/>
    <n v="14"/>
    <x v="1"/>
    <s v="Wicked Choccy's"/>
    <x v="0"/>
  </r>
  <r>
    <s v="US-2022-153535-CHO-NUT-13000"/>
    <d v="2022-05-20T00:00:00"/>
    <d v="2022-06-03T00:00:00"/>
    <x v="0"/>
    <n v="153535"/>
    <s v="United States"/>
    <x v="319"/>
    <x v="26"/>
    <n v="27893"/>
    <x v="0"/>
    <x v="2"/>
    <s v="CHO-NUT-13000"/>
    <x v="2"/>
    <x v="19"/>
    <n v="4"/>
    <n v="9.9600000000000009"/>
    <n v="4"/>
    <n v="14"/>
    <x v="1"/>
    <s v="Lot's O' Nuts"/>
    <x v="1"/>
  </r>
  <r>
    <s v="US-2022-153535-CHO-SCR-58000"/>
    <d v="2022-05-20T00:00:00"/>
    <d v="2022-06-03T00:00:00"/>
    <x v="0"/>
    <n v="153535"/>
    <s v="United States"/>
    <x v="319"/>
    <x v="26"/>
    <n v="27893"/>
    <x v="0"/>
    <x v="2"/>
    <s v="CHO-SCR-58000"/>
    <x v="3"/>
    <x v="31"/>
    <n v="4"/>
    <n v="10"/>
    <n v="4.4000000000000004"/>
    <n v="14"/>
    <x v="1"/>
    <s v="Lot's O' Nuts"/>
    <x v="1"/>
  </r>
  <r>
    <s v="US-2022-102806-CHO-MIL-31000"/>
    <d v="2022-05-21T00:00:00"/>
    <d v="2022-06-07T00:00:00"/>
    <x v="0"/>
    <n v="102806"/>
    <s v="United States"/>
    <x v="2"/>
    <x v="2"/>
    <n v="19143"/>
    <x v="0"/>
    <x v="1"/>
    <s v="CHO-MIL-31000"/>
    <x v="0"/>
    <x v="0"/>
    <n v="2"/>
    <n v="4.22"/>
    <n v="2.2799999999999998"/>
    <n v="17"/>
    <x v="1"/>
    <s v="Wicked Choccy's"/>
    <x v="0"/>
  </r>
  <r>
    <s v="US-2022-168914-CHO-NUT-13000"/>
    <d v="2022-05-21T00:00:00"/>
    <d v="2022-06-06T00:00:00"/>
    <x v="0"/>
    <n v="168914"/>
    <s v="United States"/>
    <x v="320"/>
    <x v="1"/>
    <n v="60423"/>
    <x v="0"/>
    <x v="0"/>
    <s v="CHO-NUT-13000"/>
    <x v="2"/>
    <x v="33"/>
    <n v="8"/>
    <n v="19.920000000000002"/>
    <n v="8"/>
    <n v="16"/>
    <x v="1"/>
    <s v="Lot's O' Nuts"/>
    <x v="1"/>
  </r>
  <r>
    <s v="US-2022-169278-CHO-FUD-51000"/>
    <d v="2022-05-21T00:00:00"/>
    <d v="2022-06-04T00:00:00"/>
    <x v="0"/>
    <n v="169278"/>
    <s v="United States"/>
    <x v="31"/>
    <x v="23"/>
    <n v="98105"/>
    <x v="0"/>
    <x v="3"/>
    <s v="CHO-FUD-51000"/>
    <x v="4"/>
    <x v="31"/>
    <n v="4"/>
    <n v="9.6"/>
    <n v="4.8"/>
    <n v="14"/>
    <x v="1"/>
    <s v="Lot's O' Nuts"/>
    <x v="1"/>
  </r>
  <r>
    <s v="US-2022-149846-CHO-TRI-54000"/>
    <d v="2022-05-22T00:00:00"/>
    <d v="2022-06-05T00:00:00"/>
    <x v="0"/>
    <n v="149846"/>
    <s v="United States"/>
    <x v="4"/>
    <x v="4"/>
    <n v="90045"/>
    <x v="0"/>
    <x v="3"/>
    <s v="CHO-TRI-54000"/>
    <x v="1"/>
    <x v="1"/>
    <n v="2"/>
    <n v="4.9000000000000004"/>
    <n v="2.6"/>
    <n v="14"/>
    <x v="1"/>
    <s v="Wicked Choccy's"/>
    <x v="0"/>
  </r>
  <r>
    <s v="US-2022-149846-CHO-MIL-31000"/>
    <d v="2022-05-22T00:00:00"/>
    <d v="2022-06-05T00:00:00"/>
    <x v="0"/>
    <n v="149846"/>
    <s v="United States"/>
    <x v="4"/>
    <x v="4"/>
    <n v="90045"/>
    <x v="0"/>
    <x v="3"/>
    <s v="CHO-MIL-31000"/>
    <x v="0"/>
    <x v="38"/>
    <n v="7"/>
    <n v="14.77"/>
    <n v="7.98"/>
    <n v="14"/>
    <x v="1"/>
    <s v="Wicked Choccy's"/>
    <x v="0"/>
  </r>
  <r>
    <s v="US-2022-154921-CHO-NUT-13000"/>
    <d v="2022-05-23T00:00:00"/>
    <d v="2022-06-07T00:00:00"/>
    <x v="0"/>
    <n v="154921"/>
    <s v="United States"/>
    <x v="37"/>
    <x v="10"/>
    <n v="29203"/>
    <x v="0"/>
    <x v="2"/>
    <s v="CHO-NUT-13000"/>
    <x v="2"/>
    <x v="2"/>
    <n v="3"/>
    <n v="7.47"/>
    <n v="3"/>
    <n v="15"/>
    <x v="1"/>
    <s v="Lot's O' Nuts"/>
    <x v="1"/>
  </r>
  <r>
    <s v="US-2022-110569-CHO-TRI-54000"/>
    <d v="2022-05-23T00:00:00"/>
    <d v="2022-06-09T00:00:00"/>
    <x v="0"/>
    <n v="110569"/>
    <s v="United States"/>
    <x v="146"/>
    <x v="12"/>
    <n v="85023"/>
    <x v="0"/>
    <x v="3"/>
    <s v="CHO-TRI-54000"/>
    <x v="1"/>
    <x v="24"/>
    <n v="4"/>
    <n v="9.8000000000000007"/>
    <n v="5.2"/>
    <n v="17"/>
    <x v="1"/>
    <s v="Wicked Choccy's"/>
    <x v="0"/>
  </r>
  <r>
    <s v="US-2022-110569-CHO-MIL-31000"/>
    <d v="2022-05-23T00:00:00"/>
    <d v="2022-06-09T00:00:00"/>
    <x v="0"/>
    <n v="110569"/>
    <s v="United States"/>
    <x v="146"/>
    <x v="12"/>
    <n v="85023"/>
    <x v="0"/>
    <x v="3"/>
    <s v="CHO-MIL-31000"/>
    <x v="0"/>
    <x v="38"/>
    <n v="7"/>
    <n v="14.77"/>
    <n v="7.98"/>
    <n v="17"/>
    <x v="1"/>
    <s v="Wicked Choccy's"/>
    <x v="0"/>
  </r>
  <r>
    <s v="US-2022-119102-CHO-SCR-58000"/>
    <d v="2022-05-23T00:00:00"/>
    <d v="2022-06-06T00:00:00"/>
    <x v="0"/>
    <n v="119102"/>
    <s v="United States"/>
    <x v="251"/>
    <x v="48"/>
    <n v="2895"/>
    <x v="0"/>
    <x v="1"/>
    <s v="CHO-SCR-58000"/>
    <x v="3"/>
    <x v="3"/>
    <n v="3"/>
    <n v="7.5"/>
    <n v="3.3"/>
    <n v="14"/>
    <x v="1"/>
    <s v="Lot's O' Nuts"/>
    <x v="1"/>
  </r>
  <r>
    <s v="US-2022-136805-CHO-MIL-31000"/>
    <d v="2022-05-23T00:00:00"/>
    <d v="2022-06-06T00:00:00"/>
    <x v="2"/>
    <n v="136805"/>
    <s v="United States"/>
    <x v="27"/>
    <x v="15"/>
    <n v="48234"/>
    <x v="0"/>
    <x v="0"/>
    <s v="CHO-MIL-31000"/>
    <x v="0"/>
    <x v="43"/>
    <n v="9"/>
    <n v="18.989999999999998"/>
    <n v="10.26"/>
    <n v="14"/>
    <x v="1"/>
    <s v="Wicked Choccy's"/>
    <x v="0"/>
  </r>
  <r>
    <s v="US-2022-136805-CHO-NUT-13000"/>
    <d v="2022-05-23T00:00:00"/>
    <d v="2022-06-06T00:00:00"/>
    <x v="2"/>
    <n v="136805"/>
    <s v="United States"/>
    <x v="27"/>
    <x v="15"/>
    <n v="48234"/>
    <x v="0"/>
    <x v="0"/>
    <s v="CHO-NUT-13000"/>
    <x v="2"/>
    <x v="13"/>
    <n v="5"/>
    <n v="12.45"/>
    <n v="5"/>
    <n v="14"/>
    <x v="1"/>
    <s v="Lot's O' Nuts"/>
    <x v="1"/>
  </r>
  <r>
    <s v="US-2022-165512-CHO-NUT-13000"/>
    <d v="2022-05-24T00:00:00"/>
    <d v="2022-06-05T00:00:00"/>
    <x v="2"/>
    <n v="165512"/>
    <s v="United States"/>
    <x v="1"/>
    <x v="1"/>
    <n v="60540"/>
    <x v="0"/>
    <x v="0"/>
    <s v="CHO-NUT-13000"/>
    <x v="2"/>
    <x v="47"/>
    <n v="7"/>
    <n v="17.43"/>
    <n v="7"/>
    <n v="12"/>
    <x v="1"/>
    <s v="Lot's O' Nuts"/>
    <x v="1"/>
  </r>
  <r>
    <s v="US-2022-165512-CHO-SCR-58000"/>
    <d v="2022-05-24T00:00:00"/>
    <d v="2022-06-05T00:00:00"/>
    <x v="2"/>
    <n v="165512"/>
    <s v="United States"/>
    <x v="1"/>
    <x v="1"/>
    <n v="60540"/>
    <x v="0"/>
    <x v="0"/>
    <s v="CHO-SCR-58000"/>
    <x v="3"/>
    <x v="14"/>
    <n v="6"/>
    <n v="15"/>
    <n v="6.6"/>
    <n v="12"/>
    <x v="1"/>
    <s v="Lot's O' Nuts"/>
    <x v="1"/>
  </r>
  <r>
    <s v="US-2022-109708-CHO-NUT-13000"/>
    <d v="2022-05-25T00:00:00"/>
    <d v="2022-06-07T00:00:00"/>
    <x v="2"/>
    <n v="109708"/>
    <s v="United States"/>
    <x v="37"/>
    <x v="14"/>
    <n v="38401"/>
    <x v="0"/>
    <x v="2"/>
    <s v="CHO-NUT-13000"/>
    <x v="2"/>
    <x v="19"/>
    <n v="4"/>
    <n v="9.9600000000000009"/>
    <n v="4"/>
    <n v="13"/>
    <x v="1"/>
    <s v="Lot's O' Nuts"/>
    <x v="1"/>
  </r>
  <r>
    <s v="US-2022-138898-CHO-SCR-58000"/>
    <d v="2022-05-25T00:00:00"/>
    <d v="2022-06-08T00:00:00"/>
    <x v="0"/>
    <n v="138898"/>
    <s v="United States"/>
    <x v="143"/>
    <x v="27"/>
    <n v="81001"/>
    <x v="0"/>
    <x v="3"/>
    <s v="CHO-SCR-58000"/>
    <x v="3"/>
    <x v="57"/>
    <n v="13"/>
    <n v="32.5"/>
    <n v="14.3"/>
    <n v="14"/>
    <x v="1"/>
    <s v="Lot's O' Nuts"/>
    <x v="1"/>
  </r>
  <r>
    <s v="US-2022-132941-CHO-SCR-58000"/>
    <d v="2022-05-25T00:00:00"/>
    <d v="2022-06-07T00:00:00"/>
    <x v="1"/>
    <n v="132941"/>
    <s v="United States"/>
    <x v="321"/>
    <x v="0"/>
    <n v="76117"/>
    <x v="0"/>
    <x v="0"/>
    <s v="CHO-SCR-58000"/>
    <x v="3"/>
    <x v="26"/>
    <n v="7"/>
    <n v="17.5"/>
    <n v="7.7"/>
    <n v="13"/>
    <x v="1"/>
    <s v="Lot's O' Nuts"/>
    <x v="1"/>
  </r>
  <r>
    <s v="US-2022-132941-CHO-NUT-13000"/>
    <d v="2022-05-25T00:00:00"/>
    <d v="2022-06-07T00:00:00"/>
    <x v="1"/>
    <n v="132941"/>
    <s v="United States"/>
    <x v="321"/>
    <x v="0"/>
    <n v="76117"/>
    <x v="0"/>
    <x v="0"/>
    <s v="CHO-NUT-13000"/>
    <x v="2"/>
    <x v="7"/>
    <n v="2"/>
    <n v="4.9800000000000004"/>
    <n v="2"/>
    <n v="13"/>
    <x v="1"/>
    <s v="Lot's O' Nuts"/>
    <x v="1"/>
  </r>
  <r>
    <s v="US-2022-132941-CHO-FUD-51000"/>
    <d v="2022-05-25T00:00:00"/>
    <d v="2022-06-07T00:00:00"/>
    <x v="1"/>
    <n v="132941"/>
    <s v="United States"/>
    <x v="321"/>
    <x v="0"/>
    <n v="76117"/>
    <x v="0"/>
    <x v="0"/>
    <s v="CHO-FUD-51000"/>
    <x v="4"/>
    <x v="9"/>
    <n v="2"/>
    <n v="4.8"/>
    <n v="2.4"/>
    <n v="13"/>
    <x v="1"/>
    <s v="Lot's O' Nuts"/>
    <x v="1"/>
  </r>
  <r>
    <s v="US-2022-152128-CHO-FUD-51000"/>
    <d v="2022-05-25T00:00:00"/>
    <d v="2022-06-06T00:00:00"/>
    <x v="2"/>
    <n v="152128"/>
    <s v="United States"/>
    <x v="322"/>
    <x v="47"/>
    <n v="67212"/>
    <x v="0"/>
    <x v="0"/>
    <s v="CHO-FUD-51000"/>
    <x v="4"/>
    <x v="3"/>
    <n v="3"/>
    <n v="7.2"/>
    <n v="3.6"/>
    <n v="12"/>
    <x v="1"/>
    <s v="Lot's O' Nuts"/>
    <x v="1"/>
  </r>
  <r>
    <s v="US-2022-152128-CHO-TRI-54000"/>
    <d v="2022-05-25T00:00:00"/>
    <d v="2022-06-06T00:00:00"/>
    <x v="2"/>
    <n v="152128"/>
    <s v="United States"/>
    <x v="322"/>
    <x v="47"/>
    <n v="67212"/>
    <x v="0"/>
    <x v="0"/>
    <s v="CHO-TRI-54000"/>
    <x v="1"/>
    <x v="1"/>
    <n v="2"/>
    <n v="4.9000000000000004"/>
    <n v="2.6"/>
    <n v="12"/>
    <x v="1"/>
    <s v="Wicked Choccy's"/>
    <x v="0"/>
  </r>
  <r>
    <s v="US-2022-141768-CHO-FUD-51000"/>
    <d v="2022-05-25T00:00:00"/>
    <d v="2022-06-06T00:00:00"/>
    <x v="2"/>
    <n v="141768"/>
    <s v="United States"/>
    <x v="10"/>
    <x v="4"/>
    <n v="94109"/>
    <x v="0"/>
    <x v="3"/>
    <s v="CHO-FUD-51000"/>
    <x v="4"/>
    <x v="3"/>
    <n v="3"/>
    <n v="7.2"/>
    <n v="3.6"/>
    <n v="12"/>
    <x v="1"/>
    <s v="Lot's O' Nuts"/>
    <x v="1"/>
  </r>
  <r>
    <s v="US-2022-113327-CHO-MIL-31000"/>
    <d v="2022-05-26T00:00:00"/>
    <d v="2022-06-08T00:00:00"/>
    <x v="2"/>
    <n v="113327"/>
    <s v="United States"/>
    <x v="60"/>
    <x v="26"/>
    <n v="28540"/>
    <x v="0"/>
    <x v="2"/>
    <s v="CHO-MIL-31000"/>
    <x v="0"/>
    <x v="0"/>
    <n v="2"/>
    <n v="4.22"/>
    <n v="2.2799999999999998"/>
    <n v="13"/>
    <x v="1"/>
    <s v="Wicked Choccy's"/>
    <x v="0"/>
  </r>
  <r>
    <s v="US-2022-113327-CHO-SCR-58000"/>
    <d v="2022-05-26T00:00:00"/>
    <d v="2022-06-08T00:00:00"/>
    <x v="2"/>
    <n v="113327"/>
    <s v="United States"/>
    <x v="60"/>
    <x v="26"/>
    <n v="28540"/>
    <x v="0"/>
    <x v="2"/>
    <s v="CHO-SCR-58000"/>
    <x v="3"/>
    <x v="31"/>
    <n v="4"/>
    <n v="10"/>
    <n v="4.4000000000000004"/>
    <n v="13"/>
    <x v="1"/>
    <s v="Lot's O' Nuts"/>
    <x v="1"/>
  </r>
  <r>
    <s v="US-2022-113327-CHO-TRI-54000"/>
    <d v="2022-05-26T00:00:00"/>
    <d v="2022-06-08T00:00:00"/>
    <x v="2"/>
    <n v="113327"/>
    <s v="United States"/>
    <x v="60"/>
    <x v="26"/>
    <n v="28540"/>
    <x v="0"/>
    <x v="2"/>
    <s v="CHO-TRI-54000"/>
    <x v="1"/>
    <x v="28"/>
    <n v="1"/>
    <n v="2.4500000000000002"/>
    <n v="1.3"/>
    <n v="13"/>
    <x v="1"/>
    <s v="Wicked Choccy's"/>
    <x v="0"/>
  </r>
  <r>
    <s v="US-2022-143147-CHO-NUT-13000"/>
    <d v="2022-05-26T00:00:00"/>
    <d v="2022-06-07T00:00:00"/>
    <x v="2"/>
    <n v="143147"/>
    <s v="United States"/>
    <x v="109"/>
    <x v="0"/>
    <n v="78207"/>
    <x v="0"/>
    <x v="0"/>
    <s v="CHO-NUT-13000"/>
    <x v="2"/>
    <x v="22"/>
    <n v="1"/>
    <n v="2.4900000000000002"/>
    <n v="1"/>
    <n v="12"/>
    <x v="1"/>
    <s v="Lot's O' Nuts"/>
    <x v="1"/>
  </r>
  <r>
    <s v="US-2022-143147-CHO-MIL-31000"/>
    <d v="2022-05-26T00:00:00"/>
    <d v="2022-06-07T00:00:00"/>
    <x v="2"/>
    <n v="143147"/>
    <s v="United States"/>
    <x v="109"/>
    <x v="0"/>
    <n v="78207"/>
    <x v="0"/>
    <x v="0"/>
    <s v="CHO-MIL-31000"/>
    <x v="0"/>
    <x v="23"/>
    <n v="5"/>
    <n v="10.55"/>
    <n v="5.7"/>
    <n v="12"/>
    <x v="1"/>
    <s v="Wicked Choccy's"/>
    <x v="0"/>
  </r>
  <r>
    <s v="US-2022-148964-CHO-NUT-13000"/>
    <d v="2022-05-26T00:00:00"/>
    <d v="2022-06-10T00:00:00"/>
    <x v="0"/>
    <n v="148964"/>
    <s v="United States"/>
    <x v="127"/>
    <x v="23"/>
    <n v="98006"/>
    <x v="0"/>
    <x v="3"/>
    <s v="CHO-NUT-13000"/>
    <x v="2"/>
    <x v="22"/>
    <n v="1"/>
    <n v="2.4900000000000002"/>
    <n v="1"/>
    <n v="15"/>
    <x v="1"/>
    <s v="Lot's O' Nuts"/>
    <x v="1"/>
  </r>
  <r>
    <s v="US-2022-131758-CHO-NUT-13000"/>
    <d v="2022-05-28T00:00:00"/>
    <d v="2022-06-11T00:00:00"/>
    <x v="0"/>
    <n v="131758"/>
    <s v="United States"/>
    <x v="110"/>
    <x v="21"/>
    <n v="11520"/>
    <x v="0"/>
    <x v="1"/>
    <s v="CHO-NUT-13000"/>
    <x v="2"/>
    <x v="2"/>
    <n v="3"/>
    <n v="7.47"/>
    <n v="3"/>
    <n v="14"/>
    <x v="1"/>
    <s v="Lot's O' Nuts"/>
    <x v="1"/>
  </r>
  <r>
    <s v="US-2022-131758-CHO-MIL-31000"/>
    <d v="2022-05-28T00:00:00"/>
    <d v="2022-06-11T00:00:00"/>
    <x v="0"/>
    <n v="131758"/>
    <s v="United States"/>
    <x v="110"/>
    <x v="21"/>
    <n v="11520"/>
    <x v="0"/>
    <x v="1"/>
    <s v="CHO-MIL-31000"/>
    <x v="0"/>
    <x v="23"/>
    <n v="5"/>
    <n v="10.55"/>
    <n v="5.7"/>
    <n v="14"/>
    <x v="1"/>
    <s v="Wicked Choccy's"/>
    <x v="0"/>
  </r>
  <r>
    <s v="US-2022-135020-CHO-MIL-31000"/>
    <d v="2022-05-28T00:00:00"/>
    <d v="2022-06-12T00:00:00"/>
    <x v="0"/>
    <n v="135020"/>
    <s v="United States"/>
    <x v="105"/>
    <x v="21"/>
    <n v="14609"/>
    <x v="0"/>
    <x v="1"/>
    <s v="CHO-MIL-31000"/>
    <x v="0"/>
    <x v="0"/>
    <n v="2"/>
    <n v="4.22"/>
    <n v="2.2799999999999998"/>
    <n v="15"/>
    <x v="1"/>
    <s v="Wicked Choccy's"/>
    <x v="0"/>
  </r>
  <r>
    <s v="US-2022-135020-CHO-TRI-54000"/>
    <d v="2022-05-28T00:00:00"/>
    <d v="2022-06-12T00:00:00"/>
    <x v="0"/>
    <n v="135020"/>
    <s v="United States"/>
    <x v="105"/>
    <x v="21"/>
    <n v="14609"/>
    <x v="0"/>
    <x v="1"/>
    <s v="CHO-TRI-54000"/>
    <x v="1"/>
    <x v="10"/>
    <n v="7"/>
    <n v="17.149999999999999"/>
    <n v="9.1"/>
    <n v="15"/>
    <x v="1"/>
    <s v="Wicked Choccy's"/>
    <x v="0"/>
  </r>
  <r>
    <s v="US-2022-135020-CHO-FUD-51000"/>
    <d v="2022-05-28T00:00:00"/>
    <d v="2022-06-12T00:00:00"/>
    <x v="0"/>
    <n v="135020"/>
    <s v="United States"/>
    <x v="105"/>
    <x v="21"/>
    <n v="14609"/>
    <x v="0"/>
    <x v="1"/>
    <s v="CHO-FUD-51000"/>
    <x v="4"/>
    <x v="3"/>
    <n v="3"/>
    <n v="7.2"/>
    <n v="3.6"/>
    <n v="15"/>
    <x v="1"/>
    <s v="Lot's O' Nuts"/>
    <x v="1"/>
  </r>
  <r>
    <s v="US-2022-118948-CHO-SCR-58000"/>
    <d v="2022-05-28T00:00:00"/>
    <d v="2022-06-13T00:00:00"/>
    <x v="0"/>
    <n v="118948"/>
    <s v="United States"/>
    <x v="31"/>
    <x v="23"/>
    <n v="98105"/>
    <x v="0"/>
    <x v="3"/>
    <s v="CHO-SCR-58000"/>
    <x v="3"/>
    <x v="3"/>
    <n v="3"/>
    <n v="7.5"/>
    <n v="3.3"/>
    <n v="16"/>
    <x v="1"/>
    <s v="Lot's O' Nuts"/>
    <x v="1"/>
  </r>
  <r>
    <s v="US-2022-149601-CHO-MIL-31000"/>
    <d v="2022-05-28T00:00:00"/>
    <d v="2022-06-13T00:00:00"/>
    <x v="0"/>
    <n v="149601"/>
    <s v="United States"/>
    <x v="323"/>
    <x v="39"/>
    <n v="6040"/>
    <x v="0"/>
    <x v="1"/>
    <s v="CHO-MIL-31000"/>
    <x v="0"/>
    <x v="23"/>
    <n v="5"/>
    <n v="10.55"/>
    <n v="5.7"/>
    <n v="16"/>
    <x v="1"/>
    <s v="Wicked Choccy's"/>
    <x v="0"/>
  </r>
  <r>
    <s v="US-2022-104297-CHO-FUD-51000"/>
    <d v="2022-05-29T00:00:00"/>
    <d v="2022-06-10T00:00:00"/>
    <x v="1"/>
    <n v="104297"/>
    <s v="United States"/>
    <x v="121"/>
    <x v="9"/>
    <n v="44105"/>
    <x v="0"/>
    <x v="1"/>
    <s v="CHO-FUD-51000"/>
    <x v="4"/>
    <x v="3"/>
    <n v="3"/>
    <n v="7.2"/>
    <n v="3.6"/>
    <n v="12"/>
    <x v="1"/>
    <s v="Lot's O' Nuts"/>
    <x v="1"/>
  </r>
  <r>
    <s v="US-2022-120880-CHO-SCR-58000"/>
    <d v="2022-05-29T00:00:00"/>
    <d v="2022-06-13T00:00:00"/>
    <x v="0"/>
    <n v="120880"/>
    <s v="United States"/>
    <x v="31"/>
    <x v="23"/>
    <n v="98105"/>
    <x v="0"/>
    <x v="3"/>
    <s v="CHO-SCR-58000"/>
    <x v="3"/>
    <x v="17"/>
    <n v="5"/>
    <n v="12.5"/>
    <n v="5.5"/>
    <n v="15"/>
    <x v="1"/>
    <s v="Lot's O' Nuts"/>
    <x v="1"/>
  </r>
  <r>
    <s v="US-2022-120880-CHO-TRI-54000"/>
    <d v="2022-05-29T00:00:00"/>
    <d v="2022-06-13T00:00:00"/>
    <x v="0"/>
    <n v="120880"/>
    <s v="United States"/>
    <x v="31"/>
    <x v="23"/>
    <n v="98105"/>
    <x v="0"/>
    <x v="3"/>
    <s v="CHO-TRI-54000"/>
    <x v="1"/>
    <x v="20"/>
    <n v="5"/>
    <n v="12.25"/>
    <n v="6.5"/>
    <n v="15"/>
    <x v="1"/>
    <s v="Wicked Choccy's"/>
    <x v="0"/>
  </r>
  <r>
    <s v="US-2022-120880-CHO-MIL-31000"/>
    <d v="2022-05-29T00:00:00"/>
    <d v="2022-06-13T00:00:00"/>
    <x v="0"/>
    <n v="120880"/>
    <s v="United States"/>
    <x v="31"/>
    <x v="23"/>
    <n v="98105"/>
    <x v="0"/>
    <x v="3"/>
    <s v="CHO-MIL-31000"/>
    <x v="0"/>
    <x v="5"/>
    <n v="3"/>
    <n v="6.33"/>
    <n v="3.42"/>
    <n v="15"/>
    <x v="1"/>
    <s v="Wicked Choccy's"/>
    <x v="0"/>
  </r>
  <r>
    <s v="US-2022-168277-CHO-TRI-54000"/>
    <d v="2022-05-29T00:00:00"/>
    <d v="2022-06-13T00:00:00"/>
    <x v="0"/>
    <n v="168277"/>
    <s v="United States"/>
    <x v="209"/>
    <x v="19"/>
    <n v="46203"/>
    <x v="0"/>
    <x v="0"/>
    <s v="CHO-TRI-54000"/>
    <x v="1"/>
    <x v="4"/>
    <n v="3"/>
    <n v="7.35"/>
    <n v="3.9"/>
    <n v="15"/>
    <x v="1"/>
    <s v="Wicked Choccy's"/>
    <x v="0"/>
  </r>
  <r>
    <s v="US-2022-111339-CHO-NUT-13000"/>
    <d v="2022-05-29T00:00:00"/>
    <d v="2022-06-10T00:00:00"/>
    <x v="1"/>
    <n v="111339"/>
    <s v="United States"/>
    <x v="48"/>
    <x v="9"/>
    <n v="43229"/>
    <x v="0"/>
    <x v="1"/>
    <s v="CHO-NUT-13000"/>
    <x v="2"/>
    <x v="2"/>
    <n v="3"/>
    <n v="7.47"/>
    <n v="3"/>
    <n v="12"/>
    <x v="1"/>
    <s v="Lot's O' Nuts"/>
    <x v="1"/>
  </r>
  <r>
    <s v="US-2022-111339-CHO-SCR-58000"/>
    <d v="2022-05-29T00:00:00"/>
    <d v="2022-06-10T00:00:00"/>
    <x v="1"/>
    <n v="111339"/>
    <s v="United States"/>
    <x v="48"/>
    <x v="9"/>
    <n v="43229"/>
    <x v="0"/>
    <x v="1"/>
    <s v="CHO-SCR-58000"/>
    <x v="3"/>
    <x v="31"/>
    <n v="4"/>
    <n v="10"/>
    <n v="4.4000000000000004"/>
    <n v="12"/>
    <x v="1"/>
    <s v="Lot's O' Nuts"/>
    <x v="1"/>
  </r>
  <r>
    <s v="US-2022-111339-CHO-FUD-51000"/>
    <d v="2022-05-29T00:00:00"/>
    <d v="2022-06-10T00:00:00"/>
    <x v="1"/>
    <n v="111339"/>
    <s v="United States"/>
    <x v="48"/>
    <x v="9"/>
    <n v="43229"/>
    <x v="0"/>
    <x v="1"/>
    <s v="CHO-FUD-51000"/>
    <x v="4"/>
    <x v="17"/>
    <n v="5"/>
    <n v="12"/>
    <n v="6"/>
    <n v="12"/>
    <x v="1"/>
    <s v="Lot's O' Nuts"/>
    <x v="1"/>
  </r>
  <r>
    <s v="US-2022-163923-OTH-KAZ-38000"/>
    <d v="2022-05-30T00:00:00"/>
    <d v="2022-06-13T00:00:00"/>
    <x v="0"/>
    <n v="163923"/>
    <s v="United States"/>
    <x v="8"/>
    <x v="6"/>
    <n v="22153"/>
    <x v="1"/>
    <x v="2"/>
    <s v="OTH-KAZ-38000"/>
    <x v="6"/>
    <x v="8"/>
    <n v="4"/>
    <n v="1"/>
    <n v="12"/>
    <n v="14"/>
    <x v="1"/>
    <s v="The Other Factory"/>
    <x v="3"/>
  </r>
  <r>
    <s v="US-2022-103177-CHO-TRI-54000"/>
    <d v="2022-05-30T00:00:00"/>
    <d v="2022-06-11T00:00:00"/>
    <x v="1"/>
    <n v="103177"/>
    <s v="United States"/>
    <x v="26"/>
    <x v="21"/>
    <n v="10009"/>
    <x v="0"/>
    <x v="1"/>
    <s v="CHO-TRI-54000"/>
    <x v="1"/>
    <x v="1"/>
    <n v="2"/>
    <n v="4.9000000000000004"/>
    <n v="2.6"/>
    <n v="12"/>
    <x v="1"/>
    <s v="Wicked Choccy's"/>
    <x v="0"/>
  </r>
  <r>
    <s v="US-2022-103177-CHO-MIL-31000"/>
    <d v="2022-05-30T00:00:00"/>
    <d v="2022-06-11T00:00:00"/>
    <x v="1"/>
    <n v="103177"/>
    <s v="United States"/>
    <x v="26"/>
    <x v="21"/>
    <n v="10009"/>
    <x v="0"/>
    <x v="1"/>
    <s v="CHO-MIL-31000"/>
    <x v="0"/>
    <x v="5"/>
    <n v="3"/>
    <n v="6.33"/>
    <n v="3.42"/>
    <n v="12"/>
    <x v="1"/>
    <s v="Wicked Choccy's"/>
    <x v="0"/>
  </r>
  <r>
    <s v="US-2022-103177-CHO-FUD-51000"/>
    <d v="2022-05-30T00:00:00"/>
    <d v="2022-06-11T00:00:00"/>
    <x v="1"/>
    <n v="103177"/>
    <s v="United States"/>
    <x v="26"/>
    <x v="21"/>
    <n v="10009"/>
    <x v="0"/>
    <x v="1"/>
    <s v="CHO-FUD-51000"/>
    <x v="4"/>
    <x v="3"/>
    <n v="3"/>
    <n v="7.2"/>
    <n v="3.6"/>
    <n v="12"/>
    <x v="1"/>
    <s v="Lot's O' Nuts"/>
    <x v="1"/>
  </r>
  <r>
    <s v="US-2022-120677-CHO-FUD-51000"/>
    <d v="2022-05-31T00:00:00"/>
    <d v="2022-06-14T00:00:00"/>
    <x v="0"/>
    <n v="120677"/>
    <s v="United States"/>
    <x v="145"/>
    <x v="30"/>
    <n v="55407"/>
    <x v="0"/>
    <x v="0"/>
    <s v="CHO-FUD-51000"/>
    <x v="4"/>
    <x v="44"/>
    <n v="8"/>
    <n v="19.2"/>
    <n v="9.6"/>
    <n v="14"/>
    <x v="1"/>
    <s v="Lot's O' Nuts"/>
    <x v="1"/>
  </r>
  <r>
    <s v="US-2022-156153-CHO-SCR-58000"/>
    <d v="2022-05-31T00:00:00"/>
    <d v="2022-06-12T00:00:00"/>
    <x v="2"/>
    <n v="156153"/>
    <s v="United States"/>
    <x v="78"/>
    <x v="21"/>
    <n v="11561"/>
    <x v="0"/>
    <x v="1"/>
    <s v="CHO-SCR-58000"/>
    <x v="3"/>
    <x v="14"/>
    <n v="6"/>
    <n v="15"/>
    <n v="6.6"/>
    <n v="12"/>
    <x v="1"/>
    <s v="Lot's O' Nuts"/>
    <x v="1"/>
  </r>
  <r>
    <s v="US-2022-149748-CHO-MIL-31000"/>
    <d v="2022-05-31T00:00:00"/>
    <d v="2022-06-12T00:00:00"/>
    <x v="2"/>
    <n v="149748"/>
    <s v="United States"/>
    <x v="324"/>
    <x v="24"/>
    <n v="7501"/>
    <x v="0"/>
    <x v="1"/>
    <s v="CHO-MIL-31000"/>
    <x v="0"/>
    <x v="0"/>
    <n v="2"/>
    <n v="4.22"/>
    <n v="2.2799999999999998"/>
    <n v="12"/>
    <x v="1"/>
    <s v="Wicked Choccy's"/>
    <x v="0"/>
  </r>
  <r>
    <s v="US-2022-149748-CHO-TRI-54000"/>
    <d v="2022-05-31T00:00:00"/>
    <d v="2022-06-12T00:00:00"/>
    <x v="2"/>
    <n v="149748"/>
    <s v="United States"/>
    <x v="324"/>
    <x v="24"/>
    <n v="7501"/>
    <x v="0"/>
    <x v="1"/>
    <s v="CHO-TRI-54000"/>
    <x v="1"/>
    <x v="20"/>
    <n v="5"/>
    <n v="12.25"/>
    <n v="6.5"/>
    <n v="12"/>
    <x v="1"/>
    <s v="Wicked Choccy's"/>
    <x v="0"/>
  </r>
  <r>
    <s v="US-2022-100818-CHO-MIL-31000"/>
    <d v="2022-05-31T00:00:00"/>
    <d v="2022-06-15T00:00:00"/>
    <x v="2"/>
    <n v="100818"/>
    <s v="United States"/>
    <x v="40"/>
    <x v="1"/>
    <n v="60653"/>
    <x v="0"/>
    <x v="0"/>
    <s v="CHO-MIL-31000"/>
    <x v="0"/>
    <x v="0"/>
    <n v="2"/>
    <n v="4.22"/>
    <n v="2.2799999999999998"/>
    <n v="15"/>
    <x v="1"/>
    <s v="Wicked Choccy's"/>
    <x v="0"/>
  </r>
  <r>
    <s v="US-2022-100818-CHO-TRI-54000"/>
    <d v="2022-05-31T00:00:00"/>
    <d v="2022-06-15T00:00:00"/>
    <x v="2"/>
    <n v="100818"/>
    <s v="United States"/>
    <x v="40"/>
    <x v="1"/>
    <n v="60653"/>
    <x v="0"/>
    <x v="0"/>
    <s v="CHO-TRI-54000"/>
    <x v="1"/>
    <x v="4"/>
    <n v="3"/>
    <n v="7.35"/>
    <n v="3.9"/>
    <n v="15"/>
    <x v="1"/>
    <s v="Wicked Choccy's"/>
    <x v="0"/>
  </r>
  <r>
    <s v="US-2022-100818-CHO-NUT-13000"/>
    <d v="2022-05-31T00:00:00"/>
    <d v="2022-06-15T00:00:00"/>
    <x v="2"/>
    <n v="100818"/>
    <s v="United States"/>
    <x v="40"/>
    <x v="1"/>
    <n v="60653"/>
    <x v="0"/>
    <x v="0"/>
    <s v="CHO-NUT-13000"/>
    <x v="2"/>
    <x v="7"/>
    <n v="2"/>
    <n v="4.9800000000000004"/>
    <n v="2"/>
    <n v="15"/>
    <x v="1"/>
    <s v="Lot's O' Nuts"/>
    <x v="1"/>
  </r>
  <r>
    <s v="US-2022-136224-CHO-NUT-13000"/>
    <d v="2022-05-31T00:00:00"/>
    <d v="2022-06-10T00:00:00"/>
    <x v="3"/>
    <n v="136224"/>
    <s v="United States"/>
    <x v="181"/>
    <x v="26"/>
    <n v="28314"/>
    <x v="0"/>
    <x v="2"/>
    <s v="CHO-NUT-13000"/>
    <x v="2"/>
    <x v="2"/>
    <n v="3"/>
    <n v="7.47"/>
    <n v="3"/>
    <n v="10"/>
    <x v="1"/>
    <s v="Lot's O' Nuts"/>
    <x v="1"/>
  </r>
  <r>
    <s v="US-2022-133627-CHO-TRI-54000"/>
    <d v="2022-05-31T00:00:00"/>
    <d v="2022-06-17T00:00:00"/>
    <x v="0"/>
    <n v="133627"/>
    <s v="United States"/>
    <x v="307"/>
    <x v="39"/>
    <n v="6360"/>
    <x v="0"/>
    <x v="1"/>
    <s v="CHO-TRI-54000"/>
    <x v="1"/>
    <x v="18"/>
    <n v="6"/>
    <n v="14.7"/>
    <n v="7.8"/>
    <n v="17"/>
    <x v="1"/>
    <s v="Wicked Choccy's"/>
    <x v="0"/>
  </r>
  <r>
    <s v="US-2022-124919-CHO-MIL-31000"/>
    <d v="2022-05-31T00:00:00"/>
    <d v="2022-06-12T00:00:00"/>
    <x v="1"/>
    <n v="124919"/>
    <s v="United States"/>
    <x v="99"/>
    <x v="4"/>
    <n v="95123"/>
    <x v="0"/>
    <x v="3"/>
    <s v="CHO-MIL-31000"/>
    <x v="0"/>
    <x v="38"/>
    <n v="7"/>
    <n v="14.77"/>
    <n v="7.98"/>
    <n v="12"/>
    <x v="1"/>
    <s v="Wicked Choccy's"/>
    <x v="0"/>
  </r>
  <r>
    <s v="US-2022-124919-CHO-TRI-54000"/>
    <d v="2022-05-31T00:00:00"/>
    <d v="2022-06-12T00:00:00"/>
    <x v="1"/>
    <n v="124919"/>
    <s v="United States"/>
    <x v="99"/>
    <x v="4"/>
    <n v="95123"/>
    <x v="0"/>
    <x v="3"/>
    <s v="CHO-TRI-54000"/>
    <x v="1"/>
    <x v="24"/>
    <n v="4"/>
    <n v="9.8000000000000007"/>
    <n v="5.2"/>
    <n v="12"/>
    <x v="1"/>
    <s v="Wicked Choccy's"/>
    <x v="0"/>
  </r>
  <r>
    <s v="US-2022-147788-CHO-TRI-54000"/>
    <d v="2022-05-31T00:00:00"/>
    <d v="2022-06-14T00:00:00"/>
    <x v="0"/>
    <n v="147788"/>
    <s v="United States"/>
    <x v="132"/>
    <x v="29"/>
    <n v="84057"/>
    <x v="0"/>
    <x v="3"/>
    <s v="CHO-TRI-54000"/>
    <x v="1"/>
    <x v="10"/>
    <n v="7"/>
    <n v="17.149999999999999"/>
    <n v="9.1"/>
    <n v="14"/>
    <x v="1"/>
    <s v="Wicked Choccy's"/>
    <x v="0"/>
  </r>
  <r>
    <s v="US-2022-147788-CHO-SCR-58000"/>
    <d v="2022-05-31T00:00:00"/>
    <d v="2022-06-14T00:00:00"/>
    <x v="0"/>
    <n v="147788"/>
    <s v="United States"/>
    <x v="132"/>
    <x v="29"/>
    <n v="84057"/>
    <x v="0"/>
    <x v="3"/>
    <s v="CHO-SCR-58000"/>
    <x v="3"/>
    <x v="17"/>
    <n v="5"/>
    <n v="12.5"/>
    <n v="5.5"/>
    <n v="14"/>
    <x v="1"/>
    <s v="Lot's O' Nuts"/>
    <x v="1"/>
  </r>
  <r>
    <s v="US-2022-132836-CHO-FUD-51000"/>
    <d v="2022-06-01T00:00:00"/>
    <d v="2022-06-15T00:00:00"/>
    <x v="0"/>
    <n v="132836"/>
    <s v="United States"/>
    <x v="27"/>
    <x v="15"/>
    <n v="48227"/>
    <x v="0"/>
    <x v="0"/>
    <s v="CHO-FUD-51000"/>
    <x v="4"/>
    <x v="14"/>
    <n v="6"/>
    <n v="14.4"/>
    <n v="7.2"/>
    <n v="14"/>
    <x v="1"/>
    <s v="Lot's O' Nuts"/>
    <x v="1"/>
  </r>
  <r>
    <s v="US-2022-132836-CHO-MIL-31000"/>
    <d v="2022-06-01T00:00:00"/>
    <d v="2022-06-15T00:00:00"/>
    <x v="0"/>
    <n v="132836"/>
    <s v="United States"/>
    <x v="27"/>
    <x v="15"/>
    <n v="48227"/>
    <x v="0"/>
    <x v="0"/>
    <s v="CHO-MIL-31000"/>
    <x v="0"/>
    <x v="0"/>
    <n v="2"/>
    <n v="4.22"/>
    <n v="2.2799999999999998"/>
    <n v="14"/>
    <x v="1"/>
    <s v="Wicked Choccy's"/>
    <x v="0"/>
  </r>
  <r>
    <s v="US-2022-161242-CHO-NUT-13000"/>
    <d v="2022-06-01T00:00:00"/>
    <d v="2022-06-18T00:00:00"/>
    <x v="0"/>
    <n v="161242"/>
    <s v="United States"/>
    <x v="4"/>
    <x v="4"/>
    <n v="90045"/>
    <x v="0"/>
    <x v="3"/>
    <s v="CHO-NUT-13000"/>
    <x v="2"/>
    <x v="7"/>
    <n v="2"/>
    <n v="4.9800000000000004"/>
    <n v="2"/>
    <n v="17"/>
    <x v="1"/>
    <s v="Lot's O' Nuts"/>
    <x v="1"/>
  </r>
  <r>
    <s v="US-2022-163685-CHO-FUD-51000"/>
    <d v="2022-06-01T00:00:00"/>
    <d v="2022-06-15T00:00:00"/>
    <x v="0"/>
    <n v="163685"/>
    <s v="United States"/>
    <x v="109"/>
    <x v="0"/>
    <n v="78207"/>
    <x v="0"/>
    <x v="0"/>
    <s v="CHO-FUD-51000"/>
    <x v="4"/>
    <x v="44"/>
    <n v="8"/>
    <n v="19.2"/>
    <n v="9.6"/>
    <n v="14"/>
    <x v="1"/>
    <s v="Lot's O' Nuts"/>
    <x v="1"/>
  </r>
  <r>
    <s v="US-2022-163685-CHO-MIL-31000"/>
    <d v="2022-06-01T00:00:00"/>
    <d v="2022-06-15T00:00:00"/>
    <x v="0"/>
    <n v="163685"/>
    <s v="United States"/>
    <x v="109"/>
    <x v="0"/>
    <n v="78207"/>
    <x v="0"/>
    <x v="0"/>
    <s v="CHO-MIL-31000"/>
    <x v="0"/>
    <x v="66"/>
    <n v="10"/>
    <n v="21.1"/>
    <n v="11.4"/>
    <n v="14"/>
    <x v="1"/>
    <s v="Wicked Choccy's"/>
    <x v="0"/>
  </r>
  <r>
    <s v="US-2022-158491-CHO-FUD-51000"/>
    <d v="2022-06-04T00:00:00"/>
    <d v="2022-06-19T00:00:00"/>
    <x v="2"/>
    <n v="158491"/>
    <s v="United States"/>
    <x v="4"/>
    <x v="4"/>
    <n v="90008"/>
    <x v="0"/>
    <x v="3"/>
    <s v="CHO-FUD-51000"/>
    <x v="4"/>
    <x v="9"/>
    <n v="2"/>
    <n v="4.8"/>
    <n v="2.4"/>
    <n v="15"/>
    <x v="1"/>
    <s v="Lot's O' Nuts"/>
    <x v="1"/>
  </r>
  <r>
    <s v="US-2022-158491-CHO-MIL-31000"/>
    <d v="2022-06-04T00:00:00"/>
    <d v="2022-06-19T00:00:00"/>
    <x v="2"/>
    <n v="158491"/>
    <s v="United States"/>
    <x v="4"/>
    <x v="4"/>
    <n v="90008"/>
    <x v="0"/>
    <x v="3"/>
    <s v="CHO-MIL-31000"/>
    <x v="0"/>
    <x v="5"/>
    <n v="3"/>
    <n v="6.33"/>
    <n v="3.42"/>
    <n v="15"/>
    <x v="1"/>
    <s v="Wicked Choccy's"/>
    <x v="0"/>
  </r>
  <r>
    <s v="US-2022-164833-CHO-MIL-31000"/>
    <d v="2022-06-04T00:00:00"/>
    <d v="2022-06-14T00:00:00"/>
    <x v="3"/>
    <n v="164833"/>
    <s v="United States"/>
    <x v="31"/>
    <x v="23"/>
    <n v="98105"/>
    <x v="0"/>
    <x v="3"/>
    <s v="CHO-MIL-31000"/>
    <x v="0"/>
    <x v="0"/>
    <n v="2"/>
    <n v="4.22"/>
    <n v="2.2799999999999998"/>
    <n v="10"/>
    <x v="1"/>
    <s v="Wicked Choccy's"/>
    <x v="0"/>
  </r>
  <r>
    <s v="US-2022-164833-CHO-NUT-13000"/>
    <d v="2022-06-04T00:00:00"/>
    <d v="2022-06-14T00:00:00"/>
    <x v="3"/>
    <n v="164833"/>
    <s v="United States"/>
    <x v="31"/>
    <x v="23"/>
    <n v="98105"/>
    <x v="0"/>
    <x v="3"/>
    <s v="CHO-NUT-13000"/>
    <x v="2"/>
    <x v="7"/>
    <n v="2"/>
    <n v="4.9800000000000004"/>
    <n v="2"/>
    <n v="10"/>
    <x v="1"/>
    <s v="Lot's O' Nuts"/>
    <x v="1"/>
  </r>
  <r>
    <s v="US-2022-142020-CHO-NUT-13000"/>
    <d v="2022-06-04T00:00:00"/>
    <d v="2022-06-18T00:00:00"/>
    <x v="2"/>
    <n v="142020"/>
    <s v="United States"/>
    <x v="26"/>
    <x v="21"/>
    <n v="10024"/>
    <x v="0"/>
    <x v="1"/>
    <s v="CHO-NUT-13000"/>
    <x v="2"/>
    <x v="2"/>
    <n v="3"/>
    <n v="7.47"/>
    <n v="3"/>
    <n v="14"/>
    <x v="1"/>
    <s v="Lot's O' Nuts"/>
    <x v="1"/>
  </r>
  <r>
    <s v="US-2022-115168-CHO-NUT-13000"/>
    <d v="2022-06-05T00:00:00"/>
    <d v="2022-06-19T00:00:00"/>
    <x v="0"/>
    <n v="115168"/>
    <s v="United States"/>
    <x v="174"/>
    <x v="25"/>
    <n v="63301"/>
    <x v="0"/>
    <x v="0"/>
    <s v="CHO-NUT-13000"/>
    <x v="2"/>
    <x v="7"/>
    <n v="2"/>
    <n v="4.9800000000000004"/>
    <n v="2"/>
    <n v="14"/>
    <x v="1"/>
    <s v="Lot's O' Nuts"/>
    <x v="1"/>
  </r>
  <r>
    <s v="US-2022-166947-CHO-MIL-31000"/>
    <d v="2022-06-05T00:00:00"/>
    <d v="2022-06-20T00:00:00"/>
    <x v="0"/>
    <n v="166947"/>
    <s v="United States"/>
    <x v="154"/>
    <x v="21"/>
    <n v="14215"/>
    <x v="0"/>
    <x v="1"/>
    <s v="CHO-MIL-31000"/>
    <x v="0"/>
    <x v="43"/>
    <n v="9"/>
    <n v="18.989999999999998"/>
    <n v="10.26"/>
    <n v="15"/>
    <x v="1"/>
    <s v="Wicked Choccy's"/>
    <x v="0"/>
  </r>
  <r>
    <s v="US-2022-142041-CHO-TRI-54000"/>
    <d v="2022-06-07T00:00:00"/>
    <d v="2022-06-19T00:00:00"/>
    <x v="2"/>
    <n v="142041"/>
    <s v="United States"/>
    <x v="4"/>
    <x v="4"/>
    <n v="90036"/>
    <x v="0"/>
    <x v="3"/>
    <s v="CHO-TRI-54000"/>
    <x v="1"/>
    <x v="20"/>
    <n v="5"/>
    <n v="12.25"/>
    <n v="6.5"/>
    <n v="12"/>
    <x v="1"/>
    <s v="Wicked Choccy's"/>
    <x v="0"/>
  </r>
  <r>
    <s v="US-2022-157343-CHO-MIL-31000"/>
    <d v="2022-06-07T00:00:00"/>
    <d v="2022-06-21T00:00:00"/>
    <x v="0"/>
    <n v="157343"/>
    <s v="United States"/>
    <x v="2"/>
    <x v="2"/>
    <n v="19143"/>
    <x v="0"/>
    <x v="1"/>
    <s v="CHO-MIL-31000"/>
    <x v="0"/>
    <x v="5"/>
    <n v="3"/>
    <n v="6.33"/>
    <n v="3.42"/>
    <n v="14"/>
    <x v="1"/>
    <s v="Wicked Choccy's"/>
    <x v="0"/>
  </r>
  <r>
    <s v="US-2022-157343-CHO-FUD-51000"/>
    <d v="2022-06-07T00:00:00"/>
    <d v="2022-06-21T00:00:00"/>
    <x v="0"/>
    <n v="157343"/>
    <s v="United States"/>
    <x v="2"/>
    <x v="2"/>
    <n v="19143"/>
    <x v="0"/>
    <x v="1"/>
    <s v="CHO-FUD-51000"/>
    <x v="4"/>
    <x v="31"/>
    <n v="4"/>
    <n v="9.6"/>
    <n v="4.8"/>
    <n v="14"/>
    <x v="1"/>
    <s v="Lot's O' Nuts"/>
    <x v="1"/>
  </r>
  <r>
    <s v="US-2022-157343-CHO-NUT-13000"/>
    <d v="2022-06-07T00:00:00"/>
    <d v="2022-06-21T00:00:00"/>
    <x v="0"/>
    <n v="157343"/>
    <s v="United States"/>
    <x v="2"/>
    <x v="2"/>
    <n v="19143"/>
    <x v="0"/>
    <x v="1"/>
    <s v="CHO-NUT-13000"/>
    <x v="2"/>
    <x v="13"/>
    <n v="5"/>
    <n v="12.45"/>
    <n v="5"/>
    <n v="14"/>
    <x v="1"/>
    <s v="Lot's O' Nuts"/>
    <x v="1"/>
  </r>
  <r>
    <s v="US-2022-162201-CHO-MIL-31000"/>
    <d v="2022-06-08T00:00:00"/>
    <d v="2022-06-22T00:00:00"/>
    <x v="0"/>
    <n v="162201"/>
    <s v="United States"/>
    <x v="30"/>
    <x v="17"/>
    <n v="33710"/>
    <x v="0"/>
    <x v="2"/>
    <s v="CHO-MIL-31000"/>
    <x v="0"/>
    <x v="38"/>
    <n v="7"/>
    <n v="14.77"/>
    <n v="7.98"/>
    <n v="14"/>
    <x v="1"/>
    <s v="Wicked Choccy's"/>
    <x v="0"/>
  </r>
  <r>
    <s v="US-2022-162201-CHO-TRI-54000"/>
    <d v="2022-06-08T00:00:00"/>
    <d v="2022-06-22T00:00:00"/>
    <x v="0"/>
    <n v="162201"/>
    <s v="United States"/>
    <x v="30"/>
    <x v="17"/>
    <n v="33710"/>
    <x v="0"/>
    <x v="2"/>
    <s v="CHO-TRI-54000"/>
    <x v="1"/>
    <x v="1"/>
    <n v="2"/>
    <n v="4.9000000000000004"/>
    <n v="2.6"/>
    <n v="14"/>
    <x v="1"/>
    <s v="Wicked Choccy's"/>
    <x v="0"/>
  </r>
  <r>
    <s v="US-2022-162201-CHO-SCR-58000"/>
    <d v="2022-06-08T00:00:00"/>
    <d v="2022-06-22T00:00:00"/>
    <x v="0"/>
    <n v="162201"/>
    <s v="United States"/>
    <x v="30"/>
    <x v="17"/>
    <n v="33710"/>
    <x v="0"/>
    <x v="2"/>
    <s v="CHO-SCR-58000"/>
    <x v="3"/>
    <x v="3"/>
    <n v="3"/>
    <n v="7.5"/>
    <n v="3.3"/>
    <n v="14"/>
    <x v="1"/>
    <s v="Lot's O' Nuts"/>
    <x v="1"/>
  </r>
  <r>
    <s v="US-2022-162201-OTH-GUM-21000"/>
    <d v="2022-06-08T00:00:00"/>
    <d v="2022-06-22T00:00:00"/>
    <x v="0"/>
    <n v="162201"/>
    <s v="United States"/>
    <x v="30"/>
    <x v="17"/>
    <n v="33710"/>
    <x v="1"/>
    <x v="2"/>
    <s v="OTH-GUM-21000"/>
    <x v="5"/>
    <x v="72"/>
    <n v="10"/>
    <n v="6.5"/>
    <n v="6"/>
    <n v="14"/>
    <x v="1"/>
    <s v="Secret Factory"/>
    <x v="2"/>
  </r>
  <r>
    <s v="US-2022-164007-CHO-NUT-13000"/>
    <d v="2022-06-08T00:00:00"/>
    <d v="2022-06-22T00:00:00"/>
    <x v="0"/>
    <n v="164007"/>
    <s v="United States"/>
    <x v="40"/>
    <x v="1"/>
    <n v="60610"/>
    <x v="0"/>
    <x v="0"/>
    <s v="CHO-NUT-13000"/>
    <x v="2"/>
    <x v="7"/>
    <n v="2"/>
    <n v="4.9800000000000004"/>
    <n v="2"/>
    <n v="14"/>
    <x v="1"/>
    <s v="Lot's O' Nuts"/>
    <x v="1"/>
  </r>
  <r>
    <s v="US-2022-164007-CHO-TRI-54000"/>
    <d v="2022-06-08T00:00:00"/>
    <d v="2022-06-22T00:00:00"/>
    <x v="0"/>
    <n v="164007"/>
    <s v="United States"/>
    <x v="40"/>
    <x v="1"/>
    <n v="60610"/>
    <x v="0"/>
    <x v="0"/>
    <s v="CHO-TRI-54000"/>
    <x v="1"/>
    <x v="4"/>
    <n v="3"/>
    <n v="7.35"/>
    <n v="3.9"/>
    <n v="14"/>
    <x v="1"/>
    <s v="Wicked Choccy's"/>
    <x v="0"/>
  </r>
  <r>
    <s v="US-2022-110947-CHO-TRI-54000"/>
    <d v="2022-06-09T00:00:00"/>
    <d v="2022-06-25T00:00:00"/>
    <x v="0"/>
    <n v="110947"/>
    <s v="United States"/>
    <x v="173"/>
    <x v="6"/>
    <n v="23666"/>
    <x v="0"/>
    <x v="2"/>
    <s v="CHO-TRI-54000"/>
    <x v="1"/>
    <x v="4"/>
    <n v="3"/>
    <n v="7.35"/>
    <n v="3.9"/>
    <n v="16"/>
    <x v="1"/>
    <s v="Wicked Choccy's"/>
    <x v="0"/>
  </r>
  <r>
    <s v="US-2022-101868-CHO-MIL-31000"/>
    <d v="2022-06-09T00:00:00"/>
    <d v="2022-06-26T00:00:00"/>
    <x v="0"/>
    <n v="101868"/>
    <s v="United States"/>
    <x v="20"/>
    <x v="17"/>
    <n v="33178"/>
    <x v="0"/>
    <x v="2"/>
    <s v="CHO-MIL-31000"/>
    <x v="0"/>
    <x v="5"/>
    <n v="3"/>
    <n v="6.33"/>
    <n v="3.42"/>
    <n v="17"/>
    <x v="1"/>
    <s v="Wicked Choccy's"/>
    <x v="0"/>
  </r>
  <r>
    <s v="US-2022-101868-CHO-TRI-54000"/>
    <d v="2022-06-09T00:00:00"/>
    <d v="2022-06-26T00:00:00"/>
    <x v="0"/>
    <n v="101868"/>
    <s v="United States"/>
    <x v="20"/>
    <x v="17"/>
    <n v="33178"/>
    <x v="0"/>
    <x v="2"/>
    <s v="CHO-TRI-54000"/>
    <x v="1"/>
    <x v="20"/>
    <n v="5"/>
    <n v="12.25"/>
    <n v="6.5"/>
    <n v="17"/>
    <x v="1"/>
    <s v="Wicked Choccy's"/>
    <x v="0"/>
  </r>
  <r>
    <s v="US-2022-144190-CHO-MIL-31000"/>
    <d v="2022-06-09T00:00:00"/>
    <d v="2022-06-23T00:00:00"/>
    <x v="0"/>
    <n v="144190"/>
    <s v="United States"/>
    <x v="55"/>
    <x v="15"/>
    <n v="48073"/>
    <x v="0"/>
    <x v="0"/>
    <s v="CHO-MIL-31000"/>
    <x v="0"/>
    <x v="0"/>
    <n v="2"/>
    <n v="4.22"/>
    <n v="2.2799999999999998"/>
    <n v="14"/>
    <x v="1"/>
    <s v="Wicked Choccy's"/>
    <x v="0"/>
  </r>
  <r>
    <s v="US-2022-141012-CHO-FUD-51000"/>
    <d v="2022-06-09T00:00:00"/>
    <d v="2022-06-21T00:00:00"/>
    <x v="2"/>
    <n v="141012"/>
    <s v="United States"/>
    <x v="325"/>
    <x v="37"/>
    <n v="83201"/>
    <x v="0"/>
    <x v="3"/>
    <s v="CHO-FUD-51000"/>
    <x v="4"/>
    <x v="31"/>
    <n v="4"/>
    <n v="9.6"/>
    <n v="4.8"/>
    <n v="12"/>
    <x v="1"/>
    <s v="Lot's O' Nuts"/>
    <x v="1"/>
  </r>
  <r>
    <s v="US-2022-141012-CHO-NUT-13000"/>
    <d v="2022-06-09T00:00:00"/>
    <d v="2022-06-21T00:00:00"/>
    <x v="2"/>
    <n v="141012"/>
    <s v="United States"/>
    <x v="325"/>
    <x v="37"/>
    <n v="83201"/>
    <x v="0"/>
    <x v="3"/>
    <s v="CHO-NUT-13000"/>
    <x v="2"/>
    <x v="2"/>
    <n v="3"/>
    <n v="7.47"/>
    <n v="3"/>
    <n v="12"/>
    <x v="1"/>
    <s v="Lot's O' Nuts"/>
    <x v="1"/>
  </r>
  <r>
    <s v="US-2022-123960-CHO-FUD-51000"/>
    <d v="2022-06-11T00:00:00"/>
    <d v="2022-06-26T00:00:00"/>
    <x v="0"/>
    <n v="123960"/>
    <s v="United States"/>
    <x v="246"/>
    <x v="8"/>
    <n v="71203"/>
    <x v="0"/>
    <x v="2"/>
    <s v="CHO-FUD-51000"/>
    <x v="4"/>
    <x v="9"/>
    <n v="2"/>
    <n v="4.8"/>
    <n v="2.4"/>
    <n v="15"/>
    <x v="1"/>
    <s v="Lot's O' Nuts"/>
    <x v="1"/>
  </r>
  <r>
    <s v="US-2022-123960-CHO-TRI-54000"/>
    <d v="2022-06-11T00:00:00"/>
    <d v="2022-06-26T00:00:00"/>
    <x v="0"/>
    <n v="123960"/>
    <s v="United States"/>
    <x v="246"/>
    <x v="8"/>
    <n v="71203"/>
    <x v="0"/>
    <x v="2"/>
    <s v="CHO-TRI-54000"/>
    <x v="1"/>
    <x v="10"/>
    <n v="7"/>
    <n v="17.149999999999999"/>
    <n v="9.1"/>
    <n v="15"/>
    <x v="1"/>
    <s v="Wicked Choccy's"/>
    <x v="0"/>
  </r>
  <r>
    <s v="US-2022-123960-CHO-NUT-13000"/>
    <d v="2022-06-11T00:00:00"/>
    <d v="2022-06-26T00:00:00"/>
    <x v="0"/>
    <n v="123960"/>
    <s v="United States"/>
    <x v="246"/>
    <x v="8"/>
    <n v="71203"/>
    <x v="0"/>
    <x v="2"/>
    <s v="CHO-NUT-13000"/>
    <x v="2"/>
    <x v="15"/>
    <n v="6"/>
    <n v="14.94"/>
    <n v="6"/>
    <n v="15"/>
    <x v="1"/>
    <s v="Lot's O' Nuts"/>
    <x v="1"/>
  </r>
  <r>
    <s v="US-2022-121720-CHO-TRI-54000"/>
    <d v="2022-06-11T00:00:00"/>
    <d v="2022-06-22T00:00:00"/>
    <x v="1"/>
    <n v="121720"/>
    <s v="United States"/>
    <x v="66"/>
    <x v="17"/>
    <n v="33801"/>
    <x v="0"/>
    <x v="2"/>
    <s v="CHO-TRI-54000"/>
    <x v="1"/>
    <x v="20"/>
    <n v="5"/>
    <n v="12.25"/>
    <n v="6.5"/>
    <n v="11"/>
    <x v="1"/>
    <s v="Wicked Choccy's"/>
    <x v="0"/>
  </r>
  <r>
    <s v="US-2022-121720-CHO-MIL-31000"/>
    <d v="2022-06-11T00:00:00"/>
    <d v="2022-06-22T00:00:00"/>
    <x v="1"/>
    <n v="121720"/>
    <s v="United States"/>
    <x v="66"/>
    <x v="17"/>
    <n v="33801"/>
    <x v="0"/>
    <x v="2"/>
    <s v="CHO-MIL-31000"/>
    <x v="0"/>
    <x v="0"/>
    <n v="2"/>
    <n v="4.22"/>
    <n v="2.2799999999999998"/>
    <n v="11"/>
    <x v="1"/>
    <s v="Wicked Choccy's"/>
    <x v="0"/>
  </r>
  <r>
    <s v="US-2022-121720-CHO-SCR-58000"/>
    <d v="2022-06-11T00:00:00"/>
    <d v="2022-06-22T00:00:00"/>
    <x v="1"/>
    <n v="121720"/>
    <s v="United States"/>
    <x v="66"/>
    <x v="17"/>
    <n v="33801"/>
    <x v="0"/>
    <x v="2"/>
    <s v="CHO-SCR-58000"/>
    <x v="3"/>
    <x v="9"/>
    <n v="2"/>
    <n v="5"/>
    <n v="2.2000000000000002"/>
    <n v="11"/>
    <x v="1"/>
    <s v="Lot's O' Nuts"/>
    <x v="1"/>
  </r>
  <r>
    <s v="US-2022-139850-CHO-NUT-13000"/>
    <d v="2022-06-12T00:00:00"/>
    <d v="2022-06-27T00:00:00"/>
    <x v="0"/>
    <n v="139850"/>
    <s v="United States"/>
    <x v="2"/>
    <x v="2"/>
    <n v="19134"/>
    <x v="0"/>
    <x v="1"/>
    <s v="CHO-NUT-13000"/>
    <x v="2"/>
    <x v="7"/>
    <n v="2"/>
    <n v="4.9800000000000004"/>
    <n v="2"/>
    <n v="15"/>
    <x v="1"/>
    <s v="Lot's O' Nuts"/>
    <x v="1"/>
  </r>
  <r>
    <s v="US-2022-104115-CHO-TRI-54000"/>
    <d v="2022-06-12T00:00:00"/>
    <d v="2022-06-26T00:00:00"/>
    <x v="0"/>
    <n v="104115"/>
    <s v="United States"/>
    <x v="283"/>
    <x v="17"/>
    <n v="33407"/>
    <x v="0"/>
    <x v="2"/>
    <s v="CHO-TRI-54000"/>
    <x v="1"/>
    <x v="1"/>
    <n v="2"/>
    <n v="4.9000000000000004"/>
    <n v="2.6"/>
    <n v="14"/>
    <x v="1"/>
    <s v="Wicked Choccy's"/>
    <x v="0"/>
  </r>
  <r>
    <s v="US-2022-131779-CHO-MIL-31000"/>
    <d v="2022-06-12T00:00:00"/>
    <d v="2022-06-27T00:00:00"/>
    <x v="0"/>
    <n v="131779"/>
    <s v="United States"/>
    <x v="12"/>
    <x v="7"/>
    <n v="19711"/>
    <x v="0"/>
    <x v="1"/>
    <s v="CHO-MIL-31000"/>
    <x v="0"/>
    <x v="23"/>
    <n v="5"/>
    <n v="10.55"/>
    <n v="5.7"/>
    <n v="15"/>
    <x v="1"/>
    <s v="Wicked Choccy's"/>
    <x v="0"/>
  </r>
  <r>
    <s v="US-2022-136105-CHO-TRI-54000"/>
    <d v="2022-06-12T00:00:00"/>
    <d v="2022-06-26T00:00:00"/>
    <x v="0"/>
    <n v="136105"/>
    <s v="United States"/>
    <x v="48"/>
    <x v="19"/>
    <n v="47201"/>
    <x v="0"/>
    <x v="0"/>
    <s v="CHO-TRI-54000"/>
    <x v="1"/>
    <x v="1"/>
    <n v="2"/>
    <n v="4.9000000000000004"/>
    <n v="2.6"/>
    <n v="14"/>
    <x v="1"/>
    <s v="Wicked Choccy's"/>
    <x v="0"/>
  </r>
  <r>
    <s v="US-2022-137281-CHO-SCR-58000"/>
    <d v="2022-06-13T00:00:00"/>
    <d v="2022-06-27T00:00:00"/>
    <x v="0"/>
    <n v="137281"/>
    <s v="United States"/>
    <x v="14"/>
    <x v="3"/>
    <n v="30076"/>
    <x v="0"/>
    <x v="2"/>
    <s v="CHO-SCR-58000"/>
    <x v="3"/>
    <x v="25"/>
    <n v="1"/>
    <n v="2.5"/>
    <n v="1.1000000000000001"/>
    <n v="14"/>
    <x v="1"/>
    <s v="Lot's O' Nuts"/>
    <x v="1"/>
  </r>
  <r>
    <s v="US-2022-104941-CHO-TRI-54000"/>
    <d v="2022-06-13T00:00:00"/>
    <d v="2022-06-29T00:00:00"/>
    <x v="0"/>
    <n v="104941"/>
    <s v="United States"/>
    <x v="84"/>
    <x v="35"/>
    <n v="35601"/>
    <x v="0"/>
    <x v="2"/>
    <s v="CHO-TRI-54000"/>
    <x v="1"/>
    <x v="18"/>
    <n v="6"/>
    <n v="14.7"/>
    <n v="7.8"/>
    <n v="16"/>
    <x v="1"/>
    <s v="Wicked Choccy's"/>
    <x v="0"/>
  </r>
  <r>
    <s v="US-2022-104941-CHO-SCR-58000"/>
    <d v="2022-06-13T00:00:00"/>
    <d v="2022-06-29T00:00:00"/>
    <x v="0"/>
    <n v="104941"/>
    <s v="United States"/>
    <x v="84"/>
    <x v="35"/>
    <n v="35601"/>
    <x v="0"/>
    <x v="2"/>
    <s v="CHO-SCR-58000"/>
    <x v="3"/>
    <x v="3"/>
    <n v="3"/>
    <n v="7.5"/>
    <n v="3.3"/>
    <n v="16"/>
    <x v="1"/>
    <s v="Lot's O' Nuts"/>
    <x v="1"/>
  </r>
  <r>
    <s v="US-2022-104059-CHO-MIL-31000"/>
    <d v="2022-06-13T00:00:00"/>
    <d v="2022-06-25T00:00:00"/>
    <x v="2"/>
    <n v="104059"/>
    <s v="United States"/>
    <x v="8"/>
    <x v="9"/>
    <n v="45503"/>
    <x v="0"/>
    <x v="1"/>
    <s v="CHO-MIL-31000"/>
    <x v="0"/>
    <x v="11"/>
    <n v="1"/>
    <n v="2.11"/>
    <n v="1.1399999999999999"/>
    <n v="12"/>
    <x v="1"/>
    <s v="Wicked Choccy's"/>
    <x v="0"/>
  </r>
  <r>
    <s v="US-2022-127418-CHO-FUD-51000"/>
    <d v="2022-06-13T00:00:00"/>
    <d v="2022-06-24T00:00:00"/>
    <x v="1"/>
    <n v="127418"/>
    <s v="United States"/>
    <x v="4"/>
    <x v="4"/>
    <n v="90004"/>
    <x v="0"/>
    <x v="3"/>
    <s v="CHO-FUD-51000"/>
    <x v="4"/>
    <x v="3"/>
    <n v="3"/>
    <n v="7.2"/>
    <n v="3.6"/>
    <n v="11"/>
    <x v="1"/>
    <s v="Lot's O' Nuts"/>
    <x v="1"/>
  </r>
  <r>
    <s v="US-2022-155054-CHO-NUT-13000"/>
    <d v="2022-06-13T00:00:00"/>
    <d v="2022-06-29T00:00:00"/>
    <x v="0"/>
    <n v="155054"/>
    <s v="United States"/>
    <x v="94"/>
    <x v="46"/>
    <n v="4240"/>
    <x v="0"/>
    <x v="1"/>
    <s v="CHO-NUT-13000"/>
    <x v="2"/>
    <x v="7"/>
    <n v="2"/>
    <n v="4.9800000000000004"/>
    <n v="2"/>
    <n v="16"/>
    <x v="1"/>
    <s v="Lot's O' Nuts"/>
    <x v="1"/>
  </r>
  <r>
    <s v="US-2022-155054-CHO-SCR-58000"/>
    <d v="2022-06-13T00:00:00"/>
    <d v="2022-06-29T00:00:00"/>
    <x v="0"/>
    <n v="155054"/>
    <s v="United States"/>
    <x v="94"/>
    <x v="46"/>
    <n v="4240"/>
    <x v="0"/>
    <x v="1"/>
    <s v="CHO-SCR-58000"/>
    <x v="3"/>
    <x v="9"/>
    <n v="2"/>
    <n v="5"/>
    <n v="2.2000000000000002"/>
    <n v="16"/>
    <x v="1"/>
    <s v="Lot's O' Nuts"/>
    <x v="1"/>
  </r>
  <r>
    <s v="US-2022-120439-CHO-SCR-58000"/>
    <d v="2022-06-14T00:00:00"/>
    <d v="2022-06-28T00:00:00"/>
    <x v="0"/>
    <n v="120439"/>
    <s v="United States"/>
    <x v="2"/>
    <x v="2"/>
    <n v="19120"/>
    <x v="0"/>
    <x v="1"/>
    <s v="CHO-SCR-58000"/>
    <x v="3"/>
    <x v="14"/>
    <n v="6"/>
    <n v="15"/>
    <n v="6.6"/>
    <n v="14"/>
    <x v="1"/>
    <s v="Lot's O' Nuts"/>
    <x v="1"/>
  </r>
  <r>
    <s v="US-2022-106495-CHO-TRI-54000"/>
    <d v="2022-06-15T00:00:00"/>
    <d v="2022-06-27T00:00:00"/>
    <x v="1"/>
    <n v="106495"/>
    <s v="United States"/>
    <x v="61"/>
    <x v="17"/>
    <n v="33614"/>
    <x v="0"/>
    <x v="2"/>
    <s v="CHO-TRI-54000"/>
    <x v="1"/>
    <x v="28"/>
    <n v="1"/>
    <n v="2.4500000000000002"/>
    <n v="1.3"/>
    <n v="12"/>
    <x v="1"/>
    <s v="Wicked Choccy's"/>
    <x v="0"/>
  </r>
  <r>
    <s v="US-2022-164567-CHO-FUD-51000"/>
    <d v="2022-06-15T00:00:00"/>
    <d v="2022-06-29T00:00:00"/>
    <x v="0"/>
    <n v="164567"/>
    <s v="United States"/>
    <x v="4"/>
    <x v="4"/>
    <n v="90004"/>
    <x v="0"/>
    <x v="3"/>
    <s v="CHO-FUD-51000"/>
    <x v="4"/>
    <x v="3"/>
    <n v="3"/>
    <n v="7.2"/>
    <n v="3.6"/>
    <n v="14"/>
    <x v="1"/>
    <s v="Lot's O' Nuts"/>
    <x v="1"/>
  </r>
  <r>
    <s v="US-2022-129896-CHO-TRI-54000"/>
    <d v="2022-06-15T00:00:00"/>
    <d v="2022-06-30T00:00:00"/>
    <x v="0"/>
    <n v="129896"/>
    <s v="United States"/>
    <x v="261"/>
    <x v="12"/>
    <n v="85234"/>
    <x v="0"/>
    <x v="3"/>
    <s v="CHO-TRI-54000"/>
    <x v="1"/>
    <x v="24"/>
    <n v="4"/>
    <n v="9.8000000000000007"/>
    <n v="5.2"/>
    <n v="15"/>
    <x v="1"/>
    <s v="Wicked Choccy's"/>
    <x v="0"/>
  </r>
  <r>
    <s v="US-2022-129896-CHO-FUD-51000"/>
    <d v="2022-06-15T00:00:00"/>
    <d v="2022-06-30T00:00:00"/>
    <x v="0"/>
    <n v="129896"/>
    <s v="United States"/>
    <x v="261"/>
    <x v="12"/>
    <n v="85234"/>
    <x v="0"/>
    <x v="3"/>
    <s v="CHO-FUD-51000"/>
    <x v="4"/>
    <x v="14"/>
    <n v="6"/>
    <n v="14.4"/>
    <n v="7.2"/>
    <n v="15"/>
    <x v="1"/>
    <s v="Lot's O' Nuts"/>
    <x v="1"/>
  </r>
  <r>
    <s v="US-2022-129896-CHO-SCR-58000"/>
    <d v="2022-06-15T00:00:00"/>
    <d v="2022-06-30T00:00:00"/>
    <x v="0"/>
    <n v="129896"/>
    <s v="United States"/>
    <x v="261"/>
    <x v="12"/>
    <n v="85234"/>
    <x v="0"/>
    <x v="3"/>
    <s v="CHO-SCR-58000"/>
    <x v="3"/>
    <x v="9"/>
    <n v="2"/>
    <n v="5"/>
    <n v="2.2000000000000002"/>
    <n v="15"/>
    <x v="1"/>
    <s v="Lot's O' Nuts"/>
    <x v="1"/>
  </r>
  <r>
    <s v="US-2022-163825-CHO-NUT-13000"/>
    <d v="2022-06-16T00:00:00"/>
    <d v="2022-06-29T00:00:00"/>
    <x v="1"/>
    <n v="163825"/>
    <s v="United States"/>
    <x v="26"/>
    <x v="21"/>
    <n v="10009"/>
    <x v="0"/>
    <x v="1"/>
    <s v="CHO-NUT-13000"/>
    <x v="2"/>
    <x v="2"/>
    <n v="3"/>
    <n v="7.47"/>
    <n v="3"/>
    <n v="13"/>
    <x v="1"/>
    <s v="Lot's O' Nuts"/>
    <x v="1"/>
  </r>
  <r>
    <s v="US-2022-163825-CHO-FUD-51000"/>
    <d v="2022-06-16T00:00:00"/>
    <d v="2022-06-29T00:00:00"/>
    <x v="1"/>
    <n v="163825"/>
    <s v="United States"/>
    <x v="26"/>
    <x v="21"/>
    <n v="10009"/>
    <x v="0"/>
    <x v="1"/>
    <s v="CHO-FUD-51000"/>
    <x v="4"/>
    <x v="9"/>
    <n v="2"/>
    <n v="4.8"/>
    <n v="2.4"/>
    <n v="13"/>
    <x v="1"/>
    <s v="Lot's O' Nuts"/>
    <x v="1"/>
  </r>
  <r>
    <s v="US-2022-118955-CHO-MIL-31000"/>
    <d v="2022-06-16T00:00:00"/>
    <d v="2022-06-30T00:00:00"/>
    <x v="0"/>
    <n v="118955"/>
    <s v="United States"/>
    <x v="268"/>
    <x v="0"/>
    <n v="75051"/>
    <x v="0"/>
    <x v="0"/>
    <s v="CHO-MIL-31000"/>
    <x v="0"/>
    <x v="0"/>
    <n v="2"/>
    <n v="4.22"/>
    <n v="2.2799999999999998"/>
    <n v="14"/>
    <x v="1"/>
    <s v="Wicked Choccy's"/>
    <x v="0"/>
  </r>
  <r>
    <s v="US-2022-118955-CHO-FUD-51000"/>
    <d v="2022-06-16T00:00:00"/>
    <d v="2022-06-30T00:00:00"/>
    <x v="0"/>
    <n v="118955"/>
    <s v="United States"/>
    <x v="268"/>
    <x v="0"/>
    <n v="75051"/>
    <x v="0"/>
    <x v="0"/>
    <s v="CHO-FUD-51000"/>
    <x v="4"/>
    <x v="3"/>
    <n v="3"/>
    <n v="7.2"/>
    <n v="3.6"/>
    <n v="14"/>
    <x v="1"/>
    <s v="Lot's O' Nuts"/>
    <x v="1"/>
  </r>
  <r>
    <s v="US-2022-167269-CHO-SCR-58000"/>
    <d v="2022-06-16T00:00:00"/>
    <d v="2022-06-30T00:00:00"/>
    <x v="0"/>
    <n v="167269"/>
    <s v="United States"/>
    <x v="2"/>
    <x v="2"/>
    <n v="19134"/>
    <x v="0"/>
    <x v="1"/>
    <s v="CHO-SCR-58000"/>
    <x v="3"/>
    <x v="9"/>
    <n v="2"/>
    <n v="5"/>
    <n v="2.2000000000000002"/>
    <n v="14"/>
    <x v="1"/>
    <s v="Lot's O' Nuts"/>
    <x v="1"/>
  </r>
  <r>
    <s v="US-2022-154200-CHO-FUD-51000"/>
    <d v="2022-06-18T00:00:00"/>
    <d v="2022-07-02T00:00:00"/>
    <x v="0"/>
    <n v="154200"/>
    <s v="United States"/>
    <x v="25"/>
    <x v="4"/>
    <n v="92105"/>
    <x v="0"/>
    <x v="3"/>
    <s v="CHO-FUD-51000"/>
    <x v="4"/>
    <x v="9"/>
    <n v="2"/>
    <n v="4.8"/>
    <n v="2.4"/>
    <n v="14"/>
    <x v="1"/>
    <s v="Lot's O' Nuts"/>
    <x v="1"/>
  </r>
  <r>
    <s v="US-2022-156734-CHO-FUD-51000"/>
    <d v="2022-06-18T00:00:00"/>
    <d v="2022-06-30T00:00:00"/>
    <x v="1"/>
    <n v="156734"/>
    <s v="United States"/>
    <x v="17"/>
    <x v="14"/>
    <n v="37167"/>
    <x v="0"/>
    <x v="2"/>
    <s v="CHO-FUD-51000"/>
    <x v="4"/>
    <x v="31"/>
    <n v="4"/>
    <n v="9.6"/>
    <n v="4.8"/>
    <n v="12"/>
    <x v="1"/>
    <s v="Lot's O' Nuts"/>
    <x v="1"/>
  </r>
  <r>
    <s v="US-2022-156734-CHO-NUT-13000"/>
    <d v="2022-06-18T00:00:00"/>
    <d v="2022-06-30T00:00:00"/>
    <x v="1"/>
    <n v="156734"/>
    <s v="United States"/>
    <x v="17"/>
    <x v="14"/>
    <n v="37167"/>
    <x v="0"/>
    <x v="2"/>
    <s v="CHO-NUT-13000"/>
    <x v="2"/>
    <x v="2"/>
    <n v="3"/>
    <n v="7.47"/>
    <n v="3"/>
    <n v="12"/>
    <x v="1"/>
    <s v="Lot's O' Nuts"/>
    <x v="1"/>
  </r>
  <r>
    <s v="US-2022-156734-CHO-MIL-31000"/>
    <d v="2022-06-18T00:00:00"/>
    <d v="2022-06-30T00:00:00"/>
    <x v="1"/>
    <n v="156734"/>
    <s v="United States"/>
    <x v="17"/>
    <x v="14"/>
    <n v="37167"/>
    <x v="0"/>
    <x v="2"/>
    <s v="CHO-MIL-31000"/>
    <x v="0"/>
    <x v="8"/>
    <n v="4"/>
    <n v="8.44"/>
    <n v="4.5599999999999996"/>
    <n v="12"/>
    <x v="1"/>
    <s v="Wicked Choccy's"/>
    <x v="0"/>
  </r>
  <r>
    <s v="US-2022-147011-CHO-MIL-31000"/>
    <d v="2022-06-18T00:00:00"/>
    <d v="2022-07-02T00:00:00"/>
    <x v="0"/>
    <n v="147011"/>
    <s v="United States"/>
    <x v="20"/>
    <x v="17"/>
    <n v="33178"/>
    <x v="0"/>
    <x v="2"/>
    <s v="CHO-MIL-31000"/>
    <x v="0"/>
    <x v="8"/>
    <n v="4"/>
    <n v="8.44"/>
    <n v="4.5599999999999996"/>
    <n v="14"/>
    <x v="1"/>
    <s v="Wicked Choccy's"/>
    <x v="0"/>
  </r>
  <r>
    <s v="US-2022-133242-CHO-TRI-54000"/>
    <d v="2022-06-18T00:00:00"/>
    <d v="2022-07-04T00:00:00"/>
    <x v="0"/>
    <n v="133242"/>
    <s v="United States"/>
    <x v="41"/>
    <x v="6"/>
    <n v="22204"/>
    <x v="0"/>
    <x v="2"/>
    <s v="CHO-TRI-54000"/>
    <x v="1"/>
    <x v="4"/>
    <n v="3"/>
    <n v="7.35"/>
    <n v="3.9"/>
    <n v="16"/>
    <x v="1"/>
    <s v="Wicked Choccy's"/>
    <x v="0"/>
  </r>
  <r>
    <s v="US-2022-133242-CHO-MIL-31000"/>
    <d v="2022-06-18T00:00:00"/>
    <d v="2022-07-04T00:00:00"/>
    <x v="0"/>
    <n v="133242"/>
    <s v="United States"/>
    <x v="41"/>
    <x v="6"/>
    <n v="22204"/>
    <x v="0"/>
    <x v="2"/>
    <s v="CHO-MIL-31000"/>
    <x v="0"/>
    <x v="0"/>
    <n v="2"/>
    <n v="4.22"/>
    <n v="2.2799999999999998"/>
    <n v="16"/>
    <x v="1"/>
    <s v="Wicked Choccy's"/>
    <x v="0"/>
  </r>
  <r>
    <s v="US-2022-133242-CHO-FUD-51000"/>
    <d v="2022-06-18T00:00:00"/>
    <d v="2022-07-04T00:00:00"/>
    <x v="0"/>
    <n v="133242"/>
    <s v="United States"/>
    <x v="41"/>
    <x v="6"/>
    <n v="22204"/>
    <x v="0"/>
    <x v="2"/>
    <s v="CHO-FUD-51000"/>
    <x v="4"/>
    <x v="9"/>
    <n v="2"/>
    <n v="4.8"/>
    <n v="2.4"/>
    <n v="16"/>
    <x v="1"/>
    <s v="Lot's O' Nuts"/>
    <x v="1"/>
  </r>
  <r>
    <s v="US-2022-122287-CHO-FUD-51000"/>
    <d v="2022-06-18T00:00:00"/>
    <d v="2022-07-03T00:00:00"/>
    <x v="0"/>
    <n v="122287"/>
    <s v="United States"/>
    <x v="133"/>
    <x v="12"/>
    <n v="85345"/>
    <x v="0"/>
    <x v="3"/>
    <s v="CHO-FUD-51000"/>
    <x v="4"/>
    <x v="17"/>
    <n v="5"/>
    <n v="12"/>
    <n v="6"/>
    <n v="15"/>
    <x v="1"/>
    <s v="Lot's O' Nuts"/>
    <x v="1"/>
  </r>
  <r>
    <s v="US-2022-122287-OTH-FIZ-56000"/>
    <d v="2022-06-18T00:00:00"/>
    <d v="2022-07-03T00:00:00"/>
    <x v="0"/>
    <n v="122287"/>
    <s v="United States"/>
    <x v="133"/>
    <x v="12"/>
    <n v="85345"/>
    <x v="2"/>
    <x v="3"/>
    <s v="OTH-FIZ-56000"/>
    <x v="8"/>
    <x v="4"/>
    <n v="3"/>
    <n v="6.75"/>
    <n v="4.5"/>
    <n v="15"/>
    <x v="1"/>
    <s v="Sugar Shack"/>
    <x v="4"/>
  </r>
  <r>
    <s v="US-2022-163734-CHO-SCR-58000"/>
    <d v="2022-06-19T00:00:00"/>
    <d v="2022-07-04T00:00:00"/>
    <x v="0"/>
    <n v="163734"/>
    <s v="United States"/>
    <x v="0"/>
    <x v="0"/>
    <n v="77070"/>
    <x v="0"/>
    <x v="0"/>
    <s v="CHO-SCR-58000"/>
    <x v="3"/>
    <x v="17"/>
    <n v="5"/>
    <n v="12.5"/>
    <n v="5.5"/>
    <n v="15"/>
    <x v="1"/>
    <s v="Lot's O' Nuts"/>
    <x v="1"/>
  </r>
  <r>
    <s v="US-2022-121965-CHO-FUD-51000"/>
    <d v="2022-06-19T00:00:00"/>
    <d v="2022-07-03T00:00:00"/>
    <x v="0"/>
    <n v="121965"/>
    <s v="United States"/>
    <x v="4"/>
    <x v="4"/>
    <n v="90032"/>
    <x v="0"/>
    <x v="3"/>
    <s v="CHO-FUD-51000"/>
    <x v="4"/>
    <x v="9"/>
    <n v="2"/>
    <n v="4.8"/>
    <n v="2.4"/>
    <n v="14"/>
    <x v="1"/>
    <s v="Lot's O' Nuts"/>
    <x v="1"/>
  </r>
  <r>
    <s v="US-2022-121965-CHO-NUT-13000"/>
    <d v="2022-06-19T00:00:00"/>
    <d v="2022-07-03T00:00:00"/>
    <x v="0"/>
    <n v="121965"/>
    <s v="United States"/>
    <x v="4"/>
    <x v="4"/>
    <n v="90032"/>
    <x v="0"/>
    <x v="3"/>
    <s v="CHO-NUT-13000"/>
    <x v="2"/>
    <x v="2"/>
    <n v="3"/>
    <n v="7.47"/>
    <n v="3"/>
    <n v="14"/>
    <x v="1"/>
    <s v="Lot's O' Nuts"/>
    <x v="1"/>
  </r>
  <r>
    <s v="US-2022-144302-CHO-NUT-13000"/>
    <d v="2022-06-19T00:00:00"/>
    <d v="2022-07-03T00:00:00"/>
    <x v="0"/>
    <n v="144302"/>
    <s v="United States"/>
    <x v="39"/>
    <x v="0"/>
    <n v="75081"/>
    <x v="0"/>
    <x v="0"/>
    <s v="CHO-NUT-13000"/>
    <x v="2"/>
    <x v="7"/>
    <n v="2"/>
    <n v="4.9800000000000004"/>
    <n v="2"/>
    <n v="14"/>
    <x v="1"/>
    <s v="Lot's O' Nuts"/>
    <x v="1"/>
  </r>
  <r>
    <s v="US-2022-111864-OTH-KAZ-38000"/>
    <d v="2022-06-19T00:00:00"/>
    <d v="2022-06-29T00:00:00"/>
    <x v="3"/>
    <n v="111864"/>
    <s v="United States"/>
    <x v="2"/>
    <x v="2"/>
    <n v="19134"/>
    <x v="1"/>
    <x v="1"/>
    <s v="OTH-KAZ-38000"/>
    <x v="6"/>
    <x v="0"/>
    <n v="2"/>
    <n v="0.5"/>
    <n v="6"/>
    <n v="10"/>
    <x v="1"/>
    <s v="The Other Factory"/>
    <x v="3"/>
  </r>
  <r>
    <s v="US-2022-158351-CHO-FUD-51000"/>
    <d v="2022-06-20T00:00:00"/>
    <d v="2022-07-04T00:00:00"/>
    <x v="2"/>
    <n v="158351"/>
    <s v="United States"/>
    <x v="2"/>
    <x v="2"/>
    <n v="19134"/>
    <x v="0"/>
    <x v="1"/>
    <s v="CHO-FUD-51000"/>
    <x v="4"/>
    <x v="9"/>
    <n v="2"/>
    <n v="4.8"/>
    <n v="2.4"/>
    <n v="14"/>
    <x v="1"/>
    <s v="Lot's O' Nuts"/>
    <x v="1"/>
  </r>
  <r>
    <s v="US-2022-136427-CHO-SCR-58000"/>
    <d v="2022-06-20T00:00:00"/>
    <d v="2022-07-03T00:00:00"/>
    <x v="1"/>
    <n v="136427"/>
    <s v="United States"/>
    <x v="134"/>
    <x v="27"/>
    <n v="80013"/>
    <x v="0"/>
    <x v="3"/>
    <s v="CHO-SCR-58000"/>
    <x v="3"/>
    <x v="26"/>
    <n v="7"/>
    <n v="17.5"/>
    <n v="7.7"/>
    <n v="13"/>
    <x v="1"/>
    <s v="Lot's O' Nuts"/>
    <x v="1"/>
  </r>
  <r>
    <s v="US-2022-140144-CHO-TRI-54000"/>
    <d v="2022-06-20T00:00:00"/>
    <d v="2022-07-05T00:00:00"/>
    <x v="2"/>
    <n v="140144"/>
    <s v="United States"/>
    <x v="10"/>
    <x v="4"/>
    <n v="94122"/>
    <x v="0"/>
    <x v="3"/>
    <s v="CHO-TRI-54000"/>
    <x v="1"/>
    <x v="18"/>
    <n v="6"/>
    <n v="14.7"/>
    <n v="7.8"/>
    <n v="15"/>
    <x v="1"/>
    <s v="Wicked Choccy's"/>
    <x v="0"/>
  </r>
  <r>
    <s v="US-2022-140144-CHO-MIL-31000"/>
    <d v="2022-06-20T00:00:00"/>
    <d v="2022-07-05T00:00:00"/>
    <x v="2"/>
    <n v="140144"/>
    <s v="United States"/>
    <x v="10"/>
    <x v="4"/>
    <n v="94122"/>
    <x v="0"/>
    <x v="3"/>
    <s v="CHO-MIL-31000"/>
    <x v="0"/>
    <x v="5"/>
    <n v="3"/>
    <n v="6.33"/>
    <n v="3.42"/>
    <n v="15"/>
    <x v="1"/>
    <s v="Wicked Choccy's"/>
    <x v="0"/>
  </r>
  <r>
    <s v="US-2022-123330-CHO-MIL-31000"/>
    <d v="2022-06-21T00:00:00"/>
    <d v="2022-07-07T00:00:00"/>
    <x v="0"/>
    <n v="123330"/>
    <s v="United States"/>
    <x v="150"/>
    <x v="17"/>
    <n v="32725"/>
    <x v="0"/>
    <x v="2"/>
    <s v="CHO-MIL-31000"/>
    <x v="0"/>
    <x v="5"/>
    <n v="3"/>
    <n v="6.33"/>
    <n v="3.42"/>
    <n v="16"/>
    <x v="1"/>
    <s v="Wicked Choccy's"/>
    <x v="0"/>
  </r>
  <r>
    <s v="US-2022-128167-CHO-MIL-31000"/>
    <d v="2022-06-22T00:00:00"/>
    <d v="2022-07-06T00:00:00"/>
    <x v="2"/>
    <n v="128167"/>
    <s v="United States"/>
    <x v="326"/>
    <x v="29"/>
    <n v="84041"/>
    <x v="0"/>
    <x v="3"/>
    <s v="CHO-MIL-31000"/>
    <x v="0"/>
    <x v="8"/>
    <n v="4"/>
    <n v="8.44"/>
    <n v="4.5599999999999996"/>
    <n v="14"/>
    <x v="1"/>
    <s v="Wicked Choccy's"/>
    <x v="0"/>
  </r>
  <r>
    <s v="US-2022-124975-CHO-NUT-13000"/>
    <d v="2022-06-22T00:00:00"/>
    <d v="2022-07-05T00:00:00"/>
    <x v="1"/>
    <n v="124975"/>
    <s v="United States"/>
    <x v="134"/>
    <x v="1"/>
    <n v="60505"/>
    <x v="0"/>
    <x v="0"/>
    <s v="CHO-NUT-13000"/>
    <x v="2"/>
    <x v="47"/>
    <n v="7"/>
    <n v="17.43"/>
    <n v="7"/>
    <n v="13"/>
    <x v="1"/>
    <s v="Lot's O' Nuts"/>
    <x v="1"/>
  </r>
  <r>
    <s v="US-2022-153423-CHO-FUD-51000"/>
    <d v="2022-06-22T00:00:00"/>
    <d v="2022-07-07T00:00:00"/>
    <x v="0"/>
    <n v="153423"/>
    <s v="United States"/>
    <x v="105"/>
    <x v="21"/>
    <n v="14609"/>
    <x v="0"/>
    <x v="1"/>
    <s v="CHO-FUD-51000"/>
    <x v="4"/>
    <x v="9"/>
    <n v="2"/>
    <n v="4.8"/>
    <n v="2.4"/>
    <n v="15"/>
    <x v="1"/>
    <s v="Lot's O' Nuts"/>
    <x v="1"/>
  </r>
  <r>
    <s v="US-2022-139164-CHO-MIL-31000"/>
    <d v="2022-06-23T00:00:00"/>
    <d v="2022-07-08T00:00:00"/>
    <x v="0"/>
    <n v="139164"/>
    <s v="United States"/>
    <x v="78"/>
    <x v="4"/>
    <n v="90805"/>
    <x v="0"/>
    <x v="3"/>
    <s v="CHO-MIL-31000"/>
    <x v="0"/>
    <x v="5"/>
    <n v="3"/>
    <n v="6.33"/>
    <n v="3.42"/>
    <n v="15"/>
    <x v="1"/>
    <s v="Wicked Choccy's"/>
    <x v="0"/>
  </r>
  <r>
    <s v="US-2022-139164-CHO-FUD-51000"/>
    <d v="2022-06-23T00:00:00"/>
    <d v="2022-07-08T00:00:00"/>
    <x v="0"/>
    <n v="139164"/>
    <s v="United States"/>
    <x v="78"/>
    <x v="4"/>
    <n v="90805"/>
    <x v="0"/>
    <x v="3"/>
    <s v="CHO-FUD-51000"/>
    <x v="4"/>
    <x v="9"/>
    <n v="2"/>
    <n v="4.8"/>
    <n v="2.4"/>
    <n v="15"/>
    <x v="1"/>
    <s v="Lot's O' Nuts"/>
    <x v="1"/>
  </r>
  <r>
    <s v="US-2022-139164-CHO-NUT-13000"/>
    <d v="2022-06-23T00:00:00"/>
    <d v="2022-07-08T00:00:00"/>
    <x v="0"/>
    <n v="139164"/>
    <s v="United States"/>
    <x v="78"/>
    <x v="4"/>
    <n v="90805"/>
    <x v="0"/>
    <x v="3"/>
    <s v="CHO-NUT-13000"/>
    <x v="2"/>
    <x v="2"/>
    <n v="3"/>
    <n v="7.47"/>
    <n v="3"/>
    <n v="15"/>
    <x v="1"/>
    <s v="Lot's O' Nuts"/>
    <x v="1"/>
  </r>
  <r>
    <s v="US-2022-122826-CHO-SCR-58000"/>
    <d v="2022-06-23T00:00:00"/>
    <d v="2022-07-05T00:00:00"/>
    <x v="2"/>
    <n v="122826"/>
    <s v="United States"/>
    <x v="262"/>
    <x v="23"/>
    <n v="98502"/>
    <x v="0"/>
    <x v="3"/>
    <s v="CHO-SCR-58000"/>
    <x v="3"/>
    <x v="31"/>
    <n v="4"/>
    <n v="10"/>
    <n v="4.4000000000000004"/>
    <n v="12"/>
    <x v="1"/>
    <s v="Lot's O' Nuts"/>
    <x v="1"/>
  </r>
  <r>
    <s v="US-2022-106187-CHO-NUT-13000"/>
    <d v="2022-06-23T00:00:00"/>
    <d v="2022-07-09T00:00:00"/>
    <x v="0"/>
    <n v="106187"/>
    <s v="United States"/>
    <x v="327"/>
    <x v="3"/>
    <n v="30344"/>
    <x v="0"/>
    <x v="2"/>
    <s v="CHO-NUT-13000"/>
    <x v="2"/>
    <x v="2"/>
    <n v="3"/>
    <n v="7.47"/>
    <n v="3"/>
    <n v="16"/>
    <x v="1"/>
    <s v="Lot's O' Nuts"/>
    <x v="1"/>
  </r>
  <r>
    <s v="US-2022-106187-CHO-TRI-54000"/>
    <d v="2022-06-23T00:00:00"/>
    <d v="2022-07-09T00:00:00"/>
    <x v="0"/>
    <n v="106187"/>
    <s v="United States"/>
    <x v="327"/>
    <x v="3"/>
    <n v="30344"/>
    <x v="0"/>
    <x v="2"/>
    <s v="CHO-TRI-54000"/>
    <x v="1"/>
    <x v="28"/>
    <n v="1"/>
    <n v="2.4500000000000002"/>
    <n v="1.3"/>
    <n v="16"/>
    <x v="1"/>
    <s v="Wicked Choccy's"/>
    <x v="0"/>
  </r>
  <r>
    <s v="US-2022-115945-CHO-SCR-58000"/>
    <d v="2022-06-25T00:00:00"/>
    <d v="2022-07-11T00:00:00"/>
    <x v="0"/>
    <n v="115945"/>
    <s v="United States"/>
    <x v="4"/>
    <x v="4"/>
    <n v="90045"/>
    <x v="0"/>
    <x v="3"/>
    <s v="CHO-SCR-58000"/>
    <x v="3"/>
    <x v="9"/>
    <n v="2"/>
    <n v="5"/>
    <n v="2.2000000000000002"/>
    <n v="16"/>
    <x v="1"/>
    <s v="Lot's O' Nuts"/>
    <x v="1"/>
  </r>
  <r>
    <s v="US-2022-115945-CHO-TRI-54000"/>
    <d v="2022-06-25T00:00:00"/>
    <d v="2022-07-11T00:00:00"/>
    <x v="0"/>
    <n v="115945"/>
    <s v="United States"/>
    <x v="4"/>
    <x v="4"/>
    <n v="90045"/>
    <x v="0"/>
    <x v="3"/>
    <s v="CHO-TRI-54000"/>
    <x v="1"/>
    <x v="4"/>
    <n v="3"/>
    <n v="7.35"/>
    <n v="3.9"/>
    <n v="16"/>
    <x v="1"/>
    <s v="Wicked Choccy's"/>
    <x v="0"/>
  </r>
  <r>
    <s v="US-2022-127110-OTH-GUM-21000"/>
    <d v="2022-06-25T00:00:00"/>
    <d v="2022-07-11T00:00:00"/>
    <x v="0"/>
    <n v="127110"/>
    <s v="United States"/>
    <x v="2"/>
    <x v="2"/>
    <n v="19143"/>
    <x v="1"/>
    <x v="1"/>
    <s v="OTH-GUM-21000"/>
    <x v="5"/>
    <x v="1"/>
    <n v="6"/>
    <n v="3.9"/>
    <n v="3.6"/>
    <n v="16"/>
    <x v="1"/>
    <s v="Secret Factory"/>
    <x v="2"/>
  </r>
  <r>
    <s v="US-2022-127110-CHO-SCR-58000"/>
    <d v="2022-06-25T00:00:00"/>
    <d v="2022-07-11T00:00:00"/>
    <x v="0"/>
    <n v="127110"/>
    <s v="United States"/>
    <x v="2"/>
    <x v="2"/>
    <n v="19143"/>
    <x v="0"/>
    <x v="1"/>
    <s v="CHO-SCR-58000"/>
    <x v="3"/>
    <x v="9"/>
    <n v="2"/>
    <n v="5"/>
    <n v="2.2000000000000002"/>
    <n v="16"/>
    <x v="1"/>
    <s v="Lot's O' Nuts"/>
    <x v="1"/>
  </r>
  <r>
    <s v="US-2022-137750-CHO-MIL-31000"/>
    <d v="2022-06-25T00:00:00"/>
    <d v="2022-07-10T00:00:00"/>
    <x v="0"/>
    <n v="137750"/>
    <s v="United States"/>
    <x v="10"/>
    <x v="4"/>
    <n v="94110"/>
    <x v="0"/>
    <x v="3"/>
    <s v="CHO-MIL-31000"/>
    <x v="0"/>
    <x v="23"/>
    <n v="5"/>
    <n v="10.55"/>
    <n v="5.7"/>
    <n v="15"/>
    <x v="1"/>
    <s v="Wicked Choccy's"/>
    <x v="0"/>
  </r>
  <r>
    <s v="US-2022-119690-CHO-MIL-31000"/>
    <d v="2022-06-25T00:00:00"/>
    <d v="2022-07-08T00:00:00"/>
    <x v="1"/>
    <n v="119690"/>
    <s v="United States"/>
    <x v="0"/>
    <x v="0"/>
    <n v="77041"/>
    <x v="0"/>
    <x v="0"/>
    <s v="CHO-MIL-31000"/>
    <x v="0"/>
    <x v="43"/>
    <n v="9"/>
    <n v="18.989999999999998"/>
    <n v="10.26"/>
    <n v="13"/>
    <x v="1"/>
    <s v="Wicked Choccy's"/>
    <x v="0"/>
  </r>
  <r>
    <s v="US-2022-119690-CHO-FUD-51000"/>
    <d v="2022-06-25T00:00:00"/>
    <d v="2022-07-08T00:00:00"/>
    <x v="1"/>
    <n v="119690"/>
    <s v="United States"/>
    <x v="0"/>
    <x v="0"/>
    <n v="77041"/>
    <x v="0"/>
    <x v="0"/>
    <s v="CHO-FUD-51000"/>
    <x v="4"/>
    <x v="9"/>
    <n v="2"/>
    <n v="4.8"/>
    <n v="2.4"/>
    <n v="13"/>
    <x v="1"/>
    <s v="Lot's O' Nuts"/>
    <x v="1"/>
  </r>
  <r>
    <s v="US-2022-119690-CHO-NUT-13000"/>
    <d v="2022-06-25T00:00:00"/>
    <d v="2022-07-08T00:00:00"/>
    <x v="1"/>
    <n v="119690"/>
    <s v="United States"/>
    <x v="0"/>
    <x v="0"/>
    <n v="77041"/>
    <x v="0"/>
    <x v="0"/>
    <s v="CHO-NUT-13000"/>
    <x v="2"/>
    <x v="7"/>
    <n v="2"/>
    <n v="4.9800000000000004"/>
    <n v="2"/>
    <n v="13"/>
    <x v="1"/>
    <s v="Lot's O' Nuts"/>
    <x v="1"/>
  </r>
  <r>
    <s v="US-2022-119690-CHO-SCR-58000"/>
    <d v="2022-06-25T00:00:00"/>
    <d v="2022-07-08T00:00:00"/>
    <x v="1"/>
    <n v="119690"/>
    <s v="United States"/>
    <x v="0"/>
    <x v="0"/>
    <n v="77041"/>
    <x v="0"/>
    <x v="0"/>
    <s v="CHO-SCR-58000"/>
    <x v="3"/>
    <x v="3"/>
    <n v="3"/>
    <n v="7.5"/>
    <n v="3.3"/>
    <n v="13"/>
    <x v="1"/>
    <s v="Lot's O' Nuts"/>
    <x v="1"/>
  </r>
  <r>
    <s v="US-2022-143882-CHO-TRI-54000"/>
    <d v="2022-06-26T00:00:00"/>
    <d v="2022-07-10T00:00:00"/>
    <x v="0"/>
    <n v="143882"/>
    <s v="United States"/>
    <x v="130"/>
    <x v="9"/>
    <n v="44107"/>
    <x v="0"/>
    <x v="1"/>
    <s v="CHO-TRI-54000"/>
    <x v="1"/>
    <x v="51"/>
    <n v="9"/>
    <n v="22.05"/>
    <n v="11.7"/>
    <n v="14"/>
    <x v="1"/>
    <s v="Wicked Choccy's"/>
    <x v="0"/>
  </r>
  <r>
    <s v="US-2022-125395-CHO-FUD-51000"/>
    <d v="2022-06-26T00:00:00"/>
    <d v="2022-07-09T00:00:00"/>
    <x v="2"/>
    <n v="125395"/>
    <s v="United States"/>
    <x v="276"/>
    <x v="15"/>
    <n v="48180"/>
    <x v="0"/>
    <x v="0"/>
    <s v="CHO-FUD-51000"/>
    <x v="4"/>
    <x v="9"/>
    <n v="2"/>
    <n v="4.8"/>
    <n v="2.4"/>
    <n v="13"/>
    <x v="1"/>
    <s v="Lot's O' Nuts"/>
    <x v="1"/>
  </r>
  <r>
    <s v="US-2022-115938-CHO-SCR-58000"/>
    <d v="2022-06-26T00:00:00"/>
    <d v="2022-07-10T00:00:00"/>
    <x v="0"/>
    <n v="115938"/>
    <s v="United States"/>
    <x v="43"/>
    <x v="6"/>
    <n v="23223"/>
    <x v="0"/>
    <x v="2"/>
    <s v="CHO-SCR-58000"/>
    <x v="3"/>
    <x v="3"/>
    <n v="3"/>
    <n v="7.5"/>
    <n v="3.3"/>
    <n v="14"/>
    <x v="1"/>
    <s v="Lot's O' Nuts"/>
    <x v="1"/>
  </r>
  <r>
    <s v="US-2022-115938-CHO-NUT-13000"/>
    <d v="2022-06-26T00:00:00"/>
    <d v="2022-07-10T00:00:00"/>
    <x v="0"/>
    <n v="115938"/>
    <s v="United States"/>
    <x v="43"/>
    <x v="6"/>
    <n v="23223"/>
    <x v="0"/>
    <x v="2"/>
    <s v="CHO-NUT-13000"/>
    <x v="2"/>
    <x v="33"/>
    <n v="8"/>
    <n v="19.920000000000002"/>
    <n v="8"/>
    <n v="14"/>
    <x v="1"/>
    <s v="Lot's O' Nuts"/>
    <x v="1"/>
  </r>
  <r>
    <s v="US-2022-115938-CHO-FUD-51000"/>
    <d v="2022-06-26T00:00:00"/>
    <d v="2022-07-10T00:00:00"/>
    <x v="0"/>
    <n v="115938"/>
    <s v="United States"/>
    <x v="43"/>
    <x v="6"/>
    <n v="23223"/>
    <x v="0"/>
    <x v="2"/>
    <s v="CHO-FUD-51000"/>
    <x v="4"/>
    <x v="25"/>
    <n v="1"/>
    <n v="2.4"/>
    <n v="1.2"/>
    <n v="14"/>
    <x v="1"/>
    <s v="Lot's O' Nuts"/>
    <x v="1"/>
  </r>
  <r>
    <s v="US-2022-166583-CHO-TRI-54000"/>
    <d v="2022-06-26T00:00:00"/>
    <d v="2022-07-10T00:00:00"/>
    <x v="0"/>
    <n v="166583"/>
    <s v="United States"/>
    <x v="0"/>
    <x v="0"/>
    <n v="77070"/>
    <x v="0"/>
    <x v="0"/>
    <s v="CHO-TRI-54000"/>
    <x v="1"/>
    <x v="4"/>
    <n v="3"/>
    <n v="7.35"/>
    <n v="3.9"/>
    <n v="14"/>
    <x v="1"/>
    <s v="Wicked Choccy's"/>
    <x v="0"/>
  </r>
  <r>
    <s v="US-2022-112144-CHO-NUT-13000"/>
    <d v="2022-06-28T00:00:00"/>
    <d v="2022-07-12T00:00:00"/>
    <x v="0"/>
    <n v="112144"/>
    <s v="United States"/>
    <x v="261"/>
    <x v="12"/>
    <n v="85234"/>
    <x v="0"/>
    <x v="3"/>
    <s v="CHO-NUT-13000"/>
    <x v="2"/>
    <x v="19"/>
    <n v="4"/>
    <n v="9.9600000000000009"/>
    <n v="4"/>
    <n v="14"/>
    <x v="1"/>
    <s v="Lot's O' Nuts"/>
    <x v="1"/>
  </r>
  <r>
    <s v="US-2022-162950-CHO-MIL-31000"/>
    <d v="2022-06-28T00:00:00"/>
    <d v="2022-07-13T00:00:00"/>
    <x v="2"/>
    <n v="162950"/>
    <s v="United States"/>
    <x v="100"/>
    <x v="9"/>
    <n v="45373"/>
    <x v="0"/>
    <x v="1"/>
    <s v="CHO-MIL-31000"/>
    <x v="0"/>
    <x v="29"/>
    <n v="6"/>
    <n v="12.66"/>
    <n v="6.84"/>
    <n v="15"/>
    <x v="1"/>
    <s v="Wicked Choccy's"/>
    <x v="0"/>
  </r>
  <r>
    <s v="US-2022-162950-CHO-TRI-54000"/>
    <d v="2022-06-28T00:00:00"/>
    <d v="2022-07-13T00:00:00"/>
    <x v="2"/>
    <n v="162950"/>
    <s v="United States"/>
    <x v="100"/>
    <x v="9"/>
    <n v="45373"/>
    <x v="0"/>
    <x v="1"/>
    <s v="CHO-TRI-54000"/>
    <x v="1"/>
    <x v="4"/>
    <n v="3"/>
    <n v="7.35"/>
    <n v="3.9"/>
    <n v="15"/>
    <x v="1"/>
    <s v="Wicked Choccy's"/>
    <x v="0"/>
  </r>
  <r>
    <s v="US-2022-103772-OTH-KAZ-38000"/>
    <d v="2022-06-28T00:00:00"/>
    <d v="2022-07-12T00:00:00"/>
    <x v="0"/>
    <n v="103772"/>
    <s v="United States"/>
    <x v="17"/>
    <x v="3"/>
    <n v="30080"/>
    <x v="1"/>
    <x v="2"/>
    <s v="OTH-KAZ-38000"/>
    <x v="6"/>
    <x v="23"/>
    <n v="5"/>
    <n v="1.25"/>
    <n v="15"/>
    <n v="14"/>
    <x v="1"/>
    <s v="The Other Factory"/>
    <x v="3"/>
  </r>
  <r>
    <s v="US-2022-103772-CHO-FUD-51000"/>
    <d v="2022-06-28T00:00:00"/>
    <d v="2022-07-12T00:00:00"/>
    <x v="0"/>
    <n v="103772"/>
    <s v="United States"/>
    <x v="17"/>
    <x v="3"/>
    <n v="30080"/>
    <x v="0"/>
    <x v="2"/>
    <s v="CHO-FUD-51000"/>
    <x v="4"/>
    <x v="9"/>
    <n v="2"/>
    <n v="4.8"/>
    <n v="2.4"/>
    <n v="14"/>
    <x v="1"/>
    <s v="Lot's O' Nuts"/>
    <x v="1"/>
  </r>
  <r>
    <s v="US-2022-141684-CHO-MIL-31000"/>
    <d v="2022-06-29T00:00:00"/>
    <d v="2022-07-14T00:00:00"/>
    <x v="0"/>
    <n v="141684"/>
    <s v="United States"/>
    <x v="26"/>
    <x v="21"/>
    <n v="10011"/>
    <x v="0"/>
    <x v="1"/>
    <s v="CHO-MIL-31000"/>
    <x v="0"/>
    <x v="8"/>
    <n v="4"/>
    <n v="8.44"/>
    <n v="4.5599999999999996"/>
    <n v="15"/>
    <x v="1"/>
    <s v="Wicked Choccy's"/>
    <x v="0"/>
  </r>
  <r>
    <s v="US-2022-100069-CHO-SCR-58000"/>
    <d v="2022-06-29T00:00:00"/>
    <d v="2022-07-13T00:00:00"/>
    <x v="0"/>
    <n v="100069"/>
    <s v="United States"/>
    <x v="161"/>
    <x v="45"/>
    <n v="68104"/>
    <x v="0"/>
    <x v="0"/>
    <s v="CHO-SCR-58000"/>
    <x v="3"/>
    <x v="9"/>
    <n v="2"/>
    <n v="5"/>
    <n v="2.2000000000000002"/>
    <n v="14"/>
    <x v="1"/>
    <s v="Lot's O' Nuts"/>
    <x v="1"/>
  </r>
  <r>
    <s v="US-2022-128860-CHO-TRI-54000"/>
    <d v="2022-06-29T00:00:00"/>
    <d v="2022-07-15T00:00:00"/>
    <x v="0"/>
    <n v="128860"/>
    <s v="United States"/>
    <x v="86"/>
    <x v="2"/>
    <n v="17602"/>
    <x v="0"/>
    <x v="1"/>
    <s v="CHO-TRI-54000"/>
    <x v="1"/>
    <x v="28"/>
    <n v="1"/>
    <n v="2.4500000000000002"/>
    <n v="1.3"/>
    <n v="16"/>
    <x v="1"/>
    <s v="Wicked Choccy's"/>
    <x v="0"/>
  </r>
  <r>
    <s v="US-2022-165799-CHO-FUD-51000"/>
    <d v="2022-06-29T00:00:00"/>
    <d v="2022-07-12T00:00:00"/>
    <x v="1"/>
    <n v="165799"/>
    <s v="United States"/>
    <x v="26"/>
    <x v="21"/>
    <n v="10024"/>
    <x v="0"/>
    <x v="1"/>
    <s v="CHO-FUD-51000"/>
    <x v="4"/>
    <x v="25"/>
    <n v="1"/>
    <n v="2.4"/>
    <n v="1.2"/>
    <n v="13"/>
    <x v="1"/>
    <s v="Lot's O' Nuts"/>
    <x v="1"/>
  </r>
  <r>
    <s v="US-2022-140718-CHO-SCR-58000"/>
    <d v="2022-07-02T00:00:00"/>
    <d v="2022-07-14T00:00:00"/>
    <x v="1"/>
    <n v="140718"/>
    <s v="United States"/>
    <x v="62"/>
    <x v="26"/>
    <n v="27604"/>
    <x v="0"/>
    <x v="2"/>
    <s v="CHO-SCR-58000"/>
    <x v="3"/>
    <x v="21"/>
    <n v="10"/>
    <n v="25"/>
    <n v="11"/>
    <n v="12"/>
    <x v="1"/>
    <s v="Lot's O' Nuts"/>
    <x v="1"/>
  </r>
  <r>
    <s v="US-2022-140718-CHO-NUT-13000"/>
    <d v="2022-07-02T00:00:00"/>
    <d v="2022-07-14T00:00:00"/>
    <x v="1"/>
    <n v="140718"/>
    <s v="United States"/>
    <x v="62"/>
    <x v="26"/>
    <n v="27604"/>
    <x v="0"/>
    <x v="2"/>
    <s v="CHO-NUT-13000"/>
    <x v="2"/>
    <x v="22"/>
    <n v="1"/>
    <n v="2.4900000000000002"/>
    <n v="1"/>
    <n v="12"/>
    <x v="1"/>
    <s v="Lot's O' Nuts"/>
    <x v="1"/>
  </r>
  <r>
    <s v="US-2022-111703-CHO-MIL-31000"/>
    <d v="2022-07-02T00:00:00"/>
    <d v="2022-07-19T00:00:00"/>
    <x v="0"/>
    <n v="111703"/>
    <s v="United States"/>
    <x v="171"/>
    <x v="17"/>
    <n v="33021"/>
    <x v="0"/>
    <x v="2"/>
    <s v="CHO-MIL-31000"/>
    <x v="0"/>
    <x v="5"/>
    <n v="3"/>
    <n v="6.33"/>
    <n v="3.42"/>
    <n v="17"/>
    <x v="1"/>
    <s v="Wicked Choccy's"/>
    <x v="0"/>
  </r>
  <r>
    <s v="US-2022-111703-CHO-NUT-13000"/>
    <d v="2022-07-02T00:00:00"/>
    <d v="2022-07-19T00:00:00"/>
    <x v="0"/>
    <n v="111703"/>
    <s v="United States"/>
    <x v="171"/>
    <x v="17"/>
    <n v="33021"/>
    <x v="0"/>
    <x v="2"/>
    <s v="CHO-NUT-13000"/>
    <x v="2"/>
    <x v="2"/>
    <n v="3"/>
    <n v="7.47"/>
    <n v="3"/>
    <n v="17"/>
    <x v="1"/>
    <s v="Lot's O' Nuts"/>
    <x v="1"/>
  </r>
  <r>
    <s v="US-2022-120397-CHO-FUD-51000"/>
    <d v="2022-07-02T00:00:00"/>
    <d v="2022-07-12T00:00:00"/>
    <x v="3"/>
    <n v="120397"/>
    <s v="United States"/>
    <x v="0"/>
    <x v="0"/>
    <n v="77070"/>
    <x v="0"/>
    <x v="0"/>
    <s v="CHO-FUD-51000"/>
    <x v="4"/>
    <x v="31"/>
    <n v="4"/>
    <n v="9.6"/>
    <n v="4.8"/>
    <n v="10"/>
    <x v="1"/>
    <s v="Lot's O' Nuts"/>
    <x v="1"/>
  </r>
  <r>
    <s v="US-2022-157322-CHO-MIL-31000"/>
    <d v="2022-07-02T00:00:00"/>
    <d v="2022-07-16T00:00:00"/>
    <x v="0"/>
    <n v="157322"/>
    <s v="United States"/>
    <x v="328"/>
    <x v="1"/>
    <n v="60188"/>
    <x v="0"/>
    <x v="0"/>
    <s v="CHO-MIL-31000"/>
    <x v="0"/>
    <x v="29"/>
    <n v="6"/>
    <n v="12.66"/>
    <n v="6.84"/>
    <n v="14"/>
    <x v="1"/>
    <s v="Wicked Choccy's"/>
    <x v="0"/>
  </r>
  <r>
    <s v="US-2022-157322-CHO-NUT-13000"/>
    <d v="2022-07-02T00:00:00"/>
    <d v="2022-07-16T00:00:00"/>
    <x v="0"/>
    <n v="157322"/>
    <s v="United States"/>
    <x v="328"/>
    <x v="1"/>
    <n v="60188"/>
    <x v="0"/>
    <x v="0"/>
    <s v="CHO-NUT-13000"/>
    <x v="2"/>
    <x v="7"/>
    <n v="2"/>
    <n v="4.9800000000000004"/>
    <n v="2"/>
    <n v="14"/>
    <x v="1"/>
    <s v="Lot's O' Nuts"/>
    <x v="1"/>
  </r>
  <r>
    <s v="US-2022-157322-CHO-FUD-51000"/>
    <d v="2022-07-02T00:00:00"/>
    <d v="2022-07-16T00:00:00"/>
    <x v="0"/>
    <n v="157322"/>
    <s v="United States"/>
    <x v="328"/>
    <x v="1"/>
    <n v="60188"/>
    <x v="0"/>
    <x v="0"/>
    <s v="CHO-FUD-51000"/>
    <x v="4"/>
    <x v="9"/>
    <n v="2"/>
    <n v="4.8"/>
    <n v="2.4"/>
    <n v="14"/>
    <x v="1"/>
    <s v="Lot's O' Nuts"/>
    <x v="1"/>
  </r>
  <r>
    <s v="US-2022-157322-CHO-TRI-54000"/>
    <d v="2022-07-02T00:00:00"/>
    <d v="2022-07-16T00:00:00"/>
    <x v="0"/>
    <n v="157322"/>
    <s v="United States"/>
    <x v="328"/>
    <x v="1"/>
    <n v="60188"/>
    <x v="0"/>
    <x v="0"/>
    <s v="CHO-TRI-54000"/>
    <x v="1"/>
    <x v="4"/>
    <n v="3"/>
    <n v="7.35"/>
    <n v="3.9"/>
    <n v="14"/>
    <x v="1"/>
    <s v="Wicked Choccy's"/>
    <x v="0"/>
  </r>
  <r>
    <s v="US-2022-157322-CHO-SCR-58000"/>
    <d v="2022-07-02T00:00:00"/>
    <d v="2022-07-16T00:00:00"/>
    <x v="0"/>
    <n v="157322"/>
    <s v="United States"/>
    <x v="328"/>
    <x v="1"/>
    <n v="60188"/>
    <x v="0"/>
    <x v="0"/>
    <s v="CHO-SCR-58000"/>
    <x v="3"/>
    <x v="17"/>
    <n v="5"/>
    <n v="12.5"/>
    <n v="5.5"/>
    <n v="14"/>
    <x v="1"/>
    <s v="Lot's O' Nuts"/>
    <x v="1"/>
  </r>
  <r>
    <s v="US-2022-150196-CHO-NUT-13000"/>
    <d v="2022-07-02T00:00:00"/>
    <d v="2022-07-13T00:00:00"/>
    <x v="1"/>
    <n v="150196"/>
    <s v="United States"/>
    <x v="26"/>
    <x v="21"/>
    <n v="10024"/>
    <x v="0"/>
    <x v="1"/>
    <s v="CHO-NUT-13000"/>
    <x v="2"/>
    <x v="2"/>
    <n v="3"/>
    <n v="7.47"/>
    <n v="3"/>
    <n v="11"/>
    <x v="1"/>
    <s v="Lot's O' Nuts"/>
    <x v="1"/>
  </r>
  <r>
    <s v="US-2022-128139-CHO-TRI-54000"/>
    <d v="2022-07-03T00:00:00"/>
    <d v="2022-07-19T00:00:00"/>
    <x v="0"/>
    <n v="128139"/>
    <s v="United States"/>
    <x v="43"/>
    <x v="5"/>
    <n v="40475"/>
    <x v="0"/>
    <x v="2"/>
    <s v="CHO-TRI-54000"/>
    <x v="1"/>
    <x v="28"/>
    <n v="1"/>
    <n v="2.4500000000000002"/>
    <n v="1.3"/>
    <n v="16"/>
    <x v="1"/>
    <s v="Wicked Choccy's"/>
    <x v="0"/>
  </r>
  <r>
    <s v="US-2022-128139-CHO-FUD-51000"/>
    <d v="2022-07-03T00:00:00"/>
    <d v="2022-07-19T00:00:00"/>
    <x v="0"/>
    <n v="128139"/>
    <s v="United States"/>
    <x v="43"/>
    <x v="5"/>
    <n v="40475"/>
    <x v="0"/>
    <x v="2"/>
    <s v="CHO-FUD-51000"/>
    <x v="4"/>
    <x v="3"/>
    <n v="3"/>
    <n v="7.2"/>
    <n v="3.6"/>
    <n v="16"/>
    <x v="1"/>
    <s v="Lot's O' Nuts"/>
    <x v="1"/>
  </r>
  <r>
    <s v="US-2022-153500-CHO-TRI-54000"/>
    <d v="2022-07-03T00:00:00"/>
    <d v="2022-07-15T00:00:00"/>
    <x v="1"/>
    <n v="153500"/>
    <s v="United States"/>
    <x v="2"/>
    <x v="2"/>
    <n v="19134"/>
    <x v="0"/>
    <x v="1"/>
    <s v="CHO-TRI-54000"/>
    <x v="1"/>
    <x v="1"/>
    <n v="2"/>
    <n v="4.9000000000000004"/>
    <n v="2.6"/>
    <n v="12"/>
    <x v="1"/>
    <s v="Wicked Choccy's"/>
    <x v="0"/>
  </r>
  <r>
    <s v="US-2022-153500-OTH-KAZ-38000"/>
    <d v="2022-07-03T00:00:00"/>
    <d v="2022-07-15T00:00:00"/>
    <x v="1"/>
    <n v="153500"/>
    <s v="United States"/>
    <x v="2"/>
    <x v="2"/>
    <n v="19134"/>
    <x v="1"/>
    <x v="1"/>
    <s v="OTH-KAZ-38000"/>
    <x v="6"/>
    <x v="43"/>
    <n v="9"/>
    <n v="2.25"/>
    <n v="27"/>
    <n v="12"/>
    <x v="1"/>
    <s v="The Other Factory"/>
    <x v="3"/>
  </r>
  <r>
    <s v="US-2022-153500-CHO-FUD-51000"/>
    <d v="2022-07-03T00:00:00"/>
    <d v="2022-07-15T00:00:00"/>
    <x v="1"/>
    <n v="153500"/>
    <s v="United States"/>
    <x v="2"/>
    <x v="2"/>
    <n v="19134"/>
    <x v="0"/>
    <x v="1"/>
    <s v="CHO-FUD-51000"/>
    <x v="4"/>
    <x v="9"/>
    <n v="2"/>
    <n v="4.8"/>
    <n v="2.4"/>
    <n v="12"/>
    <x v="1"/>
    <s v="Lot's O' Nuts"/>
    <x v="1"/>
  </r>
  <r>
    <s v="US-2022-124268-CHO-NUT-13000"/>
    <d v="2022-07-04T00:00:00"/>
    <d v="2022-07-18T00:00:00"/>
    <x v="0"/>
    <n v="124268"/>
    <s v="United States"/>
    <x v="26"/>
    <x v="21"/>
    <n v="10035"/>
    <x v="0"/>
    <x v="1"/>
    <s v="CHO-NUT-13000"/>
    <x v="2"/>
    <x v="2"/>
    <n v="3"/>
    <n v="7.47"/>
    <n v="3"/>
    <n v="14"/>
    <x v="1"/>
    <s v="Lot's O' Nuts"/>
    <x v="1"/>
  </r>
  <r>
    <s v="US-2022-154956-CHO-MIL-31000"/>
    <d v="2022-07-04T00:00:00"/>
    <d v="2022-07-19T00:00:00"/>
    <x v="0"/>
    <n v="154956"/>
    <s v="United States"/>
    <x v="115"/>
    <x v="22"/>
    <n v="53209"/>
    <x v="0"/>
    <x v="0"/>
    <s v="CHO-MIL-31000"/>
    <x v="0"/>
    <x v="8"/>
    <n v="4"/>
    <n v="8.44"/>
    <n v="4.5599999999999996"/>
    <n v="15"/>
    <x v="1"/>
    <s v="Wicked Choccy's"/>
    <x v="0"/>
  </r>
  <r>
    <s v="US-2022-152513-CHO-MIL-31000"/>
    <d v="2022-07-04T00:00:00"/>
    <d v="2022-07-18T00:00:00"/>
    <x v="2"/>
    <n v="152513"/>
    <s v="United States"/>
    <x v="25"/>
    <x v="4"/>
    <n v="92024"/>
    <x v="0"/>
    <x v="3"/>
    <s v="CHO-MIL-31000"/>
    <x v="0"/>
    <x v="0"/>
    <n v="2"/>
    <n v="4.22"/>
    <n v="2.2799999999999998"/>
    <n v="14"/>
    <x v="1"/>
    <s v="Wicked Choccy's"/>
    <x v="0"/>
  </r>
  <r>
    <s v="US-2022-116750-CHO-SCR-58000"/>
    <d v="2022-07-05T00:00:00"/>
    <d v="2022-07-20T00:00:00"/>
    <x v="2"/>
    <n v="116750"/>
    <s v="United States"/>
    <x v="181"/>
    <x v="26"/>
    <n v="28314"/>
    <x v="0"/>
    <x v="2"/>
    <s v="CHO-SCR-58000"/>
    <x v="3"/>
    <x v="9"/>
    <n v="2"/>
    <n v="5"/>
    <n v="2.2000000000000002"/>
    <n v="15"/>
    <x v="1"/>
    <s v="Lot's O' Nuts"/>
    <x v="1"/>
  </r>
  <r>
    <s v="US-2022-164336-CHO-MIL-31000"/>
    <d v="2022-07-05T00:00:00"/>
    <d v="2022-07-20T00:00:00"/>
    <x v="0"/>
    <n v="164336"/>
    <s v="United States"/>
    <x v="2"/>
    <x v="2"/>
    <n v="19140"/>
    <x v="0"/>
    <x v="1"/>
    <s v="CHO-MIL-31000"/>
    <x v="0"/>
    <x v="5"/>
    <n v="3"/>
    <n v="6.33"/>
    <n v="3.42"/>
    <n v="15"/>
    <x v="1"/>
    <s v="Wicked Choccy's"/>
    <x v="0"/>
  </r>
  <r>
    <s v="US-2022-158911-CHO-SCR-58000"/>
    <d v="2022-07-05T00:00:00"/>
    <d v="2022-07-21T00:00:00"/>
    <x v="0"/>
    <n v="158911"/>
    <s v="United States"/>
    <x v="165"/>
    <x v="26"/>
    <n v="28205"/>
    <x v="0"/>
    <x v="2"/>
    <s v="CHO-SCR-58000"/>
    <x v="3"/>
    <x v="9"/>
    <n v="2"/>
    <n v="5"/>
    <n v="2.2000000000000002"/>
    <n v="16"/>
    <x v="1"/>
    <s v="Lot's O' Nuts"/>
    <x v="1"/>
  </r>
  <r>
    <s v="US-2022-158911-CHO-NUT-13000"/>
    <d v="2022-07-05T00:00:00"/>
    <d v="2022-07-21T00:00:00"/>
    <x v="0"/>
    <n v="158911"/>
    <s v="United States"/>
    <x v="165"/>
    <x v="26"/>
    <n v="28205"/>
    <x v="0"/>
    <x v="2"/>
    <s v="CHO-NUT-13000"/>
    <x v="2"/>
    <x v="2"/>
    <n v="3"/>
    <n v="7.47"/>
    <n v="3"/>
    <n v="16"/>
    <x v="1"/>
    <s v="Lot's O' Nuts"/>
    <x v="1"/>
  </r>
  <r>
    <s v="US-2022-130610-CHO-FUD-51000"/>
    <d v="2022-07-05T00:00:00"/>
    <d v="2022-07-20T00:00:00"/>
    <x v="0"/>
    <n v="130610"/>
    <s v="United States"/>
    <x v="290"/>
    <x v="15"/>
    <n v="48310"/>
    <x v="0"/>
    <x v="0"/>
    <s v="CHO-FUD-51000"/>
    <x v="4"/>
    <x v="17"/>
    <n v="5"/>
    <n v="12"/>
    <n v="6"/>
    <n v="15"/>
    <x v="1"/>
    <s v="Lot's O' Nuts"/>
    <x v="1"/>
  </r>
  <r>
    <s v="US-2022-116260-CHO-MIL-31000"/>
    <d v="2022-07-06T00:00:00"/>
    <d v="2022-07-22T00:00:00"/>
    <x v="0"/>
    <n v="116260"/>
    <s v="United States"/>
    <x v="329"/>
    <x v="24"/>
    <n v="8360"/>
    <x v="0"/>
    <x v="1"/>
    <s v="CHO-MIL-31000"/>
    <x v="0"/>
    <x v="8"/>
    <n v="4"/>
    <n v="8.44"/>
    <n v="4.5599999999999996"/>
    <n v="16"/>
    <x v="1"/>
    <s v="Wicked Choccy's"/>
    <x v="0"/>
  </r>
  <r>
    <s v="US-2022-108665-CHO-MIL-31000"/>
    <d v="2022-07-06T00:00:00"/>
    <d v="2022-07-20T00:00:00"/>
    <x v="0"/>
    <n v="108665"/>
    <s v="United States"/>
    <x v="26"/>
    <x v="21"/>
    <n v="10011"/>
    <x v="0"/>
    <x v="1"/>
    <s v="CHO-MIL-31000"/>
    <x v="0"/>
    <x v="5"/>
    <n v="3"/>
    <n v="6.33"/>
    <n v="3.42"/>
    <n v="14"/>
    <x v="1"/>
    <s v="Wicked Choccy's"/>
    <x v="0"/>
  </r>
  <r>
    <s v="US-2022-108665-CHO-FUD-51000"/>
    <d v="2022-07-06T00:00:00"/>
    <d v="2022-07-20T00:00:00"/>
    <x v="0"/>
    <n v="108665"/>
    <s v="United States"/>
    <x v="26"/>
    <x v="21"/>
    <n v="10011"/>
    <x v="0"/>
    <x v="1"/>
    <s v="CHO-FUD-51000"/>
    <x v="4"/>
    <x v="9"/>
    <n v="2"/>
    <n v="4.8"/>
    <n v="2.4"/>
    <n v="14"/>
    <x v="1"/>
    <s v="Lot's O' Nuts"/>
    <x v="1"/>
  </r>
  <r>
    <s v="US-2022-108665-CHO-SCR-58000"/>
    <d v="2022-07-06T00:00:00"/>
    <d v="2022-07-20T00:00:00"/>
    <x v="0"/>
    <n v="108665"/>
    <s v="United States"/>
    <x v="26"/>
    <x v="21"/>
    <n v="10011"/>
    <x v="0"/>
    <x v="1"/>
    <s v="CHO-SCR-58000"/>
    <x v="3"/>
    <x v="17"/>
    <n v="5"/>
    <n v="12.5"/>
    <n v="5.5"/>
    <n v="14"/>
    <x v="1"/>
    <s v="Lot's O' Nuts"/>
    <x v="1"/>
  </r>
  <r>
    <s v="US-2022-146087-CHO-FUD-51000"/>
    <d v="2022-07-06T00:00:00"/>
    <d v="2022-07-21T00:00:00"/>
    <x v="0"/>
    <n v="146087"/>
    <s v="United States"/>
    <x v="330"/>
    <x v="34"/>
    <n v="1040"/>
    <x v="0"/>
    <x v="1"/>
    <s v="CHO-FUD-51000"/>
    <x v="4"/>
    <x v="9"/>
    <n v="2"/>
    <n v="4.8"/>
    <n v="2.4"/>
    <n v="15"/>
    <x v="1"/>
    <s v="Lot's O' Nuts"/>
    <x v="1"/>
  </r>
  <r>
    <s v="US-2022-161627-CHO-SCR-58000"/>
    <d v="2022-07-06T00:00:00"/>
    <d v="2022-07-21T00:00:00"/>
    <x v="0"/>
    <n v="161627"/>
    <s v="United States"/>
    <x v="211"/>
    <x v="4"/>
    <n v="91104"/>
    <x v="0"/>
    <x v="3"/>
    <s v="CHO-SCR-58000"/>
    <x v="3"/>
    <x v="3"/>
    <n v="3"/>
    <n v="7.5"/>
    <n v="3.3"/>
    <n v="15"/>
    <x v="1"/>
    <s v="Lot's O' Nuts"/>
    <x v="1"/>
  </r>
  <r>
    <s v="US-2022-129392-CHO-SCR-58000"/>
    <d v="2022-07-08T00:00:00"/>
    <d v="2022-07-18T00:00:00"/>
    <x v="3"/>
    <n v="129392"/>
    <s v="United States"/>
    <x v="0"/>
    <x v="0"/>
    <n v="77070"/>
    <x v="0"/>
    <x v="0"/>
    <s v="CHO-SCR-58000"/>
    <x v="3"/>
    <x v="17"/>
    <n v="5"/>
    <n v="12.5"/>
    <n v="5.5"/>
    <n v="10"/>
    <x v="1"/>
    <s v="Lot's O' Nuts"/>
    <x v="1"/>
  </r>
  <r>
    <s v="US-2022-132626-CHO-FUD-51000"/>
    <d v="2022-07-09T00:00:00"/>
    <d v="2022-07-24T00:00:00"/>
    <x v="0"/>
    <n v="132626"/>
    <s v="United States"/>
    <x v="259"/>
    <x v="38"/>
    <n v="20735"/>
    <x v="0"/>
    <x v="1"/>
    <s v="CHO-FUD-51000"/>
    <x v="4"/>
    <x v="9"/>
    <n v="2"/>
    <n v="4.8"/>
    <n v="2.4"/>
    <n v="15"/>
    <x v="1"/>
    <s v="Lot's O' Nuts"/>
    <x v="1"/>
  </r>
  <r>
    <s v="US-2022-132626-CHO-NUT-13000"/>
    <d v="2022-07-09T00:00:00"/>
    <d v="2022-07-24T00:00:00"/>
    <x v="0"/>
    <n v="132626"/>
    <s v="United States"/>
    <x v="259"/>
    <x v="38"/>
    <n v="20735"/>
    <x v="0"/>
    <x v="1"/>
    <s v="CHO-NUT-13000"/>
    <x v="2"/>
    <x v="19"/>
    <n v="4"/>
    <n v="9.9600000000000009"/>
    <n v="4"/>
    <n v="15"/>
    <x v="1"/>
    <s v="Lot's O' Nuts"/>
    <x v="1"/>
  </r>
  <r>
    <s v="US-2022-132626-CHO-TRI-54000"/>
    <d v="2022-07-09T00:00:00"/>
    <d v="2022-07-24T00:00:00"/>
    <x v="0"/>
    <n v="132626"/>
    <s v="United States"/>
    <x v="259"/>
    <x v="38"/>
    <n v="20735"/>
    <x v="0"/>
    <x v="1"/>
    <s v="CHO-TRI-54000"/>
    <x v="1"/>
    <x v="18"/>
    <n v="6"/>
    <n v="14.7"/>
    <n v="7.8"/>
    <n v="15"/>
    <x v="1"/>
    <s v="Wicked Choccy's"/>
    <x v="0"/>
  </r>
  <r>
    <s v="US-2022-132626-CHO-MIL-31000"/>
    <d v="2022-07-09T00:00:00"/>
    <d v="2022-07-24T00:00:00"/>
    <x v="0"/>
    <n v="132626"/>
    <s v="United States"/>
    <x v="259"/>
    <x v="38"/>
    <n v="20735"/>
    <x v="0"/>
    <x v="1"/>
    <s v="CHO-MIL-31000"/>
    <x v="0"/>
    <x v="8"/>
    <n v="4"/>
    <n v="8.44"/>
    <n v="4.5599999999999996"/>
    <n v="15"/>
    <x v="1"/>
    <s v="Wicked Choccy's"/>
    <x v="0"/>
  </r>
  <r>
    <s v="US-2022-111094-CHO-MIL-31000"/>
    <d v="2022-07-09T00:00:00"/>
    <d v="2022-07-23T00:00:00"/>
    <x v="0"/>
    <n v="111094"/>
    <s v="United States"/>
    <x v="116"/>
    <x v="34"/>
    <n v="2038"/>
    <x v="0"/>
    <x v="1"/>
    <s v="CHO-MIL-31000"/>
    <x v="0"/>
    <x v="5"/>
    <n v="3"/>
    <n v="6.33"/>
    <n v="3.42"/>
    <n v="14"/>
    <x v="1"/>
    <s v="Wicked Choccy's"/>
    <x v="0"/>
  </r>
  <r>
    <s v="US-2022-111094-CHO-NUT-13000"/>
    <d v="2022-07-09T00:00:00"/>
    <d v="2022-07-23T00:00:00"/>
    <x v="0"/>
    <n v="111094"/>
    <s v="United States"/>
    <x v="116"/>
    <x v="34"/>
    <n v="2038"/>
    <x v="0"/>
    <x v="1"/>
    <s v="CHO-NUT-13000"/>
    <x v="2"/>
    <x v="7"/>
    <n v="2"/>
    <n v="4.9800000000000004"/>
    <n v="2"/>
    <n v="14"/>
    <x v="1"/>
    <s v="Lot's O' Nuts"/>
    <x v="1"/>
  </r>
  <r>
    <s v="US-2022-153626-CHO-TRI-54000"/>
    <d v="2022-07-09T00:00:00"/>
    <d v="2022-07-24T00:00:00"/>
    <x v="0"/>
    <n v="153626"/>
    <s v="United States"/>
    <x v="232"/>
    <x v="14"/>
    <n v="37211"/>
    <x v="0"/>
    <x v="2"/>
    <s v="CHO-TRI-54000"/>
    <x v="1"/>
    <x v="4"/>
    <n v="3"/>
    <n v="7.35"/>
    <n v="3.9"/>
    <n v="15"/>
    <x v="1"/>
    <s v="Wicked Choccy's"/>
    <x v="0"/>
  </r>
  <r>
    <s v="US-2022-123456-CHO-FUD-51000"/>
    <d v="2022-07-09T00:00:00"/>
    <d v="2022-07-23T00:00:00"/>
    <x v="0"/>
    <n v="123456"/>
    <s v="United States"/>
    <x v="39"/>
    <x v="0"/>
    <n v="75220"/>
    <x v="0"/>
    <x v="0"/>
    <s v="CHO-FUD-51000"/>
    <x v="4"/>
    <x v="9"/>
    <n v="2"/>
    <n v="4.8"/>
    <n v="2.4"/>
    <n v="14"/>
    <x v="1"/>
    <s v="Lot's O' Nuts"/>
    <x v="1"/>
  </r>
  <r>
    <s v="US-2022-135314-CHO-NUT-13000"/>
    <d v="2022-07-09T00:00:00"/>
    <d v="2022-07-24T00:00:00"/>
    <x v="2"/>
    <n v="135314"/>
    <s v="United States"/>
    <x v="2"/>
    <x v="2"/>
    <n v="19120"/>
    <x v="0"/>
    <x v="1"/>
    <s v="CHO-NUT-13000"/>
    <x v="2"/>
    <x v="2"/>
    <n v="3"/>
    <n v="7.47"/>
    <n v="3"/>
    <n v="15"/>
    <x v="1"/>
    <s v="Lot's O' Nuts"/>
    <x v="1"/>
  </r>
  <r>
    <s v="US-2022-149384-CHO-SCR-58000"/>
    <d v="2022-07-10T00:00:00"/>
    <d v="2022-07-20T00:00:00"/>
    <x v="3"/>
    <n v="149384"/>
    <s v="United States"/>
    <x v="197"/>
    <x v="12"/>
    <n v="85281"/>
    <x v="0"/>
    <x v="3"/>
    <s v="CHO-SCR-58000"/>
    <x v="3"/>
    <x v="3"/>
    <n v="3"/>
    <n v="7.5"/>
    <n v="3.3"/>
    <n v="10"/>
    <x v="1"/>
    <s v="Lot's O' Nuts"/>
    <x v="1"/>
  </r>
  <r>
    <s v="US-2022-107020-CHO-FUD-51000"/>
    <d v="2022-07-10T00:00:00"/>
    <d v="2022-07-24T00:00:00"/>
    <x v="0"/>
    <n v="107020"/>
    <s v="United States"/>
    <x v="300"/>
    <x v="4"/>
    <n v="92404"/>
    <x v="0"/>
    <x v="3"/>
    <s v="CHO-FUD-51000"/>
    <x v="4"/>
    <x v="9"/>
    <n v="2"/>
    <n v="4.8"/>
    <n v="2.4"/>
    <n v="14"/>
    <x v="1"/>
    <s v="Lot's O' Nuts"/>
    <x v="1"/>
  </r>
  <r>
    <s v="US-2022-142237-CHO-NUT-13000"/>
    <d v="2022-07-11T00:00:00"/>
    <d v="2022-07-23T00:00:00"/>
    <x v="1"/>
    <n v="142237"/>
    <s v="United States"/>
    <x v="2"/>
    <x v="2"/>
    <n v="19134"/>
    <x v="0"/>
    <x v="1"/>
    <s v="CHO-NUT-13000"/>
    <x v="2"/>
    <x v="33"/>
    <n v="8"/>
    <n v="19.920000000000002"/>
    <n v="8"/>
    <n v="12"/>
    <x v="1"/>
    <s v="Lot's O' Nuts"/>
    <x v="1"/>
  </r>
  <r>
    <s v="US-2022-142237-CHO-MIL-31000"/>
    <d v="2022-07-11T00:00:00"/>
    <d v="2022-07-23T00:00:00"/>
    <x v="1"/>
    <n v="142237"/>
    <s v="United States"/>
    <x v="2"/>
    <x v="2"/>
    <n v="19134"/>
    <x v="0"/>
    <x v="1"/>
    <s v="CHO-MIL-31000"/>
    <x v="0"/>
    <x v="29"/>
    <n v="6"/>
    <n v="12.66"/>
    <n v="6.84"/>
    <n v="12"/>
    <x v="1"/>
    <s v="Wicked Choccy's"/>
    <x v="0"/>
  </r>
  <r>
    <s v="US-2022-142237-CHO-FUD-51000"/>
    <d v="2022-07-11T00:00:00"/>
    <d v="2022-07-23T00:00:00"/>
    <x v="1"/>
    <n v="142237"/>
    <s v="United States"/>
    <x v="2"/>
    <x v="2"/>
    <n v="19134"/>
    <x v="0"/>
    <x v="1"/>
    <s v="CHO-FUD-51000"/>
    <x v="4"/>
    <x v="26"/>
    <n v="7"/>
    <n v="16.8"/>
    <n v="8.4"/>
    <n v="12"/>
    <x v="1"/>
    <s v="Lot's O' Nuts"/>
    <x v="1"/>
  </r>
  <r>
    <s v="US-2022-142419-CHO-MIL-31000"/>
    <d v="2022-07-11T00:00:00"/>
    <d v="2022-07-23T00:00:00"/>
    <x v="2"/>
    <n v="142419"/>
    <s v="United States"/>
    <x v="31"/>
    <x v="23"/>
    <n v="98115"/>
    <x v="0"/>
    <x v="3"/>
    <s v="CHO-MIL-31000"/>
    <x v="0"/>
    <x v="5"/>
    <n v="3"/>
    <n v="6.33"/>
    <n v="3.42"/>
    <n v="12"/>
    <x v="1"/>
    <s v="Wicked Choccy's"/>
    <x v="0"/>
  </r>
  <r>
    <s v="US-2022-142419-CHO-SCR-58000"/>
    <d v="2022-07-11T00:00:00"/>
    <d v="2022-07-23T00:00:00"/>
    <x v="2"/>
    <n v="142419"/>
    <s v="United States"/>
    <x v="31"/>
    <x v="23"/>
    <n v="98115"/>
    <x v="0"/>
    <x v="3"/>
    <s v="CHO-SCR-58000"/>
    <x v="3"/>
    <x v="3"/>
    <n v="3"/>
    <n v="7.5"/>
    <n v="3.3"/>
    <n v="12"/>
    <x v="1"/>
    <s v="Lot's O' Nuts"/>
    <x v="1"/>
  </r>
  <r>
    <s v="US-2022-136469-CHO-NUT-13000"/>
    <d v="2022-07-11T00:00:00"/>
    <d v="2022-07-22T00:00:00"/>
    <x v="1"/>
    <n v="136469"/>
    <s v="United States"/>
    <x v="50"/>
    <x v="7"/>
    <n v="19805"/>
    <x v="0"/>
    <x v="1"/>
    <s v="CHO-NUT-13000"/>
    <x v="2"/>
    <x v="19"/>
    <n v="4"/>
    <n v="9.9600000000000009"/>
    <n v="4"/>
    <n v="11"/>
    <x v="1"/>
    <s v="Lot's O' Nuts"/>
    <x v="1"/>
  </r>
  <r>
    <s v="US-2022-136469-CHO-FUD-51000"/>
    <d v="2022-07-11T00:00:00"/>
    <d v="2022-07-22T00:00:00"/>
    <x v="1"/>
    <n v="136469"/>
    <s v="United States"/>
    <x v="50"/>
    <x v="7"/>
    <n v="19805"/>
    <x v="0"/>
    <x v="1"/>
    <s v="CHO-FUD-51000"/>
    <x v="4"/>
    <x v="26"/>
    <n v="7"/>
    <n v="16.8"/>
    <n v="8.4"/>
    <n v="11"/>
    <x v="1"/>
    <s v="Lot's O' Nuts"/>
    <x v="1"/>
  </r>
  <r>
    <s v="US-2022-112711-CHO-MIL-31000"/>
    <d v="2022-07-12T00:00:00"/>
    <d v="2022-07-28T00:00:00"/>
    <x v="0"/>
    <n v="112711"/>
    <s v="United States"/>
    <x v="331"/>
    <x v="0"/>
    <n v="79109"/>
    <x v="0"/>
    <x v="0"/>
    <s v="CHO-MIL-31000"/>
    <x v="0"/>
    <x v="8"/>
    <n v="4"/>
    <n v="8.44"/>
    <n v="4.5599999999999996"/>
    <n v="16"/>
    <x v="1"/>
    <s v="Wicked Choccy's"/>
    <x v="0"/>
  </r>
  <r>
    <s v="US-2022-126557-CHO-NUT-13000"/>
    <d v="2022-07-12T00:00:00"/>
    <d v="2022-07-27T00:00:00"/>
    <x v="2"/>
    <n v="126557"/>
    <s v="United States"/>
    <x v="40"/>
    <x v="1"/>
    <n v="60610"/>
    <x v="0"/>
    <x v="0"/>
    <s v="CHO-NUT-13000"/>
    <x v="2"/>
    <x v="48"/>
    <n v="9"/>
    <n v="22.41"/>
    <n v="9"/>
    <n v="15"/>
    <x v="1"/>
    <s v="Lot's O' Nuts"/>
    <x v="1"/>
  </r>
  <r>
    <s v="US-2022-126557-CHO-MIL-31000"/>
    <d v="2022-07-12T00:00:00"/>
    <d v="2022-07-27T00:00:00"/>
    <x v="2"/>
    <n v="126557"/>
    <s v="United States"/>
    <x v="40"/>
    <x v="1"/>
    <n v="60610"/>
    <x v="0"/>
    <x v="0"/>
    <s v="CHO-MIL-31000"/>
    <x v="0"/>
    <x v="11"/>
    <n v="1"/>
    <n v="2.11"/>
    <n v="1.1399999999999999"/>
    <n v="15"/>
    <x v="1"/>
    <s v="Wicked Choccy's"/>
    <x v="0"/>
  </r>
  <r>
    <s v="US-2022-126557-CHO-FUD-51000"/>
    <d v="2022-07-12T00:00:00"/>
    <d v="2022-07-27T00:00:00"/>
    <x v="2"/>
    <n v="126557"/>
    <s v="United States"/>
    <x v="40"/>
    <x v="1"/>
    <n v="60610"/>
    <x v="0"/>
    <x v="0"/>
    <s v="CHO-FUD-51000"/>
    <x v="4"/>
    <x v="9"/>
    <n v="2"/>
    <n v="4.8"/>
    <n v="2.4"/>
    <n v="15"/>
    <x v="1"/>
    <s v="Lot's O' Nuts"/>
    <x v="1"/>
  </r>
  <r>
    <s v="US-2022-114069-CHO-TRI-54000"/>
    <d v="2022-07-13T00:00:00"/>
    <d v="2022-07-25T00:00:00"/>
    <x v="2"/>
    <n v="114069"/>
    <s v="United States"/>
    <x v="26"/>
    <x v="21"/>
    <n v="10035"/>
    <x v="0"/>
    <x v="1"/>
    <s v="CHO-TRI-54000"/>
    <x v="1"/>
    <x v="51"/>
    <n v="9"/>
    <n v="22.05"/>
    <n v="11.7"/>
    <n v="12"/>
    <x v="1"/>
    <s v="Wicked Choccy's"/>
    <x v="0"/>
  </r>
  <r>
    <s v="US-2022-114069-CHO-SCR-58000"/>
    <d v="2022-07-13T00:00:00"/>
    <d v="2022-07-25T00:00:00"/>
    <x v="2"/>
    <n v="114069"/>
    <s v="United States"/>
    <x v="26"/>
    <x v="21"/>
    <n v="10035"/>
    <x v="0"/>
    <x v="1"/>
    <s v="CHO-SCR-58000"/>
    <x v="3"/>
    <x v="9"/>
    <n v="2"/>
    <n v="5"/>
    <n v="2.2000000000000002"/>
    <n v="12"/>
    <x v="1"/>
    <s v="Lot's O' Nuts"/>
    <x v="1"/>
  </r>
  <r>
    <s v="US-2022-114069-CHO-MIL-31000"/>
    <d v="2022-07-13T00:00:00"/>
    <d v="2022-07-25T00:00:00"/>
    <x v="2"/>
    <n v="114069"/>
    <s v="United States"/>
    <x v="26"/>
    <x v="21"/>
    <n v="10035"/>
    <x v="0"/>
    <x v="1"/>
    <s v="CHO-MIL-31000"/>
    <x v="0"/>
    <x v="0"/>
    <n v="2"/>
    <n v="4.22"/>
    <n v="2.2799999999999998"/>
    <n v="12"/>
    <x v="1"/>
    <s v="Wicked Choccy's"/>
    <x v="0"/>
  </r>
  <r>
    <s v="US-2022-140851-CHO-MIL-31000"/>
    <d v="2022-07-13T00:00:00"/>
    <d v="2022-07-25T00:00:00"/>
    <x v="2"/>
    <n v="140851"/>
    <s v="United States"/>
    <x v="186"/>
    <x v="3"/>
    <n v="31204"/>
    <x v="0"/>
    <x v="2"/>
    <s v="CHO-MIL-31000"/>
    <x v="0"/>
    <x v="29"/>
    <n v="6"/>
    <n v="12.66"/>
    <n v="6.84"/>
    <n v="12"/>
    <x v="1"/>
    <s v="Wicked Choccy's"/>
    <x v="0"/>
  </r>
  <r>
    <s v="US-2022-107349-CHO-MIL-31000"/>
    <d v="2022-07-13T00:00:00"/>
    <d v="2022-07-25T00:00:00"/>
    <x v="1"/>
    <n v="107349"/>
    <s v="United States"/>
    <x v="0"/>
    <x v="0"/>
    <n v="77095"/>
    <x v="0"/>
    <x v="0"/>
    <s v="CHO-MIL-31000"/>
    <x v="0"/>
    <x v="29"/>
    <n v="6"/>
    <n v="12.66"/>
    <n v="6.84"/>
    <n v="12"/>
    <x v="1"/>
    <s v="Wicked Choccy's"/>
    <x v="0"/>
  </r>
  <r>
    <s v="US-2022-143364-CHO-MIL-31000"/>
    <d v="2022-07-14T00:00:00"/>
    <d v="2022-07-29T00:00:00"/>
    <x v="2"/>
    <n v="143364"/>
    <s v="United States"/>
    <x v="263"/>
    <x v="12"/>
    <n v="85204"/>
    <x v="0"/>
    <x v="3"/>
    <s v="CHO-MIL-31000"/>
    <x v="0"/>
    <x v="29"/>
    <n v="6"/>
    <n v="12.66"/>
    <n v="6.84"/>
    <n v="15"/>
    <x v="1"/>
    <s v="Wicked Choccy's"/>
    <x v="0"/>
  </r>
  <r>
    <s v="US-2022-143364-CHO-SCR-58000"/>
    <d v="2022-07-14T00:00:00"/>
    <d v="2022-07-29T00:00:00"/>
    <x v="2"/>
    <n v="143364"/>
    <s v="United States"/>
    <x v="263"/>
    <x v="12"/>
    <n v="85204"/>
    <x v="0"/>
    <x v="3"/>
    <s v="CHO-SCR-58000"/>
    <x v="3"/>
    <x v="3"/>
    <n v="3"/>
    <n v="7.5"/>
    <n v="3.3"/>
    <n v="15"/>
    <x v="1"/>
    <s v="Lot's O' Nuts"/>
    <x v="1"/>
  </r>
  <r>
    <s v="US-2022-113404-CHO-TRI-54000"/>
    <d v="2022-07-16T00:00:00"/>
    <d v="2022-07-26T00:00:00"/>
    <x v="3"/>
    <n v="113404"/>
    <s v="United States"/>
    <x v="10"/>
    <x v="4"/>
    <n v="94122"/>
    <x v="0"/>
    <x v="3"/>
    <s v="CHO-TRI-54000"/>
    <x v="1"/>
    <x v="18"/>
    <n v="6"/>
    <n v="14.7"/>
    <n v="7.8"/>
    <n v="10"/>
    <x v="1"/>
    <s v="Wicked Choccy's"/>
    <x v="0"/>
  </r>
  <r>
    <s v="US-2022-113404-CHO-NUT-13000"/>
    <d v="2022-07-16T00:00:00"/>
    <d v="2022-07-26T00:00:00"/>
    <x v="3"/>
    <n v="113404"/>
    <s v="United States"/>
    <x v="10"/>
    <x v="4"/>
    <n v="94122"/>
    <x v="0"/>
    <x v="3"/>
    <s v="CHO-NUT-13000"/>
    <x v="2"/>
    <x v="2"/>
    <n v="3"/>
    <n v="7.47"/>
    <n v="3"/>
    <n v="10"/>
    <x v="1"/>
    <s v="Lot's O' Nuts"/>
    <x v="1"/>
  </r>
  <r>
    <s v="US-2022-166520-CHO-FUD-51000"/>
    <d v="2022-07-16T00:00:00"/>
    <d v="2022-07-29T00:00:00"/>
    <x v="1"/>
    <n v="166520"/>
    <s v="United States"/>
    <x v="26"/>
    <x v="21"/>
    <n v="10035"/>
    <x v="0"/>
    <x v="1"/>
    <s v="CHO-FUD-51000"/>
    <x v="4"/>
    <x v="3"/>
    <n v="3"/>
    <n v="7.2"/>
    <n v="3.6"/>
    <n v="13"/>
    <x v="1"/>
    <s v="Lot's O' Nuts"/>
    <x v="1"/>
  </r>
  <r>
    <s v="US-2022-146948-CHO-SCR-58000"/>
    <d v="2022-07-16T00:00:00"/>
    <d v="2022-07-30T00:00:00"/>
    <x v="0"/>
    <n v="146948"/>
    <s v="United States"/>
    <x v="98"/>
    <x v="38"/>
    <n v="21215"/>
    <x v="0"/>
    <x v="1"/>
    <s v="CHO-SCR-58000"/>
    <x v="3"/>
    <x v="25"/>
    <n v="1"/>
    <n v="2.5"/>
    <n v="1.1000000000000001"/>
    <n v="14"/>
    <x v="1"/>
    <s v="Lot's O' Nuts"/>
    <x v="1"/>
  </r>
  <r>
    <s v="US-2022-146948-CHO-FUD-51000"/>
    <d v="2022-07-16T00:00:00"/>
    <d v="2022-07-30T00:00:00"/>
    <x v="0"/>
    <n v="146948"/>
    <s v="United States"/>
    <x v="98"/>
    <x v="38"/>
    <n v="21215"/>
    <x v="0"/>
    <x v="1"/>
    <s v="CHO-FUD-51000"/>
    <x v="4"/>
    <x v="6"/>
    <n v="9"/>
    <n v="21.6"/>
    <n v="10.8"/>
    <n v="14"/>
    <x v="1"/>
    <s v="Lot's O' Nuts"/>
    <x v="1"/>
  </r>
  <r>
    <s v="US-2022-138534-CHO-SCR-58000"/>
    <d v="2022-07-17T00:00:00"/>
    <d v="2022-07-29T00:00:00"/>
    <x v="2"/>
    <n v="138534"/>
    <s v="United States"/>
    <x v="332"/>
    <x v="4"/>
    <n v="93309"/>
    <x v="0"/>
    <x v="3"/>
    <s v="CHO-SCR-58000"/>
    <x v="3"/>
    <x v="9"/>
    <n v="2"/>
    <n v="5"/>
    <n v="2.2000000000000002"/>
    <n v="12"/>
    <x v="1"/>
    <s v="Lot's O' Nuts"/>
    <x v="1"/>
  </r>
  <r>
    <s v="US-2022-149629-CHO-MIL-31000"/>
    <d v="2022-07-17T00:00:00"/>
    <d v="2022-07-30T00:00:00"/>
    <x v="2"/>
    <n v="149629"/>
    <s v="United States"/>
    <x v="333"/>
    <x v="17"/>
    <n v="34952"/>
    <x v="0"/>
    <x v="2"/>
    <s v="CHO-MIL-31000"/>
    <x v="0"/>
    <x v="23"/>
    <n v="5"/>
    <n v="10.55"/>
    <n v="5.7"/>
    <n v="13"/>
    <x v="1"/>
    <s v="Wicked Choccy's"/>
    <x v="0"/>
  </r>
  <r>
    <s v="US-2022-121132-CHO-NUT-13000"/>
    <d v="2022-07-17T00:00:00"/>
    <d v="2022-08-03T00:00:00"/>
    <x v="0"/>
    <n v="121132"/>
    <s v="United States"/>
    <x v="0"/>
    <x v="0"/>
    <n v="77041"/>
    <x v="0"/>
    <x v="0"/>
    <s v="CHO-NUT-13000"/>
    <x v="2"/>
    <x v="19"/>
    <n v="4"/>
    <n v="9.9600000000000009"/>
    <n v="4"/>
    <n v="17"/>
    <x v="1"/>
    <s v="Lot's O' Nuts"/>
    <x v="1"/>
  </r>
  <r>
    <s v="US-2022-121132-CHO-TRI-54000"/>
    <d v="2022-07-17T00:00:00"/>
    <d v="2022-08-03T00:00:00"/>
    <x v="0"/>
    <n v="121132"/>
    <s v="United States"/>
    <x v="0"/>
    <x v="0"/>
    <n v="77041"/>
    <x v="0"/>
    <x v="0"/>
    <s v="CHO-TRI-54000"/>
    <x v="1"/>
    <x v="4"/>
    <n v="3"/>
    <n v="7.35"/>
    <n v="3.9"/>
    <n v="17"/>
    <x v="1"/>
    <s v="Wicked Choccy's"/>
    <x v="0"/>
  </r>
  <r>
    <s v="US-2022-159590-CHO-NUT-13000"/>
    <d v="2022-07-18T00:00:00"/>
    <d v="2022-07-31T00:00:00"/>
    <x v="1"/>
    <n v="159590"/>
    <s v="United States"/>
    <x v="26"/>
    <x v="21"/>
    <n v="10009"/>
    <x v="0"/>
    <x v="1"/>
    <s v="CHO-NUT-13000"/>
    <x v="2"/>
    <x v="7"/>
    <n v="2"/>
    <n v="4.9800000000000004"/>
    <n v="2"/>
    <n v="13"/>
    <x v="1"/>
    <s v="Lot's O' Nuts"/>
    <x v="1"/>
  </r>
  <r>
    <s v="US-2022-122973-CHO-SCR-58000"/>
    <d v="2022-07-18T00:00:00"/>
    <d v="2022-07-30T00:00:00"/>
    <x v="2"/>
    <n v="122973"/>
    <s v="United States"/>
    <x v="26"/>
    <x v="21"/>
    <n v="10024"/>
    <x v="0"/>
    <x v="1"/>
    <s v="CHO-SCR-58000"/>
    <x v="3"/>
    <x v="25"/>
    <n v="1"/>
    <n v="2.5"/>
    <n v="1.1000000000000001"/>
    <n v="12"/>
    <x v="1"/>
    <s v="Lot's O' Nuts"/>
    <x v="1"/>
  </r>
  <r>
    <s v="US-2022-122973-CHO-FUD-51000"/>
    <d v="2022-07-18T00:00:00"/>
    <d v="2022-07-30T00:00:00"/>
    <x v="2"/>
    <n v="122973"/>
    <s v="United States"/>
    <x v="26"/>
    <x v="21"/>
    <n v="10024"/>
    <x v="0"/>
    <x v="1"/>
    <s v="CHO-FUD-51000"/>
    <x v="4"/>
    <x v="25"/>
    <n v="1"/>
    <n v="2.4"/>
    <n v="1.2"/>
    <n v="12"/>
    <x v="1"/>
    <s v="Lot's O' Nuts"/>
    <x v="1"/>
  </r>
  <r>
    <s v="US-2022-111206-CHO-FUD-51000"/>
    <d v="2022-07-18T00:00:00"/>
    <d v="2022-08-01T00:00:00"/>
    <x v="0"/>
    <n v="111206"/>
    <s v="United States"/>
    <x v="25"/>
    <x v="4"/>
    <n v="92105"/>
    <x v="0"/>
    <x v="3"/>
    <s v="CHO-FUD-51000"/>
    <x v="4"/>
    <x v="31"/>
    <n v="4"/>
    <n v="9.6"/>
    <n v="4.8"/>
    <n v="14"/>
    <x v="1"/>
    <s v="Lot's O' Nuts"/>
    <x v="1"/>
  </r>
  <r>
    <s v="US-2022-160150-CHO-MIL-31000"/>
    <d v="2022-07-19T00:00:00"/>
    <d v="2022-07-30T00:00:00"/>
    <x v="1"/>
    <n v="160150"/>
    <s v="United States"/>
    <x v="146"/>
    <x v="12"/>
    <n v="85023"/>
    <x v="0"/>
    <x v="3"/>
    <s v="CHO-MIL-31000"/>
    <x v="0"/>
    <x v="11"/>
    <n v="1"/>
    <n v="2.11"/>
    <n v="1.1399999999999999"/>
    <n v="11"/>
    <x v="1"/>
    <s v="Wicked Choccy's"/>
    <x v="0"/>
  </r>
  <r>
    <s v="US-2022-122784-CHO-TRI-54000"/>
    <d v="2022-07-20T00:00:00"/>
    <d v="2022-08-06T00:00:00"/>
    <x v="0"/>
    <n v="122784"/>
    <s v="United States"/>
    <x v="334"/>
    <x v="1"/>
    <n v="60035"/>
    <x v="0"/>
    <x v="0"/>
    <s v="CHO-TRI-54000"/>
    <x v="1"/>
    <x v="20"/>
    <n v="5"/>
    <n v="12.25"/>
    <n v="6.5"/>
    <n v="17"/>
    <x v="1"/>
    <s v="Wicked Choccy's"/>
    <x v="0"/>
  </r>
  <r>
    <s v="US-2022-122784-CHO-MIL-31000"/>
    <d v="2022-07-20T00:00:00"/>
    <d v="2022-08-06T00:00:00"/>
    <x v="0"/>
    <n v="122784"/>
    <s v="United States"/>
    <x v="334"/>
    <x v="1"/>
    <n v="60035"/>
    <x v="0"/>
    <x v="0"/>
    <s v="CHO-MIL-31000"/>
    <x v="0"/>
    <x v="23"/>
    <n v="5"/>
    <n v="10.55"/>
    <n v="5.7"/>
    <n v="17"/>
    <x v="1"/>
    <s v="Wicked Choccy's"/>
    <x v="0"/>
  </r>
  <r>
    <s v="US-2022-160472-CHO-FUD-51000"/>
    <d v="2022-07-20T00:00:00"/>
    <d v="2022-08-04T00:00:00"/>
    <x v="2"/>
    <n v="160472"/>
    <s v="United States"/>
    <x v="335"/>
    <x v="19"/>
    <n v="46614"/>
    <x v="0"/>
    <x v="0"/>
    <s v="CHO-FUD-51000"/>
    <x v="4"/>
    <x v="26"/>
    <n v="7"/>
    <n v="16.8"/>
    <n v="8.4"/>
    <n v="15"/>
    <x v="1"/>
    <s v="Lot's O' Nuts"/>
    <x v="1"/>
  </r>
  <r>
    <s v="US-2022-160472-CHO-NUT-13000"/>
    <d v="2022-07-20T00:00:00"/>
    <d v="2022-08-04T00:00:00"/>
    <x v="2"/>
    <n v="160472"/>
    <s v="United States"/>
    <x v="335"/>
    <x v="19"/>
    <n v="46614"/>
    <x v="0"/>
    <x v="0"/>
    <s v="CHO-NUT-13000"/>
    <x v="2"/>
    <x v="13"/>
    <n v="5"/>
    <n v="12.45"/>
    <n v="5"/>
    <n v="15"/>
    <x v="1"/>
    <s v="Lot's O' Nuts"/>
    <x v="1"/>
  </r>
  <r>
    <s v="US-2022-160472-CHO-TRI-54000"/>
    <d v="2022-07-20T00:00:00"/>
    <d v="2022-08-04T00:00:00"/>
    <x v="2"/>
    <n v="160472"/>
    <s v="United States"/>
    <x v="335"/>
    <x v="19"/>
    <n v="46614"/>
    <x v="0"/>
    <x v="0"/>
    <s v="CHO-TRI-54000"/>
    <x v="1"/>
    <x v="1"/>
    <n v="2"/>
    <n v="4.9000000000000004"/>
    <n v="2.6"/>
    <n v="15"/>
    <x v="1"/>
    <s v="Wicked Choccy's"/>
    <x v="0"/>
  </r>
  <r>
    <s v="US-2022-160472-CHO-MIL-31000"/>
    <d v="2022-07-20T00:00:00"/>
    <d v="2022-08-04T00:00:00"/>
    <x v="2"/>
    <n v="160472"/>
    <s v="United States"/>
    <x v="335"/>
    <x v="19"/>
    <n v="46614"/>
    <x v="0"/>
    <x v="0"/>
    <s v="CHO-MIL-31000"/>
    <x v="0"/>
    <x v="23"/>
    <n v="5"/>
    <n v="10.55"/>
    <n v="5.7"/>
    <n v="15"/>
    <x v="1"/>
    <s v="Wicked Choccy's"/>
    <x v="0"/>
  </r>
  <r>
    <s v="US-2022-124044-CHO-MIL-31000"/>
    <d v="2022-07-23T00:00:00"/>
    <d v="2022-08-05T00:00:00"/>
    <x v="2"/>
    <n v="124044"/>
    <s v="United States"/>
    <x v="105"/>
    <x v="21"/>
    <n v="14609"/>
    <x v="0"/>
    <x v="1"/>
    <s v="CHO-MIL-31000"/>
    <x v="0"/>
    <x v="5"/>
    <n v="3"/>
    <n v="6.33"/>
    <n v="3.42"/>
    <n v="13"/>
    <x v="1"/>
    <s v="Wicked Choccy's"/>
    <x v="0"/>
  </r>
  <r>
    <s v="US-2022-120810-CHO-TRI-54000"/>
    <d v="2022-07-23T00:00:00"/>
    <d v="2022-08-06T00:00:00"/>
    <x v="0"/>
    <n v="120810"/>
    <s v="United States"/>
    <x v="26"/>
    <x v="21"/>
    <n v="10009"/>
    <x v="0"/>
    <x v="1"/>
    <s v="CHO-TRI-54000"/>
    <x v="1"/>
    <x v="4"/>
    <n v="3"/>
    <n v="7.35"/>
    <n v="3.9"/>
    <n v="14"/>
    <x v="1"/>
    <s v="Wicked Choccy's"/>
    <x v="0"/>
  </r>
  <r>
    <s v="US-2022-120810-CHO-SCR-58000"/>
    <d v="2022-07-23T00:00:00"/>
    <d v="2022-08-06T00:00:00"/>
    <x v="0"/>
    <n v="120810"/>
    <s v="United States"/>
    <x v="26"/>
    <x v="21"/>
    <n v="10009"/>
    <x v="0"/>
    <x v="1"/>
    <s v="CHO-SCR-58000"/>
    <x v="3"/>
    <x v="3"/>
    <n v="3"/>
    <n v="7.5"/>
    <n v="3.3"/>
    <n v="14"/>
    <x v="1"/>
    <s v="Lot's O' Nuts"/>
    <x v="1"/>
  </r>
  <r>
    <s v="US-2022-103135-CHO-SCR-58000"/>
    <d v="2022-07-24T00:00:00"/>
    <d v="2022-08-07T00:00:00"/>
    <x v="0"/>
    <n v="103135"/>
    <s v="United States"/>
    <x v="106"/>
    <x v="5"/>
    <n v="40214"/>
    <x v="0"/>
    <x v="2"/>
    <s v="CHO-SCR-58000"/>
    <x v="3"/>
    <x v="3"/>
    <n v="3"/>
    <n v="7.5"/>
    <n v="3.3"/>
    <n v="14"/>
    <x v="1"/>
    <s v="Lot's O' Nuts"/>
    <x v="1"/>
  </r>
  <r>
    <s v="US-2022-103135-CHO-FUD-51000"/>
    <d v="2022-07-24T00:00:00"/>
    <d v="2022-08-07T00:00:00"/>
    <x v="0"/>
    <n v="103135"/>
    <s v="United States"/>
    <x v="106"/>
    <x v="5"/>
    <n v="40214"/>
    <x v="0"/>
    <x v="2"/>
    <s v="CHO-FUD-51000"/>
    <x v="4"/>
    <x v="6"/>
    <n v="9"/>
    <n v="21.6"/>
    <n v="10.8"/>
    <n v="14"/>
    <x v="1"/>
    <s v="Lot's O' Nuts"/>
    <x v="1"/>
  </r>
  <r>
    <s v="US-2022-103135-CHO-NUT-13000"/>
    <d v="2022-07-24T00:00:00"/>
    <d v="2022-08-07T00:00:00"/>
    <x v="0"/>
    <n v="103135"/>
    <s v="United States"/>
    <x v="106"/>
    <x v="5"/>
    <n v="40214"/>
    <x v="0"/>
    <x v="2"/>
    <s v="CHO-NUT-13000"/>
    <x v="2"/>
    <x v="34"/>
    <n v="14"/>
    <n v="34.86"/>
    <n v="14"/>
    <n v="14"/>
    <x v="1"/>
    <s v="Lot's O' Nuts"/>
    <x v="1"/>
  </r>
  <r>
    <s v="US-2022-148635-CHO-SCR-58000"/>
    <d v="2022-07-25T00:00:00"/>
    <d v="2022-08-06T00:00:00"/>
    <x v="2"/>
    <n v="148635"/>
    <s v="United States"/>
    <x v="31"/>
    <x v="23"/>
    <n v="98115"/>
    <x v="0"/>
    <x v="3"/>
    <s v="CHO-SCR-58000"/>
    <x v="3"/>
    <x v="17"/>
    <n v="5"/>
    <n v="12.5"/>
    <n v="5.5"/>
    <n v="12"/>
    <x v="1"/>
    <s v="Lot's O' Nuts"/>
    <x v="1"/>
  </r>
  <r>
    <s v="US-2022-148635-CHO-TRI-54000"/>
    <d v="2022-07-25T00:00:00"/>
    <d v="2022-08-06T00:00:00"/>
    <x v="2"/>
    <n v="148635"/>
    <s v="United States"/>
    <x v="31"/>
    <x v="23"/>
    <n v="98115"/>
    <x v="0"/>
    <x v="3"/>
    <s v="CHO-TRI-54000"/>
    <x v="1"/>
    <x v="1"/>
    <n v="2"/>
    <n v="4.9000000000000004"/>
    <n v="2.6"/>
    <n v="12"/>
    <x v="1"/>
    <s v="Wicked Choccy's"/>
    <x v="0"/>
  </r>
  <r>
    <s v="US-2022-148635-CHO-FUD-51000"/>
    <d v="2022-07-25T00:00:00"/>
    <d v="2022-08-06T00:00:00"/>
    <x v="2"/>
    <n v="148635"/>
    <s v="United States"/>
    <x v="31"/>
    <x v="23"/>
    <n v="98115"/>
    <x v="0"/>
    <x v="3"/>
    <s v="CHO-FUD-51000"/>
    <x v="4"/>
    <x v="9"/>
    <n v="2"/>
    <n v="4.8"/>
    <n v="2.4"/>
    <n v="12"/>
    <x v="1"/>
    <s v="Lot's O' Nuts"/>
    <x v="1"/>
  </r>
  <r>
    <s v="US-2022-148635-CHO-MIL-31000"/>
    <d v="2022-07-25T00:00:00"/>
    <d v="2022-08-06T00:00:00"/>
    <x v="2"/>
    <n v="148635"/>
    <s v="United States"/>
    <x v="31"/>
    <x v="23"/>
    <n v="98115"/>
    <x v="0"/>
    <x v="3"/>
    <s v="CHO-MIL-31000"/>
    <x v="0"/>
    <x v="0"/>
    <n v="2"/>
    <n v="4.22"/>
    <n v="2.2799999999999998"/>
    <n v="12"/>
    <x v="1"/>
    <s v="Wicked Choccy's"/>
    <x v="0"/>
  </r>
  <r>
    <s v="US-2022-150161-CHO-NUT-13000"/>
    <d v="2022-07-25T00:00:00"/>
    <d v="2022-08-08T00:00:00"/>
    <x v="0"/>
    <n v="150161"/>
    <s v="United States"/>
    <x v="2"/>
    <x v="2"/>
    <n v="19143"/>
    <x v="0"/>
    <x v="1"/>
    <s v="CHO-NUT-13000"/>
    <x v="2"/>
    <x v="19"/>
    <n v="4"/>
    <n v="9.9600000000000009"/>
    <n v="4"/>
    <n v="14"/>
    <x v="1"/>
    <s v="Lot's O' Nuts"/>
    <x v="1"/>
  </r>
  <r>
    <s v="US-2022-139248-CHO-FUD-51000"/>
    <d v="2022-07-25T00:00:00"/>
    <d v="2022-08-09T00:00:00"/>
    <x v="0"/>
    <n v="139248"/>
    <s v="United States"/>
    <x v="4"/>
    <x v="4"/>
    <n v="90032"/>
    <x v="0"/>
    <x v="3"/>
    <s v="CHO-FUD-51000"/>
    <x v="4"/>
    <x v="17"/>
    <n v="5"/>
    <n v="12"/>
    <n v="6"/>
    <n v="15"/>
    <x v="1"/>
    <s v="Lot's O' Nuts"/>
    <x v="1"/>
  </r>
  <r>
    <s v="US-2022-154291-CHO-TRI-54000"/>
    <d v="2022-07-25T00:00:00"/>
    <d v="2022-08-08T00:00:00"/>
    <x v="0"/>
    <n v="154291"/>
    <s v="United States"/>
    <x v="217"/>
    <x v="35"/>
    <n v="36116"/>
    <x v="0"/>
    <x v="2"/>
    <s v="CHO-TRI-54000"/>
    <x v="1"/>
    <x v="1"/>
    <n v="2"/>
    <n v="4.9000000000000004"/>
    <n v="2.6"/>
    <n v="14"/>
    <x v="1"/>
    <s v="Wicked Choccy's"/>
    <x v="0"/>
  </r>
  <r>
    <s v="US-2022-154291-CHO-FUD-51000"/>
    <d v="2022-07-25T00:00:00"/>
    <d v="2022-08-08T00:00:00"/>
    <x v="0"/>
    <n v="154291"/>
    <s v="United States"/>
    <x v="217"/>
    <x v="35"/>
    <n v="36116"/>
    <x v="0"/>
    <x v="2"/>
    <s v="CHO-FUD-51000"/>
    <x v="4"/>
    <x v="6"/>
    <n v="9"/>
    <n v="21.6"/>
    <n v="10.8"/>
    <n v="14"/>
    <x v="1"/>
    <s v="Lot's O' Nuts"/>
    <x v="1"/>
  </r>
  <r>
    <s v="US-2022-143700-CHO-TRI-54000"/>
    <d v="2022-07-26T00:00:00"/>
    <d v="2022-08-05T00:00:00"/>
    <x v="3"/>
    <n v="143700"/>
    <s v="United States"/>
    <x v="2"/>
    <x v="2"/>
    <n v="19140"/>
    <x v="0"/>
    <x v="1"/>
    <s v="CHO-TRI-54000"/>
    <x v="1"/>
    <x v="1"/>
    <n v="2"/>
    <n v="4.9000000000000004"/>
    <n v="2.6"/>
    <n v="10"/>
    <x v="1"/>
    <s v="Wicked Choccy's"/>
    <x v="0"/>
  </r>
  <r>
    <s v="US-2022-148180-CHO-FUD-51000"/>
    <d v="2022-07-26T00:00:00"/>
    <d v="2022-08-10T00:00:00"/>
    <x v="0"/>
    <n v="148180"/>
    <s v="United States"/>
    <x v="193"/>
    <x v="4"/>
    <n v="93030"/>
    <x v="0"/>
    <x v="3"/>
    <s v="CHO-FUD-51000"/>
    <x v="4"/>
    <x v="17"/>
    <n v="5"/>
    <n v="12"/>
    <n v="6"/>
    <n v="15"/>
    <x v="1"/>
    <s v="Lot's O' Nuts"/>
    <x v="1"/>
  </r>
  <r>
    <s v="US-2022-148180-CHO-MIL-31000"/>
    <d v="2022-07-26T00:00:00"/>
    <d v="2022-08-10T00:00:00"/>
    <x v="0"/>
    <n v="148180"/>
    <s v="United States"/>
    <x v="193"/>
    <x v="4"/>
    <n v="93030"/>
    <x v="0"/>
    <x v="3"/>
    <s v="CHO-MIL-31000"/>
    <x v="0"/>
    <x v="5"/>
    <n v="3"/>
    <n v="6.33"/>
    <n v="3.42"/>
    <n v="15"/>
    <x v="1"/>
    <s v="Wicked Choccy's"/>
    <x v="0"/>
  </r>
  <r>
    <s v="US-2022-140200-CHO-FUD-51000"/>
    <d v="2022-07-26T00:00:00"/>
    <d v="2022-08-07T00:00:00"/>
    <x v="1"/>
    <n v="140200"/>
    <s v="United States"/>
    <x v="263"/>
    <x v="12"/>
    <n v="85204"/>
    <x v="0"/>
    <x v="3"/>
    <s v="CHO-FUD-51000"/>
    <x v="4"/>
    <x v="3"/>
    <n v="3"/>
    <n v="7.2"/>
    <n v="3.6"/>
    <n v="12"/>
    <x v="1"/>
    <s v="Lot's O' Nuts"/>
    <x v="1"/>
  </r>
  <r>
    <s v="US-2022-127754-CHO-SCR-58000"/>
    <d v="2022-07-26T00:00:00"/>
    <d v="2022-08-10T00:00:00"/>
    <x v="0"/>
    <n v="127754"/>
    <s v="United States"/>
    <x v="89"/>
    <x v="12"/>
    <n v="85301"/>
    <x v="0"/>
    <x v="3"/>
    <s v="CHO-SCR-58000"/>
    <x v="3"/>
    <x v="3"/>
    <n v="3"/>
    <n v="7.5"/>
    <n v="3.3"/>
    <n v="15"/>
    <x v="1"/>
    <s v="Lot's O' Nuts"/>
    <x v="1"/>
  </r>
  <r>
    <s v="US-2022-136735-CHO-FUD-51000"/>
    <d v="2022-07-26T00:00:00"/>
    <d v="2022-08-12T00:00:00"/>
    <x v="0"/>
    <n v="136735"/>
    <s v="United States"/>
    <x v="10"/>
    <x v="4"/>
    <n v="94110"/>
    <x v="0"/>
    <x v="3"/>
    <s v="CHO-FUD-51000"/>
    <x v="4"/>
    <x v="9"/>
    <n v="2"/>
    <n v="4.8"/>
    <n v="2.4"/>
    <n v="17"/>
    <x v="1"/>
    <s v="Lot's O' Nuts"/>
    <x v="1"/>
  </r>
  <r>
    <s v="US-2022-129553-CHO-SCR-58000"/>
    <d v="2022-07-27T00:00:00"/>
    <d v="2022-08-12T00:00:00"/>
    <x v="0"/>
    <n v="129553"/>
    <s v="United States"/>
    <x v="106"/>
    <x v="5"/>
    <n v="40214"/>
    <x v="0"/>
    <x v="2"/>
    <s v="CHO-SCR-58000"/>
    <x v="3"/>
    <x v="3"/>
    <n v="3"/>
    <n v="7.5"/>
    <n v="3.3"/>
    <n v="16"/>
    <x v="1"/>
    <s v="Lot's O' Nuts"/>
    <x v="1"/>
  </r>
  <r>
    <s v="US-2022-132507-CHO-MIL-31000"/>
    <d v="2022-07-30T00:00:00"/>
    <d v="2022-08-13T00:00:00"/>
    <x v="2"/>
    <n v="132507"/>
    <s v="United States"/>
    <x v="0"/>
    <x v="0"/>
    <n v="77041"/>
    <x v="0"/>
    <x v="0"/>
    <s v="CHO-MIL-31000"/>
    <x v="0"/>
    <x v="8"/>
    <n v="4"/>
    <n v="8.44"/>
    <n v="4.5599999999999996"/>
    <n v="14"/>
    <x v="1"/>
    <s v="Wicked Choccy's"/>
    <x v="0"/>
  </r>
  <r>
    <s v="US-2022-164966-CHO-MIL-31000"/>
    <d v="2022-07-30T00:00:00"/>
    <d v="2022-08-11T00:00:00"/>
    <x v="1"/>
    <n v="164966"/>
    <s v="United States"/>
    <x v="63"/>
    <x v="30"/>
    <n v="55044"/>
    <x v="0"/>
    <x v="0"/>
    <s v="CHO-MIL-31000"/>
    <x v="0"/>
    <x v="29"/>
    <n v="6"/>
    <n v="12.66"/>
    <n v="6.84"/>
    <n v="12"/>
    <x v="1"/>
    <s v="Wicked Choccy's"/>
    <x v="0"/>
  </r>
  <r>
    <s v="US-2022-155334-CHO-NUT-13000"/>
    <d v="2022-07-30T00:00:00"/>
    <d v="2022-08-10T00:00:00"/>
    <x v="1"/>
    <n v="155334"/>
    <s v="United States"/>
    <x v="10"/>
    <x v="4"/>
    <n v="94109"/>
    <x v="0"/>
    <x v="3"/>
    <s v="CHO-NUT-13000"/>
    <x v="2"/>
    <x v="2"/>
    <n v="3"/>
    <n v="7.47"/>
    <n v="3"/>
    <n v="11"/>
    <x v="1"/>
    <s v="Lot's O' Nuts"/>
    <x v="1"/>
  </r>
  <r>
    <s v="US-2022-155334-CHO-SCR-58000"/>
    <d v="2022-07-30T00:00:00"/>
    <d v="2022-08-10T00:00:00"/>
    <x v="1"/>
    <n v="155334"/>
    <s v="United States"/>
    <x v="10"/>
    <x v="4"/>
    <n v="94109"/>
    <x v="0"/>
    <x v="3"/>
    <s v="CHO-SCR-58000"/>
    <x v="3"/>
    <x v="3"/>
    <n v="3"/>
    <n v="7.5"/>
    <n v="3.3"/>
    <n v="11"/>
    <x v="1"/>
    <s v="Lot's O' Nuts"/>
    <x v="1"/>
  </r>
  <r>
    <s v="US-2022-164427-CHO-MIL-31000"/>
    <d v="2022-07-31T00:00:00"/>
    <d v="2022-08-16T00:00:00"/>
    <x v="0"/>
    <n v="164427"/>
    <s v="United States"/>
    <x v="336"/>
    <x v="31"/>
    <n v="39401"/>
    <x v="0"/>
    <x v="2"/>
    <s v="CHO-MIL-31000"/>
    <x v="0"/>
    <x v="29"/>
    <n v="6"/>
    <n v="12.66"/>
    <n v="6.84"/>
    <n v="16"/>
    <x v="1"/>
    <s v="Wicked Choccy's"/>
    <x v="0"/>
  </r>
  <r>
    <s v="US-2022-124891-CHO-MIL-31000"/>
    <d v="2022-07-31T00:00:00"/>
    <d v="2022-08-10T00:00:00"/>
    <x v="3"/>
    <n v="124891"/>
    <s v="United States"/>
    <x v="26"/>
    <x v="21"/>
    <n v="10024"/>
    <x v="0"/>
    <x v="1"/>
    <s v="CHO-MIL-31000"/>
    <x v="0"/>
    <x v="38"/>
    <n v="7"/>
    <n v="14.77"/>
    <n v="7.98"/>
    <n v="10"/>
    <x v="1"/>
    <s v="Wicked Choccy's"/>
    <x v="0"/>
  </r>
  <r>
    <s v="US-2022-124891-CHO-FUD-51000"/>
    <d v="2022-07-31T00:00:00"/>
    <d v="2022-08-10T00:00:00"/>
    <x v="3"/>
    <n v="124891"/>
    <s v="United States"/>
    <x v="26"/>
    <x v="21"/>
    <n v="10024"/>
    <x v="0"/>
    <x v="1"/>
    <s v="CHO-FUD-51000"/>
    <x v="4"/>
    <x v="3"/>
    <n v="3"/>
    <n v="7.2"/>
    <n v="3.6"/>
    <n v="10"/>
    <x v="1"/>
    <s v="Lot's O' Nuts"/>
    <x v="1"/>
  </r>
  <r>
    <s v="US-2022-124891-CHO-TRI-54000"/>
    <d v="2022-07-31T00:00:00"/>
    <d v="2022-08-10T00:00:00"/>
    <x v="3"/>
    <n v="124891"/>
    <s v="United States"/>
    <x v="26"/>
    <x v="21"/>
    <n v="10024"/>
    <x v="0"/>
    <x v="1"/>
    <s v="CHO-TRI-54000"/>
    <x v="1"/>
    <x v="10"/>
    <n v="7"/>
    <n v="17.149999999999999"/>
    <n v="9.1"/>
    <n v="10"/>
    <x v="1"/>
    <s v="Wicked Choccy's"/>
    <x v="0"/>
  </r>
  <r>
    <s v="US-2022-111017-CHO-SCR-58000"/>
    <d v="2022-07-31T00:00:00"/>
    <d v="2022-08-16T00:00:00"/>
    <x v="0"/>
    <n v="111017"/>
    <s v="United States"/>
    <x v="250"/>
    <x v="25"/>
    <n v="63116"/>
    <x v="0"/>
    <x v="0"/>
    <s v="CHO-SCR-58000"/>
    <x v="3"/>
    <x v="3"/>
    <n v="3"/>
    <n v="7.5"/>
    <n v="3.3"/>
    <n v="16"/>
    <x v="1"/>
    <s v="Lot's O' Nuts"/>
    <x v="1"/>
  </r>
  <r>
    <s v="US-2022-153388-CHO-MIL-31000"/>
    <d v="2022-08-01T00:00:00"/>
    <d v="2022-08-17T00:00:00"/>
    <x v="0"/>
    <n v="153388"/>
    <s v="United States"/>
    <x v="4"/>
    <x v="4"/>
    <n v="90004"/>
    <x v="0"/>
    <x v="3"/>
    <s v="CHO-MIL-31000"/>
    <x v="0"/>
    <x v="29"/>
    <n v="6"/>
    <n v="12.66"/>
    <n v="6.84"/>
    <n v="16"/>
    <x v="1"/>
    <s v="Wicked Choccy's"/>
    <x v="0"/>
  </r>
  <r>
    <s v="US-2022-122406-CHO-MIL-31000"/>
    <d v="2022-08-02T00:00:00"/>
    <d v="2022-08-15T00:00:00"/>
    <x v="2"/>
    <n v="122406"/>
    <s v="United States"/>
    <x v="277"/>
    <x v="48"/>
    <n v="2908"/>
    <x v="0"/>
    <x v="1"/>
    <s v="CHO-MIL-31000"/>
    <x v="0"/>
    <x v="11"/>
    <n v="1"/>
    <n v="2.11"/>
    <n v="1.1399999999999999"/>
    <n v="13"/>
    <x v="1"/>
    <s v="Wicked Choccy's"/>
    <x v="0"/>
  </r>
  <r>
    <s v="US-2022-122406-CHO-FUD-51000"/>
    <d v="2022-08-02T00:00:00"/>
    <d v="2022-08-15T00:00:00"/>
    <x v="2"/>
    <n v="122406"/>
    <s v="United States"/>
    <x v="277"/>
    <x v="48"/>
    <n v="2908"/>
    <x v="0"/>
    <x v="1"/>
    <s v="CHO-FUD-51000"/>
    <x v="4"/>
    <x v="9"/>
    <n v="2"/>
    <n v="4.8"/>
    <n v="2.4"/>
    <n v="13"/>
    <x v="1"/>
    <s v="Lot's O' Nuts"/>
    <x v="1"/>
  </r>
  <r>
    <s v="US-2022-122406-CHO-NUT-13000"/>
    <d v="2022-08-02T00:00:00"/>
    <d v="2022-08-15T00:00:00"/>
    <x v="2"/>
    <n v="122406"/>
    <s v="United States"/>
    <x v="277"/>
    <x v="48"/>
    <n v="2908"/>
    <x v="0"/>
    <x v="1"/>
    <s v="CHO-NUT-13000"/>
    <x v="2"/>
    <x v="7"/>
    <n v="2"/>
    <n v="4.9800000000000004"/>
    <n v="2"/>
    <n v="13"/>
    <x v="1"/>
    <s v="Lot's O' Nuts"/>
    <x v="1"/>
  </r>
  <r>
    <s v="US-2022-147501-CHO-TRI-54000"/>
    <d v="2022-08-02T00:00:00"/>
    <d v="2022-08-16T00:00:00"/>
    <x v="0"/>
    <n v="147501"/>
    <s v="United States"/>
    <x v="31"/>
    <x v="23"/>
    <n v="98105"/>
    <x v="0"/>
    <x v="3"/>
    <s v="CHO-TRI-54000"/>
    <x v="1"/>
    <x v="1"/>
    <n v="2"/>
    <n v="4.9000000000000004"/>
    <n v="2.6"/>
    <n v="14"/>
    <x v="1"/>
    <s v="Wicked Choccy's"/>
    <x v="0"/>
  </r>
  <r>
    <s v="US-2022-112767-CHO-NUT-13000"/>
    <d v="2022-08-02T00:00:00"/>
    <d v="2022-08-16T00:00:00"/>
    <x v="0"/>
    <n v="112767"/>
    <s v="United States"/>
    <x v="8"/>
    <x v="11"/>
    <n v="97477"/>
    <x v="0"/>
    <x v="3"/>
    <s v="CHO-NUT-13000"/>
    <x v="2"/>
    <x v="19"/>
    <n v="4"/>
    <n v="9.9600000000000009"/>
    <n v="4"/>
    <n v="14"/>
    <x v="1"/>
    <s v="Lot's O' Nuts"/>
    <x v="1"/>
  </r>
  <r>
    <s v="US-2022-112214-CHO-SCR-58000"/>
    <d v="2022-08-05T00:00:00"/>
    <d v="2022-08-21T00:00:00"/>
    <x v="0"/>
    <n v="112214"/>
    <s v="United States"/>
    <x v="39"/>
    <x v="0"/>
    <n v="75220"/>
    <x v="0"/>
    <x v="0"/>
    <s v="CHO-SCR-58000"/>
    <x v="3"/>
    <x v="17"/>
    <n v="5"/>
    <n v="12.5"/>
    <n v="5.5"/>
    <n v="16"/>
    <x v="1"/>
    <s v="Lot's O' Nuts"/>
    <x v="1"/>
  </r>
  <r>
    <s v="US-2022-112214-CHO-NUT-13000"/>
    <d v="2022-08-05T00:00:00"/>
    <d v="2022-08-21T00:00:00"/>
    <x v="0"/>
    <n v="112214"/>
    <s v="United States"/>
    <x v="39"/>
    <x v="0"/>
    <n v="75220"/>
    <x v="0"/>
    <x v="0"/>
    <s v="CHO-NUT-13000"/>
    <x v="2"/>
    <x v="22"/>
    <n v="1"/>
    <n v="2.4900000000000002"/>
    <n v="1"/>
    <n v="16"/>
    <x v="1"/>
    <s v="Lot's O' Nuts"/>
    <x v="1"/>
  </r>
  <r>
    <s v="US-2022-112214-CHO-MIL-31000"/>
    <d v="2022-08-05T00:00:00"/>
    <d v="2022-08-21T00:00:00"/>
    <x v="0"/>
    <n v="112214"/>
    <s v="United States"/>
    <x v="39"/>
    <x v="0"/>
    <n v="75220"/>
    <x v="0"/>
    <x v="0"/>
    <s v="CHO-MIL-31000"/>
    <x v="0"/>
    <x v="38"/>
    <n v="7"/>
    <n v="14.77"/>
    <n v="7.98"/>
    <n v="16"/>
    <x v="1"/>
    <s v="Wicked Choccy's"/>
    <x v="0"/>
  </r>
  <r>
    <s v="US-2022-160794-CHO-MIL-31000"/>
    <d v="2022-08-06T00:00:00"/>
    <d v="2022-08-18T00:00:00"/>
    <x v="1"/>
    <n v="160794"/>
    <s v="United States"/>
    <x v="0"/>
    <x v="0"/>
    <n v="77041"/>
    <x v="0"/>
    <x v="0"/>
    <s v="CHO-MIL-31000"/>
    <x v="0"/>
    <x v="5"/>
    <n v="3"/>
    <n v="6.33"/>
    <n v="3.42"/>
    <n v="12"/>
    <x v="1"/>
    <s v="Wicked Choccy's"/>
    <x v="0"/>
  </r>
  <r>
    <s v="US-2022-135251-CHO-FUD-51000"/>
    <d v="2022-08-06T00:00:00"/>
    <d v="2022-08-20T00:00:00"/>
    <x v="0"/>
    <n v="135251"/>
    <s v="United States"/>
    <x v="0"/>
    <x v="0"/>
    <n v="77095"/>
    <x v="0"/>
    <x v="0"/>
    <s v="CHO-FUD-51000"/>
    <x v="4"/>
    <x v="3"/>
    <n v="3"/>
    <n v="7.2"/>
    <n v="3.6"/>
    <n v="14"/>
    <x v="1"/>
    <s v="Lot's O' Nuts"/>
    <x v="1"/>
  </r>
  <r>
    <s v="US-2022-135251-CHO-TRI-54000"/>
    <d v="2022-08-06T00:00:00"/>
    <d v="2022-08-20T00:00:00"/>
    <x v="0"/>
    <n v="135251"/>
    <s v="United States"/>
    <x v="0"/>
    <x v="0"/>
    <n v="77095"/>
    <x v="0"/>
    <x v="0"/>
    <s v="CHO-TRI-54000"/>
    <x v="1"/>
    <x v="20"/>
    <n v="5"/>
    <n v="12.25"/>
    <n v="6.5"/>
    <n v="14"/>
    <x v="1"/>
    <s v="Wicked Choccy's"/>
    <x v="0"/>
  </r>
  <r>
    <s v="US-2022-135251-CHO-SCR-58000"/>
    <d v="2022-08-06T00:00:00"/>
    <d v="2022-08-20T00:00:00"/>
    <x v="0"/>
    <n v="135251"/>
    <s v="United States"/>
    <x v="0"/>
    <x v="0"/>
    <n v="77095"/>
    <x v="0"/>
    <x v="0"/>
    <s v="CHO-SCR-58000"/>
    <x v="3"/>
    <x v="9"/>
    <n v="2"/>
    <n v="5"/>
    <n v="2.2000000000000002"/>
    <n v="14"/>
    <x v="1"/>
    <s v="Lot's O' Nuts"/>
    <x v="1"/>
  </r>
  <r>
    <s v="US-2022-163237-CHO-TRI-54000"/>
    <d v="2022-08-07T00:00:00"/>
    <d v="2022-08-19T00:00:00"/>
    <x v="2"/>
    <n v="163237"/>
    <s v="United States"/>
    <x v="8"/>
    <x v="6"/>
    <n v="22153"/>
    <x v="0"/>
    <x v="2"/>
    <s v="CHO-TRI-54000"/>
    <x v="1"/>
    <x v="1"/>
    <n v="2"/>
    <n v="4.9000000000000004"/>
    <n v="2.6"/>
    <n v="12"/>
    <x v="1"/>
    <s v="Wicked Choccy's"/>
    <x v="0"/>
  </r>
  <r>
    <s v="US-2022-163237-OTH-GUM-21000"/>
    <d v="2022-08-07T00:00:00"/>
    <d v="2022-08-19T00:00:00"/>
    <x v="2"/>
    <n v="163237"/>
    <s v="United States"/>
    <x v="8"/>
    <x v="6"/>
    <n v="22153"/>
    <x v="1"/>
    <x v="2"/>
    <s v="OTH-GUM-21000"/>
    <x v="5"/>
    <x v="28"/>
    <n v="3"/>
    <n v="1.95"/>
    <n v="1.8"/>
    <n v="12"/>
    <x v="1"/>
    <s v="Secret Factory"/>
    <x v="2"/>
  </r>
  <r>
    <s v="US-2022-138331-CHO-NUT-13000"/>
    <d v="2022-08-07T00:00:00"/>
    <d v="2022-08-22T00:00:00"/>
    <x v="0"/>
    <n v="138331"/>
    <s v="United States"/>
    <x v="2"/>
    <x v="2"/>
    <n v="19120"/>
    <x v="0"/>
    <x v="1"/>
    <s v="CHO-NUT-13000"/>
    <x v="2"/>
    <x v="73"/>
    <n v="10"/>
    <n v="24.9"/>
    <n v="10"/>
    <n v="15"/>
    <x v="1"/>
    <s v="Lot's O' Nuts"/>
    <x v="1"/>
  </r>
  <r>
    <s v="US-2022-124219-CHO-NUT-13000"/>
    <d v="2022-08-07T00:00:00"/>
    <d v="2022-08-18T00:00:00"/>
    <x v="1"/>
    <n v="124219"/>
    <s v="United States"/>
    <x v="337"/>
    <x v="25"/>
    <n v="63122"/>
    <x v="0"/>
    <x v="0"/>
    <s v="CHO-NUT-13000"/>
    <x v="2"/>
    <x v="2"/>
    <n v="3"/>
    <n v="7.47"/>
    <n v="3"/>
    <n v="11"/>
    <x v="1"/>
    <s v="Lot's O' Nuts"/>
    <x v="1"/>
  </r>
  <r>
    <s v="US-2022-124219-CHO-TRI-54000"/>
    <d v="2022-08-07T00:00:00"/>
    <d v="2022-08-18T00:00:00"/>
    <x v="1"/>
    <n v="124219"/>
    <s v="United States"/>
    <x v="337"/>
    <x v="25"/>
    <n v="63122"/>
    <x v="0"/>
    <x v="0"/>
    <s v="CHO-TRI-54000"/>
    <x v="1"/>
    <x v="24"/>
    <n v="4"/>
    <n v="9.8000000000000007"/>
    <n v="5.2"/>
    <n v="11"/>
    <x v="1"/>
    <s v="Wicked Choccy's"/>
    <x v="0"/>
  </r>
  <r>
    <s v="US-2022-117492-CHO-NUT-13000"/>
    <d v="2022-08-07T00:00:00"/>
    <d v="2022-08-19T00:00:00"/>
    <x v="1"/>
    <n v="117492"/>
    <s v="United States"/>
    <x v="98"/>
    <x v="38"/>
    <n v="21215"/>
    <x v="0"/>
    <x v="1"/>
    <s v="CHO-NUT-13000"/>
    <x v="2"/>
    <x v="48"/>
    <n v="9"/>
    <n v="22.41"/>
    <n v="9"/>
    <n v="12"/>
    <x v="1"/>
    <s v="Lot's O' Nuts"/>
    <x v="1"/>
  </r>
  <r>
    <s v="US-2022-163895-CHO-NUT-13000"/>
    <d v="2022-08-07T00:00:00"/>
    <d v="2022-08-21T00:00:00"/>
    <x v="0"/>
    <n v="163895"/>
    <s v="United States"/>
    <x v="338"/>
    <x v="37"/>
    <n v="83704"/>
    <x v="0"/>
    <x v="3"/>
    <s v="CHO-NUT-13000"/>
    <x v="2"/>
    <x v="22"/>
    <n v="1"/>
    <n v="2.4900000000000002"/>
    <n v="1"/>
    <n v="14"/>
    <x v="1"/>
    <s v="Lot's O' Nuts"/>
    <x v="1"/>
  </r>
  <r>
    <s v="US-2022-141936-CHO-MIL-31000"/>
    <d v="2022-08-07T00:00:00"/>
    <d v="2022-08-22T00:00:00"/>
    <x v="0"/>
    <n v="141936"/>
    <s v="United States"/>
    <x v="332"/>
    <x v="4"/>
    <n v="93309"/>
    <x v="0"/>
    <x v="3"/>
    <s v="CHO-MIL-31000"/>
    <x v="0"/>
    <x v="5"/>
    <n v="3"/>
    <n v="6.33"/>
    <n v="3.42"/>
    <n v="15"/>
    <x v="1"/>
    <s v="Wicked Choccy's"/>
    <x v="0"/>
  </r>
  <r>
    <s v="US-2022-129322-CHO-FUD-51000"/>
    <d v="2022-08-08T00:00:00"/>
    <d v="2022-08-20T00:00:00"/>
    <x v="2"/>
    <n v="129322"/>
    <s v="United States"/>
    <x v="111"/>
    <x v="34"/>
    <n v="1841"/>
    <x v="0"/>
    <x v="1"/>
    <s v="CHO-FUD-51000"/>
    <x v="4"/>
    <x v="9"/>
    <n v="2"/>
    <n v="4.8"/>
    <n v="2.4"/>
    <n v="12"/>
    <x v="1"/>
    <s v="Lot's O' Nuts"/>
    <x v="1"/>
  </r>
  <r>
    <s v="US-2022-129322-CHO-SCR-58000"/>
    <d v="2022-08-08T00:00:00"/>
    <d v="2022-08-20T00:00:00"/>
    <x v="2"/>
    <n v="129322"/>
    <s v="United States"/>
    <x v="111"/>
    <x v="34"/>
    <n v="1841"/>
    <x v="0"/>
    <x v="1"/>
    <s v="CHO-SCR-58000"/>
    <x v="3"/>
    <x v="9"/>
    <n v="2"/>
    <n v="5"/>
    <n v="2.2000000000000002"/>
    <n v="12"/>
    <x v="1"/>
    <s v="Lot's O' Nuts"/>
    <x v="1"/>
  </r>
  <r>
    <s v="US-2022-129322-CHO-TRI-54000"/>
    <d v="2022-08-08T00:00:00"/>
    <d v="2022-08-20T00:00:00"/>
    <x v="2"/>
    <n v="129322"/>
    <s v="United States"/>
    <x v="111"/>
    <x v="34"/>
    <n v="1841"/>
    <x v="0"/>
    <x v="1"/>
    <s v="CHO-TRI-54000"/>
    <x v="1"/>
    <x v="10"/>
    <n v="7"/>
    <n v="17.149999999999999"/>
    <n v="9.1"/>
    <n v="12"/>
    <x v="1"/>
    <s v="Wicked Choccy's"/>
    <x v="0"/>
  </r>
  <r>
    <s v="CA-2022-129322-CHO-FUD-51000"/>
    <d v="2022-08-08T00:00:00"/>
    <d v="2022-08-20T00:00:00"/>
    <x v="2"/>
    <n v="129322"/>
    <s v="Canada"/>
    <x v="19"/>
    <x v="16"/>
    <s v="M5H"/>
    <x v="0"/>
    <x v="1"/>
    <s v="CHO-FUD-51000"/>
    <x v="4"/>
    <x v="9"/>
    <n v="2"/>
    <n v="4.8"/>
    <n v="2.4"/>
    <n v="12"/>
    <x v="1"/>
    <s v="Lot's O' Nuts"/>
    <x v="1"/>
  </r>
  <r>
    <s v="CA-2022-129322-CHO-SCR-58000"/>
    <d v="2022-08-08T00:00:00"/>
    <d v="2022-08-20T00:00:00"/>
    <x v="2"/>
    <n v="129322"/>
    <s v="Canada"/>
    <x v="19"/>
    <x v="16"/>
    <s v="M5H"/>
    <x v="0"/>
    <x v="1"/>
    <s v="CHO-SCR-58000"/>
    <x v="3"/>
    <x v="9"/>
    <n v="2"/>
    <n v="5"/>
    <n v="2.2000000000000002"/>
    <n v="12"/>
    <x v="1"/>
    <s v="Lot's O' Nuts"/>
    <x v="1"/>
  </r>
  <r>
    <s v="CA-2022-129322-CHO-TRI-54000"/>
    <d v="2022-08-08T00:00:00"/>
    <d v="2022-08-20T00:00:00"/>
    <x v="2"/>
    <n v="129322"/>
    <s v="Canada"/>
    <x v="19"/>
    <x v="16"/>
    <s v="M5H"/>
    <x v="0"/>
    <x v="1"/>
    <s v="CHO-TRI-54000"/>
    <x v="1"/>
    <x v="28"/>
    <n v="1"/>
    <n v="2.4500000000000002"/>
    <n v="1.3"/>
    <n v="12"/>
    <x v="1"/>
    <s v="Wicked Choccy's"/>
    <x v="0"/>
  </r>
  <r>
    <s v="US-2022-127544-CHO-SCR-58000"/>
    <d v="2022-08-08T00:00:00"/>
    <d v="2022-08-22T00:00:00"/>
    <x v="0"/>
    <n v="127544"/>
    <s v="United States"/>
    <x v="253"/>
    <x v="21"/>
    <n v="13501"/>
    <x v="0"/>
    <x v="1"/>
    <s v="CHO-SCR-58000"/>
    <x v="3"/>
    <x v="25"/>
    <n v="1"/>
    <n v="2.5"/>
    <n v="1.1000000000000001"/>
    <n v="14"/>
    <x v="1"/>
    <s v="Lot's O' Nuts"/>
    <x v="1"/>
  </r>
  <r>
    <s v="US-2022-168564-CHO-SCR-58000"/>
    <d v="2022-08-08T00:00:00"/>
    <d v="2022-08-18T00:00:00"/>
    <x v="3"/>
    <n v="168564"/>
    <s v="United States"/>
    <x v="10"/>
    <x v="4"/>
    <n v="94109"/>
    <x v="0"/>
    <x v="3"/>
    <s v="CHO-SCR-58000"/>
    <x v="3"/>
    <x v="25"/>
    <n v="1"/>
    <n v="2.5"/>
    <n v="1.1000000000000001"/>
    <n v="10"/>
    <x v="1"/>
    <s v="Lot's O' Nuts"/>
    <x v="1"/>
  </r>
  <r>
    <s v="US-2022-168564-CHO-NUT-13000"/>
    <d v="2022-08-08T00:00:00"/>
    <d v="2022-08-18T00:00:00"/>
    <x v="3"/>
    <n v="168564"/>
    <s v="United States"/>
    <x v="10"/>
    <x v="4"/>
    <n v="94109"/>
    <x v="0"/>
    <x v="3"/>
    <s v="CHO-NUT-13000"/>
    <x v="2"/>
    <x v="7"/>
    <n v="2"/>
    <n v="4.9800000000000004"/>
    <n v="2"/>
    <n v="10"/>
    <x v="1"/>
    <s v="Lot's O' Nuts"/>
    <x v="1"/>
  </r>
  <r>
    <s v="US-2022-163055-CHO-TRI-54000"/>
    <d v="2022-08-09T00:00:00"/>
    <d v="2022-08-26T00:00:00"/>
    <x v="0"/>
    <n v="163055"/>
    <s v="United States"/>
    <x v="27"/>
    <x v="15"/>
    <n v="48227"/>
    <x v="0"/>
    <x v="0"/>
    <s v="CHO-TRI-54000"/>
    <x v="1"/>
    <x v="20"/>
    <n v="5"/>
    <n v="12.25"/>
    <n v="6.5"/>
    <n v="17"/>
    <x v="1"/>
    <s v="Wicked Choccy's"/>
    <x v="0"/>
  </r>
  <r>
    <s v="US-2022-103954-CHO-TRI-54000"/>
    <d v="2022-08-09T00:00:00"/>
    <d v="2022-08-23T00:00:00"/>
    <x v="2"/>
    <n v="103954"/>
    <s v="United States"/>
    <x v="115"/>
    <x v="22"/>
    <n v="53209"/>
    <x v="0"/>
    <x v="0"/>
    <s v="CHO-TRI-54000"/>
    <x v="1"/>
    <x v="20"/>
    <n v="5"/>
    <n v="12.25"/>
    <n v="6.5"/>
    <n v="14"/>
    <x v="1"/>
    <s v="Wicked Choccy's"/>
    <x v="0"/>
  </r>
  <r>
    <s v="US-2022-128013-CHO-SCR-58000"/>
    <d v="2022-08-09T00:00:00"/>
    <d v="2022-08-26T00:00:00"/>
    <x v="0"/>
    <n v="128013"/>
    <s v="United States"/>
    <x v="26"/>
    <x v="21"/>
    <n v="10035"/>
    <x v="0"/>
    <x v="1"/>
    <s v="CHO-SCR-58000"/>
    <x v="3"/>
    <x v="3"/>
    <n v="3"/>
    <n v="7.5"/>
    <n v="3.3"/>
    <n v="17"/>
    <x v="1"/>
    <s v="Lot's O' Nuts"/>
    <x v="1"/>
  </r>
  <r>
    <s v="US-2022-128013-CHO-MIL-31000"/>
    <d v="2022-08-09T00:00:00"/>
    <d v="2022-08-26T00:00:00"/>
    <x v="0"/>
    <n v="128013"/>
    <s v="United States"/>
    <x v="26"/>
    <x v="21"/>
    <n v="10035"/>
    <x v="0"/>
    <x v="1"/>
    <s v="CHO-MIL-31000"/>
    <x v="0"/>
    <x v="5"/>
    <n v="3"/>
    <n v="6.33"/>
    <n v="3.42"/>
    <n v="17"/>
    <x v="1"/>
    <s v="Wicked Choccy's"/>
    <x v="0"/>
  </r>
  <r>
    <s v="US-2022-131338-CHO-FUD-51000"/>
    <d v="2022-08-09T00:00:00"/>
    <d v="2022-08-22T00:00:00"/>
    <x v="1"/>
    <n v="131338"/>
    <s v="United States"/>
    <x v="26"/>
    <x v="21"/>
    <n v="10024"/>
    <x v="0"/>
    <x v="1"/>
    <s v="CHO-FUD-51000"/>
    <x v="4"/>
    <x v="9"/>
    <n v="2"/>
    <n v="4.8"/>
    <n v="2.4"/>
    <n v="13"/>
    <x v="1"/>
    <s v="Lot's O' Nuts"/>
    <x v="1"/>
  </r>
  <r>
    <s v="US-2022-131338-CHO-MIL-31000"/>
    <d v="2022-08-09T00:00:00"/>
    <d v="2022-08-22T00:00:00"/>
    <x v="1"/>
    <n v="131338"/>
    <s v="United States"/>
    <x v="26"/>
    <x v="21"/>
    <n v="10024"/>
    <x v="0"/>
    <x v="1"/>
    <s v="CHO-MIL-31000"/>
    <x v="0"/>
    <x v="5"/>
    <n v="3"/>
    <n v="6.33"/>
    <n v="3.42"/>
    <n v="13"/>
    <x v="1"/>
    <s v="Wicked Choccy's"/>
    <x v="0"/>
  </r>
  <r>
    <s v="US-2022-131338-CHO-SCR-58000"/>
    <d v="2022-08-09T00:00:00"/>
    <d v="2022-08-22T00:00:00"/>
    <x v="1"/>
    <n v="131338"/>
    <s v="United States"/>
    <x v="26"/>
    <x v="21"/>
    <n v="10024"/>
    <x v="0"/>
    <x v="1"/>
    <s v="CHO-SCR-58000"/>
    <x v="3"/>
    <x v="6"/>
    <n v="9"/>
    <n v="22.5"/>
    <n v="9.9"/>
    <n v="13"/>
    <x v="1"/>
    <s v="Lot's O' Nuts"/>
    <x v="1"/>
  </r>
  <r>
    <s v="US-2022-131338-CHO-NUT-13000"/>
    <d v="2022-08-09T00:00:00"/>
    <d v="2022-08-22T00:00:00"/>
    <x v="1"/>
    <n v="131338"/>
    <s v="United States"/>
    <x v="26"/>
    <x v="21"/>
    <n v="10024"/>
    <x v="0"/>
    <x v="1"/>
    <s v="CHO-NUT-13000"/>
    <x v="2"/>
    <x v="13"/>
    <n v="5"/>
    <n v="12.45"/>
    <n v="5"/>
    <n v="13"/>
    <x v="1"/>
    <s v="Lot's O' Nuts"/>
    <x v="1"/>
  </r>
  <r>
    <s v="US-2022-155453-CHO-NUT-13000"/>
    <d v="2022-08-09T00:00:00"/>
    <d v="2022-08-24T00:00:00"/>
    <x v="0"/>
    <n v="155453"/>
    <s v="United States"/>
    <x v="60"/>
    <x v="17"/>
    <n v="32216"/>
    <x v="0"/>
    <x v="2"/>
    <s v="CHO-NUT-13000"/>
    <x v="2"/>
    <x v="7"/>
    <n v="2"/>
    <n v="4.9800000000000004"/>
    <n v="2"/>
    <n v="15"/>
    <x v="1"/>
    <s v="Lot's O' Nuts"/>
    <x v="1"/>
  </r>
  <r>
    <s v="US-2022-121699-CHO-NUT-13000"/>
    <d v="2022-08-10T00:00:00"/>
    <d v="2022-08-24T00:00:00"/>
    <x v="0"/>
    <n v="121699"/>
    <s v="United States"/>
    <x v="27"/>
    <x v="15"/>
    <n v="48227"/>
    <x v="0"/>
    <x v="0"/>
    <s v="CHO-NUT-13000"/>
    <x v="2"/>
    <x v="13"/>
    <n v="5"/>
    <n v="12.45"/>
    <n v="5"/>
    <n v="14"/>
    <x v="1"/>
    <s v="Lot's O' Nuts"/>
    <x v="1"/>
  </r>
  <r>
    <s v="US-2022-130022-CHO-MIL-31000"/>
    <d v="2022-08-10T00:00:00"/>
    <d v="2022-08-26T00:00:00"/>
    <x v="0"/>
    <n v="130022"/>
    <s v="United States"/>
    <x v="339"/>
    <x v="30"/>
    <n v="55122"/>
    <x v="0"/>
    <x v="0"/>
    <s v="CHO-MIL-31000"/>
    <x v="0"/>
    <x v="5"/>
    <n v="3"/>
    <n v="6.33"/>
    <n v="3.42"/>
    <n v="16"/>
    <x v="1"/>
    <s v="Wicked Choccy's"/>
    <x v="0"/>
  </r>
  <r>
    <s v="US-2022-130022-CHO-FUD-51000"/>
    <d v="2022-08-10T00:00:00"/>
    <d v="2022-08-26T00:00:00"/>
    <x v="0"/>
    <n v="130022"/>
    <s v="United States"/>
    <x v="339"/>
    <x v="30"/>
    <n v="55122"/>
    <x v="0"/>
    <x v="0"/>
    <s v="CHO-FUD-51000"/>
    <x v="4"/>
    <x v="31"/>
    <n v="4"/>
    <n v="9.6"/>
    <n v="4.8"/>
    <n v="16"/>
    <x v="1"/>
    <s v="Lot's O' Nuts"/>
    <x v="1"/>
  </r>
  <r>
    <s v="US-2022-130022-CHO-TRI-54000"/>
    <d v="2022-08-10T00:00:00"/>
    <d v="2022-08-26T00:00:00"/>
    <x v="0"/>
    <n v="130022"/>
    <s v="United States"/>
    <x v="339"/>
    <x v="30"/>
    <n v="55122"/>
    <x v="0"/>
    <x v="0"/>
    <s v="CHO-TRI-54000"/>
    <x v="1"/>
    <x v="28"/>
    <n v="1"/>
    <n v="2.4500000000000002"/>
    <n v="1.3"/>
    <n v="16"/>
    <x v="1"/>
    <s v="Wicked Choccy's"/>
    <x v="0"/>
  </r>
  <r>
    <s v="US-2022-156496-CHO-SCR-58000"/>
    <d v="2022-08-10T00:00:00"/>
    <d v="2022-08-26T00:00:00"/>
    <x v="0"/>
    <n v="156496"/>
    <s v="United States"/>
    <x v="340"/>
    <x v="11"/>
    <n v="97756"/>
    <x v="0"/>
    <x v="3"/>
    <s v="CHO-SCR-58000"/>
    <x v="3"/>
    <x v="31"/>
    <n v="4"/>
    <n v="10"/>
    <n v="4.4000000000000004"/>
    <n v="16"/>
    <x v="1"/>
    <s v="Lot's O' Nuts"/>
    <x v="1"/>
  </r>
  <r>
    <s v="US-2022-156496-CHO-FUD-51000"/>
    <d v="2022-08-10T00:00:00"/>
    <d v="2022-08-26T00:00:00"/>
    <x v="0"/>
    <n v="156496"/>
    <s v="United States"/>
    <x v="340"/>
    <x v="11"/>
    <n v="97756"/>
    <x v="0"/>
    <x v="3"/>
    <s v="CHO-FUD-51000"/>
    <x v="4"/>
    <x v="31"/>
    <n v="4"/>
    <n v="9.6"/>
    <n v="4.8"/>
    <n v="16"/>
    <x v="1"/>
    <s v="Lot's O' Nuts"/>
    <x v="1"/>
  </r>
  <r>
    <s v="US-2022-119634-CHO-NUT-13000"/>
    <d v="2022-08-11T00:00:00"/>
    <d v="2022-08-26T00:00:00"/>
    <x v="0"/>
    <n v="119634"/>
    <s v="United States"/>
    <x v="62"/>
    <x v="26"/>
    <n v="27604"/>
    <x v="0"/>
    <x v="2"/>
    <s v="CHO-NUT-13000"/>
    <x v="2"/>
    <x v="2"/>
    <n v="3"/>
    <n v="7.47"/>
    <n v="3"/>
    <n v="15"/>
    <x v="1"/>
    <s v="Lot's O' Nuts"/>
    <x v="1"/>
  </r>
  <r>
    <s v="US-2022-156797-CHO-FUD-51000"/>
    <d v="2022-08-11T00:00:00"/>
    <d v="2022-08-25T00:00:00"/>
    <x v="0"/>
    <n v="156797"/>
    <s v="United States"/>
    <x v="26"/>
    <x v="21"/>
    <n v="10035"/>
    <x v="0"/>
    <x v="1"/>
    <s v="CHO-FUD-51000"/>
    <x v="4"/>
    <x v="9"/>
    <n v="2"/>
    <n v="4.8"/>
    <n v="2.4"/>
    <n v="14"/>
    <x v="1"/>
    <s v="Lot's O' Nuts"/>
    <x v="1"/>
  </r>
  <r>
    <s v="US-2022-156797-CHO-SCR-58000"/>
    <d v="2022-08-11T00:00:00"/>
    <d v="2022-08-25T00:00:00"/>
    <x v="0"/>
    <n v="156797"/>
    <s v="United States"/>
    <x v="26"/>
    <x v="21"/>
    <n v="10035"/>
    <x v="0"/>
    <x v="1"/>
    <s v="CHO-SCR-58000"/>
    <x v="3"/>
    <x v="9"/>
    <n v="2"/>
    <n v="5"/>
    <n v="2.2000000000000002"/>
    <n v="14"/>
    <x v="1"/>
    <s v="Lot's O' Nuts"/>
    <x v="1"/>
  </r>
  <r>
    <s v="US-2022-120516-CHO-TRI-54000"/>
    <d v="2022-08-13T00:00:00"/>
    <d v="2022-08-27T00:00:00"/>
    <x v="0"/>
    <n v="120516"/>
    <s v="United States"/>
    <x v="88"/>
    <x v="3"/>
    <n v="30062"/>
    <x v="0"/>
    <x v="2"/>
    <s v="CHO-TRI-54000"/>
    <x v="1"/>
    <x v="4"/>
    <n v="3"/>
    <n v="7.35"/>
    <n v="3.9"/>
    <n v="14"/>
    <x v="1"/>
    <s v="Wicked Choccy's"/>
    <x v="0"/>
  </r>
  <r>
    <s v="US-2022-169656-CHO-TRI-54000"/>
    <d v="2022-08-13T00:00:00"/>
    <d v="2022-08-26T00:00:00"/>
    <x v="1"/>
    <n v="169656"/>
    <s v="United States"/>
    <x v="2"/>
    <x v="2"/>
    <n v="19143"/>
    <x v="0"/>
    <x v="1"/>
    <s v="CHO-TRI-54000"/>
    <x v="1"/>
    <x v="4"/>
    <n v="3"/>
    <n v="7.35"/>
    <n v="3.9"/>
    <n v="13"/>
    <x v="1"/>
    <s v="Wicked Choccy's"/>
    <x v="0"/>
  </r>
  <r>
    <s v="US-2022-133396-CHO-MIL-31000"/>
    <d v="2022-08-13T00:00:00"/>
    <d v="2022-08-25T00:00:00"/>
    <x v="1"/>
    <n v="133396"/>
    <s v="United States"/>
    <x v="71"/>
    <x v="26"/>
    <n v="27405"/>
    <x v="0"/>
    <x v="2"/>
    <s v="CHO-MIL-31000"/>
    <x v="0"/>
    <x v="38"/>
    <n v="7"/>
    <n v="14.77"/>
    <n v="7.98"/>
    <n v="12"/>
    <x v="1"/>
    <s v="Wicked Choccy's"/>
    <x v="0"/>
  </r>
  <r>
    <s v="US-2022-112014-CHO-NUT-13000"/>
    <d v="2022-08-13T00:00:00"/>
    <d v="2022-08-30T00:00:00"/>
    <x v="0"/>
    <n v="112014"/>
    <s v="United States"/>
    <x v="341"/>
    <x v="4"/>
    <n v="92399"/>
    <x v="0"/>
    <x v="3"/>
    <s v="CHO-NUT-13000"/>
    <x v="2"/>
    <x v="13"/>
    <n v="5"/>
    <n v="12.45"/>
    <n v="5"/>
    <n v="17"/>
    <x v="1"/>
    <s v="Lot's O' Nuts"/>
    <x v="1"/>
  </r>
  <r>
    <s v="US-2022-150441-CHO-NUT-13000"/>
    <d v="2022-08-13T00:00:00"/>
    <d v="2022-08-27T00:00:00"/>
    <x v="2"/>
    <n v="150441"/>
    <s v="United States"/>
    <x v="43"/>
    <x v="19"/>
    <n v="47374"/>
    <x v="0"/>
    <x v="0"/>
    <s v="CHO-NUT-13000"/>
    <x v="2"/>
    <x v="19"/>
    <n v="4"/>
    <n v="9.9600000000000009"/>
    <n v="4"/>
    <n v="14"/>
    <x v="1"/>
    <s v="Lot's O' Nuts"/>
    <x v="1"/>
  </r>
  <r>
    <s v="US-2022-148495-CHO-TRI-54000"/>
    <d v="2022-08-13T00:00:00"/>
    <d v="2022-08-23T00:00:00"/>
    <x v="3"/>
    <n v="148495"/>
    <s v="United States"/>
    <x v="75"/>
    <x v="4"/>
    <n v="91767"/>
    <x v="0"/>
    <x v="3"/>
    <s v="CHO-TRI-54000"/>
    <x v="1"/>
    <x v="4"/>
    <n v="3"/>
    <n v="7.35"/>
    <n v="3.9"/>
    <n v="10"/>
    <x v="1"/>
    <s v="Wicked Choccy's"/>
    <x v="0"/>
  </r>
  <r>
    <s v="US-2022-142454-CHO-NUT-13000"/>
    <d v="2022-08-15T00:00:00"/>
    <d v="2022-08-29T00:00:00"/>
    <x v="0"/>
    <n v="142454"/>
    <s v="United States"/>
    <x v="119"/>
    <x v="4"/>
    <n v="94601"/>
    <x v="0"/>
    <x v="3"/>
    <s v="CHO-NUT-13000"/>
    <x v="2"/>
    <x v="47"/>
    <n v="7"/>
    <n v="17.43"/>
    <n v="7"/>
    <n v="14"/>
    <x v="1"/>
    <s v="Lot's O' Nuts"/>
    <x v="1"/>
  </r>
  <r>
    <s v="US-2022-142454-CHO-FUD-51000"/>
    <d v="2022-08-15T00:00:00"/>
    <d v="2022-08-29T00:00:00"/>
    <x v="0"/>
    <n v="142454"/>
    <s v="United States"/>
    <x v="119"/>
    <x v="4"/>
    <n v="94601"/>
    <x v="0"/>
    <x v="3"/>
    <s v="CHO-FUD-51000"/>
    <x v="4"/>
    <x v="3"/>
    <n v="3"/>
    <n v="7.2"/>
    <n v="3.6"/>
    <n v="14"/>
    <x v="1"/>
    <s v="Lot's O' Nuts"/>
    <x v="1"/>
  </r>
  <r>
    <s v="US-2022-162369-CHO-TRI-54000"/>
    <d v="2022-08-15T00:00:00"/>
    <d v="2022-08-29T00:00:00"/>
    <x v="0"/>
    <n v="162369"/>
    <s v="United States"/>
    <x v="4"/>
    <x v="4"/>
    <n v="90045"/>
    <x v="0"/>
    <x v="3"/>
    <s v="CHO-TRI-54000"/>
    <x v="1"/>
    <x v="1"/>
    <n v="2"/>
    <n v="4.9000000000000004"/>
    <n v="2.6"/>
    <n v="14"/>
    <x v="1"/>
    <s v="Wicked Choccy's"/>
    <x v="0"/>
  </r>
  <r>
    <s v="US-2022-128090-CHO-NUT-13000"/>
    <d v="2022-08-16T00:00:00"/>
    <d v="2022-09-01T00:00:00"/>
    <x v="0"/>
    <n v="128090"/>
    <s v="United States"/>
    <x v="146"/>
    <x v="12"/>
    <n v="85023"/>
    <x v="0"/>
    <x v="3"/>
    <s v="CHO-NUT-13000"/>
    <x v="2"/>
    <x v="22"/>
    <n v="1"/>
    <n v="2.4900000000000002"/>
    <n v="1"/>
    <n v="16"/>
    <x v="1"/>
    <s v="Lot's O' Nuts"/>
    <x v="1"/>
  </r>
  <r>
    <s v="US-2022-128090-CHO-MIL-31000"/>
    <d v="2022-08-16T00:00:00"/>
    <d v="2022-09-01T00:00:00"/>
    <x v="0"/>
    <n v="128090"/>
    <s v="United States"/>
    <x v="146"/>
    <x v="12"/>
    <n v="85023"/>
    <x v="0"/>
    <x v="3"/>
    <s v="CHO-MIL-31000"/>
    <x v="0"/>
    <x v="0"/>
    <n v="2"/>
    <n v="4.22"/>
    <n v="2.2799999999999998"/>
    <n v="16"/>
    <x v="1"/>
    <s v="Wicked Choccy's"/>
    <x v="0"/>
  </r>
  <r>
    <s v="US-2022-128090-CHO-TRI-54000"/>
    <d v="2022-08-16T00:00:00"/>
    <d v="2022-09-01T00:00:00"/>
    <x v="0"/>
    <n v="128090"/>
    <s v="United States"/>
    <x v="146"/>
    <x v="12"/>
    <n v="85023"/>
    <x v="0"/>
    <x v="3"/>
    <s v="CHO-TRI-54000"/>
    <x v="1"/>
    <x v="50"/>
    <n v="8"/>
    <n v="19.600000000000001"/>
    <n v="10.4"/>
    <n v="16"/>
    <x v="1"/>
    <s v="Wicked Choccy's"/>
    <x v="0"/>
  </r>
  <r>
    <s v="US-2022-164238-CHO-TRI-54000"/>
    <d v="2022-08-16T00:00:00"/>
    <d v="2022-08-30T00:00:00"/>
    <x v="0"/>
    <n v="164238"/>
    <s v="United States"/>
    <x v="2"/>
    <x v="2"/>
    <n v="19120"/>
    <x v="0"/>
    <x v="1"/>
    <s v="CHO-TRI-54000"/>
    <x v="1"/>
    <x v="4"/>
    <n v="3"/>
    <n v="7.35"/>
    <n v="3.9"/>
    <n v="14"/>
    <x v="1"/>
    <s v="Wicked Choccy's"/>
    <x v="0"/>
  </r>
  <r>
    <s v="US-2022-126753-CHO-MIL-31000"/>
    <d v="2022-08-16T00:00:00"/>
    <d v="2022-08-30T00:00:00"/>
    <x v="0"/>
    <n v="126753"/>
    <s v="United States"/>
    <x v="2"/>
    <x v="2"/>
    <n v="19134"/>
    <x v="0"/>
    <x v="1"/>
    <s v="CHO-MIL-31000"/>
    <x v="0"/>
    <x v="5"/>
    <n v="3"/>
    <n v="6.33"/>
    <n v="3.42"/>
    <n v="14"/>
    <x v="1"/>
    <s v="Wicked Choccy's"/>
    <x v="0"/>
  </r>
  <r>
    <s v="US-2022-126753-CHO-TRI-54000"/>
    <d v="2022-08-16T00:00:00"/>
    <d v="2022-08-30T00:00:00"/>
    <x v="0"/>
    <n v="126753"/>
    <s v="United States"/>
    <x v="2"/>
    <x v="2"/>
    <n v="19134"/>
    <x v="0"/>
    <x v="1"/>
    <s v="CHO-TRI-54000"/>
    <x v="1"/>
    <x v="4"/>
    <n v="3"/>
    <n v="7.35"/>
    <n v="3.9"/>
    <n v="14"/>
    <x v="1"/>
    <s v="Wicked Choccy's"/>
    <x v="0"/>
  </r>
  <r>
    <s v="US-2022-126753-CHO-FUD-51000"/>
    <d v="2022-08-16T00:00:00"/>
    <d v="2022-08-30T00:00:00"/>
    <x v="0"/>
    <n v="126753"/>
    <s v="United States"/>
    <x v="2"/>
    <x v="2"/>
    <n v="19134"/>
    <x v="0"/>
    <x v="1"/>
    <s v="CHO-FUD-51000"/>
    <x v="4"/>
    <x v="9"/>
    <n v="2"/>
    <n v="4.8"/>
    <n v="2.4"/>
    <n v="14"/>
    <x v="1"/>
    <s v="Lot's O' Nuts"/>
    <x v="1"/>
  </r>
  <r>
    <s v="US-2022-126753-CHO-NUT-13000"/>
    <d v="2022-08-16T00:00:00"/>
    <d v="2022-08-30T00:00:00"/>
    <x v="0"/>
    <n v="126753"/>
    <s v="United States"/>
    <x v="2"/>
    <x v="2"/>
    <n v="19134"/>
    <x v="0"/>
    <x v="1"/>
    <s v="CHO-NUT-13000"/>
    <x v="2"/>
    <x v="7"/>
    <n v="2"/>
    <n v="4.9800000000000004"/>
    <n v="2"/>
    <n v="14"/>
    <x v="1"/>
    <s v="Lot's O' Nuts"/>
    <x v="1"/>
  </r>
  <r>
    <s v="US-2022-126753-CHO-SCR-58000"/>
    <d v="2022-08-16T00:00:00"/>
    <d v="2022-08-30T00:00:00"/>
    <x v="0"/>
    <n v="126753"/>
    <s v="United States"/>
    <x v="2"/>
    <x v="2"/>
    <n v="19134"/>
    <x v="0"/>
    <x v="1"/>
    <s v="CHO-SCR-58000"/>
    <x v="3"/>
    <x v="3"/>
    <n v="3"/>
    <n v="7.5"/>
    <n v="3.3"/>
    <n v="14"/>
    <x v="1"/>
    <s v="Lot's O' Nuts"/>
    <x v="1"/>
  </r>
  <r>
    <s v="US-2022-111297-CHO-SCR-58000"/>
    <d v="2022-08-17T00:00:00"/>
    <d v="2022-08-31T00:00:00"/>
    <x v="0"/>
    <n v="111297"/>
    <s v="United States"/>
    <x v="342"/>
    <x v="34"/>
    <n v="2740"/>
    <x v="0"/>
    <x v="1"/>
    <s v="CHO-SCR-58000"/>
    <x v="3"/>
    <x v="6"/>
    <n v="9"/>
    <n v="22.5"/>
    <n v="9.9"/>
    <n v="14"/>
    <x v="1"/>
    <s v="Lot's O' Nuts"/>
    <x v="1"/>
  </r>
  <r>
    <s v="US-2022-119627-CHO-TRI-54000"/>
    <d v="2022-08-17T00:00:00"/>
    <d v="2022-09-02T00:00:00"/>
    <x v="0"/>
    <n v="119627"/>
    <s v="United States"/>
    <x v="133"/>
    <x v="12"/>
    <n v="85345"/>
    <x v="0"/>
    <x v="3"/>
    <s v="CHO-TRI-54000"/>
    <x v="1"/>
    <x v="4"/>
    <n v="3"/>
    <n v="7.35"/>
    <n v="3.9"/>
    <n v="16"/>
    <x v="1"/>
    <s v="Wicked Choccy's"/>
    <x v="0"/>
  </r>
  <r>
    <s v="US-2022-119627-CHO-MIL-31000"/>
    <d v="2022-08-17T00:00:00"/>
    <d v="2022-09-02T00:00:00"/>
    <x v="0"/>
    <n v="119627"/>
    <s v="United States"/>
    <x v="133"/>
    <x v="12"/>
    <n v="85345"/>
    <x v="0"/>
    <x v="3"/>
    <s v="CHO-MIL-31000"/>
    <x v="0"/>
    <x v="38"/>
    <n v="7"/>
    <n v="14.77"/>
    <n v="7.98"/>
    <n v="16"/>
    <x v="1"/>
    <s v="Wicked Choccy's"/>
    <x v="0"/>
  </r>
  <r>
    <s v="US-2022-119627-CHO-SCR-58000"/>
    <d v="2022-08-17T00:00:00"/>
    <d v="2022-09-02T00:00:00"/>
    <x v="0"/>
    <n v="119627"/>
    <s v="United States"/>
    <x v="133"/>
    <x v="12"/>
    <n v="85345"/>
    <x v="0"/>
    <x v="3"/>
    <s v="CHO-SCR-58000"/>
    <x v="3"/>
    <x v="31"/>
    <n v="4"/>
    <n v="10"/>
    <n v="4.4000000000000004"/>
    <n v="16"/>
    <x v="1"/>
    <s v="Lot's O' Nuts"/>
    <x v="1"/>
  </r>
  <r>
    <s v="US-2022-119627-CHO-NUT-13000"/>
    <d v="2022-08-17T00:00:00"/>
    <d v="2022-09-02T00:00:00"/>
    <x v="0"/>
    <n v="119627"/>
    <s v="United States"/>
    <x v="133"/>
    <x v="12"/>
    <n v="85345"/>
    <x v="0"/>
    <x v="3"/>
    <s v="CHO-NUT-13000"/>
    <x v="2"/>
    <x v="7"/>
    <n v="2"/>
    <n v="4.9800000000000004"/>
    <n v="2"/>
    <n v="16"/>
    <x v="1"/>
    <s v="Lot's O' Nuts"/>
    <x v="1"/>
  </r>
  <r>
    <s v="US-2022-130456-OTH-LIC-15000"/>
    <d v="2022-08-21T00:00:00"/>
    <d v="2022-09-05T00:00:00"/>
    <x v="0"/>
    <n v="130456"/>
    <s v="United States"/>
    <x v="10"/>
    <x v="4"/>
    <n v="94122"/>
    <x v="1"/>
    <x v="3"/>
    <s v="OTH-LIC-15000"/>
    <x v="7"/>
    <x v="61"/>
    <n v="6"/>
    <n v="60"/>
    <n v="60"/>
    <n v="15"/>
    <x v="1"/>
    <s v="Secret Factory"/>
    <x v="2"/>
  </r>
  <r>
    <s v="US-2022-130456-CHO-TRI-54000"/>
    <d v="2022-08-21T00:00:00"/>
    <d v="2022-09-05T00:00:00"/>
    <x v="0"/>
    <n v="130456"/>
    <s v="United States"/>
    <x v="10"/>
    <x v="4"/>
    <n v="94122"/>
    <x v="0"/>
    <x v="3"/>
    <s v="CHO-TRI-54000"/>
    <x v="1"/>
    <x v="28"/>
    <n v="1"/>
    <n v="2.4500000000000002"/>
    <n v="1.3"/>
    <n v="15"/>
    <x v="1"/>
    <s v="Wicked Choccy's"/>
    <x v="0"/>
  </r>
  <r>
    <s v="US-2022-122168-CHO-FUD-51000"/>
    <d v="2022-08-21T00:00:00"/>
    <d v="2022-09-05T00:00:00"/>
    <x v="0"/>
    <n v="122168"/>
    <s v="United States"/>
    <x v="266"/>
    <x v="5"/>
    <n v="41042"/>
    <x v="0"/>
    <x v="2"/>
    <s v="CHO-FUD-51000"/>
    <x v="4"/>
    <x v="64"/>
    <n v="12"/>
    <n v="28.8"/>
    <n v="14.4"/>
    <n v="15"/>
    <x v="1"/>
    <s v="Lot's O' Nuts"/>
    <x v="1"/>
  </r>
  <r>
    <s v="US-2022-122168-CHO-NUT-13000"/>
    <d v="2022-08-21T00:00:00"/>
    <d v="2022-09-05T00:00:00"/>
    <x v="0"/>
    <n v="122168"/>
    <s v="United States"/>
    <x v="266"/>
    <x v="5"/>
    <n v="41042"/>
    <x v="0"/>
    <x v="2"/>
    <s v="CHO-NUT-13000"/>
    <x v="2"/>
    <x v="2"/>
    <n v="3"/>
    <n v="7.47"/>
    <n v="3"/>
    <n v="15"/>
    <x v="1"/>
    <s v="Lot's O' Nuts"/>
    <x v="1"/>
  </r>
  <r>
    <s v="US-2022-154823-CHO-FUD-51000"/>
    <d v="2022-08-21T00:00:00"/>
    <d v="2022-09-04T00:00:00"/>
    <x v="0"/>
    <n v="154823"/>
    <s v="United States"/>
    <x v="8"/>
    <x v="9"/>
    <n v="45503"/>
    <x v="0"/>
    <x v="1"/>
    <s v="CHO-FUD-51000"/>
    <x v="4"/>
    <x v="3"/>
    <n v="3"/>
    <n v="7.2"/>
    <n v="3.6"/>
    <n v="14"/>
    <x v="1"/>
    <s v="Lot's O' Nuts"/>
    <x v="1"/>
  </r>
  <r>
    <s v="US-2022-154823-CHO-SCR-58000"/>
    <d v="2022-08-21T00:00:00"/>
    <d v="2022-09-04T00:00:00"/>
    <x v="0"/>
    <n v="154823"/>
    <s v="United States"/>
    <x v="8"/>
    <x v="9"/>
    <n v="45503"/>
    <x v="0"/>
    <x v="1"/>
    <s v="CHO-SCR-58000"/>
    <x v="3"/>
    <x v="25"/>
    <n v="1"/>
    <n v="2.5"/>
    <n v="1.1000000000000001"/>
    <n v="14"/>
    <x v="1"/>
    <s v="Lot's O' Nuts"/>
    <x v="1"/>
  </r>
  <r>
    <s v="US-2022-154823-CHO-MIL-31000"/>
    <d v="2022-08-21T00:00:00"/>
    <d v="2022-09-04T00:00:00"/>
    <x v="0"/>
    <n v="154823"/>
    <s v="United States"/>
    <x v="8"/>
    <x v="9"/>
    <n v="45503"/>
    <x v="0"/>
    <x v="1"/>
    <s v="CHO-MIL-31000"/>
    <x v="0"/>
    <x v="0"/>
    <n v="2"/>
    <n v="4.22"/>
    <n v="2.2799999999999998"/>
    <n v="14"/>
    <x v="1"/>
    <s v="Wicked Choccy's"/>
    <x v="0"/>
  </r>
  <r>
    <s v="US-2022-144267-CHO-SCR-58000"/>
    <d v="2022-08-21T00:00:00"/>
    <d v="2022-09-02T00:00:00"/>
    <x v="1"/>
    <n v="144267"/>
    <s v="United States"/>
    <x v="10"/>
    <x v="4"/>
    <n v="94110"/>
    <x v="0"/>
    <x v="3"/>
    <s v="CHO-SCR-58000"/>
    <x v="3"/>
    <x v="3"/>
    <n v="3"/>
    <n v="7.5"/>
    <n v="3.3"/>
    <n v="12"/>
    <x v="1"/>
    <s v="Lot's O' Nuts"/>
    <x v="1"/>
  </r>
  <r>
    <s v="US-2022-144267-CHO-MIL-31000"/>
    <d v="2022-08-21T00:00:00"/>
    <d v="2022-09-02T00:00:00"/>
    <x v="1"/>
    <n v="144267"/>
    <s v="United States"/>
    <x v="10"/>
    <x v="4"/>
    <n v="94110"/>
    <x v="0"/>
    <x v="3"/>
    <s v="CHO-MIL-31000"/>
    <x v="0"/>
    <x v="5"/>
    <n v="3"/>
    <n v="6.33"/>
    <n v="3.42"/>
    <n v="12"/>
    <x v="1"/>
    <s v="Wicked Choccy's"/>
    <x v="0"/>
  </r>
  <r>
    <s v="US-2022-144267-CHO-FUD-51000"/>
    <d v="2022-08-21T00:00:00"/>
    <d v="2022-09-02T00:00:00"/>
    <x v="1"/>
    <n v="144267"/>
    <s v="United States"/>
    <x v="10"/>
    <x v="4"/>
    <n v="94110"/>
    <x v="0"/>
    <x v="3"/>
    <s v="CHO-FUD-51000"/>
    <x v="4"/>
    <x v="31"/>
    <n v="4"/>
    <n v="9.6"/>
    <n v="4.8"/>
    <n v="12"/>
    <x v="1"/>
    <s v="Lot's O' Nuts"/>
    <x v="1"/>
  </r>
  <r>
    <s v="US-2022-130512-CHO-TRI-54000"/>
    <d v="2022-08-21T00:00:00"/>
    <d v="2022-09-04T00:00:00"/>
    <x v="0"/>
    <n v="130512"/>
    <s v="United States"/>
    <x v="343"/>
    <x v="2"/>
    <n v="18103"/>
    <x v="0"/>
    <x v="1"/>
    <s v="CHO-TRI-54000"/>
    <x v="1"/>
    <x v="1"/>
    <n v="2"/>
    <n v="4.9000000000000004"/>
    <n v="2.6"/>
    <n v="14"/>
    <x v="1"/>
    <s v="Wicked Choccy's"/>
    <x v="0"/>
  </r>
  <r>
    <s v="US-2022-130512-CHO-SCR-58000"/>
    <d v="2022-08-21T00:00:00"/>
    <d v="2022-09-04T00:00:00"/>
    <x v="0"/>
    <n v="130512"/>
    <s v="United States"/>
    <x v="343"/>
    <x v="2"/>
    <n v="18103"/>
    <x v="0"/>
    <x v="1"/>
    <s v="CHO-SCR-58000"/>
    <x v="3"/>
    <x v="9"/>
    <n v="2"/>
    <n v="5"/>
    <n v="2.2000000000000002"/>
    <n v="14"/>
    <x v="1"/>
    <s v="Lot's O' Nuts"/>
    <x v="1"/>
  </r>
  <r>
    <s v="US-2022-130512-CHO-FUD-51000"/>
    <d v="2022-08-21T00:00:00"/>
    <d v="2022-09-04T00:00:00"/>
    <x v="0"/>
    <n v="130512"/>
    <s v="United States"/>
    <x v="343"/>
    <x v="2"/>
    <n v="18103"/>
    <x v="0"/>
    <x v="1"/>
    <s v="CHO-FUD-51000"/>
    <x v="4"/>
    <x v="9"/>
    <n v="2"/>
    <n v="4.8"/>
    <n v="2.4"/>
    <n v="14"/>
    <x v="1"/>
    <s v="Lot's O' Nuts"/>
    <x v="1"/>
  </r>
  <r>
    <s v="US-2022-132080-CHO-NUT-13000"/>
    <d v="2022-08-22T00:00:00"/>
    <d v="2022-09-04T00:00:00"/>
    <x v="1"/>
    <n v="132080"/>
    <s v="United States"/>
    <x v="26"/>
    <x v="21"/>
    <n v="10035"/>
    <x v="0"/>
    <x v="1"/>
    <s v="CHO-NUT-13000"/>
    <x v="2"/>
    <x v="15"/>
    <n v="6"/>
    <n v="14.94"/>
    <n v="6"/>
    <n v="13"/>
    <x v="1"/>
    <s v="Lot's O' Nuts"/>
    <x v="1"/>
  </r>
  <r>
    <s v="US-2022-129854-CHO-SCR-58000"/>
    <d v="2022-08-22T00:00:00"/>
    <d v="2022-09-05T00:00:00"/>
    <x v="0"/>
    <n v="129854"/>
    <s v="United States"/>
    <x v="26"/>
    <x v="21"/>
    <n v="10009"/>
    <x v="0"/>
    <x v="1"/>
    <s v="CHO-SCR-58000"/>
    <x v="3"/>
    <x v="31"/>
    <n v="4"/>
    <n v="10"/>
    <n v="4.4000000000000004"/>
    <n v="14"/>
    <x v="1"/>
    <s v="Lot's O' Nuts"/>
    <x v="1"/>
  </r>
  <r>
    <s v="US-2022-165624-CHO-NUT-13000"/>
    <d v="2022-08-23T00:00:00"/>
    <d v="2022-09-07T00:00:00"/>
    <x v="0"/>
    <n v="165624"/>
    <s v="United States"/>
    <x v="163"/>
    <x v="3"/>
    <n v="30318"/>
    <x v="0"/>
    <x v="2"/>
    <s v="CHO-NUT-13000"/>
    <x v="2"/>
    <x v="2"/>
    <n v="3"/>
    <n v="7.47"/>
    <n v="3"/>
    <n v="15"/>
    <x v="1"/>
    <s v="Lot's O' Nuts"/>
    <x v="1"/>
  </r>
  <r>
    <s v="US-2022-165624-CHO-MIL-31000"/>
    <d v="2022-08-23T00:00:00"/>
    <d v="2022-09-07T00:00:00"/>
    <x v="0"/>
    <n v="165624"/>
    <s v="United States"/>
    <x v="163"/>
    <x v="3"/>
    <n v="30318"/>
    <x v="0"/>
    <x v="2"/>
    <s v="CHO-MIL-31000"/>
    <x v="0"/>
    <x v="5"/>
    <n v="3"/>
    <n v="6.33"/>
    <n v="3.42"/>
    <n v="15"/>
    <x v="1"/>
    <s v="Wicked Choccy's"/>
    <x v="0"/>
  </r>
  <r>
    <s v="US-2022-165624-CHO-TRI-54000"/>
    <d v="2022-08-23T00:00:00"/>
    <d v="2022-09-07T00:00:00"/>
    <x v="0"/>
    <n v="165624"/>
    <s v="United States"/>
    <x v="163"/>
    <x v="3"/>
    <n v="30318"/>
    <x v="0"/>
    <x v="2"/>
    <s v="CHO-TRI-54000"/>
    <x v="1"/>
    <x v="20"/>
    <n v="5"/>
    <n v="12.25"/>
    <n v="6.5"/>
    <n v="15"/>
    <x v="1"/>
    <s v="Wicked Choccy's"/>
    <x v="0"/>
  </r>
  <r>
    <s v="US-2022-165624-CHO-FUD-51000"/>
    <d v="2022-08-23T00:00:00"/>
    <d v="2022-09-07T00:00:00"/>
    <x v="0"/>
    <n v="165624"/>
    <s v="United States"/>
    <x v="163"/>
    <x v="3"/>
    <n v="30318"/>
    <x v="0"/>
    <x v="2"/>
    <s v="CHO-FUD-51000"/>
    <x v="4"/>
    <x v="9"/>
    <n v="2"/>
    <n v="4.8"/>
    <n v="2.4"/>
    <n v="15"/>
    <x v="1"/>
    <s v="Lot's O' Nuts"/>
    <x v="1"/>
  </r>
  <r>
    <s v="US-2022-165624-CHO-SCR-58000"/>
    <d v="2022-08-23T00:00:00"/>
    <d v="2022-09-07T00:00:00"/>
    <x v="0"/>
    <n v="165624"/>
    <s v="United States"/>
    <x v="163"/>
    <x v="3"/>
    <n v="30318"/>
    <x v="0"/>
    <x v="2"/>
    <s v="CHO-SCR-58000"/>
    <x v="3"/>
    <x v="17"/>
    <n v="5"/>
    <n v="12.5"/>
    <n v="5.5"/>
    <n v="15"/>
    <x v="1"/>
    <s v="Lot's O' Nuts"/>
    <x v="1"/>
  </r>
  <r>
    <s v="US-2022-114468-CHO-MIL-31000"/>
    <d v="2022-08-23T00:00:00"/>
    <d v="2022-09-02T00:00:00"/>
    <x v="3"/>
    <n v="114468"/>
    <s v="United States"/>
    <x v="247"/>
    <x v="1"/>
    <n v="60440"/>
    <x v="0"/>
    <x v="0"/>
    <s v="CHO-MIL-31000"/>
    <x v="0"/>
    <x v="0"/>
    <n v="2"/>
    <n v="4.22"/>
    <n v="2.2799999999999998"/>
    <n v="10"/>
    <x v="1"/>
    <s v="Wicked Choccy's"/>
    <x v="0"/>
  </r>
  <r>
    <s v="US-2022-114468-CHO-TRI-54000"/>
    <d v="2022-08-23T00:00:00"/>
    <d v="2022-09-02T00:00:00"/>
    <x v="3"/>
    <n v="114468"/>
    <s v="United States"/>
    <x v="247"/>
    <x v="1"/>
    <n v="60440"/>
    <x v="0"/>
    <x v="0"/>
    <s v="CHO-TRI-54000"/>
    <x v="1"/>
    <x v="50"/>
    <n v="8"/>
    <n v="19.600000000000001"/>
    <n v="10.4"/>
    <n v="10"/>
    <x v="1"/>
    <s v="Wicked Choccy's"/>
    <x v="0"/>
  </r>
  <r>
    <s v="US-2022-146563-CHO-SCR-58000"/>
    <d v="2022-08-24T00:00:00"/>
    <d v="2022-09-07T00:00:00"/>
    <x v="0"/>
    <n v="146563"/>
    <s v="United States"/>
    <x v="41"/>
    <x v="0"/>
    <n v="76017"/>
    <x v="0"/>
    <x v="0"/>
    <s v="CHO-SCR-58000"/>
    <x v="3"/>
    <x v="17"/>
    <n v="5"/>
    <n v="12.5"/>
    <n v="5.5"/>
    <n v="14"/>
    <x v="1"/>
    <s v="Lot's O' Nuts"/>
    <x v="1"/>
  </r>
  <r>
    <s v="US-2022-146563-CHO-FUD-51000"/>
    <d v="2022-08-24T00:00:00"/>
    <d v="2022-09-07T00:00:00"/>
    <x v="0"/>
    <n v="146563"/>
    <s v="United States"/>
    <x v="41"/>
    <x v="0"/>
    <n v="76017"/>
    <x v="0"/>
    <x v="0"/>
    <s v="CHO-FUD-51000"/>
    <x v="4"/>
    <x v="3"/>
    <n v="3"/>
    <n v="7.2"/>
    <n v="3.6"/>
    <n v="14"/>
    <x v="1"/>
    <s v="Lot's O' Nuts"/>
    <x v="1"/>
  </r>
  <r>
    <s v="US-2022-146563-CHO-TRI-54000"/>
    <d v="2022-08-24T00:00:00"/>
    <d v="2022-09-07T00:00:00"/>
    <x v="0"/>
    <n v="146563"/>
    <s v="United States"/>
    <x v="41"/>
    <x v="0"/>
    <n v="76017"/>
    <x v="0"/>
    <x v="0"/>
    <s v="CHO-TRI-54000"/>
    <x v="1"/>
    <x v="69"/>
    <n v="14"/>
    <n v="34.299999999999997"/>
    <n v="18.2"/>
    <n v="14"/>
    <x v="1"/>
    <s v="Wicked Choccy's"/>
    <x v="0"/>
  </r>
  <r>
    <s v="US-2022-169299-CHO-FUD-51000"/>
    <d v="2022-08-24T00:00:00"/>
    <d v="2022-09-05T00:00:00"/>
    <x v="1"/>
    <n v="169299"/>
    <s v="United States"/>
    <x v="229"/>
    <x v="11"/>
    <n v="97206"/>
    <x v="0"/>
    <x v="3"/>
    <s v="CHO-FUD-51000"/>
    <x v="4"/>
    <x v="3"/>
    <n v="3"/>
    <n v="7.2"/>
    <n v="3.6"/>
    <n v="12"/>
    <x v="1"/>
    <s v="Lot's O' Nuts"/>
    <x v="1"/>
  </r>
  <r>
    <s v="US-2022-139584-CHO-SCR-58000"/>
    <d v="2022-08-24T00:00:00"/>
    <d v="2022-09-07T00:00:00"/>
    <x v="0"/>
    <n v="139584"/>
    <s v="United States"/>
    <x v="26"/>
    <x v="21"/>
    <n v="10009"/>
    <x v="0"/>
    <x v="1"/>
    <s v="CHO-SCR-58000"/>
    <x v="3"/>
    <x v="9"/>
    <n v="2"/>
    <n v="5"/>
    <n v="2.2000000000000002"/>
    <n v="14"/>
    <x v="1"/>
    <s v="Lot's O' Nuts"/>
    <x v="1"/>
  </r>
  <r>
    <s v="US-2022-139584-CHO-TRI-54000"/>
    <d v="2022-08-24T00:00:00"/>
    <d v="2022-09-07T00:00:00"/>
    <x v="0"/>
    <n v="139584"/>
    <s v="United States"/>
    <x v="26"/>
    <x v="21"/>
    <n v="10009"/>
    <x v="0"/>
    <x v="1"/>
    <s v="CHO-TRI-54000"/>
    <x v="1"/>
    <x v="1"/>
    <n v="2"/>
    <n v="4.9000000000000004"/>
    <n v="2.6"/>
    <n v="14"/>
    <x v="1"/>
    <s v="Wicked Choccy's"/>
    <x v="0"/>
  </r>
  <r>
    <s v="US-2022-102491-CHO-NUT-13000"/>
    <d v="2022-08-24T00:00:00"/>
    <d v="2022-09-07T00:00:00"/>
    <x v="0"/>
    <n v="102491"/>
    <s v="United States"/>
    <x v="266"/>
    <x v="5"/>
    <n v="41042"/>
    <x v="0"/>
    <x v="2"/>
    <s v="CHO-NUT-13000"/>
    <x v="2"/>
    <x v="19"/>
    <n v="4"/>
    <n v="9.9600000000000009"/>
    <n v="4"/>
    <n v="14"/>
    <x v="1"/>
    <s v="Lot's O' Nuts"/>
    <x v="1"/>
  </r>
  <r>
    <s v="US-2022-102491-CHO-MIL-31000"/>
    <d v="2022-08-24T00:00:00"/>
    <d v="2022-09-07T00:00:00"/>
    <x v="0"/>
    <n v="102491"/>
    <s v="United States"/>
    <x v="266"/>
    <x v="5"/>
    <n v="41042"/>
    <x v="0"/>
    <x v="2"/>
    <s v="CHO-MIL-31000"/>
    <x v="0"/>
    <x v="38"/>
    <n v="7"/>
    <n v="14.77"/>
    <n v="7.98"/>
    <n v="14"/>
    <x v="1"/>
    <s v="Wicked Choccy's"/>
    <x v="0"/>
  </r>
  <r>
    <s v="US-2022-102491-CHO-SCR-58000"/>
    <d v="2022-08-24T00:00:00"/>
    <d v="2022-09-07T00:00:00"/>
    <x v="0"/>
    <n v="102491"/>
    <s v="United States"/>
    <x v="266"/>
    <x v="5"/>
    <n v="41042"/>
    <x v="0"/>
    <x v="2"/>
    <s v="CHO-SCR-58000"/>
    <x v="3"/>
    <x v="3"/>
    <n v="3"/>
    <n v="7.5"/>
    <n v="3.3"/>
    <n v="14"/>
    <x v="1"/>
    <s v="Lot's O' Nuts"/>
    <x v="1"/>
  </r>
  <r>
    <s v="US-2022-123939-CHO-MIL-31000"/>
    <d v="2022-08-24T00:00:00"/>
    <d v="2022-09-05T00:00:00"/>
    <x v="2"/>
    <n v="123939"/>
    <s v="United States"/>
    <x v="182"/>
    <x v="9"/>
    <n v="43402"/>
    <x v="0"/>
    <x v="1"/>
    <s v="CHO-MIL-31000"/>
    <x v="0"/>
    <x v="5"/>
    <n v="3"/>
    <n v="6.33"/>
    <n v="3.42"/>
    <n v="12"/>
    <x v="1"/>
    <s v="Wicked Choccy's"/>
    <x v="0"/>
  </r>
  <r>
    <s v="US-2022-123939-CHO-TRI-54000"/>
    <d v="2022-08-24T00:00:00"/>
    <d v="2022-09-05T00:00:00"/>
    <x v="2"/>
    <n v="123939"/>
    <s v="United States"/>
    <x v="182"/>
    <x v="9"/>
    <n v="43402"/>
    <x v="0"/>
    <x v="1"/>
    <s v="CHO-TRI-54000"/>
    <x v="1"/>
    <x v="4"/>
    <n v="3"/>
    <n v="7.35"/>
    <n v="3.9"/>
    <n v="12"/>
    <x v="1"/>
    <s v="Wicked Choccy's"/>
    <x v="0"/>
  </r>
  <r>
    <s v="US-2022-113740-CHO-MIL-31000"/>
    <d v="2022-08-24T00:00:00"/>
    <d v="2022-09-07T00:00:00"/>
    <x v="2"/>
    <n v="113740"/>
    <s v="United States"/>
    <x v="26"/>
    <x v="21"/>
    <n v="10035"/>
    <x v="0"/>
    <x v="1"/>
    <s v="CHO-MIL-31000"/>
    <x v="0"/>
    <x v="5"/>
    <n v="3"/>
    <n v="6.33"/>
    <n v="3.42"/>
    <n v="14"/>
    <x v="1"/>
    <s v="Wicked Choccy's"/>
    <x v="0"/>
  </r>
  <r>
    <s v="US-2022-168809-CHO-TRI-54000"/>
    <d v="2022-08-25T00:00:00"/>
    <d v="2022-09-04T00:00:00"/>
    <x v="3"/>
    <n v="168809"/>
    <s v="United States"/>
    <x v="0"/>
    <x v="0"/>
    <n v="77041"/>
    <x v="0"/>
    <x v="0"/>
    <s v="CHO-TRI-54000"/>
    <x v="1"/>
    <x v="1"/>
    <n v="2"/>
    <n v="4.9000000000000004"/>
    <n v="2.6"/>
    <n v="10"/>
    <x v="1"/>
    <s v="Wicked Choccy's"/>
    <x v="0"/>
  </r>
  <r>
    <s v="US-2022-168809-CHO-MIL-31000"/>
    <d v="2022-08-25T00:00:00"/>
    <d v="2022-09-04T00:00:00"/>
    <x v="3"/>
    <n v="168809"/>
    <s v="United States"/>
    <x v="0"/>
    <x v="0"/>
    <n v="77041"/>
    <x v="0"/>
    <x v="0"/>
    <s v="CHO-MIL-31000"/>
    <x v="0"/>
    <x v="23"/>
    <n v="5"/>
    <n v="10.55"/>
    <n v="5.7"/>
    <n v="10"/>
    <x v="1"/>
    <s v="Wicked Choccy's"/>
    <x v="0"/>
  </r>
  <r>
    <s v="US-2022-139759-CHO-SCR-58000"/>
    <d v="2022-08-25T00:00:00"/>
    <d v="2022-09-09T00:00:00"/>
    <x v="0"/>
    <n v="139759"/>
    <s v="United States"/>
    <x v="4"/>
    <x v="4"/>
    <n v="90045"/>
    <x v="0"/>
    <x v="3"/>
    <s v="CHO-SCR-58000"/>
    <x v="3"/>
    <x v="25"/>
    <n v="1"/>
    <n v="2.5"/>
    <n v="1.1000000000000001"/>
    <n v="15"/>
    <x v="1"/>
    <s v="Lot's O' Nuts"/>
    <x v="1"/>
  </r>
  <r>
    <s v="US-2022-139759-CHO-TRI-54000"/>
    <d v="2022-08-25T00:00:00"/>
    <d v="2022-09-09T00:00:00"/>
    <x v="0"/>
    <n v="139759"/>
    <s v="United States"/>
    <x v="4"/>
    <x v="4"/>
    <n v="90045"/>
    <x v="0"/>
    <x v="3"/>
    <s v="CHO-TRI-54000"/>
    <x v="1"/>
    <x v="24"/>
    <n v="4"/>
    <n v="9.8000000000000007"/>
    <n v="5.2"/>
    <n v="15"/>
    <x v="1"/>
    <s v="Wicked Choccy's"/>
    <x v="0"/>
  </r>
  <r>
    <s v="US-2022-113040-CHO-SCR-58000"/>
    <d v="2022-08-27T00:00:00"/>
    <d v="2022-09-10T00:00:00"/>
    <x v="0"/>
    <n v="113040"/>
    <s v="United States"/>
    <x v="4"/>
    <x v="4"/>
    <n v="90045"/>
    <x v="0"/>
    <x v="3"/>
    <s v="CHO-SCR-58000"/>
    <x v="3"/>
    <x v="25"/>
    <n v="1"/>
    <n v="2.5"/>
    <n v="1.1000000000000001"/>
    <n v="14"/>
    <x v="1"/>
    <s v="Lot's O' Nuts"/>
    <x v="1"/>
  </r>
  <r>
    <s v="US-2022-101707-CHO-TRI-54000"/>
    <d v="2022-08-27T00:00:00"/>
    <d v="2022-09-11T00:00:00"/>
    <x v="0"/>
    <n v="101707"/>
    <s v="United States"/>
    <x v="25"/>
    <x v="4"/>
    <n v="92105"/>
    <x v="0"/>
    <x v="3"/>
    <s v="CHO-TRI-54000"/>
    <x v="1"/>
    <x v="28"/>
    <n v="1"/>
    <n v="2.4500000000000002"/>
    <n v="1.3"/>
    <n v="15"/>
    <x v="1"/>
    <s v="Wicked Choccy's"/>
    <x v="0"/>
  </r>
  <r>
    <s v="US-2022-101707-CHO-SCR-58000"/>
    <d v="2022-08-27T00:00:00"/>
    <d v="2022-09-11T00:00:00"/>
    <x v="0"/>
    <n v="101707"/>
    <s v="United States"/>
    <x v="25"/>
    <x v="4"/>
    <n v="92105"/>
    <x v="0"/>
    <x v="3"/>
    <s v="CHO-SCR-58000"/>
    <x v="3"/>
    <x v="17"/>
    <n v="5"/>
    <n v="12.5"/>
    <n v="5.5"/>
    <n v="15"/>
    <x v="1"/>
    <s v="Lot's O' Nuts"/>
    <x v="1"/>
  </r>
  <r>
    <s v="US-2022-126445-CHO-TRI-54000"/>
    <d v="2022-08-27T00:00:00"/>
    <d v="2022-09-10T00:00:00"/>
    <x v="0"/>
    <n v="126445"/>
    <s v="United States"/>
    <x v="344"/>
    <x v="4"/>
    <n v="92563"/>
    <x v="0"/>
    <x v="3"/>
    <s v="CHO-TRI-54000"/>
    <x v="1"/>
    <x v="4"/>
    <n v="3"/>
    <n v="7.35"/>
    <n v="3.9"/>
    <n v="14"/>
    <x v="1"/>
    <s v="Wicked Choccy's"/>
    <x v="0"/>
  </r>
  <r>
    <s v="US-2022-166219-CHO-SCR-58000"/>
    <d v="2022-08-28T00:00:00"/>
    <d v="2022-09-11T00:00:00"/>
    <x v="0"/>
    <n v="166219"/>
    <s v="United States"/>
    <x v="39"/>
    <x v="0"/>
    <n v="75081"/>
    <x v="0"/>
    <x v="0"/>
    <s v="CHO-SCR-58000"/>
    <x v="3"/>
    <x v="25"/>
    <n v="1"/>
    <n v="2.5"/>
    <n v="1.1000000000000001"/>
    <n v="14"/>
    <x v="1"/>
    <s v="Lot's O' Nuts"/>
    <x v="1"/>
  </r>
  <r>
    <s v="US-2022-166219-CHO-MIL-31000"/>
    <d v="2022-08-28T00:00:00"/>
    <d v="2022-09-11T00:00:00"/>
    <x v="0"/>
    <n v="166219"/>
    <s v="United States"/>
    <x v="39"/>
    <x v="0"/>
    <n v="75081"/>
    <x v="0"/>
    <x v="0"/>
    <s v="CHO-MIL-31000"/>
    <x v="0"/>
    <x v="23"/>
    <n v="5"/>
    <n v="10.55"/>
    <n v="5.7"/>
    <n v="14"/>
    <x v="1"/>
    <s v="Wicked Choccy's"/>
    <x v="0"/>
  </r>
  <r>
    <s v="US-2022-121188-CHO-NUT-13000"/>
    <d v="2022-08-28T00:00:00"/>
    <d v="2022-09-14T00:00:00"/>
    <x v="0"/>
    <n v="121188"/>
    <s v="United States"/>
    <x v="4"/>
    <x v="4"/>
    <n v="90049"/>
    <x v="0"/>
    <x v="3"/>
    <s v="CHO-NUT-13000"/>
    <x v="2"/>
    <x v="7"/>
    <n v="2"/>
    <n v="4.9800000000000004"/>
    <n v="2"/>
    <n v="17"/>
    <x v="1"/>
    <s v="Lot's O' Nuts"/>
    <x v="1"/>
  </r>
  <r>
    <s v="US-2022-121188-CHO-MIL-31000"/>
    <d v="2022-08-28T00:00:00"/>
    <d v="2022-09-14T00:00:00"/>
    <x v="0"/>
    <n v="121188"/>
    <s v="United States"/>
    <x v="4"/>
    <x v="4"/>
    <n v="90049"/>
    <x v="0"/>
    <x v="3"/>
    <s v="CHO-MIL-31000"/>
    <x v="0"/>
    <x v="0"/>
    <n v="2"/>
    <n v="4.22"/>
    <n v="2.2799999999999998"/>
    <n v="17"/>
    <x v="1"/>
    <s v="Wicked Choccy's"/>
    <x v="0"/>
  </r>
  <r>
    <s v="US-2022-121188-CHO-TRI-54000"/>
    <d v="2022-08-28T00:00:00"/>
    <d v="2022-09-14T00:00:00"/>
    <x v="0"/>
    <n v="121188"/>
    <s v="United States"/>
    <x v="4"/>
    <x v="4"/>
    <n v="90049"/>
    <x v="0"/>
    <x v="3"/>
    <s v="CHO-TRI-54000"/>
    <x v="1"/>
    <x v="51"/>
    <n v="9"/>
    <n v="22.05"/>
    <n v="11.7"/>
    <n v="17"/>
    <x v="1"/>
    <s v="Wicked Choccy's"/>
    <x v="0"/>
  </r>
  <r>
    <s v="US-2022-121188-CHO-FUD-51000"/>
    <d v="2022-08-28T00:00:00"/>
    <d v="2022-09-14T00:00:00"/>
    <x v="0"/>
    <n v="121188"/>
    <s v="United States"/>
    <x v="4"/>
    <x v="4"/>
    <n v="90049"/>
    <x v="0"/>
    <x v="3"/>
    <s v="CHO-FUD-51000"/>
    <x v="4"/>
    <x v="17"/>
    <n v="5"/>
    <n v="12"/>
    <n v="6"/>
    <n v="17"/>
    <x v="1"/>
    <s v="Lot's O' Nuts"/>
    <x v="1"/>
  </r>
  <r>
    <s v="US-2022-107902-CHO-MIL-31000"/>
    <d v="2022-08-28T00:00:00"/>
    <d v="2022-09-12T00:00:00"/>
    <x v="0"/>
    <n v="107902"/>
    <s v="United States"/>
    <x v="172"/>
    <x v="39"/>
    <n v="6824"/>
    <x v="0"/>
    <x v="1"/>
    <s v="CHO-MIL-31000"/>
    <x v="0"/>
    <x v="46"/>
    <n v="11"/>
    <n v="23.21"/>
    <n v="12.54"/>
    <n v="15"/>
    <x v="1"/>
    <s v="Wicked Choccy's"/>
    <x v="0"/>
  </r>
  <r>
    <s v="US-2022-100377-CHO-SCR-58000"/>
    <d v="2022-08-28T00:00:00"/>
    <d v="2022-09-11T00:00:00"/>
    <x v="0"/>
    <n v="100377"/>
    <s v="United States"/>
    <x v="40"/>
    <x v="1"/>
    <n v="60623"/>
    <x v="0"/>
    <x v="0"/>
    <s v="CHO-SCR-58000"/>
    <x v="3"/>
    <x v="17"/>
    <n v="5"/>
    <n v="12.5"/>
    <n v="5.5"/>
    <n v="14"/>
    <x v="1"/>
    <s v="Lot's O' Nuts"/>
    <x v="1"/>
  </r>
  <r>
    <s v="US-2022-108532-CHO-NUT-13000"/>
    <d v="2022-08-29T00:00:00"/>
    <d v="2022-09-12T00:00:00"/>
    <x v="0"/>
    <n v="108532"/>
    <s v="United States"/>
    <x v="27"/>
    <x v="15"/>
    <n v="48234"/>
    <x v="0"/>
    <x v="0"/>
    <s v="CHO-NUT-13000"/>
    <x v="2"/>
    <x v="47"/>
    <n v="7"/>
    <n v="17.43"/>
    <n v="7"/>
    <n v="14"/>
    <x v="1"/>
    <s v="Lot's O' Nuts"/>
    <x v="1"/>
  </r>
  <r>
    <s v="US-2022-108532-CHO-SCR-58000"/>
    <d v="2022-08-29T00:00:00"/>
    <d v="2022-09-12T00:00:00"/>
    <x v="0"/>
    <n v="108532"/>
    <s v="United States"/>
    <x v="27"/>
    <x v="15"/>
    <n v="48234"/>
    <x v="0"/>
    <x v="0"/>
    <s v="CHO-SCR-58000"/>
    <x v="3"/>
    <x v="9"/>
    <n v="2"/>
    <n v="5"/>
    <n v="2.2000000000000002"/>
    <n v="14"/>
    <x v="1"/>
    <s v="Lot's O' Nuts"/>
    <x v="1"/>
  </r>
  <r>
    <s v="US-2022-112319-CHO-MIL-31000"/>
    <d v="2022-08-31T00:00:00"/>
    <d v="2022-09-15T00:00:00"/>
    <x v="0"/>
    <n v="112319"/>
    <s v="United States"/>
    <x v="4"/>
    <x v="4"/>
    <n v="90004"/>
    <x v="0"/>
    <x v="3"/>
    <s v="CHO-MIL-31000"/>
    <x v="0"/>
    <x v="43"/>
    <n v="9"/>
    <n v="18.989999999999998"/>
    <n v="10.26"/>
    <n v="15"/>
    <x v="1"/>
    <s v="Wicked Choccy's"/>
    <x v="0"/>
  </r>
  <r>
    <s v="US-2022-157805-CHO-MIL-31000"/>
    <d v="2022-08-31T00:00:00"/>
    <d v="2022-09-14T00:00:00"/>
    <x v="0"/>
    <n v="157805"/>
    <s v="United States"/>
    <x v="25"/>
    <x v="4"/>
    <n v="92037"/>
    <x v="0"/>
    <x v="3"/>
    <s v="CHO-MIL-31000"/>
    <x v="0"/>
    <x v="23"/>
    <n v="5"/>
    <n v="10.55"/>
    <n v="5.7"/>
    <n v="14"/>
    <x v="1"/>
    <s v="Wicked Choccy's"/>
    <x v="0"/>
  </r>
  <r>
    <s v="US-2022-111514-CHO-TRI-54000"/>
    <d v="2022-08-31T00:00:00"/>
    <d v="2022-09-12T00:00:00"/>
    <x v="1"/>
    <n v="111514"/>
    <s v="United States"/>
    <x v="10"/>
    <x v="4"/>
    <n v="94122"/>
    <x v="0"/>
    <x v="3"/>
    <s v="CHO-TRI-54000"/>
    <x v="1"/>
    <x v="10"/>
    <n v="7"/>
    <n v="17.149999999999999"/>
    <n v="9.1"/>
    <n v="12"/>
    <x v="1"/>
    <s v="Wicked Choccy's"/>
    <x v="0"/>
  </r>
  <r>
    <s v="US-2022-111514-CHO-SCR-58000"/>
    <d v="2022-08-31T00:00:00"/>
    <d v="2022-09-12T00:00:00"/>
    <x v="1"/>
    <n v="111514"/>
    <s v="United States"/>
    <x v="10"/>
    <x v="4"/>
    <n v="94122"/>
    <x v="0"/>
    <x v="3"/>
    <s v="CHO-SCR-58000"/>
    <x v="3"/>
    <x v="17"/>
    <n v="5"/>
    <n v="12.5"/>
    <n v="5.5"/>
    <n v="12"/>
    <x v="1"/>
    <s v="Lot's O' Nuts"/>
    <x v="1"/>
  </r>
  <r>
    <s v="US-2022-111514-OTH-GUM-21000"/>
    <d v="2022-08-31T00:00:00"/>
    <d v="2022-09-12T00:00:00"/>
    <x v="1"/>
    <n v="111514"/>
    <s v="United States"/>
    <x v="10"/>
    <x v="4"/>
    <n v="94122"/>
    <x v="1"/>
    <x v="3"/>
    <s v="OTH-GUM-21000"/>
    <x v="5"/>
    <x v="28"/>
    <n v="3"/>
    <n v="1.95"/>
    <n v="1.8"/>
    <n v="12"/>
    <x v="1"/>
    <s v="Secret Factory"/>
    <x v="2"/>
  </r>
  <r>
    <s v="US-2022-142139-CHO-MIL-31000"/>
    <d v="2022-08-31T00:00:00"/>
    <d v="2022-09-15T00:00:00"/>
    <x v="0"/>
    <n v="142139"/>
    <s v="United States"/>
    <x v="345"/>
    <x v="0"/>
    <n v="76021"/>
    <x v="0"/>
    <x v="0"/>
    <s v="CHO-MIL-31000"/>
    <x v="0"/>
    <x v="8"/>
    <n v="4"/>
    <n v="8.44"/>
    <n v="4.5599999999999996"/>
    <n v="15"/>
    <x v="1"/>
    <s v="Wicked Choccy's"/>
    <x v="0"/>
  </r>
  <r>
    <s v="US-2022-137946-CHO-SCR-58000"/>
    <d v="2022-09-01T00:00:00"/>
    <d v="2022-09-14T00:00:00"/>
    <x v="2"/>
    <n v="137946"/>
    <s v="United States"/>
    <x v="4"/>
    <x v="4"/>
    <n v="90045"/>
    <x v="0"/>
    <x v="3"/>
    <s v="CHO-SCR-58000"/>
    <x v="3"/>
    <x v="25"/>
    <n v="1"/>
    <n v="2.5"/>
    <n v="1.1000000000000001"/>
    <n v="13"/>
    <x v="1"/>
    <s v="Lot's O' Nuts"/>
    <x v="1"/>
  </r>
  <r>
    <s v="US-2022-137946-CHO-TRI-54000"/>
    <d v="2022-09-01T00:00:00"/>
    <d v="2022-09-14T00:00:00"/>
    <x v="2"/>
    <n v="137946"/>
    <s v="United States"/>
    <x v="4"/>
    <x v="4"/>
    <n v="90045"/>
    <x v="0"/>
    <x v="3"/>
    <s v="CHO-TRI-54000"/>
    <x v="1"/>
    <x v="1"/>
    <n v="2"/>
    <n v="4.9000000000000004"/>
    <n v="2.6"/>
    <n v="13"/>
    <x v="1"/>
    <s v="Wicked Choccy's"/>
    <x v="0"/>
  </r>
  <r>
    <s v="US-2022-104626-CHO-MIL-31000"/>
    <d v="2022-09-01T00:00:00"/>
    <d v="2022-09-18T00:00:00"/>
    <x v="0"/>
    <n v="104626"/>
    <s v="United States"/>
    <x v="116"/>
    <x v="34"/>
    <n v="2038"/>
    <x v="0"/>
    <x v="1"/>
    <s v="CHO-MIL-31000"/>
    <x v="0"/>
    <x v="11"/>
    <n v="1"/>
    <n v="2.11"/>
    <n v="1.1399999999999999"/>
    <n v="17"/>
    <x v="1"/>
    <s v="Wicked Choccy's"/>
    <x v="0"/>
  </r>
  <r>
    <s v="US-2022-104626-CHO-FUD-51000"/>
    <d v="2022-09-01T00:00:00"/>
    <d v="2022-09-18T00:00:00"/>
    <x v="0"/>
    <n v="104626"/>
    <s v="United States"/>
    <x v="116"/>
    <x v="34"/>
    <n v="2038"/>
    <x v="0"/>
    <x v="1"/>
    <s v="CHO-FUD-51000"/>
    <x v="4"/>
    <x v="9"/>
    <n v="2"/>
    <n v="4.8"/>
    <n v="2.4"/>
    <n v="17"/>
    <x v="1"/>
    <s v="Lot's O' Nuts"/>
    <x v="1"/>
  </r>
  <r>
    <s v="US-2022-104626-CHO-TRI-54000"/>
    <d v="2022-09-01T00:00:00"/>
    <d v="2022-09-18T00:00:00"/>
    <x v="0"/>
    <n v="104626"/>
    <s v="United States"/>
    <x v="116"/>
    <x v="34"/>
    <n v="2038"/>
    <x v="0"/>
    <x v="1"/>
    <s v="CHO-TRI-54000"/>
    <x v="1"/>
    <x v="18"/>
    <n v="6"/>
    <n v="14.7"/>
    <n v="7.8"/>
    <n v="17"/>
    <x v="1"/>
    <s v="Wicked Choccy's"/>
    <x v="0"/>
  </r>
  <r>
    <s v="US-2022-146745-CHO-FUD-51000"/>
    <d v="2022-09-03T00:00:00"/>
    <d v="2022-09-18T00:00:00"/>
    <x v="0"/>
    <n v="146745"/>
    <s v="United States"/>
    <x v="10"/>
    <x v="4"/>
    <n v="94110"/>
    <x v="0"/>
    <x v="3"/>
    <s v="CHO-FUD-51000"/>
    <x v="4"/>
    <x v="9"/>
    <n v="2"/>
    <n v="4.8"/>
    <n v="2.4"/>
    <n v="15"/>
    <x v="1"/>
    <s v="Lot's O' Nuts"/>
    <x v="1"/>
  </r>
  <r>
    <s v="US-2022-146745-CHO-SCR-58000"/>
    <d v="2022-09-03T00:00:00"/>
    <d v="2022-09-18T00:00:00"/>
    <x v="0"/>
    <n v="146745"/>
    <s v="United States"/>
    <x v="10"/>
    <x v="4"/>
    <n v="94110"/>
    <x v="0"/>
    <x v="3"/>
    <s v="CHO-SCR-58000"/>
    <x v="3"/>
    <x v="9"/>
    <n v="2"/>
    <n v="5"/>
    <n v="2.2000000000000002"/>
    <n v="15"/>
    <x v="1"/>
    <s v="Lot's O' Nuts"/>
    <x v="1"/>
  </r>
  <r>
    <s v="US-2022-113215-CHO-TRI-54000"/>
    <d v="2022-09-03T00:00:00"/>
    <d v="2022-09-18T00:00:00"/>
    <x v="0"/>
    <n v="113215"/>
    <s v="United States"/>
    <x v="70"/>
    <x v="12"/>
    <n v="85705"/>
    <x v="0"/>
    <x v="3"/>
    <s v="CHO-TRI-54000"/>
    <x v="1"/>
    <x v="4"/>
    <n v="3"/>
    <n v="7.35"/>
    <n v="3.9"/>
    <n v="15"/>
    <x v="1"/>
    <s v="Wicked Choccy's"/>
    <x v="0"/>
  </r>
  <r>
    <s v="US-2022-130204-CHO-TRI-54000"/>
    <d v="2022-09-03T00:00:00"/>
    <d v="2022-09-19T00:00:00"/>
    <x v="0"/>
    <n v="130204"/>
    <s v="United States"/>
    <x v="10"/>
    <x v="4"/>
    <n v="94122"/>
    <x v="0"/>
    <x v="3"/>
    <s v="CHO-TRI-54000"/>
    <x v="1"/>
    <x v="4"/>
    <n v="3"/>
    <n v="7.35"/>
    <n v="3.9"/>
    <n v="16"/>
    <x v="1"/>
    <s v="Wicked Choccy's"/>
    <x v="0"/>
  </r>
  <r>
    <s v="US-2022-130204-CHO-NUT-13000"/>
    <d v="2022-09-03T00:00:00"/>
    <d v="2022-09-19T00:00:00"/>
    <x v="0"/>
    <n v="130204"/>
    <s v="United States"/>
    <x v="10"/>
    <x v="4"/>
    <n v="94122"/>
    <x v="0"/>
    <x v="3"/>
    <s v="CHO-NUT-13000"/>
    <x v="2"/>
    <x v="7"/>
    <n v="2"/>
    <n v="4.9800000000000004"/>
    <n v="2"/>
    <n v="16"/>
    <x v="1"/>
    <s v="Lot's O' Nuts"/>
    <x v="1"/>
  </r>
  <r>
    <s v="US-2022-121608-CHO-FUD-51000"/>
    <d v="2022-09-03T00:00:00"/>
    <d v="2022-09-15T00:00:00"/>
    <x v="1"/>
    <n v="121608"/>
    <s v="United States"/>
    <x v="135"/>
    <x v="39"/>
    <n v="6010"/>
    <x v="0"/>
    <x v="1"/>
    <s v="CHO-FUD-51000"/>
    <x v="4"/>
    <x v="9"/>
    <n v="2"/>
    <n v="4.8"/>
    <n v="2.4"/>
    <n v="12"/>
    <x v="1"/>
    <s v="Lot's O' Nuts"/>
    <x v="1"/>
  </r>
  <r>
    <s v="US-2022-104185-CHO-SCR-58000"/>
    <d v="2022-09-03T00:00:00"/>
    <d v="2022-09-18T00:00:00"/>
    <x v="2"/>
    <n v="104185"/>
    <s v="United States"/>
    <x v="26"/>
    <x v="21"/>
    <n v="10009"/>
    <x v="0"/>
    <x v="1"/>
    <s v="CHO-SCR-58000"/>
    <x v="3"/>
    <x v="25"/>
    <n v="1"/>
    <n v="2.5"/>
    <n v="1.1000000000000001"/>
    <n v="15"/>
    <x v="1"/>
    <s v="Lot's O' Nuts"/>
    <x v="1"/>
  </r>
  <r>
    <s v="US-2022-121608-CHO-NUT-13000"/>
    <d v="2022-09-03T00:00:00"/>
    <d v="2022-09-15T00:00:00"/>
    <x v="1"/>
    <n v="121608"/>
    <s v="United States"/>
    <x v="135"/>
    <x v="39"/>
    <n v="6010"/>
    <x v="0"/>
    <x v="1"/>
    <s v="CHO-NUT-13000"/>
    <x v="2"/>
    <x v="22"/>
    <n v="1"/>
    <n v="2.4900000000000002"/>
    <n v="1"/>
    <n v="12"/>
    <x v="1"/>
    <s v="Lot's O' Nuts"/>
    <x v="1"/>
  </r>
  <r>
    <s v="US-2022-149734-CHO-NUT-13000"/>
    <d v="2022-09-03T00:00:00"/>
    <d v="2022-09-18T00:00:00"/>
    <x v="0"/>
    <n v="149734"/>
    <s v="United States"/>
    <x v="207"/>
    <x v="26"/>
    <n v="27707"/>
    <x v="0"/>
    <x v="2"/>
    <s v="CHO-NUT-13000"/>
    <x v="2"/>
    <x v="47"/>
    <n v="7"/>
    <n v="17.43"/>
    <n v="7"/>
    <n v="15"/>
    <x v="1"/>
    <s v="Lot's O' Nuts"/>
    <x v="1"/>
  </r>
  <r>
    <s v="US-2022-169537-CHO-SCR-58000"/>
    <d v="2022-09-03T00:00:00"/>
    <d v="2022-09-17T00:00:00"/>
    <x v="2"/>
    <n v="169537"/>
    <s v="United States"/>
    <x v="346"/>
    <x v="15"/>
    <n v="49423"/>
    <x v="0"/>
    <x v="0"/>
    <s v="CHO-SCR-58000"/>
    <x v="3"/>
    <x v="9"/>
    <n v="2"/>
    <n v="5"/>
    <n v="2.2000000000000002"/>
    <n v="14"/>
    <x v="1"/>
    <s v="Lot's O' Nuts"/>
    <x v="1"/>
  </r>
  <r>
    <s v="US-2022-138303-CHO-FUD-51000"/>
    <d v="2022-09-03T00:00:00"/>
    <d v="2022-09-17T00:00:00"/>
    <x v="0"/>
    <n v="138303"/>
    <s v="United States"/>
    <x v="2"/>
    <x v="2"/>
    <n v="19134"/>
    <x v="0"/>
    <x v="1"/>
    <s v="CHO-FUD-51000"/>
    <x v="4"/>
    <x v="14"/>
    <n v="6"/>
    <n v="14.4"/>
    <n v="7.2"/>
    <n v="14"/>
    <x v="1"/>
    <s v="Lot's O' Nuts"/>
    <x v="1"/>
  </r>
  <r>
    <s v="US-2022-138303-CHO-NUT-13000"/>
    <d v="2022-09-03T00:00:00"/>
    <d v="2022-09-17T00:00:00"/>
    <x v="0"/>
    <n v="138303"/>
    <s v="United States"/>
    <x v="2"/>
    <x v="2"/>
    <n v="19134"/>
    <x v="0"/>
    <x v="1"/>
    <s v="CHO-NUT-13000"/>
    <x v="2"/>
    <x v="22"/>
    <n v="1"/>
    <n v="2.4900000000000002"/>
    <n v="1"/>
    <n v="14"/>
    <x v="1"/>
    <s v="Lot's O' Nuts"/>
    <x v="1"/>
  </r>
  <r>
    <s v="US-2022-142755-CHO-MIL-31000"/>
    <d v="2022-09-04T00:00:00"/>
    <d v="2022-09-18T00:00:00"/>
    <x v="0"/>
    <n v="142755"/>
    <s v="United States"/>
    <x v="14"/>
    <x v="3"/>
    <n v="30076"/>
    <x v="0"/>
    <x v="2"/>
    <s v="CHO-MIL-31000"/>
    <x v="0"/>
    <x v="0"/>
    <n v="2"/>
    <n v="4.22"/>
    <n v="2.2799999999999998"/>
    <n v="14"/>
    <x v="1"/>
    <s v="Wicked Choccy's"/>
    <x v="0"/>
  </r>
  <r>
    <s v="US-2022-142755-CHO-SCR-58000"/>
    <d v="2022-09-04T00:00:00"/>
    <d v="2022-09-18T00:00:00"/>
    <x v="0"/>
    <n v="142755"/>
    <s v="United States"/>
    <x v="14"/>
    <x v="3"/>
    <n v="30076"/>
    <x v="0"/>
    <x v="2"/>
    <s v="CHO-SCR-58000"/>
    <x v="3"/>
    <x v="9"/>
    <n v="2"/>
    <n v="5"/>
    <n v="2.2000000000000002"/>
    <n v="14"/>
    <x v="1"/>
    <s v="Lot's O' Nuts"/>
    <x v="1"/>
  </r>
  <r>
    <s v="US-2022-142755-CHO-NUT-13000"/>
    <d v="2022-09-04T00:00:00"/>
    <d v="2022-09-18T00:00:00"/>
    <x v="0"/>
    <n v="142755"/>
    <s v="United States"/>
    <x v="14"/>
    <x v="3"/>
    <n v="30076"/>
    <x v="0"/>
    <x v="2"/>
    <s v="CHO-NUT-13000"/>
    <x v="2"/>
    <x v="13"/>
    <n v="5"/>
    <n v="12.45"/>
    <n v="5"/>
    <n v="14"/>
    <x v="1"/>
    <s v="Lot's O' Nuts"/>
    <x v="1"/>
  </r>
  <r>
    <s v="US-2022-159863-CHO-NUT-13000"/>
    <d v="2022-09-04T00:00:00"/>
    <d v="2022-09-17T00:00:00"/>
    <x v="2"/>
    <n v="159863"/>
    <s v="United States"/>
    <x v="0"/>
    <x v="0"/>
    <n v="77095"/>
    <x v="0"/>
    <x v="0"/>
    <s v="CHO-NUT-13000"/>
    <x v="2"/>
    <x v="2"/>
    <n v="3"/>
    <n v="7.47"/>
    <n v="3"/>
    <n v="13"/>
    <x v="1"/>
    <s v="Lot's O' Nuts"/>
    <x v="1"/>
  </r>
  <r>
    <s v="US-2022-101924-CHO-SCR-58000"/>
    <d v="2022-09-04T00:00:00"/>
    <d v="2022-09-19T00:00:00"/>
    <x v="0"/>
    <n v="101924"/>
    <s v="United States"/>
    <x v="47"/>
    <x v="11"/>
    <n v="97504"/>
    <x v="0"/>
    <x v="3"/>
    <s v="CHO-SCR-58000"/>
    <x v="3"/>
    <x v="9"/>
    <n v="2"/>
    <n v="5"/>
    <n v="2.2000000000000002"/>
    <n v="15"/>
    <x v="1"/>
    <s v="Lot's O' Nuts"/>
    <x v="1"/>
  </r>
  <r>
    <s v="US-2022-113523-CHO-SCR-58000"/>
    <d v="2022-09-04T00:00:00"/>
    <d v="2022-09-18T00:00:00"/>
    <x v="0"/>
    <n v="113523"/>
    <s v="United States"/>
    <x v="2"/>
    <x v="2"/>
    <n v="19140"/>
    <x v="0"/>
    <x v="1"/>
    <s v="CHO-SCR-58000"/>
    <x v="3"/>
    <x v="31"/>
    <n v="4"/>
    <n v="10"/>
    <n v="4.4000000000000004"/>
    <n v="14"/>
    <x v="1"/>
    <s v="Lot's O' Nuts"/>
    <x v="1"/>
  </r>
  <r>
    <s v="US-2022-130785-CHO-NUT-13000"/>
    <d v="2022-09-05T00:00:00"/>
    <d v="2022-09-19T00:00:00"/>
    <x v="0"/>
    <n v="130785"/>
    <s v="United States"/>
    <x v="25"/>
    <x v="4"/>
    <n v="92105"/>
    <x v="0"/>
    <x v="3"/>
    <s v="CHO-NUT-13000"/>
    <x v="2"/>
    <x v="19"/>
    <n v="4"/>
    <n v="9.9600000000000009"/>
    <n v="4"/>
    <n v="14"/>
    <x v="1"/>
    <s v="Lot's O' Nuts"/>
    <x v="1"/>
  </r>
  <r>
    <s v="US-2022-130785-CHO-SCR-58000"/>
    <d v="2022-09-05T00:00:00"/>
    <d v="2022-09-19T00:00:00"/>
    <x v="0"/>
    <n v="130785"/>
    <s v="United States"/>
    <x v="25"/>
    <x v="4"/>
    <n v="92105"/>
    <x v="0"/>
    <x v="3"/>
    <s v="CHO-SCR-58000"/>
    <x v="3"/>
    <x v="3"/>
    <n v="3"/>
    <n v="7.5"/>
    <n v="3.3"/>
    <n v="14"/>
    <x v="1"/>
    <s v="Lot's O' Nuts"/>
    <x v="1"/>
  </r>
  <r>
    <s v="US-2022-130785-CHO-TRI-54000"/>
    <d v="2022-09-05T00:00:00"/>
    <d v="2022-09-19T00:00:00"/>
    <x v="0"/>
    <n v="130785"/>
    <s v="United States"/>
    <x v="25"/>
    <x v="4"/>
    <n v="92105"/>
    <x v="0"/>
    <x v="3"/>
    <s v="CHO-TRI-54000"/>
    <x v="1"/>
    <x v="18"/>
    <n v="6"/>
    <n v="14.7"/>
    <n v="7.8"/>
    <n v="14"/>
    <x v="1"/>
    <s v="Wicked Choccy's"/>
    <x v="0"/>
  </r>
  <r>
    <s v="US-2022-162621-CHO-SCR-58000"/>
    <d v="2022-09-05T00:00:00"/>
    <d v="2022-09-21T00:00:00"/>
    <x v="0"/>
    <n v="162621"/>
    <s v="United States"/>
    <x v="0"/>
    <x v="0"/>
    <n v="77036"/>
    <x v="0"/>
    <x v="0"/>
    <s v="CHO-SCR-58000"/>
    <x v="3"/>
    <x v="17"/>
    <n v="5"/>
    <n v="12.5"/>
    <n v="5.5"/>
    <n v="16"/>
    <x v="1"/>
    <s v="Lot's O' Nuts"/>
    <x v="1"/>
  </r>
  <r>
    <s v="US-2022-162621-CHO-TRI-54000"/>
    <d v="2022-09-05T00:00:00"/>
    <d v="2022-09-21T00:00:00"/>
    <x v="0"/>
    <n v="162621"/>
    <s v="United States"/>
    <x v="0"/>
    <x v="0"/>
    <n v="77036"/>
    <x v="0"/>
    <x v="0"/>
    <s v="CHO-TRI-54000"/>
    <x v="1"/>
    <x v="4"/>
    <n v="3"/>
    <n v="7.35"/>
    <n v="3.9"/>
    <n v="16"/>
    <x v="1"/>
    <s v="Wicked Choccy's"/>
    <x v="0"/>
  </r>
  <r>
    <s v="US-2022-162621-CHO-MIL-31000"/>
    <d v="2022-09-05T00:00:00"/>
    <d v="2022-09-21T00:00:00"/>
    <x v="0"/>
    <n v="162621"/>
    <s v="United States"/>
    <x v="0"/>
    <x v="0"/>
    <n v="77036"/>
    <x v="0"/>
    <x v="0"/>
    <s v="CHO-MIL-31000"/>
    <x v="0"/>
    <x v="43"/>
    <n v="9"/>
    <n v="18.989999999999998"/>
    <n v="10.26"/>
    <n v="16"/>
    <x v="1"/>
    <s v="Wicked Choccy's"/>
    <x v="0"/>
  </r>
  <r>
    <s v="US-2022-105158-CHO-FUD-51000"/>
    <d v="2022-09-05T00:00:00"/>
    <d v="2022-09-20T00:00:00"/>
    <x v="0"/>
    <n v="105158"/>
    <s v="United States"/>
    <x v="105"/>
    <x v="30"/>
    <n v="55901"/>
    <x v="0"/>
    <x v="0"/>
    <s v="CHO-FUD-51000"/>
    <x v="4"/>
    <x v="9"/>
    <n v="2"/>
    <n v="4.8"/>
    <n v="2.4"/>
    <n v="15"/>
    <x v="1"/>
    <s v="Lot's O' Nuts"/>
    <x v="1"/>
  </r>
  <r>
    <s v="US-2022-105158-CHO-NUT-13000"/>
    <d v="2022-09-05T00:00:00"/>
    <d v="2022-09-20T00:00:00"/>
    <x v="0"/>
    <n v="105158"/>
    <s v="United States"/>
    <x v="105"/>
    <x v="30"/>
    <n v="55901"/>
    <x v="0"/>
    <x v="0"/>
    <s v="CHO-NUT-13000"/>
    <x v="2"/>
    <x v="2"/>
    <n v="3"/>
    <n v="7.47"/>
    <n v="3"/>
    <n v="15"/>
    <x v="1"/>
    <s v="Lot's O' Nuts"/>
    <x v="1"/>
  </r>
  <r>
    <s v="US-2022-135510-CHO-SCR-58000"/>
    <d v="2022-09-05T00:00:00"/>
    <d v="2022-09-22T00:00:00"/>
    <x v="0"/>
    <n v="135510"/>
    <s v="United States"/>
    <x v="347"/>
    <x v="6"/>
    <n v="22901"/>
    <x v="0"/>
    <x v="2"/>
    <s v="CHO-SCR-58000"/>
    <x v="3"/>
    <x v="31"/>
    <n v="4"/>
    <n v="10"/>
    <n v="4.4000000000000004"/>
    <n v="17"/>
    <x v="1"/>
    <s v="Lot's O' Nuts"/>
    <x v="1"/>
  </r>
  <r>
    <s v="US-2022-169572-CHO-TRI-54000"/>
    <d v="2022-09-06T00:00:00"/>
    <d v="2022-09-22T00:00:00"/>
    <x v="0"/>
    <n v="169572"/>
    <s v="United States"/>
    <x v="43"/>
    <x v="6"/>
    <n v="23223"/>
    <x v="0"/>
    <x v="2"/>
    <s v="CHO-TRI-54000"/>
    <x v="1"/>
    <x v="51"/>
    <n v="9"/>
    <n v="22.05"/>
    <n v="11.7"/>
    <n v="16"/>
    <x v="1"/>
    <s v="Wicked Choccy's"/>
    <x v="0"/>
  </r>
  <r>
    <s v="US-2022-133977-CHO-NUT-13000"/>
    <d v="2022-09-06T00:00:00"/>
    <d v="2022-09-18T00:00:00"/>
    <x v="2"/>
    <n v="133977"/>
    <s v="United States"/>
    <x v="348"/>
    <x v="17"/>
    <n v="33319"/>
    <x v="0"/>
    <x v="2"/>
    <s v="CHO-NUT-13000"/>
    <x v="2"/>
    <x v="22"/>
    <n v="1"/>
    <n v="2.4900000000000002"/>
    <n v="1"/>
    <n v="12"/>
    <x v="1"/>
    <s v="Lot's O' Nuts"/>
    <x v="1"/>
  </r>
  <r>
    <s v="US-2022-109015-CHO-SCR-58000"/>
    <d v="2022-09-06T00:00:00"/>
    <d v="2022-09-22T00:00:00"/>
    <x v="0"/>
    <n v="109015"/>
    <s v="United States"/>
    <x v="26"/>
    <x v="21"/>
    <n v="10011"/>
    <x v="0"/>
    <x v="1"/>
    <s v="CHO-SCR-58000"/>
    <x v="3"/>
    <x v="25"/>
    <n v="1"/>
    <n v="2.5"/>
    <n v="1.1000000000000001"/>
    <n v="16"/>
    <x v="1"/>
    <s v="Lot's O' Nuts"/>
    <x v="1"/>
  </r>
  <r>
    <s v="US-2022-109015-CHO-FUD-51000"/>
    <d v="2022-09-06T00:00:00"/>
    <d v="2022-09-22T00:00:00"/>
    <x v="0"/>
    <n v="109015"/>
    <s v="United States"/>
    <x v="26"/>
    <x v="21"/>
    <n v="10011"/>
    <x v="0"/>
    <x v="1"/>
    <s v="CHO-FUD-51000"/>
    <x v="4"/>
    <x v="9"/>
    <n v="2"/>
    <n v="4.8"/>
    <n v="2.4"/>
    <n v="16"/>
    <x v="1"/>
    <s v="Lot's O' Nuts"/>
    <x v="1"/>
  </r>
  <r>
    <s v="US-2022-138002-CHO-SCR-58000"/>
    <d v="2022-09-06T00:00:00"/>
    <d v="2022-09-22T00:00:00"/>
    <x v="0"/>
    <n v="138002"/>
    <s v="United States"/>
    <x v="31"/>
    <x v="23"/>
    <n v="98103"/>
    <x v="0"/>
    <x v="3"/>
    <s v="CHO-SCR-58000"/>
    <x v="3"/>
    <x v="3"/>
    <n v="3"/>
    <n v="7.5"/>
    <n v="3.3"/>
    <n v="16"/>
    <x v="1"/>
    <s v="Lot's O' Nuts"/>
    <x v="1"/>
  </r>
  <r>
    <s v="US-2022-150791-CHO-NUT-13000"/>
    <d v="2022-09-06T00:00:00"/>
    <d v="2022-09-23T00:00:00"/>
    <x v="0"/>
    <n v="150791"/>
    <s v="United States"/>
    <x v="26"/>
    <x v="21"/>
    <n v="10024"/>
    <x v="0"/>
    <x v="1"/>
    <s v="CHO-NUT-13000"/>
    <x v="2"/>
    <x v="7"/>
    <n v="2"/>
    <n v="4.9800000000000004"/>
    <n v="2"/>
    <n v="17"/>
    <x v="1"/>
    <s v="Lot's O' Nuts"/>
    <x v="1"/>
  </r>
  <r>
    <s v="US-2022-160696-CHO-MIL-31000"/>
    <d v="2022-09-06T00:00:00"/>
    <d v="2022-09-20T00:00:00"/>
    <x v="0"/>
    <n v="160696"/>
    <s v="United States"/>
    <x v="232"/>
    <x v="14"/>
    <n v="37211"/>
    <x v="0"/>
    <x v="2"/>
    <s v="CHO-MIL-31000"/>
    <x v="0"/>
    <x v="23"/>
    <n v="5"/>
    <n v="10.55"/>
    <n v="5.7"/>
    <n v="14"/>
    <x v="1"/>
    <s v="Wicked Choccy's"/>
    <x v="0"/>
  </r>
  <r>
    <s v="US-2022-143238-CHO-SCR-58000"/>
    <d v="2022-09-06T00:00:00"/>
    <d v="2022-09-18T00:00:00"/>
    <x v="1"/>
    <n v="143238"/>
    <s v="United States"/>
    <x v="349"/>
    <x v="4"/>
    <n v="92253"/>
    <x v="0"/>
    <x v="3"/>
    <s v="CHO-SCR-58000"/>
    <x v="3"/>
    <x v="31"/>
    <n v="4"/>
    <n v="10"/>
    <n v="4.4000000000000004"/>
    <n v="12"/>
    <x v="1"/>
    <s v="Lot's O' Nuts"/>
    <x v="1"/>
  </r>
  <r>
    <s v="US-2022-151435-CHO-FUD-51000"/>
    <d v="2022-09-06T00:00:00"/>
    <d v="2022-09-19T00:00:00"/>
    <x v="2"/>
    <n v="151435"/>
    <s v="United States"/>
    <x v="22"/>
    <x v="8"/>
    <n v="70506"/>
    <x v="0"/>
    <x v="2"/>
    <s v="CHO-FUD-51000"/>
    <x v="4"/>
    <x v="25"/>
    <n v="1"/>
    <n v="2.4"/>
    <n v="1.2"/>
    <n v="13"/>
    <x v="1"/>
    <s v="Lot's O' Nuts"/>
    <x v="1"/>
  </r>
  <r>
    <s v="US-2022-164084-CHO-FUD-51000"/>
    <d v="2022-09-07T00:00:00"/>
    <d v="2022-09-22T00:00:00"/>
    <x v="0"/>
    <n v="164084"/>
    <s v="United States"/>
    <x v="26"/>
    <x v="21"/>
    <n v="10011"/>
    <x v="0"/>
    <x v="1"/>
    <s v="CHO-FUD-51000"/>
    <x v="4"/>
    <x v="9"/>
    <n v="2"/>
    <n v="4.8"/>
    <n v="2.4"/>
    <n v="15"/>
    <x v="1"/>
    <s v="Lot's O' Nuts"/>
    <x v="1"/>
  </r>
  <r>
    <s v="US-2022-164084-CHO-MIL-31000"/>
    <d v="2022-09-07T00:00:00"/>
    <d v="2022-09-22T00:00:00"/>
    <x v="0"/>
    <n v="164084"/>
    <s v="United States"/>
    <x v="26"/>
    <x v="21"/>
    <n v="10011"/>
    <x v="0"/>
    <x v="1"/>
    <s v="CHO-MIL-31000"/>
    <x v="0"/>
    <x v="0"/>
    <n v="2"/>
    <n v="4.22"/>
    <n v="2.2799999999999998"/>
    <n v="15"/>
    <x v="1"/>
    <s v="Wicked Choccy's"/>
    <x v="0"/>
  </r>
  <r>
    <s v="US-2022-164084-CHO-SCR-58000"/>
    <d v="2022-09-07T00:00:00"/>
    <d v="2022-09-22T00:00:00"/>
    <x v="0"/>
    <n v="164084"/>
    <s v="United States"/>
    <x v="26"/>
    <x v="21"/>
    <n v="10011"/>
    <x v="0"/>
    <x v="1"/>
    <s v="CHO-SCR-58000"/>
    <x v="3"/>
    <x v="17"/>
    <n v="5"/>
    <n v="12.5"/>
    <n v="5.5"/>
    <n v="15"/>
    <x v="1"/>
    <s v="Lot's O' Nuts"/>
    <x v="1"/>
  </r>
  <r>
    <s v="US-2022-122623-CHO-NUT-13000"/>
    <d v="2022-09-07T00:00:00"/>
    <d v="2022-09-21T00:00:00"/>
    <x v="0"/>
    <n v="122623"/>
    <s v="United States"/>
    <x v="46"/>
    <x v="0"/>
    <n v="79907"/>
    <x v="0"/>
    <x v="0"/>
    <s v="CHO-NUT-13000"/>
    <x v="2"/>
    <x v="7"/>
    <n v="2"/>
    <n v="4.9800000000000004"/>
    <n v="2"/>
    <n v="14"/>
    <x v="1"/>
    <s v="Lot's O' Nuts"/>
    <x v="1"/>
  </r>
  <r>
    <s v="US-2022-161445-CHO-SCR-58000"/>
    <d v="2022-09-07T00:00:00"/>
    <d v="2022-09-19T00:00:00"/>
    <x v="2"/>
    <n v="161445"/>
    <s v="United States"/>
    <x v="207"/>
    <x v="26"/>
    <n v="27707"/>
    <x v="0"/>
    <x v="2"/>
    <s v="CHO-SCR-58000"/>
    <x v="3"/>
    <x v="31"/>
    <n v="4"/>
    <n v="10"/>
    <n v="4.4000000000000004"/>
    <n v="12"/>
    <x v="1"/>
    <s v="Lot's O' Nuts"/>
    <x v="1"/>
  </r>
  <r>
    <s v="US-2022-110744-CHO-TRI-54000"/>
    <d v="2022-09-07T00:00:00"/>
    <d v="2022-09-22T00:00:00"/>
    <x v="0"/>
    <n v="110744"/>
    <s v="United States"/>
    <x v="211"/>
    <x v="4"/>
    <n v="91104"/>
    <x v="0"/>
    <x v="3"/>
    <s v="CHO-TRI-54000"/>
    <x v="1"/>
    <x v="10"/>
    <n v="7"/>
    <n v="17.149999999999999"/>
    <n v="9.1"/>
    <n v="15"/>
    <x v="1"/>
    <s v="Wicked Choccy's"/>
    <x v="0"/>
  </r>
  <r>
    <s v="US-2022-102876-CHO-FUD-51000"/>
    <d v="2022-09-07T00:00:00"/>
    <d v="2022-09-24T00:00:00"/>
    <x v="0"/>
    <n v="102876"/>
    <s v="United States"/>
    <x v="2"/>
    <x v="2"/>
    <n v="19134"/>
    <x v="0"/>
    <x v="1"/>
    <s v="CHO-FUD-51000"/>
    <x v="4"/>
    <x v="3"/>
    <n v="3"/>
    <n v="7.2"/>
    <n v="3.6"/>
    <n v="17"/>
    <x v="1"/>
    <s v="Lot's O' Nuts"/>
    <x v="1"/>
  </r>
  <r>
    <s v="US-2022-102876-CHO-TRI-54000"/>
    <d v="2022-09-07T00:00:00"/>
    <d v="2022-09-24T00:00:00"/>
    <x v="0"/>
    <n v="102876"/>
    <s v="United States"/>
    <x v="2"/>
    <x v="2"/>
    <n v="19134"/>
    <x v="0"/>
    <x v="1"/>
    <s v="CHO-TRI-54000"/>
    <x v="1"/>
    <x v="28"/>
    <n v="1"/>
    <n v="2.4500000000000002"/>
    <n v="1.3"/>
    <n v="17"/>
    <x v="1"/>
    <s v="Wicked Choccy's"/>
    <x v="0"/>
  </r>
  <r>
    <s v="US-2022-105599-CHO-MIL-31000"/>
    <d v="2022-09-07T00:00:00"/>
    <d v="2022-09-17T00:00:00"/>
    <x v="3"/>
    <n v="105599"/>
    <s v="United States"/>
    <x v="26"/>
    <x v="21"/>
    <n v="10011"/>
    <x v="0"/>
    <x v="1"/>
    <s v="CHO-MIL-31000"/>
    <x v="0"/>
    <x v="5"/>
    <n v="3"/>
    <n v="6.33"/>
    <n v="3.42"/>
    <n v="10"/>
    <x v="1"/>
    <s v="Wicked Choccy's"/>
    <x v="0"/>
  </r>
  <r>
    <s v="US-2022-105599-CHO-NUT-13000"/>
    <d v="2022-09-07T00:00:00"/>
    <d v="2022-09-17T00:00:00"/>
    <x v="3"/>
    <n v="105599"/>
    <s v="United States"/>
    <x v="26"/>
    <x v="21"/>
    <n v="10011"/>
    <x v="0"/>
    <x v="1"/>
    <s v="CHO-NUT-13000"/>
    <x v="2"/>
    <x v="7"/>
    <n v="2"/>
    <n v="4.9800000000000004"/>
    <n v="2"/>
    <n v="10"/>
    <x v="1"/>
    <s v="Lot's O' Nuts"/>
    <x v="1"/>
  </r>
  <r>
    <s v="US-2022-140557-CHO-FUD-51000"/>
    <d v="2022-09-07T00:00:00"/>
    <d v="2022-09-21T00:00:00"/>
    <x v="0"/>
    <n v="140557"/>
    <s v="United States"/>
    <x v="26"/>
    <x v="21"/>
    <n v="10009"/>
    <x v="0"/>
    <x v="1"/>
    <s v="CHO-FUD-51000"/>
    <x v="4"/>
    <x v="26"/>
    <n v="7"/>
    <n v="16.8"/>
    <n v="8.4"/>
    <n v="14"/>
    <x v="1"/>
    <s v="Lot's O' Nuts"/>
    <x v="1"/>
  </r>
  <r>
    <s v="CA-2022-153071-CHO-FUD-51000"/>
    <d v="2022-09-08T00:00:00"/>
    <d v="2022-09-22T00:00:00"/>
    <x v="0"/>
    <n v="153071"/>
    <s v="Canada"/>
    <x v="126"/>
    <x v="42"/>
    <s v="H1A"/>
    <x v="0"/>
    <x v="1"/>
    <s v="CHO-FUD-51000"/>
    <x v="4"/>
    <x v="9"/>
    <n v="2"/>
    <n v="4.8"/>
    <n v="2.4"/>
    <n v="14"/>
    <x v="1"/>
    <s v="Lot's O' Nuts"/>
    <x v="1"/>
  </r>
  <r>
    <s v="US-2022-162166-CHO-MIL-31000"/>
    <d v="2022-09-08T00:00:00"/>
    <d v="2022-09-21T00:00:00"/>
    <x v="1"/>
    <n v="162166"/>
    <s v="United States"/>
    <x v="45"/>
    <x v="4"/>
    <n v="92553"/>
    <x v="0"/>
    <x v="3"/>
    <s v="CHO-MIL-31000"/>
    <x v="0"/>
    <x v="23"/>
    <n v="5"/>
    <n v="10.55"/>
    <n v="5.7"/>
    <n v="13"/>
    <x v="1"/>
    <s v="Wicked Choccy's"/>
    <x v="0"/>
  </r>
  <r>
    <s v="US-2022-162166-CHO-NUT-13000"/>
    <d v="2022-09-08T00:00:00"/>
    <d v="2022-09-21T00:00:00"/>
    <x v="1"/>
    <n v="162166"/>
    <s v="United States"/>
    <x v="45"/>
    <x v="4"/>
    <n v="92553"/>
    <x v="0"/>
    <x v="3"/>
    <s v="CHO-NUT-13000"/>
    <x v="2"/>
    <x v="15"/>
    <n v="6"/>
    <n v="14.94"/>
    <n v="6"/>
    <n v="13"/>
    <x v="1"/>
    <s v="Lot's O' Nuts"/>
    <x v="1"/>
  </r>
  <r>
    <s v="US-2022-151624-CHO-MIL-31000"/>
    <d v="2022-09-08T00:00:00"/>
    <d v="2022-09-24T00:00:00"/>
    <x v="0"/>
    <n v="151624"/>
    <s v="United States"/>
    <x v="217"/>
    <x v="35"/>
    <n v="36116"/>
    <x v="0"/>
    <x v="2"/>
    <s v="CHO-MIL-31000"/>
    <x v="0"/>
    <x v="35"/>
    <n v="8"/>
    <n v="16.88"/>
    <n v="9.1199999999999992"/>
    <n v="16"/>
    <x v="1"/>
    <s v="Wicked Choccy's"/>
    <x v="0"/>
  </r>
  <r>
    <s v="US-2022-168186-CHO-FUD-51000"/>
    <d v="2022-09-10T00:00:00"/>
    <d v="2022-09-25T00:00:00"/>
    <x v="0"/>
    <n v="168186"/>
    <s v="United States"/>
    <x v="184"/>
    <x v="44"/>
    <n v="74133"/>
    <x v="0"/>
    <x v="0"/>
    <s v="CHO-FUD-51000"/>
    <x v="4"/>
    <x v="3"/>
    <n v="3"/>
    <n v="7.2"/>
    <n v="3.6"/>
    <n v="15"/>
    <x v="1"/>
    <s v="Lot's O' Nuts"/>
    <x v="1"/>
  </r>
  <r>
    <s v="US-2022-139374-CHO-TRI-54000"/>
    <d v="2022-09-10T00:00:00"/>
    <d v="2022-09-24T00:00:00"/>
    <x v="0"/>
    <n v="139374"/>
    <s v="United States"/>
    <x v="92"/>
    <x v="0"/>
    <n v="78745"/>
    <x v="0"/>
    <x v="0"/>
    <s v="CHO-TRI-54000"/>
    <x v="1"/>
    <x v="28"/>
    <n v="1"/>
    <n v="2.4500000000000002"/>
    <n v="1.3"/>
    <n v="14"/>
    <x v="1"/>
    <s v="Wicked Choccy's"/>
    <x v="0"/>
  </r>
  <r>
    <s v="US-2022-136658-CHO-SCR-58000"/>
    <d v="2022-09-10T00:00:00"/>
    <d v="2022-09-27T00:00:00"/>
    <x v="0"/>
    <n v="136658"/>
    <s v="United States"/>
    <x v="26"/>
    <x v="21"/>
    <n v="10024"/>
    <x v="0"/>
    <x v="1"/>
    <s v="CHO-SCR-58000"/>
    <x v="3"/>
    <x v="9"/>
    <n v="2"/>
    <n v="5"/>
    <n v="2.2000000000000002"/>
    <n v="17"/>
    <x v="1"/>
    <s v="Lot's O' Nuts"/>
    <x v="1"/>
  </r>
  <r>
    <s v="US-2022-132906-CHO-TRI-54000"/>
    <d v="2022-09-10T00:00:00"/>
    <d v="2022-09-24T00:00:00"/>
    <x v="0"/>
    <n v="132906"/>
    <s v="United States"/>
    <x v="4"/>
    <x v="4"/>
    <n v="90004"/>
    <x v="0"/>
    <x v="3"/>
    <s v="CHO-TRI-54000"/>
    <x v="1"/>
    <x v="24"/>
    <n v="4"/>
    <n v="9.8000000000000007"/>
    <n v="5.2"/>
    <n v="14"/>
    <x v="1"/>
    <s v="Wicked Choccy's"/>
    <x v="0"/>
  </r>
  <r>
    <s v="US-2022-147242-CHO-NUT-13000"/>
    <d v="2022-09-10T00:00:00"/>
    <d v="2022-09-24T00:00:00"/>
    <x v="0"/>
    <n v="147242"/>
    <s v="United States"/>
    <x v="81"/>
    <x v="34"/>
    <n v="2151"/>
    <x v="0"/>
    <x v="1"/>
    <s v="CHO-NUT-13000"/>
    <x v="2"/>
    <x v="7"/>
    <n v="2"/>
    <n v="4.9800000000000004"/>
    <n v="2"/>
    <n v="14"/>
    <x v="1"/>
    <s v="Lot's O' Nuts"/>
    <x v="1"/>
  </r>
  <r>
    <s v="US-2022-147242-CHO-SCR-58000"/>
    <d v="2022-09-10T00:00:00"/>
    <d v="2022-09-24T00:00:00"/>
    <x v="0"/>
    <n v="147242"/>
    <s v="United States"/>
    <x v="81"/>
    <x v="34"/>
    <n v="2151"/>
    <x v="0"/>
    <x v="1"/>
    <s v="CHO-SCR-58000"/>
    <x v="3"/>
    <x v="9"/>
    <n v="2"/>
    <n v="5"/>
    <n v="2.2000000000000002"/>
    <n v="14"/>
    <x v="1"/>
    <s v="Lot's O' Nuts"/>
    <x v="1"/>
  </r>
  <r>
    <s v="US-2022-108672-CHO-MIL-31000"/>
    <d v="2022-09-10T00:00:00"/>
    <d v="2022-09-26T00:00:00"/>
    <x v="0"/>
    <n v="108672"/>
    <s v="United States"/>
    <x v="4"/>
    <x v="4"/>
    <n v="90032"/>
    <x v="0"/>
    <x v="3"/>
    <s v="CHO-MIL-31000"/>
    <x v="0"/>
    <x v="29"/>
    <n v="6"/>
    <n v="12.66"/>
    <n v="6.84"/>
    <n v="16"/>
    <x v="1"/>
    <s v="Wicked Choccy's"/>
    <x v="0"/>
  </r>
  <r>
    <s v="US-2022-117772-CHO-TRI-54000"/>
    <d v="2022-09-10T00:00:00"/>
    <d v="2022-09-22T00:00:00"/>
    <x v="2"/>
    <n v="117772"/>
    <s v="United States"/>
    <x v="31"/>
    <x v="23"/>
    <n v="98103"/>
    <x v="0"/>
    <x v="3"/>
    <s v="CHO-TRI-54000"/>
    <x v="1"/>
    <x v="18"/>
    <n v="6"/>
    <n v="14.7"/>
    <n v="7.8"/>
    <n v="12"/>
    <x v="1"/>
    <s v="Wicked Choccy's"/>
    <x v="0"/>
  </r>
  <r>
    <s v="US-2022-132465-CHO-SCR-58000"/>
    <d v="2022-09-11T00:00:00"/>
    <d v="2022-09-25T00:00:00"/>
    <x v="2"/>
    <n v="132465"/>
    <s v="United States"/>
    <x v="26"/>
    <x v="21"/>
    <n v="10035"/>
    <x v="0"/>
    <x v="1"/>
    <s v="CHO-SCR-58000"/>
    <x v="3"/>
    <x v="9"/>
    <n v="2"/>
    <n v="5"/>
    <n v="2.2000000000000002"/>
    <n v="14"/>
    <x v="1"/>
    <s v="Lot's O' Nuts"/>
    <x v="1"/>
  </r>
  <r>
    <s v="US-2022-132465-CHO-FUD-51000"/>
    <d v="2022-09-11T00:00:00"/>
    <d v="2022-09-25T00:00:00"/>
    <x v="2"/>
    <n v="132465"/>
    <s v="United States"/>
    <x v="26"/>
    <x v="21"/>
    <n v="10035"/>
    <x v="0"/>
    <x v="1"/>
    <s v="CHO-FUD-51000"/>
    <x v="4"/>
    <x v="31"/>
    <n v="4"/>
    <n v="9.6"/>
    <n v="4.8"/>
    <n v="14"/>
    <x v="1"/>
    <s v="Lot's O' Nuts"/>
    <x v="1"/>
  </r>
  <r>
    <s v="US-2022-132465-OTH-LIC-15000"/>
    <d v="2022-09-11T00:00:00"/>
    <d v="2022-09-25T00:00:00"/>
    <x v="2"/>
    <n v="132465"/>
    <s v="United States"/>
    <x v="26"/>
    <x v="21"/>
    <n v="10035"/>
    <x v="1"/>
    <x v="1"/>
    <s v="OTH-LIC-15000"/>
    <x v="7"/>
    <x v="74"/>
    <n v="1"/>
    <n v="10"/>
    <n v="10"/>
    <n v="14"/>
    <x v="1"/>
    <s v="Secret Factory"/>
    <x v="2"/>
  </r>
  <r>
    <s v="US-2022-132465-CHO-NUT-13000"/>
    <d v="2022-09-11T00:00:00"/>
    <d v="2022-09-25T00:00:00"/>
    <x v="2"/>
    <n v="132465"/>
    <s v="United States"/>
    <x v="26"/>
    <x v="21"/>
    <n v="10035"/>
    <x v="0"/>
    <x v="1"/>
    <s v="CHO-NUT-13000"/>
    <x v="2"/>
    <x v="22"/>
    <n v="1"/>
    <n v="2.4900000000000002"/>
    <n v="1"/>
    <n v="14"/>
    <x v="1"/>
    <s v="Lot's O' Nuts"/>
    <x v="1"/>
  </r>
  <r>
    <s v="US-2022-126186-CHO-NUT-13000"/>
    <d v="2022-09-11T00:00:00"/>
    <d v="2022-09-22T00:00:00"/>
    <x v="1"/>
    <n v="126186"/>
    <s v="United States"/>
    <x v="134"/>
    <x v="27"/>
    <n v="80013"/>
    <x v="0"/>
    <x v="3"/>
    <s v="CHO-NUT-13000"/>
    <x v="2"/>
    <x v="19"/>
    <n v="4"/>
    <n v="9.9600000000000009"/>
    <n v="4"/>
    <n v="11"/>
    <x v="1"/>
    <s v="Lot's O' Nuts"/>
    <x v="1"/>
  </r>
  <r>
    <s v="US-2022-153794-CHO-MIL-31000"/>
    <d v="2022-09-11T00:00:00"/>
    <d v="2022-09-26T00:00:00"/>
    <x v="0"/>
    <n v="153794"/>
    <s v="United States"/>
    <x v="25"/>
    <x v="4"/>
    <n v="92024"/>
    <x v="0"/>
    <x v="3"/>
    <s v="CHO-MIL-31000"/>
    <x v="0"/>
    <x v="38"/>
    <n v="7"/>
    <n v="14.77"/>
    <n v="7.98"/>
    <n v="15"/>
    <x v="1"/>
    <s v="Wicked Choccy's"/>
    <x v="0"/>
  </r>
  <r>
    <s v="US-2022-165057-CHO-FUD-51000"/>
    <d v="2022-09-11T00:00:00"/>
    <d v="2022-09-25T00:00:00"/>
    <x v="0"/>
    <n v="165057"/>
    <s v="United States"/>
    <x v="350"/>
    <x v="4"/>
    <n v="92374"/>
    <x v="0"/>
    <x v="3"/>
    <s v="CHO-FUD-51000"/>
    <x v="4"/>
    <x v="6"/>
    <n v="9"/>
    <n v="21.6"/>
    <n v="10.8"/>
    <n v="14"/>
    <x v="1"/>
    <s v="Lot's O' Nuts"/>
    <x v="1"/>
  </r>
  <r>
    <s v="US-2022-165057-CHO-MIL-31000"/>
    <d v="2022-09-11T00:00:00"/>
    <d v="2022-09-25T00:00:00"/>
    <x v="0"/>
    <n v="165057"/>
    <s v="United States"/>
    <x v="350"/>
    <x v="4"/>
    <n v="92374"/>
    <x v="0"/>
    <x v="3"/>
    <s v="CHO-MIL-31000"/>
    <x v="0"/>
    <x v="5"/>
    <n v="3"/>
    <n v="6.33"/>
    <n v="3.42"/>
    <n v="14"/>
    <x v="1"/>
    <s v="Wicked Choccy's"/>
    <x v="0"/>
  </r>
  <r>
    <s v="US-2022-125934-CHO-FUD-51000"/>
    <d v="2022-09-11T00:00:00"/>
    <d v="2022-09-28T00:00:00"/>
    <x v="0"/>
    <n v="125934"/>
    <s v="United States"/>
    <x v="324"/>
    <x v="24"/>
    <n v="7501"/>
    <x v="0"/>
    <x v="1"/>
    <s v="CHO-FUD-51000"/>
    <x v="4"/>
    <x v="31"/>
    <n v="4"/>
    <n v="9.6"/>
    <n v="4.8"/>
    <n v="17"/>
    <x v="1"/>
    <s v="Lot's O' Nuts"/>
    <x v="1"/>
  </r>
  <r>
    <s v="US-2022-125934-CHO-MIL-31000"/>
    <d v="2022-09-11T00:00:00"/>
    <d v="2022-09-28T00:00:00"/>
    <x v="0"/>
    <n v="125934"/>
    <s v="United States"/>
    <x v="324"/>
    <x v="24"/>
    <n v="7501"/>
    <x v="0"/>
    <x v="1"/>
    <s v="CHO-MIL-31000"/>
    <x v="0"/>
    <x v="8"/>
    <n v="4"/>
    <n v="8.44"/>
    <n v="4.5599999999999996"/>
    <n v="17"/>
    <x v="1"/>
    <s v="Wicked Choccy's"/>
    <x v="0"/>
  </r>
  <r>
    <s v="US-2022-125934-CHO-SCR-58000"/>
    <d v="2022-09-11T00:00:00"/>
    <d v="2022-09-28T00:00:00"/>
    <x v="0"/>
    <n v="125934"/>
    <s v="United States"/>
    <x v="324"/>
    <x v="24"/>
    <n v="7501"/>
    <x v="0"/>
    <x v="1"/>
    <s v="CHO-SCR-58000"/>
    <x v="3"/>
    <x v="31"/>
    <n v="4"/>
    <n v="10"/>
    <n v="4.4000000000000004"/>
    <n v="17"/>
    <x v="1"/>
    <s v="Lot's O' Nuts"/>
    <x v="1"/>
  </r>
  <r>
    <s v="US-2022-125934-OTH-GUM-21000"/>
    <d v="2022-09-11T00:00:00"/>
    <d v="2022-09-28T00:00:00"/>
    <x v="0"/>
    <n v="125934"/>
    <s v="United States"/>
    <x v="324"/>
    <x v="24"/>
    <n v="7501"/>
    <x v="1"/>
    <x v="1"/>
    <s v="OTH-GUM-21000"/>
    <x v="5"/>
    <x v="28"/>
    <n v="3"/>
    <n v="1.95"/>
    <n v="1.8"/>
    <n v="17"/>
    <x v="1"/>
    <s v="Secret Factory"/>
    <x v="2"/>
  </r>
  <r>
    <s v="US-2022-128993-CHO-MIL-31000"/>
    <d v="2022-09-12T00:00:00"/>
    <d v="2022-09-27T00:00:00"/>
    <x v="2"/>
    <n v="128993"/>
    <s v="United States"/>
    <x v="31"/>
    <x v="23"/>
    <n v="98103"/>
    <x v="0"/>
    <x v="3"/>
    <s v="CHO-MIL-31000"/>
    <x v="0"/>
    <x v="0"/>
    <n v="2"/>
    <n v="4.22"/>
    <n v="2.2799999999999998"/>
    <n v="15"/>
    <x v="1"/>
    <s v="Wicked Choccy's"/>
    <x v="0"/>
  </r>
  <r>
    <s v="US-2022-166464-CHO-SCR-58000"/>
    <d v="2022-09-12T00:00:00"/>
    <d v="2022-09-27T00:00:00"/>
    <x v="0"/>
    <n v="166464"/>
    <s v="United States"/>
    <x v="26"/>
    <x v="21"/>
    <n v="10035"/>
    <x v="0"/>
    <x v="1"/>
    <s v="CHO-SCR-58000"/>
    <x v="3"/>
    <x v="31"/>
    <n v="4"/>
    <n v="10"/>
    <n v="4.4000000000000004"/>
    <n v="15"/>
    <x v="1"/>
    <s v="Lot's O' Nuts"/>
    <x v="1"/>
  </r>
  <r>
    <s v="US-2022-166464-CHO-MIL-31000"/>
    <d v="2022-09-12T00:00:00"/>
    <d v="2022-09-27T00:00:00"/>
    <x v="0"/>
    <n v="166464"/>
    <s v="United States"/>
    <x v="26"/>
    <x v="21"/>
    <n v="10035"/>
    <x v="0"/>
    <x v="1"/>
    <s v="CHO-MIL-31000"/>
    <x v="0"/>
    <x v="0"/>
    <n v="2"/>
    <n v="4.22"/>
    <n v="2.2799999999999998"/>
    <n v="15"/>
    <x v="1"/>
    <s v="Wicked Choccy's"/>
    <x v="0"/>
  </r>
  <r>
    <s v="US-2022-102016-CHO-MIL-31000"/>
    <d v="2022-09-12T00:00:00"/>
    <d v="2022-09-28T00:00:00"/>
    <x v="0"/>
    <n v="102016"/>
    <s v="United States"/>
    <x v="299"/>
    <x v="21"/>
    <n v="13021"/>
    <x v="0"/>
    <x v="1"/>
    <s v="CHO-MIL-31000"/>
    <x v="0"/>
    <x v="0"/>
    <n v="2"/>
    <n v="4.22"/>
    <n v="2.2799999999999998"/>
    <n v="16"/>
    <x v="1"/>
    <s v="Wicked Choccy's"/>
    <x v="0"/>
  </r>
  <r>
    <s v="US-2022-102016-CHO-TRI-54000"/>
    <d v="2022-09-12T00:00:00"/>
    <d v="2022-09-28T00:00:00"/>
    <x v="0"/>
    <n v="102016"/>
    <s v="United States"/>
    <x v="299"/>
    <x v="21"/>
    <n v="13021"/>
    <x v="0"/>
    <x v="1"/>
    <s v="CHO-TRI-54000"/>
    <x v="1"/>
    <x v="28"/>
    <n v="1"/>
    <n v="2.4500000000000002"/>
    <n v="1.3"/>
    <n v="16"/>
    <x v="1"/>
    <s v="Wicked Choccy's"/>
    <x v="0"/>
  </r>
  <r>
    <s v="US-2022-102016-CHO-FUD-51000"/>
    <d v="2022-09-12T00:00:00"/>
    <d v="2022-09-28T00:00:00"/>
    <x v="0"/>
    <n v="102016"/>
    <s v="United States"/>
    <x v="299"/>
    <x v="21"/>
    <n v="13021"/>
    <x v="0"/>
    <x v="1"/>
    <s v="CHO-FUD-51000"/>
    <x v="4"/>
    <x v="9"/>
    <n v="2"/>
    <n v="4.8"/>
    <n v="2.4"/>
    <n v="16"/>
    <x v="1"/>
    <s v="Lot's O' Nuts"/>
    <x v="1"/>
  </r>
  <r>
    <s v="US-2022-136728-CHO-MIL-31000"/>
    <d v="2022-09-13T00:00:00"/>
    <d v="2022-09-27T00:00:00"/>
    <x v="2"/>
    <n v="136728"/>
    <s v="United States"/>
    <x v="40"/>
    <x v="1"/>
    <n v="60623"/>
    <x v="0"/>
    <x v="0"/>
    <s v="CHO-MIL-31000"/>
    <x v="0"/>
    <x v="8"/>
    <n v="4"/>
    <n v="8.44"/>
    <n v="4.5599999999999996"/>
    <n v="14"/>
    <x v="1"/>
    <s v="Wicked Choccy's"/>
    <x v="0"/>
  </r>
  <r>
    <s v="US-2022-136728-CHO-SCR-58000"/>
    <d v="2022-09-13T00:00:00"/>
    <d v="2022-09-27T00:00:00"/>
    <x v="2"/>
    <n v="136728"/>
    <s v="United States"/>
    <x v="40"/>
    <x v="1"/>
    <n v="60623"/>
    <x v="0"/>
    <x v="0"/>
    <s v="CHO-SCR-58000"/>
    <x v="3"/>
    <x v="25"/>
    <n v="1"/>
    <n v="2.5"/>
    <n v="1.1000000000000001"/>
    <n v="14"/>
    <x v="1"/>
    <s v="Lot's O' Nuts"/>
    <x v="1"/>
  </r>
  <r>
    <s v="US-2022-138457-CHO-TRI-54000"/>
    <d v="2022-09-13T00:00:00"/>
    <d v="2022-09-27T00:00:00"/>
    <x v="0"/>
    <n v="138457"/>
    <s v="United States"/>
    <x v="60"/>
    <x v="26"/>
    <n v="28540"/>
    <x v="0"/>
    <x v="2"/>
    <s v="CHO-TRI-54000"/>
    <x v="1"/>
    <x v="24"/>
    <n v="4"/>
    <n v="9.8000000000000007"/>
    <n v="5.2"/>
    <n v="14"/>
    <x v="1"/>
    <s v="Wicked Choccy's"/>
    <x v="0"/>
  </r>
  <r>
    <s v="US-2022-161347-CHO-NUT-13000"/>
    <d v="2022-09-13T00:00:00"/>
    <d v="2022-09-29T00:00:00"/>
    <x v="0"/>
    <n v="161347"/>
    <s v="United States"/>
    <x v="2"/>
    <x v="2"/>
    <n v="19120"/>
    <x v="0"/>
    <x v="1"/>
    <s v="CHO-NUT-13000"/>
    <x v="2"/>
    <x v="22"/>
    <n v="1"/>
    <n v="2.4900000000000002"/>
    <n v="1"/>
    <n v="16"/>
    <x v="1"/>
    <s v="Lot's O' Nuts"/>
    <x v="1"/>
  </r>
  <r>
    <s v="US-2022-118843-CHO-NUT-13000"/>
    <d v="2022-09-13T00:00:00"/>
    <d v="2022-09-30T00:00:00"/>
    <x v="0"/>
    <n v="118843"/>
    <s v="United States"/>
    <x v="163"/>
    <x v="3"/>
    <n v="30318"/>
    <x v="0"/>
    <x v="2"/>
    <s v="CHO-NUT-13000"/>
    <x v="2"/>
    <x v="2"/>
    <n v="3"/>
    <n v="7.47"/>
    <n v="3"/>
    <n v="17"/>
    <x v="1"/>
    <s v="Lot's O' Nuts"/>
    <x v="1"/>
  </r>
  <r>
    <s v="US-2022-118843-CHO-SCR-58000"/>
    <d v="2022-09-13T00:00:00"/>
    <d v="2022-09-30T00:00:00"/>
    <x v="0"/>
    <n v="118843"/>
    <s v="United States"/>
    <x v="163"/>
    <x v="3"/>
    <n v="30318"/>
    <x v="0"/>
    <x v="2"/>
    <s v="CHO-SCR-58000"/>
    <x v="3"/>
    <x v="26"/>
    <n v="7"/>
    <n v="17.5"/>
    <n v="7.7"/>
    <n v="17"/>
    <x v="1"/>
    <s v="Lot's O' Nuts"/>
    <x v="1"/>
  </r>
  <r>
    <s v="US-2022-129007-CHO-NUT-13000"/>
    <d v="2022-09-13T00:00:00"/>
    <d v="2022-09-25T00:00:00"/>
    <x v="1"/>
    <n v="129007"/>
    <s v="United States"/>
    <x v="272"/>
    <x v="4"/>
    <n v="92804"/>
    <x v="0"/>
    <x v="3"/>
    <s v="CHO-NUT-13000"/>
    <x v="2"/>
    <x v="2"/>
    <n v="3"/>
    <n v="7.47"/>
    <n v="3"/>
    <n v="12"/>
    <x v="1"/>
    <s v="Lot's O' Nuts"/>
    <x v="1"/>
  </r>
  <r>
    <s v="US-2022-129007-OTH-LIC-15000"/>
    <d v="2022-09-13T00:00:00"/>
    <d v="2022-09-25T00:00:00"/>
    <x v="1"/>
    <n v="129007"/>
    <s v="United States"/>
    <x v="272"/>
    <x v="4"/>
    <n v="92804"/>
    <x v="1"/>
    <x v="3"/>
    <s v="OTH-LIC-15000"/>
    <x v="7"/>
    <x v="41"/>
    <n v="5"/>
    <n v="50"/>
    <n v="50"/>
    <n v="12"/>
    <x v="1"/>
    <s v="Secret Factory"/>
    <x v="2"/>
  </r>
  <r>
    <s v="US-2022-129007-CHO-FUD-51000"/>
    <d v="2022-09-13T00:00:00"/>
    <d v="2022-09-25T00:00:00"/>
    <x v="1"/>
    <n v="129007"/>
    <s v="United States"/>
    <x v="272"/>
    <x v="4"/>
    <n v="92804"/>
    <x v="0"/>
    <x v="3"/>
    <s v="CHO-FUD-51000"/>
    <x v="4"/>
    <x v="26"/>
    <n v="7"/>
    <n v="16.8"/>
    <n v="8.4"/>
    <n v="12"/>
    <x v="1"/>
    <s v="Lot's O' Nuts"/>
    <x v="1"/>
  </r>
  <r>
    <s v="US-2022-129007-CHO-TRI-54000"/>
    <d v="2022-09-13T00:00:00"/>
    <d v="2022-09-25T00:00:00"/>
    <x v="1"/>
    <n v="129007"/>
    <s v="United States"/>
    <x v="272"/>
    <x v="4"/>
    <n v="92804"/>
    <x v="0"/>
    <x v="3"/>
    <s v="CHO-TRI-54000"/>
    <x v="1"/>
    <x v="1"/>
    <n v="2"/>
    <n v="4.9000000000000004"/>
    <n v="2.6"/>
    <n v="12"/>
    <x v="1"/>
    <s v="Wicked Choccy's"/>
    <x v="0"/>
  </r>
  <r>
    <s v="US-2022-115567-CHO-NUT-13000"/>
    <d v="2022-09-13T00:00:00"/>
    <d v="2022-09-28T00:00:00"/>
    <x v="0"/>
    <n v="115567"/>
    <s v="United States"/>
    <x v="48"/>
    <x v="19"/>
    <n v="47201"/>
    <x v="0"/>
    <x v="0"/>
    <s v="CHO-NUT-13000"/>
    <x v="2"/>
    <x v="47"/>
    <n v="7"/>
    <n v="17.43"/>
    <n v="7"/>
    <n v="15"/>
    <x v="1"/>
    <s v="Lot's O' Nuts"/>
    <x v="1"/>
  </r>
  <r>
    <s v="US-2022-115567-CHO-TRI-54000"/>
    <d v="2022-09-13T00:00:00"/>
    <d v="2022-09-28T00:00:00"/>
    <x v="0"/>
    <n v="115567"/>
    <s v="United States"/>
    <x v="48"/>
    <x v="19"/>
    <n v="47201"/>
    <x v="0"/>
    <x v="0"/>
    <s v="CHO-TRI-54000"/>
    <x v="1"/>
    <x v="24"/>
    <n v="4"/>
    <n v="9.8000000000000007"/>
    <n v="5.2"/>
    <n v="15"/>
    <x v="1"/>
    <s v="Wicked Choccy's"/>
    <x v="0"/>
  </r>
  <r>
    <s v="US-2022-115924-CHO-SCR-58000"/>
    <d v="2022-09-14T00:00:00"/>
    <d v="2022-09-28T00:00:00"/>
    <x v="2"/>
    <n v="115924"/>
    <s v="United States"/>
    <x v="53"/>
    <x v="32"/>
    <n v="50315"/>
    <x v="0"/>
    <x v="0"/>
    <s v="CHO-SCR-58000"/>
    <x v="3"/>
    <x v="17"/>
    <n v="5"/>
    <n v="12.5"/>
    <n v="5.5"/>
    <n v="14"/>
    <x v="1"/>
    <s v="Lot's O' Nuts"/>
    <x v="1"/>
  </r>
  <r>
    <s v="US-2022-120362-CHO-FUD-51000"/>
    <d v="2022-09-14T00:00:00"/>
    <d v="2022-09-29T00:00:00"/>
    <x v="0"/>
    <n v="120362"/>
    <s v="United States"/>
    <x v="242"/>
    <x v="29"/>
    <n v="84604"/>
    <x v="0"/>
    <x v="3"/>
    <s v="CHO-FUD-51000"/>
    <x v="4"/>
    <x v="17"/>
    <n v="5"/>
    <n v="12"/>
    <n v="6"/>
    <n v="15"/>
    <x v="1"/>
    <s v="Lot's O' Nuts"/>
    <x v="1"/>
  </r>
  <r>
    <s v="US-2022-140984-CHO-TRI-54000"/>
    <d v="2022-09-14T00:00:00"/>
    <d v="2022-09-28T00:00:00"/>
    <x v="0"/>
    <n v="140984"/>
    <s v="United States"/>
    <x v="26"/>
    <x v="21"/>
    <n v="10011"/>
    <x v="0"/>
    <x v="1"/>
    <s v="CHO-TRI-54000"/>
    <x v="1"/>
    <x v="51"/>
    <n v="9"/>
    <n v="22.05"/>
    <n v="11.7"/>
    <n v="14"/>
    <x v="1"/>
    <s v="Wicked Choccy's"/>
    <x v="0"/>
  </r>
  <r>
    <s v="US-2022-140984-CHO-SCR-58000"/>
    <d v="2022-09-14T00:00:00"/>
    <d v="2022-09-28T00:00:00"/>
    <x v="0"/>
    <n v="140984"/>
    <s v="United States"/>
    <x v="26"/>
    <x v="21"/>
    <n v="10011"/>
    <x v="0"/>
    <x v="1"/>
    <s v="CHO-SCR-58000"/>
    <x v="3"/>
    <x v="9"/>
    <n v="2"/>
    <n v="5"/>
    <n v="2.2000000000000002"/>
    <n v="14"/>
    <x v="1"/>
    <s v="Lot's O' Nuts"/>
    <x v="1"/>
  </r>
  <r>
    <s v="US-2022-128027-CHO-TRI-54000"/>
    <d v="2022-09-14T00:00:00"/>
    <d v="2022-09-27T00:00:00"/>
    <x v="2"/>
    <n v="128027"/>
    <s v="United States"/>
    <x v="351"/>
    <x v="10"/>
    <n v="29406"/>
    <x v="0"/>
    <x v="2"/>
    <s v="CHO-TRI-54000"/>
    <x v="1"/>
    <x v="4"/>
    <n v="3"/>
    <n v="7.35"/>
    <n v="3.9"/>
    <n v="13"/>
    <x v="1"/>
    <s v="Wicked Choccy's"/>
    <x v="0"/>
  </r>
  <r>
    <s v="US-2022-131597-CHO-SCR-58000"/>
    <d v="2022-09-14T00:00:00"/>
    <d v="2022-09-28T00:00:00"/>
    <x v="0"/>
    <n v="131597"/>
    <s v="United States"/>
    <x v="4"/>
    <x v="4"/>
    <n v="90045"/>
    <x v="0"/>
    <x v="3"/>
    <s v="CHO-SCR-58000"/>
    <x v="3"/>
    <x v="3"/>
    <n v="3"/>
    <n v="7.5"/>
    <n v="3.3"/>
    <n v="14"/>
    <x v="1"/>
    <s v="Lot's O' Nuts"/>
    <x v="1"/>
  </r>
  <r>
    <s v="US-2022-100734-CHO-TRI-54000"/>
    <d v="2022-09-15T00:00:00"/>
    <d v="2022-09-30T00:00:00"/>
    <x v="0"/>
    <n v="100734"/>
    <s v="United States"/>
    <x v="2"/>
    <x v="2"/>
    <n v="19143"/>
    <x v="0"/>
    <x v="1"/>
    <s v="CHO-TRI-54000"/>
    <x v="1"/>
    <x v="24"/>
    <n v="4"/>
    <n v="9.8000000000000007"/>
    <n v="5.2"/>
    <n v="15"/>
    <x v="1"/>
    <s v="Wicked Choccy's"/>
    <x v="0"/>
  </r>
  <r>
    <s v="US-2022-100734-CHO-MIL-31000"/>
    <d v="2022-09-15T00:00:00"/>
    <d v="2022-09-30T00:00:00"/>
    <x v="0"/>
    <n v="100734"/>
    <s v="United States"/>
    <x v="2"/>
    <x v="2"/>
    <n v="19143"/>
    <x v="0"/>
    <x v="1"/>
    <s v="CHO-MIL-31000"/>
    <x v="0"/>
    <x v="0"/>
    <n v="2"/>
    <n v="4.22"/>
    <n v="2.2799999999999998"/>
    <n v="15"/>
    <x v="1"/>
    <s v="Wicked Choccy's"/>
    <x v="0"/>
  </r>
  <r>
    <s v="US-2022-105102-CHO-MIL-31000"/>
    <d v="2022-09-15T00:00:00"/>
    <d v="2022-09-29T00:00:00"/>
    <x v="2"/>
    <n v="105102"/>
    <s v="United States"/>
    <x v="26"/>
    <x v="21"/>
    <n v="10035"/>
    <x v="0"/>
    <x v="1"/>
    <s v="CHO-MIL-31000"/>
    <x v="0"/>
    <x v="11"/>
    <n v="1"/>
    <n v="2.11"/>
    <n v="1.1399999999999999"/>
    <n v="14"/>
    <x v="1"/>
    <s v="Wicked Choccy's"/>
    <x v="0"/>
  </r>
  <r>
    <s v="US-2022-105102-CHO-TRI-54000"/>
    <d v="2022-09-15T00:00:00"/>
    <d v="2022-09-29T00:00:00"/>
    <x v="2"/>
    <n v="105102"/>
    <s v="United States"/>
    <x v="26"/>
    <x v="21"/>
    <n v="10035"/>
    <x v="0"/>
    <x v="1"/>
    <s v="CHO-TRI-54000"/>
    <x v="1"/>
    <x v="1"/>
    <n v="2"/>
    <n v="4.9000000000000004"/>
    <n v="2.6"/>
    <n v="14"/>
    <x v="1"/>
    <s v="Wicked Choccy's"/>
    <x v="0"/>
  </r>
  <r>
    <s v="US-2022-145849-CHO-SCR-58000"/>
    <d v="2022-09-15T00:00:00"/>
    <d v="2022-09-27T00:00:00"/>
    <x v="2"/>
    <n v="145849"/>
    <s v="United States"/>
    <x v="209"/>
    <x v="19"/>
    <n v="46203"/>
    <x v="0"/>
    <x v="0"/>
    <s v="CHO-SCR-58000"/>
    <x v="3"/>
    <x v="44"/>
    <n v="8"/>
    <n v="20"/>
    <n v="8.8000000000000007"/>
    <n v="12"/>
    <x v="1"/>
    <s v="Lot's O' Nuts"/>
    <x v="1"/>
  </r>
  <r>
    <s v="US-2022-145849-CHO-MIL-31000"/>
    <d v="2022-09-15T00:00:00"/>
    <d v="2022-09-27T00:00:00"/>
    <x v="2"/>
    <n v="145849"/>
    <s v="United States"/>
    <x v="209"/>
    <x v="19"/>
    <n v="46203"/>
    <x v="0"/>
    <x v="0"/>
    <s v="CHO-MIL-31000"/>
    <x v="0"/>
    <x v="0"/>
    <n v="2"/>
    <n v="4.22"/>
    <n v="2.2799999999999998"/>
    <n v="12"/>
    <x v="1"/>
    <s v="Wicked Choccy's"/>
    <x v="0"/>
  </r>
  <r>
    <s v="US-2022-130519-CHO-FUD-51000"/>
    <d v="2022-09-15T00:00:00"/>
    <d v="2022-09-25T00:00:00"/>
    <x v="3"/>
    <n v="130519"/>
    <s v="United States"/>
    <x v="302"/>
    <x v="17"/>
    <n v="33065"/>
    <x v="0"/>
    <x v="2"/>
    <s v="CHO-FUD-51000"/>
    <x v="4"/>
    <x v="31"/>
    <n v="4"/>
    <n v="9.6"/>
    <n v="4.8"/>
    <n v="10"/>
    <x v="1"/>
    <s v="Lot's O' Nuts"/>
    <x v="1"/>
  </r>
  <r>
    <s v="US-2022-130519-CHO-TRI-54000"/>
    <d v="2022-09-15T00:00:00"/>
    <d v="2022-09-25T00:00:00"/>
    <x v="3"/>
    <n v="130519"/>
    <s v="United States"/>
    <x v="302"/>
    <x v="17"/>
    <n v="33065"/>
    <x v="0"/>
    <x v="2"/>
    <s v="CHO-TRI-54000"/>
    <x v="1"/>
    <x v="28"/>
    <n v="1"/>
    <n v="2.4500000000000002"/>
    <n v="1.3"/>
    <n v="10"/>
    <x v="1"/>
    <s v="Wicked Choccy's"/>
    <x v="0"/>
  </r>
  <r>
    <s v="US-2022-130519-CHO-MIL-31000"/>
    <d v="2022-09-15T00:00:00"/>
    <d v="2022-09-25T00:00:00"/>
    <x v="3"/>
    <n v="130519"/>
    <s v="United States"/>
    <x v="302"/>
    <x v="17"/>
    <n v="33065"/>
    <x v="0"/>
    <x v="2"/>
    <s v="CHO-MIL-31000"/>
    <x v="0"/>
    <x v="5"/>
    <n v="3"/>
    <n v="6.33"/>
    <n v="3.42"/>
    <n v="10"/>
    <x v="1"/>
    <s v="Wicked Choccy's"/>
    <x v="0"/>
  </r>
  <r>
    <s v="US-2022-102582-CHO-SCR-58000"/>
    <d v="2022-09-15T00:00:00"/>
    <d v="2022-09-29T00:00:00"/>
    <x v="0"/>
    <n v="102582"/>
    <s v="United States"/>
    <x v="87"/>
    <x v="35"/>
    <n v="36608"/>
    <x v="0"/>
    <x v="2"/>
    <s v="CHO-SCR-58000"/>
    <x v="3"/>
    <x v="26"/>
    <n v="7"/>
    <n v="17.5"/>
    <n v="7.7"/>
    <n v="14"/>
    <x v="1"/>
    <s v="Lot's O' Nuts"/>
    <x v="1"/>
  </r>
  <r>
    <s v="US-2022-102582-CHO-FUD-51000"/>
    <d v="2022-09-15T00:00:00"/>
    <d v="2022-09-29T00:00:00"/>
    <x v="0"/>
    <n v="102582"/>
    <s v="United States"/>
    <x v="87"/>
    <x v="35"/>
    <n v="36608"/>
    <x v="0"/>
    <x v="2"/>
    <s v="CHO-FUD-51000"/>
    <x v="4"/>
    <x v="9"/>
    <n v="2"/>
    <n v="4.8"/>
    <n v="2.4"/>
    <n v="14"/>
    <x v="1"/>
    <s v="Lot's O' Nuts"/>
    <x v="1"/>
  </r>
  <r>
    <s v="US-2022-102582-CHO-NUT-13000"/>
    <d v="2022-09-15T00:00:00"/>
    <d v="2022-09-29T00:00:00"/>
    <x v="0"/>
    <n v="102582"/>
    <s v="United States"/>
    <x v="87"/>
    <x v="35"/>
    <n v="36608"/>
    <x v="0"/>
    <x v="2"/>
    <s v="CHO-NUT-13000"/>
    <x v="2"/>
    <x v="2"/>
    <n v="3"/>
    <n v="7.47"/>
    <n v="3"/>
    <n v="14"/>
    <x v="1"/>
    <s v="Lot's O' Nuts"/>
    <x v="1"/>
  </r>
  <r>
    <s v="US-2022-167696-CHO-FUD-51000"/>
    <d v="2022-09-16T00:00:00"/>
    <d v="2022-10-01T00:00:00"/>
    <x v="0"/>
    <n v="167696"/>
    <s v="United States"/>
    <x v="219"/>
    <x v="6"/>
    <n v="23602"/>
    <x v="0"/>
    <x v="2"/>
    <s v="CHO-FUD-51000"/>
    <x v="4"/>
    <x v="31"/>
    <n v="4"/>
    <n v="9.6"/>
    <n v="4.8"/>
    <n v="15"/>
    <x v="1"/>
    <s v="Lot's O' Nuts"/>
    <x v="1"/>
  </r>
  <r>
    <s v="US-2022-138716-CHO-FUD-51000"/>
    <d v="2022-09-17T00:00:00"/>
    <d v="2022-09-30T00:00:00"/>
    <x v="1"/>
    <n v="138716"/>
    <s v="United States"/>
    <x v="31"/>
    <x v="23"/>
    <n v="98105"/>
    <x v="0"/>
    <x v="3"/>
    <s v="CHO-FUD-51000"/>
    <x v="4"/>
    <x v="3"/>
    <n v="3"/>
    <n v="7.2"/>
    <n v="3.6"/>
    <n v="13"/>
    <x v="1"/>
    <s v="Lot's O' Nuts"/>
    <x v="1"/>
  </r>
  <r>
    <s v="US-2022-141145-CHO-MIL-31000"/>
    <d v="2022-09-17T00:00:00"/>
    <d v="2022-10-03T00:00:00"/>
    <x v="0"/>
    <n v="141145"/>
    <s v="United States"/>
    <x v="256"/>
    <x v="17"/>
    <n v="32839"/>
    <x v="0"/>
    <x v="2"/>
    <s v="CHO-MIL-31000"/>
    <x v="0"/>
    <x v="5"/>
    <n v="3"/>
    <n v="6.33"/>
    <n v="3.42"/>
    <n v="16"/>
    <x v="1"/>
    <s v="Wicked Choccy's"/>
    <x v="0"/>
  </r>
  <r>
    <s v="US-2022-138919-OTH-GUM-21000"/>
    <d v="2022-09-17T00:00:00"/>
    <d v="2022-10-01T00:00:00"/>
    <x v="0"/>
    <n v="138919"/>
    <s v="United States"/>
    <x v="26"/>
    <x v="21"/>
    <n v="10035"/>
    <x v="1"/>
    <x v="1"/>
    <s v="OTH-GUM-21000"/>
    <x v="5"/>
    <x v="27"/>
    <n v="2"/>
    <n v="1.3"/>
    <n v="1.2"/>
    <n v="14"/>
    <x v="1"/>
    <s v="Secret Factory"/>
    <x v="2"/>
  </r>
  <r>
    <s v="US-2022-133025-CHO-NUT-13000"/>
    <d v="2022-09-17T00:00:00"/>
    <d v="2022-09-29T00:00:00"/>
    <x v="2"/>
    <n v="133025"/>
    <s v="United States"/>
    <x v="4"/>
    <x v="4"/>
    <n v="90036"/>
    <x v="0"/>
    <x v="3"/>
    <s v="CHO-NUT-13000"/>
    <x v="2"/>
    <x v="13"/>
    <n v="5"/>
    <n v="12.45"/>
    <n v="5"/>
    <n v="12"/>
    <x v="1"/>
    <s v="Lot's O' Nuts"/>
    <x v="1"/>
  </r>
  <r>
    <s v="US-2022-126977-CHO-SCR-58000"/>
    <d v="2022-09-17T00:00:00"/>
    <d v="2022-10-03T00:00:00"/>
    <x v="0"/>
    <n v="126977"/>
    <s v="United States"/>
    <x v="26"/>
    <x v="21"/>
    <n v="10035"/>
    <x v="0"/>
    <x v="1"/>
    <s v="CHO-SCR-58000"/>
    <x v="3"/>
    <x v="17"/>
    <n v="5"/>
    <n v="12.5"/>
    <n v="5.5"/>
    <n v="16"/>
    <x v="1"/>
    <s v="Lot's O' Nuts"/>
    <x v="1"/>
  </r>
  <r>
    <s v="US-2022-126977-CHO-MIL-31000"/>
    <d v="2022-09-17T00:00:00"/>
    <d v="2022-10-03T00:00:00"/>
    <x v="0"/>
    <n v="126977"/>
    <s v="United States"/>
    <x v="26"/>
    <x v="21"/>
    <n v="10035"/>
    <x v="0"/>
    <x v="1"/>
    <s v="CHO-MIL-31000"/>
    <x v="0"/>
    <x v="0"/>
    <n v="2"/>
    <n v="4.22"/>
    <n v="2.2799999999999998"/>
    <n v="16"/>
    <x v="1"/>
    <s v="Wicked Choccy's"/>
    <x v="0"/>
  </r>
  <r>
    <s v="US-2022-126977-CHO-TRI-54000"/>
    <d v="2022-09-17T00:00:00"/>
    <d v="2022-10-03T00:00:00"/>
    <x v="0"/>
    <n v="126977"/>
    <s v="United States"/>
    <x v="26"/>
    <x v="21"/>
    <n v="10035"/>
    <x v="0"/>
    <x v="1"/>
    <s v="CHO-TRI-54000"/>
    <x v="1"/>
    <x v="1"/>
    <n v="2"/>
    <n v="4.9000000000000004"/>
    <n v="2.6"/>
    <n v="16"/>
    <x v="1"/>
    <s v="Wicked Choccy's"/>
    <x v="0"/>
  </r>
  <r>
    <s v="US-2022-126977-CHO-FUD-51000"/>
    <d v="2022-09-17T00:00:00"/>
    <d v="2022-10-03T00:00:00"/>
    <x v="0"/>
    <n v="126977"/>
    <s v="United States"/>
    <x v="26"/>
    <x v="21"/>
    <n v="10035"/>
    <x v="0"/>
    <x v="1"/>
    <s v="CHO-FUD-51000"/>
    <x v="4"/>
    <x v="31"/>
    <n v="4"/>
    <n v="9.6"/>
    <n v="4.8"/>
    <n v="16"/>
    <x v="1"/>
    <s v="Lot's O' Nuts"/>
    <x v="1"/>
  </r>
  <r>
    <s v="US-2022-143077-CHO-NUT-13000"/>
    <d v="2022-09-17T00:00:00"/>
    <d v="2022-10-01T00:00:00"/>
    <x v="0"/>
    <n v="143077"/>
    <s v="United States"/>
    <x v="0"/>
    <x v="0"/>
    <n v="77041"/>
    <x v="0"/>
    <x v="0"/>
    <s v="CHO-NUT-13000"/>
    <x v="2"/>
    <x v="7"/>
    <n v="2"/>
    <n v="4.9800000000000004"/>
    <n v="2"/>
    <n v="14"/>
    <x v="1"/>
    <s v="Lot's O' Nuts"/>
    <x v="1"/>
  </r>
  <r>
    <s v="US-2022-143077-CHO-TRI-54000"/>
    <d v="2022-09-17T00:00:00"/>
    <d v="2022-10-01T00:00:00"/>
    <x v="0"/>
    <n v="143077"/>
    <s v="United States"/>
    <x v="0"/>
    <x v="0"/>
    <n v="77041"/>
    <x v="0"/>
    <x v="0"/>
    <s v="CHO-TRI-54000"/>
    <x v="1"/>
    <x v="4"/>
    <n v="3"/>
    <n v="7.35"/>
    <n v="3.9"/>
    <n v="14"/>
    <x v="1"/>
    <s v="Wicked Choccy's"/>
    <x v="0"/>
  </r>
  <r>
    <s v="US-2022-150630-CHO-SCR-58000"/>
    <d v="2022-09-17T00:00:00"/>
    <d v="2022-10-01T00:00:00"/>
    <x v="0"/>
    <n v="150630"/>
    <s v="United States"/>
    <x v="2"/>
    <x v="2"/>
    <n v="19140"/>
    <x v="0"/>
    <x v="1"/>
    <s v="CHO-SCR-58000"/>
    <x v="3"/>
    <x v="26"/>
    <n v="7"/>
    <n v="17.5"/>
    <n v="7.7"/>
    <n v="14"/>
    <x v="1"/>
    <s v="Lot's O' Nuts"/>
    <x v="1"/>
  </r>
  <r>
    <s v="US-2022-150630-CHO-FUD-51000"/>
    <d v="2022-09-17T00:00:00"/>
    <d v="2022-10-01T00:00:00"/>
    <x v="0"/>
    <n v="150630"/>
    <s v="United States"/>
    <x v="2"/>
    <x v="2"/>
    <n v="19140"/>
    <x v="0"/>
    <x v="1"/>
    <s v="CHO-FUD-51000"/>
    <x v="4"/>
    <x v="3"/>
    <n v="3"/>
    <n v="7.2"/>
    <n v="3.6"/>
    <n v="14"/>
    <x v="1"/>
    <s v="Lot's O' Nuts"/>
    <x v="1"/>
  </r>
  <r>
    <s v="US-2022-150630-CHO-MIL-31000"/>
    <d v="2022-09-17T00:00:00"/>
    <d v="2022-10-01T00:00:00"/>
    <x v="0"/>
    <n v="150630"/>
    <s v="United States"/>
    <x v="2"/>
    <x v="2"/>
    <n v="19140"/>
    <x v="0"/>
    <x v="1"/>
    <s v="CHO-MIL-31000"/>
    <x v="0"/>
    <x v="0"/>
    <n v="2"/>
    <n v="4.22"/>
    <n v="2.2799999999999998"/>
    <n v="14"/>
    <x v="1"/>
    <s v="Wicked Choccy's"/>
    <x v="0"/>
  </r>
  <r>
    <s v="US-2022-150630-CHO-TRI-54000"/>
    <d v="2022-09-17T00:00:00"/>
    <d v="2022-10-01T00:00:00"/>
    <x v="0"/>
    <n v="150630"/>
    <s v="United States"/>
    <x v="2"/>
    <x v="2"/>
    <n v="19140"/>
    <x v="0"/>
    <x v="1"/>
    <s v="CHO-TRI-54000"/>
    <x v="1"/>
    <x v="1"/>
    <n v="2"/>
    <n v="4.9000000000000004"/>
    <n v="2.6"/>
    <n v="14"/>
    <x v="1"/>
    <s v="Wicked Choccy's"/>
    <x v="0"/>
  </r>
  <r>
    <s v="US-2022-150511-CHO-MIL-31000"/>
    <d v="2022-09-18T00:00:00"/>
    <d v="2022-10-04T00:00:00"/>
    <x v="0"/>
    <n v="150511"/>
    <s v="United States"/>
    <x v="53"/>
    <x v="23"/>
    <n v="98198"/>
    <x v="0"/>
    <x v="3"/>
    <s v="CHO-MIL-31000"/>
    <x v="0"/>
    <x v="0"/>
    <n v="2"/>
    <n v="4.22"/>
    <n v="2.2799999999999998"/>
    <n v="16"/>
    <x v="1"/>
    <s v="Wicked Choccy's"/>
    <x v="0"/>
  </r>
  <r>
    <s v="US-2022-101154-CHO-NUT-13000"/>
    <d v="2022-09-18T00:00:00"/>
    <d v="2022-10-01T00:00:00"/>
    <x v="1"/>
    <n v="101154"/>
    <s v="United States"/>
    <x v="25"/>
    <x v="4"/>
    <n v="92105"/>
    <x v="0"/>
    <x v="3"/>
    <s v="CHO-NUT-13000"/>
    <x v="2"/>
    <x v="19"/>
    <n v="4"/>
    <n v="9.9600000000000009"/>
    <n v="4"/>
    <n v="13"/>
    <x v="1"/>
    <s v="Lot's O' Nuts"/>
    <x v="1"/>
  </r>
  <r>
    <s v="US-2022-167745-CHO-TRI-54000"/>
    <d v="2022-09-18T00:00:00"/>
    <d v="2022-10-03T00:00:00"/>
    <x v="0"/>
    <n v="167745"/>
    <s v="United States"/>
    <x v="4"/>
    <x v="4"/>
    <n v="90049"/>
    <x v="0"/>
    <x v="3"/>
    <s v="CHO-TRI-54000"/>
    <x v="1"/>
    <x v="1"/>
    <n v="2"/>
    <n v="4.9000000000000004"/>
    <n v="2.6"/>
    <n v="15"/>
    <x v="1"/>
    <s v="Wicked Choccy's"/>
    <x v="0"/>
  </r>
  <r>
    <s v="US-2022-167745-CHO-NUT-13000"/>
    <d v="2022-09-18T00:00:00"/>
    <d v="2022-10-03T00:00:00"/>
    <x v="0"/>
    <n v="167745"/>
    <s v="United States"/>
    <x v="4"/>
    <x v="4"/>
    <n v="90049"/>
    <x v="0"/>
    <x v="3"/>
    <s v="CHO-NUT-13000"/>
    <x v="2"/>
    <x v="7"/>
    <n v="2"/>
    <n v="4.9800000000000004"/>
    <n v="2"/>
    <n v="15"/>
    <x v="1"/>
    <s v="Lot's O' Nuts"/>
    <x v="1"/>
  </r>
  <r>
    <s v="US-2022-167745-CHO-FUD-51000"/>
    <d v="2022-09-18T00:00:00"/>
    <d v="2022-10-03T00:00:00"/>
    <x v="0"/>
    <n v="167745"/>
    <s v="United States"/>
    <x v="4"/>
    <x v="4"/>
    <n v="90049"/>
    <x v="0"/>
    <x v="3"/>
    <s v="CHO-FUD-51000"/>
    <x v="4"/>
    <x v="9"/>
    <n v="2"/>
    <n v="4.8"/>
    <n v="2.4"/>
    <n v="15"/>
    <x v="1"/>
    <s v="Lot's O' Nuts"/>
    <x v="1"/>
  </r>
  <r>
    <s v="US-2022-142202-CHO-NUT-13000"/>
    <d v="2022-09-18T00:00:00"/>
    <d v="2022-10-03T00:00:00"/>
    <x v="2"/>
    <n v="142202"/>
    <s v="United States"/>
    <x v="60"/>
    <x v="17"/>
    <n v="32216"/>
    <x v="0"/>
    <x v="2"/>
    <s v="CHO-NUT-13000"/>
    <x v="2"/>
    <x v="48"/>
    <n v="9"/>
    <n v="22.41"/>
    <n v="9"/>
    <n v="15"/>
    <x v="1"/>
    <s v="Lot's O' Nuts"/>
    <x v="1"/>
  </r>
  <r>
    <s v="US-2022-109575-CHO-SCR-58000"/>
    <d v="2022-09-18T00:00:00"/>
    <d v="2022-10-03T00:00:00"/>
    <x v="0"/>
    <n v="109575"/>
    <s v="United States"/>
    <x v="259"/>
    <x v="38"/>
    <n v="20735"/>
    <x v="0"/>
    <x v="1"/>
    <s v="CHO-SCR-58000"/>
    <x v="3"/>
    <x v="31"/>
    <n v="4"/>
    <n v="10"/>
    <n v="4.4000000000000004"/>
    <n v="15"/>
    <x v="1"/>
    <s v="Lot's O' Nuts"/>
    <x v="1"/>
  </r>
  <r>
    <s v="US-2022-109575-CHO-MIL-31000"/>
    <d v="2022-09-18T00:00:00"/>
    <d v="2022-10-03T00:00:00"/>
    <x v="0"/>
    <n v="109575"/>
    <s v="United States"/>
    <x v="259"/>
    <x v="38"/>
    <n v="20735"/>
    <x v="0"/>
    <x v="1"/>
    <s v="CHO-MIL-31000"/>
    <x v="0"/>
    <x v="38"/>
    <n v="7"/>
    <n v="14.77"/>
    <n v="7.98"/>
    <n v="15"/>
    <x v="1"/>
    <s v="Wicked Choccy's"/>
    <x v="0"/>
  </r>
  <r>
    <s v="US-2022-109575-CHO-NUT-13000"/>
    <d v="2022-09-18T00:00:00"/>
    <d v="2022-10-03T00:00:00"/>
    <x v="0"/>
    <n v="109575"/>
    <s v="United States"/>
    <x v="259"/>
    <x v="38"/>
    <n v="20735"/>
    <x v="0"/>
    <x v="1"/>
    <s v="CHO-NUT-13000"/>
    <x v="2"/>
    <x v="7"/>
    <n v="2"/>
    <n v="4.9800000000000004"/>
    <n v="2"/>
    <n v="15"/>
    <x v="1"/>
    <s v="Lot's O' Nuts"/>
    <x v="1"/>
  </r>
  <r>
    <s v="US-2022-109575-OTH-KAZ-38000"/>
    <d v="2022-09-18T00:00:00"/>
    <d v="2022-10-03T00:00:00"/>
    <x v="0"/>
    <n v="109575"/>
    <s v="United States"/>
    <x v="259"/>
    <x v="38"/>
    <n v="20735"/>
    <x v="1"/>
    <x v="1"/>
    <s v="OTH-KAZ-38000"/>
    <x v="6"/>
    <x v="11"/>
    <n v="1"/>
    <n v="0.25"/>
    <n v="3"/>
    <n v="15"/>
    <x v="1"/>
    <s v="The Other Factory"/>
    <x v="3"/>
  </r>
  <r>
    <s v="US-2022-149713-CHO-FUD-51000"/>
    <d v="2022-09-18T00:00:00"/>
    <d v="2022-10-02T00:00:00"/>
    <x v="2"/>
    <n v="149713"/>
    <s v="United States"/>
    <x v="78"/>
    <x v="4"/>
    <n v="90805"/>
    <x v="0"/>
    <x v="3"/>
    <s v="CHO-FUD-51000"/>
    <x v="4"/>
    <x v="31"/>
    <n v="4"/>
    <n v="9.6"/>
    <n v="4.8"/>
    <n v="14"/>
    <x v="1"/>
    <s v="Lot's O' Nuts"/>
    <x v="1"/>
  </r>
  <r>
    <s v="US-2022-149713-CHO-MIL-31000"/>
    <d v="2022-09-18T00:00:00"/>
    <d v="2022-10-02T00:00:00"/>
    <x v="2"/>
    <n v="149713"/>
    <s v="United States"/>
    <x v="78"/>
    <x v="4"/>
    <n v="90805"/>
    <x v="0"/>
    <x v="3"/>
    <s v="CHO-MIL-31000"/>
    <x v="0"/>
    <x v="30"/>
    <n v="14"/>
    <n v="29.54"/>
    <n v="15.96"/>
    <n v="14"/>
    <x v="1"/>
    <s v="Wicked Choccy's"/>
    <x v="0"/>
  </r>
  <r>
    <s v="US-2022-149517-CHO-TRI-54000"/>
    <d v="2022-09-19T00:00:00"/>
    <d v="2022-10-03T00:00:00"/>
    <x v="0"/>
    <n v="149517"/>
    <s v="United States"/>
    <x v="248"/>
    <x v="4"/>
    <n v="95823"/>
    <x v="0"/>
    <x v="3"/>
    <s v="CHO-TRI-54000"/>
    <x v="1"/>
    <x v="4"/>
    <n v="3"/>
    <n v="7.35"/>
    <n v="3.9"/>
    <n v="14"/>
    <x v="1"/>
    <s v="Wicked Choccy's"/>
    <x v="0"/>
  </r>
  <r>
    <s v="US-2022-135489-CHO-FUD-51000"/>
    <d v="2022-09-19T00:00:00"/>
    <d v="2022-10-02T00:00:00"/>
    <x v="2"/>
    <n v="135489"/>
    <s v="United States"/>
    <x v="26"/>
    <x v="21"/>
    <n v="10024"/>
    <x v="0"/>
    <x v="1"/>
    <s v="CHO-FUD-51000"/>
    <x v="4"/>
    <x v="75"/>
    <n v="14"/>
    <n v="33.6"/>
    <n v="16.8"/>
    <n v="13"/>
    <x v="1"/>
    <s v="Lot's O' Nuts"/>
    <x v="1"/>
  </r>
  <r>
    <s v="US-2022-137603-CHO-NUT-13000"/>
    <d v="2022-09-19T00:00:00"/>
    <d v="2022-10-04T00:00:00"/>
    <x v="0"/>
    <n v="137603"/>
    <s v="United States"/>
    <x v="180"/>
    <x v="33"/>
    <n v="87505"/>
    <x v="0"/>
    <x v="3"/>
    <s v="CHO-NUT-13000"/>
    <x v="2"/>
    <x v="13"/>
    <n v="5"/>
    <n v="12.45"/>
    <n v="5"/>
    <n v="15"/>
    <x v="1"/>
    <s v="Lot's O' Nuts"/>
    <x v="1"/>
  </r>
  <r>
    <s v="US-2022-147102-CHO-MIL-31000"/>
    <d v="2022-09-19T00:00:00"/>
    <d v="2022-10-06T00:00:00"/>
    <x v="0"/>
    <n v="147102"/>
    <s v="United States"/>
    <x v="48"/>
    <x v="3"/>
    <n v="31907"/>
    <x v="0"/>
    <x v="2"/>
    <s v="CHO-MIL-31000"/>
    <x v="0"/>
    <x v="8"/>
    <n v="4"/>
    <n v="8.44"/>
    <n v="4.5599999999999996"/>
    <n v="17"/>
    <x v="1"/>
    <s v="Wicked Choccy's"/>
    <x v="0"/>
  </r>
  <r>
    <s v="US-2022-132815-CHO-MIL-31000"/>
    <d v="2022-09-19T00:00:00"/>
    <d v="2022-10-02T00:00:00"/>
    <x v="2"/>
    <n v="132815"/>
    <s v="United States"/>
    <x v="4"/>
    <x v="4"/>
    <n v="90008"/>
    <x v="0"/>
    <x v="3"/>
    <s v="CHO-MIL-31000"/>
    <x v="0"/>
    <x v="0"/>
    <n v="2"/>
    <n v="4.22"/>
    <n v="2.2799999999999998"/>
    <n v="13"/>
    <x v="1"/>
    <s v="Wicked Choccy's"/>
    <x v="0"/>
  </r>
  <r>
    <s v="US-2022-115847-OTH-GUM-21000"/>
    <d v="2022-09-19T00:00:00"/>
    <d v="2022-10-04T00:00:00"/>
    <x v="2"/>
    <n v="115847"/>
    <s v="United States"/>
    <x v="41"/>
    <x v="6"/>
    <n v="22204"/>
    <x v="1"/>
    <x v="2"/>
    <s v="OTH-GUM-21000"/>
    <x v="5"/>
    <x v="27"/>
    <n v="2"/>
    <n v="1.3"/>
    <n v="1.2"/>
    <n v="15"/>
    <x v="1"/>
    <s v="Secret Factory"/>
    <x v="2"/>
  </r>
  <r>
    <s v="US-2022-153738-CHO-SCR-58000"/>
    <d v="2022-09-20T00:00:00"/>
    <d v="2022-10-02T00:00:00"/>
    <x v="1"/>
    <n v="153738"/>
    <s v="United States"/>
    <x v="111"/>
    <x v="34"/>
    <n v="1841"/>
    <x v="0"/>
    <x v="1"/>
    <s v="CHO-SCR-58000"/>
    <x v="3"/>
    <x v="14"/>
    <n v="6"/>
    <n v="15"/>
    <n v="6.6"/>
    <n v="12"/>
    <x v="1"/>
    <s v="Lot's O' Nuts"/>
    <x v="1"/>
  </r>
  <r>
    <s v="CA-2022-153738-CHO-SCR-58000"/>
    <d v="2022-09-20T00:00:00"/>
    <d v="2022-10-02T00:00:00"/>
    <x v="1"/>
    <n v="153738"/>
    <s v="Canada"/>
    <x v="19"/>
    <x v="16"/>
    <s v="M2N"/>
    <x v="0"/>
    <x v="1"/>
    <s v="CHO-SCR-58000"/>
    <x v="3"/>
    <x v="9"/>
    <n v="2"/>
    <n v="5"/>
    <n v="2.2000000000000002"/>
    <n v="12"/>
    <x v="1"/>
    <s v="Lot's O' Nuts"/>
    <x v="1"/>
  </r>
  <r>
    <s v="US-2022-151470-CHO-SCR-58000"/>
    <d v="2022-09-20T00:00:00"/>
    <d v="2022-10-06T00:00:00"/>
    <x v="0"/>
    <n v="151470"/>
    <s v="United States"/>
    <x v="21"/>
    <x v="18"/>
    <n v="89115"/>
    <x v="0"/>
    <x v="3"/>
    <s v="CHO-SCR-58000"/>
    <x v="3"/>
    <x v="53"/>
    <n v="11"/>
    <n v="27.5"/>
    <n v="12.1"/>
    <n v="16"/>
    <x v="1"/>
    <s v="Lot's O' Nuts"/>
    <x v="1"/>
  </r>
  <r>
    <s v="US-2022-141565-CHO-FUD-51000"/>
    <d v="2022-09-20T00:00:00"/>
    <d v="2022-10-04T00:00:00"/>
    <x v="0"/>
    <n v="141565"/>
    <s v="United States"/>
    <x v="232"/>
    <x v="14"/>
    <n v="37211"/>
    <x v="0"/>
    <x v="2"/>
    <s v="CHO-FUD-51000"/>
    <x v="4"/>
    <x v="14"/>
    <n v="6"/>
    <n v="14.4"/>
    <n v="7.2"/>
    <n v="14"/>
    <x v="1"/>
    <s v="Lot's O' Nuts"/>
    <x v="1"/>
  </r>
  <r>
    <s v="US-2022-141565-CHO-MIL-31000"/>
    <d v="2022-09-20T00:00:00"/>
    <d v="2022-10-04T00:00:00"/>
    <x v="0"/>
    <n v="141565"/>
    <s v="United States"/>
    <x v="232"/>
    <x v="14"/>
    <n v="37211"/>
    <x v="0"/>
    <x v="2"/>
    <s v="CHO-MIL-31000"/>
    <x v="0"/>
    <x v="8"/>
    <n v="4"/>
    <n v="8.44"/>
    <n v="4.5599999999999996"/>
    <n v="14"/>
    <x v="1"/>
    <s v="Wicked Choccy's"/>
    <x v="0"/>
  </r>
  <r>
    <s v="US-2022-156013-CHO-MIL-31000"/>
    <d v="2022-09-20T00:00:00"/>
    <d v="2022-10-06T00:00:00"/>
    <x v="0"/>
    <n v="156013"/>
    <s v="United States"/>
    <x v="78"/>
    <x v="21"/>
    <n v="11561"/>
    <x v="0"/>
    <x v="1"/>
    <s v="CHO-MIL-31000"/>
    <x v="0"/>
    <x v="0"/>
    <n v="2"/>
    <n v="4.22"/>
    <n v="2.2799999999999998"/>
    <n v="16"/>
    <x v="1"/>
    <s v="Wicked Choccy's"/>
    <x v="0"/>
  </r>
  <r>
    <s v="US-2022-156013-CHO-NUT-13000"/>
    <d v="2022-09-20T00:00:00"/>
    <d v="2022-10-06T00:00:00"/>
    <x v="0"/>
    <n v="156013"/>
    <s v="United States"/>
    <x v="78"/>
    <x v="21"/>
    <n v="11561"/>
    <x v="0"/>
    <x v="1"/>
    <s v="CHO-NUT-13000"/>
    <x v="2"/>
    <x v="13"/>
    <n v="5"/>
    <n v="12.45"/>
    <n v="5"/>
    <n v="16"/>
    <x v="1"/>
    <s v="Lot's O' Nuts"/>
    <x v="1"/>
  </r>
  <r>
    <s v="US-2022-126970-CHO-MIL-31000"/>
    <d v="2022-09-20T00:00:00"/>
    <d v="2022-10-04T00:00:00"/>
    <x v="0"/>
    <n v="126970"/>
    <s v="United States"/>
    <x v="1"/>
    <x v="1"/>
    <n v="60540"/>
    <x v="0"/>
    <x v="0"/>
    <s v="CHO-MIL-31000"/>
    <x v="0"/>
    <x v="5"/>
    <n v="3"/>
    <n v="6.33"/>
    <n v="3.42"/>
    <n v="14"/>
    <x v="1"/>
    <s v="Wicked Choccy's"/>
    <x v="0"/>
  </r>
  <r>
    <s v="US-2022-149972-CHO-MIL-31000"/>
    <d v="2022-09-21T00:00:00"/>
    <d v="2022-10-03T00:00:00"/>
    <x v="1"/>
    <n v="149972"/>
    <s v="United States"/>
    <x v="4"/>
    <x v="4"/>
    <n v="90036"/>
    <x v="0"/>
    <x v="3"/>
    <s v="CHO-MIL-31000"/>
    <x v="0"/>
    <x v="8"/>
    <n v="4"/>
    <n v="8.44"/>
    <n v="4.5599999999999996"/>
    <n v="12"/>
    <x v="1"/>
    <s v="Wicked Choccy's"/>
    <x v="0"/>
  </r>
  <r>
    <s v="US-2022-102036-CHO-MIL-31000"/>
    <d v="2022-09-21T00:00:00"/>
    <d v="2022-10-07T00:00:00"/>
    <x v="0"/>
    <n v="102036"/>
    <s v="United States"/>
    <x v="31"/>
    <x v="23"/>
    <n v="98105"/>
    <x v="0"/>
    <x v="3"/>
    <s v="CHO-MIL-31000"/>
    <x v="0"/>
    <x v="29"/>
    <n v="6"/>
    <n v="12.66"/>
    <n v="6.84"/>
    <n v="16"/>
    <x v="1"/>
    <s v="Wicked Choccy's"/>
    <x v="0"/>
  </r>
  <r>
    <s v="US-2022-127593-CHO-SCR-58000"/>
    <d v="2022-09-21T00:00:00"/>
    <d v="2022-10-01T00:00:00"/>
    <x v="3"/>
    <n v="127593"/>
    <s v="United States"/>
    <x v="352"/>
    <x v="34"/>
    <n v="2169"/>
    <x v="0"/>
    <x v="1"/>
    <s v="CHO-SCR-58000"/>
    <x v="3"/>
    <x v="9"/>
    <n v="2"/>
    <n v="5"/>
    <n v="2.2000000000000002"/>
    <n v="10"/>
    <x v="1"/>
    <s v="Lot's O' Nuts"/>
    <x v="1"/>
  </r>
  <r>
    <s v="US-2022-168480-CHO-MIL-31000"/>
    <d v="2022-09-21T00:00:00"/>
    <d v="2022-10-07T00:00:00"/>
    <x v="0"/>
    <n v="168480"/>
    <s v="United States"/>
    <x v="353"/>
    <x v="15"/>
    <n v="48146"/>
    <x v="0"/>
    <x v="0"/>
    <s v="CHO-MIL-31000"/>
    <x v="0"/>
    <x v="8"/>
    <n v="4"/>
    <n v="8.44"/>
    <n v="4.5599999999999996"/>
    <n v="16"/>
    <x v="1"/>
    <s v="Wicked Choccy's"/>
    <x v="0"/>
  </r>
  <r>
    <s v="US-2022-168480-CHO-FUD-51000"/>
    <d v="2022-09-21T00:00:00"/>
    <d v="2022-10-07T00:00:00"/>
    <x v="0"/>
    <n v="168480"/>
    <s v="United States"/>
    <x v="353"/>
    <x v="15"/>
    <n v="48146"/>
    <x v="0"/>
    <x v="0"/>
    <s v="CHO-FUD-51000"/>
    <x v="4"/>
    <x v="25"/>
    <n v="1"/>
    <n v="2.4"/>
    <n v="1.2"/>
    <n v="16"/>
    <x v="1"/>
    <s v="Lot's O' Nuts"/>
    <x v="1"/>
  </r>
  <r>
    <s v="US-2022-158421-CHO-FUD-51000"/>
    <d v="2022-09-21T00:00:00"/>
    <d v="2022-10-06T00:00:00"/>
    <x v="0"/>
    <n v="158421"/>
    <s v="United States"/>
    <x v="37"/>
    <x v="10"/>
    <n v="29203"/>
    <x v="0"/>
    <x v="2"/>
    <s v="CHO-FUD-51000"/>
    <x v="4"/>
    <x v="31"/>
    <n v="4"/>
    <n v="9.6"/>
    <n v="4.8"/>
    <n v="15"/>
    <x v="1"/>
    <s v="Lot's O' Nuts"/>
    <x v="1"/>
  </r>
  <r>
    <s v="US-2022-158421-CHO-SCR-58000"/>
    <d v="2022-09-21T00:00:00"/>
    <d v="2022-10-06T00:00:00"/>
    <x v="0"/>
    <n v="158421"/>
    <s v="United States"/>
    <x v="37"/>
    <x v="10"/>
    <n v="29203"/>
    <x v="0"/>
    <x v="2"/>
    <s v="CHO-SCR-58000"/>
    <x v="3"/>
    <x v="9"/>
    <n v="2"/>
    <n v="5"/>
    <n v="2.2000000000000002"/>
    <n v="15"/>
    <x v="1"/>
    <s v="Lot's O' Nuts"/>
    <x v="1"/>
  </r>
  <r>
    <s v="US-2022-158421-CHO-TRI-54000"/>
    <d v="2022-09-21T00:00:00"/>
    <d v="2022-10-06T00:00:00"/>
    <x v="0"/>
    <n v="158421"/>
    <s v="United States"/>
    <x v="37"/>
    <x v="10"/>
    <n v="29203"/>
    <x v="0"/>
    <x v="2"/>
    <s v="CHO-TRI-54000"/>
    <x v="1"/>
    <x v="24"/>
    <n v="4"/>
    <n v="9.8000000000000007"/>
    <n v="5.2"/>
    <n v="15"/>
    <x v="1"/>
    <s v="Wicked Choccy's"/>
    <x v="0"/>
  </r>
  <r>
    <s v="US-2022-158421-CHO-NUT-13000"/>
    <d v="2022-09-21T00:00:00"/>
    <d v="2022-10-06T00:00:00"/>
    <x v="0"/>
    <n v="158421"/>
    <s v="United States"/>
    <x v="37"/>
    <x v="10"/>
    <n v="29203"/>
    <x v="0"/>
    <x v="2"/>
    <s v="CHO-NUT-13000"/>
    <x v="2"/>
    <x v="33"/>
    <n v="8"/>
    <n v="19.920000000000002"/>
    <n v="8"/>
    <n v="15"/>
    <x v="1"/>
    <s v="Lot's O' Nuts"/>
    <x v="1"/>
  </r>
  <r>
    <s v="US-2022-158421-CHO-MIL-31000"/>
    <d v="2022-09-21T00:00:00"/>
    <d v="2022-10-06T00:00:00"/>
    <x v="0"/>
    <n v="158421"/>
    <s v="United States"/>
    <x v="37"/>
    <x v="10"/>
    <n v="29203"/>
    <x v="0"/>
    <x v="2"/>
    <s v="CHO-MIL-31000"/>
    <x v="0"/>
    <x v="23"/>
    <n v="5"/>
    <n v="10.55"/>
    <n v="5.7"/>
    <n v="15"/>
    <x v="1"/>
    <s v="Wicked Choccy's"/>
    <x v="0"/>
  </r>
  <r>
    <s v="US-2022-126697-CHO-FUD-51000"/>
    <d v="2022-09-21T00:00:00"/>
    <d v="2022-10-04T00:00:00"/>
    <x v="1"/>
    <n v="126697"/>
    <s v="United States"/>
    <x v="0"/>
    <x v="0"/>
    <n v="77041"/>
    <x v="0"/>
    <x v="0"/>
    <s v="CHO-FUD-51000"/>
    <x v="4"/>
    <x v="31"/>
    <n v="4"/>
    <n v="9.6"/>
    <n v="4.8"/>
    <n v="13"/>
    <x v="1"/>
    <s v="Lot's O' Nuts"/>
    <x v="1"/>
  </r>
  <r>
    <s v="US-2022-126697-CHO-MIL-31000"/>
    <d v="2022-09-21T00:00:00"/>
    <d v="2022-10-04T00:00:00"/>
    <x v="1"/>
    <n v="126697"/>
    <s v="United States"/>
    <x v="0"/>
    <x v="0"/>
    <n v="77041"/>
    <x v="0"/>
    <x v="0"/>
    <s v="CHO-MIL-31000"/>
    <x v="0"/>
    <x v="5"/>
    <n v="3"/>
    <n v="6.33"/>
    <n v="3.42"/>
    <n v="13"/>
    <x v="1"/>
    <s v="Wicked Choccy's"/>
    <x v="0"/>
  </r>
  <r>
    <s v="US-2022-117800-CHO-SCR-58000"/>
    <d v="2022-09-21T00:00:00"/>
    <d v="2022-10-06T00:00:00"/>
    <x v="0"/>
    <n v="117800"/>
    <s v="United States"/>
    <x v="214"/>
    <x v="34"/>
    <n v="2149"/>
    <x v="0"/>
    <x v="1"/>
    <s v="CHO-SCR-58000"/>
    <x v="3"/>
    <x v="3"/>
    <n v="3"/>
    <n v="7.5"/>
    <n v="3.3"/>
    <n v="15"/>
    <x v="1"/>
    <s v="Lot's O' Nuts"/>
    <x v="1"/>
  </r>
  <r>
    <s v="US-2022-117800-CHO-MIL-31000"/>
    <d v="2022-09-21T00:00:00"/>
    <d v="2022-10-06T00:00:00"/>
    <x v="0"/>
    <n v="117800"/>
    <s v="United States"/>
    <x v="214"/>
    <x v="34"/>
    <n v="2149"/>
    <x v="0"/>
    <x v="1"/>
    <s v="CHO-MIL-31000"/>
    <x v="0"/>
    <x v="0"/>
    <n v="2"/>
    <n v="4.22"/>
    <n v="2.2799999999999998"/>
    <n v="15"/>
    <x v="1"/>
    <s v="Wicked Choccy's"/>
    <x v="0"/>
  </r>
  <r>
    <s v="US-2022-112571-CHO-FUD-51000"/>
    <d v="2022-09-22T00:00:00"/>
    <d v="2022-10-02T00:00:00"/>
    <x v="3"/>
    <n v="112571"/>
    <s v="United States"/>
    <x v="178"/>
    <x v="4"/>
    <n v="92054"/>
    <x v="0"/>
    <x v="3"/>
    <s v="CHO-FUD-51000"/>
    <x v="4"/>
    <x v="9"/>
    <n v="2"/>
    <n v="4.8"/>
    <n v="2.4"/>
    <n v="10"/>
    <x v="1"/>
    <s v="Lot's O' Nuts"/>
    <x v="1"/>
  </r>
  <r>
    <s v="US-2022-115343-CHO-MIL-31000"/>
    <d v="2022-09-22T00:00:00"/>
    <d v="2022-10-05T00:00:00"/>
    <x v="1"/>
    <n v="115343"/>
    <s v="United States"/>
    <x v="2"/>
    <x v="2"/>
    <n v="19143"/>
    <x v="0"/>
    <x v="1"/>
    <s v="CHO-MIL-31000"/>
    <x v="0"/>
    <x v="23"/>
    <n v="5"/>
    <n v="10.55"/>
    <n v="5.7"/>
    <n v="13"/>
    <x v="1"/>
    <s v="Wicked Choccy's"/>
    <x v="0"/>
  </r>
  <r>
    <s v="US-2022-115343-CHO-FUD-51000"/>
    <d v="2022-09-22T00:00:00"/>
    <d v="2022-10-05T00:00:00"/>
    <x v="1"/>
    <n v="115343"/>
    <s v="United States"/>
    <x v="2"/>
    <x v="2"/>
    <n v="19143"/>
    <x v="0"/>
    <x v="1"/>
    <s v="CHO-FUD-51000"/>
    <x v="4"/>
    <x v="3"/>
    <n v="3"/>
    <n v="7.2"/>
    <n v="3.6"/>
    <n v="13"/>
    <x v="1"/>
    <s v="Lot's O' Nuts"/>
    <x v="1"/>
  </r>
  <r>
    <s v="US-2022-134992-CHO-TRI-54000"/>
    <d v="2022-09-22T00:00:00"/>
    <d v="2022-10-06T00:00:00"/>
    <x v="2"/>
    <n v="134992"/>
    <s v="United States"/>
    <x v="41"/>
    <x v="6"/>
    <n v="22204"/>
    <x v="0"/>
    <x v="2"/>
    <s v="CHO-TRI-54000"/>
    <x v="1"/>
    <x v="1"/>
    <n v="2"/>
    <n v="4.9000000000000004"/>
    <n v="2.6"/>
    <n v="14"/>
    <x v="1"/>
    <s v="Wicked Choccy's"/>
    <x v="0"/>
  </r>
  <r>
    <s v="US-2022-134992-CHO-FUD-51000"/>
    <d v="2022-09-22T00:00:00"/>
    <d v="2022-10-06T00:00:00"/>
    <x v="2"/>
    <n v="134992"/>
    <s v="United States"/>
    <x v="41"/>
    <x v="6"/>
    <n v="22204"/>
    <x v="0"/>
    <x v="2"/>
    <s v="CHO-FUD-51000"/>
    <x v="4"/>
    <x v="17"/>
    <n v="5"/>
    <n v="12"/>
    <n v="6"/>
    <n v="14"/>
    <x v="1"/>
    <s v="Lot's O' Nuts"/>
    <x v="1"/>
  </r>
  <r>
    <s v="US-2022-168760-CHO-FUD-51000"/>
    <d v="2022-09-22T00:00:00"/>
    <d v="2022-10-06T00:00:00"/>
    <x v="2"/>
    <n v="168760"/>
    <s v="United States"/>
    <x v="4"/>
    <x v="4"/>
    <n v="90049"/>
    <x v="0"/>
    <x v="3"/>
    <s v="CHO-FUD-51000"/>
    <x v="4"/>
    <x v="3"/>
    <n v="3"/>
    <n v="7.2"/>
    <n v="3.6"/>
    <n v="14"/>
    <x v="1"/>
    <s v="Lot's O' Nuts"/>
    <x v="1"/>
  </r>
  <r>
    <s v="US-2022-102260-CHO-SCR-58000"/>
    <d v="2022-09-22T00:00:00"/>
    <d v="2022-10-06T00:00:00"/>
    <x v="0"/>
    <n v="102260"/>
    <s v="United States"/>
    <x v="116"/>
    <x v="14"/>
    <n v="37064"/>
    <x v="0"/>
    <x v="2"/>
    <s v="CHO-SCR-58000"/>
    <x v="3"/>
    <x v="9"/>
    <n v="2"/>
    <n v="5"/>
    <n v="2.2000000000000002"/>
    <n v="14"/>
    <x v="1"/>
    <s v="Lot's O' Nuts"/>
    <x v="1"/>
  </r>
  <r>
    <s v="US-2022-102260-CHO-NUT-13000"/>
    <d v="2022-09-22T00:00:00"/>
    <d v="2022-10-06T00:00:00"/>
    <x v="0"/>
    <n v="102260"/>
    <s v="United States"/>
    <x v="116"/>
    <x v="14"/>
    <n v="37064"/>
    <x v="0"/>
    <x v="2"/>
    <s v="CHO-NUT-13000"/>
    <x v="2"/>
    <x v="7"/>
    <n v="2"/>
    <n v="4.9800000000000004"/>
    <n v="2"/>
    <n v="14"/>
    <x v="1"/>
    <s v="Lot's O' Nuts"/>
    <x v="1"/>
  </r>
  <r>
    <s v="US-2022-102260-CHO-FUD-51000"/>
    <d v="2022-09-22T00:00:00"/>
    <d v="2022-10-06T00:00:00"/>
    <x v="0"/>
    <n v="102260"/>
    <s v="United States"/>
    <x v="116"/>
    <x v="14"/>
    <n v="37064"/>
    <x v="0"/>
    <x v="2"/>
    <s v="CHO-FUD-51000"/>
    <x v="4"/>
    <x v="25"/>
    <n v="1"/>
    <n v="2.4"/>
    <n v="1.2"/>
    <n v="14"/>
    <x v="1"/>
    <s v="Lot's O' Nuts"/>
    <x v="1"/>
  </r>
  <r>
    <s v="US-2022-147816-CHO-SCR-58000"/>
    <d v="2022-09-24T00:00:00"/>
    <d v="2022-10-06T00:00:00"/>
    <x v="2"/>
    <n v="147816"/>
    <s v="United States"/>
    <x v="70"/>
    <x v="12"/>
    <n v="85705"/>
    <x v="0"/>
    <x v="3"/>
    <s v="CHO-SCR-58000"/>
    <x v="3"/>
    <x v="9"/>
    <n v="2"/>
    <n v="5"/>
    <n v="2.2000000000000002"/>
    <n v="12"/>
    <x v="1"/>
    <s v="Lot's O' Nuts"/>
    <x v="1"/>
  </r>
  <r>
    <s v="US-2022-153381-CHO-TRI-54000"/>
    <d v="2022-09-24T00:00:00"/>
    <d v="2022-10-08T00:00:00"/>
    <x v="0"/>
    <n v="153381"/>
    <s v="United States"/>
    <x v="354"/>
    <x v="32"/>
    <n v="52001"/>
    <x v="0"/>
    <x v="0"/>
    <s v="CHO-TRI-54000"/>
    <x v="1"/>
    <x v="37"/>
    <n v="10"/>
    <n v="24.5"/>
    <n v="13"/>
    <n v="14"/>
    <x v="1"/>
    <s v="Wicked Choccy's"/>
    <x v="0"/>
  </r>
  <r>
    <s v="US-2022-153381-CHO-SCR-58000"/>
    <d v="2022-09-24T00:00:00"/>
    <d v="2022-10-08T00:00:00"/>
    <x v="0"/>
    <n v="153381"/>
    <s v="United States"/>
    <x v="354"/>
    <x v="32"/>
    <n v="52001"/>
    <x v="0"/>
    <x v="0"/>
    <s v="CHO-SCR-58000"/>
    <x v="3"/>
    <x v="31"/>
    <n v="4"/>
    <n v="10"/>
    <n v="4.4000000000000004"/>
    <n v="14"/>
    <x v="1"/>
    <s v="Lot's O' Nuts"/>
    <x v="1"/>
  </r>
  <r>
    <s v="US-2022-105508-CHO-FUD-51000"/>
    <d v="2022-09-24T00:00:00"/>
    <d v="2022-10-09T00:00:00"/>
    <x v="0"/>
    <n v="105508"/>
    <s v="United States"/>
    <x v="26"/>
    <x v="21"/>
    <n v="10035"/>
    <x v="0"/>
    <x v="1"/>
    <s v="CHO-FUD-51000"/>
    <x v="4"/>
    <x v="25"/>
    <n v="1"/>
    <n v="2.4"/>
    <n v="1.2"/>
    <n v="15"/>
    <x v="1"/>
    <s v="Lot's O' Nuts"/>
    <x v="1"/>
  </r>
  <r>
    <s v="US-2022-106873-CHO-SCR-58000"/>
    <d v="2022-09-24T00:00:00"/>
    <d v="2022-10-09T00:00:00"/>
    <x v="2"/>
    <n v="106873"/>
    <s v="United States"/>
    <x v="224"/>
    <x v="12"/>
    <n v="85323"/>
    <x v="0"/>
    <x v="3"/>
    <s v="CHO-SCR-58000"/>
    <x v="3"/>
    <x v="26"/>
    <n v="7"/>
    <n v="17.5"/>
    <n v="7.7"/>
    <n v="15"/>
    <x v="1"/>
    <s v="Lot's O' Nuts"/>
    <x v="1"/>
  </r>
  <r>
    <s v="US-2022-106873-CHO-TRI-54000"/>
    <d v="2022-09-24T00:00:00"/>
    <d v="2022-10-09T00:00:00"/>
    <x v="2"/>
    <n v="106873"/>
    <s v="United States"/>
    <x v="224"/>
    <x v="12"/>
    <n v="85323"/>
    <x v="0"/>
    <x v="3"/>
    <s v="CHO-TRI-54000"/>
    <x v="1"/>
    <x v="1"/>
    <n v="2"/>
    <n v="4.9000000000000004"/>
    <n v="2.6"/>
    <n v="15"/>
    <x v="1"/>
    <s v="Wicked Choccy's"/>
    <x v="0"/>
  </r>
  <r>
    <s v="US-2022-106873-CHO-MIL-31000"/>
    <d v="2022-09-24T00:00:00"/>
    <d v="2022-10-09T00:00:00"/>
    <x v="2"/>
    <n v="106873"/>
    <s v="United States"/>
    <x v="224"/>
    <x v="12"/>
    <n v="85323"/>
    <x v="0"/>
    <x v="3"/>
    <s v="CHO-MIL-31000"/>
    <x v="0"/>
    <x v="0"/>
    <n v="2"/>
    <n v="4.22"/>
    <n v="2.2799999999999998"/>
    <n v="15"/>
    <x v="1"/>
    <s v="Wicked Choccy's"/>
    <x v="0"/>
  </r>
  <r>
    <s v="US-2022-113131-CHO-NUT-13000"/>
    <d v="2022-09-24T00:00:00"/>
    <d v="2022-10-04T00:00:00"/>
    <x v="3"/>
    <n v="113131"/>
    <s v="United States"/>
    <x v="48"/>
    <x v="9"/>
    <n v="43229"/>
    <x v="0"/>
    <x v="1"/>
    <s v="CHO-NUT-13000"/>
    <x v="2"/>
    <x v="13"/>
    <n v="5"/>
    <n v="12.45"/>
    <n v="5"/>
    <n v="10"/>
    <x v="1"/>
    <s v="Lot's O' Nuts"/>
    <x v="1"/>
  </r>
  <r>
    <s v="US-2022-113131-CHO-SCR-58000"/>
    <d v="2022-09-24T00:00:00"/>
    <d v="2022-10-04T00:00:00"/>
    <x v="3"/>
    <n v="113131"/>
    <s v="United States"/>
    <x v="48"/>
    <x v="9"/>
    <n v="43229"/>
    <x v="0"/>
    <x v="1"/>
    <s v="CHO-SCR-58000"/>
    <x v="3"/>
    <x v="14"/>
    <n v="6"/>
    <n v="15"/>
    <n v="6.6"/>
    <n v="10"/>
    <x v="1"/>
    <s v="Lot's O' Nuts"/>
    <x v="1"/>
  </r>
  <r>
    <s v="US-2022-113131-CHO-MIL-31000"/>
    <d v="2022-09-24T00:00:00"/>
    <d v="2022-10-04T00:00:00"/>
    <x v="3"/>
    <n v="113131"/>
    <s v="United States"/>
    <x v="48"/>
    <x v="9"/>
    <n v="43229"/>
    <x v="0"/>
    <x v="1"/>
    <s v="CHO-MIL-31000"/>
    <x v="0"/>
    <x v="0"/>
    <n v="2"/>
    <n v="4.22"/>
    <n v="2.2799999999999998"/>
    <n v="10"/>
    <x v="1"/>
    <s v="Wicked Choccy's"/>
    <x v="0"/>
  </r>
  <r>
    <s v="US-2022-143119-CHO-SCR-58000"/>
    <d v="2022-09-24T00:00:00"/>
    <d v="2022-10-10T00:00:00"/>
    <x v="0"/>
    <n v="143119"/>
    <s v="United States"/>
    <x v="22"/>
    <x v="8"/>
    <n v="70506"/>
    <x v="0"/>
    <x v="2"/>
    <s v="CHO-SCR-58000"/>
    <x v="3"/>
    <x v="14"/>
    <n v="6"/>
    <n v="15"/>
    <n v="6.6"/>
    <n v="16"/>
    <x v="1"/>
    <s v="Lot's O' Nuts"/>
    <x v="1"/>
  </r>
  <r>
    <s v="US-2022-161830-CHO-SCR-58000"/>
    <d v="2022-09-24T00:00:00"/>
    <d v="2022-10-06T00:00:00"/>
    <x v="2"/>
    <n v="161830"/>
    <s v="United States"/>
    <x v="31"/>
    <x v="23"/>
    <n v="98105"/>
    <x v="0"/>
    <x v="3"/>
    <s v="CHO-SCR-58000"/>
    <x v="3"/>
    <x v="9"/>
    <n v="2"/>
    <n v="5"/>
    <n v="2.2000000000000002"/>
    <n v="12"/>
    <x v="1"/>
    <s v="Lot's O' Nuts"/>
    <x v="1"/>
  </r>
  <r>
    <s v="US-2022-161830-CHO-TRI-54000"/>
    <d v="2022-09-24T00:00:00"/>
    <d v="2022-10-06T00:00:00"/>
    <x v="2"/>
    <n v="161830"/>
    <s v="United States"/>
    <x v="31"/>
    <x v="23"/>
    <n v="98105"/>
    <x v="0"/>
    <x v="3"/>
    <s v="CHO-TRI-54000"/>
    <x v="1"/>
    <x v="4"/>
    <n v="3"/>
    <n v="7.35"/>
    <n v="3.9"/>
    <n v="12"/>
    <x v="1"/>
    <s v="Wicked Choccy's"/>
    <x v="0"/>
  </r>
  <r>
    <s v="US-2022-161466-CHO-MIL-31000"/>
    <d v="2022-09-24T00:00:00"/>
    <d v="2022-10-07T00:00:00"/>
    <x v="2"/>
    <n v="161466"/>
    <s v="United States"/>
    <x v="2"/>
    <x v="2"/>
    <n v="19120"/>
    <x v="0"/>
    <x v="1"/>
    <s v="CHO-MIL-31000"/>
    <x v="0"/>
    <x v="0"/>
    <n v="2"/>
    <n v="4.22"/>
    <n v="2.2799999999999998"/>
    <n v="13"/>
    <x v="1"/>
    <s v="Wicked Choccy's"/>
    <x v="0"/>
  </r>
  <r>
    <s v="US-2022-103835-CHO-MIL-31000"/>
    <d v="2022-09-24T00:00:00"/>
    <d v="2022-10-08T00:00:00"/>
    <x v="0"/>
    <n v="103835"/>
    <s v="United States"/>
    <x v="4"/>
    <x v="4"/>
    <n v="90032"/>
    <x v="0"/>
    <x v="3"/>
    <s v="CHO-MIL-31000"/>
    <x v="0"/>
    <x v="5"/>
    <n v="3"/>
    <n v="6.33"/>
    <n v="3.42"/>
    <n v="14"/>
    <x v="1"/>
    <s v="Wicked Choccy's"/>
    <x v="0"/>
  </r>
  <r>
    <s v="US-2022-103835-CHO-TRI-54000"/>
    <d v="2022-09-24T00:00:00"/>
    <d v="2022-10-08T00:00:00"/>
    <x v="0"/>
    <n v="103835"/>
    <s v="United States"/>
    <x v="4"/>
    <x v="4"/>
    <n v="90032"/>
    <x v="0"/>
    <x v="3"/>
    <s v="CHO-TRI-54000"/>
    <x v="1"/>
    <x v="24"/>
    <n v="4"/>
    <n v="9.8000000000000007"/>
    <n v="5.2"/>
    <n v="14"/>
    <x v="1"/>
    <s v="Wicked Choccy's"/>
    <x v="0"/>
  </r>
  <r>
    <s v="US-2022-164308-CHO-SCR-58000"/>
    <d v="2022-09-24T00:00:00"/>
    <d v="2022-10-07T00:00:00"/>
    <x v="1"/>
    <n v="164308"/>
    <s v="United States"/>
    <x v="355"/>
    <x v="44"/>
    <n v="74012"/>
    <x v="0"/>
    <x v="0"/>
    <s v="CHO-SCR-58000"/>
    <x v="3"/>
    <x v="14"/>
    <n v="6"/>
    <n v="15"/>
    <n v="6.6"/>
    <n v="13"/>
    <x v="1"/>
    <s v="Lot's O' Nuts"/>
    <x v="1"/>
  </r>
  <r>
    <s v="US-2022-100573-CHO-MIL-31000"/>
    <d v="2022-09-25T00:00:00"/>
    <d v="2022-10-11T00:00:00"/>
    <x v="0"/>
    <n v="100573"/>
    <s v="United States"/>
    <x v="4"/>
    <x v="4"/>
    <n v="90004"/>
    <x v="0"/>
    <x v="3"/>
    <s v="CHO-MIL-31000"/>
    <x v="0"/>
    <x v="0"/>
    <n v="2"/>
    <n v="4.22"/>
    <n v="2.2799999999999998"/>
    <n v="16"/>
    <x v="1"/>
    <s v="Wicked Choccy's"/>
    <x v="0"/>
  </r>
  <r>
    <s v="US-2022-160787-CHO-SCR-58000"/>
    <d v="2022-09-25T00:00:00"/>
    <d v="2022-10-05T00:00:00"/>
    <x v="3"/>
    <n v="160787"/>
    <s v="United States"/>
    <x v="2"/>
    <x v="2"/>
    <n v="19143"/>
    <x v="0"/>
    <x v="1"/>
    <s v="CHO-SCR-58000"/>
    <x v="3"/>
    <x v="9"/>
    <n v="2"/>
    <n v="5"/>
    <n v="2.2000000000000002"/>
    <n v="10"/>
    <x v="1"/>
    <s v="Lot's O' Nuts"/>
    <x v="1"/>
  </r>
  <r>
    <s v="US-2022-151869-CHO-MIL-31000"/>
    <d v="2022-09-25T00:00:00"/>
    <d v="2022-10-05T00:00:00"/>
    <x v="3"/>
    <n v="151869"/>
    <s v="United States"/>
    <x v="110"/>
    <x v="21"/>
    <n v="11520"/>
    <x v="0"/>
    <x v="1"/>
    <s v="CHO-MIL-31000"/>
    <x v="0"/>
    <x v="11"/>
    <n v="1"/>
    <n v="2.11"/>
    <n v="1.1399999999999999"/>
    <n v="10"/>
    <x v="1"/>
    <s v="Wicked Choccy's"/>
    <x v="0"/>
  </r>
  <r>
    <s v="US-2022-151869-CHO-SCR-58000"/>
    <d v="2022-09-25T00:00:00"/>
    <d v="2022-10-05T00:00:00"/>
    <x v="3"/>
    <n v="151869"/>
    <s v="United States"/>
    <x v="110"/>
    <x v="21"/>
    <n v="11520"/>
    <x v="0"/>
    <x v="1"/>
    <s v="CHO-SCR-58000"/>
    <x v="3"/>
    <x v="3"/>
    <n v="3"/>
    <n v="7.5"/>
    <n v="3.3"/>
    <n v="10"/>
    <x v="1"/>
    <s v="Lot's O' Nuts"/>
    <x v="1"/>
  </r>
  <r>
    <s v="US-2022-139738-CHO-SCR-58000"/>
    <d v="2022-09-25T00:00:00"/>
    <d v="2022-10-09T00:00:00"/>
    <x v="0"/>
    <n v="139738"/>
    <s v="United States"/>
    <x v="356"/>
    <x v="1"/>
    <n v="61107"/>
    <x v="0"/>
    <x v="0"/>
    <s v="CHO-SCR-58000"/>
    <x v="3"/>
    <x v="26"/>
    <n v="7"/>
    <n v="17.5"/>
    <n v="7.7"/>
    <n v="14"/>
    <x v="1"/>
    <s v="Lot's O' Nuts"/>
    <x v="1"/>
  </r>
  <r>
    <s v="US-2022-103933-CHO-SCR-58000"/>
    <d v="2022-09-25T00:00:00"/>
    <d v="2022-10-07T00:00:00"/>
    <x v="1"/>
    <n v="103933"/>
    <s v="United States"/>
    <x v="26"/>
    <x v="21"/>
    <n v="10011"/>
    <x v="0"/>
    <x v="1"/>
    <s v="CHO-SCR-58000"/>
    <x v="3"/>
    <x v="6"/>
    <n v="9"/>
    <n v="22.5"/>
    <n v="9.9"/>
    <n v="12"/>
    <x v="1"/>
    <s v="Lot's O' Nuts"/>
    <x v="1"/>
  </r>
  <r>
    <s v="US-2022-106320-CHO-SCR-58000"/>
    <d v="2022-09-25T00:00:00"/>
    <d v="2022-10-10T00:00:00"/>
    <x v="0"/>
    <n v="106320"/>
    <s v="United States"/>
    <x v="132"/>
    <x v="29"/>
    <n v="84057"/>
    <x v="0"/>
    <x v="3"/>
    <s v="CHO-SCR-58000"/>
    <x v="3"/>
    <x v="3"/>
    <n v="3"/>
    <n v="7.5"/>
    <n v="3.3"/>
    <n v="15"/>
    <x v="1"/>
    <s v="Lot's O' Nuts"/>
    <x v="1"/>
  </r>
  <r>
    <s v="US-2022-156510-CHO-FUD-51000"/>
    <d v="2022-09-25T00:00:00"/>
    <d v="2022-10-09T00:00:00"/>
    <x v="0"/>
    <n v="156510"/>
    <s v="United States"/>
    <x v="142"/>
    <x v="39"/>
    <n v="6450"/>
    <x v="0"/>
    <x v="1"/>
    <s v="CHO-FUD-51000"/>
    <x v="4"/>
    <x v="25"/>
    <n v="1"/>
    <n v="2.4"/>
    <n v="1.2"/>
    <n v="14"/>
    <x v="1"/>
    <s v="Lot's O' Nuts"/>
    <x v="1"/>
  </r>
  <r>
    <s v="US-2022-156510-CHO-SCR-58000"/>
    <d v="2022-09-25T00:00:00"/>
    <d v="2022-10-09T00:00:00"/>
    <x v="0"/>
    <n v="156510"/>
    <s v="United States"/>
    <x v="142"/>
    <x v="39"/>
    <n v="6450"/>
    <x v="0"/>
    <x v="1"/>
    <s v="CHO-SCR-58000"/>
    <x v="3"/>
    <x v="9"/>
    <n v="2"/>
    <n v="5"/>
    <n v="2.2000000000000002"/>
    <n v="14"/>
    <x v="1"/>
    <s v="Lot's O' Nuts"/>
    <x v="1"/>
  </r>
  <r>
    <s v="US-2022-120845-CHO-MIL-31000"/>
    <d v="2022-09-25T00:00:00"/>
    <d v="2022-10-12T00:00:00"/>
    <x v="0"/>
    <n v="120845"/>
    <s v="United States"/>
    <x v="357"/>
    <x v="14"/>
    <n v="37130"/>
    <x v="0"/>
    <x v="2"/>
    <s v="CHO-MIL-31000"/>
    <x v="0"/>
    <x v="8"/>
    <n v="4"/>
    <n v="8.44"/>
    <n v="4.5599999999999996"/>
    <n v="17"/>
    <x v="1"/>
    <s v="Wicked Choccy's"/>
    <x v="0"/>
  </r>
  <r>
    <s v="US-2022-120845-CHO-SCR-58000"/>
    <d v="2022-09-25T00:00:00"/>
    <d v="2022-10-12T00:00:00"/>
    <x v="0"/>
    <n v="120845"/>
    <s v="United States"/>
    <x v="357"/>
    <x v="14"/>
    <n v="37130"/>
    <x v="0"/>
    <x v="2"/>
    <s v="CHO-SCR-58000"/>
    <x v="3"/>
    <x v="9"/>
    <n v="2"/>
    <n v="5"/>
    <n v="2.2000000000000002"/>
    <n v="17"/>
    <x v="1"/>
    <s v="Lot's O' Nuts"/>
    <x v="1"/>
  </r>
  <r>
    <s v="US-2022-120845-CHO-FUD-51000"/>
    <d v="2022-09-25T00:00:00"/>
    <d v="2022-10-12T00:00:00"/>
    <x v="0"/>
    <n v="120845"/>
    <s v="United States"/>
    <x v="357"/>
    <x v="14"/>
    <n v="37130"/>
    <x v="0"/>
    <x v="2"/>
    <s v="CHO-FUD-51000"/>
    <x v="4"/>
    <x v="25"/>
    <n v="1"/>
    <n v="2.4"/>
    <n v="1.2"/>
    <n v="17"/>
    <x v="1"/>
    <s v="Lot's O' Nuts"/>
    <x v="1"/>
  </r>
  <r>
    <s v="US-2022-156335-CHO-FUD-51000"/>
    <d v="2022-09-25T00:00:00"/>
    <d v="2022-10-08T00:00:00"/>
    <x v="2"/>
    <n v="156335"/>
    <s v="United States"/>
    <x v="358"/>
    <x v="24"/>
    <n v="7002"/>
    <x v="0"/>
    <x v="1"/>
    <s v="CHO-FUD-51000"/>
    <x v="4"/>
    <x v="3"/>
    <n v="3"/>
    <n v="7.2"/>
    <n v="3.6"/>
    <n v="13"/>
    <x v="1"/>
    <s v="Lot's O' Nuts"/>
    <x v="1"/>
  </r>
  <r>
    <s v="US-2022-156335-CHO-MIL-31000"/>
    <d v="2022-09-25T00:00:00"/>
    <d v="2022-10-08T00:00:00"/>
    <x v="2"/>
    <n v="156335"/>
    <s v="United States"/>
    <x v="358"/>
    <x v="24"/>
    <n v="7002"/>
    <x v="0"/>
    <x v="1"/>
    <s v="CHO-MIL-31000"/>
    <x v="0"/>
    <x v="8"/>
    <n v="4"/>
    <n v="8.44"/>
    <n v="4.5599999999999996"/>
    <n v="13"/>
    <x v="1"/>
    <s v="Wicked Choccy's"/>
    <x v="0"/>
  </r>
  <r>
    <s v="US-2022-159779-CHO-SCR-58000"/>
    <d v="2022-09-25T00:00:00"/>
    <d v="2022-10-09T00:00:00"/>
    <x v="0"/>
    <n v="159779"/>
    <s v="United States"/>
    <x v="38"/>
    <x v="41"/>
    <n v="3301"/>
    <x v="0"/>
    <x v="1"/>
    <s v="CHO-SCR-58000"/>
    <x v="3"/>
    <x v="9"/>
    <n v="2"/>
    <n v="5"/>
    <n v="2.2000000000000002"/>
    <n v="14"/>
    <x v="1"/>
    <s v="Lot's O' Nuts"/>
    <x v="1"/>
  </r>
  <r>
    <s v="US-2022-149083-CHO-MIL-31000"/>
    <d v="2022-09-25T00:00:00"/>
    <d v="2022-10-10T00:00:00"/>
    <x v="0"/>
    <n v="149083"/>
    <s v="United States"/>
    <x v="31"/>
    <x v="23"/>
    <n v="98103"/>
    <x v="0"/>
    <x v="3"/>
    <s v="CHO-MIL-31000"/>
    <x v="0"/>
    <x v="8"/>
    <n v="4"/>
    <n v="8.44"/>
    <n v="4.5599999999999996"/>
    <n v="15"/>
    <x v="1"/>
    <s v="Wicked Choccy's"/>
    <x v="0"/>
  </r>
  <r>
    <s v="US-2022-149083-OTH-GUM-21000"/>
    <d v="2022-09-25T00:00:00"/>
    <d v="2022-10-10T00:00:00"/>
    <x v="0"/>
    <n v="149083"/>
    <s v="United States"/>
    <x v="31"/>
    <x v="23"/>
    <n v="98103"/>
    <x v="1"/>
    <x v="3"/>
    <s v="OTH-GUM-21000"/>
    <x v="5"/>
    <x v="27"/>
    <n v="2"/>
    <n v="1.3"/>
    <n v="1.2"/>
    <n v="15"/>
    <x v="1"/>
    <s v="Secret Factory"/>
    <x v="2"/>
  </r>
  <r>
    <s v="US-2022-149083-CHO-TRI-54000"/>
    <d v="2022-09-25T00:00:00"/>
    <d v="2022-10-10T00:00:00"/>
    <x v="0"/>
    <n v="149083"/>
    <s v="United States"/>
    <x v="31"/>
    <x v="23"/>
    <n v="98103"/>
    <x v="0"/>
    <x v="3"/>
    <s v="CHO-TRI-54000"/>
    <x v="1"/>
    <x v="1"/>
    <n v="2"/>
    <n v="4.9000000000000004"/>
    <n v="2.6"/>
    <n v="15"/>
    <x v="1"/>
    <s v="Wicked Choccy's"/>
    <x v="0"/>
  </r>
  <r>
    <s v="US-2022-122371-CHO-NUT-13000"/>
    <d v="2022-09-26T00:00:00"/>
    <d v="2022-10-11T00:00:00"/>
    <x v="0"/>
    <n v="122371"/>
    <s v="United States"/>
    <x v="25"/>
    <x v="4"/>
    <n v="92037"/>
    <x v="0"/>
    <x v="3"/>
    <s v="CHO-NUT-13000"/>
    <x v="2"/>
    <x v="7"/>
    <n v="2"/>
    <n v="4.9800000000000004"/>
    <n v="2"/>
    <n v="15"/>
    <x v="1"/>
    <s v="Lot's O' Nuts"/>
    <x v="1"/>
  </r>
  <r>
    <s v="US-2022-122371-CHO-SCR-58000"/>
    <d v="2022-09-26T00:00:00"/>
    <d v="2022-10-11T00:00:00"/>
    <x v="0"/>
    <n v="122371"/>
    <s v="United States"/>
    <x v="25"/>
    <x v="4"/>
    <n v="92037"/>
    <x v="0"/>
    <x v="3"/>
    <s v="CHO-SCR-58000"/>
    <x v="3"/>
    <x v="3"/>
    <n v="3"/>
    <n v="7.5"/>
    <n v="3.3"/>
    <n v="15"/>
    <x v="1"/>
    <s v="Lot's O' Nuts"/>
    <x v="1"/>
  </r>
  <r>
    <s v="US-2022-127173-CHO-TRI-54000"/>
    <d v="2022-09-26T00:00:00"/>
    <d v="2022-10-13T00:00:00"/>
    <x v="0"/>
    <n v="127173"/>
    <s v="United States"/>
    <x v="178"/>
    <x v="21"/>
    <n v="11572"/>
    <x v="0"/>
    <x v="1"/>
    <s v="CHO-TRI-54000"/>
    <x v="1"/>
    <x v="51"/>
    <n v="9"/>
    <n v="22.05"/>
    <n v="11.7"/>
    <n v="17"/>
    <x v="1"/>
    <s v="Wicked Choccy's"/>
    <x v="0"/>
  </r>
  <r>
    <s v="US-2022-111458-CHO-NUT-13000"/>
    <d v="2022-09-26T00:00:00"/>
    <d v="2022-10-10T00:00:00"/>
    <x v="0"/>
    <n v="111458"/>
    <s v="United States"/>
    <x v="26"/>
    <x v="21"/>
    <n v="10035"/>
    <x v="0"/>
    <x v="1"/>
    <s v="CHO-NUT-13000"/>
    <x v="2"/>
    <x v="7"/>
    <n v="2"/>
    <n v="4.9800000000000004"/>
    <n v="2"/>
    <n v="14"/>
    <x v="1"/>
    <s v="Lot's O' Nuts"/>
    <x v="1"/>
  </r>
  <r>
    <s v="US-2022-124800-CHO-TRI-54000"/>
    <d v="2022-09-26T00:00:00"/>
    <d v="2022-10-10T00:00:00"/>
    <x v="0"/>
    <n v="124800"/>
    <s v="United States"/>
    <x v="263"/>
    <x v="12"/>
    <n v="85204"/>
    <x v="0"/>
    <x v="3"/>
    <s v="CHO-TRI-54000"/>
    <x v="1"/>
    <x v="1"/>
    <n v="2"/>
    <n v="4.9000000000000004"/>
    <n v="2.6"/>
    <n v="14"/>
    <x v="1"/>
    <s v="Wicked Choccy's"/>
    <x v="0"/>
  </r>
  <r>
    <s v="US-2022-124800-CHO-NUT-13000"/>
    <d v="2022-09-26T00:00:00"/>
    <d v="2022-10-10T00:00:00"/>
    <x v="0"/>
    <n v="124800"/>
    <s v="United States"/>
    <x v="263"/>
    <x v="12"/>
    <n v="85204"/>
    <x v="0"/>
    <x v="3"/>
    <s v="CHO-NUT-13000"/>
    <x v="2"/>
    <x v="7"/>
    <n v="2"/>
    <n v="4.9800000000000004"/>
    <n v="2"/>
    <n v="14"/>
    <x v="1"/>
    <s v="Lot's O' Nuts"/>
    <x v="1"/>
  </r>
  <r>
    <s v="US-2022-124800-CHO-SCR-58000"/>
    <d v="2022-09-26T00:00:00"/>
    <d v="2022-10-10T00:00:00"/>
    <x v="0"/>
    <n v="124800"/>
    <s v="United States"/>
    <x v="263"/>
    <x v="12"/>
    <n v="85204"/>
    <x v="0"/>
    <x v="3"/>
    <s v="CHO-SCR-58000"/>
    <x v="3"/>
    <x v="6"/>
    <n v="9"/>
    <n v="22.5"/>
    <n v="9.9"/>
    <n v="14"/>
    <x v="1"/>
    <s v="Lot's O' Nuts"/>
    <x v="1"/>
  </r>
  <r>
    <s v="US-2022-124800-CHO-FUD-51000"/>
    <d v="2022-09-26T00:00:00"/>
    <d v="2022-10-10T00:00:00"/>
    <x v="0"/>
    <n v="124800"/>
    <s v="United States"/>
    <x v="263"/>
    <x v="12"/>
    <n v="85204"/>
    <x v="0"/>
    <x v="3"/>
    <s v="CHO-FUD-51000"/>
    <x v="4"/>
    <x v="31"/>
    <n v="4"/>
    <n v="9.6"/>
    <n v="4.8"/>
    <n v="14"/>
    <x v="1"/>
    <s v="Lot's O' Nuts"/>
    <x v="1"/>
  </r>
  <r>
    <s v="US-2022-124800-CHO-MIL-31000"/>
    <d v="2022-09-26T00:00:00"/>
    <d v="2022-10-10T00:00:00"/>
    <x v="0"/>
    <n v="124800"/>
    <s v="United States"/>
    <x v="263"/>
    <x v="12"/>
    <n v="85204"/>
    <x v="0"/>
    <x v="3"/>
    <s v="CHO-MIL-31000"/>
    <x v="0"/>
    <x v="29"/>
    <n v="6"/>
    <n v="12.66"/>
    <n v="6.84"/>
    <n v="14"/>
    <x v="1"/>
    <s v="Wicked Choccy's"/>
    <x v="0"/>
  </r>
  <r>
    <s v="US-2022-161991-CHO-FUD-51000"/>
    <d v="2022-09-26T00:00:00"/>
    <d v="2022-10-08T00:00:00"/>
    <x v="2"/>
    <n v="161991"/>
    <s v="United States"/>
    <x v="0"/>
    <x v="0"/>
    <n v="77070"/>
    <x v="0"/>
    <x v="0"/>
    <s v="CHO-FUD-51000"/>
    <x v="4"/>
    <x v="17"/>
    <n v="5"/>
    <n v="12"/>
    <n v="6"/>
    <n v="12"/>
    <x v="1"/>
    <s v="Lot's O' Nuts"/>
    <x v="1"/>
  </r>
  <r>
    <s v="US-2022-161991-CHO-TRI-54000"/>
    <d v="2022-09-26T00:00:00"/>
    <d v="2022-10-08T00:00:00"/>
    <x v="2"/>
    <n v="161991"/>
    <s v="United States"/>
    <x v="0"/>
    <x v="0"/>
    <n v="77070"/>
    <x v="0"/>
    <x v="0"/>
    <s v="CHO-TRI-54000"/>
    <x v="1"/>
    <x v="10"/>
    <n v="7"/>
    <n v="17.149999999999999"/>
    <n v="9.1"/>
    <n v="12"/>
    <x v="1"/>
    <s v="Wicked Choccy's"/>
    <x v="0"/>
  </r>
  <r>
    <s v="US-2022-120341-CHO-FUD-51000"/>
    <d v="2022-09-26T00:00:00"/>
    <d v="2022-10-09T00:00:00"/>
    <x v="2"/>
    <n v="120341"/>
    <s v="United States"/>
    <x v="2"/>
    <x v="2"/>
    <n v="19143"/>
    <x v="0"/>
    <x v="1"/>
    <s v="CHO-FUD-51000"/>
    <x v="4"/>
    <x v="14"/>
    <n v="6"/>
    <n v="14.4"/>
    <n v="7.2"/>
    <n v="13"/>
    <x v="1"/>
    <s v="Lot's O' Nuts"/>
    <x v="1"/>
  </r>
  <r>
    <s v="US-2022-120341-CHO-NUT-13000"/>
    <d v="2022-09-26T00:00:00"/>
    <d v="2022-10-09T00:00:00"/>
    <x v="2"/>
    <n v="120341"/>
    <s v="United States"/>
    <x v="2"/>
    <x v="2"/>
    <n v="19143"/>
    <x v="0"/>
    <x v="1"/>
    <s v="CHO-NUT-13000"/>
    <x v="2"/>
    <x v="22"/>
    <n v="1"/>
    <n v="2.4900000000000002"/>
    <n v="1"/>
    <n v="13"/>
    <x v="1"/>
    <s v="Lot's O' Nuts"/>
    <x v="1"/>
  </r>
  <r>
    <s v="US-2022-130883-CHO-FUD-51000"/>
    <d v="2022-09-26T00:00:00"/>
    <d v="2022-10-12T00:00:00"/>
    <x v="0"/>
    <n v="130883"/>
    <s v="United States"/>
    <x v="229"/>
    <x v="11"/>
    <n v="97206"/>
    <x v="0"/>
    <x v="3"/>
    <s v="CHO-FUD-51000"/>
    <x v="4"/>
    <x v="17"/>
    <n v="5"/>
    <n v="12"/>
    <n v="6"/>
    <n v="16"/>
    <x v="1"/>
    <s v="Lot's O' Nuts"/>
    <x v="1"/>
  </r>
  <r>
    <s v="US-2022-130883-CHO-NUT-13000"/>
    <d v="2022-09-26T00:00:00"/>
    <d v="2022-10-12T00:00:00"/>
    <x v="0"/>
    <n v="130883"/>
    <s v="United States"/>
    <x v="229"/>
    <x v="11"/>
    <n v="97206"/>
    <x v="0"/>
    <x v="3"/>
    <s v="CHO-NUT-13000"/>
    <x v="2"/>
    <x v="15"/>
    <n v="6"/>
    <n v="14.94"/>
    <n v="6"/>
    <n v="16"/>
    <x v="1"/>
    <s v="Lot's O' Nuts"/>
    <x v="1"/>
  </r>
  <r>
    <s v="US-2022-130883-CHO-TRI-54000"/>
    <d v="2022-09-26T00:00:00"/>
    <d v="2022-10-12T00:00:00"/>
    <x v="0"/>
    <n v="130883"/>
    <s v="United States"/>
    <x v="229"/>
    <x v="11"/>
    <n v="97206"/>
    <x v="0"/>
    <x v="3"/>
    <s v="CHO-TRI-54000"/>
    <x v="1"/>
    <x v="20"/>
    <n v="5"/>
    <n v="12.25"/>
    <n v="6.5"/>
    <n v="16"/>
    <x v="1"/>
    <s v="Wicked Choccy's"/>
    <x v="0"/>
  </r>
  <r>
    <s v="US-2022-103072-CHO-SCR-58000"/>
    <d v="2022-09-27T00:00:00"/>
    <d v="2022-10-10T00:00:00"/>
    <x v="2"/>
    <n v="103072"/>
    <s v="United States"/>
    <x v="27"/>
    <x v="15"/>
    <n v="48205"/>
    <x v="0"/>
    <x v="0"/>
    <s v="CHO-SCR-58000"/>
    <x v="3"/>
    <x v="17"/>
    <n v="5"/>
    <n v="12.5"/>
    <n v="5.5"/>
    <n v="13"/>
    <x v="1"/>
    <s v="Lot's O' Nuts"/>
    <x v="1"/>
  </r>
  <r>
    <s v="US-2022-103072-CHO-NUT-13000"/>
    <d v="2022-09-27T00:00:00"/>
    <d v="2022-10-10T00:00:00"/>
    <x v="2"/>
    <n v="103072"/>
    <s v="United States"/>
    <x v="27"/>
    <x v="15"/>
    <n v="48205"/>
    <x v="0"/>
    <x v="0"/>
    <s v="CHO-NUT-13000"/>
    <x v="2"/>
    <x v="19"/>
    <n v="4"/>
    <n v="9.9600000000000009"/>
    <n v="4"/>
    <n v="13"/>
    <x v="1"/>
    <s v="Lot's O' Nuts"/>
    <x v="1"/>
  </r>
  <r>
    <s v="US-2022-125976-CHO-MIL-31000"/>
    <d v="2022-09-27T00:00:00"/>
    <d v="2022-10-12T00:00:00"/>
    <x v="0"/>
    <n v="125976"/>
    <s v="United States"/>
    <x v="41"/>
    <x v="6"/>
    <n v="22204"/>
    <x v="0"/>
    <x v="2"/>
    <s v="CHO-MIL-31000"/>
    <x v="0"/>
    <x v="23"/>
    <n v="5"/>
    <n v="10.55"/>
    <n v="5.7"/>
    <n v="15"/>
    <x v="1"/>
    <s v="Wicked Choccy's"/>
    <x v="0"/>
  </r>
  <r>
    <s v="US-2022-125976-CHO-TRI-54000"/>
    <d v="2022-09-27T00:00:00"/>
    <d v="2022-10-12T00:00:00"/>
    <x v="0"/>
    <n v="125976"/>
    <s v="United States"/>
    <x v="41"/>
    <x v="6"/>
    <n v="22204"/>
    <x v="0"/>
    <x v="2"/>
    <s v="CHO-TRI-54000"/>
    <x v="1"/>
    <x v="76"/>
    <n v="12"/>
    <n v="29.4"/>
    <n v="15.6"/>
    <n v="15"/>
    <x v="1"/>
    <s v="Wicked Choccy's"/>
    <x v="0"/>
  </r>
  <r>
    <s v="US-2022-100531-CHO-NUT-13000"/>
    <d v="2022-09-27T00:00:00"/>
    <d v="2022-10-09T00:00:00"/>
    <x v="1"/>
    <n v="100531"/>
    <s v="United States"/>
    <x v="40"/>
    <x v="1"/>
    <n v="60610"/>
    <x v="0"/>
    <x v="0"/>
    <s v="CHO-NUT-13000"/>
    <x v="2"/>
    <x v="2"/>
    <n v="3"/>
    <n v="7.47"/>
    <n v="3"/>
    <n v="12"/>
    <x v="1"/>
    <s v="Lot's O' Nuts"/>
    <x v="1"/>
  </r>
  <r>
    <s v="US-2022-100531-CHO-TRI-54000"/>
    <d v="2022-09-27T00:00:00"/>
    <d v="2022-10-09T00:00:00"/>
    <x v="1"/>
    <n v="100531"/>
    <s v="United States"/>
    <x v="40"/>
    <x v="1"/>
    <n v="60610"/>
    <x v="0"/>
    <x v="0"/>
    <s v="CHO-TRI-54000"/>
    <x v="1"/>
    <x v="1"/>
    <n v="2"/>
    <n v="4.9000000000000004"/>
    <n v="2.6"/>
    <n v="12"/>
    <x v="1"/>
    <s v="Wicked Choccy's"/>
    <x v="0"/>
  </r>
  <r>
    <s v="US-2022-167255-CHO-FUD-51000"/>
    <d v="2022-09-27T00:00:00"/>
    <d v="2022-10-09T00:00:00"/>
    <x v="2"/>
    <n v="167255"/>
    <s v="United States"/>
    <x v="10"/>
    <x v="4"/>
    <n v="94110"/>
    <x v="0"/>
    <x v="3"/>
    <s v="CHO-FUD-51000"/>
    <x v="4"/>
    <x v="3"/>
    <n v="3"/>
    <n v="7.2"/>
    <n v="3.6"/>
    <n v="12"/>
    <x v="1"/>
    <s v="Lot's O' Nuts"/>
    <x v="1"/>
  </r>
  <r>
    <s v="US-2022-167255-CHO-MIL-31000"/>
    <d v="2022-09-27T00:00:00"/>
    <d v="2022-10-09T00:00:00"/>
    <x v="2"/>
    <n v="167255"/>
    <s v="United States"/>
    <x v="10"/>
    <x v="4"/>
    <n v="94110"/>
    <x v="0"/>
    <x v="3"/>
    <s v="CHO-MIL-31000"/>
    <x v="0"/>
    <x v="0"/>
    <n v="2"/>
    <n v="4.22"/>
    <n v="2.2799999999999998"/>
    <n v="12"/>
    <x v="1"/>
    <s v="Wicked Choccy's"/>
    <x v="0"/>
  </r>
  <r>
    <s v="US-2022-143616-CHO-FUD-51000"/>
    <d v="2022-09-27T00:00:00"/>
    <d v="2022-10-09T00:00:00"/>
    <x v="2"/>
    <n v="143616"/>
    <s v="United States"/>
    <x v="31"/>
    <x v="23"/>
    <n v="98103"/>
    <x v="0"/>
    <x v="3"/>
    <s v="CHO-FUD-51000"/>
    <x v="4"/>
    <x v="17"/>
    <n v="5"/>
    <n v="12"/>
    <n v="6"/>
    <n v="12"/>
    <x v="1"/>
    <s v="Lot's O' Nuts"/>
    <x v="1"/>
  </r>
  <r>
    <s v="US-2022-169201-CHO-MIL-31000"/>
    <d v="2022-09-28T00:00:00"/>
    <d v="2022-10-11T00:00:00"/>
    <x v="1"/>
    <n v="169201"/>
    <s v="United States"/>
    <x v="10"/>
    <x v="4"/>
    <n v="94110"/>
    <x v="0"/>
    <x v="3"/>
    <s v="CHO-MIL-31000"/>
    <x v="0"/>
    <x v="5"/>
    <n v="3"/>
    <n v="6.33"/>
    <n v="3.42"/>
    <n v="13"/>
    <x v="1"/>
    <s v="Wicked Choccy's"/>
    <x v="0"/>
  </r>
  <r>
    <s v="US-2022-120915-CHO-TRI-54000"/>
    <d v="2022-09-28T00:00:00"/>
    <d v="2022-10-13T00:00:00"/>
    <x v="2"/>
    <n v="120915"/>
    <s v="United States"/>
    <x v="26"/>
    <x v="21"/>
    <n v="10035"/>
    <x v="0"/>
    <x v="1"/>
    <s v="CHO-TRI-54000"/>
    <x v="1"/>
    <x v="18"/>
    <n v="6"/>
    <n v="14.7"/>
    <n v="7.8"/>
    <n v="15"/>
    <x v="1"/>
    <s v="Wicked Choccy's"/>
    <x v="0"/>
  </r>
  <r>
    <s v="US-2022-120915-CHO-MIL-31000"/>
    <d v="2022-09-28T00:00:00"/>
    <d v="2022-10-13T00:00:00"/>
    <x v="2"/>
    <n v="120915"/>
    <s v="United States"/>
    <x v="26"/>
    <x v="21"/>
    <n v="10035"/>
    <x v="0"/>
    <x v="1"/>
    <s v="CHO-MIL-31000"/>
    <x v="0"/>
    <x v="0"/>
    <n v="2"/>
    <n v="4.22"/>
    <n v="2.2799999999999998"/>
    <n v="15"/>
    <x v="1"/>
    <s v="Wicked Choccy's"/>
    <x v="0"/>
  </r>
  <r>
    <s v="US-2022-129546-OTH-LIC-15000"/>
    <d v="2022-09-28T00:00:00"/>
    <d v="2022-10-15T00:00:00"/>
    <x v="0"/>
    <n v="129546"/>
    <s v="United States"/>
    <x v="4"/>
    <x v="4"/>
    <n v="90032"/>
    <x v="1"/>
    <x v="3"/>
    <s v="OTH-LIC-15000"/>
    <x v="7"/>
    <x v="32"/>
    <n v="3"/>
    <n v="30"/>
    <n v="30"/>
    <n v="17"/>
    <x v="1"/>
    <s v="Secret Factory"/>
    <x v="2"/>
  </r>
  <r>
    <s v="US-2022-129546-CHO-TRI-54000"/>
    <d v="2022-09-28T00:00:00"/>
    <d v="2022-10-15T00:00:00"/>
    <x v="0"/>
    <n v="129546"/>
    <s v="United States"/>
    <x v="4"/>
    <x v="4"/>
    <n v="90032"/>
    <x v="0"/>
    <x v="3"/>
    <s v="CHO-TRI-54000"/>
    <x v="1"/>
    <x v="18"/>
    <n v="6"/>
    <n v="14.7"/>
    <n v="7.8"/>
    <n v="17"/>
    <x v="1"/>
    <s v="Wicked Choccy's"/>
    <x v="0"/>
  </r>
  <r>
    <s v="US-2022-129546-CHO-MIL-31000"/>
    <d v="2022-09-28T00:00:00"/>
    <d v="2022-10-15T00:00:00"/>
    <x v="0"/>
    <n v="129546"/>
    <s v="United States"/>
    <x v="4"/>
    <x v="4"/>
    <n v="90032"/>
    <x v="0"/>
    <x v="3"/>
    <s v="CHO-MIL-31000"/>
    <x v="0"/>
    <x v="5"/>
    <n v="3"/>
    <n v="6.33"/>
    <n v="3.42"/>
    <n v="17"/>
    <x v="1"/>
    <s v="Wicked Choccy's"/>
    <x v="0"/>
  </r>
  <r>
    <s v="US-2022-129546-CHO-NUT-13000"/>
    <d v="2022-09-28T00:00:00"/>
    <d v="2022-10-15T00:00:00"/>
    <x v="0"/>
    <n v="129546"/>
    <s v="United States"/>
    <x v="4"/>
    <x v="4"/>
    <n v="90032"/>
    <x v="0"/>
    <x v="3"/>
    <s v="CHO-NUT-13000"/>
    <x v="2"/>
    <x v="7"/>
    <n v="2"/>
    <n v="4.9800000000000004"/>
    <n v="2"/>
    <n v="17"/>
    <x v="1"/>
    <s v="Lot's O' Nuts"/>
    <x v="1"/>
  </r>
  <r>
    <s v="US-2022-106978-CHO-TRI-54000"/>
    <d v="2022-09-28T00:00:00"/>
    <d v="2022-10-14T00:00:00"/>
    <x v="0"/>
    <n v="106978"/>
    <s v="United States"/>
    <x v="134"/>
    <x v="27"/>
    <n v="80013"/>
    <x v="0"/>
    <x v="3"/>
    <s v="CHO-TRI-54000"/>
    <x v="1"/>
    <x v="1"/>
    <n v="2"/>
    <n v="4.9000000000000004"/>
    <n v="2.6"/>
    <n v="16"/>
    <x v="1"/>
    <s v="Wicked Choccy's"/>
    <x v="0"/>
  </r>
  <r>
    <s v="US-2022-106978-CHO-SCR-58000"/>
    <d v="2022-09-28T00:00:00"/>
    <d v="2022-10-14T00:00:00"/>
    <x v="0"/>
    <n v="106978"/>
    <s v="United States"/>
    <x v="134"/>
    <x v="27"/>
    <n v="80013"/>
    <x v="0"/>
    <x v="3"/>
    <s v="CHO-SCR-58000"/>
    <x v="3"/>
    <x v="25"/>
    <n v="1"/>
    <n v="2.5"/>
    <n v="1.1000000000000001"/>
    <n v="16"/>
    <x v="1"/>
    <s v="Lot's O' Nuts"/>
    <x v="1"/>
  </r>
  <r>
    <s v="US-2022-148873-CHO-SCR-58000"/>
    <d v="2022-10-01T00:00:00"/>
    <d v="2022-10-15T00:00:00"/>
    <x v="0"/>
    <n v="148873"/>
    <s v="United States"/>
    <x v="352"/>
    <x v="1"/>
    <n v="62301"/>
    <x v="0"/>
    <x v="0"/>
    <s v="CHO-SCR-58000"/>
    <x v="3"/>
    <x v="31"/>
    <n v="4"/>
    <n v="10"/>
    <n v="4.4000000000000004"/>
    <n v="14"/>
    <x v="1"/>
    <s v="Lot's O' Nuts"/>
    <x v="1"/>
  </r>
  <r>
    <s v="US-2022-156566-CHO-NUT-13000"/>
    <d v="2022-10-01T00:00:00"/>
    <d v="2022-10-14T00:00:00"/>
    <x v="1"/>
    <n v="156566"/>
    <s v="United States"/>
    <x v="229"/>
    <x v="11"/>
    <n v="97206"/>
    <x v="0"/>
    <x v="3"/>
    <s v="CHO-NUT-13000"/>
    <x v="2"/>
    <x v="7"/>
    <n v="2"/>
    <n v="4.9800000000000004"/>
    <n v="2"/>
    <n v="13"/>
    <x v="1"/>
    <s v="Lot's O' Nuts"/>
    <x v="1"/>
  </r>
  <r>
    <s v="US-2022-115392-CHO-FUD-51000"/>
    <d v="2022-10-01T00:00:00"/>
    <d v="2022-10-14T00:00:00"/>
    <x v="2"/>
    <n v="115392"/>
    <s v="United States"/>
    <x v="359"/>
    <x v="34"/>
    <n v="2138"/>
    <x v="0"/>
    <x v="1"/>
    <s v="CHO-FUD-51000"/>
    <x v="4"/>
    <x v="17"/>
    <n v="5"/>
    <n v="12"/>
    <n v="6"/>
    <n v="13"/>
    <x v="1"/>
    <s v="Lot's O' Nuts"/>
    <x v="1"/>
  </r>
  <r>
    <s v="US-2022-115392-CHO-TRI-54000"/>
    <d v="2022-10-01T00:00:00"/>
    <d v="2022-10-14T00:00:00"/>
    <x v="2"/>
    <n v="115392"/>
    <s v="United States"/>
    <x v="359"/>
    <x v="34"/>
    <n v="2138"/>
    <x v="0"/>
    <x v="1"/>
    <s v="CHO-TRI-54000"/>
    <x v="1"/>
    <x v="1"/>
    <n v="2"/>
    <n v="4.9000000000000004"/>
    <n v="2.6"/>
    <n v="13"/>
    <x v="1"/>
    <s v="Wicked Choccy's"/>
    <x v="0"/>
  </r>
  <r>
    <s v="US-2022-166135-CHO-MIL-31000"/>
    <d v="2022-10-01T00:00:00"/>
    <d v="2022-10-16T00:00:00"/>
    <x v="0"/>
    <n v="166135"/>
    <s v="United States"/>
    <x v="134"/>
    <x v="27"/>
    <n v="80013"/>
    <x v="0"/>
    <x v="3"/>
    <s v="CHO-MIL-31000"/>
    <x v="0"/>
    <x v="8"/>
    <n v="4"/>
    <n v="8.44"/>
    <n v="4.5599999999999996"/>
    <n v="15"/>
    <x v="1"/>
    <s v="Wicked Choccy's"/>
    <x v="0"/>
  </r>
  <r>
    <s v="US-2022-144771-CHO-SCR-58000"/>
    <d v="2022-10-02T00:00:00"/>
    <d v="2022-10-14T00:00:00"/>
    <x v="1"/>
    <n v="144771"/>
    <s v="United States"/>
    <x v="360"/>
    <x v="11"/>
    <n v="97123"/>
    <x v="0"/>
    <x v="3"/>
    <s v="CHO-SCR-58000"/>
    <x v="3"/>
    <x v="25"/>
    <n v="1"/>
    <n v="2.5"/>
    <n v="1.1000000000000001"/>
    <n v="12"/>
    <x v="1"/>
    <s v="Lot's O' Nuts"/>
    <x v="1"/>
  </r>
  <r>
    <s v="US-2022-144771-CHO-MIL-31000"/>
    <d v="2022-10-02T00:00:00"/>
    <d v="2022-10-14T00:00:00"/>
    <x v="1"/>
    <n v="144771"/>
    <s v="United States"/>
    <x v="360"/>
    <x v="11"/>
    <n v="97123"/>
    <x v="0"/>
    <x v="3"/>
    <s v="CHO-MIL-31000"/>
    <x v="0"/>
    <x v="5"/>
    <n v="3"/>
    <n v="6.33"/>
    <n v="3.42"/>
    <n v="12"/>
    <x v="1"/>
    <s v="Wicked Choccy's"/>
    <x v="0"/>
  </r>
  <r>
    <s v="US-2022-119312-CHO-MIL-31000"/>
    <d v="2022-10-02T00:00:00"/>
    <d v="2022-10-17T00:00:00"/>
    <x v="2"/>
    <n v="119312"/>
    <s v="United States"/>
    <x v="4"/>
    <x v="4"/>
    <n v="90045"/>
    <x v="0"/>
    <x v="3"/>
    <s v="CHO-MIL-31000"/>
    <x v="0"/>
    <x v="30"/>
    <n v="14"/>
    <n v="29.54"/>
    <n v="15.96"/>
    <n v="15"/>
    <x v="1"/>
    <s v="Wicked Choccy's"/>
    <x v="0"/>
  </r>
  <r>
    <s v="US-2022-104493-CHO-FUD-51000"/>
    <d v="2022-10-02T00:00:00"/>
    <d v="2022-10-18T00:00:00"/>
    <x v="0"/>
    <n v="104493"/>
    <s v="United States"/>
    <x v="25"/>
    <x v="4"/>
    <n v="92105"/>
    <x v="0"/>
    <x v="3"/>
    <s v="CHO-FUD-51000"/>
    <x v="4"/>
    <x v="14"/>
    <n v="6"/>
    <n v="14.4"/>
    <n v="7.2"/>
    <n v="16"/>
    <x v="1"/>
    <s v="Lot's O' Nuts"/>
    <x v="1"/>
  </r>
  <r>
    <s v="US-2022-129917-CHO-NUT-13000"/>
    <d v="2022-10-02T00:00:00"/>
    <d v="2022-10-13T00:00:00"/>
    <x v="1"/>
    <n v="129917"/>
    <s v="United States"/>
    <x v="4"/>
    <x v="4"/>
    <n v="90008"/>
    <x v="0"/>
    <x v="3"/>
    <s v="CHO-NUT-13000"/>
    <x v="2"/>
    <x v="2"/>
    <n v="3"/>
    <n v="7.47"/>
    <n v="3"/>
    <n v="11"/>
    <x v="1"/>
    <s v="Lot's O' Nuts"/>
    <x v="1"/>
  </r>
  <r>
    <s v="US-2022-129917-CHO-SCR-58000"/>
    <d v="2022-10-02T00:00:00"/>
    <d v="2022-10-13T00:00:00"/>
    <x v="1"/>
    <n v="129917"/>
    <s v="United States"/>
    <x v="4"/>
    <x v="4"/>
    <n v="90008"/>
    <x v="0"/>
    <x v="3"/>
    <s v="CHO-SCR-58000"/>
    <x v="3"/>
    <x v="31"/>
    <n v="4"/>
    <n v="10"/>
    <n v="4.4000000000000004"/>
    <n v="11"/>
    <x v="1"/>
    <s v="Lot's O' Nuts"/>
    <x v="1"/>
  </r>
  <r>
    <s v="US-2022-129917-CHO-MIL-31000"/>
    <d v="2022-10-02T00:00:00"/>
    <d v="2022-10-13T00:00:00"/>
    <x v="1"/>
    <n v="129917"/>
    <s v="United States"/>
    <x v="4"/>
    <x v="4"/>
    <n v="90008"/>
    <x v="0"/>
    <x v="3"/>
    <s v="CHO-MIL-31000"/>
    <x v="0"/>
    <x v="23"/>
    <n v="5"/>
    <n v="10.55"/>
    <n v="5.7"/>
    <n v="11"/>
    <x v="1"/>
    <s v="Wicked Choccy's"/>
    <x v="0"/>
  </r>
  <r>
    <s v="US-2022-137008-CHO-FUD-51000"/>
    <d v="2022-10-02T00:00:00"/>
    <d v="2022-10-18T00:00:00"/>
    <x v="0"/>
    <n v="137008"/>
    <s v="United States"/>
    <x v="130"/>
    <x v="24"/>
    <n v="8701"/>
    <x v="0"/>
    <x v="1"/>
    <s v="CHO-FUD-51000"/>
    <x v="4"/>
    <x v="31"/>
    <n v="4"/>
    <n v="9.6"/>
    <n v="4.8"/>
    <n v="16"/>
    <x v="1"/>
    <s v="Lot's O' Nuts"/>
    <x v="1"/>
  </r>
  <r>
    <s v="US-2022-137008-CHO-TRI-54000"/>
    <d v="2022-10-02T00:00:00"/>
    <d v="2022-10-18T00:00:00"/>
    <x v="0"/>
    <n v="137008"/>
    <s v="United States"/>
    <x v="130"/>
    <x v="24"/>
    <n v="8701"/>
    <x v="0"/>
    <x v="1"/>
    <s v="CHO-TRI-54000"/>
    <x v="1"/>
    <x v="20"/>
    <n v="5"/>
    <n v="12.25"/>
    <n v="6.5"/>
    <n v="16"/>
    <x v="1"/>
    <s v="Wicked Choccy's"/>
    <x v="0"/>
  </r>
  <r>
    <s v="US-2022-145121-CHO-MIL-31000"/>
    <d v="2022-10-02T00:00:00"/>
    <d v="2022-10-16T00:00:00"/>
    <x v="0"/>
    <n v="145121"/>
    <s v="United States"/>
    <x v="108"/>
    <x v="39"/>
    <n v="6457"/>
    <x v="0"/>
    <x v="1"/>
    <s v="CHO-MIL-31000"/>
    <x v="0"/>
    <x v="23"/>
    <n v="5"/>
    <n v="10.55"/>
    <n v="5.7"/>
    <n v="14"/>
    <x v="1"/>
    <s v="Wicked Choccy's"/>
    <x v="0"/>
  </r>
  <r>
    <s v="US-2022-125696-CHO-NUT-13000"/>
    <d v="2022-10-02T00:00:00"/>
    <d v="2022-10-16T00:00:00"/>
    <x v="0"/>
    <n v="125696"/>
    <s v="United States"/>
    <x v="319"/>
    <x v="26"/>
    <n v="27893"/>
    <x v="0"/>
    <x v="2"/>
    <s v="CHO-NUT-13000"/>
    <x v="2"/>
    <x v="13"/>
    <n v="5"/>
    <n v="12.45"/>
    <n v="5"/>
    <n v="14"/>
    <x v="1"/>
    <s v="Lot's O' Nuts"/>
    <x v="1"/>
  </r>
  <r>
    <s v="US-2022-128356-CHO-MIL-31000"/>
    <d v="2022-10-02T00:00:00"/>
    <d v="2022-10-17T00:00:00"/>
    <x v="0"/>
    <n v="128356"/>
    <s v="United States"/>
    <x v="267"/>
    <x v="27"/>
    <n v="80229"/>
    <x v="0"/>
    <x v="3"/>
    <s v="CHO-MIL-31000"/>
    <x v="0"/>
    <x v="0"/>
    <n v="2"/>
    <n v="4.22"/>
    <n v="2.2799999999999998"/>
    <n v="15"/>
    <x v="1"/>
    <s v="Wicked Choccy's"/>
    <x v="0"/>
  </r>
  <r>
    <s v="US-2022-140375-CHO-SCR-58000"/>
    <d v="2022-10-02T00:00:00"/>
    <d v="2022-10-15T00:00:00"/>
    <x v="2"/>
    <n v="140375"/>
    <s v="United States"/>
    <x v="361"/>
    <x v="38"/>
    <n v="20852"/>
    <x v="0"/>
    <x v="1"/>
    <s v="CHO-SCR-58000"/>
    <x v="3"/>
    <x v="25"/>
    <n v="1"/>
    <n v="2.5"/>
    <n v="1.1000000000000001"/>
    <n v="13"/>
    <x v="1"/>
    <s v="Lot's O' Nuts"/>
    <x v="1"/>
  </r>
  <r>
    <s v="US-2022-157014-CHO-TRI-54000"/>
    <d v="2022-10-03T00:00:00"/>
    <d v="2022-10-16T00:00:00"/>
    <x v="2"/>
    <n v="157014"/>
    <s v="United States"/>
    <x v="48"/>
    <x v="9"/>
    <n v="43229"/>
    <x v="0"/>
    <x v="1"/>
    <s v="CHO-TRI-54000"/>
    <x v="1"/>
    <x v="28"/>
    <n v="1"/>
    <n v="2.4500000000000002"/>
    <n v="1.3"/>
    <n v="13"/>
    <x v="1"/>
    <s v="Wicked Choccy's"/>
    <x v="0"/>
  </r>
  <r>
    <s v="US-2022-157014-CHO-MIL-31000"/>
    <d v="2022-10-03T00:00:00"/>
    <d v="2022-10-16T00:00:00"/>
    <x v="2"/>
    <n v="157014"/>
    <s v="United States"/>
    <x v="48"/>
    <x v="9"/>
    <n v="43229"/>
    <x v="0"/>
    <x v="1"/>
    <s v="CHO-MIL-31000"/>
    <x v="0"/>
    <x v="23"/>
    <n v="5"/>
    <n v="10.55"/>
    <n v="5.7"/>
    <n v="13"/>
    <x v="1"/>
    <s v="Wicked Choccy's"/>
    <x v="0"/>
  </r>
  <r>
    <s v="US-2022-157014-CHO-SCR-58000"/>
    <d v="2022-10-03T00:00:00"/>
    <d v="2022-10-16T00:00:00"/>
    <x v="2"/>
    <n v="157014"/>
    <s v="United States"/>
    <x v="48"/>
    <x v="9"/>
    <n v="43229"/>
    <x v="0"/>
    <x v="1"/>
    <s v="CHO-SCR-58000"/>
    <x v="3"/>
    <x v="9"/>
    <n v="2"/>
    <n v="5"/>
    <n v="2.2000000000000002"/>
    <n v="13"/>
    <x v="1"/>
    <s v="Lot's O' Nuts"/>
    <x v="1"/>
  </r>
  <r>
    <s v="US-2022-126137-CHO-TRI-54000"/>
    <d v="2022-10-03T00:00:00"/>
    <d v="2022-10-18T00:00:00"/>
    <x v="0"/>
    <n v="126137"/>
    <s v="United States"/>
    <x v="4"/>
    <x v="4"/>
    <n v="90032"/>
    <x v="0"/>
    <x v="3"/>
    <s v="CHO-TRI-54000"/>
    <x v="1"/>
    <x v="1"/>
    <n v="2"/>
    <n v="4.9000000000000004"/>
    <n v="2.6"/>
    <n v="15"/>
    <x v="1"/>
    <s v="Wicked Choccy's"/>
    <x v="0"/>
  </r>
  <r>
    <s v="US-2022-125178-CHO-MIL-31000"/>
    <d v="2022-10-03T00:00:00"/>
    <d v="2022-10-19T00:00:00"/>
    <x v="0"/>
    <n v="125178"/>
    <s v="United States"/>
    <x v="236"/>
    <x v="2"/>
    <n v="19601"/>
    <x v="0"/>
    <x v="1"/>
    <s v="CHO-MIL-31000"/>
    <x v="0"/>
    <x v="0"/>
    <n v="2"/>
    <n v="4.22"/>
    <n v="2.2799999999999998"/>
    <n v="16"/>
    <x v="1"/>
    <s v="Wicked Choccy's"/>
    <x v="0"/>
  </r>
  <r>
    <s v="US-2022-121391-CHO-MIL-31000"/>
    <d v="2022-10-04T00:00:00"/>
    <d v="2022-10-17T00:00:00"/>
    <x v="1"/>
    <n v="121391"/>
    <s v="United States"/>
    <x v="10"/>
    <x v="4"/>
    <n v="94109"/>
    <x v="0"/>
    <x v="3"/>
    <s v="CHO-MIL-31000"/>
    <x v="0"/>
    <x v="0"/>
    <n v="2"/>
    <n v="4.22"/>
    <n v="2.2799999999999998"/>
    <n v="13"/>
    <x v="1"/>
    <s v="Wicked Choccy's"/>
    <x v="0"/>
  </r>
  <r>
    <s v="US-2022-168004-CHO-FUD-51000"/>
    <d v="2022-10-04T00:00:00"/>
    <d v="2022-10-19T00:00:00"/>
    <x v="2"/>
    <n v="168004"/>
    <s v="United States"/>
    <x v="362"/>
    <x v="3"/>
    <n v="31088"/>
    <x v="0"/>
    <x v="2"/>
    <s v="CHO-FUD-51000"/>
    <x v="4"/>
    <x v="3"/>
    <n v="3"/>
    <n v="7.2"/>
    <n v="3.6"/>
    <n v="15"/>
    <x v="1"/>
    <s v="Lot's O' Nuts"/>
    <x v="1"/>
  </r>
  <r>
    <s v="US-2022-134859-CHO-NUT-13000"/>
    <d v="2022-10-04T00:00:00"/>
    <d v="2022-10-19T00:00:00"/>
    <x v="0"/>
    <n v="134859"/>
    <s v="United States"/>
    <x v="2"/>
    <x v="2"/>
    <n v="19134"/>
    <x v="0"/>
    <x v="1"/>
    <s v="CHO-NUT-13000"/>
    <x v="2"/>
    <x v="2"/>
    <n v="3"/>
    <n v="7.47"/>
    <n v="3"/>
    <n v="15"/>
    <x v="1"/>
    <s v="Lot's O' Nuts"/>
    <x v="1"/>
  </r>
  <r>
    <s v="US-2022-134859-CHO-MIL-31000"/>
    <d v="2022-10-04T00:00:00"/>
    <d v="2022-10-19T00:00:00"/>
    <x v="0"/>
    <n v="134859"/>
    <s v="United States"/>
    <x v="2"/>
    <x v="2"/>
    <n v="19134"/>
    <x v="0"/>
    <x v="1"/>
    <s v="CHO-MIL-31000"/>
    <x v="0"/>
    <x v="8"/>
    <n v="4"/>
    <n v="8.44"/>
    <n v="4.5599999999999996"/>
    <n v="15"/>
    <x v="1"/>
    <s v="Wicked Choccy's"/>
    <x v="0"/>
  </r>
  <r>
    <s v="US-2022-151722-CHO-TRI-54000"/>
    <d v="2022-10-05T00:00:00"/>
    <d v="2022-10-19T00:00:00"/>
    <x v="0"/>
    <n v="151722"/>
    <s v="United States"/>
    <x v="48"/>
    <x v="9"/>
    <n v="43229"/>
    <x v="0"/>
    <x v="1"/>
    <s v="CHO-TRI-54000"/>
    <x v="1"/>
    <x v="24"/>
    <n v="4"/>
    <n v="9.8000000000000007"/>
    <n v="5.2"/>
    <n v="14"/>
    <x v="1"/>
    <s v="Wicked Choccy's"/>
    <x v="0"/>
  </r>
  <r>
    <s v="US-2022-133445-CHO-TRI-54000"/>
    <d v="2022-10-05T00:00:00"/>
    <d v="2022-10-19T00:00:00"/>
    <x v="0"/>
    <n v="133445"/>
    <s v="United States"/>
    <x v="229"/>
    <x v="11"/>
    <n v="97206"/>
    <x v="0"/>
    <x v="3"/>
    <s v="CHO-TRI-54000"/>
    <x v="1"/>
    <x v="28"/>
    <n v="1"/>
    <n v="2.4500000000000002"/>
    <n v="1.3"/>
    <n v="14"/>
    <x v="1"/>
    <s v="Wicked Choccy's"/>
    <x v="0"/>
  </r>
  <r>
    <s v="US-2022-133445-CHO-NUT-13000"/>
    <d v="2022-10-05T00:00:00"/>
    <d v="2022-10-19T00:00:00"/>
    <x v="0"/>
    <n v="133445"/>
    <s v="United States"/>
    <x v="229"/>
    <x v="11"/>
    <n v="97206"/>
    <x v="0"/>
    <x v="3"/>
    <s v="CHO-NUT-13000"/>
    <x v="2"/>
    <x v="19"/>
    <n v="4"/>
    <n v="9.9600000000000009"/>
    <n v="4"/>
    <n v="14"/>
    <x v="1"/>
    <s v="Lot's O' Nuts"/>
    <x v="1"/>
  </r>
  <r>
    <s v="US-2022-115091-CHO-MIL-31000"/>
    <d v="2022-10-05T00:00:00"/>
    <d v="2022-10-19T00:00:00"/>
    <x v="0"/>
    <n v="115091"/>
    <s v="United States"/>
    <x v="8"/>
    <x v="6"/>
    <n v="22153"/>
    <x v="0"/>
    <x v="2"/>
    <s v="CHO-MIL-31000"/>
    <x v="0"/>
    <x v="0"/>
    <n v="2"/>
    <n v="4.22"/>
    <n v="2.2799999999999998"/>
    <n v="14"/>
    <x v="1"/>
    <s v="Wicked Choccy's"/>
    <x v="0"/>
  </r>
  <r>
    <s v="US-2022-145828-CHO-MIL-31000"/>
    <d v="2022-10-05T00:00:00"/>
    <d v="2022-10-17T00:00:00"/>
    <x v="1"/>
    <n v="145828"/>
    <s v="United States"/>
    <x v="149"/>
    <x v="9"/>
    <n v="45231"/>
    <x v="0"/>
    <x v="1"/>
    <s v="CHO-MIL-31000"/>
    <x v="0"/>
    <x v="5"/>
    <n v="3"/>
    <n v="6.33"/>
    <n v="3.42"/>
    <n v="12"/>
    <x v="1"/>
    <s v="Wicked Choccy's"/>
    <x v="0"/>
  </r>
  <r>
    <s v="US-2022-161214-CHO-MIL-31000"/>
    <d v="2022-10-05T00:00:00"/>
    <d v="2022-10-18T00:00:00"/>
    <x v="2"/>
    <n v="161214"/>
    <s v="United States"/>
    <x v="50"/>
    <x v="7"/>
    <n v="19805"/>
    <x v="0"/>
    <x v="1"/>
    <s v="CHO-MIL-31000"/>
    <x v="0"/>
    <x v="23"/>
    <n v="5"/>
    <n v="10.55"/>
    <n v="5.7"/>
    <n v="13"/>
    <x v="1"/>
    <s v="Wicked Choccy's"/>
    <x v="0"/>
  </r>
  <r>
    <s v="US-2022-125710-CHO-TRI-54000"/>
    <d v="2022-10-08T00:00:00"/>
    <d v="2022-10-23T00:00:00"/>
    <x v="0"/>
    <n v="125710"/>
    <s v="United States"/>
    <x v="0"/>
    <x v="0"/>
    <n v="77036"/>
    <x v="0"/>
    <x v="0"/>
    <s v="CHO-TRI-54000"/>
    <x v="1"/>
    <x v="1"/>
    <n v="2"/>
    <n v="4.9000000000000004"/>
    <n v="2.6"/>
    <n v="15"/>
    <x v="1"/>
    <s v="Wicked Choccy's"/>
    <x v="0"/>
  </r>
  <r>
    <s v="US-2022-131352-CHO-NUT-13000"/>
    <d v="2022-10-08T00:00:00"/>
    <d v="2022-10-23T00:00:00"/>
    <x v="0"/>
    <n v="131352"/>
    <s v="United States"/>
    <x v="39"/>
    <x v="0"/>
    <n v="75081"/>
    <x v="0"/>
    <x v="0"/>
    <s v="CHO-NUT-13000"/>
    <x v="2"/>
    <x v="2"/>
    <n v="3"/>
    <n v="7.47"/>
    <n v="3"/>
    <n v="15"/>
    <x v="1"/>
    <s v="Lot's O' Nuts"/>
    <x v="1"/>
  </r>
  <r>
    <s v="US-2022-168529-CHO-MIL-31000"/>
    <d v="2022-10-08T00:00:00"/>
    <d v="2022-10-22T00:00:00"/>
    <x v="0"/>
    <n v="168529"/>
    <s v="United States"/>
    <x v="10"/>
    <x v="4"/>
    <n v="94122"/>
    <x v="0"/>
    <x v="3"/>
    <s v="CHO-MIL-31000"/>
    <x v="0"/>
    <x v="23"/>
    <n v="5"/>
    <n v="10.55"/>
    <n v="5.7"/>
    <n v="14"/>
    <x v="1"/>
    <s v="Wicked Choccy's"/>
    <x v="0"/>
  </r>
  <r>
    <s v="US-2022-124107-CHO-SCR-58000"/>
    <d v="2022-10-09T00:00:00"/>
    <d v="2022-10-22T00:00:00"/>
    <x v="2"/>
    <n v="124107"/>
    <s v="United States"/>
    <x v="363"/>
    <x v="15"/>
    <n v="48104"/>
    <x v="0"/>
    <x v="0"/>
    <s v="CHO-SCR-58000"/>
    <x v="3"/>
    <x v="3"/>
    <n v="3"/>
    <n v="7.5"/>
    <n v="3.3"/>
    <n v="13"/>
    <x v="1"/>
    <s v="Lot's O' Nuts"/>
    <x v="1"/>
  </r>
  <r>
    <s v="US-2022-124107-CHO-MIL-31000"/>
    <d v="2022-10-09T00:00:00"/>
    <d v="2022-10-22T00:00:00"/>
    <x v="2"/>
    <n v="124107"/>
    <s v="United States"/>
    <x v="363"/>
    <x v="15"/>
    <n v="48104"/>
    <x v="0"/>
    <x v="0"/>
    <s v="CHO-MIL-31000"/>
    <x v="0"/>
    <x v="38"/>
    <n v="7"/>
    <n v="14.77"/>
    <n v="7.98"/>
    <n v="13"/>
    <x v="1"/>
    <s v="Wicked Choccy's"/>
    <x v="0"/>
  </r>
  <r>
    <s v="US-2022-124107-CHO-NUT-13000"/>
    <d v="2022-10-09T00:00:00"/>
    <d v="2022-10-22T00:00:00"/>
    <x v="2"/>
    <n v="124107"/>
    <s v="United States"/>
    <x v="363"/>
    <x v="15"/>
    <n v="48104"/>
    <x v="0"/>
    <x v="0"/>
    <s v="CHO-NUT-13000"/>
    <x v="2"/>
    <x v="13"/>
    <n v="5"/>
    <n v="12.45"/>
    <n v="5"/>
    <n v="13"/>
    <x v="1"/>
    <s v="Lot's O' Nuts"/>
    <x v="1"/>
  </r>
  <r>
    <s v="US-2022-129098-CHO-FUD-51000"/>
    <d v="2022-10-09T00:00:00"/>
    <d v="2022-10-23T00:00:00"/>
    <x v="0"/>
    <n v="129098"/>
    <s v="United States"/>
    <x v="8"/>
    <x v="6"/>
    <n v="22153"/>
    <x v="0"/>
    <x v="2"/>
    <s v="CHO-FUD-51000"/>
    <x v="4"/>
    <x v="9"/>
    <n v="2"/>
    <n v="4.8"/>
    <n v="2.4"/>
    <n v="14"/>
    <x v="1"/>
    <s v="Lot's O' Nuts"/>
    <x v="1"/>
  </r>
  <r>
    <s v="US-2022-124499-CHO-MIL-31000"/>
    <d v="2022-10-09T00:00:00"/>
    <d v="2022-10-23T00:00:00"/>
    <x v="0"/>
    <n v="124499"/>
    <s v="United States"/>
    <x v="27"/>
    <x v="15"/>
    <n v="48227"/>
    <x v="0"/>
    <x v="0"/>
    <s v="CHO-MIL-31000"/>
    <x v="0"/>
    <x v="5"/>
    <n v="3"/>
    <n v="6.33"/>
    <n v="3.42"/>
    <n v="14"/>
    <x v="1"/>
    <s v="Wicked Choccy's"/>
    <x v="0"/>
  </r>
  <r>
    <s v="US-2022-162761-CHO-MIL-31000"/>
    <d v="2022-10-09T00:00:00"/>
    <d v="2022-10-23T00:00:00"/>
    <x v="0"/>
    <n v="162761"/>
    <s v="United States"/>
    <x v="20"/>
    <x v="17"/>
    <n v="33178"/>
    <x v="0"/>
    <x v="2"/>
    <s v="CHO-MIL-31000"/>
    <x v="0"/>
    <x v="35"/>
    <n v="8"/>
    <n v="16.88"/>
    <n v="9.1199999999999992"/>
    <n v="14"/>
    <x v="1"/>
    <s v="Wicked Choccy's"/>
    <x v="0"/>
  </r>
  <r>
    <s v="US-2022-162761-CHO-NUT-13000"/>
    <d v="2022-10-09T00:00:00"/>
    <d v="2022-10-23T00:00:00"/>
    <x v="0"/>
    <n v="162761"/>
    <s v="United States"/>
    <x v="20"/>
    <x v="17"/>
    <n v="33178"/>
    <x v="0"/>
    <x v="2"/>
    <s v="CHO-NUT-13000"/>
    <x v="2"/>
    <x v="7"/>
    <n v="2"/>
    <n v="4.9800000000000004"/>
    <n v="2"/>
    <n v="14"/>
    <x v="1"/>
    <s v="Lot's O' Nuts"/>
    <x v="1"/>
  </r>
  <r>
    <s v="US-2022-141040-CHO-TRI-54000"/>
    <d v="2022-10-09T00:00:00"/>
    <d v="2022-10-23T00:00:00"/>
    <x v="2"/>
    <n v="141040"/>
    <s v="United States"/>
    <x v="26"/>
    <x v="21"/>
    <n v="10024"/>
    <x v="0"/>
    <x v="1"/>
    <s v="CHO-TRI-54000"/>
    <x v="1"/>
    <x v="24"/>
    <n v="4"/>
    <n v="9.8000000000000007"/>
    <n v="5.2"/>
    <n v="14"/>
    <x v="1"/>
    <s v="Wicked Choccy's"/>
    <x v="0"/>
  </r>
  <r>
    <s v="US-2022-141040-CHO-NUT-13000"/>
    <d v="2022-10-09T00:00:00"/>
    <d v="2022-10-23T00:00:00"/>
    <x v="2"/>
    <n v="141040"/>
    <s v="United States"/>
    <x v="26"/>
    <x v="21"/>
    <n v="10024"/>
    <x v="0"/>
    <x v="1"/>
    <s v="CHO-NUT-13000"/>
    <x v="2"/>
    <x v="19"/>
    <n v="4"/>
    <n v="9.9600000000000009"/>
    <n v="4"/>
    <n v="14"/>
    <x v="1"/>
    <s v="Lot's O' Nuts"/>
    <x v="1"/>
  </r>
  <r>
    <s v="US-2022-109736-CHO-TRI-54000"/>
    <d v="2022-10-10T00:00:00"/>
    <d v="2022-10-21T00:00:00"/>
    <x v="1"/>
    <n v="109736"/>
    <s v="United States"/>
    <x v="10"/>
    <x v="4"/>
    <n v="94109"/>
    <x v="0"/>
    <x v="3"/>
    <s v="CHO-TRI-54000"/>
    <x v="1"/>
    <x v="10"/>
    <n v="7"/>
    <n v="17.149999999999999"/>
    <n v="9.1"/>
    <n v="11"/>
    <x v="1"/>
    <s v="Wicked Choccy's"/>
    <x v="0"/>
  </r>
  <r>
    <s v="US-2022-112522-CHO-MIL-31000"/>
    <d v="2022-10-10T00:00:00"/>
    <d v="2022-10-27T00:00:00"/>
    <x v="0"/>
    <n v="112522"/>
    <s v="United States"/>
    <x v="40"/>
    <x v="1"/>
    <n v="60610"/>
    <x v="0"/>
    <x v="0"/>
    <s v="CHO-MIL-31000"/>
    <x v="0"/>
    <x v="5"/>
    <n v="3"/>
    <n v="6.33"/>
    <n v="3.42"/>
    <n v="17"/>
    <x v="1"/>
    <s v="Wicked Choccy's"/>
    <x v="0"/>
  </r>
  <r>
    <s v="US-2022-134719-CHO-TRI-54000"/>
    <d v="2022-10-10T00:00:00"/>
    <d v="2022-10-25T00:00:00"/>
    <x v="0"/>
    <n v="134719"/>
    <s v="United States"/>
    <x v="60"/>
    <x v="17"/>
    <n v="32216"/>
    <x v="0"/>
    <x v="2"/>
    <s v="CHO-TRI-54000"/>
    <x v="1"/>
    <x v="18"/>
    <n v="6"/>
    <n v="14.7"/>
    <n v="7.8"/>
    <n v="15"/>
    <x v="1"/>
    <s v="Wicked Choccy's"/>
    <x v="0"/>
  </r>
  <r>
    <s v="US-2022-132388-CHO-MIL-31000"/>
    <d v="2022-10-10T00:00:00"/>
    <d v="2022-10-22T00:00:00"/>
    <x v="1"/>
    <n v="132388"/>
    <s v="United States"/>
    <x v="364"/>
    <x v="4"/>
    <n v="93101"/>
    <x v="0"/>
    <x v="3"/>
    <s v="CHO-MIL-31000"/>
    <x v="0"/>
    <x v="5"/>
    <n v="3"/>
    <n v="6.33"/>
    <n v="3.42"/>
    <n v="12"/>
    <x v="1"/>
    <s v="Wicked Choccy's"/>
    <x v="0"/>
  </r>
  <r>
    <s v="US-2022-132388-OTH-GUM-21000"/>
    <d v="2022-10-10T00:00:00"/>
    <d v="2022-10-22T00:00:00"/>
    <x v="1"/>
    <n v="132388"/>
    <s v="United States"/>
    <x v="364"/>
    <x v="4"/>
    <n v="93101"/>
    <x v="1"/>
    <x v="3"/>
    <s v="OTH-GUM-21000"/>
    <x v="5"/>
    <x v="28"/>
    <n v="3"/>
    <n v="1.95"/>
    <n v="1.8"/>
    <n v="12"/>
    <x v="1"/>
    <s v="Secret Factory"/>
    <x v="2"/>
  </r>
  <r>
    <s v="US-2022-112053-CHO-SCR-58000"/>
    <d v="2022-10-11T00:00:00"/>
    <d v="2022-10-23T00:00:00"/>
    <x v="2"/>
    <n v="112053"/>
    <s v="United States"/>
    <x v="105"/>
    <x v="21"/>
    <n v="14609"/>
    <x v="0"/>
    <x v="1"/>
    <s v="CHO-SCR-58000"/>
    <x v="3"/>
    <x v="25"/>
    <n v="1"/>
    <n v="2.5"/>
    <n v="1.1000000000000001"/>
    <n v="12"/>
    <x v="1"/>
    <s v="Lot's O' Nuts"/>
    <x v="1"/>
  </r>
  <r>
    <s v="US-2022-108966-CHO-SCR-58000"/>
    <d v="2022-10-11T00:00:00"/>
    <d v="2022-10-28T00:00:00"/>
    <x v="0"/>
    <n v="108966"/>
    <s v="United States"/>
    <x v="222"/>
    <x v="17"/>
    <n v="33311"/>
    <x v="0"/>
    <x v="2"/>
    <s v="CHO-SCR-58000"/>
    <x v="3"/>
    <x v="17"/>
    <n v="5"/>
    <n v="12.5"/>
    <n v="5.5"/>
    <n v="17"/>
    <x v="1"/>
    <s v="Lot's O' Nuts"/>
    <x v="1"/>
  </r>
  <r>
    <s v="US-2022-108966-CHO-FUD-51000"/>
    <d v="2022-10-11T00:00:00"/>
    <d v="2022-10-28T00:00:00"/>
    <x v="0"/>
    <n v="108966"/>
    <s v="United States"/>
    <x v="222"/>
    <x v="17"/>
    <n v="33311"/>
    <x v="0"/>
    <x v="2"/>
    <s v="CHO-FUD-51000"/>
    <x v="4"/>
    <x v="9"/>
    <n v="2"/>
    <n v="4.8"/>
    <n v="2.4"/>
    <n v="17"/>
    <x v="1"/>
    <s v="Lot's O' Nuts"/>
    <x v="1"/>
  </r>
  <r>
    <s v="US-2022-134747-CHO-SCR-58000"/>
    <d v="2022-10-12T00:00:00"/>
    <d v="2022-10-27T00:00:00"/>
    <x v="2"/>
    <n v="134747"/>
    <s v="United States"/>
    <x v="365"/>
    <x v="19"/>
    <n v="46060"/>
    <x v="0"/>
    <x v="0"/>
    <s v="CHO-SCR-58000"/>
    <x v="3"/>
    <x v="9"/>
    <n v="2"/>
    <n v="5"/>
    <n v="2.2000000000000002"/>
    <n v="15"/>
    <x v="1"/>
    <s v="Lot's O' Nuts"/>
    <x v="1"/>
  </r>
  <r>
    <s v="US-2022-134747-CHO-TRI-54000"/>
    <d v="2022-10-12T00:00:00"/>
    <d v="2022-10-27T00:00:00"/>
    <x v="2"/>
    <n v="134747"/>
    <s v="United States"/>
    <x v="365"/>
    <x v="19"/>
    <n v="46060"/>
    <x v="0"/>
    <x v="0"/>
    <s v="CHO-TRI-54000"/>
    <x v="1"/>
    <x v="4"/>
    <n v="3"/>
    <n v="7.35"/>
    <n v="3.9"/>
    <n v="15"/>
    <x v="1"/>
    <s v="Wicked Choccy's"/>
    <x v="0"/>
  </r>
  <r>
    <s v="US-2022-142993-CHO-FUD-51000"/>
    <d v="2022-10-12T00:00:00"/>
    <d v="2022-10-27T00:00:00"/>
    <x v="0"/>
    <n v="142993"/>
    <s v="United States"/>
    <x v="31"/>
    <x v="23"/>
    <n v="98103"/>
    <x v="0"/>
    <x v="3"/>
    <s v="CHO-FUD-51000"/>
    <x v="4"/>
    <x v="9"/>
    <n v="2"/>
    <n v="4.8"/>
    <n v="2.4"/>
    <n v="15"/>
    <x v="1"/>
    <s v="Lot's O' Nuts"/>
    <x v="1"/>
  </r>
  <r>
    <s v="US-2022-142993-CHO-NUT-13000"/>
    <d v="2022-10-12T00:00:00"/>
    <d v="2022-10-27T00:00:00"/>
    <x v="0"/>
    <n v="142993"/>
    <s v="United States"/>
    <x v="31"/>
    <x v="23"/>
    <n v="98103"/>
    <x v="0"/>
    <x v="3"/>
    <s v="CHO-NUT-13000"/>
    <x v="2"/>
    <x v="7"/>
    <n v="2"/>
    <n v="4.9800000000000004"/>
    <n v="2"/>
    <n v="15"/>
    <x v="1"/>
    <s v="Lot's O' Nuts"/>
    <x v="1"/>
  </r>
  <r>
    <s v="US-2022-102281-CHO-TRI-54000"/>
    <d v="2022-10-12T00:00:00"/>
    <d v="2022-10-24T00:00:00"/>
    <x v="1"/>
    <n v="102281"/>
    <s v="United States"/>
    <x v="26"/>
    <x v="21"/>
    <n v="10035"/>
    <x v="0"/>
    <x v="1"/>
    <s v="CHO-TRI-54000"/>
    <x v="1"/>
    <x v="4"/>
    <n v="3"/>
    <n v="7.35"/>
    <n v="3.9"/>
    <n v="12"/>
    <x v="1"/>
    <s v="Wicked Choccy's"/>
    <x v="0"/>
  </r>
  <r>
    <s v="US-2022-102281-CHO-MIL-31000"/>
    <d v="2022-10-12T00:00:00"/>
    <d v="2022-10-24T00:00:00"/>
    <x v="1"/>
    <n v="102281"/>
    <s v="United States"/>
    <x v="26"/>
    <x v="21"/>
    <n v="10035"/>
    <x v="0"/>
    <x v="1"/>
    <s v="CHO-MIL-31000"/>
    <x v="0"/>
    <x v="23"/>
    <n v="5"/>
    <n v="10.55"/>
    <n v="5.7"/>
    <n v="12"/>
    <x v="1"/>
    <s v="Wicked Choccy's"/>
    <x v="0"/>
  </r>
  <r>
    <s v="US-2022-102281-OTH-GUM-21000"/>
    <d v="2022-10-12T00:00:00"/>
    <d v="2022-10-24T00:00:00"/>
    <x v="1"/>
    <n v="102281"/>
    <s v="United States"/>
    <x v="26"/>
    <x v="21"/>
    <n v="10035"/>
    <x v="1"/>
    <x v="1"/>
    <s v="OTH-GUM-21000"/>
    <x v="5"/>
    <x v="70"/>
    <n v="8"/>
    <n v="5.2"/>
    <n v="4.8"/>
    <n v="12"/>
    <x v="1"/>
    <s v="Secret Factory"/>
    <x v="2"/>
  </r>
  <r>
    <s v="US-2022-159786-CHO-FUD-51000"/>
    <d v="2022-10-12T00:00:00"/>
    <d v="2022-10-27T00:00:00"/>
    <x v="2"/>
    <n v="159786"/>
    <s v="United States"/>
    <x v="105"/>
    <x v="21"/>
    <n v="14609"/>
    <x v="0"/>
    <x v="1"/>
    <s v="CHO-FUD-51000"/>
    <x v="4"/>
    <x v="25"/>
    <n v="1"/>
    <n v="2.4"/>
    <n v="1.2"/>
    <n v="15"/>
    <x v="1"/>
    <s v="Lot's O' Nuts"/>
    <x v="1"/>
  </r>
  <r>
    <s v="US-2022-114300-CHO-TRI-54000"/>
    <d v="2022-10-13T00:00:00"/>
    <d v="2022-10-27T00:00:00"/>
    <x v="0"/>
    <n v="114300"/>
    <s v="United States"/>
    <x v="106"/>
    <x v="5"/>
    <n v="40214"/>
    <x v="0"/>
    <x v="2"/>
    <s v="CHO-TRI-54000"/>
    <x v="1"/>
    <x v="4"/>
    <n v="3"/>
    <n v="7.35"/>
    <n v="3.9"/>
    <n v="14"/>
    <x v="1"/>
    <s v="Wicked Choccy's"/>
    <x v="0"/>
  </r>
  <r>
    <s v="US-2022-123918-CHO-SCR-58000"/>
    <d v="2022-10-15T00:00:00"/>
    <d v="2022-10-25T00:00:00"/>
    <x v="3"/>
    <n v="123918"/>
    <s v="United States"/>
    <x v="39"/>
    <x v="0"/>
    <n v="75217"/>
    <x v="0"/>
    <x v="0"/>
    <s v="CHO-SCR-58000"/>
    <x v="3"/>
    <x v="14"/>
    <n v="6"/>
    <n v="15"/>
    <n v="6.6"/>
    <n v="10"/>
    <x v="1"/>
    <s v="Lot's O' Nuts"/>
    <x v="1"/>
  </r>
  <r>
    <s v="US-2022-123918-CHO-TRI-54000"/>
    <d v="2022-10-15T00:00:00"/>
    <d v="2022-10-25T00:00:00"/>
    <x v="3"/>
    <n v="123918"/>
    <s v="United States"/>
    <x v="39"/>
    <x v="0"/>
    <n v="75217"/>
    <x v="0"/>
    <x v="0"/>
    <s v="CHO-TRI-54000"/>
    <x v="1"/>
    <x v="28"/>
    <n v="1"/>
    <n v="2.4500000000000002"/>
    <n v="1.3"/>
    <n v="10"/>
    <x v="1"/>
    <s v="Wicked Choccy's"/>
    <x v="0"/>
  </r>
  <r>
    <s v="US-2022-126235-CHO-SCR-58000"/>
    <d v="2022-10-15T00:00:00"/>
    <d v="2022-10-25T00:00:00"/>
    <x v="3"/>
    <n v="126235"/>
    <s v="United States"/>
    <x v="13"/>
    <x v="15"/>
    <n v="48858"/>
    <x v="0"/>
    <x v="0"/>
    <s v="CHO-SCR-58000"/>
    <x v="3"/>
    <x v="9"/>
    <n v="2"/>
    <n v="5"/>
    <n v="2.2000000000000002"/>
    <n v="10"/>
    <x v="1"/>
    <s v="Lot's O' Nuts"/>
    <x v="1"/>
  </r>
  <r>
    <s v="US-2022-139731-CHO-TRI-54000"/>
    <d v="2022-10-15T00:00:00"/>
    <d v="2022-10-25T00:00:00"/>
    <x v="3"/>
    <n v="139731"/>
    <s v="United States"/>
    <x v="331"/>
    <x v="0"/>
    <n v="79109"/>
    <x v="0"/>
    <x v="0"/>
    <s v="CHO-TRI-54000"/>
    <x v="1"/>
    <x v="20"/>
    <n v="5"/>
    <n v="12.25"/>
    <n v="6.5"/>
    <n v="10"/>
    <x v="1"/>
    <s v="Wicked Choccy's"/>
    <x v="0"/>
  </r>
  <r>
    <s v="US-2022-118766-CHO-SCR-58000"/>
    <d v="2022-10-15T00:00:00"/>
    <d v="2022-11-01T00:00:00"/>
    <x v="0"/>
    <n v="118766"/>
    <s v="United States"/>
    <x v="39"/>
    <x v="0"/>
    <n v="75217"/>
    <x v="0"/>
    <x v="0"/>
    <s v="CHO-SCR-58000"/>
    <x v="3"/>
    <x v="21"/>
    <n v="10"/>
    <n v="25"/>
    <n v="11"/>
    <n v="17"/>
    <x v="1"/>
    <s v="Lot's O' Nuts"/>
    <x v="1"/>
  </r>
  <r>
    <s v="US-2022-118766-CHO-MIL-31000"/>
    <d v="2022-10-15T00:00:00"/>
    <d v="2022-11-01T00:00:00"/>
    <x v="0"/>
    <n v="118766"/>
    <s v="United States"/>
    <x v="39"/>
    <x v="0"/>
    <n v="75217"/>
    <x v="0"/>
    <x v="0"/>
    <s v="CHO-MIL-31000"/>
    <x v="0"/>
    <x v="11"/>
    <n v="1"/>
    <n v="2.11"/>
    <n v="1.1399999999999999"/>
    <n v="17"/>
    <x v="1"/>
    <s v="Wicked Choccy's"/>
    <x v="0"/>
  </r>
  <r>
    <s v="US-2022-129476-CHO-TRI-54000"/>
    <d v="2022-10-15T00:00:00"/>
    <d v="2022-10-30T00:00:00"/>
    <x v="0"/>
    <n v="129476"/>
    <s v="United States"/>
    <x v="366"/>
    <x v="1"/>
    <n v="60462"/>
    <x v="0"/>
    <x v="0"/>
    <s v="CHO-TRI-54000"/>
    <x v="1"/>
    <x v="20"/>
    <n v="5"/>
    <n v="12.25"/>
    <n v="6.5"/>
    <n v="15"/>
    <x v="1"/>
    <s v="Wicked Choccy's"/>
    <x v="0"/>
  </r>
  <r>
    <s v="US-2022-110765-CHO-MIL-31000"/>
    <d v="2022-10-16T00:00:00"/>
    <d v="2022-10-30T00:00:00"/>
    <x v="2"/>
    <n v="110765"/>
    <s v="United States"/>
    <x v="26"/>
    <x v="21"/>
    <n v="10011"/>
    <x v="0"/>
    <x v="1"/>
    <s v="CHO-MIL-31000"/>
    <x v="0"/>
    <x v="5"/>
    <n v="3"/>
    <n v="6.33"/>
    <n v="3.42"/>
    <n v="14"/>
    <x v="1"/>
    <s v="Wicked Choccy's"/>
    <x v="0"/>
  </r>
  <r>
    <s v="US-2022-152527-CHO-SCR-58000"/>
    <d v="2022-10-17T00:00:00"/>
    <d v="2022-10-27T00:00:00"/>
    <x v="3"/>
    <n v="152527"/>
    <s v="United States"/>
    <x v="4"/>
    <x v="4"/>
    <n v="90004"/>
    <x v="0"/>
    <x v="3"/>
    <s v="CHO-SCR-58000"/>
    <x v="3"/>
    <x v="9"/>
    <n v="2"/>
    <n v="5"/>
    <n v="2.2000000000000002"/>
    <n v="10"/>
    <x v="1"/>
    <s v="Lot's O' Nuts"/>
    <x v="1"/>
  </r>
  <r>
    <s v="US-2022-127824-CHO-TRI-54000"/>
    <d v="2022-10-18T00:00:00"/>
    <d v="2022-11-01T00:00:00"/>
    <x v="0"/>
    <n v="127824"/>
    <s v="United States"/>
    <x v="31"/>
    <x v="23"/>
    <n v="98115"/>
    <x v="0"/>
    <x v="3"/>
    <s v="CHO-TRI-54000"/>
    <x v="1"/>
    <x v="4"/>
    <n v="3"/>
    <n v="7.35"/>
    <n v="3.9"/>
    <n v="14"/>
    <x v="1"/>
    <s v="Wicked Choccy's"/>
    <x v="0"/>
  </r>
  <r>
    <s v="US-2022-127824-CHO-FUD-51000"/>
    <d v="2022-10-18T00:00:00"/>
    <d v="2022-11-01T00:00:00"/>
    <x v="0"/>
    <n v="127824"/>
    <s v="United States"/>
    <x v="31"/>
    <x v="23"/>
    <n v="98115"/>
    <x v="0"/>
    <x v="3"/>
    <s v="CHO-FUD-51000"/>
    <x v="4"/>
    <x v="3"/>
    <n v="3"/>
    <n v="7.2"/>
    <n v="3.6"/>
    <n v="14"/>
    <x v="1"/>
    <s v="Lot's O' Nuts"/>
    <x v="1"/>
  </r>
  <r>
    <s v="US-2022-105613-CHO-MIL-31000"/>
    <d v="2022-10-18T00:00:00"/>
    <d v="2022-11-01T00:00:00"/>
    <x v="0"/>
    <n v="105613"/>
    <s v="United States"/>
    <x v="311"/>
    <x v="0"/>
    <n v="78501"/>
    <x v="0"/>
    <x v="0"/>
    <s v="CHO-MIL-31000"/>
    <x v="0"/>
    <x v="29"/>
    <n v="6"/>
    <n v="12.66"/>
    <n v="6.84"/>
    <n v="14"/>
    <x v="1"/>
    <s v="Wicked Choccy's"/>
    <x v="0"/>
  </r>
  <r>
    <s v="US-2022-105613-CHO-TRI-54000"/>
    <d v="2022-10-18T00:00:00"/>
    <d v="2022-11-01T00:00:00"/>
    <x v="0"/>
    <n v="105613"/>
    <s v="United States"/>
    <x v="311"/>
    <x v="0"/>
    <n v="78501"/>
    <x v="0"/>
    <x v="0"/>
    <s v="CHO-TRI-54000"/>
    <x v="1"/>
    <x v="4"/>
    <n v="3"/>
    <n v="7.35"/>
    <n v="3.9"/>
    <n v="14"/>
    <x v="1"/>
    <s v="Wicked Choccy's"/>
    <x v="0"/>
  </r>
  <r>
    <s v="US-2022-150413-CHO-TRI-54000"/>
    <d v="2022-10-19T00:00:00"/>
    <d v="2022-11-03T00:00:00"/>
    <x v="2"/>
    <n v="150413"/>
    <s v="United States"/>
    <x v="39"/>
    <x v="0"/>
    <n v="75220"/>
    <x v="0"/>
    <x v="0"/>
    <s v="CHO-TRI-54000"/>
    <x v="1"/>
    <x v="28"/>
    <n v="1"/>
    <n v="2.4500000000000002"/>
    <n v="1.3"/>
    <n v="15"/>
    <x v="1"/>
    <s v="Wicked Choccy's"/>
    <x v="0"/>
  </r>
  <r>
    <s v="CA-2022-154231-CHO-FUD-51000"/>
    <d v="2022-10-19T00:00:00"/>
    <d v="2022-11-03T00:00:00"/>
    <x v="0"/>
    <n v="154231"/>
    <s v="Canada"/>
    <x v="124"/>
    <x v="40"/>
    <s v="V6G"/>
    <x v="0"/>
    <x v="3"/>
    <s v="CHO-FUD-51000"/>
    <x v="4"/>
    <x v="25"/>
    <n v="1"/>
    <n v="2.4"/>
    <n v="1.2"/>
    <n v="15"/>
    <x v="1"/>
    <s v="Lot's O' Nuts"/>
    <x v="1"/>
  </r>
  <r>
    <s v="US-2022-113901-CHO-SCR-58000"/>
    <d v="2022-10-19T00:00:00"/>
    <d v="2022-11-03T00:00:00"/>
    <x v="0"/>
    <n v="113901"/>
    <s v="United States"/>
    <x v="27"/>
    <x v="15"/>
    <n v="48227"/>
    <x v="0"/>
    <x v="0"/>
    <s v="CHO-SCR-58000"/>
    <x v="3"/>
    <x v="14"/>
    <n v="6"/>
    <n v="15"/>
    <n v="6.6"/>
    <n v="15"/>
    <x v="1"/>
    <s v="Lot's O' Nuts"/>
    <x v="1"/>
  </r>
  <r>
    <s v="US-2022-113901-CHO-MIL-31000"/>
    <d v="2022-10-19T00:00:00"/>
    <d v="2022-11-03T00:00:00"/>
    <x v="0"/>
    <n v="113901"/>
    <s v="United States"/>
    <x v="27"/>
    <x v="15"/>
    <n v="48227"/>
    <x v="0"/>
    <x v="0"/>
    <s v="CHO-MIL-31000"/>
    <x v="0"/>
    <x v="23"/>
    <n v="5"/>
    <n v="10.55"/>
    <n v="5.7"/>
    <n v="15"/>
    <x v="1"/>
    <s v="Wicked Choccy's"/>
    <x v="0"/>
  </r>
  <r>
    <s v="US-2022-160171-CHO-TRI-54000"/>
    <d v="2022-10-19T00:00:00"/>
    <d v="2022-11-03T00:00:00"/>
    <x v="0"/>
    <n v="160171"/>
    <s v="United States"/>
    <x v="4"/>
    <x v="4"/>
    <n v="90008"/>
    <x v="0"/>
    <x v="3"/>
    <s v="CHO-TRI-54000"/>
    <x v="1"/>
    <x v="20"/>
    <n v="5"/>
    <n v="12.25"/>
    <n v="6.5"/>
    <n v="15"/>
    <x v="1"/>
    <s v="Wicked Choccy's"/>
    <x v="0"/>
  </r>
  <r>
    <s v="US-2022-131128-CHO-FUD-51000"/>
    <d v="2022-10-19T00:00:00"/>
    <d v="2022-10-30T00:00:00"/>
    <x v="1"/>
    <n v="131128"/>
    <s v="United States"/>
    <x v="38"/>
    <x v="41"/>
    <n v="3301"/>
    <x v="0"/>
    <x v="1"/>
    <s v="CHO-FUD-51000"/>
    <x v="4"/>
    <x v="3"/>
    <n v="3"/>
    <n v="7.2"/>
    <n v="3.6"/>
    <n v="11"/>
    <x v="1"/>
    <s v="Lot's O' Nuts"/>
    <x v="1"/>
  </r>
  <r>
    <s v="US-2022-164623-CHO-MIL-31000"/>
    <d v="2022-10-20T00:00:00"/>
    <d v="2022-11-01T00:00:00"/>
    <x v="1"/>
    <n v="164623"/>
    <s v="United States"/>
    <x v="26"/>
    <x v="21"/>
    <n v="10035"/>
    <x v="0"/>
    <x v="1"/>
    <s v="CHO-MIL-31000"/>
    <x v="0"/>
    <x v="0"/>
    <n v="2"/>
    <n v="4.22"/>
    <n v="2.2799999999999998"/>
    <n v="12"/>
    <x v="1"/>
    <s v="Wicked Choccy's"/>
    <x v="0"/>
  </r>
  <r>
    <s v="US-2022-160563-CHO-MIL-31000"/>
    <d v="2022-10-20T00:00:00"/>
    <d v="2022-11-03T00:00:00"/>
    <x v="0"/>
    <n v="160563"/>
    <s v="United States"/>
    <x v="10"/>
    <x v="4"/>
    <n v="94109"/>
    <x v="0"/>
    <x v="3"/>
    <s v="CHO-MIL-31000"/>
    <x v="0"/>
    <x v="29"/>
    <n v="6"/>
    <n v="12.66"/>
    <n v="6.84"/>
    <n v="14"/>
    <x v="1"/>
    <s v="Wicked Choccy's"/>
    <x v="0"/>
  </r>
  <r>
    <s v="US-2022-160563-CHO-TRI-54000"/>
    <d v="2022-10-20T00:00:00"/>
    <d v="2022-11-03T00:00:00"/>
    <x v="0"/>
    <n v="160563"/>
    <s v="United States"/>
    <x v="10"/>
    <x v="4"/>
    <n v="94109"/>
    <x v="0"/>
    <x v="3"/>
    <s v="CHO-TRI-54000"/>
    <x v="1"/>
    <x v="4"/>
    <n v="3"/>
    <n v="7.35"/>
    <n v="3.9"/>
    <n v="14"/>
    <x v="1"/>
    <s v="Wicked Choccy's"/>
    <x v="0"/>
  </r>
  <r>
    <s v="US-2022-149097-CHO-SCR-58000"/>
    <d v="2022-10-20T00:00:00"/>
    <d v="2022-11-03T00:00:00"/>
    <x v="0"/>
    <n v="149097"/>
    <s v="United States"/>
    <x v="4"/>
    <x v="4"/>
    <n v="90045"/>
    <x v="0"/>
    <x v="3"/>
    <s v="CHO-SCR-58000"/>
    <x v="3"/>
    <x v="26"/>
    <n v="7"/>
    <n v="17.5"/>
    <n v="7.7"/>
    <n v="14"/>
    <x v="1"/>
    <s v="Lot's O' Nuts"/>
    <x v="1"/>
  </r>
  <r>
    <s v="US-2022-149097-CHO-FUD-51000"/>
    <d v="2022-10-20T00:00:00"/>
    <d v="2022-11-03T00:00:00"/>
    <x v="0"/>
    <n v="149097"/>
    <s v="United States"/>
    <x v="4"/>
    <x v="4"/>
    <n v="90045"/>
    <x v="0"/>
    <x v="3"/>
    <s v="CHO-FUD-51000"/>
    <x v="4"/>
    <x v="3"/>
    <n v="3"/>
    <n v="7.2"/>
    <n v="3.6"/>
    <n v="14"/>
    <x v="1"/>
    <s v="Lot's O' Nuts"/>
    <x v="1"/>
  </r>
  <r>
    <s v="US-2022-169733-CHO-TRI-54000"/>
    <d v="2022-10-22T00:00:00"/>
    <d v="2022-11-05T00:00:00"/>
    <x v="2"/>
    <n v="169733"/>
    <s v="United States"/>
    <x v="171"/>
    <x v="17"/>
    <n v="33021"/>
    <x v="0"/>
    <x v="2"/>
    <s v="CHO-TRI-54000"/>
    <x v="1"/>
    <x v="28"/>
    <n v="1"/>
    <n v="2.4500000000000002"/>
    <n v="1.3"/>
    <n v="14"/>
    <x v="1"/>
    <s v="Wicked Choccy's"/>
    <x v="0"/>
  </r>
  <r>
    <s v="US-2022-104430-CHO-NUT-13000"/>
    <d v="2022-10-22T00:00:00"/>
    <d v="2022-11-05T00:00:00"/>
    <x v="0"/>
    <n v="104430"/>
    <s v="United States"/>
    <x v="97"/>
    <x v="1"/>
    <n v="61701"/>
    <x v="0"/>
    <x v="0"/>
    <s v="CHO-NUT-13000"/>
    <x v="2"/>
    <x v="19"/>
    <n v="4"/>
    <n v="9.9600000000000009"/>
    <n v="4"/>
    <n v="14"/>
    <x v="1"/>
    <s v="Lot's O' Nuts"/>
    <x v="1"/>
  </r>
  <r>
    <s v="US-2022-142692-CHO-SCR-58000"/>
    <d v="2022-10-23T00:00:00"/>
    <d v="2022-11-07T00:00:00"/>
    <x v="0"/>
    <n v="142692"/>
    <s v="United States"/>
    <x v="31"/>
    <x v="23"/>
    <n v="98105"/>
    <x v="0"/>
    <x v="3"/>
    <s v="CHO-SCR-58000"/>
    <x v="3"/>
    <x v="25"/>
    <n v="1"/>
    <n v="2.5"/>
    <n v="1.1000000000000001"/>
    <n v="15"/>
    <x v="1"/>
    <s v="Lot's O' Nuts"/>
    <x v="1"/>
  </r>
  <r>
    <s v="US-2022-109190-CHO-SCR-58000"/>
    <d v="2022-10-23T00:00:00"/>
    <d v="2022-11-07T00:00:00"/>
    <x v="0"/>
    <n v="109190"/>
    <s v="United States"/>
    <x v="42"/>
    <x v="0"/>
    <n v="79424"/>
    <x v="0"/>
    <x v="0"/>
    <s v="CHO-SCR-58000"/>
    <x v="3"/>
    <x v="25"/>
    <n v="1"/>
    <n v="2.5"/>
    <n v="1.1000000000000001"/>
    <n v="15"/>
    <x v="1"/>
    <s v="Lot's O' Nuts"/>
    <x v="1"/>
  </r>
  <r>
    <s v="US-2022-109190-CHO-FUD-51000"/>
    <d v="2022-10-23T00:00:00"/>
    <d v="2022-11-07T00:00:00"/>
    <x v="0"/>
    <n v="109190"/>
    <s v="United States"/>
    <x v="42"/>
    <x v="0"/>
    <n v="79424"/>
    <x v="0"/>
    <x v="0"/>
    <s v="CHO-FUD-51000"/>
    <x v="4"/>
    <x v="44"/>
    <n v="8"/>
    <n v="19.2"/>
    <n v="9.6"/>
    <n v="15"/>
    <x v="1"/>
    <s v="Lot's O' Nuts"/>
    <x v="1"/>
  </r>
  <r>
    <s v="US-2022-110877-CHO-FUD-51000"/>
    <d v="2022-10-23T00:00:00"/>
    <d v="2022-11-05T00:00:00"/>
    <x v="1"/>
    <n v="110877"/>
    <s v="United States"/>
    <x v="0"/>
    <x v="0"/>
    <n v="77041"/>
    <x v="0"/>
    <x v="0"/>
    <s v="CHO-FUD-51000"/>
    <x v="4"/>
    <x v="26"/>
    <n v="7"/>
    <n v="16.8"/>
    <n v="8.4"/>
    <n v="13"/>
    <x v="1"/>
    <s v="Lot's O' Nuts"/>
    <x v="1"/>
  </r>
  <r>
    <s v="US-2022-132486-CHO-TRI-54000"/>
    <d v="2022-10-23T00:00:00"/>
    <d v="2022-11-06T00:00:00"/>
    <x v="2"/>
    <n v="132486"/>
    <s v="United States"/>
    <x v="25"/>
    <x v="4"/>
    <n v="92105"/>
    <x v="0"/>
    <x v="3"/>
    <s v="CHO-TRI-54000"/>
    <x v="1"/>
    <x v="4"/>
    <n v="3"/>
    <n v="7.35"/>
    <n v="3.9"/>
    <n v="14"/>
    <x v="1"/>
    <s v="Wicked Choccy's"/>
    <x v="0"/>
  </r>
  <r>
    <s v="US-2022-132486-CHO-NUT-13000"/>
    <d v="2022-10-23T00:00:00"/>
    <d v="2022-11-06T00:00:00"/>
    <x v="2"/>
    <n v="132486"/>
    <s v="United States"/>
    <x v="25"/>
    <x v="4"/>
    <n v="92105"/>
    <x v="0"/>
    <x v="3"/>
    <s v="CHO-NUT-13000"/>
    <x v="2"/>
    <x v="22"/>
    <n v="1"/>
    <n v="2.4900000000000002"/>
    <n v="1"/>
    <n v="14"/>
    <x v="1"/>
    <s v="Lot's O' Nuts"/>
    <x v="1"/>
  </r>
  <r>
    <s v="US-2022-132486-CHO-SCR-58000"/>
    <d v="2022-10-23T00:00:00"/>
    <d v="2022-11-06T00:00:00"/>
    <x v="2"/>
    <n v="132486"/>
    <s v="United States"/>
    <x v="25"/>
    <x v="4"/>
    <n v="92105"/>
    <x v="0"/>
    <x v="3"/>
    <s v="CHO-SCR-58000"/>
    <x v="3"/>
    <x v="26"/>
    <n v="7"/>
    <n v="17.5"/>
    <n v="7.7"/>
    <n v="14"/>
    <x v="1"/>
    <s v="Lot's O' Nuts"/>
    <x v="1"/>
  </r>
  <r>
    <s v="US-2022-132486-CHO-FUD-51000"/>
    <d v="2022-10-23T00:00:00"/>
    <d v="2022-11-06T00:00:00"/>
    <x v="2"/>
    <n v="132486"/>
    <s v="United States"/>
    <x v="25"/>
    <x v="4"/>
    <n v="92105"/>
    <x v="0"/>
    <x v="3"/>
    <s v="CHO-FUD-51000"/>
    <x v="4"/>
    <x v="6"/>
    <n v="9"/>
    <n v="21.6"/>
    <n v="10.8"/>
    <n v="14"/>
    <x v="1"/>
    <s v="Lot's O' Nuts"/>
    <x v="1"/>
  </r>
  <r>
    <s v="US-2022-155068-CHO-SCR-58000"/>
    <d v="2022-10-23T00:00:00"/>
    <d v="2022-11-02T00:00:00"/>
    <x v="3"/>
    <n v="155068"/>
    <s v="United States"/>
    <x v="66"/>
    <x v="17"/>
    <n v="33801"/>
    <x v="0"/>
    <x v="2"/>
    <s v="CHO-SCR-58000"/>
    <x v="3"/>
    <x v="9"/>
    <n v="2"/>
    <n v="5"/>
    <n v="2.2000000000000002"/>
    <n v="10"/>
    <x v="1"/>
    <s v="Lot's O' Nuts"/>
    <x v="1"/>
  </r>
  <r>
    <s v="US-2022-155068-CHO-MIL-31000"/>
    <d v="2022-10-23T00:00:00"/>
    <d v="2022-11-02T00:00:00"/>
    <x v="3"/>
    <n v="155068"/>
    <s v="United States"/>
    <x v="66"/>
    <x v="17"/>
    <n v="33801"/>
    <x v="0"/>
    <x v="2"/>
    <s v="CHO-MIL-31000"/>
    <x v="0"/>
    <x v="0"/>
    <n v="2"/>
    <n v="4.22"/>
    <n v="2.2799999999999998"/>
    <n v="10"/>
    <x v="1"/>
    <s v="Wicked Choccy's"/>
    <x v="0"/>
  </r>
  <r>
    <s v="US-2022-118738-CHO-SCR-58000"/>
    <d v="2022-10-24T00:00:00"/>
    <d v="2022-11-09T00:00:00"/>
    <x v="0"/>
    <n v="118738"/>
    <s v="United States"/>
    <x v="0"/>
    <x v="0"/>
    <n v="77041"/>
    <x v="0"/>
    <x v="0"/>
    <s v="CHO-SCR-58000"/>
    <x v="3"/>
    <x v="26"/>
    <n v="7"/>
    <n v="17.5"/>
    <n v="7.7"/>
    <n v="16"/>
    <x v="1"/>
    <s v="Lot's O' Nuts"/>
    <x v="1"/>
  </r>
  <r>
    <s v="US-2022-118738-CHO-FUD-51000"/>
    <d v="2022-10-24T00:00:00"/>
    <d v="2022-11-09T00:00:00"/>
    <x v="0"/>
    <n v="118738"/>
    <s v="United States"/>
    <x v="0"/>
    <x v="0"/>
    <n v="77041"/>
    <x v="0"/>
    <x v="0"/>
    <s v="CHO-FUD-51000"/>
    <x v="4"/>
    <x v="9"/>
    <n v="2"/>
    <n v="4.8"/>
    <n v="2.4"/>
    <n v="16"/>
    <x v="1"/>
    <s v="Lot's O' Nuts"/>
    <x v="1"/>
  </r>
  <r>
    <s v="US-2022-118738-CHO-TRI-54000"/>
    <d v="2022-10-24T00:00:00"/>
    <d v="2022-11-09T00:00:00"/>
    <x v="0"/>
    <n v="118738"/>
    <s v="United States"/>
    <x v="0"/>
    <x v="0"/>
    <n v="77041"/>
    <x v="0"/>
    <x v="0"/>
    <s v="CHO-TRI-54000"/>
    <x v="1"/>
    <x v="4"/>
    <n v="3"/>
    <n v="7.35"/>
    <n v="3.9"/>
    <n v="16"/>
    <x v="1"/>
    <s v="Wicked Choccy's"/>
    <x v="0"/>
  </r>
  <r>
    <s v="US-2022-156608-CHO-SCR-58000"/>
    <d v="2022-10-24T00:00:00"/>
    <d v="2022-11-08T00:00:00"/>
    <x v="0"/>
    <n v="156608"/>
    <s v="United States"/>
    <x v="109"/>
    <x v="0"/>
    <n v="78207"/>
    <x v="0"/>
    <x v="0"/>
    <s v="CHO-SCR-58000"/>
    <x v="3"/>
    <x v="31"/>
    <n v="4"/>
    <n v="10"/>
    <n v="4.4000000000000004"/>
    <n v="15"/>
    <x v="1"/>
    <s v="Lot's O' Nuts"/>
    <x v="1"/>
  </r>
  <r>
    <s v="US-2022-149650-CHO-TRI-54000"/>
    <d v="2022-10-24T00:00:00"/>
    <d v="2022-11-06T00:00:00"/>
    <x v="1"/>
    <n v="149650"/>
    <s v="United States"/>
    <x v="119"/>
    <x v="4"/>
    <n v="94601"/>
    <x v="0"/>
    <x v="3"/>
    <s v="CHO-TRI-54000"/>
    <x v="1"/>
    <x v="50"/>
    <n v="8"/>
    <n v="19.600000000000001"/>
    <n v="10.4"/>
    <n v="13"/>
    <x v="1"/>
    <s v="Wicked Choccy's"/>
    <x v="0"/>
  </r>
  <r>
    <s v="US-2022-130848-CHO-NUT-13000"/>
    <d v="2022-10-25T00:00:00"/>
    <d v="2022-11-04T00:00:00"/>
    <x v="3"/>
    <n v="130848"/>
    <s v="United States"/>
    <x v="54"/>
    <x v="27"/>
    <n v="80219"/>
    <x v="0"/>
    <x v="3"/>
    <s v="CHO-NUT-13000"/>
    <x v="2"/>
    <x v="33"/>
    <n v="8"/>
    <n v="19.920000000000002"/>
    <n v="8"/>
    <n v="10"/>
    <x v="1"/>
    <s v="Lot's O' Nuts"/>
    <x v="1"/>
  </r>
  <r>
    <s v="US-2022-109862-CHO-FUD-51000"/>
    <d v="2022-10-25T00:00:00"/>
    <d v="2022-11-09T00:00:00"/>
    <x v="0"/>
    <n v="109862"/>
    <s v="United States"/>
    <x v="12"/>
    <x v="7"/>
    <n v="19711"/>
    <x v="0"/>
    <x v="1"/>
    <s v="CHO-FUD-51000"/>
    <x v="4"/>
    <x v="17"/>
    <n v="5"/>
    <n v="12"/>
    <n v="6"/>
    <n v="15"/>
    <x v="1"/>
    <s v="Lot's O' Nuts"/>
    <x v="1"/>
  </r>
  <r>
    <s v="US-2022-109862-CHO-MIL-31000"/>
    <d v="2022-10-25T00:00:00"/>
    <d v="2022-11-09T00:00:00"/>
    <x v="0"/>
    <n v="109862"/>
    <s v="United States"/>
    <x v="12"/>
    <x v="7"/>
    <n v="19711"/>
    <x v="0"/>
    <x v="1"/>
    <s v="CHO-MIL-31000"/>
    <x v="0"/>
    <x v="11"/>
    <n v="1"/>
    <n v="2.11"/>
    <n v="1.1399999999999999"/>
    <n v="15"/>
    <x v="1"/>
    <s v="Wicked Choccy's"/>
    <x v="0"/>
  </r>
  <r>
    <s v="US-2022-105844-CHO-SCR-58000"/>
    <d v="2022-10-25T00:00:00"/>
    <d v="2022-11-06T00:00:00"/>
    <x v="2"/>
    <n v="105844"/>
    <s v="United States"/>
    <x v="367"/>
    <x v="18"/>
    <n v="89431"/>
    <x v="0"/>
    <x v="3"/>
    <s v="CHO-SCR-58000"/>
    <x v="3"/>
    <x v="31"/>
    <n v="4"/>
    <n v="10"/>
    <n v="4.4000000000000004"/>
    <n v="12"/>
    <x v="1"/>
    <s v="Lot's O' Nuts"/>
    <x v="1"/>
  </r>
  <r>
    <s v="US-2022-152891-CHO-TRI-54000"/>
    <d v="2022-10-25T00:00:00"/>
    <d v="2022-11-09T00:00:00"/>
    <x v="0"/>
    <n v="152891"/>
    <s v="United States"/>
    <x v="10"/>
    <x v="4"/>
    <n v="94110"/>
    <x v="0"/>
    <x v="3"/>
    <s v="CHO-TRI-54000"/>
    <x v="1"/>
    <x v="4"/>
    <n v="3"/>
    <n v="7.35"/>
    <n v="3.9"/>
    <n v="15"/>
    <x v="1"/>
    <s v="Wicked Choccy's"/>
    <x v="0"/>
  </r>
  <r>
    <s v="US-2022-152891-CHO-FUD-51000"/>
    <d v="2022-10-25T00:00:00"/>
    <d v="2022-11-09T00:00:00"/>
    <x v="0"/>
    <n v="152891"/>
    <s v="United States"/>
    <x v="10"/>
    <x v="4"/>
    <n v="94110"/>
    <x v="0"/>
    <x v="3"/>
    <s v="CHO-FUD-51000"/>
    <x v="4"/>
    <x v="3"/>
    <n v="3"/>
    <n v="7.2"/>
    <n v="3.6"/>
    <n v="15"/>
    <x v="1"/>
    <s v="Lot's O' Nuts"/>
    <x v="1"/>
  </r>
  <r>
    <s v="US-2022-156146-CHO-MIL-31000"/>
    <d v="2022-10-26T00:00:00"/>
    <d v="2022-11-09T00:00:00"/>
    <x v="2"/>
    <n v="156146"/>
    <s v="United States"/>
    <x v="133"/>
    <x v="12"/>
    <n v="85345"/>
    <x v="0"/>
    <x v="3"/>
    <s v="CHO-MIL-31000"/>
    <x v="0"/>
    <x v="0"/>
    <n v="2"/>
    <n v="4.22"/>
    <n v="2.2799999999999998"/>
    <n v="14"/>
    <x v="1"/>
    <s v="Wicked Choccy's"/>
    <x v="0"/>
  </r>
  <r>
    <s v="US-2022-156146-CHO-SCR-58000"/>
    <d v="2022-10-26T00:00:00"/>
    <d v="2022-11-09T00:00:00"/>
    <x v="2"/>
    <n v="156146"/>
    <s v="United States"/>
    <x v="133"/>
    <x v="12"/>
    <n v="85345"/>
    <x v="0"/>
    <x v="3"/>
    <s v="CHO-SCR-58000"/>
    <x v="3"/>
    <x v="9"/>
    <n v="2"/>
    <n v="5"/>
    <n v="2.2000000000000002"/>
    <n v="14"/>
    <x v="1"/>
    <s v="Lot's O' Nuts"/>
    <x v="1"/>
  </r>
  <r>
    <s v="US-2022-150714-CHO-FUD-51000"/>
    <d v="2022-10-26T00:00:00"/>
    <d v="2022-11-11T00:00:00"/>
    <x v="0"/>
    <n v="150714"/>
    <s v="United States"/>
    <x v="8"/>
    <x v="11"/>
    <n v="97477"/>
    <x v="0"/>
    <x v="3"/>
    <s v="CHO-FUD-51000"/>
    <x v="4"/>
    <x v="17"/>
    <n v="5"/>
    <n v="12"/>
    <n v="6"/>
    <n v="16"/>
    <x v="1"/>
    <s v="Lot's O' Nuts"/>
    <x v="1"/>
  </r>
  <r>
    <s v="US-2022-150714-CHO-NUT-13000"/>
    <d v="2022-10-26T00:00:00"/>
    <d v="2022-11-11T00:00:00"/>
    <x v="0"/>
    <n v="150714"/>
    <s v="United States"/>
    <x v="8"/>
    <x v="11"/>
    <n v="97477"/>
    <x v="0"/>
    <x v="3"/>
    <s v="CHO-NUT-13000"/>
    <x v="2"/>
    <x v="47"/>
    <n v="7"/>
    <n v="17.43"/>
    <n v="7"/>
    <n v="16"/>
    <x v="1"/>
    <s v="Lot's O' Nuts"/>
    <x v="1"/>
  </r>
  <r>
    <s v="US-2022-150714-CHO-SCR-58000"/>
    <d v="2022-10-26T00:00:00"/>
    <d v="2022-11-11T00:00:00"/>
    <x v="0"/>
    <n v="150714"/>
    <s v="United States"/>
    <x v="8"/>
    <x v="11"/>
    <n v="97477"/>
    <x v="0"/>
    <x v="3"/>
    <s v="CHO-SCR-58000"/>
    <x v="3"/>
    <x v="3"/>
    <n v="3"/>
    <n v="7.5"/>
    <n v="3.3"/>
    <n v="16"/>
    <x v="1"/>
    <s v="Lot's O' Nuts"/>
    <x v="1"/>
  </r>
  <r>
    <s v="US-2022-150714-CHO-TRI-54000"/>
    <d v="2022-10-26T00:00:00"/>
    <d v="2022-11-11T00:00:00"/>
    <x v="0"/>
    <n v="150714"/>
    <s v="United States"/>
    <x v="8"/>
    <x v="11"/>
    <n v="97477"/>
    <x v="0"/>
    <x v="3"/>
    <s v="CHO-TRI-54000"/>
    <x v="1"/>
    <x v="37"/>
    <n v="10"/>
    <n v="24.5"/>
    <n v="13"/>
    <n v="16"/>
    <x v="1"/>
    <s v="Wicked Choccy's"/>
    <x v="0"/>
  </r>
  <r>
    <s v="US-2022-139290-OTH-KAZ-38000"/>
    <d v="2022-10-26T00:00:00"/>
    <d v="2022-11-09T00:00:00"/>
    <x v="0"/>
    <n v="139290"/>
    <s v="United States"/>
    <x v="220"/>
    <x v="4"/>
    <n v="91730"/>
    <x v="1"/>
    <x v="3"/>
    <s v="OTH-KAZ-38000"/>
    <x v="6"/>
    <x v="0"/>
    <n v="2"/>
    <n v="0.5"/>
    <n v="6"/>
    <n v="14"/>
    <x v="1"/>
    <s v="The Other Factory"/>
    <x v="3"/>
  </r>
  <r>
    <s v="US-2022-162537-CHO-MIL-31000"/>
    <d v="2022-10-28T00:00:00"/>
    <d v="2022-11-13T00:00:00"/>
    <x v="0"/>
    <n v="162537"/>
    <s v="United States"/>
    <x v="5"/>
    <x v="5"/>
    <n v="42420"/>
    <x v="0"/>
    <x v="2"/>
    <s v="CHO-MIL-31000"/>
    <x v="0"/>
    <x v="38"/>
    <n v="7"/>
    <n v="14.77"/>
    <n v="7.98"/>
    <n v="16"/>
    <x v="1"/>
    <s v="Wicked Choccy's"/>
    <x v="0"/>
  </r>
  <r>
    <s v="US-2022-162537-CHO-TRI-54000"/>
    <d v="2022-10-28T00:00:00"/>
    <d v="2022-11-13T00:00:00"/>
    <x v="0"/>
    <n v="162537"/>
    <s v="United States"/>
    <x v="5"/>
    <x v="5"/>
    <n v="42420"/>
    <x v="0"/>
    <x v="2"/>
    <s v="CHO-TRI-54000"/>
    <x v="1"/>
    <x v="28"/>
    <n v="1"/>
    <n v="2.4500000000000002"/>
    <n v="1.3"/>
    <n v="16"/>
    <x v="1"/>
    <s v="Wicked Choccy's"/>
    <x v="0"/>
  </r>
  <r>
    <s v="US-2022-110289-CHO-TRI-54000"/>
    <d v="2022-10-29T00:00:00"/>
    <d v="2022-11-12T00:00:00"/>
    <x v="0"/>
    <n v="110289"/>
    <s v="United States"/>
    <x v="10"/>
    <x v="4"/>
    <n v="94109"/>
    <x v="0"/>
    <x v="3"/>
    <s v="CHO-TRI-54000"/>
    <x v="1"/>
    <x v="24"/>
    <n v="4"/>
    <n v="9.8000000000000007"/>
    <n v="5.2"/>
    <n v="14"/>
    <x v="1"/>
    <s v="Wicked Choccy's"/>
    <x v="0"/>
  </r>
  <r>
    <s v="US-2022-110289-CHO-MIL-31000"/>
    <d v="2022-10-29T00:00:00"/>
    <d v="2022-11-12T00:00:00"/>
    <x v="0"/>
    <n v="110289"/>
    <s v="United States"/>
    <x v="10"/>
    <x v="4"/>
    <n v="94109"/>
    <x v="0"/>
    <x v="3"/>
    <s v="CHO-MIL-31000"/>
    <x v="0"/>
    <x v="23"/>
    <n v="5"/>
    <n v="10.55"/>
    <n v="5.7"/>
    <n v="14"/>
    <x v="1"/>
    <s v="Wicked Choccy's"/>
    <x v="0"/>
  </r>
  <r>
    <s v="US-2022-145758-OTH-LIC-15000"/>
    <d v="2022-10-30T00:00:00"/>
    <d v="2022-11-09T00:00:00"/>
    <x v="3"/>
    <n v="145758"/>
    <s v="United States"/>
    <x v="26"/>
    <x v="21"/>
    <n v="10024"/>
    <x v="1"/>
    <x v="1"/>
    <s v="OTH-LIC-15000"/>
    <x v="7"/>
    <x v="39"/>
    <n v="4"/>
    <n v="40"/>
    <n v="40"/>
    <n v="10"/>
    <x v="1"/>
    <s v="Secret Factory"/>
    <x v="2"/>
  </r>
  <r>
    <s v="US-2022-123673-CHO-TRI-54000"/>
    <d v="2022-10-30T00:00:00"/>
    <d v="2022-11-11T00:00:00"/>
    <x v="2"/>
    <n v="123673"/>
    <s v="United States"/>
    <x v="27"/>
    <x v="15"/>
    <n v="48227"/>
    <x v="0"/>
    <x v="0"/>
    <s v="CHO-TRI-54000"/>
    <x v="1"/>
    <x v="1"/>
    <n v="2"/>
    <n v="4.9000000000000004"/>
    <n v="2.6"/>
    <n v="12"/>
    <x v="1"/>
    <s v="Wicked Choccy's"/>
    <x v="0"/>
  </r>
  <r>
    <s v="US-2022-131359-OTH-KAZ-38000"/>
    <d v="2022-10-30T00:00:00"/>
    <d v="2022-11-12T00:00:00"/>
    <x v="2"/>
    <n v="131359"/>
    <s v="United States"/>
    <x v="54"/>
    <x v="27"/>
    <n v="80219"/>
    <x v="1"/>
    <x v="3"/>
    <s v="OTH-KAZ-38000"/>
    <x v="6"/>
    <x v="8"/>
    <n v="4"/>
    <n v="1"/>
    <n v="12"/>
    <n v="13"/>
    <x v="1"/>
    <s v="The Other Factory"/>
    <x v="3"/>
  </r>
  <r>
    <s v="US-2022-131359-CHO-SCR-58000"/>
    <d v="2022-10-30T00:00:00"/>
    <d v="2022-11-12T00:00:00"/>
    <x v="2"/>
    <n v="131359"/>
    <s v="United States"/>
    <x v="54"/>
    <x v="27"/>
    <n v="80219"/>
    <x v="0"/>
    <x v="3"/>
    <s v="CHO-SCR-58000"/>
    <x v="3"/>
    <x v="25"/>
    <n v="1"/>
    <n v="2.5"/>
    <n v="1.1000000000000001"/>
    <n v="13"/>
    <x v="1"/>
    <s v="Lot's O' Nuts"/>
    <x v="1"/>
  </r>
  <r>
    <s v="US-2022-131359-OTH-GUM-21000"/>
    <d v="2022-10-30T00:00:00"/>
    <d v="2022-11-12T00:00:00"/>
    <x v="2"/>
    <n v="131359"/>
    <s v="United States"/>
    <x v="54"/>
    <x v="27"/>
    <n v="80219"/>
    <x v="1"/>
    <x v="3"/>
    <s v="OTH-GUM-21000"/>
    <x v="5"/>
    <x v="27"/>
    <n v="2"/>
    <n v="1.3"/>
    <n v="1.2"/>
    <n v="13"/>
    <x v="1"/>
    <s v="Secret Factory"/>
    <x v="2"/>
  </r>
  <r>
    <s v="US-2022-132318-CHO-MIL-31000"/>
    <d v="2022-10-30T00:00:00"/>
    <d v="2022-11-12T00:00:00"/>
    <x v="1"/>
    <n v="132318"/>
    <s v="United States"/>
    <x v="83"/>
    <x v="6"/>
    <n v="23464"/>
    <x v="0"/>
    <x v="2"/>
    <s v="CHO-MIL-31000"/>
    <x v="0"/>
    <x v="5"/>
    <n v="3"/>
    <n v="6.33"/>
    <n v="3.42"/>
    <n v="13"/>
    <x v="1"/>
    <s v="Wicked Choccy's"/>
    <x v="0"/>
  </r>
  <r>
    <s v="US-2022-164448-CHO-TRI-54000"/>
    <d v="2022-10-31T00:00:00"/>
    <d v="2022-11-14T00:00:00"/>
    <x v="2"/>
    <n v="164448"/>
    <s v="United States"/>
    <x v="368"/>
    <x v="4"/>
    <n v="93905"/>
    <x v="0"/>
    <x v="3"/>
    <s v="CHO-TRI-54000"/>
    <x v="1"/>
    <x v="1"/>
    <n v="2"/>
    <n v="4.9000000000000004"/>
    <n v="2.6"/>
    <n v="14"/>
    <x v="1"/>
    <s v="Wicked Choccy's"/>
    <x v="0"/>
  </r>
  <r>
    <s v="US-2022-164448-CHO-SCR-58000"/>
    <d v="2022-10-31T00:00:00"/>
    <d v="2022-11-14T00:00:00"/>
    <x v="2"/>
    <n v="164448"/>
    <s v="United States"/>
    <x v="368"/>
    <x v="4"/>
    <n v="93905"/>
    <x v="0"/>
    <x v="3"/>
    <s v="CHO-SCR-58000"/>
    <x v="3"/>
    <x v="17"/>
    <n v="5"/>
    <n v="12.5"/>
    <n v="5.5"/>
    <n v="14"/>
    <x v="1"/>
    <s v="Lot's O' Nuts"/>
    <x v="1"/>
  </r>
  <r>
    <s v="US-2022-164448-CHO-NUT-13000"/>
    <d v="2022-10-31T00:00:00"/>
    <d v="2022-11-14T00:00:00"/>
    <x v="2"/>
    <n v="164448"/>
    <s v="United States"/>
    <x v="368"/>
    <x v="4"/>
    <n v="93905"/>
    <x v="0"/>
    <x v="3"/>
    <s v="CHO-NUT-13000"/>
    <x v="2"/>
    <x v="34"/>
    <n v="14"/>
    <n v="34.86"/>
    <n v="14"/>
    <n v="14"/>
    <x v="1"/>
    <s v="Lot's O' Nuts"/>
    <x v="1"/>
  </r>
  <r>
    <s v="US-2022-122259-CHO-SCR-58000"/>
    <d v="2022-10-31T00:00:00"/>
    <d v="2022-11-14T00:00:00"/>
    <x v="0"/>
    <n v="122259"/>
    <s v="United States"/>
    <x v="64"/>
    <x v="15"/>
    <n v="49201"/>
    <x v="0"/>
    <x v="0"/>
    <s v="CHO-SCR-58000"/>
    <x v="3"/>
    <x v="31"/>
    <n v="4"/>
    <n v="10"/>
    <n v="4.4000000000000004"/>
    <n v="14"/>
    <x v="1"/>
    <s v="Lot's O' Nuts"/>
    <x v="1"/>
  </r>
  <r>
    <s v="US-2022-132570-CHO-SCR-58000"/>
    <d v="2022-10-31T00:00:00"/>
    <d v="2022-11-12T00:00:00"/>
    <x v="2"/>
    <n v="132570"/>
    <s v="United States"/>
    <x v="154"/>
    <x v="21"/>
    <n v="14215"/>
    <x v="0"/>
    <x v="1"/>
    <s v="CHO-SCR-58000"/>
    <x v="3"/>
    <x v="9"/>
    <n v="2"/>
    <n v="5"/>
    <n v="2.2000000000000002"/>
    <n v="12"/>
    <x v="1"/>
    <s v="Lot's O' Nuts"/>
    <x v="1"/>
  </r>
  <r>
    <s v="US-2022-132570-CHO-FUD-51000"/>
    <d v="2022-10-31T00:00:00"/>
    <d v="2022-11-12T00:00:00"/>
    <x v="2"/>
    <n v="132570"/>
    <s v="United States"/>
    <x v="154"/>
    <x v="21"/>
    <n v="14215"/>
    <x v="0"/>
    <x v="1"/>
    <s v="CHO-FUD-51000"/>
    <x v="4"/>
    <x v="9"/>
    <n v="2"/>
    <n v="4.8"/>
    <n v="2.4"/>
    <n v="12"/>
    <x v="1"/>
    <s v="Lot's O' Nuts"/>
    <x v="1"/>
  </r>
  <r>
    <s v="US-2022-131457-CHO-TRI-54000"/>
    <d v="2022-10-31T00:00:00"/>
    <d v="2022-11-16T00:00:00"/>
    <x v="0"/>
    <n v="131457"/>
    <s v="United States"/>
    <x v="350"/>
    <x v="4"/>
    <n v="92374"/>
    <x v="0"/>
    <x v="3"/>
    <s v="CHO-TRI-54000"/>
    <x v="1"/>
    <x v="10"/>
    <n v="7"/>
    <n v="17.149999999999999"/>
    <n v="9.1"/>
    <n v="16"/>
    <x v="1"/>
    <s v="Wicked Choccy's"/>
    <x v="0"/>
  </r>
  <r>
    <s v="US-2022-164882-CHO-SCR-58000"/>
    <d v="2022-10-31T00:00:00"/>
    <d v="2022-11-10T00:00:00"/>
    <x v="3"/>
    <n v="164882"/>
    <s v="United States"/>
    <x v="350"/>
    <x v="4"/>
    <n v="92374"/>
    <x v="0"/>
    <x v="3"/>
    <s v="CHO-SCR-58000"/>
    <x v="3"/>
    <x v="25"/>
    <n v="1"/>
    <n v="2.5"/>
    <n v="1.1000000000000001"/>
    <n v="10"/>
    <x v="1"/>
    <s v="Lot's O' Nuts"/>
    <x v="1"/>
  </r>
  <r>
    <s v="US-2022-164882-CHO-TRI-54000"/>
    <d v="2022-10-31T00:00:00"/>
    <d v="2022-11-10T00:00:00"/>
    <x v="3"/>
    <n v="164882"/>
    <s v="United States"/>
    <x v="350"/>
    <x v="4"/>
    <n v="92374"/>
    <x v="0"/>
    <x v="3"/>
    <s v="CHO-TRI-54000"/>
    <x v="1"/>
    <x v="24"/>
    <n v="4"/>
    <n v="9.8000000000000007"/>
    <n v="5.2"/>
    <n v="10"/>
    <x v="1"/>
    <s v="Wicked Choccy's"/>
    <x v="0"/>
  </r>
  <r>
    <s v="US-2022-164882-CHO-FUD-51000"/>
    <d v="2022-10-31T00:00:00"/>
    <d v="2022-11-10T00:00:00"/>
    <x v="3"/>
    <n v="164882"/>
    <s v="United States"/>
    <x v="350"/>
    <x v="4"/>
    <n v="92374"/>
    <x v="0"/>
    <x v="3"/>
    <s v="CHO-FUD-51000"/>
    <x v="4"/>
    <x v="3"/>
    <n v="3"/>
    <n v="7.2"/>
    <n v="3.6"/>
    <n v="10"/>
    <x v="1"/>
    <s v="Lot's O' Nuts"/>
    <x v="1"/>
  </r>
  <r>
    <s v="US-2022-164882-CHO-MIL-31000"/>
    <d v="2022-10-31T00:00:00"/>
    <d v="2022-11-10T00:00:00"/>
    <x v="3"/>
    <n v="164882"/>
    <s v="United States"/>
    <x v="350"/>
    <x v="4"/>
    <n v="92374"/>
    <x v="0"/>
    <x v="3"/>
    <s v="CHO-MIL-31000"/>
    <x v="0"/>
    <x v="11"/>
    <n v="1"/>
    <n v="2.11"/>
    <n v="1.1399999999999999"/>
    <n v="10"/>
    <x v="1"/>
    <s v="Wicked Choccy's"/>
    <x v="0"/>
  </r>
  <r>
    <s v="US-2022-110163-CHO-SCR-58000"/>
    <d v="2022-11-01T00:00:00"/>
    <d v="2022-11-14T00:00:00"/>
    <x v="1"/>
    <n v="110163"/>
    <s v="United States"/>
    <x v="147"/>
    <x v="11"/>
    <n v="97301"/>
    <x v="0"/>
    <x v="3"/>
    <s v="CHO-SCR-58000"/>
    <x v="3"/>
    <x v="25"/>
    <n v="1"/>
    <n v="2.5"/>
    <n v="1.1000000000000001"/>
    <n v="13"/>
    <x v="1"/>
    <s v="Lot's O' Nuts"/>
    <x v="1"/>
  </r>
  <r>
    <s v="US-2022-141740-CHO-MIL-31000"/>
    <d v="2022-11-01T00:00:00"/>
    <d v="2022-11-15T00:00:00"/>
    <x v="0"/>
    <n v="141740"/>
    <s v="United States"/>
    <x v="26"/>
    <x v="21"/>
    <n v="10009"/>
    <x v="0"/>
    <x v="1"/>
    <s v="CHO-MIL-31000"/>
    <x v="0"/>
    <x v="0"/>
    <n v="2"/>
    <n v="4.22"/>
    <n v="2.2799999999999998"/>
    <n v="14"/>
    <x v="1"/>
    <s v="Wicked Choccy's"/>
    <x v="0"/>
  </r>
  <r>
    <s v="US-2022-126739-CHO-NUT-13000"/>
    <d v="2022-11-01T00:00:00"/>
    <d v="2022-11-13T00:00:00"/>
    <x v="2"/>
    <n v="126739"/>
    <s v="United States"/>
    <x v="26"/>
    <x v="21"/>
    <n v="10035"/>
    <x v="0"/>
    <x v="1"/>
    <s v="CHO-NUT-13000"/>
    <x v="2"/>
    <x v="19"/>
    <n v="4"/>
    <n v="9.9600000000000009"/>
    <n v="4"/>
    <n v="12"/>
    <x v="1"/>
    <s v="Lot's O' Nuts"/>
    <x v="1"/>
  </r>
  <r>
    <s v="US-2022-108119-CHO-NUT-13000"/>
    <d v="2022-11-01T00:00:00"/>
    <d v="2022-11-18T00:00:00"/>
    <x v="0"/>
    <n v="108119"/>
    <s v="United States"/>
    <x v="369"/>
    <x v="13"/>
    <n v="72032"/>
    <x v="0"/>
    <x v="2"/>
    <s v="CHO-NUT-13000"/>
    <x v="2"/>
    <x v="7"/>
    <n v="2"/>
    <n v="4.9800000000000004"/>
    <n v="2"/>
    <n v="17"/>
    <x v="1"/>
    <s v="Lot's O' Nuts"/>
    <x v="1"/>
  </r>
  <r>
    <s v="US-2022-130995-CHO-SCR-58000"/>
    <d v="2022-11-01T00:00:00"/>
    <d v="2022-11-16T00:00:00"/>
    <x v="0"/>
    <n v="130995"/>
    <s v="United States"/>
    <x v="26"/>
    <x v="21"/>
    <n v="10009"/>
    <x v="0"/>
    <x v="1"/>
    <s v="CHO-SCR-58000"/>
    <x v="3"/>
    <x v="25"/>
    <n v="1"/>
    <n v="2.5"/>
    <n v="1.1000000000000001"/>
    <n v="15"/>
    <x v="1"/>
    <s v="Lot's O' Nuts"/>
    <x v="1"/>
  </r>
  <r>
    <s v="US-2022-113145-CHO-MIL-31000"/>
    <d v="2022-11-01T00:00:00"/>
    <d v="2022-11-15T00:00:00"/>
    <x v="0"/>
    <n v="113145"/>
    <s v="United States"/>
    <x v="26"/>
    <x v="21"/>
    <n v="10011"/>
    <x v="0"/>
    <x v="1"/>
    <s v="CHO-MIL-31000"/>
    <x v="0"/>
    <x v="23"/>
    <n v="5"/>
    <n v="10.55"/>
    <n v="5.7"/>
    <n v="14"/>
    <x v="1"/>
    <s v="Wicked Choccy's"/>
    <x v="0"/>
  </r>
  <r>
    <s v="US-2022-113145-CHO-TRI-54000"/>
    <d v="2022-11-01T00:00:00"/>
    <d v="2022-11-15T00:00:00"/>
    <x v="0"/>
    <n v="113145"/>
    <s v="United States"/>
    <x v="26"/>
    <x v="21"/>
    <n v="10011"/>
    <x v="0"/>
    <x v="1"/>
    <s v="CHO-TRI-54000"/>
    <x v="1"/>
    <x v="24"/>
    <n v="4"/>
    <n v="9.8000000000000007"/>
    <n v="5.2"/>
    <n v="14"/>
    <x v="1"/>
    <s v="Wicked Choccy's"/>
    <x v="0"/>
  </r>
  <r>
    <s v="US-2022-113145-CHO-FUD-51000"/>
    <d v="2022-11-01T00:00:00"/>
    <d v="2022-11-15T00:00:00"/>
    <x v="0"/>
    <n v="113145"/>
    <s v="United States"/>
    <x v="26"/>
    <x v="21"/>
    <n v="10011"/>
    <x v="0"/>
    <x v="1"/>
    <s v="CHO-FUD-51000"/>
    <x v="4"/>
    <x v="26"/>
    <n v="7"/>
    <n v="16.8"/>
    <n v="8.4"/>
    <n v="14"/>
    <x v="1"/>
    <s v="Lot's O' Nuts"/>
    <x v="1"/>
  </r>
  <r>
    <s v="US-2022-113145-CHO-SCR-58000"/>
    <d v="2022-11-01T00:00:00"/>
    <d v="2022-11-15T00:00:00"/>
    <x v="0"/>
    <n v="113145"/>
    <s v="United States"/>
    <x v="26"/>
    <x v="21"/>
    <n v="10011"/>
    <x v="0"/>
    <x v="1"/>
    <s v="CHO-SCR-58000"/>
    <x v="3"/>
    <x v="31"/>
    <n v="4"/>
    <n v="10"/>
    <n v="4.4000000000000004"/>
    <n v="14"/>
    <x v="1"/>
    <s v="Lot's O' Nuts"/>
    <x v="1"/>
  </r>
  <r>
    <s v="US-2022-105221-CHO-TRI-54000"/>
    <d v="2022-11-01T00:00:00"/>
    <d v="2022-11-13T00:00:00"/>
    <x v="1"/>
    <n v="105221"/>
    <s v="United States"/>
    <x v="2"/>
    <x v="2"/>
    <n v="19140"/>
    <x v="0"/>
    <x v="1"/>
    <s v="CHO-TRI-54000"/>
    <x v="1"/>
    <x v="1"/>
    <n v="2"/>
    <n v="4.9000000000000004"/>
    <n v="2.6"/>
    <n v="12"/>
    <x v="1"/>
    <s v="Wicked Choccy's"/>
    <x v="0"/>
  </r>
  <r>
    <s v="US-2022-105221-CHO-MIL-31000"/>
    <d v="2022-11-01T00:00:00"/>
    <d v="2022-11-13T00:00:00"/>
    <x v="1"/>
    <n v="105221"/>
    <s v="United States"/>
    <x v="2"/>
    <x v="2"/>
    <n v="19140"/>
    <x v="0"/>
    <x v="1"/>
    <s v="CHO-MIL-31000"/>
    <x v="0"/>
    <x v="0"/>
    <n v="2"/>
    <n v="4.22"/>
    <n v="2.2799999999999998"/>
    <n v="12"/>
    <x v="1"/>
    <s v="Wicked Choccy's"/>
    <x v="0"/>
  </r>
  <r>
    <s v="US-2022-141810-CHO-NUT-13000"/>
    <d v="2022-11-02T00:00:00"/>
    <d v="2022-11-17T00:00:00"/>
    <x v="0"/>
    <n v="141810"/>
    <s v="United States"/>
    <x v="109"/>
    <x v="0"/>
    <n v="78207"/>
    <x v="0"/>
    <x v="0"/>
    <s v="CHO-NUT-13000"/>
    <x v="2"/>
    <x v="47"/>
    <n v="7"/>
    <n v="17.43"/>
    <n v="7"/>
    <n v="15"/>
    <x v="1"/>
    <s v="Lot's O' Nuts"/>
    <x v="1"/>
  </r>
  <r>
    <s v="US-2022-141810-CHO-FUD-51000"/>
    <d v="2022-11-02T00:00:00"/>
    <d v="2022-11-17T00:00:00"/>
    <x v="0"/>
    <n v="141810"/>
    <s v="United States"/>
    <x v="109"/>
    <x v="0"/>
    <n v="78207"/>
    <x v="0"/>
    <x v="0"/>
    <s v="CHO-FUD-51000"/>
    <x v="4"/>
    <x v="9"/>
    <n v="2"/>
    <n v="4.8"/>
    <n v="2.4"/>
    <n v="15"/>
    <x v="1"/>
    <s v="Lot's O' Nuts"/>
    <x v="1"/>
  </r>
  <r>
    <s v="US-2022-160227-CHO-FUD-51000"/>
    <d v="2022-11-02T00:00:00"/>
    <d v="2022-11-14T00:00:00"/>
    <x v="1"/>
    <n v="160227"/>
    <s v="United States"/>
    <x v="26"/>
    <x v="21"/>
    <n v="10011"/>
    <x v="0"/>
    <x v="1"/>
    <s v="CHO-FUD-51000"/>
    <x v="4"/>
    <x v="53"/>
    <n v="11"/>
    <n v="26.4"/>
    <n v="13.2"/>
    <n v="12"/>
    <x v="1"/>
    <s v="Lot's O' Nuts"/>
    <x v="1"/>
  </r>
  <r>
    <s v="US-2022-138625-CHO-TRI-54000"/>
    <d v="2022-11-02T00:00:00"/>
    <d v="2022-11-15T00:00:00"/>
    <x v="1"/>
    <n v="138625"/>
    <s v="United States"/>
    <x v="34"/>
    <x v="6"/>
    <n v="23320"/>
    <x v="0"/>
    <x v="2"/>
    <s v="CHO-TRI-54000"/>
    <x v="1"/>
    <x v="24"/>
    <n v="4"/>
    <n v="9.8000000000000007"/>
    <n v="5.2"/>
    <n v="13"/>
    <x v="1"/>
    <s v="Wicked Choccy's"/>
    <x v="0"/>
  </r>
  <r>
    <s v="US-2022-130890-CHO-MIL-31000"/>
    <d v="2022-11-02T00:00:00"/>
    <d v="2022-11-16T00:00:00"/>
    <x v="0"/>
    <n v="130890"/>
    <s v="United States"/>
    <x v="4"/>
    <x v="4"/>
    <n v="90004"/>
    <x v="0"/>
    <x v="3"/>
    <s v="CHO-MIL-31000"/>
    <x v="0"/>
    <x v="23"/>
    <n v="5"/>
    <n v="10.55"/>
    <n v="5.7"/>
    <n v="14"/>
    <x v="1"/>
    <s v="Wicked Choccy's"/>
    <x v="0"/>
  </r>
  <r>
    <s v="US-2022-125416-CHO-SCR-58000"/>
    <d v="2022-11-02T00:00:00"/>
    <d v="2022-11-12T00:00:00"/>
    <x v="3"/>
    <n v="125416"/>
    <s v="United States"/>
    <x v="31"/>
    <x v="23"/>
    <n v="98115"/>
    <x v="0"/>
    <x v="3"/>
    <s v="CHO-SCR-58000"/>
    <x v="3"/>
    <x v="6"/>
    <n v="9"/>
    <n v="22.5"/>
    <n v="9.9"/>
    <n v="10"/>
    <x v="1"/>
    <s v="Lot's O' Nuts"/>
    <x v="1"/>
  </r>
  <r>
    <s v="US-2022-168207-CHO-TRI-54000"/>
    <d v="2022-11-02T00:00:00"/>
    <d v="2022-11-16T00:00:00"/>
    <x v="0"/>
    <n v="168207"/>
    <s v="United States"/>
    <x v="25"/>
    <x v="4"/>
    <n v="92105"/>
    <x v="0"/>
    <x v="3"/>
    <s v="CHO-TRI-54000"/>
    <x v="1"/>
    <x v="4"/>
    <n v="3"/>
    <n v="7.35"/>
    <n v="3.9"/>
    <n v="14"/>
    <x v="1"/>
    <s v="Wicked Choccy's"/>
    <x v="0"/>
  </r>
  <r>
    <s v="US-2022-168207-CHO-NUT-13000"/>
    <d v="2022-11-02T00:00:00"/>
    <d v="2022-11-16T00:00:00"/>
    <x v="0"/>
    <n v="168207"/>
    <s v="United States"/>
    <x v="25"/>
    <x v="4"/>
    <n v="92105"/>
    <x v="0"/>
    <x v="3"/>
    <s v="CHO-NUT-13000"/>
    <x v="2"/>
    <x v="15"/>
    <n v="6"/>
    <n v="14.94"/>
    <n v="6"/>
    <n v="14"/>
    <x v="1"/>
    <s v="Lot's O' Nuts"/>
    <x v="1"/>
  </r>
  <r>
    <s v="US-2022-168207-CHO-FUD-51000"/>
    <d v="2022-11-02T00:00:00"/>
    <d v="2022-11-16T00:00:00"/>
    <x v="0"/>
    <n v="168207"/>
    <s v="United States"/>
    <x v="25"/>
    <x v="4"/>
    <n v="92105"/>
    <x v="0"/>
    <x v="3"/>
    <s v="CHO-FUD-51000"/>
    <x v="4"/>
    <x v="3"/>
    <n v="3"/>
    <n v="7.2"/>
    <n v="3.6"/>
    <n v="14"/>
    <x v="1"/>
    <s v="Lot's O' Nuts"/>
    <x v="1"/>
  </r>
  <r>
    <s v="US-2022-100657-CHO-TRI-54000"/>
    <d v="2022-11-02T00:00:00"/>
    <d v="2022-11-17T00:00:00"/>
    <x v="0"/>
    <n v="100657"/>
    <s v="United States"/>
    <x v="100"/>
    <x v="21"/>
    <n v="12180"/>
    <x v="0"/>
    <x v="1"/>
    <s v="CHO-TRI-54000"/>
    <x v="1"/>
    <x v="1"/>
    <n v="2"/>
    <n v="4.9000000000000004"/>
    <n v="2.6"/>
    <n v="15"/>
    <x v="1"/>
    <s v="Wicked Choccy's"/>
    <x v="0"/>
  </r>
  <r>
    <s v="US-2022-140410-CHO-TRI-54000"/>
    <d v="2022-11-03T00:00:00"/>
    <d v="2022-11-17T00:00:00"/>
    <x v="0"/>
    <n v="140410"/>
    <s v="United States"/>
    <x v="4"/>
    <x v="4"/>
    <n v="90008"/>
    <x v="0"/>
    <x v="3"/>
    <s v="CHO-TRI-54000"/>
    <x v="1"/>
    <x v="4"/>
    <n v="3"/>
    <n v="7.35"/>
    <n v="3.9"/>
    <n v="14"/>
    <x v="1"/>
    <s v="Wicked Choccy's"/>
    <x v="0"/>
  </r>
  <r>
    <s v="US-2022-140410-CHO-NUT-13000"/>
    <d v="2022-11-03T00:00:00"/>
    <d v="2022-11-17T00:00:00"/>
    <x v="0"/>
    <n v="140410"/>
    <s v="United States"/>
    <x v="4"/>
    <x v="4"/>
    <n v="90008"/>
    <x v="0"/>
    <x v="3"/>
    <s v="CHO-NUT-13000"/>
    <x v="2"/>
    <x v="2"/>
    <n v="3"/>
    <n v="7.47"/>
    <n v="3"/>
    <n v="14"/>
    <x v="1"/>
    <s v="Lot's O' Nuts"/>
    <x v="1"/>
  </r>
  <r>
    <s v="US-2022-140410-CHO-MIL-31000"/>
    <d v="2022-11-03T00:00:00"/>
    <d v="2022-11-17T00:00:00"/>
    <x v="0"/>
    <n v="140410"/>
    <s v="United States"/>
    <x v="4"/>
    <x v="4"/>
    <n v="90008"/>
    <x v="0"/>
    <x v="3"/>
    <s v="CHO-MIL-31000"/>
    <x v="0"/>
    <x v="38"/>
    <n v="7"/>
    <n v="14.77"/>
    <n v="7.98"/>
    <n v="14"/>
    <x v="1"/>
    <s v="Wicked Choccy's"/>
    <x v="0"/>
  </r>
  <r>
    <s v="US-2022-121041-CHO-SCR-58000"/>
    <d v="2022-11-03T00:00:00"/>
    <d v="2022-11-20T00:00:00"/>
    <x v="0"/>
    <n v="121041"/>
    <s v="United States"/>
    <x v="321"/>
    <x v="0"/>
    <n v="76117"/>
    <x v="0"/>
    <x v="0"/>
    <s v="CHO-SCR-58000"/>
    <x v="3"/>
    <x v="9"/>
    <n v="2"/>
    <n v="5"/>
    <n v="2.2000000000000002"/>
    <n v="17"/>
    <x v="1"/>
    <s v="Lot's O' Nuts"/>
    <x v="1"/>
  </r>
  <r>
    <s v="US-2022-162047-CHO-SCR-58000"/>
    <d v="2022-11-03T00:00:00"/>
    <d v="2022-11-15T00:00:00"/>
    <x v="1"/>
    <n v="162047"/>
    <s v="United States"/>
    <x v="78"/>
    <x v="21"/>
    <n v="11561"/>
    <x v="0"/>
    <x v="1"/>
    <s v="CHO-SCR-58000"/>
    <x v="3"/>
    <x v="21"/>
    <n v="10"/>
    <n v="25"/>
    <n v="11"/>
    <n v="12"/>
    <x v="1"/>
    <s v="Lot's O' Nuts"/>
    <x v="1"/>
  </r>
  <r>
    <s v="US-2022-136259-CHO-FUD-51000"/>
    <d v="2022-11-05T00:00:00"/>
    <d v="2022-11-18T00:00:00"/>
    <x v="1"/>
    <n v="136259"/>
    <s v="United States"/>
    <x v="130"/>
    <x v="9"/>
    <n v="44107"/>
    <x v="0"/>
    <x v="1"/>
    <s v="CHO-FUD-51000"/>
    <x v="4"/>
    <x v="3"/>
    <n v="3"/>
    <n v="7.2"/>
    <n v="3.6"/>
    <n v="13"/>
    <x v="1"/>
    <s v="Lot's O' Nuts"/>
    <x v="1"/>
  </r>
  <r>
    <s v="US-2022-136259-CHO-SCR-58000"/>
    <d v="2022-11-05T00:00:00"/>
    <d v="2022-11-18T00:00:00"/>
    <x v="1"/>
    <n v="136259"/>
    <s v="United States"/>
    <x v="130"/>
    <x v="9"/>
    <n v="44107"/>
    <x v="0"/>
    <x v="1"/>
    <s v="CHO-SCR-58000"/>
    <x v="3"/>
    <x v="31"/>
    <n v="4"/>
    <n v="10"/>
    <n v="4.4000000000000004"/>
    <n v="13"/>
    <x v="1"/>
    <s v="Lot's O' Nuts"/>
    <x v="1"/>
  </r>
  <r>
    <s v="US-2022-131422-CHO-SCR-58000"/>
    <d v="2022-11-05T00:00:00"/>
    <d v="2022-11-19T00:00:00"/>
    <x v="0"/>
    <n v="131422"/>
    <s v="United States"/>
    <x v="246"/>
    <x v="26"/>
    <n v="28110"/>
    <x v="0"/>
    <x v="2"/>
    <s v="CHO-SCR-58000"/>
    <x v="3"/>
    <x v="3"/>
    <n v="3"/>
    <n v="7.5"/>
    <n v="3.3"/>
    <n v="14"/>
    <x v="1"/>
    <s v="Lot's O' Nuts"/>
    <x v="1"/>
  </r>
  <r>
    <s v="US-2022-144386-CHO-MIL-31000"/>
    <d v="2022-11-05T00:00:00"/>
    <d v="2022-11-21T00:00:00"/>
    <x v="0"/>
    <n v="144386"/>
    <s v="United States"/>
    <x v="26"/>
    <x v="21"/>
    <n v="10009"/>
    <x v="0"/>
    <x v="1"/>
    <s v="CHO-MIL-31000"/>
    <x v="0"/>
    <x v="29"/>
    <n v="6"/>
    <n v="12.66"/>
    <n v="6.84"/>
    <n v="16"/>
    <x v="1"/>
    <s v="Wicked Choccy's"/>
    <x v="0"/>
  </r>
  <r>
    <s v="US-2022-145485-CHO-FUD-51000"/>
    <d v="2022-11-05T00:00:00"/>
    <d v="2022-11-15T00:00:00"/>
    <x v="3"/>
    <n v="145485"/>
    <s v="United States"/>
    <x v="10"/>
    <x v="4"/>
    <n v="94109"/>
    <x v="0"/>
    <x v="3"/>
    <s v="CHO-FUD-51000"/>
    <x v="4"/>
    <x v="31"/>
    <n v="4"/>
    <n v="9.6"/>
    <n v="4.8"/>
    <n v="10"/>
    <x v="1"/>
    <s v="Lot's O' Nuts"/>
    <x v="1"/>
  </r>
  <r>
    <s v="US-2022-131072-CHO-TRI-54000"/>
    <d v="2022-11-05T00:00:00"/>
    <d v="2022-11-15T00:00:00"/>
    <x v="3"/>
    <n v="131072"/>
    <s v="United States"/>
    <x v="31"/>
    <x v="23"/>
    <n v="98105"/>
    <x v="0"/>
    <x v="3"/>
    <s v="CHO-TRI-54000"/>
    <x v="1"/>
    <x v="4"/>
    <n v="3"/>
    <n v="7.35"/>
    <n v="3.9"/>
    <n v="10"/>
    <x v="1"/>
    <s v="Wicked Choccy's"/>
    <x v="0"/>
  </r>
  <r>
    <s v="US-2022-103961-CHO-TRI-54000"/>
    <d v="2022-11-05T00:00:00"/>
    <d v="2022-11-19T00:00:00"/>
    <x v="0"/>
    <n v="103961"/>
    <s v="United States"/>
    <x v="352"/>
    <x v="1"/>
    <n v="62301"/>
    <x v="0"/>
    <x v="0"/>
    <s v="CHO-TRI-54000"/>
    <x v="1"/>
    <x v="18"/>
    <n v="6"/>
    <n v="14.7"/>
    <n v="7.8"/>
    <n v="14"/>
    <x v="1"/>
    <s v="Wicked Choccy's"/>
    <x v="0"/>
  </r>
  <r>
    <s v="US-2022-118444-CHO-NUT-13000"/>
    <d v="2022-11-05T00:00:00"/>
    <d v="2022-11-19T00:00:00"/>
    <x v="0"/>
    <n v="118444"/>
    <s v="United States"/>
    <x v="302"/>
    <x v="17"/>
    <n v="33065"/>
    <x v="0"/>
    <x v="2"/>
    <s v="CHO-NUT-13000"/>
    <x v="2"/>
    <x v="19"/>
    <n v="4"/>
    <n v="9.9600000000000009"/>
    <n v="4"/>
    <n v="14"/>
    <x v="1"/>
    <s v="Lot's O' Nuts"/>
    <x v="1"/>
  </r>
  <r>
    <s v="US-2022-105312-CHO-TRI-54000"/>
    <d v="2022-11-06T00:00:00"/>
    <d v="2022-11-19T00:00:00"/>
    <x v="1"/>
    <n v="105312"/>
    <s v="United States"/>
    <x v="15"/>
    <x v="12"/>
    <n v="85254"/>
    <x v="0"/>
    <x v="3"/>
    <s v="CHO-TRI-54000"/>
    <x v="1"/>
    <x v="4"/>
    <n v="3"/>
    <n v="7.35"/>
    <n v="3.9"/>
    <n v="13"/>
    <x v="1"/>
    <s v="Wicked Choccy's"/>
    <x v="0"/>
  </r>
  <r>
    <s v="US-2022-105312-CHO-SCR-58000"/>
    <d v="2022-11-06T00:00:00"/>
    <d v="2022-11-19T00:00:00"/>
    <x v="1"/>
    <n v="105312"/>
    <s v="United States"/>
    <x v="15"/>
    <x v="12"/>
    <n v="85254"/>
    <x v="0"/>
    <x v="3"/>
    <s v="CHO-SCR-58000"/>
    <x v="3"/>
    <x v="3"/>
    <n v="3"/>
    <n v="7.5"/>
    <n v="3.3"/>
    <n v="13"/>
    <x v="1"/>
    <s v="Lot's O' Nuts"/>
    <x v="1"/>
  </r>
  <r>
    <s v="US-2022-163181-CHO-SCR-58000"/>
    <d v="2022-11-07T00:00:00"/>
    <d v="2022-11-22T00:00:00"/>
    <x v="0"/>
    <n v="163181"/>
    <s v="United States"/>
    <x v="0"/>
    <x v="0"/>
    <n v="77041"/>
    <x v="0"/>
    <x v="0"/>
    <s v="CHO-SCR-58000"/>
    <x v="3"/>
    <x v="17"/>
    <n v="5"/>
    <n v="12.5"/>
    <n v="5.5"/>
    <n v="15"/>
    <x v="1"/>
    <s v="Lot's O' Nuts"/>
    <x v="1"/>
  </r>
  <r>
    <s v="US-2022-163181-CHO-MIL-31000"/>
    <d v="2022-11-07T00:00:00"/>
    <d v="2022-11-22T00:00:00"/>
    <x v="0"/>
    <n v="163181"/>
    <s v="United States"/>
    <x v="0"/>
    <x v="0"/>
    <n v="77041"/>
    <x v="0"/>
    <x v="0"/>
    <s v="CHO-MIL-31000"/>
    <x v="0"/>
    <x v="66"/>
    <n v="10"/>
    <n v="21.1"/>
    <n v="11.4"/>
    <n v="15"/>
    <x v="1"/>
    <s v="Wicked Choccy's"/>
    <x v="0"/>
  </r>
  <r>
    <s v="US-2022-163181-CHO-TRI-54000"/>
    <d v="2022-11-07T00:00:00"/>
    <d v="2022-11-22T00:00:00"/>
    <x v="0"/>
    <n v="163181"/>
    <s v="United States"/>
    <x v="0"/>
    <x v="0"/>
    <n v="77041"/>
    <x v="0"/>
    <x v="0"/>
    <s v="CHO-TRI-54000"/>
    <x v="1"/>
    <x v="1"/>
    <n v="2"/>
    <n v="4.9000000000000004"/>
    <n v="2.6"/>
    <n v="15"/>
    <x v="1"/>
    <s v="Wicked Choccy's"/>
    <x v="0"/>
  </r>
  <r>
    <s v="US-2022-163181-CHO-NUT-13000"/>
    <d v="2022-11-07T00:00:00"/>
    <d v="2022-11-22T00:00:00"/>
    <x v="0"/>
    <n v="163181"/>
    <s v="United States"/>
    <x v="0"/>
    <x v="0"/>
    <n v="77041"/>
    <x v="0"/>
    <x v="0"/>
    <s v="CHO-NUT-13000"/>
    <x v="2"/>
    <x v="2"/>
    <n v="3"/>
    <n v="7.47"/>
    <n v="3"/>
    <n v="15"/>
    <x v="1"/>
    <s v="Lot's O' Nuts"/>
    <x v="1"/>
  </r>
  <r>
    <s v="US-2022-105571-CHO-FUD-51000"/>
    <d v="2022-11-07T00:00:00"/>
    <d v="2022-11-21T00:00:00"/>
    <x v="0"/>
    <n v="105571"/>
    <s v="United States"/>
    <x v="20"/>
    <x v="17"/>
    <n v="33142"/>
    <x v="0"/>
    <x v="2"/>
    <s v="CHO-FUD-51000"/>
    <x v="4"/>
    <x v="17"/>
    <n v="5"/>
    <n v="12"/>
    <n v="6"/>
    <n v="14"/>
    <x v="1"/>
    <s v="Lot's O' Nuts"/>
    <x v="1"/>
  </r>
  <r>
    <s v="US-2022-105571-CHO-NUT-13000"/>
    <d v="2022-11-07T00:00:00"/>
    <d v="2022-11-21T00:00:00"/>
    <x v="0"/>
    <n v="105571"/>
    <s v="United States"/>
    <x v="20"/>
    <x v="17"/>
    <n v="33142"/>
    <x v="0"/>
    <x v="2"/>
    <s v="CHO-NUT-13000"/>
    <x v="2"/>
    <x v="48"/>
    <n v="9"/>
    <n v="22.41"/>
    <n v="9"/>
    <n v="14"/>
    <x v="1"/>
    <s v="Lot's O' Nuts"/>
    <x v="1"/>
  </r>
  <r>
    <s v="US-2022-126669-CHO-MIL-31000"/>
    <d v="2022-11-07T00:00:00"/>
    <d v="2022-11-23T00:00:00"/>
    <x v="0"/>
    <n v="126669"/>
    <s v="United States"/>
    <x v="0"/>
    <x v="0"/>
    <n v="77036"/>
    <x v="0"/>
    <x v="0"/>
    <s v="CHO-MIL-31000"/>
    <x v="0"/>
    <x v="0"/>
    <n v="2"/>
    <n v="4.22"/>
    <n v="2.2799999999999998"/>
    <n v="16"/>
    <x v="1"/>
    <s v="Wicked Choccy's"/>
    <x v="0"/>
  </r>
  <r>
    <s v="US-2022-102848-CHO-TRI-54000"/>
    <d v="2022-11-07T00:00:00"/>
    <d v="2022-11-19T00:00:00"/>
    <x v="2"/>
    <n v="102848"/>
    <s v="United States"/>
    <x v="4"/>
    <x v="4"/>
    <n v="90036"/>
    <x v="0"/>
    <x v="3"/>
    <s v="CHO-TRI-54000"/>
    <x v="1"/>
    <x v="28"/>
    <n v="1"/>
    <n v="2.4500000000000002"/>
    <n v="1.3"/>
    <n v="12"/>
    <x v="1"/>
    <s v="Wicked Choccy's"/>
    <x v="0"/>
  </r>
  <r>
    <s v="US-2022-134922-CHO-FUD-51000"/>
    <d v="2022-11-07T00:00:00"/>
    <d v="2022-11-21T00:00:00"/>
    <x v="0"/>
    <n v="134922"/>
    <s v="United States"/>
    <x v="2"/>
    <x v="2"/>
    <n v="19140"/>
    <x v="0"/>
    <x v="1"/>
    <s v="CHO-FUD-51000"/>
    <x v="4"/>
    <x v="9"/>
    <n v="2"/>
    <n v="4.8"/>
    <n v="2.4"/>
    <n v="14"/>
    <x v="1"/>
    <s v="Lot's O' Nuts"/>
    <x v="1"/>
  </r>
  <r>
    <s v="US-2022-148432-CHO-NUT-13000"/>
    <d v="2022-11-07T00:00:00"/>
    <d v="2022-11-20T00:00:00"/>
    <x v="2"/>
    <n v="148432"/>
    <s v="United States"/>
    <x v="12"/>
    <x v="7"/>
    <n v="19711"/>
    <x v="0"/>
    <x v="1"/>
    <s v="CHO-NUT-13000"/>
    <x v="2"/>
    <x v="47"/>
    <n v="7"/>
    <n v="17.43"/>
    <n v="7"/>
    <n v="13"/>
    <x v="1"/>
    <s v="Lot's O' Nuts"/>
    <x v="1"/>
  </r>
  <r>
    <s v="US-2022-148432-OTH-KAZ-38000"/>
    <d v="2022-11-07T00:00:00"/>
    <d v="2022-11-20T00:00:00"/>
    <x v="2"/>
    <n v="148432"/>
    <s v="United States"/>
    <x v="12"/>
    <x v="7"/>
    <n v="19711"/>
    <x v="1"/>
    <x v="1"/>
    <s v="OTH-KAZ-38000"/>
    <x v="6"/>
    <x v="0"/>
    <n v="2"/>
    <n v="0.5"/>
    <n v="6"/>
    <n v="13"/>
    <x v="1"/>
    <s v="The Other Factory"/>
    <x v="3"/>
  </r>
  <r>
    <s v="US-2022-162887-CHO-TRI-54000"/>
    <d v="2022-11-07T00:00:00"/>
    <d v="2022-11-19T00:00:00"/>
    <x v="2"/>
    <n v="162887"/>
    <s v="United States"/>
    <x v="370"/>
    <x v="53"/>
    <n v="5401"/>
    <x v="0"/>
    <x v="1"/>
    <s v="CHO-TRI-54000"/>
    <x v="1"/>
    <x v="4"/>
    <n v="3"/>
    <n v="7.35"/>
    <n v="3.9"/>
    <n v="12"/>
    <x v="1"/>
    <s v="Wicked Choccy's"/>
    <x v="0"/>
  </r>
  <r>
    <s v="US-2022-164441-CHO-SCR-58000"/>
    <d v="2022-11-08T00:00:00"/>
    <d v="2022-11-23T00:00:00"/>
    <x v="0"/>
    <n v="164441"/>
    <s v="United States"/>
    <x v="26"/>
    <x v="21"/>
    <n v="10011"/>
    <x v="0"/>
    <x v="1"/>
    <s v="CHO-SCR-58000"/>
    <x v="3"/>
    <x v="53"/>
    <n v="11"/>
    <n v="27.5"/>
    <n v="12.1"/>
    <n v="15"/>
    <x v="1"/>
    <s v="Lot's O' Nuts"/>
    <x v="1"/>
  </r>
  <r>
    <s v="US-2022-111990-CHO-MIL-31000"/>
    <d v="2022-11-08T00:00:00"/>
    <d v="2022-11-23T00:00:00"/>
    <x v="0"/>
    <n v="111990"/>
    <s v="United States"/>
    <x v="0"/>
    <x v="0"/>
    <n v="77095"/>
    <x v="0"/>
    <x v="0"/>
    <s v="CHO-MIL-31000"/>
    <x v="0"/>
    <x v="29"/>
    <n v="6"/>
    <n v="12.66"/>
    <n v="6.84"/>
    <n v="15"/>
    <x v="1"/>
    <s v="Wicked Choccy's"/>
    <x v="0"/>
  </r>
  <r>
    <s v="US-2022-105634-CHO-MIL-31000"/>
    <d v="2022-11-08T00:00:00"/>
    <d v="2022-11-24T00:00:00"/>
    <x v="0"/>
    <n v="105634"/>
    <s v="United States"/>
    <x v="116"/>
    <x v="34"/>
    <n v="2038"/>
    <x v="0"/>
    <x v="1"/>
    <s v="CHO-MIL-31000"/>
    <x v="0"/>
    <x v="23"/>
    <n v="5"/>
    <n v="10.55"/>
    <n v="5.7"/>
    <n v="16"/>
    <x v="1"/>
    <s v="Wicked Choccy's"/>
    <x v="0"/>
  </r>
  <r>
    <s v="US-2022-114811-CHO-NUT-13000"/>
    <d v="2022-11-08T00:00:00"/>
    <d v="2022-11-18T00:00:00"/>
    <x v="3"/>
    <n v="114811"/>
    <s v="United States"/>
    <x v="26"/>
    <x v="21"/>
    <n v="10024"/>
    <x v="0"/>
    <x v="1"/>
    <s v="CHO-NUT-13000"/>
    <x v="2"/>
    <x v="7"/>
    <n v="2"/>
    <n v="4.9800000000000004"/>
    <n v="2"/>
    <n v="10"/>
    <x v="1"/>
    <s v="Lot's O' Nuts"/>
    <x v="1"/>
  </r>
  <r>
    <s v="US-2022-114811-CHO-MIL-31000"/>
    <d v="2022-11-08T00:00:00"/>
    <d v="2022-11-18T00:00:00"/>
    <x v="3"/>
    <n v="114811"/>
    <s v="United States"/>
    <x v="26"/>
    <x v="21"/>
    <n v="10024"/>
    <x v="0"/>
    <x v="1"/>
    <s v="CHO-MIL-31000"/>
    <x v="0"/>
    <x v="5"/>
    <n v="3"/>
    <n v="6.33"/>
    <n v="3.42"/>
    <n v="10"/>
    <x v="1"/>
    <s v="Wicked Choccy's"/>
    <x v="0"/>
  </r>
  <r>
    <s v="US-2022-114811-CHO-FUD-51000"/>
    <d v="2022-11-08T00:00:00"/>
    <d v="2022-11-18T00:00:00"/>
    <x v="3"/>
    <n v="114811"/>
    <s v="United States"/>
    <x v="26"/>
    <x v="21"/>
    <n v="10024"/>
    <x v="0"/>
    <x v="1"/>
    <s v="CHO-FUD-51000"/>
    <x v="4"/>
    <x v="17"/>
    <n v="5"/>
    <n v="12"/>
    <n v="6"/>
    <n v="10"/>
    <x v="1"/>
    <s v="Lot's O' Nuts"/>
    <x v="1"/>
  </r>
  <r>
    <s v="US-2022-114811-OTH-KAZ-38000"/>
    <d v="2022-11-08T00:00:00"/>
    <d v="2022-11-18T00:00:00"/>
    <x v="3"/>
    <n v="114811"/>
    <s v="United States"/>
    <x v="26"/>
    <x v="21"/>
    <n v="10024"/>
    <x v="1"/>
    <x v="1"/>
    <s v="OTH-KAZ-38000"/>
    <x v="6"/>
    <x v="8"/>
    <n v="4"/>
    <n v="1"/>
    <n v="12"/>
    <n v="10"/>
    <x v="1"/>
    <s v="The Other Factory"/>
    <x v="3"/>
  </r>
  <r>
    <s v="US-2022-117611-CHO-TRI-54000"/>
    <d v="2022-11-08T00:00:00"/>
    <d v="2022-11-20T00:00:00"/>
    <x v="2"/>
    <n v="117611"/>
    <s v="United States"/>
    <x v="25"/>
    <x v="4"/>
    <n v="92024"/>
    <x v="0"/>
    <x v="3"/>
    <s v="CHO-TRI-54000"/>
    <x v="1"/>
    <x v="28"/>
    <n v="1"/>
    <n v="2.4500000000000002"/>
    <n v="1.3"/>
    <n v="12"/>
    <x v="1"/>
    <s v="Wicked Choccy's"/>
    <x v="0"/>
  </r>
  <r>
    <s v="US-2022-117611-CHO-NUT-13000"/>
    <d v="2022-11-08T00:00:00"/>
    <d v="2022-11-20T00:00:00"/>
    <x v="2"/>
    <n v="117611"/>
    <s v="United States"/>
    <x v="25"/>
    <x v="4"/>
    <n v="92024"/>
    <x v="0"/>
    <x v="3"/>
    <s v="CHO-NUT-13000"/>
    <x v="2"/>
    <x v="2"/>
    <n v="3"/>
    <n v="7.47"/>
    <n v="3"/>
    <n v="12"/>
    <x v="1"/>
    <s v="Lot's O' Nuts"/>
    <x v="1"/>
  </r>
  <r>
    <s v="US-2022-108259-CHO-NUT-13000"/>
    <d v="2022-11-08T00:00:00"/>
    <d v="2022-11-25T00:00:00"/>
    <x v="0"/>
    <n v="108259"/>
    <s v="United States"/>
    <x v="60"/>
    <x v="26"/>
    <n v="28540"/>
    <x v="0"/>
    <x v="2"/>
    <s v="CHO-NUT-13000"/>
    <x v="2"/>
    <x v="22"/>
    <n v="1"/>
    <n v="2.4900000000000002"/>
    <n v="1"/>
    <n v="17"/>
    <x v="1"/>
    <s v="Lot's O' Nuts"/>
    <x v="1"/>
  </r>
  <r>
    <s v="US-2022-108259-CHO-MIL-31000"/>
    <d v="2022-11-08T00:00:00"/>
    <d v="2022-11-25T00:00:00"/>
    <x v="0"/>
    <n v="108259"/>
    <s v="United States"/>
    <x v="60"/>
    <x v="26"/>
    <n v="28540"/>
    <x v="0"/>
    <x v="2"/>
    <s v="CHO-MIL-31000"/>
    <x v="0"/>
    <x v="38"/>
    <n v="7"/>
    <n v="14.77"/>
    <n v="7.98"/>
    <n v="17"/>
    <x v="1"/>
    <s v="Wicked Choccy's"/>
    <x v="0"/>
  </r>
  <r>
    <s v="US-2022-108259-CHO-SCR-58000"/>
    <d v="2022-11-08T00:00:00"/>
    <d v="2022-11-25T00:00:00"/>
    <x v="0"/>
    <n v="108259"/>
    <s v="United States"/>
    <x v="60"/>
    <x v="26"/>
    <n v="28540"/>
    <x v="0"/>
    <x v="2"/>
    <s v="CHO-SCR-58000"/>
    <x v="3"/>
    <x v="53"/>
    <n v="11"/>
    <n v="27.5"/>
    <n v="12.1"/>
    <n v="17"/>
    <x v="1"/>
    <s v="Lot's O' Nuts"/>
    <x v="1"/>
  </r>
  <r>
    <s v="US-2022-108259-OTH-GUM-21000"/>
    <d v="2022-11-08T00:00:00"/>
    <d v="2022-11-25T00:00:00"/>
    <x v="0"/>
    <n v="108259"/>
    <s v="United States"/>
    <x v="60"/>
    <x v="26"/>
    <n v="28540"/>
    <x v="1"/>
    <x v="2"/>
    <s v="OTH-GUM-21000"/>
    <x v="5"/>
    <x v="12"/>
    <n v="1"/>
    <n v="0.65"/>
    <n v="0.6"/>
    <n v="17"/>
    <x v="1"/>
    <s v="Secret Factory"/>
    <x v="2"/>
  </r>
  <r>
    <s v="US-2022-117086-CHO-SCR-58000"/>
    <d v="2022-11-08T00:00:00"/>
    <d v="2022-11-22T00:00:00"/>
    <x v="0"/>
    <n v="117086"/>
    <s v="United States"/>
    <x v="370"/>
    <x v="53"/>
    <n v="5401"/>
    <x v="0"/>
    <x v="1"/>
    <s v="CHO-SCR-58000"/>
    <x v="3"/>
    <x v="17"/>
    <n v="5"/>
    <n v="12.5"/>
    <n v="5.5"/>
    <n v="14"/>
    <x v="1"/>
    <s v="Lot's O' Nuts"/>
    <x v="1"/>
  </r>
  <r>
    <s v="US-2022-151407-CHO-SCR-58000"/>
    <d v="2022-11-08T00:00:00"/>
    <d v="2022-11-22T00:00:00"/>
    <x v="0"/>
    <n v="151407"/>
    <s v="United States"/>
    <x v="354"/>
    <x v="32"/>
    <n v="52001"/>
    <x v="0"/>
    <x v="0"/>
    <s v="CHO-SCR-58000"/>
    <x v="3"/>
    <x v="31"/>
    <n v="4"/>
    <n v="10"/>
    <n v="4.4000000000000004"/>
    <n v="14"/>
    <x v="1"/>
    <s v="Lot's O' Nuts"/>
    <x v="1"/>
  </r>
  <r>
    <s v="US-2022-109386-CHO-FUD-51000"/>
    <d v="2022-11-08T00:00:00"/>
    <d v="2022-11-23T00:00:00"/>
    <x v="2"/>
    <n v="109386"/>
    <s v="United States"/>
    <x v="173"/>
    <x v="6"/>
    <n v="23666"/>
    <x v="0"/>
    <x v="2"/>
    <s v="CHO-FUD-51000"/>
    <x v="4"/>
    <x v="3"/>
    <n v="3"/>
    <n v="7.2"/>
    <n v="3.6"/>
    <n v="15"/>
    <x v="1"/>
    <s v="Lot's O' Nuts"/>
    <x v="1"/>
  </r>
  <r>
    <s v="US-2022-109386-CHO-SCR-58000"/>
    <d v="2022-11-08T00:00:00"/>
    <d v="2022-11-23T00:00:00"/>
    <x v="2"/>
    <n v="109386"/>
    <s v="United States"/>
    <x v="173"/>
    <x v="6"/>
    <n v="23666"/>
    <x v="0"/>
    <x v="2"/>
    <s v="CHO-SCR-58000"/>
    <x v="3"/>
    <x v="3"/>
    <n v="3"/>
    <n v="7.5"/>
    <n v="3.3"/>
    <n v="15"/>
    <x v="1"/>
    <s v="Lot's O' Nuts"/>
    <x v="1"/>
  </r>
  <r>
    <s v="US-2022-109386-CHO-MIL-31000"/>
    <d v="2022-11-08T00:00:00"/>
    <d v="2022-11-23T00:00:00"/>
    <x v="2"/>
    <n v="109386"/>
    <s v="United States"/>
    <x v="173"/>
    <x v="6"/>
    <n v="23666"/>
    <x v="0"/>
    <x v="2"/>
    <s v="CHO-MIL-31000"/>
    <x v="0"/>
    <x v="23"/>
    <n v="5"/>
    <n v="10.55"/>
    <n v="5.7"/>
    <n v="15"/>
    <x v="1"/>
    <s v="Wicked Choccy's"/>
    <x v="0"/>
  </r>
  <r>
    <s v="US-2022-109386-CHO-TRI-54000"/>
    <d v="2022-11-08T00:00:00"/>
    <d v="2022-11-23T00:00:00"/>
    <x v="2"/>
    <n v="109386"/>
    <s v="United States"/>
    <x v="173"/>
    <x v="6"/>
    <n v="23666"/>
    <x v="0"/>
    <x v="2"/>
    <s v="CHO-TRI-54000"/>
    <x v="1"/>
    <x v="20"/>
    <n v="5"/>
    <n v="12.25"/>
    <n v="6.5"/>
    <n v="15"/>
    <x v="1"/>
    <s v="Wicked Choccy's"/>
    <x v="0"/>
  </r>
  <r>
    <s v="US-2022-123568-CHO-SCR-58000"/>
    <d v="2022-11-08T00:00:00"/>
    <d v="2022-11-24T00:00:00"/>
    <x v="0"/>
    <n v="123568"/>
    <s v="United States"/>
    <x v="117"/>
    <x v="29"/>
    <n v="84084"/>
    <x v="0"/>
    <x v="3"/>
    <s v="CHO-SCR-58000"/>
    <x v="3"/>
    <x v="3"/>
    <n v="3"/>
    <n v="7.5"/>
    <n v="3.3"/>
    <n v="16"/>
    <x v="1"/>
    <s v="Lot's O' Nuts"/>
    <x v="1"/>
  </r>
  <r>
    <s v="US-2022-123568-CHO-FUD-51000"/>
    <d v="2022-11-08T00:00:00"/>
    <d v="2022-11-24T00:00:00"/>
    <x v="0"/>
    <n v="123568"/>
    <s v="United States"/>
    <x v="117"/>
    <x v="29"/>
    <n v="84084"/>
    <x v="0"/>
    <x v="3"/>
    <s v="CHO-FUD-51000"/>
    <x v="4"/>
    <x v="17"/>
    <n v="5"/>
    <n v="12"/>
    <n v="6"/>
    <n v="16"/>
    <x v="1"/>
    <s v="Lot's O' Nuts"/>
    <x v="1"/>
  </r>
  <r>
    <s v="US-2022-123568-CHO-MIL-31000"/>
    <d v="2022-11-08T00:00:00"/>
    <d v="2022-11-24T00:00:00"/>
    <x v="0"/>
    <n v="123568"/>
    <s v="United States"/>
    <x v="117"/>
    <x v="29"/>
    <n v="84084"/>
    <x v="0"/>
    <x v="3"/>
    <s v="CHO-MIL-31000"/>
    <x v="0"/>
    <x v="5"/>
    <n v="3"/>
    <n v="6.33"/>
    <n v="3.42"/>
    <n v="16"/>
    <x v="1"/>
    <s v="Wicked Choccy's"/>
    <x v="0"/>
  </r>
  <r>
    <s v="US-2022-154886-CHO-TRI-54000"/>
    <d v="2022-11-08T00:00:00"/>
    <d v="2022-11-22T00:00:00"/>
    <x v="0"/>
    <n v="154886"/>
    <s v="United States"/>
    <x v="10"/>
    <x v="4"/>
    <n v="94109"/>
    <x v="0"/>
    <x v="3"/>
    <s v="CHO-TRI-54000"/>
    <x v="1"/>
    <x v="1"/>
    <n v="2"/>
    <n v="4.9000000000000004"/>
    <n v="2.6"/>
    <n v="14"/>
    <x v="1"/>
    <s v="Wicked Choccy's"/>
    <x v="0"/>
  </r>
  <r>
    <s v="US-2022-113222-CHO-FUD-51000"/>
    <d v="2022-11-09T00:00:00"/>
    <d v="2022-11-19T00:00:00"/>
    <x v="3"/>
    <n v="113222"/>
    <s v="United States"/>
    <x v="111"/>
    <x v="19"/>
    <n v="46226"/>
    <x v="0"/>
    <x v="0"/>
    <s v="CHO-FUD-51000"/>
    <x v="4"/>
    <x v="3"/>
    <n v="3"/>
    <n v="7.2"/>
    <n v="3.6"/>
    <n v="10"/>
    <x v="1"/>
    <s v="Lot's O' Nuts"/>
    <x v="1"/>
  </r>
  <r>
    <s v="US-2022-127509-CHO-TRI-54000"/>
    <d v="2022-11-09T00:00:00"/>
    <d v="2022-11-23T00:00:00"/>
    <x v="0"/>
    <n v="127509"/>
    <s v="United States"/>
    <x v="8"/>
    <x v="25"/>
    <n v="65807"/>
    <x v="0"/>
    <x v="0"/>
    <s v="CHO-TRI-54000"/>
    <x v="1"/>
    <x v="10"/>
    <n v="7"/>
    <n v="17.149999999999999"/>
    <n v="9.1"/>
    <n v="14"/>
    <x v="1"/>
    <s v="Wicked Choccy's"/>
    <x v="0"/>
  </r>
  <r>
    <s v="US-2022-127509-CHO-SCR-58000"/>
    <d v="2022-11-09T00:00:00"/>
    <d v="2022-11-23T00:00:00"/>
    <x v="0"/>
    <n v="127509"/>
    <s v="United States"/>
    <x v="8"/>
    <x v="25"/>
    <n v="65807"/>
    <x v="0"/>
    <x v="0"/>
    <s v="CHO-SCR-58000"/>
    <x v="3"/>
    <x v="3"/>
    <n v="3"/>
    <n v="7.5"/>
    <n v="3.3"/>
    <n v="14"/>
    <x v="1"/>
    <s v="Lot's O' Nuts"/>
    <x v="1"/>
  </r>
  <r>
    <s v="US-2022-127509-CHO-MIL-31000"/>
    <d v="2022-11-09T00:00:00"/>
    <d v="2022-11-23T00:00:00"/>
    <x v="0"/>
    <n v="127509"/>
    <s v="United States"/>
    <x v="8"/>
    <x v="25"/>
    <n v="65807"/>
    <x v="0"/>
    <x v="0"/>
    <s v="CHO-MIL-31000"/>
    <x v="0"/>
    <x v="5"/>
    <n v="3"/>
    <n v="6.33"/>
    <n v="3.42"/>
    <n v="14"/>
    <x v="1"/>
    <s v="Wicked Choccy's"/>
    <x v="0"/>
  </r>
  <r>
    <s v="US-2022-158554-CHO-NUT-13000"/>
    <d v="2022-11-09T00:00:00"/>
    <d v="2022-11-19T00:00:00"/>
    <x v="3"/>
    <n v="158554"/>
    <s v="United States"/>
    <x v="2"/>
    <x v="2"/>
    <n v="19134"/>
    <x v="0"/>
    <x v="1"/>
    <s v="CHO-NUT-13000"/>
    <x v="2"/>
    <x v="2"/>
    <n v="3"/>
    <n v="7.47"/>
    <n v="3"/>
    <n v="10"/>
    <x v="1"/>
    <s v="Lot's O' Nuts"/>
    <x v="1"/>
  </r>
  <r>
    <s v="US-2022-169796-CHO-MIL-31000"/>
    <d v="2022-11-09T00:00:00"/>
    <d v="2022-11-24T00:00:00"/>
    <x v="0"/>
    <n v="169796"/>
    <s v="United States"/>
    <x v="26"/>
    <x v="21"/>
    <n v="10035"/>
    <x v="0"/>
    <x v="1"/>
    <s v="CHO-MIL-31000"/>
    <x v="0"/>
    <x v="5"/>
    <n v="3"/>
    <n v="6.33"/>
    <n v="3.42"/>
    <n v="15"/>
    <x v="1"/>
    <s v="Wicked Choccy's"/>
    <x v="0"/>
  </r>
  <r>
    <s v="US-2022-169796-OTH-KAZ-38000"/>
    <d v="2022-11-09T00:00:00"/>
    <d v="2022-11-24T00:00:00"/>
    <x v="0"/>
    <n v="169796"/>
    <s v="United States"/>
    <x v="26"/>
    <x v="21"/>
    <n v="10035"/>
    <x v="1"/>
    <x v="1"/>
    <s v="OTH-KAZ-38000"/>
    <x v="6"/>
    <x v="0"/>
    <n v="2"/>
    <n v="0.5"/>
    <n v="6"/>
    <n v="15"/>
    <x v="1"/>
    <s v="The Other Factory"/>
    <x v="3"/>
  </r>
  <r>
    <s v="US-2022-146486-CHO-TRI-54000"/>
    <d v="2022-11-09T00:00:00"/>
    <d v="2022-11-24T00:00:00"/>
    <x v="2"/>
    <n v="146486"/>
    <s v="United States"/>
    <x v="178"/>
    <x v="21"/>
    <n v="11572"/>
    <x v="0"/>
    <x v="1"/>
    <s v="CHO-TRI-54000"/>
    <x v="1"/>
    <x v="18"/>
    <n v="6"/>
    <n v="14.7"/>
    <n v="7.8"/>
    <n v="15"/>
    <x v="1"/>
    <s v="Wicked Choccy's"/>
    <x v="0"/>
  </r>
  <r>
    <s v="US-2022-146486-CHO-SCR-58000"/>
    <d v="2022-11-09T00:00:00"/>
    <d v="2022-11-24T00:00:00"/>
    <x v="2"/>
    <n v="146486"/>
    <s v="United States"/>
    <x v="178"/>
    <x v="21"/>
    <n v="11572"/>
    <x v="0"/>
    <x v="1"/>
    <s v="CHO-SCR-58000"/>
    <x v="3"/>
    <x v="17"/>
    <n v="5"/>
    <n v="12.5"/>
    <n v="5.5"/>
    <n v="15"/>
    <x v="1"/>
    <s v="Lot's O' Nuts"/>
    <x v="1"/>
  </r>
  <r>
    <s v="US-2022-146486-CHO-NUT-13000"/>
    <d v="2022-11-09T00:00:00"/>
    <d v="2022-11-24T00:00:00"/>
    <x v="2"/>
    <n v="146486"/>
    <s v="United States"/>
    <x v="178"/>
    <x v="21"/>
    <n v="11572"/>
    <x v="0"/>
    <x v="1"/>
    <s v="CHO-NUT-13000"/>
    <x v="2"/>
    <x v="13"/>
    <n v="5"/>
    <n v="12.45"/>
    <n v="5"/>
    <n v="15"/>
    <x v="1"/>
    <s v="Lot's O' Nuts"/>
    <x v="1"/>
  </r>
  <r>
    <s v="US-2022-126466-CHO-MIL-31000"/>
    <d v="2022-11-09T00:00:00"/>
    <d v="2022-11-23T00:00:00"/>
    <x v="0"/>
    <n v="126466"/>
    <s v="United States"/>
    <x v="56"/>
    <x v="4"/>
    <n v="95661"/>
    <x v="0"/>
    <x v="3"/>
    <s v="CHO-MIL-31000"/>
    <x v="0"/>
    <x v="0"/>
    <n v="2"/>
    <n v="4.22"/>
    <n v="2.2799999999999998"/>
    <n v="14"/>
    <x v="1"/>
    <s v="Wicked Choccy's"/>
    <x v="0"/>
  </r>
  <r>
    <s v="US-2022-155040-CHO-MIL-31000"/>
    <d v="2022-11-10T00:00:00"/>
    <d v="2022-11-25T00:00:00"/>
    <x v="0"/>
    <n v="155040"/>
    <s v="United States"/>
    <x v="252"/>
    <x v="4"/>
    <n v="94513"/>
    <x v="0"/>
    <x v="3"/>
    <s v="CHO-MIL-31000"/>
    <x v="0"/>
    <x v="0"/>
    <n v="2"/>
    <n v="4.22"/>
    <n v="2.2799999999999998"/>
    <n v="15"/>
    <x v="1"/>
    <s v="Wicked Choccy's"/>
    <x v="0"/>
  </r>
  <r>
    <s v="US-2022-121783-CHO-TRI-54000"/>
    <d v="2022-11-10T00:00:00"/>
    <d v="2022-11-24T00:00:00"/>
    <x v="0"/>
    <n v="121783"/>
    <s v="United States"/>
    <x v="56"/>
    <x v="30"/>
    <n v="55113"/>
    <x v="0"/>
    <x v="0"/>
    <s v="CHO-TRI-54000"/>
    <x v="1"/>
    <x v="4"/>
    <n v="3"/>
    <n v="7.35"/>
    <n v="3.9"/>
    <n v="14"/>
    <x v="1"/>
    <s v="Wicked Choccy's"/>
    <x v="0"/>
  </r>
  <r>
    <s v="US-2022-121783-CHO-NUT-13000"/>
    <d v="2022-11-10T00:00:00"/>
    <d v="2022-11-24T00:00:00"/>
    <x v="0"/>
    <n v="121783"/>
    <s v="United States"/>
    <x v="56"/>
    <x v="30"/>
    <n v="55113"/>
    <x v="0"/>
    <x v="0"/>
    <s v="CHO-NUT-13000"/>
    <x v="2"/>
    <x v="7"/>
    <n v="2"/>
    <n v="4.9800000000000004"/>
    <n v="2"/>
    <n v="14"/>
    <x v="1"/>
    <s v="Lot's O' Nuts"/>
    <x v="1"/>
  </r>
  <r>
    <s v="US-2022-121783-CHO-SCR-58000"/>
    <d v="2022-11-10T00:00:00"/>
    <d v="2022-11-24T00:00:00"/>
    <x v="0"/>
    <n v="121783"/>
    <s v="United States"/>
    <x v="56"/>
    <x v="30"/>
    <n v="55113"/>
    <x v="0"/>
    <x v="0"/>
    <s v="CHO-SCR-58000"/>
    <x v="3"/>
    <x v="25"/>
    <n v="1"/>
    <n v="2.5"/>
    <n v="1.1000000000000001"/>
    <n v="14"/>
    <x v="1"/>
    <s v="Lot's O' Nuts"/>
    <x v="1"/>
  </r>
  <r>
    <s v="US-2022-147690-CHO-SCR-58000"/>
    <d v="2022-11-10T00:00:00"/>
    <d v="2022-11-24T00:00:00"/>
    <x v="0"/>
    <n v="147690"/>
    <s v="United States"/>
    <x v="2"/>
    <x v="2"/>
    <n v="19140"/>
    <x v="0"/>
    <x v="1"/>
    <s v="CHO-SCR-58000"/>
    <x v="3"/>
    <x v="14"/>
    <n v="6"/>
    <n v="15"/>
    <n v="6.6"/>
    <n v="14"/>
    <x v="1"/>
    <s v="Lot's O' Nuts"/>
    <x v="1"/>
  </r>
  <r>
    <s v="US-2022-158659-CHO-MIL-31000"/>
    <d v="2022-11-10T00:00:00"/>
    <d v="2022-11-24T00:00:00"/>
    <x v="2"/>
    <n v="158659"/>
    <s v="United States"/>
    <x v="43"/>
    <x v="19"/>
    <n v="47374"/>
    <x v="0"/>
    <x v="0"/>
    <s v="CHO-MIL-31000"/>
    <x v="0"/>
    <x v="23"/>
    <n v="5"/>
    <n v="10.55"/>
    <n v="5.7"/>
    <n v="14"/>
    <x v="1"/>
    <s v="Wicked Choccy's"/>
    <x v="0"/>
  </r>
  <r>
    <s v="US-2022-111948-CHO-FUD-51000"/>
    <d v="2022-11-11T00:00:00"/>
    <d v="2022-11-21T00:00:00"/>
    <x v="3"/>
    <n v="111948"/>
    <s v="United States"/>
    <x v="27"/>
    <x v="15"/>
    <n v="48234"/>
    <x v="0"/>
    <x v="0"/>
    <s v="CHO-FUD-51000"/>
    <x v="4"/>
    <x v="9"/>
    <n v="2"/>
    <n v="4.8"/>
    <n v="2.4"/>
    <n v="10"/>
    <x v="1"/>
    <s v="Lot's O' Nuts"/>
    <x v="1"/>
  </r>
  <r>
    <s v="US-2022-111948-OTH-GUM-21000"/>
    <d v="2022-11-11T00:00:00"/>
    <d v="2022-11-21T00:00:00"/>
    <x v="3"/>
    <n v="111948"/>
    <s v="United States"/>
    <x v="27"/>
    <x v="15"/>
    <n v="48234"/>
    <x v="1"/>
    <x v="0"/>
    <s v="OTH-GUM-21000"/>
    <x v="5"/>
    <x v="62"/>
    <n v="7"/>
    <n v="4.55"/>
    <n v="4.2"/>
    <n v="10"/>
    <x v="1"/>
    <s v="Secret Factory"/>
    <x v="2"/>
  </r>
  <r>
    <s v="US-2022-113628-CHO-SCR-58000"/>
    <d v="2022-11-12T00:00:00"/>
    <d v="2022-11-29T00:00:00"/>
    <x v="0"/>
    <n v="113628"/>
    <s v="United States"/>
    <x v="296"/>
    <x v="17"/>
    <n v="33317"/>
    <x v="0"/>
    <x v="2"/>
    <s v="CHO-SCR-58000"/>
    <x v="3"/>
    <x v="17"/>
    <n v="5"/>
    <n v="12.5"/>
    <n v="5.5"/>
    <n v="17"/>
    <x v="1"/>
    <s v="Lot's O' Nuts"/>
    <x v="1"/>
  </r>
  <r>
    <s v="US-2022-113628-CHO-NUT-13000"/>
    <d v="2022-11-12T00:00:00"/>
    <d v="2022-11-29T00:00:00"/>
    <x v="0"/>
    <n v="113628"/>
    <s v="United States"/>
    <x v="296"/>
    <x v="17"/>
    <n v="33317"/>
    <x v="0"/>
    <x v="2"/>
    <s v="CHO-NUT-13000"/>
    <x v="2"/>
    <x v="2"/>
    <n v="3"/>
    <n v="7.47"/>
    <n v="3"/>
    <n v="17"/>
    <x v="1"/>
    <s v="Lot's O' Nuts"/>
    <x v="1"/>
  </r>
  <r>
    <s v="US-2022-113628-CHO-TRI-54000"/>
    <d v="2022-11-12T00:00:00"/>
    <d v="2022-11-29T00:00:00"/>
    <x v="0"/>
    <n v="113628"/>
    <s v="United States"/>
    <x v="296"/>
    <x v="17"/>
    <n v="33317"/>
    <x v="0"/>
    <x v="2"/>
    <s v="CHO-TRI-54000"/>
    <x v="1"/>
    <x v="4"/>
    <n v="3"/>
    <n v="7.35"/>
    <n v="3.9"/>
    <n v="17"/>
    <x v="1"/>
    <s v="Wicked Choccy's"/>
    <x v="0"/>
  </r>
  <r>
    <s v="US-2022-113628-CHO-MIL-31000"/>
    <d v="2022-11-12T00:00:00"/>
    <d v="2022-11-29T00:00:00"/>
    <x v="0"/>
    <n v="113628"/>
    <s v="United States"/>
    <x v="296"/>
    <x v="17"/>
    <n v="33317"/>
    <x v="0"/>
    <x v="2"/>
    <s v="CHO-MIL-31000"/>
    <x v="0"/>
    <x v="0"/>
    <n v="2"/>
    <n v="4.22"/>
    <n v="2.2799999999999998"/>
    <n v="17"/>
    <x v="1"/>
    <s v="Wicked Choccy's"/>
    <x v="0"/>
  </r>
  <r>
    <s v="US-2022-153283-CHO-FUD-51000"/>
    <d v="2022-11-12T00:00:00"/>
    <d v="2022-11-28T00:00:00"/>
    <x v="0"/>
    <n v="153283"/>
    <s v="United States"/>
    <x v="26"/>
    <x v="21"/>
    <n v="10035"/>
    <x v="0"/>
    <x v="1"/>
    <s v="CHO-FUD-51000"/>
    <x v="4"/>
    <x v="9"/>
    <n v="2"/>
    <n v="4.8"/>
    <n v="2.4"/>
    <n v="16"/>
    <x v="1"/>
    <s v="Lot's O' Nuts"/>
    <x v="1"/>
  </r>
  <r>
    <s v="US-2022-162964-CHO-FUD-51000"/>
    <d v="2022-11-12T00:00:00"/>
    <d v="2022-11-28T00:00:00"/>
    <x v="0"/>
    <n v="162964"/>
    <s v="United States"/>
    <x v="0"/>
    <x v="0"/>
    <n v="77095"/>
    <x v="0"/>
    <x v="0"/>
    <s v="CHO-FUD-51000"/>
    <x v="4"/>
    <x v="26"/>
    <n v="7"/>
    <n v="16.8"/>
    <n v="8.4"/>
    <n v="16"/>
    <x v="1"/>
    <s v="Lot's O' Nuts"/>
    <x v="1"/>
  </r>
  <r>
    <s v="US-2022-162964-CHO-NUT-13000"/>
    <d v="2022-11-12T00:00:00"/>
    <d v="2022-11-28T00:00:00"/>
    <x v="0"/>
    <n v="162964"/>
    <s v="United States"/>
    <x v="0"/>
    <x v="0"/>
    <n v="77095"/>
    <x v="0"/>
    <x v="0"/>
    <s v="CHO-NUT-13000"/>
    <x v="2"/>
    <x v="2"/>
    <n v="3"/>
    <n v="7.47"/>
    <n v="3"/>
    <n v="16"/>
    <x v="1"/>
    <s v="Lot's O' Nuts"/>
    <x v="1"/>
  </r>
  <r>
    <s v="US-2022-153220-CHO-FUD-51000"/>
    <d v="2022-11-12T00:00:00"/>
    <d v="2022-11-24T00:00:00"/>
    <x v="1"/>
    <n v="153220"/>
    <s v="United States"/>
    <x v="4"/>
    <x v="4"/>
    <n v="90032"/>
    <x v="0"/>
    <x v="3"/>
    <s v="CHO-FUD-51000"/>
    <x v="4"/>
    <x v="17"/>
    <n v="5"/>
    <n v="12"/>
    <n v="6"/>
    <n v="12"/>
    <x v="1"/>
    <s v="Lot's O' Nuts"/>
    <x v="1"/>
  </r>
  <r>
    <s v="US-2022-114503-CHO-NUT-13000"/>
    <d v="2022-11-13T00:00:00"/>
    <d v="2022-11-27T00:00:00"/>
    <x v="0"/>
    <n v="114503"/>
    <s v="United States"/>
    <x v="371"/>
    <x v="14"/>
    <n v="37087"/>
    <x v="0"/>
    <x v="2"/>
    <s v="CHO-NUT-13000"/>
    <x v="2"/>
    <x v="15"/>
    <n v="6"/>
    <n v="14.94"/>
    <n v="6"/>
    <n v="14"/>
    <x v="1"/>
    <s v="Lot's O' Nuts"/>
    <x v="1"/>
  </r>
  <r>
    <s v="US-2022-144519-CHO-NUT-13000"/>
    <d v="2022-11-13T00:00:00"/>
    <d v="2022-11-27T00:00:00"/>
    <x v="0"/>
    <n v="144519"/>
    <s v="United States"/>
    <x v="372"/>
    <x v="36"/>
    <n v="59601"/>
    <x v="0"/>
    <x v="3"/>
    <s v="CHO-NUT-13000"/>
    <x v="2"/>
    <x v="47"/>
    <n v="7"/>
    <n v="17.43"/>
    <n v="7"/>
    <n v="14"/>
    <x v="1"/>
    <s v="Lot's O' Nuts"/>
    <x v="1"/>
  </r>
  <r>
    <s v="US-2022-144519-CHO-FUD-51000"/>
    <d v="2022-11-13T00:00:00"/>
    <d v="2022-11-27T00:00:00"/>
    <x v="0"/>
    <n v="144519"/>
    <s v="United States"/>
    <x v="372"/>
    <x v="36"/>
    <n v="59601"/>
    <x v="0"/>
    <x v="3"/>
    <s v="CHO-FUD-51000"/>
    <x v="4"/>
    <x v="17"/>
    <n v="5"/>
    <n v="12"/>
    <n v="6"/>
    <n v="14"/>
    <x v="1"/>
    <s v="Lot's O' Nuts"/>
    <x v="1"/>
  </r>
  <r>
    <s v="US-2022-136147-CHO-FUD-51000"/>
    <d v="2022-11-13T00:00:00"/>
    <d v="2022-11-28T00:00:00"/>
    <x v="0"/>
    <n v="136147"/>
    <s v="United States"/>
    <x v="20"/>
    <x v="17"/>
    <n v="33178"/>
    <x v="0"/>
    <x v="2"/>
    <s v="CHO-FUD-51000"/>
    <x v="4"/>
    <x v="14"/>
    <n v="6"/>
    <n v="14.4"/>
    <n v="7.2"/>
    <n v="15"/>
    <x v="1"/>
    <s v="Lot's O' Nuts"/>
    <x v="1"/>
  </r>
  <r>
    <s v="US-2022-136147-CHO-SCR-58000"/>
    <d v="2022-11-13T00:00:00"/>
    <d v="2022-11-28T00:00:00"/>
    <x v="0"/>
    <n v="136147"/>
    <s v="United States"/>
    <x v="20"/>
    <x v="17"/>
    <n v="33178"/>
    <x v="0"/>
    <x v="2"/>
    <s v="CHO-SCR-58000"/>
    <x v="3"/>
    <x v="17"/>
    <n v="5"/>
    <n v="12.5"/>
    <n v="5.5"/>
    <n v="15"/>
    <x v="1"/>
    <s v="Lot's O' Nuts"/>
    <x v="1"/>
  </r>
  <r>
    <s v="US-2022-153073-CHO-FUD-51000"/>
    <d v="2022-11-13T00:00:00"/>
    <d v="2022-11-23T00:00:00"/>
    <x v="3"/>
    <n v="153073"/>
    <s v="United States"/>
    <x v="40"/>
    <x v="1"/>
    <n v="60610"/>
    <x v="0"/>
    <x v="0"/>
    <s v="CHO-FUD-51000"/>
    <x v="4"/>
    <x v="6"/>
    <n v="9"/>
    <n v="21.6"/>
    <n v="10.8"/>
    <n v="10"/>
    <x v="1"/>
    <s v="Lot's O' Nuts"/>
    <x v="1"/>
  </r>
  <r>
    <s v="US-2022-111199-CHO-FUD-51000"/>
    <d v="2022-11-13T00:00:00"/>
    <d v="2022-11-27T00:00:00"/>
    <x v="0"/>
    <n v="111199"/>
    <s v="United States"/>
    <x v="60"/>
    <x v="26"/>
    <n v="28540"/>
    <x v="0"/>
    <x v="2"/>
    <s v="CHO-FUD-51000"/>
    <x v="4"/>
    <x v="3"/>
    <n v="3"/>
    <n v="7.2"/>
    <n v="3.6"/>
    <n v="14"/>
    <x v="1"/>
    <s v="Lot's O' Nuts"/>
    <x v="1"/>
  </r>
  <r>
    <s v="US-2022-104948-CHO-TRI-54000"/>
    <d v="2022-11-13T00:00:00"/>
    <d v="2022-11-27T00:00:00"/>
    <x v="0"/>
    <n v="104948"/>
    <s v="United States"/>
    <x v="300"/>
    <x v="4"/>
    <n v="92404"/>
    <x v="0"/>
    <x v="3"/>
    <s v="CHO-TRI-54000"/>
    <x v="1"/>
    <x v="24"/>
    <n v="4"/>
    <n v="9.8000000000000007"/>
    <n v="5.2"/>
    <n v="14"/>
    <x v="1"/>
    <s v="Wicked Choccy's"/>
    <x v="0"/>
  </r>
  <r>
    <s v="US-2022-104948-CHO-SCR-58000"/>
    <d v="2022-11-13T00:00:00"/>
    <d v="2022-11-27T00:00:00"/>
    <x v="0"/>
    <n v="104948"/>
    <s v="United States"/>
    <x v="300"/>
    <x v="4"/>
    <n v="92404"/>
    <x v="0"/>
    <x v="3"/>
    <s v="CHO-SCR-58000"/>
    <x v="3"/>
    <x v="9"/>
    <n v="2"/>
    <n v="5"/>
    <n v="2.2000000000000002"/>
    <n v="14"/>
    <x v="1"/>
    <s v="Lot's O' Nuts"/>
    <x v="1"/>
  </r>
  <r>
    <s v="US-2022-115798-CHO-TRI-54000"/>
    <d v="2022-11-13T00:00:00"/>
    <d v="2022-11-29T00:00:00"/>
    <x v="0"/>
    <n v="115798"/>
    <s v="United States"/>
    <x v="12"/>
    <x v="7"/>
    <n v="19711"/>
    <x v="0"/>
    <x v="1"/>
    <s v="CHO-TRI-54000"/>
    <x v="1"/>
    <x v="4"/>
    <n v="3"/>
    <n v="7.35"/>
    <n v="3.9"/>
    <n v="16"/>
    <x v="1"/>
    <s v="Wicked Choccy's"/>
    <x v="0"/>
  </r>
  <r>
    <s v="US-2022-115798-CHO-NUT-13000"/>
    <d v="2022-11-13T00:00:00"/>
    <d v="2022-11-29T00:00:00"/>
    <x v="0"/>
    <n v="115798"/>
    <s v="United States"/>
    <x v="12"/>
    <x v="7"/>
    <n v="19711"/>
    <x v="0"/>
    <x v="1"/>
    <s v="CHO-NUT-13000"/>
    <x v="2"/>
    <x v="47"/>
    <n v="7"/>
    <n v="17.43"/>
    <n v="7"/>
    <n v="16"/>
    <x v="1"/>
    <s v="Lot's O' Nuts"/>
    <x v="1"/>
  </r>
  <r>
    <s v="US-2022-115798-CHO-MIL-31000"/>
    <d v="2022-11-13T00:00:00"/>
    <d v="2022-11-29T00:00:00"/>
    <x v="0"/>
    <n v="115798"/>
    <s v="United States"/>
    <x v="12"/>
    <x v="7"/>
    <n v="19711"/>
    <x v="0"/>
    <x v="1"/>
    <s v="CHO-MIL-31000"/>
    <x v="0"/>
    <x v="0"/>
    <n v="2"/>
    <n v="4.22"/>
    <n v="2.2799999999999998"/>
    <n v="16"/>
    <x v="1"/>
    <s v="Wicked Choccy's"/>
    <x v="0"/>
  </r>
  <r>
    <s v="US-2022-156867-CHO-SCR-58000"/>
    <d v="2022-11-13T00:00:00"/>
    <d v="2022-11-27T00:00:00"/>
    <x v="0"/>
    <n v="156867"/>
    <s v="United States"/>
    <x v="134"/>
    <x v="27"/>
    <n v="80013"/>
    <x v="0"/>
    <x v="3"/>
    <s v="CHO-SCR-58000"/>
    <x v="3"/>
    <x v="3"/>
    <n v="3"/>
    <n v="7.5"/>
    <n v="3.3"/>
    <n v="14"/>
    <x v="1"/>
    <s v="Lot's O' Nuts"/>
    <x v="1"/>
  </r>
  <r>
    <s v="US-2022-156867-CHO-TRI-54000"/>
    <d v="2022-11-13T00:00:00"/>
    <d v="2022-11-27T00:00:00"/>
    <x v="0"/>
    <n v="156867"/>
    <s v="United States"/>
    <x v="134"/>
    <x v="27"/>
    <n v="80013"/>
    <x v="0"/>
    <x v="3"/>
    <s v="CHO-TRI-54000"/>
    <x v="1"/>
    <x v="4"/>
    <n v="3"/>
    <n v="7.35"/>
    <n v="3.9"/>
    <n v="14"/>
    <x v="1"/>
    <s v="Wicked Choccy's"/>
    <x v="0"/>
  </r>
  <r>
    <s v="US-2022-130183-CHO-FUD-51000"/>
    <d v="2022-11-13T00:00:00"/>
    <d v="2022-11-27T00:00:00"/>
    <x v="0"/>
    <n v="130183"/>
    <s v="United States"/>
    <x v="0"/>
    <x v="0"/>
    <n v="77041"/>
    <x v="0"/>
    <x v="0"/>
    <s v="CHO-FUD-51000"/>
    <x v="4"/>
    <x v="3"/>
    <n v="3"/>
    <n v="7.2"/>
    <n v="3.6"/>
    <n v="14"/>
    <x v="1"/>
    <s v="Lot's O' Nuts"/>
    <x v="1"/>
  </r>
  <r>
    <s v="US-2022-149909-CHO-NUT-13000"/>
    <d v="2022-11-13T00:00:00"/>
    <d v="2022-11-27T00:00:00"/>
    <x v="0"/>
    <n v="149909"/>
    <s v="United States"/>
    <x v="48"/>
    <x v="19"/>
    <n v="47201"/>
    <x v="0"/>
    <x v="0"/>
    <s v="CHO-NUT-13000"/>
    <x v="2"/>
    <x v="47"/>
    <n v="7"/>
    <n v="17.43"/>
    <n v="7"/>
    <n v="14"/>
    <x v="1"/>
    <s v="Lot's O' Nuts"/>
    <x v="1"/>
  </r>
  <r>
    <s v="US-2022-149909-CHO-FUD-51000"/>
    <d v="2022-11-13T00:00:00"/>
    <d v="2022-11-27T00:00:00"/>
    <x v="0"/>
    <n v="149909"/>
    <s v="United States"/>
    <x v="48"/>
    <x v="19"/>
    <n v="47201"/>
    <x v="0"/>
    <x v="0"/>
    <s v="CHO-FUD-51000"/>
    <x v="4"/>
    <x v="9"/>
    <n v="2"/>
    <n v="4.8"/>
    <n v="2.4"/>
    <n v="14"/>
    <x v="1"/>
    <s v="Lot's O' Nuts"/>
    <x v="1"/>
  </r>
  <r>
    <s v="US-2022-123141-CHO-TRI-54000"/>
    <d v="2022-11-14T00:00:00"/>
    <d v="2022-11-29T00:00:00"/>
    <x v="0"/>
    <n v="123141"/>
    <s v="United States"/>
    <x v="373"/>
    <x v="33"/>
    <n v="87124"/>
    <x v="0"/>
    <x v="3"/>
    <s v="CHO-TRI-54000"/>
    <x v="1"/>
    <x v="4"/>
    <n v="3"/>
    <n v="7.35"/>
    <n v="3.9"/>
    <n v="15"/>
    <x v="1"/>
    <s v="Wicked Choccy's"/>
    <x v="0"/>
  </r>
  <r>
    <s v="US-2022-123141-CHO-MIL-31000"/>
    <d v="2022-11-14T00:00:00"/>
    <d v="2022-11-29T00:00:00"/>
    <x v="0"/>
    <n v="123141"/>
    <s v="United States"/>
    <x v="373"/>
    <x v="33"/>
    <n v="87124"/>
    <x v="0"/>
    <x v="3"/>
    <s v="CHO-MIL-31000"/>
    <x v="0"/>
    <x v="8"/>
    <n v="4"/>
    <n v="8.44"/>
    <n v="4.5599999999999996"/>
    <n v="15"/>
    <x v="1"/>
    <s v="Wicked Choccy's"/>
    <x v="0"/>
  </r>
  <r>
    <s v="US-2022-138674-CHO-NUT-13000"/>
    <d v="2022-11-14T00:00:00"/>
    <d v="2022-11-27T00:00:00"/>
    <x v="1"/>
    <n v="138674"/>
    <s v="United States"/>
    <x v="8"/>
    <x v="11"/>
    <n v="97477"/>
    <x v="0"/>
    <x v="3"/>
    <s v="CHO-NUT-13000"/>
    <x v="2"/>
    <x v="13"/>
    <n v="5"/>
    <n v="12.45"/>
    <n v="5"/>
    <n v="13"/>
    <x v="1"/>
    <s v="Lot's O' Nuts"/>
    <x v="1"/>
  </r>
  <r>
    <s v="US-2022-138674-OTH-KAZ-38000"/>
    <d v="2022-11-14T00:00:00"/>
    <d v="2022-11-27T00:00:00"/>
    <x v="1"/>
    <n v="138674"/>
    <s v="United States"/>
    <x v="8"/>
    <x v="11"/>
    <n v="97477"/>
    <x v="1"/>
    <x v="3"/>
    <s v="OTH-KAZ-38000"/>
    <x v="6"/>
    <x v="5"/>
    <n v="3"/>
    <n v="0.75"/>
    <n v="9"/>
    <n v="13"/>
    <x v="1"/>
    <s v="The Other Factory"/>
    <x v="3"/>
  </r>
  <r>
    <s v="US-2022-138674-CHO-SCR-58000"/>
    <d v="2022-11-14T00:00:00"/>
    <d v="2022-11-27T00:00:00"/>
    <x v="1"/>
    <n v="138674"/>
    <s v="United States"/>
    <x v="8"/>
    <x v="11"/>
    <n v="97477"/>
    <x v="0"/>
    <x v="3"/>
    <s v="CHO-SCR-58000"/>
    <x v="3"/>
    <x v="31"/>
    <n v="4"/>
    <n v="10"/>
    <n v="4.4000000000000004"/>
    <n v="13"/>
    <x v="1"/>
    <s v="Lot's O' Nuts"/>
    <x v="1"/>
  </r>
  <r>
    <s v="US-2022-111927-CHO-FUD-51000"/>
    <d v="2022-11-14T00:00:00"/>
    <d v="2022-11-29T00:00:00"/>
    <x v="0"/>
    <n v="111927"/>
    <s v="United States"/>
    <x v="9"/>
    <x v="7"/>
    <n v="19901"/>
    <x v="0"/>
    <x v="1"/>
    <s v="CHO-FUD-51000"/>
    <x v="4"/>
    <x v="3"/>
    <n v="3"/>
    <n v="7.2"/>
    <n v="3.6"/>
    <n v="15"/>
    <x v="1"/>
    <s v="Lot's O' Nuts"/>
    <x v="1"/>
  </r>
  <r>
    <s v="US-2022-111927-CHO-MIL-31000"/>
    <d v="2022-11-14T00:00:00"/>
    <d v="2022-11-29T00:00:00"/>
    <x v="0"/>
    <n v="111927"/>
    <s v="United States"/>
    <x v="9"/>
    <x v="7"/>
    <n v="19901"/>
    <x v="0"/>
    <x v="1"/>
    <s v="CHO-MIL-31000"/>
    <x v="0"/>
    <x v="0"/>
    <n v="2"/>
    <n v="4.22"/>
    <n v="2.2799999999999998"/>
    <n v="15"/>
    <x v="1"/>
    <s v="Wicked Choccy's"/>
    <x v="0"/>
  </r>
  <r>
    <s v="US-2022-151043-SUG-LAF-25000"/>
    <d v="2022-11-14T00:00:00"/>
    <d v="2022-11-30T00:00:00"/>
    <x v="0"/>
    <n v="151043"/>
    <s v="United States"/>
    <x v="2"/>
    <x v="2"/>
    <n v="19143"/>
    <x v="2"/>
    <x v="1"/>
    <s v="SUG-LAF-25000"/>
    <x v="9"/>
    <x v="77"/>
    <n v="2"/>
    <n v="2.48"/>
    <n v="1.5"/>
    <n v="16"/>
    <x v="1"/>
    <s v="Sugar Shack"/>
    <x v="4"/>
  </r>
  <r>
    <s v="US-2022-154746-CHO-MIL-31000"/>
    <d v="2022-11-14T00:00:00"/>
    <d v="2022-11-27T00:00:00"/>
    <x v="1"/>
    <n v="154746"/>
    <s v="United States"/>
    <x v="8"/>
    <x v="6"/>
    <n v="22153"/>
    <x v="0"/>
    <x v="2"/>
    <s v="CHO-MIL-31000"/>
    <x v="0"/>
    <x v="5"/>
    <n v="3"/>
    <n v="6.33"/>
    <n v="3.42"/>
    <n v="13"/>
    <x v="1"/>
    <s v="Wicked Choccy's"/>
    <x v="0"/>
  </r>
  <r>
    <s v="US-2022-154746-OTH-KAZ-38000"/>
    <d v="2022-11-14T00:00:00"/>
    <d v="2022-11-27T00:00:00"/>
    <x v="1"/>
    <n v="154746"/>
    <s v="United States"/>
    <x v="8"/>
    <x v="6"/>
    <n v="22153"/>
    <x v="1"/>
    <x v="2"/>
    <s v="OTH-KAZ-38000"/>
    <x v="6"/>
    <x v="0"/>
    <n v="2"/>
    <n v="0.5"/>
    <n v="6"/>
    <n v="13"/>
    <x v="1"/>
    <s v="The Other Factory"/>
    <x v="3"/>
  </r>
  <r>
    <s v="US-2022-137897-CHO-SCR-58000"/>
    <d v="2022-11-14T00:00:00"/>
    <d v="2022-11-29T00:00:00"/>
    <x v="0"/>
    <n v="137897"/>
    <s v="United States"/>
    <x v="26"/>
    <x v="21"/>
    <n v="10035"/>
    <x v="0"/>
    <x v="1"/>
    <s v="CHO-SCR-58000"/>
    <x v="3"/>
    <x v="17"/>
    <n v="5"/>
    <n v="12.5"/>
    <n v="5.5"/>
    <n v="15"/>
    <x v="1"/>
    <s v="Lot's O' Nuts"/>
    <x v="1"/>
  </r>
  <r>
    <s v="US-2022-137897-CHO-FUD-51000"/>
    <d v="2022-11-14T00:00:00"/>
    <d v="2022-11-29T00:00:00"/>
    <x v="0"/>
    <n v="137897"/>
    <s v="United States"/>
    <x v="26"/>
    <x v="21"/>
    <n v="10035"/>
    <x v="0"/>
    <x v="1"/>
    <s v="CHO-FUD-51000"/>
    <x v="4"/>
    <x v="9"/>
    <n v="2"/>
    <n v="4.8"/>
    <n v="2.4"/>
    <n v="15"/>
    <x v="1"/>
    <s v="Lot's O' Nuts"/>
    <x v="1"/>
  </r>
  <r>
    <s v="US-2022-137897-CHO-NUT-13000"/>
    <d v="2022-11-14T00:00:00"/>
    <d v="2022-11-29T00:00:00"/>
    <x v="0"/>
    <n v="137897"/>
    <s v="United States"/>
    <x v="26"/>
    <x v="21"/>
    <n v="10035"/>
    <x v="0"/>
    <x v="1"/>
    <s v="CHO-NUT-13000"/>
    <x v="2"/>
    <x v="7"/>
    <n v="2"/>
    <n v="4.9800000000000004"/>
    <n v="2"/>
    <n v="15"/>
    <x v="1"/>
    <s v="Lot's O' Nuts"/>
    <x v="1"/>
  </r>
  <r>
    <s v="US-2022-145324-CHO-TRI-54000"/>
    <d v="2022-11-15T00:00:00"/>
    <d v="2022-11-29T00:00:00"/>
    <x v="0"/>
    <n v="145324"/>
    <s v="United States"/>
    <x v="136"/>
    <x v="6"/>
    <n v="22801"/>
    <x v="0"/>
    <x v="2"/>
    <s v="CHO-TRI-54000"/>
    <x v="1"/>
    <x v="1"/>
    <n v="2"/>
    <n v="4.9000000000000004"/>
    <n v="2.6"/>
    <n v="14"/>
    <x v="1"/>
    <s v="Wicked Choccy's"/>
    <x v="0"/>
  </r>
  <r>
    <s v="US-2022-113173-CHO-MIL-31000"/>
    <d v="2022-11-15T00:00:00"/>
    <d v="2022-11-27T00:00:00"/>
    <x v="2"/>
    <n v="113173"/>
    <s v="United States"/>
    <x v="40"/>
    <x v="1"/>
    <n v="60653"/>
    <x v="0"/>
    <x v="0"/>
    <s v="CHO-MIL-31000"/>
    <x v="0"/>
    <x v="5"/>
    <n v="3"/>
    <n v="6.33"/>
    <n v="3.42"/>
    <n v="12"/>
    <x v="1"/>
    <s v="Wicked Choccy's"/>
    <x v="0"/>
  </r>
  <r>
    <s v="US-2022-113173-CHO-FUD-51000"/>
    <d v="2022-11-15T00:00:00"/>
    <d v="2022-11-27T00:00:00"/>
    <x v="2"/>
    <n v="113173"/>
    <s v="United States"/>
    <x v="40"/>
    <x v="1"/>
    <n v="60653"/>
    <x v="0"/>
    <x v="0"/>
    <s v="CHO-FUD-51000"/>
    <x v="4"/>
    <x v="6"/>
    <n v="9"/>
    <n v="21.6"/>
    <n v="10.8"/>
    <n v="12"/>
    <x v="1"/>
    <s v="Lot's O' Nuts"/>
    <x v="1"/>
  </r>
  <r>
    <s v="US-2022-138954-CHO-SCR-58000"/>
    <d v="2022-11-15T00:00:00"/>
    <d v="2022-11-27T00:00:00"/>
    <x v="1"/>
    <n v="138954"/>
    <s v="United States"/>
    <x v="26"/>
    <x v="21"/>
    <n v="10035"/>
    <x v="0"/>
    <x v="1"/>
    <s v="CHO-SCR-58000"/>
    <x v="3"/>
    <x v="14"/>
    <n v="6"/>
    <n v="15"/>
    <n v="6.6"/>
    <n v="12"/>
    <x v="1"/>
    <s v="Lot's O' Nuts"/>
    <x v="1"/>
  </r>
  <r>
    <s v="US-2022-138954-CHO-NUT-13000"/>
    <d v="2022-11-15T00:00:00"/>
    <d v="2022-11-27T00:00:00"/>
    <x v="1"/>
    <n v="138954"/>
    <s v="United States"/>
    <x v="26"/>
    <x v="21"/>
    <n v="10035"/>
    <x v="0"/>
    <x v="1"/>
    <s v="CHO-NUT-13000"/>
    <x v="2"/>
    <x v="15"/>
    <n v="6"/>
    <n v="14.94"/>
    <n v="6"/>
    <n v="12"/>
    <x v="1"/>
    <s v="Lot's O' Nuts"/>
    <x v="1"/>
  </r>
  <r>
    <s v="US-2022-138954-CHO-MIL-31000"/>
    <d v="2022-11-15T00:00:00"/>
    <d v="2022-11-27T00:00:00"/>
    <x v="1"/>
    <n v="138954"/>
    <s v="United States"/>
    <x v="26"/>
    <x v="21"/>
    <n v="10035"/>
    <x v="0"/>
    <x v="1"/>
    <s v="CHO-MIL-31000"/>
    <x v="0"/>
    <x v="5"/>
    <n v="3"/>
    <n v="6.33"/>
    <n v="3.42"/>
    <n v="12"/>
    <x v="1"/>
    <s v="Wicked Choccy's"/>
    <x v="0"/>
  </r>
  <r>
    <s v="US-2022-129525-CHO-MIL-31000"/>
    <d v="2022-11-15T00:00:00"/>
    <d v="2022-11-30T00:00:00"/>
    <x v="0"/>
    <n v="129525"/>
    <s v="United States"/>
    <x v="90"/>
    <x v="9"/>
    <n v="43615"/>
    <x v="0"/>
    <x v="1"/>
    <s v="CHO-MIL-31000"/>
    <x v="0"/>
    <x v="78"/>
    <n v="13"/>
    <n v="27.43"/>
    <n v="14.82"/>
    <n v="15"/>
    <x v="1"/>
    <s v="Wicked Choccy's"/>
    <x v="0"/>
  </r>
  <r>
    <s v="US-2022-150875-CHO-SCR-58000"/>
    <d v="2022-11-16T00:00:00"/>
    <d v="2022-11-30T00:00:00"/>
    <x v="0"/>
    <n v="150875"/>
    <s v="United States"/>
    <x v="338"/>
    <x v="37"/>
    <n v="83704"/>
    <x v="0"/>
    <x v="3"/>
    <s v="CHO-SCR-58000"/>
    <x v="3"/>
    <x v="9"/>
    <n v="2"/>
    <n v="5"/>
    <n v="2.2000000000000002"/>
    <n v="14"/>
    <x v="1"/>
    <s v="Lot's O' Nuts"/>
    <x v="1"/>
  </r>
  <r>
    <s v="US-2022-120446-CHO-SCR-58000"/>
    <d v="2022-11-16T00:00:00"/>
    <d v="2022-11-28T00:00:00"/>
    <x v="1"/>
    <n v="120446"/>
    <s v="United States"/>
    <x v="25"/>
    <x v="4"/>
    <n v="92105"/>
    <x v="0"/>
    <x v="3"/>
    <s v="CHO-SCR-58000"/>
    <x v="3"/>
    <x v="3"/>
    <n v="3"/>
    <n v="7.5"/>
    <n v="3.3"/>
    <n v="12"/>
    <x v="1"/>
    <s v="Lot's O' Nuts"/>
    <x v="1"/>
  </r>
  <r>
    <s v="US-2022-145394-CHO-SCR-58000"/>
    <d v="2022-11-16T00:00:00"/>
    <d v="2022-11-30T00:00:00"/>
    <x v="0"/>
    <n v="145394"/>
    <s v="United States"/>
    <x v="40"/>
    <x v="1"/>
    <n v="60610"/>
    <x v="0"/>
    <x v="0"/>
    <s v="CHO-SCR-58000"/>
    <x v="3"/>
    <x v="9"/>
    <n v="2"/>
    <n v="5"/>
    <n v="2.2000000000000002"/>
    <n v="14"/>
    <x v="1"/>
    <s v="Lot's O' Nuts"/>
    <x v="1"/>
  </r>
  <r>
    <s v="US-2022-145394-CHO-TRI-54000"/>
    <d v="2022-11-16T00:00:00"/>
    <d v="2022-11-30T00:00:00"/>
    <x v="0"/>
    <n v="145394"/>
    <s v="United States"/>
    <x v="40"/>
    <x v="1"/>
    <n v="60610"/>
    <x v="0"/>
    <x v="0"/>
    <s v="CHO-TRI-54000"/>
    <x v="1"/>
    <x v="4"/>
    <n v="3"/>
    <n v="7.35"/>
    <n v="3.9"/>
    <n v="14"/>
    <x v="1"/>
    <s v="Wicked Choccy's"/>
    <x v="0"/>
  </r>
  <r>
    <s v="US-2022-135685-CHO-MIL-31000"/>
    <d v="2022-11-16T00:00:00"/>
    <d v="2022-11-28T00:00:00"/>
    <x v="2"/>
    <n v="135685"/>
    <s v="United States"/>
    <x v="115"/>
    <x v="22"/>
    <n v="53209"/>
    <x v="0"/>
    <x v="0"/>
    <s v="CHO-MIL-31000"/>
    <x v="0"/>
    <x v="29"/>
    <n v="6"/>
    <n v="12.66"/>
    <n v="6.84"/>
    <n v="12"/>
    <x v="1"/>
    <s v="Wicked Choccy's"/>
    <x v="0"/>
  </r>
  <r>
    <s v="US-2022-135685-CHO-NUT-13000"/>
    <d v="2022-11-16T00:00:00"/>
    <d v="2022-11-28T00:00:00"/>
    <x v="2"/>
    <n v="135685"/>
    <s v="United States"/>
    <x v="115"/>
    <x v="22"/>
    <n v="53209"/>
    <x v="0"/>
    <x v="0"/>
    <s v="CHO-NUT-13000"/>
    <x v="2"/>
    <x v="2"/>
    <n v="3"/>
    <n v="7.47"/>
    <n v="3"/>
    <n v="12"/>
    <x v="1"/>
    <s v="Lot's O' Nuts"/>
    <x v="1"/>
  </r>
  <r>
    <s v="US-2022-164539-CHO-NUT-13000"/>
    <d v="2022-11-16T00:00:00"/>
    <d v="2022-12-02T00:00:00"/>
    <x v="0"/>
    <n v="164539"/>
    <s v="United States"/>
    <x v="26"/>
    <x v="21"/>
    <n v="10011"/>
    <x v="0"/>
    <x v="1"/>
    <s v="CHO-NUT-13000"/>
    <x v="2"/>
    <x v="13"/>
    <n v="5"/>
    <n v="12.45"/>
    <n v="5"/>
    <n v="16"/>
    <x v="1"/>
    <s v="Lot's O' Nuts"/>
    <x v="1"/>
  </r>
  <r>
    <s v="US-2022-110863-CHO-FUD-51000"/>
    <d v="2022-11-17T00:00:00"/>
    <d v="2022-12-04T00:00:00"/>
    <x v="0"/>
    <n v="110863"/>
    <s v="United States"/>
    <x v="260"/>
    <x v="44"/>
    <n v="73120"/>
    <x v="0"/>
    <x v="0"/>
    <s v="CHO-FUD-51000"/>
    <x v="4"/>
    <x v="17"/>
    <n v="5"/>
    <n v="12"/>
    <n v="6"/>
    <n v="17"/>
    <x v="1"/>
    <s v="Lot's O' Nuts"/>
    <x v="1"/>
  </r>
  <r>
    <s v="US-2022-126725-CHO-MIL-31000"/>
    <d v="2022-11-17T00:00:00"/>
    <d v="2022-12-01T00:00:00"/>
    <x v="0"/>
    <n v="126725"/>
    <s v="United States"/>
    <x v="25"/>
    <x v="4"/>
    <n v="92105"/>
    <x v="0"/>
    <x v="3"/>
    <s v="CHO-MIL-31000"/>
    <x v="0"/>
    <x v="0"/>
    <n v="2"/>
    <n v="4.22"/>
    <n v="2.2799999999999998"/>
    <n v="14"/>
    <x v="1"/>
    <s v="Wicked Choccy's"/>
    <x v="0"/>
  </r>
  <r>
    <s v="US-2022-126725-CHO-TRI-54000"/>
    <d v="2022-11-17T00:00:00"/>
    <d v="2022-12-01T00:00:00"/>
    <x v="0"/>
    <n v="126725"/>
    <s v="United States"/>
    <x v="25"/>
    <x v="4"/>
    <n v="92105"/>
    <x v="0"/>
    <x v="3"/>
    <s v="CHO-TRI-54000"/>
    <x v="1"/>
    <x v="4"/>
    <n v="3"/>
    <n v="7.35"/>
    <n v="3.9"/>
    <n v="14"/>
    <x v="1"/>
    <s v="Wicked Choccy's"/>
    <x v="0"/>
  </r>
  <r>
    <s v="US-2022-126725-CHO-NUT-13000"/>
    <d v="2022-11-17T00:00:00"/>
    <d v="2022-12-01T00:00:00"/>
    <x v="0"/>
    <n v="126725"/>
    <s v="United States"/>
    <x v="25"/>
    <x v="4"/>
    <n v="92105"/>
    <x v="0"/>
    <x v="3"/>
    <s v="CHO-NUT-13000"/>
    <x v="2"/>
    <x v="13"/>
    <n v="5"/>
    <n v="12.45"/>
    <n v="5"/>
    <n v="14"/>
    <x v="1"/>
    <s v="Lot's O' Nuts"/>
    <x v="1"/>
  </r>
  <r>
    <s v="US-2022-163090-CHO-FUD-51000"/>
    <d v="2022-11-17T00:00:00"/>
    <d v="2022-12-01T00:00:00"/>
    <x v="2"/>
    <n v="163090"/>
    <s v="United States"/>
    <x v="40"/>
    <x v="1"/>
    <n v="60610"/>
    <x v="0"/>
    <x v="0"/>
    <s v="CHO-FUD-51000"/>
    <x v="4"/>
    <x v="17"/>
    <n v="5"/>
    <n v="12"/>
    <n v="6"/>
    <n v="14"/>
    <x v="1"/>
    <s v="Lot's O' Nuts"/>
    <x v="1"/>
  </r>
  <r>
    <s v="US-2022-166800-CHO-MIL-31000"/>
    <d v="2022-11-19T00:00:00"/>
    <d v="2022-12-06T00:00:00"/>
    <x v="0"/>
    <n v="166800"/>
    <s v="United States"/>
    <x v="21"/>
    <x v="18"/>
    <n v="89115"/>
    <x v="0"/>
    <x v="3"/>
    <s v="CHO-MIL-31000"/>
    <x v="0"/>
    <x v="8"/>
    <n v="4"/>
    <n v="8.44"/>
    <n v="4.5599999999999996"/>
    <n v="17"/>
    <x v="1"/>
    <s v="Wicked Choccy's"/>
    <x v="0"/>
  </r>
  <r>
    <s v="US-2022-145814-CHO-SCR-58000"/>
    <d v="2022-11-19T00:00:00"/>
    <d v="2022-12-04T00:00:00"/>
    <x v="0"/>
    <n v="145814"/>
    <s v="United States"/>
    <x v="26"/>
    <x v="21"/>
    <n v="10035"/>
    <x v="0"/>
    <x v="1"/>
    <s v="CHO-SCR-58000"/>
    <x v="3"/>
    <x v="9"/>
    <n v="2"/>
    <n v="5"/>
    <n v="2.2000000000000002"/>
    <n v="15"/>
    <x v="1"/>
    <s v="Lot's O' Nuts"/>
    <x v="1"/>
  </r>
  <r>
    <s v="US-2022-145814-CHO-FUD-51000"/>
    <d v="2022-11-19T00:00:00"/>
    <d v="2022-12-04T00:00:00"/>
    <x v="0"/>
    <n v="145814"/>
    <s v="United States"/>
    <x v="26"/>
    <x v="21"/>
    <n v="10035"/>
    <x v="0"/>
    <x v="1"/>
    <s v="CHO-FUD-51000"/>
    <x v="4"/>
    <x v="31"/>
    <n v="4"/>
    <n v="9.6"/>
    <n v="4.8"/>
    <n v="15"/>
    <x v="1"/>
    <s v="Lot's O' Nuts"/>
    <x v="1"/>
  </r>
  <r>
    <s v="US-2022-151680-CHO-NUT-13000"/>
    <d v="2022-11-19T00:00:00"/>
    <d v="2022-12-01T00:00:00"/>
    <x v="2"/>
    <n v="151680"/>
    <s v="United States"/>
    <x v="31"/>
    <x v="23"/>
    <n v="98115"/>
    <x v="0"/>
    <x v="3"/>
    <s v="CHO-NUT-13000"/>
    <x v="2"/>
    <x v="7"/>
    <n v="2"/>
    <n v="4.9800000000000004"/>
    <n v="2"/>
    <n v="12"/>
    <x v="1"/>
    <s v="Lot's O' Nuts"/>
    <x v="1"/>
  </r>
  <r>
    <s v="US-2022-100454-CHO-TRI-54000"/>
    <d v="2022-11-20T00:00:00"/>
    <d v="2022-12-05T00:00:00"/>
    <x v="0"/>
    <n v="100454"/>
    <s v="United States"/>
    <x v="26"/>
    <x v="21"/>
    <n v="10035"/>
    <x v="0"/>
    <x v="1"/>
    <s v="CHO-TRI-54000"/>
    <x v="1"/>
    <x v="24"/>
    <n v="4"/>
    <n v="9.8000000000000007"/>
    <n v="5.2"/>
    <n v="15"/>
    <x v="1"/>
    <s v="Wicked Choccy's"/>
    <x v="0"/>
  </r>
  <r>
    <s v="US-2022-100454-CHO-SCR-58000"/>
    <d v="2022-11-20T00:00:00"/>
    <d v="2022-12-05T00:00:00"/>
    <x v="0"/>
    <n v="100454"/>
    <s v="United States"/>
    <x v="26"/>
    <x v="21"/>
    <n v="10035"/>
    <x v="0"/>
    <x v="1"/>
    <s v="CHO-SCR-58000"/>
    <x v="3"/>
    <x v="31"/>
    <n v="4"/>
    <n v="10"/>
    <n v="4.4000000000000004"/>
    <n v="15"/>
    <x v="1"/>
    <s v="Lot's O' Nuts"/>
    <x v="1"/>
  </r>
  <r>
    <s v="US-2022-100454-CHO-FUD-51000"/>
    <d v="2022-11-20T00:00:00"/>
    <d v="2022-12-05T00:00:00"/>
    <x v="0"/>
    <n v="100454"/>
    <s v="United States"/>
    <x v="26"/>
    <x v="21"/>
    <n v="10035"/>
    <x v="0"/>
    <x v="1"/>
    <s v="CHO-FUD-51000"/>
    <x v="4"/>
    <x v="3"/>
    <n v="3"/>
    <n v="7.2"/>
    <n v="3.6"/>
    <n v="15"/>
    <x v="1"/>
    <s v="Lot's O' Nuts"/>
    <x v="1"/>
  </r>
  <r>
    <s v="US-2022-136420-CHO-TRI-54000"/>
    <d v="2022-11-20T00:00:00"/>
    <d v="2022-12-01T00:00:00"/>
    <x v="1"/>
    <n v="136420"/>
    <s v="United States"/>
    <x v="25"/>
    <x v="4"/>
    <n v="92024"/>
    <x v="0"/>
    <x v="3"/>
    <s v="CHO-TRI-54000"/>
    <x v="1"/>
    <x v="24"/>
    <n v="4"/>
    <n v="9.8000000000000007"/>
    <n v="5.2"/>
    <n v="11"/>
    <x v="1"/>
    <s v="Wicked Choccy's"/>
    <x v="0"/>
  </r>
  <r>
    <s v="US-2022-136420-CHO-SCR-58000"/>
    <d v="2022-11-20T00:00:00"/>
    <d v="2022-12-01T00:00:00"/>
    <x v="1"/>
    <n v="136420"/>
    <s v="United States"/>
    <x v="25"/>
    <x v="4"/>
    <n v="92024"/>
    <x v="0"/>
    <x v="3"/>
    <s v="CHO-SCR-58000"/>
    <x v="3"/>
    <x v="31"/>
    <n v="4"/>
    <n v="10"/>
    <n v="4.4000000000000004"/>
    <n v="11"/>
    <x v="1"/>
    <s v="Lot's O' Nuts"/>
    <x v="1"/>
  </r>
  <r>
    <s v="US-2022-156524-CHO-MIL-31000"/>
    <d v="2022-11-20T00:00:00"/>
    <d v="2022-12-06T00:00:00"/>
    <x v="0"/>
    <n v="156524"/>
    <s v="United States"/>
    <x v="26"/>
    <x v="21"/>
    <n v="10011"/>
    <x v="0"/>
    <x v="1"/>
    <s v="CHO-MIL-31000"/>
    <x v="0"/>
    <x v="5"/>
    <n v="3"/>
    <n v="6.33"/>
    <n v="3.42"/>
    <n v="16"/>
    <x v="1"/>
    <s v="Wicked Choccy's"/>
    <x v="0"/>
  </r>
  <r>
    <s v="US-2022-161767-OTH-KAZ-38000"/>
    <d v="2022-11-20T00:00:00"/>
    <d v="2022-12-04T00:00:00"/>
    <x v="0"/>
    <n v="161767"/>
    <s v="United States"/>
    <x v="39"/>
    <x v="0"/>
    <n v="75217"/>
    <x v="1"/>
    <x v="0"/>
    <s v="OTH-KAZ-38000"/>
    <x v="6"/>
    <x v="0"/>
    <n v="2"/>
    <n v="0.5"/>
    <n v="6"/>
    <n v="14"/>
    <x v="1"/>
    <s v="The Other Factory"/>
    <x v="3"/>
  </r>
  <r>
    <s v="US-2022-116484-CHO-SCR-58000"/>
    <d v="2022-11-20T00:00:00"/>
    <d v="2022-12-06T00:00:00"/>
    <x v="0"/>
    <n v="116484"/>
    <s v="United States"/>
    <x v="265"/>
    <x v="9"/>
    <n v="43302"/>
    <x v="0"/>
    <x v="1"/>
    <s v="CHO-SCR-58000"/>
    <x v="3"/>
    <x v="9"/>
    <n v="2"/>
    <n v="5"/>
    <n v="2.2000000000000002"/>
    <n v="16"/>
    <x v="1"/>
    <s v="Lot's O' Nuts"/>
    <x v="1"/>
  </r>
  <r>
    <s v="US-2022-116484-CHO-TRI-54000"/>
    <d v="2022-11-20T00:00:00"/>
    <d v="2022-12-06T00:00:00"/>
    <x v="0"/>
    <n v="116484"/>
    <s v="United States"/>
    <x v="265"/>
    <x v="9"/>
    <n v="43302"/>
    <x v="0"/>
    <x v="1"/>
    <s v="CHO-TRI-54000"/>
    <x v="1"/>
    <x v="4"/>
    <n v="3"/>
    <n v="7.35"/>
    <n v="3.9"/>
    <n v="16"/>
    <x v="1"/>
    <s v="Wicked Choccy's"/>
    <x v="0"/>
  </r>
  <r>
    <s v="US-2022-112305-CHO-SCR-58000"/>
    <d v="2022-11-20T00:00:00"/>
    <d v="2022-12-05T00:00:00"/>
    <x v="0"/>
    <n v="112305"/>
    <s v="United States"/>
    <x v="31"/>
    <x v="23"/>
    <n v="98105"/>
    <x v="0"/>
    <x v="3"/>
    <s v="CHO-SCR-58000"/>
    <x v="3"/>
    <x v="3"/>
    <n v="3"/>
    <n v="7.5"/>
    <n v="3.3"/>
    <n v="15"/>
    <x v="1"/>
    <s v="Lot's O' Nuts"/>
    <x v="1"/>
  </r>
  <r>
    <s v="US-2022-112305-CHO-FUD-51000"/>
    <d v="2022-11-20T00:00:00"/>
    <d v="2022-12-05T00:00:00"/>
    <x v="0"/>
    <n v="112305"/>
    <s v="United States"/>
    <x v="31"/>
    <x v="23"/>
    <n v="98105"/>
    <x v="0"/>
    <x v="3"/>
    <s v="CHO-FUD-51000"/>
    <x v="4"/>
    <x v="14"/>
    <n v="6"/>
    <n v="14.4"/>
    <n v="7.2"/>
    <n v="15"/>
    <x v="1"/>
    <s v="Lot's O' Nuts"/>
    <x v="1"/>
  </r>
  <r>
    <s v="US-2022-158589-CHO-NUT-13000"/>
    <d v="2022-11-20T00:00:00"/>
    <d v="2022-12-04T00:00:00"/>
    <x v="0"/>
    <n v="158589"/>
    <s v="United States"/>
    <x v="10"/>
    <x v="4"/>
    <n v="94109"/>
    <x v="0"/>
    <x v="3"/>
    <s v="CHO-NUT-13000"/>
    <x v="2"/>
    <x v="2"/>
    <n v="3"/>
    <n v="7.47"/>
    <n v="3"/>
    <n v="14"/>
    <x v="1"/>
    <s v="Lot's O' Nuts"/>
    <x v="1"/>
  </r>
  <r>
    <s v="US-2022-124058-CHO-TRI-54000"/>
    <d v="2022-11-20T00:00:00"/>
    <d v="2022-12-04T00:00:00"/>
    <x v="0"/>
    <n v="124058"/>
    <s v="United States"/>
    <x v="119"/>
    <x v="4"/>
    <n v="94601"/>
    <x v="0"/>
    <x v="3"/>
    <s v="CHO-TRI-54000"/>
    <x v="1"/>
    <x v="4"/>
    <n v="3"/>
    <n v="7.35"/>
    <n v="3.9"/>
    <n v="14"/>
    <x v="1"/>
    <s v="Wicked Choccy's"/>
    <x v="0"/>
  </r>
  <r>
    <s v="US-2022-165743-CHO-SCR-58000"/>
    <d v="2022-11-20T00:00:00"/>
    <d v="2022-12-03T00:00:00"/>
    <x v="2"/>
    <n v="165743"/>
    <s v="United States"/>
    <x v="134"/>
    <x v="27"/>
    <n v="80013"/>
    <x v="0"/>
    <x v="3"/>
    <s v="CHO-SCR-58000"/>
    <x v="3"/>
    <x v="14"/>
    <n v="6"/>
    <n v="15"/>
    <n v="6.6"/>
    <n v="13"/>
    <x v="1"/>
    <s v="Lot's O' Nuts"/>
    <x v="1"/>
  </r>
  <r>
    <s v="US-2022-165743-CHO-TRI-54000"/>
    <d v="2022-11-20T00:00:00"/>
    <d v="2022-12-03T00:00:00"/>
    <x v="2"/>
    <n v="165743"/>
    <s v="United States"/>
    <x v="134"/>
    <x v="27"/>
    <n v="80013"/>
    <x v="0"/>
    <x v="3"/>
    <s v="CHO-TRI-54000"/>
    <x v="1"/>
    <x v="18"/>
    <n v="6"/>
    <n v="14.7"/>
    <n v="7.8"/>
    <n v="13"/>
    <x v="1"/>
    <s v="Wicked Choccy's"/>
    <x v="0"/>
  </r>
  <r>
    <s v="US-2022-146465-CHO-SCR-58000"/>
    <d v="2022-11-20T00:00:00"/>
    <d v="2022-12-04T00:00:00"/>
    <x v="0"/>
    <n v="146465"/>
    <s v="United States"/>
    <x v="10"/>
    <x v="4"/>
    <n v="94122"/>
    <x v="0"/>
    <x v="3"/>
    <s v="CHO-SCR-58000"/>
    <x v="3"/>
    <x v="6"/>
    <n v="9"/>
    <n v="22.5"/>
    <n v="9.9"/>
    <n v="14"/>
    <x v="1"/>
    <s v="Lot's O' Nuts"/>
    <x v="1"/>
  </r>
  <r>
    <s v="US-2022-110891-CHO-NUT-13000"/>
    <d v="2022-11-20T00:00:00"/>
    <d v="2022-12-04T00:00:00"/>
    <x v="0"/>
    <n v="110891"/>
    <s v="United States"/>
    <x v="2"/>
    <x v="2"/>
    <n v="19140"/>
    <x v="0"/>
    <x v="1"/>
    <s v="CHO-NUT-13000"/>
    <x v="2"/>
    <x v="19"/>
    <n v="4"/>
    <n v="9.9600000000000009"/>
    <n v="4"/>
    <n v="14"/>
    <x v="1"/>
    <s v="Lot's O' Nuts"/>
    <x v="1"/>
  </r>
  <r>
    <s v="US-2022-144652-CHO-MIL-31000"/>
    <d v="2022-11-20T00:00:00"/>
    <d v="2022-12-06T00:00:00"/>
    <x v="0"/>
    <n v="144652"/>
    <s v="United States"/>
    <x v="4"/>
    <x v="4"/>
    <n v="90008"/>
    <x v="0"/>
    <x v="3"/>
    <s v="CHO-MIL-31000"/>
    <x v="0"/>
    <x v="38"/>
    <n v="7"/>
    <n v="14.77"/>
    <n v="7.98"/>
    <n v="16"/>
    <x v="1"/>
    <s v="Wicked Choccy's"/>
    <x v="0"/>
  </r>
  <r>
    <s v="US-2022-163965-CHO-MIL-31000"/>
    <d v="2022-11-20T00:00:00"/>
    <d v="2022-12-07T00:00:00"/>
    <x v="0"/>
    <n v="163965"/>
    <s v="United States"/>
    <x v="20"/>
    <x v="17"/>
    <n v="33180"/>
    <x v="0"/>
    <x v="2"/>
    <s v="CHO-MIL-31000"/>
    <x v="0"/>
    <x v="5"/>
    <n v="3"/>
    <n v="6.33"/>
    <n v="3.42"/>
    <n v="17"/>
    <x v="1"/>
    <s v="Wicked Choccy's"/>
    <x v="0"/>
  </r>
  <r>
    <s v="US-2022-163965-CHO-SCR-58000"/>
    <d v="2022-11-20T00:00:00"/>
    <d v="2022-12-07T00:00:00"/>
    <x v="0"/>
    <n v="163965"/>
    <s v="United States"/>
    <x v="20"/>
    <x v="17"/>
    <n v="33180"/>
    <x v="0"/>
    <x v="2"/>
    <s v="CHO-SCR-58000"/>
    <x v="3"/>
    <x v="31"/>
    <n v="4"/>
    <n v="10"/>
    <n v="4.4000000000000004"/>
    <n v="17"/>
    <x v="1"/>
    <s v="Lot's O' Nuts"/>
    <x v="1"/>
  </r>
  <r>
    <s v="US-2022-107083-CHO-SCR-58000"/>
    <d v="2022-11-21T00:00:00"/>
    <d v="2022-12-07T00:00:00"/>
    <x v="0"/>
    <n v="107083"/>
    <s v="United States"/>
    <x v="114"/>
    <x v="0"/>
    <n v="76106"/>
    <x v="0"/>
    <x v="0"/>
    <s v="CHO-SCR-58000"/>
    <x v="3"/>
    <x v="3"/>
    <n v="3"/>
    <n v="7.5"/>
    <n v="3.3"/>
    <n v="16"/>
    <x v="1"/>
    <s v="Lot's O' Nuts"/>
    <x v="1"/>
  </r>
  <r>
    <s v="US-2022-107083-CHO-MIL-31000"/>
    <d v="2022-11-21T00:00:00"/>
    <d v="2022-12-07T00:00:00"/>
    <x v="0"/>
    <n v="107083"/>
    <s v="United States"/>
    <x v="114"/>
    <x v="0"/>
    <n v="76106"/>
    <x v="0"/>
    <x v="0"/>
    <s v="CHO-MIL-31000"/>
    <x v="0"/>
    <x v="0"/>
    <n v="2"/>
    <n v="4.22"/>
    <n v="2.2799999999999998"/>
    <n v="16"/>
    <x v="1"/>
    <s v="Wicked Choccy's"/>
    <x v="0"/>
  </r>
  <r>
    <s v="US-2022-105690-CHO-FUD-51000"/>
    <d v="2022-11-21T00:00:00"/>
    <d v="2022-12-06T00:00:00"/>
    <x v="2"/>
    <n v="105690"/>
    <s v="United States"/>
    <x v="269"/>
    <x v="0"/>
    <n v="77642"/>
    <x v="0"/>
    <x v="0"/>
    <s v="CHO-FUD-51000"/>
    <x v="4"/>
    <x v="9"/>
    <n v="2"/>
    <n v="4.8"/>
    <n v="2.4"/>
    <n v="15"/>
    <x v="1"/>
    <s v="Lot's O' Nuts"/>
    <x v="1"/>
  </r>
  <r>
    <s v="US-2022-105690-CHO-SCR-58000"/>
    <d v="2022-11-21T00:00:00"/>
    <d v="2022-12-06T00:00:00"/>
    <x v="2"/>
    <n v="105690"/>
    <s v="United States"/>
    <x v="269"/>
    <x v="0"/>
    <n v="77642"/>
    <x v="0"/>
    <x v="0"/>
    <s v="CHO-SCR-58000"/>
    <x v="3"/>
    <x v="9"/>
    <n v="2"/>
    <n v="5"/>
    <n v="2.2000000000000002"/>
    <n v="15"/>
    <x v="1"/>
    <s v="Lot's O' Nuts"/>
    <x v="1"/>
  </r>
  <r>
    <s v="US-2022-109337-CHO-TRI-54000"/>
    <d v="2022-11-21T00:00:00"/>
    <d v="2022-12-03T00:00:00"/>
    <x v="2"/>
    <n v="109337"/>
    <s v="United States"/>
    <x v="111"/>
    <x v="19"/>
    <n v="46226"/>
    <x v="0"/>
    <x v="0"/>
    <s v="CHO-TRI-54000"/>
    <x v="1"/>
    <x v="20"/>
    <n v="5"/>
    <n v="12.25"/>
    <n v="6.5"/>
    <n v="12"/>
    <x v="1"/>
    <s v="Wicked Choccy's"/>
    <x v="0"/>
  </r>
  <r>
    <s v="US-2022-109337-CHO-SCR-58000"/>
    <d v="2022-11-21T00:00:00"/>
    <d v="2022-12-03T00:00:00"/>
    <x v="2"/>
    <n v="109337"/>
    <s v="United States"/>
    <x v="111"/>
    <x v="19"/>
    <n v="46226"/>
    <x v="0"/>
    <x v="0"/>
    <s v="CHO-SCR-58000"/>
    <x v="3"/>
    <x v="14"/>
    <n v="6"/>
    <n v="15"/>
    <n v="6.6"/>
    <n v="12"/>
    <x v="1"/>
    <s v="Lot's O' Nuts"/>
    <x v="1"/>
  </r>
  <r>
    <s v="US-2022-109337-CHO-NUT-13000"/>
    <d v="2022-11-21T00:00:00"/>
    <d v="2022-12-03T00:00:00"/>
    <x v="2"/>
    <n v="109337"/>
    <s v="United States"/>
    <x v="111"/>
    <x v="19"/>
    <n v="46226"/>
    <x v="0"/>
    <x v="0"/>
    <s v="CHO-NUT-13000"/>
    <x v="2"/>
    <x v="2"/>
    <n v="3"/>
    <n v="7.47"/>
    <n v="3"/>
    <n v="12"/>
    <x v="1"/>
    <s v="Lot's O' Nuts"/>
    <x v="1"/>
  </r>
  <r>
    <s v="US-2022-109337-CHO-FUD-51000"/>
    <d v="2022-11-21T00:00:00"/>
    <d v="2022-12-03T00:00:00"/>
    <x v="2"/>
    <n v="109337"/>
    <s v="United States"/>
    <x v="111"/>
    <x v="19"/>
    <n v="46226"/>
    <x v="0"/>
    <x v="0"/>
    <s v="CHO-FUD-51000"/>
    <x v="4"/>
    <x v="9"/>
    <n v="2"/>
    <n v="4.8"/>
    <n v="2.4"/>
    <n v="12"/>
    <x v="1"/>
    <s v="Lot's O' Nuts"/>
    <x v="1"/>
  </r>
  <r>
    <s v="US-2022-159499-CHO-NUT-13000"/>
    <d v="2022-11-21T00:00:00"/>
    <d v="2022-12-03T00:00:00"/>
    <x v="2"/>
    <n v="159499"/>
    <s v="United States"/>
    <x v="146"/>
    <x v="12"/>
    <n v="85023"/>
    <x v="0"/>
    <x v="3"/>
    <s v="CHO-NUT-13000"/>
    <x v="2"/>
    <x v="15"/>
    <n v="6"/>
    <n v="14.94"/>
    <n v="6"/>
    <n v="12"/>
    <x v="1"/>
    <s v="Lot's O' Nuts"/>
    <x v="1"/>
  </r>
  <r>
    <s v="US-2022-159499-OTH-KAZ-38000"/>
    <d v="2022-11-21T00:00:00"/>
    <d v="2022-12-03T00:00:00"/>
    <x v="2"/>
    <n v="159499"/>
    <s v="United States"/>
    <x v="146"/>
    <x v="12"/>
    <n v="85023"/>
    <x v="1"/>
    <x v="3"/>
    <s v="OTH-KAZ-38000"/>
    <x v="6"/>
    <x v="23"/>
    <n v="5"/>
    <n v="1.25"/>
    <n v="15"/>
    <n v="12"/>
    <x v="1"/>
    <s v="The Other Factory"/>
    <x v="3"/>
  </r>
  <r>
    <s v="US-2022-159499-CHO-TRI-54000"/>
    <d v="2022-11-21T00:00:00"/>
    <d v="2022-12-03T00:00:00"/>
    <x v="2"/>
    <n v="159499"/>
    <s v="United States"/>
    <x v="146"/>
    <x v="12"/>
    <n v="85023"/>
    <x v="0"/>
    <x v="3"/>
    <s v="CHO-TRI-54000"/>
    <x v="1"/>
    <x v="1"/>
    <n v="2"/>
    <n v="4.9000000000000004"/>
    <n v="2.6"/>
    <n v="12"/>
    <x v="1"/>
    <s v="Wicked Choccy's"/>
    <x v="0"/>
  </r>
  <r>
    <s v="US-2022-101511-CHO-TRI-54000"/>
    <d v="2022-11-21T00:00:00"/>
    <d v="2022-12-03T00:00:00"/>
    <x v="2"/>
    <n v="101511"/>
    <s v="United States"/>
    <x v="12"/>
    <x v="9"/>
    <n v="43055"/>
    <x v="0"/>
    <x v="1"/>
    <s v="CHO-TRI-54000"/>
    <x v="1"/>
    <x v="10"/>
    <n v="7"/>
    <n v="17.149999999999999"/>
    <n v="9.1"/>
    <n v="12"/>
    <x v="1"/>
    <s v="Wicked Choccy's"/>
    <x v="0"/>
  </r>
  <r>
    <s v="US-2022-102778-CHO-TRI-54000"/>
    <d v="2022-11-21T00:00:00"/>
    <d v="2022-12-04T00:00:00"/>
    <x v="1"/>
    <n v="102778"/>
    <s v="United States"/>
    <x v="246"/>
    <x v="26"/>
    <n v="28110"/>
    <x v="0"/>
    <x v="2"/>
    <s v="CHO-TRI-54000"/>
    <x v="1"/>
    <x v="28"/>
    <n v="1"/>
    <n v="2.4500000000000002"/>
    <n v="1.3"/>
    <n v="13"/>
    <x v="1"/>
    <s v="Wicked Choccy's"/>
    <x v="0"/>
  </r>
  <r>
    <s v="US-2022-115511-CHO-FUD-51000"/>
    <d v="2022-11-21T00:00:00"/>
    <d v="2022-12-05T00:00:00"/>
    <x v="0"/>
    <n v="115511"/>
    <s v="United States"/>
    <x v="21"/>
    <x v="18"/>
    <n v="89115"/>
    <x v="0"/>
    <x v="3"/>
    <s v="CHO-FUD-51000"/>
    <x v="4"/>
    <x v="9"/>
    <n v="2"/>
    <n v="4.8"/>
    <n v="2.4"/>
    <n v="14"/>
    <x v="1"/>
    <s v="Lot's O' Nuts"/>
    <x v="1"/>
  </r>
  <r>
    <s v="US-2022-115511-CHO-NUT-13000"/>
    <d v="2022-11-21T00:00:00"/>
    <d v="2022-12-05T00:00:00"/>
    <x v="0"/>
    <n v="115511"/>
    <s v="United States"/>
    <x v="21"/>
    <x v="18"/>
    <n v="89115"/>
    <x v="0"/>
    <x v="3"/>
    <s v="CHO-NUT-13000"/>
    <x v="2"/>
    <x v="19"/>
    <n v="4"/>
    <n v="9.9600000000000009"/>
    <n v="4"/>
    <n v="14"/>
    <x v="1"/>
    <s v="Lot's O' Nuts"/>
    <x v="1"/>
  </r>
  <r>
    <s v="US-2022-119879-CHO-MIL-31000"/>
    <d v="2022-11-21T00:00:00"/>
    <d v="2022-12-05T00:00:00"/>
    <x v="0"/>
    <n v="119879"/>
    <s v="United States"/>
    <x v="2"/>
    <x v="2"/>
    <n v="19120"/>
    <x v="0"/>
    <x v="1"/>
    <s v="CHO-MIL-31000"/>
    <x v="0"/>
    <x v="35"/>
    <n v="8"/>
    <n v="16.88"/>
    <n v="9.1199999999999992"/>
    <n v="14"/>
    <x v="1"/>
    <s v="Wicked Choccy's"/>
    <x v="0"/>
  </r>
  <r>
    <s v="US-2022-119879-CHO-SCR-58000"/>
    <d v="2022-11-21T00:00:00"/>
    <d v="2022-12-05T00:00:00"/>
    <x v="0"/>
    <n v="119879"/>
    <s v="United States"/>
    <x v="2"/>
    <x v="2"/>
    <n v="19120"/>
    <x v="0"/>
    <x v="1"/>
    <s v="CHO-SCR-58000"/>
    <x v="3"/>
    <x v="17"/>
    <n v="5"/>
    <n v="12.5"/>
    <n v="5.5"/>
    <n v="14"/>
    <x v="1"/>
    <s v="Lot's O' Nuts"/>
    <x v="1"/>
  </r>
  <r>
    <s v="US-2022-165449-SUG-SWE-91000"/>
    <d v="2022-11-22T00:00:00"/>
    <d v="2022-12-06T00:00:00"/>
    <x v="0"/>
    <n v="165449"/>
    <s v="United States"/>
    <x v="374"/>
    <x v="0"/>
    <n v="75034"/>
    <x v="2"/>
    <x v="0"/>
    <s v="SUG-SWE-91000"/>
    <x v="10"/>
    <x v="68"/>
    <n v="4"/>
    <n v="2.8"/>
    <n v="3.2"/>
    <n v="14"/>
    <x v="1"/>
    <s v="Sugar Shack"/>
    <x v="4"/>
  </r>
  <r>
    <s v="US-2022-123505-CHO-NUT-13000"/>
    <d v="2022-11-22T00:00:00"/>
    <d v="2022-12-06T00:00:00"/>
    <x v="0"/>
    <n v="123505"/>
    <s v="United States"/>
    <x v="352"/>
    <x v="34"/>
    <n v="2169"/>
    <x v="0"/>
    <x v="1"/>
    <s v="CHO-NUT-13000"/>
    <x v="2"/>
    <x v="2"/>
    <n v="3"/>
    <n v="7.47"/>
    <n v="3"/>
    <n v="14"/>
    <x v="1"/>
    <s v="Lot's O' Nuts"/>
    <x v="1"/>
  </r>
  <r>
    <s v="US-2022-149300-CHO-FUD-51000"/>
    <d v="2022-11-22T00:00:00"/>
    <d v="2022-12-03T00:00:00"/>
    <x v="1"/>
    <n v="149300"/>
    <s v="United States"/>
    <x v="118"/>
    <x v="17"/>
    <n v="33012"/>
    <x v="0"/>
    <x v="2"/>
    <s v="CHO-FUD-51000"/>
    <x v="4"/>
    <x v="3"/>
    <n v="3"/>
    <n v="7.2"/>
    <n v="3.6"/>
    <n v="11"/>
    <x v="1"/>
    <s v="Lot's O' Nuts"/>
    <x v="1"/>
  </r>
  <r>
    <s v="US-2022-162376-CHO-TRI-54000"/>
    <d v="2022-11-22T00:00:00"/>
    <d v="2022-12-05T00:00:00"/>
    <x v="2"/>
    <n v="162376"/>
    <s v="United States"/>
    <x v="359"/>
    <x v="34"/>
    <n v="2138"/>
    <x v="0"/>
    <x v="1"/>
    <s v="CHO-TRI-54000"/>
    <x v="1"/>
    <x v="24"/>
    <n v="4"/>
    <n v="9.8000000000000007"/>
    <n v="5.2"/>
    <n v="13"/>
    <x v="1"/>
    <s v="Wicked Choccy's"/>
    <x v="0"/>
  </r>
  <r>
    <s v="US-2022-162376-CHO-FUD-51000"/>
    <d v="2022-11-22T00:00:00"/>
    <d v="2022-12-05T00:00:00"/>
    <x v="2"/>
    <n v="162376"/>
    <s v="United States"/>
    <x v="359"/>
    <x v="34"/>
    <n v="2138"/>
    <x v="0"/>
    <x v="1"/>
    <s v="CHO-FUD-51000"/>
    <x v="4"/>
    <x v="3"/>
    <n v="3"/>
    <n v="7.2"/>
    <n v="3.6"/>
    <n v="13"/>
    <x v="1"/>
    <s v="Lot's O' Nuts"/>
    <x v="1"/>
  </r>
  <r>
    <s v="US-2022-118983-CHO-FUD-51000"/>
    <d v="2022-11-22T00:00:00"/>
    <d v="2022-12-06T00:00:00"/>
    <x v="0"/>
    <n v="118983"/>
    <s v="United States"/>
    <x v="114"/>
    <x v="0"/>
    <n v="76106"/>
    <x v="0"/>
    <x v="0"/>
    <s v="CHO-FUD-51000"/>
    <x v="4"/>
    <x v="17"/>
    <n v="5"/>
    <n v="12"/>
    <n v="6"/>
    <n v="14"/>
    <x v="1"/>
    <s v="Lot's O' Nuts"/>
    <x v="1"/>
  </r>
  <r>
    <s v="US-2022-118983-CHO-SCR-58000"/>
    <d v="2022-11-22T00:00:00"/>
    <d v="2022-12-06T00:00:00"/>
    <x v="0"/>
    <n v="118983"/>
    <s v="United States"/>
    <x v="114"/>
    <x v="0"/>
    <n v="76106"/>
    <x v="0"/>
    <x v="0"/>
    <s v="CHO-SCR-58000"/>
    <x v="3"/>
    <x v="3"/>
    <n v="3"/>
    <n v="7.5"/>
    <n v="3.3"/>
    <n v="14"/>
    <x v="1"/>
    <s v="Lot's O' Nuts"/>
    <x v="1"/>
  </r>
  <r>
    <s v="US-2022-100545-CHO-SCR-58000"/>
    <d v="2022-11-22T00:00:00"/>
    <d v="2022-12-06T00:00:00"/>
    <x v="0"/>
    <n v="100545"/>
    <s v="United States"/>
    <x v="2"/>
    <x v="2"/>
    <n v="19120"/>
    <x v="0"/>
    <x v="1"/>
    <s v="CHO-SCR-58000"/>
    <x v="3"/>
    <x v="9"/>
    <n v="2"/>
    <n v="5"/>
    <n v="2.2000000000000002"/>
    <n v="14"/>
    <x v="1"/>
    <s v="Lot's O' Nuts"/>
    <x v="1"/>
  </r>
  <r>
    <s v="US-2022-168459-CHO-SCR-58000"/>
    <d v="2022-11-22T00:00:00"/>
    <d v="2022-12-07T00:00:00"/>
    <x v="0"/>
    <n v="168459"/>
    <s v="United States"/>
    <x v="104"/>
    <x v="14"/>
    <n v="38109"/>
    <x v="0"/>
    <x v="2"/>
    <s v="CHO-SCR-58000"/>
    <x v="3"/>
    <x v="9"/>
    <n v="2"/>
    <n v="5"/>
    <n v="2.2000000000000002"/>
    <n v="15"/>
    <x v="1"/>
    <s v="Lot's O' Nuts"/>
    <x v="1"/>
  </r>
  <r>
    <s v="US-2022-168459-CHO-TRI-54000"/>
    <d v="2022-11-22T00:00:00"/>
    <d v="2022-12-07T00:00:00"/>
    <x v="0"/>
    <n v="168459"/>
    <s v="United States"/>
    <x v="104"/>
    <x v="14"/>
    <n v="38109"/>
    <x v="0"/>
    <x v="2"/>
    <s v="CHO-TRI-54000"/>
    <x v="1"/>
    <x v="18"/>
    <n v="6"/>
    <n v="14.7"/>
    <n v="7.8"/>
    <n v="15"/>
    <x v="1"/>
    <s v="Wicked Choccy's"/>
    <x v="0"/>
  </r>
  <r>
    <s v="US-2022-139094-CHO-SCR-58000"/>
    <d v="2022-11-22T00:00:00"/>
    <d v="2022-12-07T00:00:00"/>
    <x v="0"/>
    <n v="139094"/>
    <s v="United States"/>
    <x v="109"/>
    <x v="0"/>
    <n v="78207"/>
    <x v="0"/>
    <x v="0"/>
    <s v="CHO-SCR-58000"/>
    <x v="3"/>
    <x v="9"/>
    <n v="2"/>
    <n v="5"/>
    <n v="2.2000000000000002"/>
    <n v="15"/>
    <x v="1"/>
    <s v="Lot's O' Nuts"/>
    <x v="1"/>
  </r>
  <r>
    <s v="US-2022-137708-CHO-NUT-13000"/>
    <d v="2022-11-22T00:00:00"/>
    <d v="2022-12-05T00:00:00"/>
    <x v="2"/>
    <n v="137708"/>
    <s v="United States"/>
    <x v="4"/>
    <x v="4"/>
    <n v="90008"/>
    <x v="0"/>
    <x v="3"/>
    <s v="CHO-NUT-13000"/>
    <x v="2"/>
    <x v="7"/>
    <n v="2"/>
    <n v="4.9800000000000004"/>
    <n v="2"/>
    <n v="13"/>
    <x v="1"/>
    <s v="Lot's O' Nuts"/>
    <x v="1"/>
  </r>
  <r>
    <s v="US-2022-137708-CHO-TRI-54000"/>
    <d v="2022-11-22T00:00:00"/>
    <d v="2022-12-05T00:00:00"/>
    <x v="2"/>
    <n v="137708"/>
    <s v="United States"/>
    <x v="4"/>
    <x v="4"/>
    <n v="90008"/>
    <x v="0"/>
    <x v="3"/>
    <s v="CHO-TRI-54000"/>
    <x v="1"/>
    <x v="37"/>
    <n v="10"/>
    <n v="24.5"/>
    <n v="13"/>
    <n v="13"/>
    <x v="1"/>
    <s v="Wicked Choccy's"/>
    <x v="0"/>
  </r>
  <r>
    <s v="US-2022-137708-CHO-SCR-58000"/>
    <d v="2022-11-22T00:00:00"/>
    <d v="2022-12-05T00:00:00"/>
    <x v="2"/>
    <n v="137708"/>
    <s v="United States"/>
    <x v="4"/>
    <x v="4"/>
    <n v="90008"/>
    <x v="0"/>
    <x v="3"/>
    <s v="CHO-SCR-58000"/>
    <x v="3"/>
    <x v="3"/>
    <n v="3"/>
    <n v="7.5"/>
    <n v="3.3"/>
    <n v="13"/>
    <x v="1"/>
    <s v="Lot's O' Nuts"/>
    <x v="1"/>
  </r>
  <r>
    <s v="US-2022-123113-CHO-TRI-54000"/>
    <d v="2022-11-23T00:00:00"/>
    <d v="2022-12-07T00:00:00"/>
    <x v="2"/>
    <n v="123113"/>
    <s v="United States"/>
    <x v="375"/>
    <x v="24"/>
    <n v="7960"/>
    <x v="0"/>
    <x v="1"/>
    <s v="CHO-TRI-54000"/>
    <x v="1"/>
    <x v="50"/>
    <n v="8"/>
    <n v="19.600000000000001"/>
    <n v="10.4"/>
    <n v="14"/>
    <x v="1"/>
    <s v="Wicked Choccy's"/>
    <x v="0"/>
  </r>
  <r>
    <s v="US-2022-123113-CHO-NUT-13000"/>
    <d v="2022-11-23T00:00:00"/>
    <d v="2022-12-07T00:00:00"/>
    <x v="2"/>
    <n v="123113"/>
    <s v="United States"/>
    <x v="375"/>
    <x v="24"/>
    <n v="7960"/>
    <x v="0"/>
    <x v="1"/>
    <s v="CHO-NUT-13000"/>
    <x v="2"/>
    <x v="2"/>
    <n v="3"/>
    <n v="7.47"/>
    <n v="3"/>
    <n v="14"/>
    <x v="1"/>
    <s v="Lot's O' Nuts"/>
    <x v="1"/>
  </r>
  <r>
    <s v="US-2022-144274-CHO-TRI-54000"/>
    <d v="2022-11-23T00:00:00"/>
    <d v="2022-12-05T00:00:00"/>
    <x v="2"/>
    <n v="144274"/>
    <s v="United States"/>
    <x v="50"/>
    <x v="7"/>
    <n v="19805"/>
    <x v="0"/>
    <x v="1"/>
    <s v="CHO-TRI-54000"/>
    <x v="1"/>
    <x v="24"/>
    <n v="4"/>
    <n v="9.8000000000000007"/>
    <n v="5.2"/>
    <n v="12"/>
    <x v="1"/>
    <s v="Wicked Choccy's"/>
    <x v="0"/>
  </r>
  <r>
    <s v="US-2022-144274-CHO-MIL-31000"/>
    <d v="2022-11-23T00:00:00"/>
    <d v="2022-12-05T00:00:00"/>
    <x v="2"/>
    <n v="144274"/>
    <s v="United States"/>
    <x v="50"/>
    <x v="7"/>
    <n v="19805"/>
    <x v="0"/>
    <x v="1"/>
    <s v="CHO-MIL-31000"/>
    <x v="0"/>
    <x v="0"/>
    <n v="2"/>
    <n v="4.22"/>
    <n v="2.2799999999999998"/>
    <n v="12"/>
    <x v="1"/>
    <s v="Wicked Choccy's"/>
    <x v="0"/>
  </r>
  <r>
    <s v="US-2022-144274-CHO-SCR-58000"/>
    <d v="2022-11-23T00:00:00"/>
    <d v="2022-12-05T00:00:00"/>
    <x v="2"/>
    <n v="144274"/>
    <s v="United States"/>
    <x v="50"/>
    <x v="7"/>
    <n v="19805"/>
    <x v="0"/>
    <x v="1"/>
    <s v="CHO-SCR-58000"/>
    <x v="3"/>
    <x v="14"/>
    <n v="6"/>
    <n v="15"/>
    <n v="6.6"/>
    <n v="12"/>
    <x v="1"/>
    <s v="Lot's O' Nuts"/>
    <x v="1"/>
  </r>
  <r>
    <s v="US-2022-111395-CHO-FUD-51000"/>
    <d v="2022-11-23T00:00:00"/>
    <d v="2022-12-07T00:00:00"/>
    <x v="0"/>
    <n v="111395"/>
    <s v="United States"/>
    <x v="109"/>
    <x v="0"/>
    <n v="78207"/>
    <x v="0"/>
    <x v="0"/>
    <s v="CHO-FUD-51000"/>
    <x v="4"/>
    <x v="9"/>
    <n v="2"/>
    <n v="4.8"/>
    <n v="2.4"/>
    <n v="14"/>
    <x v="1"/>
    <s v="Lot's O' Nuts"/>
    <x v="1"/>
  </r>
  <r>
    <s v="US-2022-111395-CHO-TRI-54000"/>
    <d v="2022-11-23T00:00:00"/>
    <d v="2022-12-07T00:00:00"/>
    <x v="0"/>
    <n v="111395"/>
    <s v="United States"/>
    <x v="109"/>
    <x v="0"/>
    <n v="78207"/>
    <x v="0"/>
    <x v="0"/>
    <s v="CHO-TRI-54000"/>
    <x v="1"/>
    <x v="24"/>
    <n v="4"/>
    <n v="9.8000000000000007"/>
    <n v="5.2"/>
    <n v="14"/>
    <x v="1"/>
    <s v="Wicked Choccy's"/>
    <x v="0"/>
  </r>
  <r>
    <s v="US-2022-105347-CHO-NUT-13000"/>
    <d v="2022-11-24T00:00:00"/>
    <d v="2022-12-08T00:00:00"/>
    <x v="0"/>
    <n v="105347"/>
    <s v="United States"/>
    <x v="4"/>
    <x v="4"/>
    <n v="90004"/>
    <x v="0"/>
    <x v="3"/>
    <s v="CHO-NUT-13000"/>
    <x v="2"/>
    <x v="13"/>
    <n v="5"/>
    <n v="12.45"/>
    <n v="5"/>
    <n v="14"/>
    <x v="1"/>
    <s v="Lot's O' Nuts"/>
    <x v="1"/>
  </r>
  <r>
    <s v="US-2022-105347-CHO-FUD-51000"/>
    <d v="2022-11-24T00:00:00"/>
    <d v="2022-12-08T00:00:00"/>
    <x v="0"/>
    <n v="105347"/>
    <s v="United States"/>
    <x v="4"/>
    <x v="4"/>
    <n v="90004"/>
    <x v="0"/>
    <x v="3"/>
    <s v="CHO-FUD-51000"/>
    <x v="4"/>
    <x v="6"/>
    <n v="9"/>
    <n v="21.6"/>
    <n v="10.8"/>
    <n v="14"/>
    <x v="1"/>
    <s v="Lot's O' Nuts"/>
    <x v="1"/>
  </r>
  <r>
    <s v="US-2022-135545-CHO-TRI-54000"/>
    <d v="2022-11-24T00:00:00"/>
    <d v="2022-12-10T00:00:00"/>
    <x v="0"/>
    <n v="135545"/>
    <s v="United States"/>
    <x v="4"/>
    <x v="4"/>
    <n v="90004"/>
    <x v="0"/>
    <x v="3"/>
    <s v="CHO-TRI-54000"/>
    <x v="1"/>
    <x v="24"/>
    <n v="4"/>
    <n v="9.8000000000000007"/>
    <n v="5.2"/>
    <n v="16"/>
    <x v="1"/>
    <s v="Wicked Choccy's"/>
    <x v="0"/>
  </r>
  <r>
    <s v="US-2022-135545-CHO-MIL-31000"/>
    <d v="2022-11-24T00:00:00"/>
    <d v="2022-12-10T00:00:00"/>
    <x v="0"/>
    <n v="135545"/>
    <s v="United States"/>
    <x v="4"/>
    <x v="4"/>
    <n v="90004"/>
    <x v="0"/>
    <x v="3"/>
    <s v="CHO-MIL-31000"/>
    <x v="0"/>
    <x v="29"/>
    <n v="6"/>
    <n v="12.66"/>
    <n v="6.84"/>
    <n v="16"/>
    <x v="1"/>
    <s v="Wicked Choccy's"/>
    <x v="0"/>
  </r>
  <r>
    <s v="US-2022-135545-CHO-FUD-51000"/>
    <d v="2022-11-24T00:00:00"/>
    <d v="2022-12-10T00:00:00"/>
    <x v="0"/>
    <n v="135545"/>
    <s v="United States"/>
    <x v="4"/>
    <x v="4"/>
    <n v="90004"/>
    <x v="0"/>
    <x v="3"/>
    <s v="CHO-FUD-51000"/>
    <x v="4"/>
    <x v="3"/>
    <n v="3"/>
    <n v="7.2"/>
    <n v="3.6"/>
    <n v="16"/>
    <x v="1"/>
    <s v="Lot's O' Nuts"/>
    <x v="1"/>
  </r>
  <r>
    <s v="US-2022-153416-CHO-MIL-31000"/>
    <d v="2022-11-24T00:00:00"/>
    <d v="2022-12-09T00:00:00"/>
    <x v="0"/>
    <n v="153416"/>
    <s v="United States"/>
    <x v="4"/>
    <x v="4"/>
    <n v="90036"/>
    <x v="0"/>
    <x v="3"/>
    <s v="CHO-MIL-31000"/>
    <x v="0"/>
    <x v="35"/>
    <n v="8"/>
    <n v="16.88"/>
    <n v="9.1199999999999992"/>
    <n v="15"/>
    <x v="1"/>
    <s v="Wicked Choccy's"/>
    <x v="0"/>
  </r>
  <r>
    <s v="US-2022-153416-CHO-SCR-58000"/>
    <d v="2022-11-24T00:00:00"/>
    <d v="2022-12-09T00:00:00"/>
    <x v="0"/>
    <n v="153416"/>
    <s v="United States"/>
    <x v="4"/>
    <x v="4"/>
    <n v="90036"/>
    <x v="0"/>
    <x v="3"/>
    <s v="CHO-SCR-58000"/>
    <x v="3"/>
    <x v="9"/>
    <n v="2"/>
    <n v="5"/>
    <n v="2.2000000000000002"/>
    <n v="15"/>
    <x v="1"/>
    <s v="Lot's O' Nuts"/>
    <x v="1"/>
  </r>
  <r>
    <s v="US-2022-153416-CHO-TRI-54000"/>
    <d v="2022-11-24T00:00:00"/>
    <d v="2022-12-09T00:00:00"/>
    <x v="0"/>
    <n v="153416"/>
    <s v="United States"/>
    <x v="4"/>
    <x v="4"/>
    <n v="90036"/>
    <x v="0"/>
    <x v="3"/>
    <s v="CHO-TRI-54000"/>
    <x v="1"/>
    <x v="10"/>
    <n v="7"/>
    <n v="17.149999999999999"/>
    <n v="9.1"/>
    <n v="15"/>
    <x v="1"/>
    <s v="Wicked Choccy's"/>
    <x v="0"/>
  </r>
  <r>
    <s v="US-2022-164357-CHO-NUT-13000"/>
    <d v="2022-11-25T00:00:00"/>
    <d v="2022-12-09T00:00:00"/>
    <x v="0"/>
    <n v="164357"/>
    <s v="United States"/>
    <x v="50"/>
    <x v="26"/>
    <n v="28403"/>
    <x v="0"/>
    <x v="2"/>
    <s v="CHO-NUT-13000"/>
    <x v="2"/>
    <x v="13"/>
    <n v="5"/>
    <n v="12.45"/>
    <n v="5"/>
    <n v="14"/>
    <x v="1"/>
    <s v="Lot's O' Nuts"/>
    <x v="1"/>
  </r>
  <r>
    <s v="US-2022-158939-CHO-MIL-31000"/>
    <d v="2022-11-26T00:00:00"/>
    <d v="2022-12-11T00:00:00"/>
    <x v="0"/>
    <n v="158939"/>
    <s v="United States"/>
    <x v="8"/>
    <x v="25"/>
    <n v="65807"/>
    <x v="0"/>
    <x v="0"/>
    <s v="CHO-MIL-31000"/>
    <x v="0"/>
    <x v="11"/>
    <n v="1"/>
    <n v="2.11"/>
    <n v="1.1399999999999999"/>
    <n v="15"/>
    <x v="1"/>
    <s v="Wicked Choccy's"/>
    <x v="0"/>
  </r>
  <r>
    <s v="US-2022-117961-CHO-MIL-31000"/>
    <d v="2022-11-26T00:00:00"/>
    <d v="2022-12-10T00:00:00"/>
    <x v="0"/>
    <n v="117961"/>
    <s v="United States"/>
    <x v="291"/>
    <x v="34"/>
    <n v="1453"/>
    <x v="0"/>
    <x v="1"/>
    <s v="CHO-MIL-31000"/>
    <x v="0"/>
    <x v="5"/>
    <n v="3"/>
    <n v="6.33"/>
    <n v="3.42"/>
    <n v="14"/>
    <x v="1"/>
    <s v="Wicked Choccy's"/>
    <x v="0"/>
  </r>
  <r>
    <s v="US-2022-117961-CHO-FUD-51000"/>
    <d v="2022-11-26T00:00:00"/>
    <d v="2022-12-10T00:00:00"/>
    <x v="0"/>
    <n v="117961"/>
    <s v="United States"/>
    <x v="291"/>
    <x v="34"/>
    <n v="1453"/>
    <x v="0"/>
    <x v="1"/>
    <s v="CHO-FUD-51000"/>
    <x v="4"/>
    <x v="31"/>
    <n v="4"/>
    <n v="9.6"/>
    <n v="4.8"/>
    <n v="14"/>
    <x v="1"/>
    <s v="Lot's O' Nuts"/>
    <x v="1"/>
  </r>
  <r>
    <s v="US-2022-117961-OTH-KAZ-38000"/>
    <d v="2022-11-26T00:00:00"/>
    <d v="2022-12-10T00:00:00"/>
    <x v="0"/>
    <n v="117961"/>
    <s v="United States"/>
    <x v="291"/>
    <x v="34"/>
    <n v="1453"/>
    <x v="1"/>
    <x v="1"/>
    <s v="OTH-KAZ-38000"/>
    <x v="6"/>
    <x v="5"/>
    <n v="3"/>
    <n v="0.75"/>
    <n v="9"/>
    <n v="14"/>
    <x v="1"/>
    <s v="The Other Factory"/>
    <x v="3"/>
  </r>
  <r>
    <s v="US-2022-166975-OTH-GUM-21000"/>
    <d v="2022-11-26T00:00:00"/>
    <d v="2022-12-10T00:00:00"/>
    <x v="0"/>
    <n v="166975"/>
    <s v="United States"/>
    <x v="64"/>
    <x v="14"/>
    <n v="38301"/>
    <x v="1"/>
    <x v="2"/>
    <s v="OTH-GUM-21000"/>
    <x v="5"/>
    <x v="54"/>
    <n v="11"/>
    <n v="7.15"/>
    <n v="6.6"/>
    <n v="14"/>
    <x v="1"/>
    <s v="Secret Factory"/>
    <x v="2"/>
  </r>
  <r>
    <s v="US-2022-101910-CHO-SCR-58000"/>
    <d v="2022-11-27T00:00:00"/>
    <d v="2022-12-13T00:00:00"/>
    <x v="0"/>
    <n v="101910"/>
    <s v="United States"/>
    <x v="376"/>
    <x v="4"/>
    <n v="92530"/>
    <x v="0"/>
    <x v="3"/>
    <s v="CHO-SCR-58000"/>
    <x v="3"/>
    <x v="17"/>
    <n v="5"/>
    <n v="12.5"/>
    <n v="5.5"/>
    <n v="16"/>
    <x v="1"/>
    <s v="Lot's O' Nuts"/>
    <x v="1"/>
  </r>
  <r>
    <s v="US-2022-168935-CHO-SCR-58000"/>
    <d v="2022-11-27T00:00:00"/>
    <d v="2022-12-12T00:00:00"/>
    <x v="0"/>
    <n v="168935"/>
    <s v="United States"/>
    <x v="377"/>
    <x v="17"/>
    <n v="33024"/>
    <x v="0"/>
    <x v="2"/>
    <s v="CHO-SCR-58000"/>
    <x v="3"/>
    <x v="3"/>
    <n v="3"/>
    <n v="7.5"/>
    <n v="3.3"/>
    <n v="15"/>
    <x v="1"/>
    <s v="Lot's O' Nuts"/>
    <x v="1"/>
  </r>
  <r>
    <s v="US-2022-154389-CHO-TRI-54000"/>
    <d v="2022-11-27T00:00:00"/>
    <d v="2022-12-13T00:00:00"/>
    <x v="0"/>
    <n v="154389"/>
    <s v="United States"/>
    <x v="2"/>
    <x v="2"/>
    <n v="19140"/>
    <x v="0"/>
    <x v="1"/>
    <s v="CHO-TRI-54000"/>
    <x v="1"/>
    <x v="50"/>
    <n v="8"/>
    <n v="19.600000000000001"/>
    <n v="10.4"/>
    <n v="16"/>
    <x v="1"/>
    <s v="Wicked Choccy's"/>
    <x v="0"/>
  </r>
  <r>
    <s v="US-2022-145184-CHO-TRI-54000"/>
    <d v="2022-11-27T00:00:00"/>
    <d v="2022-12-09T00:00:00"/>
    <x v="1"/>
    <n v="145184"/>
    <s v="United States"/>
    <x v="12"/>
    <x v="7"/>
    <n v="19711"/>
    <x v="0"/>
    <x v="1"/>
    <s v="CHO-TRI-54000"/>
    <x v="1"/>
    <x v="4"/>
    <n v="3"/>
    <n v="7.35"/>
    <n v="3.9"/>
    <n v="12"/>
    <x v="1"/>
    <s v="Wicked Choccy's"/>
    <x v="0"/>
  </r>
  <r>
    <s v="US-2022-145184-CHO-SCR-58000"/>
    <d v="2022-11-27T00:00:00"/>
    <d v="2022-12-09T00:00:00"/>
    <x v="1"/>
    <n v="145184"/>
    <s v="United States"/>
    <x v="12"/>
    <x v="7"/>
    <n v="19711"/>
    <x v="0"/>
    <x v="1"/>
    <s v="CHO-SCR-58000"/>
    <x v="3"/>
    <x v="3"/>
    <n v="3"/>
    <n v="7.5"/>
    <n v="3.3"/>
    <n v="12"/>
    <x v="1"/>
    <s v="Lot's O' Nuts"/>
    <x v="1"/>
  </r>
  <r>
    <s v="US-2022-163762-CHO-MIL-31000"/>
    <d v="2022-11-27T00:00:00"/>
    <d v="2022-12-11T00:00:00"/>
    <x v="0"/>
    <n v="163762"/>
    <s v="United States"/>
    <x v="26"/>
    <x v="21"/>
    <n v="10024"/>
    <x v="0"/>
    <x v="1"/>
    <s v="CHO-MIL-31000"/>
    <x v="0"/>
    <x v="5"/>
    <n v="3"/>
    <n v="6.33"/>
    <n v="3.42"/>
    <n v="14"/>
    <x v="1"/>
    <s v="Wicked Choccy's"/>
    <x v="0"/>
  </r>
  <r>
    <s v="US-2022-130974-CHO-SCR-58000"/>
    <d v="2022-11-27T00:00:00"/>
    <d v="2022-12-09T00:00:00"/>
    <x v="2"/>
    <n v="130974"/>
    <s v="United States"/>
    <x v="214"/>
    <x v="34"/>
    <n v="2149"/>
    <x v="0"/>
    <x v="1"/>
    <s v="CHO-SCR-58000"/>
    <x v="3"/>
    <x v="25"/>
    <n v="1"/>
    <n v="2.5"/>
    <n v="1.1000000000000001"/>
    <n v="12"/>
    <x v="1"/>
    <s v="Lot's O' Nuts"/>
    <x v="1"/>
  </r>
  <r>
    <s v="US-2022-130974-CHO-NUT-13000"/>
    <d v="2022-11-27T00:00:00"/>
    <d v="2022-12-09T00:00:00"/>
    <x v="2"/>
    <n v="130974"/>
    <s v="United States"/>
    <x v="214"/>
    <x v="34"/>
    <n v="2149"/>
    <x v="0"/>
    <x v="1"/>
    <s v="CHO-NUT-13000"/>
    <x v="2"/>
    <x v="19"/>
    <n v="4"/>
    <n v="9.9600000000000009"/>
    <n v="4"/>
    <n v="12"/>
    <x v="1"/>
    <s v="Lot's O' Nuts"/>
    <x v="1"/>
  </r>
  <r>
    <s v="US-2022-130974-CHO-FUD-51000"/>
    <d v="2022-11-27T00:00:00"/>
    <d v="2022-12-09T00:00:00"/>
    <x v="2"/>
    <n v="130974"/>
    <s v="United States"/>
    <x v="214"/>
    <x v="34"/>
    <n v="2149"/>
    <x v="0"/>
    <x v="1"/>
    <s v="CHO-FUD-51000"/>
    <x v="4"/>
    <x v="9"/>
    <n v="2"/>
    <n v="4.8"/>
    <n v="2.4"/>
    <n v="12"/>
    <x v="1"/>
    <s v="Lot's O' Nuts"/>
    <x v="1"/>
  </r>
  <r>
    <s v="US-2022-125234-CHO-NUT-13000"/>
    <d v="2022-11-27T00:00:00"/>
    <d v="2022-12-11T00:00:00"/>
    <x v="0"/>
    <n v="125234"/>
    <s v="United States"/>
    <x v="4"/>
    <x v="4"/>
    <n v="90049"/>
    <x v="0"/>
    <x v="3"/>
    <s v="CHO-NUT-13000"/>
    <x v="2"/>
    <x v="2"/>
    <n v="3"/>
    <n v="7.47"/>
    <n v="3"/>
    <n v="14"/>
    <x v="1"/>
    <s v="Lot's O' Nuts"/>
    <x v="1"/>
  </r>
  <r>
    <s v="US-2022-160059-CHO-MIL-31000"/>
    <d v="2022-11-27T00:00:00"/>
    <d v="2022-12-11T00:00:00"/>
    <x v="0"/>
    <n v="160059"/>
    <s v="United States"/>
    <x v="181"/>
    <x v="13"/>
    <n v="72701"/>
    <x v="0"/>
    <x v="2"/>
    <s v="CHO-MIL-31000"/>
    <x v="0"/>
    <x v="0"/>
    <n v="2"/>
    <n v="4.22"/>
    <n v="2.2799999999999998"/>
    <n v="14"/>
    <x v="1"/>
    <s v="Wicked Choccy's"/>
    <x v="0"/>
  </r>
  <r>
    <s v="US-2022-164497-CHO-SCR-58000"/>
    <d v="2022-11-28T00:00:00"/>
    <d v="2022-12-10T00:00:00"/>
    <x v="1"/>
    <n v="164497"/>
    <s v="United States"/>
    <x v="10"/>
    <x v="4"/>
    <n v="94110"/>
    <x v="0"/>
    <x v="3"/>
    <s v="CHO-SCR-58000"/>
    <x v="3"/>
    <x v="31"/>
    <n v="4"/>
    <n v="10"/>
    <n v="4.4000000000000004"/>
    <n v="12"/>
    <x v="1"/>
    <s v="Lot's O' Nuts"/>
    <x v="1"/>
  </r>
  <r>
    <s v="US-2022-159982-CHO-TRI-54000"/>
    <d v="2022-11-28T00:00:00"/>
    <d v="2022-12-14T00:00:00"/>
    <x v="0"/>
    <n v="159982"/>
    <s v="United States"/>
    <x v="40"/>
    <x v="1"/>
    <n v="60623"/>
    <x v="0"/>
    <x v="0"/>
    <s v="CHO-TRI-54000"/>
    <x v="1"/>
    <x v="51"/>
    <n v="9"/>
    <n v="22.05"/>
    <n v="11.7"/>
    <n v="16"/>
    <x v="1"/>
    <s v="Wicked Choccy's"/>
    <x v="0"/>
  </r>
  <r>
    <s v="US-2022-159982-CHO-MIL-31000"/>
    <d v="2022-11-28T00:00:00"/>
    <d v="2022-12-14T00:00:00"/>
    <x v="0"/>
    <n v="159982"/>
    <s v="United States"/>
    <x v="40"/>
    <x v="1"/>
    <n v="60623"/>
    <x v="0"/>
    <x v="0"/>
    <s v="CHO-MIL-31000"/>
    <x v="0"/>
    <x v="23"/>
    <n v="5"/>
    <n v="10.55"/>
    <n v="5.7"/>
    <n v="16"/>
    <x v="1"/>
    <s v="Wicked Choccy's"/>
    <x v="0"/>
  </r>
  <r>
    <s v="US-2022-159982-CHO-SCR-58000"/>
    <d v="2022-11-28T00:00:00"/>
    <d v="2022-12-14T00:00:00"/>
    <x v="0"/>
    <n v="159982"/>
    <s v="United States"/>
    <x v="40"/>
    <x v="1"/>
    <n v="60623"/>
    <x v="0"/>
    <x v="0"/>
    <s v="CHO-SCR-58000"/>
    <x v="3"/>
    <x v="9"/>
    <n v="2"/>
    <n v="5"/>
    <n v="2.2000000000000002"/>
    <n v="16"/>
    <x v="1"/>
    <s v="Lot's O' Nuts"/>
    <x v="1"/>
  </r>
  <r>
    <s v="US-2022-111612-CHO-MIL-31000"/>
    <d v="2022-11-28T00:00:00"/>
    <d v="2022-12-12T00:00:00"/>
    <x v="0"/>
    <n v="111612"/>
    <s v="United States"/>
    <x v="48"/>
    <x v="9"/>
    <n v="43229"/>
    <x v="0"/>
    <x v="1"/>
    <s v="CHO-MIL-31000"/>
    <x v="0"/>
    <x v="23"/>
    <n v="5"/>
    <n v="10.55"/>
    <n v="5.7"/>
    <n v="14"/>
    <x v="1"/>
    <s v="Wicked Choccy's"/>
    <x v="0"/>
  </r>
  <r>
    <s v="US-2022-111612-CHO-TRI-54000"/>
    <d v="2022-11-28T00:00:00"/>
    <d v="2022-12-12T00:00:00"/>
    <x v="0"/>
    <n v="111612"/>
    <s v="United States"/>
    <x v="48"/>
    <x v="9"/>
    <n v="43229"/>
    <x v="0"/>
    <x v="1"/>
    <s v="CHO-TRI-54000"/>
    <x v="1"/>
    <x v="1"/>
    <n v="2"/>
    <n v="4.9000000000000004"/>
    <n v="2.6"/>
    <n v="14"/>
    <x v="1"/>
    <s v="Wicked Choccy's"/>
    <x v="0"/>
  </r>
  <r>
    <s v="US-2022-142930-CHO-MIL-31000"/>
    <d v="2022-11-28T00:00:00"/>
    <d v="2022-12-12T00:00:00"/>
    <x v="0"/>
    <n v="142930"/>
    <s v="United States"/>
    <x v="92"/>
    <x v="0"/>
    <n v="78745"/>
    <x v="0"/>
    <x v="0"/>
    <s v="CHO-MIL-31000"/>
    <x v="0"/>
    <x v="8"/>
    <n v="4"/>
    <n v="8.44"/>
    <n v="4.5599999999999996"/>
    <n v="14"/>
    <x v="1"/>
    <s v="Wicked Choccy's"/>
    <x v="0"/>
  </r>
  <r>
    <s v="US-2022-157133-CHO-FUD-51000"/>
    <d v="2022-11-28T00:00:00"/>
    <d v="2022-12-13T00:00:00"/>
    <x v="0"/>
    <n v="157133"/>
    <s v="United States"/>
    <x v="378"/>
    <x v="1"/>
    <n v="61821"/>
    <x v="0"/>
    <x v="0"/>
    <s v="CHO-FUD-51000"/>
    <x v="4"/>
    <x v="17"/>
    <n v="5"/>
    <n v="12"/>
    <n v="6"/>
    <n v="15"/>
    <x v="1"/>
    <s v="Lot's O' Nuts"/>
    <x v="1"/>
  </r>
  <r>
    <s v="US-2022-157028-CHO-NUT-13000"/>
    <d v="2022-11-28T00:00:00"/>
    <d v="2022-12-13T00:00:00"/>
    <x v="0"/>
    <n v="157028"/>
    <s v="United States"/>
    <x v="289"/>
    <x v="33"/>
    <n v="88001"/>
    <x v="0"/>
    <x v="3"/>
    <s v="CHO-NUT-13000"/>
    <x v="2"/>
    <x v="7"/>
    <n v="2"/>
    <n v="4.9800000000000004"/>
    <n v="2"/>
    <n v="15"/>
    <x v="1"/>
    <s v="Lot's O' Nuts"/>
    <x v="1"/>
  </r>
  <r>
    <s v="US-2022-161711-CHO-TRI-54000"/>
    <d v="2022-11-28T00:00:00"/>
    <d v="2022-12-13T00:00:00"/>
    <x v="0"/>
    <n v="161711"/>
    <s v="United States"/>
    <x v="26"/>
    <x v="21"/>
    <n v="10035"/>
    <x v="0"/>
    <x v="1"/>
    <s v="CHO-TRI-54000"/>
    <x v="1"/>
    <x v="4"/>
    <n v="3"/>
    <n v="7.35"/>
    <n v="3.9"/>
    <n v="15"/>
    <x v="1"/>
    <s v="Wicked Choccy's"/>
    <x v="0"/>
  </r>
  <r>
    <s v="US-2022-161711-CHO-FUD-51000"/>
    <d v="2022-11-28T00:00:00"/>
    <d v="2022-12-13T00:00:00"/>
    <x v="0"/>
    <n v="161711"/>
    <s v="United States"/>
    <x v="26"/>
    <x v="21"/>
    <n v="10035"/>
    <x v="0"/>
    <x v="1"/>
    <s v="CHO-FUD-51000"/>
    <x v="4"/>
    <x v="44"/>
    <n v="8"/>
    <n v="19.2"/>
    <n v="9.6"/>
    <n v="15"/>
    <x v="1"/>
    <s v="Lot's O' Nuts"/>
    <x v="1"/>
  </r>
  <r>
    <s v="US-2022-136196-CHO-FUD-51000"/>
    <d v="2022-11-28T00:00:00"/>
    <d v="2022-12-14T00:00:00"/>
    <x v="0"/>
    <n v="136196"/>
    <s v="United States"/>
    <x v="110"/>
    <x v="21"/>
    <n v="11520"/>
    <x v="0"/>
    <x v="1"/>
    <s v="CHO-FUD-51000"/>
    <x v="4"/>
    <x v="3"/>
    <n v="3"/>
    <n v="7.2"/>
    <n v="3.6"/>
    <n v="16"/>
    <x v="1"/>
    <s v="Lot's O' Nuts"/>
    <x v="1"/>
  </r>
  <r>
    <s v="US-2022-129112-CHO-TRI-54000"/>
    <d v="2022-11-29T00:00:00"/>
    <d v="2022-12-10T00:00:00"/>
    <x v="1"/>
    <n v="129112"/>
    <s v="United States"/>
    <x v="316"/>
    <x v="0"/>
    <n v="75002"/>
    <x v="0"/>
    <x v="0"/>
    <s v="CHO-TRI-54000"/>
    <x v="1"/>
    <x v="24"/>
    <n v="4"/>
    <n v="9.8000000000000007"/>
    <n v="5.2"/>
    <n v="11"/>
    <x v="1"/>
    <s v="Wicked Choccy's"/>
    <x v="0"/>
  </r>
  <r>
    <s v="US-2022-129112-CHO-NUT-13000"/>
    <d v="2022-11-29T00:00:00"/>
    <d v="2022-12-10T00:00:00"/>
    <x v="1"/>
    <n v="129112"/>
    <s v="United States"/>
    <x v="316"/>
    <x v="0"/>
    <n v="75002"/>
    <x v="0"/>
    <x v="0"/>
    <s v="CHO-NUT-13000"/>
    <x v="2"/>
    <x v="2"/>
    <n v="3"/>
    <n v="7.47"/>
    <n v="3"/>
    <n v="11"/>
    <x v="1"/>
    <s v="Lot's O' Nuts"/>
    <x v="1"/>
  </r>
  <r>
    <s v="US-2022-110016-CHO-NUT-13000"/>
    <d v="2022-11-29T00:00:00"/>
    <d v="2022-12-14T00:00:00"/>
    <x v="0"/>
    <n v="110016"/>
    <s v="United States"/>
    <x v="27"/>
    <x v="15"/>
    <n v="48227"/>
    <x v="0"/>
    <x v="0"/>
    <s v="CHO-NUT-13000"/>
    <x v="2"/>
    <x v="48"/>
    <n v="9"/>
    <n v="22.41"/>
    <n v="9"/>
    <n v="15"/>
    <x v="1"/>
    <s v="Lot's O' Nuts"/>
    <x v="1"/>
  </r>
  <r>
    <s v="US-2022-110016-CHO-MIL-31000"/>
    <d v="2022-11-29T00:00:00"/>
    <d v="2022-12-14T00:00:00"/>
    <x v="0"/>
    <n v="110016"/>
    <s v="United States"/>
    <x v="27"/>
    <x v="15"/>
    <n v="48227"/>
    <x v="0"/>
    <x v="0"/>
    <s v="CHO-MIL-31000"/>
    <x v="0"/>
    <x v="8"/>
    <n v="4"/>
    <n v="8.44"/>
    <n v="4.5599999999999996"/>
    <n v="15"/>
    <x v="1"/>
    <s v="Wicked Choccy's"/>
    <x v="0"/>
  </r>
  <r>
    <s v="US-2022-154340-CHO-FUD-51000"/>
    <d v="2022-11-29T00:00:00"/>
    <d v="2022-12-10T00:00:00"/>
    <x v="1"/>
    <n v="154340"/>
    <s v="United States"/>
    <x v="379"/>
    <x v="4"/>
    <n v="92704"/>
    <x v="0"/>
    <x v="3"/>
    <s v="CHO-FUD-51000"/>
    <x v="4"/>
    <x v="9"/>
    <n v="2"/>
    <n v="4.8"/>
    <n v="2.4"/>
    <n v="11"/>
    <x v="1"/>
    <s v="Lot's O' Nuts"/>
    <x v="1"/>
  </r>
  <r>
    <s v="US-2022-144099-CHO-MIL-31000"/>
    <d v="2022-11-29T00:00:00"/>
    <d v="2022-12-10T00:00:00"/>
    <x v="3"/>
    <n v="144099"/>
    <s v="United States"/>
    <x v="10"/>
    <x v="4"/>
    <n v="94122"/>
    <x v="0"/>
    <x v="3"/>
    <s v="CHO-MIL-31000"/>
    <x v="0"/>
    <x v="11"/>
    <n v="1"/>
    <n v="2.11"/>
    <n v="1.1399999999999999"/>
    <n v="11"/>
    <x v="1"/>
    <s v="Wicked Choccy's"/>
    <x v="0"/>
  </r>
  <r>
    <s v="US-2022-138009-CHO-SCR-58000"/>
    <d v="2022-11-29T00:00:00"/>
    <d v="2022-12-13T00:00:00"/>
    <x v="0"/>
    <n v="138009"/>
    <s v="United States"/>
    <x v="380"/>
    <x v="15"/>
    <n v="48126"/>
    <x v="0"/>
    <x v="0"/>
    <s v="CHO-SCR-58000"/>
    <x v="3"/>
    <x v="9"/>
    <n v="2"/>
    <n v="5"/>
    <n v="2.2000000000000002"/>
    <n v="14"/>
    <x v="1"/>
    <s v="Lot's O' Nuts"/>
    <x v="1"/>
  </r>
  <r>
    <s v="US-2022-138009-CHO-FUD-51000"/>
    <d v="2022-11-29T00:00:00"/>
    <d v="2022-12-13T00:00:00"/>
    <x v="0"/>
    <n v="138009"/>
    <s v="United States"/>
    <x v="380"/>
    <x v="15"/>
    <n v="48126"/>
    <x v="0"/>
    <x v="0"/>
    <s v="CHO-FUD-51000"/>
    <x v="4"/>
    <x v="17"/>
    <n v="5"/>
    <n v="12"/>
    <n v="6"/>
    <n v="14"/>
    <x v="1"/>
    <s v="Lot's O' Nuts"/>
    <x v="1"/>
  </r>
  <r>
    <s v="US-2022-158323-CHO-NUT-13000"/>
    <d v="2022-11-30T00:00:00"/>
    <d v="2022-12-13T00:00:00"/>
    <x v="1"/>
    <n v="158323"/>
    <s v="United States"/>
    <x v="60"/>
    <x v="26"/>
    <n v="28540"/>
    <x v="0"/>
    <x v="2"/>
    <s v="CHO-NUT-13000"/>
    <x v="2"/>
    <x v="7"/>
    <n v="2"/>
    <n v="4.9800000000000004"/>
    <n v="2"/>
    <n v="13"/>
    <x v="1"/>
    <s v="Lot's O' Nuts"/>
    <x v="1"/>
  </r>
  <r>
    <s v="US-2022-141453-CHO-NUT-13000"/>
    <d v="2022-11-30T00:00:00"/>
    <d v="2022-12-13T00:00:00"/>
    <x v="2"/>
    <n v="141453"/>
    <s v="United States"/>
    <x v="92"/>
    <x v="0"/>
    <n v="78745"/>
    <x v="0"/>
    <x v="0"/>
    <s v="CHO-NUT-13000"/>
    <x v="2"/>
    <x v="2"/>
    <n v="3"/>
    <n v="7.47"/>
    <n v="3"/>
    <n v="13"/>
    <x v="1"/>
    <s v="Lot's O' Nuts"/>
    <x v="1"/>
  </r>
  <r>
    <s v="US-2022-137925-CHO-MIL-31000"/>
    <d v="2022-11-30T00:00:00"/>
    <d v="2022-12-14T00:00:00"/>
    <x v="0"/>
    <n v="137925"/>
    <s v="United States"/>
    <x v="26"/>
    <x v="21"/>
    <n v="10035"/>
    <x v="0"/>
    <x v="1"/>
    <s v="CHO-MIL-31000"/>
    <x v="0"/>
    <x v="36"/>
    <n v="12"/>
    <n v="25.32"/>
    <n v="13.68"/>
    <n v="14"/>
    <x v="1"/>
    <s v="Wicked Choccy's"/>
    <x v="0"/>
  </r>
  <r>
    <s v="US-2022-137925-CHO-TRI-54000"/>
    <d v="2022-11-30T00:00:00"/>
    <d v="2022-12-14T00:00:00"/>
    <x v="0"/>
    <n v="137925"/>
    <s v="United States"/>
    <x v="26"/>
    <x v="21"/>
    <n v="10035"/>
    <x v="0"/>
    <x v="1"/>
    <s v="CHO-TRI-54000"/>
    <x v="1"/>
    <x v="10"/>
    <n v="7"/>
    <n v="17.149999999999999"/>
    <n v="9.1"/>
    <n v="14"/>
    <x v="1"/>
    <s v="Wicked Choccy's"/>
    <x v="0"/>
  </r>
  <r>
    <s v="US-2022-107685-CHO-MIL-31000"/>
    <d v="2022-11-30T00:00:00"/>
    <d v="2022-12-12T00:00:00"/>
    <x v="2"/>
    <n v="107685"/>
    <s v="United States"/>
    <x v="21"/>
    <x v="18"/>
    <n v="89115"/>
    <x v="0"/>
    <x v="3"/>
    <s v="CHO-MIL-31000"/>
    <x v="0"/>
    <x v="8"/>
    <n v="4"/>
    <n v="8.44"/>
    <n v="4.5599999999999996"/>
    <n v="12"/>
    <x v="1"/>
    <s v="Wicked Choccy's"/>
    <x v="0"/>
  </r>
  <r>
    <s v="US-2022-107685-CHO-NUT-13000"/>
    <d v="2022-11-30T00:00:00"/>
    <d v="2022-12-12T00:00:00"/>
    <x v="2"/>
    <n v="107685"/>
    <s v="United States"/>
    <x v="21"/>
    <x v="18"/>
    <n v="89115"/>
    <x v="0"/>
    <x v="3"/>
    <s v="CHO-NUT-13000"/>
    <x v="2"/>
    <x v="19"/>
    <n v="4"/>
    <n v="9.9600000000000009"/>
    <n v="4"/>
    <n v="12"/>
    <x v="1"/>
    <s v="Lot's O' Nuts"/>
    <x v="1"/>
  </r>
  <r>
    <s v="US-2022-141327-CHO-NUT-13000"/>
    <d v="2022-11-30T00:00:00"/>
    <d v="2022-12-13T00:00:00"/>
    <x v="1"/>
    <n v="141327"/>
    <s v="United States"/>
    <x v="207"/>
    <x v="26"/>
    <n v="27707"/>
    <x v="0"/>
    <x v="2"/>
    <s v="CHO-NUT-13000"/>
    <x v="2"/>
    <x v="7"/>
    <n v="2"/>
    <n v="4.9800000000000004"/>
    <n v="2"/>
    <n v="13"/>
    <x v="1"/>
    <s v="Lot's O' Nuts"/>
    <x v="1"/>
  </r>
  <r>
    <s v="US-2022-141327-CHO-FUD-51000"/>
    <d v="2022-11-30T00:00:00"/>
    <d v="2022-12-13T00:00:00"/>
    <x v="1"/>
    <n v="141327"/>
    <s v="United States"/>
    <x v="207"/>
    <x v="26"/>
    <n v="27707"/>
    <x v="0"/>
    <x v="2"/>
    <s v="CHO-FUD-51000"/>
    <x v="4"/>
    <x v="3"/>
    <n v="3"/>
    <n v="7.2"/>
    <n v="3.6"/>
    <n v="13"/>
    <x v="1"/>
    <s v="Lot's O' Nuts"/>
    <x v="1"/>
  </r>
  <r>
    <s v="US-2022-141327-CHO-MIL-31000"/>
    <d v="2022-11-30T00:00:00"/>
    <d v="2022-12-13T00:00:00"/>
    <x v="1"/>
    <n v="141327"/>
    <s v="United States"/>
    <x v="207"/>
    <x v="26"/>
    <n v="27707"/>
    <x v="0"/>
    <x v="2"/>
    <s v="CHO-MIL-31000"/>
    <x v="0"/>
    <x v="38"/>
    <n v="7"/>
    <n v="14.77"/>
    <n v="7.98"/>
    <n v="13"/>
    <x v="1"/>
    <s v="Wicked Choccy's"/>
    <x v="0"/>
  </r>
  <r>
    <s v="US-2022-140830-CHO-MIL-31000"/>
    <d v="2022-11-30T00:00:00"/>
    <d v="2022-12-12T00:00:00"/>
    <x v="2"/>
    <n v="140830"/>
    <s v="United States"/>
    <x v="5"/>
    <x v="5"/>
    <n v="42420"/>
    <x v="0"/>
    <x v="2"/>
    <s v="CHO-MIL-31000"/>
    <x v="0"/>
    <x v="0"/>
    <n v="2"/>
    <n v="4.22"/>
    <n v="2.2799999999999998"/>
    <n v="12"/>
    <x v="1"/>
    <s v="Wicked Choccy's"/>
    <x v="0"/>
  </r>
  <r>
    <s v="US-2022-140830-CHO-FUD-51000"/>
    <d v="2022-11-30T00:00:00"/>
    <d v="2022-12-12T00:00:00"/>
    <x v="2"/>
    <n v="140830"/>
    <s v="United States"/>
    <x v="5"/>
    <x v="5"/>
    <n v="42420"/>
    <x v="0"/>
    <x v="2"/>
    <s v="CHO-FUD-51000"/>
    <x v="4"/>
    <x v="9"/>
    <n v="2"/>
    <n v="4.8"/>
    <n v="2.4"/>
    <n v="12"/>
    <x v="1"/>
    <s v="Lot's O' Nuts"/>
    <x v="1"/>
  </r>
  <r>
    <s v="US-2022-156328-CHO-NUT-13000"/>
    <d v="2022-11-30T00:00:00"/>
    <d v="2022-12-15T00:00:00"/>
    <x v="0"/>
    <n v="156328"/>
    <s v="United States"/>
    <x v="62"/>
    <x v="26"/>
    <n v="27604"/>
    <x v="0"/>
    <x v="2"/>
    <s v="CHO-NUT-13000"/>
    <x v="2"/>
    <x v="2"/>
    <n v="3"/>
    <n v="7.47"/>
    <n v="3"/>
    <n v="15"/>
    <x v="1"/>
    <s v="Lot's O' Nuts"/>
    <x v="1"/>
  </r>
  <r>
    <s v="US-2022-122210-CHO-SCR-58000"/>
    <d v="2022-11-30T00:00:00"/>
    <d v="2022-12-14T00:00:00"/>
    <x v="0"/>
    <n v="122210"/>
    <s v="United States"/>
    <x v="2"/>
    <x v="2"/>
    <n v="19134"/>
    <x v="0"/>
    <x v="1"/>
    <s v="CHO-SCR-58000"/>
    <x v="3"/>
    <x v="3"/>
    <n v="3"/>
    <n v="7.5"/>
    <n v="3.3"/>
    <n v="14"/>
    <x v="1"/>
    <s v="Lot's O' Nuts"/>
    <x v="1"/>
  </r>
  <r>
    <s v="US-2022-122210-CHO-FUD-51000"/>
    <d v="2022-11-30T00:00:00"/>
    <d v="2022-12-14T00:00:00"/>
    <x v="0"/>
    <n v="122210"/>
    <s v="United States"/>
    <x v="2"/>
    <x v="2"/>
    <n v="19134"/>
    <x v="0"/>
    <x v="1"/>
    <s v="CHO-FUD-51000"/>
    <x v="4"/>
    <x v="26"/>
    <n v="7"/>
    <n v="16.8"/>
    <n v="8.4"/>
    <n v="14"/>
    <x v="1"/>
    <s v="Lot's O' Nuts"/>
    <x v="1"/>
  </r>
  <r>
    <s v="US-2022-122210-CHO-NUT-13000"/>
    <d v="2022-11-30T00:00:00"/>
    <d v="2022-12-14T00:00:00"/>
    <x v="0"/>
    <n v="122210"/>
    <s v="United States"/>
    <x v="2"/>
    <x v="2"/>
    <n v="19134"/>
    <x v="0"/>
    <x v="1"/>
    <s v="CHO-NUT-13000"/>
    <x v="2"/>
    <x v="19"/>
    <n v="4"/>
    <n v="9.9600000000000009"/>
    <n v="4"/>
    <n v="14"/>
    <x v="1"/>
    <s v="Lot's O' Nuts"/>
    <x v="1"/>
  </r>
  <r>
    <s v="US-2022-103723-CHO-FUD-51000"/>
    <d v="2022-12-01T00:00:00"/>
    <d v="2022-12-16T00:00:00"/>
    <x v="0"/>
    <n v="103723"/>
    <s v="United States"/>
    <x v="31"/>
    <x v="23"/>
    <n v="98105"/>
    <x v="0"/>
    <x v="3"/>
    <s v="CHO-FUD-51000"/>
    <x v="4"/>
    <x v="17"/>
    <n v="5"/>
    <n v="12"/>
    <n v="6"/>
    <n v="15"/>
    <x v="1"/>
    <s v="Lot's O' Nuts"/>
    <x v="1"/>
  </r>
  <r>
    <s v="US-2022-148817-CHO-FUD-51000"/>
    <d v="2022-12-01T00:00:00"/>
    <d v="2022-12-17T00:00:00"/>
    <x v="0"/>
    <n v="148817"/>
    <s v="United States"/>
    <x v="34"/>
    <x v="6"/>
    <n v="23320"/>
    <x v="0"/>
    <x v="2"/>
    <s v="CHO-FUD-51000"/>
    <x v="4"/>
    <x v="31"/>
    <n v="4"/>
    <n v="9.6"/>
    <n v="4.8"/>
    <n v="16"/>
    <x v="1"/>
    <s v="Lot's O' Nuts"/>
    <x v="1"/>
  </r>
  <r>
    <s v="US-2022-111038-CHO-NUT-13000"/>
    <d v="2022-12-01T00:00:00"/>
    <d v="2022-12-16T00:00:00"/>
    <x v="0"/>
    <n v="111038"/>
    <s v="United States"/>
    <x v="25"/>
    <x v="4"/>
    <n v="92037"/>
    <x v="0"/>
    <x v="3"/>
    <s v="CHO-NUT-13000"/>
    <x v="2"/>
    <x v="48"/>
    <n v="9"/>
    <n v="22.41"/>
    <n v="9"/>
    <n v="15"/>
    <x v="1"/>
    <s v="Lot's O' Nuts"/>
    <x v="1"/>
  </r>
  <r>
    <s v="US-2022-119907-CHO-MIL-31000"/>
    <d v="2022-12-01T00:00:00"/>
    <d v="2022-12-18T00:00:00"/>
    <x v="0"/>
    <n v="119907"/>
    <s v="United States"/>
    <x v="31"/>
    <x v="23"/>
    <n v="98103"/>
    <x v="0"/>
    <x v="3"/>
    <s v="CHO-MIL-31000"/>
    <x v="0"/>
    <x v="0"/>
    <n v="2"/>
    <n v="4.22"/>
    <n v="2.2799999999999998"/>
    <n v="17"/>
    <x v="1"/>
    <s v="Wicked Choccy's"/>
    <x v="0"/>
  </r>
  <r>
    <s v="US-2022-110324-CHO-FUD-51000"/>
    <d v="2022-12-01T00:00:00"/>
    <d v="2022-12-15T00:00:00"/>
    <x v="0"/>
    <n v="110324"/>
    <s v="United States"/>
    <x v="64"/>
    <x v="15"/>
    <n v="49201"/>
    <x v="0"/>
    <x v="0"/>
    <s v="CHO-FUD-51000"/>
    <x v="4"/>
    <x v="9"/>
    <n v="2"/>
    <n v="4.8"/>
    <n v="2.4"/>
    <n v="14"/>
    <x v="1"/>
    <s v="Lot's O' Nuts"/>
    <x v="1"/>
  </r>
  <r>
    <s v="US-2022-110324-CHO-MIL-31000"/>
    <d v="2022-12-01T00:00:00"/>
    <d v="2022-12-15T00:00:00"/>
    <x v="0"/>
    <n v="110324"/>
    <s v="United States"/>
    <x v="64"/>
    <x v="15"/>
    <n v="49201"/>
    <x v="0"/>
    <x v="0"/>
    <s v="CHO-MIL-31000"/>
    <x v="0"/>
    <x v="0"/>
    <n v="2"/>
    <n v="4.22"/>
    <n v="2.2799999999999998"/>
    <n v="14"/>
    <x v="1"/>
    <s v="Wicked Choccy's"/>
    <x v="0"/>
  </r>
  <r>
    <s v="US-2022-110324-SUG-SWE-91000"/>
    <d v="2022-12-01T00:00:00"/>
    <d v="2022-12-15T00:00:00"/>
    <x v="0"/>
    <n v="110324"/>
    <s v="United States"/>
    <x v="64"/>
    <x v="15"/>
    <n v="49201"/>
    <x v="2"/>
    <x v="0"/>
    <s v="SUG-SWE-91000"/>
    <x v="10"/>
    <x v="58"/>
    <n v="3"/>
    <n v="2.1"/>
    <n v="2.4"/>
    <n v="14"/>
    <x v="1"/>
    <s v="Sugar Shack"/>
    <x v="4"/>
  </r>
  <r>
    <s v="US-2022-105676-CHO-NUT-13000"/>
    <d v="2022-12-01T00:00:00"/>
    <d v="2022-12-12T00:00:00"/>
    <x v="3"/>
    <n v="105676"/>
    <s v="United States"/>
    <x v="0"/>
    <x v="0"/>
    <n v="77036"/>
    <x v="0"/>
    <x v="0"/>
    <s v="CHO-NUT-13000"/>
    <x v="2"/>
    <x v="19"/>
    <n v="4"/>
    <n v="9.9600000000000009"/>
    <n v="4"/>
    <n v="11"/>
    <x v="1"/>
    <s v="Lot's O' Nuts"/>
    <x v="1"/>
  </r>
  <r>
    <s v="US-2022-137113-CHO-NUT-13000"/>
    <d v="2022-12-01T00:00:00"/>
    <d v="2022-12-15T00:00:00"/>
    <x v="2"/>
    <n v="137113"/>
    <s v="United States"/>
    <x v="31"/>
    <x v="23"/>
    <n v="98105"/>
    <x v="0"/>
    <x v="3"/>
    <s v="CHO-NUT-13000"/>
    <x v="2"/>
    <x v="13"/>
    <n v="5"/>
    <n v="12.45"/>
    <n v="5"/>
    <n v="14"/>
    <x v="1"/>
    <s v="Lot's O' Nuts"/>
    <x v="1"/>
  </r>
  <r>
    <s v="US-2022-137113-CHO-FUD-51000"/>
    <d v="2022-12-01T00:00:00"/>
    <d v="2022-12-15T00:00:00"/>
    <x v="2"/>
    <n v="137113"/>
    <s v="United States"/>
    <x v="31"/>
    <x v="23"/>
    <n v="98105"/>
    <x v="0"/>
    <x v="3"/>
    <s v="CHO-FUD-51000"/>
    <x v="4"/>
    <x v="6"/>
    <n v="9"/>
    <n v="21.6"/>
    <n v="10.8"/>
    <n v="14"/>
    <x v="1"/>
    <s v="Lot's O' Nuts"/>
    <x v="1"/>
  </r>
  <r>
    <s v="US-2022-137113-CHO-SCR-58000"/>
    <d v="2022-12-01T00:00:00"/>
    <d v="2022-12-15T00:00:00"/>
    <x v="2"/>
    <n v="137113"/>
    <s v="United States"/>
    <x v="31"/>
    <x v="23"/>
    <n v="98105"/>
    <x v="0"/>
    <x v="3"/>
    <s v="CHO-SCR-58000"/>
    <x v="3"/>
    <x v="17"/>
    <n v="5"/>
    <n v="12.5"/>
    <n v="5.5"/>
    <n v="14"/>
    <x v="1"/>
    <s v="Lot's O' Nuts"/>
    <x v="1"/>
  </r>
  <r>
    <s v="US-2022-137113-CHO-TRI-54000"/>
    <d v="2022-12-01T00:00:00"/>
    <d v="2022-12-15T00:00:00"/>
    <x v="2"/>
    <n v="137113"/>
    <s v="United States"/>
    <x v="31"/>
    <x v="23"/>
    <n v="98105"/>
    <x v="0"/>
    <x v="3"/>
    <s v="CHO-TRI-54000"/>
    <x v="1"/>
    <x v="20"/>
    <n v="5"/>
    <n v="12.25"/>
    <n v="6.5"/>
    <n v="14"/>
    <x v="1"/>
    <s v="Wicked Choccy's"/>
    <x v="0"/>
  </r>
  <r>
    <s v="CA-2022-145154-CHO-TRI-54000"/>
    <d v="2022-12-02T00:00:00"/>
    <d v="2022-12-16T00:00:00"/>
    <x v="0"/>
    <n v="145154"/>
    <s v="Canada"/>
    <x v="258"/>
    <x v="50"/>
    <s v="E1A"/>
    <x v="0"/>
    <x v="1"/>
    <s v="CHO-TRI-54000"/>
    <x v="1"/>
    <x v="20"/>
    <n v="5"/>
    <n v="12.25"/>
    <n v="6.5"/>
    <n v="14"/>
    <x v="1"/>
    <s v="Wicked Choccy's"/>
    <x v="0"/>
  </r>
  <r>
    <s v="CA-2022-154124-CHO-NUT-13000"/>
    <d v="2022-12-02T00:00:00"/>
    <d v="2022-12-16T00:00:00"/>
    <x v="0"/>
    <n v="154124"/>
    <s v="Canada"/>
    <x v="258"/>
    <x v="50"/>
    <s v="E1A"/>
    <x v="0"/>
    <x v="1"/>
    <s v="CHO-NUT-13000"/>
    <x v="2"/>
    <x v="47"/>
    <n v="7"/>
    <n v="17.43"/>
    <n v="7"/>
    <n v="14"/>
    <x v="1"/>
    <s v="Lot's O' Nuts"/>
    <x v="1"/>
  </r>
  <r>
    <s v="CA-2022-112224-CHO-MIL-31000"/>
    <d v="2022-12-02T00:00:00"/>
    <d v="2022-12-16T00:00:00"/>
    <x v="0"/>
    <n v="112224"/>
    <s v="Canada"/>
    <x v="139"/>
    <x v="43"/>
    <s v="B3H"/>
    <x v="0"/>
    <x v="1"/>
    <s v="CHO-MIL-31000"/>
    <x v="0"/>
    <x v="23"/>
    <n v="5"/>
    <n v="10.55"/>
    <n v="5.7"/>
    <n v="14"/>
    <x v="1"/>
    <s v="Wicked Choccy's"/>
    <x v="0"/>
  </r>
  <r>
    <s v="US-2022-110093-CHO-MIL-31000"/>
    <d v="2022-12-03T00:00:00"/>
    <d v="2022-12-18T00:00:00"/>
    <x v="0"/>
    <n v="110093"/>
    <s v="United States"/>
    <x v="2"/>
    <x v="2"/>
    <n v="19134"/>
    <x v="0"/>
    <x v="1"/>
    <s v="CHO-MIL-31000"/>
    <x v="0"/>
    <x v="0"/>
    <n v="2"/>
    <n v="4.22"/>
    <n v="2.2799999999999998"/>
    <n v="15"/>
    <x v="1"/>
    <s v="Wicked Choccy's"/>
    <x v="0"/>
  </r>
  <r>
    <s v="US-2022-110093-CHO-FUD-51000"/>
    <d v="2022-12-03T00:00:00"/>
    <d v="2022-12-18T00:00:00"/>
    <x v="0"/>
    <n v="110093"/>
    <s v="United States"/>
    <x v="2"/>
    <x v="2"/>
    <n v="19134"/>
    <x v="0"/>
    <x v="1"/>
    <s v="CHO-FUD-51000"/>
    <x v="4"/>
    <x v="9"/>
    <n v="2"/>
    <n v="4.8"/>
    <n v="2.4"/>
    <n v="15"/>
    <x v="1"/>
    <s v="Lot's O' Nuts"/>
    <x v="1"/>
  </r>
  <r>
    <s v="US-2022-142475-OTH-LIC-15000"/>
    <d v="2022-12-03T00:00:00"/>
    <d v="2022-12-17T00:00:00"/>
    <x v="0"/>
    <n v="142475"/>
    <s v="United States"/>
    <x v="26"/>
    <x v="21"/>
    <n v="10011"/>
    <x v="1"/>
    <x v="1"/>
    <s v="OTH-LIC-15000"/>
    <x v="7"/>
    <x v="61"/>
    <n v="6"/>
    <n v="60"/>
    <n v="60"/>
    <n v="14"/>
    <x v="1"/>
    <s v="Secret Factory"/>
    <x v="2"/>
  </r>
  <r>
    <s v="US-2022-122756-CHO-TRI-54000"/>
    <d v="2022-12-03T00:00:00"/>
    <d v="2022-12-17T00:00:00"/>
    <x v="0"/>
    <n v="122756"/>
    <s v="United States"/>
    <x v="2"/>
    <x v="2"/>
    <n v="19140"/>
    <x v="0"/>
    <x v="1"/>
    <s v="CHO-TRI-54000"/>
    <x v="1"/>
    <x v="28"/>
    <n v="1"/>
    <n v="2.4500000000000002"/>
    <n v="1.3"/>
    <n v="14"/>
    <x v="1"/>
    <s v="Wicked Choccy's"/>
    <x v="0"/>
  </r>
  <r>
    <s v="US-2022-122756-CHO-SCR-58000"/>
    <d v="2022-12-03T00:00:00"/>
    <d v="2022-12-17T00:00:00"/>
    <x v="0"/>
    <n v="122756"/>
    <s v="United States"/>
    <x v="2"/>
    <x v="2"/>
    <n v="19140"/>
    <x v="0"/>
    <x v="1"/>
    <s v="CHO-SCR-58000"/>
    <x v="3"/>
    <x v="31"/>
    <n v="4"/>
    <n v="10"/>
    <n v="4.4000000000000004"/>
    <n v="14"/>
    <x v="1"/>
    <s v="Lot's O' Nuts"/>
    <x v="1"/>
  </r>
  <r>
    <s v="US-2022-156853-OTH-KAZ-38000"/>
    <d v="2022-12-03T00:00:00"/>
    <d v="2022-12-15T00:00:00"/>
    <x v="2"/>
    <n v="156853"/>
    <s v="United States"/>
    <x v="38"/>
    <x v="41"/>
    <n v="3301"/>
    <x v="1"/>
    <x v="1"/>
    <s v="OTH-KAZ-38000"/>
    <x v="6"/>
    <x v="38"/>
    <n v="7"/>
    <n v="1.75"/>
    <n v="21"/>
    <n v="12"/>
    <x v="1"/>
    <s v="The Other Factory"/>
    <x v="3"/>
  </r>
  <r>
    <s v="US-2022-123092-CHO-FUD-51000"/>
    <d v="2022-12-03T00:00:00"/>
    <d v="2022-12-17T00:00:00"/>
    <x v="0"/>
    <n v="123092"/>
    <s v="United States"/>
    <x v="60"/>
    <x v="26"/>
    <n v="28540"/>
    <x v="0"/>
    <x v="2"/>
    <s v="CHO-FUD-51000"/>
    <x v="4"/>
    <x v="3"/>
    <n v="3"/>
    <n v="7.2"/>
    <n v="3.6"/>
    <n v="14"/>
    <x v="1"/>
    <s v="Lot's O' Nuts"/>
    <x v="1"/>
  </r>
  <r>
    <s v="US-2022-123092-CHO-TRI-54000"/>
    <d v="2022-12-03T00:00:00"/>
    <d v="2022-12-17T00:00:00"/>
    <x v="0"/>
    <n v="123092"/>
    <s v="United States"/>
    <x v="60"/>
    <x v="26"/>
    <n v="28540"/>
    <x v="0"/>
    <x v="2"/>
    <s v="CHO-TRI-54000"/>
    <x v="1"/>
    <x v="1"/>
    <n v="2"/>
    <n v="4.9000000000000004"/>
    <n v="2.6"/>
    <n v="14"/>
    <x v="1"/>
    <s v="Wicked Choccy's"/>
    <x v="0"/>
  </r>
  <r>
    <s v="US-2022-123092-CHO-SCR-58000"/>
    <d v="2022-12-03T00:00:00"/>
    <d v="2022-12-17T00:00:00"/>
    <x v="0"/>
    <n v="123092"/>
    <s v="United States"/>
    <x v="60"/>
    <x v="26"/>
    <n v="28540"/>
    <x v="0"/>
    <x v="2"/>
    <s v="CHO-SCR-58000"/>
    <x v="3"/>
    <x v="9"/>
    <n v="2"/>
    <n v="5"/>
    <n v="2.2000000000000002"/>
    <n v="14"/>
    <x v="1"/>
    <s v="Lot's O' Nuts"/>
    <x v="1"/>
  </r>
  <r>
    <s v="US-2022-147851-CHO-SCR-58000"/>
    <d v="2022-12-03T00:00:00"/>
    <d v="2022-12-18T00:00:00"/>
    <x v="0"/>
    <n v="147851"/>
    <s v="United States"/>
    <x v="26"/>
    <x v="21"/>
    <n v="10009"/>
    <x v="0"/>
    <x v="1"/>
    <s v="CHO-SCR-58000"/>
    <x v="3"/>
    <x v="31"/>
    <n v="4"/>
    <n v="10"/>
    <n v="4.4000000000000004"/>
    <n v="15"/>
    <x v="1"/>
    <s v="Lot's O' Nuts"/>
    <x v="1"/>
  </r>
  <r>
    <s v="US-2022-145422-CHO-SCR-58000"/>
    <d v="2022-12-03T00:00:00"/>
    <d v="2022-12-17T00:00:00"/>
    <x v="0"/>
    <n v="145422"/>
    <s v="United States"/>
    <x v="10"/>
    <x v="4"/>
    <n v="94110"/>
    <x v="0"/>
    <x v="3"/>
    <s v="CHO-SCR-58000"/>
    <x v="3"/>
    <x v="3"/>
    <n v="3"/>
    <n v="7.5"/>
    <n v="3.3"/>
    <n v="14"/>
    <x v="1"/>
    <s v="Lot's O' Nuts"/>
    <x v="1"/>
  </r>
  <r>
    <s v="US-2022-118871-OTH-GUM-21000"/>
    <d v="2022-12-04T00:00:00"/>
    <d v="2022-12-19T00:00:00"/>
    <x v="2"/>
    <n v="118871"/>
    <s v="United States"/>
    <x v="4"/>
    <x v="4"/>
    <n v="90049"/>
    <x v="1"/>
    <x v="3"/>
    <s v="OTH-GUM-21000"/>
    <x v="5"/>
    <x v="42"/>
    <n v="5"/>
    <n v="3.25"/>
    <n v="3"/>
    <n v="15"/>
    <x v="1"/>
    <s v="Secret Factory"/>
    <x v="2"/>
  </r>
  <r>
    <s v="US-2022-118871-CHO-SCR-58000"/>
    <d v="2022-12-04T00:00:00"/>
    <d v="2022-12-19T00:00:00"/>
    <x v="2"/>
    <n v="118871"/>
    <s v="United States"/>
    <x v="4"/>
    <x v="4"/>
    <n v="90049"/>
    <x v="0"/>
    <x v="3"/>
    <s v="CHO-SCR-58000"/>
    <x v="3"/>
    <x v="3"/>
    <n v="3"/>
    <n v="7.5"/>
    <n v="3.3"/>
    <n v="15"/>
    <x v="1"/>
    <s v="Lot's O' Nuts"/>
    <x v="1"/>
  </r>
  <r>
    <s v="US-2022-118871-CHO-TRI-54000"/>
    <d v="2022-12-04T00:00:00"/>
    <d v="2022-12-19T00:00:00"/>
    <x v="2"/>
    <n v="118871"/>
    <s v="United States"/>
    <x v="4"/>
    <x v="4"/>
    <n v="90049"/>
    <x v="0"/>
    <x v="3"/>
    <s v="CHO-TRI-54000"/>
    <x v="1"/>
    <x v="4"/>
    <n v="3"/>
    <n v="7.35"/>
    <n v="3.9"/>
    <n v="15"/>
    <x v="1"/>
    <s v="Wicked Choccy's"/>
    <x v="0"/>
  </r>
  <r>
    <s v="US-2022-130659-CHO-TRI-54000"/>
    <d v="2022-12-04T00:00:00"/>
    <d v="2022-12-19T00:00:00"/>
    <x v="2"/>
    <n v="130659"/>
    <s v="United States"/>
    <x v="26"/>
    <x v="21"/>
    <n v="10035"/>
    <x v="0"/>
    <x v="1"/>
    <s v="CHO-TRI-54000"/>
    <x v="1"/>
    <x v="10"/>
    <n v="7"/>
    <n v="17.149999999999999"/>
    <n v="9.1"/>
    <n v="15"/>
    <x v="1"/>
    <s v="Wicked Choccy's"/>
    <x v="0"/>
  </r>
  <r>
    <s v="US-2022-130659-CHO-NUT-13000"/>
    <d v="2022-12-04T00:00:00"/>
    <d v="2022-12-19T00:00:00"/>
    <x v="2"/>
    <n v="130659"/>
    <s v="United States"/>
    <x v="26"/>
    <x v="21"/>
    <n v="10035"/>
    <x v="0"/>
    <x v="1"/>
    <s v="CHO-NUT-13000"/>
    <x v="2"/>
    <x v="2"/>
    <n v="3"/>
    <n v="7.47"/>
    <n v="3"/>
    <n v="15"/>
    <x v="1"/>
    <s v="Lot's O' Nuts"/>
    <x v="1"/>
  </r>
  <r>
    <s v="US-2022-142377-CHO-NUT-13000"/>
    <d v="2022-12-04T00:00:00"/>
    <d v="2022-12-19T00:00:00"/>
    <x v="0"/>
    <n v="142377"/>
    <s v="United States"/>
    <x v="8"/>
    <x v="25"/>
    <n v="65807"/>
    <x v="0"/>
    <x v="0"/>
    <s v="CHO-NUT-13000"/>
    <x v="2"/>
    <x v="47"/>
    <n v="7"/>
    <n v="17.43"/>
    <n v="7"/>
    <n v="15"/>
    <x v="1"/>
    <s v="Lot's O' Nuts"/>
    <x v="1"/>
  </r>
  <r>
    <s v="US-2022-110247-CHO-TRI-54000"/>
    <d v="2022-12-04T00:00:00"/>
    <d v="2022-12-18T00:00:00"/>
    <x v="0"/>
    <n v="110247"/>
    <s v="United States"/>
    <x v="381"/>
    <x v="17"/>
    <n v="32303"/>
    <x v="0"/>
    <x v="2"/>
    <s v="CHO-TRI-54000"/>
    <x v="1"/>
    <x v="4"/>
    <n v="3"/>
    <n v="7.35"/>
    <n v="3.9"/>
    <n v="14"/>
    <x v="1"/>
    <s v="Wicked Choccy's"/>
    <x v="0"/>
  </r>
  <r>
    <s v="US-2022-155600-CHO-MIL-31000"/>
    <d v="2022-12-04T00:00:00"/>
    <d v="2022-12-17T00:00:00"/>
    <x v="2"/>
    <n v="155600"/>
    <s v="United States"/>
    <x v="204"/>
    <x v="14"/>
    <n v="37042"/>
    <x v="0"/>
    <x v="2"/>
    <s v="CHO-MIL-31000"/>
    <x v="0"/>
    <x v="8"/>
    <n v="4"/>
    <n v="8.44"/>
    <n v="4.5599999999999996"/>
    <n v="13"/>
    <x v="1"/>
    <s v="Wicked Choccy's"/>
    <x v="0"/>
  </r>
  <r>
    <s v="US-2022-155600-CHO-FUD-51000"/>
    <d v="2022-12-04T00:00:00"/>
    <d v="2022-12-17T00:00:00"/>
    <x v="2"/>
    <n v="155600"/>
    <s v="United States"/>
    <x v="204"/>
    <x v="14"/>
    <n v="37042"/>
    <x v="0"/>
    <x v="2"/>
    <s v="CHO-FUD-51000"/>
    <x v="4"/>
    <x v="26"/>
    <n v="7"/>
    <n v="16.8"/>
    <n v="8.4"/>
    <n v="13"/>
    <x v="1"/>
    <s v="Lot's O' Nuts"/>
    <x v="1"/>
  </r>
  <r>
    <s v="US-2022-161718-CHO-FUD-51000"/>
    <d v="2022-12-04T00:00:00"/>
    <d v="2022-12-20T00:00:00"/>
    <x v="0"/>
    <n v="161718"/>
    <s v="United States"/>
    <x v="137"/>
    <x v="21"/>
    <n v="11550"/>
    <x v="0"/>
    <x v="1"/>
    <s v="CHO-FUD-51000"/>
    <x v="4"/>
    <x v="17"/>
    <n v="5"/>
    <n v="12"/>
    <n v="6"/>
    <n v="16"/>
    <x v="1"/>
    <s v="Lot's O' Nuts"/>
    <x v="1"/>
  </r>
  <r>
    <s v="US-2022-161718-CHO-MIL-31000"/>
    <d v="2022-12-04T00:00:00"/>
    <d v="2022-12-20T00:00:00"/>
    <x v="0"/>
    <n v="161718"/>
    <s v="United States"/>
    <x v="137"/>
    <x v="21"/>
    <n v="11550"/>
    <x v="0"/>
    <x v="1"/>
    <s v="CHO-MIL-31000"/>
    <x v="0"/>
    <x v="5"/>
    <n v="3"/>
    <n v="6.33"/>
    <n v="3.42"/>
    <n v="16"/>
    <x v="1"/>
    <s v="Wicked Choccy's"/>
    <x v="0"/>
  </r>
  <r>
    <s v="US-2022-161718-CHO-SCR-58000"/>
    <d v="2022-12-04T00:00:00"/>
    <d v="2022-12-20T00:00:00"/>
    <x v="0"/>
    <n v="161718"/>
    <s v="United States"/>
    <x v="137"/>
    <x v="21"/>
    <n v="11550"/>
    <x v="0"/>
    <x v="1"/>
    <s v="CHO-SCR-58000"/>
    <x v="3"/>
    <x v="31"/>
    <n v="4"/>
    <n v="10"/>
    <n v="4.4000000000000004"/>
    <n v="16"/>
    <x v="1"/>
    <s v="Lot's O' Nuts"/>
    <x v="1"/>
  </r>
  <r>
    <s v="US-2022-119508-CHO-NUT-13000"/>
    <d v="2022-12-04T00:00:00"/>
    <d v="2022-12-19T00:00:00"/>
    <x v="0"/>
    <n v="119508"/>
    <s v="United States"/>
    <x v="130"/>
    <x v="4"/>
    <n v="90712"/>
    <x v="0"/>
    <x v="3"/>
    <s v="CHO-NUT-13000"/>
    <x v="2"/>
    <x v="15"/>
    <n v="6"/>
    <n v="14.94"/>
    <n v="6"/>
    <n v="15"/>
    <x v="1"/>
    <s v="Lot's O' Nuts"/>
    <x v="1"/>
  </r>
  <r>
    <s v="US-2022-119508-CHO-FUD-51000"/>
    <d v="2022-12-04T00:00:00"/>
    <d v="2022-12-19T00:00:00"/>
    <x v="0"/>
    <n v="119508"/>
    <s v="United States"/>
    <x v="130"/>
    <x v="4"/>
    <n v="90712"/>
    <x v="0"/>
    <x v="3"/>
    <s v="CHO-FUD-51000"/>
    <x v="4"/>
    <x v="17"/>
    <n v="5"/>
    <n v="12"/>
    <n v="6"/>
    <n v="15"/>
    <x v="1"/>
    <s v="Lot's O' Nuts"/>
    <x v="1"/>
  </r>
  <r>
    <s v="CA-2022-119508-CHO-NUT-13000"/>
    <d v="2022-12-04T00:00:00"/>
    <d v="2022-12-19T00:00:00"/>
    <x v="0"/>
    <n v="119508"/>
    <s v="Canada"/>
    <x v="124"/>
    <x v="40"/>
    <s v="V6B"/>
    <x v="0"/>
    <x v="3"/>
    <s v="CHO-NUT-13000"/>
    <x v="2"/>
    <x v="7"/>
    <n v="2"/>
    <n v="4.9800000000000004"/>
    <n v="2"/>
    <n v="15"/>
    <x v="1"/>
    <s v="Lot's O' Nuts"/>
    <x v="1"/>
  </r>
  <r>
    <s v="CA-2022-119508-CHO-FUD-51000"/>
    <d v="2022-12-04T00:00:00"/>
    <d v="2022-12-19T00:00:00"/>
    <x v="0"/>
    <n v="119508"/>
    <s v="Canada"/>
    <x v="124"/>
    <x v="40"/>
    <s v="V6B"/>
    <x v="0"/>
    <x v="3"/>
    <s v="CHO-FUD-51000"/>
    <x v="4"/>
    <x v="31"/>
    <n v="4"/>
    <n v="9.6"/>
    <n v="4.8"/>
    <n v="15"/>
    <x v="1"/>
    <s v="Lot's O' Nuts"/>
    <x v="1"/>
  </r>
  <r>
    <s v="US-2022-110814-CHO-TRI-54000"/>
    <d v="2022-12-05T00:00:00"/>
    <d v="2022-12-19T00:00:00"/>
    <x v="2"/>
    <n v="110814"/>
    <s v="United States"/>
    <x v="26"/>
    <x v="21"/>
    <n v="10009"/>
    <x v="0"/>
    <x v="1"/>
    <s v="CHO-TRI-54000"/>
    <x v="1"/>
    <x v="4"/>
    <n v="3"/>
    <n v="7.35"/>
    <n v="3.9"/>
    <n v="14"/>
    <x v="1"/>
    <s v="Wicked Choccy's"/>
    <x v="0"/>
  </r>
  <r>
    <s v="US-2022-110814-CHO-NUT-13000"/>
    <d v="2022-12-05T00:00:00"/>
    <d v="2022-12-19T00:00:00"/>
    <x v="2"/>
    <n v="110814"/>
    <s v="United States"/>
    <x v="26"/>
    <x v="21"/>
    <n v="10009"/>
    <x v="0"/>
    <x v="1"/>
    <s v="CHO-NUT-13000"/>
    <x v="2"/>
    <x v="13"/>
    <n v="5"/>
    <n v="12.45"/>
    <n v="5"/>
    <n v="14"/>
    <x v="1"/>
    <s v="Lot's O' Nuts"/>
    <x v="1"/>
  </r>
  <r>
    <s v="US-2022-110814-CHO-MIL-31000"/>
    <d v="2022-12-05T00:00:00"/>
    <d v="2022-12-19T00:00:00"/>
    <x v="2"/>
    <n v="110814"/>
    <s v="United States"/>
    <x v="26"/>
    <x v="21"/>
    <n v="10009"/>
    <x v="0"/>
    <x v="1"/>
    <s v="CHO-MIL-31000"/>
    <x v="0"/>
    <x v="0"/>
    <n v="2"/>
    <n v="4.22"/>
    <n v="2.2799999999999998"/>
    <n v="14"/>
    <x v="1"/>
    <s v="Wicked Choccy's"/>
    <x v="0"/>
  </r>
  <r>
    <s v="US-2022-149566-CHO-MIL-31000"/>
    <d v="2022-12-05T00:00:00"/>
    <d v="2022-12-20T00:00:00"/>
    <x v="0"/>
    <n v="149566"/>
    <s v="United States"/>
    <x v="4"/>
    <x v="4"/>
    <n v="90049"/>
    <x v="0"/>
    <x v="3"/>
    <s v="CHO-MIL-31000"/>
    <x v="0"/>
    <x v="8"/>
    <n v="4"/>
    <n v="8.44"/>
    <n v="4.5599999999999996"/>
    <n v="15"/>
    <x v="1"/>
    <s v="Wicked Choccy's"/>
    <x v="0"/>
  </r>
  <r>
    <s v="US-2022-149566-CHO-TRI-54000"/>
    <d v="2022-12-05T00:00:00"/>
    <d v="2022-12-20T00:00:00"/>
    <x v="0"/>
    <n v="149566"/>
    <s v="United States"/>
    <x v="4"/>
    <x v="4"/>
    <n v="90049"/>
    <x v="0"/>
    <x v="3"/>
    <s v="CHO-TRI-54000"/>
    <x v="1"/>
    <x v="4"/>
    <n v="3"/>
    <n v="7.35"/>
    <n v="3.9"/>
    <n v="15"/>
    <x v="1"/>
    <s v="Wicked Choccy's"/>
    <x v="0"/>
  </r>
  <r>
    <s v="US-2022-156440-CHO-SCR-58000"/>
    <d v="2022-12-05T00:00:00"/>
    <d v="2022-12-19T00:00:00"/>
    <x v="0"/>
    <n v="156440"/>
    <s v="United States"/>
    <x v="25"/>
    <x v="4"/>
    <n v="92105"/>
    <x v="0"/>
    <x v="3"/>
    <s v="CHO-SCR-58000"/>
    <x v="3"/>
    <x v="9"/>
    <n v="2"/>
    <n v="5"/>
    <n v="2.2000000000000002"/>
    <n v="14"/>
    <x v="1"/>
    <s v="Lot's O' Nuts"/>
    <x v="1"/>
  </r>
  <r>
    <s v="US-2022-131842-CHO-NUT-13000"/>
    <d v="2022-12-05T00:00:00"/>
    <d v="2022-12-18T00:00:00"/>
    <x v="1"/>
    <n v="131842"/>
    <s v="United States"/>
    <x v="232"/>
    <x v="14"/>
    <n v="37211"/>
    <x v="0"/>
    <x v="2"/>
    <s v="CHO-NUT-13000"/>
    <x v="2"/>
    <x v="7"/>
    <n v="2"/>
    <n v="4.9800000000000004"/>
    <n v="2"/>
    <n v="13"/>
    <x v="1"/>
    <s v="Lot's O' Nuts"/>
    <x v="1"/>
  </r>
  <r>
    <s v="US-2022-142937-CHO-FUD-51000"/>
    <d v="2022-12-05T00:00:00"/>
    <d v="2022-12-16T00:00:00"/>
    <x v="1"/>
    <n v="142937"/>
    <s v="United States"/>
    <x v="39"/>
    <x v="0"/>
    <n v="75220"/>
    <x v="0"/>
    <x v="0"/>
    <s v="CHO-FUD-51000"/>
    <x v="4"/>
    <x v="9"/>
    <n v="2"/>
    <n v="4.8"/>
    <n v="2.4"/>
    <n v="11"/>
    <x v="1"/>
    <s v="Lot's O' Nuts"/>
    <x v="1"/>
  </r>
  <r>
    <s v="US-2022-134943-CHO-MIL-31000"/>
    <d v="2022-12-05T00:00:00"/>
    <d v="2022-12-16T00:00:00"/>
    <x v="1"/>
    <n v="134943"/>
    <s v="United States"/>
    <x v="363"/>
    <x v="15"/>
    <n v="48104"/>
    <x v="0"/>
    <x v="0"/>
    <s v="CHO-MIL-31000"/>
    <x v="0"/>
    <x v="23"/>
    <n v="5"/>
    <n v="10.55"/>
    <n v="5.7"/>
    <n v="11"/>
    <x v="1"/>
    <s v="Wicked Choccy's"/>
    <x v="0"/>
  </r>
  <r>
    <s v="US-2022-101091-CHO-NUT-13000"/>
    <d v="2022-12-05T00:00:00"/>
    <d v="2022-12-19T00:00:00"/>
    <x v="2"/>
    <n v="101091"/>
    <s v="United States"/>
    <x v="2"/>
    <x v="2"/>
    <n v="19140"/>
    <x v="0"/>
    <x v="1"/>
    <s v="CHO-NUT-13000"/>
    <x v="2"/>
    <x v="15"/>
    <n v="6"/>
    <n v="14.94"/>
    <n v="6"/>
    <n v="14"/>
    <x v="1"/>
    <s v="Lot's O' Nuts"/>
    <x v="1"/>
  </r>
  <r>
    <s v="US-2022-117898-CHO-MIL-31000"/>
    <d v="2022-12-05T00:00:00"/>
    <d v="2022-12-21T00:00:00"/>
    <x v="0"/>
    <n v="117898"/>
    <s v="United States"/>
    <x v="97"/>
    <x v="1"/>
    <n v="61701"/>
    <x v="0"/>
    <x v="0"/>
    <s v="CHO-MIL-31000"/>
    <x v="0"/>
    <x v="0"/>
    <n v="2"/>
    <n v="4.22"/>
    <n v="2.2799999999999998"/>
    <n v="16"/>
    <x v="1"/>
    <s v="Wicked Choccy's"/>
    <x v="0"/>
  </r>
  <r>
    <s v="US-2022-168634-CHO-TRI-54000"/>
    <d v="2022-12-06T00:00:00"/>
    <d v="2022-12-21T00:00:00"/>
    <x v="0"/>
    <n v="168634"/>
    <s v="United States"/>
    <x v="10"/>
    <x v="4"/>
    <n v="94109"/>
    <x v="0"/>
    <x v="3"/>
    <s v="CHO-TRI-54000"/>
    <x v="1"/>
    <x v="1"/>
    <n v="2"/>
    <n v="4.9000000000000004"/>
    <n v="2.6"/>
    <n v="15"/>
    <x v="1"/>
    <s v="Wicked Choccy's"/>
    <x v="0"/>
  </r>
  <r>
    <s v="US-2022-136700-CHO-NUT-13000"/>
    <d v="2022-12-06T00:00:00"/>
    <d v="2022-12-21T00:00:00"/>
    <x v="2"/>
    <n v="136700"/>
    <s v="United States"/>
    <x v="364"/>
    <x v="4"/>
    <n v="93101"/>
    <x v="0"/>
    <x v="3"/>
    <s v="CHO-NUT-13000"/>
    <x v="2"/>
    <x v="7"/>
    <n v="2"/>
    <n v="4.9800000000000004"/>
    <n v="2"/>
    <n v="15"/>
    <x v="1"/>
    <s v="Lot's O' Nuts"/>
    <x v="1"/>
  </r>
  <r>
    <s v="US-2022-131884-CHO-TRI-54000"/>
    <d v="2022-12-06T00:00:00"/>
    <d v="2022-12-16T00:00:00"/>
    <x v="3"/>
    <n v="131884"/>
    <s v="United States"/>
    <x v="265"/>
    <x v="9"/>
    <n v="43302"/>
    <x v="0"/>
    <x v="1"/>
    <s v="CHO-TRI-54000"/>
    <x v="1"/>
    <x v="28"/>
    <n v="1"/>
    <n v="2.4500000000000002"/>
    <n v="1.3"/>
    <n v="10"/>
    <x v="1"/>
    <s v="Wicked Choccy's"/>
    <x v="0"/>
  </r>
  <r>
    <s v="US-2022-144806-CHO-TRI-54000"/>
    <d v="2022-12-06T00:00:00"/>
    <d v="2022-12-21T00:00:00"/>
    <x v="0"/>
    <n v="144806"/>
    <s v="United States"/>
    <x v="70"/>
    <x v="12"/>
    <n v="85705"/>
    <x v="0"/>
    <x v="3"/>
    <s v="CHO-TRI-54000"/>
    <x v="1"/>
    <x v="18"/>
    <n v="6"/>
    <n v="14.7"/>
    <n v="7.8"/>
    <n v="15"/>
    <x v="1"/>
    <s v="Wicked Choccy's"/>
    <x v="0"/>
  </r>
  <r>
    <s v="US-2022-144806-CHO-SCR-58000"/>
    <d v="2022-12-06T00:00:00"/>
    <d v="2022-12-21T00:00:00"/>
    <x v="0"/>
    <n v="144806"/>
    <s v="United States"/>
    <x v="70"/>
    <x v="12"/>
    <n v="85705"/>
    <x v="0"/>
    <x v="3"/>
    <s v="CHO-SCR-58000"/>
    <x v="3"/>
    <x v="14"/>
    <n v="6"/>
    <n v="15"/>
    <n v="6.6"/>
    <n v="15"/>
    <x v="1"/>
    <s v="Lot's O' Nuts"/>
    <x v="1"/>
  </r>
  <r>
    <s v="US-2022-144806-CHO-NUT-13000"/>
    <d v="2022-12-06T00:00:00"/>
    <d v="2022-12-21T00:00:00"/>
    <x v="0"/>
    <n v="144806"/>
    <s v="United States"/>
    <x v="70"/>
    <x v="12"/>
    <n v="85705"/>
    <x v="0"/>
    <x v="3"/>
    <s v="CHO-NUT-13000"/>
    <x v="2"/>
    <x v="13"/>
    <n v="5"/>
    <n v="12.45"/>
    <n v="5"/>
    <n v="15"/>
    <x v="1"/>
    <s v="Lot's O' Nuts"/>
    <x v="1"/>
  </r>
  <r>
    <s v="US-2022-114741-CHO-SCR-58000"/>
    <d v="2022-12-06T00:00:00"/>
    <d v="2022-12-20T00:00:00"/>
    <x v="0"/>
    <n v="114741"/>
    <s v="United States"/>
    <x v="36"/>
    <x v="18"/>
    <n v="89031"/>
    <x v="0"/>
    <x v="3"/>
    <s v="CHO-SCR-58000"/>
    <x v="3"/>
    <x v="3"/>
    <n v="3"/>
    <n v="7.5"/>
    <n v="3.3"/>
    <n v="14"/>
    <x v="1"/>
    <s v="Lot's O' Nuts"/>
    <x v="1"/>
  </r>
  <r>
    <s v="US-2022-114741-CHO-MIL-31000"/>
    <d v="2022-12-06T00:00:00"/>
    <d v="2022-12-20T00:00:00"/>
    <x v="0"/>
    <n v="114741"/>
    <s v="United States"/>
    <x v="36"/>
    <x v="18"/>
    <n v="89031"/>
    <x v="0"/>
    <x v="3"/>
    <s v="CHO-MIL-31000"/>
    <x v="0"/>
    <x v="11"/>
    <n v="1"/>
    <n v="2.11"/>
    <n v="1.1399999999999999"/>
    <n v="14"/>
    <x v="1"/>
    <s v="Wicked Choccy's"/>
    <x v="0"/>
  </r>
  <r>
    <s v="US-2022-114741-CHO-NUT-13000"/>
    <d v="2022-12-06T00:00:00"/>
    <d v="2022-12-20T00:00:00"/>
    <x v="0"/>
    <n v="114741"/>
    <s v="United States"/>
    <x v="36"/>
    <x v="18"/>
    <n v="89031"/>
    <x v="0"/>
    <x v="3"/>
    <s v="CHO-NUT-13000"/>
    <x v="2"/>
    <x v="13"/>
    <n v="5"/>
    <n v="12.45"/>
    <n v="5"/>
    <n v="14"/>
    <x v="1"/>
    <s v="Lot's O' Nuts"/>
    <x v="1"/>
  </r>
  <r>
    <s v="US-2022-148628-CHO-MIL-31000"/>
    <d v="2022-12-06T00:00:00"/>
    <d v="2022-12-21T00:00:00"/>
    <x v="0"/>
    <n v="148628"/>
    <s v="United States"/>
    <x v="301"/>
    <x v="4"/>
    <n v="91360"/>
    <x v="0"/>
    <x v="3"/>
    <s v="CHO-MIL-31000"/>
    <x v="0"/>
    <x v="23"/>
    <n v="5"/>
    <n v="10.55"/>
    <n v="5.7"/>
    <n v="15"/>
    <x v="1"/>
    <s v="Wicked Choccy's"/>
    <x v="0"/>
  </r>
  <r>
    <s v="US-2022-149692-CHO-SCR-58000"/>
    <d v="2022-12-06T00:00:00"/>
    <d v="2022-12-22T00:00:00"/>
    <x v="0"/>
    <n v="149692"/>
    <s v="United States"/>
    <x v="92"/>
    <x v="0"/>
    <n v="78745"/>
    <x v="0"/>
    <x v="0"/>
    <s v="CHO-SCR-58000"/>
    <x v="3"/>
    <x v="26"/>
    <n v="7"/>
    <n v="17.5"/>
    <n v="7.7"/>
    <n v="16"/>
    <x v="1"/>
    <s v="Lot's O' Nuts"/>
    <x v="1"/>
  </r>
  <r>
    <s v="US-2022-166338-CHO-TRI-54000"/>
    <d v="2022-12-06T00:00:00"/>
    <d v="2022-12-17T00:00:00"/>
    <x v="1"/>
    <n v="166338"/>
    <s v="United States"/>
    <x v="100"/>
    <x v="9"/>
    <n v="45373"/>
    <x v="0"/>
    <x v="1"/>
    <s v="CHO-TRI-54000"/>
    <x v="1"/>
    <x v="4"/>
    <n v="3"/>
    <n v="7.35"/>
    <n v="3.9"/>
    <n v="11"/>
    <x v="1"/>
    <s v="Wicked Choccy's"/>
    <x v="0"/>
  </r>
  <r>
    <s v="US-2022-143490-CHO-NUT-13000"/>
    <d v="2022-12-06T00:00:00"/>
    <d v="2022-12-23T00:00:00"/>
    <x v="0"/>
    <n v="143490"/>
    <s v="United States"/>
    <x v="25"/>
    <x v="4"/>
    <n v="92105"/>
    <x v="0"/>
    <x v="3"/>
    <s v="CHO-NUT-13000"/>
    <x v="2"/>
    <x v="48"/>
    <n v="9"/>
    <n v="22.41"/>
    <n v="9"/>
    <n v="17"/>
    <x v="1"/>
    <s v="Lot's O' Nuts"/>
    <x v="1"/>
  </r>
  <r>
    <s v="US-2022-143490-CHO-FUD-51000"/>
    <d v="2022-12-06T00:00:00"/>
    <d v="2022-12-23T00:00:00"/>
    <x v="0"/>
    <n v="143490"/>
    <s v="United States"/>
    <x v="25"/>
    <x v="4"/>
    <n v="92105"/>
    <x v="0"/>
    <x v="3"/>
    <s v="CHO-FUD-51000"/>
    <x v="4"/>
    <x v="9"/>
    <n v="2"/>
    <n v="4.8"/>
    <n v="2.4"/>
    <n v="17"/>
    <x v="1"/>
    <s v="Lot's O' Nuts"/>
    <x v="1"/>
  </r>
  <r>
    <s v="US-2022-156104-CHO-FUD-51000"/>
    <d v="2022-12-06T00:00:00"/>
    <d v="2022-12-18T00:00:00"/>
    <x v="2"/>
    <n v="156104"/>
    <s v="United States"/>
    <x v="209"/>
    <x v="19"/>
    <n v="46203"/>
    <x v="0"/>
    <x v="0"/>
    <s v="CHO-FUD-51000"/>
    <x v="4"/>
    <x v="9"/>
    <n v="2"/>
    <n v="4.8"/>
    <n v="2.4"/>
    <n v="12"/>
    <x v="1"/>
    <s v="Lot's O' Nuts"/>
    <x v="1"/>
  </r>
  <r>
    <s v="US-2022-153752-CHO-NUT-13000"/>
    <d v="2022-12-06T00:00:00"/>
    <d v="2022-12-21T00:00:00"/>
    <x v="2"/>
    <n v="153752"/>
    <s v="United States"/>
    <x v="41"/>
    <x v="6"/>
    <n v="22204"/>
    <x v="0"/>
    <x v="2"/>
    <s v="CHO-NUT-13000"/>
    <x v="2"/>
    <x v="15"/>
    <n v="6"/>
    <n v="14.94"/>
    <n v="6"/>
    <n v="15"/>
    <x v="1"/>
    <s v="Lot's O' Nuts"/>
    <x v="1"/>
  </r>
  <r>
    <s v="US-2022-127040-CHO-MIL-31000"/>
    <d v="2022-12-06T00:00:00"/>
    <d v="2022-12-20T00:00:00"/>
    <x v="0"/>
    <n v="127040"/>
    <s v="United States"/>
    <x v="26"/>
    <x v="21"/>
    <n v="10009"/>
    <x v="0"/>
    <x v="1"/>
    <s v="CHO-MIL-31000"/>
    <x v="0"/>
    <x v="8"/>
    <n v="4"/>
    <n v="8.44"/>
    <n v="4.5599999999999996"/>
    <n v="14"/>
    <x v="1"/>
    <s v="Wicked Choccy's"/>
    <x v="0"/>
  </r>
  <r>
    <s v="US-2022-127040-CHO-FUD-51000"/>
    <d v="2022-12-06T00:00:00"/>
    <d v="2022-12-20T00:00:00"/>
    <x v="0"/>
    <n v="127040"/>
    <s v="United States"/>
    <x v="26"/>
    <x v="21"/>
    <n v="10009"/>
    <x v="0"/>
    <x v="1"/>
    <s v="CHO-FUD-51000"/>
    <x v="4"/>
    <x v="26"/>
    <n v="7"/>
    <n v="16.8"/>
    <n v="8.4"/>
    <n v="14"/>
    <x v="1"/>
    <s v="Lot's O' Nuts"/>
    <x v="1"/>
  </r>
  <r>
    <s v="US-2022-127040-CHO-TRI-54000"/>
    <d v="2022-12-06T00:00:00"/>
    <d v="2022-12-20T00:00:00"/>
    <x v="0"/>
    <n v="127040"/>
    <s v="United States"/>
    <x v="26"/>
    <x v="21"/>
    <n v="10009"/>
    <x v="0"/>
    <x v="1"/>
    <s v="CHO-TRI-54000"/>
    <x v="1"/>
    <x v="28"/>
    <n v="1"/>
    <n v="2.4500000000000002"/>
    <n v="1.3"/>
    <n v="14"/>
    <x v="1"/>
    <s v="Wicked Choccy's"/>
    <x v="0"/>
  </r>
  <r>
    <s v="US-2022-127040-CHO-NUT-13000"/>
    <d v="2022-12-06T00:00:00"/>
    <d v="2022-12-20T00:00:00"/>
    <x v="0"/>
    <n v="127040"/>
    <s v="United States"/>
    <x v="26"/>
    <x v="21"/>
    <n v="10009"/>
    <x v="0"/>
    <x v="1"/>
    <s v="CHO-NUT-13000"/>
    <x v="2"/>
    <x v="48"/>
    <n v="9"/>
    <n v="22.41"/>
    <n v="9"/>
    <n v="14"/>
    <x v="1"/>
    <s v="Lot's O' Nuts"/>
    <x v="1"/>
  </r>
  <r>
    <s v="US-2022-165050-CHO-SCR-58000"/>
    <d v="2022-12-07T00:00:00"/>
    <d v="2022-12-19T00:00:00"/>
    <x v="1"/>
    <n v="165050"/>
    <s v="United States"/>
    <x v="26"/>
    <x v="21"/>
    <n v="10024"/>
    <x v="0"/>
    <x v="1"/>
    <s v="CHO-SCR-58000"/>
    <x v="3"/>
    <x v="17"/>
    <n v="5"/>
    <n v="12.5"/>
    <n v="5.5"/>
    <n v="12"/>
    <x v="1"/>
    <s v="Lot's O' Nuts"/>
    <x v="1"/>
  </r>
  <r>
    <s v="US-2022-165050-CHO-TRI-54000"/>
    <d v="2022-12-07T00:00:00"/>
    <d v="2022-12-19T00:00:00"/>
    <x v="1"/>
    <n v="165050"/>
    <s v="United States"/>
    <x v="26"/>
    <x v="21"/>
    <n v="10024"/>
    <x v="0"/>
    <x v="1"/>
    <s v="CHO-TRI-54000"/>
    <x v="1"/>
    <x v="1"/>
    <n v="2"/>
    <n v="4.9000000000000004"/>
    <n v="2.6"/>
    <n v="12"/>
    <x v="1"/>
    <s v="Wicked Choccy's"/>
    <x v="0"/>
  </r>
  <r>
    <s v="US-2022-134894-CHO-SCR-58000"/>
    <d v="2022-12-07T00:00:00"/>
    <d v="2022-12-21T00:00:00"/>
    <x v="0"/>
    <n v="134894"/>
    <s v="United States"/>
    <x v="5"/>
    <x v="5"/>
    <n v="42420"/>
    <x v="0"/>
    <x v="2"/>
    <s v="CHO-SCR-58000"/>
    <x v="3"/>
    <x v="31"/>
    <n v="4"/>
    <n v="10"/>
    <n v="4.4000000000000004"/>
    <n v="14"/>
    <x v="1"/>
    <s v="Lot's O' Nuts"/>
    <x v="1"/>
  </r>
  <r>
    <s v="US-2022-134894-CHO-MIL-31000"/>
    <d v="2022-12-07T00:00:00"/>
    <d v="2022-12-21T00:00:00"/>
    <x v="0"/>
    <n v="134894"/>
    <s v="United States"/>
    <x v="5"/>
    <x v="5"/>
    <n v="42420"/>
    <x v="0"/>
    <x v="2"/>
    <s v="CHO-MIL-31000"/>
    <x v="0"/>
    <x v="5"/>
    <n v="3"/>
    <n v="6.33"/>
    <n v="3.42"/>
    <n v="14"/>
    <x v="1"/>
    <s v="Wicked Choccy's"/>
    <x v="0"/>
  </r>
  <r>
    <s v="US-2022-130736-CHO-TRI-54000"/>
    <d v="2022-12-07T00:00:00"/>
    <d v="2022-12-19T00:00:00"/>
    <x v="1"/>
    <n v="130736"/>
    <s v="United States"/>
    <x v="31"/>
    <x v="23"/>
    <n v="98105"/>
    <x v="0"/>
    <x v="3"/>
    <s v="CHO-TRI-54000"/>
    <x v="1"/>
    <x v="1"/>
    <n v="2"/>
    <n v="4.9000000000000004"/>
    <n v="2.6"/>
    <n v="12"/>
    <x v="1"/>
    <s v="Wicked Choccy's"/>
    <x v="0"/>
  </r>
  <r>
    <s v="US-2022-130736-CHO-SCR-58000"/>
    <d v="2022-12-07T00:00:00"/>
    <d v="2022-12-19T00:00:00"/>
    <x v="1"/>
    <n v="130736"/>
    <s v="United States"/>
    <x v="31"/>
    <x v="23"/>
    <n v="98105"/>
    <x v="0"/>
    <x v="3"/>
    <s v="CHO-SCR-58000"/>
    <x v="3"/>
    <x v="25"/>
    <n v="1"/>
    <n v="2.5"/>
    <n v="1.1000000000000001"/>
    <n v="12"/>
    <x v="1"/>
    <s v="Lot's O' Nuts"/>
    <x v="1"/>
  </r>
  <r>
    <s v="US-2022-120957-CHO-SCR-58000"/>
    <d v="2022-12-07T00:00:00"/>
    <d v="2022-12-17T00:00:00"/>
    <x v="3"/>
    <n v="120957"/>
    <s v="United States"/>
    <x v="160"/>
    <x v="4"/>
    <n v="92503"/>
    <x v="0"/>
    <x v="3"/>
    <s v="CHO-SCR-58000"/>
    <x v="3"/>
    <x v="9"/>
    <n v="2"/>
    <n v="5"/>
    <n v="2.2000000000000002"/>
    <n v="10"/>
    <x v="1"/>
    <s v="Lot's O' Nuts"/>
    <x v="1"/>
  </r>
  <r>
    <s v="US-2022-135272-CHO-TRI-54000"/>
    <d v="2022-12-07T00:00:00"/>
    <d v="2022-12-22T00:00:00"/>
    <x v="0"/>
    <n v="135272"/>
    <s v="United States"/>
    <x v="4"/>
    <x v="4"/>
    <n v="90036"/>
    <x v="0"/>
    <x v="3"/>
    <s v="CHO-TRI-54000"/>
    <x v="1"/>
    <x v="24"/>
    <n v="4"/>
    <n v="9.8000000000000007"/>
    <n v="5.2"/>
    <n v="15"/>
    <x v="1"/>
    <s v="Wicked Choccy's"/>
    <x v="0"/>
  </r>
  <r>
    <s v="US-2022-156118-CHO-FUD-51000"/>
    <d v="2022-12-08T00:00:00"/>
    <d v="2022-12-22T00:00:00"/>
    <x v="0"/>
    <n v="156118"/>
    <s v="United States"/>
    <x v="270"/>
    <x v="27"/>
    <n v="80906"/>
    <x v="0"/>
    <x v="3"/>
    <s v="CHO-FUD-51000"/>
    <x v="4"/>
    <x v="3"/>
    <n v="3"/>
    <n v="7.2"/>
    <n v="3.6"/>
    <n v="14"/>
    <x v="1"/>
    <s v="Lot's O' Nuts"/>
    <x v="1"/>
  </r>
  <r>
    <s v="US-2022-103205-CHO-NUT-13000"/>
    <d v="2022-12-08T00:00:00"/>
    <d v="2022-12-20T00:00:00"/>
    <x v="2"/>
    <n v="103205"/>
    <s v="United States"/>
    <x v="0"/>
    <x v="0"/>
    <n v="77036"/>
    <x v="0"/>
    <x v="0"/>
    <s v="CHO-NUT-13000"/>
    <x v="2"/>
    <x v="13"/>
    <n v="5"/>
    <n v="12.45"/>
    <n v="5"/>
    <n v="12"/>
    <x v="1"/>
    <s v="Lot's O' Nuts"/>
    <x v="1"/>
  </r>
  <r>
    <s v="US-2022-135622-CHO-TRI-54000"/>
    <d v="2022-12-08T00:00:00"/>
    <d v="2022-12-21T00:00:00"/>
    <x v="2"/>
    <n v="135622"/>
    <s v="United States"/>
    <x v="114"/>
    <x v="0"/>
    <n v="76106"/>
    <x v="0"/>
    <x v="0"/>
    <s v="CHO-TRI-54000"/>
    <x v="1"/>
    <x v="52"/>
    <n v="11"/>
    <n v="26.95"/>
    <n v="14.3"/>
    <n v="13"/>
    <x v="1"/>
    <s v="Wicked Choccy's"/>
    <x v="0"/>
  </r>
  <r>
    <s v="US-2022-135622-CHO-NUT-13000"/>
    <d v="2022-12-08T00:00:00"/>
    <d v="2022-12-21T00:00:00"/>
    <x v="2"/>
    <n v="135622"/>
    <s v="United States"/>
    <x v="114"/>
    <x v="0"/>
    <n v="76106"/>
    <x v="0"/>
    <x v="0"/>
    <s v="CHO-NUT-13000"/>
    <x v="2"/>
    <x v="15"/>
    <n v="6"/>
    <n v="14.94"/>
    <n v="6"/>
    <n v="13"/>
    <x v="1"/>
    <s v="Lot's O' Nuts"/>
    <x v="1"/>
  </r>
  <r>
    <s v="US-2022-129532-CHO-NUT-13000"/>
    <d v="2022-12-08T00:00:00"/>
    <d v="2022-12-22T00:00:00"/>
    <x v="0"/>
    <n v="129532"/>
    <s v="United States"/>
    <x v="4"/>
    <x v="4"/>
    <n v="90036"/>
    <x v="0"/>
    <x v="3"/>
    <s v="CHO-NUT-13000"/>
    <x v="2"/>
    <x v="7"/>
    <n v="2"/>
    <n v="4.9800000000000004"/>
    <n v="2"/>
    <n v="14"/>
    <x v="1"/>
    <s v="Lot's O' Nuts"/>
    <x v="1"/>
  </r>
  <r>
    <s v="US-2022-129532-CHO-SCR-58000"/>
    <d v="2022-12-08T00:00:00"/>
    <d v="2022-12-22T00:00:00"/>
    <x v="0"/>
    <n v="129532"/>
    <s v="United States"/>
    <x v="4"/>
    <x v="4"/>
    <n v="90036"/>
    <x v="0"/>
    <x v="3"/>
    <s v="CHO-SCR-58000"/>
    <x v="3"/>
    <x v="31"/>
    <n v="4"/>
    <n v="10"/>
    <n v="4.4000000000000004"/>
    <n v="14"/>
    <x v="1"/>
    <s v="Lot's O' Nuts"/>
    <x v="1"/>
  </r>
  <r>
    <s v="US-2022-157035-CHO-MIL-31000"/>
    <d v="2022-12-09T00:00:00"/>
    <d v="2022-12-22T00:00:00"/>
    <x v="1"/>
    <n v="157035"/>
    <s v="United States"/>
    <x v="48"/>
    <x v="19"/>
    <n v="47201"/>
    <x v="0"/>
    <x v="0"/>
    <s v="CHO-MIL-31000"/>
    <x v="0"/>
    <x v="5"/>
    <n v="3"/>
    <n v="6.33"/>
    <n v="3.42"/>
    <n v="13"/>
    <x v="1"/>
    <s v="Wicked Choccy's"/>
    <x v="0"/>
  </r>
  <r>
    <s v="US-2022-115693-CHO-FUD-51000"/>
    <d v="2022-12-10T00:00:00"/>
    <d v="2022-12-25T00:00:00"/>
    <x v="0"/>
    <n v="115693"/>
    <s v="United States"/>
    <x v="4"/>
    <x v="4"/>
    <n v="90032"/>
    <x v="0"/>
    <x v="3"/>
    <s v="CHO-FUD-51000"/>
    <x v="4"/>
    <x v="9"/>
    <n v="2"/>
    <n v="4.8"/>
    <n v="2.4"/>
    <n v="15"/>
    <x v="1"/>
    <s v="Lot's O' Nuts"/>
    <x v="1"/>
  </r>
  <r>
    <s v="US-2022-106208-CHO-TRI-54000"/>
    <d v="2022-12-10T00:00:00"/>
    <d v="2022-12-25T00:00:00"/>
    <x v="0"/>
    <n v="106208"/>
    <s v="United States"/>
    <x v="40"/>
    <x v="1"/>
    <n v="60610"/>
    <x v="0"/>
    <x v="0"/>
    <s v="CHO-TRI-54000"/>
    <x v="1"/>
    <x v="10"/>
    <n v="7"/>
    <n v="17.149999999999999"/>
    <n v="9.1"/>
    <n v="15"/>
    <x v="1"/>
    <s v="Wicked Choccy's"/>
    <x v="0"/>
  </r>
  <r>
    <s v="US-2022-121650-CHO-MIL-31000"/>
    <d v="2022-12-10T00:00:00"/>
    <d v="2022-12-26T00:00:00"/>
    <x v="0"/>
    <n v="121650"/>
    <s v="United States"/>
    <x v="64"/>
    <x v="15"/>
    <n v="49201"/>
    <x v="0"/>
    <x v="0"/>
    <s v="CHO-MIL-31000"/>
    <x v="0"/>
    <x v="0"/>
    <n v="2"/>
    <n v="4.22"/>
    <n v="2.2799999999999998"/>
    <n v="16"/>
    <x v="1"/>
    <s v="Wicked Choccy's"/>
    <x v="0"/>
  </r>
  <r>
    <s v="US-2022-121650-CHO-FUD-51000"/>
    <d v="2022-12-10T00:00:00"/>
    <d v="2022-12-26T00:00:00"/>
    <x v="0"/>
    <n v="121650"/>
    <s v="United States"/>
    <x v="64"/>
    <x v="15"/>
    <n v="49201"/>
    <x v="0"/>
    <x v="0"/>
    <s v="CHO-FUD-51000"/>
    <x v="4"/>
    <x v="9"/>
    <n v="2"/>
    <n v="4.8"/>
    <n v="2.4"/>
    <n v="16"/>
    <x v="1"/>
    <s v="Lot's O' Nuts"/>
    <x v="1"/>
  </r>
  <r>
    <s v="US-2022-121650-CHO-TRI-54000"/>
    <d v="2022-12-10T00:00:00"/>
    <d v="2022-12-26T00:00:00"/>
    <x v="0"/>
    <n v="121650"/>
    <s v="United States"/>
    <x v="64"/>
    <x v="15"/>
    <n v="49201"/>
    <x v="0"/>
    <x v="0"/>
    <s v="CHO-TRI-54000"/>
    <x v="1"/>
    <x v="1"/>
    <n v="2"/>
    <n v="4.9000000000000004"/>
    <n v="2.6"/>
    <n v="16"/>
    <x v="1"/>
    <s v="Wicked Choccy's"/>
    <x v="0"/>
  </r>
  <r>
    <s v="US-2022-138093-CHO-SCR-58000"/>
    <d v="2022-12-10T00:00:00"/>
    <d v="2022-12-26T00:00:00"/>
    <x v="0"/>
    <n v="138093"/>
    <s v="United States"/>
    <x v="98"/>
    <x v="38"/>
    <n v="21215"/>
    <x v="0"/>
    <x v="1"/>
    <s v="CHO-SCR-58000"/>
    <x v="3"/>
    <x v="3"/>
    <n v="3"/>
    <n v="7.5"/>
    <n v="3.3"/>
    <n v="16"/>
    <x v="1"/>
    <s v="Lot's O' Nuts"/>
    <x v="1"/>
  </r>
  <r>
    <s v="US-2022-138093-CHO-FUD-51000"/>
    <d v="2022-12-10T00:00:00"/>
    <d v="2022-12-26T00:00:00"/>
    <x v="0"/>
    <n v="138093"/>
    <s v="United States"/>
    <x v="98"/>
    <x v="38"/>
    <n v="21215"/>
    <x v="0"/>
    <x v="1"/>
    <s v="CHO-FUD-51000"/>
    <x v="4"/>
    <x v="17"/>
    <n v="5"/>
    <n v="12"/>
    <n v="6"/>
    <n v="16"/>
    <x v="1"/>
    <s v="Lot's O' Nuts"/>
    <x v="1"/>
  </r>
  <r>
    <s v="US-2022-168732-CHO-SCR-58000"/>
    <d v="2022-12-10T00:00:00"/>
    <d v="2022-12-26T00:00:00"/>
    <x v="0"/>
    <n v="168732"/>
    <s v="United States"/>
    <x v="14"/>
    <x v="3"/>
    <n v="30076"/>
    <x v="0"/>
    <x v="2"/>
    <s v="CHO-SCR-58000"/>
    <x v="3"/>
    <x v="25"/>
    <n v="1"/>
    <n v="2.5"/>
    <n v="1.1000000000000001"/>
    <n v="16"/>
    <x v="1"/>
    <s v="Lot's O' Nuts"/>
    <x v="1"/>
  </r>
  <r>
    <s v="US-2022-143105-CHO-SCR-58000"/>
    <d v="2022-12-10T00:00:00"/>
    <d v="2022-12-20T00:00:00"/>
    <x v="3"/>
    <n v="143105"/>
    <s v="United States"/>
    <x v="26"/>
    <x v="21"/>
    <n v="10024"/>
    <x v="0"/>
    <x v="1"/>
    <s v="CHO-SCR-58000"/>
    <x v="3"/>
    <x v="25"/>
    <n v="1"/>
    <n v="2.5"/>
    <n v="1.1000000000000001"/>
    <n v="10"/>
    <x v="1"/>
    <s v="Lot's O' Nuts"/>
    <x v="1"/>
  </r>
  <r>
    <s v="US-2022-143105-CHO-TRI-54000"/>
    <d v="2022-12-10T00:00:00"/>
    <d v="2022-12-20T00:00:00"/>
    <x v="3"/>
    <n v="143105"/>
    <s v="United States"/>
    <x v="26"/>
    <x v="21"/>
    <n v="10024"/>
    <x v="0"/>
    <x v="1"/>
    <s v="CHO-TRI-54000"/>
    <x v="1"/>
    <x v="10"/>
    <n v="7"/>
    <n v="17.149999999999999"/>
    <n v="9.1"/>
    <n v="10"/>
    <x v="1"/>
    <s v="Wicked Choccy's"/>
    <x v="0"/>
  </r>
  <r>
    <s v="US-2022-143105-CHO-FUD-51000"/>
    <d v="2022-12-10T00:00:00"/>
    <d v="2022-12-20T00:00:00"/>
    <x v="3"/>
    <n v="143105"/>
    <s v="United States"/>
    <x v="26"/>
    <x v="21"/>
    <n v="10024"/>
    <x v="0"/>
    <x v="1"/>
    <s v="CHO-FUD-51000"/>
    <x v="4"/>
    <x v="9"/>
    <n v="2"/>
    <n v="4.8"/>
    <n v="2.4"/>
    <n v="10"/>
    <x v="1"/>
    <s v="Lot's O' Nuts"/>
    <x v="1"/>
  </r>
  <r>
    <s v="US-2022-127502-CHO-NUT-13000"/>
    <d v="2022-12-10T00:00:00"/>
    <d v="2022-12-24T00:00:00"/>
    <x v="0"/>
    <n v="127502"/>
    <s v="United States"/>
    <x v="10"/>
    <x v="4"/>
    <n v="94110"/>
    <x v="0"/>
    <x v="3"/>
    <s v="CHO-NUT-13000"/>
    <x v="2"/>
    <x v="7"/>
    <n v="2"/>
    <n v="4.9800000000000004"/>
    <n v="2"/>
    <n v="14"/>
    <x v="1"/>
    <s v="Lot's O' Nuts"/>
    <x v="1"/>
  </r>
  <r>
    <s v="US-2022-112823-CHO-SCR-58000"/>
    <d v="2022-12-10T00:00:00"/>
    <d v="2022-12-26T00:00:00"/>
    <x v="0"/>
    <n v="112823"/>
    <s v="United States"/>
    <x v="121"/>
    <x v="9"/>
    <n v="44105"/>
    <x v="0"/>
    <x v="1"/>
    <s v="CHO-SCR-58000"/>
    <x v="3"/>
    <x v="9"/>
    <n v="2"/>
    <n v="5"/>
    <n v="2.2000000000000002"/>
    <n v="16"/>
    <x v="1"/>
    <s v="Lot's O' Nuts"/>
    <x v="1"/>
  </r>
  <r>
    <s v="US-2022-135853-CHO-SCR-58000"/>
    <d v="2022-12-11T00:00:00"/>
    <d v="2022-12-24T00:00:00"/>
    <x v="1"/>
    <n v="135853"/>
    <s v="United States"/>
    <x v="27"/>
    <x v="15"/>
    <n v="48205"/>
    <x v="0"/>
    <x v="0"/>
    <s v="CHO-SCR-58000"/>
    <x v="3"/>
    <x v="9"/>
    <n v="2"/>
    <n v="5"/>
    <n v="2.2000000000000002"/>
    <n v="13"/>
    <x v="1"/>
    <s v="Lot's O' Nuts"/>
    <x v="1"/>
  </r>
  <r>
    <s v="US-2022-135853-CHO-MIL-31000"/>
    <d v="2022-12-11T00:00:00"/>
    <d v="2022-12-24T00:00:00"/>
    <x v="1"/>
    <n v="135853"/>
    <s v="United States"/>
    <x v="27"/>
    <x v="15"/>
    <n v="48205"/>
    <x v="0"/>
    <x v="0"/>
    <s v="CHO-MIL-31000"/>
    <x v="0"/>
    <x v="11"/>
    <n v="1"/>
    <n v="2.11"/>
    <n v="1.1399999999999999"/>
    <n v="13"/>
    <x v="1"/>
    <s v="Wicked Choccy's"/>
    <x v="0"/>
  </r>
  <r>
    <s v="US-2022-120572-CHO-MIL-31000"/>
    <d v="2022-12-11T00:00:00"/>
    <d v="2022-12-25T00:00:00"/>
    <x v="0"/>
    <n v="120572"/>
    <s v="United States"/>
    <x v="60"/>
    <x v="17"/>
    <n v="32216"/>
    <x v="0"/>
    <x v="2"/>
    <s v="CHO-MIL-31000"/>
    <x v="0"/>
    <x v="0"/>
    <n v="2"/>
    <n v="4.22"/>
    <n v="2.2799999999999998"/>
    <n v="14"/>
    <x v="1"/>
    <s v="Wicked Choccy's"/>
    <x v="0"/>
  </r>
  <r>
    <s v="US-2022-104346-CHO-NUT-13000"/>
    <d v="2022-12-11T00:00:00"/>
    <d v="2022-12-26T00:00:00"/>
    <x v="0"/>
    <n v="104346"/>
    <s v="United States"/>
    <x v="270"/>
    <x v="27"/>
    <n v="80906"/>
    <x v="0"/>
    <x v="3"/>
    <s v="CHO-NUT-13000"/>
    <x v="2"/>
    <x v="19"/>
    <n v="4"/>
    <n v="9.9600000000000009"/>
    <n v="4"/>
    <n v="15"/>
    <x v="1"/>
    <s v="Lot's O' Nuts"/>
    <x v="1"/>
  </r>
  <r>
    <s v="US-2022-104346-CHO-TRI-54000"/>
    <d v="2022-12-11T00:00:00"/>
    <d v="2022-12-26T00:00:00"/>
    <x v="0"/>
    <n v="104346"/>
    <s v="United States"/>
    <x v="270"/>
    <x v="27"/>
    <n v="80906"/>
    <x v="0"/>
    <x v="3"/>
    <s v="CHO-TRI-54000"/>
    <x v="1"/>
    <x v="20"/>
    <n v="5"/>
    <n v="12.25"/>
    <n v="6.5"/>
    <n v="15"/>
    <x v="1"/>
    <s v="Wicked Choccy's"/>
    <x v="0"/>
  </r>
  <r>
    <s v="US-2022-104346-CHO-FUD-51000"/>
    <d v="2022-12-11T00:00:00"/>
    <d v="2022-12-26T00:00:00"/>
    <x v="0"/>
    <n v="104346"/>
    <s v="United States"/>
    <x v="270"/>
    <x v="27"/>
    <n v="80906"/>
    <x v="0"/>
    <x v="3"/>
    <s v="CHO-FUD-51000"/>
    <x v="4"/>
    <x v="6"/>
    <n v="9"/>
    <n v="21.6"/>
    <n v="10.8"/>
    <n v="15"/>
    <x v="1"/>
    <s v="Lot's O' Nuts"/>
    <x v="1"/>
  </r>
  <r>
    <s v="US-2022-104346-CHO-SCR-58000"/>
    <d v="2022-12-11T00:00:00"/>
    <d v="2022-12-26T00:00:00"/>
    <x v="0"/>
    <n v="104346"/>
    <s v="United States"/>
    <x v="270"/>
    <x v="27"/>
    <n v="80906"/>
    <x v="0"/>
    <x v="3"/>
    <s v="CHO-SCR-58000"/>
    <x v="3"/>
    <x v="17"/>
    <n v="5"/>
    <n v="12.5"/>
    <n v="5.5"/>
    <n v="15"/>
    <x v="1"/>
    <s v="Lot's O' Nuts"/>
    <x v="1"/>
  </r>
  <r>
    <s v="US-2022-104346-CHO-MIL-31000"/>
    <d v="2022-12-11T00:00:00"/>
    <d v="2022-12-26T00:00:00"/>
    <x v="0"/>
    <n v="104346"/>
    <s v="United States"/>
    <x v="270"/>
    <x v="27"/>
    <n v="80906"/>
    <x v="0"/>
    <x v="3"/>
    <s v="CHO-MIL-31000"/>
    <x v="0"/>
    <x v="23"/>
    <n v="5"/>
    <n v="10.55"/>
    <n v="5.7"/>
    <n v="15"/>
    <x v="1"/>
    <s v="Wicked Choccy's"/>
    <x v="0"/>
  </r>
  <r>
    <s v="US-2022-134082-CHO-TRI-54000"/>
    <d v="2022-12-11T00:00:00"/>
    <d v="2022-12-27T00:00:00"/>
    <x v="0"/>
    <n v="134082"/>
    <s v="United States"/>
    <x v="300"/>
    <x v="4"/>
    <n v="92404"/>
    <x v="0"/>
    <x v="3"/>
    <s v="CHO-TRI-54000"/>
    <x v="1"/>
    <x v="24"/>
    <n v="4"/>
    <n v="9.8000000000000007"/>
    <n v="5.2"/>
    <n v="16"/>
    <x v="1"/>
    <s v="Wicked Choccy's"/>
    <x v="0"/>
  </r>
  <r>
    <s v="US-2022-106362-CHO-NUT-13000"/>
    <d v="2022-12-11T00:00:00"/>
    <d v="2022-12-25T00:00:00"/>
    <x v="0"/>
    <n v="106362"/>
    <s v="United States"/>
    <x v="100"/>
    <x v="9"/>
    <n v="45373"/>
    <x v="0"/>
    <x v="1"/>
    <s v="CHO-NUT-13000"/>
    <x v="2"/>
    <x v="2"/>
    <n v="3"/>
    <n v="7.47"/>
    <n v="3"/>
    <n v="14"/>
    <x v="1"/>
    <s v="Lot's O' Nuts"/>
    <x v="1"/>
  </r>
  <r>
    <s v="US-2022-155761-CHO-MIL-31000"/>
    <d v="2022-12-11T00:00:00"/>
    <d v="2022-12-21T00:00:00"/>
    <x v="3"/>
    <n v="155761"/>
    <s v="United States"/>
    <x v="0"/>
    <x v="0"/>
    <n v="77041"/>
    <x v="0"/>
    <x v="0"/>
    <s v="CHO-MIL-31000"/>
    <x v="0"/>
    <x v="5"/>
    <n v="3"/>
    <n v="6.33"/>
    <n v="3.42"/>
    <n v="10"/>
    <x v="1"/>
    <s v="Wicked Choccy's"/>
    <x v="0"/>
  </r>
  <r>
    <s v="US-2022-155761-CHO-FUD-51000"/>
    <d v="2022-12-11T00:00:00"/>
    <d v="2022-12-21T00:00:00"/>
    <x v="3"/>
    <n v="155761"/>
    <s v="United States"/>
    <x v="0"/>
    <x v="0"/>
    <n v="77041"/>
    <x v="0"/>
    <x v="0"/>
    <s v="CHO-FUD-51000"/>
    <x v="4"/>
    <x v="9"/>
    <n v="2"/>
    <n v="4.8"/>
    <n v="2.4"/>
    <n v="10"/>
    <x v="1"/>
    <s v="Lot's O' Nuts"/>
    <x v="1"/>
  </r>
  <r>
    <s v="US-2022-150560-CHO-FUD-51000"/>
    <d v="2022-12-11T00:00:00"/>
    <d v="2022-12-22T00:00:00"/>
    <x v="1"/>
    <n v="150560"/>
    <s v="United States"/>
    <x v="285"/>
    <x v="6"/>
    <n v="23434"/>
    <x v="0"/>
    <x v="2"/>
    <s v="CHO-FUD-51000"/>
    <x v="4"/>
    <x v="9"/>
    <n v="2"/>
    <n v="4.8"/>
    <n v="2.4"/>
    <n v="11"/>
    <x v="1"/>
    <s v="Lot's O' Nuts"/>
    <x v="1"/>
  </r>
  <r>
    <s v="US-2022-145065-CHO-MIL-31000"/>
    <d v="2022-12-12T00:00:00"/>
    <d v="2022-12-25T00:00:00"/>
    <x v="1"/>
    <n v="145065"/>
    <s v="United States"/>
    <x v="25"/>
    <x v="4"/>
    <n v="92105"/>
    <x v="0"/>
    <x v="3"/>
    <s v="CHO-MIL-31000"/>
    <x v="0"/>
    <x v="0"/>
    <n v="2"/>
    <n v="4.22"/>
    <n v="2.2799999999999998"/>
    <n v="13"/>
    <x v="1"/>
    <s v="Wicked Choccy's"/>
    <x v="0"/>
  </r>
  <r>
    <s v="US-2022-145065-CHO-FUD-51000"/>
    <d v="2022-12-12T00:00:00"/>
    <d v="2022-12-25T00:00:00"/>
    <x v="1"/>
    <n v="145065"/>
    <s v="United States"/>
    <x v="25"/>
    <x v="4"/>
    <n v="92105"/>
    <x v="0"/>
    <x v="3"/>
    <s v="CHO-FUD-51000"/>
    <x v="4"/>
    <x v="9"/>
    <n v="2"/>
    <n v="4.8"/>
    <n v="2.4"/>
    <n v="13"/>
    <x v="1"/>
    <s v="Lot's O' Nuts"/>
    <x v="1"/>
  </r>
  <r>
    <s v="US-2022-129042-CHO-TRI-54000"/>
    <d v="2022-12-12T00:00:00"/>
    <d v="2022-12-27T00:00:00"/>
    <x v="0"/>
    <n v="129042"/>
    <s v="United States"/>
    <x v="98"/>
    <x v="38"/>
    <n v="21215"/>
    <x v="0"/>
    <x v="1"/>
    <s v="CHO-TRI-54000"/>
    <x v="1"/>
    <x v="4"/>
    <n v="3"/>
    <n v="7.35"/>
    <n v="3.9"/>
    <n v="15"/>
    <x v="1"/>
    <s v="Wicked Choccy's"/>
    <x v="0"/>
  </r>
  <r>
    <s v="US-2022-134075-CHO-NUT-13000"/>
    <d v="2022-12-12T00:00:00"/>
    <d v="2022-12-26T00:00:00"/>
    <x v="0"/>
    <n v="134075"/>
    <s v="United States"/>
    <x v="99"/>
    <x v="4"/>
    <n v="95123"/>
    <x v="0"/>
    <x v="3"/>
    <s v="CHO-NUT-13000"/>
    <x v="2"/>
    <x v="2"/>
    <n v="3"/>
    <n v="7.47"/>
    <n v="3"/>
    <n v="14"/>
    <x v="1"/>
    <s v="Lot's O' Nuts"/>
    <x v="1"/>
  </r>
  <r>
    <s v="US-2022-134075-CHO-MIL-31000"/>
    <d v="2022-12-12T00:00:00"/>
    <d v="2022-12-26T00:00:00"/>
    <x v="0"/>
    <n v="134075"/>
    <s v="United States"/>
    <x v="99"/>
    <x v="4"/>
    <n v="95123"/>
    <x v="0"/>
    <x v="3"/>
    <s v="CHO-MIL-31000"/>
    <x v="0"/>
    <x v="0"/>
    <n v="2"/>
    <n v="4.22"/>
    <n v="2.2799999999999998"/>
    <n v="14"/>
    <x v="1"/>
    <s v="Wicked Choccy's"/>
    <x v="0"/>
  </r>
  <r>
    <s v="US-2022-167220-CHO-SCR-58000"/>
    <d v="2022-12-12T00:00:00"/>
    <d v="2022-12-26T00:00:00"/>
    <x v="0"/>
    <n v="167220"/>
    <s v="United States"/>
    <x v="92"/>
    <x v="0"/>
    <n v="78745"/>
    <x v="0"/>
    <x v="0"/>
    <s v="CHO-SCR-58000"/>
    <x v="3"/>
    <x v="31"/>
    <n v="4"/>
    <n v="10"/>
    <n v="4.4000000000000004"/>
    <n v="14"/>
    <x v="1"/>
    <s v="Lot's O' Nuts"/>
    <x v="1"/>
  </r>
  <r>
    <s v="US-2022-127481-CHO-TRI-54000"/>
    <d v="2022-12-12T00:00:00"/>
    <d v="2022-12-25T00:00:00"/>
    <x v="2"/>
    <n v="127481"/>
    <s v="United States"/>
    <x v="21"/>
    <x v="18"/>
    <n v="89115"/>
    <x v="0"/>
    <x v="3"/>
    <s v="CHO-TRI-54000"/>
    <x v="1"/>
    <x v="20"/>
    <n v="5"/>
    <n v="12.25"/>
    <n v="6.5"/>
    <n v="13"/>
    <x v="1"/>
    <s v="Wicked Choccy's"/>
    <x v="0"/>
  </r>
  <r>
    <s v="US-2022-127481-CHO-FUD-51000"/>
    <d v="2022-12-12T00:00:00"/>
    <d v="2022-12-25T00:00:00"/>
    <x v="2"/>
    <n v="127481"/>
    <s v="United States"/>
    <x v="21"/>
    <x v="18"/>
    <n v="89115"/>
    <x v="0"/>
    <x v="3"/>
    <s v="CHO-FUD-51000"/>
    <x v="4"/>
    <x v="9"/>
    <n v="2"/>
    <n v="4.8"/>
    <n v="2.4"/>
    <n v="13"/>
    <x v="1"/>
    <s v="Lot's O' Nuts"/>
    <x v="1"/>
  </r>
  <r>
    <s v="US-2022-110870-CHO-SCR-58000"/>
    <d v="2022-12-12T00:00:00"/>
    <d v="2022-12-25T00:00:00"/>
    <x v="1"/>
    <n v="110870"/>
    <s v="United States"/>
    <x v="4"/>
    <x v="4"/>
    <n v="90032"/>
    <x v="0"/>
    <x v="3"/>
    <s v="CHO-SCR-58000"/>
    <x v="3"/>
    <x v="26"/>
    <n v="7"/>
    <n v="17.5"/>
    <n v="7.7"/>
    <n v="13"/>
    <x v="1"/>
    <s v="Lot's O' Nuts"/>
    <x v="1"/>
  </r>
  <r>
    <s v="US-2022-110870-CHO-TRI-54000"/>
    <d v="2022-12-12T00:00:00"/>
    <d v="2022-12-25T00:00:00"/>
    <x v="1"/>
    <n v="110870"/>
    <s v="United States"/>
    <x v="4"/>
    <x v="4"/>
    <n v="90032"/>
    <x v="0"/>
    <x v="3"/>
    <s v="CHO-TRI-54000"/>
    <x v="1"/>
    <x v="18"/>
    <n v="6"/>
    <n v="14.7"/>
    <n v="7.8"/>
    <n v="13"/>
    <x v="1"/>
    <s v="Wicked Choccy's"/>
    <x v="0"/>
  </r>
  <r>
    <s v="US-2022-154620-CHO-MIL-31000"/>
    <d v="2022-12-12T00:00:00"/>
    <d v="2022-12-26T00:00:00"/>
    <x v="0"/>
    <n v="154620"/>
    <s v="United States"/>
    <x v="86"/>
    <x v="4"/>
    <n v="93534"/>
    <x v="0"/>
    <x v="3"/>
    <s v="CHO-MIL-31000"/>
    <x v="0"/>
    <x v="0"/>
    <n v="2"/>
    <n v="4.22"/>
    <n v="2.2799999999999998"/>
    <n v="14"/>
    <x v="1"/>
    <s v="Wicked Choccy's"/>
    <x v="0"/>
  </r>
  <r>
    <s v="US-2022-155586-CHO-SCR-58000"/>
    <d v="2022-12-12T00:00:00"/>
    <d v="2022-12-26T00:00:00"/>
    <x v="2"/>
    <n v="155586"/>
    <s v="United States"/>
    <x v="297"/>
    <x v="4"/>
    <n v="95928"/>
    <x v="0"/>
    <x v="3"/>
    <s v="CHO-SCR-58000"/>
    <x v="3"/>
    <x v="25"/>
    <n v="1"/>
    <n v="2.5"/>
    <n v="1.1000000000000001"/>
    <n v="14"/>
    <x v="1"/>
    <s v="Lot's O' Nuts"/>
    <x v="1"/>
  </r>
  <r>
    <s v="US-2022-155586-CHO-NUT-13000"/>
    <d v="2022-12-12T00:00:00"/>
    <d v="2022-12-26T00:00:00"/>
    <x v="2"/>
    <n v="155586"/>
    <s v="United States"/>
    <x v="297"/>
    <x v="4"/>
    <n v="95928"/>
    <x v="0"/>
    <x v="3"/>
    <s v="CHO-NUT-13000"/>
    <x v="2"/>
    <x v="19"/>
    <n v="4"/>
    <n v="9.9600000000000009"/>
    <n v="4"/>
    <n v="14"/>
    <x v="1"/>
    <s v="Lot's O' Nuts"/>
    <x v="1"/>
  </r>
  <r>
    <s v="CA-2022-155586-CHO-SCR-58000"/>
    <d v="2022-12-12T00:00:00"/>
    <d v="2022-12-26T00:00:00"/>
    <x v="2"/>
    <n v="155586"/>
    <s v="Canada"/>
    <x v="57"/>
    <x v="28"/>
    <s v="T2C"/>
    <x v="0"/>
    <x v="3"/>
    <s v="CHO-SCR-58000"/>
    <x v="3"/>
    <x v="31"/>
    <n v="4"/>
    <n v="10"/>
    <n v="4.4000000000000004"/>
    <n v="14"/>
    <x v="1"/>
    <s v="Lot's O' Nuts"/>
    <x v="1"/>
  </r>
  <r>
    <s v="CA-2022-155586-CHO-NUT-13000"/>
    <d v="2022-12-12T00:00:00"/>
    <d v="2022-12-26T00:00:00"/>
    <x v="2"/>
    <n v="155586"/>
    <s v="Canada"/>
    <x v="57"/>
    <x v="28"/>
    <s v="T2C"/>
    <x v="0"/>
    <x v="3"/>
    <s v="CHO-NUT-13000"/>
    <x v="2"/>
    <x v="19"/>
    <n v="4"/>
    <n v="9.9600000000000009"/>
    <n v="4"/>
    <n v="14"/>
    <x v="1"/>
    <s v="Lot's O' Nuts"/>
    <x v="1"/>
  </r>
  <r>
    <s v="US-2022-139962-CHO-MIL-31000"/>
    <d v="2022-12-13T00:00:00"/>
    <d v="2022-12-30T00:00:00"/>
    <x v="0"/>
    <n v="139962"/>
    <s v="United States"/>
    <x v="81"/>
    <x v="34"/>
    <n v="2151"/>
    <x v="0"/>
    <x v="1"/>
    <s v="CHO-MIL-31000"/>
    <x v="0"/>
    <x v="0"/>
    <n v="2"/>
    <n v="4.22"/>
    <n v="2.2799999999999998"/>
    <n v="17"/>
    <x v="1"/>
    <s v="Wicked Choccy's"/>
    <x v="0"/>
  </r>
  <r>
    <s v="US-2022-139962-CHO-FUD-51000"/>
    <d v="2022-12-13T00:00:00"/>
    <d v="2022-12-30T00:00:00"/>
    <x v="0"/>
    <n v="139962"/>
    <s v="United States"/>
    <x v="81"/>
    <x v="34"/>
    <n v="2151"/>
    <x v="0"/>
    <x v="1"/>
    <s v="CHO-FUD-51000"/>
    <x v="4"/>
    <x v="3"/>
    <n v="3"/>
    <n v="7.2"/>
    <n v="3.6"/>
    <n v="17"/>
    <x v="1"/>
    <s v="Lot's O' Nuts"/>
    <x v="1"/>
  </r>
  <r>
    <s v="US-2022-125423-CHO-FUD-51000"/>
    <d v="2022-12-13T00:00:00"/>
    <d v="2022-12-25T00:00:00"/>
    <x v="2"/>
    <n v="125423"/>
    <s v="United States"/>
    <x v="4"/>
    <x v="4"/>
    <n v="90036"/>
    <x v="0"/>
    <x v="3"/>
    <s v="CHO-FUD-51000"/>
    <x v="4"/>
    <x v="9"/>
    <n v="2"/>
    <n v="4.8"/>
    <n v="2.4"/>
    <n v="12"/>
    <x v="1"/>
    <s v="Lot's O' Nuts"/>
    <x v="1"/>
  </r>
  <r>
    <s v="US-2022-157770-CHO-SCR-58000"/>
    <d v="2022-12-13T00:00:00"/>
    <d v="2022-12-25T00:00:00"/>
    <x v="1"/>
    <n v="157770"/>
    <s v="United States"/>
    <x v="382"/>
    <x v="4"/>
    <n v="92592"/>
    <x v="0"/>
    <x v="3"/>
    <s v="CHO-SCR-58000"/>
    <x v="3"/>
    <x v="17"/>
    <n v="5"/>
    <n v="12.5"/>
    <n v="5.5"/>
    <n v="12"/>
    <x v="1"/>
    <s v="Lot's O' Nuts"/>
    <x v="1"/>
  </r>
  <r>
    <s v="US-2022-157770-CHO-MIL-31000"/>
    <d v="2022-12-13T00:00:00"/>
    <d v="2022-12-25T00:00:00"/>
    <x v="1"/>
    <n v="157770"/>
    <s v="United States"/>
    <x v="382"/>
    <x v="4"/>
    <n v="92592"/>
    <x v="0"/>
    <x v="3"/>
    <s v="CHO-MIL-31000"/>
    <x v="0"/>
    <x v="11"/>
    <n v="1"/>
    <n v="2.11"/>
    <n v="1.1399999999999999"/>
    <n v="12"/>
    <x v="1"/>
    <s v="Wicked Choccy's"/>
    <x v="0"/>
  </r>
  <r>
    <s v="US-2022-157770-CHO-NUT-13000"/>
    <d v="2022-12-13T00:00:00"/>
    <d v="2022-12-25T00:00:00"/>
    <x v="1"/>
    <n v="157770"/>
    <s v="United States"/>
    <x v="382"/>
    <x v="4"/>
    <n v="92592"/>
    <x v="0"/>
    <x v="3"/>
    <s v="CHO-NUT-13000"/>
    <x v="2"/>
    <x v="2"/>
    <n v="3"/>
    <n v="7.47"/>
    <n v="3"/>
    <n v="12"/>
    <x v="1"/>
    <s v="Lot's O' Nuts"/>
    <x v="1"/>
  </r>
  <r>
    <s v="US-2022-148250-CHO-FUD-51000"/>
    <d v="2022-12-13T00:00:00"/>
    <d v="2022-12-27T00:00:00"/>
    <x v="0"/>
    <n v="148250"/>
    <s v="United States"/>
    <x v="160"/>
    <x v="4"/>
    <n v="92503"/>
    <x v="0"/>
    <x v="3"/>
    <s v="CHO-FUD-51000"/>
    <x v="4"/>
    <x v="31"/>
    <n v="4"/>
    <n v="9.6"/>
    <n v="4.8"/>
    <n v="14"/>
    <x v="1"/>
    <s v="Lot's O' Nuts"/>
    <x v="1"/>
  </r>
  <r>
    <s v="US-2022-148250-CHO-SCR-58000"/>
    <d v="2022-12-13T00:00:00"/>
    <d v="2022-12-27T00:00:00"/>
    <x v="0"/>
    <n v="148250"/>
    <s v="United States"/>
    <x v="160"/>
    <x v="4"/>
    <n v="92503"/>
    <x v="0"/>
    <x v="3"/>
    <s v="CHO-SCR-58000"/>
    <x v="3"/>
    <x v="9"/>
    <n v="2"/>
    <n v="5"/>
    <n v="2.2000000000000002"/>
    <n v="14"/>
    <x v="1"/>
    <s v="Lot's O' Nuts"/>
    <x v="1"/>
  </r>
  <r>
    <s v="US-2022-126347-CHO-SCR-58000"/>
    <d v="2022-12-14T00:00:00"/>
    <d v="2022-12-29T00:00:00"/>
    <x v="2"/>
    <n v="126347"/>
    <s v="United States"/>
    <x v="4"/>
    <x v="4"/>
    <n v="90045"/>
    <x v="0"/>
    <x v="3"/>
    <s v="CHO-SCR-58000"/>
    <x v="3"/>
    <x v="9"/>
    <n v="2"/>
    <n v="5"/>
    <n v="2.2000000000000002"/>
    <n v="15"/>
    <x v="1"/>
    <s v="Lot's O' Nuts"/>
    <x v="1"/>
  </r>
  <r>
    <s v="US-2022-141593-CHO-TRI-54000"/>
    <d v="2022-12-14T00:00:00"/>
    <d v="2022-12-26T00:00:00"/>
    <x v="2"/>
    <n v="141593"/>
    <s v="United States"/>
    <x v="4"/>
    <x v="4"/>
    <n v="90045"/>
    <x v="0"/>
    <x v="3"/>
    <s v="CHO-TRI-54000"/>
    <x v="1"/>
    <x v="1"/>
    <n v="2"/>
    <n v="4.9000000000000004"/>
    <n v="2.6"/>
    <n v="12"/>
    <x v="1"/>
    <s v="Wicked Choccy's"/>
    <x v="0"/>
  </r>
  <r>
    <s v="US-2022-141593-CHO-NUT-13000"/>
    <d v="2022-12-14T00:00:00"/>
    <d v="2022-12-26T00:00:00"/>
    <x v="2"/>
    <n v="141593"/>
    <s v="United States"/>
    <x v="4"/>
    <x v="4"/>
    <n v="90045"/>
    <x v="0"/>
    <x v="3"/>
    <s v="CHO-NUT-13000"/>
    <x v="2"/>
    <x v="2"/>
    <n v="3"/>
    <n v="7.47"/>
    <n v="3"/>
    <n v="12"/>
    <x v="1"/>
    <s v="Lot's O' Nuts"/>
    <x v="1"/>
  </r>
  <r>
    <s v="US-2022-141593-CHO-SCR-58000"/>
    <d v="2022-12-14T00:00:00"/>
    <d v="2022-12-26T00:00:00"/>
    <x v="2"/>
    <n v="141593"/>
    <s v="United States"/>
    <x v="4"/>
    <x v="4"/>
    <n v="90045"/>
    <x v="0"/>
    <x v="3"/>
    <s v="CHO-SCR-58000"/>
    <x v="3"/>
    <x v="9"/>
    <n v="2"/>
    <n v="5"/>
    <n v="2.2000000000000002"/>
    <n v="12"/>
    <x v="1"/>
    <s v="Lot's O' Nuts"/>
    <x v="1"/>
  </r>
  <r>
    <s v="US-2022-141593-CHO-MIL-31000"/>
    <d v="2022-12-14T00:00:00"/>
    <d v="2022-12-26T00:00:00"/>
    <x v="2"/>
    <n v="141593"/>
    <s v="United States"/>
    <x v="4"/>
    <x v="4"/>
    <n v="90045"/>
    <x v="0"/>
    <x v="3"/>
    <s v="CHO-MIL-31000"/>
    <x v="0"/>
    <x v="11"/>
    <n v="1"/>
    <n v="2.11"/>
    <n v="1.1399999999999999"/>
    <n v="12"/>
    <x v="1"/>
    <s v="Wicked Choccy's"/>
    <x v="0"/>
  </r>
  <r>
    <s v="US-2022-123232-CHO-TRI-54000"/>
    <d v="2022-12-14T00:00:00"/>
    <d v="2022-12-26T00:00:00"/>
    <x v="2"/>
    <n v="123232"/>
    <s v="United States"/>
    <x v="229"/>
    <x v="11"/>
    <n v="97206"/>
    <x v="0"/>
    <x v="3"/>
    <s v="CHO-TRI-54000"/>
    <x v="1"/>
    <x v="24"/>
    <n v="4"/>
    <n v="9.8000000000000007"/>
    <n v="5.2"/>
    <n v="12"/>
    <x v="1"/>
    <s v="Wicked Choccy's"/>
    <x v="0"/>
  </r>
  <r>
    <s v="US-2022-114048-CHO-TRI-54000"/>
    <d v="2022-12-14T00:00:00"/>
    <d v="2022-12-28T00:00:00"/>
    <x v="0"/>
    <n v="114048"/>
    <s v="United States"/>
    <x v="383"/>
    <x v="4"/>
    <n v="92627"/>
    <x v="0"/>
    <x v="3"/>
    <s v="CHO-TRI-54000"/>
    <x v="1"/>
    <x v="4"/>
    <n v="3"/>
    <n v="7.35"/>
    <n v="3.9"/>
    <n v="14"/>
    <x v="1"/>
    <s v="Wicked Choccy's"/>
    <x v="0"/>
  </r>
  <r>
    <s v="US-2022-125066-CHO-SCR-58000"/>
    <d v="2022-12-14T00:00:00"/>
    <d v="2022-12-28T00:00:00"/>
    <x v="0"/>
    <n v="125066"/>
    <s v="United States"/>
    <x v="64"/>
    <x v="31"/>
    <n v="39212"/>
    <x v="0"/>
    <x v="2"/>
    <s v="CHO-SCR-58000"/>
    <x v="3"/>
    <x v="9"/>
    <n v="2"/>
    <n v="5"/>
    <n v="2.2000000000000002"/>
    <n v="14"/>
    <x v="1"/>
    <s v="Lot's O' Nuts"/>
    <x v="1"/>
  </r>
  <r>
    <s v="US-2022-125066-CHO-FUD-51000"/>
    <d v="2022-12-14T00:00:00"/>
    <d v="2022-12-28T00:00:00"/>
    <x v="0"/>
    <n v="125066"/>
    <s v="United States"/>
    <x v="64"/>
    <x v="31"/>
    <n v="39212"/>
    <x v="0"/>
    <x v="2"/>
    <s v="CHO-FUD-51000"/>
    <x v="4"/>
    <x v="9"/>
    <n v="2"/>
    <n v="4.8"/>
    <n v="2.4"/>
    <n v="14"/>
    <x v="1"/>
    <s v="Lot's O' Nuts"/>
    <x v="1"/>
  </r>
  <r>
    <s v="US-2022-119592-CHO-TRI-54000"/>
    <d v="2022-12-14T00:00:00"/>
    <d v="2022-12-26T00:00:00"/>
    <x v="2"/>
    <n v="119592"/>
    <s v="United States"/>
    <x v="48"/>
    <x v="3"/>
    <n v="31907"/>
    <x v="0"/>
    <x v="2"/>
    <s v="CHO-TRI-54000"/>
    <x v="1"/>
    <x v="1"/>
    <n v="2"/>
    <n v="4.9000000000000004"/>
    <n v="2.6"/>
    <n v="12"/>
    <x v="1"/>
    <s v="Wicked Choccy's"/>
    <x v="0"/>
  </r>
  <r>
    <s v="US-2022-130253-OTH-LIC-15000"/>
    <d v="2022-12-14T00:00:00"/>
    <d v="2022-12-28T00:00:00"/>
    <x v="0"/>
    <n v="130253"/>
    <s v="United States"/>
    <x v="4"/>
    <x v="4"/>
    <n v="90036"/>
    <x v="1"/>
    <x v="3"/>
    <s v="OTH-LIC-15000"/>
    <x v="7"/>
    <x v="32"/>
    <n v="3"/>
    <n v="30"/>
    <n v="30"/>
    <n v="14"/>
    <x v="1"/>
    <s v="Secret Factory"/>
    <x v="2"/>
  </r>
  <r>
    <s v="US-2022-146696-CHO-TRI-54000"/>
    <d v="2022-12-14T00:00:00"/>
    <d v="2022-12-29T00:00:00"/>
    <x v="0"/>
    <n v="146696"/>
    <s v="United States"/>
    <x v="25"/>
    <x v="4"/>
    <n v="92105"/>
    <x v="0"/>
    <x v="3"/>
    <s v="CHO-TRI-54000"/>
    <x v="1"/>
    <x v="1"/>
    <n v="2"/>
    <n v="4.9000000000000004"/>
    <n v="2.6"/>
    <n v="15"/>
    <x v="1"/>
    <s v="Wicked Choccy's"/>
    <x v="0"/>
  </r>
  <r>
    <s v="US-2022-109638-CHO-FUD-51000"/>
    <d v="2022-12-15T00:00:00"/>
    <d v="2023-01-01T00:00:00"/>
    <x v="0"/>
    <n v="109638"/>
    <s v="United States"/>
    <x v="31"/>
    <x v="23"/>
    <n v="98115"/>
    <x v="0"/>
    <x v="3"/>
    <s v="CHO-FUD-51000"/>
    <x v="4"/>
    <x v="31"/>
    <n v="4"/>
    <n v="9.6"/>
    <n v="4.8"/>
    <n v="17"/>
    <x v="1"/>
    <s v="Lot's O' Nuts"/>
    <x v="1"/>
  </r>
  <r>
    <s v="US-2022-109638-CHO-MIL-31000"/>
    <d v="2022-12-15T00:00:00"/>
    <d v="2023-01-01T00:00:00"/>
    <x v="0"/>
    <n v="109638"/>
    <s v="United States"/>
    <x v="31"/>
    <x v="23"/>
    <n v="98115"/>
    <x v="0"/>
    <x v="3"/>
    <s v="CHO-MIL-31000"/>
    <x v="0"/>
    <x v="5"/>
    <n v="3"/>
    <n v="6.33"/>
    <n v="3.42"/>
    <n v="17"/>
    <x v="1"/>
    <s v="Wicked Choccy's"/>
    <x v="0"/>
  </r>
  <r>
    <s v="US-2022-109638-CHO-NUT-13000"/>
    <d v="2022-12-15T00:00:00"/>
    <d v="2023-01-01T00:00:00"/>
    <x v="0"/>
    <n v="109638"/>
    <s v="United States"/>
    <x v="31"/>
    <x v="23"/>
    <n v="98115"/>
    <x v="0"/>
    <x v="3"/>
    <s v="CHO-NUT-13000"/>
    <x v="2"/>
    <x v="48"/>
    <n v="9"/>
    <n v="22.41"/>
    <n v="9"/>
    <n v="17"/>
    <x v="1"/>
    <s v="Lot's O' Nuts"/>
    <x v="1"/>
  </r>
  <r>
    <s v="US-2022-137225-CHO-TRI-54000"/>
    <d v="2022-12-15T00:00:00"/>
    <d v="2022-12-29T00:00:00"/>
    <x v="0"/>
    <n v="137225"/>
    <s v="United States"/>
    <x v="26"/>
    <x v="21"/>
    <n v="10009"/>
    <x v="0"/>
    <x v="1"/>
    <s v="CHO-TRI-54000"/>
    <x v="1"/>
    <x v="28"/>
    <n v="1"/>
    <n v="2.4500000000000002"/>
    <n v="1.3"/>
    <n v="14"/>
    <x v="1"/>
    <s v="Wicked Choccy's"/>
    <x v="0"/>
  </r>
  <r>
    <s v="US-2022-147830-CHO-NUT-13000"/>
    <d v="2022-12-15T00:00:00"/>
    <d v="2022-12-28T00:00:00"/>
    <x v="1"/>
    <n v="147830"/>
    <s v="United States"/>
    <x v="12"/>
    <x v="9"/>
    <n v="43055"/>
    <x v="0"/>
    <x v="1"/>
    <s v="CHO-NUT-13000"/>
    <x v="2"/>
    <x v="47"/>
    <n v="7"/>
    <n v="17.43"/>
    <n v="7"/>
    <n v="13"/>
    <x v="1"/>
    <s v="Lot's O' Nuts"/>
    <x v="1"/>
  </r>
  <r>
    <s v="US-2022-147830-CHO-TRI-54000"/>
    <d v="2022-12-15T00:00:00"/>
    <d v="2022-12-28T00:00:00"/>
    <x v="1"/>
    <n v="147830"/>
    <s v="United States"/>
    <x v="12"/>
    <x v="9"/>
    <n v="43055"/>
    <x v="0"/>
    <x v="1"/>
    <s v="CHO-TRI-54000"/>
    <x v="1"/>
    <x v="1"/>
    <n v="2"/>
    <n v="4.9000000000000004"/>
    <n v="2.6"/>
    <n v="13"/>
    <x v="1"/>
    <s v="Wicked Choccy's"/>
    <x v="0"/>
  </r>
  <r>
    <s v="US-2022-147830-CHO-FUD-51000"/>
    <d v="2022-12-15T00:00:00"/>
    <d v="2022-12-28T00:00:00"/>
    <x v="1"/>
    <n v="147830"/>
    <s v="United States"/>
    <x v="12"/>
    <x v="9"/>
    <n v="43055"/>
    <x v="0"/>
    <x v="1"/>
    <s v="CHO-FUD-51000"/>
    <x v="4"/>
    <x v="9"/>
    <n v="2"/>
    <n v="4.8"/>
    <n v="2.4"/>
    <n v="13"/>
    <x v="1"/>
    <s v="Lot's O' Nuts"/>
    <x v="1"/>
  </r>
  <r>
    <s v="US-2022-150308-CHO-NUT-13000"/>
    <d v="2022-12-15T00:00:00"/>
    <d v="2022-12-30T00:00:00"/>
    <x v="0"/>
    <n v="150308"/>
    <s v="United States"/>
    <x v="194"/>
    <x v="26"/>
    <n v="27511"/>
    <x v="0"/>
    <x v="2"/>
    <s v="CHO-NUT-13000"/>
    <x v="2"/>
    <x v="2"/>
    <n v="3"/>
    <n v="7.47"/>
    <n v="3"/>
    <n v="15"/>
    <x v="1"/>
    <s v="Lot's O' Nuts"/>
    <x v="1"/>
  </r>
  <r>
    <s v="US-2022-162544-CHO-SCR-58000"/>
    <d v="2022-12-16T00:00:00"/>
    <d v="2022-12-29T00:00:00"/>
    <x v="1"/>
    <n v="162544"/>
    <s v="United States"/>
    <x v="31"/>
    <x v="23"/>
    <n v="98105"/>
    <x v="0"/>
    <x v="3"/>
    <s v="CHO-SCR-58000"/>
    <x v="3"/>
    <x v="25"/>
    <n v="1"/>
    <n v="2.5"/>
    <n v="1.1000000000000001"/>
    <n v="13"/>
    <x v="1"/>
    <s v="Lot's O' Nuts"/>
    <x v="1"/>
  </r>
  <r>
    <s v="US-2022-138121-CHO-MIL-31000"/>
    <d v="2022-12-17T00:00:00"/>
    <d v="2022-12-27T00:00:00"/>
    <x v="3"/>
    <n v="138121"/>
    <s v="United States"/>
    <x v="27"/>
    <x v="15"/>
    <n v="48205"/>
    <x v="0"/>
    <x v="0"/>
    <s v="CHO-MIL-31000"/>
    <x v="0"/>
    <x v="43"/>
    <n v="9"/>
    <n v="18.989999999999998"/>
    <n v="10.26"/>
    <n v="10"/>
    <x v="1"/>
    <s v="Wicked Choccy's"/>
    <x v="0"/>
  </r>
  <r>
    <s v="US-2022-138121-CHO-NUT-13000"/>
    <d v="2022-12-17T00:00:00"/>
    <d v="2022-12-27T00:00:00"/>
    <x v="3"/>
    <n v="138121"/>
    <s v="United States"/>
    <x v="27"/>
    <x v="15"/>
    <n v="48205"/>
    <x v="0"/>
    <x v="0"/>
    <s v="CHO-NUT-13000"/>
    <x v="2"/>
    <x v="2"/>
    <n v="3"/>
    <n v="7.47"/>
    <n v="3"/>
    <n v="10"/>
    <x v="1"/>
    <s v="Lot's O' Nuts"/>
    <x v="1"/>
  </r>
  <r>
    <s v="US-2022-138121-CHO-SCR-58000"/>
    <d v="2022-12-17T00:00:00"/>
    <d v="2022-12-27T00:00:00"/>
    <x v="3"/>
    <n v="138121"/>
    <s v="United States"/>
    <x v="27"/>
    <x v="15"/>
    <n v="48205"/>
    <x v="0"/>
    <x v="0"/>
    <s v="CHO-SCR-58000"/>
    <x v="3"/>
    <x v="31"/>
    <n v="4"/>
    <n v="10"/>
    <n v="4.4000000000000004"/>
    <n v="10"/>
    <x v="1"/>
    <s v="Lot's O' Nuts"/>
    <x v="1"/>
  </r>
  <r>
    <s v="US-2022-129637-CHO-MIL-31000"/>
    <d v="2022-12-17T00:00:00"/>
    <d v="2023-01-01T00:00:00"/>
    <x v="0"/>
    <n v="129637"/>
    <s v="United States"/>
    <x v="97"/>
    <x v="1"/>
    <n v="61701"/>
    <x v="0"/>
    <x v="0"/>
    <s v="CHO-MIL-31000"/>
    <x v="0"/>
    <x v="0"/>
    <n v="2"/>
    <n v="4.22"/>
    <n v="2.2799999999999998"/>
    <n v="15"/>
    <x v="1"/>
    <s v="Wicked Choccy's"/>
    <x v="0"/>
  </r>
  <r>
    <s v="US-2022-129637-CHO-FUD-51000"/>
    <d v="2022-12-17T00:00:00"/>
    <d v="2023-01-01T00:00:00"/>
    <x v="0"/>
    <n v="129637"/>
    <s v="United States"/>
    <x v="97"/>
    <x v="1"/>
    <n v="61701"/>
    <x v="0"/>
    <x v="0"/>
    <s v="CHO-FUD-51000"/>
    <x v="4"/>
    <x v="17"/>
    <n v="5"/>
    <n v="12"/>
    <n v="6"/>
    <n v="15"/>
    <x v="1"/>
    <s v="Lot's O' Nuts"/>
    <x v="1"/>
  </r>
  <r>
    <s v="US-2022-134117-CHO-TRI-54000"/>
    <d v="2022-12-17T00:00:00"/>
    <d v="2022-12-29T00:00:00"/>
    <x v="2"/>
    <n v="134117"/>
    <s v="United States"/>
    <x v="4"/>
    <x v="4"/>
    <n v="90008"/>
    <x v="0"/>
    <x v="3"/>
    <s v="CHO-TRI-54000"/>
    <x v="1"/>
    <x v="20"/>
    <n v="5"/>
    <n v="12.25"/>
    <n v="6.5"/>
    <n v="12"/>
    <x v="1"/>
    <s v="Wicked Choccy's"/>
    <x v="0"/>
  </r>
  <r>
    <s v="US-2022-134117-CHO-NUT-13000"/>
    <d v="2022-12-17T00:00:00"/>
    <d v="2022-12-29T00:00:00"/>
    <x v="2"/>
    <n v="134117"/>
    <s v="United States"/>
    <x v="4"/>
    <x v="4"/>
    <n v="90008"/>
    <x v="0"/>
    <x v="3"/>
    <s v="CHO-NUT-13000"/>
    <x v="2"/>
    <x v="7"/>
    <n v="2"/>
    <n v="4.9800000000000004"/>
    <n v="2"/>
    <n v="12"/>
    <x v="1"/>
    <s v="Lot's O' Nuts"/>
    <x v="1"/>
  </r>
  <r>
    <s v="US-2022-134117-CHO-FUD-51000"/>
    <d v="2022-12-17T00:00:00"/>
    <d v="2022-12-29T00:00:00"/>
    <x v="2"/>
    <n v="134117"/>
    <s v="United States"/>
    <x v="4"/>
    <x v="4"/>
    <n v="90008"/>
    <x v="0"/>
    <x v="3"/>
    <s v="CHO-FUD-51000"/>
    <x v="4"/>
    <x v="9"/>
    <n v="2"/>
    <n v="4.8"/>
    <n v="2.4"/>
    <n v="12"/>
    <x v="1"/>
    <s v="Lot's O' Nuts"/>
    <x v="1"/>
  </r>
  <r>
    <s v="US-2022-137533-CHO-MIL-31000"/>
    <d v="2022-12-18T00:00:00"/>
    <d v="2022-12-28T00:00:00"/>
    <x v="3"/>
    <n v="137533"/>
    <s v="United States"/>
    <x v="121"/>
    <x v="9"/>
    <n v="44105"/>
    <x v="0"/>
    <x v="1"/>
    <s v="CHO-MIL-31000"/>
    <x v="0"/>
    <x v="8"/>
    <n v="4"/>
    <n v="8.44"/>
    <n v="4.5599999999999996"/>
    <n v="10"/>
    <x v="1"/>
    <s v="Wicked Choccy's"/>
    <x v="0"/>
  </r>
  <r>
    <s v="US-2022-120161-CHO-TRI-54000"/>
    <d v="2022-12-18T00:00:00"/>
    <d v="2023-01-02T00:00:00"/>
    <x v="0"/>
    <n v="120161"/>
    <s v="United States"/>
    <x v="8"/>
    <x v="9"/>
    <n v="45503"/>
    <x v="0"/>
    <x v="1"/>
    <s v="CHO-TRI-54000"/>
    <x v="1"/>
    <x v="51"/>
    <n v="9"/>
    <n v="22.05"/>
    <n v="11.7"/>
    <n v="15"/>
    <x v="1"/>
    <s v="Wicked Choccy's"/>
    <x v="0"/>
  </r>
  <r>
    <s v="US-2022-107468-CHO-MIL-31000"/>
    <d v="2022-12-18T00:00:00"/>
    <d v="2023-01-01T00:00:00"/>
    <x v="0"/>
    <n v="107468"/>
    <s v="United States"/>
    <x v="106"/>
    <x v="27"/>
    <n v="80027"/>
    <x v="0"/>
    <x v="3"/>
    <s v="CHO-MIL-31000"/>
    <x v="0"/>
    <x v="0"/>
    <n v="2"/>
    <n v="4.22"/>
    <n v="2.2799999999999998"/>
    <n v="14"/>
    <x v="1"/>
    <s v="Wicked Choccy's"/>
    <x v="0"/>
  </r>
  <r>
    <s v="US-2022-137960-CHO-TRI-54000"/>
    <d v="2022-12-18T00:00:00"/>
    <d v="2022-12-28T00:00:00"/>
    <x v="3"/>
    <n v="137960"/>
    <s v="United States"/>
    <x v="26"/>
    <x v="21"/>
    <n v="10035"/>
    <x v="0"/>
    <x v="1"/>
    <s v="CHO-TRI-54000"/>
    <x v="1"/>
    <x v="28"/>
    <n v="1"/>
    <n v="2.4500000000000002"/>
    <n v="1.3"/>
    <n v="10"/>
    <x v="1"/>
    <s v="Wicked Choccy's"/>
    <x v="0"/>
  </r>
  <r>
    <s v="US-2022-153038-CHO-MIL-31000"/>
    <d v="2022-12-18T00:00:00"/>
    <d v="2023-01-04T00:00:00"/>
    <x v="0"/>
    <n v="153038"/>
    <s v="United States"/>
    <x v="104"/>
    <x v="14"/>
    <n v="38109"/>
    <x v="0"/>
    <x v="2"/>
    <s v="CHO-MIL-31000"/>
    <x v="0"/>
    <x v="23"/>
    <n v="5"/>
    <n v="10.55"/>
    <n v="5.7"/>
    <n v="17"/>
    <x v="1"/>
    <s v="Wicked Choccy's"/>
    <x v="0"/>
  </r>
  <r>
    <s v="US-2022-153038-OTH-KAZ-38000"/>
    <d v="2022-12-18T00:00:00"/>
    <d v="2023-01-04T00:00:00"/>
    <x v="0"/>
    <n v="153038"/>
    <s v="United States"/>
    <x v="104"/>
    <x v="14"/>
    <n v="38109"/>
    <x v="1"/>
    <x v="2"/>
    <s v="OTH-KAZ-38000"/>
    <x v="6"/>
    <x v="35"/>
    <n v="8"/>
    <n v="2"/>
    <n v="24"/>
    <n v="17"/>
    <x v="1"/>
    <s v="The Other Factory"/>
    <x v="3"/>
  </r>
  <r>
    <s v="US-2022-115399-CHO-MIL-31000"/>
    <d v="2022-12-19T00:00:00"/>
    <d v="2023-01-01T00:00:00"/>
    <x v="1"/>
    <n v="115399"/>
    <s v="United States"/>
    <x v="2"/>
    <x v="2"/>
    <n v="19134"/>
    <x v="0"/>
    <x v="1"/>
    <s v="CHO-MIL-31000"/>
    <x v="0"/>
    <x v="5"/>
    <n v="3"/>
    <n v="6.33"/>
    <n v="3.42"/>
    <n v="13"/>
    <x v="1"/>
    <s v="Wicked Choccy's"/>
    <x v="0"/>
  </r>
  <r>
    <s v="US-2022-109113-CHO-SCR-58000"/>
    <d v="2022-12-19T00:00:00"/>
    <d v="2023-01-02T00:00:00"/>
    <x v="0"/>
    <n v="109113"/>
    <s v="United States"/>
    <x v="40"/>
    <x v="1"/>
    <n v="60610"/>
    <x v="0"/>
    <x v="0"/>
    <s v="CHO-SCR-58000"/>
    <x v="3"/>
    <x v="9"/>
    <n v="2"/>
    <n v="5"/>
    <n v="2.2000000000000002"/>
    <n v="14"/>
    <x v="1"/>
    <s v="Lot's O' Nuts"/>
    <x v="1"/>
  </r>
  <r>
    <s v="US-2022-157084-CHO-NUT-13000"/>
    <d v="2022-12-19T00:00:00"/>
    <d v="2023-01-03T00:00:00"/>
    <x v="0"/>
    <n v="157084"/>
    <s v="United States"/>
    <x v="4"/>
    <x v="4"/>
    <n v="90049"/>
    <x v="0"/>
    <x v="3"/>
    <s v="CHO-NUT-13000"/>
    <x v="2"/>
    <x v="2"/>
    <n v="3"/>
    <n v="7.47"/>
    <n v="3"/>
    <n v="15"/>
    <x v="1"/>
    <s v="Lot's O' Nuts"/>
    <x v="1"/>
  </r>
  <r>
    <s v="US-2022-157084-CHO-FUD-51000"/>
    <d v="2022-12-19T00:00:00"/>
    <d v="2023-01-03T00:00:00"/>
    <x v="0"/>
    <n v="157084"/>
    <s v="United States"/>
    <x v="4"/>
    <x v="4"/>
    <n v="90049"/>
    <x v="0"/>
    <x v="3"/>
    <s v="CHO-FUD-51000"/>
    <x v="4"/>
    <x v="17"/>
    <n v="5"/>
    <n v="12"/>
    <n v="6"/>
    <n v="15"/>
    <x v="1"/>
    <s v="Lot's O' Nuts"/>
    <x v="1"/>
  </r>
  <r>
    <s v="US-2022-127453-CHO-NUT-13000"/>
    <d v="2022-12-19T00:00:00"/>
    <d v="2022-12-30T00:00:00"/>
    <x v="1"/>
    <n v="127453"/>
    <s v="United States"/>
    <x v="2"/>
    <x v="2"/>
    <n v="19143"/>
    <x v="0"/>
    <x v="1"/>
    <s v="CHO-NUT-13000"/>
    <x v="2"/>
    <x v="2"/>
    <n v="3"/>
    <n v="7.47"/>
    <n v="3"/>
    <n v="11"/>
    <x v="1"/>
    <s v="Lot's O' Nuts"/>
    <x v="1"/>
  </r>
  <r>
    <s v="US-2022-127453-CHO-MIL-31000"/>
    <d v="2022-12-19T00:00:00"/>
    <d v="2022-12-30T00:00:00"/>
    <x v="1"/>
    <n v="127453"/>
    <s v="United States"/>
    <x v="2"/>
    <x v="2"/>
    <n v="19143"/>
    <x v="0"/>
    <x v="1"/>
    <s v="CHO-MIL-31000"/>
    <x v="0"/>
    <x v="8"/>
    <n v="4"/>
    <n v="8.44"/>
    <n v="4.5599999999999996"/>
    <n v="11"/>
    <x v="1"/>
    <s v="Wicked Choccy's"/>
    <x v="0"/>
  </r>
  <r>
    <s v="US-2022-134558-CHO-MIL-31000"/>
    <d v="2022-12-19T00:00:00"/>
    <d v="2023-01-03T00:00:00"/>
    <x v="2"/>
    <n v="134558"/>
    <s v="United States"/>
    <x v="9"/>
    <x v="41"/>
    <n v="3820"/>
    <x v="0"/>
    <x v="1"/>
    <s v="CHO-MIL-31000"/>
    <x v="0"/>
    <x v="8"/>
    <n v="4"/>
    <n v="8.44"/>
    <n v="4.5599999999999996"/>
    <n v="15"/>
    <x v="1"/>
    <s v="Wicked Choccy's"/>
    <x v="0"/>
  </r>
  <r>
    <s v="US-2022-134558-CHO-FUD-51000"/>
    <d v="2022-12-19T00:00:00"/>
    <d v="2023-01-03T00:00:00"/>
    <x v="2"/>
    <n v="134558"/>
    <s v="United States"/>
    <x v="9"/>
    <x v="41"/>
    <n v="3820"/>
    <x v="0"/>
    <x v="1"/>
    <s v="CHO-FUD-51000"/>
    <x v="4"/>
    <x v="17"/>
    <n v="5"/>
    <n v="12"/>
    <n v="6"/>
    <n v="15"/>
    <x v="1"/>
    <s v="Lot's O' Nuts"/>
    <x v="1"/>
  </r>
  <r>
    <s v="US-2022-134558-CHO-NUT-13000"/>
    <d v="2022-12-19T00:00:00"/>
    <d v="2023-01-03T00:00:00"/>
    <x v="2"/>
    <n v="134558"/>
    <s v="United States"/>
    <x v="9"/>
    <x v="41"/>
    <n v="3820"/>
    <x v="0"/>
    <x v="1"/>
    <s v="CHO-NUT-13000"/>
    <x v="2"/>
    <x v="48"/>
    <n v="9"/>
    <n v="22.41"/>
    <n v="9"/>
    <n v="15"/>
    <x v="1"/>
    <s v="Lot's O' Nuts"/>
    <x v="1"/>
  </r>
  <r>
    <s v="US-2022-110261-CHO-SCR-58000"/>
    <d v="2022-12-19T00:00:00"/>
    <d v="2023-01-02T00:00:00"/>
    <x v="2"/>
    <n v="110261"/>
    <s v="United States"/>
    <x v="384"/>
    <x v="1"/>
    <n v="60025"/>
    <x v="0"/>
    <x v="0"/>
    <s v="CHO-SCR-58000"/>
    <x v="3"/>
    <x v="3"/>
    <n v="3"/>
    <n v="7.5"/>
    <n v="3.3"/>
    <n v="14"/>
    <x v="1"/>
    <s v="Lot's O' Nuts"/>
    <x v="1"/>
  </r>
  <r>
    <s v="US-2022-100685-CHO-MIL-31000"/>
    <d v="2022-12-19T00:00:00"/>
    <d v="2022-12-31T00:00:00"/>
    <x v="2"/>
    <n v="100685"/>
    <s v="United States"/>
    <x v="161"/>
    <x v="45"/>
    <n v="68104"/>
    <x v="0"/>
    <x v="0"/>
    <s v="CHO-MIL-31000"/>
    <x v="0"/>
    <x v="0"/>
    <n v="2"/>
    <n v="4.22"/>
    <n v="2.2799999999999998"/>
    <n v="12"/>
    <x v="1"/>
    <s v="Wicked Choccy's"/>
    <x v="0"/>
  </r>
  <r>
    <s v="US-2022-100685-CHO-SCR-58000"/>
    <d v="2022-12-19T00:00:00"/>
    <d v="2022-12-31T00:00:00"/>
    <x v="2"/>
    <n v="100685"/>
    <s v="United States"/>
    <x v="161"/>
    <x v="45"/>
    <n v="68104"/>
    <x v="0"/>
    <x v="0"/>
    <s v="CHO-SCR-58000"/>
    <x v="3"/>
    <x v="31"/>
    <n v="4"/>
    <n v="10"/>
    <n v="4.4000000000000004"/>
    <n v="12"/>
    <x v="1"/>
    <s v="Lot's O' Nuts"/>
    <x v="1"/>
  </r>
  <r>
    <s v="US-2022-100685-CHO-NUT-13000"/>
    <d v="2022-12-19T00:00:00"/>
    <d v="2022-12-31T00:00:00"/>
    <x v="2"/>
    <n v="100685"/>
    <s v="United States"/>
    <x v="161"/>
    <x v="45"/>
    <n v="68104"/>
    <x v="0"/>
    <x v="0"/>
    <s v="CHO-NUT-13000"/>
    <x v="2"/>
    <x v="2"/>
    <n v="3"/>
    <n v="7.47"/>
    <n v="3"/>
    <n v="12"/>
    <x v="1"/>
    <s v="Lot's O' Nuts"/>
    <x v="1"/>
  </r>
  <r>
    <s v="US-2022-158918-CHO-NUT-13000"/>
    <d v="2022-12-20T00:00:00"/>
    <d v="2023-01-04T00:00:00"/>
    <x v="2"/>
    <n v="158918"/>
    <s v="United States"/>
    <x v="4"/>
    <x v="4"/>
    <n v="90036"/>
    <x v="0"/>
    <x v="3"/>
    <s v="CHO-NUT-13000"/>
    <x v="2"/>
    <x v="19"/>
    <n v="4"/>
    <n v="9.9600000000000009"/>
    <n v="4"/>
    <n v="15"/>
    <x v="1"/>
    <s v="Lot's O' Nuts"/>
    <x v="1"/>
  </r>
  <r>
    <s v="US-2022-120712-CHO-FUD-51000"/>
    <d v="2022-12-20T00:00:00"/>
    <d v="2023-01-03T00:00:00"/>
    <x v="0"/>
    <n v="120712"/>
    <s v="United States"/>
    <x v="92"/>
    <x v="0"/>
    <n v="78745"/>
    <x v="0"/>
    <x v="0"/>
    <s v="CHO-FUD-51000"/>
    <x v="4"/>
    <x v="31"/>
    <n v="4"/>
    <n v="9.6"/>
    <n v="4.8"/>
    <n v="14"/>
    <x v="1"/>
    <s v="Lot's O' Nuts"/>
    <x v="1"/>
  </r>
  <r>
    <s v="US-2022-137071-CHO-MIL-31000"/>
    <d v="2022-12-20T00:00:00"/>
    <d v="2022-12-31T00:00:00"/>
    <x v="1"/>
    <n v="137071"/>
    <s v="United States"/>
    <x v="0"/>
    <x v="0"/>
    <n v="77036"/>
    <x v="0"/>
    <x v="0"/>
    <s v="CHO-MIL-31000"/>
    <x v="0"/>
    <x v="0"/>
    <n v="2"/>
    <n v="4.22"/>
    <n v="2.2799999999999998"/>
    <n v="11"/>
    <x v="1"/>
    <s v="Wicked Choccy's"/>
    <x v="0"/>
  </r>
  <r>
    <s v="US-2022-141754-CHO-SCR-58000"/>
    <d v="2022-12-20T00:00:00"/>
    <d v="2023-01-04T00:00:00"/>
    <x v="0"/>
    <n v="141754"/>
    <s v="United States"/>
    <x v="20"/>
    <x v="17"/>
    <n v="33142"/>
    <x v="0"/>
    <x v="2"/>
    <s v="CHO-SCR-58000"/>
    <x v="3"/>
    <x v="9"/>
    <n v="2"/>
    <n v="5"/>
    <n v="2.2000000000000002"/>
    <n v="15"/>
    <x v="1"/>
    <s v="Lot's O' Nuts"/>
    <x v="1"/>
  </r>
  <r>
    <s v="US-2022-154795-CHO-FUD-51000"/>
    <d v="2022-12-20T00:00:00"/>
    <d v="2023-01-03T00:00:00"/>
    <x v="0"/>
    <n v="154795"/>
    <s v="United States"/>
    <x v="385"/>
    <x v="12"/>
    <n v="86442"/>
    <x v="0"/>
    <x v="3"/>
    <s v="CHO-FUD-51000"/>
    <x v="4"/>
    <x v="9"/>
    <n v="2"/>
    <n v="4.8"/>
    <n v="2.4"/>
    <n v="14"/>
    <x v="1"/>
    <s v="Lot's O' Nuts"/>
    <x v="1"/>
  </r>
  <r>
    <s v="US-2022-154795-CHO-NUT-13000"/>
    <d v="2022-12-20T00:00:00"/>
    <d v="2023-01-03T00:00:00"/>
    <x v="0"/>
    <n v="154795"/>
    <s v="United States"/>
    <x v="385"/>
    <x v="12"/>
    <n v="86442"/>
    <x v="0"/>
    <x v="3"/>
    <s v="CHO-NUT-13000"/>
    <x v="2"/>
    <x v="22"/>
    <n v="1"/>
    <n v="2.4900000000000002"/>
    <n v="1"/>
    <n v="14"/>
    <x v="1"/>
    <s v="Lot's O' Nuts"/>
    <x v="1"/>
  </r>
  <r>
    <s v="US-2022-158148-CHO-SCR-58000"/>
    <d v="2022-12-20T00:00:00"/>
    <d v="2023-01-05T00:00:00"/>
    <x v="0"/>
    <n v="158148"/>
    <s v="United States"/>
    <x v="41"/>
    <x v="6"/>
    <n v="22204"/>
    <x v="0"/>
    <x v="2"/>
    <s v="CHO-SCR-58000"/>
    <x v="3"/>
    <x v="3"/>
    <n v="3"/>
    <n v="7.5"/>
    <n v="3.3"/>
    <n v="16"/>
    <x v="1"/>
    <s v="Lot's O' Nuts"/>
    <x v="1"/>
  </r>
  <r>
    <s v="US-2022-123218-CHO-MIL-31000"/>
    <d v="2022-12-20T00:00:00"/>
    <d v="2023-01-04T00:00:00"/>
    <x v="0"/>
    <n v="123218"/>
    <s v="United States"/>
    <x v="40"/>
    <x v="1"/>
    <n v="60623"/>
    <x v="0"/>
    <x v="0"/>
    <s v="CHO-MIL-31000"/>
    <x v="0"/>
    <x v="5"/>
    <n v="3"/>
    <n v="6.33"/>
    <n v="3.42"/>
    <n v="15"/>
    <x v="1"/>
    <s v="Wicked Choccy's"/>
    <x v="0"/>
  </r>
  <r>
    <s v="US-2022-123218-CHO-SCR-58000"/>
    <d v="2022-12-20T00:00:00"/>
    <d v="2023-01-04T00:00:00"/>
    <x v="0"/>
    <n v="123218"/>
    <s v="United States"/>
    <x v="40"/>
    <x v="1"/>
    <n v="60623"/>
    <x v="0"/>
    <x v="0"/>
    <s v="CHO-SCR-58000"/>
    <x v="3"/>
    <x v="31"/>
    <n v="4"/>
    <n v="10"/>
    <n v="4.4000000000000004"/>
    <n v="15"/>
    <x v="1"/>
    <s v="Lot's O' Nuts"/>
    <x v="1"/>
  </r>
  <r>
    <s v="US-2022-123218-CHO-FUD-51000"/>
    <d v="2022-12-20T00:00:00"/>
    <d v="2023-01-04T00:00:00"/>
    <x v="0"/>
    <n v="123218"/>
    <s v="United States"/>
    <x v="40"/>
    <x v="1"/>
    <n v="60623"/>
    <x v="0"/>
    <x v="0"/>
    <s v="CHO-FUD-51000"/>
    <x v="4"/>
    <x v="9"/>
    <n v="2"/>
    <n v="4.8"/>
    <n v="2.4"/>
    <n v="15"/>
    <x v="1"/>
    <s v="Lot's O' Nuts"/>
    <x v="1"/>
  </r>
  <r>
    <s v="US-2022-154144-CHO-TRI-54000"/>
    <d v="2022-12-20T00:00:00"/>
    <d v="2023-01-03T00:00:00"/>
    <x v="0"/>
    <n v="154144"/>
    <s v="United States"/>
    <x v="386"/>
    <x v="21"/>
    <n v="11757"/>
    <x v="0"/>
    <x v="1"/>
    <s v="CHO-TRI-54000"/>
    <x v="1"/>
    <x v="28"/>
    <n v="1"/>
    <n v="2.4500000000000002"/>
    <n v="1.3"/>
    <n v="14"/>
    <x v="1"/>
    <s v="Wicked Choccy's"/>
    <x v="0"/>
  </r>
  <r>
    <s v="US-2022-161795-CHO-SCR-58000"/>
    <d v="2022-12-21T00:00:00"/>
    <d v="2023-01-02T00:00:00"/>
    <x v="2"/>
    <n v="161795"/>
    <s v="United States"/>
    <x v="48"/>
    <x v="9"/>
    <n v="43229"/>
    <x v="0"/>
    <x v="1"/>
    <s v="CHO-SCR-58000"/>
    <x v="3"/>
    <x v="9"/>
    <n v="2"/>
    <n v="5"/>
    <n v="2.2000000000000002"/>
    <n v="12"/>
    <x v="1"/>
    <s v="Lot's O' Nuts"/>
    <x v="1"/>
  </r>
  <r>
    <s v="US-2022-127019-CHO-SCR-58000"/>
    <d v="2022-12-21T00:00:00"/>
    <d v="2023-01-04T00:00:00"/>
    <x v="0"/>
    <n v="127019"/>
    <s v="United States"/>
    <x v="270"/>
    <x v="27"/>
    <n v="80906"/>
    <x v="0"/>
    <x v="3"/>
    <s v="CHO-SCR-58000"/>
    <x v="3"/>
    <x v="26"/>
    <n v="7"/>
    <n v="17.5"/>
    <n v="7.7"/>
    <n v="14"/>
    <x v="1"/>
    <s v="Lot's O' Nuts"/>
    <x v="1"/>
  </r>
  <r>
    <s v="US-2022-126214-CHO-TRI-54000"/>
    <d v="2022-12-21T00:00:00"/>
    <d v="2023-01-03T00:00:00"/>
    <x v="2"/>
    <n v="126214"/>
    <s v="United States"/>
    <x v="31"/>
    <x v="23"/>
    <n v="98103"/>
    <x v="0"/>
    <x v="3"/>
    <s v="CHO-TRI-54000"/>
    <x v="1"/>
    <x v="55"/>
    <n v="13"/>
    <n v="31.85"/>
    <n v="16.899999999999999"/>
    <n v="13"/>
    <x v="1"/>
    <s v="Wicked Choccy's"/>
    <x v="0"/>
  </r>
  <r>
    <s v="US-2022-126214-CHO-NUT-13000"/>
    <d v="2022-12-21T00:00:00"/>
    <d v="2023-01-03T00:00:00"/>
    <x v="2"/>
    <n v="126214"/>
    <s v="United States"/>
    <x v="31"/>
    <x v="23"/>
    <n v="98103"/>
    <x v="0"/>
    <x v="3"/>
    <s v="CHO-NUT-13000"/>
    <x v="2"/>
    <x v="22"/>
    <n v="1"/>
    <n v="2.4900000000000002"/>
    <n v="1"/>
    <n v="13"/>
    <x v="1"/>
    <s v="Lot's O' Nuts"/>
    <x v="1"/>
  </r>
  <r>
    <s v="US-2022-165414-CHO-NUT-13000"/>
    <d v="2022-12-21T00:00:00"/>
    <d v="2023-01-03T00:00:00"/>
    <x v="1"/>
    <n v="165414"/>
    <s v="United States"/>
    <x v="60"/>
    <x v="26"/>
    <n v="28540"/>
    <x v="0"/>
    <x v="2"/>
    <s v="CHO-NUT-13000"/>
    <x v="2"/>
    <x v="2"/>
    <n v="3"/>
    <n v="7.47"/>
    <n v="3"/>
    <n v="13"/>
    <x v="1"/>
    <s v="Lot's O' Nuts"/>
    <x v="1"/>
  </r>
  <r>
    <s v="US-2022-112375-CHO-MIL-31000"/>
    <d v="2022-12-21T00:00:00"/>
    <d v="2023-01-06T00:00:00"/>
    <x v="0"/>
    <n v="112375"/>
    <s v="United States"/>
    <x v="313"/>
    <x v="17"/>
    <n v="32114"/>
    <x v="0"/>
    <x v="2"/>
    <s v="CHO-MIL-31000"/>
    <x v="0"/>
    <x v="0"/>
    <n v="2"/>
    <n v="4.22"/>
    <n v="2.2799999999999998"/>
    <n v="16"/>
    <x v="1"/>
    <s v="Wicked Choccy's"/>
    <x v="0"/>
  </r>
  <r>
    <s v="US-2022-154284-CHO-FUD-51000"/>
    <d v="2022-12-21T00:00:00"/>
    <d v="2023-01-05T00:00:00"/>
    <x v="2"/>
    <n v="154284"/>
    <s v="United States"/>
    <x v="174"/>
    <x v="1"/>
    <n v="60174"/>
    <x v="0"/>
    <x v="0"/>
    <s v="CHO-FUD-51000"/>
    <x v="4"/>
    <x v="3"/>
    <n v="3"/>
    <n v="7.2"/>
    <n v="3.6"/>
    <n v="15"/>
    <x v="1"/>
    <s v="Lot's O' Nuts"/>
    <x v="1"/>
  </r>
  <r>
    <s v="US-2022-154284-CHO-NUT-13000"/>
    <d v="2022-12-21T00:00:00"/>
    <d v="2023-01-05T00:00:00"/>
    <x v="2"/>
    <n v="154284"/>
    <s v="United States"/>
    <x v="174"/>
    <x v="1"/>
    <n v="60174"/>
    <x v="0"/>
    <x v="0"/>
    <s v="CHO-NUT-13000"/>
    <x v="2"/>
    <x v="33"/>
    <n v="8"/>
    <n v="19.920000000000002"/>
    <n v="8"/>
    <n v="15"/>
    <x v="1"/>
    <s v="Lot's O' Nuts"/>
    <x v="1"/>
  </r>
  <r>
    <s v="US-2022-154284-CHO-MIL-31000"/>
    <d v="2022-12-21T00:00:00"/>
    <d v="2023-01-05T00:00:00"/>
    <x v="2"/>
    <n v="154284"/>
    <s v="United States"/>
    <x v="174"/>
    <x v="1"/>
    <n v="60174"/>
    <x v="0"/>
    <x v="0"/>
    <s v="CHO-MIL-31000"/>
    <x v="0"/>
    <x v="0"/>
    <n v="2"/>
    <n v="4.22"/>
    <n v="2.2799999999999998"/>
    <n v="15"/>
    <x v="1"/>
    <s v="Wicked Choccy's"/>
    <x v="0"/>
  </r>
  <r>
    <s v="US-2022-153612-CHO-TRI-54000"/>
    <d v="2022-12-22T00:00:00"/>
    <d v="2023-01-06T00:00:00"/>
    <x v="0"/>
    <n v="153612"/>
    <s v="United States"/>
    <x v="387"/>
    <x v="22"/>
    <n v="54880"/>
    <x v="0"/>
    <x v="0"/>
    <s v="CHO-TRI-54000"/>
    <x v="1"/>
    <x v="24"/>
    <n v="4"/>
    <n v="9.8000000000000007"/>
    <n v="5.2"/>
    <n v="15"/>
    <x v="1"/>
    <s v="Wicked Choccy's"/>
    <x v="0"/>
  </r>
  <r>
    <s v="US-2022-157287-CHO-SCR-58000"/>
    <d v="2022-12-22T00:00:00"/>
    <d v="2023-01-02T00:00:00"/>
    <x v="1"/>
    <n v="157287"/>
    <s v="United States"/>
    <x v="2"/>
    <x v="2"/>
    <n v="19140"/>
    <x v="0"/>
    <x v="1"/>
    <s v="CHO-SCR-58000"/>
    <x v="3"/>
    <x v="26"/>
    <n v="7"/>
    <n v="17.5"/>
    <n v="7.7"/>
    <n v="11"/>
    <x v="1"/>
    <s v="Lot's O' Nuts"/>
    <x v="1"/>
  </r>
  <r>
    <s v="US-2022-157287-CHO-MIL-31000"/>
    <d v="2022-12-22T00:00:00"/>
    <d v="2023-01-02T00:00:00"/>
    <x v="1"/>
    <n v="157287"/>
    <s v="United States"/>
    <x v="2"/>
    <x v="2"/>
    <n v="19140"/>
    <x v="0"/>
    <x v="1"/>
    <s v="CHO-MIL-31000"/>
    <x v="0"/>
    <x v="0"/>
    <n v="2"/>
    <n v="4.22"/>
    <n v="2.2799999999999998"/>
    <n v="11"/>
    <x v="1"/>
    <s v="Wicked Choccy's"/>
    <x v="0"/>
  </r>
  <r>
    <s v="US-2022-117828-CHO-SCR-58000"/>
    <d v="2022-12-23T00:00:00"/>
    <d v="2023-01-05T00:00:00"/>
    <x v="1"/>
    <n v="117828"/>
    <s v="United States"/>
    <x v="43"/>
    <x v="6"/>
    <n v="23223"/>
    <x v="0"/>
    <x v="2"/>
    <s v="CHO-SCR-58000"/>
    <x v="3"/>
    <x v="31"/>
    <n v="4"/>
    <n v="10"/>
    <n v="4.4000000000000004"/>
    <n v="13"/>
    <x v="1"/>
    <s v="Lot's O' Nuts"/>
    <x v="1"/>
  </r>
  <r>
    <s v="US-2022-124653-CHO-NUT-13000"/>
    <d v="2022-12-24T00:00:00"/>
    <d v="2023-01-05T00:00:00"/>
    <x v="1"/>
    <n v="124653"/>
    <s v="United States"/>
    <x v="105"/>
    <x v="21"/>
    <n v="14609"/>
    <x v="0"/>
    <x v="1"/>
    <s v="CHO-NUT-13000"/>
    <x v="2"/>
    <x v="47"/>
    <n v="7"/>
    <n v="17.43"/>
    <n v="7"/>
    <n v="12"/>
    <x v="1"/>
    <s v="Lot's O' Nuts"/>
    <x v="1"/>
  </r>
  <r>
    <s v="US-2022-124653-CHO-TRI-54000"/>
    <d v="2022-12-24T00:00:00"/>
    <d v="2023-01-05T00:00:00"/>
    <x v="1"/>
    <n v="124653"/>
    <s v="United States"/>
    <x v="105"/>
    <x v="21"/>
    <n v="14609"/>
    <x v="0"/>
    <x v="1"/>
    <s v="CHO-TRI-54000"/>
    <x v="1"/>
    <x v="1"/>
    <n v="2"/>
    <n v="4.9000000000000004"/>
    <n v="2.6"/>
    <n v="12"/>
    <x v="1"/>
    <s v="Wicked Choccy's"/>
    <x v="0"/>
  </r>
  <r>
    <s v="US-2022-128587-OTH-KAZ-38000"/>
    <d v="2022-12-24T00:00:00"/>
    <d v="2023-01-09T00:00:00"/>
    <x v="0"/>
    <n v="128587"/>
    <s v="United States"/>
    <x v="8"/>
    <x v="25"/>
    <n v="65807"/>
    <x v="1"/>
    <x v="0"/>
    <s v="OTH-KAZ-38000"/>
    <x v="6"/>
    <x v="0"/>
    <n v="2"/>
    <n v="0.5"/>
    <n v="6"/>
    <n v="16"/>
    <x v="1"/>
    <s v="The Other Factory"/>
    <x v="3"/>
  </r>
  <r>
    <s v="US-2022-128587-CHO-NUT-13000"/>
    <d v="2022-12-24T00:00:00"/>
    <d v="2023-01-09T00:00:00"/>
    <x v="0"/>
    <n v="128587"/>
    <s v="United States"/>
    <x v="8"/>
    <x v="25"/>
    <n v="65807"/>
    <x v="0"/>
    <x v="0"/>
    <s v="CHO-NUT-13000"/>
    <x v="2"/>
    <x v="47"/>
    <n v="7"/>
    <n v="17.43"/>
    <n v="7"/>
    <n v="16"/>
    <x v="1"/>
    <s v="Lot's O' Nuts"/>
    <x v="1"/>
  </r>
  <r>
    <s v="US-2022-135538-CHO-MIL-31000"/>
    <d v="2022-12-24T00:00:00"/>
    <d v="2023-01-07T00:00:00"/>
    <x v="0"/>
    <n v="135538"/>
    <s v="United States"/>
    <x v="261"/>
    <x v="12"/>
    <n v="85234"/>
    <x v="0"/>
    <x v="3"/>
    <s v="CHO-MIL-31000"/>
    <x v="0"/>
    <x v="8"/>
    <n v="4"/>
    <n v="8.44"/>
    <n v="4.5599999999999996"/>
    <n v="14"/>
    <x v="1"/>
    <s v="Wicked Choccy's"/>
    <x v="0"/>
  </r>
  <r>
    <s v="US-2022-169397-CHO-TRI-54000"/>
    <d v="2022-12-24T00:00:00"/>
    <d v="2023-01-06T00:00:00"/>
    <x v="1"/>
    <n v="169397"/>
    <s v="United States"/>
    <x v="388"/>
    <x v="9"/>
    <n v="43017"/>
    <x v="0"/>
    <x v="1"/>
    <s v="CHO-TRI-54000"/>
    <x v="1"/>
    <x v="24"/>
    <n v="4"/>
    <n v="9.8000000000000007"/>
    <n v="5.2"/>
    <n v="13"/>
    <x v="1"/>
    <s v="Wicked Choccy's"/>
    <x v="0"/>
  </r>
  <r>
    <s v="US-2022-169397-CHO-SCR-58000"/>
    <d v="2022-12-24T00:00:00"/>
    <d v="2023-01-06T00:00:00"/>
    <x v="1"/>
    <n v="169397"/>
    <s v="United States"/>
    <x v="388"/>
    <x v="9"/>
    <n v="43017"/>
    <x v="0"/>
    <x v="1"/>
    <s v="CHO-SCR-58000"/>
    <x v="3"/>
    <x v="9"/>
    <n v="2"/>
    <n v="5"/>
    <n v="2.2000000000000002"/>
    <n v="13"/>
    <x v="1"/>
    <s v="Lot's O' Nuts"/>
    <x v="1"/>
  </r>
  <r>
    <s v="US-2022-169397-CHO-FUD-51000"/>
    <d v="2022-12-24T00:00:00"/>
    <d v="2023-01-06T00:00:00"/>
    <x v="1"/>
    <n v="169397"/>
    <s v="United States"/>
    <x v="388"/>
    <x v="9"/>
    <n v="43017"/>
    <x v="0"/>
    <x v="1"/>
    <s v="CHO-FUD-51000"/>
    <x v="4"/>
    <x v="9"/>
    <n v="2"/>
    <n v="4.8"/>
    <n v="2.4"/>
    <n v="13"/>
    <x v="1"/>
    <s v="Lot's O' Nuts"/>
    <x v="1"/>
  </r>
  <r>
    <s v="US-2022-169397-CHO-NUT-13000"/>
    <d v="2022-12-24T00:00:00"/>
    <d v="2023-01-06T00:00:00"/>
    <x v="1"/>
    <n v="169397"/>
    <s v="United States"/>
    <x v="388"/>
    <x v="9"/>
    <n v="43017"/>
    <x v="0"/>
    <x v="1"/>
    <s v="CHO-NUT-13000"/>
    <x v="2"/>
    <x v="15"/>
    <n v="6"/>
    <n v="14.94"/>
    <n v="6"/>
    <n v="13"/>
    <x v="1"/>
    <s v="Lot's O' Nuts"/>
    <x v="1"/>
  </r>
  <r>
    <s v="US-2022-103471-CHO-TRI-54000"/>
    <d v="2022-12-24T00:00:00"/>
    <d v="2023-01-07T00:00:00"/>
    <x v="0"/>
    <n v="103471"/>
    <s v="United States"/>
    <x v="270"/>
    <x v="27"/>
    <n v="80906"/>
    <x v="0"/>
    <x v="3"/>
    <s v="CHO-TRI-54000"/>
    <x v="1"/>
    <x v="10"/>
    <n v="7"/>
    <n v="17.149999999999999"/>
    <n v="9.1"/>
    <n v="14"/>
    <x v="1"/>
    <s v="Wicked Choccy's"/>
    <x v="0"/>
  </r>
  <r>
    <s v="US-2022-103471-CHO-MIL-31000"/>
    <d v="2022-12-24T00:00:00"/>
    <d v="2023-01-07T00:00:00"/>
    <x v="0"/>
    <n v="103471"/>
    <s v="United States"/>
    <x v="270"/>
    <x v="27"/>
    <n v="80906"/>
    <x v="0"/>
    <x v="3"/>
    <s v="CHO-MIL-31000"/>
    <x v="0"/>
    <x v="5"/>
    <n v="3"/>
    <n v="6.33"/>
    <n v="3.42"/>
    <n v="14"/>
    <x v="1"/>
    <s v="Wicked Choccy's"/>
    <x v="0"/>
  </r>
  <r>
    <s v="US-2022-158456-CHO-TRI-54000"/>
    <d v="2022-12-24T00:00:00"/>
    <d v="2023-01-08T00:00:00"/>
    <x v="0"/>
    <n v="158456"/>
    <s v="United States"/>
    <x v="4"/>
    <x v="4"/>
    <n v="90032"/>
    <x v="0"/>
    <x v="3"/>
    <s v="CHO-TRI-54000"/>
    <x v="1"/>
    <x v="24"/>
    <n v="4"/>
    <n v="9.8000000000000007"/>
    <n v="5.2"/>
    <n v="15"/>
    <x v="1"/>
    <s v="Wicked Choccy's"/>
    <x v="0"/>
  </r>
  <r>
    <s v="US-2022-120103-CHO-MIL-31000"/>
    <d v="2022-12-24T00:00:00"/>
    <d v="2023-01-08T00:00:00"/>
    <x v="0"/>
    <n v="120103"/>
    <s v="United States"/>
    <x v="146"/>
    <x v="12"/>
    <n v="85023"/>
    <x v="0"/>
    <x v="3"/>
    <s v="CHO-MIL-31000"/>
    <x v="0"/>
    <x v="0"/>
    <n v="2"/>
    <n v="4.22"/>
    <n v="2.2799999999999998"/>
    <n v="15"/>
    <x v="1"/>
    <s v="Wicked Choccy's"/>
    <x v="0"/>
  </r>
  <r>
    <s v="US-2022-120103-CHO-TRI-54000"/>
    <d v="2022-12-24T00:00:00"/>
    <d v="2023-01-08T00:00:00"/>
    <x v="0"/>
    <n v="120103"/>
    <s v="United States"/>
    <x v="146"/>
    <x v="12"/>
    <n v="85023"/>
    <x v="0"/>
    <x v="3"/>
    <s v="CHO-TRI-54000"/>
    <x v="1"/>
    <x v="10"/>
    <n v="7"/>
    <n v="17.149999999999999"/>
    <n v="9.1"/>
    <n v="15"/>
    <x v="1"/>
    <s v="Wicked Choccy's"/>
    <x v="0"/>
  </r>
  <r>
    <s v="US-2022-120103-CHO-SCR-58000"/>
    <d v="2022-12-24T00:00:00"/>
    <d v="2023-01-08T00:00:00"/>
    <x v="0"/>
    <n v="120103"/>
    <s v="United States"/>
    <x v="146"/>
    <x v="12"/>
    <n v="85023"/>
    <x v="0"/>
    <x v="3"/>
    <s v="CHO-SCR-58000"/>
    <x v="3"/>
    <x v="9"/>
    <n v="2"/>
    <n v="5"/>
    <n v="2.2000000000000002"/>
    <n v="15"/>
    <x v="1"/>
    <s v="Lot's O' Nuts"/>
    <x v="1"/>
  </r>
  <r>
    <s v="US-2022-153717-CHO-MIL-31000"/>
    <d v="2022-12-25T00:00:00"/>
    <d v="2023-01-11T00:00:00"/>
    <x v="0"/>
    <n v="153717"/>
    <s v="United States"/>
    <x v="27"/>
    <x v="15"/>
    <n v="48227"/>
    <x v="0"/>
    <x v="0"/>
    <s v="CHO-MIL-31000"/>
    <x v="0"/>
    <x v="11"/>
    <n v="1"/>
    <n v="2.11"/>
    <n v="1.1399999999999999"/>
    <n v="17"/>
    <x v="1"/>
    <s v="Wicked Choccy's"/>
    <x v="0"/>
  </r>
  <r>
    <s v="US-2022-153717-CHO-TRI-54000"/>
    <d v="2022-12-25T00:00:00"/>
    <d v="2023-01-11T00:00:00"/>
    <x v="0"/>
    <n v="153717"/>
    <s v="United States"/>
    <x v="27"/>
    <x v="15"/>
    <n v="48227"/>
    <x v="0"/>
    <x v="0"/>
    <s v="CHO-TRI-54000"/>
    <x v="1"/>
    <x v="28"/>
    <n v="1"/>
    <n v="2.4500000000000002"/>
    <n v="1.3"/>
    <n v="17"/>
    <x v="1"/>
    <s v="Wicked Choccy's"/>
    <x v="0"/>
  </r>
  <r>
    <s v="US-2022-153717-CHO-SCR-58000"/>
    <d v="2022-12-25T00:00:00"/>
    <d v="2023-01-11T00:00:00"/>
    <x v="0"/>
    <n v="153717"/>
    <s v="United States"/>
    <x v="27"/>
    <x v="15"/>
    <n v="48227"/>
    <x v="0"/>
    <x v="0"/>
    <s v="CHO-SCR-58000"/>
    <x v="3"/>
    <x v="3"/>
    <n v="3"/>
    <n v="7.5"/>
    <n v="3.3"/>
    <n v="17"/>
    <x v="1"/>
    <s v="Lot's O' Nuts"/>
    <x v="1"/>
  </r>
  <r>
    <s v="US-2022-147739-CHO-FUD-51000"/>
    <d v="2022-12-25T00:00:00"/>
    <d v="2023-01-08T00:00:00"/>
    <x v="0"/>
    <n v="147739"/>
    <s v="United States"/>
    <x v="2"/>
    <x v="2"/>
    <n v="19140"/>
    <x v="0"/>
    <x v="1"/>
    <s v="CHO-FUD-51000"/>
    <x v="4"/>
    <x v="31"/>
    <n v="4"/>
    <n v="9.6"/>
    <n v="4.8"/>
    <n v="14"/>
    <x v="1"/>
    <s v="Lot's O' Nuts"/>
    <x v="1"/>
  </r>
  <r>
    <s v="US-2022-113152-CHO-TRI-54000"/>
    <d v="2022-12-25T00:00:00"/>
    <d v="2023-01-09T00:00:00"/>
    <x v="0"/>
    <n v="113152"/>
    <s v="United States"/>
    <x v="26"/>
    <x v="21"/>
    <n v="10024"/>
    <x v="0"/>
    <x v="1"/>
    <s v="CHO-TRI-54000"/>
    <x v="1"/>
    <x v="1"/>
    <n v="2"/>
    <n v="4.9000000000000004"/>
    <n v="2.6"/>
    <n v="15"/>
    <x v="1"/>
    <s v="Wicked Choccy's"/>
    <x v="0"/>
  </r>
  <r>
    <s v="US-2022-113152-CHO-NUT-13000"/>
    <d v="2022-12-25T00:00:00"/>
    <d v="2023-01-09T00:00:00"/>
    <x v="0"/>
    <n v="113152"/>
    <s v="United States"/>
    <x v="26"/>
    <x v="21"/>
    <n v="10024"/>
    <x v="0"/>
    <x v="1"/>
    <s v="CHO-NUT-13000"/>
    <x v="2"/>
    <x v="7"/>
    <n v="2"/>
    <n v="4.9800000000000004"/>
    <n v="2"/>
    <n v="15"/>
    <x v="1"/>
    <s v="Lot's O' Nuts"/>
    <x v="1"/>
  </r>
  <r>
    <s v="US-2022-143980-SUG-LAF-25000"/>
    <d v="2022-12-25T00:00:00"/>
    <d v="2023-01-08T00:00:00"/>
    <x v="0"/>
    <n v="143980"/>
    <s v="United States"/>
    <x v="26"/>
    <x v="21"/>
    <n v="10011"/>
    <x v="2"/>
    <x v="1"/>
    <s v="SUG-LAF-25000"/>
    <x v="9"/>
    <x v="77"/>
    <n v="2"/>
    <n v="2.48"/>
    <n v="1.5"/>
    <n v="14"/>
    <x v="1"/>
    <s v="Sugar Shack"/>
    <x v="4"/>
  </r>
  <r>
    <s v="US-2022-136749-CHO-NUT-13000"/>
    <d v="2022-12-25T00:00:00"/>
    <d v="2023-01-06T00:00:00"/>
    <x v="2"/>
    <n v="136749"/>
    <s v="United States"/>
    <x v="48"/>
    <x v="3"/>
    <n v="31907"/>
    <x v="0"/>
    <x v="2"/>
    <s v="CHO-NUT-13000"/>
    <x v="2"/>
    <x v="15"/>
    <n v="6"/>
    <n v="14.94"/>
    <n v="6"/>
    <n v="12"/>
    <x v="1"/>
    <s v="Lot's O' Nuts"/>
    <x v="1"/>
  </r>
  <r>
    <s v="US-2022-136749-CHO-FUD-51000"/>
    <d v="2022-12-25T00:00:00"/>
    <d v="2023-01-06T00:00:00"/>
    <x v="2"/>
    <n v="136749"/>
    <s v="United States"/>
    <x v="48"/>
    <x v="3"/>
    <n v="31907"/>
    <x v="0"/>
    <x v="2"/>
    <s v="CHO-FUD-51000"/>
    <x v="4"/>
    <x v="17"/>
    <n v="5"/>
    <n v="12"/>
    <n v="6"/>
    <n v="12"/>
    <x v="1"/>
    <s v="Lot's O' Nuts"/>
    <x v="1"/>
  </r>
  <r>
    <s v="US-2022-144288-CHO-MIL-31000"/>
    <d v="2022-12-25T00:00:00"/>
    <d v="2023-01-10T00:00:00"/>
    <x v="0"/>
    <n v="144288"/>
    <s v="United States"/>
    <x v="232"/>
    <x v="14"/>
    <n v="37211"/>
    <x v="0"/>
    <x v="2"/>
    <s v="CHO-MIL-31000"/>
    <x v="0"/>
    <x v="8"/>
    <n v="4"/>
    <n v="8.44"/>
    <n v="4.5599999999999996"/>
    <n v="16"/>
    <x v="1"/>
    <s v="Wicked Choccy's"/>
    <x v="0"/>
  </r>
  <r>
    <s v="US-2022-144288-CHO-NUT-13000"/>
    <d v="2022-12-25T00:00:00"/>
    <d v="2023-01-10T00:00:00"/>
    <x v="0"/>
    <n v="144288"/>
    <s v="United States"/>
    <x v="232"/>
    <x v="14"/>
    <n v="37211"/>
    <x v="0"/>
    <x v="2"/>
    <s v="CHO-NUT-13000"/>
    <x v="2"/>
    <x v="7"/>
    <n v="2"/>
    <n v="4.9800000000000004"/>
    <n v="2"/>
    <n v="16"/>
    <x v="1"/>
    <s v="Lot's O' Nuts"/>
    <x v="1"/>
  </r>
  <r>
    <s v="US-2022-111780-CHO-FUD-51000"/>
    <d v="2022-12-25T00:00:00"/>
    <d v="2023-01-09T00:00:00"/>
    <x v="2"/>
    <n v="111780"/>
    <s v="United States"/>
    <x v="25"/>
    <x v="4"/>
    <n v="92037"/>
    <x v="0"/>
    <x v="3"/>
    <s v="CHO-FUD-51000"/>
    <x v="4"/>
    <x v="3"/>
    <n v="3"/>
    <n v="7.2"/>
    <n v="3.6"/>
    <n v="15"/>
    <x v="1"/>
    <s v="Lot's O' Nuts"/>
    <x v="1"/>
  </r>
  <r>
    <s v="US-2022-111780-CHO-SCR-58000"/>
    <d v="2022-12-25T00:00:00"/>
    <d v="2023-01-09T00:00:00"/>
    <x v="2"/>
    <n v="111780"/>
    <s v="United States"/>
    <x v="25"/>
    <x v="4"/>
    <n v="92037"/>
    <x v="0"/>
    <x v="3"/>
    <s v="CHO-SCR-58000"/>
    <x v="3"/>
    <x v="3"/>
    <n v="3"/>
    <n v="7.5"/>
    <n v="3.3"/>
    <n v="15"/>
    <x v="1"/>
    <s v="Lot's O' Nuts"/>
    <x v="1"/>
  </r>
  <r>
    <s v="US-2022-144890-CHO-TRI-54000"/>
    <d v="2022-12-25T00:00:00"/>
    <d v="2023-01-08T00:00:00"/>
    <x v="0"/>
    <n v="144890"/>
    <s v="United States"/>
    <x v="4"/>
    <x v="4"/>
    <n v="90049"/>
    <x v="0"/>
    <x v="3"/>
    <s v="CHO-TRI-54000"/>
    <x v="1"/>
    <x v="1"/>
    <n v="2"/>
    <n v="4.9000000000000004"/>
    <n v="2.6"/>
    <n v="14"/>
    <x v="1"/>
    <s v="Wicked Choccy's"/>
    <x v="0"/>
  </r>
  <r>
    <s v="US-2022-158792-CHO-FUD-51000"/>
    <d v="2022-12-26T00:00:00"/>
    <d v="2023-01-12T00:00:00"/>
    <x v="0"/>
    <n v="158792"/>
    <s v="United States"/>
    <x v="111"/>
    <x v="34"/>
    <n v="1841"/>
    <x v="0"/>
    <x v="1"/>
    <s v="CHO-FUD-51000"/>
    <x v="4"/>
    <x v="17"/>
    <n v="5"/>
    <n v="12"/>
    <n v="6"/>
    <n v="17"/>
    <x v="1"/>
    <s v="Lot's O' Nuts"/>
    <x v="1"/>
  </r>
  <r>
    <s v="CA-2022-158792-CHO-FUD-51000"/>
    <d v="2022-12-26T00:00:00"/>
    <d v="2023-01-12T00:00:00"/>
    <x v="0"/>
    <n v="158792"/>
    <s v="Canada"/>
    <x v="126"/>
    <x v="42"/>
    <s v="H1A"/>
    <x v="0"/>
    <x v="1"/>
    <s v="CHO-FUD-51000"/>
    <x v="4"/>
    <x v="17"/>
    <n v="5"/>
    <n v="12"/>
    <n v="6"/>
    <n v="17"/>
    <x v="1"/>
    <s v="Lot's O' Nuts"/>
    <x v="1"/>
  </r>
  <r>
    <s v="US-2022-124933-CHO-SCR-58000"/>
    <d v="2022-12-26T00:00:00"/>
    <d v="2023-01-09T00:00:00"/>
    <x v="2"/>
    <n v="124933"/>
    <s v="United States"/>
    <x v="26"/>
    <x v="21"/>
    <n v="10009"/>
    <x v="0"/>
    <x v="1"/>
    <s v="CHO-SCR-58000"/>
    <x v="3"/>
    <x v="14"/>
    <n v="6"/>
    <n v="15"/>
    <n v="6.6"/>
    <n v="14"/>
    <x v="1"/>
    <s v="Lot's O' Nuts"/>
    <x v="1"/>
  </r>
  <r>
    <s v="US-2022-111073-CHO-SCR-58000"/>
    <d v="2022-12-26T00:00:00"/>
    <d v="2023-01-09T00:00:00"/>
    <x v="0"/>
    <n v="111073"/>
    <s v="United States"/>
    <x v="230"/>
    <x v="9"/>
    <n v="44256"/>
    <x v="0"/>
    <x v="1"/>
    <s v="CHO-SCR-58000"/>
    <x v="3"/>
    <x v="25"/>
    <n v="1"/>
    <n v="2.5"/>
    <n v="1.1000000000000001"/>
    <n v="14"/>
    <x v="1"/>
    <s v="Lot's O' Nuts"/>
    <x v="1"/>
  </r>
  <r>
    <s v="US-2022-119550-CHO-NUT-13000"/>
    <d v="2022-12-26T00:00:00"/>
    <d v="2023-01-10T00:00:00"/>
    <x v="0"/>
    <n v="119550"/>
    <s v="United States"/>
    <x v="0"/>
    <x v="0"/>
    <n v="77070"/>
    <x v="0"/>
    <x v="0"/>
    <s v="CHO-NUT-13000"/>
    <x v="2"/>
    <x v="2"/>
    <n v="3"/>
    <n v="7.47"/>
    <n v="3"/>
    <n v="15"/>
    <x v="1"/>
    <s v="Lot's O' Nuts"/>
    <x v="1"/>
  </r>
  <r>
    <s v="US-2022-148376-CHO-MIL-31000"/>
    <d v="2022-12-27T00:00:00"/>
    <d v="2023-01-10T00:00:00"/>
    <x v="0"/>
    <n v="148376"/>
    <s v="United States"/>
    <x v="4"/>
    <x v="4"/>
    <n v="90008"/>
    <x v="0"/>
    <x v="3"/>
    <s v="CHO-MIL-31000"/>
    <x v="0"/>
    <x v="0"/>
    <n v="2"/>
    <n v="4.22"/>
    <n v="2.2799999999999998"/>
    <n v="14"/>
    <x v="1"/>
    <s v="Wicked Choccy's"/>
    <x v="0"/>
  </r>
  <r>
    <s v="US-2022-148376-CHO-NUT-13000"/>
    <d v="2022-12-27T00:00:00"/>
    <d v="2023-01-10T00:00:00"/>
    <x v="0"/>
    <n v="148376"/>
    <s v="United States"/>
    <x v="4"/>
    <x v="4"/>
    <n v="90008"/>
    <x v="0"/>
    <x v="3"/>
    <s v="CHO-NUT-13000"/>
    <x v="2"/>
    <x v="47"/>
    <n v="7"/>
    <n v="17.43"/>
    <n v="7"/>
    <n v="14"/>
    <x v="1"/>
    <s v="Lot's O' Nuts"/>
    <x v="1"/>
  </r>
  <r>
    <s v="US-2022-130113-CHO-TRI-54000"/>
    <d v="2022-12-27T00:00:00"/>
    <d v="2023-01-10T00:00:00"/>
    <x v="0"/>
    <n v="130113"/>
    <s v="United States"/>
    <x v="10"/>
    <x v="4"/>
    <n v="94122"/>
    <x v="0"/>
    <x v="3"/>
    <s v="CHO-TRI-54000"/>
    <x v="1"/>
    <x v="1"/>
    <n v="2"/>
    <n v="4.9000000000000004"/>
    <n v="2.6"/>
    <n v="14"/>
    <x v="1"/>
    <s v="Wicked Choccy's"/>
    <x v="0"/>
  </r>
  <r>
    <s v="US-2022-130113-CHO-NUT-13000"/>
    <d v="2022-12-27T00:00:00"/>
    <d v="2023-01-10T00:00:00"/>
    <x v="0"/>
    <n v="130113"/>
    <s v="United States"/>
    <x v="10"/>
    <x v="4"/>
    <n v="94122"/>
    <x v="0"/>
    <x v="3"/>
    <s v="CHO-NUT-13000"/>
    <x v="2"/>
    <x v="48"/>
    <n v="9"/>
    <n v="22.41"/>
    <n v="9"/>
    <n v="14"/>
    <x v="1"/>
    <s v="Lot's O' Nuts"/>
    <x v="1"/>
  </r>
  <r>
    <s v="US-2022-165085-CHO-SCR-58000"/>
    <d v="2022-12-27T00:00:00"/>
    <d v="2023-01-10T00:00:00"/>
    <x v="0"/>
    <n v="165085"/>
    <s v="United States"/>
    <x v="259"/>
    <x v="38"/>
    <n v="20735"/>
    <x v="0"/>
    <x v="1"/>
    <s v="CHO-SCR-58000"/>
    <x v="3"/>
    <x v="9"/>
    <n v="2"/>
    <n v="5"/>
    <n v="2.2000000000000002"/>
    <n v="14"/>
    <x v="1"/>
    <s v="Lot's O' Nuts"/>
    <x v="1"/>
  </r>
  <r>
    <s v="US-2022-165085-CHO-TRI-54000"/>
    <d v="2022-12-27T00:00:00"/>
    <d v="2023-01-10T00:00:00"/>
    <x v="0"/>
    <n v="165085"/>
    <s v="United States"/>
    <x v="259"/>
    <x v="38"/>
    <n v="20735"/>
    <x v="0"/>
    <x v="1"/>
    <s v="CHO-TRI-54000"/>
    <x v="1"/>
    <x v="20"/>
    <n v="5"/>
    <n v="12.25"/>
    <n v="6.5"/>
    <n v="14"/>
    <x v="1"/>
    <s v="Wicked Choccy's"/>
    <x v="0"/>
  </r>
  <r>
    <s v="US-2022-101889-OTH-GUM-21000"/>
    <d v="2022-12-27T00:00:00"/>
    <d v="2023-01-10T00:00:00"/>
    <x v="0"/>
    <n v="101889"/>
    <s v="United States"/>
    <x v="265"/>
    <x v="9"/>
    <n v="43302"/>
    <x v="1"/>
    <x v="1"/>
    <s v="OTH-GUM-21000"/>
    <x v="5"/>
    <x v="4"/>
    <n v="9"/>
    <n v="5.85"/>
    <n v="5.4"/>
    <n v="14"/>
    <x v="1"/>
    <s v="Secret Factory"/>
    <x v="2"/>
  </r>
  <r>
    <s v="US-2022-101889-CHO-MIL-31000"/>
    <d v="2022-12-27T00:00:00"/>
    <d v="2023-01-10T00:00:00"/>
    <x v="0"/>
    <n v="101889"/>
    <s v="United States"/>
    <x v="265"/>
    <x v="9"/>
    <n v="43302"/>
    <x v="0"/>
    <x v="1"/>
    <s v="CHO-MIL-31000"/>
    <x v="0"/>
    <x v="5"/>
    <n v="3"/>
    <n v="6.33"/>
    <n v="3.42"/>
    <n v="14"/>
    <x v="1"/>
    <s v="Wicked Choccy's"/>
    <x v="0"/>
  </r>
  <r>
    <s v="US-2022-163783-CHO-SCR-58000"/>
    <d v="2022-12-27T00:00:00"/>
    <d v="2023-01-11T00:00:00"/>
    <x v="0"/>
    <n v="163783"/>
    <s v="United States"/>
    <x v="40"/>
    <x v="1"/>
    <n v="60610"/>
    <x v="0"/>
    <x v="0"/>
    <s v="CHO-SCR-58000"/>
    <x v="3"/>
    <x v="3"/>
    <n v="3"/>
    <n v="7.5"/>
    <n v="3.3"/>
    <n v="15"/>
    <x v="1"/>
    <s v="Lot's O' Nuts"/>
    <x v="1"/>
  </r>
  <r>
    <s v="US-2022-155145-CHO-NUT-13000"/>
    <d v="2022-12-27T00:00:00"/>
    <d v="2023-01-08T00:00:00"/>
    <x v="2"/>
    <n v="155145"/>
    <s v="United States"/>
    <x v="389"/>
    <x v="4"/>
    <n v="93277"/>
    <x v="0"/>
    <x v="3"/>
    <s v="CHO-NUT-13000"/>
    <x v="2"/>
    <x v="33"/>
    <n v="8"/>
    <n v="19.920000000000002"/>
    <n v="8"/>
    <n v="12"/>
    <x v="1"/>
    <s v="Lot's O' Nuts"/>
    <x v="1"/>
  </r>
  <r>
    <s v="US-2022-134782-CHO-TRI-54000"/>
    <d v="2022-12-27T00:00:00"/>
    <d v="2023-01-10T00:00:00"/>
    <x v="0"/>
    <n v="134782"/>
    <s v="United States"/>
    <x v="181"/>
    <x v="13"/>
    <n v="72701"/>
    <x v="0"/>
    <x v="2"/>
    <s v="CHO-TRI-54000"/>
    <x v="1"/>
    <x v="1"/>
    <n v="2"/>
    <n v="4.9000000000000004"/>
    <n v="2.6"/>
    <n v="14"/>
    <x v="1"/>
    <s v="Wicked Choccy's"/>
    <x v="0"/>
  </r>
  <r>
    <s v="US-2022-151589-CHO-MIL-31000"/>
    <d v="2022-12-27T00:00:00"/>
    <d v="2023-01-09T00:00:00"/>
    <x v="1"/>
    <n v="151589"/>
    <s v="United States"/>
    <x v="120"/>
    <x v="22"/>
    <n v="54703"/>
    <x v="0"/>
    <x v="0"/>
    <s v="CHO-MIL-31000"/>
    <x v="0"/>
    <x v="8"/>
    <n v="4"/>
    <n v="8.44"/>
    <n v="4.5599999999999996"/>
    <n v="13"/>
    <x v="1"/>
    <s v="Wicked Choccy's"/>
    <x v="0"/>
  </r>
  <r>
    <s v="US-2022-151589-CHO-NUT-13000"/>
    <d v="2022-12-27T00:00:00"/>
    <d v="2023-01-09T00:00:00"/>
    <x v="1"/>
    <n v="151589"/>
    <s v="United States"/>
    <x v="120"/>
    <x v="22"/>
    <n v="54703"/>
    <x v="0"/>
    <x v="0"/>
    <s v="CHO-NUT-13000"/>
    <x v="2"/>
    <x v="7"/>
    <n v="2"/>
    <n v="4.9800000000000004"/>
    <n v="2"/>
    <n v="13"/>
    <x v="1"/>
    <s v="Lot's O' Nuts"/>
    <x v="1"/>
  </r>
  <r>
    <s v="US-2022-117415-CHO-TRI-54000"/>
    <d v="2022-12-27T00:00:00"/>
    <d v="2023-01-10T00:00:00"/>
    <x v="0"/>
    <n v="117415"/>
    <s v="United States"/>
    <x v="0"/>
    <x v="0"/>
    <n v="77041"/>
    <x v="0"/>
    <x v="0"/>
    <s v="CHO-TRI-54000"/>
    <x v="1"/>
    <x v="4"/>
    <n v="3"/>
    <n v="7.35"/>
    <n v="3.9"/>
    <n v="14"/>
    <x v="1"/>
    <s v="Wicked Choccy's"/>
    <x v="0"/>
  </r>
  <r>
    <s v="US-2022-117415-OTH-KAZ-38000"/>
    <d v="2022-12-27T00:00:00"/>
    <d v="2023-01-10T00:00:00"/>
    <x v="0"/>
    <n v="117415"/>
    <s v="United States"/>
    <x v="0"/>
    <x v="0"/>
    <n v="77041"/>
    <x v="1"/>
    <x v="0"/>
    <s v="OTH-KAZ-38000"/>
    <x v="6"/>
    <x v="43"/>
    <n v="9"/>
    <n v="2.25"/>
    <n v="27"/>
    <n v="14"/>
    <x v="1"/>
    <s v="The Other Factory"/>
    <x v="3"/>
  </r>
  <r>
    <s v="US-2022-117415-CHO-FUD-51000"/>
    <d v="2022-12-27T00:00:00"/>
    <d v="2023-01-10T00:00:00"/>
    <x v="0"/>
    <n v="117415"/>
    <s v="United States"/>
    <x v="0"/>
    <x v="0"/>
    <n v="77041"/>
    <x v="0"/>
    <x v="0"/>
    <s v="CHO-FUD-51000"/>
    <x v="4"/>
    <x v="31"/>
    <n v="4"/>
    <n v="9.6"/>
    <n v="4.8"/>
    <n v="14"/>
    <x v="1"/>
    <s v="Lot's O' Nuts"/>
    <x v="1"/>
  </r>
  <r>
    <s v="US-2022-103870-OTH-LIC-15000"/>
    <d v="2022-12-27T00:00:00"/>
    <d v="2023-01-10T00:00:00"/>
    <x v="0"/>
    <n v="103870"/>
    <s v="United States"/>
    <x v="357"/>
    <x v="14"/>
    <n v="37130"/>
    <x v="1"/>
    <x v="2"/>
    <s v="OTH-LIC-15000"/>
    <x v="7"/>
    <x v="49"/>
    <n v="2"/>
    <n v="20"/>
    <n v="20"/>
    <n v="14"/>
    <x v="1"/>
    <s v="Secret Factory"/>
    <x v="2"/>
  </r>
  <r>
    <s v="US-2022-103870-CHO-SCR-58000"/>
    <d v="2022-12-27T00:00:00"/>
    <d v="2023-01-10T00:00:00"/>
    <x v="0"/>
    <n v="103870"/>
    <s v="United States"/>
    <x v="357"/>
    <x v="14"/>
    <n v="37130"/>
    <x v="0"/>
    <x v="2"/>
    <s v="CHO-SCR-58000"/>
    <x v="3"/>
    <x v="3"/>
    <n v="3"/>
    <n v="7.5"/>
    <n v="3.3"/>
    <n v="14"/>
    <x v="1"/>
    <s v="Lot's O' Nuts"/>
    <x v="1"/>
  </r>
  <r>
    <s v="US-2022-103870-CHO-MIL-31000"/>
    <d v="2022-12-27T00:00:00"/>
    <d v="2023-01-10T00:00:00"/>
    <x v="0"/>
    <n v="103870"/>
    <s v="United States"/>
    <x v="357"/>
    <x v="14"/>
    <n v="37130"/>
    <x v="0"/>
    <x v="2"/>
    <s v="CHO-MIL-31000"/>
    <x v="0"/>
    <x v="5"/>
    <n v="3"/>
    <n v="6.33"/>
    <n v="3.42"/>
    <n v="14"/>
    <x v="1"/>
    <s v="Wicked Choccy's"/>
    <x v="0"/>
  </r>
  <r>
    <s v="US-2022-119697-CHO-SCR-58000"/>
    <d v="2022-12-28T00:00:00"/>
    <d v="2023-01-10T00:00:00"/>
    <x v="2"/>
    <n v="119697"/>
    <s v="United States"/>
    <x v="2"/>
    <x v="2"/>
    <n v="19134"/>
    <x v="0"/>
    <x v="1"/>
    <s v="CHO-SCR-58000"/>
    <x v="3"/>
    <x v="9"/>
    <n v="2"/>
    <n v="5"/>
    <n v="2.2000000000000002"/>
    <n v="13"/>
    <x v="1"/>
    <s v="Lot's O' Nuts"/>
    <x v="1"/>
  </r>
  <r>
    <s v="US-2022-148859-CHO-NUT-13000"/>
    <d v="2022-12-28T00:00:00"/>
    <d v="2023-01-11T00:00:00"/>
    <x v="0"/>
    <n v="148859"/>
    <s v="United States"/>
    <x v="40"/>
    <x v="1"/>
    <n v="60623"/>
    <x v="0"/>
    <x v="0"/>
    <s v="CHO-NUT-13000"/>
    <x v="2"/>
    <x v="7"/>
    <n v="2"/>
    <n v="4.9800000000000004"/>
    <n v="2"/>
    <n v="14"/>
    <x v="1"/>
    <s v="Lot's O' Nuts"/>
    <x v="1"/>
  </r>
  <r>
    <s v="US-2022-130855-CHO-TRI-54000"/>
    <d v="2022-12-29T00:00:00"/>
    <d v="2023-01-15T00:00:00"/>
    <x v="0"/>
    <n v="130855"/>
    <s v="United States"/>
    <x v="26"/>
    <x v="21"/>
    <n v="10035"/>
    <x v="0"/>
    <x v="1"/>
    <s v="CHO-TRI-54000"/>
    <x v="1"/>
    <x v="1"/>
    <n v="2"/>
    <n v="4.9000000000000004"/>
    <n v="2.6"/>
    <n v="17"/>
    <x v="1"/>
    <s v="Wicked Choccy's"/>
    <x v="0"/>
  </r>
  <r>
    <s v="US-2022-135580-CHO-SCR-58000"/>
    <d v="2022-12-30T00:00:00"/>
    <d v="2023-01-13T00:00:00"/>
    <x v="0"/>
    <n v="135580"/>
    <s v="United States"/>
    <x v="4"/>
    <x v="4"/>
    <n v="90049"/>
    <x v="0"/>
    <x v="3"/>
    <s v="CHO-SCR-58000"/>
    <x v="3"/>
    <x v="3"/>
    <n v="3"/>
    <n v="7.5"/>
    <n v="3.3"/>
    <n v="14"/>
    <x v="1"/>
    <s v="Lot's O' Nuts"/>
    <x v="1"/>
  </r>
  <r>
    <s v="US-2022-135580-CHO-MIL-31000"/>
    <d v="2022-12-30T00:00:00"/>
    <d v="2023-01-13T00:00:00"/>
    <x v="0"/>
    <n v="135580"/>
    <s v="United States"/>
    <x v="4"/>
    <x v="4"/>
    <n v="90049"/>
    <x v="0"/>
    <x v="3"/>
    <s v="CHO-MIL-31000"/>
    <x v="0"/>
    <x v="5"/>
    <n v="3"/>
    <n v="6.33"/>
    <n v="3.42"/>
    <n v="14"/>
    <x v="1"/>
    <s v="Wicked Choccy's"/>
    <x v="0"/>
  </r>
  <r>
    <s v="US-2022-135580-CHO-TRI-54000"/>
    <d v="2022-12-30T00:00:00"/>
    <d v="2023-01-13T00:00:00"/>
    <x v="0"/>
    <n v="135580"/>
    <s v="United States"/>
    <x v="4"/>
    <x v="4"/>
    <n v="90049"/>
    <x v="0"/>
    <x v="3"/>
    <s v="CHO-TRI-54000"/>
    <x v="1"/>
    <x v="18"/>
    <n v="6"/>
    <n v="14.7"/>
    <n v="7.8"/>
    <n v="14"/>
    <x v="1"/>
    <s v="Wicked Choccy's"/>
    <x v="0"/>
  </r>
  <r>
    <s v="US-2022-135580-CHO-NUT-13000"/>
    <d v="2022-12-30T00:00:00"/>
    <d v="2023-01-13T00:00:00"/>
    <x v="0"/>
    <n v="135580"/>
    <s v="United States"/>
    <x v="4"/>
    <x v="4"/>
    <n v="90049"/>
    <x v="0"/>
    <x v="3"/>
    <s v="CHO-NUT-13000"/>
    <x v="2"/>
    <x v="2"/>
    <n v="3"/>
    <n v="7.47"/>
    <n v="3"/>
    <n v="14"/>
    <x v="1"/>
    <s v="Lot's O' Nuts"/>
    <x v="1"/>
  </r>
  <r>
    <s v="US-2022-139780-CHO-FUD-51000"/>
    <d v="2022-12-31T00:00:00"/>
    <d v="2023-01-12T00:00:00"/>
    <x v="2"/>
    <n v="139780"/>
    <s v="United States"/>
    <x v="27"/>
    <x v="15"/>
    <n v="48205"/>
    <x v="0"/>
    <x v="0"/>
    <s v="CHO-FUD-51000"/>
    <x v="4"/>
    <x v="44"/>
    <n v="8"/>
    <n v="19.2"/>
    <n v="9.6"/>
    <n v="12"/>
    <x v="1"/>
    <s v="Lot's O' Nuts"/>
    <x v="1"/>
  </r>
  <r>
    <s v="US-2022-120901-CHO-NUT-13000"/>
    <d v="2022-12-31T00:00:00"/>
    <d v="2023-01-14T00:00:00"/>
    <x v="0"/>
    <n v="120901"/>
    <s v="United States"/>
    <x v="92"/>
    <x v="0"/>
    <n v="78745"/>
    <x v="0"/>
    <x v="0"/>
    <s v="CHO-NUT-13000"/>
    <x v="2"/>
    <x v="7"/>
    <n v="2"/>
    <n v="4.9800000000000004"/>
    <n v="2"/>
    <n v="14"/>
    <x v="1"/>
    <s v="Lot's O' Nuts"/>
    <x v="1"/>
  </r>
  <r>
    <s v="US-2022-120901-CHO-MIL-31000"/>
    <d v="2022-12-31T00:00:00"/>
    <d v="2023-01-14T00:00:00"/>
    <x v="0"/>
    <n v="120901"/>
    <s v="United States"/>
    <x v="92"/>
    <x v="0"/>
    <n v="78745"/>
    <x v="0"/>
    <x v="0"/>
    <s v="CHO-MIL-31000"/>
    <x v="0"/>
    <x v="0"/>
    <n v="2"/>
    <n v="4.22"/>
    <n v="2.2799999999999998"/>
    <n v="14"/>
    <x v="1"/>
    <s v="Wicked Choccy's"/>
    <x v="0"/>
  </r>
  <r>
    <s v="US-2022-120901-CHO-SCR-58000"/>
    <d v="2022-12-31T00:00:00"/>
    <d v="2023-01-14T00:00:00"/>
    <x v="0"/>
    <n v="120901"/>
    <s v="United States"/>
    <x v="92"/>
    <x v="0"/>
    <n v="78745"/>
    <x v="0"/>
    <x v="0"/>
    <s v="CHO-SCR-58000"/>
    <x v="3"/>
    <x v="9"/>
    <n v="2"/>
    <n v="5"/>
    <n v="2.2000000000000002"/>
    <n v="14"/>
    <x v="1"/>
    <s v="Lot's O' Nuts"/>
    <x v="1"/>
  </r>
  <r>
    <s v="US-2022-109197-CHO-NUT-13000"/>
    <d v="2022-12-31T00:00:00"/>
    <d v="2023-01-14T00:00:00"/>
    <x v="0"/>
    <n v="109197"/>
    <s v="United States"/>
    <x v="390"/>
    <x v="36"/>
    <n v="59801"/>
    <x v="0"/>
    <x v="3"/>
    <s v="CHO-NUT-13000"/>
    <x v="2"/>
    <x v="7"/>
    <n v="2"/>
    <n v="4.9800000000000004"/>
    <n v="2"/>
    <n v="14"/>
    <x v="1"/>
    <s v="Lot's O' Nuts"/>
    <x v="1"/>
  </r>
  <r>
    <s v="US-2022-109470-CHO-SCR-58000"/>
    <d v="2022-12-31T00:00:00"/>
    <d v="2023-01-13T00:00:00"/>
    <x v="2"/>
    <n v="109470"/>
    <s v="United States"/>
    <x v="5"/>
    <x v="5"/>
    <n v="42420"/>
    <x v="0"/>
    <x v="2"/>
    <s v="CHO-SCR-58000"/>
    <x v="3"/>
    <x v="64"/>
    <n v="12"/>
    <n v="30"/>
    <n v="13.2"/>
    <n v="13"/>
    <x v="1"/>
    <s v="Lot's O' Nuts"/>
    <x v="1"/>
  </r>
  <r>
    <s v="US-2022-109470-CHO-FUD-51000"/>
    <d v="2022-12-31T00:00:00"/>
    <d v="2023-01-13T00:00:00"/>
    <x v="2"/>
    <n v="109470"/>
    <s v="United States"/>
    <x v="5"/>
    <x v="5"/>
    <n v="42420"/>
    <x v="0"/>
    <x v="2"/>
    <s v="CHO-FUD-51000"/>
    <x v="4"/>
    <x v="31"/>
    <n v="4"/>
    <n v="9.6"/>
    <n v="4.8"/>
    <n v="13"/>
    <x v="1"/>
    <s v="Lot's O' Nuts"/>
    <x v="1"/>
  </r>
  <r>
    <s v="US-2022-156377-CHO-SCR-58000"/>
    <d v="2022-12-31T00:00:00"/>
    <d v="2023-01-15T00:00:00"/>
    <x v="0"/>
    <n v="156377"/>
    <s v="United States"/>
    <x v="268"/>
    <x v="0"/>
    <n v="75051"/>
    <x v="0"/>
    <x v="0"/>
    <s v="CHO-SCR-58000"/>
    <x v="3"/>
    <x v="17"/>
    <n v="5"/>
    <n v="12.5"/>
    <n v="5.5"/>
    <n v="15"/>
    <x v="1"/>
    <s v="Lot's O' Nuts"/>
    <x v="1"/>
  </r>
  <r>
    <s v="US-2022-156377-CHO-MIL-31000"/>
    <d v="2022-12-31T00:00:00"/>
    <d v="2023-01-15T00:00:00"/>
    <x v="0"/>
    <n v="156377"/>
    <s v="United States"/>
    <x v="268"/>
    <x v="0"/>
    <n v="75051"/>
    <x v="0"/>
    <x v="0"/>
    <s v="CHO-MIL-31000"/>
    <x v="0"/>
    <x v="8"/>
    <n v="4"/>
    <n v="8.44"/>
    <n v="4.5599999999999996"/>
    <n v="15"/>
    <x v="1"/>
    <s v="Wicked Choccy's"/>
    <x v="0"/>
  </r>
  <r>
    <s v="US-2023-160304-CHO-MIL-31000"/>
    <d v="2023-01-02T00:00:00"/>
    <d v="2023-01-17T00:00:00"/>
    <x v="0"/>
    <n v="160304"/>
    <s v="United States"/>
    <x v="391"/>
    <x v="38"/>
    <n v="20877"/>
    <x v="0"/>
    <x v="1"/>
    <s v="CHO-MIL-31000"/>
    <x v="0"/>
    <x v="5"/>
    <n v="3"/>
    <n v="6.33"/>
    <n v="3.42"/>
    <n v="15"/>
    <x v="2"/>
    <s v="Wicked Choccy's"/>
    <x v="0"/>
  </r>
  <r>
    <s v="US-2023-160304-OTH-GUM-21000"/>
    <d v="2023-01-02T00:00:00"/>
    <d v="2023-01-17T00:00:00"/>
    <x v="0"/>
    <n v="160304"/>
    <s v="United States"/>
    <x v="391"/>
    <x v="38"/>
    <n v="20877"/>
    <x v="1"/>
    <x v="1"/>
    <s v="OTH-GUM-21000"/>
    <x v="5"/>
    <x v="27"/>
    <n v="2"/>
    <n v="1.3"/>
    <n v="1.2"/>
    <n v="15"/>
    <x v="2"/>
    <s v="Secret Factory"/>
    <x v="2"/>
  </r>
  <r>
    <s v="US-2023-105207-CHO-SCR-58000"/>
    <d v="2023-01-03T00:00:00"/>
    <d v="2023-01-18T00:00:00"/>
    <x v="0"/>
    <n v="105207"/>
    <s v="United States"/>
    <x v="355"/>
    <x v="44"/>
    <n v="74012"/>
    <x v="0"/>
    <x v="0"/>
    <s v="CHO-SCR-58000"/>
    <x v="3"/>
    <x v="26"/>
    <n v="7"/>
    <n v="17.5"/>
    <n v="7.7"/>
    <n v="15"/>
    <x v="2"/>
    <s v="Lot's O' Nuts"/>
    <x v="1"/>
  </r>
  <r>
    <s v="US-2023-105207-CHO-TRI-54000"/>
    <d v="2023-01-03T00:00:00"/>
    <d v="2023-01-18T00:00:00"/>
    <x v="0"/>
    <n v="105207"/>
    <s v="United States"/>
    <x v="355"/>
    <x v="44"/>
    <n v="74012"/>
    <x v="0"/>
    <x v="0"/>
    <s v="CHO-TRI-54000"/>
    <x v="1"/>
    <x v="1"/>
    <n v="2"/>
    <n v="4.9000000000000004"/>
    <n v="2.6"/>
    <n v="15"/>
    <x v="2"/>
    <s v="Wicked Choccy's"/>
    <x v="0"/>
  </r>
  <r>
    <s v="US-2023-116365-CHO-NUT-13000"/>
    <d v="2023-01-03T00:00:00"/>
    <d v="2023-01-18T00:00:00"/>
    <x v="0"/>
    <n v="116365"/>
    <s v="United States"/>
    <x v="109"/>
    <x v="0"/>
    <n v="78207"/>
    <x v="0"/>
    <x v="0"/>
    <s v="CHO-NUT-13000"/>
    <x v="2"/>
    <x v="7"/>
    <n v="2"/>
    <n v="4.9800000000000004"/>
    <n v="2"/>
    <n v="15"/>
    <x v="2"/>
    <s v="Lot's O' Nuts"/>
    <x v="1"/>
  </r>
  <r>
    <s v="US-2023-116365-CHO-TRI-54000"/>
    <d v="2023-01-03T00:00:00"/>
    <d v="2023-01-18T00:00:00"/>
    <x v="0"/>
    <n v="116365"/>
    <s v="United States"/>
    <x v="109"/>
    <x v="0"/>
    <n v="78207"/>
    <x v="0"/>
    <x v="0"/>
    <s v="CHO-TRI-54000"/>
    <x v="1"/>
    <x v="20"/>
    <n v="5"/>
    <n v="12.25"/>
    <n v="6.5"/>
    <n v="15"/>
    <x v="2"/>
    <s v="Wicked Choccy's"/>
    <x v="0"/>
  </r>
  <r>
    <s v="US-2023-125206-CHO-SCR-58000"/>
    <d v="2023-01-03T00:00:00"/>
    <d v="2023-01-15T00:00:00"/>
    <x v="1"/>
    <n v="125206"/>
    <s v="United States"/>
    <x v="4"/>
    <x v="4"/>
    <n v="90045"/>
    <x v="0"/>
    <x v="3"/>
    <s v="CHO-SCR-58000"/>
    <x v="3"/>
    <x v="9"/>
    <n v="2"/>
    <n v="5"/>
    <n v="2.2000000000000002"/>
    <n v="12"/>
    <x v="2"/>
    <s v="Lot's O' Nuts"/>
    <x v="1"/>
  </r>
  <r>
    <s v="US-2023-158211-CHO-TRI-54000"/>
    <d v="2023-01-04T00:00:00"/>
    <d v="2023-01-18T00:00:00"/>
    <x v="0"/>
    <n v="158211"/>
    <s v="United States"/>
    <x v="2"/>
    <x v="2"/>
    <n v="19143"/>
    <x v="0"/>
    <x v="1"/>
    <s v="CHO-TRI-54000"/>
    <x v="1"/>
    <x v="28"/>
    <n v="1"/>
    <n v="2.4500000000000002"/>
    <n v="1.3"/>
    <n v="14"/>
    <x v="2"/>
    <s v="Wicked Choccy's"/>
    <x v="0"/>
  </r>
  <r>
    <s v="US-2023-158211-CHO-NUT-13000"/>
    <d v="2023-01-04T00:00:00"/>
    <d v="2023-01-18T00:00:00"/>
    <x v="0"/>
    <n v="158211"/>
    <s v="United States"/>
    <x v="2"/>
    <x v="2"/>
    <n v="19143"/>
    <x v="0"/>
    <x v="1"/>
    <s v="CHO-NUT-13000"/>
    <x v="2"/>
    <x v="15"/>
    <n v="6"/>
    <n v="14.94"/>
    <n v="6"/>
    <n v="14"/>
    <x v="2"/>
    <s v="Lot's O' Nuts"/>
    <x v="1"/>
  </r>
  <r>
    <s v="US-2023-164630-CHO-MIL-31000"/>
    <d v="2023-01-04T00:00:00"/>
    <d v="2023-01-19T00:00:00"/>
    <x v="0"/>
    <n v="164630"/>
    <s v="United States"/>
    <x v="165"/>
    <x v="26"/>
    <n v="28205"/>
    <x v="0"/>
    <x v="2"/>
    <s v="CHO-MIL-31000"/>
    <x v="0"/>
    <x v="8"/>
    <n v="4"/>
    <n v="8.44"/>
    <n v="4.5599999999999996"/>
    <n v="15"/>
    <x v="2"/>
    <s v="Wicked Choccy's"/>
    <x v="0"/>
  </r>
  <r>
    <s v="US-2023-134474-OTH-GUM-21000"/>
    <d v="2023-01-05T00:00:00"/>
    <d v="2023-01-17T00:00:00"/>
    <x v="2"/>
    <n v="134474"/>
    <s v="United States"/>
    <x v="60"/>
    <x v="17"/>
    <n v="32216"/>
    <x v="1"/>
    <x v="2"/>
    <s v="OTH-GUM-21000"/>
    <x v="5"/>
    <x v="27"/>
    <n v="2"/>
    <n v="1.3"/>
    <n v="1.2"/>
    <n v="12"/>
    <x v="2"/>
    <s v="Secret Factory"/>
    <x v="2"/>
  </r>
  <r>
    <s v="US-2023-134474-CHO-SCR-58000"/>
    <d v="2023-01-05T00:00:00"/>
    <d v="2023-01-17T00:00:00"/>
    <x v="2"/>
    <n v="134474"/>
    <s v="United States"/>
    <x v="60"/>
    <x v="17"/>
    <n v="32216"/>
    <x v="0"/>
    <x v="2"/>
    <s v="CHO-SCR-58000"/>
    <x v="3"/>
    <x v="14"/>
    <n v="6"/>
    <n v="15"/>
    <n v="6.6"/>
    <n v="12"/>
    <x v="2"/>
    <s v="Lot's O' Nuts"/>
    <x v="1"/>
  </r>
  <r>
    <s v="US-2023-101938-CHO-MIL-31000"/>
    <d v="2023-01-07T00:00:00"/>
    <d v="2023-01-22T00:00:00"/>
    <x v="0"/>
    <n v="101938"/>
    <s v="United States"/>
    <x v="119"/>
    <x v="4"/>
    <n v="94601"/>
    <x v="0"/>
    <x v="3"/>
    <s v="CHO-MIL-31000"/>
    <x v="0"/>
    <x v="11"/>
    <n v="1"/>
    <n v="2.11"/>
    <n v="1.1399999999999999"/>
    <n v="15"/>
    <x v="2"/>
    <s v="Wicked Choccy's"/>
    <x v="0"/>
  </r>
  <r>
    <s v="US-2023-158806-CHO-NUT-13000"/>
    <d v="2023-01-07T00:00:00"/>
    <d v="2023-01-21T00:00:00"/>
    <x v="0"/>
    <n v="158806"/>
    <s v="United States"/>
    <x v="331"/>
    <x v="0"/>
    <n v="79109"/>
    <x v="0"/>
    <x v="0"/>
    <s v="CHO-NUT-13000"/>
    <x v="2"/>
    <x v="2"/>
    <n v="3"/>
    <n v="7.47"/>
    <n v="3"/>
    <n v="14"/>
    <x v="2"/>
    <s v="Lot's O' Nuts"/>
    <x v="1"/>
  </r>
  <r>
    <s v="US-2023-158806-CHO-FUD-51000"/>
    <d v="2023-01-07T00:00:00"/>
    <d v="2023-01-21T00:00:00"/>
    <x v="0"/>
    <n v="158806"/>
    <s v="United States"/>
    <x v="331"/>
    <x v="0"/>
    <n v="79109"/>
    <x v="0"/>
    <x v="0"/>
    <s v="CHO-FUD-51000"/>
    <x v="4"/>
    <x v="17"/>
    <n v="5"/>
    <n v="12"/>
    <n v="6"/>
    <n v="14"/>
    <x v="2"/>
    <s v="Lot's O' Nuts"/>
    <x v="1"/>
  </r>
  <r>
    <s v="US-2023-100461-CHO-TRI-54000"/>
    <d v="2023-01-08T00:00:00"/>
    <d v="2023-01-22T00:00:00"/>
    <x v="0"/>
    <n v="100461"/>
    <s v="United States"/>
    <x v="116"/>
    <x v="22"/>
    <n v="53132"/>
    <x v="0"/>
    <x v="0"/>
    <s v="CHO-TRI-54000"/>
    <x v="1"/>
    <x v="18"/>
    <n v="6"/>
    <n v="14.7"/>
    <n v="7.8"/>
    <n v="14"/>
    <x v="2"/>
    <s v="Wicked Choccy's"/>
    <x v="0"/>
  </r>
  <r>
    <s v="US-2023-100461-CHO-MIL-31000"/>
    <d v="2023-01-08T00:00:00"/>
    <d v="2023-01-22T00:00:00"/>
    <x v="0"/>
    <n v="100461"/>
    <s v="United States"/>
    <x v="116"/>
    <x v="22"/>
    <n v="53132"/>
    <x v="0"/>
    <x v="0"/>
    <s v="CHO-MIL-31000"/>
    <x v="0"/>
    <x v="38"/>
    <n v="7"/>
    <n v="14.77"/>
    <n v="7.98"/>
    <n v="14"/>
    <x v="2"/>
    <s v="Wicked Choccy's"/>
    <x v="0"/>
  </r>
  <r>
    <s v="US-2023-137295-CHO-SCR-58000"/>
    <d v="2023-01-08T00:00:00"/>
    <d v="2023-01-23T00:00:00"/>
    <x v="0"/>
    <n v="137295"/>
    <s v="United States"/>
    <x v="62"/>
    <x v="26"/>
    <n v="27604"/>
    <x v="0"/>
    <x v="2"/>
    <s v="CHO-SCR-58000"/>
    <x v="3"/>
    <x v="3"/>
    <n v="3"/>
    <n v="7.5"/>
    <n v="3.3"/>
    <n v="15"/>
    <x v="2"/>
    <s v="Lot's O' Nuts"/>
    <x v="1"/>
  </r>
  <r>
    <s v="US-2023-137295-CHO-NUT-13000"/>
    <d v="2023-01-08T00:00:00"/>
    <d v="2023-01-23T00:00:00"/>
    <x v="0"/>
    <n v="137295"/>
    <s v="United States"/>
    <x v="62"/>
    <x v="26"/>
    <n v="27604"/>
    <x v="0"/>
    <x v="2"/>
    <s v="CHO-NUT-13000"/>
    <x v="2"/>
    <x v="47"/>
    <n v="7"/>
    <n v="17.43"/>
    <n v="7"/>
    <n v="15"/>
    <x v="2"/>
    <s v="Lot's O' Nuts"/>
    <x v="1"/>
  </r>
  <r>
    <s v="US-2023-137295-CHO-FUD-51000"/>
    <d v="2023-01-08T00:00:00"/>
    <d v="2023-01-23T00:00:00"/>
    <x v="0"/>
    <n v="137295"/>
    <s v="United States"/>
    <x v="62"/>
    <x v="26"/>
    <n v="27604"/>
    <x v="0"/>
    <x v="2"/>
    <s v="CHO-FUD-51000"/>
    <x v="4"/>
    <x v="9"/>
    <n v="2"/>
    <n v="4.8"/>
    <n v="2.4"/>
    <n v="15"/>
    <x v="2"/>
    <s v="Lot's O' Nuts"/>
    <x v="1"/>
  </r>
  <r>
    <s v="US-2023-108882-CHO-NUT-13000"/>
    <d v="2023-01-09T00:00:00"/>
    <d v="2023-01-25T00:00:00"/>
    <x v="0"/>
    <n v="108882"/>
    <s v="United States"/>
    <x v="74"/>
    <x v="4"/>
    <n v="93727"/>
    <x v="0"/>
    <x v="3"/>
    <s v="CHO-NUT-13000"/>
    <x v="2"/>
    <x v="13"/>
    <n v="5"/>
    <n v="12.45"/>
    <n v="5"/>
    <n v="16"/>
    <x v="2"/>
    <s v="Lot's O' Nuts"/>
    <x v="1"/>
  </r>
  <r>
    <s v="US-2023-108882-CHO-MIL-31000"/>
    <d v="2023-01-09T00:00:00"/>
    <d v="2023-01-25T00:00:00"/>
    <x v="0"/>
    <n v="108882"/>
    <s v="United States"/>
    <x v="74"/>
    <x v="4"/>
    <n v="93727"/>
    <x v="0"/>
    <x v="3"/>
    <s v="CHO-MIL-31000"/>
    <x v="0"/>
    <x v="43"/>
    <n v="9"/>
    <n v="18.989999999999998"/>
    <n v="10.26"/>
    <n v="16"/>
    <x v="2"/>
    <s v="Wicked Choccy's"/>
    <x v="0"/>
  </r>
  <r>
    <s v="US-2023-126543-CHO-MIL-31000"/>
    <d v="2023-01-09T00:00:00"/>
    <d v="2023-01-23T00:00:00"/>
    <x v="2"/>
    <n v="126543"/>
    <s v="United States"/>
    <x v="90"/>
    <x v="9"/>
    <n v="43615"/>
    <x v="0"/>
    <x v="1"/>
    <s v="CHO-MIL-31000"/>
    <x v="0"/>
    <x v="0"/>
    <n v="2"/>
    <n v="4.22"/>
    <n v="2.2799999999999998"/>
    <n v="14"/>
    <x v="2"/>
    <s v="Wicked Choccy's"/>
    <x v="0"/>
  </r>
  <r>
    <s v="US-2023-163937-CHO-MIL-31000"/>
    <d v="2023-01-10T00:00:00"/>
    <d v="2023-01-23T00:00:00"/>
    <x v="2"/>
    <n v="163937"/>
    <s v="United States"/>
    <x v="392"/>
    <x v="23"/>
    <n v="98632"/>
    <x v="0"/>
    <x v="3"/>
    <s v="CHO-MIL-31000"/>
    <x v="0"/>
    <x v="23"/>
    <n v="5"/>
    <n v="10.55"/>
    <n v="5.7"/>
    <n v="13"/>
    <x v="2"/>
    <s v="Wicked Choccy's"/>
    <x v="0"/>
  </r>
  <r>
    <s v="US-2023-116547-CHO-SCR-58000"/>
    <d v="2023-01-10T00:00:00"/>
    <d v="2023-01-27T00:00:00"/>
    <x v="0"/>
    <n v="116547"/>
    <s v="United States"/>
    <x v="31"/>
    <x v="23"/>
    <n v="98115"/>
    <x v="0"/>
    <x v="3"/>
    <s v="CHO-SCR-58000"/>
    <x v="3"/>
    <x v="31"/>
    <n v="4"/>
    <n v="10"/>
    <n v="4.4000000000000004"/>
    <n v="17"/>
    <x v="2"/>
    <s v="Lot's O' Nuts"/>
    <x v="1"/>
  </r>
  <r>
    <s v="US-2023-126529-CHO-FUD-51000"/>
    <d v="2023-01-11T00:00:00"/>
    <d v="2023-01-23T00:00:00"/>
    <x v="2"/>
    <n v="126529"/>
    <s v="United States"/>
    <x v="8"/>
    <x v="9"/>
    <n v="45503"/>
    <x v="0"/>
    <x v="1"/>
    <s v="CHO-FUD-51000"/>
    <x v="4"/>
    <x v="3"/>
    <n v="3"/>
    <n v="7.2"/>
    <n v="3.6"/>
    <n v="12"/>
    <x v="2"/>
    <s v="Lot's O' Nuts"/>
    <x v="1"/>
  </r>
  <r>
    <s v="US-2023-126529-OTH-KAZ-38000"/>
    <d v="2023-01-11T00:00:00"/>
    <d v="2023-01-23T00:00:00"/>
    <x v="2"/>
    <n v="126529"/>
    <s v="United States"/>
    <x v="8"/>
    <x v="9"/>
    <n v="45503"/>
    <x v="1"/>
    <x v="1"/>
    <s v="OTH-KAZ-38000"/>
    <x v="6"/>
    <x v="5"/>
    <n v="3"/>
    <n v="0.75"/>
    <n v="9"/>
    <n v="12"/>
    <x v="2"/>
    <s v="The Other Factory"/>
    <x v="3"/>
  </r>
  <r>
    <s v="US-2023-126529-CHO-SCR-58000"/>
    <d v="2023-01-11T00:00:00"/>
    <d v="2023-01-23T00:00:00"/>
    <x v="2"/>
    <n v="126529"/>
    <s v="United States"/>
    <x v="8"/>
    <x v="9"/>
    <n v="45503"/>
    <x v="0"/>
    <x v="1"/>
    <s v="CHO-SCR-58000"/>
    <x v="3"/>
    <x v="9"/>
    <n v="2"/>
    <n v="5"/>
    <n v="2.2000000000000002"/>
    <n v="12"/>
    <x v="2"/>
    <s v="Lot's O' Nuts"/>
    <x v="1"/>
  </r>
  <r>
    <s v="US-2023-141887-CHO-FUD-51000"/>
    <d v="2023-01-11T00:00:00"/>
    <d v="2023-01-25T00:00:00"/>
    <x v="0"/>
    <n v="141887"/>
    <s v="United States"/>
    <x v="48"/>
    <x v="9"/>
    <n v="43229"/>
    <x v="0"/>
    <x v="1"/>
    <s v="CHO-FUD-51000"/>
    <x v="4"/>
    <x v="75"/>
    <n v="14"/>
    <n v="33.6"/>
    <n v="16.8"/>
    <n v="14"/>
    <x v="2"/>
    <s v="Lot's O' Nuts"/>
    <x v="1"/>
  </r>
  <r>
    <s v="US-2023-133368-CHO-MIL-31000"/>
    <d v="2023-01-14T00:00:00"/>
    <d v="2023-01-30T00:00:00"/>
    <x v="0"/>
    <n v="133368"/>
    <s v="United States"/>
    <x v="38"/>
    <x v="26"/>
    <n v="28027"/>
    <x v="0"/>
    <x v="2"/>
    <s v="CHO-MIL-31000"/>
    <x v="0"/>
    <x v="35"/>
    <n v="8"/>
    <n v="16.88"/>
    <n v="9.1199999999999992"/>
    <n v="16"/>
    <x v="2"/>
    <s v="Wicked Choccy's"/>
    <x v="0"/>
  </r>
  <r>
    <s v="US-2023-166912-CHO-TRI-54000"/>
    <d v="2023-01-15T00:00:00"/>
    <d v="2023-01-27T00:00:00"/>
    <x v="1"/>
    <n v="166912"/>
    <s v="United States"/>
    <x v="26"/>
    <x v="21"/>
    <n v="10009"/>
    <x v="0"/>
    <x v="1"/>
    <s v="CHO-TRI-54000"/>
    <x v="1"/>
    <x v="1"/>
    <n v="2"/>
    <n v="4.9000000000000004"/>
    <n v="2.6"/>
    <n v="12"/>
    <x v="2"/>
    <s v="Wicked Choccy's"/>
    <x v="0"/>
  </r>
  <r>
    <s v="US-2023-152072-CHO-MIL-31000"/>
    <d v="2023-01-15T00:00:00"/>
    <d v="2023-01-29T00:00:00"/>
    <x v="0"/>
    <n v="152072"/>
    <s v="United States"/>
    <x v="393"/>
    <x v="24"/>
    <n v="7090"/>
    <x v="0"/>
    <x v="1"/>
    <s v="CHO-MIL-31000"/>
    <x v="0"/>
    <x v="0"/>
    <n v="2"/>
    <n v="4.22"/>
    <n v="2.2799999999999998"/>
    <n v="14"/>
    <x v="2"/>
    <s v="Wicked Choccy's"/>
    <x v="0"/>
  </r>
  <r>
    <s v="US-2023-152072-OTH-GUM-21000"/>
    <d v="2023-01-15T00:00:00"/>
    <d v="2023-01-29T00:00:00"/>
    <x v="0"/>
    <n v="152072"/>
    <s v="United States"/>
    <x v="393"/>
    <x v="24"/>
    <n v="7090"/>
    <x v="1"/>
    <x v="1"/>
    <s v="OTH-GUM-21000"/>
    <x v="5"/>
    <x v="27"/>
    <n v="2"/>
    <n v="1.3"/>
    <n v="1.2"/>
    <n v="14"/>
    <x v="2"/>
    <s v="Secret Factory"/>
    <x v="2"/>
  </r>
  <r>
    <s v="US-2023-152072-CHO-TRI-54000"/>
    <d v="2023-01-15T00:00:00"/>
    <d v="2023-01-29T00:00:00"/>
    <x v="0"/>
    <n v="152072"/>
    <s v="United States"/>
    <x v="393"/>
    <x v="24"/>
    <n v="7090"/>
    <x v="0"/>
    <x v="1"/>
    <s v="CHO-TRI-54000"/>
    <x v="1"/>
    <x v="4"/>
    <n v="3"/>
    <n v="7.35"/>
    <n v="3.9"/>
    <n v="14"/>
    <x v="2"/>
    <s v="Wicked Choccy's"/>
    <x v="0"/>
  </r>
  <r>
    <s v="US-2023-140746-CHO-MIL-31000"/>
    <d v="2023-01-15T00:00:00"/>
    <d v="2023-01-25T00:00:00"/>
    <x v="3"/>
    <n v="140746"/>
    <s v="United States"/>
    <x v="172"/>
    <x v="39"/>
    <n v="6824"/>
    <x v="0"/>
    <x v="1"/>
    <s v="CHO-MIL-31000"/>
    <x v="0"/>
    <x v="11"/>
    <n v="1"/>
    <n v="2.11"/>
    <n v="1.1399999999999999"/>
    <n v="10"/>
    <x v="2"/>
    <s v="Wicked Choccy's"/>
    <x v="0"/>
  </r>
  <r>
    <s v="US-2023-137848-CHO-NUT-13000"/>
    <d v="2023-01-15T00:00:00"/>
    <d v="2023-01-31T00:00:00"/>
    <x v="0"/>
    <n v="137848"/>
    <s v="United States"/>
    <x v="26"/>
    <x v="21"/>
    <n v="10011"/>
    <x v="0"/>
    <x v="1"/>
    <s v="CHO-NUT-13000"/>
    <x v="2"/>
    <x v="2"/>
    <n v="3"/>
    <n v="7.47"/>
    <n v="3"/>
    <n v="16"/>
    <x v="2"/>
    <s v="Lot's O' Nuts"/>
    <x v="1"/>
  </r>
  <r>
    <s v="US-2023-137848-CHO-SCR-58000"/>
    <d v="2023-01-15T00:00:00"/>
    <d v="2023-01-31T00:00:00"/>
    <x v="0"/>
    <n v="137848"/>
    <s v="United States"/>
    <x v="26"/>
    <x v="21"/>
    <n v="10011"/>
    <x v="0"/>
    <x v="1"/>
    <s v="CHO-SCR-58000"/>
    <x v="3"/>
    <x v="31"/>
    <n v="4"/>
    <n v="10"/>
    <n v="4.4000000000000004"/>
    <n v="16"/>
    <x v="2"/>
    <s v="Lot's O' Nuts"/>
    <x v="1"/>
  </r>
  <r>
    <s v="US-2023-121755-CHO-TRI-54000"/>
    <d v="2023-01-16T00:00:00"/>
    <d v="2023-01-30T00:00:00"/>
    <x v="2"/>
    <n v="121755"/>
    <s v="United States"/>
    <x v="4"/>
    <x v="4"/>
    <n v="90049"/>
    <x v="0"/>
    <x v="3"/>
    <s v="CHO-TRI-54000"/>
    <x v="1"/>
    <x v="1"/>
    <n v="2"/>
    <n v="4.9000000000000004"/>
    <n v="2.6"/>
    <n v="14"/>
    <x v="2"/>
    <s v="Wicked Choccy's"/>
    <x v="0"/>
  </r>
  <r>
    <s v="US-2023-121755-CHO-SCR-58000"/>
    <d v="2023-01-16T00:00:00"/>
    <d v="2023-01-30T00:00:00"/>
    <x v="2"/>
    <n v="121755"/>
    <s v="United States"/>
    <x v="4"/>
    <x v="4"/>
    <n v="90049"/>
    <x v="0"/>
    <x v="3"/>
    <s v="CHO-SCR-58000"/>
    <x v="3"/>
    <x v="3"/>
    <n v="3"/>
    <n v="7.5"/>
    <n v="3.3"/>
    <n v="14"/>
    <x v="2"/>
    <s v="Lot's O' Nuts"/>
    <x v="1"/>
  </r>
  <r>
    <s v="US-2023-116736-CHO-FUD-51000"/>
    <d v="2023-01-17T00:00:00"/>
    <d v="2023-01-31T00:00:00"/>
    <x v="0"/>
    <n v="116736"/>
    <s v="United States"/>
    <x v="38"/>
    <x v="41"/>
    <n v="3301"/>
    <x v="0"/>
    <x v="1"/>
    <s v="CHO-FUD-51000"/>
    <x v="4"/>
    <x v="3"/>
    <n v="3"/>
    <n v="7.2"/>
    <n v="3.6"/>
    <n v="14"/>
    <x v="2"/>
    <s v="Lot's O' Nuts"/>
    <x v="1"/>
  </r>
  <r>
    <s v="US-2023-116736-CHO-NUT-13000"/>
    <d v="2023-01-17T00:00:00"/>
    <d v="2023-01-31T00:00:00"/>
    <x v="0"/>
    <n v="116736"/>
    <s v="United States"/>
    <x v="38"/>
    <x v="41"/>
    <n v="3301"/>
    <x v="0"/>
    <x v="1"/>
    <s v="CHO-NUT-13000"/>
    <x v="2"/>
    <x v="2"/>
    <n v="3"/>
    <n v="7.47"/>
    <n v="3"/>
    <n v="14"/>
    <x v="2"/>
    <s v="Lot's O' Nuts"/>
    <x v="1"/>
  </r>
  <r>
    <s v="US-2023-116736-CHO-SCR-58000"/>
    <d v="2023-01-17T00:00:00"/>
    <d v="2023-01-31T00:00:00"/>
    <x v="0"/>
    <n v="116736"/>
    <s v="United States"/>
    <x v="38"/>
    <x v="41"/>
    <n v="3301"/>
    <x v="0"/>
    <x v="1"/>
    <s v="CHO-SCR-58000"/>
    <x v="3"/>
    <x v="25"/>
    <n v="1"/>
    <n v="2.5"/>
    <n v="1.1000000000000001"/>
    <n v="14"/>
    <x v="2"/>
    <s v="Lot's O' Nuts"/>
    <x v="1"/>
  </r>
  <r>
    <s v="US-2023-106558-CHO-SCR-58000"/>
    <d v="2023-01-17T00:00:00"/>
    <d v="2023-01-31T00:00:00"/>
    <x v="0"/>
    <n v="106558"/>
    <s v="United States"/>
    <x v="48"/>
    <x v="3"/>
    <n v="31907"/>
    <x v="0"/>
    <x v="2"/>
    <s v="CHO-SCR-58000"/>
    <x v="3"/>
    <x v="31"/>
    <n v="4"/>
    <n v="10"/>
    <n v="4.4000000000000004"/>
    <n v="14"/>
    <x v="2"/>
    <s v="Lot's O' Nuts"/>
    <x v="1"/>
  </r>
  <r>
    <s v="CA-2023-155412-CHO-MIL-31000"/>
    <d v="2023-01-17T00:00:00"/>
    <d v="2023-02-01T00:00:00"/>
    <x v="0"/>
    <n v="155412"/>
    <s v="Canada"/>
    <x v="126"/>
    <x v="42"/>
    <s v="H1A"/>
    <x v="0"/>
    <x v="1"/>
    <s v="CHO-MIL-31000"/>
    <x v="0"/>
    <x v="0"/>
    <n v="2"/>
    <n v="4.22"/>
    <n v="2.2799999999999998"/>
    <n v="15"/>
    <x v="2"/>
    <s v="Wicked Choccy's"/>
    <x v="0"/>
  </r>
  <r>
    <s v="CA-2023-115238-CHO-FUD-51000"/>
    <d v="2023-01-21T00:00:00"/>
    <d v="2023-02-03T00:00:00"/>
    <x v="0"/>
    <n v="115238"/>
    <s v="Canada"/>
    <x v="19"/>
    <x v="16"/>
    <s v="M7A"/>
    <x v="0"/>
    <x v="1"/>
    <s v="CHO-FUD-51000"/>
    <x v="4"/>
    <x v="17"/>
    <n v="5"/>
    <n v="12"/>
    <n v="6"/>
    <n v="13"/>
    <x v="2"/>
    <s v="Lot's O' Nuts"/>
    <x v="1"/>
  </r>
  <r>
    <s v="CA-2023-115238-CHO-MIL-31000"/>
    <d v="2023-01-21T00:00:00"/>
    <d v="2023-02-03T00:00:00"/>
    <x v="0"/>
    <n v="115238"/>
    <s v="Canada"/>
    <x v="19"/>
    <x v="16"/>
    <s v="M7A"/>
    <x v="0"/>
    <x v="1"/>
    <s v="CHO-MIL-31000"/>
    <x v="0"/>
    <x v="11"/>
    <n v="1"/>
    <n v="2.11"/>
    <n v="1.1399999999999999"/>
    <n v="13"/>
    <x v="2"/>
    <s v="Wicked Choccy's"/>
    <x v="0"/>
  </r>
  <r>
    <s v="CA-2023-115238-CHO-TRI-54000"/>
    <d v="2023-01-21T00:00:00"/>
    <d v="2023-02-03T00:00:00"/>
    <x v="0"/>
    <n v="115238"/>
    <s v="Canada"/>
    <x v="19"/>
    <x v="16"/>
    <s v="M7A"/>
    <x v="0"/>
    <x v="1"/>
    <s v="CHO-TRI-54000"/>
    <x v="1"/>
    <x v="20"/>
    <n v="5"/>
    <n v="12.25"/>
    <n v="6.5"/>
    <n v="13"/>
    <x v="2"/>
    <s v="Wicked Choccy's"/>
    <x v="0"/>
  </r>
  <r>
    <s v="US-2023-167339-CHO-SCR-58000"/>
    <d v="2023-01-21T00:00:00"/>
    <d v="2023-02-02T00:00:00"/>
    <x v="2"/>
    <n v="167339"/>
    <s v="United States"/>
    <x v="25"/>
    <x v="4"/>
    <n v="92037"/>
    <x v="0"/>
    <x v="3"/>
    <s v="CHO-SCR-58000"/>
    <x v="3"/>
    <x v="26"/>
    <n v="7"/>
    <n v="17.5"/>
    <n v="7.7"/>
    <n v="12"/>
    <x v="2"/>
    <s v="Lot's O' Nuts"/>
    <x v="1"/>
  </r>
  <r>
    <s v="US-2023-167339-CHO-MIL-31000"/>
    <d v="2023-01-21T00:00:00"/>
    <d v="2023-02-02T00:00:00"/>
    <x v="2"/>
    <n v="167339"/>
    <s v="United States"/>
    <x v="25"/>
    <x v="4"/>
    <n v="92037"/>
    <x v="0"/>
    <x v="3"/>
    <s v="CHO-MIL-31000"/>
    <x v="0"/>
    <x v="0"/>
    <n v="2"/>
    <n v="4.22"/>
    <n v="2.2799999999999998"/>
    <n v="12"/>
    <x v="2"/>
    <s v="Wicked Choccy's"/>
    <x v="0"/>
  </r>
  <r>
    <s v="US-2023-138079-CHO-TRI-54000"/>
    <d v="2023-01-22T00:00:00"/>
    <d v="2023-02-07T00:00:00"/>
    <x v="0"/>
    <n v="138079"/>
    <s v="United States"/>
    <x v="31"/>
    <x v="23"/>
    <n v="98115"/>
    <x v="0"/>
    <x v="3"/>
    <s v="CHO-TRI-54000"/>
    <x v="1"/>
    <x v="20"/>
    <n v="5"/>
    <n v="12.25"/>
    <n v="6.5"/>
    <n v="16"/>
    <x v="2"/>
    <s v="Wicked Choccy's"/>
    <x v="0"/>
  </r>
  <r>
    <s v="US-2023-148208-CHO-FUD-51000"/>
    <d v="2023-01-22T00:00:00"/>
    <d v="2023-02-06T00:00:00"/>
    <x v="0"/>
    <n v="148208"/>
    <s v="United States"/>
    <x v="121"/>
    <x v="9"/>
    <n v="44105"/>
    <x v="0"/>
    <x v="1"/>
    <s v="CHO-FUD-51000"/>
    <x v="4"/>
    <x v="3"/>
    <n v="3"/>
    <n v="7.2"/>
    <n v="3.6"/>
    <n v="15"/>
    <x v="2"/>
    <s v="Lot's O' Nuts"/>
    <x v="1"/>
  </r>
  <r>
    <s v="US-2023-148208-CHO-MIL-31000"/>
    <d v="2023-01-22T00:00:00"/>
    <d v="2023-02-06T00:00:00"/>
    <x v="0"/>
    <n v="148208"/>
    <s v="United States"/>
    <x v="121"/>
    <x v="9"/>
    <n v="44105"/>
    <x v="0"/>
    <x v="1"/>
    <s v="CHO-MIL-31000"/>
    <x v="0"/>
    <x v="8"/>
    <n v="4"/>
    <n v="8.44"/>
    <n v="4.5599999999999996"/>
    <n v="15"/>
    <x v="2"/>
    <s v="Wicked Choccy's"/>
    <x v="0"/>
  </r>
  <r>
    <s v="US-2023-135923-CHO-SCR-58000"/>
    <d v="2023-01-22T00:00:00"/>
    <d v="2023-02-07T00:00:00"/>
    <x v="0"/>
    <n v="135923"/>
    <s v="United States"/>
    <x v="181"/>
    <x v="26"/>
    <n v="28314"/>
    <x v="0"/>
    <x v="2"/>
    <s v="CHO-SCR-58000"/>
    <x v="3"/>
    <x v="31"/>
    <n v="4"/>
    <n v="10"/>
    <n v="4.4000000000000004"/>
    <n v="16"/>
    <x v="2"/>
    <s v="Lot's O' Nuts"/>
    <x v="1"/>
  </r>
  <r>
    <s v="US-2023-135923-CHO-FUD-51000"/>
    <d v="2023-01-22T00:00:00"/>
    <d v="2023-02-07T00:00:00"/>
    <x v="0"/>
    <n v="135923"/>
    <s v="United States"/>
    <x v="181"/>
    <x v="26"/>
    <n v="28314"/>
    <x v="0"/>
    <x v="2"/>
    <s v="CHO-FUD-51000"/>
    <x v="4"/>
    <x v="44"/>
    <n v="8"/>
    <n v="19.2"/>
    <n v="9.6"/>
    <n v="16"/>
    <x v="2"/>
    <s v="Lot's O' Nuts"/>
    <x v="1"/>
  </r>
  <r>
    <s v="US-2023-135923-CHO-NUT-13000"/>
    <d v="2023-01-22T00:00:00"/>
    <d v="2023-02-07T00:00:00"/>
    <x v="0"/>
    <n v="135923"/>
    <s v="United States"/>
    <x v="181"/>
    <x v="26"/>
    <n v="28314"/>
    <x v="0"/>
    <x v="2"/>
    <s v="CHO-NUT-13000"/>
    <x v="2"/>
    <x v="19"/>
    <n v="4"/>
    <n v="9.9600000000000009"/>
    <n v="4"/>
    <n v="16"/>
    <x v="2"/>
    <s v="Lot's O' Nuts"/>
    <x v="1"/>
  </r>
  <r>
    <s v="US-2023-125850-CHO-MIL-31000"/>
    <d v="2023-01-22T00:00:00"/>
    <d v="2023-02-07T00:00:00"/>
    <x v="0"/>
    <n v="125850"/>
    <s v="United States"/>
    <x v="25"/>
    <x v="4"/>
    <n v="92037"/>
    <x v="0"/>
    <x v="3"/>
    <s v="CHO-MIL-31000"/>
    <x v="0"/>
    <x v="5"/>
    <n v="3"/>
    <n v="6.33"/>
    <n v="3.42"/>
    <n v="16"/>
    <x v="2"/>
    <s v="Wicked Choccy's"/>
    <x v="0"/>
  </r>
  <r>
    <s v="US-2023-125850-CHO-TRI-54000"/>
    <d v="2023-01-22T00:00:00"/>
    <d v="2023-02-07T00:00:00"/>
    <x v="0"/>
    <n v="125850"/>
    <s v="United States"/>
    <x v="25"/>
    <x v="4"/>
    <n v="92037"/>
    <x v="0"/>
    <x v="3"/>
    <s v="CHO-TRI-54000"/>
    <x v="1"/>
    <x v="20"/>
    <n v="5"/>
    <n v="12.25"/>
    <n v="6.5"/>
    <n v="16"/>
    <x v="2"/>
    <s v="Wicked Choccy's"/>
    <x v="0"/>
  </r>
  <r>
    <s v="US-2023-146318-CHO-SCR-58000"/>
    <d v="2023-01-22T00:00:00"/>
    <d v="2023-02-06T00:00:00"/>
    <x v="0"/>
    <n v="146318"/>
    <s v="United States"/>
    <x v="31"/>
    <x v="23"/>
    <n v="98105"/>
    <x v="0"/>
    <x v="3"/>
    <s v="CHO-SCR-58000"/>
    <x v="3"/>
    <x v="9"/>
    <n v="2"/>
    <n v="5"/>
    <n v="2.2000000000000002"/>
    <n v="15"/>
    <x v="2"/>
    <s v="Lot's O' Nuts"/>
    <x v="1"/>
  </r>
  <r>
    <s v="US-2023-111010-CHO-SCR-58000"/>
    <d v="2023-01-22T00:00:00"/>
    <d v="2023-02-07T00:00:00"/>
    <x v="0"/>
    <n v="111010"/>
    <s v="United States"/>
    <x v="375"/>
    <x v="24"/>
    <n v="7960"/>
    <x v="0"/>
    <x v="1"/>
    <s v="CHO-SCR-58000"/>
    <x v="3"/>
    <x v="14"/>
    <n v="6"/>
    <n v="15"/>
    <n v="6.6"/>
    <n v="16"/>
    <x v="2"/>
    <s v="Lot's O' Nuts"/>
    <x v="1"/>
  </r>
  <r>
    <s v="US-2023-155180-CHO-SCR-58000"/>
    <d v="2023-01-22T00:00:00"/>
    <d v="2023-02-08T00:00:00"/>
    <x v="0"/>
    <n v="155180"/>
    <s v="United States"/>
    <x v="26"/>
    <x v="21"/>
    <n v="10009"/>
    <x v="0"/>
    <x v="1"/>
    <s v="CHO-SCR-58000"/>
    <x v="3"/>
    <x v="31"/>
    <n v="4"/>
    <n v="10"/>
    <n v="4.4000000000000004"/>
    <n v="17"/>
    <x v="2"/>
    <s v="Lot's O' Nuts"/>
    <x v="1"/>
  </r>
  <r>
    <s v="US-2023-113656-CHO-SCR-58000"/>
    <d v="2023-01-23T00:00:00"/>
    <d v="2023-02-08T00:00:00"/>
    <x v="0"/>
    <n v="113656"/>
    <s v="United States"/>
    <x v="4"/>
    <x v="4"/>
    <n v="90036"/>
    <x v="0"/>
    <x v="3"/>
    <s v="CHO-SCR-58000"/>
    <x v="3"/>
    <x v="26"/>
    <n v="7"/>
    <n v="17.5"/>
    <n v="7.7"/>
    <n v="16"/>
    <x v="2"/>
    <s v="Lot's O' Nuts"/>
    <x v="1"/>
  </r>
  <r>
    <s v="US-2023-165505-OTH-GUM-21000"/>
    <d v="2023-01-23T00:00:00"/>
    <d v="2023-02-06T00:00:00"/>
    <x v="0"/>
    <n v="165505"/>
    <s v="United States"/>
    <x v="370"/>
    <x v="53"/>
    <n v="5401"/>
    <x v="1"/>
    <x v="1"/>
    <s v="OTH-GUM-21000"/>
    <x v="5"/>
    <x v="1"/>
    <n v="6"/>
    <n v="3.9"/>
    <n v="3.6"/>
    <n v="14"/>
    <x v="2"/>
    <s v="Secret Factory"/>
    <x v="2"/>
  </r>
  <r>
    <s v="US-2023-165505-CHO-SCR-58000"/>
    <d v="2023-01-23T00:00:00"/>
    <d v="2023-02-06T00:00:00"/>
    <x v="0"/>
    <n v="165505"/>
    <s v="United States"/>
    <x v="370"/>
    <x v="53"/>
    <n v="5401"/>
    <x v="0"/>
    <x v="1"/>
    <s v="CHO-SCR-58000"/>
    <x v="3"/>
    <x v="57"/>
    <n v="13"/>
    <n v="32.5"/>
    <n v="14.3"/>
    <n v="14"/>
    <x v="2"/>
    <s v="Lot's O' Nuts"/>
    <x v="1"/>
  </r>
  <r>
    <s v="US-2023-165505-CHO-TRI-54000"/>
    <d v="2023-01-23T00:00:00"/>
    <d v="2023-02-06T00:00:00"/>
    <x v="0"/>
    <n v="165505"/>
    <s v="United States"/>
    <x v="370"/>
    <x v="53"/>
    <n v="5401"/>
    <x v="0"/>
    <x v="1"/>
    <s v="CHO-TRI-54000"/>
    <x v="1"/>
    <x v="1"/>
    <n v="2"/>
    <n v="4.9000000000000004"/>
    <n v="2.6"/>
    <n v="14"/>
    <x v="2"/>
    <s v="Wicked Choccy's"/>
    <x v="0"/>
  </r>
  <r>
    <s v="US-2023-109407-CHO-TRI-54000"/>
    <d v="2023-01-24T00:00:00"/>
    <d v="2023-02-05T00:00:00"/>
    <x v="2"/>
    <n v="109407"/>
    <s v="United States"/>
    <x v="394"/>
    <x v="31"/>
    <n v="39503"/>
    <x v="0"/>
    <x v="2"/>
    <s v="CHO-TRI-54000"/>
    <x v="1"/>
    <x v="24"/>
    <n v="4"/>
    <n v="9.8000000000000007"/>
    <n v="5.2"/>
    <n v="12"/>
    <x v="2"/>
    <s v="Wicked Choccy's"/>
    <x v="0"/>
  </r>
  <r>
    <s v="US-2023-168046-CHO-NUT-13000"/>
    <d v="2023-01-25T00:00:00"/>
    <d v="2023-02-07T00:00:00"/>
    <x v="2"/>
    <n v="168046"/>
    <s v="United States"/>
    <x v="26"/>
    <x v="21"/>
    <n v="10024"/>
    <x v="0"/>
    <x v="1"/>
    <s v="CHO-NUT-13000"/>
    <x v="2"/>
    <x v="22"/>
    <n v="1"/>
    <n v="2.4900000000000002"/>
    <n v="1"/>
    <n v="13"/>
    <x v="2"/>
    <s v="Lot's O' Nuts"/>
    <x v="1"/>
  </r>
  <r>
    <s v="US-2023-168046-CHO-MIL-31000"/>
    <d v="2023-01-25T00:00:00"/>
    <d v="2023-02-07T00:00:00"/>
    <x v="2"/>
    <n v="168046"/>
    <s v="United States"/>
    <x v="26"/>
    <x v="21"/>
    <n v="10024"/>
    <x v="0"/>
    <x v="1"/>
    <s v="CHO-MIL-31000"/>
    <x v="0"/>
    <x v="5"/>
    <n v="3"/>
    <n v="6.33"/>
    <n v="3.42"/>
    <n v="13"/>
    <x v="2"/>
    <s v="Wicked Choccy's"/>
    <x v="0"/>
  </r>
  <r>
    <s v="US-2023-168046-CHO-FUD-51000"/>
    <d v="2023-01-25T00:00:00"/>
    <d v="2023-02-07T00:00:00"/>
    <x v="2"/>
    <n v="168046"/>
    <s v="United States"/>
    <x v="26"/>
    <x v="21"/>
    <n v="10024"/>
    <x v="0"/>
    <x v="1"/>
    <s v="CHO-FUD-51000"/>
    <x v="4"/>
    <x v="17"/>
    <n v="5"/>
    <n v="12"/>
    <n v="6"/>
    <n v="13"/>
    <x v="2"/>
    <s v="Lot's O' Nuts"/>
    <x v="1"/>
  </r>
  <r>
    <s v="US-2023-153346-CHO-FUD-51000"/>
    <d v="2023-01-25T00:00:00"/>
    <d v="2023-02-06T00:00:00"/>
    <x v="1"/>
    <n v="153346"/>
    <s v="United States"/>
    <x v="151"/>
    <x v="24"/>
    <n v="7060"/>
    <x v="0"/>
    <x v="1"/>
    <s v="CHO-FUD-51000"/>
    <x v="4"/>
    <x v="3"/>
    <n v="3"/>
    <n v="7.2"/>
    <n v="3.6"/>
    <n v="12"/>
    <x v="2"/>
    <s v="Lot's O' Nuts"/>
    <x v="1"/>
  </r>
  <r>
    <s v="US-2023-146437-CHO-TRI-54000"/>
    <d v="2023-01-28T00:00:00"/>
    <d v="2023-02-11T00:00:00"/>
    <x v="2"/>
    <n v="146437"/>
    <s v="United States"/>
    <x v="4"/>
    <x v="4"/>
    <n v="90036"/>
    <x v="0"/>
    <x v="3"/>
    <s v="CHO-TRI-54000"/>
    <x v="1"/>
    <x v="1"/>
    <n v="2"/>
    <n v="4.9000000000000004"/>
    <n v="2.6"/>
    <n v="14"/>
    <x v="2"/>
    <s v="Wicked Choccy's"/>
    <x v="0"/>
  </r>
  <r>
    <s v="US-2023-168032-CHO-TRI-54000"/>
    <d v="2023-01-30T00:00:00"/>
    <d v="2023-02-13T00:00:00"/>
    <x v="0"/>
    <n v="168032"/>
    <s v="United States"/>
    <x v="356"/>
    <x v="1"/>
    <n v="61107"/>
    <x v="0"/>
    <x v="0"/>
    <s v="CHO-TRI-54000"/>
    <x v="1"/>
    <x v="4"/>
    <n v="3"/>
    <n v="7.35"/>
    <n v="3.9"/>
    <n v="14"/>
    <x v="2"/>
    <s v="Wicked Choccy's"/>
    <x v="0"/>
  </r>
  <r>
    <s v="US-2023-168032-CHO-MIL-31000"/>
    <d v="2023-01-30T00:00:00"/>
    <d v="2023-02-13T00:00:00"/>
    <x v="0"/>
    <n v="168032"/>
    <s v="United States"/>
    <x v="356"/>
    <x v="1"/>
    <n v="61107"/>
    <x v="0"/>
    <x v="0"/>
    <s v="CHO-MIL-31000"/>
    <x v="0"/>
    <x v="5"/>
    <n v="3"/>
    <n v="6.33"/>
    <n v="3.42"/>
    <n v="14"/>
    <x v="2"/>
    <s v="Wicked Choccy's"/>
    <x v="0"/>
  </r>
  <r>
    <s v="US-2023-114944-CHO-FUD-51000"/>
    <d v="2023-01-30T00:00:00"/>
    <d v="2023-02-14T00:00:00"/>
    <x v="0"/>
    <n v="114944"/>
    <s v="United States"/>
    <x v="40"/>
    <x v="1"/>
    <n v="60623"/>
    <x v="0"/>
    <x v="0"/>
    <s v="CHO-FUD-51000"/>
    <x v="4"/>
    <x v="31"/>
    <n v="4"/>
    <n v="9.6"/>
    <n v="4.8"/>
    <n v="15"/>
    <x v="2"/>
    <s v="Lot's O' Nuts"/>
    <x v="1"/>
  </r>
  <r>
    <s v="US-2023-164483-CHO-TRI-54000"/>
    <d v="2023-01-30T00:00:00"/>
    <d v="2023-02-13T00:00:00"/>
    <x v="0"/>
    <n v="164483"/>
    <s v="United States"/>
    <x v="10"/>
    <x v="4"/>
    <n v="94122"/>
    <x v="0"/>
    <x v="3"/>
    <s v="CHO-TRI-54000"/>
    <x v="1"/>
    <x v="1"/>
    <n v="2"/>
    <n v="4.9000000000000004"/>
    <n v="2.6"/>
    <n v="14"/>
    <x v="2"/>
    <s v="Wicked Choccy's"/>
    <x v="0"/>
  </r>
  <r>
    <s v="US-2023-153661-CHO-TRI-54000"/>
    <d v="2023-01-30T00:00:00"/>
    <d v="2023-02-10T00:00:00"/>
    <x v="1"/>
    <n v="153661"/>
    <s v="United States"/>
    <x v="10"/>
    <x v="4"/>
    <n v="94122"/>
    <x v="0"/>
    <x v="3"/>
    <s v="CHO-TRI-54000"/>
    <x v="1"/>
    <x v="1"/>
    <n v="2"/>
    <n v="4.9000000000000004"/>
    <n v="2.6"/>
    <n v="11"/>
    <x v="2"/>
    <s v="Wicked Choccy's"/>
    <x v="0"/>
  </r>
  <r>
    <s v="US-2023-153661-CHO-NUT-13000"/>
    <d v="2023-01-30T00:00:00"/>
    <d v="2023-02-10T00:00:00"/>
    <x v="1"/>
    <n v="153661"/>
    <s v="United States"/>
    <x v="10"/>
    <x v="4"/>
    <n v="94122"/>
    <x v="0"/>
    <x v="3"/>
    <s v="CHO-NUT-13000"/>
    <x v="2"/>
    <x v="48"/>
    <n v="9"/>
    <n v="22.41"/>
    <n v="9"/>
    <n v="11"/>
    <x v="2"/>
    <s v="Lot's O' Nuts"/>
    <x v="1"/>
  </r>
  <r>
    <s v="US-2023-166660-CHO-MIL-31000"/>
    <d v="2023-01-30T00:00:00"/>
    <d v="2023-02-11T00:00:00"/>
    <x v="2"/>
    <n v="166660"/>
    <s v="United States"/>
    <x v="31"/>
    <x v="23"/>
    <n v="98103"/>
    <x v="0"/>
    <x v="3"/>
    <s v="CHO-MIL-31000"/>
    <x v="0"/>
    <x v="11"/>
    <n v="1"/>
    <n v="2.11"/>
    <n v="1.1399999999999999"/>
    <n v="12"/>
    <x v="2"/>
    <s v="Wicked Choccy's"/>
    <x v="0"/>
  </r>
  <r>
    <s v="US-2023-147970-CHO-TRI-54000"/>
    <d v="2023-01-31T00:00:00"/>
    <d v="2023-02-12T00:00:00"/>
    <x v="2"/>
    <n v="147970"/>
    <s v="United States"/>
    <x v="39"/>
    <x v="0"/>
    <n v="75220"/>
    <x v="0"/>
    <x v="0"/>
    <s v="CHO-TRI-54000"/>
    <x v="1"/>
    <x v="4"/>
    <n v="3"/>
    <n v="7.35"/>
    <n v="3.9"/>
    <n v="12"/>
    <x v="2"/>
    <s v="Wicked Choccy's"/>
    <x v="0"/>
  </r>
  <r>
    <s v="US-2023-159891-CHO-NUT-13000"/>
    <d v="2023-01-31T00:00:00"/>
    <d v="2023-02-16T00:00:00"/>
    <x v="0"/>
    <n v="159891"/>
    <s v="United States"/>
    <x v="163"/>
    <x v="3"/>
    <n v="30318"/>
    <x v="0"/>
    <x v="2"/>
    <s v="CHO-NUT-13000"/>
    <x v="2"/>
    <x v="22"/>
    <n v="1"/>
    <n v="2.4900000000000002"/>
    <n v="1"/>
    <n v="16"/>
    <x v="2"/>
    <s v="Lot's O' Nuts"/>
    <x v="1"/>
  </r>
  <r>
    <s v="US-2023-159891-CHO-SCR-58000"/>
    <d v="2023-01-31T00:00:00"/>
    <d v="2023-02-16T00:00:00"/>
    <x v="0"/>
    <n v="159891"/>
    <s v="United States"/>
    <x v="163"/>
    <x v="3"/>
    <n v="30318"/>
    <x v="0"/>
    <x v="2"/>
    <s v="CHO-SCR-58000"/>
    <x v="3"/>
    <x v="44"/>
    <n v="8"/>
    <n v="20"/>
    <n v="8.8000000000000007"/>
    <n v="16"/>
    <x v="2"/>
    <s v="Lot's O' Nuts"/>
    <x v="1"/>
  </r>
  <r>
    <s v="US-2023-158043-CHO-SCR-58000"/>
    <d v="2023-01-31T00:00:00"/>
    <d v="2023-02-14T00:00:00"/>
    <x v="2"/>
    <n v="158043"/>
    <s v="United States"/>
    <x v="395"/>
    <x v="24"/>
    <n v="8401"/>
    <x v="0"/>
    <x v="1"/>
    <s v="CHO-SCR-58000"/>
    <x v="3"/>
    <x v="9"/>
    <n v="2"/>
    <n v="5"/>
    <n v="2.2000000000000002"/>
    <n v="14"/>
    <x v="2"/>
    <s v="Lot's O' Nuts"/>
    <x v="1"/>
  </r>
  <r>
    <s v="US-2023-129238-OTH-KAZ-38000"/>
    <d v="2023-01-31T00:00:00"/>
    <d v="2023-02-14T00:00:00"/>
    <x v="0"/>
    <n v="129238"/>
    <s v="United States"/>
    <x v="4"/>
    <x v="4"/>
    <n v="90045"/>
    <x v="1"/>
    <x v="3"/>
    <s v="OTH-KAZ-38000"/>
    <x v="6"/>
    <x v="23"/>
    <n v="5"/>
    <n v="1.25"/>
    <n v="15"/>
    <n v="14"/>
    <x v="2"/>
    <s v="The Other Factory"/>
    <x v="3"/>
  </r>
  <r>
    <s v="US-2023-129238-CHO-SCR-58000"/>
    <d v="2023-01-31T00:00:00"/>
    <d v="2023-02-14T00:00:00"/>
    <x v="0"/>
    <n v="129238"/>
    <s v="United States"/>
    <x v="4"/>
    <x v="4"/>
    <n v="90045"/>
    <x v="0"/>
    <x v="3"/>
    <s v="CHO-SCR-58000"/>
    <x v="3"/>
    <x v="25"/>
    <n v="1"/>
    <n v="2.5"/>
    <n v="1.1000000000000001"/>
    <n v="14"/>
    <x v="2"/>
    <s v="Lot's O' Nuts"/>
    <x v="1"/>
  </r>
  <r>
    <s v="US-2023-140809-CHO-SCR-58000"/>
    <d v="2023-02-01T00:00:00"/>
    <d v="2023-02-13T00:00:00"/>
    <x v="1"/>
    <n v="140809"/>
    <s v="United States"/>
    <x v="41"/>
    <x v="6"/>
    <n v="22204"/>
    <x v="0"/>
    <x v="2"/>
    <s v="CHO-SCR-58000"/>
    <x v="3"/>
    <x v="17"/>
    <n v="5"/>
    <n v="12.5"/>
    <n v="5.5"/>
    <n v="12"/>
    <x v="2"/>
    <s v="Lot's O' Nuts"/>
    <x v="1"/>
  </r>
  <r>
    <s v="US-2023-154067-CHO-TRI-54000"/>
    <d v="2023-02-01T00:00:00"/>
    <d v="2023-02-17T00:00:00"/>
    <x v="0"/>
    <n v="154067"/>
    <s v="United States"/>
    <x v="4"/>
    <x v="4"/>
    <n v="90036"/>
    <x v="0"/>
    <x v="3"/>
    <s v="CHO-TRI-54000"/>
    <x v="1"/>
    <x v="24"/>
    <n v="4"/>
    <n v="9.8000000000000007"/>
    <n v="5.2"/>
    <n v="16"/>
    <x v="2"/>
    <s v="Wicked Choccy's"/>
    <x v="0"/>
  </r>
  <r>
    <s v="US-2023-147431-CHO-TRI-54000"/>
    <d v="2023-02-02T00:00:00"/>
    <d v="2023-02-17T00:00:00"/>
    <x v="0"/>
    <n v="147431"/>
    <s v="United States"/>
    <x v="26"/>
    <x v="21"/>
    <n v="10011"/>
    <x v="0"/>
    <x v="1"/>
    <s v="CHO-TRI-54000"/>
    <x v="1"/>
    <x v="1"/>
    <n v="2"/>
    <n v="4.9000000000000004"/>
    <n v="2.6"/>
    <n v="15"/>
    <x v="2"/>
    <s v="Wicked Choccy's"/>
    <x v="0"/>
  </r>
  <r>
    <s v="US-2023-144645-CHO-SCR-58000"/>
    <d v="2023-02-02T00:00:00"/>
    <d v="2023-02-18T00:00:00"/>
    <x v="0"/>
    <n v="144645"/>
    <s v="United States"/>
    <x v="0"/>
    <x v="0"/>
    <n v="77041"/>
    <x v="0"/>
    <x v="0"/>
    <s v="CHO-SCR-58000"/>
    <x v="3"/>
    <x v="9"/>
    <n v="2"/>
    <n v="5"/>
    <n v="2.2000000000000002"/>
    <n v="16"/>
    <x v="2"/>
    <s v="Lot's O' Nuts"/>
    <x v="1"/>
  </r>
  <r>
    <s v="US-2023-158841-CHO-MIL-31000"/>
    <d v="2023-02-02T00:00:00"/>
    <d v="2023-02-14T00:00:00"/>
    <x v="2"/>
    <n v="158841"/>
    <s v="United States"/>
    <x v="41"/>
    <x v="6"/>
    <n v="22204"/>
    <x v="0"/>
    <x v="2"/>
    <s v="CHO-MIL-31000"/>
    <x v="0"/>
    <x v="38"/>
    <n v="7"/>
    <n v="14.77"/>
    <n v="7.98"/>
    <n v="12"/>
    <x v="2"/>
    <s v="Wicked Choccy's"/>
    <x v="0"/>
  </r>
  <r>
    <s v="US-2023-158841-CHO-SCR-58000"/>
    <d v="2023-02-02T00:00:00"/>
    <d v="2023-02-14T00:00:00"/>
    <x v="2"/>
    <n v="158841"/>
    <s v="United States"/>
    <x v="41"/>
    <x v="6"/>
    <n v="22204"/>
    <x v="0"/>
    <x v="2"/>
    <s v="CHO-SCR-58000"/>
    <x v="3"/>
    <x v="44"/>
    <n v="8"/>
    <n v="20"/>
    <n v="8.8000000000000007"/>
    <n v="12"/>
    <x v="2"/>
    <s v="Lot's O' Nuts"/>
    <x v="1"/>
  </r>
  <r>
    <s v="US-2023-118514-CHO-NUT-13000"/>
    <d v="2023-02-03T00:00:00"/>
    <d v="2023-02-20T00:00:00"/>
    <x v="0"/>
    <n v="118514"/>
    <s v="United States"/>
    <x v="43"/>
    <x v="5"/>
    <n v="40475"/>
    <x v="0"/>
    <x v="2"/>
    <s v="CHO-NUT-13000"/>
    <x v="2"/>
    <x v="19"/>
    <n v="4"/>
    <n v="9.9600000000000009"/>
    <n v="4"/>
    <n v="17"/>
    <x v="2"/>
    <s v="Lot's O' Nuts"/>
    <x v="1"/>
  </r>
  <r>
    <s v="US-2023-101189-OTH-GUM-21000"/>
    <d v="2023-02-04T00:00:00"/>
    <d v="2023-02-19T00:00:00"/>
    <x v="0"/>
    <n v="101189"/>
    <s v="United States"/>
    <x v="4"/>
    <x v="4"/>
    <n v="90049"/>
    <x v="1"/>
    <x v="3"/>
    <s v="OTH-GUM-21000"/>
    <x v="5"/>
    <x v="27"/>
    <n v="2"/>
    <n v="1.3"/>
    <n v="1.2"/>
    <n v="15"/>
    <x v="2"/>
    <s v="Secret Factory"/>
    <x v="2"/>
  </r>
  <r>
    <s v="US-2023-150077-CHO-TRI-54000"/>
    <d v="2023-02-04T00:00:00"/>
    <d v="2023-02-20T00:00:00"/>
    <x v="0"/>
    <n v="150077"/>
    <s v="United States"/>
    <x v="361"/>
    <x v="38"/>
    <n v="20852"/>
    <x v="0"/>
    <x v="1"/>
    <s v="CHO-TRI-54000"/>
    <x v="1"/>
    <x v="1"/>
    <n v="2"/>
    <n v="4.9000000000000004"/>
    <n v="2.6"/>
    <n v="16"/>
    <x v="2"/>
    <s v="Wicked Choccy's"/>
    <x v="0"/>
  </r>
  <r>
    <s v="US-2023-117912-CHO-FUD-51000"/>
    <d v="2023-02-04T00:00:00"/>
    <d v="2023-02-18T00:00:00"/>
    <x v="0"/>
    <n v="117912"/>
    <s v="United States"/>
    <x v="396"/>
    <x v="12"/>
    <n v="85635"/>
    <x v="0"/>
    <x v="3"/>
    <s v="CHO-FUD-51000"/>
    <x v="4"/>
    <x v="9"/>
    <n v="2"/>
    <n v="4.8"/>
    <n v="2.4"/>
    <n v="14"/>
    <x v="2"/>
    <s v="Lot's O' Nuts"/>
    <x v="1"/>
  </r>
  <r>
    <s v="US-2023-100993-CHO-MIL-31000"/>
    <d v="2023-02-05T00:00:00"/>
    <d v="2023-02-20T00:00:00"/>
    <x v="0"/>
    <n v="100993"/>
    <s v="United States"/>
    <x v="25"/>
    <x v="4"/>
    <n v="92037"/>
    <x v="0"/>
    <x v="3"/>
    <s v="CHO-MIL-31000"/>
    <x v="0"/>
    <x v="8"/>
    <n v="4"/>
    <n v="8.44"/>
    <n v="4.5599999999999996"/>
    <n v="15"/>
    <x v="2"/>
    <s v="Wicked Choccy's"/>
    <x v="0"/>
  </r>
  <r>
    <s v="US-2023-100993-CHO-NUT-13000"/>
    <d v="2023-02-05T00:00:00"/>
    <d v="2023-02-20T00:00:00"/>
    <x v="0"/>
    <n v="100993"/>
    <s v="United States"/>
    <x v="25"/>
    <x v="4"/>
    <n v="92037"/>
    <x v="0"/>
    <x v="3"/>
    <s v="CHO-NUT-13000"/>
    <x v="2"/>
    <x v="2"/>
    <n v="3"/>
    <n v="7.47"/>
    <n v="3"/>
    <n v="15"/>
    <x v="2"/>
    <s v="Lot's O' Nuts"/>
    <x v="1"/>
  </r>
  <r>
    <s v="US-2023-100993-CHO-TRI-54000"/>
    <d v="2023-02-05T00:00:00"/>
    <d v="2023-02-20T00:00:00"/>
    <x v="0"/>
    <n v="100993"/>
    <s v="United States"/>
    <x v="25"/>
    <x v="4"/>
    <n v="92037"/>
    <x v="0"/>
    <x v="3"/>
    <s v="CHO-TRI-54000"/>
    <x v="1"/>
    <x v="4"/>
    <n v="3"/>
    <n v="7.35"/>
    <n v="3.9"/>
    <n v="15"/>
    <x v="2"/>
    <s v="Wicked Choccy's"/>
    <x v="0"/>
  </r>
  <r>
    <s v="US-2023-100993-CHO-FUD-51000"/>
    <d v="2023-02-05T00:00:00"/>
    <d v="2023-02-20T00:00:00"/>
    <x v="0"/>
    <n v="100993"/>
    <s v="United States"/>
    <x v="25"/>
    <x v="4"/>
    <n v="92037"/>
    <x v="0"/>
    <x v="3"/>
    <s v="CHO-FUD-51000"/>
    <x v="4"/>
    <x v="31"/>
    <n v="4"/>
    <n v="9.6"/>
    <n v="4.8"/>
    <n v="15"/>
    <x v="2"/>
    <s v="Lot's O' Nuts"/>
    <x v="1"/>
  </r>
  <r>
    <s v="US-2023-108504-CHO-SCR-58000"/>
    <d v="2023-02-05T00:00:00"/>
    <d v="2023-02-15T00:00:00"/>
    <x v="3"/>
    <n v="108504"/>
    <s v="United States"/>
    <x v="17"/>
    <x v="3"/>
    <n v="30080"/>
    <x v="0"/>
    <x v="2"/>
    <s v="CHO-SCR-58000"/>
    <x v="3"/>
    <x v="9"/>
    <n v="2"/>
    <n v="5"/>
    <n v="2.2000000000000002"/>
    <n v="10"/>
    <x v="2"/>
    <s v="Lot's O' Nuts"/>
    <x v="1"/>
  </r>
  <r>
    <s v="US-2023-108504-CHO-NUT-13000"/>
    <d v="2023-02-05T00:00:00"/>
    <d v="2023-02-15T00:00:00"/>
    <x v="3"/>
    <n v="108504"/>
    <s v="United States"/>
    <x v="17"/>
    <x v="3"/>
    <n v="30080"/>
    <x v="0"/>
    <x v="2"/>
    <s v="CHO-NUT-13000"/>
    <x v="2"/>
    <x v="2"/>
    <n v="3"/>
    <n v="7.47"/>
    <n v="3"/>
    <n v="10"/>
    <x v="2"/>
    <s v="Lot's O' Nuts"/>
    <x v="1"/>
  </r>
  <r>
    <s v="US-2023-108504-CHO-TRI-54000"/>
    <d v="2023-02-05T00:00:00"/>
    <d v="2023-02-15T00:00:00"/>
    <x v="3"/>
    <n v="108504"/>
    <s v="United States"/>
    <x v="17"/>
    <x v="3"/>
    <n v="30080"/>
    <x v="0"/>
    <x v="2"/>
    <s v="CHO-TRI-54000"/>
    <x v="1"/>
    <x v="1"/>
    <n v="2"/>
    <n v="4.9000000000000004"/>
    <n v="2.6"/>
    <n v="10"/>
    <x v="2"/>
    <s v="Wicked Choccy's"/>
    <x v="0"/>
  </r>
  <r>
    <s v="US-2023-108504-CHO-FUD-51000"/>
    <d v="2023-02-05T00:00:00"/>
    <d v="2023-02-15T00:00:00"/>
    <x v="3"/>
    <n v="108504"/>
    <s v="United States"/>
    <x v="17"/>
    <x v="3"/>
    <n v="30080"/>
    <x v="0"/>
    <x v="2"/>
    <s v="CHO-FUD-51000"/>
    <x v="4"/>
    <x v="17"/>
    <n v="5"/>
    <n v="12"/>
    <n v="6"/>
    <n v="10"/>
    <x v="2"/>
    <s v="Lot's O' Nuts"/>
    <x v="1"/>
  </r>
  <r>
    <s v="US-2023-108504-CHO-MIL-31000"/>
    <d v="2023-02-05T00:00:00"/>
    <d v="2023-02-15T00:00:00"/>
    <x v="3"/>
    <n v="108504"/>
    <s v="United States"/>
    <x v="17"/>
    <x v="3"/>
    <n v="30080"/>
    <x v="0"/>
    <x v="2"/>
    <s v="CHO-MIL-31000"/>
    <x v="0"/>
    <x v="5"/>
    <n v="3"/>
    <n v="6.33"/>
    <n v="3.42"/>
    <n v="10"/>
    <x v="2"/>
    <s v="Wicked Choccy's"/>
    <x v="0"/>
  </r>
  <r>
    <s v="US-2023-125017-CHO-FUD-51000"/>
    <d v="2023-02-06T00:00:00"/>
    <d v="2023-02-21T00:00:00"/>
    <x v="0"/>
    <n v="125017"/>
    <s v="United States"/>
    <x v="397"/>
    <x v="14"/>
    <n v="37421"/>
    <x v="0"/>
    <x v="2"/>
    <s v="CHO-FUD-51000"/>
    <x v="4"/>
    <x v="31"/>
    <n v="4"/>
    <n v="9.6"/>
    <n v="4.8"/>
    <n v="15"/>
    <x v="2"/>
    <s v="Lot's O' Nuts"/>
    <x v="1"/>
  </r>
  <r>
    <s v="US-2023-161662-CHO-SCR-58000"/>
    <d v="2023-02-07T00:00:00"/>
    <d v="2023-02-19T00:00:00"/>
    <x v="1"/>
    <n v="161662"/>
    <s v="United States"/>
    <x v="86"/>
    <x v="9"/>
    <n v="43130"/>
    <x v="0"/>
    <x v="1"/>
    <s v="CHO-SCR-58000"/>
    <x v="3"/>
    <x v="9"/>
    <n v="2"/>
    <n v="5"/>
    <n v="2.2000000000000002"/>
    <n v="12"/>
    <x v="2"/>
    <s v="Lot's O' Nuts"/>
    <x v="1"/>
  </r>
  <r>
    <s v="US-2023-106894-CHO-FUD-51000"/>
    <d v="2023-02-07T00:00:00"/>
    <d v="2023-02-17T00:00:00"/>
    <x v="3"/>
    <n v="106894"/>
    <s v="United States"/>
    <x v="8"/>
    <x v="6"/>
    <n v="22153"/>
    <x v="0"/>
    <x v="2"/>
    <s v="CHO-FUD-51000"/>
    <x v="4"/>
    <x v="3"/>
    <n v="3"/>
    <n v="7.2"/>
    <n v="3.6"/>
    <n v="10"/>
    <x v="2"/>
    <s v="Lot's O' Nuts"/>
    <x v="1"/>
  </r>
  <r>
    <s v="US-2023-106894-CHO-SCR-58000"/>
    <d v="2023-02-07T00:00:00"/>
    <d v="2023-02-17T00:00:00"/>
    <x v="3"/>
    <n v="106894"/>
    <s v="United States"/>
    <x v="8"/>
    <x v="6"/>
    <n v="22153"/>
    <x v="0"/>
    <x v="2"/>
    <s v="CHO-SCR-58000"/>
    <x v="3"/>
    <x v="31"/>
    <n v="4"/>
    <n v="10"/>
    <n v="4.4000000000000004"/>
    <n v="10"/>
    <x v="2"/>
    <s v="Lot's O' Nuts"/>
    <x v="1"/>
  </r>
  <r>
    <s v="US-2023-135461-CHO-FUD-51000"/>
    <d v="2023-02-07T00:00:00"/>
    <d v="2023-02-20T00:00:00"/>
    <x v="2"/>
    <n v="135461"/>
    <s v="United States"/>
    <x v="4"/>
    <x v="4"/>
    <n v="90049"/>
    <x v="0"/>
    <x v="3"/>
    <s v="CHO-FUD-51000"/>
    <x v="4"/>
    <x v="17"/>
    <n v="5"/>
    <n v="12"/>
    <n v="6"/>
    <n v="13"/>
    <x v="2"/>
    <s v="Lot's O' Nuts"/>
    <x v="1"/>
  </r>
  <r>
    <s v="US-2023-109344-CHO-TRI-54000"/>
    <d v="2023-02-08T00:00:00"/>
    <d v="2023-02-21T00:00:00"/>
    <x v="2"/>
    <n v="109344"/>
    <s v="United States"/>
    <x v="62"/>
    <x v="26"/>
    <n v="27604"/>
    <x v="0"/>
    <x v="2"/>
    <s v="CHO-TRI-54000"/>
    <x v="1"/>
    <x v="4"/>
    <n v="3"/>
    <n v="7.35"/>
    <n v="3.9"/>
    <n v="13"/>
    <x v="2"/>
    <s v="Wicked Choccy's"/>
    <x v="0"/>
  </r>
  <r>
    <s v="US-2023-163048-CHO-SCR-58000"/>
    <d v="2023-02-08T00:00:00"/>
    <d v="2023-02-25T00:00:00"/>
    <x v="0"/>
    <n v="163048"/>
    <s v="United States"/>
    <x v="0"/>
    <x v="0"/>
    <n v="77036"/>
    <x v="0"/>
    <x v="0"/>
    <s v="CHO-SCR-58000"/>
    <x v="3"/>
    <x v="31"/>
    <n v="4"/>
    <n v="10"/>
    <n v="4.4000000000000004"/>
    <n v="17"/>
    <x v="2"/>
    <s v="Lot's O' Nuts"/>
    <x v="1"/>
  </r>
  <r>
    <s v="US-2023-112396-CHO-SCR-58000"/>
    <d v="2023-02-09T00:00:00"/>
    <d v="2023-02-23T00:00:00"/>
    <x v="0"/>
    <n v="112396"/>
    <s v="United States"/>
    <x v="10"/>
    <x v="4"/>
    <n v="94110"/>
    <x v="0"/>
    <x v="3"/>
    <s v="CHO-SCR-58000"/>
    <x v="3"/>
    <x v="3"/>
    <n v="3"/>
    <n v="7.5"/>
    <n v="3.3"/>
    <n v="14"/>
    <x v="2"/>
    <s v="Lot's O' Nuts"/>
    <x v="1"/>
  </r>
  <r>
    <s v="US-2023-164938-CHO-SCR-58000"/>
    <d v="2023-02-11T00:00:00"/>
    <d v="2023-02-23T00:00:00"/>
    <x v="1"/>
    <n v="164938"/>
    <s v="United States"/>
    <x v="184"/>
    <x v="44"/>
    <n v="74133"/>
    <x v="0"/>
    <x v="0"/>
    <s v="CHO-SCR-58000"/>
    <x v="3"/>
    <x v="26"/>
    <n v="7"/>
    <n v="17.5"/>
    <n v="7.7"/>
    <n v="12"/>
    <x v="2"/>
    <s v="Lot's O' Nuts"/>
    <x v="1"/>
  </r>
  <r>
    <s v="US-2023-110492-CHO-SCR-58000"/>
    <d v="2023-02-12T00:00:00"/>
    <d v="2023-02-24T00:00:00"/>
    <x v="1"/>
    <n v="110492"/>
    <s v="United States"/>
    <x v="163"/>
    <x v="3"/>
    <n v="30318"/>
    <x v="0"/>
    <x v="2"/>
    <s v="CHO-SCR-58000"/>
    <x v="3"/>
    <x v="31"/>
    <n v="4"/>
    <n v="10"/>
    <n v="4.4000000000000004"/>
    <n v="12"/>
    <x v="2"/>
    <s v="Lot's O' Nuts"/>
    <x v="1"/>
  </r>
  <r>
    <s v="US-2023-110492-CHO-FUD-51000"/>
    <d v="2023-02-12T00:00:00"/>
    <d v="2023-02-24T00:00:00"/>
    <x v="1"/>
    <n v="110492"/>
    <s v="United States"/>
    <x v="163"/>
    <x v="3"/>
    <n v="30318"/>
    <x v="0"/>
    <x v="2"/>
    <s v="CHO-FUD-51000"/>
    <x v="4"/>
    <x v="14"/>
    <n v="6"/>
    <n v="14.4"/>
    <n v="7.2"/>
    <n v="12"/>
    <x v="2"/>
    <s v="Lot's O' Nuts"/>
    <x v="1"/>
  </r>
  <r>
    <s v="US-2023-112942-CHO-MIL-31000"/>
    <d v="2023-02-13T00:00:00"/>
    <d v="2023-02-28T00:00:00"/>
    <x v="0"/>
    <n v="112942"/>
    <s v="United States"/>
    <x v="4"/>
    <x v="4"/>
    <n v="90045"/>
    <x v="0"/>
    <x v="3"/>
    <s v="CHO-MIL-31000"/>
    <x v="0"/>
    <x v="5"/>
    <n v="3"/>
    <n v="6.33"/>
    <n v="3.42"/>
    <n v="15"/>
    <x v="2"/>
    <s v="Wicked Choccy's"/>
    <x v="0"/>
  </r>
  <r>
    <s v="US-2023-134334-CHO-NUT-13000"/>
    <d v="2023-02-14T00:00:00"/>
    <d v="2023-02-25T00:00:00"/>
    <x v="1"/>
    <n v="134334"/>
    <s v="United States"/>
    <x v="259"/>
    <x v="38"/>
    <n v="20735"/>
    <x v="0"/>
    <x v="1"/>
    <s v="CHO-NUT-13000"/>
    <x v="2"/>
    <x v="15"/>
    <n v="6"/>
    <n v="14.94"/>
    <n v="6"/>
    <n v="11"/>
    <x v="2"/>
    <s v="Lot's O' Nuts"/>
    <x v="1"/>
  </r>
  <r>
    <s v="US-2023-134334-CHO-FUD-51000"/>
    <d v="2023-02-14T00:00:00"/>
    <d v="2023-02-25T00:00:00"/>
    <x v="1"/>
    <n v="134334"/>
    <s v="United States"/>
    <x v="259"/>
    <x v="38"/>
    <n v="20735"/>
    <x v="0"/>
    <x v="1"/>
    <s v="CHO-FUD-51000"/>
    <x v="4"/>
    <x v="3"/>
    <n v="3"/>
    <n v="7.2"/>
    <n v="3.6"/>
    <n v="11"/>
    <x v="2"/>
    <s v="Lot's O' Nuts"/>
    <x v="1"/>
  </r>
  <r>
    <s v="US-2023-134334-CHO-SCR-58000"/>
    <d v="2023-02-14T00:00:00"/>
    <d v="2023-02-25T00:00:00"/>
    <x v="1"/>
    <n v="134334"/>
    <s v="United States"/>
    <x v="259"/>
    <x v="38"/>
    <n v="20735"/>
    <x v="0"/>
    <x v="1"/>
    <s v="CHO-SCR-58000"/>
    <x v="3"/>
    <x v="3"/>
    <n v="3"/>
    <n v="7.5"/>
    <n v="3.3"/>
    <n v="11"/>
    <x v="2"/>
    <s v="Lot's O' Nuts"/>
    <x v="1"/>
  </r>
  <r>
    <s v="US-2023-146150-CHO-SCR-58000"/>
    <d v="2023-02-14T00:00:00"/>
    <d v="2023-03-01T00:00:00"/>
    <x v="0"/>
    <n v="146150"/>
    <s v="United States"/>
    <x v="64"/>
    <x v="31"/>
    <n v="39212"/>
    <x v="0"/>
    <x v="2"/>
    <s v="CHO-SCR-58000"/>
    <x v="3"/>
    <x v="26"/>
    <n v="7"/>
    <n v="17.5"/>
    <n v="7.7"/>
    <n v="15"/>
    <x v="2"/>
    <s v="Lot's O' Nuts"/>
    <x v="1"/>
  </r>
  <r>
    <s v="US-2023-162859-CHO-TRI-54000"/>
    <d v="2023-02-15T00:00:00"/>
    <d v="2023-03-04T00:00:00"/>
    <x v="0"/>
    <n v="162859"/>
    <s v="United States"/>
    <x v="26"/>
    <x v="21"/>
    <n v="10009"/>
    <x v="0"/>
    <x v="1"/>
    <s v="CHO-TRI-54000"/>
    <x v="1"/>
    <x v="4"/>
    <n v="3"/>
    <n v="7.35"/>
    <n v="3.9"/>
    <n v="17"/>
    <x v="2"/>
    <s v="Wicked Choccy's"/>
    <x v="0"/>
  </r>
  <r>
    <s v="US-2023-162859-CHO-NUT-13000"/>
    <d v="2023-02-15T00:00:00"/>
    <d v="2023-03-04T00:00:00"/>
    <x v="0"/>
    <n v="162859"/>
    <s v="United States"/>
    <x v="26"/>
    <x v="21"/>
    <n v="10009"/>
    <x v="0"/>
    <x v="1"/>
    <s v="CHO-NUT-13000"/>
    <x v="2"/>
    <x v="19"/>
    <n v="4"/>
    <n v="9.9600000000000009"/>
    <n v="4"/>
    <n v="17"/>
    <x v="2"/>
    <s v="Lot's O' Nuts"/>
    <x v="1"/>
  </r>
  <r>
    <s v="US-2023-168956-CHO-MIL-31000"/>
    <d v="2023-02-16T00:00:00"/>
    <d v="2023-03-02T00:00:00"/>
    <x v="0"/>
    <n v="168956"/>
    <s v="United States"/>
    <x v="40"/>
    <x v="1"/>
    <n v="60623"/>
    <x v="0"/>
    <x v="0"/>
    <s v="CHO-MIL-31000"/>
    <x v="0"/>
    <x v="5"/>
    <n v="3"/>
    <n v="6.33"/>
    <n v="3.42"/>
    <n v="14"/>
    <x v="2"/>
    <s v="Wicked Choccy's"/>
    <x v="0"/>
  </r>
  <r>
    <s v="US-2023-168956-OTH-GUM-21000"/>
    <d v="2023-02-16T00:00:00"/>
    <d v="2023-03-02T00:00:00"/>
    <x v="0"/>
    <n v="168956"/>
    <s v="United States"/>
    <x v="40"/>
    <x v="1"/>
    <n v="60623"/>
    <x v="1"/>
    <x v="0"/>
    <s v="OTH-GUM-21000"/>
    <x v="5"/>
    <x v="1"/>
    <n v="6"/>
    <n v="3.9"/>
    <n v="3.6"/>
    <n v="14"/>
    <x v="2"/>
    <s v="Secret Factory"/>
    <x v="2"/>
  </r>
  <r>
    <s v="US-2023-168956-CHO-NUT-13000"/>
    <d v="2023-02-16T00:00:00"/>
    <d v="2023-03-02T00:00:00"/>
    <x v="0"/>
    <n v="168956"/>
    <s v="United States"/>
    <x v="40"/>
    <x v="1"/>
    <n v="60623"/>
    <x v="0"/>
    <x v="0"/>
    <s v="CHO-NUT-13000"/>
    <x v="2"/>
    <x v="19"/>
    <n v="4"/>
    <n v="9.9600000000000009"/>
    <n v="4"/>
    <n v="14"/>
    <x v="2"/>
    <s v="Lot's O' Nuts"/>
    <x v="1"/>
  </r>
  <r>
    <s v="US-2023-168956-CHO-TRI-54000"/>
    <d v="2023-02-16T00:00:00"/>
    <d v="2023-03-02T00:00:00"/>
    <x v="0"/>
    <n v="168956"/>
    <s v="United States"/>
    <x v="40"/>
    <x v="1"/>
    <n v="60623"/>
    <x v="0"/>
    <x v="0"/>
    <s v="CHO-TRI-54000"/>
    <x v="1"/>
    <x v="28"/>
    <n v="1"/>
    <n v="2.4500000000000002"/>
    <n v="1.3"/>
    <n v="14"/>
    <x v="2"/>
    <s v="Wicked Choccy's"/>
    <x v="0"/>
  </r>
  <r>
    <s v="US-2023-108105-CHO-TRI-54000"/>
    <d v="2023-02-16T00:00:00"/>
    <d v="2023-03-05T00:00:00"/>
    <x v="0"/>
    <n v="108105"/>
    <s v="United States"/>
    <x v="5"/>
    <x v="5"/>
    <n v="42420"/>
    <x v="0"/>
    <x v="2"/>
    <s v="CHO-TRI-54000"/>
    <x v="1"/>
    <x v="24"/>
    <n v="4"/>
    <n v="9.8000000000000007"/>
    <n v="5.2"/>
    <n v="17"/>
    <x v="2"/>
    <s v="Wicked Choccy's"/>
    <x v="0"/>
  </r>
  <r>
    <s v="US-2023-108105-CHO-SCR-58000"/>
    <d v="2023-02-16T00:00:00"/>
    <d v="2023-03-05T00:00:00"/>
    <x v="0"/>
    <n v="108105"/>
    <s v="United States"/>
    <x v="5"/>
    <x v="5"/>
    <n v="42420"/>
    <x v="0"/>
    <x v="2"/>
    <s v="CHO-SCR-58000"/>
    <x v="3"/>
    <x v="25"/>
    <n v="1"/>
    <n v="2.5"/>
    <n v="1.1000000000000001"/>
    <n v="17"/>
    <x v="2"/>
    <s v="Lot's O' Nuts"/>
    <x v="1"/>
  </r>
  <r>
    <s v="US-2023-134138-CHO-MIL-31000"/>
    <d v="2023-02-16T00:00:00"/>
    <d v="2023-03-02T00:00:00"/>
    <x v="0"/>
    <n v="134138"/>
    <s v="United States"/>
    <x v="398"/>
    <x v="24"/>
    <n v="7109"/>
    <x v="0"/>
    <x v="1"/>
    <s v="CHO-MIL-31000"/>
    <x v="0"/>
    <x v="0"/>
    <n v="2"/>
    <n v="4.22"/>
    <n v="2.2799999999999998"/>
    <n v="14"/>
    <x v="2"/>
    <s v="Wicked Choccy's"/>
    <x v="0"/>
  </r>
  <r>
    <s v="US-2023-105781-CHO-SCR-58000"/>
    <d v="2023-02-16T00:00:00"/>
    <d v="2023-03-02T00:00:00"/>
    <x v="0"/>
    <n v="105781"/>
    <s v="United States"/>
    <x v="26"/>
    <x v="21"/>
    <n v="10024"/>
    <x v="0"/>
    <x v="1"/>
    <s v="CHO-SCR-58000"/>
    <x v="3"/>
    <x v="3"/>
    <n v="3"/>
    <n v="7.5"/>
    <n v="3.3"/>
    <n v="14"/>
    <x v="2"/>
    <s v="Lot's O' Nuts"/>
    <x v="1"/>
  </r>
  <r>
    <s v="US-2023-101630-OTH-GUM-21000"/>
    <d v="2023-02-19T00:00:00"/>
    <d v="2023-03-05T00:00:00"/>
    <x v="2"/>
    <n v="101630"/>
    <s v="United States"/>
    <x v="78"/>
    <x v="21"/>
    <n v="11561"/>
    <x v="1"/>
    <x v="1"/>
    <s v="OTH-GUM-21000"/>
    <x v="5"/>
    <x v="28"/>
    <n v="3"/>
    <n v="1.95"/>
    <n v="1.8"/>
    <n v="14"/>
    <x v="2"/>
    <s v="Secret Factory"/>
    <x v="2"/>
  </r>
  <r>
    <s v="US-2023-101630-CHO-MIL-31000"/>
    <d v="2023-02-19T00:00:00"/>
    <d v="2023-03-05T00:00:00"/>
    <x v="2"/>
    <n v="101630"/>
    <s v="United States"/>
    <x v="78"/>
    <x v="21"/>
    <n v="11561"/>
    <x v="0"/>
    <x v="1"/>
    <s v="CHO-MIL-31000"/>
    <x v="0"/>
    <x v="5"/>
    <n v="3"/>
    <n v="6.33"/>
    <n v="3.42"/>
    <n v="14"/>
    <x v="2"/>
    <s v="Wicked Choccy's"/>
    <x v="0"/>
  </r>
  <r>
    <s v="US-2023-123274-CHO-SCR-58000"/>
    <d v="2023-02-19T00:00:00"/>
    <d v="2023-03-06T00:00:00"/>
    <x v="0"/>
    <n v="123274"/>
    <s v="United States"/>
    <x v="26"/>
    <x v="21"/>
    <n v="10035"/>
    <x v="0"/>
    <x v="1"/>
    <s v="CHO-SCR-58000"/>
    <x v="3"/>
    <x v="9"/>
    <n v="2"/>
    <n v="5"/>
    <n v="2.2000000000000002"/>
    <n v="15"/>
    <x v="2"/>
    <s v="Lot's O' Nuts"/>
    <x v="1"/>
  </r>
  <r>
    <s v="US-2023-106460-CHO-FUD-51000"/>
    <d v="2023-02-19T00:00:00"/>
    <d v="2023-03-04T00:00:00"/>
    <x v="2"/>
    <n v="106460"/>
    <s v="United States"/>
    <x v="10"/>
    <x v="4"/>
    <n v="94109"/>
    <x v="0"/>
    <x v="3"/>
    <s v="CHO-FUD-51000"/>
    <x v="4"/>
    <x v="9"/>
    <n v="2"/>
    <n v="4.8"/>
    <n v="2.4"/>
    <n v="13"/>
    <x v="2"/>
    <s v="Lot's O' Nuts"/>
    <x v="1"/>
  </r>
  <r>
    <s v="US-2023-123274-CHO-TRI-54000"/>
    <d v="2023-02-19T00:00:00"/>
    <d v="2023-03-06T00:00:00"/>
    <x v="0"/>
    <n v="123274"/>
    <s v="United States"/>
    <x v="26"/>
    <x v="21"/>
    <n v="10035"/>
    <x v="0"/>
    <x v="1"/>
    <s v="CHO-TRI-54000"/>
    <x v="1"/>
    <x v="4"/>
    <n v="3"/>
    <n v="7.35"/>
    <n v="3.9"/>
    <n v="15"/>
    <x v="2"/>
    <s v="Wicked Choccy's"/>
    <x v="0"/>
  </r>
  <r>
    <s v="US-2023-166485-CHO-NUT-13000"/>
    <d v="2023-02-20T00:00:00"/>
    <d v="2023-03-09T00:00:00"/>
    <x v="0"/>
    <n v="166485"/>
    <s v="United States"/>
    <x v="232"/>
    <x v="14"/>
    <n v="37211"/>
    <x v="0"/>
    <x v="2"/>
    <s v="CHO-NUT-13000"/>
    <x v="2"/>
    <x v="7"/>
    <n v="2"/>
    <n v="4.9800000000000004"/>
    <n v="2"/>
    <n v="17"/>
    <x v="2"/>
    <s v="Lot's O' Nuts"/>
    <x v="1"/>
  </r>
  <r>
    <s v="US-2023-168410-CHO-SCR-58000"/>
    <d v="2023-02-21T00:00:00"/>
    <d v="2023-03-08T00:00:00"/>
    <x v="0"/>
    <n v="168410"/>
    <s v="United States"/>
    <x v="178"/>
    <x v="21"/>
    <n v="11572"/>
    <x v="0"/>
    <x v="1"/>
    <s v="CHO-SCR-58000"/>
    <x v="3"/>
    <x v="17"/>
    <n v="5"/>
    <n v="12.5"/>
    <n v="5.5"/>
    <n v="15"/>
    <x v="2"/>
    <s v="Lot's O' Nuts"/>
    <x v="1"/>
  </r>
  <r>
    <s v="US-2023-168410-CHO-MIL-31000"/>
    <d v="2023-02-21T00:00:00"/>
    <d v="2023-03-08T00:00:00"/>
    <x v="0"/>
    <n v="168410"/>
    <s v="United States"/>
    <x v="178"/>
    <x v="21"/>
    <n v="11572"/>
    <x v="0"/>
    <x v="1"/>
    <s v="CHO-MIL-31000"/>
    <x v="0"/>
    <x v="5"/>
    <n v="3"/>
    <n v="6.33"/>
    <n v="3.42"/>
    <n v="15"/>
    <x v="2"/>
    <s v="Wicked Choccy's"/>
    <x v="0"/>
  </r>
  <r>
    <s v="US-2023-168410-CHO-NUT-13000"/>
    <d v="2023-02-21T00:00:00"/>
    <d v="2023-03-08T00:00:00"/>
    <x v="0"/>
    <n v="168410"/>
    <s v="United States"/>
    <x v="178"/>
    <x v="21"/>
    <n v="11572"/>
    <x v="0"/>
    <x v="1"/>
    <s v="CHO-NUT-13000"/>
    <x v="2"/>
    <x v="7"/>
    <n v="2"/>
    <n v="4.9800000000000004"/>
    <n v="2"/>
    <n v="15"/>
    <x v="2"/>
    <s v="Lot's O' Nuts"/>
    <x v="1"/>
  </r>
  <r>
    <s v="US-2023-121447-CHO-MIL-31000"/>
    <d v="2023-02-21T00:00:00"/>
    <d v="2023-03-04T00:00:00"/>
    <x v="1"/>
    <n v="121447"/>
    <s v="United States"/>
    <x v="26"/>
    <x v="21"/>
    <n v="10011"/>
    <x v="0"/>
    <x v="1"/>
    <s v="CHO-MIL-31000"/>
    <x v="0"/>
    <x v="38"/>
    <n v="7"/>
    <n v="14.77"/>
    <n v="7.98"/>
    <n v="11"/>
    <x v="2"/>
    <s v="Wicked Choccy's"/>
    <x v="0"/>
  </r>
  <r>
    <s v="US-2023-139262-CHO-NUT-13000"/>
    <d v="2023-02-21T00:00:00"/>
    <d v="2023-03-07T00:00:00"/>
    <x v="0"/>
    <n v="139262"/>
    <s v="United States"/>
    <x v="61"/>
    <x v="17"/>
    <n v="33614"/>
    <x v="0"/>
    <x v="2"/>
    <s v="CHO-NUT-13000"/>
    <x v="2"/>
    <x v="7"/>
    <n v="2"/>
    <n v="4.9800000000000004"/>
    <n v="2"/>
    <n v="14"/>
    <x v="2"/>
    <s v="Lot's O' Nuts"/>
    <x v="1"/>
  </r>
  <r>
    <s v="US-2023-139262-CHO-TRI-54000"/>
    <d v="2023-02-21T00:00:00"/>
    <d v="2023-03-07T00:00:00"/>
    <x v="0"/>
    <n v="139262"/>
    <s v="United States"/>
    <x v="61"/>
    <x v="17"/>
    <n v="33614"/>
    <x v="0"/>
    <x v="2"/>
    <s v="CHO-TRI-54000"/>
    <x v="1"/>
    <x v="4"/>
    <n v="3"/>
    <n v="7.35"/>
    <n v="3.9"/>
    <n v="14"/>
    <x v="2"/>
    <s v="Wicked Choccy's"/>
    <x v="0"/>
  </r>
  <r>
    <s v="US-2023-139262-CHO-MIL-31000"/>
    <d v="2023-02-21T00:00:00"/>
    <d v="2023-03-07T00:00:00"/>
    <x v="0"/>
    <n v="139262"/>
    <s v="United States"/>
    <x v="61"/>
    <x v="17"/>
    <n v="33614"/>
    <x v="0"/>
    <x v="2"/>
    <s v="CHO-MIL-31000"/>
    <x v="0"/>
    <x v="5"/>
    <n v="3"/>
    <n v="6.33"/>
    <n v="3.42"/>
    <n v="14"/>
    <x v="2"/>
    <s v="Wicked Choccy's"/>
    <x v="0"/>
  </r>
  <r>
    <s v="US-2023-139010-CHO-MIL-31000"/>
    <d v="2023-02-21T00:00:00"/>
    <d v="2023-03-08T00:00:00"/>
    <x v="2"/>
    <n v="139010"/>
    <s v="United States"/>
    <x v="4"/>
    <x v="4"/>
    <n v="90032"/>
    <x v="0"/>
    <x v="3"/>
    <s v="CHO-MIL-31000"/>
    <x v="0"/>
    <x v="8"/>
    <n v="4"/>
    <n v="8.44"/>
    <n v="4.5599999999999996"/>
    <n v="15"/>
    <x v="2"/>
    <s v="Wicked Choccy's"/>
    <x v="0"/>
  </r>
  <r>
    <s v="US-2023-139010-CHO-TRI-54000"/>
    <d v="2023-02-21T00:00:00"/>
    <d v="2023-03-08T00:00:00"/>
    <x v="2"/>
    <n v="139010"/>
    <s v="United States"/>
    <x v="4"/>
    <x v="4"/>
    <n v="90032"/>
    <x v="0"/>
    <x v="3"/>
    <s v="CHO-TRI-54000"/>
    <x v="1"/>
    <x v="20"/>
    <n v="5"/>
    <n v="12.25"/>
    <n v="6.5"/>
    <n v="15"/>
    <x v="2"/>
    <s v="Wicked Choccy's"/>
    <x v="0"/>
  </r>
  <r>
    <s v="US-2023-139010-CHO-SCR-58000"/>
    <d v="2023-02-21T00:00:00"/>
    <d v="2023-03-08T00:00:00"/>
    <x v="2"/>
    <n v="139010"/>
    <s v="United States"/>
    <x v="4"/>
    <x v="4"/>
    <n v="90032"/>
    <x v="0"/>
    <x v="3"/>
    <s v="CHO-SCR-58000"/>
    <x v="3"/>
    <x v="25"/>
    <n v="1"/>
    <n v="2.5"/>
    <n v="1.1000000000000001"/>
    <n v="15"/>
    <x v="2"/>
    <s v="Lot's O' Nuts"/>
    <x v="1"/>
  </r>
  <r>
    <s v="US-2023-119025-CHO-TRI-54000"/>
    <d v="2023-02-22T00:00:00"/>
    <d v="2023-03-10T00:00:00"/>
    <x v="0"/>
    <n v="119025"/>
    <s v="United States"/>
    <x v="115"/>
    <x v="22"/>
    <n v="53209"/>
    <x v="0"/>
    <x v="0"/>
    <s v="CHO-TRI-54000"/>
    <x v="1"/>
    <x v="51"/>
    <n v="9"/>
    <n v="22.05"/>
    <n v="11.7"/>
    <n v="16"/>
    <x v="2"/>
    <s v="Wicked Choccy's"/>
    <x v="0"/>
  </r>
  <r>
    <s v="US-2023-143280-CHO-FUD-51000"/>
    <d v="2023-02-22T00:00:00"/>
    <d v="2023-03-08T00:00:00"/>
    <x v="0"/>
    <n v="143280"/>
    <s v="United States"/>
    <x v="4"/>
    <x v="4"/>
    <n v="90045"/>
    <x v="0"/>
    <x v="3"/>
    <s v="CHO-FUD-51000"/>
    <x v="4"/>
    <x v="3"/>
    <n v="3"/>
    <n v="7.2"/>
    <n v="3.6"/>
    <n v="14"/>
    <x v="2"/>
    <s v="Lot's O' Nuts"/>
    <x v="1"/>
  </r>
  <r>
    <s v="US-2023-143280-CHO-MIL-31000"/>
    <d v="2023-02-22T00:00:00"/>
    <d v="2023-03-08T00:00:00"/>
    <x v="0"/>
    <n v="143280"/>
    <s v="United States"/>
    <x v="4"/>
    <x v="4"/>
    <n v="90045"/>
    <x v="0"/>
    <x v="3"/>
    <s v="CHO-MIL-31000"/>
    <x v="0"/>
    <x v="11"/>
    <n v="1"/>
    <n v="2.11"/>
    <n v="1.1399999999999999"/>
    <n v="14"/>
    <x v="2"/>
    <s v="Wicked Choccy's"/>
    <x v="0"/>
  </r>
  <r>
    <s v="US-2023-144400-CHO-SCR-58000"/>
    <d v="2023-02-23T00:00:00"/>
    <d v="2023-03-09T00:00:00"/>
    <x v="0"/>
    <n v="144400"/>
    <s v="United States"/>
    <x v="2"/>
    <x v="2"/>
    <n v="19120"/>
    <x v="0"/>
    <x v="1"/>
    <s v="CHO-SCR-58000"/>
    <x v="3"/>
    <x v="3"/>
    <n v="3"/>
    <n v="7.5"/>
    <n v="3.3"/>
    <n v="14"/>
    <x v="2"/>
    <s v="Lot's O' Nuts"/>
    <x v="1"/>
  </r>
  <r>
    <s v="US-2023-165015-CHO-SCR-58000"/>
    <d v="2023-02-25T00:00:00"/>
    <d v="2023-03-09T00:00:00"/>
    <x v="2"/>
    <n v="165015"/>
    <s v="United States"/>
    <x v="12"/>
    <x v="9"/>
    <n v="43055"/>
    <x v="0"/>
    <x v="1"/>
    <s v="CHO-SCR-58000"/>
    <x v="3"/>
    <x v="17"/>
    <n v="5"/>
    <n v="12.5"/>
    <n v="5.5"/>
    <n v="12"/>
    <x v="2"/>
    <s v="Lot's O' Nuts"/>
    <x v="1"/>
  </r>
  <r>
    <s v="US-2023-102456-CHO-FUD-51000"/>
    <d v="2023-02-27T00:00:00"/>
    <d v="2023-03-11T00:00:00"/>
    <x v="1"/>
    <n v="102456"/>
    <s v="United States"/>
    <x v="26"/>
    <x v="21"/>
    <n v="10011"/>
    <x v="0"/>
    <x v="1"/>
    <s v="CHO-FUD-51000"/>
    <x v="4"/>
    <x v="3"/>
    <n v="3"/>
    <n v="7.2"/>
    <n v="3.6"/>
    <n v="12"/>
    <x v="2"/>
    <s v="Lot's O' Nuts"/>
    <x v="1"/>
  </r>
  <r>
    <s v="US-2023-128706-CHO-NUT-13000"/>
    <d v="2023-02-27T00:00:00"/>
    <d v="2023-03-12T00:00:00"/>
    <x v="0"/>
    <n v="128706"/>
    <s v="United States"/>
    <x v="0"/>
    <x v="0"/>
    <n v="77070"/>
    <x v="0"/>
    <x v="0"/>
    <s v="CHO-NUT-13000"/>
    <x v="2"/>
    <x v="7"/>
    <n v="2"/>
    <n v="4.9800000000000004"/>
    <n v="2"/>
    <n v="13"/>
    <x v="2"/>
    <s v="Lot's O' Nuts"/>
    <x v="1"/>
  </r>
  <r>
    <s v="US-2023-101448-CHO-MIL-31000"/>
    <d v="2023-02-27T00:00:00"/>
    <d v="2023-03-11T00:00:00"/>
    <x v="2"/>
    <n v="101448"/>
    <s v="United States"/>
    <x v="399"/>
    <x v="22"/>
    <n v="54601"/>
    <x v="0"/>
    <x v="0"/>
    <s v="CHO-MIL-31000"/>
    <x v="0"/>
    <x v="5"/>
    <n v="3"/>
    <n v="6.33"/>
    <n v="3.42"/>
    <n v="12"/>
    <x v="2"/>
    <s v="Wicked Choccy's"/>
    <x v="0"/>
  </r>
  <r>
    <s v="US-2023-111283-CHO-NUT-13000"/>
    <d v="2023-02-28T00:00:00"/>
    <d v="2023-03-14T00:00:00"/>
    <x v="0"/>
    <n v="111283"/>
    <s v="United States"/>
    <x v="12"/>
    <x v="9"/>
    <n v="43055"/>
    <x v="0"/>
    <x v="1"/>
    <s v="CHO-NUT-13000"/>
    <x v="2"/>
    <x v="47"/>
    <n v="7"/>
    <n v="17.43"/>
    <n v="7"/>
    <n v="14"/>
    <x v="2"/>
    <s v="Lot's O' Nuts"/>
    <x v="1"/>
  </r>
  <r>
    <s v="US-2023-101623-CHO-NUT-13000"/>
    <d v="2023-02-28T00:00:00"/>
    <d v="2023-03-16T00:00:00"/>
    <x v="0"/>
    <n v="101623"/>
    <s v="United States"/>
    <x v="26"/>
    <x v="21"/>
    <n v="10035"/>
    <x v="0"/>
    <x v="1"/>
    <s v="CHO-NUT-13000"/>
    <x v="2"/>
    <x v="15"/>
    <n v="6"/>
    <n v="14.94"/>
    <n v="6"/>
    <n v="16"/>
    <x v="2"/>
    <s v="Lot's O' Nuts"/>
    <x v="1"/>
  </r>
  <r>
    <s v="US-2023-143819-CHO-MIL-31000"/>
    <d v="2023-03-01T00:00:00"/>
    <d v="2023-03-15T00:00:00"/>
    <x v="0"/>
    <n v="143819"/>
    <s v="United States"/>
    <x v="52"/>
    <x v="21"/>
    <n v="10701"/>
    <x v="0"/>
    <x v="1"/>
    <s v="CHO-MIL-31000"/>
    <x v="0"/>
    <x v="35"/>
    <n v="8"/>
    <n v="16.88"/>
    <n v="9.1199999999999992"/>
    <n v="14"/>
    <x v="2"/>
    <s v="Wicked Choccy's"/>
    <x v="0"/>
  </r>
  <r>
    <s v="US-2023-143819-CHO-FUD-51000"/>
    <d v="2023-03-01T00:00:00"/>
    <d v="2023-03-15T00:00:00"/>
    <x v="0"/>
    <n v="143819"/>
    <s v="United States"/>
    <x v="52"/>
    <x v="21"/>
    <n v="10701"/>
    <x v="0"/>
    <x v="1"/>
    <s v="CHO-FUD-51000"/>
    <x v="4"/>
    <x v="25"/>
    <n v="1"/>
    <n v="2.4"/>
    <n v="1.2"/>
    <n v="14"/>
    <x v="2"/>
    <s v="Lot's O' Nuts"/>
    <x v="1"/>
  </r>
  <r>
    <s v="US-2023-143819-CHO-TRI-54000"/>
    <d v="2023-03-01T00:00:00"/>
    <d v="2023-03-15T00:00:00"/>
    <x v="0"/>
    <n v="143819"/>
    <s v="United States"/>
    <x v="52"/>
    <x v="21"/>
    <n v="10701"/>
    <x v="0"/>
    <x v="1"/>
    <s v="CHO-TRI-54000"/>
    <x v="1"/>
    <x v="1"/>
    <n v="2"/>
    <n v="4.9000000000000004"/>
    <n v="2.6"/>
    <n v="14"/>
    <x v="2"/>
    <s v="Wicked Choccy's"/>
    <x v="0"/>
  </r>
  <r>
    <s v="US-2023-143819-CHO-SCR-58000"/>
    <d v="2023-03-01T00:00:00"/>
    <d v="2023-03-15T00:00:00"/>
    <x v="0"/>
    <n v="143819"/>
    <s v="United States"/>
    <x v="52"/>
    <x v="21"/>
    <n v="10701"/>
    <x v="0"/>
    <x v="1"/>
    <s v="CHO-SCR-58000"/>
    <x v="3"/>
    <x v="26"/>
    <n v="7"/>
    <n v="17.5"/>
    <n v="7.7"/>
    <n v="14"/>
    <x v="2"/>
    <s v="Lot's O' Nuts"/>
    <x v="1"/>
  </r>
  <r>
    <s v="US-2023-151862-OTH-GUM-21000"/>
    <d v="2023-03-01T00:00:00"/>
    <d v="2023-03-18T00:00:00"/>
    <x v="0"/>
    <n v="151862"/>
    <s v="United States"/>
    <x v="54"/>
    <x v="27"/>
    <n v="80219"/>
    <x v="1"/>
    <x v="3"/>
    <s v="OTH-GUM-21000"/>
    <x v="5"/>
    <x v="27"/>
    <n v="2"/>
    <n v="1.3"/>
    <n v="1.2"/>
    <n v="17"/>
    <x v="2"/>
    <s v="Secret Factory"/>
    <x v="2"/>
  </r>
  <r>
    <s v="US-2023-103982-CHO-SCR-58000"/>
    <d v="2023-03-03T00:00:00"/>
    <d v="2023-03-18T00:00:00"/>
    <x v="0"/>
    <n v="103982"/>
    <s v="United States"/>
    <x v="400"/>
    <x v="0"/>
    <n v="78664"/>
    <x v="0"/>
    <x v="0"/>
    <s v="CHO-SCR-58000"/>
    <x v="3"/>
    <x v="25"/>
    <n v="1"/>
    <n v="2.5"/>
    <n v="1.1000000000000001"/>
    <n v="15"/>
    <x v="2"/>
    <s v="Lot's O' Nuts"/>
    <x v="1"/>
  </r>
  <r>
    <s v="US-2023-103982-CHO-NUT-13000"/>
    <d v="2023-03-03T00:00:00"/>
    <d v="2023-03-18T00:00:00"/>
    <x v="0"/>
    <n v="103982"/>
    <s v="United States"/>
    <x v="400"/>
    <x v="0"/>
    <n v="78664"/>
    <x v="0"/>
    <x v="0"/>
    <s v="CHO-NUT-13000"/>
    <x v="2"/>
    <x v="2"/>
    <n v="3"/>
    <n v="7.47"/>
    <n v="3"/>
    <n v="15"/>
    <x v="2"/>
    <s v="Lot's O' Nuts"/>
    <x v="1"/>
  </r>
  <r>
    <s v="US-2023-103982-CHO-FUD-51000"/>
    <d v="2023-03-03T00:00:00"/>
    <d v="2023-03-18T00:00:00"/>
    <x v="0"/>
    <n v="103982"/>
    <s v="United States"/>
    <x v="400"/>
    <x v="0"/>
    <n v="78664"/>
    <x v="0"/>
    <x v="0"/>
    <s v="CHO-FUD-51000"/>
    <x v="4"/>
    <x v="26"/>
    <n v="7"/>
    <n v="16.8"/>
    <n v="8.4"/>
    <n v="15"/>
    <x v="2"/>
    <s v="Lot's O' Nuts"/>
    <x v="1"/>
  </r>
  <r>
    <s v="US-2023-103982-CHO-MIL-31000"/>
    <d v="2023-03-03T00:00:00"/>
    <d v="2023-03-18T00:00:00"/>
    <x v="0"/>
    <n v="103982"/>
    <s v="United States"/>
    <x v="400"/>
    <x v="0"/>
    <n v="78664"/>
    <x v="0"/>
    <x v="0"/>
    <s v="CHO-MIL-31000"/>
    <x v="0"/>
    <x v="5"/>
    <n v="3"/>
    <n v="6.33"/>
    <n v="3.42"/>
    <n v="15"/>
    <x v="2"/>
    <s v="Wicked Choccy's"/>
    <x v="0"/>
  </r>
  <r>
    <s v="US-2023-112123-CHO-MIL-31000"/>
    <d v="2023-03-03T00:00:00"/>
    <d v="2023-03-18T00:00:00"/>
    <x v="0"/>
    <n v="112123"/>
    <s v="United States"/>
    <x v="12"/>
    <x v="7"/>
    <n v="19711"/>
    <x v="0"/>
    <x v="1"/>
    <s v="CHO-MIL-31000"/>
    <x v="0"/>
    <x v="38"/>
    <n v="7"/>
    <n v="14.77"/>
    <n v="7.98"/>
    <n v="15"/>
    <x v="2"/>
    <s v="Wicked Choccy's"/>
    <x v="0"/>
  </r>
  <r>
    <s v="US-2023-112123-CHO-TRI-54000"/>
    <d v="2023-03-03T00:00:00"/>
    <d v="2023-03-18T00:00:00"/>
    <x v="0"/>
    <n v="112123"/>
    <s v="United States"/>
    <x v="12"/>
    <x v="7"/>
    <n v="19711"/>
    <x v="0"/>
    <x v="1"/>
    <s v="CHO-TRI-54000"/>
    <x v="1"/>
    <x v="4"/>
    <n v="3"/>
    <n v="7.35"/>
    <n v="3.9"/>
    <n v="15"/>
    <x v="2"/>
    <s v="Wicked Choccy's"/>
    <x v="0"/>
  </r>
  <r>
    <s v="US-2023-145730-CHO-NUT-13000"/>
    <d v="2023-03-03T00:00:00"/>
    <d v="2023-03-18T00:00:00"/>
    <x v="0"/>
    <n v="145730"/>
    <s v="United States"/>
    <x v="109"/>
    <x v="0"/>
    <n v="78207"/>
    <x v="0"/>
    <x v="0"/>
    <s v="CHO-NUT-13000"/>
    <x v="2"/>
    <x v="2"/>
    <n v="3"/>
    <n v="7.47"/>
    <n v="3"/>
    <n v="15"/>
    <x v="2"/>
    <s v="Lot's O' Nuts"/>
    <x v="1"/>
  </r>
  <r>
    <s v="US-2023-145730-CHO-FUD-51000"/>
    <d v="2023-03-03T00:00:00"/>
    <d v="2023-03-18T00:00:00"/>
    <x v="0"/>
    <n v="145730"/>
    <s v="United States"/>
    <x v="109"/>
    <x v="0"/>
    <n v="78207"/>
    <x v="0"/>
    <x v="0"/>
    <s v="CHO-FUD-51000"/>
    <x v="4"/>
    <x v="3"/>
    <n v="3"/>
    <n v="7.2"/>
    <n v="3.6"/>
    <n v="15"/>
    <x v="2"/>
    <s v="Lot's O' Nuts"/>
    <x v="1"/>
  </r>
  <r>
    <s v="US-2023-167759-CHO-NUT-13000"/>
    <d v="2023-03-03T00:00:00"/>
    <d v="2023-03-18T00:00:00"/>
    <x v="2"/>
    <n v="167759"/>
    <s v="United States"/>
    <x v="97"/>
    <x v="19"/>
    <n v="47401"/>
    <x v="0"/>
    <x v="0"/>
    <s v="CHO-NUT-13000"/>
    <x v="2"/>
    <x v="2"/>
    <n v="3"/>
    <n v="7.47"/>
    <n v="3"/>
    <n v="15"/>
    <x v="2"/>
    <s v="Lot's O' Nuts"/>
    <x v="1"/>
  </r>
  <r>
    <s v="US-2023-116799-CHO-SCR-58000"/>
    <d v="2023-03-03T00:00:00"/>
    <d v="2023-03-16T00:00:00"/>
    <x v="1"/>
    <n v="116799"/>
    <s v="United States"/>
    <x v="196"/>
    <x v="0"/>
    <n v="79762"/>
    <x v="0"/>
    <x v="0"/>
    <s v="CHO-SCR-58000"/>
    <x v="3"/>
    <x v="17"/>
    <n v="5"/>
    <n v="12.5"/>
    <n v="5.5"/>
    <n v="13"/>
    <x v="2"/>
    <s v="Lot's O' Nuts"/>
    <x v="1"/>
  </r>
  <r>
    <s v="US-2023-120005-CHO-NUT-13000"/>
    <d v="2023-03-03T00:00:00"/>
    <d v="2023-03-13T00:00:00"/>
    <x v="3"/>
    <n v="120005"/>
    <s v="United States"/>
    <x v="10"/>
    <x v="4"/>
    <n v="94110"/>
    <x v="0"/>
    <x v="3"/>
    <s v="CHO-NUT-13000"/>
    <x v="2"/>
    <x v="2"/>
    <n v="3"/>
    <n v="7.47"/>
    <n v="3"/>
    <n v="10"/>
    <x v="2"/>
    <s v="Lot's O' Nuts"/>
    <x v="1"/>
  </r>
  <r>
    <s v="US-2023-120005-CHO-FUD-51000"/>
    <d v="2023-03-03T00:00:00"/>
    <d v="2023-03-13T00:00:00"/>
    <x v="3"/>
    <n v="120005"/>
    <s v="United States"/>
    <x v="10"/>
    <x v="4"/>
    <n v="94110"/>
    <x v="0"/>
    <x v="3"/>
    <s v="CHO-FUD-51000"/>
    <x v="4"/>
    <x v="3"/>
    <n v="3"/>
    <n v="7.2"/>
    <n v="3.6"/>
    <n v="10"/>
    <x v="2"/>
    <s v="Lot's O' Nuts"/>
    <x v="1"/>
  </r>
  <r>
    <s v="US-2023-158358-CHO-TRI-54000"/>
    <d v="2023-03-04T00:00:00"/>
    <d v="2023-03-18T00:00:00"/>
    <x v="0"/>
    <n v="158358"/>
    <s v="United States"/>
    <x v="9"/>
    <x v="41"/>
    <n v="3820"/>
    <x v="0"/>
    <x v="1"/>
    <s v="CHO-TRI-54000"/>
    <x v="1"/>
    <x v="1"/>
    <n v="2"/>
    <n v="4.9000000000000004"/>
    <n v="2.6"/>
    <n v="14"/>
    <x v="2"/>
    <s v="Wicked Choccy's"/>
    <x v="0"/>
  </r>
  <r>
    <s v="US-2023-154053-CHO-FUD-51000"/>
    <d v="2023-03-04T00:00:00"/>
    <d v="2023-03-20T00:00:00"/>
    <x v="0"/>
    <n v="154053"/>
    <s v="United States"/>
    <x v="25"/>
    <x v="4"/>
    <n v="92024"/>
    <x v="0"/>
    <x v="3"/>
    <s v="CHO-FUD-51000"/>
    <x v="4"/>
    <x v="25"/>
    <n v="1"/>
    <n v="2.4"/>
    <n v="1.2"/>
    <n v="16"/>
    <x v="2"/>
    <s v="Lot's O' Nuts"/>
    <x v="1"/>
  </r>
  <r>
    <s v="US-2023-164637-CHO-TRI-54000"/>
    <d v="2023-03-04T00:00:00"/>
    <d v="2023-03-18T00:00:00"/>
    <x v="0"/>
    <n v="164637"/>
    <s v="United States"/>
    <x v="138"/>
    <x v="19"/>
    <n v="46544"/>
    <x v="0"/>
    <x v="0"/>
    <s v="CHO-TRI-54000"/>
    <x v="1"/>
    <x v="4"/>
    <n v="3"/>
    <n v="7.35"/>
    <n v="3.9"/>
    <n v="14"/>
    <x v="2"/>
    <s v="Wicked Choccy's"/>
    <x v="0"/>
  </r>
  <r>
    <s v="US-2023-122518-CHO-MIL-31000"/>
    <d v="2023-03-04T00:00:00"/>
    <d v="2023-03-18T00:00:00"/>
    <x v="2"/>
    <n v="122518"/>
    <s v="United States"/>
    <x v="20"/>
    <x v="17"/>
    <n v="33180"/>
    <x v="0"/>
    <x v="2"/>
    <s v="CHO-MIL-31000"/>
    <x v="0"/>
    <x v="8"/>
    <n v="4"/>
    <n v="8.44"/>
    <n v="4.5599999999999996"/>
    <n v="14"/>
    <x v="2"/>
    <s v="Wicked Choccy's"/>
    <x v="0"/>
  </r>
  <r>
    <s v="US-2023-165218-CHO-NUT-13000"/>
    <d v="2023-03-05T00:00:00"/>
    <d v="2023-03-21T00:00:00"/>
    <x v="0"/>
    <n v="165218"/>
    <s v="United States"/>
    <x v="39"/>
    <x v="0"/>
    <n v="75220"/>
    <x v="0"/>
    <x v="0"/>
    <s v="CHO-NUT-13000"/>
    <x v="2"/>
    <x v="2"/>
    <n v="3"/>
    <n v="7.47"/>
    <n v="3"/>
    <n v="16"/>
    <x v="2"/>
    <s v="Lot's O' Nuts"/>
    <x v="1"/>
  </r>
  <r>
    <s v="US-2023-165218-CHO-MIL-31000"/>
    <d v="2023-03-05T00:00:00"/>
    <d v="2023-03-21T00:00:00"/>
    <x v="0"/>
    <n v="165218"/>
    <s v="United States"/>
    <x v="39"/>
    <x v="0"/>
    <n v="75220"/>
    <x v="0"/>
    <x v="0"/>
    <s v="CHO-MIL-31000"/>
    <x v="0"/>
    <x v="11"/>
    <n v="1"/>
    <n v="2.11"/>
    <n v="1.1399999999999999"/>
    <n v="16"/>
    <x v="2"/>
    <s v="Wicked Choccy's"/>
    <x v="0"/>
  </r>
  <r>
    <s v="US-2023-155173-CHO-NUT-13000"/>
    <d v="2023-03-06T00:00:00"/>
    <d v="2023-03-20T00:00:00"/>
    <x v="0"/>
    <n v="155173"/>
    <s v="United States"/>
    <x v="2"/>
    <x v="2"/>
    <n v="19120"/>
    <x v="0"/>
    <x v="1"/>
    <s v="CHO-NUT-13000"/>
    <x v="2"/>
    <x v="22"/>
    <n v="1"/>
    <n v="2.4900000000000002"/>
    <n v="1"/>
    <n v="14"/>
    <x v="2"/>
    <s v="Lot's O' Nuts"/>
    <x v="1"/>
  </r>
  <r>
    <s v="US-2023-155173-CHO-MIL-31000"/>
    <d v="2023-03-06T00:00:00"/>
    <d v="2023-03-20T00:00:00"/>
    <x v="0"/>
    <n v="155173"/>
    <s v="United States"/>
    <x v="2"/>
    <x v="2"/>
    <n v="19120"/>
    <x v="0"/>
    <x v="1"/>
    <s v="CHO-MIL-31000"/>
    <x v="0"/>
    <x v="5"/>
    <n v="3"/>
    <n v="6.33"/>
    <n v="3.42"/>
    <n v="14"/>
    <x v="2"/>
    <s v="Wicked Choccy's"/>
    <x v="0"/>
  </r>
  <r>
    <s v="US-2023-155173-CHO-TRI-54000"/>
    <d v="2023-03-06T00:00:00"/>
    <d v="2023-03-20T00:00:00"/>
    <x v="0"/>
    <n v="155173"/>
    <s v="United States"/>
    <x v="2"/>
    <x v="2"/>
    <n v="19120"/>
    <x v="0"/>
    <x v="1"/>
    <s v="CHO-TRI-54000"/>
    <x v="1"/>
    <x v="1"/>
    <n v="2"/>
    <n v="4.9000000000000004"/>
    <n v="2.6"/>
    <n v="14"/>
    <x v="2"/>
    <s v="Wicked Choccy's"/>
    <x v="0"/>
  </r>
  <r>
    <s v="US-2023-110898-CHO-TRI-54000"/>
    <d v="2023-03-06T00:00:00"/>
    <d v="2023-03-22T00:00:00"/>
    <x v="0"/>
    <n v="110898"/>
    <s v="United States"/>
    <x v="40"/>
    <x v="1"/>
    <n v="60623"/>
    <x v="0"/>
    <x v="0"/>
    <s v="CHO-TRI-54000"/>
    <x v="1"/>
    <x v="20"/>
    <n v="5"/>
    <n v="12.25"/>
    <n v="6.5"/>
    <n v="16"/>
    <x v="2"/>
    <s v="Wicked Choccy's"/>
    <x v="0"/>
  </r>
  <r>
    <s v="US-2023-110898-CHO-SCR-58000"/>
    <d v="2023-03-06T00:00:00"/>
    <d v="2023-03-22T00:00:00"/>
    <x v="0"/>
    <n v="110898"/>
    <s v="United States"/>
    <x v="40"/>
    <x v="1"/>
    <n v="60623"/>
    <x v="0"/>
    <x v="0"/>
    <s v="CHO-SCR-58000"/>
    <x v="3"/>
    <x v="9"/>
    <n v="2"/>
    <n v="5"/>
    <n v="2.2000000000000002"/>
    <n v="16"/>
    <x v="2"/>
    <s v="Lot's O' Nuts"/>
    <x v="1"/>
  </r>
  <r>
    <s v="US-2023-110898-CHO-FUD-51000"/>
    <d v="2023-03-06T00:00:00"/>
    <d v="2023-03-22T00:00:00"/>
    <x v="0"/>
    <n v="110898"/>
    <s v="United States"/>
    <x v="40"/>
    <x v="1"/>
    <n v="60623"/>
    <x v="0"/>
    <x v="0"/>
    <s v="CHO-FUD-51000"/>
    <x v="4"/>
    <x v="31"/>
    <n v="4"/>
    <n v="9.6"/>
    <n v="4.8"/>
    <n v="16"/>
    <x v="2"/>
    <s v="Lot's O' Nuts"/>
    <x v="1"/>
  </r>
  <r>
    <s v="US-2023-137547-CHO-TRI-54000"/>
    <d v="2023-03-07T00:00:00"/>
    <d v="2023-03-22T00:00:00"/>
    <x v="0"/>
    <n v="137547"/>
    <s v="United States"/>
    <x v="114"/>
    <x v="0"/>
    <n v="76106"/>
    <x v="0"/>
    <x v="0"/>
    <s v="CHO-TRI-54000"/>
    <x v="1"/>
    <x v="4"/>
    <n v="3"/>
    <n v="7.35"/>
    <n v="3.9"/>
    <n v="15"/>
    <x v="2"/>
    <s v="Wicked Choccy's"/>
    <x v="0"/>
  </r>
  <r>
    <s v="US-2023-111976-CHO-NUT-13000"/>
    <d v="2023-03-08T00:00:00"/>
    <d v="2023-03-22T00:00:00"/>
    <x v="0"/>
    <n v="111976"/>
    <s v="United States"/>
    <x v="2"/>
    <x v="2"/>
    <n v="19120"/>
    <x v="0"/>
    <x v="1"/>
    <s v="CHO-NUT-13000"/>
    <x v="2"/>
    <x v="7"/>
    <n v="2"/>
    <n v="4.9800000000000004"/>
    <n v="2"/>
    <n v="14"/>
    <x v="2"/>
    <s v="Lot's O' Nuts"/>
    <x v="1"/>
  </r>
  <r>
    <s v="US-2023-111976-CHO-TRI-54000"/>
    <d v="2023-03-08T00:00:00"/>
    <d v="2023-03-22T00:00:00"/>
    <x v="0"/>
    <n v="111976"/>
    <s v="United States"/>
    <x v="2"/>
    <x v="2"/>
    <n v="19120"/>
    <x v="0"/>
    <x v="1"/>
    <s v="CHO-TRI-54000"/>
    <x v="1"/>
    <x v="24"/>
    <n v="4"/>
    <n v="9.8000000000000007"/>
    <n v="5.2"/>
    <n v="14"/>
    <x v="2"/>
    <s v="Wicked Choccy's"/>
    <x v="0"/>
  </r>
  <r>
    <s v="US-2023-137337-CHO-TRI-54000"/>
    <d v="2023-03-08T00:00:00"/>
    <d v="2023-03-22T00:00:00"/>
    <x v="0"/>
    <n v="137337"/>
    <s v="United States"/>
    <x v="26"/>
    <x v="21"/>
    <n v="10011"/>
    <x v="0"/>
    <x v="1"/>
    <s v="CHO-TRI-54000"/>
    <x v="1"/>
    <x v="50"/>
    <n v="8"/>
    <n v="19.600000000000001"/>
    <n v="10.4"/>
    <n v="14"/>
    <x v="2"/>
    <s v="Wicked Choccy's"/>
    <x v="0"/>
  </r>
  <r>
    <s v="US-2023-137337-CHO-MIL-31000"/>
    <d v="2023-03-08T00:00:00"/>
    <d v="2023-03-22T00:00:00"/>
    <x v="0"/>
    <n v="137337"/>
    <s v="United States"/>
    <x v="26"/>
    <x v="21"/>
    <n v="10011"/>
    <x v="0"/>
    <x v="1"/>
    <s v="CHO-MIL-31000"/>
    <x v="0"/>
    <x v="0"/>
    <n v="2"/>
    <n v="4.22"/>
    <n v="2.2799999999999998"/>
    <n v="14"/>
    <x v="2"/>
    <s v="Wicked Choccy's"/>
    <x v="0"/>
  </r>
  <r>
    <s v="US-2023-137337-CHO-NUT-13000"/>
    <d v="2023-03-08T00:00:00"/>
    <d v="2023-03-22T00:00:00"/>
    <x v="0"/>
    <n v="137337"/>
    <s v="United States"/>
    <x v="26"/>
    <x v="21"/>
    <n v="10011"/>
    <x v="0"/>
    <x v="1"/>
    <s v="CHO-NUT-13000"/>
    <x v="2"/>
    <x v="7"/>
    <n v="2"/>
    <n v="4.9800000000000004"/>
    <n v="2"/>
    <n v="14"/>
    <x v="2"/>
    <s v="Lot's O' Nuts"/>
    <x v="1"/>
  </r>
  <r>
    <s v="US-2023-106306-CHO-FUD-51000"/>
    <d v="2023-03-08T00:00:00"/>
    <d v="2023-03-18T00:00:00"/>
    <x v="3"/>
    <n v="106306"/>
    <s v="United States"/>
    <x v="89"/>
    <x v="12"/>
    <n v="85301"/>
    <x v="0"/>
    <x v="3"/>
    <s v="CHO-FUD-51000"/>
    <x v="4"/>
    <x v="3"/>
    <n v="3"/>
    <n v="7.2"/>
    <n v="3.6"/>
    <n v="10"/>
    <x v="2"/>
    <s v="Lot's O' Nuts"/>
    <x v="1"/>
  </r>
  <r>
    <s v="US-2023-130400-CHO-NUT-13000"/>
    <d v="2023-03-08T00:00:00"/>
    <d v="2023-03-22T00:00:00"/>
    <x v="0"/>
    <n v="130400"/>
    <s v="United States"/>
    <x v="39"/>
    <x v="0"/>
    <n v="75217"/>
    <x v="0"/>
    <x v="0"/>
    <s v="CHO-NUT-13000"/>
    <x v="2"/>
    <x v="48"/>
    <n v="9"/>
    <n v="22.41"/>
    <n v="9"/>
    <n v="14"/>
    <x v="2"/>
    <s v="Lot's O' Nuts"/>
    <x v="1"/>
  </r>
  <r>
    <s v="US-2023-130400-CHO-SCR-58000"/>
    <d v="2023-03-08T00:00:00"/>
    <d v="2023-03-22T00:00:00"/>
    <x v="0"/>
    <n v="130400"/>
    <s v="United States"/>
    <x v="39"/>
    <x v="0"/>
    <n v="75217"/>
    <x v="0"/>
    <x v="0"/>
    <s v="CHO-SCR-58000"/>
    <x v="3"/>
    <x v="3"/>
    <n v="3"/>
    <n v="7.5"/>
    <n v="3.3"/>
    <n v="14"/>
    <x v="2"/>
    <s v="Lot's O' Nuts"/>
    <x v="1"/>
  </r>
  <r>
    <s v="US-2023-130400-CHO-FUD-51000"/>
    <d v="2023-03-08T00:00:00"/>
    <d v="2023-03-22T00:00:00"/>
    <x v="0"/>
    <n v="130400"/>
    <s v="United States"/>
    <x v="39"/>
    <x v="0"/>
    <n v="75217"/>
    <x v="0"/>
    <x v="0"/>
    <s v="CHO-FUD-51000"/>
    <x v="4"/>
    <x v="17"/>
    <n v="5"/>
    <n v="12"/>
    <n v="6"/>
    <n v="14"/>
    <x v="2"/>
    <s v="Lot's O' Nuts"/>
    <x v="1"/>
  </r>
  <r>
    <s v="US-2023-140172-OTH-GUM-21000"/>
    <d v="2023-03-08T00:00:00"/>
    <d v="2023-03-23T00:00:00"/>
    <x v="0"/>
    <n v="140172"/>
    <s v="United States"/>
    <x v="64"/>
    <x v="15"/>
    <n v="49201"/>
    <x v="1"/>
    <x v="0"/>
    <s v="OTH-GUM-21000"/>
    <x v="5"/>
    <x v="28"/>
    <n v="3"/>
    <n v="1.95"/>
    <n v="1.8"/>
    <n v="15"/>
    <x v="2"/>
    <s v="Secret Factory"/>
    <x v="2"/>
  </r>
  <r>
    <s v="US-2023-140172-CHO-SCR-58000"/>
    <d v="2023-03-08T00:00:00"/>
    <d v="2023-03-23T00:00:00"/>
    <x v="0"/>
    <n v="140172"/>
    <s v="United States"/>
    <x v="64"/>
    <x v="15"/>
    <n v="49201"/>
    <x v="0"/>
    <x v="0"/>
    <s v="CHO-SCR-58000"/>
    <x v="3"/>
    <x v="17"/>
    <n v="5"/>
    <n v="12.5"/>
    <n v="5.5"/>
    <n v="15"/>
    <x v="2"/>
    <s v="Lot's O' Nuts"/>
    <x v="1"/>
  </r>
  <r>
    <s v="US-2023-169103-CHO-SCR-58000"/>
    <d v="2023-03-08T00:00:00"/>
    <d v="2023-03-23T00:00:00"/>
    <x v="0"/>
    <n v="169103"/>
    <s v="United States"/>
    <x v="20"/>
    <x v="17"/>
    <n v="33142"/>
    <x v="0"/>
    <x v="2"/>
    <s v="CHO-SCR-58000"/>
    <x v="3"/>
    <x v="3"/>
    <n v="3"/>
    <n v="7.5"/>
    <n v="3.3"/>
    <n v="15"/>
    <x v="2"/>
    <s v="Lot's O' Nuts"/>
    <x v="1"/>
  </r>
  <r>
    <s v="US-2023-169103-CHO-NUT-13000"/>
    <d v="2023-03-08T00:00:00"/>
    <d v="2023-03-23T00:00:00"/>
    <x v="0"/>
    <n v="169103"/>
    <s v="United States"/>
    <x v="20"/>
    <x v="17"/>
    <n v="33142"/>
    <x v="0"/>
    <x v="2"/>
    <s v="CHO-NUT-13000"/>
    <x v="2"/>
    <x v="13"/>
    <n v="5"/>
    <n v="12.45"/>
    <n v="5"/>
    <n v="15"/>
    <x v="2"/>
    <s v="Lot's O' Nuts"/>
    <x v="1"/>
  </r>
  <r>
    <s v="US-2023-153269-CHO-SCR-58000"/>
    <d v="2023-03-09T00:00:00"/>
    <d v="2023-03-22T00:00:00"/>
    <x v="1"/>
    <n v="153269"/>
    <s v="United States"/>
    <x v="401"/>
    <x v="34"/>
    <n v="1810"/>
    <x v="0"/>
    <x v="1"/>
    <s v="CHO-SCR-58000"/>
    <x v="3"/>
    <x v="17"/>
    <n v="5"/>
    <n v="12.5"/>
    <n v="5.5"/>
    <n v="13"/>
    <x v="2"/>
    <s v="Lot's O' Nuts"/>
    <x v="1"/>
  </r>
  <r>
    <s v="US-2023-153269-CHO-NUT-13000"/>
    <d v="2023-03-09T00:00:00"/>
    <d v="2023-03-22T00:00:00"/>
    <x v="1"/>
    <n v="153269"/>
    <s v="United States"/>
    <x v="401"/>
    <x v="34"/>
    <n v="1810"/>
    <x v="0"/>
    <x v="1"/>
    <s v="CHO-NUT-13000"/>
    <x v="2"/>
    <x v="19"/>
    <n v="4"/>
    <n v="9.9600000000000009"/>
    <n v="4"/>
    <n v="13"/>
    <x v="2"/>
    <s v="Lot's O' Nuts"/>
    <x v="1"/>
  </r>
  <r>
    <s v="US-2023-153269-CHO-TRI-54000"/>
    <d v="2023-03-09T00:00:00"/>
    <d v="2023-03-22T00:00:00"/>
    <x v="1"/>
    <n v="153269"/>
    <s v="United States"/>
    <x v="401"/>
    <x v="34"/>
    <n v="1810"/>
    <x v="0"/>
    <x v="1"/>
    <s v="CHO-TRI-54000"/>
    <x v="1"/>
    <x v="4"/>
    <n v="3"/>
    <n v="7.35"/>
    <n v="3.9"/>
    <n v="13"/>
    <x v="2"/>
    <s v="Wicked Choccy's"/>
    <x v="0"/>
  </r>
  <r>
    <s v="US-2023-120803-CHO-MIL-31000"/>
    <d v="2023-03-09T00:00:00"/>
    <d v="2023-03-23T00:00:00"/>
    <x v="0"/>
    <n v="120803"/>
    <s v="United States"/>
    <x v="402"/>
    <x v="39"/>
    <n v="6460"/>
    <x v="0"/>
    <x v="1"/>
    <s v="CHO-MIL-31000"/>
    <x v="0"/>
    <x v="23"/>
    <n v="5"/>
    <n v="10.55"/>
    <n v="5.7"/>
    <n v="14"/>
    <x v="2"/>
    <s v="Wicked Choccy's"/>
    <x v="0"/>
  </r>
  <r>
    <s v="US-2023-122182-CHO-SCR-58000"/>
    <d v="2023-03-10T00:00:00"/>
    <d v="2023-03-24T00:00:00"/>
    <x v="0"/>
    <n v="122182"/>
    <s v="United States"/>
    <x v="2"/>
    <x v="2"/>
    <n v="19143"/>
    <x v="0"/>
    <x v="1"/>
    <s v="CHO-SCR-58000"/>
    <x v="3"/>
    <x v="25"/>
    <n v="1"/>
    <n v="2.5"/>
    <n v="1.1000000000000001"/>
    <n v="14"/>
    <x v="2"/>
    <s v="Lot's O' Nuts"/>
    <x v="1"/>
  </r>
  <r>
    <s v="US-2023-112977-CHO-MIL-31000"/>
    <d v="2023-03-10T00:00:00"/>
    <d v="2023-03-26T00:00:00"/>
    <x v="0"/>
    <n v="112977"/>
    <s v="United States"/>
    <x v="78"/>
    <x v="21"/>
    <n v="11561"/>
    <x v="0"/>
    <x v="1"/>
    <s v="CHO-MIL-31000"/>
    <x v="0"/>
    <x v="11"/>
    <n v="1"/>
    <n v="2.11"/>
    <n v="1.1399999999999999"/>
    <n v="16"/>
    <x v="2"/>
    <s v="Wicked Choccy's"/>
    <x v="0"/>
  </r>
  <r>
    <s v="US-2023-159016-CHO-SCR-58000"/>
    <d v="2023-03-10T00:00:00"/>
    <d v="2023-03-21T00:00:00"/>
    <x v="1"/>
    <n v="159016"/>
    <s v="United States"/>
    <x v="4"/>
    <x v="4"/>
    <n v="90008"/>
    <x v="0"/>
    <x v="3"/>
    <s v="CHO-SCR-58000"/>
    <x v="3"/>
    <x v="17"/>
    <n v="5"/>
    <n v="12.5"/>
    <n v="5.5"/>
    <n v="11"/>
    <x v="2"/>
    <s v="Lot's O' Nuts"/>
    <x v="1"/>
  </r>
  <r>
    <s v="US-2023-159016-CHO-FUD-51000"/>
    <d v="2023-03-10T00:00:00"/>
    <d v="2023-03-21T00:00:00"/>
    <x v="1"/>
    <n v="159016"/>
    <s v="United States"/>
    <x v="4"/>
    <x v="4"/>
    <n v="90008"/>
    <x v="0"/>
    <x v="3"/>
    <s v="CHO-FUD-51000"/>
    <x v="4"/>
    <x v="44"/>
    <n v="8"/>
    <n v="19.2"/>
    <n v="9.6"/>
    <n v="11"/>
    <x v="2"/>
    <s v="Lot's O' Nuts"/>
    <x v="1"/>
  </r>
  <r>
    <s v="US-2023-108959-CHO-SCR-58000"/>
    <d v="2023-03-10T00:00:00"/>
    <d v="2023-03-24T00:00:00"/>
    <x v="2"/>
    <n v="108959"/>
    <s v="United States"/>
    <x v="89"/>
    <x v="12"/>
    <n v="85301"/>
    <x v="0"/>
    <x v="3"/>
    <s v="CHO-SCR-58000"/>
    <x v="3"/>
    <x v="25"/>
    <n v="1"/>
    <n v="2.5"/>
    <n v="1.1000000000000001"/>
    <n v="14"/>
    <x v="2"/>
    <s v="Lot's O' Nuts"/>
    <x v="1"/>
  </r>
  <r>
    <s v="US-2023-169663-CHO-NUT-13000"/>
    <d v="2023-03-10T00:00:00"/>
    <d v="2023-03-23T00:00:00"/>
    <x v="1"/>
    <n v="169663"/>
    <s v="United States"/>
    <x v="4"/>
    <x v="4"/>
    <n v="90045"/>
    <x v="0"/>
    <x v="3"/>
    <s v="CHO-NUT-13000"/>
    <x v="2"/>
    <x v="2"/>
    <n v="3"/>
    <n v="7.47"/>
    <n v="3"/>
    <n v="13"/>
    <x v="2"/>
    <s v="Lot's O' Nuts"/>
    <x v="1"/>
  </r>
  <r>
    <s v="US-2023-169663-CHO-TRI-54000"/>
    <d v="2023-03-10T00:00:00"/>
    <d v="2023-03-23T00:00:00"/>
    <x v="1"/>
    <n v="169663"/>
    <s v="United States"/>
    <x v="4"/>
    <x v="4"/>
    <n v="90045"/>
    <x v="0"/>
    <x v="3"/>
    <s v="CHO-TRI-54000"/>
    <x v="1"/>
    <x v="4"/>
    <n v="3"/>
    <n v="7.35"/>
    <n v="3.9"/>
    <n v="13"/>
    <x v="2"/>
    <s v="Wicked Choccy's"/>
    <x v="0"/>
  </r>
  <r>
    <s v="US-2023-122511-CHO-MIL-31000"/>
    <d v="2023-03-11T00:00:00"/>
    <d v="2023-03-21T00:00:00"/>
    <x v="3"/>
    <n v="122511"/>
    <s v="United States"/>
    <x v="2"/>
    <x v="2"/>
    <n v="19140"/>
    <x v="0"/>
    <x v="1"/>
    <s v="CHO-MIL-31000"/>
    <x v="0"/>
    <x v="8"/>
    <n v="4"/>
    <n v="8.44"/>
    <n v="4.5599999999999996"/>
    <n v="10"/>
    <x v="2"/>
    <s v="Wicked Choccy's"/>
    <x v="0"/>
  </r>
  <r>
    <s v="US-2023-146171-CHO-NUT-13000"/>
    <d v="2023-03-11T00:00:00"/>
    <d v="2023-03-25T00:00:00"/>
    <x v="0"/>
    <n v="146171"/>
    <s v="United States"/>
    <x v="48"/>
    <x v="3"/>
    <n v="31907"/>
    <x v="0"/>
    <x v="2"/>
    <s v="CHO-NUT-13000"/>
    <x v="2"/>
    <x v="19"/>
    <n v="4"/>
    <n v="9.9600000000000009"/>
    <n v="4"/>
    <n v="14"/>
    <x v="2"/>
    <s v="Lot's O' Nuts"/>
    <x v="1"/>
  </r>
  <r>
    <s v="US-2023-146171-CHO-SCR-58000"/>
    <d v="2023-03-11T00:00:00"/>
    <d v="2023-03-25T00:00:00"/>
    <x v="0"/>
    <n v="146171"/>
    <s v="United States"/>
    <x v="48"/>
    <x v="3"/>
    <n v="31907"/>
    <x v="0"/>
    <x v="2"/>
    <s v="CHO-SCR-58000"/>
    <x v="3"/>
    <x v="31"/>
    <n v="4"/>
    <n v="10"/>
    <n v="4.4000000000000004"/>
    <n v="14"/>
    <x v="2"/>
    <s v="Lot's O' Nuts"/>
    <x v="1"/>
  </r>
  <r>
    <s v="US-2023-128902-CHO-MIL-31000"/>
    <d v="2023-03-11T00:00:00"/>
    <d v="2023-03-25T00:00:00"/>
    <x v="0"/>
    <n v="128902"/>
    <s v="United States"/>
    <x v="329"/>
    <x v="24"/>
    <n v="8360"/>
    <x v="0"/>
    <x v="1"/>
    <s v="CHO-MIL-31000"/>
    <x v="0"/>
    <x v="0"/>
    <n v="2"/>
    <n v="4.22"/>
    <n v="2.2799999999999998"/>
    <n v="14"/>
    <x v="2"/>
    <s v="Wicked Choccy's"/>
    <x v="0"/>
  </r>
  <r>
    <s v="US-2023-118255-CHO-MIL-31000"/>
    <d v="2023-03-11T00:00:00"/>
    <d v="2023-03-23T00:00:00"/>
    <x v="1"/>
    <n v="118255"/>
    <s v="United States"/>
    <x v="339"/>
    <x v="30"/>
    <n v="55122"/>
    <x v="0"/>
    <x v="0"/>
    <s v="CHO-MIL-31000"/>
    <x v="0"/>
    <x v="0"/>
    <n v="2"/>
    <n v="4.22"/>
    <n v="2.2799999999999998"/>
    <n v="12"/>
    <x v="2"/>
    <s v="Wicked Choccy's"/>
    <x v="0"/>
  </r>
  <r>
    <s v="US-2023-118255-CHO-FUD-51000"/>
    <d v="2023-03-11T00:00:00"/>
    <d v="2023-03-23T00:00:00"/>
    <x v="1"/>
    <n v="118255"/>
    <s v="United States"/>
    <x v="339"/>
    <x v="30"/>
    <n v="55122"/>
    <x v="0"/>
    <x v="0"/>
    <s v="CHO-FUD-51000"/>
    <x v="4"/>
    <x v="9"/>
    <n v="2"/>
    <n v="4.8"/>
    <n v="2.4"/>
    <n v="12"/>
    <x v="2"/>
    <s v="Lot's O' Nuts"/>
    <x v="1"/>
  </r>
  <r>
    <s v="US-2023-119683-CHO-SCR-58000"/>
    <d v="2023-03-12T00:00:00"/>
    <d v="2023-03-26T00:00:00"/>
    <x v="2"/>
    <n v="119683"/>
    <s v="United States"/>
    <x v="26"/>
    <x v="21"/>
    <n v="10024"/>
    <x v="0"/>
    <x v="1"/>
    <s v="CHO-SCR-58000"/>
    <x v="3"/>
    <x v="3"/>
    <n v="3"/>
    <n v="7.5"/>
    <n v="3.3"/>
    <n v="14"/>
    <x v="2"/>
    <s v="Lot's O' Nuts"/>
    <x v="1"/>
  </r>
  <r>
    <s v="US-2023-127138-CHO-NUT-13000"/>
    <d v="2023-03-12T00:00:00"/>
    <d v="2023-03-25T00:00:00"/>
    <x v="2"/>
    <n v="127138"/>
    <s v="United States"/>
    <x v="10"/>
    <x v="4"/>
    <n v="94109"/>
    <x v="0"/>
    <x v="3"/>
    <s v="CHO-NUT-13000"/>
    <x v="2"/>
    <x v="2"/>
    <n v="3"/>
    <n v="7.47"/>
    <n v="3"/>
    <n v="13"/>
    <x v="2"/>
    <s v="Lot's O' Nuts"/>
    <x v="1"/>
  </r>
  <r>
    <s v="US-2023-127138-CHO-SCR-58000"/>
    <d v="2023-03-12T00:00:00"/>
    <d v="2023-03-25T00:00:00"/>
    <x v="2"/>
    <n v="127138"/>
    <s v="United States"/>
    <x v="10"/>
    <x v="4"/>
    <n v="94109"/>
    <x v="0"/>
    <x v="3"/>
    <s v="CHO-SCR-58000"/>
    <x v="3"/>
    <x v="17"/>
    <n v="5"/>
    <n v="12.5"/>
    <n v="5.5"/>
    <n v="13"/>
    <x v="2"/>
    <s v="Lot's O' Nuts"/>
    <x v="1"/>
  </r>
  <r>
    <s v="US-2023-127138-CHO-MIL-31000"/>
    <d v="2023-03-12T00:00:00"/>
    <d v="2023-03-25T00:00:00"/>
    <x v="2"/>
    <n v="127138"/>
    <s v="United States"/>
    <x v="10"/>
    <x v="4"/>
    <n v="94109"/>
    <x v="0"/>
    <x v="3"/>
    <s v="CHO-MIL-31000"/>
    <x v="0"/>
    <x v="8"/>
    <n v="4"/>
    <n v="8.44"/>
    <n v="4.5599999999999996"/>
    <n v="13"/>
    <x v="2"/>
    <s v="Wicked Choccy's"/>
    <x v="0"/>
  </r>
  <r>
    <s v="US-2023-127138-CHO-FUD-51000"/>
    <d v="2023-03-12T00:00:00"/>
    <d v="2023-03-25T00:00:00"/>
    <x v="2"/>
    <n v="127138"/>
    <s v="United States"/>
    <x v="10"/>
    <x v="4"/>
    <n v="94109"/>
    <x v="0"/>
    <x v="3"/>
    <s v="CHO-FUD-51000"/>
    <x v="4"/>
    <x v="17"/>
    <n v="5"/>
    <n v="12"/>
    <n v="6"/>
    <n v="13"/>
    <x v="2"/>
    <s v="Lot's O' Nuts"/>
    <x v="1"/>
  </r>
  <r>
    <s v="US-2023-115504-CHO-SCR-58000"/>
    <d v="2023-03-12T00:00:00"/>
    <d v="2023-03-27T00:00:00"/>
    <x v="0"/>
    <n v="115504"/>
    <s v="United States"/>
    <x v="246"/>
    <x v="8"/>
    <n v="71203"/>
    <x v="0"/>
    <x v="2"/>
    <s v="CHO-SCR-58000"/>
    <x v="3"/>
    <x v="9"/>
    <n v="2"/>
    <n v="5"/>
    <n v="2.2000000000000002"/>
    <n v="15"/>
    <x v="2"/>
    <s v="Lot's O' Nuts"/>
    <x v="1"/>
  </r>
  <r>
    <s v="US-2023-119270-CHO-SCR-58000"/>
    <d v="2023-03-12T00:00:00"/>
    <d v="2023-03-26T00:00:00"/>
    <x v="0"/>
    <n v="119270"/>
    <s v="United States"/>
    <x v="4"/>
    <x v="4"/>
    <n v="90036"/>
    <x v="0"/>
    <x v="3"/>
    <s v="CHO-SCR-58000"/>
    <x v="3"/>
    <x v="9"/>
    <n v="2"/>
    <n v="5"/>
    <n v="2.2000000000000002"/>
    <n v="14"/>
    <x v="2"/>
    <s v="Lot's O' Nuts"/>
    <x v="1"/>
  </r>
  <r>
    <s v="US-2023-108637-CHO-MIL-31000"/>
    <d v="2023-03-13T00:00:00"/>
    <d v="2023-03-28T00:00:00"/>
    <x v="0"/>
    <n v="108637"/>
    <s v="United States"/>
    <x v="141"/>
    <x v="6"/>
    <n v="22980"/>
    <x v="0"/>
    <x v="2"/>
    <s v="CHO-MIL-31000"/>
    <x v="0"/>
    <x v="0"/>
    <n v="2"/>
    <n v="4.22"/>
    <n v="2.2799999999999998"/>
    <n v="15"/>
    <x v="2"/>
    <s v="Wicked Choccy's"/>
    <x v="0"/>
  </r>
  <r>
    <s v="US-2023-108637-CHO-TRI-54000"/>
    <d v="2023-03-13T00:00:00"/>
    <d v="2023-03-28T00:00:00"/>
    <x v="0"/>
    <n v="108637"/>
    <s v="United States"/>
    <x v="141"/>
    <x v="6"/>
    <n v="22980"/>
    <x v="0"/>
    <x v="2"/>
    <s v="CHO-TRI-54000"/>
    <x v="1"/>
    <x v="1"/>
    <n v="2"/>
    <n v="4.9000000000000004"/>
    <n v="2.6"/>
    <n v="15"/>
    <x v="2"/>
    <s v="Wicked Choccy's"/>
    <x v="0"/>
  </r>
  <r>
    <s v="US-2023-108637-CHO-SCR-58000"/>
    <d v="2023-03-13T00:00:00"/>
    <d v="2023-03-28T00:00:00"/>
    <x v="0"/>
    <n v="108637"/>
    <s v="United States"/>
    <x v="141"/>
    <x v="6"/>
    <n v="22980"/>
    <x v="0"/>
    <x v="2"/>
    <s v="CHO-SCR-58000"/>
    <x v="3"/>
    <x v="31"/>
    <n v="4"/>
    <n v="10"/>
    <n v="4.4000000000000004"/>
    <n v="15"/>
    <x v="2"/>
    <s v="Lot's O' Nuts"/>
    <x v="1"/>
  </r>
  <r>
    <s v="US-2023-119123-CHO-MIL-31000"/>
    <d v="2023-03-13T00:00:00"/>
    <d v="2023-03-28T00:00:00"/>
    <x v="0"/>
    <n v="119123"/>
    <s v="United States"/>
    <x v="160"/>
    <x v="4"/>
    <n v="92503"/>
    <x v="0"/>
    <x v="3"/>
    <s v="CHO-MIL-31000"/>
    <x v="0"/>
    <x v="38"/>
    <n v="7"/>
    <n v="14.77"/>
    <n v="7.98"/>
    <n v="15"/>
    <x v="2"/>
    <s v="Wicked Choccy's"/>
    <x v="0"/>
  </r>
  <r>
    <s v="US-2023-136301-OTH-LIC-15000"/>
    <d v="2023-03-13T00:00:00"/>
    <d v="2023-03-25T00:00:00"/>
    <x v="2"/>
    <n v="136301"/>
    <s v="United States"/>
    <x v="10"/>
    <x v="4"/>
    <n v="94109"/>
    <x v="1"/>
    <x v="3"/>
    <s v="OTH-LIC-15000"/>
    <x v="7"/>
    <x v="49"/>
    <n v="2"/>
    <n v="20"/>
    <n v="20"/>
    <n v="12"/>
    <x v="2"/>
    <s v="Secret Factory"/>
    <x v="2"/>
  </r>
  <r>
    <s v="US-2023-136301-CHO-NUT-13000"/>
    <d v="2023-03-13T00:00:00"/>
    <d v="2023-03-25T00:00:00"/>
    <x v="2"/>
    <n v="136301"/>
    <s v="United States"/>
    <x v="10"/>
    <x v="4"/>
    <n v="94109"/>
    <x v="0"/>
    <x v="3"/>
    <s v="CHO-NUT-13000"/>
    <x v="2"/>
    <x v="2"/>
    <n v="3"/>
    <n v="7.47"/>
    <n v="3"/>
    <n v="12"/>
    <x v="2"/>
    <s v="Lot's O' Nuts"/>
    <x v="1"/>
  </r>
  <r>
    <s v="US-2023-159373-CHO-NUT-13000"/>
    <d v="2023-03-13T00:00:00"/>
    <d v="2023-03-28T00:00:00"/>
    <x v="0"/>
    <n v="159373"/>
    <s v="United States"/>
    <x v="109"/>
    <x v="0"/>
    <n v="78207"/>
    <x v="0"/>
    <x v="0"/>
    <s v="CHO-NUT-13000"/>
    <x v="2"/>
    <x v="13"/>
    <n v="5"/>
    <n v="12.45"/>
    <n v="5"/>
    <n v="15"/>
    <x v="2"/>
    <s v="Lot's O' Nuts"/>
    <x v="1"/>
  </r>
  <r>
    <s v="US-2023-159373-CHO-TRI-54000"/>
    <d v="2023-03-13T00:00:00"/>
    <d v="2023-03-28T00:00:00"/>
    <x v="0"/>
    <n v="159373"/>
    <s v="United States"/>
    <x v="109"/>
    <x v="0"/>
    <n v="78207"/>
    <x v="0"/>
    <x v="0"/>
    <s v="CHO-TRI-54000"/>
    <x v="1"/>
    <x v="1"/>
    <n v="2"/>
    <n v="4.9000000000000004"/>
    <n v="2.6"/>
    <n v="15"/>
    <x v="2"/>
    <s v="Wicked Choccy's"/>
    <x v="0"/>
  </r>
  <r>
    <s v="US-2023-159373-CHO-FUD-51000"/>
    <d v="2023-03-13T00:00:00"/>
    <d v="2023-03-28T00:00:00"/>
    <x v="0"/>
    <n v="159373"/>
    <s v="United States"/>
    <x v="109"/>
    <x v="0"/>
    <n v="78207"/>
    <x v="0"/>
    <x v="0"/>
    <s v="CHO-FUD-51000"/>
    <x v="4"/>
    <x v="17"/>
    <n v="5"/>
    <n v="12"/>
    <n v="6"/>
    <n v="15"/>
    <x v="2"/>
    <s v="Lot's O' Nuts"/>
    <x v="1"/>
  </r>
  <r>
    <s v="CA-2023-139675-CHO-SCR-58000"/>
    <d v="2023-03-13T00:00:00"/>
    <d v="2023-03-28T00:00:00"/>
    <x v="2"/>
    <n v="139675"/>
    <s v="Canada"/>
    <x v="57"/>
    <x v="28"/>
    <s v="T2C"/>
    <x v="0"/>
    <x v="3"/>
    <s v="CHO-SCR-58000"/>
    <x v="3"/>
    <x v="31"/>
    <n v="4"/>
    <n v="10"/>
    <n v="4.4000000000000004"/>
    <n v="15"/>
    <x v="2"/>
    <s v="Lot's O' Nuts"/>
    <x v="1"/>
  </r>
  <r>
    <s v="CA-2023-139675-CHO-MIL-31000"/>
    <d v="2023-03-13T00:00:00"/>
    <d v="2023-03-28T00:00:00"/>
    <x v="2"/>
    <n v="139675"/>
    <s v="Canada"/>
    <x v="57"/>
    <x v="28"/>
    <s v="T2C"/>
    <x v="0"/>
    <x v="3"/>
    <s v="CHO-MIL-31000"/>
    <x v="0"/>
    <x v="35"/>
    <n v="8"/>
    <n v="16.88"/>
    <n v="9.1199999999999992"/>
    <n v="15"/>
    <x v="2"/>
    <s v="Wicked Choccy's"/>
    <x v="0"/>
  </r>
  <r>
    <s v="US-2023-114013-CHO-MIL-31000"/>
    <d v="2023-03-13T00:00:00"/>
    <d v="2023-03-25T00:00:00"/>
    <x v="2"/>
    <n v="114013"/>
    <s v="United States"/>
    <x v="2"/>
    <x v="2"/>
    <n v="19134"/>
    <x v="0"/>
    <x v="1"/>
    <s v="CHO-MIL-31000"/>
    <x v="0"/>
    <x v="0"/>
    <n v="2"/>
    <n v="4.22"/>
    <n v="2.2799999999999998"/>
    <n v="12"/>
    <x v="2"/>
    <s v="Wicked Choccy's"/>
    <x v="0"/>
  </r>
  <r>
    <s v="US-2023-114013-CHO-NUT-13000"/>
    <d v="2023-03-13T00:00:00"/>
    <d v="2023-03-25T00:00:00"/>
    <x v="2"/>
    <n v="114013"/>
    <s v="United States"/>
    <x v="2"/>
    <x v="2"/>
    <n v="19134"/>
    <x v="0"/>
    <x v="1"/>
    <s v="CHO-NUT-13000"/>
    <x v="2"/>
    <x v="13"/>
    <n v="5"/>
    <n v="12.45"/>
    <n v="5"/>
    <n v="12"/>
    <x v="2"/>
    <s v="Lot's O' Nuts"/>
    <x v="1"/>
  </r>
  <r>
    <s v="US-2023-114013-CHO-TRI-54000"/>
    <d v="2023-03-13T00:00:00"/>
    <d v="2023-03-25T00:00:00"/>
    <x v="2"/>
    <n v="114013"/>
    <s v="United States"/>
    <x v="2"/>
    <x v="2"/>
    <n v="19134"/>
    <x v="0"/>
    <x v="1"/>
    <s v="CHO-TRI-54000"/>
    <x v="1"/>
    <x v="28"/>
    <n v="1"/>
    <n v="2.4500000000000002"/>
    <n v="1.3"/>
    <n v="12"/>
    <x v="2"/>
    <s v="Wicked Choccy's"/>
    <x v="0"/>
  </r>
  <r>
    <s v="US-2023-114013-OTH-LIC-15000"/>
    <d v="2023-03-13T00:00:00"/>
    <d v="2023-03-25T00:00:00"/>
    <x v="2"/>
    <n v="114013"/>
    <s v="United States"/>
    <x v="2"/>
    <x v="2"/>
    <n v="19134"/>
    <x v="1"/>
    <x v="1"/>
    <s v="OTH-LIC-15000"/>
    <x v="7"/>
    <x v="49"/>
    <n v="2"/>
    <n v="20"/>
    <n v="20"/>
    <n v="12"/>
    <x v="2"/>
    <s v="Secret Factory"/>
    <x v="2"/>
  </r>
  <r>
    <s v="US-2023-114013-CHO-FUD-51000"/>
    <d v="2023-03-13T00:00:00"/>
    <d v="2023-03-25T00:00:00"/>
    <x v="2"/>
    <n v="114013"/>
    <s v="United States"/>
    <x v="2"/>
    <x v="2"/>
    <n v="19134"/>
    <x v="0"/>
    <x v="1"/>
    <s v="CHO-FUD-51000"/>
    <x v="4"/>
    <x v="17"/>
    <n v="5"/>
    <n v="12"/>
    <n v="6"/>
    <n v="12"/>
    <x v="2"/>
    <s v="Lot's O' Nuts"/>
    <x v="1"/>
  </r>
  <r>
    <s v="US-2023-114013-CHO-SCR-58000"/>
    <d v="2023-03-13T00:00:00"/>
    <d v="2023-03-25T00:00:00"/>
    <x v="2"/>
    <n v="114013"/>
    <s v="United States"/>
    <x v="2"/>
    <x v="2"/>
    <n v="19134"/>
    <x v="0"/>
    <x v="1"/>
    <s v="CHO-SCR-58000"/>
    <x v="3"/>
    <x v="3"/>
    <n v="3"/>
    <n v="7.5"/>
    <n v="3.3"/>
    <n v="12"/>
    <x v="2"/>
    <s v="Lot's O' Nuts"/>
    <x v="1"/>
  </r>
  <r>
    <s v="US-2023-158834-SUG-HAI-55000"/>
    <d v="2023-03-13T00:00:00"/>
    <d v="2023-03-26T00:00:00"/>
    <x v="1"/>
    <n v="158834"/>
    <s v="United States"/>
    <x v="15"/>
    <x v="12"/>
    <n v="85254"/>
    <x v="2"/>
    <x v="3"/>
    <s v="SUG-HAI-55000"/>
    <x v="12"/>
    <x v="18"/>
    <n v="5"/>
    <n v="17.5"/>
    <n v="5"/>
    <n v="13"/>
    <x v="2"/>
    <s v="The Other Factory"/>
    <x v="3"/>
  </r>
  <r>
    <s v="US-2023-158834-CHO-SCR-58000"/>
    <d v="2023-03-13T00:00:00"/>
    <d v="2023-03-26T00:00:00"/>
    <x v="1"/>
    <n v="158834"/>
    <s v="United States"/>
    <x v="15"/>
    <x v="12"/>
    <n v="85254"/>
    <x v="0"/>
    <x v="3"/>
    <s v="CHO-SCR-58000"/>
    <x v="3"/>
    <x v="9"/>
    <n v="2"/>
    <n v="5"/>
    <n v="2.2000000000000002"/>
    <n v="13"/>
    <x v="2"/>
    <s v="Lot's O' Nuts"/>
    <x v="1"/>
  </r>
  <r>
    <s v="US-2023-154361-CHO-NUT-13000"/>
    <d v="2023-03-14T00:00:00"/>
    <d v="2023-03-29T00:00:00"/>
    <x v="0"/>
    <n v="154361"/>
    <s v="United States"/>
    <x v="48"/>
    <x v="9"/>
    <n v="43229"/>
    <x v="0"/>
    <x v="1"/>
    <s v="CHO-NUT-13000"/>
    <x v="2"/>
    <x v="13"/>
    <n v="5"/>
    <n v="12.45"/>
    <n v="5"/>
    <n v="15"/>
    <x v="2"/>
    <s v="Lot's O' Nuts"/>
    <x v="1"/>
  </r>
  <r>
    <s v="US-2023-162082-CHO-TRI-54000"/>
    <d v="2023-03-14T00:00:00"/>
    <d v="2023-03-27T00:00:00"/>
    <x v="1"/>
    <n v="162082"/>
    <s v="United States"/>
    <x v="403"/>
    <x v="0"/>
    <n v="78550"/>
    <x v="0"/>
    <x v="0"/>
    <s v="CHO-TRI-54000"/>
    <x v="1"/>
    <x v="20"/>
    <n v="5"/>
    <n v="12.25"/>
    <n v="6.5"/>
    <n v="13"/>
    <x v="2"/>
    <s v="Wicked Choccy's"/>
    <x v="0"/>
  </r>
  <r>
    <s v="US-2023-162082-CHO-FUD-51000"/>
    <d v="2023-03-14T00:00:00"/>
    <d v="2023-03-27T00:00:00"/>
    <x v="1"/>
    <n v="162082"/>
    <s v="United States"/>
    <x v="403"/>
    <x v="0"/>
    <n v="78550"/>
    <x v="0"/>
    <x v="0"/>
    <s v="CHO-FUD-51000"/>
    <x v="4"/>
    <x v="26"/>
    <n v="7"/>
    <n v="16.8"/>
    <n v="8.4"/>
    <n v="13"/>
    <x v="2"/>
    <s v="Lot's O' Nuts"/>
    <x v="1"/>
  </r>
  <r>
    <s v="US-2023-162082-CHO-NUT-13000"/>
    <d v="2023-03-14T00:00:00"/>
    <d v="2023-03-27T00:00:00"/>
    <x v="1"/>
    <n v="162082"/>
    <s v="United States"/>
    <x v="403"/>
    <x v="0"/>
    <n v="78550"/>
    <x v="0"/>
    <x v="0"/>
    <s v="CHO-NUT-13000"/>
    <x v="2"/>
    <x v="22"/>
    <n v="1"/>
    <n v="2.4900000000000002"/>
    <n v="1"/>
    <n v="13"/>
    <x v="2"/>
    <s v="Lot's O' Nuts"/>
    <x v="1"/>
  </r>
  <r>
    <s v="US-2023-124793-CHO-NUT-13000"/>
    <d v="2023-03-14T00:00:00"/>
    <d v="2023-03-26T00:00:00"/>
    <x v="1"/>
    <n v="124793"/>
    <s v="United States"/>
    <x v="31"/>
    <x v="23"/>
    <n v="98103"/>
    <x v="0"/>
    <x v="3"/>
    <s v="CHO-NUT-13000"/>
    <x v="2"/>
    <x v="7"/>
    <n v="2"/>
    <n v="4.9800000000000004"/>
    <n v="2"/>
    <n v="12"/>
    <x v="2"/>
    <s v="Lot's O' Nuts"/>
    <x v="1"/>
  </r>
  <r>
    <s v="US-2023-102134-CHO-MIL-31000"/>
    <d v="2023-03-14T00:00:00"/>
    <d v="2023-03-29T00:00:00"/>
    <x v="0"/>
    <n v="102134"/>
    <s v="United States"/>
    <x v="29"/>
    <x v="22"/>
    <n v="54302"/>
    <x v="0"/>
    <x v="0"/>
    <s v="CHO-MIL-31000"/>
    <x v="0"/>
    <x v="0"/>
    <n v="2"/>
    <n v="4.22"/>
    <n v="2.2799999999999998"/>
    <n v="15"/>
    <x v="2"/>
    <s v="Wicked Choccy's"/>
    <x v="0"/>
  </r>
  <r>
    <s v="US-2023-133802-CHO-MIL-31000"/>
    <d v="2023-03-14T00:00:00"/>
    <d v="2023-03-30T00:00:00"/>
    <x v="0"/>
    <n v="133802"/>
    <s v="United States"/>
    <x v="404"/>
    <x v="4"/>
    <n v="94061"/>
    <x v="0"/>
    <x v="3"/>
    <s v="CHO-MIL-31000"/>
    <x v="0"/>
    <x v="29"/>
    <n v="6"/>
    <n v="12.66"/>
    <n v="6.84"/>
    <n v="16"/>
    <x v="2"/>
    <s v="Wicked Choccy's"/>
    <x v="0"/>
  </r>
  <r>
    <s v="US-2023-138968-CHO-FUD-51000"/>
    <d v="2023-03-15T00:00:00"/>
    <d v="2023-03-26T00:00:00"/>
    <x v="1"/>
    <n v="138968"/>
    <s v="United States"/>
    <x v="10"/>
    <x v="4"/>
    <n v="94110"/>
    <x v="0"/>
    <x v="3"/>
    <s v="CHO-FUD-51000"/>
    <x v="4"/>
    <x v="31"/>
    <n v="4"/>
    <n v="9.6"/>
    <n v="4.8"/>
    <n v="11"/>
    <x v="2"/>
    <s v="Lot's O' Nuts"/>
    <x v="1"/>
  </r>
  <r>
    <s v="US-2023-138968-CHO-NUT-13000"/>
    <d v="2023-03-15T00:00:00"/>
    <d v="2023-03-26T00:00:00"/>
    <x v="1"/>
    <n v="138968"/>
    <s v="United States"/>
    <x v="10"/>
    <x v="4"/>
    <n v="94110"/>
    <x v="0"/>
    <x v="3"/>
    <s v="CHO-NUT-13000"/>
    <x v="2"/>
    <x v="7"/>
    <n v="2"/>
    <n v="4.9800000000000004"/>
    <n v="2"/>
    <n v="11"/>
    <x v="2"/>
    <s v="Lot's O' Nuts"/>
    <x v="1"/>
  </r>
  <r>
    <s v="US-2023-149272-CHO-NUT-13000"/>
    <d v="2023-03-15T00:00:00"/>
    <d v="2023-03-29T00:00:00"/>
    <x v="0"/>
    <n v="149272"/>
    <s v="United States"/>
    <x v="405"/>
    <x v="0"/>
    <n v="77803"/>
    <x v="0"/>
    <x v="0"/>
    <s v="CHO-NUT-13000"/>
    <x v="2"/>
    <x v="13"/>
    <n v="5"/>
    <n v="12.45"/>
    <n v="5"/>
    <n v="14"/>
    <x v="2"/>
    <s v="Lot's O' Nuts"/>
    <x v="1"/>
  </r>
  <r>
    <s v="US-2023-149272-CHO-FUD-51000"/>
    <d v="2023-03-15T00:00:00"/>
    <d v="2023-03-29T00:00:00"/>
    <x v="0"/>
    <n v="149272"/>
    <s v="United States"/>
    <x v="405"/>
    <x v="0"/>
    <n v="77803"/>
    <x v="0"/>
    <x v="0"/>
    <s v="CHO-FUD-51000"/>
    <x v="4"/>
    <x v="26"/>
    <n v="7"/>
    <n v="16.8"/>
    <n v="8.4"/>
    <n v="14"/>
    <x v="2"/>
    <s v="Lot's O' Nuts"/>
    <x v="1"/>
  </r>
  <r>
    <s v="US-2023-113509-CHO-SCR-58000"/>
    <d v="2023-03-15T00:00:00"/>
    <d v="2023-03-29T00:00:00"/>
    <x v="0"/>
    <n v="113509"/>
    <s v="United States"/>
    <x v="2"/>
    <x v="2"/>
    <n v="19143"/>
    <x v="0"/>
    <x v="1"/>
    <s v="CHO-SCR-58000"/>
    <x v="3"/>
    <x v="3"/>
    <n v="3"/>
    <n v="7.5"/>
    <n v="3.3"/>
    <n v="14"/>
    <x v="2"/>
    <s v="Lot's O' Nuts"/>
    <x v="1"/>
  </r>
  <r>
    <s v="US-2023-140571-CHO-SCR-58000"/>
    <d v="2023-03-15T00:00:00"/>
    <d v="2023-03-29T00:00:00"/>
    <x v="0"/>
    <n v="140571"/>
    <s v="United States"/>
    <x v="64"/>
    <x v="31"/>
    <n v="39212"/>
    <x v="0"/>
    <x v="2"/>
    <s v="CHO-SCR-58000"/>
    <x v="3"/>
    <x v="75"/>
    <n v="14"/>
    <n v="35"/>
    <n v="15.4"/>
    <n v="14"/>
    <x v="2"/>
    <s v="Lot's O' Nuts"/>
    <x v="1"/>
  </r>
  <r>
    <s v="US-2023-134544-CHO-MIL-31000"/>
    <d v="2023-03-17T00:00:00"/>
    <d v="2023-03-29T00:00:00"/>
    <x v="2"/>
    <n v="134544"/>
    <s v="United States"/>
    <x v="10"/>
    <x v="4"/>
    <n v="94109"/>
    <x v="0"/>
    <x v="3"/>
    <s v="CHO-MIL-31000"/>
    <x v="0"/>
    <x v="0"/>
    <n v="2"/>
    <n v="4.22"/>
    <n v="2.2799999999999998"/>
    <n v="12"/>
    <x v="2"/>
    <s v="Wicked Choccy's"/>
    <x v="0"/>
  </r>
  <r>
    <s v="US-2023-128111-CHO-TRI-54000"/>
    <d v="2023-03-17T00:00:00"/>
    <d v="2023-04-02T00:00:00"/>
    <x v="0"/>
    <n v="128111"/>
    <s v="United States"/>
    <x v="406"/>
    <x v="34"/>
    <n v="2148"/>
    <x v="0"/>
    <x v="1"/>
    <s v="CHO-TRI-54000"/>
    <x v="1"/>
    <x v="1"/>
    <n v="2"/>
    <n v="4.9000000000000004"/>
    <n v="2.6"/>
    <n v="16"/>
    <x v="2"/>
    <s v="Wicked Choccy's"/>
    <x v="0"/>
  </r>
  <r>
    <s v="US-2023-131737-CHO-NUT-13000"/>
    <d v="2023-03-17T00:00:00"/>
    <d v="2023-03-27T00:00:00"/>
    <x v="3"/>
    <n v="131737"/>
    <s v="United States"/>
    <x v="37"/>
    <x v="38"/>
    <n v="21044"/>
    <x v="0"/>
    <x v="1"/>
    <s v="CHO-NUT-13000"/>
    <x v="2"/>
    <x v="13"/>
    <n v="5"/>
    <n v="12.45"/>
    <n v="5"/>
    <n v="10"/>
    <x v="2"/>
    <s v="Lot's O' Nuts"/>
    <x v="1"/>
  </r>
  <r>
    <s v="US-2023-131737-CHO-MIL-31000"/>
    <d v="2023-03-17T00:00:00"/>
    <d v="2023-03-27T00:00:00"/>
    <x v="3"/>
    <n v="131737"/>
    <s v="United States"/>
    <x v="37"/>
    <x v="38"/>
    <n v="21044"/>
    <x v="0"/>
    <x v="1"/>
    <s v="CHO-MIL-31000"/>
    <x v="0"/>
    <x v="5"/>
    <n v="3"/>
    <n v="6.33"/>
    <n v="3.42"/>
    <n v="10"/>
    <x v="2"/>
    <s v="Wicked Choccy's"/>
    <x v="0"/>
  </r>
  <r>
    <s v="US-2023-131737-CHO-FUD-51000"/>
    <d v="2023-03-17T00:00:00"/>
    <d v="2023-03-27T00:00:00"/>
    <x v="3"/>
    <n v="131737"/>
    <s v="United States"/>
    <x v="37"/>
    <x v="38"/>
    <n v="21044"/>
    <x v="0"/>
    <x v="1"/>
    <s v="CHO-FUD-51000"/>
    <x v="4"/>
    <x v="17"/>
    <n v="5"/>
    <n v="12"/>
    <n v="6"/>
    <n v="10"/>
    <x v="2"/>
    <s v="Lot's O' Nuts"/>
    <x v="1"/>
  </r>
  <r>
    <s v="US-2023-115476-CHO-SCR-58000"/>
    <d v="2023-03-17T00:00:00"/>
    <d v="2023-03-27T00:00:00"/>
    <x v="3"/>
    <n v="115476"/>
    <s v="United States"/>
    <x v="12"/>
    <x v="7"/>
    <n v="19711"/>
    <x v="0"/>
    <x v="1"/>
    <s v="CHO-SCR-58000"/>
    <x v="3"/>
    <x v="9"/>
    <n v="2"/>
    <n v="5"/>
    <n v="2.2000000000000002"/>
    <n v="10"/>
    <x v="2"/>
    <s v="Lot's O' Nuts"/>
    <x v="1"/>
  </r>
  <r>
    <s v="US-2023-113292-CHO-NUT-13000"/>
    <d v="2023-03-18T00:00:00"/>
    <d v="2023-03-30T00:00:00"/>
    <x v="2"/>
    <n v="113292"/>
    <s v="United States"/>
    <x v="37"/>
    <x v="14"/>
    <n v="38401"/>
    <x v="0"/>
    <x v="2"/>
    <s v="CHO-NUT-13000"/>
    <x v="2"/>
    <x v="2"/>
    <n v="3"/>
    <n v="7.47"/>
    <n v="3"/>
    <n v="12"/>
    <x v="2"/>
    <s v="Lot's O' Nuts"/>
    <x v="1"/>
  </r>
  <r>
    <s v="US-2023-120929-CHO-TRI-54000"/>
    <d v="2023-03-18T00:00:00"/>
    <d v="2023-03-31T00:00:00"/>
    <x v="2"/>
    <n v="120929"/>
    <s v="United States"/>
    <x v="104"/>
    <x v="14"/>
    <n v="38109"/>
    <x v="0"/>
    <x v="2"/>
    <s v="CHO-TRI-54000"/>
    <x v="1"/>
    <x v="4"/>
    <n v="3"/>
    <n v="7.35"/>
    <n v="3.9"/>
    <n v="13"/>
    <x v="2"/>
    <s v="Wicked Choccy's"/>
    <x v="0"/>
  </r>
  <r>
    <s v="US-2023-106383-CHO-SCR-58000"/>
    <d v="2023-03-19T00:00:00"/>
    <d v="2023-03-31T00:00:00"/>
    <x v="2"/>
    <n v="106383"/>
    <s v="United States"/>
    <x v="407"/>
    <x v="27"/>
    <n v="80122"/>
    <x v="0"/>
    <x v="3"/>
    <s v="CHO-SCR-58000"/>
    <x v="3"/>
    <x v="25"/>
    <n v="1"/>
    <n v="2.5"/>
    <n v="1.1000000000000001"/>
    <n v="12"/>
    <x v="2"/>
    <s v="Lot's O' Nuts"/>
    <x v="1"/>
  </r>
  <r>
    <s v="US-2023-118178-CHO-SCR-58000"/>
    <d v="2023-03-19T00:00:00"/>
    <d v="2023-04-03T00:00:00"/>
    <x v="0"/>
    <n v="118178"/>
    <s v="United States"/>
    <x v="232"/>
    <x v="14"/>
    <n v="37211"/>
    <x v="0"/>
    <x v="2"/>
    <s v="CHO-SCR-58000"/>
    <x v="3"/>
    <x v="3"/>
    <n v="3"/>
    <n v="7.5"/>
    <n v="3.3"/>
    <n v="15"/>
    <x v="2"/>
    <s v="Lot's O' Nuts"/>
    <x v="1"/>
  </r>
  <r>
    <s v="CA-2023-115483-CHO-SCR-58000"/>
    <d v="2023-03-19T00:00:00"/>
    <d v="2023-03-31T00:00:00"/>
    <x v="2"/>
    <n v="115483"/>
    <s v="Canada"/>
    <x v="273"/>
    <x v="42"/>
    <s v="G1B"/>
    <x v="0"/>
    <x v="1"/>
    <s v="CHO-SCR-58000"/>
    <x v="3"/>
    <x v="25"/>
    <n v="1"/>
    <n v="2.5"/>
    <n v="1.1000000000000001"/>
    <n v="12"/>
    <x v="2"/>
    <s v="Lot's O' Nuts"/>
    <x v="1"/>
  </r>
  <r>
    <s v="US-2023-136371-CHO-MIL-31000"/>
    <d v="2023-03-19T00:00:00"/>
    <d v="2023-03-31T00:00:00"/>
    <x v="2"/>
    <n v="136371"/>
    <s v="United States"/>
    <x v="178"/>
    <x v="21"/>
    <n v="11572"/>
    <x v="0"/>
    <x v="1"/>
    <s v="CHO-MIL-31000"/>
    <x v="0"/>
    <x v="8"/>
    <n v="4"/>
    <n v="8.44"/>
    <n v="4.5599999999999996"/>
    <n v="12"/>
    <x v="2"/>
    <s v="Wicked Choccy's"/>
    <x v="0"/>
  </r>
  <r>
    <s v="US-2023-136371-CHO-SCR-58000"/>
    <d v="2023-03-19T00:00:00"/>
    <d v="2023-03-31T00:00:00"/>
    <x v="2"/>
    <n v="136371"/>
    <s v="United States"/>
    <x v="178"/>
    <x v="21"/>
    <n v="11572"/>
    <x v="0"/>
    <x v="1"/>
    <s v="CHO-SCR-58000"/>
    <x v="3"/>
    <x v="25"/>
    <n v="1"/>
    <n v="2.5"/>
    <n v="1.1000000000000001"/>
    <n v="12"/>
    <x v="2"/>
    <s v="Lot's O' Nuts"/>
    <x v="1"/>
  </r>
  <r>
    <s v="US-2023-162747-CHO-MIL-31000"/>
    <d v="2023-03-20T00:00:00"/>
    <d v="2023-04-04T00:00:00"/>
    <x v="2"/>
    <n v="162747"/>
    <s v="United States"/>
    <x v="394"/>
    <x v="31"/>
    <n v="39503"/>
    <x v="0"/>
    <x v="2"/>
    <s v="CHO-MIL-31000"/>
    <x v="0"/>
    <x v="38"/>
    <n v="7"/>
    <n v="14.77"/>
    <n v="7.98"/>
    <n v="15"/>
    <x v="2"/>
    <s v="Wicked Choccy's"/>
    <x v="0"/>
  </r>
  <r>
    <s v="US-2023-150889-CHO-NUT-13000"/>
    <d v="2023-03-20T00:00:00"/>
    <d v="2023-04-01T00:00:00"/>
    <x v="2"/>
    <n v="150889"/>
    <s v="United States"/>
    <x v="206"/>
    <x v="1"/>
    <n v="60201"/>
    <x v="0"/>
    <x v="0"/>
    <s v="CHO-NUT-13000"/>
    <x v="2"/>
    <x v="22"/>
    <n v="1"/>
    <n v="2.4900000000000002"/>
    <n v="1"/>
    <n v="12"/>
    <x v="2"/>
    <s v="Lot's O' Nuts"/>
    <x v="1"/>
  </r>
  <r>
    <s v="US-2023-127670-CHO-MIL-31000"/>
    <d v="2023-03-20T00:00:00"/>
    <d v="2023-04-03T00:00:00"/>
    <x v="0"/>
    <n v="127670"/>
    <s v="United States"/>
    <x v="408"/>
    <x v="25"/>
    <n v="63376"/>
    <x v="0"/>
    <x v="0"/>
    <s v="CHO-MIL-31000"/>
    <x v="0"/>
    <x v="8"/>
    <n v="4"/>
    <n v="8.44"/>
    <n v="4.5599999999999996"/>
    <n v="14"/>
    <x v="2"/>
    <s v="Wicked Choccy's"/>
    <x v="0"/>
  </r>
  <r>
    <s v="US-2023-156986-CHO-NUT-13000"/>
    <d v="2023-03-20T00:00:00"/>
    <d v="2023-04-03T00:00:00"/>
    <x v="0"/>
    <n v="156986"/>
    <s v="United States"/>
    <x v="147"/>
    <x v="11"/>
    <n v="97301"/>
    <x v="0"/>
    <x v="3"/>
    <s v="CHO-NUT-13000"/>
    <x v="2"/>
    <x v="2"/>
    <n v="3"/>
    <n v="7.47"/>
    <n v="3"/>
    <n v="14"/>
    <x v="2"/>
    <s v="Lot's O' Nuts"/>
    <x v="1"/>
  </r>
  <r>
    <s v="US-2023-156986-CHO-MIL-31000"/>
    <d v="2023-03-20T00:00:00"/>
    <d v="2023-04-03T00:00:00"/>
    <x v="0"/>
    <n v="156986"/>
    <s v="United States"/>
    <x v="147"/>
    <x v="11"/>
    <n v="97301"/>
    <x v="0"/>
    <x v="3"/>
    <s v="CHO-MIL-31000"/>
    <x v="0"/>
    <x v="8"/>
    <n v="4"/>
    <n v="8.44"/>
    <n v="4.5599999999999996"/>
    <n v="14"/>
    <x v="2"/>
    <s v="Wicked Choccy's"/>
    <x v="0"/>
  </r>
  <r>
    <s v="US-2023-156986-CHO-TRI-54000"/>
    <d v="2023-03-20T00:00:00"/>
    <d v="2023-04-03T00:00:00"/>
    <x v="0"/>
    <n v="156986"/>
    <s v="United States"/>
    <x v="147"/>
    <x v="11"/>
    <n v="97301"/>
    <x v="0"/>
    <x v="3"/>
    <s v="CHO-TRI-54000"/>
    <x v="1"/>
    <x v="1"/>
    <n v="2"/>
    <n v="4.9000000000000004"/>
    <n v="2.6"/>
    <n v="14"/>
    <x v="2"/>
    <s v="Wicked Choccy's"/>
    <x v="0"/>
  </r>
  <r>
    <s v="US-2023-163153-CHO-MIL-31000"/>
    <d v="2023-03-21T00:00:00"/>
    <d v="2023-04-04T00:00:00"/>
    <x v="0"/>
    <n v="163153"/>
    <s v="United States"/>
    <x v="0"/>
    <x v="0"/>
    <n v="77036"/>
    <x v="0"/>
    <x v="0"/>
    <s v="CHO-MIL-31000"/>
    <x v="0"/>
    <x v="0"/>
    <n v="2"/>
    <n v="4.22"/>
    <n v="2.2799999999999998"/>
    <n v="14"/>
    <x v="2"/>
    <s v="Wicked Choccy's"/>
    <x v="0"/>
  </r>
  <r>
    <s v="US-2023-133879-CHO-NUT-13000"/>
    <d v="2023-03-21T00:00:00"/>
    <d v="2023-04-07T00:00:00"/>
    <x v="0"/>
    <n v="133879"/>
    <s v="United States"/>
    <x v="40"/>
    <x v="1"/>
    <n v="60623"/>
    <x v="0"/>
    <x v="0"/>
    <s v="CHO-NUT-13000"/>
    <x v="2"/>
    <x v="13"/>
    <n v="5"/>
    <n v="12.45"/>
    <n v="5"/>
    <n v="17"/>
    <x v="2"/>
    <s v="Lot's O' Nuts"/>
    <x v="1"/>
  </r>
  <r>
    <s v="US-2023-133879-CHO-MIL-31000"/>
    <d v="2023-03-21T00:00:00"/>
    <d v="2023-04-07T00:00:00"/>
    <x v="0"/>
    <n v="133879"/>
    <s v="United States"/>
    <x v="40"/>
    <x v="1"/>
    <n v="60623"/>
    <x v="0"/>
    <x v="0"/>
    <s v="CHO-MIL-31000"/>
    <x v="0"/>
    <x v="5"/>
    <n v="3"/>
    <n v="6.33"/>
    <n v="3.42"/>
    <n v="17"/>
    <x v="2"/>
    <s v="Wicked Choccy's"/>
    <x v="0"/>
  </r>
  <r>
    <s v="US-2023-133879-CHO-TRI-54000"/>
    <d v="2023-03-21T00:00:00"/>
    <d v="2023-04-07T00:00:00"/>
    <x v="0"/>
    <n v="133879"/>
    <s v="United States"/>
    <x v="40"/>
    <x v="1"/>
    <n v="60623"/>
    <x v="0"/>
    <x v="0"/>
    <s v="CHO-TRI-54000"/>
    <x v="1"/>
    <x v="1"/>
    <n v="2"/>
    <n v="4.9000000000000004"/>
    <n v="2.6"/>
    <n v="17"/>
    <x v="2"/>
    <s v="Wicked Choccy's"/>
    <x v="0"/>
  </r>
  <r>
    <s v="US-2023-118899-CHO-MIL-31000"/>
    <d v="2023-03-22T00:00:00"/>
    <d v="2023-04-01T00:00:00"/>
    <x v="3"/>
    <n v="118899"/>
    <s v="United States"/>
    <x v="31"/>
    <x v="23"/>
    <n v="98103"/>
    <x v="0"/>
    <x v="3"/>
    <s v="CHO-MIL-31000"/>
    <x v="0"/>
    <x v="38"/>
    <n v="7"/>
    <n v="14.77"/>
    <n v="7.98"/>
    <n v="10"/>
    <x v="2"/>
    <s v="Wicked Choccy's"/>
    <x v="0"/>
  </r>
  <r>
    <s v="US-2023-107615-CHO-NUT-13000"/>
    <d v="2023-03-22T00:00:00"/>
    <d v="2023-04-04T00:00:00"/>
    <x v="1"/>
    <n v="107615"/>
    <s v="United States"/>
    <x v="36"/>
    <x v="18"/>
    <n v="89031"/>
    <x v="0"/>
    <x v="3"/>
    <s v="CHO-NUT-13000"/>
    <x v="2"/>
    <x v="7"/>
    <n v="2"/>
    <n v="4.9800000000000004"/>
    <n v="2"/>
    <n v="13"/>
    <x v="2"/>
    <s v="Lot's O' Nuts"/>
    <x v="1"/>
  </r>
  <r>
    <s v="US-2023-130911-CHO-TRI-54000"/>
    <d v="2023-03-24T00:00:00"/>
    <d v="2023-04-05T00:00:00"/>
    <x v="2"/>
    <n v="130911"/>
    <s v="United States"/>
    <x v="121"/>
    <x v="9"/>
    <n v="44105"/>
    <x v="0"/>
    <x v="1"/>
    <s v="CHO-TRI-54000"/>
    <x v="1"/>
    <x v="4"/>
    <n v="3"/>
    <n v="7.35"/>
    <n v="3.9"/>
    <n v="12"/>
    <x v="2"/>
    <s v="Wicked Choccy's"/>
    <x v="0"/>
  </r>
  <r>
    <s v="US-2023-130911-CHO-SCR-58000"/>
    <d v="2023-03-24T00:00:00"/>
    <d v="2023-04-05T00:00:00"/>
    <x v="2"/>
    <n v="130911"/>
    <s v="United States"/>
    <x v="121"/>
    <x v="9"/>
    <n v="44105"/>
    <x v="0"/>
    <x v="1"/>
    <s v="CHO-SCR-58000"/>
    <x v="3"/>
    <x v="9"/>
    <n v="2"/>
    <n v="5"/>
    <n v="2.2000000000000002"/>
    <n v="12"/>
    <x v="2"/>
    <s v="Lot's O' Nuts"/>
    <x v="1"/>
  </r>
  <r>
    <s v="US-2023-164189-CHO-MIL-31000"/>
    <d v="2023-03-24T00:00:00"/>
    <d v="2023-04-07T00:00:00"/>
    <x v="0"/>
    <n v="164189"/>
    <s v="United States"/>
    <x v="191"/>
    <x v="11"/>
    <n v="97030"/>
    <x v="0"/>
    <x v="3"/>
    <s v="CHO-MIL-31000"/>
    <x v="0"/>
    <x v="8"/>
    <n v="4"/>
    <n v="8.44"/>
    <n v="4.5599999999999996"/>
    <n v="14"/>
    <x v="2"/>
    <s v="Wicked Choccy's"/>
    <x v="0"/>
  </r>
  <r>
    <s v="US-2023-113803-CHO-FUD-51000"/>
    <d v="2023-03-24T00:00:00"/>
    <d v="2023-04-05T00:00:00"/>
    <x v="1"/>
    <n v="113803"/>
    <s v="United States"/>
    <x v="43"/>
    <x v="19"/>
    <n v="47374"/>
    <x v="0"/>
    <x v="0"/>
    <s v="CHO-FUD-51000"/>
    <x v="4"/>
    <x v="25"/>
    <n v="1"/>
    <n v="2.4"/>
    <n v="1.2"/>
    <n v="12"/>
    <x v="2"/>
    <s v="Lot's O' Nuts"/>
    <x v="1"/>
  </r>
  <r>
    <s v="US-2023-120082-CHO-SCR-58000"/>
    <d v="2023-03-25T00:00:00"/>
    <d v="2023-04-06T00:00:00"/>
    <x v="2"/>
    <n v="120082"/>
    <s v="United States"/>
    <x v="26"/>
    <x v="21"/>
    <n v="10024"/>
    <x v="0"/>
    <x v="1"/>
    <s v="CHO-SCR-58000"/>
    <x v="3"/>
    <x v="3"/>
    <n v="3"/>
    <n v="7.5"/>
    <n v="3.3"/>
    <n v="12"/>
    <x v="2"/>
    <s v="Lot's O' Nuts"/>
    <x v="1"/>
  </r>
  <r>
    <s v="US-2023-134887-CHO-FUD-51000"/>
    <d v="2023-03-25T00:00:00"/>
    <d v="2023-04-04T00:00:00"/>
    <x v="3"/>
    <n v="134887"/>
    <s v="United States"/>
    <x v="409"/>
    <x v="44"/>
    <n v="73071"/>
    <x v="0"/>
    <x v="0"/>
    <s v="CHO-FUD-51000"/>
    <x v="4"/>
    <x v="17"/>
    <n v="5"/>
    <n v="12"/>
    <n v="6"/>
    <n v="10"/>
    <x v="2"/>
    <s v="Lot's O' Nuts"/>
    <x v="1"/>
  </r>
  <r>
    <s v="US-2023-162677-CHO-TRI-54000"/>
    <d v="2023-03-26T00:00:00"/>
    <d v="2023-04-06T00:00:00"/>
    <x v="1"/>
    <n v="162677"/>
    <s v="United States"/>
    <x v="60"/>
    <x v="26"/>
    <n v="28540"/>
    <x v="0"/>
    <x v="2"/>
    <s v="CHO-TRI-54000"/>
    <x v="1"/>
    <x v="20"/>
    <n v="5"/>
    <n v="12.25"/>
    <n v="6.5"/>
    <n v="11"/>
    <x v="2"/>
    <s v="Wicked Choccy's"/>
    <x v="0"/>
  </r>
  <r>
    <s v="US-2023-161361-CHO-TRI-54000"/>
    <d v="2023-03-26T00:00:00"/>
    <d v="2023-04-07T00:00:00"/>
    <x v="2"/>
    <n v="161361"/>
    <s v="United States"/>
    <x v="325"/>
    <x v="37"/>
    <n v="83201"/>
    <x v="0"/>
    <x v="3"/>
    <s v="CHO-TRI-54000"/>
    <x v="1"/>
    <x v="4"/>
    <n v="3"/>
    <n v="7.35"/>
    <n v="3.9"/>
    <n v="12"/>
    <x v="2"/>
    <s v="Wicked Choccy's"/>
    <x v="0"/>
  </r>
  <r>
    <s v="US-2023-161361-CHO-NUT-13000"/>
    <d v="2023-03-26T00:00:00"/>
    <d v="2023-04-07T00:00:00"/>
    <x v="2"/>
    <n v="161361"/>
    <s v="United States"/>
    <x v="325"/>
    <x v="37"/>
    <n v="83201"/>
    <x v="0"/>
    <x v="3"/>
    <s v="CHO-NUT-13000"/>
    <x v="2"/>
    <x v="2"/>
    <n v="3"/>
    <n v="7.47"/>
    <n v="3"/>
    <n v="12"/>
    <x v="2"/>
    <s v="Lot's O' Nuts"/>
    <x v="1"/>
  </r>
  <r>
    <s v="US-2023-123666-CHO-MIL-31000"/>
    <d v="2023-03-26T00:00:00"/>
    <d v="2023-04-09T00:00:00"/>
    <x v="0"/>
    <n v="123666"/>
    <s v="United States"/>
    <x v="26"/>
    <x v="21"/>
    <n v="10011"/>
    <x v="0"/>
    <x v="1"/>
    <s v="CHO-MIL-31000"/>
    <x v="0"/>
    <x v="23"/>
    <n v="5"/>
    <n v="10.55"/>
    <n v="5.7"/>
    <n v="14"/>
    <x v="2"/>
    <s v="Wicked Choccy's"/>
    <x v="0"/>
  </r>
  <r>
    <s v="US-2023-119074-CHO-FUD-51000"/>
    <d v="2023-03-27T00:00:00"/>
    <d v="2023-04-10T00:00:00"/>
    <x v="0"/>
    <n v="119074"/>
    <s v="United States"/>
    <x v="48"/>
    <x v="3"/>
    <n v="31907"/>
    <x v="0"/>
    <x v="2"/>
    <s v="CHO-FUD-51000"/>
    <x v="4"/>
    <x v="31"/>
    <n v="4"/>
    <n v="9.6"/>
    <n v="4.8"/>
    <n v="14"/>
    <x v="2"/>
    <s v="Lot's O' Nuts"/>
    <x v="1"/>
  </r>
  <r>
    <s v="US-2023-119074-CHO-NUT-13000"/>
    <d v="2023-03-27T00:00:00"/>
    <d v="2023-04-10T00:00:00"/>
    <x v="0"/>
    <n v="119074"/>
    <s v="United States"/>
    <x v="48"/>
    <x v="3"/>
    <n v="31907"/>
    <x v="0"/>
    <x v="2"/>
    <s v="CHO-NUT-13000"/>
    <x v="2"/>
    <x v="22"/>
    <n v="1"/>
    <n v="2.4900000000000002"/>
    <n v="1"/>
    <n v="14"/>
    <x v="2"/>
    <s v="Lot's O' Nuts"/>
    <x v="1"/>
  </r>
  <r>
    <s v="US-2023-119074-CHO-SCR-58000"/>
    <d v="2023-03-27T00:00:00"/>
    <d v="2023-04-10T00:00:00"/>
    <x v="0"/>
    <n v="119074"/>
    <s v="United States"/>
    <x v="48"/>
    <x v="3"/>
    <n v="31907"/>
    <x v="0"/>
    <x v="2"/>
    <s v="CHO-SCR-58000"/>
    <x v="3"/>
    <x v="9"/>
    <n v="2"/>
    <n v="5"/>
    <n v="2.2000000000000002"/>
    <n v="14"/>
    <x v="2"/>
    <s v="Lot's O' Nuts"/>
    <x v="1"/>
  </r>
  <r>
    <s v="US-2023-162901-CHO-FUD-51000"/>
    <d v="2023-03-28T00:00:00"/>
    <d v="2023-04-10T00:00:00"/>
    <x v="1"/>
    <n v="162901"/>
    <s v="United States"/>
    <x v="41"/>
    <x v="6"/>
    <n v="22204"/>
    <x v="0"/>
    <x v="2"/>
    <s v="CHO-FUD-51000"/>
    <x v="4"/>
    <x v="9"/>
    <n v="2"/>
    <n v="4.8"/>
    <n v="2.4"/>
    <n v="13"/>
    <x v="2"/>
    <s v="Lot's O' Nuts"/>
    <x v="1"/>
  </r>
  <r>
    <s v="US-2023-131380-CHO-SCR-58000"/>
    <d v="2023-03-28T00:00:00"/>
    <d v="2023-04-10T00:00:00"/>
    <x v="2"/>
    <n v="131380"/>
    <s v="United States"/>
    <x v="4"/>
    <x v="4"/>
    <n v="90032"/>
    <x v="0"/>
    <x v="3"/>
    <s v="CHO-SCR-58000"/>
    <x v="3"/>
    <x v="25"/>
    <n v="1"/>
    <n v="2.5"/>
    <n v="1.1000000000000001"/>
    <n v="13"/>
    <x v="2"/>
    <s v="Lot's O' Nuts"/>
    <x v="1"/>
  </r>
  <r>
    <s v="US-2023-131380-CHO-TRI-54000"/>
    <d v="2023-03-28T00:00:00"/>
    <d v="2023-04-10T00:00:00"/>
    <x v="2"/>
    <n v="131380"/>
    <s v="United States"/>
    <x v="4"/>
    <x v="4"/>
    <n v="90032"/>
    <x v="0"/>
    <x v="3"/>
    <s v="CHO-TRI-54000"/>
    <x v="1"/>
    <x v="24"/>
    <n v="4"/>
    <n v="9.8000000000000007"/>
    <n v="5.2"/>
    <n v="13"/>
    <x v="2"/>
    <s v="Wicked Choccy's"/>
    <x v="0"/>
  </r>
  <r>
    <s v="US-2023-167556-CHO-FUD-51000"/>
    <d v="2023-03-29T00:00:00"/>
    <d v="2023-04-12T00:00:00"/>
    <x v="0"/>
    <n v="167556"/>
    <s v="United States"/>
    <x v="26"/>
    <x v="21"/>
    <n v="10009"/>
    <x v="0"/>
    <x v="1"/>
    <s v="CHO-FUD-51000"/>
    <x v="4"/>
    <x v="44"/>
    <n v="8"/>
    <n v="19.2"/>
    <n v="9.6"/>
    <n v="14"/>
    <x v="2"/>
    <s v="Lot's O' Nuts"/>
    <x v="1"/>
  </r>
  <r>
    <s v="US-2023-167556-CHO-SCR-58000"/>
    <d v="2023-03-29T00:00:00"/>
    <d v="2023-04-12T00:00:00"/>
    <x v="0"/>
    <n v="167556"/>
    <s v="United States"/>
    <x v="26"/>
    <x v="21"/>
    <n v="10009"/>
    <x v="0"/>
    <x v="1"/>
    <s v="CHO-SCR-58000"/>
    <x v="3"/>
    <x v="26"/>
    <n v="7"/>
    <n v="17.5"/>
    <n v="7.7"/>
    <n v="14"/>
    <x v="2"/>
    <s v="Lot's O' Nuts"/>
    <x v="1"/>
  </r>
  <r>
    <s v="US-2023-167556-CHO-TRI-54000"/>
    <d v="2023-03-29T00:00:00"/>
    <d v="2023-04-12T00:00:00"/>
    <x v="0"/>
    <n v="167556"/>
    <s v="United States"/>
    <x v="26"/>
    <x v="21"/>
    <n v="10009"/>
    <x v="0"/>
    <x v="1"/>
    <s v="CHO-TRI-54000"/>
    <x v="1"/>
    <x v="20"/>
    <n v="5"/>
    <n v="12.25"/>
    <n v="6.5"/>
    <n v="14"/>
    <x v="2"/>
    <s v="Wicked Choccy's"/>
    <x v="0"/>
  </r>
  <r>
    <s v="US-2023-167556-CHO-MIL-31000"/>
    <d v="2023-03-29T00:00:00"/>
    <d v="2023-04-12T00:00:00"/>
    <x v="0"/>
    <n v="167556"/>
    <s v="United States"/>
    <x v="26"/>
    <x v="21"/>
    <n v="10009"/>
    <x v="0"/>
    <x v="1"/>
    <s v="CHO-MIL-31000"/>
    <x v="0"/>
    <x v="0"/>
    <n v="2"/>
    <n v="4.22"/>
    <n v="2.2799999999999998"/>
    <n v="14"/>
    <x v="2"/>
    <s v="Wicked Choccy's"/>
    <x v="0"/>
  </r>
  <r>
    <s v="US-2023-152555-CHO-FUD-51000"/>
    <d v="2023-03-29T00:00:00"/>
    <d v="2023-04-12T00:00:00"/>
    <x v="2"/>
    <n v="152555"/>
    <s v="United States"/>
    <x v="40"/>
    <x v="1"/>
    <n v="60653"/>
    <x v="0"/>
    <x v="0"/>
    <s v="CHO-FUD-51000"/>
    <x v="4"/>
    <x v="14"/>
    <n v="6"/>
    <n v="14.4"/>
    <n v="7.2"/>
    <n v="14"/>
    <x v="2"/>
    <s v="Lot's O' Nuts"/>
    <x v="1"/>
  </r>
  <r>
    <s v="US-2023-152555-CHO-TRI-54000"/>
    <d v="2023-03-29T00:00:00"/>
    <d v="2023-04-12T00:00:00"/>
    <x v="2"/>
    <n v="152555"/>
    <s v="United States"/>
    <x v="40"/>
    <x v="1"/>
    <n v="60653"/>
    <x v="0"/>
    <x v="0"/>
    <s v="CHO-TRI-54000"/>
    <x v="1"/>
    <x v="4"/>
    <n v="3"/>
    <n v="7.35"/>
    <n v="3.9"/>
    <n v="14"/>
    <x v="2"/>
    <s v="Wicked Choccy's"/>
    <x v="0"/>
  </r>
  <r>
    <s v="US-2023-152555-CHO-SCR-58000"/>
    <d v="2023-03-29T00:00:00"/>
    <d v="2023-04-12T00:00:00"/>
    <x v="2"/>
    <n v="152555"/>
    <s v="United States"/>
    <x v="40"/>
    <x v="1"/>
    <n v="60653"/>
    <x v="0"/>
    <x v="0"/>
    <s v="CHO-SCR-58000"/>
    <x v="3"/>
    <x v="44"/>
    <n v="8"/>
    <n v="20"/>
    <n v="8.8000000000000007"/>
    <n v="14"/>
    <x v="2"/>
    <s v="Lot's O' Nuts"/>
    <x v="1"/>
  </r>
  <r>
    <s v="US-2023-127236-CHO-SCR-58000"/>
    <d v="2023-03-29T00:00:00"/>
    <d v="2023-04-12T00:00:00"/>
    <x v="0"/>
    <n v="127236"/>
    <s v="United States"/>
    <x v="8"/>
    <x v="9"/>
    <n v="45503"/>
    <x v="0"/>
    <x v="1"/>
    <s v="CHO-SCR-58000"/>
    <x v="3"/>
    <x v="17"/>
    <n v="5"/>
    <n v="12.5"/>
    <n v="5.5"/>
    <n v="14"/>
    <x v="2"/>
    <s v="Lot's O' Nuts"/>
    <x v="1"/>
  </r>
  <r>
    <s v="US-2023-127236-CHO-TRI-54000"/>
    <d v="2023-03-29T00:00:00"/>
    <d v="2023-04-12T00:00:00"/>
    <x v="0"/>
    <n v="127236"/>
    <s v="United States"/>
    <x v="8"/>
    <x v="9"/>
    <n v="45503"/>
    <x v="0"/>
    <x v="1"/>
    <s v="CHO-TRI-54000"/>
    <x v="1"/>
    <x v="24"/>
    <n v="4"/>
    <n v="9.8000000000000007"/>
    <n v="5.2"/>
    <n v="14"/>
    <x v="2"/>
    <s v="Wicked Choccy's"/>
    <x v="0"/>
  </r>
  <r>
    <s v="US-2023-128258-CHO-MIL-31000"/>
    <d v="2023-03-30T00:00:00"/>
    <d v="2023-04-11T00:00:00"/>
    <x v="1"/>
    <n v="128258"/>
    <s v="United States"/>
    <x v="307"/>
    <x v="39"/>
    <n v="6360"/>
    <x v="0"/>
    <x v="1"/>
    <s v="CHO-MIL-31000"/>
    <x v="0"/>
    <x v="11"/>
    <n v="1"/>
    <n v="2.11"/>
    <n v="1.1399999999999999"/>
    <n v="12"/>
    <x v="2"/>
    <s v="Wicked Choccy's"/>
    <x v="0"/>
  </r>
  <r>
    <s v="US-2023-151827-CHO-NUT-13000"/>
    <d v="2023-03-31T00:00:00"/>
    <d v="2023-04-12T00:00:00"/>
    <x v="2"/>
    <n v="151827"/>
    <s v="United States"/>
    <x v="2"/>
    <x v="2"/>
    <n v="19134"/>
    <x v="0"/>
    <x v="1"/>
    <s v="CHO-NUT-13000"/>
    <x v="2"/>
    <x v="7"/>
    <n v="2"/>
    <n v="4.9800000000000004"/>
    <n v="2"/>
    <n v="12"/>
    <x v="2"/>
    <s v="Lot's O' Nuts"/>
    <x v="1"/>
  </r>
  <r>
    <s v="US-2023-151827-CHO-TRI-54000"/>
    <d v="2023-03-31T00:00:00"/>
    <d v="2023-04-12T00:00:00"/>
    <x v="2"/>
    <n v="151827"/>
    <s v="United States"/>
    <x v="2"/>
    <x v="2"/>
    <n v="19134"/>
    <x v="0"/>
    <x v="1"/>
    <s v="CHO-TRI-54000"/>
    <x v="1"/>
    <x v="4"/>
    <n v="3"/>
    <n v="7.35"/>
    <n v="3.9"/>
    <n v="12"/>
    <x v="2"/>
    <s v="Wicked Choccy's"/>
    <x v="0"/>
  </r>
  <r>
    <s v="US-2023-124100-CHO-MIL-31000"/>
    <d v="2023-03-31T00:00:00"/>
    <d v="2023-04-16T00:00:00"/>
    <x v="0"/>
    <n v="124100"/>
    <s v="United States"/>
    <x v="26"/>
    <x v="21"/>
    <n v="10009"/>
    <x v="0"/>
    <x v="1"/>
    <s v="CHO-MIL-31000"/>
    <x v="0"/>
    <x v="29"/>
    <n v="6"/>
    <n v="12.66"/>
    <n v="6.84"/>
    <n v="16"/>
    <x v="2"/>
    <s v="Wicked Choccy's"/>
    <x v="0"/>
  </r>
  <r>
    <s v="US-2023-103947-CHO-SCR-58000"/>
    <d v="2023-04-01T00:00:00"/>
    <d v="2023-04-18T00:00:00"/>
    <x v="0"/>
    <n v="103947"/>
    <s v="United States"/>
    <x v="396"/>
    <x v="12"/>
    <n v="85635"/>
    <x v="0"/>
    <x v="3"/>
    <s v="CHO-SCR-58000"/>
    <x v="3"/>
    <x v="9"/>
    <n v="2"/>
    <n v="5"/>
    <n v="2.2000000000000002"/>
    <n v="17"/>
    <x v="2"/>
    <s v="Lot's O' Nuts"/>
    <x v="1"/>
  </r>
  <r>
    <s v="US-2023-103947-CHO-FUD-51000"/>
    <d v="2023-04-01T00:00:00"/>
    <d v="2023-04-18T00:00:00"/>
    <x v="0"/>
    <n v="103947"/>
    <s v="United States"/>
    <x v="396"/>
    <x v="12"/>
    <n v="85635"/>
    <x v="0"/>
    <x v="3"/>
    <s v="CHO-FUD-51000"/>
    <x v="4"/>
    <x v="17"/>
    <n v="5"/>
    <n v="12"/>
    <n v="6"/>
    <n v="17"/>
    <x v="2"/>
    <s v="Lot's O' Nuts"/>
    <x v="1"/>
  </r>
  <r>
    <s v="US-2023-127985-CHO-NUT-13000"/>
    <d v="2023-04-01T00:00:00"/>
    <d v="2023-04-15T00:00:00"/>
    <x v="2"/>
    <n v="127985"/>
    <s v="United States"/>
    <x v="48"/>
    <x v="3"/>
    <n v="31907"/>
    <x v="0"/>
    <x v="2"/>
    <s v="CHO-NUT-13000"/>
    <x v="2"/>
    <x v="19"/>
    <n v="4"/>
    <n v="9.9600000000000009"/>
    <n v="4"/>
    <n v="14"/>
    <x v="2"/>
    <s v="Lot's O' Nuts"/>
    <x v="1"/>
  </r>
  <r>
    <s v="US-2023-149902-CHO-TRI-54000"/>
    <d v="2023-04-01T00:00:00"/>
    <d v="2023-04-16T00:00:00"/>
    <x v="0"/>
    <n v="149902"/>
    <s v="United States"/>
    <x v="26"/>
    <x v="21"/>
    <n v="10024"/>
    <x v="0"/>
    <x v="1"/>
    <s v="CHO-TRI-54000"/>
    <x v="1"/>
    <x v="24"/>
    <n v="4"/>
    <n v="9.8000000000000007"/>
    <n v="5.2"/>
    <n v="15"/>
    <x v="2"/>
    <s v="Wicked Choccy's"/>
    <x v="0"/>
  </r>
  <r>
    <s v="US-2023-111213-CHO-FUD-51000"/>
    <d v="2023-04-01T00:00:00"/>
    <d v="2023-04-15T00:00:00"/>
    <x v="0"/>
    <n v="111213"/>
    <s v="United States"/>
    <x v="26"/>
    <x v="21"/>
    <n v="10009"/>
    <x v="0"/>
    <x v="1"/>
    <s v="CHO-FUD-51000"/>
    <x v="4"/>
    <x v="14"/>
    <n v="6"/>
    <n v="14.4"/>
    <n v="7.2"/>
    <n v="14"/>
    <x v="2"/>
    <s v="Lot's O' Nuts"/>
    <x v="1"/>
  </r>
  <r>
    <s v="US-2023-111213-CHO-SCR-58000"/>
    <d v="2023-04-01T00:00:00"/>
    <d v="2023-04-15T00:00:00"/>
    <x v="0"/>
    <n v="111213"/>
    <s v="United States"/>
    <x v="26"/>
    <x v="21"/>
    <n v="10009"/>
    <x v="0"/>
    <x v="1"/>
    <s v="CHO-SCR-58000"/>
    <x v="3"/>
    <x v="25"/>
    <n v="1"/>
    <n v="2.5"/>
    <n v="1.1000000000000001"/>
    <n v="14"/>
    <x v="2"/>
    <s v="Lot's O' Nuts"/>
    <x v="1"/>
  </r>
  <r>
    <s v="US-2023-111213-CHO-MIL-31000"/>
    <d v="2023-04-01T00:00:00"/>
    <d v="2023-04-15T00:00:00"/>
    <x v="0"/>
    <n v="111213"/>
    <s v="United States"/>
    <x v="26"/>
    <x v="21"/>
    <n v="10009"/>
    <x v="0"/>
    <x v="1"/>
    <s v="CHO-MIL-31000"/>
    <x v="0"/>
    <x v="35"/>
    <n v="8"/>
    <n v="16.88"/>
    <n v="9.1199999999999992"/>
    <n v="14"/>
    <x v="2"/>
    <s v="Wicked Choccy's"/>
    <x v="0"/>
  </r>
  <r>
    <s v="US-2023-160206-CHO-SCR-58000"/>
    <d v="2023-04-01T00:00:00"/>
    <d v="2023-04-17T00:00:00"/>
    <x v="0"/>
    <n v="160206"/>
    <s v="United States"/>
    <x v="115"/>
    <x v="22"/>
    <n v="53209"/>
    <x v="0"/>
    <x v="0"/>
    <s v="CHO-SCR-58000"/>
    <x v="3"/>
    <x v="25"/>
    <n v="1"/>
    <n v="2.5"/>
    <n v="1.1000000000000001"/>
    <n v="16"/>
    <x v="2"/>
    <s v="Lot's O' Nuts"/>
    <x v="1"/>
  </r>
  <r>
    <s v="US-2023-166674-CHO-TRI-54000"/>
    <d v="2023-04-01T00:00:00"/>
    <d v="2023-04-13T00:00:00"/>
    <x v="2"/>
    <n v="166674"/>
    <s v="United States"/>
    <x v="299"/>
    <x v="21"/>
    <n v="13021"/>
    <x v="0"/>
    <x v="1"/>
    <s v="CHO-TRI-54000"/>
    <x v="1"/>
    <x v="4"/>
    <n v="3"/>
    <n v="7.35"/>
    <n v="3.9"/>
    <n v="12"/>
    <x v="2"/>
    <s v="Wicked Choccy's"/>
    <x v="0"/>
  </r>
  <r>
    <s v="US-2023-166674-CHO-SCR-58000"/>
    <d v="2023-04-01T00:00:00"/>
    <d v="2023-04-13T00:00:00"/>
    <x v="2"/>
    <n v="166674"/>
    <s v="United States"/>
    <x v="299"/>
    <x v="21"/>
    <n v="13021"/>
    <x v="0"/>
    <x v="1"/>
    <s v="CHO-SCR-58000"/>
    <x v="3"/>
    <x v="14"/>
    <n v="6"/>
    <n v="15"/>
    <n v="6.6"/>
    <n v="12"/>
    <x v="2"/>
    <s v="Lot's O' Nuts"/>
    <x v="1"/>
  </r>
  <r>
    <s v="US-2023-166674-CHO-NUT-13000"/>
    <d v="2023-04-01T00:00:00"/>
    <d v="2023-04-13T00:00:00"/>
    <x v="2"/>
    <n v="166674"/>
    <s v="United States"/>
    <x v="299"/>
    <x v="21"/>
    <n v="13021"/>
    <x v="0"/>
    <x v="1"/>
    <s v="CHO-NUT-13000"/>
    <x v="2"/>
    <x v="2"/>
    <n v="3"/>
    <n v="7.47"/>
    <n v="3"/>
    <n v="12"/>
    <x v="2"/>
    <s v="Lot's O' Nuts"/>
    <x v="1"/>
  </r>
  <r>
    <s v="US-2023-161473-CHO-NUT-13000"/>
    <d v="2023-04-01T00:00:00"/>
    <d v="2023-04-15T00:00:00"/>
    <x v="0"/>
    <n v="161473"/>
    <s v="United States"/>
    <x v="26"/>
    <x v="21"/>
    <n v="10035"/>
    <x v="0"/>
    <x v="1"/>
    <s v="CHO-NUT-13000"/>
    <x v="2"/>
    <x v="2"/>
    <n v="3"/>
    <n v="7.47"/>
    <n v="3"/>
    <n v="14"/>
    <x v="2"/>
    <s v="Lot's O' Nuts"/>
    <x v="1"/>
  </r>
  <r>
    <s v="US-2023-161473-CHO-TRI-54000"/>
    <d v="2023-04-01T00:00:00"/>
    <d v="2023-04-15T00:00:00"/>
    <x v="0"/>
    <n v="161473"/>
    <s v="United States"/>
    <x v="26"/>
    <x v="21"/>
    <n v="10035"/>
    <x v="0"/>
    <x v="1"/>
    <s v="CHO-TRI-54000"/>
    <x v="1"/>
    <x v="1"/>
    <n v="2"/>
    <n v="4.9000000000000004"/>
    <n v="2.6"/>
    <n v="14"/>
    <x v="2"/>
    <s v="Wicked Choccy's"/>
    <x v="0"/>
  </r>
  <r>
    <s v="US-2023-161473-CHO-MIL-31000"/>
    <d v="2023-04-01T00:00:00"/>
    <d v="2023-04-15T00:00:00"/>
    <x v="0"/>
    <n v="161473"/>
    <s v="United States"/>
    <x v="26"/>
    <x v="21"/>
    <n v="10035"/>
    <x v="0"/>
    <x v="1"/>
    <s v="CHO-MIL-31000"/>
    <x v="0"/>
    <x v="5"/>
    <n v="3"/>
    <n v="6.33"/>
    <n v="3.42"/>
    <n v="14"/>
    <x v="2"/>
    <s v="Wicked Choccy's"/>
    <x v="0"/>
  </r>
  <r>
    <s v="US-2023-123540-CHO-SCR-58000"/>
    <d v="2023-04-02T00:00:00"/>
    <d v="2023-04-16T00:00:00"/>
    <x v="2"/>
    <n v="123540"/>
    <s v="United States"/>
    <x v="115"/>
    <x v="22"/>
    <n v="53209"/>
    <x v="0"/>
    <x v="0"/>
    <s v="CHO-SCR-58000"/>
    <x v="3"/>
    <x v="17"/>
    <n v="5"/>
    <n v="12.5"/>
    <n v="5.5"/>
    <n v="14"/>
    <x v="2"/>
    <s v="Lot's O' Nuts"/>
    <x v="1"/>
  </r>
  <r>
    <s v="US-2023-120796-CHO-TRI-54000"/>
    <d v="2023-04-03T00:00:00"/>
    <d v="2023-04-17T00:00:00"/>
    <x v="0"/>
    <n v="120796"/>
    <s v="United States"/>
    <x v="2"/>
    <x v="2"/>
    <n v="19140"/>
    <x v="0"/>
    <x v="1"/>
    <s v="CHO-TRI-54000"/>
    <x v="1"/>
    <x v="51"/>
    <n v="9"/>
    <n v="22.05"/>
    <n v="11.7"/>
    <n v="14"/>
    <x v="2"/>
    <s v="Wicked Choccy's"/>
    <x v="0"/>
  </r>
  <r>
    <s v="US-2023-162222-CHO-SCR-58000"/>
    <d v="2023-04-03T00:00:00"/>
    <d v="2023-04-13T00:00:00"/>
    <x v="3"/>
    <n v="162222"/>
    <s v="United States"/>
    <x v="39"/>
    <x v="0"/>
    <n v="75081"/>
    <x v="0"/>
    <x v="0"/>
    <s v="CHO-SCR-58000"/>
    <x v="3"/>
    <x v="3"/>
    <n v="3"/>
    <n v="7.5"/>
    <n v="3.3"/>
    <n v="10"/>
    <x v="2"/>
    <s v="Lot's O' Nuts"/>
    <x v="1"/>
  </r>
  <r>
    <s v="US-2023-167682-CHO-MIL-31000"/>
    <d v="2023-04-03T00:00:00"/>
    <d v="2023-04-19T00:00:00"/>
    <x v="0"/>
    <n v="167682"/>
    <s v="United States"/>
    <x v="43"/>
    <x v="19"/>
    <n v="47374"/>
    <x v="0"/>
    <x v="0"/>
    <s v="CHO-MIL-31000"/>
    <x v="0"/>
    <x v="8"/>
    <n v="4"/>
    <n v="8.44"/>
    <n v="4.5599999999999996"/>
    <n v="16"/>
    <x v="2"/>
    <s v="Wicked Choccy's"/>
    <x v="0"/>
  </r>
  <r>
    <s v="US-2023-167682-CHO-SCR-58000"/>
    <d v="2023-04-03T00:00:00"/>
    <d v="2023-04-19T00:00:00"/>
    <x v="0"/>
    <n v="167682"/>
    <s v="United States"/>
    <x v="43"/>
    <x v="19"/>
    <n v="47374"/>
    <x v="0"/>
    <x v="0"/>
    <s v="CHO-SCR-58000"/>
    <x v="3"/>
    <x v="31"/>
    <n v="4"/>
    <n v="10"/>
    <n v="4.4000000000000004"/>
    <n v="16"/>
    <x v="2"/>
    <s v="Lot's O' Nuts"/>
    <x v="1"/>
  </r>
  <r>
    <s v="US-2023-123050-CHO-FUD-51000"/>
    <d v="2023-04-04T00:00:00"/>
    <d v="2023-04-18T00:00:00"/>
    <x v="2"/>
    <n v="123050"/>
    <s v="United States"/>
    <x v="100"/>
    <x v="21"/>
    <n v="12180"/>
    <x v="0"/>
    <x v="1"/>
    <s v="CHO-FUD-51000"/>
    <x v="4"/>
    <x v="9"/>
    <n v="2"/>
    <n v="4.8"/>
    <n v="2.4"/>
    <n v="14"/>
    <x v="2"/>
    <s v="Lot's O' Nuts"/>
    <x v="1"/>
  </r>
  <r>
    <s v="US-2023-123050-CHO-SCR-58000"/>
    <d v="2023-04-04T00:00:00"/>
    <d v="2023-04-18T00:00:00"/>
    <x v="2"/>
    <n v="123050"/>
    <s v="United States"/>
    <x v="100"/>
    <x v="21"/>
    <n v="12180"/>
    <x v="0"/>
    <x v="1"/>
    <s v="CHO-SCR-58000"/>
    <x v="3"/>
    <x v="9"/>
    <n v="2"/>
    <n v="5"/>
    <n v="2.2000000000000002"/>
    <n v="14"/>
    <x v="2"/>
    <s v="Lot's O' Nuts"/>
    <x v="1"/>
  </r>
  <r>
    <s v="US-2023-123050-CHO-NUT-13000"/>
    <d v="2023-04-04T00:00:00"/>
    <d v="2023-04-18T00:00:00"/>
    <x v="2"/>
    <n v="123050"/>
    <s v="United States"/>
    <x v="100"/>
    <x v="21"/>
    <n v="12180"/>
    <x v="0"/>
    <x v="1"/>
    <s v="CHO-NUT-13000"/>
    <x v="2"/>
    <x v="2"/>
    <n v="3"/>
    <n v="7.47"/>
    <n v="3"/>
    <n v="14"/>
    <x v="2"/>
    <s v="Lot's O' Nuts"/>
    <x v="1"/>
  </r>
  <r>
    <s v="US-2023-167115-CHO-NUT-13000"/>
    <d v="2023-04-04T00:00:00"/>
    <d v="2023-04-19T00:00:00"/>
    <x v="0"/>
    <n v="167115"/>
    <s v="United States"/>
    <x v="26"/>
    <x v="21"/>
    <n v="10035"/>
    <x v="0"/>
    <x v="1"/>
    <s v="CHO-NUT-13000"/>
    <x v="2"/>
    <x v="7"/>
    <n v="2"/>
    <n v="4.9800000000000004"/>
    <n v="2"/>
    <n v="15"/>
    <x v="2"/>
    <s v="Lot's O' Nuts"/>
    <x v="1"/>
  </r>
  <r>
    <s v="US-2023-159142-CHO-MIL-31000"/>
    <d v="2023-04-04T00:00:00"/>
    <d v="2023-04-15T00:00:00"/>
    <x v="1"/>
    <n v="159142"/>
    <s v="United States"/>
    <x v="8"/>
    <x v="6"/>
    <n v="22153"/>
    <x v="0"/>
    <x v="2"/>
    <s v="CHO-MIL-31000"/>
    <x v="0"/>
    <x v="5"/>
    <n v="3"/>
    <n v="6.33"/>
    <n v="3.42"/>
    <n v="11"/>
    <x v="2"/>
    <s v="Wicked Choccy's"/>
    <x v="0"/>
  </r>
  <r>
    <s v="US-2023-159142-CHO-FUD-51000"/>
    <d v="2023-04-04T00:00:00"/>
    <d v="2023-04-15T00:00:00"/>
    <x v="1"/>
    <n v="159142"/>
    <s v="United States"/>
    <x v="8"/>
    <x v="6"/>
    <n v="22153"/>
    <x v="0"/>
    <x v="2"/>
    <s v="CHO-FUD-51000"/>
    <x v="4"/>
    <x v="3"/>
    <n v="3"/>
    <n v="7.2"/>
    <n v="3.6"/>
    <n v="11"/>
    <x v="2"/>
    <s v="Lot's O' Nuts"/>
    <x v="1"/>
  </r>
  <r>
    <s v="US-2023-159695-CHO-MIL-31000"/>
    <d v="2023-04-05T00:00:00"/>
    <d v="2023-04-20T00:00:00"/>
    <x v="2"/>
    <n v="159695"/>
    <s v="United States"/>
    <x v="0"/>
    <x v="0"/>
    <n v="77095"/>
    <x v="0"/>
    <x v="0"/>
    <s v="CHO-MIL-31000"/>
    <x v="0"/>
    <x v="38"/>
    <n v="7"/>
    <n v="14.77"/>
    <n v="7.98"/>
    <n v="15"/>
    <x v="2"/>
    <s v="Wicked Choccy's"/>
    <x v="0"/>
  </r>
  <r>
    <s v="US-2023-161907-CHO-SCR-58000"/>
    <d v="2023-04-05T00:00:00"/>
    <d v="2023-04-19T00:00:00"/>
    <x v="0"/>
    <n v="161907"/>
    <s v="United States"/>
    <x v="2"/>
    <x v="2"/>
    <n v="19140"/>
    <x v="0"/>
    <x v="1"/>
    <s v="CHO-SCR-58000"/>
    <x v="3"/>
    <x v="31"/>
    <n v="4"/>
    <n v="10"/>
    <n v="4.4000000000000004"/>
    <n v="14"/>
    <x v="2"/>
    <s v="Lot's O' Nuts"/>
    <x v="1"/>
  </r>
  <r>
    <s v="US-2023-161907-CHO-TRI-54000"/>
    <d v="2023-04-05T00:00:00"/>
    <d v="2023-04-19T00:00:00"/>
    <x v="0"/>
    <n v="161907"/>
    <s v="United States"/>
    <x v="2"/>
    <x v="2"/>
    <n v="19140"/>
    <x v="0"/>
    <x v="1"/>
    <s v="CHO-TRI-54000"/>
    <x v="1"/>
    <x v="4"/>
    <n v="3"/>
    <n v="7.35"/>
    <n v="3.9"/>
    <n v="14"/>
    <x v="2"/>
    <s v="Wicked Choccy's"/>
    <x v="0"/>
  </r>
  <r>
    <s v="US-2023-150140-CHO-MIL-31000"/>
    <d v="2023-04-06T00:00:00"/>
    <d v="2023-04-20T00:00:00"/>
    <x v="0"/>
    <n v="150140"/>
    <s v="United States"/>
    <x v="370"/>
    <x v="53"/>
    <n v="5401"/>
    <x v="0"/>
    <x v="1"/>
    <s v="CHO-MIL-31000"/>
    <x v="0"/>
    <x v="23"/>
    <n v="5"/>
    <n v="10.55"/>
    <n v="5.7"/>
    <n v="14"/>
    <x v="2"/>
    <s v="Wicked Choccy's"/>
    <x v="0"/>
  </r>
  <r>
    <s v="US-2023-114405-CHO-NUT-13000"/>
    <d v="2023-04-07T00:00:00"/>
    <d v="2023-04-22T00:00:00"/>
    <x v="0"/>
    <n v="114405"/>
    <s v="United States"/>
    <x v="2"/>
    <x v="2"/>
    <n v="19120"/>
    <x v="0"/>
    <x v="1"/>
    <s v="CHO-NUT-13000"/>
    <x v="2"/>
    <x v="2"/>
    <n v="3"/>
    <n v="7.47"/>
    <n v="3"/>
    <n v="15"/>
    <x v="2"/>
    <s v="Lot's O' Nuts"/>
    <x v="1"/>
  </r>
  <r>
    <s v="US-2023-114405-CHO-MIL-31000"/>
    <d v="2023-04-07T00:00:00"/>
    <d v="2023-04-22T00:00:00"/>
    <x v="0"/>
    <n v="114405"/>
    <s v="United States"/>
    <x v="2"/>
    <x v="2"/>
    <n v="19120"/>
    <x v="0"/>
    <x v="1"/>
    <s v="CHO-MIL-31000"/>
    <x v="0"/>
    <x v="5"/>
    <n v="3"/>
    <n v="6.33"/>
    <n v="3.42"/>
    <n v="15"/>
    <x v="2"/>
    <s v="Wicked Choccy's"/>
    <x v="0"/>
  </r>
  <r>
    <s v="US-2023-120530-CHO-FUD-51000"/>
    <d v="2023-04-07T00:00:00"/>
    <d v="2023-04-22T00:00:00"/>
    <x v="0"/>
    <n v="120530"/>
    <s v="United States"/>
    <x v="26"/>
    <x v="21"/>
    <n v="10035"/>
    <x v="0"/>
    <x v="1"/>
    <s v="CHO-FUD-51000"/>
    <x v="4"/>
    <x v="3"/>
    <n v="3"/>
    <n v="7.2"/>
    <n v="3.6"/>
    <n v="15"/>
    <x v="2"/>
    <s v="Lot's O' Nuts"/>
    <x v="1"/>
  </r>
  <r>
    <s v="US-2023-154998-CHO-TRI-54000"/>
    <d v="2023-04-07T00:00:00"/>
    <d v="2023-04-19T00:00:00"/>
    <x v="1"/>
    <n v="154998"/>
    <s v="United States"/>
    <x v="130"/>
    <x v="24"/>
    <n v="8701"/>
    <x v="0"/>
    <x v="1"/>
    <s v="CHO-TRI-54000"/>
    <x v="1"/>
    <x v="1"/>
    <n v="2"/>
    <n v="4.9000000000000004"/>
    <n v="2.6"/>
    <n v="12"/>
    <x v="2"/>
    <s v="Wicked Choccy's"/>
    <x v="0"/>
  </r>
  <r>
    <s v="US-2023-132899-CHO-FUD-51000"/>
    <d v="2023-04-07T00:00:00"/>
    <d v="2023-04-21T00:00:00"/>
    <x v="0"/>
    <n v="132899"/>
    <s v="United States"/>
    <x v="26"/>
    <x v="21"/>
    <n v="10009"/>
    <x v="0"/>
    <x v="1"/>
    <s v="CHO-FUD-51000"/>
    <x v="4"/>
    <x v="9"/>
    <n v="2"/>
    <n v="4.8"/>
    <n v="2.4"/>
    <n v="14"/>
    <x v="2"/>
    <s v="Lot's O' Nuts"/>
    <x v="1"/>
  </r>
  <r>
    <s v="US-2023-110499-CHO-FUD-51000"/>
    <d v="2023-04-07T00:00:00"/>
    <d v="2023-04-19T00:00:00"/>
    <x v="1"/>
    <n v="110499"/>
    <s v="United States"/>
    <x v="10"/>
    <x v="4"/>
    <n v="94110"/>
    <x v="0"/>
    <x v="3"/>
    <s v="CHO-FUD-51000"/>
    <x v="4"/>
    <x v="3"/>
    <n v="3"/>
    <n v="7.2"/>
    <n v="3.6"/>
    <n v="12"/>
    <x v="2"/>
    <s v="Lot's O' Nuts"/>
    <x v="1"/>
  </r>
  <r>
    <s v="US-2023-134789-CHO-SCR-58000"/>
    <d v="2023-04-08T00:00:00"/>
    <d v="2023-04-25T00:00:00"/>
    <x v="0"/>
    <n v="134789"/>
    <s v="United States"/>
    <x v="288"/>
    <x v="13"/>
    <n v="71901"/>
    <x v="0"/>
    <x v="2"/>
    <s v="CHO-SCR-58000"/>
    <x v="3"/>
    <x v="31"/>
    <n v="4"/>
    <n v="10"/>
    <n v="4.4000000000000004"/>
    <n v="17"/>
    <x v="2"/>
    <s v="Lot's O' Nuts"/>
    <x v="1"/>
  </r>
  <r>
    <s v="US-2023-134789-CHO-TRI-54000"/>
    <d v="2023-04-08T00:00:00"/>
    <d v="2023-04-25T00:00:00"/>
    <x v="0"/>
    <n v="134789"/>
    <s v="United States"/>
    <x v="288"/>
    <x v="13"/>
    <n v="71901"/>
    <x v="0"/>
    <x v="2"/>
    <s v="CHO-TRI-54000"/>
    <x v="1"/>
    <x v="18"/>
    <n v="6"/>
    <n v="14.7"/>
    <n v="7.8"/>
    <n v="17"/>
    <x v="2"/>
    <s v="Wicked Choccy's"/>
    <x v="0"/>
  </r>
  <r>
    <s v="US-2023-134789-CHO-NUT-13000"/>
    <d v="2023-04-08T00:00:00"/>
    <d v="2023-04-25T00:00:00"/>
    <x v="0"/>
    <n v="134789"/>
    <s v="United States"/>
    <x v="288"/>
    <x v="13"/>
    <n v="71901"/>
    <x v="0"/>
    <x v="2"/>
    <s v="CHO-NUT-13000"/>
    <x v="2"/>
    <x v="19"/>
    <n v="4"/>
    <n v="9.9600000000000009"/>
    <n v="4"/>
    <n v="17"/>
    <x v="2"/>
    <s v="Lot's O' Nuts"/>
    <x v="1"/>
  </r>
  <r>
    <s v="US-2023-124233-CHO-FUD-51000"/>
    <d v="2023-04-08T00:00:00"/>
    <d v="2023-04-24T00:00:00"/>
    <x v="0"/>
    <n v="124233"/>
    <s v="United States"/>
    <x v="4"/>
    <x v="4"/>
    <n v="90032"/>
    <x v="0"/>
    <x v="3"/>
    <s v="CHO-FUD-51000"/>
    <x v="4"/>
    <x v="17"/>
    <n v="5"/>
    <n v="12"/>
    <n v="6"/>
    <n v="16"/>
    <x v="2"/>
    <s v="Lot's O' Nuts"/>
    <x v="1"/>
  </r>
  <r>
    <s v="US-2023-104969-CHO-FUD-51000"/>
    <d v="2023-04-08T00:00:00"/>
    <d v="2023-04-24T00:00:00"/>
    <x v="0"/>
    <n v="104969"/>
    <s v="United States"/>
    <x v="100"/>
    <x v="9"/>
    <n v="45373"/>
    <x v="0"/>
    <x v="1"/>
    <s v="CHO-FUD-51000"/>
    <x v="4"/>
    <x v="14"/>
    <n v="6"/>
    <n v="14.4"/>
    <n v="7.2"/>
    <n v="16"/>
    <x v="2"/>
    <s v="Lot's O' Nuts"/>
    <x v="1"/>
  </r>
  <r>
    <s v="US-2023-104969-CHO-NUT-13000"/>
    <d v="2023-04-08T00:00:00"/>
    <d v="2023-04-24T00:00:00"/>
    <x v="0"/>
    <n v="104969"/>
    <s v="United States"/>
    <x v="100"/>
    <x v="9"/>
    <n v="45373"/>
    <x v="0"/>
    <x v="1"/>
    <s v="CHO-NUT-13000"/>
    <x v="2"/>
    <x v="22"/>
    <n v="1"/>
    <n v="2.4900000000000002"/>
    <n v="1"/>
    <n v="16"/>
    <x v="2"/>
    <s v="Lot's O' Nuts"/>
    <x v="1"/>
  </r>
  <r>
    <s v="US-2023-138520-CHO-SCR-58000"/>
    <d v="2023-04-08T00:00:00"/>
    <d v="2023-04-23T00:00:00"/>
    <x v="0"/>
    <n v="138520"/>
    <s v="United States"/>
    <x v="26"/>
    <x v="21"/>
    <n v="10035"/>
    <x v="0"/>
    <x v="1"/>
    <s v="CHO-SCR-58000"/>
    <x v="3"/>
    <x v="14"/>
    <n v="6"/>
    <n v="15"/>
    <n v="6.6"/>
    <n v="15"/>
    <x v="2"/>
    <s v="Lot's O' Nuts"/>
    <x v="1"/>
  </r>
  <r>
    <s v="US-2023-138520-CHO-MIL-31000"/>
    <d v="2023-04-08T00:00:00"/>
    <d v="2023-04-23T00:00:00"/>
    <x v="0"/>
    <n v="138520"/>
    <s v="United States"/>
    <x v="26"/>
    <x v="21"/>
    <n v="10035"/>
    <x v="0"/>
    <x v="1"/>
    <s v="CHO-MIL-31000"/>
    <x v="0"/>
    <x v="8"/>
    <n v="4"/>
    <n v="8.44"/>
    <n v="4.5599999999999996"/>
    <n v="15"/>
    <x v="2"/>
    <s v="Wicked Choccy's"/>
    <x v="0"/>
  </r>
  <r>
    <s v="US-2023-138520-CHO-TRI-54000"/>
    <d v="2023-04-08T00:00:00"/>
    <d v="2023-04-23T00:00:00"/>
    <x v="0"/>
    <n v="138520"/>
    <s v="United States"/>
    <x v="26"/>
    <x v="21"/>
    <n v="10035"/>
    <x v="0"/>
    <x v="1"/>
    <s v="CHO-TRI-54000"/>
    <x v="1"/>
    <x v="20"/>
    <n v="5"/>
    <n v="12.25"/>
    <n v="6.5"/>
    <n v="15"/>
    <x v="2"/>
    <s v="Wicked Choccy's"/>
    <x v="0"/>
  </r>
  <r>
    <s v="US-2023-130477-CHO-MIL-31000"/>
    <d v="2023-04-08T00:00:00"/>
    <d v="2023-04-22T00:00:00"/>
    <x v="0"/>
    <n v="130477"/>
    <s v="United States"/>
    <x v="4"/>
    <x v="4"/>
    <n v="90032"/>
    <x v="0"/>
    <x v="3"/>
    <s v="CHO-MIL-31000"/>
    <x v="0"/>
    <x v="0"/>
    <n v="2"/>
    <n v="4.22"/>
    <n v="2.2799999999999998"/>
    <n v="14"/>
    <x v="2"/>
    <s v="Wicked Choccy's"/>
    <x v="0"/>
  </r>
  <r>
    <s v="US-2023-130477-CHO-SCR-58000"/>
    <d v="2023-04-08T00:00:00"/>
    <d v="2023-04-22T00:00:00"/>
    <x v="0"/>
    <n v="130477"/>
    <s v="United States"/>
    <x v="4"/>
    <x v="4"/>
    <n v="90032"/>
    <x v="0"/>
    <x v="3"/>
    <s v="CHO-SCR-58000"/>
    <x v="3"/>
    <x v="3"/>
    <n v="3"/>
    <n v="7.5"/>
    <n v="3.3"/>
    <n v="14"/>
    <x v="2"/>
    <s v="Lot's O' Nuts"/>
    <x v="1"/>
  </r>
  <r>
    <s v="US-2023-130477-CHO-TRI-54000"/>
    <d v="2023-04-08T00:00:00"/>
    <d v="2023-04-22T00:00:00"/>
    <x v="0"/>
    <n v="130477"/>
    <s v="United States"/>
    <x v="4"/>
    <x v="4"/>
    <n v="90032"/>
    <x v="0"/>
    <x v="3"/>
    <s v="CHO-TRI-54000"/>
    <x v="1"/>
    <x v="1"/>
    <n v="2"/>
    <n v="4.9000000000000004"/>
    <n v="2.6"/>
    <n v="14"/>
    <x v="2"/>
    <s v="Wicked Choccy's"/>
    <x v="0"/>
  </r>
  <r>
    <s v="US-2023-150000-CHO-SCR-58000"/>
    <d v="2023-04-08T00:00:00"/>
    <d v="2023-04-24T00:00:00"/>
    <x v="0"/>
    <n v="150000"/>
    <s v="United States"/>
    <x v="17"/>
    <x v="3"/>
    <n v="30080"/>
    <x v="0"/>
    <x v="2"/>
    <s v="CHO-SCR-58000"/>
    <x v="3"/>
    <x v="31"/>
    <n v="4"/>
    <n v="10"/>
    <n v="4.4000000000000004"/>
    <n v="16"/>
    <x v="2"/>
    <s v="Lot's O' Nuts"/>
    <x v="1"/>
  </r>
  <r>
    <s v="US-2023-106600-CHO-MIL-31000"/>
    <d v="2023-04-08T00:00:00"/>
    <d v="2023-04-21T00:00:00"/>
    <x v="1"/>
    <n v="106600"/>
    <s v="United States"/>
    <x v="48"/>
    <x v="3"/>
    <n v="31907"/>
    <x v="0"/>
    <x v="2"/>
    <s v="CHO-MIL-31000"/>
    <x v="0"/>
    <x v="23"/>
    <n v="5"/>
    <n v="10.55"/>
    <n v="5.7"/>
    <n v="13"/>
    <x v="2"/>
    <s v="Wicked Choccy's"/>
    <x v="0"/>
  </r>
  <r>
    <s v="US-2023-130946-CHO-SCR-58000"/>
    <d v="2023-04-08T00:00:00"/>
    <d v="2023-04-22T00:00:00"/>
    <x v="0"/>
    <n v="130946"/>
    <s v="United States"/>
    <x v="0"/>
    <x v="0"/>
    <n v="77041"/>
    <x v="0"/>
    <x v="0"/>
    <s v="CHO-SCR-58000"/>
    <x v="3"/>
    <x v="31"/>
    <n v="4"/>
    <n v="10"/>
    <n v="4.4000000000000004"/>
    <n v="14"/>
    <x v="2"/>
    <s v="Lot's O' Nuts"/>
    <x v="1"/>
  </r>
  <r>
    <s v="US-2023-130946-CHO-FUD-51000"/>
    <d v="2023-04-08T00:00:00"/>
    <d v="2023-04-22T00:00:00"/>
    <x v="0"/>
    <n v="130946"/>
    <s v="United States"/>
    <x v="0"/>
    <x v="0"/>
    <n v="77041"/>
    <x v="0"/>
    <x v="0"/>
    <s v="CHO-FUD-51000"/>
    <x v="4"/>
    <x v="31"/>
    <n v="4"/>
    <n v="9.6"/>
    <n v="4.8"/>
    <n v="14"/>
    <x v="2"/>
    <s v="Lot's O' Nuts"/>
    <x v="1"/>
  </r>
  <r>
    <s v="US-2023-126809-CHO-SCR-58000"/>
    <d v="2023-04-09T00:00:00"/>
    <d v="2023-04-23T00:00:00"/>
    <x v="0"/>
    <n v="126809"/>
    <s v="United States"/>
    <x v="31"/>
    <x v="23"/>
    <n v="98103"/>
    <x v="0"/>
    <x v="3"/>
    <s v="CHO-SCR-58000"/>
    <x v="3"/>
    <x v="6"/>
    <n v="9"/>
    <n v="22.5"/>
    <n v="9.9"/>
    <n v="14"/>
    <x v="2"/>
    <s v="Lot's O' Nuts"/>
    <x v="1"/>
  </r>
  <r>
    <s v="US-2023-117681-CHO-SCR-58000"/>
    <d v="2023-04-09T00:00:00"/>
    <d v="2023-04-24T00:00:00"/>
    <x v="0"/>
    <n v="117681"/>
    <s v="United States"/>
    <x v="4"/>
    <x v="4"/>
    <n v="90004"/>
    <x v="0"/>
    <x v="3"/>
    <s v="CHO-SCR-58000"/>
    <x v="3"/>
    <x v="17"/>
    <n v="5"/>
    <n v="12.5"/>
    <n v="5.5"/>
    <n v="15"/>
    <x v="2"/>
    <s v="Lot's O' Nuts"/>
    <x v="1"/>
  </r>
  <r>
    <s v="US-2023-128517-CHO-NUT-13000"/>
    <d v="2023-04-09T00:00:00"/>
    <d v="2023-04-24T00:00:00"/>
    <x v="2"/>
    <n v="128517"/>
    <s v="United States"/>
    <x v="27"/>
    <x v="15"/>
    <n v="48227"/>
    <x v="0"/>
    <x v="0"/>
    <s v="CHO-NUT-13000"/>
    <x v="2"/>
    <x v="7"/>
    <n v="2"/>
    <n v="4.9800000000000004"/>
    <n v="2"/>
    <n v="15"/>
    <x v="2"/>
    <s v="Lot's O' Nuts"/>
    <x v="1"/>
  </r>
  <r>
    <s v="US-2023-128517-CHO-MIL-31000"/>
    <d v="2023-04-09T00:00:00"/>
    <d v="2023-04-24T00:00:00"/>
    <x v="2"/>
    <n v="128517"/>
    <s v="United States"/>
    <x v="27"/>
    <x v="15"/>
    <n v="48227"/>
    <x v="0"/>
    <x v="0"/>
    <s v="CHO-MIL-31000"/>
    <x v="0"/>
    <x v="0"/>
    <n v="2"/>
    <n v="4.22"/>
    <n v="2.2799999999999998"/>
    <n v="15"/>
    <x v="2"/>
    <s v="Wicked Choccy's"/>
    <x v="0"/>
  </r>
  <r>
    <s v="US-2023-123358-CHO-TRI-54000"/>
    <d v="2023-04-10T00:00:00"/>
    <d v="2023-04-27T00:00:00"/>
    <x v="0"/>
    <n v="123358"/>
    <s v="United States"/>
    <x v="10"/>
    <x v="4"/>
    <n v="94122"/>
    <x v="0"/>
    <x v="3"/>
    <s v="CHO-TRI-54000"/>
    <x v="1"/>
    <x v="4"/>
    <n v="3"/>
    <n v="7.35"/>
    <n v="3.9"/>
    <n v="17"/>
    <x v="2"/>
    <s v="Wicked Choccy's"/>
    <x v="0"/>
  </r>
  <r>
    <s v="US-2023-123358-CHO-FUD-51000"/>
    <d v="2023-04-10T00:00:00"/>
    <d v="2023-04-27T00:00:00"/>
    <x v="0"/>
    <n v="123358"/>
    <s v="United States"/>
    <x v="10"/>
    <x v="4"/>
    <n v="94122"/>
    <x v="0"/>
    <x v="3"/>
    <s v="CHO-FUD-51000"/>
    <x v="4"/>
    <x v="31"/>
    <n v="4"/>
    <n v="9.6"/>
    <n v="4.8"/>
    <n v="17"/>
    <x v="2"/>
    <s v="Lot's O' Nuts"/>
    <x v="1"/>
  </r>
  <r>
    <s v="US-2023-123358-CHO-SCR-58000"/>
    <d v="2023-04-10T00:00:00"/>
    <d v="2023-04-27T00:00:00"/>
    <x v="0"/>
    <n v="123358"/>
    <s v="United States"/>
    <x v="10"/>
    <x v="4"/>
    <n v="94122"/>
    <x v="0"/>
    <x v="3"/>
    <s v="CHO-SCR-58000"/>
    <x v="3"/>
    <x v="6"/>
    <n v="9"/>
    <n v="22.5"/>
    <n v="9.9"/>
    <n v="17"/>
    <x v="2"/>
    <s v="Lot's O' Nuts"/>
    <x v="1"/>
  </r>
  <r>
    <s v="US-2023-124814-CHO-MIL-31000"/>
    <d v="2023-04-10T00:00:00"/>
    <d v="2023-04-26T00:00:00"/>
    <x v="0"/>
    <n v="124814"/>
    <s v="United States"/>
    <x v="332"/>
    <x v="4"/>
    <n v="93309"/>
    <x v="0"/>
    <x v="3"/>
    <s v="CHO-MIL-31000"/>
    <x v="0"/>
    <x v="23"/>
    <n v="5"/>
    <n v="10.55"/>
    <n v="5.7"/>
    <n v="16"/>
    <x v="2"/>
    <s v="Wicked Choccy's"/>
    <x v="0"/>
  </r>
  <r>
    <s v="US-2023-124814-CHO-NUT-13000"/>
    <d v="2023-04-10T00:00:00"/>
    <d v="2023-04-26T00:00:00"/>
    <x v="0"/>
    <n v="124814"/>
    <s v="United States"/>
    <x v="332"/>
    <x v="4"/>
    <n v="93309"/>
    <x v="0"/>
    <x v="3"/>
    <s v="CHO-NUT-13000"/>
    <x v="2"/>
    <x v="7"/>
    <n v="2"/>
    <n v="4.9800000000000004"/>
    <n v="2"/>
    <n v="16"/>
    <x v="2"/>
    <s v="Lot's O' Nuts"/>
    <x v="1"/>
  </r>
  <r>
    <s v="US-2023-114622-CHO-FUD-51000"/>
    <d v="2023-04-10T00:00:00"/>
    <d v="2023-04-22T00:00:00"/>
    <x v="1"/>
    <n v="114622"/>
    <s v="United States"/>
    <x v="8"/>
    <x v="9"/>
    <n v="45503"/>
    <x v="0"/>
    <x v="1"/>
    <s v="CHO-FUD-51000"/>
    <x v="4"/>
    <x v="9"/>
    <n v="2"/>
    <n v="4.8"/>
    <n v="2.4"/>
    <n v="12"/>
    <x v="2"/>
    <s v="Lot's O' Nuts"/>
    <x v="1"/>
  </r>
  <r>
    <s v="US-2023-109652-CHO-FUD-51000"/>
    <d v="2023-04-10T00:00:00"/>
    <d v="2023-04-25T00:00:00"/>
    <x v="0"/>
    <n v="109652"/>
    <s v="United States"/>
    <x v="40"/>
    <x v="1"/>
    <n v="60653"/>
    <x v="0"/>
    <x v="0"/>
    <s v="CHO-FUD-51000"/>
    <x v="4"/>
    <x v="31"/>
    <n v="4"/>
    <n v="9.6"/>
    <n v="4.8"/>
    <n v="15"/>
    <x v="2"/>
    <s v="Lot's O' Nuts"/>
    <x v="1"/>
  </r>
  <r>
    <s v="US-2023-112102-CHO-SCR-58000"/>
    <d v="2023-04-12T00:00:00"/>
    <d v="2023-04-26T00:00:00"/>
    <x v="0"/>
    <n v="112102"/>
    <s v="United States"/>
    <x v="8"/>
    <x v="6"/>
    <n v="22153"/>
    <x v="0"/>
    <x v="2"/>
    <s v="CHO-SCR-58000"/>
    <x v="3"/>
    <x v="31"/>
    <n v="4"/>
    <n v="10"/>
    <n v="4.4000000000000004"/>
    <n v="14"/>
    <x v="2"/>
    <s v="Lot's O' Nuts"/>
    <x v="1"/>
  </r>
  <r>
    <s v="US-2023-112102-CHO-FUD-51000"/>
    <d v="2023-04-12T00:00:00"/>
    <d v="2023-04-26T00:00:00"/>
    <x v="0"/>
    <n v="112102"/>
    <s v="United States"/>
    <x v="8"/>
    <x v="6"/>
    <n v="22153"/>
    <x v="0"/>
    <x v="2"/>
    <s v="CHO-FUD-51000"/>
    <x v="4"/>
    <x v="17"/>
    <n v="5"/>
    <n v="12"/>
    <n v="6"/>
    <n v="14"/>
    <x v="2"/>
    <s v="Lot's O' Nuts"/>
    <x v="1"/>
  </r>
  <r>
    <s v="US-2023-112102-CHO-TRI-54000"/>
    <d v="2023-04-12T00:00:00"/>
    <d v="2023-04-26T00:00:00"/>
    <x v="0"/>
    <n v="112102"/>
    <s v="United States"/>
    <x v="8"/>
    <x v="6"/>
    <n v="22153"/>
    <x v="0"/>
    <x v="2"/>
    <s v="CHO-TRI-54000"/>
    <x v="1"/>
    <x v="28"/>
    <n v="1"/>
    <n v="2.4500000000000002"/>
    <n v="1.3"/>
    <n v="14"/>
    <x v="2"/>
    <s v="Wicked Choccy's"/>
    <x v="0"/>
  </r>
  <r>
    <s v="US-2023-142398-CHO-MIL-31000"/>
    <d v="2023-04-12T00:00:00"/>
    <d v="2023-04-26T00:00:00"/>
    <x v="0"/>
    <n v="142398"/>
    <s v="United States"/>
    <x v="4"/>
    <x v="4"/>
    <n v="90036"/>
    <x v="0"/>
    <x v="3"/>
    <s v="CHO-MIL-31000"/>
    <x v="0"/>
    <x v="38"/>
    <n v="7"/>
    <n v="14.77"/>
    <n v="7.98"/>
    <n v="14"/>
    <x v="2"/>
    <s v="Wicked Choccy's"/>
    <x v="0"/>
  </r>
  <r>
    <s v="US-2023-163594-CHO-SCR-58000"/>
    <d v="2023-04-12T00:00:00"/>
    <d v="2023-04-24T00:00:00"/>
    <x v="1"/>
    <n v="163594"/>
    <s v="United States"/>
    <x v="4"/>
    <x v="4"/>
    <n v="90036"/>
    <x v="0"/>
    <x v="3"/>
    <s v="CHO-SCR-58000"/>
    <x v="3"/>
    <x v="3"/>
    <n v="3"/>
    <n v="7.5"/>
    <n v="3.3"/>
    <n v="12"/>
    <x v="2"/>
    <s v="Lot's O' Nuts"/>
    <x v="1"/>
  </r>
  <r>
    <s v="US-2023-163594-CHO-FUD-51000"/>
    <d v="2023-04-12T00:00:00"/>
    <d v="2023-04-24T00:00:00"/>
    <x v="1"/>
    <n v="163594"/>
    <s v="United States"/>
    <x v="4"/>
    <x v="4"/>
    <n v="90036"/>
    <x v="0"/>
    <x v="3"/>
    <s v="CHO-FUD-51000"/>
    <x v="4"/>
    <x v="3"/>
    <n v="3"/>
    <n v="7.2"/>
    <n v="3.6"/>
    <n v="12"/>
    <x v="2"/>
    <s v="Lot's O' Nuts"/>
    <x v="1"/>
  </r>
  <r>
    <s v="US-2023-163594-CHO-TRI-54000"/>
    <d v="2023-04-12T00:00:00"/>
    <d v="2023-04-24T00:00:00"/>
    <x v="1"/>
    <n v="163594"/>
    <s v="United States"/>
    <x v="4"/>
    <x v="4"/>
    <n v="90036"/>
    <x v="0"/>
    <x v="3"/>
    <s v="CHO-TRI-54000"/>
    <x v="1"/>
    <x v="4"/>
    <n v="3"/>
    <n v="7.35"/>
    <n v="3.9"/>
    <n v="12"/>
    <x v="2"/>
    <s v="Wicked Choccy's"/>
    <x v="0"/>
  </r>
  <r>
    <s v="US-2023-124254-CHO-SCR-58000"/>
    <d v="2023-04-12T00:00:00"/>
    <d v="2023-04-27T00:00:00"/>
    <x v="0"/>
    <n v="124254"/>
    <s v="United States"/>
    <x v="319"/>
    <x v="26"/>
    <n v="27893"/>
    <x v="0"/>
    <x v="2"/>
    <s v="CHO-SCR-58000"/>
    <x v="3"/>
    <x v="3"/>
    <n v="3"/>
    <n v="7.5"/>
    <n v="3.3"/>
    <n v="15"/>
    <x v="2"/>
    <s v="Lot's O' Nuts"/>
    <x v="1"/>
  </r>
  <r>
    <s v="US-2023-124254-CHO-TRI-54000"/>
    <d v="2023-04-12T00:00:00"/>
    <d v="2023-04-27T00:00:00"/>
    <x v="0"/>
    <n v="124254"/>
    <s v="United States"/>
    <x v="319"/>
    <x v="26"/>
    <n v="27893"/>
    <x v="0"/>
    <x v="2"/>
    <s v="CHO-TRI-54000"/>
    <x v="1"/>
    <x v="28"/>
    <n v="1"/>
    <n v="2.4500000000000002"/>
    <n v="1.3"/>
    <n v="15"/>
    <x v="2"/>
    <s v="Wicked Choccy's"/>
    <x v="0"/>
  </r>
  <r>
    <s v="US-2023-152800-CHO-TRI-54000"/>
    <d v="2023-04-13T00:00:00"/>
    <d v="2023-04-25T00:00:00"/>
    <x v="1"/>
    <n v="152800"/>
    <s v="United States"/>
    <x v="10"/>
    <x v="4"/>
    <n v="94109"/>
    <x v="0"/>
    <x v="3"/>
    <s v="CHO-TRI-54000"/>
    <x v="1"/>
    <x v="4"/>
    <n v="3"/>
    <n v="7.35"/>
    <n v="3.9"/>
    <n v="12"/>
    <x v="2"/>
    <s v="Wicked Choccy's"/>
    <x v="0"/>
  </r>
  <r>
    <s v="US-2023-166625-CHO-MIL-31000"/>
    <d v="2023-04-14T00:00:00"/>
    <d v="2023-04-27T00:00:00"/>
    <x v="1"/>
    <n v="166625"/>
    <s v="United States"/>
    <x v="98"/>
    <x v="38"/>
    <n v="21215"/>
    <x v="0"/>
    <x v="1"/>
    <s v="CHO-MIL-31000"/>
    <x v="0"/>
    <x v="0"/>
    <n v="2"/>
    <n v="4.22"/>
    <n v="2.2799999999999998"/>
    <n v="13"/>
    <x v="2"/>
    <s v="Wicked Choccy's"/>
    <x v="0"/>
  </r>
  <r>
    <s v="US-2023-112669-CHO-NUT-13000"/>
    <d v="2023-04-14T00:00:00"/>
    <d v="2023-04-24T00:00:00"/>
    <x v="3"/>
    <n v="112669"/>
    <s v="United States"/>
    <x v="89"/>
    <x v="12"/>
    <n v="85301"/>
    <x v="0"/>
    <x v="3"/>
    <s v="CHO-NUT-13000"/>
    <x v="2"/>
    <x v="19"/>
    <n v="4"/>
    <n v="9.9600000000000009"/>
    <n v="4"/>
    <n v="10"/>
    <x v="2"/>
    <s v="Lot's O' Nuts"/>
    <x v="1"/>
  </r>
  <r>
    <s v="US-2023-112669-CHO-TRI-54000"/>
    <d v="2023-04-14T00:00:00"/>
    <d v="2023-04-24T00:00:00"/>
    <x v="3"/>
    <n v="112669"/>
    <s v="United States"/>
    <x v="89"/>
    <x v="12"/>
    <n v="85301"/>
    <x v="0"/>
    <x v="3"/>
    <s v="CHO-TRI-54000"/>
    <x v="1"/>
    <x v="24"/>
    <n v="4"/>
    <n v="9.8000000000000007"/>
    <n v="5.2"/>
    <n v="10"/>
    <x v="2"/>
    <s v="Wicked Choccy's"/>
    <x v="0"/>
  </r>
  <r>
    <s v="US-2023-148796-CHO-NUT-13000"/>
    <d v="2023-04-14T00:00:00"/>
    <d v="2023-04-28T00:00:00"/>
    <x v="0"/>
    <n v="148796"/>
    <s v="United States"/>
    <x v="4"/>
    <x v="4"/>
    <n v="90004"/>
    <x v="0"/>
    <x v="3"/>
    <s v="CHO-NUT-13000"/>
    <x v="2"/>
    <x v="13"/>
    <n v="5"/>
    <n v="12.45"/>
    <n v="5"/>
    <n v="14"/>
    <x v="2"/>
    <s v="Lot's O' Nuts"/>
    <x v="1"/>
  </r>
  <r>
    <s v="US-2023-164735-CHO-MIL-31000"/>
    <d v="2023-04-14T00:00:00"/>
    <d v="2023-04-29T00:00:00"/>
    <x v="2"/>
    <n v="164735"/>
    <s v="United States"/>
    <x v="24"/>
    <x v="6"/>
    <n v="22304"/>
    <x v="0"/>
    <x v="2"/>
    <s v="CHO-MIL-31000"/>
    <x v="0"/>
    <x v="23"/>
    <n v="5"/>
    <n v="10.55"/>
    <n v="5.7"/>
    <n v="15"/>
    <x v="2"/>
    <s v="Wicked Choccy's"/>
    <x v="0"/>
  </r>
  <r>
    <s v="US-2023-136406-CHO-TRI-54000"/>
    <d v="2023-04-15T00:00:00"/>
    <d v="2023-04-27T00:00:00"/>
    <x v="2"/>
    <n v="136406"/>
    <s v="United States"/>
    <x v="10"/>
    <x v="4"/>
    <n v="94110"/>
    <x v="0"/>
    <x v="3"/>
    <s v="CHO-TRI-54000"/>
    <x v="1"/>
    <x v="1"/>
    <n v="2"/>
    <n v="4.9000000000000004"/>
    <n v="2.6"/>
    <n v="12"/>
    <x v="2"/>
    <s v="Wicked Choccy's"/>
    <x v="0"/>
  </r>
  <r>
    <s v="US-2023-117849-OTH-KAZ-38000"/>
    <d v="2023-04-15T00:00:00"/>
    <d v="2023-04-27T00:00:00"/>
    <x v="2"/>
    <n v="117849"/>
    <s v="United States"/>
    <x v="25"/>
    <x v="4"/>
    <n v="92105"/>
    <x v="1"/>
    <x v="3"/>
    <s v="OTH-KAZ-38000"/>
    <x v="6"/>
    <x v="5"/>
    <n v="3"/>
    <n v="0.75"/>
    <n v="9"/>
    <n v="12"/>
    <x v="2"/>
    <s v="The Other Factory"/>
    <x v="3"/>
  </r>
  <r>
    <s v="US-2023-132423-CHO-NUT-13000"/>
    <d v="2023-04-15T00:00:00"/>
    <d v="2023-04-29T00:00:00"/>
    <x v="0"/>
    <n v="132423"/>
    <s v="United States"/>
    <x v="410"/>
    <x v="0"/>
    <n v="76051"/>
    <x v="0"/>
    <x v="0"/>
    <s v="CHO-NUT-13000"/>
    <x v="2"/>
    <x v="47"/>
    <n v="7"/>
    <n v="17.43"/>
    <n v="7"/>
    <n v="14"/>
    <x v="2"/>
    <s v="Lot's O' Nuts"/>
    <x v="1"/>
  </r>
  <r>
    <s v="US-2023-132423-CHO-FUD-51000"/>
    <d v="2023-04-15T00:00:00"/>
    <d v="2023-04-29T00:00:00"/>
    <x v="0"/>
    <n v="132423"/>
    <s v="United States"/>
    <x v="410"/>
    <x v="0"/>
    <n v="76051"/>
    <x v="0"/>
    <x v="0"/>
    <s v="CHO-FUD-51000"/>
    <x v="4"/>
    <x v="17"/>
    <n v="5"/>
    <n v="12"/>
    <n v="6"/>
    <n v="14"/>
    <x v="2"/>
    <s v="Lot's O' Nuts"/>
    <x v="1"/>
  </r>
  <r>
    <s v="US-2023-123750-CHO-TRI-54000"/>
    <d v="2023-04-15T00:00:00"/>
    <d v="2023-05-01T00:00:00"/>
    <x v="0"/>
    <n v="123750"/>
    <s v="United States"/>
    <x v="411"/>
    <x v="26"/>
    <n v="28052"/>
    <x v="0"/>
    <x v="2"/>
    <s v="CHO-TRI-54000"/>
    <x v="1"/>
    <x v="1"/>
    <n v="2"/>
    <n v="4.9000000000000004"/>
    <n v="2.6"/>
    <n v="16"/>
    <x v="2"/>
    <s v="Wicked Choccy's"/>
    <x v="0"/>
  </r>
  <r>
    <s v="US-2023-123750-CHO-SCR-58000"/>
    <d v="2023-04-15T00:00:00"/>
    <d v="2023-05-01T00:00:00"/>
    <x v="0"/>
    <n v="123750"/>
    <s v="United States"/>
    <x v="411"/>
    <x v="26"/>
    <n v="28052"/>
    <x v="0"/>
    <x v="2"/>
    <s v="CHO-SCR-58000"/>
    <x v="3"/>
    <x v="9"/>
    <n v="2"/>
    <n v="5"/>
    <n v="2.2000000000000002"/>
    <n v="16"/>
    <x v="2"/>
    <s v="Lot's O' Nuts"/>
    <x v="1"/>
  </r>
  <r>
    <s v="US-2023-123750-CHO-NUT-13000"/>
    <d v="2023-04-15T00:00:00"/>
    <d v="2023-05-01T00:00:00"/>
    <x v="0"/>
    <n v="123750"/>
    <s v="United States"/>
    <x v="411"/>
    <x v="26"/>
    <n v="28052"/>
    <x v="0"/>
    <x v="2"/>
    <s v="CHO-NUT-13000"/>
    <x v="2"/>
    <x v="47"/>
    <n v="7"/>
    <n v="17.43"/>
    <n v="7"/>
    <n v="16"/>
    <x v="2"/>
    <s v="Lot's O' Nuts"/>
    <x v="1"/>
  </r>
  <r>
    <s v="US-2023-164588-CHO-TRI-54000"/>
    <d v="2023-04-16T00:00:00"/>
    <d v="2023-05-03T00:00:00"/>
    <x v="0"/>
    <n v="164588"/>
    <s v="United States"/>
    <x v="48"/>
    <x v="3"/>
    <n v="31907"/>
    <x v="0"/>
    <x v="2"/>
    <s v="CHO-TRI-54000"/>
    <x v="1"/>
    <x v="4"/>
    <n v="3"/>
    <n v="7.35"/>
    <n v="3.9"/>
    <n v="17"/>
    <x v="2"/>
    <s v="Wicked Choccy's"/>
    <x v="0"/>
  </r>
  <r>
    <s v="US-2023-105473-CHO-MIL-31000"/>
    <d v="2023-04-16T00:00:00"/>
    <d v="2023-04-28T00:00:00"/>
    <x v="2"/>
    <n v="105473"/>
    <s v="United States"/>
    <x v="31"/>
    <x v="23"/>
    <n v="98115"/>
    <x v="0"/>
    <x v="3"/>
    <s v="CHO-MIL-31000"/>
    <x v="0"/>
    <x v="5"/>
    <n v="3"/>
    <n v="6.33"/>
    <n v="3.42"/>
    <n v="12"/>
    <x v="2"/>
    <s v="Wicked Choccy's"/>
    <x v="0"/>
  </r>
  <r>
    <s v="US-2023-107440-CHO-SCR-58000"/>
    <d v="2023-04-16T00:00:00"/>
    <d v="2023-04-30T00:00:00"/>
    <x v="0"/>
    <n v="107440"/>
    <s v="United States"/>
    <x v="130"/>
    <x v="24"/>
    <n v="8701"/>
    <x v="0"/>
    <x v="1"/>
    <s v="CHO-SCR-58000"/>
    <x v="3"/>
    <x v="9"/>
    <n v="2"/>
    <n v="5"/>
    <n v="2.2000000000000002"/>
    <n v="14"/>
    <x v="2"/>
    <s v="Lot's O' Nuts"/>
    <x v="1"/>
  </r>
  <r>
    <s v="US-2023-107440-CHO-TRI-54000"/>
    <d v="2023-04-16T00:00:00"/>
    <d v="2023-04-30T00:00:00"/>
    <x v="0"/>
    <n v="107440"/>
    <s v="United States"/>
    <x v="130"/>
    <x v="24"/>
    <n v="8701"/>
    <x v="0"/>
    <x v="1"/>
    <s v="CHO-TRI-54000"/>
    <x v="1"/>
    <x v="20"/>
    <n v="5"/>
    <n v="12.25"/>
    <n v="6.5"/>
    <n v="14"/>
    <x v="2"/>
    <s v="Wicked Choccy's"/>
    <x v="0"/>
  </r>
  <r>
    <s v="US-2023-107440-OTH-KAZ-38000"/>
    <d v="2023-04-16T00:00:00"/>
    <d v="2023-04-30T00:00:00"/>
    <x v="0"/>
    <n v="107440"/>
    <s v="United States"/>
    <x v="130"/>
    <x v="24"/>
    <n v="8701"/>
    <x v="1"/>
    <x v="1"/>
    <s v="OTH-KAZ-38000"/>
    <x v="6"/>
    <x v="38"/>
    <n v="7"/>
    <n v="1.75"/>
    <n v="21"/>
    <n v="14"/>
    <x v="2"/>
    <s v="The Other Factory"/>
    <x v="3"/>
  </r>
  <r>
    <s v="US-2023-166282-CHO-MIL-31000"/>
    <d v="2023-04-16T00:00:00"/>
    <d v="2023-05-02T00:00:00"/>
    <x v="0"/>
    <n v="166282"/>
    <s v="United States"/>
    <x v="232"/>
    <x v="14"/>
    <n v="37211"/>
    <x v="0"/>
    <x v="2"/>
    <s v="CHO-MIL-31000"/>
    <x v="0"/>
    <x v="38"/>
    <n v="7"/>
    <n v="14.77"/>
    <n v="7.98"/>
    <n v="16"/>
    <x v="2"/>
    <s v="Wicked Choccy's"/>
    <x v="0"/>
  </r>
  <r>
    <s v="US-2023-149111-CHO-NUT-13000"/>
    <d v="2023-04-17T00:00:00"/>
    <d v="2023-05-01T00:00:00"/>
    <x v="2"/>
    <n v="149111"/>
    <s v="United States"/>
    <x v="62"/>
    <x v="26"/>
    <n v="27604"/>
    <x v="0"/>
    <x v="2"/>
    <s v="CHO-NUT-13000"/>
    <x v="2"/>
    <x v="33"/>
    <n v="8"/>
    <n v="19.920000000000002"/>
    <n v="8"/>
    <n v="14"/>
    <x v="2"/>
    <s v="Lot's O' Nuts"/>
    <x v="1"/>
  </r>
  <r>
    <s v="US-2023-149111-CHO-TRI-54000"/>
    <d v="2023-04-17T00:00:00"/>
    <d v="2023-05-01T00:00:00"/>
    <x v="2"/>
    <n v="149111"/>
    <s v="United States"/>
    <x v="62"/>
    <x v="26"/>
    <n v="27604"/>
    <x v="0"/>
    <x v="2"/>
    <s v="CHO-TRI-54000"/>
    <x v="1"/>
    <x v="28"/>
    <n v="1"/>
    <n v="2.4500000000000002"/>
    <n v="1.3"/>
    <n v="14"/>
    <x v="2"/>
    <s v="Wicked Choccy's"/>
    <x v="0"/>
  </r>
  <r>
    <s v="US-2023-159415-CHO-SCR-58000"/>
    <d v="2023-04-17T00:00:00"/>
    <d v="2023-05-02T00:00:00"/>
    <x v="0"/>
    <n v="159415"/>
    <s v="United States"/>
    <x v="37"/>
    <x v="14"/>
    <n v="38401"/>
    <x v="0"/>
    <x v="2"/>
    <s v="CHO-SCR-58000"/>
    <x v="3"/>
    <x v="17"/>
    <n v="5"/>
    <n v="12.5"/>
    <n v="5.5"/>
    <n v="15"/>
    <x v="2"/>
    <s v="Lot's O' Nuts"/>
    <x v="1"/>
  </r>
  <r>
    <s v="US-2023-108735-CHO-TRI-54000"/>
    <d v="2023-04-17T00:00:00"/>
    <d v="2023-05-01T00:00:00"/>
    <x v="0"/>
    <n v="108735"/>
    <s v="United States"/>
    <x v="130"/>
    <x v="4"/>
    <n v="90712"/>
    <x v="0"/>
    <x v="3"/>
    <s v="CHO-TRI-54000"/>
    <x v="1"/>
    <x v="4"/>
    <n v="3"/>
    <n v="7.35"/>
    <n v="3.9"/>
    <n v="14"/>
    <x v="2"/>
    <s v="Wicked Choccy's"/>
    <x v="0"/>
  </r>
  <r>
    <s v="CA-2023-108735-CHO-TRI-54000"/>
    <d v="2023-04-17T00:00:00"/>
    <d v="2023-05-01T00:00:00"/>
    <x v="0"/>
    <n v="108735"/>
    <s v="Canada"/>
    <x v="124"/>
    <x v="40"/>
    <s v="V6E"/>
    <x v="0"/>
    <x v="3"/>
    <s v="CHO-TRI-54000"/>
    <x v="1"/>
    <x v="20"/>
    <n v="5"/>
    <n v="12.25"/>
    <n v="6.5"/>
    <n v="14"/>
    <x v="2"/>
    <s v="Wicked Choccy's"/>
    <x v="0"/>
  </r>
  <r>
    <s v="US-2023-133508-CHO-NUT-13000"/>
    <d v="2023-04-17T00:00:00"/>
    <d v="2023-05-01T00:00:00"/>
    <x v="0"/>
    <n v="133508"/>
    <s v="United States"/>
    <x v="161"/>
    <x v="45"/>
    <n v="68104"/>
    <x v="0"/>
    <x v="0"/>
    <s v="CHO-NUT-13000"/>
    <x v="2"/>
    <x v="13"/>
    <n v="5"/>
    <n v="12.45"/>
    <n v="5"/>
    <n v="14"/>
    <x v="2"/>
    <s v="Lot's O' Nuts"/>
    <x v="1"/>
  </r>
  <r>
    <s v="US-2023-155551-CHO-NUT-13000"/>
    <d v="2023-04-18T00:00:00"/>
    <d v="2023-05-03T00:00:00"/>
    <x v="0"/>
    <n v="155551"/>
    <s v="United States"/>
    <x v="49"/>
    <x v="1"/>
    <n v="60126"/>
    <x v="0"/>
    <x v="0"/>
    <s v="CHO-NUT-13000"/>
    <x v="2"/>
    <x v="7"/>
    <n v="2"/>
    <n v="4.9800000000000004"/>
    <n v="2"/>
    <n v="15"/>
    <x v="2"/>
    <s v="Lot's O' Nuts"/>
    <x v="1"/>
  </r>
  <r>
    <s v="US-2023-155551-CHO-TRI-54000"/>
    <d v="2023-04-18T00:00:00"/>
    <d v="2023-05-03T00:00:00"/>
    <x v="0"/>
    <n v="155551"/>
    <s v="United States"/>
    <x v="49"/>
    <x v="1"/>
    <n v="60126"/>
    <x v="0"/>
    <x v="0"/>
    <s v="CHO-TRI-54000"/>
    <x v="1"/>
    <x v="4"/>
    <n v="3"/>
    <n v="7.35"/>
    <n v="3.9"/>
    <n v="15"/>
    <x v="2"/>
    <s v="Wicked Choccy's"/>
    <x v="0"/>
  </r>
  <r>
    <s v="US-2023-144785-CHO-MIL-31000"/>
    <d v="2023-04-18T00:00:00"/>
    <d v="2023-05-03T00:00:00"/>
    <x v="0"/>
    <n v="144785"/>
    <s v="United States"/>
    <x v="26"/>
    <x v="21"/>
    <n v="10009"/>
    <x v="0"/>
    <x v="1"/>
    <s v="CHO-MIL-31000"/>
    <x v="0"/>
    <x v="5"/>
    <n v="3"/>
    <n v="6.33"/>
    <n v="3.42"/>
    <n v="15"/>
    <x v="2"/>
    <s v="Wicked Choccy's"/>
    <x v="0"/>
  </r>
  <r>
    <s v="US-2023-139381-CHO-MIL-31000"/>
    <d v="2023-04-18T00:00:00"/>
    <d v="2023-05-02T00:00:00"/>
    <x v="0"/>
    <n v="139381"/>
    <s v="United States"/>
    <x v="34"/>
    <x v="6"/>
    <n v="23320"/>
    <x v="0"/>
    <x v="2"/>
    <s v="CHO-MIL-31000"/>
    <x v="0"/>
    <x v="8"/>
    <n v="4"/>
    <n v="8.44"/>
    <n v="4.5599999999999996"/>
    <n v="14"/>
    <x v="2"/>
    <s v="Wicked Choccy's"/>
    <x v="0"/>
  </r>
  <r>
    <s v="US-2023-125087-CHO-NUT-13000"/>
    <d v="2023-04-18T00:00:00"/>
    <d v="2023-05-03T00:00:00"/>
    <x v="0"/>
    <n v="125087"/>
    <s v="United States"/>
    <x v="0"/>
    <x v="0"/>
    <n v="77070"/>
    <x v="0"/>
    <x v="0"/>
    <s v="CHO-NUT-13000"/>
    <x v="2"/>
    <x v="19"/>
    <n v="4"/>
    <n v="9.9600000000000009"/>
    <n v="4"/>
    <n v="15"/>
    <x v="2"/>
    <s v="Lot's O' Nuts"/>
    <x v="1"/>
  </r>
  <r>
    <s v="US-2023-125087-CHO-SCR-58000"/>
    <d v="2023-04-18T00:00:00"/>
    <d v="2023-05-03T00:00:00"/>
    <x v="0"/>
    <n v="125087"/>
    <s v="United States"/>
    <x v="0"/>
    <x v="0"/>
    <n v="77070"/>
    <x v="0"/>
    <x v="0"/>
    <s v="CHO-SCR-58000"/>
    <x v="3"/>
    <x v="17"/>
    <n v="5"/>
    <n v="12.5"/>
    <n v="5.5"/>
    <n v="15"/>
    <x v="2"/>
    <s v="Lot's O' Nuts"/>
    <x v="1"/>
  </r>
  <r>
    <s v="US-2023-125087-CHO-MIL-31000"/>
    <d v="2023-04-18T00:00:00"/>
    <d v="2023-05-03T00:00:00"/>
    <x v="0"/>
    <n v="125087"/>
    <s v="United States"/>
    <x v="0"/>
    <x v="0"/>
    <n v="77070"/>
    <x v="0"/>
    <x v="0"/>
    <s v="CHO-MIL-31000"/>
    <x v="0"/>
    <x v="5"/>
    <n v="3"/>
    <n v="6.33"/>
    <n v="3.42"/>
    <n v="15"/>
    <x v="2"/>
    <s v="Wicked Choccy's"/>
    <x v="0"/>
  </r>
  <r>
    <s v="US-2023-161396-CHO-TRI-54000"/>
    <d v="2023-04-19T00:00:00"/>
    <d v="2023-05-05T00:00:00"/>
    <x v="0"/>
    <n v="161396"/>
    <s v="United States"/>
    <x v="48"/>
    <x v="9"/>
    <n v="43229"/>
    <x v="0"/>
    <x v="1"/>
    <s v="CHO-TRI-54000"/>
    <x v="1"/>
    <x v="1"/>
    <n v="2"/>
    <n v="4.9000000000000004"/>
    <n v="2.6"/>
    <n v="16"/>
    <x v="2"/>
    <s v="Wicked Choccy's"/>
    <x v="0"/>
  </r>
  <r>
    <s v="US-2023-161396-CHO-FUD-51000"/>
    <d v="2023-04-19T00:00:00"/>
    <d v="2023-05-05T00:00:00"/>
    <x v="0"/>
    <n v="161396"/>
    <s v="United States"/>
    <x v="48"/>
    <x v="9"/>
    <n v="43229"/>
    <x v="0"/>
    <x v="1"/>
    <s v="CHO-FUD-51000"/>
    <x v="4"/>
    <x v="17"/>
    <n v="5"/>
    <n v="12"/>
    <n v="6"/>
    <n v="16"/>
    <x v="2"/>
    <s v="Lot's O' Nuts"/>
    <x v="1"/>
  </r>
  <r>
    <s v="US-2023-115819-CHO-FUD-51000"/>
    <d v="2023-04-19T00:00:00"/>
    <d v="2023-05-04T00:00:00"/>
    <x v="2"/>
    <n v="115819"/>
    <s v="United States"/>
    <x v="4"/>
    <x v="4"/>
    <n v="90049"/>
    <x v="0"/>
    <x v="3"/>
    <s v="CHO-FUD-51000"/>
    <x v="4"/>
    <x v="3"/>
    <n v="3"/>
    <n v="7.2"/>
    <n v="3.6"/>
    <n v="15"/>
    <x v="2"/>
    <s v="Lot's O' Nuts"/>
    <x v="1"/>
  </r>
  <r>
    <s v="US-2023-115819-CHO-NUT-13000"/>
    <d v="2023-04-19T00:00:00"/>
    <d v="2023-05-04T00:00:00"/>
    <x v="2"/>
    <n v="115819"/>
    <s v="United States"/>
    <x v="4"/>
    <x v="4"/>
    <n v="90049"/>
    <x v="0"/>
    <x v="3"/>
    <s v="CHO-NUT-13000"/>
    <x v="2"/>
    <x v="13"/>
    <n v="5"/>
    <n v="12.45"/>
    <n v="5"/>
    <n v="15"/>
    <x v="2"/>
    <s v="Lot's O' Nuts"/>
    <x v="1"/>
  </r>
  <r>
    <s v="US-2023-115819-CHO-SCR-58000"/>
    <d v="2023-04-19T00:00:00"/>
    <d v="2023-05-04T00:00:00"/>
    <x v="2"/>
    <n v="115819"/>
    <s v="United States"/>
    <x v="4"/>
    <x v="4"/>
    <n v="90049"/>
    <x v="0"/>
    <x v="3"/>
    <s v="CHO-SCR-58000"/>
    <x v="3"/>
    <x v="25"/>
    <n v="1"/>
    <n v="2.5"/>
    <n v="1.1000000000000001"/>
    <n v="15"/>
    <x v="2"/>
    <s v="Lot's O' Nuts"/>
    <x v="1"/>
  </r>
  <r>
    <s v="US-2023-115819-CHO-MIL-31000"/>
    <d v="2023-04-19T00:00:00"/>
    <d v="2023-05-04T00:00:00"/>
    <x v="2"/>
    <n v="115819"/>
    <s v="United States"/>
    <x v="4"/>
    <x v="4"/>
    <n v="90049"/>
    <x v="0"/>
    <x v="3"/>
    <s v="CHO-MIL-31000"/>
    <x v="0"/>
    <x v="23"/>
    <n v="5"/>
    <n v="10.55"/>
    <n v="5.7"/>
    <n v="15"/>
    <x v="2"/>
    <s v="Wicked Choccy's"/>
    <x v="0"/>
  </r>
  <r>
    <s v="US-2023-109666-CHO-SCR-58000"/>
    <d v="2023-04-19T00:00:00"/>
    <d v="2023-05-06T00:00:00"/>
    <x v="0"/>
    <n v="109666"/>
    <s v="United States"/>
    <x v="26"/>
    <x v="21"/>
    <n v="10035"/>
    <x v="0"/>
    <x v="1"/>
    <s v="CHO-SCR-58000"/>
    <x v="3"/>
    <x v="9"/>
    <n v="2"/>
    <n v="5"/>
    <n v="2.2000000000000002"/>
    <n v="17"/>
    <x v="2"/>
    <s v="Lot's O' Nuts"/>
    <x v="1"/>
  </r>
  <r>
    <s v="US-2023-109666-CHO-NUT-13000"/>
    <d v="2023-04-19T00:00:00"/>
    <d v="2023-05-06T00:00:00"/>
    <x v="0"/>
    <n v="109666"/>
    <s v="United States"/>
    <x v="26"/>
    <x v="21"/>
    <n v="10035"/>
    <x v="0"/>
    <x v="1"/>
    <s v="CHO-NUT-13000"/>
    <x v="2"/>
    <x v="7"/>
    <n v="2"/>
    <n v="4.9800000000000004"/>
    <n v="2"/>
    <n v="17"/>
    <x v="2"/>
    <s v="Lot's O' Nuts"/>
    <x v="1"/>
  </r>
  <r>
    <s v="US-2023-109666-CHO-MIL-31000"/>
    <d v="2023-04-19T00:00:00"/>
    <d v="2023-05-06T00:00:00"/>
    <x v="0"/>
    <n v="109666"/>
    <s v="United States"/>
    <x v="26"/>
    <x v="21"/>
    <n v="10035"/>
    <x v="0"/>
    <x v="1"/>
    <s v="CHO-MIL-31000"/>
    <x v="0"/>
    <x v="0"/>
    <n v="2"/>
    <n v="4.22"/>
    <n v="2.2799999999999998"/>
    <n v="17"/>
    <x v="2"/>
    <s v="Wicked Choccy's"/>
    <x v="0"/>
  </r>
  <r>
    <s v="US-2023-109666-CHO-TRI-54000"/>
    <d v="2023-04-19T00:00:00"/>
    <d v="2023-05-06T00:00:00"/>
    <x v="0"/>
    <n v="109666"/>
    <s v="United States"/>
    <x v="26"/>
    <x v="21"/>
    <n v="10035"/>
    <x v="0"/>
    <x v="1"/>
    <s v="CHO-TRI-54000"/>
    <x v="1"/>
    <x v="1"/>
    <n v="2"/>
    <n v="4.9000000000000004"/>
    <n v="2.6"/>
    <n v="17"/>
    <x v="2"/>
    <s v="Wicked Choccy's"/>
    <x v="0"/>
  </r>
  <r>
    <s v="US-2023-146423-CHO-NUT-13000"/>
    <d v="2023-04-21T00:00:00"/>
    <d v="2023-05-01T00:00:00"/>
    <x v="3"/>
    <n v="146423"/>
    <s v="United States"/>
    <x v="402"/>
    <x v="39"/>
    <n v="6460"/>
    <x v="0"/>
    <x v="1"/>
    <s v="CHO-NUT-13000"/>
    <x v="2"/>
    <x v="2"/>
    <n v="3"/>
    <n v="7.47"/>
    <n v="3"/>
    <n v="10"/>
    <x v="2"/>
    <s v="Lot's O' Nuts"/>
    <x v="1"/>
  </r>
  <r>
    <s v="US-2023-151498-CHO-FUD-51000"/>
    <d v="2023-04-21T00:00:00"/>
    <d v="2023-05-04T00:00:00"/>
    <x v="1"/>
    <n v="151498"/>
    <s v="United States"/>
    <x v="31"/>
    <x v="23"/>
    <n v="98115"/>
    <x v="0"/>
    <x v="3"/>
    <s v="CHO-FUD-51000"/>
    <x v="4"/>
    <x v="17"/>
    <n v="5"/>
    <n v="12"/>
    <n v="6"/>
    <n v="13"/>
    <x v="2"/>
    <s v="Lot's O' Nuts"/>
    <x v="1"/>
  </r>
  <r>
    <s v="US-2023-103646-CHO-SCR-58000"/>
    <d v="2023-04-21T00:00:00"/>
    <d v="2023-05-06T00:00:00"/>
    <x v="0"/>
    <n v="103646"/>
    <s v="United States"/>
    <x v="40"/>
    <x v="1"/>
    <n v="60623"/>
    <x v="0"/>
    <x v="0"/>
    <s v="CHO-SCR-58000"/>
    <x v="3"/>
    <x v="3"/>
    <n v="3"/>
    <n v="7.5"/>
    <n v="3.3"/>
    <n v="15"/>
    <x v="2"/>
    <s v="Lot's O' Nuts"/>
    <x v="1"/>
  </r>
  <r>
    <s v="US-2023-103646-CHO-TRI-54000"/>
    <d v="2023-04-21T00:00:00"/>
    <d v="2023-05-06T00:00:00"/>
    <x v="0"/>
    <n v="103646"/>
    <s v="United States"/>
    <x v="40"/>
    <x v="1"/>
    <n v="60623"/>
    <x v="0"/>
    <x v="0"/>
    <s v="CHO-TRI-54000"/>
    <x v="1"/>
    <x v="50"/>
    <n v="8"/>
    <n v="19.600000000000001"/>
    <n v="10.4"/>
    <n v="15"/>
    <x v="2"/>
    <s v="Wicked Choccy's"/>
    <x v="0"/>
  </r>
  <r>
    <s v="US-2023-103646-CHO-FUD-51000"/>
    <d v="2023-04-21T00:00:00"/>
    <d v="2023-05-06T00:00:00"/>
    <x v="0"/>
    <n v="103646"/>
    <s v="United States"/>
    <x v="40"/>
    <x v="1"/>
    <n v="60623"/>
    <x v="0"/>
    <x v="0"/>
    <s v="CHO-FUD-51000"/>
    <x v="4"/>
    <x v="31"/>
    <n v="4"/>
    <n v="9.6"/>
    <n v="4.8"/>
    <n v="15"/>
    <x v="2"/>
    <s v="Lot's O' Nuts"/>
    <x v="1"/>
  </r>
  <r>
    <s v="US-2023-113061-CHO-NUT-13000"/>
    <d v="2023-04-22T00:00:00"/>
    <d v="2023-05-06T00:00:00"/>
    <x v="0"/>
    <n v="113061"/>
    <s v="United States"/>
    <x v="412"/>
    <x v="25"/>
    <n v="65109"/>
    <x v="0"/>
    <x v="0"/>
    <s v="CHO-NUT-13000"/>
    <x v="2"/>
    <x v="7"/>
    <n v="2"/>
    <n v="4.9800000000000004"/>
    <n v="2"/>
    <n v="14"/>
    <x v="2"/>
    <s v="Lot's O' Nuts"/>
    <x v="1"/>
  </r>
  <r>
    <s v="US-2023-101329-CHO-NUT-13000"/>
    <d v="2023-04-22T00:00:00"/>
    <d v="2023-05-09T00:00:00"/>
    <x v="0"/>
    <n v="101329"/>
    <s v="United States"/>
    <x v="284"/>
    <x v="21"/>
    <n v="13440"/>
    <x v="0"/>
    <x v="1"/>
    <s v="CHO-NUT-13000"/>
    <x v="2"/>
    <x v="48"/>
    <n v="9"/>
    <n v="22.41"/>
    <n v="9"/>
    <n v="17"/>
    <x v="2"/>
    <s v="Lot's O' Nuts"/>
    <x v="1"/>
  </r>
  <r>
    <s v="US-2023-147578-CHO-TRI-54000"/>
    <d v="2023-04-22T00:00:00"/>
    <d v="2023-05-06T00:00:00"/>
    <x v="2"/>
    <n v="147578"/>
    <s v="United States"/>
    <x v="10"/>
    <x v="4"/>
    <n v="94122"/>
    <x v="0"/>
    <x v="3"/>
    <s v="CHO-TRI-54000"/>
    <x v="1"/>
    <x v="4"/>
    <n v="3"/>
    <n v="7.35"/>
    <n v="3.9"/>
    <n v="14"/>
    <x v="2"/>
    <s v="Wicked Choccy's"/>
    <x v="0"/>
  </r>
  <r>
    <s v="US-2023-109869-CHO-NUT-13000"/>
    <d v="2023-04-22T00:00:00"/>
    <d v="2023-05-09T00:00:00"/>
    <x v="0"/>
    <n v="109869"/>
    <s v="United States"/>
    <x v="146"/>
    <x v="12"/>
    <n v="85023"/>
    <x v="0"/>
    <x v="3"/>
    <s v="CHO-NUT-13000"/>
    <x v="2"/>
    <x v="13"/>
    <n v="5"/>
    <n v="12.45"/>
    <n v="5"/>
    <n v="17"/>
    <x v="2"/>
    <s v="Lot's O' Nuts"/>
    <x v="1"/>
  </r>
  <r>
    <s v="US-2023-109869-CHO-MIL-31000"/>
    <d v="2023-04-22T00:00:00"/>
    <d v="2023-05-09T00:00:00"/>
    <x v="0"/>
    <n v="109869"/>
    <s v="United States"/>
    <x v="146"/>
    <x v="12"/>
    <n v="85023"/>
    <x v="0"/>
    <x v="3"/>
    <s v="CHO-MIL-31000"/>
    <x v="0"/>
    <x v="29"/>
    <n v="6"/>
    <n v="12.66"/>
    <n v="6.84"/>
    <n v="17"/>
    <x v="2"/>
    <s v="Wicked Choccy's"/>
    <x v="0"/>
  </r>
  <r>
    <s v="US-2023-109869-CHO-TRI-54000"/>
    <d v="2023-04-22T00:00:00"/>
    <d v="2023-05-09T00:00:00"/>
    <x v="0"/>
    <n v="109869"/>
    <s v="United States"/>
    <x v="146"/>
    <x v="12"/>
    <n v="85023"/>
    <x v="0"/>
    <x v="3"/>
    <s v="CHO-TRI-54000"/>
    <x v="1"/>
    <x v="1"/>
    <n v="2"/>
    <n v="4.9000000000000004"/>
    <n v="2.6"/>
    <n v="17"/>
    <x v="2"/>
    <s v="Wicked Choccy's"/>
    <x v="0"/>
  </r>
  <r>
    <s v="US-2023-109869-CHO-FUD-51000"/>
    <d v="2023-04-22T00:00:00"/>
    <d v="2023-05-09T00:00:00"/>
    <x v="0"/>
    <n v="109869"/>
    <s v="United States"/>
    <x v="146"/>
    <x v="12"/>
    <n v="85023"/>
    <x v="0"/>
    <x v="3"/>
    <s v="CHO-FUD-51000"/>
    <x v="4"/>
    <x v="9"/>
    <n v="2"/>
    <n v="4.8"/>
    <n v="2.4"/>
    <n v="17"/>
    <x v="2"/>
    <s v="Lot's O' Nuts"/>
    <x v="1"/>
  </r>
  <r>
    <s v="US-2023-109057-CHO-MIL-31000"/>
    <d v="2023-04-22T00:00:00"/>
    <d v="2023-05-07T00:00:00"/>
    <x v="0"/>
    <n v="109057"/>
    <s v="United States"/>
    <x v="134"/>
    <x v="1"/>
    <n v="60505"/>
    <x v="0"/>
    <x v="0"/>
    <s v="CHO-MIL-31000"/>
    <x v="0"/>
    <x v="0"/>
    <n v="2"/>
    <n v="4.22"/>
    <n v="2.2799999999999998"/>
    <n v="15"/>
    <x v="2"/>
    <s v="Wicked Choccy's"/>
    <x v="0"/>
  </r>
  <r>
    <s v="US-2023-126270-CHO-SCR-58000"/>
    <d v="2023-04-23T00:00:00"/>
    <d v="2023-05-07T00:00:00"/>
    <x v="0"/>
    <n v="126270"/>
    <s v="United States"/>
    <x v="413"/>
    <x v="4"/>
    <n v="92672"/>
    <x v="0"/>
    <x v="3"/>
    <s v="CHO-SCR-58000"/>
    <x v="3"/>
    <x v="26"/>
    <n v="7"/>
    <n v="17.5"/>
    <n v="7.7"/>
    <n v="14"/>
    <x v="2"/>
    <s v="Lot's O' Nuts"/>
    <x v="1"/>
  </r>
  <r>
    <s v="US-2023-162138-CHO-SCR-58000"/>
    <d v="2023-04-23T00:00:00"/>
    <d v="2023-05-07T00:00:00"/>
    <x v="0"/>
    <n v="162138"/>
    <s v="United States"/>
    <x v="414"/>
    <x v="4"/>
    <n v="92345"/>
    <x v="0"/>
    <x v="3"/>
    <s v="CHO-SCR-58000"/>
    <x v="3"/>
    <x v="14"/>
    <n v="6"/>
    <n v="15"/>
    <n v="6.6"/>
    <n v="14"/>
    <x v="2"/>
    <s v="Lot's O' Nuts"/>
    <x v="1"/>
  </r>
  <r>
    <s v="US-2023-162138-CHO-MIL-31000"/>
    <d v="2023-04-23T00:00:00"/>
    <d v="2023-05-07T00:00:00"/>
    <x v="0"/>
    <n v="162138"/>
    <s v="United States"/>
    <x v="414"/>
    <x v="4"/>
    <n v="92345"/>
    <x v="0"/>
    <x v="3"/>
    <s v="CHO-MIL-31000"/>
    <x v="0"/>
    <x v="11"/>
    <n v="1"/>
    <n v="2.11"/>
    <n v="1.1399999999999999"/>
    <n v="14"/>
    <x v="2"/>
    <s v="Wicked Choccy's"/>
    <x v="0"/>
  </r>
  <r>
    <s v="US-2023-130001-CHO-TRI-54000"/>
    <d v="2023-04-23T00:00:00"/>
    <d v="2023-05-08T00:00:00"/>
    <x v="0"/>
    <n v="130001"/>
    <s v="United States"/>
    <x v="165"/>
    <x v="26"/>
    <n v="28205"/>
    <x v="0"/>
    <x v="2"/>
    <s v="CHO-TRI-54000"/>
    <x v="1"/>
    <x v="20"/>
    <n v="5"/>
    <n v="12.25"/>
    <n v="6.5"/>
    <n v="15"/>
    <x v="2"/>
    <s v="Wicked Choccy's"/>
    <x v="0"/>
  </r>
  <r>
    <s v="US-2023-124149-CHO-FUD-51000"/>
    <d v="2023-04-23T00:00:00"/>
    <d v="2023-05-06T00:00:00"/>
    <x v="1"/>
    <n v="124149"/>
    <s v="United States"/>
    <x v="86"/>
    <x v="9"/>
    <n v="43130"/>
    <x v="0"/>
    <x v="1"/>
    <s v="CHO-FUD-51000"/>
    <x v="4"/>
    <x v="14"/>
    <n v="6"/>
    <n v="14.4"/>
    <n v="7.2"/>
    <n v="13"/>
    <x v="2"/>
    <s v="Lot's O' Nuts"/>
    <x v="1"/>
  </r>
  <r>
    <s v="US-2023-124149-CHO-TRI-54000"/>
    <d v="2023-04-23T00:00:00"/>
    <d v="2023-05-06T00:00:00"/>
    <x v="1"/>
    <n v="124149"/>
    <s v="United States"/>
    <x v="86"/>
    <x v="9"/>
    <n v="43130"/>
    <x v="0"/>
    <x v="1"/>
    <s v="CHO-TRI-54000"/>
    <x v="1"/>
    <x v="1"/>
    <n v="2"/>
    <n v="4.9000000000000004"/>
    <n v="2.6"/>
    <n v="13"/>
    <x v="2"/>
    <s v="Wicked Choccy's"/>
    <x v="0"/>
  </r>
  <r>
    <s v="US-2023-168081-CHO-SCR-58000"/>
    <d v="2023-04-24T00:00:00"/>
    <d v="2023-05-07T00:00:00"/>
    <x v="2"/>
    <n v="168081"/>
    <s v="United States"/>
    <x v="0"/>
    <x v="0"/>
    <n v="77070"/>
    <x v="0"/>
    <x v="0"/>
    <s v="CHO-SCR-58000"/>
    <x v="3"/>
    <x v="3"/>
    <n v="3"/>
    <n v="7.5"/>
    <n v="3.3"/>
    <n v="13"/>
    <x v="2"/>
    <s v="Lot's O' Nuts"/>
    <x v="1"/>
  </r>
  <r>
    <s v="US-2023-149279-CHO-MIL-31000"/>
    <d v="2023-04-24T00:00:00"/>
    <d v="2023-05-08T00:00:00"/>
    <x v="0"/>
    <n v="149279"/>
    <s v="United States"/>
    <x v="270"/>
    <x v="27"/>
    <n v="80906"/>
    <x v="0"/>
    <x v="3"/>
    <s v="CHO-MIL-31000"/>
    <x v="0"/>
    <x v="29"/>
    <n v="6"/>
    <n v="12.66"/>
    <n v="6.84"/>
    <n v="14"/>
    <x v="2"/>
    <s v="Wicked Choccy's"/>
    <x v="0"/>
  </r>
  <r>
    <s v="US-2023-149279-CHO-SCR-58000"/>
    <d v="2023-04-24T00:00:00"/>
    <d v="2023-05-08T00:00:00"/>
    <x v="0"/>
    <n v="149279"/>
    <s v="United States"/>
    <x v="270"/>
    <x v="27"/>
    <n v="80906"/>
    <x v="0"/>
    <x v="3"/>
    <s v="CHO-SCR-58000"/>
    <x v="3"/>
    <x v="9"/>
    <n v="2"/>
    <n v="5"/>
    <n v="2.2000000000000002"/>
    <n v="14"/>
    <x v="2"/>
    <s v="Lot's O' Nuts"/>
    <x v="1"/>
  </r>
  <r>
    <s v="US-2023-138933-CHO-FUD-51000"/>
    <d v="2023-04-24T00:00:00"/>
    <d v="2023-05-07T00:00:00"/>
    <x v="1"/>
    <n v="138933"/>
    <s v="United States"/>
    <x v="160"/>
    <x v="4"/>
    <n v="92503"/>
    <x v="0"/>
    <x v="3"/>
    <s v="CHO-FUD-51000"/>
    <x v="4"/>
    <x v="25"/>
    <n v="1"/>
    <n v="2.4"/>
    <n v="1.2"/>
    <n v="13"/>
    <x v="2"/>
    <s v="Lot's O' Nuts"/>
    <x v="1"/>
  </r>
  <r>
    <s v="US-2023-150147-CHO-SCR-58000"/>
    <d v="2023-04-25T00:00:00"/>
    <d v="2023-05-09T00:00:00"/>
    <x v="2"/>
    <n v="150147"/>
    <s v="United States"/>
    <x v="2"/>
    <x v="2"/>
    <n v="19134"/>
    <x v="0"/>
    <x v="1"/>
    <s v="CHO-SCR-58000"/>
    <x v="3"/>
    <x v="9"/>
    <n v="2"/>
    <n v="5"/>
    <n v="2.2000000000000002"/>
    <n v="14"/>
    <x v="2"/>
    <s v="Lot's O' Nuts"/>
    <x v="1"/>
  </r>
  <r>
    <s v="US-2023-139556-CHO-SCR-58000"/>
    <d v="2023-04-26T00:00:00"/>
    <d v="2023-05-11T00:00:00"/>
    <x v="0"/>
    <n v="139556"/>
    <s v="United States"/>
    <x v="26"/>
    <x v="21"/>
    <n v="10009"/>
    <x v="0"/>
    <x v="1"/>
    <s v="CHO-SCR-58000"/>
    <x v="3"/>
    <x v="3"/>
    <n v="3"/>
    <n v="7.5"/>
    <n v="3.3"/>
    <n v="15"/>
    <x v="2"/>
    <s v="Lot's O' Nuts"/>
    <x v="1"/>
  </r>
  <r>
    <s v="US-2023-137204-CHO-MIL-31000"/>
    <d v="2023-04-28T00:00:00"/>
    <d v="2023-05-15T00:00:00"/>
    <x v="0"/>
    <n v="137204"/>
    <s v="United States"/>
    <x v="4"/>
    <x v="4"/>
    <n v="90045"/>
    <x v="0"/>
    <x v="3"/>
    <s v="CHO-MIL-31000"/>
    <x v="0"/>
    <x v="0"/>
    <n v="2"/>
    <n v="4.22"/>
    <n v="2.2799999999999998"/>
    <n v="17"/>
    <x v="2"/>
    <s v="Wicked Choccy's"/>
    <x v="0"/>
  </r>
  <r>
    <s v="US-2023-152814-CHO-NUT-13000"/>
    <d v="2023-04-28T00:00:00"/>
    <d v="2023-05-12T00:00:00"/>
    <x v="0"/>
    <n v="152814"/>
    <s v="United States"/>
    <x v="54"/>
    <x v="27"/>
    <n v="80219"/>
    <x v="0"/>
    <x v="3"/>
    <s v="CHO-NUT-13000"/>
    <x v="2"/>
    <x v="2"/>
    <n v="3"/>
    <n v="7.47"/>
    <n v="3"/>
    <n v="14"/>
    <x v="2"/>
    <s v="Lot's O' Nuts"/>
    <x v="1"/>
  </r>
  <r>
    <s v="US-2023-161816-CHO-TRI-54000"/>
    <d v="2023-04-28T00:00:00"/>
    <d v="2023-05-11T00:00:00"/>
    <x v="1"/>
    <n v="161816"/>
    <s v="United States"/>
    <x v="39"/>
    <x v="0"/>
    <n v="75217"/>
    <x v="0"/>
    <x v="0"/>
    <s v="CHO-TRI-54000"/>
    <x v="1"/>
    <x v="24"/>
    <n v="4"/>
    <n v="9.8000000000000007"/>
    <n v="5.2"/>
    <n v="13"/>
    <x v="2"/>
    <s v="Wicked Choccy's"/>
    <x v="0"/>
  </r>
  <r>
    <s v="US-2023-161816-CHO-MIL-31000"/>
    <d v="2023-04-28T00:00:00"/>
    <d v="2023-05-11T00:00:00"/>
    <x v="1"/>
    <n v="161816"/>
    <s v="United States"/>
    <x v="39"/>
    <x v="0"/>
    <n v="75217"/>
    <x v="0"/>
    <x v="0"/>
    <s v="CHO-MIL-31000"/>
    <x v="0"/>
    <x v="5"/>
    <n v="3"/>
    <n v="6.33"/>
    <n v="3.42"/>
    <n v="13"/>
    <x v="2"/>
    <s v="Wicked Choccy's"/>
    <x v="0"/>
  </r>
  <r>
    <s v="US-2023-167605-CHO-NUT-13000"/>
    <d v="2023-04-28T00:00:00"/>
    <d v="2023-05-10T00:00:00"/>
    <x v="2"/>
    <n v="167605"/>
    <s v="United States"/>
    <x v="174"/>
    <x v="1"/>
    <n v="60174"/>
    <x v="0"/>
    <x v="0"/>
    <s v="CHO-NUT-13000"/>
    <x v="2"/>
    <x v="7"/>
    <n v="2"/>
    <n v="4.9800000000000004"/>
    <n v="2"/>
    <n v="12"/>
    <x v="2"/>
    <s v="Lot's O' Nuts"/>
    <x v="1"/>
  </r>
  <r>
    <s v="US-2023-120460-CHO-FUD-51000"/>
    <d v="2023-04-30T00:00:00"/>
    <d v="2023-05-15T00:00:00"/>
    <x v="0"/>
    <n v="120460"/>
    <s v="United States"/>
    <x v="39"/>
    <x v="0"/>
    <n v="75081"/>
    <x v="0"/>
    <x v="0"/>
    <s v="CHO-FUD-51000"/>
    <x v="4"/>
    <x v="3"/>
    <n v="3"/>
    <n v="7.2"/>
    <n v="3.6"/>
    <n v="15"/>
    <x v="2"/>
    <s v="Lot's O' Nuts"/>
    <x v="1"/>
  </r>
  <r>
    <s v="US-2023-154788-CHO-FUD-51000"/>
    <d v="2023-04-30T00:00:00"/>
    <d v="2023-05-14T00:00:00"/>
    <x v="0"/>
    <n v="154788"/>
    <s v="United States"/>
    <x v="26"/>
    <x v="21"/>
    <n v="10011"/>
    <x v="0"/>
    <x v="1"/>
    <s v="CHO-FUD-51000"/>
    <x v="4"/>
    <x v="9"/>
    <n v="2"/>
    <n v="4.8"/>
    <n v="2.4"/>
    <n v="14"/>
    <x v="2"/>
    <s v="Lot's O' Nuts"/>
    <x v="1"/>
  </r>
  <r>
    <s v="US-2023-144792-CHO-TRI-54000"/>
    <d v="2023-04-30T00:00:00"/>
    <d v="2023-05-14T00:00:00"/>
    <x v="0"/>
    <n v="144792"/>
    <s v="United States"/>
    <x v="15"/>
    <x v="12"/>
    <n v="85254"/>
    <x v="0"/>
    <x v="3"/>
    <s v="CHO-TRI-54000"/>
    <x v="1"/>
    <x v="10"/>
    <n v="7"/>
    <n v="17.149999999999999"/>
    <n v="9.1"/>
    <n v="14"/>
    <x v="2"/>
    <s v="Wicked Choccy's"/>
    <x v="0"/>
  </r>
  <r>
    <s v="US-2023-101525-CHO-SCR-58000"/>
    <d v="2023-05-01T00:00:00"/>
    <d v="2023-05-14T00:00:00"/>
    <x v="2"/>
    <n v="101525"/>
    <s v="United States"/>
    <x v="131"/>
    <x v="13"/>
    <n v="72209"/>
    <x v="0"/>
    <x v="2"/>
    <s v="CHO-SCR-58000"/>
    <x v="3"/>
    <x v="9"/>
    <n v="2"/>
    <n v="5"/>
    <n v="2.2000000000000002"/>
    <n v="13"/>
    <x v="2"/>
    <s v="Lot's O' Nuts"/>
    <x v="1"/>
  </r>
  <r>
    <s v="US-2023-101525-CHO-TRI-54000"/>
    <d v="2023-05-01T00:00:00"/>
    <d v="2023-05-14T00:00:00"/>
    <x v="2"/>
    <n v="101525"/>
    <s v="United States"/>
    <x v="131"/>
    <x v="13"/>
    <n v="72209"/>
    <x v="0"/>
    <x v="2"/>
    <s v="CHO-TRI-54000"/>
    <x v="1"/>
    <x v="4"/>
    <n v="3"/>
    <n v="7.35"/>
    <n v="3.9"/>
    <n v="13"/>
    <x v="2"/>
    <s v="Wicked Choccy's"/>
    <x v="0"/>
  </r>
  <r>
    <s v="US-2023-164784-CHO-SCR-58000"/>
    <d v="2023-05-01T00:00:00"/>
    <d v="2023-05-14T00:00:00"/>
    <x v="1"/>
    <n v="164784"/>
    <s v="United States"/>
    <x v="104"/>
    <x v="14"/>
    <n v="38109"/>
    <x v="0"/>
    <x v="2"/>
    <s v="CHO-SCR-58000"/>
    <x v="3"/>
    <x v="3"/>
    <n v="3"/>
    <n v="7.5"/>
    <n v="3.3"/>
    <n v="13"/>
    <x v="2"/>
    <s v="Lot's O' Nuts"/>
    <x v="1"/>
  </r>
  <r>
    <s v="US-2023-164784-CHO-MIL-31000"/>
    <d v="2023-05-01T00:00:00"/>
    <d v="2023-05-14T00:00:00"/>
    <x v="1"/>
    <n v="164784"/>
    <s v="United States"/>
    <x v="104"/>
    <x v="14"/>
    <n v="38109"/>
    <x v="0"/>
    <x v="2"/>
    <s v="CHO-MIL-31000"/>
    <x v="0"/>
    <x v="0"/>
    <n v="2"/>
    <n v="4.22"/>
    <n v="2.2799999999999998"/>
    <n v="13"/>
    <x v="2"/>
    <s v="Wicked Choccy's"/>
    <x v="0"/>
  </r>
  <r>
    <s v="US-2023-164784-CHO-TRI-54000"/>
    <d v="2023-05-01T00:00:00"/>
    <d v="2023-05-14T00:00:00"/>
    <x v="1"/>
    <n v="164784"/>
    <s v="United States"/>
    <x v="104"/>
    <x v="14"/>
    <n v="38109"/>
    <x v="0"/>
    <x v="2"/>
    <s v="CHO-TRI-54000"/>
    <x v="1"/>
    <x v="28"/>
    <n v="1"/>
    <n v="2.4500000000000002"/>
    <n v="1.3"/>
    <n v="13"/>
    <x v="2"/>
    <s v="Wicked Choccy's"/>
    <x v="0"/>
  </r>
  <r>
    <s v="US-2023-104311-CHO-TRI-54000"/>
    <d v="2023-05-02T00:00:00"/>
    <d v="2023-05-16T00:00:00"/>
    <x v="0"/>
    <n v="104311"/>
    <s v="United States"/>
    <x v="231"/>
    <x v="0"/>
    <n v="75061"/>
    <x v="0"/>
    <x v="0"/>
    <s v="CHO-TRI-54000"/>
    <x v="1"/>
    <x v="1"/>
    <n v="2"/>
    <n v="4.9000000000000004"/>
    <n v="2.6"/>
    <n v="14"/>
    <x v="2"/>
    <s v="Wicked Choccy's"/>
    <x v="0"/>
  </r>
  <r>
    <s v="US-2023-104311-CHO-FUD-51000"/>
    <d v="2023-05-02T00:00:00"/>
    <d v="2023-05-16T00:00:00"/>
    <x v="0"/>
    <n v="104311"/>
    <s v="United States"/>
    <x v="231"/>
    <x v="0"/>
    <n v="75061"/>
    <x v="0"/>
    <x v="0"/>
    <s v="CHO-FUD-51000"/>
    <x v="4"/>
    <x v="3"/>
    <n v="3"/>
    <n v="7.2"/>
    <n v="3.6"/>
    <n v="14"/>
    <x v="2"/>
    <s v="Lot's O' Nuts"/>
    <x v="1"/>
  </r>
  <r>
    <s v="US-2023-104311-CHO-SCR-58000"/>
    <d v="2023-05-02T00:00:00"/>
    <d v="2023-05-16T00:00:00"/>
    <x v="0"/>
    <n v="104311"/>
    <s v="United States"/>
    <x v="231"/>
    <x v="0"/>
    <n v="75061"/>
    <x v="0"/>
    <x v="0"/>
    <s v="CHO-SCR-58000"/>
    <x v="3"/>
    <x v="3"/>
    <n v="3"/>
    <n v="7.5"/>
    <n v="3.3"/>
    <n v="14"/>
    <x v="2"/>
    <s v="Lot's O' Nuts"/>
    <x v="1"/>
  </r>
  <r>
    <s v="US-2023-148698-CHO-SCR-58000"/>
    <d v="2023-05-02T00:00:00"/>
    <d v="2023-05-17T00:00:00"/>
    <x v="0"/>
    <n v="148698"/>
    <s v="United States"/>
    <x v="0"/>
    <x v="0"/>
    <n v="77070"/>
    <x v="0"/>
    <x v="0"/>
    <s v="CHO-SCR-58000"/>
    <x v="3"/>
    <x v="3"/>
    <n v="3"/>
    <n v="7.5"/>
    <n v="3.3"/>
    <n v="15"/>
    <x v="2"/>
    <s v="Lot's O' Nuts"/>
    <x v="1"/>
  </r>
  <r>
    <s v="US-2023-146836-CHO-MIL-31000"/>
    <d v="2023-05-02T00:00:00"/>
    <d v="2023-05-12T00:00:00"/>
    <x v="3"/>
    <n v="146836"/>
    <s v="United States"/>
    <x v="26"/>
    <x v="21"/>
    <n v="10024"/>
    <x v="0"/>
    <x v="1"/>
    <s v="CHO-MIL-31000"/>
    <x v="0"/>
    <x v="5"/>
    <n v="3"/>
    <n v="6.33"/>
    <n v="3.42"/>
    <n v="10"/>
    <x v="2"/>
    <s v="Wicked Choccy's"/>
    <x v="0"/>
  </r>
  <r>
    <s v="US-2023-146836-CHO-NUT-13000"/>
    <d v="2023-05-02T00:00:00"/>
    <d v="2023-05-12T00:00:00"/>
    <x v="3"/>
    <n v="146836"/>
    <s v="United States"/>
    <x v="26"/>
    <x v="21"/>
    <n v="10024"/>
    <x v="0"/>
    <x v="1"/>
    <s v="CHO-NUT-13000"/>
    <x v="2"/>
    <x v="2"/>
    <n v="3"/>
    <n v="7.47"/>
    <n v="3"/>
    <n v="10"/>
    <x v="2"/>
    <s v="Lot's O' Nuts"/>
    <x v="1"/>
  </r>
  <r>
    <s v="US-2023-154060-CHO-MIL-31000"/>
    <d v="2023-05-02T00:00:00"/>
    <d v="2023-05-18T00:00:00"/>
    <x v="0"/>
    <n v="154060"/>
    <s v="United States"/>
    <x v="71"/>
    <x v="26"/>
    <n v="27405"/>
    <x v="0"/>
    <x v="2"/>
    <s v="CHO-MIL-31000"/>
    <x v="0"/>
    <x v="43"/>
    <n v="9"/>
    <n v="18.989999999999998"/>
    <n v="10.26"/>
    <n v="16"/>
    <x v="2"/>
    <s v="Wicked Choccy's"/>
    <x v="0"/>
  </r>
  <r>
    <s v="US-2023-158155-CHO-FUD-51000"/>
    <d v="2023-05-02T00:00:00"/>
    <d v="2023-05-16T00:00:00"/>
    <x v="0"/>
    <n v="158155"/>
    <s v="United States"/>
    <x v="26"/>
    <x v="21"/>
    <n v="10009"/>
    <x v="0"/>
    <x v="1"/>
    <s v="CHO-FUD-51000"/>
    <x v="4"/>
    <x v="9"/>
    <n v="2"/>
    <n v="4.8"/>
    <n v="2.4"/>
    <n v="14"/>
    <x v="2"/>
    <s v="Lot's O' Nuts"/>
    <x v="1"/>
  </r>
  <r>
    <s v="US-2023-158155-CHO-TRI-54000"/>
    <d v="2023-05-02T00:00:00"/>
    <d v="2023-05-16T00:00:00"/>
    <x v="0"/>
    <n v="158155"/>
    <s v="United States"/>
    <x v="26"/>
    <x v="21"/>
    <n v="10009"/>
    <x v="0"/>
    <x v="1"/>
    <s v="CHO-TRI-54000"/>
    <x v="1"/>
    <x v="20"/>
    <n v="5"/>
    <n v="12.25"/>
    <n v="6.5"/>
    <n v="14"/>
    <x v="2"/>
    <s v="Wicked Choccy's"/>
    <x v="0"/>
  </r>
  <r>
    <s v="US-2023-109400-CHO-SCR-58000"/>
    <d v="2023-05-02T00:00:00"/>
    <d v="2023-05-16T00:00:00"/>
    <x v="0"/>
    <n v="109400"/>
    <s v="United States"/>
    <x v="331"/>
    <x v="0"/>
    <n v="79109"/>
    <x v="0"/>
    <x v="0"/>
    <s v="CHO-SCR-58000"/>
    <x v="3"/>
    <x v="31"/>
    <n v="4"/>
    <n v="10"/>
    <n v="4.4000000000000004"/>
    <n v="14"/>
    <x v="2"/>
    <s v="Lot's O' Nuts"/>
    <x v="1"/>
  </r>
  <r>
    <s v="US-2023-163398-CHO-NUT-13000"/>
    <d v="2023-05-03T00:00:00"/>
    <d v="2023-05-18T00:00:00"/>
    <x v="0"/>
    <n v="163398"/>
    <s v="United States"/>
    <x v="40"/>
    <x v="1"/>
    <n v="60653"/>
    <x v="0"/>
    <x v="0"/>
    <s v="CHO-NUT-13000"/>
    <x v="2"/>
    <x v="2"/>
    <n v="3"/>
    <n v="7.47"/>
    <n v="3"/>
    <n v="15"/>
    <x v="2"/>
    <s v="Lot's O' Nuts"/>
    <x v="1"/>
  </r>
  <r>
    <s v="US-2023-163398-CHO-TRI-54000"/>
    <d v="2023-05-03T00:00:00"/>
    <d v="2023-05-18T00:00:00"/>
    <x v="0"/>
    <n v="163398"/>
    <s v="United States"/>
    <x v="40"/>
    <x v="1"/>
    <n v="60653"/>
    <x v="0"/>
    <x v="0"/>
    <s v="CHO-TRI-54000"/>
    <x v="1"/>
    <x v="28"/>
    <n v="1"/>
    <n v="2.4500000000000002"/>
    <n v="1.3"/>
    <n v="15"/>
    <x v="2"/>
    <s v="Wicked Choccy's"/>
    <x v="0"/>
  </r>
  <r>
    <s v="US-2023-129280-CHO-MIL-31000"/>
    <d v="2023-05-03T00:00:00"/>
    <d v="2023-05-15T00:00:00"/>
    <x v="1"/>
    <n v="129280"/>
    <s v="United States"/>
    <x v="12"/>
    <x v="9"/>
    <n v="43055"/>
    <x v="0"/>
    <x v="1"/>
    <s v="CHO-MIL-31000"/>
    <x v="0"/>
    <x v="0"/>
    <n v="2"/>
    <n v="4.22"/>
    <n v="2.2799999999999998"/>
    <n v="12"/>
    <x v="2"/>
    <s v="Wicked Choccy's"/>
    <x v="0"/>
  </r>
  <r>
    <s v="US-2023-129280-CHO-SCR-58000"/>
    <d v="2023-05-03T00:00:00"/>
    <d v="2023-05-15T00:00:00"/>
    <x v="1"/>
    <n v="129280"/>
    <s v="United States"/>
    <x v="12"/>
    <x v="9"/>
    <n v="43055"/>
    <x v="0"/>
    <x v="1"/>
    <s v="CHO-SCR-58000"/>
    <x v="3"/>
    <x v="17"/>
    <n v="5"/>
    <n v="12.5"/>
    <n v="5.5"/>
    <n v="12"/>
    <x v="2"/>
    <s v="Lot's O' Nuts"/>
    <x v="1"/>
  </r>
  <r>
    <s v="US-2023-129280-CHO-NUT-13000"/>
    <d v="2023-05-03T00:00:00"/>
    <d v="2023-05-15T00:00:00"/>
    <x v="1"/>
    <n v="129280"/>
    <s v="United States"/>
    <x v="12"/>
    <x v="9"/>
    <n v="43055"/>
    <x v="0"/>
    <x v="1"/>
    <s v="CHO-NUT-13000"/>
    <x v="2"/>
    <x v="2"/>
    <n v="3"/>
    <n v="7.47"/>
    <n v="3"/>
    <n v="12"/>
    <x v="2"/>
    <s v="Lot's O' Nuts"/>
    <x v="1"/>
  </r>
  <r>
    <s v="US-2023-129280-CHO-FUD-51000"/>
    <d v="2023-05-03T00:00:00"/>
    <d v="2023-05-15T00:00:00"/>
    <x v="1"/>
    <n v="129280"/>
    <s v="United States"/>
    <x v="12"/>
    <x v="9"/>
    <n v="43055"/>
    <x v="0"/>
    <x v="1"/>
    <s v="CHO-FUD-51000"/>
    <x v="4"/>
    <x v="17"/>
    <n v="5"/>
    <n v="12"/>
    <n v="6"/>
    <n v="12"/>
    <x v="2"/>
    <s v="Lot's O' Nuts"/>
    <x v="1"/>
  </r>
  <r>
    <s v="US-2023-126165-CHO-SCR-58000"/>
    <d v="2023-05-05T00:00:00"/>
    <d v="2023-05-17T00:00:00"/>
    <x v="2"/>
    <n v="126165"/>
    <s v="United States"/>
    <x v="10"/>
    <x v="4"/>
    <n v="94109"/>
    <x v="0"/>
    <x v="3"/>
    <s v="CHO-SCR-58000"/>
    <x v="3"/>
    <x v="9"/>
    <n v="2"/>
    <n v="5"/>
    <n v="2.2000000000000002"/>
    <n v="12"/>
    <x v="2"/>
    <s v="Lot's O' Nuts"/>
    <x v="1"/>
  </r>
  <r>
    <s v="US-2023-137729-CHO-MIL-31000"/>
    <d v="2023-05-05T00:00:00"/>
    <d v="2023-05-19T00:00:00"/>
    <x v="0"/>
    <n v="137729"/>
    <s v="United States"/>
    <x v="4"/>
    <x v="4"/>
    <n v="90004"/>
    <x v="0"/>
    <x v="3"/>
    <s v="CHO-MIL-31000"/>
    <x v="0"/>
    <x v="11"/>
    <n v="1"/>
    <n v="2.11"/>
    <n v="1.1399999999999999"/>
    <n v="14"/>
    <x v="2"/>
    <s v="Wicked Choccy's"/>
    <x v="0"/>
  </r>
  <r>
    <s v="US-2023-137729-CHO-NUT-13000"/>
    <d v="2023-05-05T00:00:00"/>
    <d v="2023-05-19T00:00:00"/>
    <x v="0"/>
    <n v="137729"/>
    <s v="United States"/>
    <x v="4"/>
    <x v="4"/>
    <n v="90004"/>
    <x v="0"/>
    <x v="3"/>
    <s v="CHO-NUT-13000"/>
    <x v="2"/>
    <x v="2"/>
    <n v="3"/>
    <n v="7.47"/>
    <n v="3"/>
    <n v="14"/>
    <x v="2"/>
    <s v="Lot's O' Nuts"/>
    <x v="1"/>
  </r>
  <r>
    <s v="US-2023-160500-CHO-TRI-54000"/>
    <d v="2023-05-05T00:00:00"/>
    <d v="2023-05-18T00:00:00"/>
    <x v="1"/>
    <n v="160500"/>
    <s v="United States"/>
    <x v="415"/>
    <x v="4"/>
    <n v="92024"/>
    <x v="0"/>
    <x v="3"/>
    <s v="CHO-TRI-54000"/>
    <x v="1"/>
    <x v="4"/>
    <n v="3"/>
    <n v="7.35"/>
    <n v="3.9"/>
    <n v="13"/>
    <x v="2"/>
    <s v="Wicked Choccy's"/>
    <x v="0"/>
  </r>
  <r>
    <s v="US-2023-160500-CHO-SCR-58000"/>
    <d v="2023-05-05T00:00:00"/>
    <d v="2023-05-18T00:00:00"/>
    <x v="1"/>
    <n v="160500"/>
    <s v="United States"/>
    <x v="415"/>
    <x v="4"/>
    <n v="92024"/>
    <x v="0"/>
    <x v="3"/>
    <s v="CHO-SCR-58000"/>
    <x v="3"/>
    <x v="17"/>
    <n v="5"/>
    <n v="12.5"/>
    <n v="5.5"/>
    <n v="13"/>
    <x v="2"/>
    <s v="Lot's O' Nuts"/>
    <x v="1"/>
  </r>
  <r>
    <s v="US-2023-102239-CHO-TRI-54000"/>
    <d v="2023-05-05T00:00:00"/>
    <d v="2023-05-16T00:00:00"/>
    <x v="1"/>
    <n v="102239"/>
    <s v="United States"/>
    <x v="5"/>
    <x v="18"/>
    <n v="89015"/>
    <x v="0"/>
    <x v="3"/>
    <s v="CHO-TRI-54000"/>
    <x v="1"/>
    <x v="18"/>
    <n v="6"/>
    <n v="14.7"/>
    <n v="7.8"/>
    <n v="11"/>
    <x v="2"/>
    <s v="Wicked Choccy's"/>
    <x v="0"/>
  </r>
  <r>
    <s v="US-2023-102239-CHO-FUD-51000"/>
    <d v="2023-05-05T00:00:00"/>
    <d v="2023-05-16T00:00:00"/>
    <x v="1"/>
    <n v="102239"/>
    <s v="United States"/>
    <x v="5"/>
    <x v="18"/>
    <n v="89015"/>
    <x v="0"/>
    <x v="3"/>
    <s v="CHO-FUD-51000"/>
    <x v="4"/>
    <x v="9"/>
    <n v="2"/>
    <n v="4.8"/>
    <n v="2.4"/>
    <n v="11"/>
    <x v="2"/>
    <s v="Lot's O' Nuts"/>
    <x v="1"/>
  </r>
  <r>
    <s v="US-2023-145247-CHO-MIL-31000"/>
    <d v="2023-05-05T00:00:00"/>
    <d v="2023-05-17T00:00:00"/>
    <x v="1"/>
    <n v="145247"/>
    <s v="United States"/>
    <x v="106"/>
    <x v="5"/>
    <n v="40214"/>
    <x v="0"/>
    <x v="2"/>
    <s v="CHO-MIL-31000"/>
    <x v="0"/>
    <x v="5"/>
    <n v="3"/>
    <n v="6.33"/>
    <n v="3.42"/>
    <n v="12"/>
    <x v="2"/>
    <s v="Wicked Choccy's"/>
    <x v="0"/>
  </r>
  <r>
    <s v="US-2023-112676-CHO-MIL-31000"/>
    <d v="2023-05-05T00:00:00"/>
    <d v="2023-05-18T00:00:00"/>
    <x v="1"/>
    <n v="112676"/>
    <s v="United States"/>
    <x v="357"/>
    <x v="14"/>
    <n v="37130"/>
    <x v="0"/>
    <x v="2"/>
    <s v="CHO-MIL-31000"/>
    <x v="0"/>
    <x v="5"/>
    <n v="3"/>
    <n v="6.33"/>
    <n v="3.42"/>
    <n v="13"/>
    <x v="2"/>
    <s v="Wicked Choccy's"/>
    <x v="0"/>
  </r>
  <r>
    <s v="US-2023-105662-SUG-EVE-47000"/>
    <d v="2023-05-05T00:00:00"/>
    <d v="2023-05-19T00:00:00"/>
    <x v="0"/>
    <n v="105662"/>
    <s v="United States"/>
    <x v="381"/>
    <x v="17"/>
    <n v="32303"/>
    <x v="2"/>
    <x v="2"/>
    <s v="SUG-EVE-47000"/>
    <x v="13"/>
    <x v="49"/>
    <n v="4"/>
    <n v="32"/>
    <n v="8"/>
    <n v="14"/>
    <x v="2"/>
    <s v="Secret Factory"/>
    <x v="2"/>
  </r>
  <r>
    <s v="US-2023-105662-CHO-NUT-13000"/>
    <d v="2023-05-05T00:00:00"/>
    <d v="2023-05-19T00:00:00"/>
    <x v="0"/>
    <n v="105662"/>
    <s v="United States"/>
    <x v="381"/>
    <x v="17"/>
    <n v="32303"/>
    <x v="0"/>
    <x v="2"/>
    <s v="CHO-NUT-13000"/>
    <x v="2"/>
    <x v="2"/>
    <n v="3"/>
    <n v="7.47"/>
    <n v="3"/>
    <n v="14"/>
    <x v="2"/>
    <s v="Lot's O' Nuts"/>
    <x v="1"/>
  </r>
  <r>
    <s v="US-2023-147991-CHO-NUT-13000"/>
    <d v="2023-05-05T00:00:00"/>
    <d v="2023-05-19T00:00:00"/>
    <x v="0"/>
    <n v="147991"/>
    <s v="United States"/>
    <x v="397"/>
    <x v="14"/>
    <n v="37421"/>
    <x v="0"/>
    <x v="2"/>
    <s v="CHO-NUT-13000"/>
    <x v="2"/>
    <x v="13"/>
    <n v="5"/>
    <n v="12.45"/>
    <n v="5"/>
    <n v="14"/>
    <x v="2"/>
    <s v="Lot's O' Nuts"/>
    <x v="1"/>
  </r>
  <r>
    <s v="US-2023-139234-CHO-FUD-51000"/>
    <d v="2023-05-06T00:00:00"/>
    <d v="2023-05-20T00:00:00"/>
    <x v="0"/>
    <n v="139234"/>
    <s v="United States"/>
    <x v="40"/>
    <x v="1"/>
    <n v="60610"/>
    <x v="0"/>
    <x v="0"/>
    <s v="CHO-FUD-51000"/>
    <x v="4"/>
    <x v="9"/>
    <n v="2"/>
    <n v="4.8"/>
    <n v="2.4"/>
    <n v="14"/>
    <x v="2"/>
    <s v="Lot's O' Nuts"/>
    <x v="1"/>
  </r>
  <r>
    <s v="US-2023-139234-CHO-NUT-13000"/>
    <d v="2023-05-06T00:00:00"/>
    <d v="2023-05-20T00:00:00"/>
    <x v="0"/>
    <n v="139234"/>
    <s v="United States"/>
    <x v="40"/>
    <x v="1"/>
    <n v="60610"/>
    <x v="0"/>
    <x v="0"/>
    <s v="CHO-NUT-13000"/>
    <x v="2"/>
    <x v="7"/>
    <n v="2"/>
    <n v="4.9800000000000004"/>
    <n v="2"/>
    <n v="14"/>
    <x v="2"/>
    <s v="Lot's O' Nuts"/>
    <x v="1"/>
  </r>
  <r>
    <s v="US-2023-118052-CHO-FUD-51000"/>
    <d v="2023-05-06T00:00:00"/>
    <d v="2023-05-20T00:00:00"/>
    <x v="0"/>
    <n v="118052"/>
    <s v="United States"/>
    <x v="225"/>
    <x v="9"/>
    <n v="44052"/>
    <x v="0"/>
    <x v="1"/>
    <s v="CHO-FUD-51000"/>
    <x v="4"/>
    <x v="26"/>
    <n v="7"/>
    <n v="16.8"/>
    <n v="8.4"/>
    <n v="14"/>
    <x v="2"/>
    <s v="Lot's O' Nuts"/>
    <x v="1"/>
  </r>
  <r>
    <s v="US-2023-146857-CHO-TRI-54000"/>
    <d v="2023-05-06T00:00:00"/>
    <d v="2023-05-18T00:00:00"/>
    <x v="2"/>
    <n v="146857"/>
    <s v="United States"/>
    <x v="8"/>
    <x v="25"/>
    <n v="65807"/>
    <x v="0"/>
    <x v="0"/>
    <s v="CHO-TRI-54000"/>
    <x v="1"/>
    <x v="28"/>
    <n v="1"/>
    <n v="2.4500000000000002"/>
    <n v="1.3"/>
    <n v="12"/>
    <x v="2"/>
    <s v="Wicked Choccy's"/>
    <x v="0"/>
  </r>
  <r>
    <s v="US-2023-118052-CHO-NUT-13000"/>
    <d v="2023-05-06T00:00:00"/>
    <d v="2023-05-20T00:00:00"/>
    <x v="0"/>
    <n v="118052"/>
    <s v="United States"/>
    <x v="225"/>
    <x v="9"/>
    <n v="44052"/>
    <x v="0"/>
    <x v="1"/>
    <s v="CHO-NUT-13000"/>
    <x v="2"/>
    <x v="7"/>
    <n v="2"/>
    <n v="4.9800000000000004"/>
    <n v="2"/>
    <n v="14"/>
    <x v="2"/>
    <s v="Lot's O' Nuts"/>
    <x v="1"/>
  </r>
  <r>
    <s v="US-2023-118052-CHO-TRI-54000"/>
    <d v="2023-05-06T00:00:00"/>
    <d v="2023-05-20T00:00:00"/>
    <x v="0"/>
    <n v="118052"/>
    <s v="United States"/>
    <x v="225"/>
    <x v="9"/>
    <n v="44052"/>
    <x v="0"/>
    <x v="1"/>
    <s v="CHO-TRI-54000"/>
    <x v="1"/>
    <x v="1"/>
    <n v="2"/>
    <n v="4.9000000000000004"/>
    <n v="2.6"/>
    <n v="14"/>
    <x v="2"/>
    <s v="Wicked Choccy's"/>
    <x v="0"/>
  </r>
  <r>
    <s v="US-2023-137393-CHO-NUT-13000"/>
    <d v="2023-05-06T00:00:00"/>
    <d v="2023-05-20T00:00:00"/>
    <x v="0"/>
    <n v="137393"/>
    <s v="United States"/>
    <x v="332"/>
    <x v="4"/>
    <n v="93309"/>
    <x v="0"/>
    <x v="3"/>
    <s v="CHO-NUT-13000"/>
    <x v="2"/>
    <x v="19"/>
    <n v="4"/>
    <n v="9.9600000000000009"/>
    <n v="4"/>
    <n v="14"/>
    <x v="2"/>
    <s v="Lot's O' Nuts"/>
    <x v="1"/>
  </r>
  <r>
    <s v="US-2023-128818-CHO-MIL-31000"/>
    <d v="2023-05-07T00:00:00"/>
    <d v="2023-05-21T00:00:00"/>
    <x v="0"/>
    <n v="128818"/>
    <s v="United States"/>
    <x v="26"/>
    <x v="21"/>
    <n v="10009"/>
    <x v="0"/>
    <x v="1"/>
    <s v="CHO-MIL-31000"/>
    <x v="0"/>
    <x v="8"/>
    <n v="4"/>
    <n v="8.44"/>
    <n v="4.5599999999999996"/>
    <n v="14"/>
    <x v="2"/>
    <s v="Wicked Choccy's"/>
    <x v="0"/>
  </r>
  <r>
    <s v="US-2023-128818-CHO-FUD-51000"/>
    <d v="2023-05-07T00:00:00"/>
    <d v="2023-05-21T00:00:00"/>
    <x v="0"/>
    <n v="128818"/>
    <s v="United States"/>
    <x v="26"/>
    <x v="21"/>
    <n v="10009"/>
    <x v="0"/>
    <x v="1"/>
    <s v="CHO-FUD-51000"/>
    <x v="4"/>
    <x v="44"/>
    <n v="8"/>
    <n v="19.2"/>
    <n v="9.6"/>
    <n v="14"/>
    <x v="2"/>
    <s v="Lot's O' Nuts"/>
    <x v="1"/>
  </r>
  <r>
    <s v="US-2023-128818-CHO-TRI-54000"/>
    <d v="2023-05-07T00:00:00"/>
    <d v="2023-05-21T00:00:00"/>
    <x v="0"/>
    <n v="128818"/>
    <s v="United States"/>
    <x v="26"/>
    <x v="21"/>
    <n v="10009"/>
    <x v="0"/>
    <x v="1"/>
    <s v="CHO-TRI-54000"/>
    <x v="1"/>
    <x v="20"/>
    <n v="5"/>
    <n v="12.25"/>
    <n v="6.5"/>
    <n v="14"/>
    <x v="2"/>
    <s v="Wicked Choccy's"/>
    <x v="0"/>
  </r>
  <r>
    <s v="CA-2023-169856-CHO-MIL-31000"/>
    <d v="2023-05-07T00:00:00"/>
    <d v="2023-05-22T00:00:00"/>
    <x v="0"/>
    <n v="169856"/>
    <s v="Canada"/>
    <x v="19"/>
    <x v="16"/>
    <s v="M3C"/>
    <x v="0"/>
    <x v="1"/>
    <s v="CHO-MIL-31000"/>
    <x v="0"/>
    <x v="29"/>
    <n v="6"/>
    <n v="12.66"/>
    <n v="6.84"/>
    <n v="15"/>
    <x v="2"/>
    <s v="Wicked Choccy's"/>
    <x v="0"/>
  </r>
  <r>
    <s v="CA-2023-169856-CHO-NUT-13000"/>
    <d v="2023-05-07T00:00:00"/>
    <d v="2023-05-22T00:00:00"/>
    <x v="0"/>
    <n v="169856"/>
    <s v="Canada"/>
    <x v="19"/>
    <x v="16"/>
    <s v="M3C"/>
    <x v="0"/>
    <x v="1"/>
    <s v="CHO-NUT-13000"/>
    <x v="2"/>
    <x v="22"/>
    <n v="1"/>
    <n v="2.4900000000000002"/>
    <n v="1"/>
    <n v="15"/>
    <x v="2"/>
    <s v="Lot's O' Nuts"/>
    <x v="1"/>
  </r>
  <r>
    <s v="CA-2023-169856-CHO-SCR-58000"/>
    <d v="2023-05-07T00:00:00"/>
    <d v="2023-05-22T00:00:00"/>
    <x v="0"/>
    <n v="169856"/>
    <s v="Canada"/>
    <x v="19"/>
    <x v="16"/>
    <s v="M3C"/>
    <x v="0"/>
    <x v="1"/>
    <s v="CHO-SCR-58000"/>
    <x v="3"/>
    <x v="25"/>
    <n v="1"/>
    <n v="2.5"/>
    <n v="1.1000000000000001"/>
    <n v="15"/>
    <x v="2"/>
    <s v="Lot's O' Nuts"/>
    <x v="1"/>
  </r>
  <r>
    <s v="US-2023-106530-CHO-MIL-31000"/>
    <d v="2023-05-08T00:00:00"/>
    <d v="2023-05-18T00:00:00"/>
    <x v="3"/>
    <n v="106530"/>
    <s v="United States"/>
    <x v="121"/>
    <x v="9"/>
    <n v="44105"/>
    <x v="0"/>
    <x v="1"/>
    <s v="CHO-MIL-31000"/>
    <x v="0"/>
    <x v="0"/>
    <n v="2"/>
    <n v="4.22"/>
    <n v="2.2799999999999998"/>
    <n v="10"/>
    <x v="2"/>
    <s v="Wicked Choccy's"/>
    <x v="0"/>
  </r>
  <r>
    <s v="US-2023-106530-CHO-FUD-51000"/>
    <d v="2023-05-08T00:00:00"/>
    <d v="2023-05-18T00:00:00"/>
    <x v="3"/>
    <n v="106530"/>
    <s v="United States"/>
    <x v="121"/>
    <x v="9"/>
    <n v="44105"/>
    <x v="0"/>
    <x v="1"/>
    <s v="CHO-FUD-51000"/>
    <x v="4"/>
    <x v="9"/>
    <n v="2"/>
    <n v="4.8"/>
    <n v="2.4"/>
    <n v="10"/>
    <x v="2"/>
    <s v="Lot's O' Nuts"/>
    <x v="1"/>
  </r>
  <r>
    <s v="US-2023-106530-CHO-SCR-58000"/>
    <d v="2023-05-08T00:00:00"/>
    <d v="2023-05-18T00:00:00"/>
    <x v="3"/>
    <n v="106530"/>
    <s v="United States"/>
    <x v="121"/>
    <x v="9"/>
    <n v="44105"/>
    <x v="0"/>
    <x v="1"/>
    <s v="CHO-SCR-58000"/>
    <x v="3"/>
    <x v="3"/>
    <n v="3"/>
    <n v="7.5"/>
    <n v="3.3"/>
    <n v="10"/>
    <x v="2"/>
    <s v="Lot's O' Nuts"/>
    <x v="1"/>
  </r>
  <r>
    <s v="US-2023-164672-CHO-MIL-31000"/>
    <d v="2023-05-08T00:00:00"/>
    <d v="2023-05-23T00:00:00"/>
    <x v="2"/>
    <n v="164672"/>
    <s v="United States"/>
    <x v="9"/>
    <x v="7"/>
    <n v="19901"/>
    <x v="0"/>
    <x v="1"/>
    <s v="CHO-MIL-31000"/>
    <x v="0"/>
    <x v="0"/>
    <n v="2"/>
    <n v="4.22"/>
    <n v="2.2799999999999998"/>
    <n v="15"/>
    <x v="2"/>
    <s v="Wicked Choccy's"/>
    <x v="0"/>
  </r>
  <r>
    <s v="US-2023-111696-CHO-MIL-31000"/>
    <d v="2023-05-08T00:00:00"/>
    <d v="2023-05-20T00:00:00"/>
    <x v="1"/>
    <n v="111696"/>
    <s v="United States"/>
    <x v="4"/>
    <x v="4"/>
    <n v="90004"/>
    <x v="0"/>
    <x v="3"/>
    <s v="CHO-MIL-31000"/>
    <x v="0"/>
    <x v="5"/>
    <n v="3"/>
    <n v="6.33"/>
    <n v="3.42"/>
    <n v="12"/>
    <x v="2"/>
    <s v="Wicked Choccy's"/>
    <x v="0"/>
  </r>
  <r>
    <s v="US-2023-144057-CHO-TRI-54000"/>
    <d v="2023-05-09T00:00:00"/>
    <d v="2023-05-23T00:00:00"/>
    <x v="0"/>
    <n v="144057"/>
    <s v="United States"/>
    <x v="92"/>
    <x v="0"/>
    <n v="78745"/>
    <x v="0"/>
    <x v="0"/>
    <s v="CHO-TRI-54000"/>
    <x v="1"/>
    <x v="24"/>
    <n v="4"/>
    <n v="9.8000000000000007"/>
    <n v="5.2"/>
    <n v="14"/>
    <x v="2"/>
    <s v="Wicked Choccy's"/>
    <x v="0"/>
  </r>
  <r>
    <s v="US-2023-144057-CHO-NUT-13000"/>
    <d v="2023-05-09T00:00:00"/>
    <d v="2023-05-23T00:00:00"/>
    <x v="0"/>
    <n v="144057"/>
    <s v="United States"/>
    <x v="92"/>
    <x v="0"/>
    <n v="78745"/>
    <x v="0"/>
    <x v="0"/>
    <s v="CHO-NUT-13000"/>
    <x v="2"/>
    <x v="15"/>
    <n v="6"/>
    <n v="14.94"/>
    <n v="6"/>
    <n v="14"/>
    <x v="2"/>
    <s v="Lot's O' Nuts"/>
    <x v="1"/>
  </r>
  <r>
    <s v="US-2023-144057-OTH-KAZ-38000"/>
    <d v="2023-05-09T00:00:00"/>
    <d v="2023-05-23T00:00:00"/>
    <x v="0"/>
    <n v="144057"/>
    <s v="United States"/>
    <x v="92"/>
    <x v="0"/>
    <n v="78745"/>
    <x v="1"/>
    <x v="0"/>
    <s v="OTH-KAZ-38000"/>
    <x v="6"/>
    <x v="0"/>
    <n v="2"/>
    <n v="0.5"/>
    <n v="6"/>
    <n v="14"/>
    <x v="2"/>
    <s v="The Other Factory"/>
    <x v="3"/>
  </r>
  <r>
    <s v="US-2023-144057-CHO-FUD-51000"/>
    <d v="2023-05-09T00:00:00"/>
    <d v="2023-05-23T00:00:00"/>
    <x v="0"/>
    <n v="144057"/>
    <s v="United States"/>
    <x v="92"/>
    <x v="0"/>
    <n v="78745"/>
    <x v="0"/>
    <x v="0"/>
    <s v="CHO-FUD-51000"/>
    <x v="4"/>
    <x v="14"/>
    <n v="6"/>
    <n v="14.4"/>
    <n v="7.2"/>
    <n v="14"/>
    <x v="2"/>
    <s v="Lot's O' Nuts"/>
    <x v="1"/>
  </r>
  <r>
    <s v="US-2023-109176-CHO-SCR-58000"/>
    <d v="2023-05-09T00:00:00"/>
    <d v="2023-05-25T00:00:00"/>
    <x v="0"/>
    <n v="109176"/>
    <s v="United States"/>
    <x v="2"/>
    <x v="2"/>
    <n v="19140"/>
    <x v="0"/>
    <x v="1"/>
    <s v="CHO-SCR-58000"/>
    <x v="3"/>
    <x v="17"/>
    <n v="5"/>
    <n v="12.5"/>
    <n v="5.5"/>
    <n v="16"/>
    <x v="2"/>
    <s v="Lot's O' Nuts"/>
    <x v="1"/>
  </r>
  <r>
    <s v="US-2023-112382-CHO-TRI-54000"/>
    <d v="2023-05-09T00:00:00"/>
    <d v="2023-05-23T00:00:00"/>
    <x v="0"/>
    <n v="112382"/>
    <s v="United States"/>
    <x v="0"/>
    <x v="0"/>
    <n v="77036"/>
    <x v="0"/>
    <x v="0"/>
    <s v="CHO-TRI-54000"/>
    <x v="1"/>
    <x v="1"/>
    <n v="2"/>
    <n v="4.9000000000000004"/>
    <n v="2.6"/>
    <n v="14"/>
    <x v="2"/>
    <s v="Wicked Choccy's"/>
    <x v="0"/>
  </r>
  <r>
    <s v="US-2023-161158-CHO-FUD-51000"/>
    <d v="2023-05-09T00:00:00"/>
    <d v="2023-05-23T00:00:00"/>
    <x v="0"/>
    <n v="161158"/>
    <s v="United States"/>
    <x v="26"/>
    <x v="21"/>
    <n v="10024"/>
    <x v="0"/>
    <x v="1"/>
    <s v="CHO-FUD-51000"/>
    <x v="4"/>
    <x v="17"/>
    <n v="5"/>
    <n v="12"/>
    <n v="6"/>
    <n v="14"/>
    <x v="2"/>
    <s v="Lot's O' Nuts"/>
    <x v="1"/>
  </r>
  <r>
    <s v="US-2023-159093-CHO-TRI-54000"/>
    <d v="2023-05-09T00:00:00"/>
    <d v="2023-05-24T00:00:00"/>
    <x v="0"/>
    <n v="159093"/>
    <s v="United States"/>
    <x v="4"/>
    <x v="4"/>
    <n v="90036"/>
    <x v="0"/>
    <x v="3"/>
    <s v="CHO-TRI-54000"/>
    <x v="1"/>
    <x v="24"/>
    <n v="4"/>
    <n v="9.8000000000000007"/>
    <n v="5.2"/>
    <n v="15"/>
    <x v="2"/>
    <s v="Wicked Choccy's"/>
    <x v="0"/>
  </r>
  <r>
    <s v="US-2023-169166-CHO-SCR-58000"/>
    <d v="2023-05-09T00:00:00"/>
    <d v="2023-05-24T00:00:00"/>
    <x v="0"/>
    <n v="169166"/>
    <s v="United States"/>
    <x v="31"/>
    <x v="23"/>
    <n v="98115"/>
    <x v="0"/>
    <x v="3"/>
    <s v="CHO-SCR-58000"/>
    <x v="3"/>
    <x v="9"/>
    <n v="2"/>
    <n v="5"/>
    <n v="2.2000000000000002"/>
    <n v="15"/>
    <x v="2"/>
    <s v="Lot's O' Nuts"/>
    <x v="1"/>
  </r>
  <r>
    <s v="US-2023-159765-CHO-MIL-31000"/>
    <d v="2023-05-09T00:00:00"/>
    <d v="2023-05-22T00:00:00"/>
    <x v="2"/>
    <n v="159765"/>
    <s v="United States"/>
    <x v="147"/>
    <x v="6"/>
    <n v="24153"/>
    <x v="0"/>
    <x v="2"/>
    <s v="CHO-MIL-31000"/>
    <x v="0"/>
    <x v="38"/>
    <n v="7"/>
    <n v="14.77"/>
    <n v="7.98"/>
    <n v="13"/>
    <x v="2"/>
    <s v="Wicked Choccy's"/>
    <x v="0"/>
  </r>
  <r>
    <s v="US-2023-133816-CHO-FUD-51000"/>
    <d v="2023-05-10T00:00:00"/>
    <d v="2023-05-23T00:00:00"/>
    <x v="2"/>
    <n v="133816"/>
    <s v="United States"/>
    <x v="2"/>
    <x v="2"/>
    <n v="19134"/>
    <x v="0"/>
    <x v="1"/>
    <s v="CHO-FUD-51000"/>
    <x v="4"/>
    <x v="9"/>
    <n v="2"/>
    <n v="4.8"/>
    <n v="2.4"/>
    <n v="13"/>
    <x v="2"/>
    <s v="Lot's O' Nuts"/>
    <x v="1"/>
  </r>
  <r>
    <s v="US-2023-117625-CHO-NUT-13000"/>
    <d v="2023-05-10T00:00:00"/>
    <d v="2023-05-25T00:00:00"/>
    <x v="0"/>
    <n v="117625"/>
    <s v="United States"/>
    <x v="40"/>
    <x v="1"/>
    <n v="60610"/>
    <x v="0"/>
    <x v="0"/>
    <s v="CHO-NUT-13000"/>
    <x v="2"/>
    <x v="7"/>
    <n v="2"/>
    <n v="4.9800000000000004"/>
    <n v="2"/>
    <n v="15"/>
    <x v="2"/>
    <s v="Lot's O' Nuts"/>
    <x v="1"/>
  </r>
  <r>
    <s v="US-2023-161543-CHO-MIL-31000"/>
    <d v="2023-05-10T00:00:00"/>
    <d v="2023-05-26T00:00:00"/>
    <x v="0"/>
    <n v="161543"/>
    <s v="United States"/>
    <x v="31"/>
    <x v="23"/>
    <n v="98105"/>
    <x v="0"/>
    <x v="3"/>
    <s v="CHO-MIL-31000"/>
    <x v="0"/>
    <x v="0"/>
    <n v="2"/>
    <n v="4.22"/>
    <n v="2.2799999999999998"/>
    <n v="16"/>
    <x v="2"/>
    <s v="Wicked Choccy's"/>
    <x v="0"/>
  </r>
  <r>
    <s v="US-2023-162733-CHO-MIL-31000"/>
    <d v="2023-05-11T00:00:00"/>
    <d v="2023-05-22T00:00:00"/>
    <x v="1"/>
    <n v="162733"/>
    <s v="United States"/>
    <x v="4"/>
    <x v="4"/>
    <n v="90045"/>
    <x v="0"/>
    <x v="3"/>
    <s v="CHO-MIL-31000"/>
    <x v="0"/>
    <x v="11"/>
    <n v="1"/>
    <n v="2.11"/>
    <n v="1.1399999999999999"/>
    <n v="11"/>
    <x v="2"/>
    <s v="Wicked Choccy's"/>
    <x v="0"/>
  </r>
  <r>
    <s v="US-2023-101196-CHO-SCR-58000"/>
    <d v="2023-05-12T00:00:00"/>
    <d v="2023-05-27T00:00:00"/>
    <x v="0"/>
    <n v="101196"/>
    <s v="United States"/>
    <x v="2"/>
    <x v="2"/>
    <n v="19140"/>
    <x v="0"/>
    <x v="1"/>
    <s v="CHO-SCR-58000"/>
    <x v="3"/>
    <x v="9"/>
    <n v="2"/>
    <n v="5"/>
    <n v="2.2000000000000002"/>
    <n v="15"/>
    <x v="2"/>
    <s v="Lot's O' Nuts"/>
    <x v="1"/>
  </r>
  <r>
    <s v="US-2023-100510-CHO-SCR-58000"/>
    <d v="2023-05-12T00:00:00"/>
    <d v="2023-05-27T00:00:00"/>
    <x v="0"/>
    <n v="100510"/>
    <s v="United States"/>
    <x v="26"/>
    <x v="21"/>
    <n v="10024"/>
    <x v="0"/>
    <x v="1"/>
    <s v="CHO-SCR-58000"/>
    <x v="3"/>
    <x v="3"/>
    <n v="3"/>
    <n v="7.5"/>
    <n v="3.3"/>
    <n v="15"/>
    <x v="2"/>
    <s v="Lot's O' Nuts"/>
    <x v="1"/>
  </r>
  <r>
    <s v="US-2023-100510-CHO-NUT-13000"/>
    <d v="2023-05-12T00:00:00"/>
    <d v="2023-05-27T00:00:00"/>
    <x v="0"/>
    <n v="100510"/>
    <s v="United States"/>
    <x v="26"/>
    <x v="21"/>
    <n v="10024"/>
    <x v="0"/>
    <x v="1"/>
    <s v="CHO-NUT-13000"/>
    <x v="2"/>
    <x v="19"/>
    <n v="4"/>
    <n v="9.9600000000000009"/>
    <n v="4"/>
    <n v="15"/>
    <x v="2"/>
    <s v="Lot's O' Nuts"/>
    <x v="1"/>
  </r>
  <r>
    <s v="US-2023-167416-CHO-TRI-54000"/>
    <d v="2023-05-12T00:00:00"/>
    <d v="2023-05-27T00:00:00"/>
    <x v="0"/>
    <n v="167416"/>
    <s v="United States"/>
    <x v="31"/>
    <x v="23"/>
    <n v="98105"/>
    <x v="0"/>
    <x v="3"/>
    <s v="CHO-TRI-54000"/>
    <x v="1"/>
    <x v="20"/>
    <n v="5"/>
    <n v="12.25"/>
    <n v="6.5"/>
    <n v="15"/>
    <x v="2"/>
    <s v="Wicked Choccy's"/>
    <x v="0"/>
  </r>
  <r>
    <s v="US-2023-109911-CHO-TRI-54000"/>
    <d v="2023-05-12T00:00:00"/>
    <d v="2023-05-26T00:00:00"/>
    <x v="0"/>
    <n v="109911"/>
    <s v="United States"/>
    <x v="83"/>
    <x v="6"/>
    <n v="23464"/>
    <x v="0"/>
    <x v="2"/>
    <s v="CHO-TRI-54000"/>
    <x v="1"/>
    <x v="24"/>
    <n v="4"/>
    <n v="9.8000000000000007"/>
    <n v="5.2"/>
    <n v="14"/>
    <x v="2"/>
    <s v="Wicked Choccy's"/>
    <x v="0"/>
  </r>
  <r>
    <s v="US-2023-123610-CHO-FUD-51000"/>
    <d v="2023-05-12T00:00:00"/>
    <d v="2023-05-26T00:00:00"/>
    <x v="0"/>
    <n v="123610"/>
    <s v="United States"/>
    <x v="28"/>
    <x v="4"/>
    <n v="92691"/>
    <x v="0"/>
    <x v="3"/>
    <s v="CHO-FUD-51000"/>
    <x v="4"/>
    <x v="25"/>
    <n v="1"/>
    <n v="2.4"/>
    <n v="1.2"/>
    <n v="14"/>
    <x v="2"/>
    <s v="Lot's O' Nuts"/>
    <x v="1"/>
  </r>
  <r>
    <s v="US-2023-141019-CHO-TRI-54000"/>
    <d v="2023-05-14T00:00:00"/>
    <d v="2023-05-24T00:00:00"/>
    <x v="3"/>
    <n v="141019"/>
    <s v="United States"/>
    <x v="149"/>
    <x v="9"/>
    <n v="45231"/>
    <x v="0"/>
    <x v="1"/>
    <s v="CHO-TRI-54000"/>
    <x v="1"/>
    <x v="28"/>
    <n v="1"/>
    <n v="2.4500000000000002"/>
    <n v="1.3"/>
    <n v="10"/>
    <x v="2"/>
    <s v="Wicked Choccy's"/>
    <x v="0"/>
  </r>
  <r>
    <s v="US-2023-148901-CHO-TRI-54000"/>
    <d v="2023-05-14T00:00:00"/>
    <d v="2023-05-29T00:00:00"/>
    <x v="0"/>
    <n v="148901"/>
    <s v="United States"/>
    <x v="60"/>
    <x v="17"/>
    <n v="32216"/>
    <x v="0"/>
    <x v="2"/>
    <s v="CHO-TRI-54000"/>
    <x v="1"/>
    <x v="4"/>
    <n v="3"/>
    <n v="7.35"/>
    <n v="3.9"/>
    <n v="15"/>
    <x v="2"/>
    <s v="Wicked Choccy's"/>
    <x v="0"/>
  </r>
  <r>
    <s v="US-2023-148901-CHO-FUD-51000"/>
    <d v="2023-05-14T00:00:00"/>
    <d v="2023-05-29T00:00:00"/>
    <x v="0"/>
    <n v="148901"/>
    <s v="United States"/>
    <x v="60"/>
    <x v="17"/>
    <n v="32216"/>
    <x v="0"/>
    <x v="2"/>
    <s v="CHO-FUD-51000"/>
    <x v="4"/>
    <x v="9"/>
    <n v="2"/>
    <n v="4.8"/>
    <n v="2.4"/>
    <n v="15"/>
    <x v="2"/>
    <s v="Lot's O' Nuts"/>
    <x v="1"/>
  </r>
  <r>
    <s v="US-2023-148901-CHO-MIL-31000"/>
    <d v="2023-05-14T00:00:00"/>
    <d v="2023-05-29T00:00:00"/>
    <x v="0"/>
    <n v="148901"/>
    <s v="United States"/>
    <x v="60"/>
    <x v="17"/>
    <n v="32216"/>
    <x v="0"/>
    <x v="2"/>
    <s v="CHO-MIL-31000"/>
    <x v="0"/>
    <x v="35"/>
    <n v="8"/>
    <n v="16.88"/>
    <n v="9.1199999999999992"/>
    <n v="15"/>
    <x v="2"/>
    <s v="Wicked Choccy's"/>
    <x v="0"/>
  </r>
  <r>
    <s v="US-2023-108224-CHO-FUD-51000"/>
    <d v="2023-05-14T00:00:00"/>
    <d v="2023-05-24T00:00:00"/>
    <x v="3"/>
    <n v="108224"/>
    <s v="United States"/>
    <x v="416"/>
    <x v="12"/>
    <n v="85364"/>
    <x v="0"/>
    <x v="3"/>
    <s v="CHO-FUD-51000"/>
    <x v="4"/>
    <x v="26"/>
    <n v="7"/>
    <n v="16.8"/>
    <n v="8.4"/>
    <n v="10"/>
    <x v="2"/>
    <s v="Lot's O' Nuts"/>
    <x v="1"/>
  </r>
  <r>
    <s v="US-2023-141180-CHO-NUT-13000"/>
    <d v="2023-05-15T00:00:00"/>
    <d v="2023-05-29T00:00:00"/>
    <x v="2"/>
    <n v="141180"/>
    <s v="United States"/>
    <x v="222"/>
    <x v="17"/>
    <n v="33311"/>
    <x v="0"/>
    <x v="2"/>
    <s v="CHO-NUT-13000"/>
    <x v="2"/>
    <x v="19"/>
    <n v="4"/>
    <n v="9.9600000000000009"/>
    <n v="4"/>
    <n v="14"/>
    <x v="2"/>
    <s v="Lot's O' Nuts"/>
    <x v="1"/>
  </r>
  <r>
    <s v="US-2023-165673-CHO-SCR-58000"/>
    <d v="2023-05-15T00:00:00"/>
    <d v="2023-05-29T00:00:00"/>
    <x v="2"/>
    <n v="165673"/>
    <s v="United States"/>
    <x v="8"/>
    <x v="9"/>
    <n v="45503"/>
    <x v="0"/>
    <x v="1"/>
    <s v="CHO-SCR-58000"/>
    <x v="3"/>
    <x v="31"/>
    <n v="4"/>
    <n v="10"/>
    <n v="4.4000000000000004"/>
    <n v="14"/>
    <x v="2"/>
    <s v="Lot's O' Nuts"/>
    <x v="1"/>
  </r>
  <r>
    <s v="US-2023-146570-CHO-TRI-54000"/>
    <d v="2023-05-15T00:00:00"/>
    <d v="2023-05-30T00:00:00"/>
    <x v="0"/>
    <n v="146570"/>
    <s v="United States"/>
    <x v="64"/>
    <x v="31"/>
    <n v="39212"/>
    <x v="0"/>
    <x v="2"/>
    <s v="CHO-TRI-54000"/>
    <x v="1"/>
    <x v="4"/>
    <n v="3"/>
    <n v="7.35"/>
    <n v="3.9"/>
    <n v="15"/>
    <x v="2"/>
    <s v="Wicked Choccy's"/>
    <x v="0"/>
  </r>
  <r>
    <s v="US-2023-146570-CHO-SCR-58000"/>
    <d v="2023-05-15T00:00:00"/>
    <d v="2023-05-30T00:00:00"/>
    <x v="0"/>
    <n v="146570"/>
    <s v="United States"/>
    <x v="64"/>
    <x v="31"/>
    <n v="39212"/>
    <x v="0"/>
    <x v="2"/>
    <s v="CHO-SCR-58000"/>
    <x v="3"/>
    <x v="31"/>
    <n v="4"/>
    <n v="10"/>
    <n v="4.4000000000000004"/>
    <n v="15"/>
    <x v="2"/>
    <s v="Lot's O' Nuts"/>
    <x v="1"/>
  </r>
  <r>
    <s v="US-2023-152408-CHO-SCR-58000"/>
    <d v="2023-05-15T00:00:00"/>
    <d v="2023-05-31T00:00:00"/>
    <x v="0"/>
    <n v="152408"/>
    <s v="United States"/>
    <x v="26"/>
    <x v="21"/>
    <n v="10035"/>
    <x v="0"/>
    <x v="1"/>
    <s v="CHO-SCR-58000"/>
    <x v="3"/>
    <x v="3"/>
    <n v="3"/>
    <n v="7.5"/>
    <n v="3.3"/>
    <n v="16"/>
    <x v="2"/>
    <s v="Lot's O' Nuts"/>
    <x v="1"/>
  </r>
  <r>
    <s v="US-2023-133144-CHO-SCR-58000"/>
    <d v="2023-05-16T00:00:00"/>
    <d v="2023-05-31T00:00:00"/>
    <x v="2"/>
    <n v="133144"/>
    <s v="United States"/>
    <x v="4"/>
    <x v="4"/>
    <n v="90036"/>
    <x v="0"/>
    <x v="3"/>
    <s v="CHO-SCR-58000"/>
    <x v="3"/>
    <x v="3"/>
    <n v="3"/>
    <n v="7.5"/>
    <n v="3.3"/>
    <n v="15"/>
    <x v="2"/>
    <s v="Lot's O' Nuts"/>
    <x v="1"/>
  </r>
  <r>
    <s v="US-2023-122133-CHO-TRI-54000"/>
    <d v="2023-05-16T00:00:00"/>
    <d v="2023-06-02T00:00:00"/>
    <x v="0"/>
    <n v="122133"/>
    <s v="United States"/>
    <x v="108"/>
    <x v="39"/>
    <n v="6457"/>
    <x v="0"/>
    <x v="1"/>
    <s v="CHO-TRI-54000"/>
    <x v="1"/>
    <x v="24"/>
    <n v="4"/>
    <n v="9.8000000000000007"/>
    <n v="5.2"/>
    <n v="17"/>
    <x v="2"/>
    <s v="Wicked Choccy's"/>
    <x v="0"/>
  </r>
  <r>
    <s v="US-2023-130638-CHO-MIL-31000"/>
    <d v="2023-05-16T00:00:00"/>
    <d v="2023-05-29T00:00:00"/>
    <x v="2"/>
    <n v="130638"/>
    <s v="United States"/>
    <x v="4"/>
    <x v="4"/>
    <n v="90045"/>
    <x v="0"/>
    <x v="3"/>
    <s v="CHO-MIL-31000"/>
    <x v="0"/>
    <x v="8"/>
    <n v="4"/>
    <n v="8.44"/>
    <n v="4.5599999999999996"/>
    <n v="13"/>
    <x v="2"/>
    <s v="Wicked Choccy's"/>
    <x v="0"/>
  </r>
  <r>
    <s v="US-2023-158435-CHO-NUT-13000"/>
    <d v="2023-05-17T00:00:00"/>
    <d v="2023-05-28T00:00:00"/>
    <x v="1"/>
    <n v="158435"/>
    <s v="United States"/>
    <x v="417"/>
    <x v="39"/>
    <n v="6708"/>
    <x v="0"/>
    <x v="1"/>
    <s v="CHO-NUT-13000"/>
    <x v="2"/>
    <x v="19"/>
    <n v="4"/>
    <n v="9.9600000000000009"/>
    <n v="4"/>
    <n v="11"/>
    <x v="2"/>
    <s v="Lot's O' Nuts"/>
    <x v="1"/>
  </r>
  <r>
    <s v="US-2023-158435-CHO-FUD-51000"/>
    <d v="2023-05-17T00:00:00"/>
    <d v="2023-05-28T00:00:00"/>
    <x v="1"/>
    <n v="158435"/>
    <s v="United States"/>
    <x v="417"/>
    <x v="39"/>
    <n v="6708"/>
    <x v="0"/>
    <x v="1"/>
    <s v="CHO-FUD-51000"/>
    <x v="4"/>
    <x v="9"/>
    <n v="2"/>
    <n v="4.8"/>
    <n v="2.4"/>
    <n v="11"/>
    <x v="2"/>
    <s v="Lot's O' Nuts"/>
    <x v="1"/>
  </r>
  <r>
    <s v="US-2023-117037-CHO-FUD-51000"/>
    <d v="2023-05-17T00:00:00"/>
    <d v="2023-05-30T00:00:00"/>
    <x v="1"/>
    <n v="117037"/>
    <s v="United States"/>
    <x v="40"/>
    <x v="1"/>
    <n v="60653"/>
    <x v="0"/>
    <x v="0"/>
    <s v="CHO-FUD-51000"/>
    <x v="4"/>
    <x v="3"/>
    <n v="3"/>
    <n v="7.2"/>
    <n v="3.6"/>
    <n v="13"/>
    <x v="2"/>
    <s v="Lot's O' Nuts"/>
    <x v="1"/>
  </r>
  <r>
    <s v="US-2023-117037-CHO-SCR-58000"/>
    <d v="2023-05-17T00:00:00"/>
    <d v="2023-05-30T00:00:00"/>
    <x v="1"/>
    <n v="117037"/>
    <s v="United States"/>
    <x v="40"/>
    <x v="1"/>
    <n v="60653"/>
    <x v="0"/>
    <x v="0"/>
    <s v="CHO-SCR-58000"/>
    <x v="3"/>
    <x v="25"/>
    <n v="1"/>
    <n v="2.5"/>
    <n v="1.1000000000000001"/>
    <n v="13"/>
    <x v="2"/>
    <s v="Lot's O' Nuts"/>
    <x v="1"/>
  </r>
  <r>
    <s v="US-2023-150567-CHO-FUD-51000"/>
    <d v="2023-05-17T00:00:00"/>
    <d v="2023-05-31T00:00:00"/>
    <x v="0"/>
    <n v="150567"/>
    <s v="United States"/>
    <x v="164"/>
    <x v="17"/>
    <n v="32712"/>
    <x v="0"/>
    <x v="2"/>
    <s v="CHO-FUD-51000"/>
    <x v="4"/>
    <x v="14"/>
    <n v="6"/>
    <n v="14.4"/>
    <n v="7.2"/>
    <n v="14"/>
    <x v="2"/>
    <s v="Lot's O' Nuts"/>
    <x v="1"/>
  </r>
  <r>
    <s v="US-2023-150567-CHO-NUT-13000"/>
    <d v="2023-05-17T00:00:00"/>
    <d v="2023-05-31T00:00:00"/>
    <x v="0"/>
    <n v="150567"/>
    <s v="United States"/>
    <x v="164"/>
    <x v="17"/>
    <n v="32712"/>
    <x v="0"/>
    <x v="2"/>
    <s v="CHO-NUT-13000"/>
    <x v="2"/>
    <x v="7"/>
    <n v="2"/>
    <n v="4.9800000000000004"/>
    <n v="2"/>
    <n v="14"/>
    <x v="2"/>
    <s v="Lot's O' Nuts"/>
    <x v="1"/>
  </r>
  <r>
    <s v="US-2023-122728-CHO-TRI-54000"/>
    <d v="2023-05-18T00:00:00"/>
    <d v="2023-06-03T00:00:00"/>
    <x v="0"/>
    <n v="122728"/>
    <s v="United States"/>
    <x v="10"/>
    <x v="4"/>
    <n v="94110"/>
    <x v="0"/>
    <x v="3"/>
    <s v="CHO-TRI-54000"/>
    <x v="1"/>
    <x v="4"/>
    <n v="3"/>
    <n v="7.35"/>
    <n v="3.9"/>
    <n v="16"/>
    <x v="2"/>
    <s v="Wicked Choccy's"/>
    <x v="0"/>
  </r>
  <r>
    <s v="US-2023-122728-CHO-FUD-51000"/>
    <d v="2023-05-18T00:00:00"/>
    <d v="2023-06-03T00:00:00"/>
    <x v="0"/>
    <n v="122728"/>
    <s v="United States"/>
    <x v="10"/>
    <x v="4"/>
    <n v="94110"/>
    <x v="0"/>
    <x v="3"/>
    <s v="CHO-FUD-51000"/>
    <x v="4"/>
    <x v="3"/>
    <n v="3"/>
    <n v="7.2"/>
    <n v="3.6"/>
    <n v="16"/>
    <x v="2"/>
    <s v="Lot's O' Nuts"/>
    <x v="1"/>
  </r>
  <r>
    <s v="US-2023-138282-OTH-KAZ-38000"/>
    <d v="2023-05-19T00:00:00"/>
    <d v="2023-06-02T00:00:00"/>
    <x v="0"/>
    <n v="138282"/>
    <s v="United States"/>
    <x v="4"/>
    <x v="4"/>
    <n v="90008"/>
    <x v="1"/>
    <x v="3"/>
    <s v="OTH-KAZ-38000"/>
    <x v="6"/>
    <x v="35"/>
    <n v="8"/>
    <n v="2"/>
    <n v="24"/>
    <n v="14"/>
    <x v="2"/>
    <s v="The Other Factory"/>
    <x v="3"/>
  </r>
  <r>
    <s v="US-2023-169943-CHO-MIL-31000"/>
    <d v="2023-05-19T00:00:00"/>
    <d v="2023-06-03T00:00:00"/>
    <x v="0"/>
    <n v="169943"/>
    <s v="United States"/>
    <x v="26"/>
    <x v="21"/>
    <n v="10011"/>
    <x v="0"/>
    <x v="1"/>
    <s v="CHO-MIL-31000"/>
    <x v="0"/>
    <x v="35"/>
    <n v="8"/>
    <n v="16.88"/>
    <n v="9.1199999999999992"/>
    <n v="15"/>
    <x v="2"/>
    <s v="Wicked Choccy's"/>
    <x v="0"/>
  </r>
  <r>
    <s v="US-2023-169943-CHO-FUD-51000"/>
    <d v="2023-05-19T00:00:00"/>
    <d v="2023-06-03T00:00:00"/>
    <x v="0"/>
    <n v="169943"/>
    <s v="United States"/>
    <x v="26"/>
    <x v="21"/>
    <n v="10011"/>
    <x v="0"/>
    <x v="1"/>
    <s v="CHO-FUD-51000"/>
    <x v="4"/>
    <x v="31"/>
    <n v="4"/>
    <n v="9.6"/>
    <n v="4.8"/>
    <n v="15"/>
    <x v="2"/>
    <s v="Lot's O' Nuts"/>
    <x v="1"/>
  </r>
  <r>
    <s v="US-2023-169943-CHO-SCR-58000"/>
    <d v="2023-05-19T00:00:00"/>
    <d v="2023-06-03T00:00:00"/>
    <x v="0"/>
    <n v="169943"/>
    <s v="United States"/>
    <x v="26"/>
    <x v="21"/>
    <n v="10011"/>
    <x v="0"/>
    <x v="1"/>
    <s v="CHO-SCR-58000"/>
    <x v="3"/>
    <x v="17"/>
    <n v="5"/>
    <n v="12.5"/>
    <n v="5.5"/>
    <n v="15"/>
    <x v="2"/>
    <s v="Lot's O' Nuts"/>
    <x v="1"/>
  </r>
  <r>
    <s v="US-2023-169943-CHO-NUT-13000"/>
    <d v="2023-05-19T00:00:00"/>
    <d v="2023-06-03T00:00:00"/>
    <x v="0"/>
    <n v="169943"/>
    <s v="United States"/>
    <x v="26"/>
    <x v="21"/>
    <n v="10011"/>
    <x v="0"/>
    <x v="1"/>
    <s v="CHO-NUT-13000"/>
    <x v="2"/>
    <x v="19"/>
    <n v="4"/>
    <n v="9.9600000000000009"/>
    <n v="4"/>
    <n v="15"/>
    <x v="2"/>
    <s v="Lot's O' Nuts"/>
    <x v="1"/>
  </r>
  <r>
    <s v="US-2023-126935-CHO-FUD-51000"/>
    <d v="2023-05-19T00:00:00"/>
    <d v="2023-06-03T00:00:00"/>
    <x v="0"/>
    <n v="126935"/>
    <s v="United States"/>
    <x v="10"/>
    <x v="4"/>
    <n v="94109"/>
    <x v="0"/>
    <x v="3"/>
    <s v="CHO-FUD-51000"/>
    <x v="4"/>
    <x v="25"/>
    <n v="1"/>
    <n v="2.4"/>
    <n v="1.2"/>
    <n v="15"/>
    <x v="2"/>
    <s v="Lot's O' Nuts"/>
    <x v="1"/>
  </r>
  <r>
    <s v="US-2023-157245-CHO-NUT-13000"/>
    <d v="2023-05-19T00:00:00"/>
    <d v="2023-06-03T00:00:00"/>
    <x v="0"/>
    <n v="157245"/>
    <s v="United States"/>
    <x v="41"/>
    <x v="6"/>
    <n v="22204"/>
    <x v="0"/>
    <x v="2"/>
    <s v="CHO-NUT-13000"/>
    <x v="2"/>
    <x v="7"/>
    <n v="2"/>
    <n v="4.9800000000000004"/>
    <n v="2"/>
    <n v="15"/>
    <x v="2"/>
    <s v="Lot's O' Nuts"/>
    <x v="1"/>
  </r>
  <r>
    <s v="US-2023-152835-CHO-TRI-54000"/>
    <d v="2023-05-19T00:00:00"/>
    <d v="2023-06-02T00:00:00"/>
    <x v="0"/>
    <n v="152835"/>
    <s v="United States"/>
    <x v="22"/>
    <x v="19"/>
    <n v="47905"/>
    <x v="0"/>
    <x v="0"/>
    <s v="CHO-TRI-54000"/>
    <x v="1"/>
    <x v="20"/>
    <n v="5"/>
    <n v="12.25"/>
    <n v="6.5"/>
    <n v="14"/>
    <x v="2"/>
    <s v="Wicked Choccy's"/>
    <x v="0"/>
  </r>
  <r>
    <s v="US-2023-108567-CHO-SCR-58000"/>
    <d v="2023-05-20T00:00:00"/>
    <d v="2023-06-03T00:00:00"/>
    <x v="0"/>
    <n v="108567"/>
    <s v="United States"/>
    <x v="333"/>
    <x v="17"/>
    <n v="34952"/>
    <x v="0"/>
    <x v="2"/>
    <s v="CHO-SCR-58000"/>
    <x v="3"/>
    <x v="9"/>
    <n v="2"/>
    <n v="5"/>
    <n v="2.2000000000000002"/>
    <n v="14"/>
    <x v="2"/>
    <s v="Lot's O' Nuts"/>
    <x v="1"/>
  </r>
  <r>
    <s v="US-2023-146010-CHO-SCR-58000"/>
    <d v="2023-05-20T00:00:00"/>
    <d v="2023-06-02T00:00:00"/>
    <x v="1"/>
    <n v="146010"/>
    <s v="United States"/>
    <x v="270"/>
    <x v="27"/>
    <n v="80906"/>
    <x v="0"/>
    <x v="3"/>
    <s v="CHO-SCR-58000"/>
    <x v="3"/>
    <x v="26"/>
    <n v="7"/>
    <n v="17.5"/>
    <n v="7.7"/>
    <n v="13"/>
    <x v="2"/>
    <s v="Lot's O' Nuts"/>
    <x v="1"/>
  </r>
  <r>
    <s v="US-2023-105256-CHO-NUT-13000"/>
    <d v="2023-05-20T00:00:00"/>
    <d v="2023-05-30T00:00:00"/>
    <x v="3"/>
    <n v="105256"/>
    <s v="United States"/>
    <x v="69"/>
    <x v="26"/>
    <n v="28806"/>
    <x v="0"/>
    <x v="2"/>
    <s v="CHO-NUT-13000"/>
    <x v="2"/>
    <x v="13"/>
    <n v="5"/>
    <n v="12.45"/>
    <n v="5"/>
    <n v="10"/>
    <x v="2"/>
    <s v="Lot's O' Nuts"/>
    <x v="1"/>
  </r>
  <r>
    <s v="US-2023-115917-CHO-NUT-13000"/>
    <d v="2023-05-20T00:00:00"/>
    <d v="2023-06-04T00:00:00"/>
    <x v="0"/>
    <n v="115917"/>
    <s v="United States"/>
    <x v="82"/>
    <x v="4"/>
    <n v="94591"/>
    <x v="0"/>
    <x v="3"/>
    <s v="CHO-NUT-13000"/>
    <x v="2"/>
    <x v="13"/>
    <n v="5"/>
    <n v="12.45"/>
    <n v="5"/>
    <n v="15"/>
    <x v="2"/>
    <s v="Lot's O' Nuts"/>
    <x v="1"/>
  </r>
  <r>
    <s v="US-2023-115917-CHO-SCR-58000"/>
    <d v="2023-05-20T00:00:00"/>
    <d v="2023-06-04T00:00:00"/>
    <x v="0"/>
    <n v="115917"/>
    <s v="United States"/>
    <x v="82"/>
    <x v="4"/>
    <n v="94591"/>
    <x v="0"/>
    <x v="3"/>
    <s v="CHO-SCR-58000"/>
    <x v="3"/>
    <x v="31"/>
    <n v="4"/>
    <n v="10"/>
    <n v="4.4000000000000004"/>
    <n v="15"/>
    <x v="2"/>
    <s v="Lot's O' Nuts"/>
    <x v="1"/>
  </r>
  <r>
    <s v="US-2023-114209-CHO-MIL-31000"/>
    <d v="2023-05-21T00:00:00"/>
    <d v="2023-06-05T00:00:00"/>
    <x v="0"/>
    <n v="114209"/>
    <s v="United States"/>
    <x v="39"/>
    <x v="0"/>
    <n v="75081"/>
    <x v="0"/>
    <x v="0"/>
    <s v="CHO-MIL-31000"/>
    <x v="0"/>
    <x v="0"/>
    <n v="2"/>
    <n v="4.22"/>
    <n v="2.2799999999999998"/>
    <n v="15"/>
    <x v="2"/>
    <s v="Wicked Choccy's"/>
    <x v="0"/>
  </r>
  <r>
    <s v="US-2023-114209-CHO-FUD-51000"/>
    <d v="2023-05-21T00:00:00"/>
    <d v="2023-06-05T00:00:00"/>
    <x v="0"/>
    <n v="114209"/>
    <s v="United States"/>
    <x v="39"/>
    <x v="0"/>
    <n v="75081"/>
    <x v="0"/>
    <x v="0"/>
    <s v="CHO-FUD-51000"/>
    <x v="4"/>
    <x v="6"/>
    <n v="9"/>
    <n v="21.6"/>
    <n v="10.8"/>
    <n v="15"/>
    <x v="2"/>
    <s v="Lot's O' Nuts"/>
    <x v="1"/>
  </r>
  <r>
    <s v="US-2023-127642-OTH-GUM-21000"/>
    <d v="2023-05-21T00:00:00"/>
    <d v="2023-06-02T00:00:00"/>
    <x v="1"/>
    <n v="127642"/>
    <s v="United States"/>
    <x v="418"/>
    <x v="48"/>
    <n v="2886"/>
    <x v="1"/>
    <x v="1"/>
    <s v="OTH-GUM-21000"/>
    <x v="5"/>
    <x v="27"/>
    <n v="2"/>
    <n v="1.3"/>
    <n v="1.2"/>
    <n v="12"/>
    <x v="2"/>
    <s v="Secret Factory"/>
    <x v="2"/>
  </r>
  <r>
    <s v="US-2023-107202-OTH-LIC-15000"/>
    <d v="2023-05-21T00:00:00"/>
    <d v="2023-06-07T00:00:00"/>
    <x v="0"/>
    <n v="107202"/>
    <s v="United States"/>
    <x v="367"/>
    <x v="18"/>
    <n v="89431"/>
    <x v="1"/>
    <x v="3"/>
    <s v="OTH-LIC-15000"/>
    <x v="7"/>
    <x v="79"/>
    <n v="10"/>
    <n v="100"/>
    <n v="100"/>
    <n v="17"/>
    <x v="2"/>
    <s v="Secret Factory"/>
    <x v="2"/>
  </r>
  <r>
    <s v="US-2023-139486-CHO-FUD-51000"/>
    <d v="2023-05-21T00:00:00"/>
    <d v="2023-06-02T00:00:00"/>
    <x v="1"/>
    <n v="139486"/>
    <s v="United States"/>
    <x v="4"/>
    <x v="4"/>
    <n v="90032"/>
    <x v="0"/>
    <x v="3"/>
    <s v="CHO-FUD-51000"/>
    <x v="4"/>
    <x v="9"/>
    <n v="2"/>
    <n v="4.8"/>
    <n v="2.4"/>
    <n v="12"/>
    <x v="2"/>
    <s v="Lot's O' Nuts"/>
    <x v="1"/>
  </r>
  <r>
    <s v="US-2023-139486-CHO-NUT-13000"/>
    <d v="2023-05-21T00:00:00"/>
    <d v="2023-06-02T00:00:00"/>
    <x v="1"/>
    <n v="139486"/>
    <s v="United States"/>
    <x v="4"/>
    <x v="4"/>
    <n v="90032"/>
    <x v="0"/>
    <x v="3"/>
    <s v="CHO-NUT-13000"/>
    <x v="2"/>
    <x v="2"/>
    <n v="3"/>
    <n v="7.47"/>
    <n v="3"/>
    <n v="12"/>
    <x v="2"/>
    <s v="Lot's O' Nuts"/>
    <x v="1"/>
  </r>
  <r>
    <s v="US-2023-125920-CHO-SCR-58000"/>
    <d v="2023-05-21T00:00:00"/>
    <d v="2023-06-07T00:00:00"/>
    <x v="0"/>
    <n v="125920"/>
    <s v="United States"/>
    <x v="40"/>
    <x v="1"/>
    <n v="60610"/>
    <x v="0"/>
    <x v="0"/>
    <s v="CHO-SCR-58000"/>
    <x v="3"/>
    <x v="3"/>
    <n v="3"/>
    <n v="7.5"/>
    <n v="3.3"/>
    <n v="17"/>
    <x v="2"/>
    <s v="Lot's O' Nuts"/>
    <x v="1"/>
  </r>
  <r>
    <s v="US-2023-146934-CHO-TRI-54000"/>
    <d v="2023-05-22T00:00:00"/>
    <d v="2023-06-06T00:00:00"/>
    <x v="0"/>
    <n v="146934"/>
    <s v="United States"/>
    <x v="419"/>
    <x v="24"/>
    <n v="7055"/>
    <x v="0"/>
    <x v="1"/>
    <s v="CHO-TRI-54000"/>
    <x v="1"/>
    <x v="1"/>
    <n v="2"/>
    <n v="4.9000000000000004"/>
    <n v="2.6"/>
    <n v="15"/>
    <x v="2"/>
    <s v="Wicked Choccy's"/>
    <x v="0"/>
  </r>
  <r>
    <s v="US-2023-146934-CHO-NUT-13000"/>
    <d v="2023-05-22T00:00:00"/>
    <d v="2023-06-06T00:00:00"/>
    <x v="0"/>
    <n v="146934"/>
    <s v="United States"/>
    <x v="419"/>
    <x v="24"/>
    <n v="7055"/>
    <x v="0"/>
    <x v="1"/>
    <s v="CHO-NUT-13000"/>
    <x v="2"/>
    <x v="19"/>
    <n v="4"/>
    <n v="9.9600000000000009"/>
    <n v="4"/>
    <n v="15"/>
    <x v="2"/>
    <s v="Lot's O' Nuts"/>
    <x v="1"/>
  </r>
  <r>
    <s v="US-2023-146934-CHO-SCR-58000"/>
    <d v="2023-05-22T00:00:00"/>
    <d v="2023-06-06T00:00:00"/>
    <x v="0"/>
    <n v="146934"/>
    <s v="United States"/>
    <x v="419"/>
    <x v="24"/>
    <n v="7055"/>
    <x v="0"/>
    <x v="1"/>
    <s v="CHO-SCR-58000"/>
    <x v="3"/>
    <x v="14"/>
    <n v="6"/>
    <n v="15"/>
    <n v="6.6"/>
    <n v="15"/>
    <x v="2"/>
    <s v="Lot's O' Nuts"/>
    <x v="1"/>
  </r>
  <r>
    <s v="US-2023-146934-CHO-MIL-31000"/>
    <d v="2023-05-22T00:00:00"/>
    <d v="2023-06-06T00:00:00"/>
    <x v="0"/>
    <n v="146934"/>
    <s v="United States"/>
    <x v="419"/>
    <x v="24"/>
    <n v="7055"/>
    <x v="0"/>
    <x v="1"/>
    <s v="CHO-MIL-31000"/>
    <x v="0"/>
    <x v="23"/>
    <n v="5"/>
    <n v="10.55"/>
    <n v="5.7"/>
    <n v="15"/>
    <x v="2"/>
    <s v="Wicked Choccy's"/>
    <x v="0"/>
  </r>
  <r>
    <s v="US-2023-154081-CHO-FUD-51000"/>
    <d v="2023-05-22T00:00:00"/>
    <d v="2023-06-08T00:00:00"/>
    <x v="0"/>
    <n v="154081"/>
    <s v="United States"/>
    <x v="4"/>
    <x v="4"/>
    <n v="90049"/>
    <x v="0"/>
    <x v="3"/>
    <s v="CHO-FUD-51000"/>
    <x v="4"/>
    <x v="9"/>
    <n v="2"/>
    <n v="4.8"/>
    <n v="2.4"/>
    <n v="17"/>
    <x v="2"/>
    <s v="Lot's O' Nuts"/>
    <x v="1"/>
  </r>
  <r>
    <s v="US-2023-159653-CHO-TRI-54000"/>
    <d v="2023-05-22T00:00:00"/>
    <d v="2023-06-01T00:00:00"/>
    <x v="3"/>
    <n v="159653"/>
    <s v="United States"/>
    <x v="3"/>
    <x v="3"/>
    <n v="30605"/>
    <x v="0"/>
    <x v="2"/>
    <s v="CHO-TRI-54000"/>
    <x v="1"/>
    <x v="4"/>
    <n v="3"/>
    <n v="7.35"/>
    <n v="3.9"/>
    <n v="10"/>
    <x v="2"/>
    <s v="Wicked Choccy's"/>
    <x v="0"/>
  </r>
  <r>
    <s v="US-2023-154403-CHO-TRI-54000"/>
    <d v="2023-05-23T00:00:00"/>
    <d v="2023-06-06T00:00:00"/>
    <x v="0"/>
    <n v="154403"/>
    <s v="United States"/>
    <x v="266"/>
    <x v="35"/>
    <n v="35630"/>
    <x v="0"/>
    <x v="2"/>
    <s v="CHO-TRI-54000"/>
    <x v="1"/>
    <x v="28"/>
    <n v="1"/>
    <n v="2.4500000000000002"/>
    <n v="1.3"/>
    <n v="14"/>
    <x v="2"/>
    <s v="Wicked Choccy's"/>
    <x v="0"/>
  </r>
  <r>
    <s v="US-2023-143714-CHO-SCR-58000"/>
    <d v="2023-05-23T00:00:00"/>
    <d v="2023-06-06T00:00:00"/>
    <x v="0"/>
    <n v="143714"/>
    <s v="United States"/>
    <x v="2"/>
    <x v="2"/>
    <n v="19120"/>
    <x v="0"/>
    <x v="1"/>
    <s v="CHO-SCR-58000"/>
    <x v="3"/>
    <x v="25"/>
    <n v="1"/>
    <n v="2.5"/>
    <n v="1.1000000000000001"/>
    <n v="14"/>
    <x v="2"/>
    <s v="Lot's O' Nuts"/>
    <x v="1"/>
  </r>
  <r>
    <s v="US-2023-143714-CHO-TRI-54000"/>
    <d v="2023-05-23T00:00:00"/>
    <d v="2023-06-06T00:00:00"/>
    <x v="0"/>
    <n v="143714"/>
    <s v="United States"/>
    <x v="2"/>
    <x v="2"/>
    <n v="19120"/>
    <x v="0"/>
    <x v="1"/>
    <s v="CHO-TRI-54000"/>
    <x v="1"/>
    <x v="1"/>
    <n v="2"/>
    <n v="4.9000000000000004"/>
    <n v="2.6"/>
    <n v="14"/>
    <x v="2"/>
    <s v="Wicked Choccy's"/>
    <x v="0"/>
  </r>
  <r>
    <s v="US-2023-143714-CHO-NUT-13000"/>
    <d v="2023-05-23T00:00:00"/>
    <d v="2023-06-06T00:00:00"/>
    <x v="0"/>
    <n v="143714"/>
    <s v="United States"/>
    <x v="2"/>
    <x v="2"/>
    <n v="19120"/>
    <x v="0"/>
    <x v="1"/>
    <s v="CHO-NUT-13000"/>
    <x v="2"/>
    <x v="19"/>
    <n v="4"/>
    <n v="9.9600000000000009"/>
    <n v="4"/>
    <n v="14"/>
    <x v="2"/>
    <s v="Lot's O' Nuts"/>
    <x v="1"/>
  </r>
  <r>
    <s v="US-2023-143714-CHO-FUD-51000"/>
    <d v="2023-05-23T00:00:00"/>
    <d v="2023-06-06T00:00:00"/>
    <x v="0"/>
    <n v="143714"/>
    <s v="United States"/>
    <x v="2"/>
    <x v="2"/>
    <n v="19120"/>
    <x v="0"/>
    <x v="1"/>
    <s v="CHO-FUD-51000"/>
    <x v="4"/>
    <x v="3"/>
    <n v="3"/>
    <n v="7.2"/>
    <n v="3.6"/>
    <n v="14"/>
    <x v="2"/>
    <s v="Lot's O' Nuts"/>
    <x v="1"/>
  </r>
  <r>
    <s v="US-2023-133725-CHO-MIL-31000"/>
    <d v="2023-05-23T00:00:00"/>
    <d v="2023-06-07T00:00:00"/>
    <x v="0"/>
    <n v="133725"/>
    <s v="United States"/>
    <x v="40"/>
    <x v="1"/>
    <n v="60623"/>
    <x v="0"/>
    <x v="0"/>
    <s v="CHO-MIL-31000"/>
    <x v="0"/>
    <x v="43"/>
    <n v="9"/>
    <n v="18.989999999999998"/>
    <n v="10.26"/>
    <n v="15"/>
    <x v="2"/>
    <s v="Wicked Choccy's"/>
    <x v="0"/>
  </r>
  <r>
    <s v="US-2023-142762-CHO-MIL-31000"/>
    <d v="2023-05-23T00:00:00"/>
    <d v="2023-06-06T00:00:00"/>
    <x v="0"/>
    <n v="142762"/>
    <s v="United States"/>
    <x v="10"/>
    <x v="4"/>
    <n v="94109"/>
    <x v="0"/>
    <x v="3"/>
    <s v="CHO-MIL-31000"/>
    <x v="0"/>
    <x v="5"/>
    <n v="3"/>
    <n v="6.33"/>
    <n v="3.42"/>
    <n v="14"/>
    <x v="2"/>
    <s v="Wicked Choccy's"/>
    <x v="0"/>
  </r>
  <r>
    <s v="US-2023-138583-CHO-FUD-51000"/>
    <d v="2023-05-24T00:00:00"/>
    <d v="2023-06-07T00:00:00"/>
    <x v="0"/>
    <n v="138583"/>
    <s v="United States"/>
    <x v="2"/>
    <x v="2"/>
    <n v="19120"/>
    <x v="0"/>
    <x v="1"/>
    <s v="CHO-FUD-51000"/>
    <x v="4"/>
    <x v="3"/>
    <n v="3"/>
    <n v="7.2"/>
    <n v="3.6"/>
    <n v="14"/>
    <x v="2"/>
    <s v="Lot's O' Nuts"/>
    <x v="1"/>
  </r>
  <r>
    <s v="US-2023-136126-OTH-KAZ-38000"/>
    <d v="2023-05-24T00:00:00"/>
    <d v="2023-06-03T00:00:00"/>
    <x v="3"/>
    <n v="136126"/>
    <s v="United States"/>
    <x v="219"/>
    <x v="6"/>
    <n v="23602"/>
    <x v="1"/>
    <x v="2"/>
    <s v="OTH-KAZ-38000"/>
    <x v="6"/>
    <x v="8"/>
    <n v="4"/>
    <n v="1"/>
    <n v="12"/>
    <n v="10"/>
    <x v="2"/>
    <s v="The Other Factory"/>
    <x v="3"/>
  </r>
  <r>
    <s v="US-2023-136126-CHO-MIL-31000"/>
    <d v="2023-05-24T00:00:00"/>
    <d v="2023-06-03T00:00:00"/>
    <x v="3"/>
    <n v="136126"/>
    <s v="United States"/>
    <x v="219"/>
    <x v="6"/>
    <n v="23602"/>
    <x v="0"/>
    <x v="2"/>
    <s v="CHO-MIL-31000"/>
    <x v="0"/>
    <x v="23"/>
    <n v="5"/>
    <n v="10.55"/>
    <n v="5.7"/>
    <n v="10"/>
    <x v="2"/>
    <s v="Wicked Choccy's"/>
    <x v="0"/>
  </r>
  <r>
    <s v="US-2023-139269-OTH-LIC-15000"/>
    <d v="2023-05-25T00:00:00"/>
    <d v="2023-06-09T00:00:00"/>
    <x v="0"/>
    <n v="139269"/>
    <s v="United States"/>
    <x v="48"/>
    <x v="3"/>
    <n v="31907"/>
    <x v="1"/>
    <x v="2"/>
    <s v="OTH-LIC-15000"/>
    <x v="7"/>
    <x v="39"/>
    <n v="4"/>
    <n v="40"/>
    <n v="40"/>
    <n v="15"/>
    <x v="2"/>
    <s v="Secret Factory"/>
    <x v="2"/>
  </r>
  <r>
    <s v="US-2023-139269-CHO-SCR-58000"/>
    <d v="2023-05-25T00:00:00"/>
    <d v="2023-06-09T00:00:00"/>
    <x v="0"/>
    <n v="139269"/>
    <s v="United States"/>
    <x v="48"/>
    <x v="3"/>
    <n v="31907"/>
    <x v="0"/>
    <x v="2"/>
    <s v="CHO-SCR-58000"/>
    <x v="3"/>
    <x v="9"/>
    <n v="2"/>
    <n v="5"/>
    <n v="2.2000000000000002"/>
    <n v="15"/>
    <x v="2"/>
    <s v="Lot's O' Nuts"/>
    <x v="1"/>
  </r>
  <r>
    <s v="US-2023-149237-CHO-FUD-51000"/>
    <d v="2023-05-26T00:00:00"/>
    <d v="2023-06-09T00:00:00"/>
    <x v="0"/>
    <n v="149237"/>
    <s v="United States"/>
    <x v="115"/>
    <x v="22"/>
    <n v="53209"/>
    <x v="0"/>
    <x v="0"/>
    <s v="CHO-FUD-51000"/>
    <x v="4"/>
    <x v="3"/>
    <n v="3"/>
    <n v="7.2"/>
    <n v="3.6"/>
    <n v="14"/>
    <x v="2"/>
    <s v="Lot's O' Nuts"/>
    <x v="1"/>
  </r>
  <r>
    <s v="US-2023-113236-CHO-MIL-31000"/>
    <d v="2023-05-26T00:00:00"/>
    <d v="2023-06-08T00:00:00"/>
    <x v="2"/>
    <n v="113236"/>
    <s v="United States"/>
    <x v="73"/>
    <x v="17"/>
    <n v="33445"/>
    <x v="0"/>
    <x v="2"/>
    <s v="CHO-MIL-31000"/>
    <x v="0"/>
    <x v="29"/>
    <n v="6"/>
    <n v="12.66"/>
    <n v="6.84"/>
    <n v="13"/>
    <x v="2"/>
    <s v="Wicked Choccy's"/>
    <x v="0"/>
  </r>
  <r>
    <s v="US-2023-113236-CHO-FUD-51000"/>
    <d v="2023-05-26T00:00:00"/>
    <d v="2023-06-08T00:00:00"/>
    <x v="2"/>
    <n v="113236"/>
    <s v="United States"/>
    <x v="73"/>
    <x v="17"/>
    <n v="33445"/>
    <x v="0"/>
    <x v="2"/>
    <s v="CHO-FUD-51000"/>
    <x v="4"/>
    <x v="9"/>
    <n v="2"/>
    <n v="4.8"/>
    <n v="2.4"/>
    <n v="13"/>
    <x v="2"/>
    <s v="Lot's O' Nuts"/>
    <x v="1"/>
  </r>
  <r>
    <s v="US-2023-119186-CHO-MIL-31000"/>
    <d v="2023-05-26T00:00:00"/>
    <d v="2023-06-05T00:00:00"/>
    <x v="3"/>
    <n v="119186"/>
    <s v="United States"/>
    <x v="114"/>
    <x v="0"/>
    <n v="76106"/>
    <x v="0"/>
    <x v="0"/>
    <s v="CHO-MIL-31000"/>
    <x v="0"/>
    <x v="23"/>
    <n v="5"/>
    <n v="10.55"/>
    <n v="5.7"/>
    <n v="10"/>
    <x v="2"/>
    <s v="Wicked Choccy's"/>
    <x v="0"/>
  </r>
  <r>
    <s v="US-2023-119186-CHO-TRI-54000"/>
    <d v="2023-05-26T00:00:00"/>
    <d v="2023-06-05T00:00:00"/>
    <x v="3"/>
    <n v="119186"/>
    <s v="United States"/>
    <x v="114"/>
    <x v="0"/>
    <n v="76106"/>
    <x v="0"/>
    <x v="0"/>
    <s v="CHO-TRI-54000"/>
    <x v="1"/>
    <x v="4"/>
    <n v="3"/>
    <n v="7.35"/>
    <n v="3.9"/>
    <n v="10"/>
    <x v="2"/>
    <s v="Wicked Choccy's"/>
    <x v="0"/>
  </r>
  <r>
    <s v="US-2023-119186-CHO-FUD-51000"/>
    <d v="2023-05-26T00:00:00"/>
    <d v="2023-06-05T00:00:00"/>
    <x v="3"/>
    <n v="119186"/>
    <s v="United States"/>
    <x v="114"/>
    <x v="0"/>
    <n v="76106"/>
    <x v="0"/>
    <x v="0"/>
    <s v="CHO-FUD-51000"/>
    <x v="4"/>
    <x v="9"/>
    <n v="2"/>
    <n v="4.8"/>
    <n v="2.4"/>
    <n v="10"/>
    <x v="2"/>
    <s v="Lot's O' Nuts"/>
    <x v="1"/>
  </r>
  <r>
    <s v="US-2023-119186-CHO-SCR-58000"/>
    <d v="2023-05-26T00:00:00"/>
    <d v="2023-06-05T00:00:00"/>
    <x v="3"/>
    <n v="119186"/>
    <s v="United States"/>
    <x v="114"/>
    <x v="0"/>
    <n v="76106"/>
    <x v="0"/>
    <x v="0"/>
    <s v="CHO-SCR-58000"/>
    <x v="3"/>
    <x v="25"/>
    <n v="1"/>
    <n v="2.5"/>
    <n v="1.1000000000000001"/>
    <n v="10"/>
    <x v="2"/>
    <s v="Lot's O' Nuts"/>
    <x v="1"/>
  </r>
  <r>
    <s v="US-2023-148852-CHO-TRI-54000"/>
    <d v="2023-05-26T00:00:00"/>
    <d v="2023-06-10T00:00:00"/>
    <x v="0"/>
    <n v="148852"/>
    <s v="United States"/>
    <x v="379"/>
    <x v="4"/>
    <n v="92704"/>
    <x v="0"/>
    <x v="3"/>
    <s v="CHO-TRI-54000"/>
    <x v="1"/>
    <x v="18"/>
    <n v="6"/>
    <n v="14.7"/>
    <n v="7.8"/>
    <n v="15"/>
    <x v="2"/>
    <s v="Wicked Choccy's"/>
    <x v="0"/>
  </r>
  <r>
    <s v="US-2023-148852-CHO-MIL-31000"/>
    <d v="2023-05-26T00:00:00"/>
    <d v="2023-06-10T00:00:00"/>
    <x v="0"/>
    <n v="148852"/>
    <s v="United States"/>
    <x v="379"/>
    <x v="4"/>
    <n v="92704"/>
    <x v="0"/>
    <x v="3"/>
    <s v="CHO-MIL-31000"/>
    <x v="0"/>
    <x v="38"/>
    <n v="7"/>
    <n v="14.77"/>
    <n v="7.98"/>
    <n v="15"/>
    <x v="2"/>
    <s v="Wicked Choccy's"/>
    <x v="0"/>
  </r>
  <r>
    <s v="US-2023-148852-CHO-FUD-51000"/>
    <d v="2023-05-26T00:00:00"/>
    <d v="2023-06-10T00:00:00"/>
    <x v="0"/>
    <n v="148852"/>
    <s v="United States"/>
    <x v="379"/>
    <x v="4"/>
    <n v="92704"/>
    <x v="0"/>
    <x v="3"/>
    <s v="CHO-FUD-51000"/>
    <x v="4"/>
    <x v="3"/>
    <n v="3"/>
    <n v="7.2"/>
    <n v="3.6"/>
    <n v="15"/>
    <x v="2"/>
    <s v="Lot's O' Nuts"/>
    <x v="1"/>
  </r>
  <r>
    <s v="US-2023-148852-CHO-SCR-58000"/>
    <d v="2023-05-26T00:00:00"/>
    <d v="2023-06-10T00:00:00"/>
    <x v="0"/>
    <n v="148852"/>
    <s v="United States"/>
    <x v="379"/>
    <x v="4"/>
    <n v="92704"/>
    <x v="0"/>
    <x v="3"/>
    <s v="CHO-SCR-58000"/>
    <x v="3"/>
    <x v="31"/>
    <n v="4"/>
    <n v="10"/>
    <n v="4.4000000000000004"/>
    <n v="15"/>
    <x v="2"/>
    <s v="Lot's O' Nuts"/>
    <x v="1"/>
  </r>
  <r>
    <s v="US-2023-157266-CHO-SCR-58000"/>
    <d v="2023-05-26T00:00:00"/>
    <d v="2023-06-11T00:00:00"/>
    <x v="0"/>
    <n v="157266"/>
    <s v="United States"/>
    <x v="314"/>
    <x v="52"/>
    <n v="20016"/>
    <x v="0"/>
    <x v="1"/>
    <s v="CHO-SCR-58000"/>
    <x v="3"/>
    <x v="3"/>
    <n v="3"/>
    <n v="7.5"/>
    <n v="3.3"/>
    <n v="16"/>
    <x v="2"/>
    <s v="Lot's O' Nuts"/>
    <x v="1"/>
  </r>
  <r>
    <s v="US-2023-157266-CHO-FUD-51000"/>
    <d v="2023-05-26T00:00:00"/>
    <d v="2023-06-11T00:00:00"/>
    <x v="0"/>
    <n v="157266"/>
    <s v="United States"/>
    <x v="314"/>
    <x v="52"/>
    <n v="20016"/>
    <x v="0"/>
    <x v="1"/>
    <s v="CHO-FUD-51000"/>
    <x v="4"/>
    <x v="3"/>
    <n v="3"/>
    <n v="7.2"/>
    <n v="3.6"/>
    <n v="16"/>
    <x v="2"/>
    <s v="Lot's O' Nuts"/>
    <x v="1"/>
  </r>
  <r>
    <s v="US-2023-157266-CHO-MIL-31000"/>
    <d v="2023-05-26T00:00:00"/>
    <d v="2023-06-11T00:00:00"/>
    <x v="0"/>
    <n v="157266"/>
    <s v="United States"/>
    <x v="314"/>
    <x v="52"/>
    <n v="20016"/>
    <x v="0"/>
    <x v="1"/>
    <s v="CHO-MIL-31000"/>
    <x v="0"/>
    <x v="0"/>
    <n v="2"/>
    <n v="4.22"/>
    <n v="2.2799999999999998"/>
    <n v="16"/>
    <x v="2"/>
    <s v="Wicked Choccy's"/>
    <x v="0"/>
  </r>
  <r>
    <s v="US-2023-132409-CHO-MIL-31000"/>
    <d v="2023-05-26T00:00:00"/>
    <d v="2023-06-11T00:00:00"/>
    <x v="0"/>
    <n v="132409"/>
    <s v="United States"/>
    <x v="2"/>
    <x v="2"/>
    <n v="19134"/>
    <x v="0"/>
    <x v="1"/>
    <s v="CHO-MIL-31000"/>
    <x v="0"/>
    <x v="0"/>
    <n v="2"/>
    <n v="4.22"/>
    <n v="2.2799999999999998"/>
    <n v="16"/>
    <x v="2"/>
    <s v="Wicked Choccy's"/>
    <x v="0"/>
  </r>
  <r>
    <s v="US-2023-132409-CHO-SCR-58000"/>
    <d v="2023-05-26T00:00:00"/>
    <d v="2023-06-11T00:00:00"/>
    <x v="0"/>
    <n v="132409"/>
    <s v="United States"/>
    <x v="2"/>
    <x v="2"/>
    <n v="19134"/>
    <x v="0"/>
    <x v="1"/>
    <s v="CHO-SCR-58000"/>
    <x v="3"/>
    <x v="25"/>
    <n v="1"/>
    <n v="2.5"/>
    <n v="1.1000000000000001"/>
    <n v="16"/>
    <x v="2"/>
    <s v="Lot's O' Nuts"/>
    <x v="1"/>
  </r>
  <r>
    <s v="US-2023-101791-CHO-FUD-51000"/>
    <d v="2023-05-27T00:00:00"/>
    <d v="2023-06-10T00:00:00"/>
    <x v="0"/>
    <n v="101791"/>
    <s v="United States"/>
    <x v="40"/>
    <x v="1"/>
    <n v="60623"/>
    <x v="0"/>
    <x v="0"/>
    <s v="CHO-FUD-51000"/>
    <x v="4"/>
    <x v="9"/>
    <n v="2"/>
    <n v="4.8"/>
    <n v="2.4"/>
    <n v="14"/>
    <x v="2"/>
    <s v="Lot's O' Nuts"/>
    <x v="1"/>
  </r>
  <r>
    <s v="US-2023-101791-CHO-MIL-31000"/>
    <d v="2023-05-27T00:00:00"/>
    <d v="2023-06-10T00:00:00"/>
    <x v="0"/>
    <n v="101791"/>
    <s v="United States"/>
    <x v="40"/>
    <x v="1"/>
    <n v="60623"/>
    <x v="0"/>
    <x v="0"/>
    <s v="CHO-MIL-31000"/>
    <x v="0"/>
    <x v="43"/>
    <n v="9"/>
    <n v="18.989999999999998"/>
    <n v="10.26"/>
    <n v="14"/>
    <x v="2"/>
    <s v="Wicked Choccy's"/>
    <x v="0"/>
  </r>
  <r>
    <s v="US-2023-122903-CHO-TRI-54000"/>
    <d v="2023-05-27T00:00:00"/>
    <d v="2023-06-08T00:00:00"/>
    <x v="2"/>
    <n v="122903"/>
    <s v="United States"/>
    <x v="27"/>
    <x v="15"/>
    <n v="48205"/>
    <x v="0"/>
    <x v="0"/>
    <s v="CHO-TRI-54000"/>
    <x v="1"/>
    <x v="20"/>
    <n v="5"/>
    <n v="12.25"/>
    <n v="6.5"/>
    <n v="12"/>
    <x v="2"/>
    <s v="Wicked Choccy's"/>
    <x v="0"/>
  </r>
  <r>
    <s v="US-2023-122903-CHO-FUD-51000"/>
    <d v="2023-05-27T00:00:00"/>
    <d v="2023-06-08T00:00:00"/>
    <x v="2"/>
    <n v="122903"/>
    <s v="United States"/>
    <x v="27"/>
    <x v="15"/>
    <n v="48205"/>
    <x v="0"/>
    <x v="0"/>
    <s v="CHO-FUD-51000"/>
    <x v="4"/>
    <x v="3"/>
    <n v="3"/>
    <n v="7.2"/>
    <n v="3.6"/>
    <n v="12"/>
    <x v="2"/>
    <s v="Lot's O' Nuts"/>
    <x v="1"/>
  </r>
  <r>
    <s v="US-2023-136994-CHO-SCR-58000"/>
    <d v="2023-05-27T00:00:00"/>
    <d v="2023-06-12T00:00:00"/>
    <x v="0"/>
    <n v="136994"/>
    <s v="United States"/>
    <x v="4"/>
    <x v="4"/>
    <n v="90045"/>
    <x v="0"/>
    <x v="3"/>
    <s v="CHO-SCR-58000"/>
    <x v="3"/>
    <x v="9"/>
    <n v="2"/>
    <n v="5"/>
    <n v="2.2000000000000002"/>
    <n v="16"/>
    <x v="2"/>
    <s v="Lot's O' Nuts"/>
    <x v="1"/>
  </r>
  <r>
    <s v="US-2023-134803-CHO-FUD-51000"/>
    <d v="2023-05-28T00:00:00"/>
    <d v="2023-06-13T00:00:00"/>
    <x v="0"/>
    <n v="134803"/>
    <s v="United States"/>
    <x v="4"/>
    <x v="4"/>
    <n v="90004"/>
    <x v="0"/>
    <x v="3"/>
    <s v="CHO-FUD-51000"/>
    <x v="4"/>
    <x v="9"/>
    <n v="2"/>
    <n v="4.8"/>
    <n v="2.4"/>
    <n v="16"/>
    <x v="2"/>
    <s v="Lot's O' Nuts"/>
    <x v="1"/>
  </r>
  <r>
    <s v="US-2023-134803-CHO-TRI-54000"/>
    <d v="2023-05-28T00:00:00"/>
    <d v="2023-06-13T00:00:00"/>
    <x v="0"/>
    <n v="134803"/>
    <s v="United States"/>
    <x v="4"/>
    <x v="4"/>
    <n v="90004"/>
    <x v="0"/>
    <x v="3"/>
    <s v="CHO-TRI-54000"/>
    <x v="1"/>
    <x v="24"/>
    <n v="4"/>
    <n v="9.8000000000000007"/>
    <n v="5.2"/>
    <n v="16"/>
    <x v="2"/>
    <s v="Wicked Choccy's"/>
    <x v="0"/>
  </r>
  <r>
    <s v="US-2023-134803-CHO-NUT-13000"/>
    <d v="2023-05-28T00:00:00"/>
    <d v="2023-06-13T00:00:00"/>
    <x v="0"/>
    <n v="134803"/>
    <s v="United States"/>
    <x v="4"/>
    <x v="4"/>
    <n v="90004"/>
    <x v="0"/>
    <x v="3"/>
    <s v="CHO-NUT-13000"/>
    <x v="2"/>
    <x v="47"/>
    <n v="7"/>
    <n v="17.43"/>
    <n v="7"/>
    <n v="16"/>
    <x v="2"/>
    <s v="Lot's O' Nuts"/>
    <x v="1"/>
  </r>
  <r>
    <s v="US-2023-155565-CHO-SCR-58000"/>
    <d v="2023-05-28T00:00:00"/>
    <d v="2023-06-07T00:00:00"/>
    <x v="3"/>
    <n v="155565"/>
    <s v="United States"/>
    <x v="26"/>
    <x v="21"/>
    <n v="10035"/>
    <x v="0"/>
    <x v="1"/>
    <s v="CHO-SCR-58000"/>
    <x v="3"/>
    <x v="17"/>
    <n v="5"/>
    <n v="12.5"/>
    <n v="5.5"/>
    <n v="10"/>
    <x v="2"/>
    <s v="Lot's O' Nuts"/>
    <x v="1"/>
  </r>
  <r>
    <s v="US-2023-138695-CHO-NUT-13000"/>
    <d v="2023-05-28T00:00:00"/>
    <d v="2023-06-13T00:00:00"/>
    <x v="0"/>
    <n v="138695"/>
    <s v="United States"/>
    <x v="381"/>
    <x v="17"/>
    <n v="32303"/>
    <x v="0"/>
    <x v="2"/>
    <s v="CHO-NUT-13000"/>
    <x v="2"/>
    <x v="33"/>
    <n v="8"/>
    <n v="19.920000000000002"/>
    <n v="8"/>
    <n v="16"/>
    <x v="2"/>
    <s v="Lot's O' Nuts"/>
    <x v="1"/>
  </r>
  <r>
    <s v="US-2023-138695-CHO-SCR-58000"/>
    <d v="2023-05-28T00:00:00"/>
    <d v="2023-06-13T00:00:00"/>
    <x v="0"/>
    <n v="138695"/>
    <s v="United States"/>
    <x v="381"/>
    <x v="17"/>
    <n v="32303"/>
    <x v="0"/>
    <x v="2"/>
    <s v="CHO-SCR-58000"/>
    <x v="3"/>
    <x v="57"/>
    <n v="13"/>
    <n v="32.5"/>
    <n v="14.3"/>
    <n v="16"/>
    <x v="2"/>
    <s v="Lot's O' Nuts"/>
    <x v="1"/>
  </r>
  <r>
    <s v="US-2023-121377-CHO-NUT-13000"/>
    <d v="2023-05-28T00:00:00"/>
    <d v="2023-06-12T00:00:00"/>
    <x v="0"/>
    <n v="121377"/>
    <s v="United States"/>
    <x v="281"/>
    <x v="1"/>
    <n v="60068"/>
    <x v="0"/>
    <x v="0"/>
    <s v="CHO-NUT-13000"/>
    <x v="2"/>
    <x v="22"/>
    <n v="1"/>
    <n v="2.4900000000000002"/>
    <n v="1"/>
    <n v="15"/>
    <x v="2"/>
    <s v="Lot's O' Nuts"/>
    <x v="1"/>
  </r>
  <r>
    <s v="US-2023-113747-CHO-SCR-58000"/>
    <d v="2023-05-28T00:00:00"/>
    <d v="2023-06-14T00:00:00"/>
    <x v="0"/>
    <n v="113747"/>
    <s v="United States"/>
    <x v="64"/>
    <x v="31"/>
    <n v="39212"/>
    <x v="0"/>
    <x v="2"/>
    <s v="CHO-SCR-58000"/>
    <x v="3"/>
    <x v="14"/>
    <n v="6"/>
    <n v="15"/>
    <n v="6.6"/>
    <n v="17"/>
    <x v="2"/>
    <s v="Lot's O' Nuts"/>
    <x v="1"/>
  </r>
  <r>
    <s v="US-2023-156573-CHO-SCR-58000"/>
    <d v="2023-05-29T00:00:00"/>
    <d v="2023-06-12T00:00:00"/>
    <x v="0"/>
    <n v="156573"/>
    <s v="United States"/>
    <x v="232"/>
    <x v="14"/>
    <n v="37211"/>
    <x v="0"/>
    <x v="2"/>
    <s v="CHO-SCR-58000"/>
    <x v="3"/>
    <x v="3"/>
    <n v="3"/>
    <n v="7.5"/>
    <n v="3.3"/>
    <n v="14"/>
    <x v="2"/>
    <s v="Lot's O' Nuts"/>
    <x v="1"/>
  </r>
  <r>
    <s v="US-2023-156573-CHO-MIL-31000"/>
    <d v="2023-05-29T00:00:00"/>
    <d v="2023-06-12T00:00:00"/>
    <x v="0"/>
    <n v="156573"/>
    <s v="United States"/>
    <x v="232"/>
    <x v="14"/>
    <n v="37211"/>
    <x v="0"/>
    <x v="2"/>
    <s v="CHO-MIL-31000"/>
    <x v="0"/>
    <x v="0"/>
    <n v="2"/>
    <n v="4.22"/>
    <n v="2.2799999999999998"/>
    <n v="14"/>
    <x v="2"/>
    <s v="Wicked Choccy's"/>
    <x v="0"/>
  </r>
  <r>
    <s v="US-2023-168753-CHO-SCR-58000"/>
    <d v="2023-05-29T00:00:00"/>
    <d v="2023-06-11T00:00:00"/>
    <x v="2"/>
    <n v="168753"/>
    <s v="United States"/>
    <x v="217"/>
    <x v="35"/>
    <n v="36116"/>
    <x v="0"/>
    <x v="2"/>
    <s v="CHO-SCR-58000"/>
    <x v="3"/>
    <x v="17"/>
    <n v="5"/>
    <n v="12.5"/>
    <n v="5.5"/>
    <n v="13"/>
    <x v="2"/>
    <s v="Lot's O' Nuts"/>
    <x v="1"/>
  </r>
  <r>
    <s v="US-2023-168753-CHO-NUT-13000"/>
    <d v="2023-05-29T00:00:00"/>
    <d v="2023-06-11T00:00:00"/>
    <x v="2"/>
    <n v="168753"/>
    <s v="United States"/>
    <x v="217"/>
    <x v="35"/>
    <n v="36116"/>
    <x v="0"/>
    <x v="2"/>
    <s v="CHO-NUT-13000"/>
    <x v="2"/>
    <x v="13"/>
    <n v="5"/>
    <n v="12.45"/>
    <n v="5"/>
    <n v="13"/>
    <x v="2"/>
    <s v="Lot's O' Nuts"/>
    <x v="1"/>
  </r>
  <r>
    <s v="US-2023-113831-CHO-NUT-13000"/>
    <d v="2023-05-30T00:00:00"/>
    <d v="2023-06-13T00:00:00"/>
    <x v="0"/>
    <n v="113831"/>
    <s v="United States"/>
    <x v="8"/>
    <x v="6"/>
    <n v="22153"/>
    <x v="0"/>
    <x v="2"/>
    <s v="CHO-NUT-13000"/>
    <x v="2"/>
    <x v="73"/>
    <n v="10"/>
    <n v="24.9"/>
    <n v="10"/>
    <n v="14"/>
    <x v="2"/>
    <s v="Lot's O' Nuts"/>
    <x v="1"/>
  </r>
  <r>
    <s v="US-2023-113831-CHO-TRI-54000"/>
    <d v="2023-05-30T00:00:00"/>
    <d v="2023-06-13T00:00:00"/>
    <x v="0"/>
    <n v="113831"/>
    <s v="United States"/>
    <x v="8"/>
    <x v="6"/>
    <n v="22153"/>
    <x v="0"/>
    <x v="2"/>
    <s v="CHO-TRI-54000"/>
    <x v="1"/>
    <x v="18"/>
    <n v="6"/>
    <n v="14.7"/>
    <n v="7.8"/>
    <n v="14"/>
    <x v="2"/>
    <s v="Wicked Choccy's"/>
    <x v="0"/>
  </r>
  <r>
    <s v="US-2023-108210-CHO-NUT-13000"/>
    <d v="2023-05-30T00:00:00"/>
    <d v="2023-06-10T00:00:00"/>
    <x v="3"/>
    <n v="108210"/>
    <s v="United States"/>
    <x v="0"/>
    <x v="0"/>
    <n v="77041"/>
    <x v="0"/>
    <x v="0"/>
    <s v="CHO-NUT-13000"/>
    <x v="2"/>
    <x v="13"/>
    <n v="5"/>
    <n v="12.45"/>
    <n v="5"/>
    <n v="11"/>
    <x v="2"/>
    <s v="Lot's O' Nuts"/>
    <x v="1"/>
  </r>
  <r>
    <s v="US-2023-153682-CHO-SCR-58000"/>
    <d v="2023-05-30T00:00:00"/>
    <d v="2023-06-11T00:00:00"/>
    <x v="1"/>
    <n v="153682"/>
    <s v="United States"/>
    <x v="149"/>
    <x v="9"/>
    <n v="45231"/>
    <x v="0"/>
    <x v="1"/>
    <s v="CHO-SCR-58000"/>
    <x v="3"/>
    <x v="9"/>
    <n v="2"/>
    <n v="5"/>
    <n v="2.2000000000000002"/>
    <n v="12"/>
    <x v="2"/>
    <s v="Lot's O' Nuts"/>
    <x v="1"/>
  </r>
  <r>
    <s v="US-2023-166380-CHO-SCR-58000"/>
    <d v="2023-05-30T00:00:00"/>
    <d v="2023-06-13T00:00:00"/>
    <x v="0"/>
    <n v="166380"/>
    <s v="United States"/>
    <x v="41"/>
    <x v="6"/>
    <n v="22204"/>
    <x v="0"/>
    <x v="2"/>
    <s v="CHO-SCR-58000"/>
    <x v="3"/>
    <x v="6"/>
    <n v="9"/>
    <n v="22.5"/>
    <n v="9.9"/>
    <n v="14"/>
    <x v="2"/>
    <s v="Lot's O' Nuts"/>
    <x v="1"/>
  </r>
  <r>
    <s v="US-2023-166380-CHO-NUT-13000"/>
    <d v="2023-05-30T00:00:00"/>
    <d v="2023-06-13T00:00:00"/>
    <x v="0"/>
    <n v="166380"/>
    <s v="United States"/>
    <x v="41"/>
    <x v="6"/>
    <n v="22204"/>
    <x v="0"/>
    <x v="2"/>
    <s v="CHO-NUT-13000"/>
    <x v="2"/>
    <x v="7"/>
    <n v="2"/>
    <n v="4.9800000000000004"/>
    <n v="2"/>
    <n v="14"/>
    <x v="2"/>
    <s v="Lot's O' Nuts"/>
    <x v="1"/>
  </r>
  <r>
    <s v="US-2023-152730-CHO-MIL-31000"/>
    <d v="2023-05-30T00:00:00"/>
    <d v="2023-06-14T00:00:00"/>
    <x v="0"/>
    <n v="152730"/>
    <s v="United States"/>
    <x v="387"/>
    <x v="22"/>
    <n v="54880"/>
    <x v="0"/>
    <x v="0"/>
    <s v="CHO-MIL-31000"/>
    <x v="0"/>
    <x v="23"/>
    <n v="5"/>
    <n v="10.55"/>
    <n v="5.7"/>
    <n v="15"/>
    <x v="2"/>
    <s v="Wicked Choccy's"/>
    <x v="0"/>
  </r>
  <r>
    <s v="US-2023-152730-CHO-FUD-51000"/>
    <d v="2023-05-30T00:00:00"/>
    <d v="2023-06-14T00:00:00"/>
    <x v="0"/>
    <n v="152730"/>
    <s v="United States"/>
    <x v="387"/>
    <x v="22"/>
    <n v="54880"/>
    <x v="0"/>
    <x v="0"/>
    <s v="CHO-FUD-51000"/>
    <x v="4"/>
    <x v="3"/>
    <n v="3"/>
    <n v="7.2"/>
    <n v="3.6"/>
    <n v="15"/>
    <x v="2"/>
    <s v="Lot's O' Nuts"/>
    <x v="1"/>
  </r>
  <r>
    <s v="US-2023-152730-CHO-NUT-13000"/>
    <d v="2023-05-30T00:00:00"/>
    <d v="2023-06-14T00:00:00"/>
    <x v="0"/>
    <n v="152730"/>
    <s v="United States"/>
    <x v="387"/>
    <x v="22"/>
    <n v="54880"/>
    <x v="0"/>
    <x v="0"/>
    <s v="CHO-NUT-13000"/>
    <x v="2"/>
    <x v="13"/>
    <n v="5"/>
    <n v="12.45"/>
    <n v="5"/>
    <n v="15"/>
    <x v="2"/>
    <s v="Lot's O' Nuts"/>
    <x v="1"/>
  </r>
  <r>
    <s v="US-2023-152730-CHO-TRI-54000"/>
    <d v="2023-05-30T00:00:00"/>
    <d v="2023-06-14T00:00:00"/>
    <x v="0"/>
    <n v="152730"/>
    <s v="United States"/>
    <x v="387"/>
    <x v="22"/>
    <n v="54880"/>
    <x v="0"/>
    <x v="0"/>
    <s v="CHO-TRI-54000"/>
    <x v="1"/>
    <x v="18"/>
    <n v="6"/>
    <n v="14.7"/>
    <n v="7.8"/>
    <n v="15"/>
    <x v="2"/>
    <s v="Wicked Choccy's"/>
    <x v="0"/>
  </r>
  <r>
    <s v="US-2023-129728-CHO-FUD-51000"/>
    <d v="2023-05-30T00:00:00"/>
    <d v="2023-06-16T00:00:00"/>
    <x v="0"/>
    <n v="129728"/>
    <s v="United States"/>
    <x v="4"/>
    <x v="4"/>
    <n v="90032"/>
    <x v="0"/>
    <x v="3"/>
    <s v="CHO-FUD-51000"/>
    <x v="4"/>
    <x v="44"/>
    <n v="8"/>
    <n v="19.2"/>
    <n v="9.6"/>
    <n v="17"/>
    <x v="2"/>
    <s v="Lot's O' Nuts"/>
    <x v="1"/>
  </r>
  <r>
    <s v="US-2023-158547-CHO-SCR-58000"/>
    <d v="2023-05-30T00:00:00"/>
    <d v="2023-06-14T00:00:00"/>
    <x v="0"/>
    <n v="158547"/>
    <s v="United States"/>
    <x v="67"/>
    <x v="9"/>
    <n v="45011"/>
    <x v="0"/>
    <x v="1"/>
    <s v="CHO-SCR-58000"/>
    <x v="3"/>
    <x v="17"/>
    <n v="5"/>
    <n v="12.5"/>
    <n v="5.5"/>
    <n v="15"/>
    <x v="2"/>
    <s v="Lot's O' Nuts"/>
    <x v="1"/>
  </r>
  <r>
    <s v="US-2023-105578-CHO-NUT-13000"/>
    <d v="2023-05-30T00:00:00"/>
    <d v="2023-06-14T00:00:00"/>
    <x v="0"/>
    <n v="105578"/>
    <s v="United States"/>
    <x v="420"/>
    <x v="27"/>
    <n v="80134"/>
    <x v="0"/>
    <x v="3"/>
    <s v="CHO-NUT-13000"/>
    <x v="2"/>
    <x v="7"/>
    <n v="2"/>
    <n v="4.9800000000000004"/>
    <n v="2"/>
    <n v="15"/>
    <x v="2"/>
    <s v="Lot's O' Nuts"/>
    <x v="1"/>
  </r>
  <r>
    <s v="US-2023-105578-CHO-TRI-54000"/>
    <d v="2023-05-30T00:00:00"/>
    <d v="2023-06-14T00:00:00"/>
    <x v="0"/>
    <n v="105578"/>
    <s v="United States"/>
    <x v="420"/>
    <x v="27"/>
    <n v="80134"/>
    <x v="0"/>
    <x v="3"/>
    <s v="CHO-TRI-54000"/>
    <x v="1"/>
    <x v="1"/>
    <n v="2"/>
    <n v="4.9000000000000004"/>
    <n v="2.6"/>
    <n v="15"/>
    <x v="2"/>
    <s v="Wicked Choccy's"/>
    <x v="0"/>
  </r>
  <r>
    <s v="US-2023-147473-CHO-MIL-31000"/>
    <d v="2023-05-30T00:00:00"/>
    <d v="2023-06-13T00:00:00"/>
    <x v="0"/>
    <n v="147473"/>
    <s v="United States"/>
    <x v="4"/>
    <x v="4"/>
    <n v="90049"/>
    <x v="0"/>
    <x v="3"/>
    <s v="CHO-MIL-31000"/>
    <x v="0"/>
    <x v="29"/>
    <n v="6"/>
    <n v="12.66"/>
    <n v="6.84"/>
    <n v="14"/>
    <x v="2"/>
    <s v="Wicked Choccy's"/>
    <x v="0"/>
  </r>
  <r>
    <s v="US-2023-145499-CHO-FUD-51000"/>
    <d v="2023-05-30T00:00:00"/>
    <d v="2023-06-10T00:00:00"/>
    <x v="1"/>
    <n v="145499"/>
    <s v="United States"/>
    <x v="50"/>
    <x v="26"/>
    <n v="28403"/>
    <x v="0"/>
    <x v="2"/>
    <s v="CHO-FUD-51000"/>
    <x v="4"/>
    <x v="9"/>
    <n v="2"/>
    <n v="4.8"/>
    <n v="2.4"/>
    <n v="11"/>
    <x v="2"/>
    <s v="Lot's O' Nuts"/>
    <x v="1"/>
  </r>
  <r>
    <s v="US-2023-150483-CHO-NUT-13000"/>
    <d v="2023-05-31T00:00:00"/>
    <d v="2023-06-14T00:00:00"/>
    <x v="0"/>
    <n v="150483"/>
    <s v="United States"/>
    <x v="84"/>
    <x v="1"/>
    <n v="62521"/>
    <x v="0"/>
    <x v="0"/>
    <s v="CHO-NUT-13000"/>
    <x v="2"/>
    <x v="2"/>
    <n v="3"/>
    <n v="7.47"/>
    <n v="3"/>
    <n v="14"/>
    <x v="2"/>
    <s v="Lot's O' Nuts"/>
    <x v="1"/>
  </r>
  <r>
    <s v="US-2023-150483-CHO-FUD-51000"/>
    <d v="2023-05-31T00:00:00"/>
    <d v="2023-06-14T00:00:00"/>
    <x v="0"/>
    <n v="150483"/>
    <s v="United States"/>
    <x v="84"/>
    <x v="1"/>
    <n v="62521"/>
    <x v="0"/>
    <x v="0"/>
    <s v="CHO-FUD-51000"/>
    <x v="4"/>
    <x v="3"/>
    <n v="3"/>
    <n v="7.2"/>
    <n v="3.6"/>
    <n v="14"/>
    <x v="2"/>
    <s v="Lot's O' Nuts"/>
    <x v="1"/>
  </r>
  <r>
    <s v="US-2023-150483-CHO-MIL-31000"/>
    <d v="2023-05-31T00:00:00"/>
    <d v="2023-06-14T00:00:00"/>
    <x v="0"/>
    <n v="150483"/>
    <s v="United States"/>
    <x v="84"/>
    <x v="1"/>
    <n v="62521"/>
    <x v="0"/>
    <x v="0"/>
    <s v="CHO-MIL-31000"/>
    <x v="0"/>
    <x v="8"/>
    <n v="4"/>
    <n v="8.44"/>
    <n v="4.5599999999999996"/>
    <n v="14"/>
    <x v="2"/>
    <s v="Wicked Choccy's"/>
    <x v="0"/>
  </r>
  <r>
    <s v="US-2023-168844-CHO-TRI-54000"/>
    <d v="2023-05-31T00:00:00"/>
    <d v="2023-06-16T00:00:00"/>
    <x v="0"/>
    <n v="168844"/>
    <s v="United States"/>
    <x v="26"/>
    <x v="21"/>
    <n v="10011"/>
    <x v="0"/>
    <x v="1"/>
    <s v="CHO-TRI-54000"/>
    <x v="1"/>
    <x v="4"/>
    <n v="3"/>
    <n v="7.35"/>
    <n v="3.9"/>
    <n v="16"/>
    <x v="2"/>
    <s v="Wicked Choccy's"/>
    <x v="0"/>
  </r>
  <r>
    <s v="US-2023-168844-CHO-FUD-51000"/>
    <d v="2023-05-31T00:00:00"/>
    <d v="2023-06-16T00:00:00"/>
    <x v="0"/>
    <n v="168844"/>
    <s v="United States"/>
    <x v="26"/>
    <x v="21"/>
    <n v="10011"/>
    <x v="0"/>
    <x v="1"/>
    <s v="CHO-FUD-51000"/>
    <x v="4"/>
    <x v="14"/>
    <n v="6"/>
    <n v="14.4"/>
    <n v="7.2"/>
    <n v="16"/>
    <x v="2"/>
    <s v="Lot's O' Nuts"/>
    <x v="1"/>
  </r>
  <r>
    <s v="US-2023-119046-CHO-MIL-31000"/>
    <d v="2023-06-02T00:00:00"/>
    <d v="2023-06-16T00:00:00"/>
    <x v="0"/>
    <n v="119046"/>
    <s v="United States"/>
    <x v="31"/>
    <x v="23"/>
    <n v="98115"/>
    <x v="0"/>
    <x v="3"/>
    <s v="CHO-MIL-31000"/>
    <x v="0"/>
    <x v="5"/>
    <n v="3"/>
    <n v="6.33"/>
    <n v="3.42"/>
    <n v="14"/>
    <x v="2"/>
    <s v="Wicked Choccy's"/>
    <x v="0"/>
  </r>
  <r>
    <s v="US-2023-119046-CHO-FUD-51000"/>
    <d v="2023-06-02T00:00:00"/>
    <d v="2023-06-16T00:00:00"/>
    <x v="0"/>
    <n v="119046"/>
    <s v="United States"/>
    <x v="31"/>
    <x v="23"/>
    <n v="98115"/>
    <x v="0"/>
    <x v="3"/>
    <s v="CHO-FUD-51000"/>
    <x v="4"/>
    <x v="3"/>
    <n v="3"/>
    <n v="7.2"/>
    <n v="3.6"/>
    <n v="14"/>
    <x v="2"/>
    <s v="Lot's O' Nuts"/>
    <x v="1"/>
  </r>
  <r>
    <s v="US-2023-128293-CHO-TRI-54000"/>
    <d v="2023-06-02T00:00:00"/>
    <d v="2023-06-15T00:00:00"/>
    <x v="1"/>
    <n v="128293"/>
    <s v="United States"/>
    <x v="2"/>
    <x v="2"/>
    <n v="19120"/>
    <x v="0"/>
    <x v="1"/>
    <s v="CHO-TRI-54000"/>
    <x v="1"/>
    <x v="28"/>
    <n v="1"/>
    <n v="2.4500000000000002"/>
    <n v="1.3"/>
    <n v="13"/>
    <x v="2"/>
    <s v="Wicked Choccy's"/>
    <x v="0"/>
  </r>
  <r>
    <s v="US-2023-164889-CHO-SCR-58000"/>
    <d v="2023-06-03T00:00:00"/>
    <d v="2023-06-16T00:00:00"/>
    <x v="2"/>
    <n v="164889"/>
    <s v="United States"/>
    <x v="4"/>
    <x v="4"/>
    <n v="90049"/>
    <x v="0"/>
    <x v="3"/>
    <s v="CHO-SCR-58000"/>
    <x v="3"/>
    <x v="9"/>
    <n v="2"/>
    <n v="5"/>
    <n v="2.2000000000000002"/>
    <n v="13"/>
    <x v="2"/>
    <s v="Lot's O' Nuts"/>
    <x v="1"/>
  </r>
  <r>
    <s v="US-2023-165848-CHO-SCR-58000"/>
    <d v="2023-06-04T00:00:00"/>
    <d v="2023-06-14T00:00:00"/>
    <x v="3"/>
    <n v="165848"/>
    <s v="United States"/>
    <x v="26"/>
    <x v="21"/>
    <n v="10035"/>
    <x v="0"/>
    <x v="1"/>
    <s v="CHO-SCR-58000"/>
    <x v="3"/>
    <x v="25"/>
    <n v="1"/>
    <n v="2.5"/>
    <n v="1.1000000000000001"/>
    <n v="10"/>
    <x v="2"/>
    <s v="Lot's O' Nuts"/>
    <x v="1"/>
  </r>
  <r>
    <s v="US-2023-165848-CHO-MIL-31000"/>
    <d v="2023-06-04T00:00:00"/>
    <d v="2023-06-14T00:00:00"/>
    <x v="3"/>
    <n v="165848"/>
    <s v="United States"/>
    <x v="26"/>
    <x v="21"/>
    <n v="10035"/>
    <x v="0"/>
    <x v="1"/>
    <s v="CHO-MIL-31000"/>
    <x v="0"/>
    <x v="8"/>
    <n v="4"/>
    <n v="8.44"/>
    <n v="4.5599999999999996"/>
    <n v="10"/>
    <x v="2"/>
    <s v="Wicked Choccy's"/>
    <x v="0"/>
  </r>
  <r>
    <s v="US-2023-165848-CHO-NUT-13000"/>
    <d v="2023-06-04T00:00:00"/>
    <d v="2023-06-14T00:00:00"/>
    <x v="3"/>
    <n v="165848"/>
    <s v="United States"/>
    <x v="26"/>
    <x v="21"/>
    <n v="10035"/>
    <x v="0"/>
    <x v="1"/>
    <s v="CHO-NUT-13000"/>
    <x v="2"/>
    <x v="2"/>
    <n v="3"/>
    <n v="7.47"/>
    <n v="3"/>
    <n v="10"/>
    <x v="2"/>
    <s v="Lot's O' Nuts"/>
    <x v="1"/>
  </r>
  <r>
    <s v="US-2023-119823-CHO-NUT-13000"/>
    <d v="2023-06-04T00:00:00"/>
    <d v="2023-06-16T00:00:00"/>
    <x v="1"/>
    <n v="119823"/>
    <s v="United States"/>
    <x v="8"/>
    <x v="6"/>
    <n v="22153"/>
    <x v="0"/>
    <x v="2"/>
    <s v="CHO-NUT-13000"/>
    <x v="2"/>
    <x v="7"/>
    <n v="2"/>
    <n v="4.9800000000000004"/>
    <n v="2"/>
    <n v="12"/>
    <x v="2"/>
    <s v="Lot's O' Nuts"/>
    <x v="1"/>
  </r>
  <r>
    <s v="US-2023-157749-CHO-NUT-13000"/>
    <d v="2023-06-04T00:00:00"/>
    <d v="2023-06-19T00:00:00"/>
    <x v="2"/>
    <n v="157749"/>
    <s v="United States"/>
    <x v="40"/>
    <x v="1"/>
    <n v="60610"/>
    <x v="0"/>
    <x v="0"/>
    <s v="CHO-NUT-13000"/>
    <x v="2"/>
    <x v="13"/>
    <n v="5"/>
    <n v="12.45"/>
    <n v="5"/>
    <n v="15"/>
    <x v="2"/>
    <s v="Lot's O' Nuts"/>
    <x v="1"/>
  </r>
  <r>
    <s v="US-2023-157749-CHO-TRI-54000"/>
    <d v="2023-06-04T00:00:00"/>
    <d v="2023-06-19T00:00:00"/>
    <x v="2"/>
    <n v="157749"/>
    <s v="United States"/>
    <x v="40"/>
    <x v="1"/>
    <n v="60610"/>
    <x v="0"/>
    <x v="0"/>
    <s v="CHO-TRI-54000"/>
    <x v="1"/>
    <x v="4"/>
    <n v="3"/>
    <n v="7.35"/>
    <n v="3.9"/>
    <n v="15"/>
    <x v="2"/>
    <s v="Wicked Choccy's"/>
    <x v="0"/>
  </r>
  <r>
    <s v="US-2023-157749-CHO-SCR-58000"/>
    <d v="2023-06-04T00:00:00"/>
    <d v="2023-06-19T00:00:00"/>
    <x v="2"/>
    <n v="157749"/>
    <s v="United States"/>
    <x v="40"/>
    <x v="1"/>
    <n v="60610"/>
    <x v="0"/>
    <x v="0"/>
    <s v="CHO-SCR-58000"/>
    <x v="3"/>
    <x v="17"/>
    <n v="5"/>
    <n v="12.5"/>
    <n v="5.5"/>
    <n v="15"/>
    <x v="2"/>
    <s v="Lot's O' Nuts"/>
    <x v="1"/>
  </r>
  <r>
    <s v="US-2023-157749-CHO-MIL-31000"/>
    <d v="2023-06-04T00:00:00"/>
    <d v="2023-06-19T00:00:00"/>
    <x v="2"/>
    <n v="157749"/>
    <s v="United States"/>
    <x v="40"/>
    <x v="1"/>
    <n v="60610"/>
    <x v="0"/>
    <x v="0"/>
    <s v="CHO-MIL-31000"/>
    <x v="0"/>
    <x v="0"/>
    <n v="2"/>
    <n v="4.22"/>
    <n v="2.2799999999999998"/>
    <n v="15"/>
    <x v="2"/>
    <s v="Wicked Choccy's"/>
    <x v="0"/>
  </r>
  <r>
    <s v="US-2023-157749-CHO-FUD-51000"/>
    <d v="2023-06-04T00:00:00"/>
    <d v="2023-06-19T00:00:00"/>
    <x v="2"/>
    <n v="157749"/>
    <s v="United States"/>
    <x v="40"/>
    <x v="1"/>
    <n v="60610"/>
    <x v="0"/>
    <x v="0"/>
    <s v="CHO-FUD-51000"/>
    <x v="4"/>
    <x v="9"/>
    <n v="2"/>
    <n v="4.8"/>
    <n v="2.4"/>
    <n v="15"/>
    <x v="2"/>
    <s v="Lot's O' Nuts"/>
    <x v="1"/>
  </r>
  <r>
    <s v="US-2023-110982-CHO-MIL-31000"/>
    <d v="2023-06-05T00:00:00"/>
    <d v="2023-06-17T00:00:00"/>
    <x v="1"/>
    <n v="110982"/>
    <s v="United States"/>
    <x v="183"/>
    <x v="4"/>
    <n v="95051"/>
    <x v="0"/>
    <x v="3"/>
    <s v="CHO-MIL-31000"/>
    <x v="0"/>
    <x v="8"/>
    <n v="4"/>
    <n v="8.44"/>
    <n v="4.5599999999999996"/>
    <n v="12"/>
    <x v="2"/>
    <s v="Wicked Choccy's"/>
    <x v="0"/>
  </r>
  <r>
    <s v="US-2023-110982-CHO-FUD-51000"/>
    <d v="2023-06-05T00:00:00"/>
    <d v="2023-06-17T00:00:00"/>
    <x v="1"/>
    <n v="110982"/>
    <s v="United States"/>
    <x v="183"/>
    <x v="4"/>
    <n v="95051"/>
    <x v="0"/>
    <x v="3"/>
    <s v="CHO-FUD-51000"/>
    <x v="4"/>
    <x v="14"/>
    <n v="6"/>
    <n v="14.4"/>
    <n v="7.2"/>
    <n v="12"/>
    <x v="2"/>
    <s v="Lot's O' Nuts"/>
    <x v="1"/>
  </r>
  <r>
    <s v="US-2023-165169-CHO-MIL-31000"/>
    <d v="2023-06-05T00:00:00"/>
    <d v="2023-06-21T00:00:00"/>
    <x v="0"/>
    <n v="165169"/>
    <s v="United States"/>
    <x v="12"/>
    <x v="7"/>
    <n v="19711"/>
    <x v="0"/>
    <x v="1"/>
    <s v="CHO-MIL-31000"/>
    <x v="0"/>
    <x v="0"/>
    <n v="2"/>
    <n v="4.22"/>
    <n v="2.2799999999999998"/>
    <n v="16"/>
    <x v="2"/>
    <s v="Wicked Choccy's"/>
    <x v="0"/>
  </r>
  <r>
    <s v="US-2023-134908-CHO-TRI-54000"/>
    <d v="2023-06-05T00:00:00"/>
    <d v="2023-06-19T00:00:00"/>
    <x v="0"/>
    <n v="134908"/>
    <s v="United States"/>
    <x v="2"/>
    <x v="2"/>
    <n v="19134"/>
    <x v="0"/>
    <x v="1"/>
    <s v="CHO-TRI-54000"/>
    <x v="1"/>
    <x v="4"/>
    <n v="3"/>
    <n v="7.35"/>
    <n v="3.9"/>
    <n v="14"/>
    <x v="2"/>
    <s v="Wicked Choccy's"/>
    <x v="0"/>
  </r>
  <r>
    <s v="US-2023-134908-CHO-SCR-58000"/>
    <d v="2023-06-05T00:00:00"/>
    <d v="2023-06-19T00:00:00"/>
    <x v="0"/>
    <n v="134908"/>
    <s v="United States"/>
    <x v="2"/>
    <x v="2"/>
    <n v="19134"/>
    <x v="0"/>
    <x v="1"/>
    <s v="CHO-SCR-58000"/>
    <x v="3"/>
    <x v="31"/>
    <n v="4"/>
    <n v="10"/>
    <n v="4.4000000000000004"/>
    <n v="14"/>
    <x v="2"/>
    <s v="Lot's O' Nuts"/>
    <x v="1"/>
  </r>
  <r>
    <s v="US-2023-149671-CHO-FUD-51000"/>
    <d v="2023-06-05T00:00:00"/>
    <d v="2023-06-19T00:00:00"/>
    <x v="0"/>
    <n v="149671"/>
    <s v="United States"/>
    <x v="31"/>
    <x v="23"/>
    <n v="98105"/>
    <x v="0"/>
    <x v="3"/>
    <s v="CHO-FUD-51000"/>
    <x v="4"/>
    <x v="14"/>
    <n v="6"/>
    <n v="14.4"/>
    <n v="7.2"/>
    <n v="14"/>
    <x v="2"/>
    <s v="Lot's O' Nuts"/>
    <x v="1"/>
  </r>
  <r>
    <s v="US-2023-167472-CHO-NUT-13000"/>
    <d v="2023-06-06T00:00:00"/>
    <d v="2023-06-17T00:00:00"/>
    <x v="1"/>
    <n v="167472"/>
    <s v="United States"/>
    <x v="131"/>
    <x v="13"/>
    <n v="72209"/>
    <x v="0"/>
    <x v="2"/>
    <s v="CHO-NUT-13000"/>
    <x v="2"/>
    <x v="2"/>
    <n v="3"/>
    <n v="7.47"/>
    <n v="3"/>
    <n v="11"/>
    <x v="2"/>
    <s v="Lot's O' Nuts"/>
    <x v="1"/>
  </r>
  <r>
    <s v="US-2023-167472-CHO-MIL-31000"/>
    <d v="2023-06-06T00:00:00"/>
    <d v="2023-06-17T00:00:00"/>
    <x v="1"/>
    <n v="167472"/>
    <s v="United States"/>
    <x v="131"/>
    <x v="13"/>
    <n v="72209"/>
    <x v="0"/>
    <x v="2"/>
    <s v="CHO-MIL-31000"/>
    <x v="0"/>
    <x v="5"/>
    <n v="3"/>
    <n v="6.33"/>
    <n v="3.42"/>
    <n v="11"/>
    <x v="2"/>
    <s v="Wicked Choccy's"/>
    <x v="0"/>
  </r>
  <r>
    <s v="US-2023-167472-CHO-SCR-58000"/>
    <d v="2023-06-06T00:00:00"/>
    <d v="2023-06-17T00:00:00"/>
    <x v="1"/>
    <n v="167472"/>
    <s v="United States"/>
    <x v="131"/>
    <x v="13"/>
    <n v="72209"/>
    <x v="0"/>
    <x v="2"/>
    <s v="CHO-SCR-58000"/>
    <x v="3"/>
    <x v="3"/>
    <n v="3"/>
    <n v="7.5"/>
    <n v="3.3"/>
    <n v="11"/>
    <x v="2"/>
    <s v="Lot's O' Nuts"/>
    <x v="1"/>
  </r>
  <r>
    <s v="US-2023-127369-CHO-MIL-31000"/>
    <d v="2023-06-06T00:00:00"/>
    <d v="2023-06-17T00:00:00"/>
    <x v="1"/>
    <n v="127369"/>
    <s v="United States"/>
    <x v="190"/>
    <x v="34"/>
    <n v="1852"/>
    <x v="0"/>
    <x v="1"/>
    <s v="CHO-MIL-31000"/>
    <x v="0"/>
    <x v="23"/>
    <n v="5"/>
    <n v="10.55"/>
    <n v="5.7"/>
    <n v="11"/>
    <x v="2"/>
    <s v="Wicked Choccy's"/>
    <x v="0"/>
  </r>
  <r>
    <s v="US-2023-112830-CHO-NUT-13000"/>
    <d v="2023-06-06T00:00:00"/>
    <d v="2023-06-20T00:00:00"/>
    <x v="0"/>
    <n v="112830"/>
    <s v="United States"/>
    <x v="172"/>
    <x v="9"/>
    <n v="45014"/>
    <x v="0"/>
    <x v="1"/>
    <s v="CHO-NUT-13000"/>
    <x v="2"/>
    <x v="2"/>
    <n v="3"/>
    <n v="7.47"/>
    <n v="3"/>
    <n v="14"/>
    <x v="2"/>
    <s v="Lot's O' Nuts"/>
    <x v="1"/>
  </r>
  <r>
    <s v="US-2023-112830-CHO-TRI-54000"/>
    <d v="2023-06-06T00:00:00"/>
    <d v="2023-06-20T00:00:00"/>
    <x v="0"/>
    <n v="112830"/>
    <s v="United States"/>
    <x v="172"/>
    <x v="9"/>
    <n v="45014"/>
    <x v="0"/>
    <x v="1"/>
    <s v="CHO-TRI-54000"/>
    <x v="1"/>
    <x v="1"/>
    <n v="2"/>
    <n v="4.9000000000000004"/>
    <n v="2.6"/>
    <n v="14"/>
    <x v="2"/>
    <s v="Wicked Choccy's"/>
    <x v="0"/>
  </r>
  <r>
    <s v="US-2023-160717-CHO-FUD-51000"/>
    <d v="2023-06-06T00:00:00"/>
    <d v="2023-06-21T00:00:00"/>
    <x v="0"/>
    <n v="160717"/>
    <s v="United States"/>
    <x v="364"/>
    <x v="4"/>
    <n v="93101"/>
    <x v="0"/>
    <x v="3"/>
    <s v="CHO-FUD-51000"/>
    <x v="4"/>
    <x v="9"/>
    <n v="2"/>
    <n v="4.8"/>
    <n v="2.4"/>
    <n v="15"/>
    <x v="2"/>
    <s v="Lot's O' Nuts"/>
    <x v="1"/>
  </r>
  <r>
    <s v="US-2023-160717-CHO-MIL-31000"/>
    <d v="2023-06-06T00:00:00"/>
    <d v="2023-06-21T00:00:00"/>
    <x v="0"/>
    <n v="160717"/>
    <s v="United States"/>
    <x v="364"/>
    <x v="4"/>
    <n v="93101"/>
    <x v="0"/>
    <x v="3"/>
    <s v="CHO-MIL-31000"/>
    <x v="0"/>
    <x v="43"/>
    <n v="9"/>
    <n v="18.989999999999998"/>
    <n v="10.26"/>
    <n v="15"/>
    <x v="2"/>
    <s v="Wicked Choccy's"/>
    <x v="0"/>
  </r>
  <r>
    <s v="US-2023-160717-CHO-TRI-54000"/>
    <d v="2023-06-06T00:00:00"/>
    <d v="2023-06-21T00:00:00"/>
    <x v="0"/>
    <n v="160717"/>
    <s v="United States"/>
    <x v="364"/>
    <x v="4"/>
    <n v="93101"/>
    <x v="0"/>
    <x v="3"/>
    <s v="CHO-TRI-54000"/>
    <x v="1"/>
    <x v="4"/>
    <n v="3"/>
    <n v="7.35"/>
    <n v="3.9"/>
    <n v="15"/>
    <x v="2"/>
    <s v="Wicked Choccy's"/>
    <x v="0"/>
  </r>
  <r>
    <s v="US-2023-155971-CHO-MIL-31000"/>
    <d v="2023-06-06T00:00:00"/>
    <d v="2023-06-22T00:00:00"/>
    <x v="0"/>
    <n v="155971"/>
    <s v="United States"/>
    <x v="4"/>
    <x v="4"/>
    <n v="90036"/>
    <x v="0"/>
    <x v="3"/>
    <s v="CHO-MIL-31000"/>
    <x v="0"/>
    <x v="38"/>
    <n v="7"/>
    <n v="14.77"/>
    <n v="7.98"/>
    <n v="16"/>
    <x v="2"/>
    <s v="Wicked Choccy's"/>
    <x v="0"/>
  </r>
  <r>
    <s v="US-2023-155971-SUG-HAI-55000"/>
    <d v="2023-06-06T00:00:00"/>
    <d v="2023-06-22T00:00:00"/>
    <x v="0"/>
    <n v="155971"/>
    <s v="United States"/>
    <x v="4"/>
    <x v="4"/>
    <n v="90036"/>
    <x v="2"/>
    <x v="3"/>
    <s v="SUG-HAI-55000"/>
    <x v="12"/>
    <x v="18"/>
    <n v="5"/>
    <n v="17.5"/>
    <n v="5"/>
    <n v="16"/>
    <x v="2"/>
    <s v="The Other Factory"/>
    <x v="3"/>
  </r>
  <r>
    <s v="US-2023-125318-CHO-NUT-13000"/>
    <d v="2023-06-06T00:00:00"/>
    <d v="2023-06-23T00:00:00"/>
    <x v="0"/>
    <n v="125318"/>
    <s v="United States"/>
    <x v="40"/>
    <x v="1"/>
    <n v="60610"/>
    <x v="0"/>
    <x v="0"/>
    <s v="CHO-NUT-13000"/>
    <x v="2"/>
    <x v="19"/>
    <n v="4"/>
    <n v="9.9600000000000009"/>
    <n v="4"/>
    <n v="17"/>
    <x v="2"/>
    <s v="Lot's O' Nuts"/>
    <x v="1"/>
  </r>
  <r>
    <s v="US-2023-108350-OTH-KAZ-38000"/>
    <d v="2023-06-06T00:00:00"/>
    <d v="2023-06-19T00:00:00"/>
    <x v="2"/>
    <n v="108350"/>
    <s v="United States"/>
    <x v="190"/>
    <x v="34"/>
    <n v="1852"/>
    <x v="1"/>
    <x v="1"/>
    <s v="OTH-KAZ-38000"/>
    <x v="6"/>
    <x v="8"/>
    <n v="4"/>
    <n v="1"/>
    <n v="12"/>
    <n v="13"/>
    <x v="2"/>
    <s v="The Other Factory"/>
    <x v="3"/>
  </r>
  <r>
    <s v="US-2023-103163-CHO-NUT-13000"/>
    <d v="2023-06-07T00:00:00"/>
    <d v="2023-06-21T00:00:00"/>
    <x v="0"/>
    <n v="103163"/>
    <s v="United States"/>
    <x v="332"/>
    <x v="4"/>
    <n v="93309"/>
    <x v="0"/>
    <x v="3"/>
    <s v="CHO-NUT-13000"/>
    <x v="2"/>
    <x v="22"/>
    <n v="1"/>
    <n v="2.4900000000000002"/>
    <n v="1"/>
    <n v="14"/>
    <x v="2"/>
    <s v="Lot's O' Nuts"/>
    <x v="1"/>
  </r>
  <r>
    <s v="US-2023-120558-CHO-MIL-31000"/>
    <d v="2023-06-07T00:00:00"/>
    <d v="2023-06-20T00:00:00"/>
    <x v="1"/>
    <n v="120558"/>
    <s v="United States"/>
    <x v="26"/>
    <x v="21"/>
    <n v="10035"/>
    <x v="0"/>
    <x v="1"/>
    <s v="CHO-MIL-31000"/>
    <x v="0"/>
    <x v="23"/>
    <n v="5"/>
    <n v="10.55"/>
    <n v="5.7"/>
    <n v="13"/>
    <x v="2"/>
    <s v="Wicked Choccy's"/>
    <x v="0"/>
  </r>
  <r>
    <s v="US-2023-107475-CHO-FUD-51000"/>
    <d v="2023-06-07T00:00:00"/>
    <d v="2023-06-21T00:00:00"/>
    <x v="0"/>
    <n v="107475"/>
    <s v="United States"/>
    <x v="2"/>
    <x v="2"/>
    <n v="19120"/>
    <x v="0"/>
    <x v="1"/>
    <s v="CHO-FUD-51000"/>
    <x v="4"/>
    <x v="14"/>
    <n v="6"/>
    <n v="14.4"/>
    <n v="7.2"/>
    <n v="14"/>
    <x v="2"/>
    <s v="Lot's O' Nuts"/>
    <x v="1"/>
  </r>
  <r>
    <s v="US-2023-154662-CHO-SCR-58000"/>
    <d v="2023-06-09T00:00:00"/>
    <d v="2023-06-26T00:00:00"/>
    <x v="0"/>
    <n v="154662"/>
    <s v="United States"/>
    <x v="145"/>
    <x v="30"/>
    <n v="55407"/>
    <x v="0"/>
    <x v="0"/>
    <s v="CHO-SCR-58000"/>
    <x v="3"/>
    <x v="3"/>
    <n v="3"/>
    <n v="7.5"/>
    <n v="3.3"/>
    <n v="17"/>
    <x v="2"/>
    <s v="Lot's O' Nuts"/>
    <x v="1"/>
  </r>
  <r>
    <s v="US-2023-122448-CHO-SCR-58000"/>
    <d v="2023-06-09T00:00:00"/>
    <d v="2023-06-24T00:00:00"/>
    <x v="0"/>
    <n v="122448"/>
    <s v="United States"/>
    <x v="10"/>
    <x v="4"/>
    <n v="94109"/>
    <x v="0"/>
    <x v="3"/>
    <s v="CHO-SCR-58000"/>
    <x v="3"/>
    <x v="3"/>
    <n v="3"/>
    <n v="7.5"/>
    <n v="3.3"/>
    <n v="15"/>
    <x v="2"/>
    <s v="Lot's O' Nuts"/>
    <x v="1"/>
  </r>
  <r>
    <s v="US-2023-139710-CHO-NUT-13000"/>
    <d v="2023-06-09T00:00:00"/>
    <d v="2023-06-25T00:00:00"/>
    <x v="0"/>
    <n v="139710"/>
    <s v="United States"/>
    <x v="4"/>
    <x v="4"/>
    <n v="90045"/>
    <x v="0"/>
    <x v="3"/>
    <s v="CHO-NUT-13000"/>
    <x v="2"/>
    <x v="2"/>
    <n v="3"/>
    <n v="7.47"/>
    <n v="3"/>
    <n v="16"/>
    <x v="2"/>
    <s v="Lot's O' Nuts"/>
    <x v="1"/>
  </r>
  <r>
    <s v="US-2023-147368-CHO-NUT-13000"/>
    <d v="2023-06-09T00:00:00"/>
    <d v="2023-06-22T00:00:00"/>
    <x v="1"/>
    <n v="147368"/>
    <s v="United States"/>
    <x v="381"/>
    <x v="17"/>
    <n v="32303"/>
    <x v="0"/>
    <x v="2"/>
    <s v="CHO-NUT-13000"/>
    <x v="2"/>
    <x v="7"/>
    <n v="2"/>
    <n v="4.9800000000000004"/>
    <n v="2"/>
    <n v="13"/>
    <x v="2"/>
    <s v="Lot's O' Nuts"/>
    <x v="1"/>
  </r>
  <r>
    <s v="US-2023-121993-CHO-FUD-51000"/>
    <d v="2023-06-10T00:00:00"/>
    <d v="2023-06-22T00:00:00"/>
    <x v="1"/>
    <n v="121993"/>
    <s v="United States"/>
    <x v="2"/>
    <x v="2"/>
    <n v="19140"/>
    <x v="0"/>
    <x v="1"/>
    <s v="CHO-FUD-51000"/>
    <x v="4"/>
    <x v="44"/>
    <n v="8"/>
    <n v="19.2"/>
    <n v="9.6"/>
    <n v="12"/>
    <x v="2"/>
    <s v="Lot's O' Nuts"/>
    <x v="1"/>
  </r>
  <r>
    <s v="US-2023-113243-CHO-TRI-54000"/>
    <d v="2023-06-10T00:00:00"/>
    <d v="2023-06-25T00:00:00"/>
    <x v="0"/>
    <n v="113243"/>
    <s v="United States"/>
    <x v="4"/>
    <x v="4"/>
    <n v="90045"/>
    <x v="0"/>
    <x v="3"/>
    <s v="CHO-TRI-54000"/>
    <x v="1"/>
    <x v="24"/>
    <n v="4"/>
    <n v="9.8000000000000007"/>
    <n v="5.2"/>
    <n v="15"/>
    <x v="2"/>
    <s v="Wicked Choccy's"/>
    <x v="0"/>
  </r>
  <r>
    <s v="US-2023-113243-CHO-MIL-31000"/>
    <d v="2023-06-10T00:00:00"/>
    <d v="2023-06-25T00:00:00"/>
    <x v="0"/>
    <n v="113243"/>
    <s v="United States"/>
    <x v="4"/>
    <x v="4"/>
    <n v="90045"/>
    <x v="0"/>
    <x v="3"/>
    <s v="CHO-MIL-31000"/>
    <x v="0"/>
    <x v="23"/>
    <n v="5"/>
    <n v="10.55"/>
    <n v="5.7"/>
    <n v="15"/>
    <x v="2"/>
    <s v="Wicked Choccy's"/>
    <x v="0"/>
  </r>
  <r>
    <s v="US-2023-127775-CHO-FUD-51000"/>
    <d v="2023-06-11T00:00:00"/>
    <d v="2023-06-23T00:00:00"/>
    <x v="2"/>
    <n v="127775"/>
    <s v="United States"/>
    <x v="26"/>
    <x v="21"/>
    <n v="10035"/>
    <x v="0"/>
    <x v="1"/>
    <s v="CHO-FUD-51000"/>
    <x v="4"/>
    <x v="3"/>
    <n v="3"/>
    <n v="7.2"/>
    <n v="3.6"/>
    <n v="12"/>
    <x v="2"/>
    <s v="Lot's O' Nuts"/>
    <x v="1"/>
  </r>
  <r>
    <s v="US-2023-169922-CHO-MIL-31000"/>
    <d v="2023-06-11T00:00:00"/>
    <d v="2023-06-27T00:00:00"/>
    <x v="0"/>
    <n v="169922"/>
    <s v="United States"/>
    <x v="41"/>
    <x v="0"/>
    <n v="76017"/>
    <x v="0"/>
    <x v="0"/>
    <s v="CHO-MIL-31000"/>
    <x v="0"/>
    <x v="38"/>
    <n v="7"/>
    <n v="14.77"/>
    <n v="7.98"/>
    <n v="16"/>
    <x v="2"/>
    <s v="Wicked Choccy's"/>
    <x v="0"/>
  </r>
  <r>
    <s v="US-2023-169922-CHO-NUT-13000"/>
    <d v="2023-06-11T00:00:00"/>
    <d v="2023-06-27T00:00:00"/>
    <x v="0"/>
    <n v="169922"/>
    <s v="United States"/>
    <x v="41"/>
    <x v="0"/>
    <n v="76017"/>
    <x v="0"/>
    <x v="0"/>
    <s v="CHO-NUT-13000"/>
    <x v="2"/>
    <x v="19"/>
    <n v="4"/>
    <n v="9.9600000000000009"/>
    <n v="4"/>
    <n v="16"/>
    <x v="2"/>
    <s v="Lot's O' Nuts"/>
    <x v="1"/>
  </r>
  <r>
    <s v="US-2023-169922-CHO-SCR-58000"/>
    <d v="2023-06-11T00:00:00"/>
    <d v="2023-06-27T00:00:00"/>
    <x v="0"/>
    <n v="169922"/>
    <s v="United States"/>
    <x v="41"/>
    <x v="0"/>
    <n v="76017"/>
    <x v="0"/>
    <x v="0"/>
    <s v="CHO-SCR-58000"/>
    <x v="3"/>
    <x v="31"/>
    <n v="4"/>
    <n v="10"/>
    <n v="4.4000000000000004"/>
    <n v="16"/>
    <x v="2"/>
    <s v="Lot's O' Nuts"/>
    <x v="1"/>
  </r>
  <r>
    <s v="US-2023-142405-CHO-SCR-58000"/>
    <d v="2023-06-11T00:00:00"/>
    <d v="2023-06-25T00:00:00"/>
    <x v="0"/>
    <n v="142405"/>
    <s v="United States"/>
    <x v="31"/>
    <x v="23"/>
    <n v="98103"/>
    <x v="0"/>
    <x v="3"/>
    <s v="CHO-SCR-58000"/>
    <x v="3"/>
    <x v="75"/>
    <n v="14"/>
    <n v="35"/>
    <n v="15.4"/>
    <n v="14"/>
    <x v="2"/>
    <s v="Lot's O' Nuts"/>
    <x v="1"/>
  </r>
  <r>
    <s v="US-2023-142405-CHO-FUD-51000"/>
    <d v="2023-06-11T00:00:00"/>
    <d v="2023-06-25T00:00:00"/>
    <x v="0"/>
    <n v="142405"/>
    <s v="United States"/>
    <x v="31"/>
    <x v="23"/>
    <n v="98103"/>
    <x v="0"/>
    <x v="3"/>
    <s v="CHO-FUD-51000"/>
    <x v="4"/>
    <x v="3"/>
    <n v="3"/>
    <n v="7.2"/>
    <n v="3.6"/>
    <n v="14"/>
    <x v="2"/>
    <s v="Lot's O' Nuts"/>
    <x v="1"/>
  </r>
  <r>
    <s v="US-2023-118745-CHO-MIL-31000"/>
    <d v="2023-06-11T00:00:00"/>
    <d v="2023-06-26T00:00:00"/>
    <x v="0"/>
    <n v="118745"/>
    <s v="United States"/>
    <x v="4"/>
    <x v="4"/>
    <n v="90049"/>
    <x v="0"/>
    <x v="3"/>
    <s v="CHO-MIL-31000"/>
    <x v="0"/>
    <x v="5"/>
    <n v="3"/>
    <n v="6.33"/>
    <n v="3.42"/>
    <n v="15"/>
    <x v="2"/>
    <s v="Wicked Choccy's"/>
    <x v="0"/>
  </r>
  <r>
    <s v="US-2023-120824-CHO-NUT-13000"/>
    <d v="2023-06-12T00:00:00"/>
    <d v="2023-06-26T00:00:00"/>
    <x v="2"/>
    <n v="120824"/>
    <s v="United States"/>
    <x v="0"/>
    <x v="0"/>
    <n v="77070"/>
    <x v="0"/>
    <x v="0"/>
    <s v="CHO-NUT-13000"/>
    <x v="2"/>
    <x v="7"/>
    <n v="2"/>
    <n v="4.9800000000000004"/>
    <n v="2"/>
    <n v="14"/>
    <x v="2"/>
    <s v="Lot's O' Nuts"/>
    <x v="1"/>
  </r>
  <r>
    <s v="US-2023-120824-CHO-SCR-58000"/>
    <d v="2023-06-12T00:00:00"/>
    <d v="2023-06-26T00:00:00"/>
    <x v="2"/>
    <n v="120824"/>
    <s v="United States"/>
    <x v="0"/>
    <x v="0"/>
    <n v="77070"/>
    <x v="0"/>
    <x v="0"/>
    <s v="CHO-SCR-58000"/>
    <x v="3"/>
    <x v="9"/>
    <n v="2"/>
    <n v="5"/>
    <n v="2.2000000000000002"/>
    <n v="14"/>
    <x v="2"/>
    <s v="Lot's O' Nuts"/>
    <x v="1"/>
  </r>
  <r>
    <s v="US-2023-120824-CHO-TRI-54000"/>
    <d v="2023-06-12T00:00:00"/>
    <d v="2023-06-26T00:00:00"/>
    <x v="2"/>
    <n v="120824"/>
    <s v="United States"/>
    <x v="0"/>
    <x v="0"/>
    <n v="77070"/>
    <x v="0"/>
    <x v="0"/>
    <s v="CHO-TRI-54000"/>
    <x v="1"/>
    <x v="24"/>
    <n v="4"/>
    <n v="9.8000000000000007"/>
    <n v="5.2"/>
    <n v="14"/>
    <x v="2"/>
    <s v="Wicked Choccy's"/>
    <x v="0"/>
  </r>
  <r>
    <s v="US-2023-120824-CHO-MIL-31000"/>
    <d v="2023-06-12T00:00:00"/>
    <d v="2023-06-26T00:00:00"/>
    <x v="2"/>
    <n v="120824"/>
    <s v="United States"/>
    <x v="0"/>
    <x v="0"/>
    <n v="77070"/>
    <x v="0"/>
    <x v="0"/>
    <s v="CHO-MIL-31000"/>
    <x v="0"/>
    <x v="43"/>
    <n v="9"/>
    <n v="18.989999999999998"/>
    <n v="10.26"/>
    <n v="14"/>
    <x v="2"/>
    <s v="Wicked Choccy's"/>
    <x v="0"/>
  </r>
  <r>
    <s v="US-2023-139941-CHO-FUD-51000"/>
    <d v="2023-06-12T00:00:00"/>
    <d v="2023-06-27T00:00:00"/>
    <x v="0"/>
    <n v="139941"/>
    <s v="United States"/>
    <x v="78"/>
    <x v="21"/>
    <n v="11561"/>
    <x v="0"/>
    <x v="1"/>
    <s v="CHO-FUD-51000"/>
    <x v="4"/>
    <x v="3"/>
    <n v="3"/>
    <n v="7.2"/>
    <n v="3.6"/>
    <n v="15"/>
    <x v="2"/>
    <s v="Lot's O' Nuts"/>
    <x v="1"/>
  </r>
  <r>
    <s v="US-2023-164035-CHO-SCR-58000"/>
    <d v="2023-06-12T00:00:00"/>
    <d v="2023-06-27T00:00:00"/>
    <x v="0"/>
    <n v="164035"/>
    <s v="United States"/>
    <x v="40"/>
    <x v="1"/>
    <n v="60610"/>
    <x v="0"/>
    <x v="0"/>
    <s v="CHO-SCR-58000"/>
    <x v="3"/>
    <x v="17"/>
    <n v="5"/>
    <n v="12.5"/>
    <n v="5.5"/>
    <n v="15"/>
    <x v="2"/>
    <s v="Lot's O' Nuts"/>
    <x v="1"/>
  </r>
  <r>
    <s v="US-2023-138688-CHO-SCR-58000"/>
    <d v="2023-06-12T00:00:00"/>
    <d v="2023-06-26T00:00:00"/>
    <x v="2"/>
    <n v="138688"/>
    <s v="United States"/>
    <x v="4"/>
    <x v="4"/>
    <n v="90036"/>
    <x v="0"/>
    <x v="3"/>
    <s v="CHO-SCR-58000"/>
    <x v="3"/>
    <x v="9"/>
    <n v="2"/>
    <n v="5"/>
    <n v="2.2000000000000002"/>
    <n v="14"/>
    <x v="2"/>
    <s v="Lot's O' Nuts"/>
    <x v="1"/>
  </r>
  <r>
    <s v="US-2023-104633-CHO-FUD-51000"/>
    <d v="2023-06-12T00:00:00"/>
    <d v="2023-06-26T00:00:00"/>
    <x v="0"/>
    <n v="104633"/>
    <s v="United States"/>
    <x v="211"/>
    <x v="4"/>
    <n v="91104"/>
    <x v="0"/>
    <x v="3"/>
    <s v="CHO-FUD-51000"/>
    <x v="4"/>
    <x v="14"/>
    <n v="6"/>
    <n v="14.4"/>
    <n v="7.2"/>
    <n v="14"/>
    <x v="2"/>
    <s v="Lot's O' Nuts"/>
    <x v="1"/>
  </r>
  <r>
    <s v="US-2023-104633-CHO-MIL-31000"/>
    <d v="2023-06-12T00:00:00"/>
    <d v="2023-06-26T00:00:00"/>
    <x v="0"/>
    <n v="104633"/>
    <s v="United States"/>
    <x v="211"/>
    <x v="4"/>
    <n v="91104"/>
    <x v="0"/>
    <x v="3"/>
    <s v="CHO-MIL-31000"/>
    <x v="0"/>
    <x v="0"/>
    <n v="2"/>
    <n v="4.22"/>
    <n v="2.2799999999999998"/>
    <n v="14"/>
    <x v="2"/>
    <s v="Wicked Choccy's"/>
    <x v="0"/>
  </r>
  <r>
    <s v="CA-2023-121465-CHO-MIL-31000"/>
    <d v="2023-06-12T00:00:00"/>
    <d v="2023-06-27T00:00:00"/>
    <x v="0"/>
    <n v="121465"/>
    <s v="Canada"/>
    <x v="275"/>
    <x v="51"/>
    <s v="C0A"/>
    <x v="0"/>
    <x v="1"/>
    <s v="CHO-MIL-31000"/>
    <x v="0"/>
    <x v="0"/>
    <n v="2"/>
    <n v="4.22"/>
    <n v="2.2799999999999998"/>
    <n v="15"/>
    <x v="2"/>
    <s v="Wicked Choccy's"/>
    <x v="0"/>
  </r>
  <r>
    <s v="CA-2023-121465-CHO-NUT-13000"/>
    <d v="2023-06-12T00:00:00"/>
    <d v="2023-06-27T00:00:00"/>
    <x v="0"/>
    <n v="121465"/>
    <s v="Canada"/>
    <x v="275"/>
    <x v="51"/>
    <s v="C0A"/>
    <x v="0"/>
    <x v="1"/>
    <s v="CHO-NUT-13000"/>
    <x v="2"/>
    <x v="13"/>
    <n v="5"/>
    <n v="12.45"/>
    <n v="5"/>
    <n v="15"/>
    <x v="2"/>
    <s v="Lot's O' Nuts"/>
    <x v="1"/>
  </r>
  <r>
    <s v="CA-2023-121465-CHO-SCR-58000"/>
    <d v="2023-06-12T00:00:00"/>
    <d v="2023-06-27T00:00:00"/>
    <x v="0"/>
    <n v="121465"/>
    <s v="Canada"/>
    <x v="275"/>
    <x v="51"/>
    <s v="C0A"/>
    <x v="0"/>
    <x v="1"/>
    <s v="CHO-SCR-58000"/>
    <x v="3"/>
    <x v="3"/>
    <n v="3"/>
    <n v="7.5"/>
    <n v="3.3"/>
    <n v="15"/>
    <x v="2"/>
    <s v="Lot's O' Nuts"/>
    <x v="1"/>
  </r>
  <r>
    <s v="US-2023-147375-CHO-NUT-13000"/>
    <d v="2023-06-12T00:00:00"/>
    <d v="2023-06-24T00:00:00"/>
    <x v="2"/>
    <n v="147375"/>
    <s v="United States"/>
    <x v="40"/>
    <x v="1"/>
    <n v="60623"/>
    <x v="0"/>
    <x v="0"/>
    <s v="CHO-NUT-13000"/>
    <x v="2"/>
    <x v="47"/>
    <n v="7"/>
    <n v="17.43"/>
    <n v="7"/>
    <n v="12"/>
    <x v="2"/>
    <s v="Lot's O' Nuts"/>
    <x v="1"/>
  </r>
  <r>
    <s v="US-2023-147375-SUG-FUN-75000"/>
    <d v="2023-06-12T00:00:00"/>
    <d v="2023-06-24T00:00:00"/>
    <x v="2"/>
    <n v="147375"/>
    <s v="United States"/>
    <x v="40"/>
    <x v="1"/>
    <n v="60623"/>
    <x v="2"/>
    <x v="0"/>
    <s v="SUG-FUN-75000"/>
    <x v="14"/>
    <x v="58"/>
    <n v="3"/>
    <n v="1.8"/>
    <n v="2.7"/>
    <n v="12"/>
    <x v="2"/>
    <s v="Sugar Shack"/>
    <x v="4"/>
  </r>
  <r>
    <s v="US-2023-103730-CHO-MIL-31000"/>
    <d v="2023-06-12T00:00:00"/>
    <d v="2023-06-25T00:00:00"/>
    <x v="1"/>
    <n v="103730"/>
    <s v="United States"/>
    <x v="50"/>
    <x v="7"/>
    <n v="19805"/>
    <x v="0"/>
    <x v="1"/>
    <s v="CHO-MIL-31000"/>
    <x v="0"/>
    <x v="5"/>
    <n v="3"/>
    <n v="6.33"/>
    <n v="3.42"/>
    <n v="13"/>
    <x v="2"/>
    <s v="Wicked Choccy's"/>
    <x v="0"/>
  </r>
  <r>
    <s v="US-2023-103730-CHO-TRI-54000"/>
    <d v="2023-06-12T00:00:00"/>
    <d v="2023-06-25T00:00:00"/>
    <x v="1"/>
    <n v="103730"/>
    <s v="United States"/>
    <x v="50"/>
    <x v="7"/>
    <n v="19805"/>
    <x v="0"/>
    <x v="1"/>
    <s v="CHO-TRI-54000"/>
    <x v="1"/>
    <x v="24"/>
    <n v="4"/>
    <n v="9.8000000000000007"/>
    <n v="5.2"/>
    <n v="13"/>
    <x v="2"/>
    <s v="Wicked Choccy's"/>
    <x v="0"/>
  </r>
  <r>
    <s v="US-2023-103730-CHO-FUD-51000"/>
    <d v="2023-06-12T00:00:00"/>
    <d v="2023-06-25T00:00:00"/>
    <x v="1"/>
    <n v="103730"/>
    <s v="United States"/>
    <x v="50"/>
    <x v="7"/>
    <n v="19805"/>
    <x v="0"/>
    <x v="1"/>
    <s v="CHO-FUD-51000"/>
    <x v="4"/>
    <x v="6"/>
    <n v="9"/>
    <n v="21.6"/>
    <n v="10.8"/>
    <n v="13"/>
    <x v="2"/>
    <s v="Lot's O' Nuts"/>
    <x v="1"/>
  </r>
  <r>
    <s v="US-2023-103730-CHO-NUT-13000"/>
    <d v="2023-06-12T00:00:00"/>
    <d v="2023-06-25T00:00:00"/>
    <x v="1"/>
    <n v="103730"/>
    <s v="United States"/>
    <x v="50"/>
    <x v="7"/>
    <n v="19805"/>
    <x v="0"/>
    <x v="1"/>
    <s v="CHO-NUT-13000"/>
    <x v="2"/>
    <x v="47"/>
    <n v="7"/>
    <n v="17.43"/>
    <n v="7"/>
    <n v="13"/>
    <x v="2"/>
    <s v="Lot's O' Nuts"/>
    <x v="1"/>
  </r>
  <r>
    <s v="US-2023-127208-CHO-NUT-13000"/>
    <d v="2023-06-12T00:00:00"/>
    <d v="2023-06-25T00:00:00"/>
    <x v="1"/>
    <n v="127208"/>
    <s v="United States"/>
    <x v="84"/>
    <x v="35"/>
    <n v="35601"/>
    <x v="0"/>
    <x v="2"/>
    <s v="CHO-NUT-13000"/>
    <x v="2"/>
    <x v="22"/>
    <n v="1"/>
    <n v="2.4900000000000002"/>
    <n v="1"/>
    <n v="13"/>
    <x v="2"/>
    <s v="Lot's O' Nuts"/>
    <x v="1"/>
  </r>
  <r>
    <s v="US-2023-127208-CHO-MIL-31000"/>
    <d v="2023-06-12T00:00:00"/>
    <d v="2023-06-25T00:00:00"/>
    <x v="1"/>
    <n v="127208"/>
    <s v="United States"/>
    <x v="84"/>
    <x v="35"/>
    <n v="35601"/>
    <x v="0"/>
    <x v="2"/>
    <s v="CHO-MIL-31000"/>
    <x v="0"/>
    <x v="5"/>
    <n v="3"/>
    <n v="6.33"/>
    <n v="3.42"/>
    <n v="13"/>
    <x v="2"/>
    <s v="Wicked Choccy's"/>
    <x v="0"/>
  </r>
  <r>
    <s v="US-2023-126795-CHO-FUD-51000"/>
    <d v="2023-06-13T00:00:00"/>
    <d v="2023-06-26T00:00:00"/>
    <x v="2"/>
    <n v="126795"/>
    <s v="United States"/>
    <x v="26"/>
    <x v="21"/>
    <n v="10024"/>
    <x v="0"/>
    <x v="1"/>
    <s v="CHO-FUD-51000"/>
    <x v="4"/>
    <x v="9"/>
    <n v="2"/>
    <n v="4.8"/>
    <n v="2.4"/>
    <n v="13"/>
    <x v="2"/>
    <s v="Lot's O' Nuts"/>
    <x v="1"/>
  </r>
  <r>
    <s v="US-2023-155005-CHO-FUD-51000"/>
    <d v="2023-06-13T00:00:00"/>
    <d v="2023-06-25T00:00:00"/>
    <x v="2"/>
    <n v="155005"/>
    <s v="United States"/>
    <x v="64"/>
    <x v="15"/>
    <n v="49201"/>
    <x v="0"/>
    <x v="0"/>
    <s v="CHO-FUD-51000"/>
    <x v="4"/>
    <x v="3"/>
    <n v="3"/>
    <n v="7.2"/>
    <n v="3.6"/>
    <n v="12"/>
    <x v="2"/>
    <s v="Lot's O' Nuts"/>
    <x v="1"/>
  </r>
  <r>
    <s v="US-2023-136287-CHO-SCR-58000"/>
    <d v="2023-06-13T00:00:00"/>
    <d v="2023-06-27T00:00:00"/>
    <x v="0"/>
    <n v="136287"/>
    <s v="United States"/>
    <x v="322"/>
    <x v="47"/>
    <n v="67212"/>
    <x v="0"/>
    <x v="0"/>
    <s v="CHO-SCR-58000"/>
    <x v="3"/>
    <x v="3"/>
    <n v="3"/>
    <n v="7.5"/>
    <n v="3.3"/>
    <n v="14"/>
    <x v="2"/>
    <s v="Lot's O' Nuts"/>
    <x v="1"/>
  </r>
  <r>
    <s v="US-2023-132304-CHO-NUT-13000"/>
    <d v="2023-06-14T00:00:00"/>
    <d v="2023-06-28T00:00:00"/>
    <x v="0"/>
    <n v="132304"/>
    <s v="United States"/>
    <x v="31"/>
    <x v="23"/>
    <n v="98103"/>
    <x v="0"/>
    <x v="3"/>
    <s v="CHO-NUT-13000"/>
    <x v="2"/>
    <x v="47"/>
    <n v="7"/>
    <n v="17.43"/>
    <n v="7"/>
    <n v="14"/>
    <x v="2"/>
    <s v="Lot's O' Nuts"/>
    <x v="1"/>
  </r>
  <r>
    <s v="US-2023-128223-CHO-SCR-58000"/>
    <d v="2023-06-14T00:00:00"/>
    <d v="2023-06-24T00:00:00"/>
    <x v="3"/>
    <n v="128223"/>
    <s v="United States"/>
    <x v="272"/>
    <x v="4"/>
    <n v="92804"/>
    <x v="0"/>
    <x v="3"/>
    <s v="CHO-SCR-58000"/>
    <x v="3"/>
    <x v="26"/>
    <n v="7"/>
    <n v="17.5"/>
    <n v="7.7"/>
    <n v="10"/>
    <x v="2"/>
    <s v="Lot's O' Nuts"/>
    <x v="1"/>
  </r>
  <r>
    <s v="US-2023-155747-CHO-TRI-54000"/>
    <d v="2023-06-14T00:00:00"/>
    <d v="2023-07-01T00:00:00"/>
    <x v="0"/>
    <n v="155747"/>
    <s v="United States"/>
    <x v="2"/>
    <x v="2"/>
    <n v="19140"/>
    <x v="0"/>
    <x v="1"/>
    <s v="CHO-TRI-54000"/>
    <x v="1"/>
    <x v="1"/>
    <n v="2"/>
    <n v="4.9000000000000004"/>
    <n v="2.6"/>
    <n v="17"/>
    <x v="2"/>
    <s v="Wicked Choccy's"/>
    <x v="0"/>
  </r>
  <r>
    <s v="US-2023-108497-CHO-FUD-51000"/>
    <d v="2023-06-14T00:00:00"/>
    <d v="2023-06-24T00:00:00"/>
    <x v="3"/>
    <n v="108497"/>
    <s v="United States"/>
    <x v="4"/>
    <x v="4"/>
    <n v="90036"/>
    <x v="0"/>
    <x v="3"/>
    <s v="CHO-FUD-51000"/>
    <x v="4"/>
    <x v="17"/>
    <n v="5"/>
    <n v="12"/>
    <n v="6"/>
    <n v="10"/>
    <x v="2"/>
    <s v="Lot's O' Nuts"/>
    <x v="1"/>
  </r>
  <r>
    <s v="US-2023-107216-CHO-NUT-13000"/>
    <d v="2023-06-14T00:00:00"/>
    <d v="2023-06-27T00:00:00"/>
    <x v="1"/>
    <n v="107216"/>
    <s v="United States"/>
    <x v="10"/>
    <x v="4"/>
    <n v="94122"/>
    <x v="0"/>
    <x v="3"/>
    <s v="CHO-NUT-13000"/>
    <x v="2"/>
    <x v="2"/>
    <n v="3"/>
    <n v="7.47"/>
    <n v="3"/>
    <n v="13"/>
    <x v="2"/>
    <s v="Lot's O' Nuts"/>
    <x v="1"/>
  </r>
  <r>
    <s v="US-2023-133872-CHO-MIL-31000"/>
    <d v="2023-06-14T00:00:00"/>
    <d v="2023-06-27T00:00:00"/>
    <x v="1"/>
    <n v="133872"/>
    <s v="United States"/>
    <x v="201"/>
    <x v="17"/>
    <n v="33433"/>
    <x v="0"/>
    <x v="2"/>
    <s v="CHO-MIL-31000"/>
    <x v="0"/>
    <x v="8"/>
    <n v="4"/>
    <n v="8.44"/>
    <n v="4.5599999999999996"/>
    <n v="13"/>
    <x v="2"/>
    <s v="Wicked Choccy's"/>
    <x v="0"/>
  </r>
  <r>
    <s v="US-2023-133872-CHO-TRI-54000"/>
    <d v="2023-06-14T00:00:00"/>
    <d v="2023-06-27T00:00:00"/>
    <x v="1"/>
    <n v="133872"/>
    <s v="United States"/>
    <x v="201"/>
    <x v="17"/>
    <n v="33433"/>
    <x v="0"/>
    <x v="2"/>
    <s v="CHO-TRI-54000"/>
    <x v="1"/>
    <x v="1"/>
    <n v="2"/>
    <n v="4.9000000000000004"/>
    <n v="2.6"/>
    <n v="13"/>
    <x v="2"/>
    <s v="Wicked Choccy's"/>
    <x v="0"/>
  </r>
  <r>
    <s v="US-2023-152765-CHO-MIL-31000"/>
    <d v="2023-06-15T00:00:00"/>
    <d v="2023-06-28T00:00:00"/>
    <x v="1"/>
    <n v="152765"/>
    <s v="United States"/>
    <x v="0"/>
    <x v="0"/>
    <n v="77036"/>
    <x v="0"/>
    <x v="0"/>
    <s v="CHO-MIL-31000"/>
    <x v="0"/>
    <x v="38"/>
    <n v="7"/>
    <n v="14.77"/>
    <n v="7.98"/>
    <n v="13"/>
    <x v="2"/>
    <s v="Wicked Choccy's"/>
    <x v="0"/>
  </r>
  <r>
    <s v="US-2023-148593-CHO-MIL-31000"/>
    <d v="2023-06-16T00:00:00"/>
    <d v="2023-06-28T00:00:00"/>
    <x v="2"/>
    <n v="148593"/>
    <s v="United States"/>
    <x v="4"/>
    <x v="4"/>
    <n v="90045"/>
    <x v="0"/>
    <x v="3"/>
    <s v="CHO-MIL-31000"/>
    <x v="0"/>
    <x v="23"/>
    <n v="5"/>
    <n v="10.55"/>
    <n v="5.7"/>
    <n v="12"/>
    <x v="2"/>
    <s v="Wicked Choccy's"/>
    <x v="0"/>
  </r>
  <r>
    <s v="US-2023-137127-CHO-MIL-31000"/>
    <d v="2023-06-16T00:00:00"/>
    <d v="2023-07-02T00:00:00"/>
    <x v="0"/>
    <n v="137127"/>
    <s v="United States"/>
    <x v="12"/>
    <x v="7"/>
    <n v="19711"/>
    <x v="0"/>
    <x v="1"/>
    <s v="CHO-MIL-31000"/>
    <x v="0"/>
    <x v="5"/>
    <n v="3"/>
    <n v="6.33"/>
    <n v="3.42"/>
    <n v="16"/>
    <x v="2"/>
    <s v="Wicked Choccy's"/>
    <x v="0"/>
  </r>
  <r>
    <s v="US-2023-140977-SUG-FUN-75000"/>
    <d v="2023-06-16T00:00:00"/>
    <d v="2023-06-29T00:00:00"/>
    <x v="2"/>
    <n v="140977"/>
    <s v="United States"/>
    <x v="397"/>
    <x v="14"/>
    <n v="37421"/>
    <x v="2"/>
    <x v="2"/>
    <s v="SUG-FUN-75000"/>
    <x v="14"/>
    <x v="80"/>
    <n v="1"/>
    <n v="0.6"/>
    <n v="0.9"/>
    <n v="13"/>
    <x v="2"/>
    <s v="Sugar Shack"/>
    <x v="4"/>
  </r>
  <r>
    <s v="US-2023-133613-CHO-FUD-51000"/>
    <d v="2023-06-17T00:00:00"/>
    <d v="2023-07-02T00:00:00"/>
    <x v="0"/>
    <n v="133613"/>
    <s v="United States"/>
    <x v="417"/>
    <x v="39"/>
    <n v="6708"/>
    <x v="0"/>
    <x v="1"/>
    <s v="CHO-FUD-51000"/>
    <x v="4"/>
    <x v="3"/>
    <n v="3"/>
    <n v="7.2"/>
    <n v="3.6"/>
    <n v="15"/>
    <x v="2"/>
    <s v="Lot's O' Nuts"/>
    <x v="1"/>
  </r>
  <r>
    <s v="US-2023-133613-CHO-TRI-54000"/>
    <d v="2023-06-17T00:00:00"/>
    <d v="2023-07-02T00:00:00"/>
    <x v="0"/>
    <n v="133613"/>
    <s v="United States"/>
    <x v="417"/>
    <x v="39"/>
    <n v="6708"/>
    <x v="0"/>
    <x v="1"/>
    <s v="CHO-TRI-54000"/>
    <x v="1"/>
    <x v="1"/>
    <n v="2"/>
    <n v="4.9000000000000004"/>
    <n v="2.6"/>
    <n v="15"/>
    <x v="2"/>
    <s v="Wicked Choccy's"/>
    <x v="0"/>
  </r>
  <r>
    <s v="US-2023-133613-CHO-SCR-58000"/>
    <d v="2023-06-17T00:00:00"/>
    <d v="2023-07-02T00:00:00"/>
    <x v="0"/>
    <n v="133613"/>
    <s v="United States"/>
    <x v="417"/>
    <x v="39"/>
    <n v="6708"/>
    <x v="0"/>
    <x v="1"/>
    <s v="CHO-SCR-58000"/>
    <x v="3"/>
    <x v="3"/>
    <n v="3"/>
    <n v="7.5"/>
    <n v="3.3"/>
    <n v="15"/>
    <x v="2"/>
    <s v="Lot's O' Nuts"/>
    <x v="1"/>
  </r>
  <r>
    <s v="US-2023-129861-CHO-MIL-31000"/>
    <d v="2023-06-17T00:00:00"/>
    <d v="2023-07-03T00:00:00"/>
    <x v="0"/>
    <n v="129861"/>
    <s v="United States"/>
    <x v="105"/>
    <x v="21"/>
    <n v="14609"/>
    <x v="0"/>
    <x v="1"/>
    <s v="CHO-MIL-31000"/>
    <x v="0"/>
    <x v="5"/>
    <n v="3"/>
    <n v="6.33"/>
    <n v="3.42"/>
    <n v="16"/>
    <x v="2"/>
    <s v="Wicked Choccy's"/>
    <x v="0"/>
  </r>
  <r>
    <s v="US-2023-145842-CHO-MIL-31000"/>
    <d v="2023-06-17T00:00:00"/>
    <d v="2023-06-30T00:00:00"/>
    <x v="2"/>
    <n v="145842"/>
    <s v="United States"/>
    <x v="26"/>
    <x v="21"/>
    <n v="10024"/>
    <x v="0"/>
    <x v="1"/>
    <s v="CHO-MIL-31000"/>
    <x v="0"/>
    <x v="5"/>
    <n v="3"/>
    <n v="6.33"/>
    <n v="3.42"/>
    <n v="13"/>
    <x v="2"/>
    <s v="Wicked Choccy's"/>
    <x v="0"/>
  </r>
  <r>
    <s v="US-2023-159345-CHO-SCR-58000"/>
    <d v="2023-06-17T00:00:00"/>
    <d v="2023-07-02T00:00:00"/>
    <x v="0"/>
    <n v="159345"/>
    <s v="United States"/>
    <x v="25"/>
    <x v="4"/>
    <n v="92024"/>
    <x v="0"/>
    <x v="3"/>
    <s v="CHO-SCR-58000"/>
    <x v="3"/>
    <x v="9"/>
    <n v="2"/>
    <n v="5"/>
    <n v="2.2000000000000002"/>
    <n v="15"/>
    <x v="2"/>
    <s v="Lot's O' Nuts"/>
    <x v="1"/>
  </r>
  <r>
    <s v="US-2023-107146-CHO-SCR-58000"/>
    <d v="2023-06-17T00:00:00"/>
    <d v="2023-06-29T00:00:00"/>
    <x v="1"/>
    <n v="107146"/>
    <s v="United States"/>
    <x v="421"/>
    <x v="27"/>
    <n v="80501"/>
    <x v="0"/>
    <x v="3"/>
    <s v="CHO-SCR-58000"/>
    <x v="3"/>
    <x v="31"/>
    <n v="4"/>
    <n v="10"/>
    <n v="4.4000000000000004"/>
    <n v="12"/>
    <x v="2"/>
    <s v="Lot's O' Nuts"/>
    <x v="1"/>
  </r>
  <r>
    <s v="US-2023-107146-CHO-TRI-54000"/>
    <d v="2023-06-17T00:00:00"/>
    <d v="2023-06-29T00:00:00"/>
    <x v="1"/>
    <n v="107146"/>
    <s v="United States"/>
    <x v="421"/>
    <x v="27"/>
    <n v="80501"/>
    <x v="0"/>
    <x v="3"/>
    <s v="CHO-TRI-54000"/>
    <x v="1"/>
    <x v="4"/>
    <n v="3"/>
    <n v="7.35"/>
    <n v="3.9"/>
    <n v="12"/>
    <x v="2"/>
    <s v="Wicked Choccy's"/>
    <x v="0"/>
  </r>
  <r>
    <s v="US-2023-123512-CHO-FUD-51000"/>
    <d v="2023-06-17T00:00:00"/>
    <d v="2023-06-29T00:00:00"/>
    <x v="1"/>
    <n v="123512"/>
    <s v="United States"/>
    <x v="4"/>
    <x v="4"/>
    <n v="90045"/>
    <x v="0"/>
    <x v="3"/>
    <s v="CHO-FUD-51000"/>
    <x v="4"/>
    <x v="9"/>
    <n v="2"/>
    <n v="4.8"/>
    <n v="2.4"/>
    <n v="12"/>
    <x v="2"/>
    <s v="Lot's O' Nuts"/>
    <x v="1"/>
  </r>
  <r>
    <s v="US-2023-123512-CHO-MIL-31000"/>
    <d v="2023-06-17T00:00:00"/>
    <d v="2023-06-29T00:00:00"/>
    <x v="1"/>
    <n v="123512"/>
    <s v="United States"/>
    <x v="4"/>
    <x v="4"/>
    <n v="90045"/>
    <x v="0"/>
    <x v="3"/>
    <s v="CHO-MIL-31000"/>
    <x v="0"/>
    <x v="29"/>
    <n v="6"/>
    <n v="12.66"/>
    <n v="6.84"/>
    <n v="12"/>
    <x v="2"/>
    <s v="Wicked Choccy's"/>
    <x v="0"/>
  </r>
  <r>
    <s v="US-2023-123512-CHO-SCR-58000"/>
    <d v="2023-06-17T00:00:00"/>
    <d v="2023-06-29T00:00:00"/>
    <x v="1"/>
    <n v="123512"/>
    <s v="United States"/>
    <x v="4"/>
    <x v="4"/>
    <n v="90045"/>
    <x v="0"/>
    <x v="3"/>
    <s v="CHO-SCR-58000"/>
    <x v="3"/>
    <x v="31"/>
    <n v="4"/>
    <n v="10"/>
    <n v="4.4000000000000004"/>
    <n v="12"/>
    <x v="2"/>
    <s v="Lot's O' Nuts"/>
    <x v="1"/>
  </r>
  <r>
    <s v="US-2023-111682-CHO-SCR-58000"/>
    <d v="2023-06-17T00:00:00"/>
    <d v="2023-06-28T00:00:00"/>
    <x v="1"/>
    <n v="111682"/>
    <s v="United States"/>
    <x v="100"/>
    <x v="21"/>
    <n v="12180"/>
    <x v="0"/>
    <x v="1"/>
    <s v="CHO-SCR-58000"/>
    <x v="3"/>
    <x v="17"/>
    <n v="5"/>
    <n v="12.5"/>
    <n v="5.5"/>
    <n v="11"/>
    <x v="2"/>
    <s v="Lot's O' Nuts"/>
    <x v="1"/>
  </r>
  <r>
    <s v="US-2023-111682-CHO-MIL-31000"/>
    <d v="2023-06-17T00:00:00"/>
    <d v="2023-06-28T00:00:00"/>
    <x v="1"/>
    <n v="111682"/>
    <s v="United States"/>
    <x v="100"/>
    <x v="21"/>
    <n v="12180"/>
    <x v="0"/>
    <x v="1"/>
    <s v="CHO-MIL-31000"/>
    <x v="0"/>
    <x v="11"/>
    <n v="1"/>
    <n v="2.11"/>
    <n v="1.1399999999999999"/>
    <n v="11"/>
    <x v="2"/>
    <s v="Wicked Choccy's"/>
    <x v="0"/>
  </r>
  <r>
    <s v="US-2023-111682-CHO-NUT-13000"/>
    <d v="2023-06-17T00:00:00"/>
    <d v="2023-06-28T00:00:00"/>
    <x v="1"/>
    <n v="111682"/>
    <s v="United States"/>
    <x v="100"/>
    <x v="21"/>
    <n v="12180"/>
    <x v="0"/>
    <x v="1"/>
    <s v="CHO-NUT-13000"/>
    <x v="2"/>
    <x v="7"/>
    <n v="2"/>
    <n v="4.9800000000000004"/>
    <n v="2"/>
    <n v="11"/>
    <x v="2"/>
    <s v="Lot's O' Nuts"/>
    <x v="1"/>
  </r>
  <r>
    <s v="US-2023-111682-CHO-FUD-51000"/>
    <d v="2023-06-17T00:00:00"/>
    <d v="2023-06-28T00:00:00"/>
    <x v="1"/>
    <n v="111682"/>
    <s v="United States"/>
    <x v="100"/>
    <x v="21"/>
    <n v="12180"/>
    <x v="0"/>
    <x v="1"/>
    <s v="CHO-FUD-51000"/>
    <x v="4"/>
    <x v="14"/>
    <n v="6"/>
    <n v="14.4"/>
    <n v="7.2"/>
    <n v="11"/>
    <x v="2"/>
    <s v="Lot's O' Nuts"/>
    <x v="1"/>
  </r>
  <r>
    <s v="US-2023-163461-CHO-SCR-58000"/>
    <d v="2023-06-18T00:00:00"/>
    <d v="2023-07-01T00:00:00"/>
    <x v="1"/>
    <n v="163461"/>
    <s v="United States"/>
    <x v="320"/>
    <x v="1"/>
    <n v="60423"/>
    <x v="0"/>
    <x v="0"/>
    <s v="CHO-SCR-58000"/>
    <x v="3"/>
    <x v="9"/>
    <n v="2"/>
    <n v="5"/>
    <n v="2.2000000000000002"/>
    <n v="13"/>
    <x v="2"/>
    <s v="Lot's O' Nuts"/>
    <x v="1"/>
  </r>
  <r>
    <s v="CA-2023-136547-CHO-MIL-31000"/>
    <d v="2023-06-18T00:00:00"/>
    <d v="2023-07-02T00:00:00"/>
    <x v="0"/>
    <n v="136547"/>
    <s v="Canada"/>
    <x v="126"/>
    <x v="42"/>
    <s v="H1A"/>
    <x v="0"/>
    <x v="1"/>
    <s v="CHO-MIL-31000"/>
    <x v="0"/>
    <x v="8"/>
    <n v="4"/>
    <n v="8.44"/>
    <n v="4.5599999999999996"/>
    <n v="14"/>
    <x v="2"/>
    <s v="Wicked Choccy's"/>
    <x v="0"/>
  </r>
  <r>
    <s v="US-2023-131744-CHO-NUT-13000"/>
    <d v="2023-06-18T00:00:00"/>
    <d v="2023-06-30T00:00:00"/>
    <x v="2"/>
    <n v="131744"/>
    <s v="United States"/>
    <x v="2"/>
    <x v="2"/>
    <n v="19134"/>
    <x v="0"/>
    <x v="1"/>
    <s v="CHO-NUT-13000"/>
    <x v="2"/>
    <x v="2"/>
    <n v="3"/>
    <n v="7.47"/>
    <n v="3"/>
    <n v="12"/>
    <x v="2"/>
    <s v="Lot's O' Nuts"/>
    <x v="1"/>
  </r>
  <r>
    <s v="US-2023-131744-CHO-TRI-54000"/>
    <d v="2023-06-18T00:00:00"/>
    <d v="2023-06-30T00:00:00"/>
    <x v="2"/>
    <n v="131744"/>
    <s v="United States"/>
    <x v="2"/>
    <x v="2"/>
    <n v="19134"/>
    <x v="0"/>
    <x v="1"/>
    <s v="CHO-TRI-54000"/>
    <x v="1"/>
    <x v="1"/>
    <n v="2"/>
    <n v="4.9000000000000004"/>
    <n v="2.6"/>
    <n v="12"/>
    <x v="2"/>
    <s v="Wicked Choccy's"/>
    <x v="0"/>
  </r>
  <r>
    <s v="US-2023-105760-OTH-KAZ-38000"/>
    <d v="2023-06-19T00:00:00"/>
    <d v="2023-06-30T00:00:00"/>
    <x v="1"/>
    <n v="105760"/>
    <s v="United States"/>
    <x v="10"/>
    <x v="4"/>
    <n v="94110"/>
    <x v="1"/>
    <x v="3"/>
    <s v="OTH-KAZ-38000"/>
    <x v="6"/>
    <x v="0"/>
    <n v="2"/>
    <n v="0.5"/>
    <n v="6"/>
    <n v="11"/>
    <x v="2"/>
    <s v="The Other Factory"/>
    <x v="3"/>
  </r>
  <r>
    <s v="US-2023-149965-CHO-NUT-13000"/>
    <d v="2023-06-20T00:00:00"/>
    <d v="2023-07-05T00:00:00"/>
    <x v="0"/>
    <n v="149965"/>
    <s v="United States"/>
    <x v="260"/>
    <x v="44"/>
    <n v="73120"/>
    <x v="0"/>
    <x v="0"/>
    <s v="CHO-NUT-13000"/>
    <x v="2"/>
    <x v="2"/>
    <n v="3"/>
    <n v="7.47"/>
    <n v="3"/>
    <n v="15"/>
    <x v="2"/>
    <s v="Lot's O' Nuts"/>
    <x v="1"/>
  </r>
  <r>
    <s v="US-2023-149965-CHO-MIL-31000"/>
    <d v="2023-06-20T00:00:00"/>
    <d v="2023-07-05T00:00:00"/>
    <x v="0"/>
    <n v="149965"/>
    <s v="United States"/>
    <x v="260"/>
    <x v="44"/>
    <n v="73120"/>
    <x v="0"/>
    <x v="0"/>
    <s v="CHO-MIL-31000"/>
    <x v="0"/>
    <x v="11"/>
    <n v="1"/>
    <n v="2.11"/>
    <n v="1.1399999999999999"/>
    <n v="15"/>
    <x v="2"/>
    <s v="Wicked Choccy's"/>
    <x v="0"/>
  </r>
  <r>
    <s v="US-2023-140081-CHO-SCR-58000"/>
    <d v="2023-06-20T00:00:00"/>
    <d v="2023-07-04T00:00:00"/>
    <x v="0"/>
    <n v="140081"/>
    <s v="United States"/>
    <x v="2"/>
    <x v="2"/>
    <n v="19120"/>
    <x v="0"/>
    <x v="1"/>
    <s v="CHO-SCR-58000"/>
    <x v="3"/>
    <x v="9"/>
    <n v="2"/>
    <n v="5"/>
    <n v="2.2000000000000002"/>
    <n v="14"/>
    <x v="2"/>
    <s v="Lot's O' Nuts"/>
    <x v="1"/>
  </r>
  <r>
    <s v="US-2023-140081-CHO-MIL-31000"/>
    <d v="2023-06-20T00:00:00"/>
    <d v="2023-07-04T00:00:00"/>
    <x v="0"/>
    <n v="140081"/>
    <s v="United States"/>
    <x v="2"/>
    <x v="2"/>
    <n v="19120"/>
    <x v="0"/>
    <x v="1"/>
    <s v="CHO-MIL-31000"/>
    <x v="0"/>
    <x v="29"/>
    <n v="6"/>
    <n v="12.66"/>
    <n v="6.84"/>
    <n v="14"/>
    <x v="2"/>
    <s v="Wicked Choccy's"/>
    <x v="0"/>
  </r>
  <r>
    <s v="US-2023-140081-CHO-FUD-51000"/>
    <d v="2023-06-20T00:00:00"/>
    <d v="2023-07-04T00:00:00"/>
    <x v="0"/>
    <n v="140081"/>
    <s v="United States"/>
    <x v="2"/>
    <x v="2"/>
    <n v="19120"/>
    <x v="0"/>
    <x v="1"/>
    <s v="CHO-FUD-51000"/>
    <x v="4"/>
    <x v="44"/>
    <n v="8"/>
    <n v="19.2"/>
    <n v="9.6"/>
    <n v="14"/>
    <x v="2"/>
    <s v="Lot's O' Nuts"/>
    <x v="1"/>
  </r>
  <r>
    <s v="US-2023-152534-CHO-FUD-51000"/>
    <d v="2023-06-20T00:00:00"/>
    <d v="2023-07-05T00:00:00"/>
    <x v="2"/>
    <n v="152534"/>
    <s v="United States"/>
    <x v="368"/>
    <x v="4"/>
    <n v="93905"/>
    <x v="0"/>
    <x v="3"/>
    <s v="CHO-FUD-51000"/>
    <x v="4"/>
    <x v="9"/>
    <n v="2"/>
    <n v="4.8"/>
    <n v="2.4"/>
    <n v="15"/>
    <x v="2"/>
    <s v="Lot's O' Nuts"/>
    <x v="1"/>
  </r>
  <r>
    <s v="US-2023-152534-CHO-SCR-58000"/>
    <d v="2023-06-20T00:00:00"/>
    <d v="2023-07-05T00:00:00"/>
    <x v="2"/>
    <n v="152534"/>
    <s v="United States"/>
    <x v="368"/>
    <x v="4"/>
    <n v="93905"/>
    <x v="0"/>
    <x v="3"/>
    <s v="CHO-SCR-58000"/>
    <x v="3"/>
    <x v="14"/>
    <n v="6"/>
    <n v="15"/>
    <n v="6.6"/>
    <n v="15"/>
    <x v="2"/>
    <s v="Lot's O' Nuts"/>
    <x v="1"/>
  </r>
  <r>
    <s v="US-2023-108581-CHO-TRI-54000"/>
    <d v="2023-06-20T00:00:00"/>
    <d v="2023-07-06T00:00:00"/>
    <x v="0"/>
    <n v="108581"/>
    <s v="United States"/>
    <x v="237"/>
    <x v="0"/>
    <n v="75007"/>
    <x v="0"/>
    <x v="0"/>
    <s v="CHO-TRI-54000"/>
    <x v="1"/>
    <x v="1"/>
    <n v="2"/>
    <n v="4.9000000000000004"/>
    <n v="2.6"/>
    <n v="16"/>
    <x v="2"/>
    <s v="Wicked Choccy's"/>
    <x v="0"/>
  </r>
  <r>
    <s v="US-2023-108581-CHO-NUT-13000"/>
    <d v="2023-06-20T00:00:00"/>
    <d v="2023-07-06T00:00:00"/>
    <x v="0"/>
    <n v="108581"/>
    <s v="United States"/>
    <x v="237"/>
    <x v="0"/>
    <n v="75007"/>
    <x v="0"/>
    <x v="0"/>
    <s v="CHO-NUT-13000"/>
    <x v="2"/>
    <x v="19"/>
    <n v="4"/>
    <n v="9.9600000000000009"/>
    <n v="4"/>
    <n v="16"/>
    <x v="2"/>
    <s v="Lot's O' Nuts"/>
    <x v="1"/>
  </r>
  <r>
    <s v="US-2023-169194-CHO-MIL-31000"/>
    <d v="2023-06-20T00:00:00"/>
    <d v="2023-07-05T00:00:00"/>
    <x v="0"/>
    <n v="169194"/>
    <s v="United States"/>
    <x v="9"/>
    <x v="7"/>
    <n v="19901"/>
    <x v="0"/>
    <x v="1"/>
    <s v="CHO-MIL-31000"/>
    <x v="0"/>
    <x v="5"/>
    <n v="3"/>
    <n v="6.33"/>
    <n v="3.42"/>
    <n v="15"/>
    <x v="2"/>
    <s v="Wicked Choccy's"/>
    <x v="0"/>
  </r>
  <r>
    <s v="US-2023-169194-CHO-TRI-54000"/>
    <d v="2023-06-20T00:00:00"/>
    <d v="2023-07-05T00:00:00"/>
    <x v="0"/>
    <n v="169194"/>
    <s v="United States"/>
    <x v="9"/>
    <x v="7"/>
    <n v="19901"/>
    <x v="0"/>
    <x v="1"/>
    <s v="CHO-TRI-54000"/>
    <x v="1"/>
    <x v="1"/>
    <n v="2"/>
    <n v="4.9000000000000004"/>
    <n v="2.6"/>
    <n v="15"/>
    <x v="2"/>
    <s v="Wicked Choccy's"/>
    <x v="0"/>
  </r>
  <r>
    <s v="US-2023-141397-CHO-NUT-13000"/>
    <d v="2023-06-20T00:00:00"/>
    <d v="2023-07-01T00:00:00"/>
    <x v="1"/>
    <n v="141397"/>
    <s v="United States"/>
    <x v="211"/>
    <x v="4"/>
    <n v="91104"/>
    <x v="0"/>
    <x v="3"/>
    <s v="CHO-NUT-13000"/>
    <x v="2"/>
    <x v="7"/>
    <n v="2"/>
    <n v="4.9800000000000004"/>
    <n v="2"/>
    <n v="11"/>
    <x v="2"/>
    <s v="Lot's O' Nuts"/>
    <x v="1"/>
  </r>
  <r>
    <s v="US-2023-141397-CHO-SCR-58000"/>
    <d v="2023-06-20T00:00:00"/>
    <d v="2023-07-01T00:00:00"/>
    <x v="1"/>
    <n v="141397"/>
    <s v="United States"/>
    <x v="211"/>
    <x v="4"/>
    <n v="91104"/>
    <x v="0"/>
    <x v="3"/>
    <s v="CHO-SCR-58000"/>
    <x v="3"/>
    <x v="9"/>
    <n v="2"/>
    <n v="5"/>
    <n v="2.2000000000000002"/>
    <n v="11"/>
    <x v="2"/>
    <s v="Lot's O' Nuts"/>
    <x v="1"/>
  </r>
  <r>
    <s v="US-2023-141397-CHO-MIL-31000"/>
    <d v="2023-06-20T00:00:00"/>
    <d v="2023-07-01T00:00:00"/>
    <x v="1"/>
    <n v="141397"/>
    <s v="United States"/>
    <x v="211"/>
    <x v="4"/>
    <n v="91104"/>
    <x v="0"/>
    <x v="3"/>
    <s v="CHO-MIL-31000"/>
    <x v="0"/>
    <x v="38"/>
    <n v="7"/>
    <n v="14.77"/>
    <n v="7.98"/>
    <n v="11"/>
    <x v="2"/>
    <s v="Wicked Choccy's"/>
    <x v="0"/>
  </r>
  <r>
    <s v="US-2023-141397-CHO-TRI-54000"/>
    <d v="2023-06-20T00:00:00"/>
    <d v="2023-07-01T00:00:00"/>
    <x v="1"/>
    <n v="141397"/>
    <s v="United States"/>
    <x v="211"/>
    <x v="4"/>
    <n v="91104"/>
    <x v="0"/>
    <x v="3"/>
    <s v="CHO-TRI-54000"/>
    <x v="1"/>
    <x v="4"/>
    <n v="3"/>
    <n v="7.35"/>
    <n v="3.9"/>
    <n v="11"/>
    <x v="2"/>
    <s v="Wicked Choccy's"/>
    <x v="0"/>
  </r>
  <r>
    <s v="US-2023-119865-CHO-MIL-31000"/>
    <d v="2023-06-21T00:00:00"/>
    <d v="2023-07-06T00:00:00"/>
    <x v="0"/>
    <n v="119865"/>
    <s v="United States"/>
    <x v="26"/>
    <x v="21"/>
    <n v="10011"/>
    <x v="0"/>
    <x v="1"/>
    <s v="CHO-MIL-31000"/>
    <x v="0"/>
    <x v="0"/>
    <n v="2"/>
    <n v="4.22"/>
    <n v="2.2799999999999998"/>
    <n v="15"/>
    <x v="2"/>
    <s v="Wicked Choccy's"/>
    <x v="0"/>
  </r>
  <r>
    <s v="US-2023-119865-CHO-TRI-54000"/>
    <d v="2023-06-21T00:00:00"/>
    <d v="2023-07-06T00:00:00"/>
    <x v="0"/>
    <n v="119865"/>
    <s v="United States"/>
    <x v="26"/>
    <x v="21"/>
    <n v="10011"/>
    <x v="0"/>
    <x v="1"/>
    <s v="CHO-TRI-54000"/>
    <x v="1"/>
    <x v="20"/>
    <n v="5"/>
    <n v="12.25"/>
    <n v="6.5"/>
    <n v="15"/>
    <x v="2"/>
    <s v="Wicked Choccy's"/>
    <x v="0"/>
  </r>
  <r>
    <s v="US-2023-119865-CHO-NUT-13000"/>
    <d v="2023-06-21T00:00:00"/>
    <d v="2023-07-06T00:00:00"/>
    <x v="0"/>
    <n v="119865"/>
    <s v="United States"/>
    <x v="26"/>
    <x v="21"/>
    <n v="10011"/>
    <x v="0"/>
    <x v="1"/>
    <s v="CHO-NUT-13000"/>
    <x v="2"/>
    <x v="15"/>
    <n v="6"/>
    <n v="14.94"/>
    <n v="6"/>
    <n v="15"/>
    <x v="2"/>
    <s v="Lot's O' Nuts"/>
    <x v="1"/>
  </r>
  <r>
    <s v="US-2023-168361-CHO-TRI-54000"/>
    <d v="2023-06-21T00:00:00"/>
    <d v="2023-07-05T00:00:00"/>
    <x v="0"/>
    <n v="168361"/>
    <s v="United States"/>
    <x v="40"/>
    <x v="1"/>
    <n v="60623"/>
    <x v="0"/>
    <x v="0"/>
    <s v="CHO-TRI-54000"/>
    <x v="1"/>
    <x v="28"/>
    <n v="1"/>
    <n v="2.4500000000000002"/>
    <n v="1.3"/>
    <n v="14"/>
    <x v="2"/>
    <s v="Wicked Choccy's"/>
    <x v="0"/>
  </r>
  <r>
    <s v="US-2023-140501-CHO-TRI-54000"/>
    <d v="2023-06-23T00:00:00"/>
    <d v="2023-07-08T00:00:00"/>
    <x v="0"/>
    <n v="140501"/>
    <s v="United States"/>
    <x v="26"/>
    <x v="21"/>
    <n v="10009"/>
    <x v="0"/>
    <x v="1"/>
    <s v="CHO-TRI-54000"/>
    <x v="1"/>
    <x v="1"/>
    <n v="2"/>
    <n v="4.9000000000000004"/>
    <n v="2.6"/>
    <n v="15"/>
    <x v="2"/>
    <s v="Wicked Choccy's"/>
    <x v="0"/>
  </r>
  <r>
    <s v="US-2023-140501-CHO-NUT-13000"/>
    <d v="2023-06-23T00:00:00"/>
    <d v="2023-07-08T00:00:00"/>
    <x v="0"/>
    <n v="140501"/>
    <s v="United States"/>
    <x v="26"/>
    <x v="21"/>
    <n v="10009"/>
    <x v="0"/>
    <x v="1"/>
    <s v="CHO-NUT-13000"/>
    <x v="2"/>
    <x v="19"/>
    <n v="4"/>
    <n v="9.9600000000000009"/>
    <n v="4"/>
    <n v="15"/>
    <x v="2"/>
    <s v="Lot's O' Nuts"/>
    <x v="1"/>
  </r>
  <r>
    <s v="US-2023-142685-CHO-SCR-58000"/>
    <d v="2023-06-23T00:00:00"/>
    <d v="2023-07-10T00:00:00"/>
    <x v="0"/>
    <n v="142685"/>
    <s v="United States"/>
    <x v="154"/>
    <x v="21"/>
    <n v="14215"/>
    <x v="0"/>
    <x v="1"/>
    <s v="CHO-SCR-58000"/>
    <x v="3"/>
    <x v="26"/>
    <n v="7"/>
    <n v="17.5"/>
    <n v="7.7"/>
    <n v="17"/>
    <x v="2"/>
    <s v="Lot's O' Nuts"/>
    <x v="1"/>
  </r>
  <r>
    <s v="US-2023-140382-CHO-NUT-13000"/>
    <d v="2023-06-23T00:00:00"/>
    <d v="2023-07-05T00:00:00"/>
    <x v="2"/>
    <n v="140382"/>
    <s v="United States"/>
    <x v="10"/>
    <x v="4"/>
    <n v="94109"/>
    <x v="0"/>
    <x v="3"/>
    <s v="CHO-NUT-13000"/>
    <x v="2"/>
    <x v="2"/>
    <n v="3"/>
    <n v="7.47"/>
    <n v="3"/>
    <n v="12"/>
    <x v="2"/>
    <s v="Lot's O' Nuts"/>
    <x v="1"/>
  </r>
  <r>
    <s v="US-2023-140382-CHO-SCR-58000"/>
    <d v="2023-06-23T00:00:00"/>
    <d v="2023-07-05T00:00:00"/>
    <x v="2"/>
    <n v="140382"/>
    <s v="United States"/>
    <x v="10"/>
    <x v="4"/>
    <n v="94109"/>
    <x v="0"/>
    <x v="3"/>
    <s v="CHO-SCR-58000"/>
    <x v="3"/>
    <x v="25"/>
    <n v="1"/>
    <n v="2.5"/>
    <n v="1.1000000000000001"/>
    <n v="12"/>
    <x v="2"/>
    <s v="Lot's O' Nuts"/>
    <x v="1"/>
  </r>
  <r>
    <s v="US-2023-140382-CHO-FUD-51000"/>
    <d v="2023-06-23T00:00:00"/>
    <d v="2023-07-05T00:00:00"/>
    <x v="2"/>
    <n v="140382"/>
    <s v="United States"/>
    <x v="10"/>
    <x v="4"/>
    <n v="94109"/>
    <x v="0"/>
    <x v="3"/>
    <s v="CHO-FUD-51000"/>
    <x v="4"/>
    <x v="31"/>
    <n v="4"/>
    <n v="9.6"/>
    <n v="4.8"/>
    <n v="12"/>
    <x v="2"/>
    <s v="Lot's O' Nuts"/>
    <x v="1"/>
  </r>
  <r>
    <s v="US-2023-140382-CHO-MIL-31000"/>
    <d v="2023-06-23T00:00:00"/>
    <d v="2023-07-05T00:00:00"/>
    <x v="2"/>
    <n v="140382"/>
    <s v="United States"/>
    <x v="10"/>
    <x v="4"/>
    <n v="94109"/>
    <x v="0"/>
    <x v="3"/>
    <s v="CHO-MIL-31000"/>
    <x v="0"/>
    <x v="38"/>
    <n v="7"/>
    <n v="14.77"/>
    <n v="7.98"/>
    <n v="12"/>
    <x v="2"/>
    <s v="Wicked Choccy's"/>
    <x v="0"/>
  </r>
  <r>
    <s v="US-2023-154256-CHO-FUD-51000"/>
    <d v="2023-06-23T00:00:00"/>
    <d v="2023-07-07T00:00:00"/>
    <x v="2"/>
    <n v="154256"/>
    <s v="United States"/>
    <x v="26"/>
    <x v="21"/>
    <n v="10035"/>
    <x v="0"/>
    <x v="1"/>
    <s v="CHO-FUD-51000"/>
    <x v="4"/>
    <x v="26"/>
    <n v="7"/>
    <n v="16.8"/>
    <n v="8.4"/>
    <n v="14"/>
    <x v="2"/>
    <s v="Lot's O' Nuts"/>
    <x v="1"/>
  </r>
  <r>
    <s v="US-2023-130680-CHO-MIL-31000"/>
    <d v="2023-06-24T00:00:00"/>
    <d v="2023-07-09T00:00:00"/>
    <x v="0"/>
    <n v="130680"/>
    <s v="United States"/>
    <x v="25"/>
    <x v="4"/>
    <n v="92024"/>
    <x v="0"/>
    <x v="3"/>
    <s v="CHO-MIL-31000"/>
    <x v="0"/>
    <x v="8"/>
    <n v="4"/>
    <n v="8.44"/>
    <n v="4.5599999999999996"/>
    <n v="15"/>
    <x v="2"/>
    <s v="Wicked Choccy's"/>
    <x v="0"/>
  </r>
  <r>
    <s v="US-2023-166240-CHO-MIL-31000"/>
    <d v="2023-06-24T00:00:00"/>
    <d v="2023-07-08T00:00:00"/>
    <x v="0"/>
    <n v="166240"/>
    <s v="United States"/>
    <x v="0"/>
    <x v="0"/>
    <n v="77095"/>
    <x v="0"/>
    <x v="0"/>
    <s v="CHO-MIL-31000"/>
    <x v="0"/>
    <x v="0"/>
    <n v="2"/>
    <n v="4.22"/>
    <n v="2.2799999999999998"/>
    <n v="14"/>
    <x v="2"/>
    <s v="Wicked Choccy's"/>
    <x v="0"/>
  </r>
  <r>
    <s v="US-2023-101987-CHO-NUT-13000"/>
    <d v="2023-06-24T00:00:00"/>
    <d v="2023-07-10T00:00:00"/>
    <x v="0"/>
    <n v="101987"/>
    <s v="United States"/>
    <x v="43"/>
    <x v="19"/>
    <n v="47374"/>
    <x v="0"/>
    <x v="0"/>
    <s v="CHO-NUT-13000"/>
    <x v="2"/>
    <x v="48"/>
    <n v="9"/>
    <n v="22.41"/>
    <n v="9"/>
    <n v="16"/>
    <x v="2"/>
    <s v="Lot's O' Nuts"/>
    <x v="1"/>
  </r>
  <r>
    <s v="US-2023-100300-CHO-TRI-54000"/>
    <d v="2023-06-24T00:00:00"/>
    <d v="2023-07-06T00:00:00"/>
    <x v="2"/>
    <n v="100300"/>
    <s v="United States"/>
    <x v="25"/>
    <x v="4"/>
    <n v="92037"/>
    <x v="0"/>
    <x v="3"/>
    <s v="CHO-TRI-54000"/>
    <x v="1"/>
    <x v="4"/>
    <n v="3"/>
    <n v="7.35"/>
    <n v="3.9"/>
    <n v="12"/>
    <x v="2"/>
    <s v="Wicked Choccy's"/>
    <x v="0"/>
  </r>
  <r>
    <s v="US-2023-100300-CHO-FUD-51000"/>
    <d v="2023-06-24T00:00:00"/>
    <d v="2023-07-06T00:00:00"/>
    <x v="2"/>
    <n v="100300"/>
    <s v="United States"/>
    <x v="25"/>
    <x v="4"/>
    <n v="92037"/>
    <x v="0"/>
    <x v="3"/>
    <s v="CHO-FUD-51000"/>
    <x v="4"/>
    <x v="25"/>
    <n v="1"/>
    <n v="2.4"/>
    <n v="1.2"/>
    <n v="12"/>
    <x v="2"/>
    <s v="Lot's O' Nuts"/>
    <x v="1"/>
  </r>
  <r>
    <s v="US-2023-118913-CHO-NUT-13000"/>
    <d v="2023-06-25T00:00:00"/>
    <d v="2023-07-09T00:00:00"/>
    <x v="0"/>
    <n v="118913"/>
    <s v="United States"/>
    <x v="4"/>
    <x v="4"/>
    <n v="90049"/>
    <x v="0"/>
    <x v="3"/>
    <s v="CHO-NUT-13000"/>
    <x v="2"/>
    <x v="2"/>
    <n v="3"/>
    <n v="7.47"/>
    <n v="3"/>
    <n v="14"/>
    <x v="2"/>
    <s v="Lot's O' Nuts"/>
    <x v="1"/>
  </r>
  <r>
    <s v="US-2023-101693-CHO-TRI-54000"/>
    <d v="2023-06-25T00:00:00"/>
    <d v="2023-07-07T00:00:00"/>
    <x v="2"/>
    <n v="101693"/>
    <s v="United States"/>
    <x v="0"/>
    <x v="0"/>
    <n v="77070"/>
    <x v="0"/>
    <x v="0"/>
    <s v="CHO-TRI-54000"/>
    <x v="1"/>
    <x v="1"/>
    <n v="2"/>
    <n v="4.9000000000000004"/>
    <n v="2.6"/>
    <n v="12"/>
    <x v="2"/>
    <s v="Wicked Choccy's"/>
    <x v="0"/>
  </r>
  <r>
    <s v="US-2023-101693-CHO-MIL-31000"/>
    <d v="2023-06-25T00:00:00"/>
    <d v="2023-07-07T00:00:00"/>
    <x v="2"/>
    <n v="101693"/>
    <s v="United States"/>
    <x v="0"/>
    <x v="0"/>
    <n v="77070"/>
    <x v="0"/>
    <x v="0"/>
    <s v="CHO-MIL-31000"/>
    <x v="0"/>
    <x v="0"/>
    <n v="2"/>
    <n v="4.22"/>
    <n v="2.2799999999999998"/>
    <n v="12"/>
    <x v="2"/>
    <s v="Wicked Choccy's"/>
    <x v="0"/>
  </r>
  <r>
    <s v="US-2023-152051-CHO-FUD-51000"/>
    <d v="2023-06-25T00:00:00"/>
    <d v="2023-07-09T00:00:00"/>
    <x v="0"/>
    <n v="152051"/>
    <s v="United States"/>
    <x v="422"/>
    <x v="2"/>
    <n v="17403"/>
    <x v="0"/>
    <x v="1"/>
    <s v="CHO-FUD-51000"/>
    <x v="4"/>
    <x v="3"/>
    <n v="3"/>
    <n v="7.2"/>
    <n v="3.6"/>
    <n v="14"/>
    <x v="2"/>
    <s v="Lot's O' Nuts"/>
    <x v="1"/>
  </r>
  <r>
    <s v="US-2023-152051-CHO-TRI-54000"/>
    <d v="2023-06-25T00:00:00"/>
    <d v="2023-07-09T00:00:00"/>
    <x v="0"/>
    <n v="152051"/>
    <s v="United States"/>
    <x v="422"/>
    <x v="2"/>
    <n v="17403"/>
    <x v="0"/>
    <x v="1"/>
    <s v="CHO-TRI-54000"/>
    <x v="1"/>
    <x v="24"/>
    <n v="4"/>
    <n v="9.8000000000000007"/>
    <n v="5.2"/>
    <n v="14"/>
    <x v="2"/>
    <s v="Wicked Choccy's"/>
    <x v="0"/>
  </r>
  <r>
    <s v="US-2023-158708-SUG-SWE-91000"/>
    <d v="2023-06-26T00:00:00"/>
    <d v="2023-07-09T00:00:00"/>
    <x v="2"/>
    <n v="158708"/>
    <s v="United States"/>
    <x v="77"/>
    <x v="0"/>
    <n v="75023"/>
    <x v="2"/>
    <x v="0"/>
    <s v="SUG-SWE-91000"/>
    <x v="10"/>
    <x v="65"/>
    <n v="2"/>
    <n v="1.4"/>
    <n v="1.6"/>
    <n v="13"/>
    <x v="2"/>
    <s v="Sugar Shack"/>
    <x v="4"/>
  </r>
  <r>
    <s v="US-2023-144015-CHO-SCR-58000"/>
    <d v="2023-06-26T00:00:00"/>
    <d v="2023-07-06T00:00:00"/>
    <x v="3"/>
    <n v="144015"/>
    <s v="United States"/>
    <x v="4"/>
    <x v="4"/>
    <n v="90036"/>
    <x v="0"/>
    <x v="3"/>
    <s v="CHO-SCR-58000"/>
    <x v="3"/>
    <x v="17"/>
    <n v="5"/>
    <n v="12.5"/>
    <n v="5.5"/>
    <n v="10"/>
    <x v="2"/>
    <s v="Lot's O' Nuts"/>
    <x v="1"/>
  </r>
  <r>
    <s v="US-2023-144015-CHO-MIL-31000"/>
    <d v="2023-06-26T00:00:00"/>
    <d v="2023-07-06T00:00:00"/>
    <x v="3"/>
    <n v="144015"/>
    <s v="United States"/>
    <x v="4"/>
    <x v="4"/>
    <n v="90036"/>
    <x v="0"/>
    <x v="3"/>
    <s v="CHO-MIL-31000"/>
    <x v="0"/>
    <x v="0"/>
    <n v="2"/>
    <n v="4.22"/>
    <n v="2.2799999999999998"/>
    <n v="10"/>
    <x v="2"/>
    <s v="Wicked Choccy's"/>
    <x v="0"/>
  </r>
  <r>
    <s v="US-2023-144015-CHO-FUD-51000"/>
    <d v="2023-06-26T00:00:00"/>
    <d v="2023-07-06T00:00:00"/>
    <x v="3"/>
    <n v="144015"/>
    <s v="United States"/>
    <x v="4"/>
    <x v="4"/>
    <n v="90036"/>
    <x v="0"/>
    <x v="3"/>
    <s v="CHO-FUD-51000"/>
    <x v="4"/>
    <x v="9"/>
    <n v="2"/>
    <n v="4.8"/>
    <n v="2.4"/>
    <n v="10"/>
    <x v="2"/>
    <s v="Lot's O' Nuts"/>
    <x v="1"/>
  </r>
  <r>
    <s v="US-2023-114951-CHO-SCR-58000"/>
    <d v="2023-06-26T00:00:00"/>
    <d v="2023-07-13T00:00:00"/>
    <x v="0"/>
    <n v="114951"/>
    <s v="United States"/>
    <x v="10"/>
    <x v="4"/>
    <n v="94109"/>
    <x v="0"/>
    <x v="3"/>
    <s v="CHO-SCR-58000"/>
    <x v="3"/>
    <x v="3"/>
    <n v="3"/>
    <n v="7.5"/>
    <n v="3.3"/>
    <n v="17"/>
    <x v="2"/>
    <s v="Lot's O' Nuts"/>
    <x v="1"/>
  </r>
  <r>
    <s v="US-2023-119445-CHO-SCR-58000"/>
    <d v="2023-06-26T00:00:00"/>
    <d v="2023-07-13T00:00:00"/>
    <x v="0"/>
    <n v="119445"/>
    <s v="United States"/>
    <x v="277"/>
    <x v="48"/>
    <n v="2908"/>
    <x v="0"/>
    <x v="1"/>
    <s v="CHO-SCR-58000"/>
    <x v="3"/>
    <x v="17"/>
    <n v="5"/>
    <n v="12.5"/>
    <n v="5.5"/>
    <n v="17"/>
    <x v="2"/>
    <s v="Lot's O' Nuts"/>
    <x v="1"/>
  </r>
  <r>
    <s v="US-2023-100790-CHO-NUT-13000"/>
    <d v="2023-06-26T00:00:00"/>
    <d v="2023-07-12T00:00:00"/>
    <x v="0"/>
    <n v="100790"/>
    <s v="United States"/>
    <x v="26"/>
    <x v="21"/>
    <n v="10024"/>
    <x v="0"/>
    <x v="1"/>
    <s v="CHO-NUT-13000"/>
    <x v="2"/>
    <x v="13"/>
    <n v="5"/>
    <n v="12.45"/>
    <n v="5"/>
    <n v="16"/>
    <x v="2"/>
    <s v="Lot's O' Nuts"/>
    <x v="1"/>
  </r>
  <r>
    <s v="US-2023-100790-CHO-SCR-58000"/>
    <d v="2023-06-26T00:00:00"/>
    <d v="2023-07-12T00:00:00"/>
    <x v="0"/>
    <n v="100790"/>
    <s v="United States"/>
    <x v="26"/>
    <x v="21"/>
    <n v="10024"/>
    <x v="0"/>
    <x v="1"/>
    <s v="CHO-SCR-58000"/>
    <x v="3"/>
    <x v="17"/>
    <n v="5"/>
    <n v="12.5"/>
    <n v="5.5"/>
    <n v="16"/>
    <x v="2"/>
    <s v="Lot's O' Nuts"/>
    <x v="1"/>
  </r>
  <r>
    <s v="US-2023-152331-CHO-SCR-58000"/>
    <d v="2023-06-26T00:00:00"/>
    <d v="2023-07-10T00:00:00"/>
    <x v="0"/>
    <n v="152331"/>
    <s v="United States"/>
    <x v="40"/>
    <x v="1"/>
    <n v="60653"/>
    <x v="0"/>
    <x v="0"/>
    <s v="CHO-SCR-58000"/>
    <x v="3"/>
    <x v="3"/>
    <n v="3"/>
    <n v="7.5"/>
    <n v="3.3"/>
    <n v="14"/>
    <x v="2"/>
    <s v="Lot's O' Nuts"/>
    <x v="1"/>
  </r>
  <r>
    <s v="US-2023-160234-CHO-FUD-51000"/>
    <d v="2023-06-26T00:00:00"/>
    <d v="2023-07-13T00:00:00"/>
    <x v="0"/>
    <n v="160234"/>
    <s v="United States"/>
    <x v="163"/>
    <x v="3"/>
    <n v="30318"/>
    <x v="0"/>
    <x v="2"/>
    <s v="CHO-FUD-51000"/>
    <x v="4"/>
    <x v="25"/>
    <n v="1"/>
    <n v="2.4"/>
    <n v="1.2"/>
    <n v="17"/>
    <x v="2"/>
    <s v="Lot's O' Nuts"/>
    <x v="1"/>
  </r>
  <r>
    <s v="US-2023-118101-CHO-FUD-51000"/>
    <d v="2023-06-26T00:00:00"/>
    <d v="2023-07-06T00:00:00"/>
    <x v="3"/>
    <n v="118101"/>
    <s v="United States"/>
    <x v="56"/>
    <x v="15"/>
    <n v="48066"/>
    <x v="0"/>
    <x v="0"/>
    <s v="CHO-FUD-51000"/>
    <x v="4"/>
    <x v="25"/>
    <n v="1"/>
    <n v="2.4"/>
    <n v="1.2"/>
    <n v="10"/>
    <x v="2"/>
    <s v="Lot's O' Nuts"/>
    <x v="1"/>
  </r>
  <r>
    <s v="US-2023-118101-CHO-TRI-54000"/>
    <d v="2023-06-26T00:00:00"/>
    <d v="2023-07-06T00:00:00"/>
    <x v="3"/>
    <n v="118101"/>
    <s v="United States"/>
    <x v="56"/>
    <x v="15"/>
    <n v="48066"/>
    <x v="0"/>
    <x v="0"/>
    <s v="CHO-TRI-54000"/>
    <x v="1"/>
    <x v="51"/>
    <n v="9"/>
    <n v="22.05"/>
    <n v="11.7"/>
    <n v="10"/>
    <x v="2"/>
    <s v="Wicked Choccy's"/>
    <x v="0"/>
  </r>
  <r>
    <s v="US-2023-118101-CHO-MIL-31000"/>
    <d v="2023-06-26T00:00:00"/>
    <d v="2023-07-06T00:00:00"/>
    <x v="3"/>
    <n v="118101"/>
    <s v="United States"/>
    <x v="56"/>
    <x v="15"/>
    <n v="48066"/>
    <x v="0"/>
    <x v="0"/>
    <s v="CHO-MIL-31000"/>
    <x v="0"/>
    <x v="8"/>
    <n v="4"/>
    <n v="8.44"/>
    <n v="4.5599999999999996"/>
    <n v="10"/>
    <x v="2"/>
    <s v="Wicked Choccy's"/>
    <x v="0"/>
  </r>
  <r>
    <s v="US-2023-102127-OTH-GUM-21000"/>
    <d v="2023-06-26T00:00:00"/>
    <d v="2023-07-12T00:00:00"/>
    <x v="0"/>
    <n v="102127"/>
    <s v="United States"/>
    <x v="26"/>
    <x v="21"/>
    <n v="10035"/>
    <x v="1"/>
    <x v="1"/>
    <s v="OTH-GUM-21000"/>
    <x v="5"/>
    <x v="28"/>
    <n v="3"/>
    <n v="1.95"/>
    <n v="1.8"/>
    <n v="16"/>
    <x v="2"/>
    <s v="Secret Factory"/>
    <x v="2"/>
  </r>
  <r>
    <s v="US-2023-102127-CHO-TRI-54000"/>
    <d v="2023-06-26T00:00:00"/>
    <d v="2023-07-12T00:00:00"/>
    <x v="0"/>
    <n v="102127"/>
    <s v="United States"/>
    <x v="26"/>
    <x v="21"/>
    <n v="10035"/>
    <x v="0"/>
    <x v="1"/>
    <s v="CHO-TRI-54000"/>
    <x v="1"/>
    <x v="24"/>
    <n v="4"/>
    <n v="9.8000000000000007"/>
    <n v="5.2"/>
    <n v="16"/>
    <x v="2"/>
    <s v="Wicked Choccy's"/>
    <x v="0"/>
  </r>
  <r>
    <s v="US-2023-102127-CHO-SCR-58000"/>
    <d v="2023-06-26T00:00:00"/>
    <d v="2023-07-12T00:00:00"/>
    <x v="0"/>
    <n v="102127"/>
    <s v="United States"/>
    <x v="26"/>
    <x v="21"/>
    <n v="10035"/>
    <x v="0"/>
    <x v="1"/>
    <s v="CHO-SCR-58000"/>
    <x v="3"/>
    <x v="3"/>
    <n v="3"/>
    <n v="7.5"/>
    <n v="3.3"/>
    <n v="16"/>
    <x v="2"/>
    <s v="Lot's O' Nuts"/>
    <x v="1"/>
  </r>
  <r>
    <s v="US-2023-161928-CHO-FUD-51000"/>
    <d v="2023-06-27T00:00:00"/>
    <d v="2023-07-09T00:00:00"/>
    <x v="2"/>
    <n v="161928"/>
    <s v="United States"/>
    <x v="10"/>
    <x v="4"/>
    <n v="94109"/>
    <x v="0"/>
    <x v="3"/>
    <s v="CHO-FUD-51000"/>
    <x v="4"/>
    <x v="9"/>
    <n v="2"/>
    <n v="4.8"/>
    <n v="2.4"/>
    <n v="12"/>
    <x v="2"/>
    <s v="Lot's O' Nuts"/>
    <x v="1"/>
  </r>
  <r>
    <s v="US-2023-153577-CHO-TRI-54000"/>
    <d v="2023-06-27T00:00:00"/>
    <d v="2023-07-11T00:00:00"/>
    <x v="0"/>
    <n v="153577"/>
    <s v="United States"/>
    <x v="334"/>
    <x v="1"/>
    <n v="60035"/>
    <x v="0"/>
    <x v="0"/>
    <s v="CHO-TRI-54000"/>
    <x v="1"/>
    <x v="4"/>
    <n v="3"/>
    <n v="7.35"/>
    <n v="3.9"/>
    <n v="14"/>
    <x v="2"/>
    <s v="Wicked Choccy's"/>
    <x v="0"/>
  </r>
  <r>
    <s v="US-2023-153577-CHO-SCR-58000"/>
    <d v="2023-06-27T00:00:00"/>
    <d v="2023-07-11T00:00:00"/>
    <x v="0"/>
    <n v="153577"/>
    <s v="United States"/>
    <x v="334"/>
    <x v="1"/>
    <n v="60035"/>
    <x v="0"/>
    <x v="0"/>
    <s v="CHO-SCR-58000"/>
    <x v="3"/>
    <x v="26"/>
    <n v="7"/>
    <n v="17.5"/>
    <n v="7.7"/>
    <n v="14"/>
    <x v="2"/>
    <s v="Lot's O' Nuts"/>
    <x v="1"/>
  </r>
  <r>
    <s v="US-2023-154767-CHO-TRI-54000"/>
    <d v="2023-06-28T00:00:00"/>
    <d v="2023-07-10T00:00:00"/>
    <x v="2"/>
    <n v="154767"/>
    <s v="United States"/>
    <x v="324"/>
    <x v="24"/>
    <n v="7501"/>
    <x v="0"/>
    <x v="1"/>
    <s v="CHO-TRI-54000"/>
    <x v="1"/>
    <x v="1"/>
    <n v="2"/>
    <n v="4.9000000000000004"/>
    <n v="2.6"/>
    <n v="12"/>
    <x v="2"/>
    <s v="Wicked Choccy's"/>
    <x v="0"/>
  </r>
  <r>
    <s v="US-2023-154767-CHO-MIL-31000"/>
    <d v="2023-06-28T00:00:00"/>
    <d v="2023-07-10T00:00:00"/>
    <x v="2"/>
    <n v="154767"/>
    <s v="United States"/>
    <x v="324"/>
    <x v="24"/>
    <n v="7501"/>
    <x v="0"/>
    <x v="1"/>
    <s v="CHO-MIL-31000"/>
    <x v="0"/>
    <x v="0"/>
    <n v="2"/>
    <n v="4.22"/>
    <n v="2.2799999999999998"/>
    <n v="12"/>
    <x v="2"/>
    <s v="Wicked Choccy's"/>
    <x v="0"/>
  </r>
  <r>
    <s v="US-2023-154767-CHO-FUD-51000"/>
    <d v="2023-06-28T00:00:00"/>
    <d v="2023-07-10T00:00:00"/>
    <x v="2"/>
    <n v="154767"/>
    <s v="United States"/>
    <x v="324"/>
    <x v="24"/>
    <n v="7501"/>
    <x v="0"/>
    <x v="1"/>
    <s v="CHO-FUD-51000"/>
    <x v="4"/>
    <x v="31"/>
    <n v="4"/>
    <n v="9.6"/>
    <n v="4.8"/>
    <n v="12"/>
    <x v="2"/>
    <s v="Lot's O' Nuts"/>
    <x v="1"/>
  </r>
  <r>
    <s v="US-2023-154767-CHO-NUT-13000"/>
    <d v="2023-06-28T00:00:00"/>
    <d v="2023-07-10T00:00:00"/>
    <x v="2"/>
    <n v="154767"/>
    <s v="United States"/>
    <x v="324"/>
    <x v="24"/>
    <n v="7501"/>
    <x v="0"/>
    <x v="1"/>
    <s v="CHO-NUT-13000"/>
    <x v="2"/>
    <x v="7"/>
    <n v="2"/>
    <n v="4.9800000000000004"/>
    <n v="2"/>
    <n v="12"/>
    <x v="2"/>
    <s v="Lot's O' Nuts"/>
    <x v="1"/>
  </r>
  <r>
    <s v="US-2023-161095-CHO-NUT-13000"/>
    <d v="2023-06-28T00:00:00"/>
    <d v="2023-07-08T00:00:00"/>
    <x v="3"/>
    <n v="161095"/>
    <s v="United States"/>
    <x v="4"/>
    <x v="4"/>
    <n v="90032"/>
    <x v="0"/>
    <x v="3"/>
    <s v="CHO-NUT-13000"/>
    <x v="2"/>
    <x v="7"/>
    <n v="2"/>
    <n v="4.9800000000000004"/>
    <n v="2"/>
    <n v="10"/>
    <x v="2"/>
    <s v="Lot's O' Nuts"/>
    <x v="1"/>
  </r>
  <r>
    <s v="US-2023-161095-CHO-SCR-58000"/>
    <d v="2023-06-28T00:00:00"/>
    <d v="2023-07-08T00:00:00"/>
    <x v="3"/>
    <n v="161095"/>
    <s v="United States"/>
    <x v="4"/>
    <x v="4"/>
    <n v="90032"/>
    <x v="0"/>
    <x v="3"/>
    <s v="CHO-SCR-58000"/>
    <x v="3"/>
    <x v="3"/>
    <n v="3"/>
    <n v="7.5"/>
    <n v="3.3"/>
    <n v="10"/>
    <x v="2"/>
    <s v="Lot's O' Nuts"/>
    <x v="1"/>
  </r>
  <r>
    <s v="CA-2023-187423-CHO-FUD-51000"/>
    <d v="2023-06-28T00:00:00"/>
    <d v="2023-07-13T00:00:00"/>
    <x v="0"/>
    <n v="187423"/>
    <s v="Canada"/>
    <x v="126"/>
    <x v="42"/>
    <s v="H1A"/>
    <x v="0"/>
    <x v="1"/>
    <s v="CHO-FUD-51000"/>
    <x v="4"/>
    <x v="14"/>
    <n v="6"/>
    <n v="14.4"/>
    <n v="7.2"/>
    <n v="15"/>
    <x v="2"/>
    <s v="Lot's O' Nuts"/>
    <x v="1"/>
  </r>
  <r>
    <s v="US-2023-110044-CHO-MIL-31000"/>
    <d v="2023-06-28T00:00:00"/>
    <d v="2023-07-12T00:00:00"/>
    <x v="2"/>
    <n v="110044"/>
    <s v="United States"/>
    <x v="40"/>
    <x v="1"/>
    <n v="60610"/>
    <x v="0"/>
    <x v="0"/>
    <s v="CHO-MIL-31000"/>
    <x v="0"/>
    <x v="5"/>
    <n v="3"/>
    <n v="6.33"/>
    <n v="3.42"/>
    <n v="14"/>
    <x v="2"/>
    <s v="Wicked Choccy's"/>
    <x v="0"/>
  </r>
  <r>
    <s v="US-2023-140543-CHO-FUD-51000"/>
    <d v="2023-06-29T00:00:00"/>
    <d v="2023-07-13T00:00:00"/>
    <x v="2"/>
    <n v="140543"/>
    <s v="United States"/>
    <x v="266"/>
    <x v="10"/>
    <n v="29501"/>
    <x v="0"/>
    <x v="2"/>
    <s v="CHO-FUD-51000"/>
    <x v="4"/>
    <x v="14"/>
    <n v="6"/>
    <n v="14.4"/>
    <n v="7.2"/>
    <n v="14"/>
    <x v="2"/>
    <s v="Lot's O' Nuts"/>
    <x v="1"/>
  </r>
  <r>
    <s v="US-2023-135594-CHO-NUT-13000"/>
    <d v="2023-06-30T00:00:00"/>
    <d v="2023-07-13T00:00:00"/>
    <x v="2"/>
    <n v="135594"/>
    <s v="United States"/>
    <x v="134"/>
    <x v="1"/>
    <n v="60505"/>
    <x v="0"/>
    <x v="0"/>
    <s v="CHO-NUT-13000"/>
    <x v="2"/>
    <x v="47"/>
    <n v="7"/>
    <n v="17.43"/>
    <n v="7"/>
    <n v="13"/>
    <x v="2"/>
    <s v="Lot's O' Nuts"/>
    <x v="1"/>
  </r>
  <r>
    <s v="US-2023-162355-CHO-NUT-13000"/>
    <d v="2023-06-30T00:00:00"/>
    <d v="2023-07-12T00:00:00"/>
    <x v="2"/>
    <n v="162355"/>
    <s v="United States"/>
    <x v="257"/>
    <x v="3"/>
    <n v="30328"/>
    <x v="0"/>
    <x v="2"/>
    <s v="CHO-NUT-13000"/>
    <x v="2"/>
    <x v="47"/>
    <n v="7"/>
    <n v="17.43"/>
    <n v="7"/>
    <n v="12"/>
    <x v="2"/>
    <s v="Lot's O' Nuts"/>
    <x v="1"/>
  </r>
  <r>
    <s v="US-2023-162355-CHO-SCR-58000"/>
    <d v="2023-06-30T00:00:00"/>
    <d v="2023-07-12T00:00:00"/>
    <x v="2"/>
    <n v="162355"/>
    <s v="United States"/>
    <x v="257"/>
    <x v="3"/>
    <n v="30328"/>
    <x v="0"/>
    <x v="2"/>
    <s v="CHO-SCR-58000"/>
    <x v="3"/>
    <x v="3"/>
    <n v="3"/>
    <n v="7.5"/>
    <n v="3.3"/>
    <n v="12"/>
    <x v="2"/>
    <s v="Lot's O' Nuts"/>
    <x v="1"/>
  </r>
  <r>
    <s v="US-2023-139997-CHO-MIL-31000"/>
    <d v="2023-07-01T00:00:00"/>
    <d v="2023-07-13T00:00:00"/>
    <x v="1"/>
    <n v="139997"/>
    <s v="United States"/>
    <x v="298"/>
    <x v="29"/>
    <n v="84043"/>
    <x v="0"/>
    <x v="3"/>
    <s v="CHO-MIL-31000"/>
    <x v="0"/>
    <x v="23"/>
    <n v="5"/>
    <n v="10.55"/>
    <n v="5.7"/>
    <n v="12"/>
    <x v="2"/>
    <s v="Wicked Choccy's"/>
    <x v="0"/>
  </r>
  <r>
    <s v="US-2023-152163-CHO-TRI-54000"/>
    <d v="2023-07-01T00:00:00"/>
    <d v="2023-07-11T00:00:00"/>
    <x v="3"/>
    <n v="152163"/>
    <s v="United States"/>
    <x v="37"/>
    <x v="10"/>
    <n v="29203"/>
    <x v="0"/>
    <x v="2"/>
    <s v="CHO-TRI-54000"/>
    <x v="1"/>
    <x v="1"/>
    <n v="2"/>
    <n v="4.9000000000000004"/>
    <n v="2.6"/>
    <n v="10"/>
    <x v="2"/>
    <s v="Wicked Choccy's"/>
    <x v="0"/>
  </r>
  <r>
    <s v="US-2023-152163-CHO-FUD-51000"/>
    <d v="2023-07-01T00:00:00"/>
    <d v="2023-07-11T00:00:00"/>
    <x v="3"/>
    <n v="152163"/>
    <s v="United States"/>
    <x v="37"/>
    <x v="10"/>
    <n v="29203"/>
    <x v="0"/>
    <x v="2"/>
    <s v="CHO-FUD-51000"/>
    <x v="4"/>
    <x v="9"/>
    <n v="2"/>
    <n v="4.8"/>
    <n v="2.4"/>
    <n v="10"/>
    <x v="2"/>
    <s v="Lot's O' Nuts"/>
    <x v="1"/>
  </r>
  <r>
    <s v="US-2023-158680-CHO-MIL-31000"/>
    <d v="2023-07-01T00:00:00"/>
    <d v="2023-07-12T00:00:00"/>
    <x v="1"/>
    <n v="158680"/>
    <s v="United States"/>
    <x v="31"/>
    <x v="23"/>
    <n v="98115"/>
    <x v="0"/>
    <x v="3"/>
    <s v="CHO-MIL-31000"/>
    <x v="0"/>
    <x v="11"/>
    <n v="1"/>
    <n v="2.11"/>
    <n v="1.1399999999999999"/>
    <n v="11"/>
    <x v="2"/>
    <s v="Wicked Choccy's"/>
    <x v="0"/>
  </r>
  <r>
    <s v="US-2023-126431-CHO-FUD-51000"/>
    <d v="2023-07-01T00:00:00"/>
    <d v="2023-07-11T00:00:00"/>
    <x v="3"/>
    <n v="126431"/>
    <s v="United States"/>
    <x v="26"/>
    <x v="21"/>
    <n v="10009"/>
    <x v="0"/>
    <x v="1"/>
    <s v="CHO-FUD-51000"/>
    <x v="4"/>
    <x v="25"/>
    <n v="1"/>
    <n v="2.4"/>
    <n v="1.2"/>
    <n v="10"/>
    <x v="2"/>
    <s v="Lot's O' Nuts"/>
    <x v="1"/>
  </r>
  <r>
    <s v="US-2023-126431-CHO-MIL-31000"/>
    <d v="2023-07-01T00:00:00"/>
    <d v="2023-07-11T00:00:00"/>
    <x v="3"/>
    <n v="126431"/>
    <s v="United States"/>
    <x v="26"/>
    <x v="21"/>
    <n v="10009"/>
    <x v="0"/>
    <x v="1"/>
    <s v="CHO-MIL-31000"/>
    <x v="0"/>
    <x v="43"/>
    <n v="9"/>
    <n v="18.989999999999998"/>
    <n v="10.26"/>
    <n v="10"/>
    <x v="2"/>
    <s v="Wicked Choccy's"/>
    <x v="0"/>
  </r>
  <r>
    <s v="US-2023-102813-CHO-NUT-13000"/>
    <d v="2023-07-02T00:00:00"/>
    <d v="2023-07-13T00:00:00"/>
    <x v="1"/>
    <n v="102813"/>
    <s v="United States"/>
    <x v="6"/>
    <x v="0"/>
    <n v="77340"/>
    <x v="0"/>
    <x v="0"/>
    <s v="CHO-NUT-13000"/>
    <x v="2"/>
    <x v="13"/>
    <n v="5"/>
    <n v="12.45"/>
    <n v="5"/>
    <n v="11"/>
    <x v="2"/>
    <s v="Lot's O' Nuts"/>
    <x v="1"/>
  </r>
  <r>
    <s v="US-2023-102813-CHO-SCR-58000"/>
    <d v="2023-07-02T00:00:00"/>
    <d v="2023-07-13T00:00:00"/>
    <x v="1"/>
    <n v="102813"/>
    <s v="United States"/>
    <x v="6"/>
    <x v="0"/>
    <n v="77340"/>
    <x v="0"/>
    <x v="0"/>
    <s v="CHO-SCR-58000"/>
    <x v="3"/>
    <x v="44"/>
    <n v="8"/>
    <n v="20"/>
    <n v="8.8000000000000007"/>
    <n v="11"/>
    <x v="2"/>
    <s v="Lot's O' Nuts"/>
    <x v="1"/>
  </r>
  <r>
    <s v="US-2023-149314-CHO-SCR-58000"/>
    <d v="2023-07-02T00:00:00"/>
    <d v="2023-07-17T00:00:00"/>
    <x v="2"/>
    <n v="149314"/>
    <s v="United States"/>
    <x v="4"/>
    <x v="4"/>
    <n v="90004"/>
    <x v="0"/>
    <x v="3"/>
    <s v="CHO-SCR-58000"/>
    <x v="3"/>
    <x v="25"/>
    <n v="1"/>
    <n v="2.5"/>
    <n v="1.1000000000000001"/>
    <n v="15"/>
    <x v="2"/>
    <s v="Lot's O' Nuts"/>
    <x v="1"/>
  </r>
  <r>
    <s v="US-2023-101469-CHO-MIL-31000"/>
    <d v="2023-07-02T00:00:00"/>
    <d v="2023-07-18T00:00:00"/>
    <x v="0"/>
    <n v="101469"/>
    <s v="United States"/>
    <x v="41"/>
    <x v="6"/>
    <n v="22204"/>
    <x v="0"/>
    <x v="2"/>
    <s v="CHO-MIL-31000"/>
    <x v="0"/>
    <x v="0"/>
    <n v="2"/>
    <n v="4.22"/>
    <n v="2.2799999999999998"/>
    <n v="16"/>
    <x v="2"/>
    <s v="Wicked Choccy's"/>
    <x v="0"/>
  </r>
  <r>
    <s v="US-2023-168543-CHO-MIL-31000"/>
    <d v="2023-07-03T00:00:00"/>
    <d v="2023-07-17T00:00:00"/>
    <x v="0"/>
    <n v="168543"/>
    <s v="United States"/>
    <x v="26"/>
    <x v="21"/>
    <n v="10035"/>
    <x v="0"/>
    <x v="1"/>
    <s v="CHO-MIL-31000"/>
    <x v="0"/>
    <x v="38"/>
    <n v="7"/>
    <n v="14.77"/>
    <n v="7.98"/>
    <n v="14"/>
    <x v="2"/>
    <s v="Wicked Choccy's"/>
    <x v="0"/>
  </r>
  <r>
    <s v="US-2023-104983-CHO-TRI-54000"/>
    <d v="2023-07-03T00:00:00"/>
    <d v="2023-07-13T00:00:00"/>
    <x v="3"/>
    <n v="104983"/>
    <s v="United States"/>
    <x v="2"/>
    <x v="2"/>
    <n v="19143"/>
    <x v="0"/>
    <x v="1"/>
    <s v="CHO-TRI-54000"/>
    <x v="1"/>
    <x v="20"/>
    <n v="5"/>
    <n v="12.25"/>
    <n v="6.5"/>
    <n v="10"/>
    <x v="2"/>
    <s v="Wicked Choccy's"/>
    <x v="0"/>
  </r>
  <r>
    <s v="US-2023-130029-CHO-TRI-54000"/>
    <d v="2023-07-03T00:00:00"/>
    <d v="2023-07-16T00:00:00"/>
    <x v="1"/>
    <n v="130029"/>
    <s v="United States"/>
    <x v="4"/>
    <x v="4"/>
    <n v="90049"/>
    <x v="0"/>
    <x v="3"/>
    <s v="CHO-TRI-54000"/>
    <x v="1"/>
    <x v="1"/>
    <n v="2"/>
    <n v="4.9000000000000004"/>
    <n v="2.6"/>
    <n v="13"/>
    <x v="2"/>
    <s v="Wicked Choccy's"/>
    <x v="0"/>
  </r>
  <r>
    <s v="US-2023-130029-CHO-NUT-13000"/>
    <d v="2023-07-03T00:00:00"/>
    <d v="2023-07-16T00:00:00"/>
    <x v="1"/>
    <n v="130029"/>
    <s v="United States"/>
    <x v="4"/>
    <x v="4"/>
    <n v="90049"/>
    <x v="0"/>
    <x v="3"/>
    <s v="CHO-NUT-13000"/>
    <x v="2"/>
    <x v="7"/>
    <n v="2"/>
    <n v="4.9800000000000004"/>
    <n v="2"/>
    <n v="13"/>
    <x v="2"/>
    <s v="Lot's O' Nuts"/>
    <x v="1"/>
  </r>
  <r>
    <s v="US-2023-147137-CHO-FUD-51000"/>
    <d v="2023-07-04T00:00:00"/>
    <d v="2023-07-16T00:00:00"/>
    <x v="1"/>
    <n v="147137"/>
    <s v="United States"/>
    <x v="10"/>
    <x v="4"/>
    <n v="94109"/>
    <x v="0"/>
    <x v="3"/>
    <s v="CHO-FUD-51000"/>
    <x v="4"/>
    <x v="17"/>
    <n v="5"/>
    <n v="12"/>
    <n v="6"/>
    <n v="12"/>
    <x v="2"/>
    <s v="Lot's O' Nuts"/>
    <x v="1"/>
  </r>
  <r>
    <s v="US-2023-147137-CHO-MIL-31000"/>
    <d v="2023-07-04T00:00:00"/>
    <d v="2023-07-16T00:00:00"/>
    <x v="1"/>
    <n v="147137"/>
    <s v="United States"/>
    <x v="10"/>
    <x v="4"/>
    <n v="94109"/>
    <x v="0"/>
    <x v="3"/>
    <s v="CHO-MIL-31000"/>
    <x v="0"/>
    <x v="23"/>
    <n v="5"/>
    <n v="10.55"/>
    <n v="5.7"/>
    <n v="12"/>
    <x v="2"/>
    <s v="Wicked Choccy's"/>
    <x v="0"/>
  </r>
  <r>
    <s v="US-2023-147137-CHO-NUT-13000"/>
    <d v="2023-07-04T00:00:00"/>
    <d v="2023-07-16T00:00:00"/>
    <x v="1"/>
    <n v="147137"/>
    <s v="United States"/>
    <x v="10"/>
    <x v="4"/>
    <n v="94109"/>
    <x v="0"/>
    <x v="3"/>
    <s v="CHO-NUT-13000"/>
    <x v="2"/>
    <x v="19"/>
    <n v="4"/>
    <n v="9.9600000000000009"/>
    <n v="4"/>
    <n v="12"/>
    <x v="2"/>
    <s v="Lot's O' Nuts"/>
    <x v="1"/>
  </r>
  <r>
    <s v="US-2023-103107-CHO-MIL-31000"/>
    <d v="2023-07-04T00:00:00"/>
    <d v="2023-07-14T00:00:00"/>
    <x v="3"/>
    <n v="103107"/>
    <s v="United States"/>
    <x v="31"/>
    <x v="23"/>
    <n v="98103"/>
    <x v="0"/>
    <x v="3"/>
    <s v="CHO-MIL-31000"/>
    <x v="0"/>
    <x v="23"/>
    <n v="5"/>
    <n v="10.55"/>
    <n v="5.7"/>
    <n v="10"/>
    <x v="2"/>
    <s v="Wicked Choccy's"/>
    <x v="0"/>
  </r>
  <r>
    <s v="US-2023-103107-CHO-NUT-13000"/>
    <d v="2023-07-04T00:00:00"/>
    <d v="2023-07-14T00:00:00"/>
    <x v="3"/>
    <n v="103107"/>
    <s v="United States"/>
    <x v="31"/>
    <x v="23"/>
    <n v="98103"/>
    <x v="0"/>
    <x v="3"/>
    <s v="CHO-NUT-13000"/>
    <x v="2"/>
    <x v="2"/>
    <n v="3"/>
    <n v="7.47"/>
    <n v="3"/>
    <n v="10"/>
    <x v="2"/>
    <s v="Lot's O' Nuts"/>
    <x v="1"/>
  </r>
  <r>
    <s v="US-2023-159940-CHO-SCR-58000"/>
    <d v="2023-07-07T00:00:00"/>
    <d v="2023-07-21T00:00:00"/>
    <x v="2"/>
    <n v="159940"/>
    <s v="United States"/>
    <x v="134"/>
    <x v="1"/>
    <n v="60505"/>
    <x v="0"/>
    <x v="0"/>
    <s v="CHO-SCR-58000"/>
    <x v="3"/>
    <x v="9"/>
    <n v="2"/>
    <n v="5"/>
    <n v="2.2000000000000002"/>
    <n v="14"/>
    <x v="2"/>
    <s v="Lot's O' Nuts"/>
    <x v="1"/>
  </r>
  <r>
    <s v="US-2023-159940-CHO-FUD-51000"/>
    <d v="2023-07-07T00:00:00"/>
    <d v="2023-07-21T00:00:00"/>
    <x v="2"/>
    <n v="159940"/>
    <s v="United States"/>
    <x v="134"/>
    <x v="1"/>
    <n v="60505"/>
    <x v="0"/>
    <x v="0"/>
    <s v="CHO-FUD-51000"/>
    <x v="4"/>
    <x v="44"/>
    <n v="8"/>
    <n v="19.2"/>
    <n v="9.6"/>
    <n v="14"/>
    <x v="2"/>
    <s v="Lot's O' Nuts"/>
    <x v="1"/>
  </r>
  <r>
    <s v="US-2023-159940-CHO-NUT-13000"/>
    <d v="2023-07-07T00:00:00"/>
    <d v="2023-07-21T00:00:00"/>
    <x v="2"/>
    <n v="159940"/>
    <s v="United States"/>
    <x v="134"/>
    <x v="1"/>
    <n v="60505"/>
    <x v="0"/>
    <x v="0"/>
    <s v="CHO-NUT-13000"/>
    <x v="2"/>
    <x v="48"/>
    <n v="9"/>
    <n v="22.41"/>
    <n v="9"/>
    <n v="14"/>
    <x v="2"/>
    <s v="Lot's O' Nuts"/>
    <x v="1"/>
  </r>
  <r>
    <s v="US-2023-129308-CHO-SCR-58000"/>
    <d v="2023-07-07T00:00:00"/>
    <d v="2023-07-23T00:00:00"/>
    <x v="0"/>
    <n v="129308"/>
    <s v="United States"/>
    <x v="2"/>
    <x v="2"/>
    <n v="19120"/>
    <x v="0"/>
    <x v="1"/>
    <s v="CHO-SCR-58000"/>
    <x v="3"/>
    <x v="17"/>
    <n v="5"/>
    <n v="12.5"/>
    <n v="5.5"/>
    <n v="16"/>
    <x v="2"/>
    <s v="Lot's O' Nuts"/>
    <x v="1"/>
  </r>
  <r>
    <s v="US-2023-129308-OTH-GUM-21000"/>
    <d v="2023-07-07T00:00:00"/>
    <d v="2023-07-23T00:00:00"/>
    <x v="0"/>
    <n v="129308"/>
    <s v="United States"/>
    <x v="2"/>
    <x v="2"/>
    <n v="19120"/>
    <x v="1"/>
    <x v="1"/>
    <s v="OTH-GUM-21000"/>
    <x v="5"/>
    <x v="27"/>
    <n v="2"/>
    <n v="1.3"/>
    <n v="1.2"/>
    <n v="16"/>
    <x v="2"/>
    <s v="Secret Factory"/>
    <x v="2"/>
  </r>
  <r>
    <s v="US-2023-129308-CHO-MIL-31000"/>
    <d v="2023-07-07T00:00:00"/>
    <d v="2023-07-23T00:00:00"/>
    <x v="0"/>
    <n v="129308"/>
    <s v="United States"/>
    <x v="2"/>
    <x v="2"/>
    <n v="19120"/>
    <x v="0"/>
    <x v="1"/>
    <s v="CHO-MIL-31000"/>
    <x v="0"/>
    <x v="11"/>
    <n v="1"/>
    <n v="2.11"/>
    <n v="1.1399999999999999"/>
    <n v="16"/>
    <x v="2"/>
    <s v="Wicked Choccy's"/>
    <x v="0"/>
  </r>
  <r>
    <s v="US-2023-135265-CHO-FUD-51000"/>
    <d v="2023-07-07T00:00:00"/>
    <d v="2023-07-19T00:00:00"/>
    <x v="2"/>
    <n v="135265"/>
    <s v="United States"/>
    <x v="4"/>
    <x v="4"/>
    <n v="90045"/>
    <x v="0"/>
    <x v="3"/>
    <s v="CHO-FUD-51000"/>
    <x v="4"/>
    <x v="31"/>
    <n v="4"/>
    <n v="9.6"/>
    <n v="4.8"/>
    <n v="12"/>
    <x v="2"/>
    <s v="Lot's O' Nuts"/>
    <x v="1"/>
  </r>
  <r>
    <s v="US-2023-135265-CHO-TRI-54000"/>
    <d v="2023-07-07T00:00:00"/>
    <d v="2023-07-19T00:00:00"/>
    <x v="2"/>
    <n v="135265"/>
    <s v="United States"/>
    <x v="4"/>
    <x v="4"/>
    <n v="90045"/>
    <x v="0"/>
    <x v="3"/>
    <s v="CHO-TRI-54000"/>
    <x v="1"/>
    <x v="28"/>
    <n v="1"/>
    <n v="2.4500000000000002"/>
    <n v="1.3"/>
    <n v="12"/>
    <x v="2"/>
    <s v="Wicked Choccy's"/>
    <x v="0"/>
  </r>
  <r>
    <s v="US-2023-135265-CHO-NUT-13000"/>
    <d v="2023-07-07T00:00:00"/>
    <d v="2023-07-19T00:00:00"/>
    <x v="2"/>
    <n v="135265"/>
    <s v="United States"/>
    <x v="4"/>
    <x v="4"/>
    <n v="90045"/>
    <x v="0"/>
    <x v="3"/>
    <s v="CHO-NUT-13000"/>
    <x v="2"/>
    <x v="13"/>
    <n v="5"/>
    <n v="12.45"/>
    <n v="5"/>
    <n v="12"/>
    <x v="2"/>
    <s v="Lot's O' Nuts"/>
    <x v="1"/>
  </r>
  <r>
    <s v="US-2023-106397-CHO-SCR-58000"/>
    <d v="2023-07-07T00:00:00"/>
    <d v="2023-07-23T00:00:00"/>
    <x v="0"/>
    <n v="106397"/>
    <s v="United States"/>
    <x v="132"/>
    <x v="29"/>
    <n v="84057"/>
    <x v="0"/>
    <x v="3"/>
    <s v="CHO-SCR-58000"/>
    <x v="3"/>
    <x v="9"/>
    <n v="2"/>
    <n v="5"/>
    <n v="2.2000000000000002"/>
    <n v="16"/>
    <x v="2"/>
    <s v="Lot's O' Nuts"/>
    <x v="1"/>
  </r>
  <r>
    <s v="US-2023-106397-CHO-MIL-31000"/>
    <d v="2023-07-07T00:00:00"/>
    <d v="2023-07-23T00:00:00"/>
    <x v="0"/>
    <n v="106397"/>
    <s v="United States"/>
    <x v="132"/>
    <x v="29"/>
    <n v="84057"/>
    <x v="0"/>
    <x v="3"/>
    <s v="CHO-MIL-31000"/>
    <x v="0"/>
    <x v="0"/>
    <n v="2"/>
    <n v="4.22"/>
    <n v="2.2799999999999998"/>
    <n v="16"/>
    <x v="2"/>
    <s v="Wicked Choccy's"/>
    <x v="0"/>
  </r>
  <r>
    <s v="US-2023-100965-CHO-FUD-51000"/>
    <d v="2023-07-07T00:00:00"/>
    <d v="2023-07-21T00:00:00"/>
    <x v="0"/>
    <n v="100965"/>
    <s v="United States"/>
    <x v="99"/>
    <x v="4"/>
    <n v="95123"/>
    <x v="0"/>
    <x v="3"/>
    <s v="CHO-FUD-51000"/>
    <x v="4"/>
    <x v="17"/>
    <n v="5"/>
    <n v="12"/>
    <n v="6"/>
    <n v="14"/>
    <x v="2"/>
    <s v="Lot's O' Nuts"/>
    <x v="1"/>
  </r>
  <r>
    <s v="US-2023-114713-CHO-FUD-51000"/>
    <d v="2023-07-07T00:00:00"/>
    <d v="2023-07-22T00:00:00"/>
    <x v="0"/>
    <n v="114713"/>
    <s v="United States"/>
    <x v="118"/>
    <x v="17"/>
    <n v="33012"/>
    <x v="0"/>
    <x v="2"/>
    <s v="CHO-FUD-51000"/>
    <x v="4"/>
    <x v="26"/>
    <n v="7"/>
    <n v="16.8"/>
    <n v="8.4"/>
    <n v="15"/>
    <x v="2"/>
    <s v="Lot's O' Nuts"/>
    <x v="1"/>
  </r>
  <r>
    <s v="US-2023-155474-CHO-NUT-13000"/>
    <d v="2023-07-08T00:00:00"/>
    <d v="2023-07-24T00:00:00"/>
    <x v="0"/>
    <n v="155474"/>
    <s v="United States"/>
    <x v="31"/>
    <x v="23"/>
    <n v="98105"/>
    <x v="0"/>
    <x v="3"/>
    <s v="CHO-NUT-13000"/>
    <x v="2"/>
    <x v="2"/>
    <n v="3"/>
    <n v="7.47"/>
    <n v="3"/>
    <n v="16"/>
    <x v="2"/>
    <s v="Lot's O' Nuts"/>
    <x v="1"/>
  </r>
  <r>
    <s v="US-2023-155474-CHO-MIL-31000"/>
    <d v="2023-07-08T00:00:00"/>
    <d v="2023-07-24T00:00:00"/>
    <x v="0"/>
    <n v="155474"/>
    <s v="United States"/>
    <x v="31"/>
    <x v="23"/>
    <n v="98105"/>
    <x v="0"/>
    <x v="3"/>
    <s v="CHO-MIL-31000"/>
    <x v="0"/>
    <x v="11"/>
    <n v="1"/>
    <n v="2.11"/>
    <n v="1.1399999999999999"/>
    <n v="16"/>
    <x v="2"/>
    <s v="Wicked Choccy's"/>
    <x v="0"/>
  </r>
  <r>
    <s v="US-2023-112109-CHO-MIL-31000"/>
    <d v="2023-07-08T00:00:00"/>
    <d v="2023-07-22T00:00:00"/>
    <x v="0"/>
    <n v="112109"/>
    <s v="United States"/>
    <x v="423"/>
    <x v="27"/>
    <n v="80020"/>
    <x v="0"/>
    <x v="3"/>
    <s v="CHO-MIL-31000"/>
    <x v="0"/>
    <x v="5"/>
    <n v="3"/>
    <n v="6.33"/>
    <n v="3.42"/>
    <n v="14"/>
    <x v="2"/>
    <s v="Wicked Choccy's"/>
    <x v="0"/>
  </r>
  <r>
    <s v="US-2023-112109-CHO-TRI-54000"/>
    <d v="2023-07-08T00:00:00"/>
    <d v="2023-07-22T00:00:00"/>
    <x v="0"/>
    <n v="112109"/>
    <s v="United States"/>
    <x v="423"/>
    <x v="27"/>
    <n v="80020"/>
    <x v="0"/>
    <x v="3"/>
    <s v="CHO-TRI-54000"/>
    <x v="1"/>
    <x v="24"/>
    <n v="4"/>
    <n v="9.8000000000000007"/>
    <n v="5.2"/>
    <n v="14"/>
    <x v="2"/>
    <s v="Wicked Choccy's"/>
    <x v="0"/>
  </r>
  <r>
    <s v="CA-2023-112109-CHO-MIL-31000"/>
    <d v="2023-07-08T00:00:00"/>
    <d v="2023-07-22T00:00:00"/>
    <x v="0"/>
    <n v="112109"/>
    <s v="Canada"/>
    <x v="424"/>
    <x v="54"/>
    <s v="R0H"/>
    <x v="0"/>
    <x v="0"/>
    <s v="CHO-MIL-31000"/>
    <x v="0"/>
    <x v="5"/>
    <n v="3"/>
    <n v="6.33"/>
    <n v="3.42"/>
    <n v="14"/>
    <x v="2"/>
    <s v="Wicked Choccy's"/>
    <x v="0"/>
  </r>
  <r>
    <s v="CA-2023-112109-CHO-TRI-54000"/>
    <d v="2023-07-08T00:00:00"/>
    <d v="2023-07-22T00:00:00"/>
    <x v="0"/>
    <n v="112109"/>
    <s v="Canada"/>
    <x v="424"/>
    <x v="54"/>
    <s v="R0H"/>
    <x v="0"/>
    <x v="0"/>
    <s v="CHO-TRI-54000"/>
    <x v="1"/>
    <x v="51"/>
    <n v="9"/>
    <n v="22.05"/>
    <n v="11.7"/>
    <n v="14"/>
    <x v="2"/>
    <s v="Wicked Choccy's"/>
    <x v="0"/>
  </r>
  <r>
    <s v="US-2023-156685-CHO-TRI-54000"/>
    <d v="2023-07-08T00:00:00"/>
    <d v="2023-07-20T00:00:00"/>
    <x v="2"/>
    <n v="156685"/>
    <s v="United States"/>
    <x v="41"/>
    <x v="0"/>
    <n v="76017"/>
    <x v="0"/>
    <x v="0"/>
    <s v="CHO-TRI-54000"/>
    <x v="1"/>
    <x v="4"/>
    <n v="3"/>
    <n v="7.35"/>
    <n v="3.9"/>
    <n v="12"/>
    <x v="2"/>
    <s v="Wicked Choccy's"/>
    <x v="0"/>
  </r>
  <r>
    <s v="US-2023-156685-CHO-NUT-13000"/>
    <d v="2023-07-08T00:00:00"/>
    <d v="2023-07-20T00:00:00"/>
    <x v="2"/>
    <n v="156685"/>
    <s v="United States"/>
    <x v="41"/>
    <x v="0"/>
    <n v="76017"/>
    <x v="0"/>
    <x v="0"/>
    <s v="CHO-NUT-13000"/>
    <x v="2"/>
    <x v="48"/>
    <n v="9"/>
    <n v="22.41"/>
    <n v="9"/>
    <n v="12"/>
    <x v="2"/>
    <s v="Lot's O' Nuts"/>
    <x v="1"/>
  </r>
  <r>
    <s v="US-2023-152520-CHO-SCR-58000"/>
    <d v="2023-07-08T00:00:00"/>
    <d v="2023-07-22T00:00:00"/>
    <x v="0"/>
    <n v="152520"/>
    <s v="United States"/>
    <x v="277"/>
    <x v="48"/>
    <n v="2908"/>
    <x v="0"/>
    <x v="1"/>
    <s v="CHO-SCR-58000"/>
    <x v="3"/>
    <x v="9"/>
    <n v="2"/>
    <n v="5"/>
    <n v="2.2000000000000002"/>
    <n v="14"/>
    <x v="2"/>
    <s v="Lot's O' Nuts"/>
    <x v="1"/>
  </r>
  <r>
    <s v="US-2023-152471-CHO-TRI-54000"/>
    <d v="2023-07-08T00:00:00"/>
    <d v="2023-07-18T00:00:00"/>
    <x v="3"/>
    <n v="152471"/>
    <s v="United States"/>
    <x v="60"/>
    <x v="17"/>
    <n v="32216"/>
    <x v="0"/>
    <x v="2"/>
    <s v="CHO-TRI-54000"/>
    <x v="1"/>
    <x v="1"/>
    <n v="2"/>
    <n v="4.9000000000000004"/>
    <n v="2.6"/>
    <n v="10"/>
    <x v="2"/>
    <s v="Wicked Choccy's"/>
    <x v="0"/>
  </r>
  <r>
    <s v="US-2023-136329-CHO-SCR-58000"/>
    <d v="2023-07-09T00:00:00"/>
    <d v="2023-07-23T00:00:00"/>
    <x v="0"/>
    <n v="136329"/>
    <s v="United States"/>
    <x v="26"/>
    <x v="21"/>
    <n v="10035"/>
    <x v="0"/>
    <x v="1"/>
    <s v="CHO-SCR-58000"/>
    <x v="3"/>
    <x v="9"/>
    <n v="2"/>
    <n v="5"/>
    <n v="2.2000000000000002"/>
    <n v="14"/>
    <x v="2"/>
    <s v="Lot's O' Nuts"/>
    <x v="1"/>
  </r>
  <r>
    <s v="US-2023-136329-CHO-FUD-51000"/>
    <d v="2023-07-09T00:00:00"/>
    <d v="2023-07-23T00:00:00"/>
    <x v="0"/>
    <n v="136329"/>
    <s v="United States"/>
    <x v="26"/>
    <x v="21"/>
    <n v="10035"/>
    <x v="0"/>
    <x v="1"/>
    <s v="CHO-FUD-51000"/>
    <x v="4"/>
    <x v="31"/>
    <n v="4"/>
    <n v="9.6"/>
    <n v="4.8"/>
    <n v="14"/>
    <x v="2"/>
    <s v="Lot's O' Nuts"/>
    <x v="1"/>
  </r>
  <r>
    <s v="US-2023-126613-CHO-TRI-54000"/>
    <d v="2023-07-10T00:00:00"/>
    <d v="2023-07-26T00:00:00"/>
    <x v="0"/>
    <n v="126613"/>
    <s v="United States"/>
    <x v="263"/>
    <x v="12"/>
    <n v="85204"/>
    <x v="0"/>
    <x v="3"/>
    <s v="CHO-TRI-54000"/>
    <x v="1"/>
    <x v="1"/>
    <n v="2"/>
    <n v="4.9000000000000004"/>
    <n v="2.6"/>
    <n v="16"/>
    <x v="2"/>
    <s v="Wicked Choccy's"/>
    <x v="0"/>
  </r>
  <r>
    <s v="US-2023-164924-OTH-LIC-15000"/>
    <d v="2023-07-10T00:00:00"/>
    <d v="2023-07-20T00:00:00"/>
    <x v="3"/>
    <n v="164924"/>
    <s v="United States"/>
    <x v="2"/>
    <x v="2"/>
    <n v="19143"/>
    <x v="1"/>
    <x v="1"/>
    <s v="OTH-LIC-15000"/>
    <x v="7"/>
    <x v="32"/>
    <n v="3"/>
    <n v="30"/>
    <n v="30"/>
    <n v="10"/>
    <x v="2"/>
    <s v="Secret Factory"/>
    <x v="2"/>
  </r>
  <r>
    <s v="US-2023-131149-CHO-MIL-31000"/>
    <d v="2023-07-10T00:00:00"/>
    <d v="2023-07-24T00:00:00"/>
    <x v="0"/>
    <n v="131149"/>
    <s v="United States"/>
    <x v="39"/>
    <x v="0"/>
    <n v="75081"/>
    <x v="0"/>
    <x v="0"/>
    <s v="CHO-MIL-31000"/>
    <x v="0"/>
    <x v="8"/>
    <n v="4"/>
    <n v="8.44"/>
    <n v="4.5599999999999996"/>
    <n v="14"/>
    <x v="2"/>
    <s v="Wicked Choccy's"/>
    <x v="0"/>
  </r>
  <r>
    <s v="US-2023-131149-CHO-SCR-58000"/>
    <d v="2023-07-10T00:00:00"/>
    <d v="2023-07-24T00:00:00"/>
    <x v="0"/>
    <n v="131149"/>
    <s v="United States"/>
    <x v="39"/>
    <x v="0"/>
    <n v="75081"/>
    <x v="0"/>
    <x v="0"/>
    <s v="CHO-SCR-58000"/>
    <x v="3"/>
    <x v="3"/>
    <n v="3"/>
    <n v="7.5"/>
    <n v="3.3"/>
    <n v="14"/>
    <x v="2"/>
    <s v="Lot's O' Nuts"/>
    <x v="1"/>
  </r>
  <r>
    <s v="US-2023-134222-CHO-NUT-13000"/>
    <d v="2023-07-10T00:00:00"/>
    <d v="2023-07-21T00:00:00"/>
    <x v="3"/>
    <n v="134222"/>
    <s v="United States"/>
    <x v="416"/>
    <x v="12"/>
    <n v="85364"/>
    <x v="0"/>
    <x v="3"/>
    <s v="CHO-NUT-13000"/>
    <x v="2"/>
    <x v="15"/>
    <n v="6"/>
    <n v="14.94"/>
    <n v="6"/>
    <n v="11"/>
    <x v="2"/>
    <s v="Lot's O' Nuts"/>
    <x v="1"/>
  </r>
  <r>
    <s v="US-2023-103891-CHO-MIL-31000"/>
    <d v="2023-07-12T00:00:00"/>
    <d v="2023-07-29T00:00:00"/>
    <x v="0"/>
    <n v="103891"/>
    <s v="United States"/>
    <x v="4"/>
    <x v="4"/>
    <n v="90008"/>
    <x v="0"/>
    <x v="3"/>
    <s v="CHO-MIL-31000"/>
    <x v="0"/>
    <x v="29"/>
    <n v="6"/>
    <n v="12.66"/>
    <n v="6.84"/>
    <n v="17"/>
    <x v="2"/>
    <s v="Wicked Choccy's"/>
    <x v="0"/>
  </r>
  <r>
    <s v="US-2023-157588-CHO-FUD-51000"/>
    <d v="2023-07-14T00:00:00"/>
    <d v="2023-07-29T00:00:00"/>
    <x v="0"/>
    <n v="157588"/>
    <s v="United States"/>
    <x v="48"/>
    <x v="3"/>
    <n v="31907"/>
    <x v="0"/>
    <x v="2"/>
    <s v="CHO-FUD-51000"/>
    <x v="4"/>
    <x v="25"/>
    <n v="1"/>
    <n v="2.4"/>
    <n v="1.2"/>
    <n v="15"/>
    <x v="2"/>
    <s v="Lot's O' Nuts"/>
    <x v="1"/>
  </r>
  <r>
    <s v="US-2023-157588-CHO-NUT-13000"/>
    <d v="2023-07-14T00:00:00"/>
    <d v="2023-07-29T00:00:00"/>
    <x v="0"/>
    <n v="157588"/>
    <s v="United States"/>
    <x v="48"/>
    <x v="3"/>
    <n v="31907"/>
    <x v="0"/>
    <x v="2"/>
    <s v="CHO-NUT-13000"/>
    <x v="2"/>
    <x v="13"/>
    <n v="5"/>
    <n v="12.45"/>
    <n v="5"/>
    <n v="15"/>
    <x v="2"/>
    <s v="Lot's O' Nuts"/>
    <x v="1"/>
  </r>
  <r>
    <s v="US-2023-101966-CHO-FUD-51000"/>
    <d v="2023-07-14T00:00:00"/>
    <d v="2023-07-26T00:00:00"/>
    <x v="2"/>
    <n v="101966"/>
    <s v="United States"/>
    <x v="0"/>
    <x v="0"/>
    <n v="77036"/>
    <x v="0"/>
    <x v="0"/>
    <s v="CHO-FUD-51000"/>
    <x v="4"/>
    <x v="26"/>
    <n v="7"/>
    <n v="16.8"/>
    <n v="8.4"/>
    <n v="12"/>
    <x v="2"/>
    <s v="Lot's O' Nuts"/>
    <x v="1"/>
  </r>
  <r>
    <s v="US-2023-117282-CHO-TRI-54000"/>
    <d v="2023-07-14T00:00:00"/>
    <d v="2023-07-28T00:00:00"/>
    <x v="0"/>
    <n v="117282"/>
    <s v="United States"/>
    <x v="26"/>
    <x v="21"/>
    <n v="10009"/>
    <x v="0"/>
    <x v="1"/>
    <s v="CHO-TRI-54000"/>
    <x v="1"/>
    <x v="1"/>
    <n v="2"/>
    <n v="4.9000000000000004"/>
    <n v="2.6"/>
    <n v="14"/>
    <x v="2"/>
    <s v="Wicked Choccy's"/>
    <x v="0"/>
  </r>
  <r>
    <s v="US-2023-136924-OTH-LIC-15000"/>
    <d v="2023-07-14T00:00:00"/>
    <d v="2023-07-27T00:00:00"/>
    <x v="1"/>
    <n v="136924"/>
    <s v="United States"/>
    <x v="70"/>
    <x v="12"/>
    <n v="85705"/>
    <x v="1"/>
    <x v="3"/>
    <s v="OTH-LIC-15000"/>
    <x v="7"/>
    <x v="67"/>
    <n v="8"/>
    <n v="80"/>
    <n v="80"/>
    <n v="13"/>
    <x v="2"/>
    <s v="Secret Factory"/>
    <x v="2"/>
  </r>
  <r>
    <s v="US-2023-115483-CHO-SCR-58000"/>
    <d v="2023-07-14T00:00:00"/>
    <d v="2023-07-28T00:00:00"/>
    <x v="2"/>
    <n v="115483"/>
    <s v="United States"/>
    <x v="231"/>
    <x v="0"/>
    <n v="75061"/>
    <x v="0"/>
    <x v="0"/>
    <s v="CHO-SCR-58000"/>
    <x v="3"/>
    <x v="17"/>
    <n v="5"/>
    <n v="12.5"/>
    <n v="5.5"/>
    <n v="14"/>
    <x v="2"/>
    <s v="Lot's O' Nuts"/>
    <x v="1"/>
  </r>
  <r>
    <s v="US-2023-109953-CHO-NUT-13000"/>
    <d v="2023-07-14T00:00:00"/>
    <d v="2023-07-28T00:00:00"/>
    <x v="0"/>
    <n v="109953"/>
    <s v="United States"/>
    <x v="10"/>
    <x v="4"/>
    <n v="94122"/>
    <x v="0"/>
    <x v="3"/>
    <s v="CHO-NUT-13000"/>
    <x v="2"/>
    <x v="19"/>
    <n v="4"/>
    <n v="9.9600000000000009"/>
    <n v="4"/>
    <n v="14"/>
    <x v="2"/>
    <s v="Lot's O' Nuts"/>
    <x v="1"/>
  </r>
  <r>
    <s v="US-2023-109953-CHO-MIL-31000"/>
    <d v="2023-07-14T00:00:00"/>
    <d v="2023-07-28T00:00:00"/>
    <x v="0"/>
    <n v="109953"/>
    <s v="United States"/>
    <x v="10"/>
    <x v="4"/>
    <n v="94122"/>
    <x v="0"/>
    <x v="3"/>
    <s v="CHO-MIL-31000"/>
    <x v="0"/>
    <x v="38"/>
    <n v="7"/>
    <n v="14.77"/>
    <n v="7.98"/>
    <n v="14"/>
    <x v="2"/>
    <s v="Wicked Choccy's"/>
    <x v="0"/>
  </r>
  <r>
    <s v="US-2023-169215-CHO-FUD-51000"/>
    <d v="2023-07-14T00:00:00"/>
    <d v="2023-07-28T00:00:00"/>
    <x v="2"/>
    <n v="169215"/>
    <s v="United States"/>
    <x v="299"/>
    <x v="21"/>
    <n v="13021"/>
    <x v="0"/>
    <x v="1"/>
    <s v="CHO-FUD-51000"/>
    <x v="4"/>
    <x v="6"/>
    <n v="9"/>
    <n v="21.6"/>
    <n v="10.8"/>
    <n v="14"/>
    <x v="2"/>
    <s v="Lot's O' Nuts"/>
    <x v="1"/>
  </r>
  <r>
    <s v="US-2023-101378-CHO-MIL-31000"/>
    <d v="2023-07-14T00:00:00"/>
    <d v="2023-07-24T00:00:00"/>
    <x v="3"/>
    <n v="101378"/>
    <s v="United States"/>
    <x v="6"/>
    <x v="35"/>
    <n v="35810"/>
    <x v="0"/>
    <x v="2"/>
    <s v="CHO-MIL-31000"/>
    <x v="0"/>
    <x v="0"/>
    <n v="2"/>
    <n v="4.22"/>
    <n v="2.2799999999999998"/>
    <n v="10"/>
    <x v="2"/>
    <s v="Wicked Choccy's"/>
    <x v="0"/>
  </r>
  <r>
    <s v="US-2023-137050-CHO-NUT-13000"/>
    <d v="2023-07-14T00:00:00"/>
    <d v="2023-07-28T00:00:00"/>
    <x v="2"/>
    <n v="137050"/>
    <s v="United States"/>
    <x v="26"/>
    <x v="21"/>
    <n v="10009"/>
    <x v="0"/>
    <x v="1"/>
    <s v="CHO-NUT-13000"/>
    <x v="2"/>
    <x v="19"/>
    <n v="4"/>
    <n v="9.9600000000000009"/>
    <n v="4"/>
    <n v="14"/>
    <x v="2"/>
    <s v="Lot's O' Nuts"/>
    <x v="1"/>
  </r>
  <r>
    <s v="US-2023-137050-CHO-SCR-58000"/>
    <d v="2023-07-14T00:00:00"/>
    <d v="2023-07-28T00:00:00"/>
    <x v="2"/>
    <n v="137050"/>
    <s v="United States"/>
    <x v="26"/>
    <x v="21"/>
    <n v="10009"/>
    <x v="0"/>
    <x v="1"/>
    <s v="CHO-SCR-58000"/>
    <x v="3"/>
    <x v="9"/>
    <n v="2"/>
    <n v="5"/>
    <n v="2.2000000000000002"/>
    <n v="14"/>
    <x v="2"/>
    <s v="Lot's O' Nuts"/>
    <x v="1"/>
  </r>
  <r>
    <s v="US-2023-137050-CHO-FUD-51000"/>
    <d v="2023-07-14T00:00:00"/>
    <d v="2023-07-28T00:00:00"/>
    <x v="2"/>
    <n v="137050"/>
    <s v="United States"/>
    <x v="26"/>
    <x v="21"/>
    <n v="10009"/>
    <x v="0"/>
    <x v="1"/>
    <s v="CHO-FUD-51000"/>
    <x v="4"/>
    <x v="26"/>
    <n v="7"/>
    <n v="16.8"/>
    <n v="8.4"/>
    <n v="14"/>
    <x v="2"/>
    <s v="Lot's O' Nuts"/>
    <x v="1"/>
  </r>
  <r>
    <s v="US-2023-120180-CHO-FUD-51000"/>
    <d v="2023-07-14T00:00:00"/>
    <d v="2023-07-26T00:00:00"/>
    <x v="1"/>
    <n v="120180"/>
    <s v="United States"/>
    <x v="2"/>
    <x v="2"/>
    <n v="19134"/>
    <x v="0"/>
    <x v="1"/>
    <s v="CHO-FUD-51000"/>
    <x v="4"/>
    <x v="9"/>
    <n v="2"/>
    <n v="4.8"/>
    <n v="2.4"/>
    <n v="12"/>
    <x v="2"/>
    <s v="Lot's O' Nuts"/>
    <x v="1"/>
  </r>
  <r>
    <s v="US-2023-168095-CHO-NUT-13000"/>
    <d v="2023-07-15T00:00:00"/>
    <d v="2023-07-30T00:00:00"/>
    <x v="0"/>
    <n v="168095"/>
    <s v="United States"/>
    <x v="229"/>
    <x v="11"/>
    <n v="97206"/>
    <x v="0"/>
    <x v="3"/>
    <s v="CHO-NUT-13000"/>
    <x v="2"/>
    <x v="2"/>
    <n v="3"/>
    <n v="7.47"/>
    <n v="3"/>
    <n v="15"/>
    <x v="2"/>
    <s v="Lot's O' Nuts"/>
    <x v="1"/>
  </r>
  <r>
    <s v="US-2023-168095-CHO-MIL-31000"/>
    <d v="2023-07-15T00:00:00"/>
    <d v="2023-07-30T00:00:00"/>
    <x v="0"/>
    <n v="168095"/>
    <s v="United States"/>
    <x v="229"/>
    <x v="11"/>
    <n v="97206"/>
    <x v="0"/>
    <x v="3"/>
    <s v="CHO-MIL-31000"/>
    <x v="0"/>
    <x v="23"/>
    <n v="5"/>
    <n v="10.55"/>
    <n v="5.7"/>
    <n v="15"/>
    <x v="2"/>
    <s v="Wicked Choccy's"/>
    <x v="0"/>
  </r>
  <r>
    <s v="US-2023-122322-OTH-LIC-15000"/>
    <d v="2023-07-15T00:00:00"/>
    <d v="2023-07-31T00:00:00"/>
    <x v="0"/>
    <n v="122322"/>
    <s v="United States"/>
    <x v="242"/>
    <x v="29"/>
    <n v="84604"/>
    <x v="1"/>
    <x v="3"/>
    <s v="OTH-LIC-15000"/>
    <x v="7"/>
    <x v="41"/>
    <n v="5"/>
    <n v="50"/>
    <n v="50"/>
    <n v="16"/>
    <x v="2"/>
    <s v="Secret Factory"/>
    <x v="2"/>
  </r>
  <r>
    <s v="US-2023-157000-CHO-MIL-31000"/>
    <d v="2023-07-16T00:00:00"/>
    <d v="2023-08-01T00:00:00"/>
    <x v="0"/>
    <n v="157000"/>
    <s v="United States"/>
    <x v="268"/>
    <x v="0"/>
    <n v="75051"/>
    <x v="0"/>
    <x v="0"/>
    <s v="CHO-MIL-31000"/>
    <x v="0"/>
    <x v="5"/>
    <n v="3"/>
    <n v="6.33"/>
    <n v="3.42"/>
    <n v="16"/>
    <x v="2"/>
    <s v="Wicked Choccy's"/>
    <x v="0"/>
  </r>
  <r>
    <s v="US-2023-100720-CHO-MIL-31000"/>
    <d v="2023-07-16T00:00:00"/>
    <d v="2023-07-31T00:00:00"/>
    <x v="0"/>
    <n v="100720"/>
    <s v="United States"/>
    <x v="2"/>
    <x v="2"/>
    <n v="19120"/>
    <x v="0"/>
    <x v="1"/>
    <s v="CHO-MIL-31000"/>
    <x v="0"/>
    <x v="0"/>
    <n v="2"/>
    <n v="4.22"/>
    <n v="2.2799999999999998"/>
    <n v="15"/>
    <x v="2"/>
    <s v="Wicked Choccy's"/>
    <x v="0"/>
  </r>
  <r>
    <s v="US-2023-100720-CHO-SCR-58000"/>
    <d v="2023-07-16T00:00:00"/>
    <d v="2023-07-31T00:00:00"/>
    <x v="0"/>
    <n v="100720"/>
    <s v="United States"/>
    <x v="2"/>
    <x v="2"/>
    <n v="19120"/>
    <x v="0"/>
    <x v="1"/>
    <s v="CHO-SCR-58000"/>
    <x v="3"/>
    <x v="3"/>
    <n v="3"/>
    <n v="7.5"/>
    <n v="3.3"/>
    <n v="15"/>
    <x v="2"/>
    <s v="Lot's O' Nuts"/>
    <x v="1"/>
  </r>
  <r>
    <s v="US-2023-100720-CHO-FUD-51000"/>
    <d v="2023-07-16T00:00:00"/>
    <d v="2023-07-31T00:00:00"/>
    <x v="0"/>
    <n v="100720"/>
    <s v="United States"/>
    <x v="2"/>
    <x v="2"/>
    <n v="19120"/>
    <x v="0"/>
    <x v="1"/>
    <s v="CHO-FUD-51000"/>
    <x v="4"/>
    <x v="31"/>
    <n v="4"/>
    <n v="9.6"/>
    <n v="4.8"/>
    <n v="15"/>
    <x v="2"/>
    <s v="Lot's O' Nuts"/>
    <x v="1"/>
  </r>
  <r>
    <s v="US-2023-157161-CHO-TRI-54000"/>
    <d v="2023-07-16T00:00:00"/>
    <d v="2023-07-30T00:00:00"/>
    <x v="2"/>
    <n v="157161"/>
    <s v="United States"/>
    <x v="37"/>
    <x v="10"/>
    <n v="29203"/>
    <x v="0"/>
    <x v="2"/>
    <s v="CHO-TRI-54000"/>
    <x v="1"/>
    <x v="4"/>
    <n v="3"/>
    <n v="7.35"/>
    <n v="3.9"/>
    <n v="14"/>
    <x v="2"/>
    <s v="Wicked Choccy's"/>
    <x v="0"/>
  </r>
  <r>
    <s v="US-2023-157161-CHO-SCR-58000"/>
    <d v="2023-07-16T00:00:00"/>
    <d v="2023-07-30T00:00:00"/>
    <x v="2"/>
    <n v="157161"/>
    <s v="United States"/>
    <x v="37"/>
    <x v="10"/>
    <n v="29203"/>
    <x v="0"/>
    <x v="2"/>
    <s v="CHO-SCR-58000"/>
    <x v="3"/>
    <x v="9"/>
    <n v="2"/>
    <n v="5"/>
    <n v="2.2000000000000002"/>
    <n v="14"/>
    <x v="2"/>
    <s v="Lot's O' Nuts"/>
    <x v="1"/>
  </r>
  <r>
    <s v="US-2023-157161-CHO-MIL-31000"/>
    <d v="2023-07-16T00:00:00"/>
    <d v="2023-07-30T00:00:00"/>
    <x v="2"/>
    <n v="157161"/>
    <s v="United States"/>
    <x v="37"/>
    <x v="10"/>
    <n v="29203"/>
    <x v="0"/>
    <x v="2"/>
    <s v="CHO-MIL-31000"/>
    <x v="0"/>
    <x v="43"/>
    <n v="9"/>
    <n v="18.989999999999998"/>
    <n v="10.26"/>
    <n v="14"/>
    <x v="2"/>
    <s v="Wicked Choccy's"/>
    <x v="0"/>
  </r>
  <r>
    <s v="US-2023-157161-OTH-KAZ-38000"/>
    <d v="2023-07-16T00:00:00"/>
    <d v="2023-07-30T00:00:00"/>
    <x v="2"/>
    <n v="157161"/>
    <s v="United States"/>
    <x v="37"/>
    <x v="10"/>
    <n v="29203"/>
    <x v="1"/>
    <x v="2"/>
    <s v="OTH-KAZ-38000"/>
    <x v="6"/>
    <x v="0"/>
    <n v="2"/>
    <n v="0.5"/>
    <n v="6"/>
    <n v="14"/>
    <x v="2"/>
    <s v="The Other Factory"/>
    <x v="3"/>
  </r>
  <r>
    <s v="US-2023-130050-CHO-FUD-51000"/>
    <d v="2023-07-16T00:00:00"/>
    <d v="2023-07-28T00:00:00"/>
    <x v="2"/>
    <n v="130050"/>
    <s v="United States"/>
    <x v="0"/>
    <x v="0"/>
    <n v="77036"/>
    <x v="0"/>
    <x v="0"/>
    <s v="CHO-FUD-51000"/>
    <x v="4"/>
    <x v="3"/>
    <n v="3"/>
    <n v="7.2"/>
    <n v="3.6"/>
    <n v="12"/>
    <x v="2"/>
    <s v="Lot's O' Nuts"/>
    <x v="1"/>
  </r>
  <r>
    <s v="US-2023-121671-CHO-TRI-54000"/>
    <d v="2023-07-17T00:00:00"/>
    <d v="2023-08-01T00:00:00"/>
    <x v="0"/>
    <n v="121671"/>
    <s v="United States"/>
    <x v="8"/>
    <x v="25"/>
    <n v="65807"/>
    <x v="0"/>
    <x v="0"/>
    <s v="CHO-TRI-54000"/>
    <x v="1"/>
    <x v="4"/>
    <n v="3"/>
    <n v="7.35"/>
    <n v="3.9"/>
    <n v="15"/>
    <x v="2"/>
    <s v="Wicked Choccy's"/>
    <x v="0"/>
  </r>
  <r>
    <s v="US-2023-121671-CHO-SCR-58000"/>
    <d v="2023-07-17T00:00:00"/>
    <d v="2023-08-01T00:00:00"/>
    <x v="0"/>
    <n v="121671"/>
    <s v="United States"/>
    <x v="8"/>
    <x v="25"/>
    <n v="65807"/>
    <x v="0"/>
    <x v="0"/>
    <s v="CHO-SCR-58000"/>
    <x v="3"/>
    <x v="25"/>
    <n v="1"/>
    <n v="2.5"/>
    <n v="1.1000000000000001"/>
    <n v="15"/>
    <x v="2"/>
    <s v="Lot's O' Nuts"/>
    <x v="1"/>
  </r>
  <r>
    <s v="US-2023-121671-CHO-NUT-13000"/>
    <d v="2023-07-17T00:00:00"/>
    <d v="2023-08-01T00:00:00"/>
    <x v="0"/>
    <n v="121671"/>
    <s v="United States"/>
    <x v="8"/>
    <x v="25"/>
    <n v="65807"/>
    <x v="0"/>
    <x v="0"/>
    <s v="CHO-NUT-13000"/>
    <x v="2"/>
    <x v="33"/>
    <n v="8"/>
    <n v="19.920000000000002"/>
    <n v="8"/>
    <n v="15"/>
    <x v="2"/>
    <s v="Lot's O' Nuts"/>
    <x v="1"/>
  </r>
  <r>
    <s v="US-2023-121671-CHO-FUD-51000"/>
    <d v="2023-07-17T00:00:00"/>
    <d v="2023-08-01T00:00:00"/>
    <x v="0"/>
    <n v="121671"/>
    <s v="United States"/>
    <x v="8"/>
    <x v="25"/>
    <n v="65807"/>
    <x v="0"/>
    <x v="0"/>
    <s v="CHO-FUD-51000"/>
    <x v="4"/>
    <x v="3"/>
    <n v="3"/>
    <n v="7.2"/>
    <n v="3.6"/>
    <n v="15"/>
    <x v="2"/>
    <s v="Lot's O' Nuts"/>
    <x v="1"/>
  </r>
  <r>
    <s v="US-2023-116603-CHO-SCR-58000"/>
    <d v="2023-07-17T00:00:00"/>
    <d v="2023-08-01T00:00:00"/>
    <x v="0"/>
    <n v="116603"/>
    <s v="United States"/>
    <x v="26"/>
    <x v="21"/>
    <n v="10024"/>
    <x v="0"/>
    <x v="1"/>
    <s v="CHO-SCR-58000"/>
    <x v="3"/>
    <x v="9"/>
    <n v="2"/>
    <n v="5"/>
    <n v="2.2000000000000002"/>
    <n v="15"/>
    <x v="2"/>
    <s v="Lot's O' Nuts"/>
    <x v="1"/>
  </r>
  <r>
    <s v="US-2023-139087-CHO-MIL-31000"/>
    <d v="2023-07-17T00:00:00"/>
    <d v="2023-08-01T00:00:00"/>
    <x v="2"/>
    <n v="139087"/>
    <s v="United States"/>
    <x v="31"/>
    <x v="23"/>
    <n v="98105"/>
    <x v="0"/>
    <x v="3"/>
    <s v="CHO-MIL-31000"/>
    <x v="0"/>
    <x v="5"/>
    <n v="3"/>
    <n v="6.33"/>
    <n v="3.42"/>
    <n v="15"/>
    <x v="2"/>
    <s v="Wicked Choccy's"/>
    <x v="0"/>
  </r>
  <r>
    <s v="US-2023-139087-CHO-NUT-13000"/>
    <d v="2023-07-17T00:00:00"/>
    <d v="2023-08-01T00:00:00"/>
    <x v="2"/>
    <n v="139087"/>
    <s v="United States"/>
    <x v="31"/>
    <x v="23"/>
    <n v="98105"/>
    <x v="0"/>
    <x v="3"/>
    <s v="CHO-NUT-13000"/>
    <x v="2"/>
    <x v="13"/>
    <n v="5"/>
    <n v="12.45"/>
    <n v="5"/>
    <n v="15"/>
    <x v="2"/>
    <s v="Lot's O' Nuts"/>
    <x v="1"/>
  </r>
  <r>
    <s v="US-2023-139087-CHO-TRI-54000"/>
    <d v="2023-07-17T00:00:00"/>
    <d v="2023-08-01T00:00:00"/>
    <x v="2"/>
    <n v="139087"/>
    <s v="United States"/>
    <x v="31"/>
    <x v="23"/>
    <n v="98105"/>
    <x v="0"/>
    <x v="3"/>
    <s v="CHO-TRI-54000"/>
    <x v="1"/>
    <x v="10"/>
    <n v="7"/>
    <n v="17.149999999999999"/>
    <n v="9.1"/>
    <n v="15"/>
    <x v="2"/>
    <s v="Wicked Choccy's"/>
    <x v="0"/>
  </r>
  <r>
    <s v="US-2023-139087-CHO-FUD-51000"/>
    <d v="2023-07-17T00:00:00"/>
    <d v="2023-08-01T00:00:00"/>
    <x v="2"/>
    <n v="139087"/>
    <s v="United States"/>
    <x v="31"/>
    <x v="23"/>
    <n v="98105"/>
    <x v="0"/>
    <x v="3"/>
    <s v="CHO-FUD-51000"/>
    <x v="4"/>
    <x v="9"/>
    <n v="2"/>
    <n v="4.8"/>
    <n v="2.4"/>
    <n v="15"/>
    <x v="2"/>
    <s v="Lot's O' Nuts"/>
    <x v="1"/>
  </r>
  <r>
    <s v="US-2023-139087-CHO-SCR-58000"/>
    <d v="2023-07-17T00:00:00"/>
    <d v="2023-08-01T00:00:00"/>
    <x v="2"/>
    <n v="139087"/>
    <s v="United States"/>
    <x v="31"/>
    <x v="23"/>
    <n v="98105"/>
    <x v="0"/>
    <x v="3"/>
    <s v="CHO-SCR-58000"/>
    <x v="3"/>
    <x v="9"/>
    <n v="2"/>
    <n v="5"/>
    <n v="2.2000000000000002"/>
    <n v="15"/>
    <x v="2"/>
    <s v="Lot's O' Nuts"/>
    <x v="1"/>
  </r>
  <r>
    <s v="US-2023-131835-CHO-SCR-58000"/>
    <d v="2023-07-17T00:00:00"/>
    <d v="2023-07-31T00:00:00"/>
    <x v="0"/>
    <n v="131835"/>
    <s v="United States"/>
    <x v="287"/>
    <x v="24"/>
    <n v="8861"/>
    <x v="0"/>
    <x v="1"/>
    <s v="CHO-SCR-58000"/>
    <x v="3"/>
    <x v="9"/>
    <n v="2"/>
    <n v="5"/>
    <n v="2.2000000000000002"/>
    <n v="14"/>
    <x v="2"/>
    <s v="Lot's O' Nuts"/>
    <x v="1"/>
  </r>
  <r>
    <s v="US-2023-131835-CHO-TRI-54000"/>
    <d v="2023-07-17T00:00:00"/>
    <d v="2023-07-31T00:00:00"/>
    <x v="0"/>
    <n v="131835"/>
    <s v="United States"/>
    <x v="287"/>
    <x v="24"/>
    <n v="8861"/>
    <x v="0"/>
    <x v="1"/>
    <s v="CHO-TRI-54000"/>
    <x v="1"/>
    <x v="28"/>
    <n v="1"/>
    <n v="2.4500000000000002"/>
    <n v="1.3"/>
    <n v="14"/>
    <x v="2"/>
    <s v="Wicked Choccy's"/>
    <x v="0"/>
  </r>
  <r>
    <s v="US-2023-101343-CHO-SCR-58000"/>
    <d v="2023-07-17T00:00:00"/>
    <d v="2023-08-01T00:00:00"/>
    <x v="0"/>
    <n v="101343"/>
    <s v="United States"/>
    <x v="4"/>
    <x v="4"/>
    <n v="90049"/>
    <x v="0"/>
    <x v="3"/>
    <s v="CHO-SCR-58000"/>
    <x v="3"/>
    <x v="9"/>
    <n v="2"/>
    <n v="5"/>
    <n v="2.2000000000000002"/>
    <n v="15"/>
    <x v="2"/>
    <s v="Lot's O' Nuts"/>
    <x v="1"/>
  </r>
  <r>
    <s v="US-2023-161676-CHO-FUD-51000"/>
    <d v="2023-07-18T00:00:00"/>
    <d v="2023-08-02T00:00:00"/>
    <x v="0"/>
    <n v="161676"/>
    <s v="United States"/>
    <x v="89"/>
    <x v="12"/>
    <n v="85301"/>
    <x v="0"/>
    <x v="3"/>
    <s v="CHO-FUD-51000"/>
    <x v="4"/>
    <x v="17"/>
    <n v="5"/>
    <n v="12"/>
    <n v="6"/>
    <n v="15"/>
    <x v="2"/>
    <s v="Lot's O' Nuts"/>
    <x v="1"/>
  </r>
  <r>
    <s v="US-2023-157763-CHO-TRI-54000"/>
    <d v="2023-07-18T00:00:00"/>
    <d v="2023-08-02T00:00:00"/>
    <x v="0"/>
    <n v="157763"/>
    <s v="United States"/>
    <x v="182"/>
    <x v="5"/>
    <n v="42104"/>
    <x v="0"/>
    <x v="2"/>
    <s v="CHO-TRI-54000"/>
    <x v="1"/>
    <x v="28"/>
    <n v="1"/>
    <n v="2.4500000000000002"/>
    <n v="1.3"/>
    <n v="15"/>
    <x v="2"/>
    <s v="Wicked Choccy's"/>
    <x v="0"/>
  </r>
  <r>
    <s v="US-2023-114727-CHO-TRI-54000"/>
    <d v="2023-07-18T00:00:00"/>
    <d v="2023-08-03T00:00:00"/>
    <x v="0"/>
    <n v="114727"/>
    <s v="United States"/>
    <x v="54"/>
    <x v="27"/>
    <n v="80219"/>
    <x v="0"/>
    <x v="3"/>
    <s v="CHO-TRI-54000"/>
    <x v="1"/>
    <x v="4"/>
    <n v="3"/>
    <n v="7.35"/>
    <n v="3.9"/>
    <n v="16"/>
    <x v="2"/>
    <s v="Wicked Choccy's"/>
    <x v="0"/>
  </r>
  <r>
    <s v="US-2023-114727-CHO-SCR-58000"/>
    <d v="2023-07-18T00:00:00"/>
    <d v="2023-08-03T00:00:00"/>
    <x v="0"/>
    <n v="114727"/>
    <s v="United States"/>
    <x v="54"/>
    <x v="27"/>
    <n v="80219"/>
    <x v="0"/>
    <x v="3"/>
    <s v="CHO-SCR-58000"/>
    <x v="3"/>
    <x v="3"/>
    <n v="3"/>
    <n v="7.5"/>
    <n v="3.3"/>
    <n v="16"/>
    <x v="2"/>
    <s v="Lot's O' Nuts"/>
    <x v="1"/>
  </r>
  <r>
    <s v="US-2023-114727-CHO-FUD-51000"/>
    <d v="2023-07-18T00:00:00"/>
    <d v="2023-08-03T00:00:00"/>
    <x v="0"/>
    <n v="114727"/>
    <s v="United States"/>
    <x v="54"/>
    <x v="27"/>
    <n v="80219"/>
    <x v="0"/>
    <x v="3"/>
    <s v="CHO-FUD-51000"/>
    <x v="4"/>
    <x v="3"/>
    <n v="3"/>
    <n v="7.2"/>
    <n v="3.6"/>
    <n v="16"/>
    <x v="2"/>
    <s v="Lot's O' Nuts"/>
    <x v="1"/>
  </r>
  <r>
    <s v="US-2023-114727-OTH-KAZ-38000"/>
    <d v="2023-07-18T00:00:00"/>
    <d v="2023-08-03T00:00:00"/>
    <x v="0"/>
    <n v="114727"/>
    <s v="United States"/>
    <x v="54"/>
    <x v="27"/>
    <n v="80219"/>
    <x v="1"/>
    <x v="3"/>
    <s v="OTH-KAZ-38000"/>
    <x v="6"/>
    <x v="0"/>
    <n v="2"/>
    <n v="0.5"/>
    <n v="6"/>
    <n v="16"/>
    <x v="2"/>
    <s v="The Other Factory"/>
    <x v="3"/>
  </r>
  <r>
    <s v="US-2023-102561-CHO-NUT-13000"/>
    <d v="2023-07-18T00:00:00"/>
    <d v="2023-08-01T00:00:00"/>
    <x v="0"/>
    <n v="102561"/>
    <s v="United States"/>
    <x v="2"/>
    <x v="2"/>
    <n v="19140"/>
    <x v="0"/>
    <x v="1"/>
    <s v="CHO-NUT-13000"/>
    <x v="2"/>
    <x v="33"/>
    <n v="8"/>
    <n v="19.920000000000002"/>
    <n v="8"/>
    <n v="14"/>
    <x v="2"/>
    <s v="Lot's O' Nuts"/>
    <x v="1"/>
  </r>
  <r>
    <s v="US-2023-102561-CHO-SCR-58000"/>
    <d v="2023-07-18T00:00:00"/>
    <d v="2023-08-01T00:00:00"/>
    <x v="0"/>
    <n v="102561"/>
    <s v="United States"/>
    <x v="2"/>
    <x v="2"/>
    <n v="19140"/>
    <x v="0"/>
    <x v="1"/>
    <s v="CHO-SCR-58000"/>
    <x v="3"/>
    <x v="31"/>
    <n v="4"/>
    <n v="10"/>
    <n v="4.4000000000000004"/>
    <n v="14"/>
    <x v="2"/>
    <s v="Lot's O' Nuts"/>
    <x v="1"/>
  </r>
  <r>
    <s v="US-2023-102561-CHO-MIL-31000"/>
    <d v="2023-07-18T00:00:00"/>
    <d v="2023-08-01T00:00:00"/>
    <x v="0"/>
    <n v="102561"/>
    <s v="United States"/>
    <x v="2"/>
    <x v="2"/>
    <n v="19140"/>
    <x v="0"/>
    <x v="1"/>
    <s v="CHO-MIL-31000"/>
    <x v="0"/>
    <x v="66"/>
    <n v="10"/>
    <n v="21.1"/>
    <n v="11.4"/>
    <n v="14"/>
    <x v="2"/>
    <s v="Wicked Choccy's"/>
    <x v="0"/>
  </r>
  <r>
    <s v="US-2023-162110-CHO-SCR-58000"/>
    <d v="2023-07-18T00:00:00"/>
    <d v="2023-08-01T00:00:00"/>
    <x v="0"/>
    <n v="162110"/>
    <s v="United States"/>
    <x v="146"/>
    <x v="12"/>
    <n v="85023"/>
    <x v="0"/>
    <x v="3"/>
    <s v="CHO-SCR-58000"/>
    <x v="3"/>
    <x v="25"/>
    <n v="1"/>
    <n v="2.5"/>
    <n v="1.1000000000000001"/>
    <n v="14"/>
    <x v="2"/>
    <s v="Lot's O' Nuts"/>
    <x v="1"/>
  </r>
  <r>
    <s v="US-2023-124681-CHO-MIL-31000"/>
    <d v="2023-07-18T00:00:00"/>
    <d v="2023-08-02T00:00:00"/>
    <x v="2"/>
    <n v="124681"/>
    <s v="United States"/>
    <x v="39"/>
    <x v="0"/>
    <n v="75217"/>
    <x v="0"/>
    <x v="0"/>
    <s v="CHO-MIL-31000"/>
    <x v="0"/>
    <x v="5"/>
    <n v="3"/>
    <n v="6.33"/>
    <n v="3.42"/>
    <n v="15"/>
    <x v="2"/>
    <s v="Wicked Choccy's"/>
    <x v="0"/>
  </r>
  <r>
    <s v="US-2023-163776-CHO-SCR-58000"/>
    <d v="2023-07-19T00:00:00"/>
    <d v="2023-08-04T00:00:00"/>
    <x v="0"/>
    <n v="163776"/>
    <s v="United States"/>
    <x v="336"/>
    <x v="31"/>
    <n v="39401"/>
    <x v="0"/>
    <x v="2"/>
    <s v="CHO-SCR-58000"/>
    <x v="3"/>
    <x v="17"/>
    <n v="5"/>
    <n v="12.5"/>
    <n v="5.5"/>
    <n v="16"/>
    <x v="2"/>
    <s v="Lot's O' Nuts"/>
    <x v="1"/>
  </r>
  <r>
    <s v="US-2023-163776-CHO-MIL-31000"/>
    <d v="2023-07-19T00:00:00"/>
    <d v="2023-08-04T00:00:00"/>
    <x v="0"/>
    <n v="163776"/>
    <s v="United States"/>
    <x v="336"/>
    <x v="31"/>
    <n v="39401"/>
    <x v="0"/>
    <x v="2"/>
    <s v="CHO-MIL-31000"/>
    <x v="0"/>
    <x v="29"/>
    <n v="6"/>
    <n v="12.66"/>
    <n v="6.84"/>
    <n v="16"/>
    <x v="2"/>
    <s v="Wicked Choccy's"/>
    <x v="0"/>
  </r>
  <r>
    <s v="US-2023-163776-CHO-TRI-54000"/>
    <d v="2023-07-19T00:00:00"/>
    <d v="2023-08-04T00:00:00"/>
    <x v="0"/>
    <n v="163776"/>
    <s v="United States"/>
    <x v="336"/>
    <x v="31"/>
    <n v="39401"/>
    <x v="0"/>
    <x v="2"/>
    <s v="CHO-TRI-54000"/>
    <x v="1"/>
    <x v="28"/>
    <n v="1"/>
    <n v="2.4500000000000002"/>
    <n v="1.3"/>
    <n v="16"/>
    <x v="2"/>
    <s v="Wicked Choccy's"/>
    <x v="0"/>
  </r>
  <r>
    <s v="US-2023-163776-CHO-NUT-13000"/>
    <d v="2023-07-19T00:00:00"/>
    <d v="2023-08-04T00:00:00"/>
    <x v="0"/>
    <n v="163776"/>
    <s v="United States"/>
    <x v="336"/>
    <x v="31"/>
    <n v="39401"/>
    <x v="0"/>
    <x v="2"/>
    <s v="CHO-NUT-13000"/>
    <x v="2"/>
    <x v="7"/>
    <n v="2"/>
    <n v="4.9800000000000004"/>
    <n v="2"/>
    <n v="16"/>
    <x v="2"/>
    <s v="Lot's O' Nuts"/>
    <x v="1"/>
  </r>
  <r>
    <s v="US-2023-157217-CHO-FUD-51000"/>
    <d v="2023-07-19T00:00:00"/>
    <d v="2023-07-31T00:00:00"/>
    <x v="1"/>
    <n v="157217"/>
    <s v="United States"/>
    <x v="10"/>
    <x v="4"/>
    <n v="94110"/>
    <x v="0"/>
    <x v="3"/>
    <s v="CHO-FUD-51000"/>
    <x v="4"/>
    <x v="3"/>
    <n v="3"/>
    <n v="7.2"/>
    <n v="3.6"/>
    <n v="12"/>
    <x v="2"/>
    <s v="Lot's O' Nuts"/>
    <x v="1"/>
  </r>
  <r>
    <s v="US-2023-157217-CHO-SCR-58000"/>
    <d v="2023-07-19T00:00:00"/>
    <d v="2023-07-31T00:00:00"/>
    <x v="1"/>
    <n v="157217"/>
    <s v="United States"/>
    <x v="10"/>
    <x v="4"/>
    <n v="94110"/>
    <x v="0"/>
    <x v="3"/>
    <s v="CHO-SCR-58000"/>
    <x v="3"/>
    <x v="9"/>
    <n v="2"/>
    <n v="5"/>
    <n v="2.2000000000000002"/>
    <n v="12"/>
    <x v="2"/>
    <s v="Lot's O' Nuts"/>
    <x v="1"/>
  </r>
  <r>
    <s v="US-2023-137939-CHO-TRI-54000"/>
    <d v="2023-07-20T00:00:00"/>
    <d v="2023-08-02T00:00:00"/>
    <x v="2"/>
    <n v="137939"/>
    <s v="United States"/>
    <x v="78"/>
    <x v="21"/>
    <n v="11561"/>
    <x v="0"/>
    <x v="1"/>
    <s v="CHO-TRI-54000"/>
    <x v="1"/>
    <x v="20"/>
    <n v="5"/>
    <n v="12.25"/>
    <n v="6.5"/>
    <n v="13"/>
    <x v="2"/>
    <s v="Wicked Choccy's"/>
    <x v="0"/>
  </r>
  <r>
    <s v="US-2023-142895-CHO-NUT-13000"/>
    <d v="2023-07-21T00:00:00"/>
    <d v="2023-08-05T00:00:00"/>
    <x v="0"/>
    <n v="142895"/>
    <s v="United States"/>
    <x v="38"/>
    <x v="26"/>
    <n v="28027"/>
    <x v="0"/>
    <x v="2"/>
    <s v="CHO-NUT-13000"/>
    <x v="2"/>
    <x v="13"/>
    <n v="5"/>
    <n v="12.45"/>
    <n v="5"/>
    <n v="15"/>
    <x v="2"/>
    <s v="Lot's O' Nuts"/>
    <x v="1"/>
  </r>
  <r>
    <s v="US-2023-142895-CHO-MIL-31000"/>
    <d v="2023-07-21T00:00:00"/>
    <d v="2023-08-05T00:00:00"/>
    <x v="0"/>
    <n v="142895"/>
    <s v="United States"/>
    <x v="38"/>
    <x v="26"/>
    <n v="28027"/>
    <x v="0"/>
    <x v="2"/>
    <s v="CHO-MIL-31000"/>
    <x v="0"/>
    <x v="5"/>
    <n v="3"/>
    <n v="6.33"/>
    <n v="3.42"/>
    <n v="15"/>
    <x v="2"/>
    <s v="Wicked Choccy's"/>
    <x v="0"/>
  </r>
  <r>
    <s v="US-2023-146521-CHO-NUT-13000"/>
    <d v="2023-07-21T00:00:00"/>
    <d v="2023-08-02T00:00:00"/>
    <x v="2"/>
    <n v="146521"/>
    <s v="United States"/>
    <x v="2"/>
    <x v="2"/>
    <n v="19134"/>
    <x v="0"/>
    <x v="1"/>
    <s v="CHO-NUT-13000"/>
    <x v="2"/>
    <x v="22"/>
    <n v="1"/>
    <n v="2.4900000000000002"/>
    <n v="1"/>
    <n v="12"/>
    <x v="2"/>
    <s v="Lot's O' Nuts"/>
    <x v="1"/>
  </r>
  <r>
    <s v="US-2023-160941-CHO-TRI-54000"/>
    <d v="2023-07-21T00:00:00"/>
    <d v="2023-08-05T00:00:00"/>
    <x v="0"/>
    <n v="160941"/>
    <s v="United States"/>
    <x v="56"/>
    <x v="4"/>
    <n v="95661"/>
    <x v="0"/>
    <x v="3"/>
    <s v="CHO-TRI-54000"/>
    <x v="1"/>
    <x v="20"/>
    <n v="5"/>
    <n v="12.25"/>
    <n v="6.5"/>
    <n v="15"/>
    <x v="2"/>
    <s v="Wicked Choccy's"/>
    <x v="0"/>
  </r>
  <r>
    <s v="US-2023-160941-CHO-SCR-58000"/>
    <d v="2023-07-21T00:00:00"/>
    <d v="2023-08-05T00:00:00"/>
    <x v="0"/>
    <n v="160941"/>
    <s v="United States"/>
    <x v="56"/>
    <x v="4"/>
    <n v="95661"/>
    <x v="0"/>
    <x v="3"/>
    <s v="CHO-SCR-58000"/>
    <x v="3"/>
    <x v="25"/>
    <n v="1"/>
    <n v="2.5"/>
    <n v="1.1000000000000001"/>
    <n v="15"/>
    <x v="2"/>
    <s v="Lot's O' Nuts"/>
    <x v="1"/>
  </r>
  <r>
    <s v="US-2023-141957-CHO-TRI-54000"/>
    <d v="2023-07-21T00:00:00"/>
    <d v="2023-07-31T00:00:00"/>
    <x v="3"/>
    <n v="141957"/>
    <s v="United States"/>
    <x v="12"/>
    <x v="9"/>
    <n v="43055"/>
    <x v="0"/>
    <x v="1"/>
    <s v="CHO-TRI-54000"/>
    <x v="1"/>
    <x v="1"/>
    <n v="2"/>
    <n v="4.9000000000000004"/>
    <n v="2.6"/>
    <n v="10"/>
    <x v="2"/>
    <s v="Wicked Choccy's"/>
    <x v="0"/>
  </r>
  <r>
    <s v="US-2023-141957-CHO-MIL-31000"/>
    <d v="2023-07-21T00:00:00"/>
    <d v="2023-07-31T00:00:00"/>
    <x v="3"/>
    <n v="141957"/>
    <s v="United States"/>
    <x v="12"/>
    <x v="9"/>
    <n v="43055"/>
    <x v="0"/>
    <x v="1"/>
    <s v="CHO-MIL-31000"/>
    <x v="0"/>
    <x v="38"/>
    <n v="7"/>
    <n v="14.77"/>
    <n v="7.98"/>
    <n v="10"/>
    <x v="2"/>
    <s v="Wicked Choccy's"/>
    <x v="0"/>
  </r>
  <r>
    <s v="US-2023-122392-CHO-FUD-51000"/>
    <d v="2023-07-22T00:00:00"/>
    <d v="2023-08-06T00:00:00"/>
    <x v="0"/>
    <n v="122392"/>
    <s v="United States"/>
    <x v="343"/>
    <x v="2"/>
    <n v="18103"/>
    <x v="0"/>
    <x v="1"/>
    <s v="CHO-FUD-51000"/>
    <x v="4"/>
    <x v="9"/>
    <n v="2"/>
    <n v="4.8"/>
    <n v="2.4"/>
    <n v="15"/>
    <x v="2"/>
    <s v="Lot's O' Nuts"/>
    <x v="1"/>
  </r>
  <r>
    <s v="US-2023-111290-CHO-MIL-31000"/>
    <d v="2023-07-22T00:00:00"/>
    <d v="2023-08-05T00:00:00"/>
    <x v="0"/>
    <n v="111290"/>
    <s v="United States"/>
    <x v="18"/>
    <x v="15"/>
    <n v="48185"/>
    <x v="0"/>
    <x v="0"/>
    <s v="CHO-MIL-31000"/>
    <x v="0"/>
    <x v="23"/>
    <n v="5"/>
    <n v="10.55"/>
    <n v="5.7"/>
    <n v="14"/>
    <x v="2"/>
    <s v="Wicked Choccy's"/>
    <x v="0"/>
  </r>
  <r>
    <s v="US-2023-111290-CHO-NUT-13000"/>
    <d v="2023-07-22T00:00:00"/>
    <d v="2023-08-05T00:00:00"/>
    <x v="0"/>
    <n v="111290"/>
    <s v="United States"/>
    <x v="18"/>
    <x v="15"/>
    <n v="48185"/>
    <x v="0"/>
    <x v="0"/>
    <s v="CHO-NUT-13000"/>
    <x v="2"/>
    <x v="13"/>
    <n v="5"/>
    <n v="12.45"/>
    <n v="5"/>
    <n v="14"/>
    <x v="2"/>
    <s v="Lot's O' Nuts"/>
    <x v="1"/>
  </r>
  <r>
    <s v="US-2023-111290-CHO-FUD-51000"/>
    <d v="2023-07-22T00:00:00"/>
    <d v="2023-08-05T00:00:00"/>
    <x v="0"/>
    <n v="111290"/>
    <s v="United States"/>
    <x v="18"/>
    <x v="15"/>
    <n v="48185"/>
    <x v="0"/>
    <x v="0"/>
    <s v="CHO-FUD-51000"/>
    <x v="4"/>
    <x v="17"/>
    <n v="5"/>
    <n v="12"/>
    <n v="6"/>
    <n v="14"/>
    <x v="2"/>
    <s v="Lot's O' Nuts"/>
    <x v="1"/>
  </r>
  <r>
    <s v="US-2023-111290-CHO-TRI-54000"/>
    <d v="2023-07-22T00:00:00"/>
    <d v="2023-08-05T00:00:00"/>
    <x v="0"/>
    <n v="111290"/>
    <s v="United States"/>
    <x v="18"/>
    <x v="15"/>
    <n v="48185"/>
    <x v="0"/>
    <x v="0"/>
    <s v="CHO-TRI-54000"/>
    <x v="1"/>
    <x v="28"/>
    <n v="1"/>
    <n v="2.4500000000000002"/>
    <n v="1.3"/>
    <n v="14"/>
    <x v="2"/>
    <s v="Wicked Choccy's"/>
    <x v="0"/>
  </r>
  <r>
    <s v="US-2023-144855-CHO-SCR-58000"/>
    <d v="2023-07-22T00:00:00"/>
    <d v="2023-08-03T00:00:00"/>
    <x v="2"/>
    <n v="144855"/>
    <s v="United States"/>
    <x v="10"/>
    <x v="4"/>
    <n v="94110"/>
    <x v="0"/>
    <x v="3"/>
    <s v="CHO-SCR-58000"/>
    <x v="3"/>
    <x v="9"/>
    <n v="2"/>
    <n v="5"/>
    <n v="2.2000000000000002"/>
    <n v="12"/>
    <x v="2"/>
    <s v="Lot's O' Nuts"/>
    <x v="1"/>
  </r>
  <r>
    <s v="US-2023-140613-CHO-SCR-58000"/>
    <d v="2023-07-22T00:00:00"/>
    <d v="2023-08-08T00:00:00"/>
    <x v="0"/>
    <n v="140613"/>
    <s v="United States"/>
    <x v="367"/>
    <x v="18"/>
    <n v="89431"/>
    <x v="0"/>
    <x v="3"/>
    <s v="CHO-SCR-58000"/>
    <x v="3"/>
    <x v="17"/>
    <n v="5"/>
    <n v="12.5"/>
    <n v="5.5"/>
    <n v="17"/>
    <x v="2"/>
    <s v="Lot's O' Nuts"/>
    <x v="1"/>
  </r>
  <r>
    <s v="US-2023-114307-CHO-NUT-13000"/>
    <d v="2023-07-22T00:00:00"/>
    <d v="2023-08-05T00:00:00"/>
    <x v="0"/>
    <n v="114307"/>
    <s v="United States"/>
    <x v="37"/>
    <x v="38"/>
    <n v="21044"/>
    <x v="0"/>
    <x v="1"/>
    <s v="CHO-NUT-13000"/>
    <x v="2"/>
    <x v="2"/>
    <n v="3"/>
    <n v="7.47"/>
    <n v="3"/>
    <n v="14"/>
    <x v="2"/>
    <s v="Lot's O' Nuts"/>
    <x v="1"/>
  </r>
  <r>
    <s v="US-2023-114307-CHO-SCR-58000"/>
    <d v="2023-07-22T00:00:00"/>
    <d v="2023-08-05T00:00:00"/>
    <x v="0"/>
    <n v="114307"/>
    <s v="United States"/>
    <x v="37"/>
    <x v="38"/>
    <n v="21044"/>
    <x v="0"/>
    <x v="1"/>
    <s v="CHO-SCR-58000"/>
    <x v="3"/>
    <x v="9"/>
    <n v="2"/>
    <n v="5"/>
    <n v="2.2000000000000002"/>
    <n v="14"/>
    <x v="2"/>
    <s v="Lot's O' Nuts"/>
    <x v="1"/>
  </r>
  <r>
    <s v="US-2023-114307-CHO-TRI-54000"/>
    <d v="2023-07-22T00:00:00"/>
    <d v="2023-08-05T00:00:00"/>
    <x v="0"/>
    <n v="114307"/>
    <s v="United States"/>
    <x v="37"/>
    <x v="38"/>
    <n v="21044"/>
    <x v="0"/>
    <x v="1"/>
    <s v="CHO-TRI-54000"/>
    <x v="1"/>
    <x v="4"/>
    <n v="3"/>
    <n v="7.35"/>
    <n v="3.9"/>
    <n v="14"/>
    <x v="2"/>
    <s v="Wicked Choccy's"/>
    <x v="0"/>
  </r>
  <r>
    <s v="US-2023-112256-CHO-MIL-31000"/>
    <d v="2023-07-23T00:00:00"/>
    <d v="2023-08-07T00:00:00"/>
    <x v="0"/>
    <n v="112256"/>
    <s v="United States"/>
    <x v="311"/>
    <x v="0"/>
    <n v="78501"/>
    <x v="0"/>
    <x v="0"/>
    <s v="CHO-MIL-31000"/>
    <x v="0"/>
    <x v="0"/>
    <n v="2"/>
    <n v="4.22"/>
    <n v="2.2799999999999998"/>
    <n v="15"/>
    <x v="2"/>
    <s v="Wicked Choccy's"/>
    <x v="0"/>
  </r>
  <r>
    <s v="US-2023-112256-CHO-SCR-58000"/>
    <d v="2023-07-23T00:00:00"/>
    <d v="2023-08-07T00:00:00"/>
    <x v="0"/>
    <n v="112256"/>
    <s v="United States"/>
    <x v="311"/>
    <x v="0"/>
    <n v="78501"/>
    <x v="0"/>
    <x v="0"/>
    <s v="CHO-SCR-58000"/>
    <x v="3"/>
    <x v="17"/>
    <n v="5"/>
    <n v="12.5"/>
    <n v="5.5"/>
    <n v="15"/>
    <x v="2"/>
    <s v="Lot's O' Nuts"/>
    <x v="1"/>
  </r>
  <r>
    <s v="US-2023-112256-CHO-TRI-54000"/>
    <d v="2023-07-23T00:00:00"/>
    <d v="2023-08-07T00:00:00"/>
    <x v="0"/>
    <n v="112256"/>
    <s v="United States"/>
    <x v="311"/>
    <x v="0"/>
    <n v="78501"/>
    <x v="0"/>
    <x v="0"/>
    <s v="CHO-TRI-54000"/>
    <x v="1"/>
    <x v="24"/>
    <n v="4"/>
    <n v="9.8000000000000007"/>
    <n v="5.2"/>
    <n v="15"/>
    <x v="2"/>
    <s v="Wicked Choccy's"/>
    <x v="0"/>
  </r>
  <r>
    <s v="US-2023-112256-CHO-NUT-13000"/>
    <d v="2023-07-23T00:00:00"/>
    <d v="2023-08-07T00:00:00"/>
    <x v="0"/>
    <n v="112256"/>
    <s v="United States"/>
    <x v="311"/>
    <x v="0"/>
    <n v="78501"/>
    <x v="0"/>
    <x v="0"/>
    <s v="CHO-NUT-13000"/>
    <x v="2"/>
    <x v="22"/>
    <n v="1"/>
    <n v="2.4900000000000002"/>
    <n v="1"/>
    <n v="15"/>
    <x v="2"/>
    <s v="Lot's O' Nuts"/>
    <x v="1"/>
  </r>
  <r>
    <s v="US-2023-111318-CHO-TRI-54000"/>
    <d v="2023-07-23T00:00:00"/>
    <d v="2023-08-05T00:00:00"/>
    <x v="1"/>
    <n v="111318"/>
    <s v="United States"/>
    <x v="0"/>
    <x v="0"/>
    <n v="77041"/>
    <x v="0"/>
    <x v="0"/>
    <s v="CHO-TRI-54000"/>
    <x v="1"/>
    <x v="50"/>
    <n v="8"/>
    <n v="19.600000000000001"/>
    <n v="10.4"/>
    <n v="13"/>
    <x v="2"/>
    <s v="Wicked Choccy's"/>
    <x v="0"/>
  </r>
  <r>
    <s v="US-2023-165316-CHO-SCR-58000"/>
    <d v="2023-07-23T00:00:00"/>
    <d v="2023-08-06T00:00:00"/>
    <x v="0"/>
    <n v="165316"/>
    <s v="United States"/>
    <x v="61"/>
    <x v="17"/>
    <n v="33614"/>
    <x v="0"/>
    <x v="2"/>
    <s v="CHO-SCR-58000"/>
    <x v="3"/>
    <x v="9"/>
    <n v="2"/>
    <n v="5"/>
    <n v="2.2000000000000002"/>
    <n v="14"/>
    <x v="2"/>
    <s v="Lot's O' Nuts"/>
    <x v="1"/>
  </r>
  <r>
    <s v="US-2023-165316-CHO-TRI-54000"/>
    <d v="2023-07-23T00:00:00"/>
    <d v="2023-08-06T00:00:00"/>
    <x v="0"/>
    <n v="165316"/>
    <s v="United States"/>
    <x v="61"/>
    <x v="17"/>
    <n v="33614"/>
    <x v="0"/>
    <x v="2"/>
    <s v="CHO-TRI-54000"/>
    <x v="1"/>
    <x v="1"/>
    <n v="2"/>
    <n v="4.9000000000000004"/>
    <n v="2.6"/>
    <n v="14"/>
    <x v="2"/>
    <s v="Wicked Choccy's"/>
    <x v="0"/>
  </r>
  <r>
    <s v="US-2023-162404-CHO-NUT-13000"/>
    <d v="2023-07-23T00:00:00"/>
    <d v="2023-08-06T00:00:00"/>
    <x v="0"/>
    <n v="162404"/>
    <s v="United States"/>
    <x v="356"/>
    <x v="1"/>
    <n v="61107"/>
    <x v="0"/>
    <x v="0"/>
    <s v="CHO-NUT-13000"/>
    <x v="2"/>
    <x v="19"/>
    <n v="4"/>
    <n v="9.9600000000000009"/>
    <n v="4"/>
    <n v="14"/>
    <x v="2"/>
    <s v="Lot's O' Nuts"/>
    <x v="1"/>
  </r>
  <r>
    <s v="US-2023-162943-CHO-MIL-31000"/>
    <d v="2023-07-24T00:00:00"/>
    <d v="2023-08-05T00:00:00"/>
    <x v="2"/>
    <n v="162943"/>
    <s v="United States"/>
    <x v="26"/>
    <x v="21"/>
    <n v="10035"/>
    <x v="0"/>
    <x v="1"/>
    <s v="CHO-MIL-31000"/>
    <x v="0"/>
    <x v="0"/>
    <n v="2"/>
    <n v="4.22"/>
    <n v="2.2799999999999998"/>
    <n v="12"/>
    <x v="2"/>
    <s v="Wicked Choccy's"/>
    <x v="0"/>
  </r>
  <r>
    <s v="US-2023-102498-CHO-NUT-13000"/>
    <d v="2023-07-24T00:00:00"/>
    <d v="2023-08-04T00:00:00"/>
    <x v="1"/>
    <n v="102498"/>
    <s v="United States"/>
    <x v="22"/>
    <x v="8"/>
    <n v="70506"/>
    <x v="0"/>
    <x v="2"/>
    <s v="CHO-NUT-13000"/>
    <x v="2"/>
    <x v="13"/>
    <n v="5"/>
    <n v="12.45"/>
    <n v="5"/>
    <n v="11"/>
    <x v="2"/>
    <s v="Lot's O' Nuts"/>
    <x v="1"/>
  </r>
  <r>
    <s v="US-2023-149335-CHO-TRI-54000"/>
    <d v="2023-07-25T00:00:00"/>
    <d v="2023-08-04T00:00:00"/>
    <x v="3"/>
    <n v="149335"/>
    <s v="United States"/>
    <x v="10"/>
    <x v="4"/>
    <n v="94122"/>
    <x v="0"/>
    <x v="3"/>
    <s v="CHO-TRI-54000"/>
    <x v="1"/>
    <x v="51"/>
    <n v="9"/>
    <n v="22.05"/>
    <n v="11.7"/>
    <n v="10"/>
    <x v="2"/>
    <s v="Wicked Choccy's"/>
    <x v="0"/>
  </r>
  <r>
    <s v="US-2023-128307-OTH-GUM-21000"/>
    <d v="2023-07-25T00:00:00"/>
    <d v="2023-08-08T00:00:00"/>
    <x v="0"/>
    <n v="128307"/>
    <s v="United States"/>
    <x v="0"/>
    <x v="0"/>
    <n v="77041"/>
    <x v="1"/>
    <x v="0"/>
    <s v="OTH-GUM-21000"/>
    <x v="5"/>
    <x v="12"/>
    <n v="1"/>
    <n v="0.65"/>
    <n v="0.6"/>
    <n v="14"/>
    <x v="2"/>
    <s v="Secret Factory"/>
    <x v="2"/>
  </r>
  <r>
    <s v="US-2023-147417-CHO-TRI-54000"/>
    <d v="2023-07-25T00:00:00"/>
    <d v="2023-08-06T00:00:00"/>
    <x v="1"/>
    <n v="147417"/>
    <s v="United States"/>
    <x v="48"/>
    <x v="9"/>
    <n v="43229"/>
    <x v="0"/>
    <x v="1"/>
    <s v="CHO-TRI-54000"/>
    <x v="1"/>
    <x v="24"/>
    <n v="4"/>
    <n v="9.8000000000000007"/>
    <n v="5.2"/>
    <n v="12"/>
    <x v="2"/>
    <s v="Wicked Choccy's"/>
    <x v="0"/>
  </r>
  <r>
    <s v="US-2023-103037-CHO-TRI-54000"/>
    <d v="2023-07-25T00:00:00"/>
    <d v="2023-08-08T00:00:00"/>
    <x v="0"/>
    <n v="103037"/>
    <s v="United States"/>
    <x v="0"/>
    <x v="0"/>
    <n v="77070"/>
    <x v="0"/>
    <x v="0"/>
    <s v="CHO-TRI-54000"/>
    <x v="1"/>
    <x v="24"/>
    <n v="4"/>
    <n v="9.8000000000000007"/>
    <n v="5.2"/>
    <n v="14"/>
    <x v="2"/>
    <s v="Wicked Choccy's"/>
    <x v="0"/>
  </r>
  <r>
    <s v="US-2023-149454-CHO-NUT-13000"/>
    <d v="2023-07-25T00:00:00"/>
    <d v="2023-08-05T00:00:00"/>
    <x v="1"/>
    <n v="149454"/>
    <s v="United States"/>
    <x v="41"/>
    <x v="6"/>
    <n v="22204"/>
    <x v="0"/>
    <x v="2"/>
    <s v="CHO-NUT-13000"/>
    <x v="2"/>
    <x v="22"/>
    <n v="1"/>
    <n v="2.4900000000000002"/>
    <n v="1"/>
    <n v="11"/>
    <x v="2"/>
    <s v="Lot's O' Nuts"/>
    <x v="1"/>
  </r>
  <r>
    <s v="US-2023-111115-CHO-SCR-58000"/>
    <d v="2023-07-25T00:00:00"/>
    <d v="2023-08-06T00:00:00"/>
    <x v="2"/>
    <n v="111115"/>
    <s v="United States"/>
    <x v="4"/>
    <x v="4"/>
    <n v="90032"/>
    <x v="0"/>
    <x v="3"/>
    <s v="CHO-SCR-58000"/>
    <x v="3"/>
    <x v="14"/>
    <n v="6"/>
    <n v="15"/>
    <n v="6.6"/>
    <n v="12"/>
    <x v="2"/>
    <s v="Lot's O' Nuts"/>
    <x v="1"/>
  </r>
  <r>
    <s v="US-2023-104157-CHO-NUT-13000"/>
    <d v="2023-07-25T00:00:00"/>
    <d v="2023-08-08T00:00:00"/>
    <x v="0"/>
    <n v="104157"/>
    <s v="United States"/>
    <x v="64"/>
    <x v="31"/>
    <n v="39212"/>
    <x v="0"/>
    <x v="2"/>
    <s v="CHO-NUT-13000"/>
    <x v="2"/>
    <x v="33"/>
    <n v="8"/>
    <n v="19.920000000000002"/>
    <n v="8"/>
    <n v="14"/>
    <x v="2"/>
    <s v="Lot's O' Nuts"/>
    <x v="1"/>
  </r>
  <r>
    <s v="US-2023-104157-CHO-FUD-51000"/>
    <d v="2023-07-25T00:00:00"/>
    <d v="2023-08-08T00:00:00"/>
    <x v="0"/>
    <n v="104157"/>
    <s v="United States"/>
    <x v="64"/>
    <x v="31"/>
    <n v="39212"/>
    <x v="0"/>
    <x v="2"/>
    <s v="CHO-FUD-51000"/>
    <x v="4"/>
    <x v="17"/>
    <n v="5"/>
    <n v="12"/>
    <n v="6"/>
    <n v="14"/>
    <x v="2"/>
    <s v="Lot's O' Nuts"/>
    <x v="1"/>
  </r>
  <r>
    <s v="US-2023-115525-CHO-MIL-31000"/>
    <d v="2023-07-25T00:00:00"/>
    <d v="2023-08-08T00:00:00"/>
    <x v="0"/>
    <n v="115525"/>
    <s v="United States"/>
    <x v="90"/>
    <x v="9"/>
    <n v="43615"/>
    <x v="0"/>
    <x v="1"/>
    <s v="CHO-MIL-31000"/>
    <x v="0"/>
    <x v="23"/>
    <n v="5"/>
    <n v="10.55"/>
    <n v="5.7"/>
    <n v="14"/>
    <x v="2"/>
    <s v="Wicked Choccy's"/>
    <x v="0"/>
  </r>
  <r>
    <s v="US-2023-126158-CHO-TRI-54000"/>
    <d v="2023-07-25T00:00:00"/>
    <d v="2023-08-10T00:00:00"/>
    <x v="0"/>
    <n v="126158"/>
    <s v="United States"/>
    <x v="383"/>
    <x v="4"/>
    <n v="92627"/>
    <x v="0"/>
    <x v="3"/>
    <s v="CHO-TRI-54000"/>
    <x v="1"/>
    <x v="1"/>
    <n v="2"/>
    <n v="4.9000000000000004"/>
    <n v="2.6"/>
    <n v="16"/>
    <x v="2"/>
    <s v="Wicked Choccy's"/>
    <x v="0"/>
  </r>
  <r>
    <s v="US-2023-126158-CHO-NUT-13000"/>
    <d v="2023-07-25T00:00:00"/>
    <d v="2023-08-10T00:00:00"/>
    <x v="0"/>
    <n v="126158"/>
    <s v="United States"/>
    <x v="383"/>
    <x v="4"/>
    <n v="92627"/>
    <x v="0"/>
    <x v="3"/>
    <s v="CHO-NUT-13000"/>
    <x v="2"/>
    <x v="48"/>
    <n v="9"/>
    <n v="22.41"/>
    <n v="9"/>
    <n v="16"/>
    <x v="2"/>
    <s v="Lot's O' Nuts"/>
    <x v="1"/>
  </r>
  <r>
    <s v="US-2023-126158-CHO-MIL-31000"/>
    <d v="2023-07-25T00:00:00"/>
    <d v="2023-08-10T00:00:00"/>
    <x v="0"/>
    <n v="126158"/>
    <s v="United States"/>
    <x v="383"/>
    <x v="4"/>
    <n v="92627"/>
    <x v="0"/>
    <x v="3"/>
    <s v="CHO-MIL-31000"/>
    <x v="0"/>
    <x v="8"/>
    <n v="4"/>
    <n v="8.44"/>
    <n v="4.5599999999999996"/>
    <n v="16"/>
    <x v="2"/>
    <s v="Wicked Choccy's"/>
    <x v="0"/>
  </r>
  <r>
    <s v="US-2023-115441-CHO-NUT-13000"/>
    <d v="2023-07-25T00:00:00"/>
    <d v="2023-08-07T00:00:00"/>
    <x v="2"/>
    <n v="115441"/>
    <s v="United States"/>
    <x v="115"/>
    <x v="22"/>
    <n v="53209"/>
    <x v="0"/>
    <x v="0"/>
    <s v="CHO-NUT-13000"/>
    <x v="2"/>
    <x v="19"/>
    <n v="4"/>
    <n v="9.9600000000000009"/>
    <n v="4"/>
    <n v="13"/>
    <x v="2"/>
    <s v="Lot's O' Nuts"/>
    <x v="1"/>
  </r>
  <r>
    <s v="US-2023-115441-CHO-SCR-58000"/>
    <d v="2023-07-25T00:00:00"/>
    <d v="2023-08-07T00:00:00"/>
    <x v="2"/>
    <n v="115441"/>
    <s v="United States"/>
    <x v="115"/>
    <x v="22"/>
    <n v="53209"/>
    <x v="0"/>
    <x v="0"/>
    <s v="CHO-SCR-58000"/>
    <x v="3"/>
    <x v="17"/>
    <n v="5"/>
    <n v="12.5"/>
    <n v="5.5"/>
    <n v="13"/>
    <x v="2"/>
    <s v="Lot's O' Nuts"/>
    <x v="1"/>
  </r>
  <r>
    <s v="US-2023-115441-CHO-MIL-31000"/>
    <d v="2023-07-25T00:00:00"/>
    <d v="2023-08-07T00:00:00"/>
    <x v="2"/>
    <n v="115441"/>
    <s v="United States"/>
    <x v="115"/>
    <x v="22"/>
    <n v="53209"/>
    <x v="0"/>
    <x v="0"/>
    <s v="CHO-MIL-31000"/>
    <x v="0"/>
    <x v="38"/>
    <n v="7"/>
    <n v="14.77"/>
    <n v="7.98"/>
    <n v="13"/>
    <x v="2"/>
    <s v="Wicked Choccy's"/>
    <x v="0"/>
  </r>
  <r>
    <s v="US-2023-115441-OTH-LIC-15000"/>
    <d v="2023-07-25T00:00:00"/>
    <d v="2023-08-07T00:00:00"/>
    <x v="2"/>
    <n v="115441"/>
    <s v="United States"/>
    <x v="115"/>
    <x v="22"/>
    <n v="53209"/>
    <x v="1"/>
    <x v="0"/>
    <s v="OTH-LIC-15000"/>
    <x v="7"/>
    <x v="41"/>
    <n v="5"/>
    <n v="50"/>
    <n v="50"/>
    <n v="13"/>
    <x v="2"/>
    <s v="Secret Factory"/>
    <x v="2"/>
  </r>
  <r>
    <s v="US-2023-105452-CHO-MIL-31000"/>
    <d v="2023-07-28T00:00:00"/>
    <d v="2023-08-11T00:00:00"/>
    <x v="0"/>
    <n v="105452"/>
    <s v="United States"/>
    <x v="211"/>
    <x v="0"/>
    <n v="77506"/>
    <x v="0"/>
    <x v="0"/>
    <s v="CHO-MIL-31000"/>
    <x v="0"/>
    <x v="23"/>
    <n v="5"/>
    <n v="10.55"/>
    <n v="5.7"/>
    <n v="14"/>
    <x v="2"/>
    <s v="Wicked Choccy's"/>
    <x v="0"/>
  </r>
  <r>
    <s v="US-2023-105452-CHO-FUD-51000"/>
    <d v="2023-07-28T00:00:00"/>
    <d v="2023-08-11T00:00:00"/>
    <x v="0"/>
    <n v="105452"/>
    <s v="United States"/>
    <x v="211"/>
    <x v="0"/>
    <n v="77506"/>
    <x v="0"/>
    <x v="0"/>
    <s v="CHO-FUD-51000"/>
    <x v="4"/>
    <x v="17"/>
    <n v="5"/>
    <n v="12"/>
    <n v="6"/>
    <n v="14"/>
    <x v="2"/>
    <s v="Lot's O' Nuts"/>
    <x v="1"/>
  </r>
  <r>
    <s v="US-2023-140046-CHO-SCR-58000"/>
    <d v="2023-07-28T00:00:00"/>
    <d v="2023-08-13T00:00:00"/>
    <x v="0"/>
    <n v="140046"/>
    <s v="United States"/>
    <x v="4"/>
    <x v="4"/>
    <n v="90032"/>
    <x v="0"/>
    <x v="3"/>
    <s v="CHO-SCR-58000"/>
    <x v="3"/>
    <x v="3"/>
    <n v="3"/>
    <n v="7.5"/>
    <n v="3.3"/>
    <n v="16"/>
    <x v="2"/>
    <s v="Lot's O' Nuts"/>
    <x v="1"/>
  </r>
  <r>
    <s v="US-2023-107783-CHO-TRI-54000"/>
    <d v="2023-07-28T00:00:00"/>
    <d v="2023-08-08T00:00:00"/>
    <x v="1"/>
    <n v="107783"/>
    <s v="United States"/>
    <x v="294"/>
    <x v="2"/>
    <n v="18018"/>
    <x v="0"/>
    <x v="1"/>
    <s v="CHO-TRI-54000"/>
    <x v="1"/>
    <x v="20"/>
    <n v="5"/>
    <n v="12.25"/>
    <n v="6.5"/>
    <n v="11"/>
    <x v="2"/>
    <s v="Wicked Choccy's"/>
    <x v="0"/>
  </r>
  <r>
    <s v="US-2023-107783-CHO-FUD-51000"/>
    <d v="2023-07-28T00:00:00"/>
    <d v="2023-08-08T00:00:00"/>
    <x v="1"/>
    <n v="107783"/>
    <s v="United States"/>
    <x v="294"/>
    <x v="2"/>
    <n v="18018"/>
    <x v="0"/>
    <x v="1"/>
    <s v="CHO-FUD-51000"/>
    <x v="4"/>
    <x v="14"/>
    <n v="6"/>
    <n v="14.4"/>
    <n v="7.2"/>
    <n v="11"/>
    <x v="2"/>
    <s v="Lot's O' Nuts"/>
    <x v="1"/>
  </r>
  <r>
    <s v="US-2023-143924-CHO-NUT-13000"/>
    <d v="2023-07-28T00:00:00"/>
    <d v="2023-08-13T00:00:00"/>
    <x v="0"/>
    <n v="143924"/>
    <s v="United States"/>
    <x v="346"/>
    <x v="15"/>
    <n v="49423"/>
    <x v="0"/>
    <x v="0"/>
    <s v="CHO-NUT-13000"/>
    <x v="2"/>
    <x v="47"/>
    <n v="7"/>
    <n v="17.43"/>
    <n v="7"/>
    <n v="16"/>
    <x v="2"/>
    <s v="Lot's O' Nuts"/>
    <x v="1"/>
  </r>
  <r>
    <s v="US-2023-143924-CHO-TRI-54000"/>
    <d v="2023-07-28T00:00:00"/>
    <d v="2023-08-13T00:00:00"/>
    <x v="0"/>
    <n v="143924"/>
    <s v="United States"/>
    <x v="346"/>
    <x v="15"/>
    <n v="49423"/>
    <x v="0"/>
    <x v="0"/>
    <s v="CHO-TRI-54000"/>
    <x v="1"/>
    <x v="1"/>
    <n v="2"/>
    <n v="4.9000000000000004"/>
    <n v="2.6"/>
    <n v="16"/>
    <x v="2"/>
    <s v="Wicked Choccy's"/>
    <x v="0"/>
  </r>
  <r>
    <s v="US-2023-116344-CHO-TRI-54000"/>
    <d v="2023-07-29T00:00:00"/>
    <d v="2023-08-12T00:00:00"/>
    <x v="0"/>
    <n v="116344"/>
    <s v="United States"/>
    <x v="2"/>
    <x v="2"/>
    <n v="19140"/>
    <x v="0"/>
    <x v="1"/>
    <s v="CHO-TRI-54000"/>
    <x v="1"/>
    <x v="1"/>
    <n v="2"/>
    <n v="4.9000000000000004"/>
    <n v="2.6"/>
    <n v="14"/>
    <x v="2"/>
    <s v="Wicked Choccy's"/>
    <x v="0"/>
  </r>
  <r>
    <s v="US-2023-131891-CHO-FUD-51000"/>
    <d v="2023-07-29T00:00:00"/>
    <d v="2023-08-10T00:00:00"/>
    <x v="1"/>
    <n v="131891"/>
    <s v="United States"/>
    <x v="425"/>
    <x v="17"/>
    <n v="32503"/>
    <x v="0"/>
    <x v="2"/>
    <s v="CHO-FUD-51000"/>
    <x v="4"/>
    <x v="3"/>
    <n v="3"/>
    <n v="7.2"/>
    <n v="3.6"/>
    <n v="12"/>
    <x v="2"/>
    <s v="Lot's O' Nuts"/>
    <x v="1"/>
  </r>
  <r>
    <s v="US-2023-164574-CHO-TRI-54000"/>
    <d v="2023-07-29T00:00:00"/>
    <d v="2023-08-13T00:00:00"/>
    <x v="0"/>
    <n v="164574"/>
    <s v="United States"/>
    <x v="165"/>
    <x v="26"/>
    <n v="28205"/>
    <x v="0"/>
    <x v="2"/>
    <s v="CHO-TRI-54000"/>
    <x v="1"/>
    <x v="4"/>
    <n v="3"/>
    <n v="7.35"/>
    <n v="3.9"/>
    <n v="15"/>
    <x v="2"/>
    <s v="Wicked Choccy's"/>
    <x v="0"/>
  </r>
  <r>
    <s v="US-2023-137743-CHO-SCR-58000"/>
    <d v="2023-07-30T00:00:00"/>
    <d v="2023-08-14T00:00:00"/>
    <x v="0"/>
    <n v="137743"/>
    <s v="United States"/>
    <x v="40"/>
    <x v="1"/>
    <n v="60623"/>
    <x v="0"/>
    <x v="0"/>
    <s v="CHO-SCR-58000"/>
    <x v="3"/>
    <x v="31"/>
    <n v="4"/>
    <n v="10"/>
    <n v="4.4000000000000004"/>
    <n v="15"/>
    <x v="2"/>
    <s v="Lot's O' Nuts"/>
    <x v="1"/>
  </r>
  <r>
    <s v="US-2023-137743-CHO-MIL-31000"/>
    <d v="2023-07-30T00:00:00"/>
    <d v="2023-08-14T00:00:00"/>
    <x v="0"/>
    <n v="137743"/>
    <s v="United States"/>
    <x v="40"/>
    <x v="1"/>
    <n v="60623"/>
    <x v="0"/>
    <x v="0"/>
    <s v="CHO-MIL-31000"/>
    <x v="0"/>
    <x v="0"/>
    <n v="2"/>
    <n v="4.22"/>
    <n v="2.2799999999999998"/>
    <n v="15"/>
    <x v="2"/>
    <s v="Wicked Choccy's"/>
    <x v="0"/>
  </r>
  <r>
    <s v="US-2023-112025-CHO-NUT-13000"/>
    <d v="2023-07-30T00:00:00"/>
    <d v="2023-08-14T00:00:00"/>
    <x v="0"/>
    <n v="112025"/>
    <s v="United States"/>
    <x v="0"/>
    <x v="0"/>
    <n v="77070"/>
    <x v="0"/>
    <x v="0"/>
    <s v="CHO-NUT-13000"/>
    <x v="2"/>
    <x v="2"/>
    <n v="3"/>
    <n v="7.47"/>
    <n v="3"/>
    <n v="15"/>
    <x v="2"/>
    <s v="Lot's O' Nuts"/>
    <x v="1"/>
  </r>
  <r>
    <s v="US-2023-112585-CHO-NUT-13000"/>
    <d v="2023-07-30T00:00:00"/>
    <d v="2023-08-12T00:00:00"/>
    <x v="1"/>
    <n v="112585"/>
    <s v="United States"/>
    <x v="10"/>
    <x v="4"/>
    <n v="94122"/>
    <x v="0"/>
    <x v="3"/>
    <s v="CHO-NUT-13000"/>
    <x v="2"/>
    <x v="7"/>
    <n v="2"/>
    <n v="4.9800000000000004"/>
    <n v="2"/>
    <n v="13"/>
    <x v="2"/>
    <s v="Lot's O' Nuts"/>
    <x v="1"/>
  </r>
  <r>
    <s v="US-2023-144148-CHO-SCR-58000"/>
    <d v="2023-07-31T00:00:00"/>
    <d v="2023-08-15T00:00:00"/>
    <x v="0"/>
    <n v="144148"/>
    <s v="United States"/>
    <x v="10"/>
    <x v="4"/>
    <n v="94122"/>
    <x v="0"/>
    <x v="3"/>
    <s v="CHO-SCR-58000"/>
    <x v="3"/>
    <x v="26"/>
    <n v="7"/>
    <n v="17.5"/>
    <n v="7.7"/>
    <n v="15"/>
    <x v="2"/>
    <s v="Lot's O' Nuts"/>
    <x v="1"/>
  </r>
  <r>
    <s v="US-2023-133550-CHO-FUD-51000"/>
    <d v="2023-07-31T00:00:00"/>
    <d v="2023-08-16T00:00:00"/>
    <x v="0"/>
    <n v="133550"/>
    <s v="United States"/>
    <x v="27"/>
    <x v="15"/>
    <n v="48205"/>
    <x v="0"/>
    <x v="0"/>
    <s v="CHO-FUD-51000"/>
    <x v="4"/>
    <x v="3"/>
    <n v="3"/>
    <n v="7.2"/>
    <n v="3.6"/>
    <n v="16"/>
    <x v="2"/>
    <s v="Lot's O' Nuts"/>
    <x v="1"/>
  </r>
  <r>
    <s v="US-2023-133550-CHO-TRI-54000"/>
    <d v="2023-07-31T00:00:00"/>
    <d v="2023-08-16T00:00:00"/>
    <x v="0"/>
    <n v="133550"/>
    <s v="United States"/>
    <x v="27"/>
    <x v="15"/>
    <n v="48205"/>
    <x v="0"/>
    <x v="0"/>
    <s v="CHO-TRI-54000"/>
    <x v="1"/>
    <x v="24"/>
    <n v="4"/>
    <n v="9.8000000000000007"/>
    <n v="5.2"/>
    <n v="16"/>
    <x v="2"/>
    <s v="Wicked Choccy's"/>
    <x v="0"/>
  </r>
  <r>
    <s v="US-2023-133550-CHO-MIL-31000"/>
    <d v="2023-07-31T00:00:00"/>
    <d v="2023-08-16T00:00:00"/>
    <x v="0"/>
    <n v="133550"/>
    <s v="United States"/>
    <x v="27"/>
    <x v="15"/>
    <n v="48205"/>
    <x v="0"/>
    <x v="0"/>
    <s v="CHO-MIL-31000"/>
    <x v="0"/>
    <x v="8"/>
    <n v="4"/>
    <n v="8.44"/>
    <n v="4.5599999999999996"/>
    <n v="16"/>
    <x v="2"/>
    <s v="Wicked Choccy's"/>
    <x v="0"/>
  </r>
  <r>
    <s v="US-2023-132990-CHO-MIL-31000"/>
    <d v="2023-08-01T00:00:00"/>
    <d v="2023-08-13T00:00:00"/>
    <x v="2"/>
    <n v="132990"/>
    <s v="United States"/>
    <x v="2"/>
    <x v="2"/>
    <n v="19140"/>
    <x v="0"/>
    <x v="1"/>
    <s v="CHO-MIL-31000"/>
    <x v="0"/>
    <x v="0"/>
    <n v="2"/>
    <n v="4.22"/>
    <n v="2.2799999999999998"/>
    <n v="12"/>
    <x v="2"/>
    <s v="Wicked Choccy's"/>
    <x v="0"/>
  </r>
  <r>
    <s v="US-2023-144337-CHO-MIL-31000"/>
    <d v="2023-08-01T00:00:00"/>
    <d v="2023-08-15T00:00:00"/>
    <x v="2"/>
    <n v="144337"/>
    <s v="United States"/>
    <x v="331"/>
    <x v="0"/>
    <n v="79109"/>
    <x v="0"/>
    <x v="0"/>
    <s v="CHO-MIL-31000"/>
    <x v="0"/>
    <x v="0"/>
    <n v="2"/>
    <n v="4.22"/>
    <n v="2.2799999999999998"/>
    <n v="14"/>
    <x v="2"/>
    <s v="Wicked Choccy's"/>
    <x v="0"/>
  </r>
  <r>
    <s v="US-2023-155978-CHO-SCR-58000"/>
    <d v="2023-08-01T00:00:00"/>
    <d v="2023-08-11T00:00:00"/>
    <x v="3"/>
    <n v="155978"/>
    <s v="United States"/>
    <x v="160"/>
    <x v="4"/>
    <n v="92503"/>
    <x v="0"/>
    <x v="3"/>
    <s v="CHO-SCR-58000"/>
    <x v="3"/>
    <x v="9"/>
    <n v="2"/>
    <n v="5"/>
    <n v="2.2000000000000002"/>
    <n v="10"/>
    <x v="2"/>
    <s v="Lot's O' Nuts"/>
    <x v="1"/>
  </r>
  <r>
    <s v="US-2023-155978-CHO-FUD-51000"/>
    <d v="2023-08-01T00:00:00"/>
    <d v="2023-08-11T00:00:00"/>
    <x v="3"/>
    <n v="155978"/>
    <s v="United States"/>
    <x v="160"/>
    <x v="4"/>
    <n v="92503"/>
    <x v="0"/>
    <x v="3"/>
    <s v="CHO-FUD-51000"/>
    <x v="4"/>
    <x v="9"/>
    <n v="2"/>
    <n v="4.8"/>
    <n v="2.4"/>
    <n v="10"/>
    <x v="2"/>
    <s v="Lot's O' Nuts"/>
    <x v="1"/>
  </r>
  <r>
    <s v="US-2023-156265-OTH-GUM-21000"/>
    <d v="2023-08-02T00:00:00"/>
    <d v="2023-08-14T00:00:00"/>
    <x v="2"/>
    <n v="156265"/>
    <s v="United States"/>
    <x v="4"/>
    <x v="4"/>
    <n v="90032"/>
    <x v="1"/>
    <x v="3"/>
    <s v="OTH-GUM-21000"/>
    <x v="5"/>
    <x v="27"/>
    <n v="2"/>
    <n v="1.3"/>
    <n v="1.2"/>
    <n v="12"/>
    <x v="2"/>
    <s v="Secret Factory"/>
    <x v="2"/>
  </r>
  <r>
    <s v="US-2023-156265-CHO-TRI-54000"/>
    <d v="2023-08-02T00:00:00"/>
    <d v="2023-08-14T00:00:00"/>
    <x v="2"/>
    <n v="156265"/>
    <s v="United States"/>
    <x v="4"/>
    <x v="4"/>
    <n v="90032"/>
    <x v="0"/>
    <x v="3"/>
    <s v="CHO-TRI-54000"/>
    <x v="1"/>
    <x v="1"/>
    <n v="2"/>
    <n v="4.9000000000000004"/>
    <n v="2.6"/>
    <n v="12"/>
    <x v="2"/>
    <s v="Wicked Choccy's"/>
    <x v="0"/>
  </r>
  <r>
    <s v="US-2023-156265-CHO-FUD-51000"/>
    <d v="2023-08-02T00:00:00"/>
    <d v="2023-08-14T00:00:00"/>
    <x v="2"/>
    <n v="156265"/>
    <s v="United States"/>
    <x v="4"/>
    <x v="4"/>
    <n v="90032"/>
    <x v="0"/>
    <x v="3"/>
    <s v="CHO-FUD-51000"/>
    <x v="4"/>
    <x v="3"/>
    <n v="3"/>
    <n v="7.2"/>
    <n v="3.6"/>
    <n v="12"/>
    <x v="2"/>
    <s v="Lot's O' Nuts"/>
    <x v="1"/>
  </r>
  <r>
    <s v="US-2023-104150-CHO-TRI-54000"/>
    <d v="2023-08-03T00:00:00"/>
    <d v="2023-08-15T00:00:00"/>
    <x v="2"/>
    <n v="104150"/>
    <s v="United States"/>
    <x v="184"/>
    <x v="44"/>
    <n v="74133"/>
    <x v="0"/>
    <x v="0"/>
    <s v="CHO-TRI-54000"/>
    <x v="1"/>
    <x v="4"/>
    <n v="3"/>
    <n v="7.35"/>
    <n v="3.9"/>
    <n v="12"/>
    <x v="2"/>
    <s v="Wicked Choccy's"/>
    <x v="0"/>
  </r>
  <r>
    <s v="US-2023-111913-CHO-MIL-31000"/>
    <d v="2023-08-04T00:00:00"/>
    <d v="2023-08-16T00:00:00"/>
    <x v="2"/>
    <n v="111913"/>
    <s v="United States"/>
    <x v="248"/>
    <x v="4"/>
    <n v="95823"/>
    <x v="0"/>
    <x v="3"/>
    <s v="CHO-MIL-31000"/>
    <x v="0"/>
    <x v="5"/>
    <n v="3"/>
    <n v="6.33"/>
    <n v="3.42"/>
    <n v="12"/>
    <x v="2"/>
    <s v="Wicked Choccy's"/>
    <x v="0"/>
  </r>
  <r>
    <s v="US-2023-111913-CHO-TRI-54000"/>
    <d v="2023-08-04T00:00:00"/>
    <d v="2023-08-16T00:00:00"/>
    <x v="2"/>
    <n v="111913"/>
    <s v="United States"/>
    <x v="248"/>
    <x v="4"/>
    <n v="95823"/>
    <x v="0"/>
    <x v="3"/>
    <s v="CHO-TRI-54000"/>
    <x v="1"/>
    <x v="1"/>
    <n v="2"/>
    <n v="4.9000000000000004"/>
    <n v="2.6"/>
    <n v="12"/>
    <x v="2"/>
    <s v="Wicked Choccy's"/>
    <x v="0"/>
  </r>
  <r>
    <s v="US-2023-110254-CHO-TRI-54000"/>
    <d v="2023-08-04T00:00:00"/>
    <d v="2023-08-18T00:00:00"/>
    <x v="0"/>
    <n v="110254"/>
    <s v="United States"/>
    <x v="285"/>
    <x v="6"/>
    <n v="23434"/>
    <x v="0"/>
    <x v="2"/>
    <s v="CHO-TRI-54000"/>
    <x v="1"/>
    <x v="51"/>
    <n v="9"/>
    <n v="22.05"/>
    <n v="11.7"/>
    <n v="14"/>
    <x v="2"/>
    <s v="Wicked Choccy's"/>
    <x v="0"/>
  </r>
  <r>
    <s v="US-2023-110254-CHO-NUT-13000"/>
    <d v="2023-08-04T00:00:00"/>
    <d v="2023-08-18T00:00:00"/>
    <x v="0"/>
    <n v="110254"/>
    <s v="United States"/>
    <x v="285"/>
    <x v="6"/>
    <n v="23434"/>
    <x v="0"/>
    <x v="2"/>
    <s v="CHO-NUT-13000"/>
    <x v="2"/>
    <x v="7"/>
    <n v="2"/>
    <n v="4.9800000000000004"/>
    <n v="2"/>
    <n v="14"/>
    <x v="2"/>
    <s v="Lot's O' Nuts"/>
    <x v="1"/>
  </r>
  <r>
    <s v="US-2023-110254-CHO-SCR-58000"/>
    <d v="2023-08-04T00:00:00"/>
    <d v="2023-08-18T00:00:00"/>
    <x v="0"/>
    <n v="110254"/>
    <s v="United States"/>
    <x v="285"/>
    <x v="6"/>
    <n v="23434"/>
    <x v="0"/>
    <x v="2"/>
    <s v="CHO-SCR-58000"/>
    <x v="3"/>
    <x v="9"/>
    <n v="2"/>
    <n v="5"/>
    <n v="2.2000000000000002"/>
    <n v="14"/>
    <x v="2"/>
    <s v="Lot's O' Nuts"/>
    <x v="1"/>
  </r>
  <r>
    <s v="US-2023-128195-CHO-TRI-54000"/>
    <d v="2023-08-04T00:00:00"/>
    <d v="2023-08-15T00:00:00"/>
    <x v="1"/>
    <n v="128195"/>
    <s v="United States"/>
    <x v="133"/>
    <x v="1"/>
    <n v="61604"/>
    <x v="0"/>
    <x v="0"/>
    <s v="CHO-TRI-54000"/>
    <x v="1"/>
    <x v="20"/>
    <n v="5"/>
    <n v="12.25"/>
    <n v="6.5"/>
    <n v="11"/>
    <x v="2"/>
    <s v="Wicked Choccy's"/>
    <x v="0"/>
  </r>
  <r>
    <s v="US-2023-102232-OTH-KAZ-38000"/>
    <d v="2023-08-05T00:00:00"/>
    <d v="2023-08-21T00:00:00"/>
    <x v="0"/>
    <n v="102232"/>
    <s v="United States"/>
    <x v="6"/>
    <x v="35"/>
    <n v="35810"/>
    <x v="1"/>
    <x v="2"/>
    <s v="OTH-KAZ-38000"/>
    <x v="6"/>
    <x v="38"/>
    <n v="7"/>
    <n v="1.75"/>
    <n v="21"/>
    <n v="16"/>
    <x v="2"/>
    <s v="The Other Factory"/>
    <x v="3"/>
  </r>
  <r>
    <s v="US-2023-158869-CHO-FUD-51000"/>
    <d v="2023-08-06T00:00:00"/>
    <d v="2023-08-17T00:00:00"/>
    <x v="1"/>
    <n v="158869"/>
    <s v="United States"/>
    <x v="26"/>
    <x v="21"/>
    <n v="10024"/>
    <x v="0"/>
    <x v="1"/>
    <s v="CHO-FUD-51000"/>
    <x v="4"/>
    <x v="9"/>
    <n v="2"/>
    <n v="4.8"/>
    <n v="2.4"/>
    <n v="11"/>
    <x v="2"/>
    <s v="Lot's O' Nuts"/>
    <x v="1"/>
  </r>
  <r>
    <s v="US-2023-105263-CHO-MIL-31000"/>
    <d v="2023-08-06T00:00:00"/>
    <d v="2023-08-21T00:00:00"/>
    <x v="0"/>
    <n v="105263"/>
    <s v="United States"/>
    <x v="26"/>
    <x v="21"/>
    <n v="10024"/>
    <x v="0"/>
    <x v="1"/>
    <s v="CHO-MIL-31000"/>
    <x v="0"/>
    <x v="43"/>
    <n v="9"/>
    <n v="18.989999999999998"/>
    <n v="10.26"/>
    <n v="15"/>
    <x v="2"/>
    <s v="Wicked Choccy's"/>
    <x v="0"/>
  </r>
  <r>
    <s v="US-2023-151092-CHO-SCR-58000"/>
    <d v="2023-08-06T00:00:00"/>
    <d v="2023-08-23T00:00:00"/>
    <x v="0"/>
    <n v="151092"/>
    <s v="United States"/>
    <x v="4"/>
    <x v="4"/>
    <n v="90032"/>
    <x v="0"/>
    <x v="3"/>
    <s v="CHO-SCR-58000"/>
    <x v="3"/>
    <x v="31"/>
    <n v="4"/>
    <n v="10"/>
    <n v="4.4000000000000004"/>
    <n v="17"/>
    <x v="2"/>
    <s v="Lot's O' Nuts"/>
    <x v="1"/>
  </r>
  <r>
    <s v="US-2023-148516-CHO-FUD-51000"/>
    <d v="2023-08-07T00:00:00"/>
    <d v="2023-08-21T00:00:00"/>
    <x v="0"/>
    <n v="148516"/>
    <s v="United States"/>
    <x v="213"/>
    <x v="23"/>
    <n v="98026"/>
    <x v="0"/>
    <x v="3"/>
    <s v="CHO-FUD-51000"/>
    <x v="4"/>
    <x v="3"/>
    <n v="3"/>
    <n v="7.2"/>
    <n v="3.6"/>
    <n v="14"/>
    <x v="2"/>
    <s v="Lot's O' Nuts"/>
    <x v="1"/>
  </r>
  <r>
    <s v="US-2023-107328-CHO-SCR-58000"/>
    <d v="2023-08-08T00:00:00"/>
    <d v="2023-08-25T00:00:00"/>
    <x v="0"/>
    <n v="107328"/>
    <s v="United States"/>
    <x v="4"/>
    <x v="4"/>
    <n v="90036"/>
    <x v="0"/>
    <x v="3"/>
    <s v="CHO-SCR-58000"/>
    <x v="3"/>
    <x v="9"/>
    <n v="2"/>
    <n v="5"/>
    <n v="2.2000000000000002"/>
    <n v="17"/>
    <x v="2"/>
    <s v="Lot's O' Nuts"/>
    <x v="1"/>
  </r>
  <r>
    <s v="US-2023-130078-CHO-NUT-13000"/>
    <d v="2023-08-08T00:00:00"/>
    <d v="2023-08-24T00:00:00"/>
    <x v="0"/>
    <n v="130078"/>
    <s v="United States"/>
    <x v="260"/>
    <x v="44"/>
    <n v="73120"/>
    <x v="0"/>
    <x v="0"/>
    <s v="CHO-NUT-13000"/>
    <x v="2"/>
    <x v="7"/>
    <n v="2"/>
    <n v="4.9800000000000004"/>
    <n v="2"/>
    <n v="16"/>
    <x v="2"/>
    <s v="Lot's O' Nuts"/>
    <x v="1"/>
  </r>
  <r>
    <s v="US-2023-169026-CHO-MIL-31000"/>
    <d v="2023-08-08T00:00:00"/>
    <d v="2023-08-23T00:00:00"/>
    <x v="0"/>
    <n v="169026"/>
    <s v="United States"/>
    <x v="64"/>
    <x v="31"/>
    <n v="39212"/>
    <x v="0"/>
    <x v="2"/>
    <s v="CHO-MIL-31000"/>
    <x v="0"/>
    <x v="5"/>
    <n v="3"/>
    <n v="6.33"/>
    <n v="3.42"/>
    <n v="15"/>
    <x v="2"/>
    <s v="Wicked Choccy's"/>
    <x v="0"/>
  </r>
  <r>
    <s v="CA-2023-129322-CHO-FUD-51000"/>
    <d v="2023-08-08T00:00:00"/>
    <d v="2023-08-20T00:00:00"/>
    <x v="2"/>
    <n v="129322"/>
    <s v="Canada"/>
    <x v="19"/>
    <x v="16"/>
    <s v="M5H"/>
    <x v="0"/>
    <x v="1"/>
    <s v="CHO-FUD-51000"/>
    <x v="4"/>
    <x v="9"/>
    <n v="2"/>
    <n v="4.8"/>
    <n v="2.4"/>
    <n v="12"/>
    <x v="2"/>
    <s v="Lot's O' Nuts"/>
    <x v="1"/>
  </r>
  <r>
    <s v="CA-2023-129322-CHO-SCR-58000"/>
    <d v="2023-08-08T00:00:00"/>
    <d v="2023-08-20T00:00:00"/>
    <x v="2"/>
    <n v="129322"/>
    <s v="Canada"/>
    <x v="19"/>
    <x v="16"/>
    <s v="M5H"/>
    <x v="0"/>
    <x v="1"/>
    <s v="CHO-SCR-58000"/>
    <x v="3"/>
    <x v="9"/>
    <n v="2"/>
    <n v="5"/>
    <n v="2.2000000000000002"/>
    <n v="12"/>
    <x v="2"/>
    <s v="Lot's O' Nuts"/>
    <x v="1"/>
  </r>
  <r>
    <s v="CA-2023-129322-CHO-TRI-54000"/>
    <d v="2023-08-08T00:00:00"/>
    <d v="2023-08-20T00:00:00"/>
    <x v="2"/>
    <n v="129322"/>
    <s v="Canada"/>
    <x v="19"/>
    <x v="16"/>
    <s v="M5H"/>
    <x v="0"/>
    <x v="1"/>
    <s v="CHO-TRI-54000"/>
    <x v="1"/>
    <x v="10"/>
    <n v="7"/>
    <n v="17.149999999999999"/>
    <n v="9.1"/>
    <n v="12"/>
    <x v="2"/>
    <s v="Wicked Choccy's"/>
    <x v="0"/>
  </r>
  <r>
    <s v="US-2023-121034-CHO-FUD-51000"/>
    <d v="2023-08-08T00:00:00"/>
    <d v="2023-08-20T00:00:00"/>
    <x v="2"/>
    <n v="121034"/>
    <s v="United States"/>
    <x v="39"/>
    <x v="0"/>
    <n v="75081"/>
    <x v="0"/>
    <x v="0"/>
    <s v="CHO-FUD-51000"/>
    <x v="4"/>
    <x v="31"/>
    <n v="4"/>
    <n v="9.6"/>
    <n v="4.8"/>
    <n v="12"/>
    <x v="2"/>
    <s v="Lot's O' Nuts"/>
    <x v="1"/>
  </r>
  <r>
    <s v="US-2023-118934-CHO-FUD-51000"/>
    <d v="2023-08-09T00:00:00"/>
    <d v="2023-08-24T00:00:00"/>
    <x v="0"/>
    <n v="118934"/>
    <s v="United States"/>
    <x v="426"/>
    <x v="14"/>
    <n v="37075"/>
    <x v="0"/>
    <x v="2"/>
    <s v="CHO-FUD-51000"/>
    <x v="4"/>
    <x v="3"/>
    <n v="3"/>
    <n v="7.2"/>
    <n v="3.6"/>
    <n v="15"/>
    <x v="2"/>
    <s v="Lot's O' Nuts"/>
    <x v="1"/>
  </r>
  <r>
    <s v="US-2023-118934-CHO-TRI-54000"/>
    <d v="2023-08-09T00:00:00"/>
    <d v="2023-08-24T00:00:00"/>
    <x v="0"/>
    <n v="118934"/>
    <s v="United States"/>
    <x v="426"/>
    <x v="14"/>
    <n v="37075"/>
    <x v="0"/>
    <x v="2"/>
    <s v="CHO-TRI-54000"/>
    <x v="1"/>
    <x v="20"/>
    <n v="5"/>
    <n v="12.25"/>
    <n v="6.5"/>
    <n v="15"/>
    <x v="2"/>
    <s v="Wicked Choccy's"/>
    <x v="0"/>
  </r>
  <r>
    <s v="US-2023-113649-CHO-SCR-58000"/>
    <d v="2023-08-09T00:00:00"/>
    <d v="2023-08-22T00:00:00"/>
    <x v="1"/>
    <n v="113649"/>
    <s v="United States"/>
    <x v="181"/>
    <x v="26"/>
    <n v="28314"/>
    <x v="0"/>
    <x v="2"/>
    <s v="CHO-SCR-58000"/>
    <x v="3"/>
    <x v="31"/>
    <n v="4"/>
    <n v="10"/>
    <n v="4.4000000000000004"/>
    <n v="13"/>
    <x v="2"/>
    <s v="Lot's O' Nuts"/>
    <x v="1"/>
  </r>
  <r>
    <s v="US-2023-113649-CHO-TRI-54000"/>
    <d v="2023-08-09T00:00:00"/>
    <d v="2023-08-22T00:00:00"/>
    <x v="1"/>
    <n v="113649"/>
    <s v="United States"/>
    <x v="181"/>
    <x v="26"/>
    <n v="28314"/>
    <x v="0"/>
    <x v="2"/>
    <s v="CHO-TRI-54000"/>
    <x v="1"/>
    <x v="51"/>
    <n v="9"/>
    <n v="22.05"/>
    <n v="11.7"/>
    <n v="13"/>
    <x v="2"/>
    <s v="Wicked Choccy's"/>
    <x v="0"/>
  </r>
  <r>
    <s v="US-2023-128671-CHO-NUT-13000"/>
    <d v="2023-08-11T00:00:00"/>
    <d v="2023-08-26T00:00:00"/>
    <x v="0"/>
    <n v="128671"/>
    <s v="United States"/>
    <x v="184"/>
    <x v="44"/>
    <n v="74133"/>
    <x v="0"/>
    <x v="0"/>
    <s v="CHO-NUT-13000"/>
    <x v="2"/>
    <x v="7"/>
    <n v="2"/>
    <n v="4.9800000000000004"/>
    <n v="2"/>
    <n v="15"/>
    <x v="2"/>
    <s v="Lot's O' Nuts"/>
    <x v="1"/>
  </r>
  <r>
    <s v="US-2023-128671-CHO-SCR-58000"/>
    <d v="2023-08-11T00:00:00"/>
    <d v="2023-08-26T00:00:00"/>
    <x v="0"/>
    <n v="128671"/>
    <s v="United States"/>
    <x v="184"/>
    <x v="44"/>
    <n v="74133"/>
    <x v="0"/>
    <x v="0"/>
    <s v="CHO-SCR-58000"/>
    <x v="3"/>
    <x v="17"/>
    <n v="5"/>
    <n v="12.5"/>
    <n v="5.5"/>
    <n v="15"/>
    <x v="2"/>
    <s v="Lot's O' Nuts"/>
    <x v="1"/>
  </r>
  <r>
    <s v="US-2023-143910-CHO-SCR-58000"/>
    <d v="2023-08-12T00:00:00"/>
    <d v="2023-08-26T00:00:00"/>
    <x v="0"/>
    <n v="143910"/>
    <s v="United States"/>
    <x v="26"/>
    <x v="21"/>
    <n v="10011"/>
    <x v="0"/>
    <x v="1"/>
    <s v="CHO-SCR-58000"/>
    <x v="3"/>
    <x v="9"/>
    <n v="2"/>
    <n v="5"/>
    <n v="2.2000000000000002"/>
    <n v="14"/>
    <x v="2"/>
    <s v="Lot's O' Nuts"/>
    <x v="1"/>
  </r>
  <r>
    <s v="US-2023-155845-CHO-NUT-13000"/>
    <d v="2023-08-12T00:00:00"/>
    <d v="2023-08-25T00:00:00"/>
    <x v="2"/>
    <n v="155845"/>
    <s v="United States"/>
    <x v="237"/>
    <x v="0"/>
    <n v="75007"/>
    <x v="0"/>
    <x v="0"/>
    <s v="CHO-NUT-13000"/>
    <x v="2"/>
    <x v="47"/>
    <n v="7"/>
    <n v="17.43"/>
    <n v="7"/>
    <n v="13"/>
    <x v="2"/>
    <s v="Lot's O' Nuts"/>
    <x v="1"/>
  </r>
  <r>
    <s v="US-2023-118073-CHO-TRI-54000"/>
    <d v="2023-08-12T00:00:00"/>
    <d v="2023-08-26T00:00:00"/>
    <x v="0"/>
    <n v="118073"/>
    <s v="United States"/>
    <x v="66"/>
    <x v="17"/>
    <n v="33801"/>
    <x v="0"/>
    <x v="2"/>
    <s v="CHO-TRI-54000"/>
    <x v="1"/>
    <x v="10"/>
    <n v="7"/>
    <n v="17.149999999999999"/>
    <n v="9.1"/>
    <n v="14"/>
    <x v="2"/>
    <s v="Wicked Choccy's"/>
    <x v="0"/>
  </r>
  <r>
    <s v="US-2023-144477-CHO-TRI-54000"/>
    <d v="2023-08-12T00:00:00"/>
    <d v="2023-08-24T00:00:00"/>
    <x v="2"/>
    <n v="144477"/>
    <s v="United States"/>
    <x v="2"/>
    <x v="2"/>
    <n v="19134"/>
    <x v="0"/>
    <x v="1"/>
    <s v="CHO-TRI-54000"/>
    <x v="1"/>
    <x v="24"/>
    <n v="4"/>
    <n v="9.8000000000000007"/>
    <n v="5.2"/>
    <n v="12"/>
    <x v="2"/>
    <s v="Wicked Choccy's"/>
    <x v="0"/>
  </r>
  <r>
    <s v="US-2023-167584-CHO-TRI-54000"/>
    <d v="2023-08-12T00:00:00"/>
    <d v="2023-08-22T00:00:00"/>
    <x v="3"/>
    <n v="167584"/>
    <s v="United States"/>
    <x v="53"/>
    <x v="32"/>
    <n v="50315"/>
    <x v="0"/>
    <x v="0"/>
    <s v="CHO-TRI-54000"/>
    <x v="1"/>
    <x v="28"/>
    <n v="1"/>
    <n v="2.4500000000000002"/>
    <n v="1.3"/>
    <n v="10"/>
    <x v="2"/>
    <s v="Wicked Choccy's"/>
    <x v="0"/>
  </r>
  <r>
    <s v="US-2023-105459-CHO-MIL-31000"/>
    <d v="2023-08-12T00:00:00"/>
    <d v="2023-08-27T00:00:00"/>
    <x v="2"/>
    <n v="105459"/>
    <s v="United States"/>
    <x v="26"/>
    <x v="21"/>
    <n v="10024"/>
    <x v="0"/>
    <x v="1"/>
    <s v="CHO-MIL-31000"/>
    <x v="0"/>
    <x v="0"/>
    <n v="2"/>
    <n v="4.22"/>
    <n v="2.2799999999999998"/>
    <n v="15"/>
    <x v="2"/>
    <s v="Wicked Choccy's"/>
    <x v="0"/>
  </r>
  <r>
    <s v="US-2023-105459-CHO-NUT-13000"/>
    <d v="2023-08-12T00:00:00"/>
    <d v="2023-08-27T00:00:00"/>
    <x v="2"/>
    <n v="105459"/>
    <s v="United States"/>
    <x v="26"/>
    <x v="21"/>
    <n v="10024"/>
    <x v="0"/>
    <x v="1"/>
    <s v="CHO-NUT-13000"/>
    <x v="2"/>
    <x v="15"/>
    <n v="6"/>
    <n v="14.94"/>
    <n v="6"/>
    <n v="15"/>
    <x v="2"/>
    <s v="Lot's O' Nuts"/>
    <x v="1"/>
  </r>
  <r>
    <s v="US-2023-141264-CHO-NUT-13000"/>
    <d v="2023-08-13T00:00:00"/>
    <d v="2023-08-29T00:00:00"/>
    <x v="0"/>
    <n v="141264"/>
    <s v="United States"/>
    <x v="231"/>
    <x v="0"/>
    <n v="75061"/>
    <x v="0"/>
    <x v="0"/>
    <s v="CHO-NUT-13000"/>
    <x v="2"/>
    <x v="22"/>
    <n v="1"/>
    <n v="2.4900000000000002"/>
    <n v="1"/>
    <n v="16"/>
    <x v="2"/>
    <s v="Lot's O' Nuts"/>
    <x v="1"/>
  </r>
  <r>
    <s v="US-2023-141264-CHO-FUD-51000"/>
    <d v="2023-08-13T00:00:00"/>
    <d v="2023-08-29T00:00:00"/>
    <x v="0"/>
    <n v="141264"/>
    <s v="United States"/>
    <x v="231"/>
    <x v="0"/>
    <n v="75061"/>
    <x v="0"/>
    <x v="0"/>
    <s v="CHO-FUD-51000"/>
    <x v="4"/>
    <x v="9"/>
    <n v="2"/>
    <n v="4.8"/>
    <n v="2.4"/>
    <n v="16"/>
    <x v="2"/>
    <s v="Lot's O' Nuts"/>
    <x v="1"/>
  </r>
  <r>
    <s v="US-2023-155670-CHO-MIL-31000"/>
    <d v="2023-08-13T00:00:00"/>
    <d v="2023-08-27T00:00:00"/>
    <x v="2"/>
    <n v="155670"/>
    <s v="United States"/>
    <x v="60"/>
    <x v="26"/>
    <n v="28540"/>
    <x v="0"/>
    <x v="2"/>
    <s v="CHO-MIL-31000"/>
    <x v="0"/>
    <x v="35"/>
    <n v="8"/>
    <n v="16.88"/>
    <n v="9.1199999999999992"/>
    <n v="14"/>
    <x v="2"/>
    <s v="Wicked Choccy's"/>
    <x v="0"/>
  </r>
  <r>
    <s v="US-2023-155670-CHO-NUT-13000"/>
    <d v="2023-08-13T00:00:00"/>
    <d v="2023-08-27T00:00:00"/>
    <x v="2"/>
    <n v="155670"/>
    <s v="United States"/>
    <x v="60"/>
    <x v="26"/>
    <n v="28540"/>
    <x v="0"/>
    <x v="2"/>
    <s v="CHO-NUT-13000"/>
    <x v="2"/>
    <x v="2"/>
    <n v="3"/>
    <n v="7.47"/>
    <n v="3"/>
    <n v="14"/>
    <x v="2"/>
    <s v="Lot's O' Nuts"/>
    <x v="1"/>
  </r>
  <r>
    <s v="US-2023-156692-CHO-FUD-51000"/>
    <d v="2023-08-13T00:00:00"/>
    <d v="2023-08-23T00:00:00"/>
    <x v="3"/>
    <n v="156692"/>
    <s v="United States"/>
    <x v="427"/>
    <x v="8"/>
    <n v="70065"/>
    <x v="0"/>
    <x v="2"/>
    <s v="CHO-FUD-51000"/>
    <x v="4"/>
    <x v="9"/>
    <n v="2"/>
    <n v="4.8"/>
    <n v="2.4"/>
    <n v="10"/>
    <x v="2"/>
    <s v="Lot's O' Nuts"/>
    <x v="1"/>
  </r>
  <r>
    <s v="US-2023-156692-CHO-NUT-13000"/>
    <d v="2023-08-13T00:00:00"/>
    <d v="2023-08-23T00:00:00"/>
    <x v="3"/>
    <n v="156692"/>
    <s v="United States"/>
    <x v="427"/>
    <x v="8"/>
    <n v="70065"/>
    <x v="0"/>
    <x v="2"/>
    <s v="CHO-NUT-13000"/>
    <x v="2"/>
    <x v="7"/>
    <n v="2"/>
    <n v="4.9800000000000004"/>
    <n v="2"/>
    <n v="10"/>
    <x v="2"/>
    <s v="Lot's O' Nuts"/>
    <x v="1"/>
  </r>
  <r>
    <s v="US-2023-125843-CHO-MIL-31000"/>
    <d v="2023-08-13T00:00:00"/>
    <d v="2023-08-26T00:00:00"/>
    <x v="1"/>
    <n v="125843"/>
    <s v="United States"/>
    <x v="8"/>
    <x v="6"/>
    <n v="22153"/>
    <x v="0"/>
    <x v="2"/>
    <s v="CHO-MIL-31000"/>
    <x v="0"/>
    <x v="8"/>
    <n v="4"/>
    <n v="8.44"/>
    <n v="4.5599999999999996"/>
    <n v="13"/>
    <x v="2"/>
    <s v="Wicked Choccy's"/>
    <x v="0"/>
  </r>
  <r>
    <s v="US-2023-125843-CHO-FUD-51000"/>
    <d v="2023-08-13T00:00:00"/>
    <d v="2023-08-26T00:00:00"/>
    <x v="1"/>
    <n v="125843"/>
    <s v="United States"/>
    <x v="8"/>
    <x v="6"/>
    <n v="22153"/>
    <x v="0"/>
    <x v="2"/>
    <s v="CHO-FUD-51000"/>
    <x v="4"/>
    <x v="26"/>
    <n v="7"/>
    <n v="16.8"/>
    <n v="8.4"/>
    <n v="13"/>
    <x v="2"/>
    <s v="Lot's O' Nuts"/>
    <x v="1"/>
  </r>
  <r>
    <s v="US-2023-156251-CHO-MIL-31000"/>
    <d v="2023-08-13T00:00:00"/>
    <d v="2023-08-28T00:00:00"/>
    <x v="2"/>
    <n v="156251"/>
    <s v="United States"/>
    <x v="428"/>
    <x v="22"/>
    <n v="53214"/>
    <x v="0"/>
    <x v="0"/>
    <s v="CHO-MIL-31000"/>
    <x v="0"/>
    <x v="0"/>
    <n v="2"/>
    <n v="4.22"/>
    <n v="2.2799999999999998"/>
    <n v="15"/>
    <x v="2"/>
    <s v="Wicked Choccy's"/>
    <x v="0"/>
  </r>
  <r>
    <s v="US-2023-156251-CHO-NUT-13000"/>
    <d v="2023-08-13T00:00:00"/>
    <d v="2023-08-28T00:00:00"/>
    <x v="2"/>
    <n v="156251"/>
    <s v="United States"/>
    <x v="428"/>
    <x v="22"/>
    <n v="53214"/>
    <x v="0"/>
    <x v="0"/>
    <s v="CHO-NUT-13000"/>
    <x v="2"/>
    <x v="2"/>
    <n v="3"/>
    <n v="7.47"/>
    <n v="3"/>
    <n v="15"/>
    <x v="2"/>
    <s v="Lot's O' Nuts"/>
    <x v="1"/>
  </r>
  <r>
    <s v="US-2023-136021-CHO-MIL-31000"/>
    <d v="2023-08-14T00:00:00"/>
    <d v="2023-08-28T00:00:00"/>
    <x v="0"/>
    <n v="136021"/>
    <s v="United States"/>
    <x v="4"/>
    <x v="4"/>
    <n v="90045"/>
    <x v="0"/>
    <x v="3"/>
    <s v="CHO-MIL-31000"/>
    <x v="0"/>
    <x v="5"/>
    <n v="3"/>
    <n v="6.33"/>
    <n v="3.42"/>
    <n v="14"/>
    <x v="2"/>
    <s v="Wicked Choccy's"/>
    <x v="0"/>
  </r>
  <r>
    <s v="US-2023-136021-CHO-FUD-51000"/>
    <d v="2023-08-14T00:00:00"/>
    <d v="2023-08-28T00:00:00"/>
    <x v="0"/>
    <n v="136021"/>
    <s v="United States"/>
    <x v="4"/>
    <x v="4"/>
    <n v="90045"/>
    <x v="0"/>
    <x v="3"/>
    <s v="CHO-FUD-51000"/>
    <x v="4"/>
    <x v="14"/>
    <n v="6"/>
    <n v="14.4"/>
    <n v="7.2"/>
    <n v="14"/>
    <x v="2"/>
    <s v="Lot's O' Nuts"/>
    <x v="1"/>
  </r>
  <r>
    <s v="US-2023-136770-CHO-NUT-13000"/>
    <d v="2023-08-14T00:00:00"/>
    <d v="2023-08-28T00:00:00"/>
    <x v="0"/>
    <n v="136770"/>
    <s v="United States"/>
    <x v="122"/>
    <x v="9"/>
    <n v="44312"/>
    <x v="0"/>
    <x v="1"/>
    <s v="CHO-NUT-13000"/>
    <x v="2"/>
    <x v="13"/>
    <n v="5"/>
    <n v="12.45"/>
    <n v="5"/>
    <n v="14"/>
    <x v="2"/>
    <s v="Lot's O' Nuts"/>
    <x v="1"/>
  </r>
  <r>
    <s v="US-2023-136770-CHO-MIL-31000"/>
    <d v="2023-08-14T00:00:00"/>
    <d v="2023-08-28T00:00:00"/>
    <x v="0"/>
    <n v="136770"/>
    <s v="United States"/>
    <x v="122"/>
    <x v="9"/>
    <n v="44312"/>
    <x v="0"/>
    <x v="1"/>
    <s v="CHO-MIL-31000"/>
    <x v="0"/>
    <x v="0"/>
    <n v="2"/>
    <n v="4.22"/>
    <n v="2.2799999999999998"/>
    <n v="14"/>
    <x v="2"/>
    <s v="Wicked Choccy's"/>
    <x v="0"/>
  </r>
  <r>
    <s v="US-2023-119515-CHO-NUT-13000"/>
    <d v="2023-08-14T00:00:00"/>
    <d v="2023-08-26T00:00:00"/>
    <x v="1"/>
    <n v="119515"/>
    <s v="United States"/>
    <x v="232"/>
    <x v="14"/>
    <n v="37211"/>
    <x v="0"/>
    <x v="2"/>
    <s v="CHO-NUT-13000"/>
    <x v="2"/>
    <x v="2"/>
    <n v="3"/>
    <n v="7.47"/>
    <n v="3"/>
    <n v="12"/>
    <x v="2"/>
    <s v="Lot's O' Nuts"/>
    <x v="1"/>
  </r>
  <r>
    <s v="US-2023-167241-CHO-NUT-13000"/>
    <d v="2023-08-15T00:00:00"/>
    <d v="2023-09-01T00:00:00"/>
    <x v="0"/>
    <n v="167241"/>
    <s v="United States"/>
    <x v="4"/>
    <x v="4"/>
    <n v="90004"/>
    <x v="0"/>
    <x v="3"/>
    <s v="CHO-NUT-13000"/>
    <x v="2"/>
    <x v="2"/>
    <n v="3"/>
    <n v="7.47"/>
    <n v="3"/>
    <n v="17"/>
    <x v="2"/>
    <s v="Lot's O' Nuts"/>
    <x v="1"/>
  </r>
  <r>
    <s v="US-2023-167241-CHO-FUD-51000"/>
    <d v="2023-08-15T00:00:00"/>
    <d v="2023-09-01T00:00:00"/>
    <x v="0"/>
    <n v="167241"/>
    <s v="United States"/>
    <x v="4"/>
    <x v="4"/>
    <n v="90004"/>
    <x v="0"/>
    <x v="3"/>
    <s v="CHO-FUD-51000"/>
    <x v="4"/>
    <x v="31"/>
    <n v="4"/>
    <n v="9.6"/>
    <n v="4.8"/>
    <n v="17"/>
    <x v="2"/>
    <s v="Lot's O' Nuts"/>
    <x v="1"/>
  </r>
  <r>
    <s v="US-2023-167241-CHO-MIL-31000"/>
    <d v="2023-08-15T00:00:00"/>
    <d v="2023-09-01T00:00:00"/>
    <x v="0"/>
    <n v="167241"/>
    <s v="United States"/>
    <x v="4"/>
    <x v="4"/>
    <n v="90004"/>
    <x v="0"/>
    <x v="3"/>
    <s v="CHO-MIL-31000"/>
    <x v="0"/>
    <x v="5"/>
    <n v="3"/>
    <n v="6.33"/>
    <n v="3.42"/>
    <n v="17"/>
    <x v="2"/>
    <s v="Wicked Choccy's"/>
    <x v="0"/>
  </r>
  <r>
    <s v="US-2023-167241-CHO-SCR-58000"/>
    <d v="2023-08-15T00:00:00"/>
    <d v="2023-09-01T00:00:00"/>
    <x v="0"/>
    <n v="167241"/>
    <s v="United States"/>
    <x v="4"/>
    <x v="4"/>
    <n v="90004"/>
    <x v="0"/>
    <x v="3"/>
    <s v="CHO-SCR-58000"/>
    <x v="3"/>
    <x v="3"/>
    <n v="3"/>
    <n v="7.5"/>
    <n v="3.3"/>
    <n v="17"/>
    <x v="2"/>
    <s v="Lot's O' Nuts"/>
    <x v="1"/>
  </r>
  <r>
    <s v="US-2023-154690-CHO-TRI-54000"/>
    <d v="2023-08-15T00:00:00"/>
    <d v="2023-08-27T00:00:00"/>
    <x v="2"/>
    <n v="154690"/>
    <s v="United States"/>
    <x v="181"/>
    <x v="26"/>
    <n v="28314"/>
    <x v="0"/>
    <x v="2"/>
    <s v="CHO-TRI-54000"/>
    <x v="1"/>
    <x v="1"/>
    <n v="2"/>
    <n v="4.9000000000000004"/>
    <n v="2.6"/>
    <n v="12"/>
    <x v="2"/>
    <s v="Wicked Choccy's"/>
    <x v="0"/>
  </r>
  <r>
    <s v="US-2023-166163-CHO-MIL-31000"/>
    <d v="2023-08-15T00:00:00"/>
    <d v="2023-08-30T00:00:00"/>
    <x v="2"/>
    <n v="166163"/>
    <s v="United States"/>
    <x v="119"/>
    <x v="4"/>
    <n v="94601"/>
    <x v="0"/>
    <x v="3"/>
    <s v="CHO-MIL-31000"/>
    <x v="0"/>
    <x v="11"/>
    <n v="1"/>
    <n v="2.11"/>
    <n v="1.1399999999999999"/>
    <n v="15"/>
    <x v="2"/>
    <s v="Wicked Choccy's"/>
    <x v="0"/>
  </r>
  <r>
    <s v="US-2023-166163-CHO-NUT-13000"/>
    <d v="2023-08-15T00:00:00"/>
    <d v="2023-08-30T00:00:00"/>
    <x v="2"/>
    <n v="166163"/>
    <s v="United States"/>
    <x v="119"/>
    <x v="4"/>
    <n v="94601"/>
    <x v="0"/>
    <x v="3"/>
    <s v="CHO-NUT-13000"/>
    <x v="2"/>
    <x v="2"/>
    <n v="3"/>
    <n v="7.47"/>
    <n v="3"/>
    <n v="15"/>
    <x v="2"/>
    <s v="Lot's O' Nuts"/>
    <x v="1"/>
  </r>
  <r>
    <s v="US-2023-118626-CHO-MIL-31000"/>
    <d v="2023-08-15T00:00:00"/>
    <d v="2023-08-30T00:00:00"/>
    <x v="0"/>
    <n v="118626"/>
    <s v="United States"/>
    <x v="381"/>
    <x v="17"/>
    <n v="32303"/>
    <x v="0"/>
    <x v="2"/>
    <s v="CHO-MIL-31000"/>
    <x v="0"/>
    <x v="38"/>
    <n v="7"/>
    <n v="14.77"/>
    <n v="7.98"/>
    <n v="15"/>
    <x v="2"/>
    <s v="Wicked Choccy's"/>
    <x v="0"/>
  </r>
  <r>
    <s v="US-2023-123470-CHO-FUD-51000"/>
    <d v="2023-08-15T00:00:00"/>
    <d v="2023-08-31T00:00:00"/>
    <x v="0"/>
    <n v="123470"/>
    <s v="United States"/>
    <x v="134"/>
    <x v="27"/>
    <n v="80013"/>
    <x v="0"/>
    <x v="3"/>
    <s v="CHO-FUD-51000"/>
    <x v="4"/>
    <x v="3"/>
    <n v="3"/>
    <n v="7.2"/>
    <n v="3.6"/>
    <n v="16"/>
    <x v="2"/>
    <s v="Lot's O' Nuts"/>
    <x v="1"/>
  </r>
  <r>
    <s v="US-2023-148096-OTH-KAZ-38000"/>
    <d v="2023-08-16T00:00:00"/>
    <d v="2023-08-29T00:00:00"/>
    <x v="1"/>
    <n v="148096"/>
    <s v="United States"/>
    <x v="4"/>
    <x v="4"/>
    <n v="90045"/>
    <x v="1"/>
    <x v="3"/>
    <s v="OTH-KAZ-38000"/>
    <x v="6"/>
    <x v="0"/>
    <n v="2"/>
    <n v="0.5"/>
    <n v="6"/>
    <n v="13"/>
    <x v="2"/>
    <s v="The Other Factory"/>
    <x v="3"/>
  </r>
  <r>
    <s v="US-2023-113117-CHO-MIL-31000"/>
    <d v="2023-08-16T00:00:00"/>
    <d v="2023-09-01T00:00:00"/>
    <x v="0"/>
    <n v="113117"/>
    <s v="United States"/>
    <x v="429"/>
    <x v="4"/>
    <n v="95616"/>
    <x v="0"/>
    <x v="3"/>
    <s v="CHO-MIL-31000"/>
    <x v="0"/>
    <x v="23"/>
    <n v="5"/>
    <n v="10.55"/>
    <n v="5.7"/>
    <n v="16"/>
    <x v="2"/>
    <s v="Wicked Choccy's"/>
    <x v="0"/>
  </r>
  <r>
    <s v="US-2023-150343-CHO-SCR-58000"/>
    <d v="2023-08-16T00:00:00"/>
    <d v="2023-08-30T00:00:00"/>
    <x v="0"/>
    <n v="150343"/>
    <s v="United States"/>
    <x v="10"/>
    <x v="4"/>
    <n v="94110"/>
    <x v="0"/>
    <x v="3"/>
    <s v="CHO-SCR-58000"/>
    <x v="3"/>
    <x v="3"/>
    <n v="3"/>
    <n v="7.5"/>
    <n v="3.3"/>
    <n v="14"/>
    <x v="2"/>
    <s v="Lot's O' Nuts"/>
    <x v="1"/>
  </r>
  <r>
    <s v="US-2023-157308-CHO-SCR-58000"/>
    <d v="2023-08-17T00:00:00"/>
    <d v="2023-08-31T00:00:00"/>
    <x v="0"/>
    <n v="157308"/>
    <s v="United States"/>
    <x v="31"/>
    <x v="23"/>
    <n v="98105"/>
    <x v="0"/>
    <x v="3"/>
    <s v="CHO-SCR-58000"/>
    <x v="3"/>
    <x v="31"/>
    <n v="4"/>
    <n v="10"/>
    <n v="4.4000000000000004"/>
    <n v="14"/>
    <x v="2"/>
    <s v="Lot's O' Nuts"/>
    <x v="1"/>
  </r>
  <r>
    <s v="US-2023-153353-CHO-FUD-51000"/>
    <d v="2023-08-18T00:00:00"/>
    <d v="2023-09-03T00:00:00"/>
    <x v="0"/>
    <n v="153353"/>
    <s v="United States"/>
    <x v="26"/>
    <x v="21"/>
    <n v="10035"/>
    <x v="0"/>
    <x v="1"/>
    <s v="CHO-FUD-51000"/>
    <x v="4"/>
    <x v="25"/>
    <n v="1"/>
    <n v="2.4"/>
    <n v="1.2"/>
    <n v="16"/>
    <x v="2"/>
    <s v="Lot's O' Nuts"/>
    <x v="1"/>
  </r>
  <r>
    <s v="US-2023-136133-CHO-NUT-13000"/>
    <d v="2023-08-18T00:00:00"/>
    <d v="2023-09-02T00:00:00"/>
    <x v="2"/>
    <n v="136133"/>
    <s v="United States"/>
    <x v="26"/>
    <x v="21"/>
    <n v="10024"/>
    <x v="0"/>
    <x v="1"/>
    <s v="CHO-NUT-13000"/>
    <x v="2"/>
    <x v="48"/>
    <n v="9"/>
    <n v="22.41"/>
    <n v="9"/>
    <n v="15"/>
    <x v="2"/>
    <s v="Lot's O' Nuts"/>
    <x v="1"/>
  </r>
  <r>
    <s v="US-2023-128916-CHO-SCR-58000"/>
    <d v="2023-08-18T00:00:00"/>
    <d v="2023-08-30T00:00:00"/>
    <x v="2"/>
    <n v="128916"/>
    <s v="United States"/>
    <x v="0"/>
    <x v="0"/>
    <n v="77070"/>
    <x v="0"/>
    <x v="0"/>
    <s v="CHO-SCR-58000"/>
    <x v="3"/>
    <x v="31"/>
    <n v="4"/>
    <n v="10"/>
    <n v="4.4000000000000004"/>
    <n v="12"/>
    <x v="2"/>
    <s v="Lot's O' Nuts"/>
    <x v="1"/>
  </r>
  <r>
    <s v="US-2023-128916-CHO-FUD-51000"/>
    <d v="2023-08-18T00:00:00"/>
    <d v="2023-08-30T00:00:00"/>
    <x v="2"/>
    <n v="128916"/>
    <s v="United States"/>
    <x v="0"/>
    <x v="0"/>
    <n v="77070"/>
    <x v="0"/>
    <x v="0"/>
    <s v="CHO-FUD-51000"/>
    <x v="4"/>
    <x v="3"/>
    <n v="3"/>
    <n v="7.2"/>
    <n v="3.6"/>
    <n v="12"/>
    <x v="2"/>
    <s v="Lot's O' Nuts"/>
    <x v="1"/>
  </r>
  <r>
    <s v="US-2023-113551-CHO-NUT-13000"/>
    <d v="2023-08-18T00:00:00"/>
    <d v="2023-08-30T00:00:00"/>
    <x v="1"/>
    <n v="113551"/>
    <s v="United States"/>
    <x v="430"/>
    <x v="0"/>
    <n v="78539"/>
    <x v="0"/>
    <x v="0"/>
    <s v="CHO-NUT-13000"/>
    <x v="2"/>
    <x v="22"/>
    <n v="1"/>
    <n v="2.4900000000000002"/>
    <n v="1"/>
    <n v="12"/>
    <x v="2"/>
    <s v="Lot's O' Nuts"/>
    <x v="1"/>
  </r>
  <r>
    <s v="US-2023-113551-CHO-FUD-51000"/>
    <d v="2023-08-18T00:00:00"/>
    <d v="2023-08-30T00:00:00"/>
    <x v="1"/>
    <n v="113551"/>
    <s v="United States"/>
    <x v="430"/>
    <x v="0"/>
    <n v="78539"/>
    <x v="0"/>
    <x v="0"/>
    <s v="CHO-FUD-51000"/>
    <x v="4"/>
    <x v="44"/>
    <n v="8"/>
    <n v="19.2"/>
    <n v="9.6"/>
    <n v="12"/>
    <x v="2"/>
    <s v="Lot's O' Nuts"/>
    <x v="1"/>
  </r>
  <r>
    <s v="US-2023-101980-CHO-MIL-31000"/>
    <d v="2023-08-19T00:00:00"/>
    <d v="2023-08-30T00:00:00"/>
    <x v="1"/>
    <n v="101980"/>
    <s v="United States"/>
    <x v="26"/>
    <x v="21"/>
    <n v="10009"/>
    <x v="0"/>
    <x v="1"/>
    <s v="CHO-MIL-31000"/>
    <x v="0"/>
    <x v="29"/>
    <n v="6"/>
    <n v="12.66"/>
    <n v="6.84"/>
    <n v="11"/>
    <x v="2"/>
    <s v="Wicked Choccy's"/>
    <x v="0"/>
  </r>
  <r>
    <s v="US-2023-101980-CHO-SCR-58000"/>
    <d v="2023-08-19T00:00:00"/>
    <d v="2023-08-30T00:00:00"/>
    <x v="1"/>
    <n v="101980"/>
    <s v="United States"/>
    <x v="26"/>
    <x v="21"/>
    <n v="10009"/>
    <x v="0"/>
    <x v="1"/>
    <s v="CHO-SCR-58000"/>
    <x v="3"/>
    <x v="17"/>
    <n v="5"/>
    <n v="12.5"/>
    <n v="5.5"/>
    <n v="11"/>
    <x v="2"/>
    <s v="Lot's O' Nuts"/>
    <x v="1"/>
  </r>
  <r>
    <s v="US-2023-101980-CHO-TRI-54000"/>
    <d v="2023-08-19T00:00:00"/>
    <d v="2023-08-30T00:00:00"/>
    <x v="1"/>
    <n v="101980"/>
    <s v="United States"/>
    <x v="26"/>
    <x v="21"/>
    <n v="10009"/>
    <x v="0"/>
    <x v="1"/>
    <s v="CHO-TRI-54000"/>
    <x v="1"/>
    <x v="1"/>
    <n v="2"/>
    <n v="4.9000000000000004"/>
    <n v="2.6"/>
    <n v="11"/>
    <x v="2"/>
    <s v="Wicked Choccy's"/>
    <x v="0"/>
  </r>
  <r>
    <s v="US-2023-151141-CHO-MIL-31000"/>
    <d v="2023-08-20T00:00:00"/>
    <d v="2023-09-02T00:00:00"/>
    <x v="1"/>
    <n v="151141"/>
    <s v="United States"/>
    <x v="27"/>
    <x v="15"/>
    <n v="48205"/>
    <x v="0"/>
    <x v="0"/>
    <s v="CHO-MIL-31000"/>
    <x v="0"/>
    <x v="0"/>
    <n v="2"/>
    <n v="4.22"/>
    <n v="2.2799999999999998"/>
    <n v="13"/>
    <x v="2"/>
    <s v="Wicked Choccy's"/>
    <x v="0"/>
  </r>
  <r>
    <s v="US-2023-122581-CHO-NUT-13000"/>
    <d v="2023-08-21T00:00:00"/>
    <d v="2023-09-04T00:00:00"/>
    <x v="0"/>
    <n v="122581"/>
    <s v="United States"/>
    <x v="26"/>
    <x v="21"/>
    <n v="10035"/>
    <x v="0"/>
    <x v="1"/>
    <s v="CHO-NUT-13000"/>
    <x v="2"/>
    <x v="47"/>
    <n v="7"/>
    <n v="17.43"/>
    <n v="7"/>
    <n v="14"/>
    <x v="2"/>
    <s v="Lot's O' Nuts"/>
    <x v="1"/>
  </r>
  <r>
    <s v="US-2023-146066-CHO-NUT-13000"/>
    <d v="2023-08-21T00:00:00"/>
    <d v="2023-09-02T00:00:00"/>
    <x v="2"/>
    <n v="146066"/>
    <s v="United States"/>
    <x v="2"/>
    <x v="2"/>
    <n v="19143"/>
    <x v="0"/>
    <x v="1"/>
    <s v="CHO-NUT-13000"/>
    <x v="2"/>
    <x v="48"/>
    <n v="9"/>
    <n v="22.41"/>
    <n v="9"/>
    <n v="12"/>
    <x v="2"/>
    <s v="Lot's O' Nuts"/>
    <x v="1"/>
  </r>
  <r>
    <s v="US-2023-167983-CHO-TRI-54000"/>
    <d v="2023-08-21T00:00:00"/>
    <d v="2023-09-03T00:00:00"/>
    <x v="2"/>
    <n v="167983"/>
    <s v="United States"/>
    <x v="31"/>
    <x v="23"/>
    <n v="98115"/>
    <x v="0"/>
    <x v="3"/>
    <s v="CHO-TRI-54000"/>
    <x v="1"/>
    <x v="37"/>
    <n v="10"/>
    <n v="24.5"/>
    <n v="13"/>
    <n v="13"/>
    <x v="2"/>
    <s v="Wicked Choccy's"/>
    <x v="0"/>
  </r>
  <r>
    <s v="US-2023-126452-CHO-FUD-51000"/>
    <d v="2023-08-21T00:00:00"/>
    <d v="2023-09-07T00:00:00"/>
    <x v="0"/>
    <n v="126452"/>
    <s v="United States"/>
    <x v="4"/>
    <x v="4"/>
    <n v="90004"/>
    <x v="0"/>
    <x v="3"/>
    <s v="CHO-FUD-51000"/>
    <x v="4"/>
    <x v="6"/>
    <n v="9"/>
    <n v="21.6"/>
    <n v="10.8"/>
    <n v="17"/>
    <x v="2"/>
    <s v="Lot's O' Nuts"/>
    <x v="1"/>
  </r>
  <r>
    <s v="US-2023-126452-CHO-TRI-54000"/>
    <d v="2023-08-21T00:00:00"/>
    <d v="2023-09-07T00:00:00"/>
    <x v="0"/>
    <n v="126452"/>
    <s v="United States"/>
    <x v="4"/>
    <x v="4"/>
    <n v="90004"/>
    <x v="0"/>
    <x v="3"/>
    <s v="CHO-TRI-54000"/>
    <x v="1"/>
    <x v="1"/>
    <n v="2"/>
    <n v="4.9000000000000004"/>
    <n v="2.6"/>
    <n v="17"/>
    <x v="2"/>
    <s v="Wicked Choccy's"/>
    <x v="0"/>
  </r>
  <r>
    <s v="US-2023-126452-CHO-MIL-31000"/>
    <d v="2023-08-21T00:00:00"/>
    <d v="2023-09-07T00:00:00"/>
    <x v="0"/>
    <n v="126452"/>
    <s v="United States"/>
    <x v="4"/>
    <x v="4"/>
    <n v="90004"/>
    <x v="0"/>
    <x v="3"/>
    <s v="CHO-MIL-31000"/>
    <x v="0"/>
    <x v="43"/>
    <n v="9"/>
    <n v="18.989999999999998"/>
    <n v="10.26"/>
    <n v="17"/>
    <x v="2"/>
    <s v="Wicked Choccy's"/>
    <x v="0"/>
  </r>
  <r>
    <s v="US-2023-126452-CHO-NUT-13000"/>
    <d v="2023-08-21T00:00:00"/>
    <d v="2023-09-07T00:00:00"/>
    <x v="0"/>
    <n v="126452"/>
    <s v="United States"/>
    <x v="4"/>
    <x v="4"/>
    <n v="90004"/>
    <x v="0"/>
    <x v="3"/>
    <s v="CHO-NUT-13000"/>
    <x v="2"/>
    <x v="7"/>
    <n v="2"/>
    <n v="4.9800000000000004"/>
    <n v="2"/>
    <n v="17"/>
    <x v="2"/>
    <s v="Lot's O' Nuts"/>
    <x v="1"/>
  </r>
  <r>
    <s v="US-2023-123414-CHO-SCR-58000"/>
    <d v="2023-08-21T00:00:00"/>
    <d v="2023-09-06T00:00:00"/>
    <x v="0"/>
    <n v="123414"/>
    <s v="United States"/>
    <x v="189"/>
    <x v="26"/>
    <n v="27834"/>
    <x v="0"/>
    <x v="2"/>
    <s v="CHO-SCR-58000"/>
    <x v="3"/>
    <x v="31"/>
    <n v="4"/>
    <n v="10"/>
    <n v="4.4000000000000004"/>
    <n v="16"/>
    <x v="2"/>
    <s v="Lot's O' Nuts"/>
    <x v="1"/>
  </r>
  <r>
    <s v="US-2023-137239-CHO-MIL-31000"/>
    <d v="2023-08-22T00:00:00"/>
    <d v="2023-09-07T00:00:00"/>
    <x v="0"/>
    <n v="137239"/>
    <s v="United States"/>
    <x v="48"/>
    <x v="9"/>
    <n v="43229"/>
    <x v="0"/>
    <x v="1"/>
    <s v="CHO-MIL-31000"/>
    <x v="0"/>
    <x v="0"/>
    <n v="2"/>
    <n v="4.22"/>
    <n v="2.2799999999999998"/>
    <n v="16"/>
    <x v="2"/>
    <s v="Wicked Choccy's"/>
    <x v="0"/>
  </r>
  <r>
    <s v="US-2023-137239-CHO-NUT-13000"/>
    <d v="2023-08-22T00:00:00"/>
    <d v="2023-09-07T00:00:00"/>
    <x v="0"/>
    <n v="137239"/>
    <s v="United States"/>
    <x v="48"/>
    <x v="9"/>
    <n v="43229"/>
    <x v="0"/>
    <x v="1"/>
    <s v="CHO-NUT-13000"/>
    <x v="2"/>
    <x v="7"/>
    <n v="2"/>
    <n v="4.9800000000000004"/>
    <n v="2"/>
    <n v="16"/>
    <x v="2"/>
    <s v="Lot's O' Nuts"/>
    <x v="1"/>
  </r>
  <r>
    <s v="US-2023-137239-CHO-FUD-51000"/>
    <d v="2023-08-22T00:00:00"/>
    <d v="2023-09-07T00:00:00"/>
    <x v="0"/>
    <n v="137239"/>
    <s v="United States"/>
    <x v="48"/>
    <x v="9"/>
    <n v="43229"/>
    <x v="0"/>
    <x v="1"/>
    <s v="CHO-FUD-51000"/>
    <x v="4"/>
    <x v="9"/>
    <n v="2"/>
    <n v="4.8"/>
    <n v="2.4"/>
    <n v="16"/>
    <x v="2"/>
    <s v="Lot's O' Nuts"/>
    <x v="1"/>
  </r>
  <r>
    <s v="US-2023-148334-CHO-FUD-51000"/>
    <d v="2023-08-22T00:00:00"/>
    <d v="2023-09-05T00:00:00"/>
    <x v="0"/>
    <n v="148334"/>
    <s v="United States"/>
    <x v="0"/>
    <x v="0"/>
    <n v="77041"/>
    <x v="0"/>
    <x v="0"/>
    <s v="CHO-FUD-51000"/>
    <x v="4"/>
    <x v="9"/>
    <n v="2"/>
    <n v="4.8"/>
    <n v="2.4"/>
    <n v="14"/>
    <x v="2"/>
    <s v="Lot's O' Nuts"/>
    <x v="1"/>
  </r>
  <r>
    <s v="US-2023-106313-CHO-SCR-58000"/>
    <d v="2023-08-22T00:00:00"/>
    <d v="2023-09-05T00:00:00"/>
    <x v="0"/>
    <n v="106313"/>
    <s v="United States"/>
    <x v="31"/>
    <x v="23"/>
    <n v="98105"/>
    <x v="0"/>
    <x v="3"/>
    <s v="CHO-SCR-58000"/>
    <x v="3"/>
    <x v="3"/>
    <n v="3"/>
    <n v="7.5"/>
    <n v="3.3"/>
    <n v="14"/>
    <x v="2"/>
    <s v="Lot's O' Nuts"/>
    <x v="1"/>
  </r>
  <r>
    <s v="US-2023-140256-CHO-NUT-13000"/>
    <d v="2023-08-22T00:00:00"/>
    <d v="2023-09-08T00:00:00"/>
    <x v="0"/>
    <n v="140256"/>
    <s v="United States"/>
    <x v="4"/>
    <x v="4"/>
    <n v="90049"/>
    <x v="0"/>
    <x v="3"/>
    <s v="CHO-NUT-13000"/>
    <x v="2"/>
    <x v="7"/>
    <n v="2"/>
    <n v="4.9800000000000004"/>
    <n v="2"/>
    <n v="17"/>
    <x v="2"/>
    <s v="Lot's O' Nuts"/>
    <x v="1"/>
  </r>
  <r>
    <s v="US-2023-130484-CHO-TRI-54000"/>
    <d v="2023-08-22T00:00:00"/>
    <d v="2023-09-06T00:00:00"/>
    <x v="0"/>
    <n v="130484"/>
    <s v="United States"/>
    <x v="191"/>
    <x v="11"/>
    <n v="97030"/>
    <x v="0"/>
    <x v="3"/>
    <s v="CHO-TRI-54000"/>
    <x v="1"/>
    <x v="50"/>
    <n v="8"/>
    <n v="19.600000000000001"/>
    <n v="10.4"/>
    <n v="15"/>
    <x v="2"/>
    <s v="Wicked Choccy's"/>
    <x v="0"/>
  </r>
  <r>
    <s v="US-2023-141880-CHO-MIL-31000"/>
    <d v="2023-08-22T00:00:00"/>
    <d v="2023-09-02T00:00:00"/>
    <x v="1"/>
    <n v="141880"/>
    <s v="United States"/>
    <x v="431"/>
    <x v="27"/>
    <n v="80525"/>
    <x v="0"/>
    <x v="3"/>
    <s v="CHO-MIL-31000"/>
    <x v="0"/>
    <x v="5"/>
    <n v="3"/>
    <n v="6.33"/>
    <n v="3.42"/>
    <n v="11"/>
    <x v="2"/>
    <s v="Wicked Choccy's"/>
    <x v="0"/>
  </r>
  <r>
    <s v="US-2023-158001-CHO-NUT-13000"/>
    <d v="2023-08-23T00:00:00"/>
    <d v="2023-09-06T00:00:00"/>
    <x v="0"/>
    <n v="158001"/>
    <s v="United States"/>
    <x v="26"/>
    <x v="21"/>
    <n v="10035"/>
    <x v="0"/>
    <x v="1"/>
    <s v="CHO-NUT-13000"/>
    <x v="2"/>
    <x v="13"/>
    <n v="5"/>
    <n v="12.45"/>
    <n v="5"/>
    <n v="14"/>
    <x v="2"/>
    <s v="Lot's O' Nuts"/>
    <x v="1"/>
  </r>
  <r>
    <s v="US-2023-158001-CHO-MIL-31000"/>
    <d v="2023-08-23T00:00:00"/>
    <d v="2023-09-06T00:00:00"/>
    <x v="0"/>
    <n v="158001"/>
    <s v="United States"/>
    <x v="26"/>
    <x v="21"/>
    <n v="10035"/>
    <x v="0"/>
    <x v="1"/>
    <s v="CHO-MIL-31000"/>
    <x v="0"/>
    <x v="23"/>
    <n v="5"/>
    <n v="10.55"/>
    <n v="5.7"/>
    <n v="14"/>
    <x v="2"/>
    <s v="Wicked Choccy's"/>
    <x v="0"/>
  </r>
  <r>
    <s v="US-2023-117793-OTH-GUM-21000"/>
    <d v="2023-08-23T00:00:00"/>
    <d v="2023-09-08T00:00:00"/>
    <x v="0"/>
    <n v="117793"/>
    <s v="United States"/>
    <x v="432"/>
    <x v="22"/>
    <n v="53081"/>
    <x v="1"/>
    <x v="0"/>
    <s v="OTH-GUM-21000"/>
    <x v="5"/>
    <x v="16"/>
    <n v="4"/>
    <n v="2.6"/>
    <n v="2.4"/>
    <n v="16"/>
    <x v="2"/>
    <s v="Secret Factory"/>
    <x v="2"/>
  </r>
  <r>
    <s v="US-2023-117793-CHO-FUD-51000"/>
    <d v="2023-08-23T00:00:00"/>
    <d v="2023-09-08T00:00:00"/>
    <x v="0"/>
    <n v="117793"/>
    <s v="United States"/>
    <x v="432"/>
    <x v="22"/>
    <n v="53081"/>
    <x v="0"/>
    <x v="0"/>
    <s v="CHO-FUD-51000"/>
    <x v="4"/>
    <x v="3"/>
    <n v="3"/>
    <n v="7.2"/>
    <n v="3.6"/>
    <n v="16"/>
    <x v="2"/>
    <s v="Lot's O' Nuts"/>
    <x v="1"/>
  </r>
  <r>
    <s v="US-2023-117793-CHO-MIL-31000"/>
    <d v="2023-08-23T00:00:00"/>
    <d v="2023-09-08T00:00:00"/>
    <x v="0"/>
    <n v="117793"/>
    <s v="United States"/>
    <x v="432"/>
    <x v="22"/>
    <n v="53081"/>
    <x v="0"/>
    <x v="0"/>
    <s v="CHO-MIL-31000"/>
    <x v="0"/>
    <x v="11"/>
    <n v="1"/>
    <n v="2.11"/>
    <n v="1.1399999999999999"/>
    <n v="16"/>
    <x v="2"/>
    <s v="Wicked Choccy's"/>
    <x v="0"/>
  </r>
  <r>
    <s v="US-2023-117793-CHO-TRI-54000"/>
    <d v="2023-08-23T00:00:00"/>
    <d v="2023-09-08T00:00:00"/>
    <x v="0"/>
    <n v="117793"/>
    <s v="United States"/>
    <x v="432"/>
    <x v="22"/>
    <n v="53081"/>
    <x v="0"/>
    <x v="0"/>
    <s v="CHO-TRI-54000"/>
    <x v="1"/>
    <x v="1"/>
    <n v="2"/>
    <n v="4.9000000000000004"/>
    <n v="2.6"/>
    <n v="16"/>
    <x v="2"/>
    <s v="Wicked Choccy's"/>
    <x v="0"/>
  </r>
  <r>
    <s v="US-2023-160528-CHO-FUD-51000"/>
    <d v="2023-08-23T00:00:00"/>
    <d v="2023-09-09T00:00:00"/>
    <x v="0"/>
    <n v="160528"/>
    <s v="United States"/>
    <x v="433"/>
    <x v="0"/>
    <n v="78577"/>
    <x v="0"/>
    <x v="0"/>
    <s v="CHO-FUD-51000"/>
    <x v="4"/>
    <x v="3"/>
    <n v="3"/>
    <n v="7.2"/>
    <n v="3.6"/>
    <n v="17"/>
    <x v="2"/>
    <s v="Lot's O' Nuts"/>
    <x v="1"/>
  </r>
  <r>
    <s v="US-2023-160528-CHO-SCR-58000"/>
    <d v="2023-08-23T00:00:00"/>
    <d v="2023-09-09T00:00:00"/>
    <x v="0"/>
    <n v="160528"/>
    <s v="United States"/>
    <x v="433"/>
    <x v="0"/>
    <n v="78577"/>
    <x v="0"/>
    <x v="0"/>
    <s v="CHO-SCR-58000"/>
    <x v="3"/>
    <x v="44"/>
    <n v="8"/>
    <n v="20"/>
    <n v="8.8000000000000007"/>
    <n v="17"/>
    <x v="2"/>
    <s v="Lot's O' Nuts"/>
    <x v="1"/>
  </r>
  <r>
    <s v="US-2023-150350-CHO-MIL-31000"/>
    <d v="2023-08-23T00:00:00"/>
    <d v="2023-09-09T00:00:00"/>
    <x v="0"/>
    <n v="150350"/>
    <s v="United States"/>
    <x v="31"/>
    <x v="23"/>
    <n v="98105"/>
    <x v="0"/>
    <x v="3"/>
    <s v="CHO-MIL-31000"/>
    <x v="0"/>
    <x v="29"/>
    <n v="6"/>
    <n v="12.66"/>
    <n v="6.84"/>
    <n v="17"/>
    <x v="2"/>
    <s v="Wicked Choccy's"/>
    <x v="0"/>
  </r>
  <r>
    <s v="US-2023-150350-CHO-NUT-13000"/>
    <d v="2023-08-23T00:00:00"/>
    <d v="2023-09-09T00:00:00"/>
    <x v="0"/>
    <n v="150350"/>
    <s v="United States"/>
    <x v="31"/>
    <x v="23"/>
    <n v="98105"/>
    <x v="0"/>
    <x v="3"/>
    <s v="CHO-NUT-13000"/>
    <x v="2"/>
    <x v="13"/>
    <n v="5"/>
    <n v="12.45"/>
    <n v="5"/>
    <n v="17"/>
    <x v="2"/>
    <s v="Lot's O' Nuts"/>
    <x v="1"/>
  </r>
  <r>
    <s v="US-2023-150350-CHO-TRI-54000"/>
    <d v="2023-08-23T00:00:00"/>
    <d v="2023-09-09T00:00:00"/>
    <x v="0"/>
    <n v="150350"/>
    <s v="United States"/>
    <x v="31"/>
    <x v="23"/>
    <n v="98105"/>
    <x v="0"/>
    <x v="3"/>
    <s v="CHO-TRI-54000"/>
    <x v="1"/>
    <x v="20"/>
    <n v="5"/>
    <n v="12.25"/>
    <n v="6.5"/>
    <n v="17"/>
    <x v="2"/>
    <s v="Wicked Choccy's"/>
    <x v="0"/>
  </r>
  <r>
    <s v="US-2023-150350-CHO-SCR-58000"/>
    <d v="2023-08-23T00:00:00"/>
    <d v="2023-09-09T00:00:00"/>
    <x v="0"/>
    <n v="150350"/>
    <s v="United States"/>
    <x v="31"/>
    <x v="23"/>
    <n v="98105"/>
    <x v="0"/>
    <x v="3"/>
    <s v="CHO-SCR-58000"/>
    <x v="3"/>
    <x v="14"/>
    <n v="6"/>
    <n v="15"/>
    <n v="6.6"/>
    <n v="17"/>
    <x v="2"/>
    <s v="Lot's O' Nuts"/>
    <x v="1"/>
  </r>
  <r>
    <s v="US-2023-114601-CHO-SCR-58000"/>
    <d v="2023-08-26T00:00:00"/>
    <d v="2023-09-12T00:00:00"/>
    <x v="0"/>
    <n v="114601"/>
    <s v="United States"/>
    <x v="27"/>
    <x v="15"/>
    <n v="48234"/>
    <x v="0"/>
    <x v="0"/>
    <s v="CHO-SCR-58000"/>
    <x v="3"/>
    <x v="31"/>
    <n v="4"/>
    <n v="10"/>
    <n v="4.4000000000000004"/>
    <n v="17"/>
    <x v="2"/>
    <s v="Lot's O' Nuts"/>
    <x v="1"/>
  </r>
  <r>
    <s v="US-2023-114601-CHO-TRI-54000"/>
    <d v="2023-08-26T00:00:00"/>
    <d v="2023-09-12T00:00:00"/>
    <x v="0"/>
    <n v="114601"/>
    <s v="United States"/>
    <x v="27"/>
    <x v="15"/>
    <n v="48234"/>
    <x v="0"/>
    <x v="0"/>
    <s v="CHO-TRI-54000"/>
    <x v="1"/>
    <x v="1"/>
    <n v="2"/>
    <n v="4.9000000000000004"/>
    <n v="2.6"/>
    <n v="17"/>
    <x v="2"/>
    <s v="Wicked Choccy's"/>
    <x v="0"/>
  </r>
  <r>
    <s v="US-2023-114601-CHO-NUT-13000"/>
    <d v="2023-08-26T00:00:00"/>
    <d v="2023-09-12T00:00:00"/>
    <x v="0"/>
    <n v="114601"/>
    <s v="United States"/>
    <x v="27"/>
    <x v="15"/>
    <n v="48234"/>
    <x v="0"/>
    <x v="0"/>
    <s v="CHO-NUT-13000"/>
    <x v="2"/>
    <x v="2"/>
    <n v="3"/>
    <n v="7.47"/>
    <n v="3"/>
    <n v="17"/>
    <x v="2"/>
    <s v="Lot's O' Nuts"/>
    <x v="1"/>
  </r>
  <r>
    <s v="US-2023-148201-CHO-MIL-31000"/>
    <d v="2023-08-26T00:00:00"/>
    <d v="2023-09-08T00:00:00"/>
    <x v="2"/>
    <n v="148201"/>
    <s v="United States"/>
    <x v="31"/>
    <x v="23"/>
    <n v="98103"/>
    <x v="0"/>
    <x v="3"/>
    <s v="CHO-MIL-31000"/>
    <x v="0"/>
    <x v="11"/>
    <n v="1"/>
    <n v="2.11"/>
    <n v="1.1399999999999999"/>
    <n v="13"/>
    <x v="2"/>
    <s v="Wicked Choccy's"/>
    <x v="0"/>
  </r>
  <r>
    <s v="US-2023-128594-CHO-NUT-13000"/>
    <d v="2023-08-26T00:00:00"/>
    <d v="2023-09-08T00:00:00"/>
    <x v="1"/>
    <n v="128594"/>
    <s v="United States"/>
    <x v="25"/>
    <x v="4"/>
    <n v="92037"/>
    <x v="0"/>
    <x v="3"/>
    <s v="CHO-NUT-13000"/>
    <x v="2"/>
    <x v="19"/>
    <n v="4"/>
    <n v="9.9600000000000009"/>
    <n v="4"/>
    <n v="13"/>
    <x v="2"/>
    <s v="Lot's O' Nuts"/>
    <x v="1"/>
  </r>
  <r>
    <s v="US-2023-127425-CHO-SCR-58000"/>
    <d v="2023-08-26T00:00:00"/>
    <d v="2023-09-10T00:00:00"/>
    <x v="0"/>
    <n v="127425"/>
    <s v="United States"/>
    <x v="26"/>
    <x v="21"/>
    <n v="10035"/>
    <x v="0"/>
    <x v="1"/>
    <s v="CHO-SCR-58000"/>
    <x v="3"/>
    <x v="17"/>
    <n v="5"/>
    <n v="12.5"/>
    <n v="5.5"/>
    <n v="15"/>
    <x v="2"/>
    <s v="Lot's O' Nuts"/>
    <x v="1"/>
  </r>
  <r>
    <s v="US-2023-127425-CHO-TRI-54000"/>
    <d v="2023-08-26T00:00:00"/>
    <d v="2023-09-10T00:00:00"/>
    <x v="0"/>
    <n v="127425"/>
    <s v="United States"/>
    <x v="26"/>
    <x v="21"/>
    <n v="10035"/>
    <x v="0"/>
    <x v="1"/>
    <s v="CHO-TRI-54000"/>
    <x v="1"/>
    <x v="18"/>
    <n v="6"/>
    <n v="14.7"/>
    <n v="7.8"/>
    <n v="15"/>
    <x v="2"/>
    <s v="Wicked Choccy's"/>
    <x v="0"/>
  </r>
  <r>
    <s v="US-2023-102141-CHO-FUD-51000"/>
    <d v="2023-08-26T00:00:00"/>
    <d v="2023-09-10T00:00:00"/>
    <x v="0"/>
    <n v="102141"/>
    <s v="United States"/>
    <x v="26"/>
    <x v="21"/>
    <n v="10024"/>
    <x v="0"/>
    <x v="1"/>
    <s v="CHO-FUD-51000"/>
    <x v="4"/>
    <x v="44"/>
    <n v="8"/>
    <n v="19.2"/>
    <n v="9.6"/>
    <n v="15"/>
    <x v="2"/>
    <s v="Lot's O' Nuts"/>
    <x v="1"/>
  </r>
  <r>
    <s v="US-2023-152289-CHO-SCR-58000"/>
    <d v="2023-08-26T00:00:00"/>
    <d v="2023-09-07T00:00:00"/>
    <x v="1"/>
    <n v="152289"/>
    <s v="United States"/>
    <x v="211"/>
    <x v="0"/>
    <n v="77506"/>
    <x v="0"/>
    <x v="0"/>
    <s v="CHO-SCR-58000"/>
    <x v="3"/>
    <x v="14"/>
    <n v="6"/>
    <n v="15"/>
    <n v="6.6"/>
    <n v="12"/>
    <x v="2"/>
    <s v="Lot's O' Nuts"/>
    <x v="1"/>
  </r>
  <r>
    <s v="US-2023-152289-CHO-NUT-13000"/>
    <d v="2023-08-26T00:00:00"/>
    <d v="2023-09-07T00:00:00"/>
    <x v="1"/>
    <n v="152289"/>
    <s v="United States"/>
    <x v="211"/>
    <x v="0"/>
    <n v="77506"/>
    <x v="0"/>
    <x v="0"/>
    <s v="CHO-NUT-13000"/>
    <x v="2"/>
    <x v="7"/>
    <n v="2"/>
    <n v="4.9800000000000004"/>
    <n v="2"/>
    <n v="12"/>
    <x v="2"/>
    <s v="Lot's O' Nuts"/>
    <x v="1"/>
  </r>
  <r>
    <s v="US-2023-105585-CHO-NUT-13000"/>
    <d v="2023-08-26T00:00:00"/>
    <d v="2023-09-06T00:00:00"/>
    <x v="1"/>
    <n v="105585"/>
    <s v="United States"/>
    <x v="99"/>
    <x v="4"/>
    <n v="95123"/>
    <x v="0"/>
    <x v="3"/>
    <s v="CHO-NUT-13000"/>
    <x v="2"/>
    <x v="2"/>
    <n v="3"/>
    <n v="7.47"/>
    <n v="3"/>
    <n v="11"/>
    <x v="2"/>
    <s v="Lot's O' Nuts"/>
    <x v="1"/>
  </r>
  <r>
    <s v="US-2023-105585-CHO-SCR-58000"/>
    <d v="2023-08-26T00:00:00"/>
    <d v="2023-09-06T00:00:00"/>
    <x v="1"/>
    <n v="105585"/>
    <s v="United States"/>
    <x v="99"/>
    <x v="4"/>
    <n v="95123"/>
    <x v="0"/>
    <x v="3"/>
    <s v="CHO-SCR-58000"/>
    <x v="3"/>
    <x v="17"/>
    <n v="5"/>
    <n v="12.5"/>
    <n v="5.5"/>
    <n v="11"/>
    <x v="2"/>
    <s v="Lot's O' Nuts"/>
    <x v="1"/>
  </r>
  <r>
    <s v="US-2023-163538-CHO-MIL-31000"/>
    <d v="2023-08-26T00:00:00"/>
    <d v="2023-09-09T00:00:00"/>
    <x v="0"/>
    <n v="163538"/>
    <s v="United States"/>
    <x v="116"/>
    <x v="22"/>
    <n v="53132"/>
    <x v="0"/>
    <x v="0"/>
    <s v="CHO-MIL-31000"/>
    <x v="0"/>
    <x v="5"/>
    <n v="3"/>
    <n v="6.33"/>
    <n v="3.42"/>
    <n v="14"/>
    <x v="2"/>
    <s v="Wicked Choccy's"/>
    <x v="0"/>
  </r>
  <r>
    <s v="US-2023-160598-CHO-TRI-54000"/>
    <d v="2023-08-26T00:00:00"/>
    <d v="2023-09-07T00:00:00"/>
    <x v="1"/>
    <n v="160598"/>
    <s v="United States"/>
    <x v="20"/>
    <x v="17"/>
    <n v="33142"/>
    <x v="0"/>
    <x v="2"/>
    <s v="CHO-TRI-54000"/>
    <x v="1"/>
    <x v="28"/>
    <n v="1"/>
    <n v="2.4500000000000002"/>
    <n v="1.3"/>
    <n v="12"/>
    <x v="2"/>
    <s v="Wicked Choccy's"/>
    <x v="0"/>
  </r>
  <r>
    <s v="US-2023-100405-CHO-SCR-58000"/>
    <d v="2023-08-26T00:00:00"/>
    <d v="2023-09-07T00:00:00"/>
    <x v="2"/>
    <n v="100405"/>
    <s v="United States"/>
    <x v="4"/>
    <x v="4"/>
    <n v="90045"/>
    <x v="0"/>
    <x v="3"/>
    <s v="CHO-SCR-58000"/>
    <x v="3"/>
    <x v="9"/>
    <n v="2"/>
    <n v="5"/>
    <n v="2.2000000000000002"/>
    <n v="12"/>
    <x v="2"/>
    <s v="Lot's O' Nuts"/>
    <x v="1"/>
  </r>
  <r>
    <s v="US-2023-132094-OTH-KAZ-38000"/>
    <d v="2023-08-26T00:00:00"/>
    <d v="2023-09-12T00:00:00"/>
    <x v="0"/>
    <n v="132094"/>
    <s v="United States"/>
    <x v="2"/>
    <x v="2"/>
    <n v="19140"/>
    <x v="1"/>
    <x v="1"/>
    <s v="OTH-KAZ-38000"/>
    <x v="6"/>
    <x v="5"/>
    <n v="3"/>
    <n v="0.75"/>
    <n v="9"/>
    <n v="17"/>
    <x v="2"/>
    <s v="The Other Factory"/>
    <x v="3"/>
  </r>
  <r>
    <s v="US-2023-132094-CHO-NUT-13000"/>
    <d v="2023-08-26T00:00:00"/>
    <d v="2023-09-12T00:00:00"/>
    <x v="0"/>
    <n v="132094"/>
    <s v="United States"/>
    <x v="2"/>
    <x v="2"/>
    <n v="19140"/>
    <x v="0"/>
    <x v="1"/>
    <s v="CHO-NUT-13000"/>
    <x v="2"/>
    <x v="7"/>
    <n v="2"/>
    <n v="4.9800000000000004"/>
    <n v="2"/>
    <n v="17"/>
    <x v="2"/>
    <s v="Lot's O' Nuts"/>
    <x v="1"/>
  </r>
  <r>
    <s v="US-2023-163174-CHO-FUD-51000"/>
    <d v="2023-08-26T00:00:00"/>
    <d v="2023-09-09T00:00:00"/>
    <x v="0"/>
    <n v="163174"/>
    <s v="United States"/>
    <x v="3"/>
    <x v="3"/>
    <n v="30605"/>
    <x v="0"/>
    <x v="2"/>
    <s v="CHO-FUD-51000"/>
    <x v="4"/>
    <x v="3"/>
    <n v="3"/>
    <n v="7.2"/>
    <n v="3.6"/>
    <n v="14"/>
    <x v="2"/>
    <s v="Lot's O' Nuts"/>
    <x v="1"/>
  </r>
  <r>
    <s v="US-2023-116764-OTH-KAZ-38000"/>
    <d v="2023-08-27T00:00:00"/>
    <d v="2023-09-12T00:00:00"/>
    <x v="0"/>
    <n v="116764"/>
    <s v="United States"/>
    <x v="171"/>
    <x v="17"/>
    <n v="33021"/>
    <x v="1"/>
    <x v="2"/>
    <s v="OTH-KAZ-38000"/>
    <x v="6"/>
    <x v="8"/>
    <n v="4"/>
    <n v="1"/>
    <n v="12"/>
    <n v="16"/>
    <x v="2"/>
    <s v="The Other Factory"/>
    <x v="3"/>
  </r>
  <r>
    <s v="US-2023-146710-CHO-TRI-54000"/>
    <d v="2023-08-27T00:00:00"/>
    <d v="2023-09-11T00:00:00"/>
    <x v="0"/>
    <n v="146710"/>
    <s v="United States"/>
    <x v="39"/>
    <x v="0"/>
    <n v="75220"/>
    <x v="0"/>
    <x v="0"/>
    <s v="CHO-TRI-54000"/>
    <x v="1"/>
    <x v="28"/>
    <n v="1"/>
    <n v="2.4500000000000002"/>
    <n v="1.3"/>
    <n v="15"/>
    <x v="2"/>
    <s v="Wicked Choccy's"/>
    <x v="0"/>
  </r>
  <r>
    <s v="US-2023-146710-CHO-SCR-58000"/>
    <d v="2023-08-27T00:00:00"/>
    <d v="2023-09-11T00:00:00"/>
    <x v="0"/>
    <n v="146710"/>
    <s v="United States"/>
    <x v="39"/>
    <x v="0"/>
    <n v="75220"/>
    <x v="0"/>
    <x v="0"/>
    <s v="CHO-SCR-58000"/>
    <x v="3"/>
    <x v="25"/>
    <n v="1"/>
    <n v="2.5"/>
    <n v="1.1000000000000001"/>
    <n v="15"/>
    <x v="2"/>
    <s v="Lot's O' Nuts"/>
    <x v="1"/>
  </r>
  <r>
    <s v="US-2023-145982-CHO-FUD-51000"/>
    <d v="2023-08-27T00:00:00"/>
    <d v="2023-09-11T00:00:00"/>
    <x v="2"/>
    <n v="145982"/>
    <s v="United States"/>
    <x v="352"/>
    <x v="34"/>
    <n v="2169"/>
    <x v="0"/>
    <x v="1"/>
    <s v="CHO-FUD-51000"/>
    <x v="4"/>
    <x v="25"/>
    <n v="1"/>
    <n v="2.4"/>
    <n v="1.2"/>
    <n v="15"/>
    <x v="2"/>
    <s v="Lot's O' Nuts"/>
    <x v="1"/>
  </r>
  <r>
    <s v="US-2023-145982-CHO-MIL-31000"/>
    <d v="2023-08-27T00:00:00"/>
    <d v="2023-09-11T00:00:00"/>
    <x v="2"/>
    <n v="145982"/>
    <s v="United States"/>
    <x v="352"/>
    <x v="34"/>
    <n v="2169"/>
    <x v="0"/>
    <x v="1"/>
    <s v="CHO-MIL-31000"/>
    <x v="0"/>
    <x v="23"/>
    <n v="5"/>
    <n v="10.55"/>
    <n v="5.7"/>
    <n v="15"/>
    <x v="2"/>
    <s v="Wicked Choccy's"/>
    <x v="0"/>
  </r>
  <r>
    <s v="US-2023-145982-CHO-NUT-13000"/>
    <d v="2023-08-27T00:00:00"/>
    <d v="2023-09-11T00:00:00"/>
    <x v="2"/>
    <n v="145982"/>
    <s v="United States"/>
    <x v="352"/>
    <x v="34"/>
    <n v="2169"/>
    <x v="0"/>
    <x v="1"/>
    <s v="CHO-NUT-13000"/>
    <x v="2"/>
    <x v="19"/>
    <n v="4"/>
    <n v="9.9600000000000009"/>
    <n v="4"/>
    <n v="15"/>
    <x v="2"/>
    <s v="Lot's O' Nuts"/>
    <x v="1"/>
  </r>
  <r>
    <s v="US-2023-145982-CHO-TRI-54000"/>
    <d v="2023-08-27T00:00:00"/>
    <d v="2023-09-11T00:00:00"/>
    <x v="2"/>
    <n v="145982"/>
    <s v="United States"/>
    <x v="352"/>
    <x v="34"/>
    <n v="2169"/>
    <x v="0"/>
    <x v="1"/>
    <s v="CHO-TRI-54000"/>
    <x v="1"/>
    <x v="51"/>
    <n v="9"/>
    <n v="22.05"/>
    <n v="11.7"/>
    <n v="15"/>
    <x v="2"/>
    <s v="Wicked Choccy's"/>
    <x v="0"/>
  </r>
  <r>
    <s v="US-2023-117919-CHO-TRI-54000"/>
    <d v="2023-08-27T00:00:00"/>
    <d v="2023-09-08T00:00:00"/>
    <x v="2"/>
    <n v="117919"/>
    <s v="United States"/>
    <x v="0"/>
    <x v="0"/>
    <n v="77041"/>
    <x v="0"/>
    <x v="0"/>
    <s v="CHO-TRI-54000"/>
    <x v="1"/>
    <x v="20"/>
    <n v="5"/>
    <n v="12.25"/>
    <n v="6.5"/>
    <n v="12"/>
    <x v="2"/>
    <s v="Wicked Choccy's"/>
    <x v="0"/>
  </r>
  <r>
    <s v="US-2023-117919-CHO-NUT-13000"/>
    <d v="2023-08-27T00:00:00"/>
    <d v="2023-09-08T00:00:00"/>
    <x v="2"/>
    <n v="117919"/>
    <s v="United States"/>
    <x v="0"/>
    <x v="0"/>
    <n v="77041"/>
    <x v="0"/>
    <x v="0"/>
    <s v="CHO-NUT-13000"/>
    <x v="2"/>
    <x v="22"/>
    <n v="1"/>
    <n v="2.4900000000000002"/>
    <n v="1"/>
    <n v="12"/>
    <x v="2"/>
    <s v="Lot's O' Nuts"/>
    <x v="1"/>
  </r>
  <r>
    <s v="US-2023-144211-CHO-TRI-54000"/>
    <d v="2023-08-28T00:00:00"/>
    <d v="2023-09-12T00:00:00"/>
    <x v="0"/>
    <n v="144211"/>
    <s v="United States"/>
    <x v="434"/>
    <x v="27"/>
    <n v="80112"/>
    <x v="0"/>
    <x v="3"/>
    <s v="CHO-TRI-54000"/>
    <x v="1"/>
    <x v="4"/>
    <n v="3"/>
    <n v="7.35"/>
    <n v="3.9"/>
    <n v="15"/>
    <x v="2"/>
    <s v="Wicked Choccy's"/>
    <x v="0"/>
  </r>
  <r>
    <s v="US-2023-137652-OTH-GUM-21000"/>
    <d v="2023-08-28T00:00:00"/>
    <d v="2023-09-09T00:00:00"/>
    <x v="1"/>
    <n v="137652"/>
    <s v="United States"/>
    <x v="149"/>
    <x v="9"/>
    <n v="45231"/>
    <x v="1"/>
    <x v="1"/>
    <s v="OTH-GUM-21000"/>
    <x v="5"/>
    <x v="70"/>
    <n v="8"/>
    <n v="5.2"/>
    <n v="4.8"/>
    <n v="12"/>
    <x v="2"/>
    <s v="Secret Factory"/>
    <x v="2"/>
  </r>
  <r>
    <s v="US-2023-145303-CHO-SCR-58000"/>
    <d v="2023-08-28T00:00:00"/>
    <d v="2023-09-10T00:00:00"/>
    <x v="1"/>
    <n v="145303"/>
    <s v="United States"/>
    <x v="39"/>
    <x v="0"/>
    <n v="75081"/>
    <x v="0"/>
    <x v="0"/>
    <s v="CHO-SCR-58000"/>
    <x v="3"/>
    <x v="9"/>
    <n v="2"/>
    <n v="5"/>
    <n v="2.2000000000000002"/>
    <n v="13"/>
    <x v="2"/>
    <s v="Lot's O' Nuts"/>
    <x v="1"/>
  </r>
  <r>
    <s v="US-2023-145303-CHO-MIL-31000"/>
    <d v="2023-08-28T00:00:00"/>
    <d v="2023-09-10T00:00:00"/>
    <x v="1"/>
    <n v="145303"/>
    <s v="United States"/>
    <x v="39"/>
    <x v="0"/>
    <n v="75081"/>
    <x v="0"/>
    <x v="0"/>
    <s v="CHO-MIL-31000"/>
    <x v="0"/>
    <x v="8"/>
    <n v="4"/>
    <n v="8.44"/>
    <n v="4.5599999999999996"/>
    <n v="13"/>
    <x v="2"/>
    <s v="Wicked Choccy's"/>
    <x v="0"/>
  </r>
  <r>
    <s v="US-2023-161207-CHO-NUT-13000"/>
    <d v="2023-08-29T00:00:00"/>
    <d v="2023-09-13T00:00:00"/>
    <x v="0"/>
    <n v="161207"/>
    <s v="United States"/>
    <x v="38"/>
    <x v="41"/>
    <n v="3301"/>
    <x v="0"/>
    <x v="1"/>
    <s v="CHO-NUT-13000"/>
    <x v="2"/>
    <x v="2"/>
    <n v="3"/>
    <n v="7.47"/>
    <n v="3"/>
    <n v="15"/>
    <x v="2"/>
    <s v="Lot's O' Nuts"/>
    <x v="1"/>
  </r>
  <r>
    <s v="US-2023-159912-OTH-LIC-15000"/>
    <d v="2023-08-29T00:00:00"/>
    <d v="2023-09-13T00:00:00"/>
    <x v="0"/>
    <n v="159912"/>
    <s v="United States"/>
    <x v="2"/>
    <x v="2"/>
    <n v="19120"/>
    <x v="1"/>
    <x v="1"/>
    <s v="OTH-LIC-15000"/>
    <x v="7"/>
    <x v="39"/>
    <n v="4"/>
    <n v="40"/>
    <n v="40"/>
    <n v="15"/>
    <x v="2"/>
    <s v="Secret Factory"/>
    <x v="2"/>
  </r>
  <r>
    <s v="US-2023-159912-OTH-KAZ-38000"/>
    <d v="2023-08-29T00:00:00"/>
    <d v="2023-09-13T00:00:00"/>
    <x v="0"/>
    <n v="159912"/>
    <s v="United States"/>
    <x v="2"/>
    <x v="2"/>
    <n v="19120"/>
    <x v="1"/>
    <x v="1"/>
    <s v="OTH-KAZ-38000"/>
    <x v="6"/>
    <x v="8"/>
    <n v="4"/>
    <n v="1"/>
    <n v="12"/>
    <n v="15"/>
    <x v="2"/>
    <s v="The Other Factory"/>
    <x v="3"/>
  </r>
  <r>
    <s v="US-2023-159912-CHO-MIL-31000"/>
    <d v="2023-08-29T00:00:00"/>
    <d v="2023-09-13T00:00:00"/>
    <x v="0"/>
    <n v="159912"/>
    <s v="United States"/>
    <x v="2"/>
    <x v="2"/>
    <n v="19120"/>
    <x v="0"/>
    <x v="1"/>
    <s v="CHO-MIL-31000"/>
    <x v="0"/>
    <x v="0"/>
    <n v="2"/>
    <n v="4.22"/>
    <n v="2.2799999999999998"/>
    <n v="15"/>
    <x v="2"/>
    <s v="Wicked Choccy's"/>
    <x v="0"/>
  </r>
  <r>
    <s v="US-2023-159912-CHO-FUD-51000"/>
    <d v="2023-08-29T00:00:00"/>
    <d v="2023-09-13T00:00:00"/>
    <x v="0"/>
    <n v="159912"/>
    <s v="United States"/>
    <x v="2"/>
    <x v="2"/>
    <n v="19120"/>
    <x v="0"/>
    <x v="1"/>
    <s v="CHO-FUD-51000"/>
    <x v="4"/>
    <x v="26"/>
    <n v="7"/>
    <n v="16.8"/>
    <n v="8.4"/>
    <n v="15"/>
    <x v="2"/>
    <s v="Lot's O' Nuts"/>
    <x v="1"/>
  </r>
  <r>
    <s v="US-2023-128727-CHO-TRI-54000"/>
    <d v="2023-08-29T00:00:00"/>
    <d v="2023-09-14T00:00:00"/>
    <x v="0"/>
    <n v="128727"/>
    <s v="United States"/>
    <x v="26"/>
    <x v="21"/>
    <n v="10024"/>
    <x v="0"/>
    <x v="1"/>
    <s v="CHO-TRI-54000"/>
    <x v="1"/>
    <x v="24"/>
    <n v="4"/>
    <n v="9.8000000000000007"/>
    <n v="5.2"/>
    <n v="16"/>
    <x v="2"/>
    <s v="Wicked Choccy's"/>
    <x v="0"/>
  </r>
  <r>
    <s v="US-2023-158568-CHO-TRI-54000"/>
    <d v="2023-08-29T00:00:00"/>
    <d v="2023-09-12T00:00:00"/>
    <x v="0"/>
    <n v="158568"/>
    <s v="United States"/>
    <x v="40"/>
    <x v="1"/>
    <n v="60610"/>
    <x v="0"/>
    <x v="0"/>
    <s v="CHO-TRI-54000"/>
    <x v="1"/>
    <x v="4"/>
    <n v="3"/>
    <n v="7.35"/>
    <n v="3.9"/>
    <n v="14"/>
    <x v="2"/>
    <s v="Wicked Choccy's"/>
    <x v="0"/>
  </r>
  <r>
    <s v="US-2023-165995-CHO-NUT-13000"/>
    <d v="2023-08-30T00:00:00"/>
    <d v="2023-09-16T00:00:00"/>
    <x v="0"/>
    <n v="165995"/>
    <s v="United States"/>
    <x v="4"/>
    <x v="4"/>
    <n v="90008"/>
    <x v="0"/>
    <x v="3"/>
    <s v="CHO-NUT-13000"/>
    <x v="2"/>
    <x v="19"/>
    <n v="4"/>
    <n v="9.9600000000000009"/>
    <n v="4"/>
    <n v="17"/>
    <x v="2"/>
    <s v="Lot's O' Nuts"/>
    <x v="1"/>
  </r>
  <r>
    <s v="US-2023-165995-CHO-FUD-51000"/>
    <d v="2023-08-30T00:00:00"/>
    <d v="2023-09-16T00:00:00"/>
    <x v="0"/>
    <n v="165995"/>
    <s v="United States"/>
    <x v="4"/>
    <x v="4"/>
    <n v="90008"/>
    <x v="0"/>
    <x v="3"/>
    <s v="CHO-FUD-51000"/>
    <x v="4"/>
    <x v="17"/>
    <n v="5"/>
    <n v="12"/>
    <n v="6"/>
    <n v="17"/>
    <x v="2"/>
    <s v="Lot's O' Nuts"/>
    <x v="1"/>
  </r>
  <r>
    <s v="US-2023-141544-CHO-TRI-54000"/>
    <d v="2023-08-30T00:00:00"/>
    <d v="2023-09-11T00:00:00"/>
    <x v="1"/>
    <n v="141544"/>
    <s v="United States"/>
    <x v="2"/>
    <x v="2"/>
    <n v="19143"/>
    <x v="0"/>
    <x v="1"/>
    <s v="CHO-TRI-54000"/>
    <x v="1"/>
    <x v="24"/>
    <n v="4"/>
    <n v="9.8000000000000007"/>
    <n v="5.2"/>
    <n v="12"/>
    <x v="2"/>
    <s v="Wicked Choccy's"/>
    <x v="0"/>
  </r>
  <r>
    <s v="US-2023-141544-CHO-NUT-13000"/>
    <d v="2023-08-30T00:00:00"/>
    <d v="2023-09-11T00:00:00"/>
    <x v="1"/>
    <n v="141544"/>
    <s v="United States"/>
    <x v="2"/>
    <x v="2"/>
    <n v="19143"/>
    <x v="0"/>
    <x v="1"/>
    <s v="CHO-NUT-13000"/>
    <x v="2"/>
    <x v="15"/>
    <n v="6"/>
    <n v="14.94"/>
    <n v="6"/>
    <n v="12"/>
    <x v="2"/>
    <s v="Lot's O' Nuts"/>
    <x v="1"/>
  </r>
  <r>
    <s v="US-2023-141544-CHO-MIL-31000"/>
    <d v="2023-08-30T00:00:00"/>
    <d v="2023-09-11T00:00:00"/>
    <x v="1"/>
    <n v="141544"/>
    <s v="United States"/>
    <x v="2"/>
    <x v="2"/>
    <n v="19143"/>
    <x v="0"/>
    <x v="1"/>
    <s v="CHO-MIL-31000"/>
    <x v="0"/>
    <x v="5"/>
    <n v="3"/>
    <n v="6.33"/>
    <n v="3.42"/>
    <n v="12"/>
    <x v="2"/>
    <s v="Wicked Choccy's"/>
    <x v="0"/>
  </r>
  <r>
    <s v="US-2023-117408-CHO-NUT-13000"/>
    <d v="2023-08-31T00:00:00"/>
    <d v="2023-09-16T00:00:00"/>
    <x v="0"/>
    <n v="117408"/>
    <s v="United States"/>
    <x v="435"/>
    <x v="0"/>
    <n v="76706"/>
    <x v="0"/>
    <x v="0"/>
    <s v="CHO-NUT-13000"/>
    <x v="2"/>
    <x v="7"/>
    <n v="2"/>
    <n v="4.9800000000000004"/>
    <n v="2"/>
    <n v="16"/>
    <x v="2"/>
    <s v="Lot's O' Nuts"/>
    <x v="1"/>
  </r>
  <r>
    <s v="US-2023-129714-CHO-SCR-58000"/>
    <d v="2023-09-01T00:00:00"/>
    <d v="2023-09-13T00:00:00"/>
    <x v="1"/>
    <n v="129714"/>
    <s v="United States"/>
    <x v="26"/>
    <x v="21"/>
    <n v="10009"/>
    <x v="0"/>
    <x v="1"/>
    <s v="CHO-SCR-58000"/>
    <x v="3"/>
    <x v="25"/>
    <n v="1"/>
    <n v="2.5"/>
    <n v="1.1000000000000001"/>
    <n v="12"/>
    <x v="2"/>
    <s v="Lot's O' Nuts"/>
    <x v="1"/>
  </r>
  <r>
    <s v="US-2023-129714-CHO-FUD-51000"/>
    <d v="2023-09-01T00:00:00"/>
    <d v="2023-09-13T00:00:00"/>
    <x v="1"/>
    <n v="129714"/>
    <s v="United States"/>
    <x v="26"/>
    <x v="21"/>
    <n v="10009"/>
    <x v="0"/>
    <x v="1"/>
    <s v="CHO-FUD-51000"/>
    <x v="4"/>
    <x v="31"/>
    <n v="4"/>
    <n v="9.6"/>
    <n v="4.8"/>
    <n v="12"/>
    <x v="2"/>
    <s v="Lot's O' Nuts"/>
    <x v="1"/>
  </r>
  <r>
    <s v="US-2023-129714-CHO-NUT-13000"/>
    <d v="2023-09-01T00:00:00"/>
    <d v="2023-09-13T00:00:00"/>
    <x v="1"/>
    <n v="129714"/>
    <s v="United States"/>
    <x v="26"/>
    <x v="21"/>
    <n v="10009"/>
    <x v="0"/>
    <x v="1"/>
    <s v="CHO-NUT-13000"/>
    <x v="2"/>
    <x v="7"/>
    <n v="2"/>
    <n v="4.9800000000000004"/>
    <n v="2"/>
    <n v="12"/>
    <x v="2"/>
    <s v="Lot's O' Nuts"/>
    <x v="1"/>
  </r>
  <r>
    <s v="US-2023-129714-CHO-TRI-54000"/>
    <d v="2023-09-01T00:00:00"/>
    <d v="2023-09-13T00:00:00"/>
    <x v="1"/>
    <n v="129714"/>
    <s v="United States"/>
    <x v="26"/>
    <x v="21"/>
    <n v="10009"/>
    <x v="0"/>
    <x v="1"/>
    <s v="CHO-TRI-54000"/>
    <x v="1"/>
    <x v="28"/>
    <n v="1"/>
    <n v="2.4500000000000002"/>
    <n v="1.3"/>
    <n v="12"/>
    <x v="2"/>
    <s v="Wicked Choccy's"/>
    <x v="0"/>
  </r>
  <r>
    <s v="US-2023-120859-CHO-FUD-51000"/>
    <d v="2023-09-01T00:00:00"/>
    <d v="2023-09-14T00:00:00"/>
    <x v="1"/>
    <n v="120859"/>
    <s v="United States"/>
    <x v="10"/>
    <x v="4"/>
    <n v="94110"/>
    <x v="0"/>
    <x v="3"/>
    <s v="CHO-FUD-51000"/>
    <x v="4"/>
    <x v="9"/>
    <n v="2"/>
    <n v="4.8"/>
    <n v="2.4"/>
    <n v="13"/>
    <x v="2"/>
    <s v="Lot's O' Nuts"/>
    <x v="1"/>
  </r>
  <r>
    <s v="US-2023-155481-OTH-LIC-15000"/>
    <d v="2023-09-01T00:00:00"/>
    <d v="2023-09-15T00:00:00"/>
    <x v="0"/>
    <n v="155481"/>
    <s v="United States"/>
    <x v="2"/>
    <x v="2"/>
    <n v="19140"/>
    <x v="1"/>
    <x v="1"/>
    <s v="OTH-LIC-15000"/>
    <x v="7"/>
    <x v="59"/>
    <n v="7"/>
    <n v="70"/>
    <n v="70"/>
    <n v="14"/>
    <x v="2"/>
    <s v="Secret Factory"/>
    <x v="2"/>
  </r>
  <r>
    <s v="US-2023-155481-CHO-MIL-31000"/>
    <d v="2023-09-01T00:00:00"/>
    <d v="2023-09-15T00:00:00"/>
    <x v="0"/>
    <n v="155481"/>
    <s v="United States"/>
    <x v="2"/>
    <x v="2"/>
    <n v="19140"/>
    <x v="0"/>
    <x v="1"/>
    <s v="CHO-MIL-31000"/>
    <x v="0"/>
    <x v="29"/>
    <n v="6"/>
    <n v="12.66"/>
    <n v="6.84"/>
    <n v="14"/>
    <x v="2"/>
    <s v="Wicked Choccy's"/>
    <x v="0"/>
  </r>
  <r>
    <s v="US-2023-155481-CHO-NUT-13000"/>
    <d v="2023-09-01T00:00:00"/>
    <d v="2023-09-15T00:00:00"/>
    <x v="0"/>
    <n v="155481"/>
    <s v="United States"/>
    <x v="2"/>
    <x v="2"/>
    <n v="19140"/>
    <x v="0"/>
    <x v="1"/>
    <s v="CHO-NUT-13000"/>
    <x v="2"/>
    <x v="7"/>
    <n v="2"/>
    <n v="4.9800000000000004"/>
    <n v="2"/>
    <n v="14"/>
    <x v="2"/>
    <s v="Lot's O' Nuts"/>
    <x v="1"/>
  </r>
  <r>
    <s v="US-2023-116526-CHO-NUT-13000"/>
    <d v="2023-09-01T00:00:00"/>
    <d v="2023-09-15T00:00:00"/>
    <x v="0"/>
    <n v="116526"/>
    <s v="United States"/>
    <x v="27"/>
    <x v="15"/>
    <n v="48227"/>
    <x v="0"/>
    <x v="0"/>
    <s v="CHO-NUT-13000"/>
    <x v="2"/>
    <x v="19"/>
    <n v="4"/>
    <n v="9.9600000000000009"/>
    <n v="4"/>
    <n v="14"/>
    <x v="2"/>
    <s v="Lot's O' Nuts"/>
    <x v="1"/>
  </r>
  <r>
    <s v="US-2023-116526-CHO-SCR-58000"/>
    <d v="2023-09-01T00:00:00"/>
    <d v="2023-09-15T00:00:00"/>
    <x v="0"/>
    <n v="116526"/>
    <s v="United States"/>
    <x v="27"/>
    <x v="15"/>
    <n v="48227"/>
    <x v="0"/>
    <x v="0"/>
    <s v="CHO-SCR-58000"/>
    <x v="3"/>
    <x v="31"/>
    <n v="4"/>
    <n v="10"/>
    <n v="4.4000000000000004"/>
    <n v="14"/>
    <x v="2"/>
    <s v="Lot's O' Nuts"/>
    <x v="1"/>
  </r>
  <r>
    <s v="US-2023-116526-CHO-MIL-31000"/>
    <d v="2023-09-01T00:00:00"/>
    <d v="2023-09-15T00:00:00"/>
    <x v="0"/>
    <n v="116526"/>
    <s v="United States"/>
    <x v="27"/>
    <x v="15"/>
    <n v="48227"/>
    <x v="0"/>
    <x v="0"/>
    <s v="CHO-MIL-31000"/>
    <x v="0"/>
    <x v="23"/>
    <n v="5"/>
    <n v="10.55"/>
    <n v="5.7"/>
    <n v="14"/>
    <x v="2"/>
    <s v="Wicked Choccy's"/>
    <x v="0"/>
  </r>
  <r>
    <s v="US-2023-116526-CHO-TRI-54000"/>
    <d v="2023-09-01T00:00:00"/>
    <d v="2023-09-15T00:00:00"/>
    <x v="0"/>
    <n v="116526"/>
    <s v="United States"/>
    <x v="27"/>
    <x v="15"/>
    <n v="48227"/>
    <x v="0"/>
    <x v="0"/>
    <s v="CHO-TRI-54000"/>
    <x v="1"/>
    <x v="28"/>
    <n v="1"/>
    <n v="2.4500000000000002"/>
    <n v="1.3"/>
    <n v="14"/>
    <x v="2"/>
    <s v="Wicked Choccy's"/>
    <x v="0"/>
  </r>
  <r>
    <s v="US-2023-124583-CHO-FUD-51000"/>
    <d v="2023-09-01T00:00:00"/>
    <d v="2023-09-13T00:00:00"/>
    <x v="2"/>
    <n v="124583"/>
    <s v="United States"/>
    <x v="58"/>
    <x v="4"/>
    <n v="92646"/>
    <x v="0"/>
    <x v="3"/>
    <s v="CHO-FUD-51000"/>
    <x v="4"/>
    <x v="25"/>
    <n v="1"/>
    <n v="2.4"/>
    <n v="1.2"/>
    <n v="12"/>
    <x v="2"/>
    <s v="Lot's O' Nuts"/>
    <x v="1"/>
  </r>
  <r>
    <s v="US-2023-151561-CHO-MIL-31000"/>
    <d v="2023-09-01T00:00:00"/>
    <d v="2023-09-17T00:00:00"/>
    <x v="0"/>
    <n v="151561"/>
    <s v="United States"/>
    <x v="26"/>
    <x v="21"/>
    <n v="10011"/>
    <x v="0"/>
    <x v="1"/>
    <s v="CHO-MIL-31000"/>
    <x v="0"/>
    <x v="5"/>
    <n v="3"/>
    <n v="6.33"/>
    <n v="3.42"/>
    <n v="16"/>
    <x v="2"/>
    <s v="Wicked Choccy's"/>
    <x v="0"/>
  </r>
  <r>
    <s v="US-2023-151561-CHO-SCR-58000"/>
    <d v="2023-09-01T00:00:00"/>
    <d v="2023-09-17T00:00:00"/>
    <x v="0"/>
    <n v="151561"/>
    <s v="United States"/>
    <x v="26"/>
    <x v="21"/>
    <n v="10011"/>
    <x v="0"/>
    <x v="1"/>
    <s v="CHO-SCR-58000"/>
    <x v="3"/>
    <x v="14"/>
    <n v="6"/>
    <n v="15"/>
    <n v="6.6"/>
    <n v="16"/>
    <x v="2"/>
    <s v="Lot's O' Nuts"/>
    <x v="1"/>
  </r>
  <r>
    <s v="US-2023-106278-CHO-FUD-51000"/>
    <d v="2023-09-02T00:00:00"/>
    <d v="2023-09-15T00:00:00"/>
    <x v="2"/>
    <n v="106278"/>
    <s v="United States"/>
    <x v="53"/>
    <x v="23"/>
    <n v="98198"/>
    <x v="0"/>
    <x v="3"/>
    <s v="CHO-FUD-51000"/>
    <x v="4"/>
    <x v="3"/>
    <n v="3"/>
    <n v="7.2"/>
    <n v="3.6"/>
    <n v="13"/>
    <x v="2"/>
    <s v="Lot's O' Nuts"/>
    <x v="1"/>
  </r>
  <r>
    <s v="US-2023-106950-CHO-SCR-58000"/>
    <d v="2023-09-02T00:00:00"/>
    <d v="2023-09-16T00:00:00"/>
    <x v="0"/>
    <n v="106950"/>
    <s v="United States"/>
    <x v="165"/>
    <x v="26"/>
    <n v="28205"/>
    <x v="0"/>
    <x v="2"/>
    <s v="CHO-SCR-58000"/>
    <x v="3"/>
    <x v="3"/>
    <n v="3"/>
    <n v="7.5"/>
    <n v="3.3"/>
    <n v="14"/>
    <x v="2"/>
    <s v="Lot's O' Nuts"/>
    <x v="1"/>
  </r>
  <r>
    <s v="US-2023-106950-CHO-MIL-31000"/>
    <d v="2023-09-02T00:00:00"/>
    <d v="2023-09-16T00:00:00"/>
    <x v="0"/>
    <n v="106950"/>
    <s v="United States"/>
    <x v="165"/>
    <x v="26"/>
    <n v="28205"/>
    <x v="0"/>
    <x v="2"/>
    <s v="CHO-MIL-31000"/>
    <x v="0"/>
    <x v="43"/>
    <n v="9"/>
    <n v="18.989999999999998"/>
    <n v="10.26"/>
    <n v="14"/>
    <x v="2"/>
    <s v="Wicked Choccy's"/>
    <x v="0"/>
  </r>
  <r>
    <s v="US-2023-106950-CHO-FUD-51000"/>
    <d v="2023-09-02T00:00:00"/>
    <d v="2023-09-16T00:00:00"/>
    <x v="0"/>
    <n v="106950"/>
    <s v="United States"/>
    <x v="165"/>
    <x v="26"/>
    <n v="28205"/>
    <x v="0"/>
    <x v="2"/>
    <s v="CHO-FUD-51000"/>
    <x v="4"/>
    <x v="31"/>
    <n v="4"/>
    <n v="9.6"/>
    <n v="4.8"/>
    <n v="14"/>
    <x v="2"/>
    <s v="Lot's O' Nuts"/>
    <x v="1"/>
  </r>
  <r>
    <s v="US-2023-106950-CHO-TRI-54000"/>
    <d v="2023-09-02T00:00:00"/>
    <d v="2023-09-16T00:00:00"/>
    <x v="0"/>
    <n v="106950"/>
    <s v="United States"/>
    <x v="165"/>
    <x v="26"/>
    <n v="28205"/>
    <x v="0"/>
    <x v="2"/>
    <s v="CHO-TRI-54000"/>
    <x v="1"/>
    <x v="10"/>
    <n v="7"/>
    <n v="17.149999999999999"/>
    <n v="9.1"/>
    <n v="14"/>
    <x v="2"/>
    <s v="Wicked Choccy's"/>
    <x v="0"/>
  </r>
  <r>
    <s v="US-2023-106950-CHO-NUT-13000"/>
    <d v="2023-09-02T00:00:00"/>
    <d v="2023-09-16T00:00:00"/>
    <x v="0"/>
    <n v="106950"/>
    <s v="United States"/>
    <x v="165"/>
    <x v="26"/>
    <n v="28205"/>
    <x v="0"/>
    <x v="2"/>
    <s v="CHO-NUT-13000"/>
    <x v="2"/>
    <x v="13"/>
    <n v="5"/>
    <n v="12.45"/>
    <n v="5"/>
    <n v="14"/>
    <x v="2"/>
    <s v="Lot's O' Nuts"/>
    <x v="1"/>
  </r>
  <r>
    <s v="US-2023-130407-CHO-NUT-13000"/>
    <d v="2023-09-02T00:00:00"/>
    <d v="2023-09-16T00:00:00"/>
    <x v="0"/>
    <n v="130407"/>
    <s v="United States"/>
    <x v="26"/>
    <x v="21"/>
    <n v="10024"/>
    <x v="0"/>
    <x v="1"/>
    <s v="CHO-NUT-13000"/>
    <x v="2"/>
    <x v="7"/>
    <n v="2"/>
    <n v="4.9800000000000004"/>
    <n v="2"/>
    <n v="14"/>
    <x v="2"/>
    <s v="Lot's O' Nuts"/>
    <x v="1"/>
  </r>
  <r>
    <s v="US-2023-130407-CHO-SCR-58000"/>
    <d v="2023-09-02T00:00:00"/>
    <d v="2023-09-16T00:00:00"/>
    <x v="0"/>
    <n v="130407"/>
    <s v="United States"/>
    <x v="26"/>
    <x v="21"/>
    <n v="10024"/>
    <x v="0"/>
    <x v="1"/>
    <s v="CHO-SCR-58000"/>
    <x v="3"/>
    <x v="9"/>
    <n v="2"/>
    <n v="5"/>
    <n v="2.2000000000000002"/>
    <n v="14"/>
    <x v="2"/>
    <s v="Lot's O' Nuts"/>
    <x v="1"/>
  </r>
  <r>
    <s v="US-2023-126732-CHO-TRI-54000"/>
    <d v="2023-09-02T00:00:00"/>
    <d v="2023-09-16T00:00:00"/>
    <x v="0"/>
    <n v="126732"/>
    <s v="United States"/>
    <x v="4"/>
    <x v="4"/>
    <n v="90036"/>
    <x v="0"/>
    <x v="3"/>
    <s v="CHO-TRI-54000"/>
    <x v="1"/>
    <x v="51"/>
    <n v="9"/>
    <n v="22.05"/>
    <n v="11.7"/>
    <n v="14"/>
    <x v="2"/>
    <s v="Wicked Choccy's"/>
    <x v="0"/>
  </r>
  <r>
    <s v="US-2023-126732-CHO-SCR-58000"/>
    <d v="2023-09-02T00:00:00"/>
    <d v="2023-09-16T00:00:00"/>
    <x v="0"/>
    <n v="126732"/>
    <s v="United States"/>
    <x v="4"/>
    <x v="4"/>
    <n v="90036"/>
    <x v="0"/>
    <x v="3"/>
    <s v="CHO-SCR-58000"/>
    <x v="3"/>
    <x v="3"/>
    <n v="3"/>
    <n v="7.5"/>
    <n v="3.3"/>
    <n v="14"/>
    <x v="2"/>
    <s v="Lot's O' Nuts"/>
    <x v="1"/>
  </r>
  <r>
    <s v="US-2023-126732-CHO-MIL-31000"/>
    <d v="2023-09-02T00:00:00"/>
    <d v="2023-09-16T00:00:00"/>
    <x v="0"/>
    <n v="126732"/>
    <s v="United States"/>
    <x v="4"/>
    <x v="4"/>
    <n v="90036"/>
    <x v="0"/>
    <x v="3"/>
    <s v="CHO-MIL-31000"/>
    <x v="0"/>
    <x v="38"/>
    <n v="7"/>
    <n v="14.77"/>
    <n v="7.98"/>
    <n v="14"/>
    <x v="2"/>
    <s v="Wicked Choccy's"/>
    <x v="0"/>
  </r>
  <r>
    <s v="US-2023-126732-CHO-FUD-51000"/>
    <d v="2023-09-02T00:00:00"/>
    <d v="2023-09-16T00:00:00"/>
    <x v="0"/>
    <n v="126732"/>
    <s v="United States"/>
    <x v="4"/>
    <x v="4"/>
    <n v="90036"/>
    <x v="0"/>
    <x v="3"/>
    <s v="CHO-FUD-51000"/>
    <x v="4"/>
    <x v="3"/>
    <n v="3"/>
    <n v="7.2"/>
    <n v="3.6"/>
    <n v="14"/>
    <x v="2"/>
    <s v="Lot's O' Nuts"/>
    <x v="1"/>
  </r>
  <r>
    <s v="US-2023-126732-CHO-NUT-13000"/>
    <d v="2023-09-02T00:00:00"/>
    <d v="2023-09-16T00:00:00"/>
    <x v="0"/>
    <n v="126732"/>
    <s v="United States"/>
    <x v="4"/>
    <x v="4"/>
    <n v="90036"/>
    <x v="0"/>
    <x v="3"/>
    <s v="CHO-NUT-13000"/>
    <x v="2"/>
    <x v="19"/>
    <n v="4"/>
    <n v="9.9600000000000009"/>
    <n v="4"/>
    <n v="14"/>
    <x v="2"/>
    <s v="Lot's O' Nuts"/>
    <x v="1"/>
  </r>
  <r>
    <s v="US-2023-112739-CHO-NUT-13000"/>
    <d v="2023-09-02T00:00:00"/>
    <d v="2023-09-17T00:00:00"/>
    <x v="2"/>
    <n v="112739"/>
    <s v="United States"/>
    <x v="0"/>
    <x v="0"/>
    <n v="77070"/>
    <x v="0"/>
    <x v="0"/>
    <s v="CHO-NUT-13000"/>
    <x v="2"/>
    <x v="33"/>
    <n v="8"/>
    <n v="19.920000000000002"/>
    <n v="8"/>
    <n v="15"/>
    <x v="2"/>
    <s v="Lot's O' Nuts"/>
    <x v="1"/>
  </r>
  <r>
    <s v="US-2023-112739-CHO-SCR-58000"/>
    <d v="2023-09-02T00:00:00"/>
    <d v="2023-09-17T00:00:00"/>
    <x v="2"/>
    <n v="112739"/>
    <s v="United States"/>
    <x v="0"/>
    <x v="0"/>
    <n v="77070"/>
    <x v="0"/>
    <x v="0"/>
    <s v="CHO-SCR-58000"/>
    <x v="3"/>
    <x v="17"/>
    <n v="5"/>
    <n v="12.5"/>
    <n v="5.5"/>
    <n v="15"/>
    <x v="2"/>
    <s v="Lot's O' Nuts"/>
    <x v="1"/>
  </r>
  <r>
    <s v="US-2023-144764-CHO-SCR-58000"/>
    <d v="2023-09-02T00:00:00"/>
    <d v="2023-09-18T00:00:00"/>
    <x v="0"/>
    <n v="144764"/>
    <s v="United States"/>
    <x v="40"/>
    <x v="1"/>
    <n v="60623"/>
    <x v="0"/>
    <x v="0"/>
    <s v="CHO-SCR-58000"/>
    <x v="3"/>
    <x v="17"/>
    <n v="5"/>
    <n v="12.5"/>
    <n v="5.5"/>
    <n v="16"/>
    <x v="2"/>
    <s v="Lot's O' Nuts"/>
    <x v="1"/>
  </r>
  <r>
    <s v="US-2023-144764-CHO-TRI-54000"/>
    <d v="2023-09-02T00:00:00"/>
    <d v="2023-09-18T00:00:00"/>
    <x v="0"/>
    <n v="144764"/>
    <s v="United States"/>
    <x v="40"/>
    <x v="1"/>
    <n v="60623"/>
    <x v="0"/>
    <x v="0"/>
    <s v="CHO-TRI-54000"/>
    <x v="1"/>
    <x v="1"/>
    <n v="2"/>
    <n v="4.9000000000000004"/>
    <n v="2.6"/>
    <n v="16"/>
    <x v="2"/>
    <s v="Wicked Choccy's"/>
    <x v="0"/>
  </r>
  <r>
    <s v="US-2023-144764-CHO-FUD-51000"/>
    <d v="2023-09-02T00:00:00"/>
    <d v="2023-09-18T00:00:00"/>
    <x v="0"/>
    <n v="144764"/>
    <s v="United States"/>
    <x v="40"/>
    <x v="1"/>
    <n v="60623"/>
    <x v="0"/>
    <x v="0"/>
    <s v="CHO-FUD-51000"/>
    <x v="4"/>
    <x v="3"/>
    <n v="3"/>
    <n v="7.2"/>
    <n v="3.6"/>
    <n v="16"/>
    <x v="2"/>
    <s v="Lot's O' Nuts"/>
    <x v="1"/>
  </r>
  <r>
    <s v="US-2023-116540-CHO-NUT-13000"/>
    <d v="2023-09-02T00:00:00"/>
    <d v="2023-09-12T00:00:00"/>
    <x v="3"/>
    <n v="116540"/>
    <s v="United States"/>
    <x v="235"/>
    <x v="22"/>
    <n v="53711"/>
    <x v="0"/>
    <x v="0"/>
    <s v="CHO-NUT-13000"/>
    <x v="2"/>
    <x v="7"/>
    <n v="2"/>
    <n v="4.9800000000000004"/>
    <n v="2"/>
    <n v="10"/>
    <x v="2"/>
    <s v="Lot's O' Nuts"/>
    <x v="1"/>
  </r>
  <r>
    <s v="US-2023-116540-CHO-TRI-54000"/>
    <d v="2023-09-02T00:00:00"/>
    <d v="2023-09-12T00:00:00"/>
    <x v="3"/>
    <n v="116540"/>
    <s v="United States"/>
    <x v="235"/>
    <x v="22"/>
    <n v="53711"/>
    <x v="0"/>
    <x v="0"/>
    <s v="CHO-TRI-54000"/>
    <x v="1"/>
    <x v="28"/>
    <n v="1"/>
    <n v="2.4500000000000002"/>
    <n v="1.3"/>
    <n v="10"/>
    <x v="2"/>
    <s v="Wicked Choccy's"/>
    <x v="0"/>
  </r>
  <r>
    <s v="US-2023-113096-CHO-SCR-58000"/>
    <d v="2023-09-02T00:00:00"/>
    <d v="2023-09-14T00:00:00"/>
    <x v="1"/>
    <n v="113096"/>
    <s v="United States"/>
    <x v="10"/>
    <x v="4"/>
    <n v="94122"/>
    <x v="0"/>
    <x v="3"/>
    <s v="CHO-SCR-58000"/>
    <x v="3"/>
    <x v="3"/>
    <n v="3"/>
    <n v="7.5"/>
    <n v="3.3"/>
    <n v="12"/>
    <x v="2"/>
    <s v="Lot's O' Nuts"/>
    <x v="1"/>
  </r>
  <r>
    <s v="US-2023-129847-CHO-SCR-58000"/>
    <d v="2023-09-02T00:00:00"/>
    <d v="2023-09-14T00:00:00"/>
    <x v="1"/>
    <n v="129847"/>
    <s v="United States"/>
    <x v="40"/>
    <x v="1"/>
    <n v="60653"/>
    <x v="0"/>
    <x v="0"/>
    <s v="CHO-SCR-58000"/>
    <x v="3"/>
    <x v="9"/>
    <n v="2"/>
    <n v="5"/>
    <n v="2.2000000000000002"/>
    <n v="12"/>
    <x v="2"/>
    <s v="Lot's O' Nuts"/>
    <x v="1"/>
  </r>
  <r>
    <s v="US-2023-166429-CHO-FUD-51000"/>
    <d v="2023-09-02T00:00:00"/>
    <d v="2023-09-18T00:00:00"/>
    <x v="0"/>
    <n v="166429"/>
    <s v="United States"/>
    <x v="53"/>
    <x v="23"/>
    <n v="98198"/>
    <x v="0"/>
    <x v="3"/>
    <s v="CHO-FUD-51000"/>
    <x v="4"/>
    <x v="9"/>
    <n v="2"/>
    <n v="4.8"/>
    <n v="2.4"/>
    <n v="16"/>
    <x v="2"/>
    <s v="Lot's O' Nuts"/>
    <x v="1"/>
  </r>
  <r>
    <s v="US-2023-159737-CHO-NUT-13000"/>
    <d v="2023-09-03T00:00:00"/>
    <d v="2023-09-19T00:00:00"/>
    <x v="0"/>
    <n v="159737"/>
    <s v="United States"/>
    <x v="40"/>
    <x v="1"/>
    <n v="60610"/>
    <x v="0"/>
    <x v="0"/>
    <s v="CHO-NUT-13000"/>
    <x v="2"/>
    <x v="2"/>
    <n v="3"/>
    <n v="7.47"/>
    <n v="3"/>
    <n v="16"/>
    <x v="2"/>
    <s v="Lot's O' Nuts"/>
    <x v="1"/>
  </r>
  <r>
    <s v="US-2023-101616-CHO-TRI-54000"/>
    <d v="2023-09-03T00:00:00"/>
    <d v="2023-09-16T00:00:00"/>
    <x v="1"/>
    <n v="101616"/>
    <s v="United States"/>
    <x v="246"/>
    <x v="8"/>
    <n v="71203"/>
    <x v="0"/>
    <x v="2"/>
    <s v="CHO-TRI-54000"/>
    <x v="1"/>
    <x v="50"/>
    <n v="8"/>
    <n v="19.600000000000001"/>
    <n v="10.4"/>
    <n v="13"/>
    <x v="2"/>
    <s v="Wicked Choccy's"/>
    <x v="0"/>
  </r>
  <r>
    <s v="US-2023-132143-CHO-TRI-54000"/>
    <d v="2023-09-03T00:00:00"/>
    <d v="2023-09-15T00:00:00"/>
    <x v="1"/>
    <n v="132143"/>
    <s v="United States"/>
    <x v="108"/>
    <x v="39"/>
    <n v="6457"/>
    <x v="0"/>
    <x v="1"/>
    <s v="CHO-TRI-54000"/>
    <x v="1"/>
    <x v="10"/>
    <n v="7"/>
    <n v="17.149999999999999"/>
    <n v="9.1"/>
    <n v="12"/>
    <x v="2"/>
    <s v="Wicked Choccy's"/>
    <x v="0"/>
  </r>
  <r>
    <s v="US-2023-147711-CHO-SCR-58000"/>
    <d v="2023-09-03T00:00:00"/>
    <d v="2023-09-18T00:00:00"/>
    <x v="2"/>
    <n v="147711"/>
    <s v="United States"/>
    <x v="98"/>
    <x v="38"/>
    <n v="21215"/>
    <x v="0"/>
    <x v="1"/>
    <s v="CHO-SCR-58000"/>
    <x v="3"/>
    <x v="3"/>
    <n v="3"/>
    <n v="7.5"/>
    <n v="3.3"/>
    <n v="15"/>
    <x v="2"/>
    <s v="Lot's O' Nuts"/>
    <x v="1"/>
  </r>
  <r>
    <s v="US-2023-147711-CHO-MIL-31000"/>
    <d v="2023-09-03T00:00:00"/>
    <d v="2023-09-18T00:00:00"/>
    <x v="2"/>
    <n v="147711"/>
    <s v="United States"/>
    <x v="98"/>
    <x v="38"/>
    <n v="21215"/>
    <x v="0"/>
    <x v="1"/>
    <s v="CHO-MIL-31000"/>
    <x v="0"/>
    <x v="0"/>
    <n v="2"/>
    <n v="4.22"/>
    <n v="2.2799999999999998"/>
    <n v="15"/>
    <x v="2"/>
    <s v="Wicked Choccy's"/>
    <x v="0"/>
  </r>
  <r>
    <s v="US-2023-163986-CHO-SCR-58000"/>
    <d v="2023-09-03T00:00:00"/>
    <d v="2023-09-20T00:00:00"/>
    <x v="0"/>
    <n v="163986"/>
    <s v="United States"/>
    <x v="436"/>
    <x v="22"/>
    <n v="53186"/>
    <x v="0"/>
    <x v="0"/>
    <s v="CHO-SCR-58000"/>
    <x v="3"/>
    <x v="17"/>
    <n v="5"/>
    <n v="12.5"/>
    <n v="5.5"/>
    <n v="17"/>
    <x v="2"/>
    <s v="Lot's O' Nuts"/>
    <x v="1"/>
  </r>
  <r>
    <s v="US-2023-100566-CHO-TRI-54000"/>
    <d v="2023-09-03T00:00:00"/>
    <d v="2023-09-19T00:00:00"/>
    <x v="0"/>
    <n v="100566"/>
    <s v="United States"/>
    <x v="134"/>
    <x v="1"/>
    <n v="60505"/>
    <x v="0"/>
    <x v="0"/>
    <s v="CHO-TRI-54000"/>
    <x v="1"/>
    <x v="4"/>
    <n v="3"/>
    <n v="7.35"/>
    <n v="3.9"/>
    <n v="16"/>
    <x v="2"/>
    <s v="Wicked Choccy's"/>
    <x v="0"/>
  </r>
  <r>
    <s v="US-2023-153185-CHO-TRI-54000"/>
    <d v="2023-09-03T00:00:00"/>
    <d v="2023-09-18T00:00:00"/>
    <x v="0"/>
    <n v="153185"/>
    <s v="United States"/>
    <x v="149"/>
    <x v="9"/>
    <n v="45231"/>
    <x v="0"/>
    <x v="1"/>
    <s v="CHO-TRI-54000"/>
    <x v="1"/>
    <x v="18"/>
    <n v="6"/>
    <n v="14.7"/>
    <n v="7.8"/>
    <n v="15"/>
    <x v="2"/>
    <s v="Wicked Choccy's"/>
    <x v="0"/>
  </r>
  <r>
    <s v="US-2023-158099-CHO-FUD-51000"/>
    <d v="2023-09-03T00:00:00"/>
    <d v="2023-09-15T00:00:00"/>
    <x v="1"/>
    <n v="158099"/>
    <s v="United States"/>
    <x v="2"/>
    <x v="2"/>
    <n v="19143"/>
    <x v="0"/>
    <x v="1"/>
    <s v="CHO-FUD-51000"/>
    <x v="4"/>
    <x v="17"/>
    <n v="5"/>
    <n v="12"/>
    <n v="6"/>
    <n v="12"/>
    <x v="2"/>
    <s v="Lot's O' Nuts"/>
    <x v="1"/>
  </r>
  <r>
    <s v="US-2023-158099-CHO-TRI-54000"/>
    <d v="2023-09-03T00:00:00"/>
    <d v="2023-09-15T00:00:00"/>
    <x v="1"/>
    <n v="158099"/>
    <s v="United States"/>
    <x v="2"/>
    <x v="2"/>
    <n v="19143"/>
    <x v="0"/>
    <x v="1"/>
    <s v="CHO-TRI-54000"/>
    <x v="1"/>
    <x v="4"/>
    <n v="3"/>
    <n v="7.35"/>
    <n v="3.9"/>
    <n v="12"/>
    <x v="2"/>
    <s v="Wicked Choccy's"/>
    <x v="0"/>
  </r>
  <r>
    <s v="US-2023-104815-CHO-NUT-13000"/>
    <d v="2023-09-03T00:00:00"/>
    <d v="2023-09-17T00:00:00"/>
    <x v="0"/>
    <n v="104815"/>
    <s v="United States"/>
    <x v="40"/>
    <x v="1"/>
    <n v="60610"/>
    <x v="0"/>
    <x v="0"/>
    <s v="CHO-NUT-13000"/>
    <x v="2"/>
    <x v="19"/>
    <n v="4"/>
    <n v="9.9600000000000009"/>
    <n v="4"/>
    <n v="14"/>
    <x v="2"/>
    <s v="Lot's O' Nuts"/>
    <x v="1"/>
  </r>
  <r>
    <s v="US-2023-131205-CHO-TRI-54000"/>
    <d v="2023-09-04T00:00:00"/>
    <d v="2023-09-18T00:00:00"/>
    <x v="0"/>
    <n v="131205"/>
    <s v="United States"/>
    <x v="437"/>
    <x v="5"/>
    <n v="40324"/>
    <x v="0"/>
    <x v="2"/>
    <s v="CHO-TRI-54000"/>
    <x v="1"/>
    <x v="4"/>
    <n v="3"/>
    <n v="7.35"/>
    <n v="3.9"/>
    <n v="14"/>
    <x v="2"/>
    <s v="Wicked Choccy's"/>
    <x v="0"/>
  </r>
  <r>
    <s v="US-2023-131205-CHO-SCR-58000"/>
    <d v="2023-09-04T00:00:00"/>
    <d v="2023-09-18T00:00:00"/>
    <x v="0"/>
    <n v="131205"/>
    <s v="United States"/>
    <x v="437"/>
    <x v="5"/>
    <n v="40324"/>
    <x v="0"/>
    <x v="2"/>
    <s v="CHO-SCR-58000"/>
    <x v="3"/>
    <x v="3"/>
    <n v="3"/>
    <n v="7.5"/>
    <n v="3.3"/>
    <n v="14"/>
    <x v="2"/>
    <s v="Lot's O' Nuts"/>
    <x v="1"/>
  </r>
  <r>
    <s v="US-2023-131205-CHO-MIL-31000"/>
    <d v="2023-09-04T00:00:00"/>
    <d v="2023-09-18T00:00:00"/>
    <x v="0"/>
    <n v="131205"/>
    <s v="United States"/>
    <x v="437"/>
    <x v="5"/>
    <n v="40324"/>
    <x v="0"/>
    <x v="2"/>
    <s v="CHO-MIL-31000"/>
    <x v="0"/>
    <x v="29"/>
    <n v="6"/>
    <n v="12.66"/>
    <n v="6.84"/>
    <n v="14"/>
    <x v="2"/>
    <s v="Wicked Choccy's"/>
    <x v="0"/>
  </r>
  <r>
    <s v="US-2023-123120-CHO-SCR-58000"/>
    <d v="2023-09-04T00:00:00"/>
    <d v="2023-09-18T00:00:00"/>
    <x v="0"/>
    <n v="123120"/>
    <s v="United States"/>
    <x v="26"/>
    <x v="21"/>
    <n v="10011"/>
    <x v="0"/>
    <x v="1"/>
    <s v="CHO-SCR-58000"/>
    <x v="3"/>
    <x v="25"/>
    <n v="1"/>
    <n v="2.5"/>
    <n v="1.1000000000000001"/>
    <n v="14"/>
    <x v="2"/>
    <s v="Lot's O' Nuts"/>
    <x v="1"/>
  </r>
  <r>
    <s v="US-2023-123120-CHO-MIL-31000"/>
    <d v="2023-09-04T00:00:00"/>
    <d v="2023-09-18T00:00:00"/>
    <x v="0"/>
    <n v="123120"/>
    <s v="United States"/>
    <x v="26"/>
    <x v="21"/>
    <n v="10011"/>
    <x v="0"/>
    <x v="1"/>
    <s v="CHO-MIL-31000"/>
    <x v="0"/>
    <x v="23"/>
    <n v="5"/>
    <n v="10.55"/>
    <n v="5.7"/>
    <n v="14"/>
    <x v="2"/>
    <s v="Wicked Choccy's"/>
    <x v="0"/>
  </r>
  <r>
    <s v="US-2023-149783-CHO-TRI-54000"/>
    <d v="2023-09-04T00:00:00"/>
    <d v="2023-09-17T00:00:00"/>
    <x v="2"/>
    <n v="149783"/>
    <s v="United States"/>
    <x v="68"/>
    <x v="14"/>
    <n v="37918"/>
    <x v="0"/>
    <x v="2"/>
    <s v="CHO-TRI-54000"/>
    <x v="1"/>
    <x v="1"/>
    <n v="2"/>
    <n v="4.9000000000000004"/>
    <n v="2.6"/>
    <n v="13"/>
    <x v="2"/>
    <s v="Wicked Choccy's"/>
    <x v="0"/>
  </r>
  <r>
    <s v="US-2023-149783-CHO-NUT-13000"/>
    <d v="2023-09-04T00:00:00"/>
    <d v="2023-09-17T00:00:00"/>
    <x v="2"/>
    <n v="149783"/>
    <s v="United States"/>
    <x v="68"/>
    <x v="14"/>
    <n v="37918"/>
    <x v="0"/>
    <x v="2"/>
    <s v="CHO-NUT-13000"/>
    <x v="2"/>
    <x v="7"/>
    <n v="2"/>
    <n v="4.9800000000000004"/>
    <n v="2"/>
    <n v="13"/>
    <x v="2"/>
    <s v="Lot's O' Nuts"/>
    <x v="1"/>
  </r>
  <r>
    <s v="US-2023-149783-CHO-FUD-51000"/>
    <d v="2023-09-04T00:00:00"/>
    <d v="2023-09-17T00:00:00"/>
    <x v="2"/>
    <n v="149783"/>
    <s v="United States"/>
    <x v="68"/>
    <x v="14"/>
    <n v="37918"/>
    <x v="0"/>
    <x v="2"/>
    <s v="CHO-FUD-51000"/>
    <x v="4"/>
    <x v="3"/>
    <n v="3"/>
    <n v="7.2"/>
    <n v="3.6"/>
    <n v="13"/>
    <x v="2"/>
    <s v="Lot's O' Nuts"/>
    <x v="1"/>
  </r>
  <r>
    <s v="US-2023-169971-CHO-FUD-51000"/>
    <d v="2023-09-04T00:00:00"/>
    <d v="2023-09-19T00:00:00"/>
    <x v="0"/>
    <n v="169971"/>
    <s v="United States"/>
    <x v="0"/>
    <x v="0"/>
    <n v="77041"/>
    <x v="0"/>
    <x v="0"/>
    <s v="CHO-FUD-51000"/>
    <x v="4"/>
    <x v="3"/>
    <n v="3"/>
    <n v="7.2"/>
    <n v="3.6"/>
    <n v="15"/>
    <x v="2"/>
    <s v="Lot's O' Nuts"/>
    <x v="1"/>
  </r>
  <r>
    <s v="US-2023-169971-CHO-TRI-54000"/>
    <d v="2023-09-04T00:00:00"/>
    <d v="2023-09-19T00:00:00"/>
    <x v="0"/>
    <n v="169971"/>
    <s v="United States"/>
    <x v="0"/>
    <x v="0"/>
    <n v="77041"/>
    <x v="0"/>
    <x v="0"/>
    <s v="CHO-TRI-54000"/>
    <x v="1"/>
    <x v="28"/>
    <n v="1"/>
    <n v="2.4500000000000002"/>
    <n v="1.3"/>
    <n v="15"/>
    <x v="2"/>
    <s v="Wicked Choccy's"/>
    <x v="0"/>
  </r>
  <r>
    <s v="US-2023-129630-CHO-TRI-54000"/>
    <d v="2023-09-04T00:00:00"/>
    <d v="2023-09-14T00:00:00"/>
    <x v="3"/>
    <n v="129630"/>
    <s v="United States"/>
    <x v="10"/>
    <x v="4"/>
    <n v="94122"/>
    <x v="0"/>
    <x v="3"/>
    <s v="CHO-TRI-54000"/>
    <x v="1"/>
    <x v="4"/>
    <n v="3"/>
    <n v="7.35"/>
    <n v="3.9"/>
    <n v="10"/>
    <x v="2"/>
    <s v="Wicked Choccy's"/>
    <x v="0"/>
  </r>
  <r>
    <s v="US-2023-129630-CHO-NUT-13000"/>
    <d v="2023-09-04T00:00:00"/>
    <d v="2023-09-14T00:00:00"/>
    <x v="3"/>
    <n v="129630"/>
    <s v="United States"/>
    <x v="10"/>
    <x v="4"/>
    <n v="94122"/>
    <x v="0"/>
    <x v="3"/>
    <s v="CHO-NUT-13000"/>
    <x v="2"/>
    <x v="13"/>
    <n v="5"/>
    <n v="12.45"/>
    <n v="5"/>
    <n v="10"/>
    <x v="2"/>
    <s v="Lot's O' Nuts"/>
    <x v="1"/>
  </r>
  <r>
    <s v="US-2023-117604-CHO-MIL-31000"/>
    <d v="2023-09-04T00:00:00"/>
    <d v="2023-09-19T00:00:00"/>
    <x v="0"/>
    <n v="117604"/>
    <s v="United States"/>
    <x v="16"/>
    <x v="13"/>
    <n v="72401"/>
    <x v="0"/>
    <x v="2"/>
    <s v="CHO-MIL-31000"/>
    <x v="0"/>
    <x v="23"/>
    <n v="5"/>
    <n v="10.55"/>
    <n v="5.7"/>
    <n v="15"/>
    <x v="2"/>
    <s v="Wicked Choccy's"/>
    <x v="0"/>
  </r>
  <r>
    <s v="US-2023-142524-CHO-MIL-31000"/>
    <d v="2023-09-04T00:00:00"/>
    <d v="2023-09-18T00:00:00"/>
    <x v="0"/>
    <n v="142524"/>
    <s v="United States"/>
    <x v="8"/>
    <x v="25"/>
    <n v="65807"/>
    <x v="0"/>
    <x v="0"/>
    <s v="CHO-MIL-31000"/>
    <x v="0"/>
    <x v="0"/>
    <n v="2"/>
    <n v="4.22"/>
    <n v="2.2799999999999998"/>
    <n v="14"/>
    <x v="2"/>
    <s v="Wicked Choccy's"/>
    <x v="0"/>
  </r>
  <r>
    <s v="US-2023-142524-CHO-NUT-13000"/>
    <d v="2023-09-04T00:00:00"/>
    <d v="2023-09-18T00:00:00"/>
    <x v="0"/>
    <n v="142524"/>
    <s v="United States"/>
    <x v="8"/>
    <x v="25"/>
    <n v="65807"/>
    <x v="0"/>
    <x v="0"/>
    <s v="CHO-NUT-13000"/>
    <x v="2"/>
    <x v="13"/>
    <n v="5"/>
    <n v="12.45"/>
    <n v="5"/>
    <n v="14"/>
    <x v="2"/>
    <s v="Lot's O' Nuts"/>
    <x v="1"/>
  </r>
  <r>
    <s v="US-2023-168774-CHO-FUD-51000"/>
    <d v="2023-09-04T00:00:00"/>
    <d v="2023-09-19T00:00:00"/>
    <x v="0"/>
    <n v="168774"/>
    <s v="United States"/>
    <x v="279"/>
    <x v="30"/>
    <n v="55125"/>
    <x v="0"/>
    <x v="0"/>
    <s v="CHO-FUD-51000"/>
    <x v="4"/>
    <x v="3"/>
    <n v="3"/>
    <n v="7.2"/>
    <n v="3.6"/>
    <n v="15"/>
    <x v="2"/>
    <s v="Lot's O' Nuts"/>
    <x v="1"/>
  </r>
  <r>
    <s v="US-2023-148110-CHO-SCR-58000"/>
    <d v="2023-09-05T00:00:00"/>
    <d v="2023-09-21T00:00:00"/>
    <x v="0"/>
    <n v="148110"/>
    <s v="United States"/>
    <x v="92"/>
    <x v="0"/>
    <n v="78745"/>
    <x v="0"/>
    <x v="0"/>
    <s v="CHO-SCR-58000"/>
    <x v="3"/>
    <x v="26"/>
    <n v="7"/>
    <n v="17.5"/>
    <n v="7.7"/>
    <n v="16"/>
    <x v="2"/>
    <s v="Lot's O' Nuts"/>
    <x v="1"/>
  </r>
  <r>
    <s v="US-2023-140774-CHO-SCR-58000"/>
    <d v="2023-09-05T00:00:00"/>
    <d v="2023-09-20T00:00:00"/>
    <x v="0"/>
    <n v="140774"/>
    <s v="United States"/>
    <x v="195"/>
    <x v="47"/>
    <n v="66062"/>
    <x v="0"/>
    <x v="0"/>
    <s v="CHO-SCR-58000"/>
    <x v="3"/>
    <x v="3"/>
    <n v="3"/>
    <n v="7.5"/>
    <n v="3.3"/>
    <n v="15"/>
    <x v="2"/>
    <s v="Lot's O' Nuts"/>
    <x v="1"/>
  </r>
  <r>
    <s v="US-2023-158778-CHO-FUD-51000"/>
    <d v="2023-09-05T00:00:00"/>
    <d v="2023-09-19T00:00:00"/>
    <x v="0"/>
    <n v="158778"/>
    <s v="United States"/>
    <x v="2"/>
    <x v="2"/>
    <n v="19134"/>
    <x v="0"/>
    <x v="1"/>
    <s v="CHO-FUD-51000"/>
    <x v="4"/>
    <x v="3"/>
    <n v="3"/>
    <n v="7.2"/>
    <n v="3.6"/>
    <n v="14"/>
    <x v="2"/>
    <s v="Lot's O' Nuts"/>
    <x v="1"/>
  </r>
  <r>
    <s v="US-2023-158778-CHO-TRI-54000"/>
    <d v="2023-09-05T00:00:00"/>
    <d v="2023-09-19T00:00:00"/>
    <x v="0"/>
    <n v="158778"/>
    <s v="United States"/>
    <x v="2"/>
    <x v="2"/>
    <n v="19134"/>
    <x v="0"/>
    <x v="1"/>
    <s v="CHO-TRI-54000"/>
    <x v="1"/>
    <x v="1"/>
    <n v="2"/>
    <n v="4.9000000000000004"/>
    <n v="2.6"/>
    <n v="14"/>
    <x v="2"/>
    <s v="Wicked Choccy's"/>
    <x v="0"/>
  </r>
  <r>
    <s v="US-2023-158778-CHO-SCR-58000"/>
    <d v="2023-09-05T00:00:00"/>
    <d v="2023-09-19T00:00:00"/>
    <x v="0"/>
    <n v="158778"/>
    <s v="United States"/>
    <x v="2"/>
    <x v="2"/>
    <n v="19134"/>
    <x v="0"/>
    <x v="1"/>
    <s v="CHO-SCR-58000"/>
    <x v="3"/>
    <x v="3"/>
    <n v="3"/>
    <n v="7.5"/>
    <n v="3.3"/>
    <n v="14"/>
    <x v="2"/>
    <s v="Lot's O' Nuts"/>
    <x v="1"/>
  </r>
  <r>
    <s v="US-2023-136231-CHO-MIL-31000"/>
    <d v="2023-09-05T00:00:00"/>
    <d v="2023-09-17T00:00:00"/>
    <x v="2"/>
    <n v="136231"/>
    <s v="United States"/>
    <x v="238"/>
    <x v="14"/>
    <n v="37604"/>
    <x v="0"/>
    <x v="2"/>
    <s v="CHO-MIL-31000"/>
    <x v="0"/>
    <x v="38"/>
    <n v="7"/>
    <n v="14.77"/>
    <n v="7.98"/>
    <n v="12"/>
    <x v="2"/>
    <s v="Wicked Choccy's"/>
    <x v="0"/>
  </r>
  <r>
    <s v="US-2023-136231-CHO-SCR-58000"/>
    <d v="2023-09-05T00:00:00"/>
    <d v="2023-09-17T00:00:00"/>
    <x v="2"/>
    <n v="136231"/>
    <s v="United States"/>
    <x v="238"/>
    <x v="14"/>
    <n v="37604"/>
    <x v="0"/>
    <x v="2"/>
    <s v="CHO-SCR-58000"/>
    <x v="3"/>
    <x v="3"/>
    <n v="3"/>
    <n v="7.5"/>
    <n v="3.3"/>
    <n v="12"/>
    <x v="2"/>
    <s v="Lot's O' Nuts"/>
    <x v="1"/>
  </r>
  <r>
    <s v="US-2023-136231-CHO-TRI-54000"/>
    <d v="2023-09-05T00:00:00"/>
    <d v="2023-09-17T00:00:00"/>
    <x v="2"/>
    <n v="136231"/>
    <s v="United States"/>
    <x v="238"/>
    <x v="14"/>
    <n v="37604"/>
    <x v="0"/>
    <x v="2"/>
    <s v="CHO-TRI-54000"/>
    <x v="1"/>
    <x v="4"/>
    <n v="3"/>
    <n v="7.35"/>
    <n v="3.9"/>
    <n v="12"/>
    <x v="2"/>
    <s v="Wicked Choccy's"/>
    <x v="0"/>
  </r>
  <r>
    <s v="US-2023-136231-CHO-FUD-51000"/>
    <d v="2023-09-05T00:00:00"/>
    <d v="2023-09-17T00:00:00"/>
    <x v="2"/>
    <n v="136231"/>
    <s v="United States"/>
    <x v="238"/>
    <x v="14"/>
    <n v="37604"/>
    <x v="0"/>
    <x v="2"/>
    <s v="CHO-FUD-51000"/>
    <x v="4"/>
    <x v="9"/>
    <n v="2"/>
    <n v="4.8"/>
    <n v="2.4"/>
    <n v="12"/>
    <x v="2"/>
    <s v="Lot's O' Nuts"/>
    <x v="1"/>
  </r>
  <r>
    <s v="US-2023-149195-CHO-FUD-51000"/>
    <d v="2023-09-05T00:00:00"/>
    <d v="2023-09-17T00:00:00"/>
    <x v="2"/>
    <n v="149195"/>
    <s v="United States"/>
    <x v="0"/>
    <x v="0"/>
    <n v="77070"/>
    <x v="0"/>
    <x v="0"/>
    <s v="CHO-FUD-51000"/>
    <x v="4"/>
    <x v="44"/>
    <n v="8"/>
    <n v="19.2"/>
    <n v="9.6"/>
    <n v="12"/>
    <x v="2"/>
    <s v="Lot's O' Nuts"/>
    <x v="1"/>
  </r>
  <r>
    <s v="US-2023-149195-CHO-SCR-58000"/>
    <d v="2023-09-05T00:00:00"/>
    <d v="2023-09-17T00:00:00"/>
    <x v="2"/>
    <n v="149195"/>
    <s v="United States"/>
    <x v="0"/>
    <x v="0"/>
    <n v="77070"/>
    <x v="0"/>
    <x v="0"/>
    <s v="CHO-SCR-58000"/>
    <x v="3"/>
    <x v="17"/>
    <n v="5"/>
    <n v="12.5"/>
    <n v="5.5"/>
    <n v="12"/>
    <x v="2"/>
    <s v="Lot's O' Nuts"/>
    <x v="1"/>
  </r>
  <r>
    <s v="US-2023-149195-CHO-TRI-54000"/>
    <d v="2023-09-05T00:00:00"/>
    <d v="2023-09-17T00:00:00"/>
    <x v="2"/>
    <n v="149195"/>
    <s v="United States"/>
    <x v="0"/>
    <x v="0"/>
    <n v="77070"/>
    <x v="0"/>
    <x v="0"/>
    <s v="CHO-TRI-54000"/>
    <x v="1"/>
    <x v="1"/>
    <n v="2"/>
    <n v="4.9000000000000004"/>
    <n v="2.6"/>
    <n v="12"/>
    <x v="2"/>
    <s v="Wicked Choccy's"/>
    <x v="0"/>
  </r>
  <r>
    <s v="US-2023-136595-CHO-MIL-31000"/>
    <d v="2023-09-05T00:00:00"/>
    <d v="2023-09-17T00:00:00"/>
    <x v="1"/>
    <n v="136595"/>
    <s v="United States"/>
    <x v="0"/>
    <x v="0"/>
    <n v="77036"/>
    <x v="0"/>
    <x v="0"/>
    <s v="CHO-MIL-31000"/>
    <x v="0"/>
    <x v="5"/>
    <n v="3"/>
    <n v="6.33"/>
    <n v="3.42"/>
    <n v="12"/>
    <x v="2"/>
    <s v="Wicked Choccy's"/>
    <x v="0"/>
  </r>
  <r>
    <s v="US-2023-139409-CHO-TRI-54000"/>
    <d v="2023-09-05T00:00:00"/>
    <d v="2023-09-17T00:00:00"/>
    <x v="1"/>
    <n v="139409"/>
    <s v="United States"/>
    <x v="26"/>
    <x v="21"/>
    <n v="10011"/>
    <x v="0"/>
    <x v="1"/>
    <s v="CHO-TRI-54000"/>
    <x v="1"/>
    <x v="24"/>
    <n v="4"/>
    <n v="9.8000000000000007"/>
    <n v="5.2"/>
    <n v="12"/>
    <x v="2"/>
    <s v="Wicked Choccy's"/>
    <x v="0"/>
  </r>
  <r>
    <s v="US-2023-144540-CHO-NUT-13000"/>
    <d v="2023-09-05T00:00:00"/>
    <d v="2023-09-20T00:00:00"/>
    <x v="0"/>
    <n v="144540"/>
    <s v="United States"/>
    <x v="0"/>
    <x v="0"/>
    <n v="77070"/>
    <x v="0"/>
    <x v="0"/>
    <s v="CHO-NUT-13000"/>
    <x v="2"/>
    <x v="2"/>
    <n v="3"/>
    <n v="7.47"/>
    <n v="3"/>
    <n v="15"/>
    <x v="2"/>
    <s v="Lot's O' Nuts"/>
    <x v="1"/>
  </r>
  <r>
    <s v="US-2023-144540-CHO-MIL-31000"/>
    <d v="2023-09-05T00:00:00"/>
    <d v="2023-09-20T00:00:00"/>
    <x v="0"/>
    <n v="144540"/>
    <s v="United States"/>
    <x v="0"/>
    <x v="0"/>
    <n v="77070"/>
    <x v="0"/>
    <x v="0"/>
    <s v="CHO-MIL-31000"/>
    <x v="0"/>
    <x v="43"/>
    <n v="9"/>
    <n v="18.989999999999998"/>
    <n v="10.26"/>
    <n v="15"/>
    <x v="2"/>
    <s v="Wicked Choccy's"/>
    <x v="0"/>
  </r>
  <r>
    <s v="US-2023-154536-CHO-FUD-51000"/>
    <d v="2023-09-05T00:00:00"/>
    <d v="2023-09-19T00:00:00"/>
    <x v="0"/>
    <n v="154536"/>
    <s v="United States"/>
    <x v="2"/>
    <x v="2"/>
    <n v="19120"/>
    <x v="0"/>
    <x v="1"/>
    <s v="CHO-FUD-51000"/>
    <x v="4"/>
    <x v="17"/>
    <n v="5"/>
    <n v="12"/>
    <n v="6"/>
    <n v="14"/>
    <x v="2"/>
    <s v="Lot's O' Nuts"/>
    <x v="1"/>
  </r>
  <r>
    <s v="US-2023-110366-CHO-FUD-51000"/>
    <d v="2023-09-05T00:00:00"/>
    <d v="2023-09-17T00:00:00"/>
    <x v="2"/>
    <n v="110366"/>
    <s v="United States"/>
    <x v="2"/>
    <x v="2"/>
    <n v="19140"/>
    <x v="0"/>
    <x v="1"/>
    <s v="CHO-FUD-51000"/>
    <x v="4"/>
    <x v="9"/>
    <n v="2"/>
    <n v="4.8"/>
    <n v="2.4"/>
    <n v="12"/>
    <x v="2"/>
    <s v="Lot's O' Nuts"/>
    <x v="1"/>
  </r>
  <r>
    <s v="US-2023-151372-CHO-SCR-58000"/>
    <d v="2023-09-05T00:00:00"/>
    <d v="2023-09-16T00:00:00"/>
    <x v="1"/>
    <n v="151372"/>
    <s v="United States"/>
    <x v="96"/>
    <x v="4"/>
    <n v="90278"/>
    <x v="0"/>
    <x v="3"/>
    <s v="CHO-SCR-58000"/>
    <x v="3"/>
    <x v="9"/>
    <n v="2"/>
    <n v="5"/>
    <n v="2.2000000000000002"/>
    <n v="11"/>
    <x v="2"/>
    <s v="Lot's O' Nuts"/>
    <x v="1"/>
  </r>
  <r>
    <s v="US-2023-151372-CHO-NUT-13000"/>
    <d v="2023-09-05T00:00:00"/>
    <d v="2023-09-16T00:00:00"/>
    <x v="1"/>
    <n v="151372"/>
    <s v="United States"/>
    <x v="96"/>
    <x v="4"/>
    <n v="90278"/>
    <x v="0"/>
    <x v="3"/>
    <s v="CHO-NUT-13000"/>
    <x v="2"/>
    <x v="7"/>
    <n v="2"/>
    <n v="4.9800000000000004"/>
    <n v="2"/>
    <n v="11"/>
    <x v="2"/>
    <s v="Lot's O' Nuts"/>
    <x v="1"/>
  </r>
  <r>
    <s v="US-2023-162383-CHO-NUT-13000"/>
    <d v="2023-09-05T00:00:00"/>
    <d v="2023-09-21T00:00:00"/>
    <x v="0"/>
    <n v="162383"/>
    <s v="United States"/>
    <x v="86"/>
    <x v="9"/>
    <n v="43130"/>
    <x v="0"/>
    <x v="1"/>
    <s v="CHO-NUT-13000"/>
    <x v="2"/>
    <x v="7"/>
    <n v="2"/>
    <n v="4.9800000000000004"/>
    <n v="2"/>
    <n v="16"/>
    <x v="2"/>
    <s v="Lot's O' Nuts"/>
    <x v="1"/>
  </r>
  <r>
    <s v="US-2023-137673-CHO-MIL-31000"/>
    <d v="2023-09-05T00:00:00"/>
    <d v="2023-09-20T00:00:00"/>
    <x v="0"/>
    <n v="137673"/>
    <s v="United States"/>
    <x v="25"/>
    <x v="4"/>
    <n v="92105"/>
    <x v="0"/>
    <x v="3"/>
    <s v="CHO-MIL-31000"/>
    <x v="0"/>
    <x v="35"/>
    <n v="8"/>
    <n v="16.88"/>
    <n v="9.1199999999999992"/>
    <n v="15"/>
    <x v="2"/>
    <s v="Wicked Choccy's"/>
    <x v="0"/>
  </r>
  <r>
    <s v="US-2023-121013-CHO-NUT-13000"/>
    <d v="2023-09-05T00:00:00"/>
    <d v="2023-09-20T00:00:00"/>
    <x v="0"/>
    <n v="121013"/>
    <s v="United States"/>
    <x v="34"/>
    <x v="6"/>
    <n v="23320"/>
    <x v="0"/>
    <x v="2"/>
    <s v="CHO-NUT-13000"/>
    <x v="2"/>
    <x v="2"/>
    <n v="3"/>
    <n v="7.47"/>
    <n v="3"/>
    <n v="15"/>
    <x v="2"/>
    <s v="Lot's O' Nuts"/>
    <x v="1"/>
  </r>
  <r>
    <s v="US-2023-121013-CHO-TRI-54000"/>
    <d v="2023-09-05T00:00:00"/>
    <d v="2023-09-20T00:00:00"/>
    <x v="0"/>
    <n v="121013"/>
    <s v="United States"/>
    <x v="34"/>
    <x v="6"/>
    <n v="23320"/>
    <x v="0"/>
    <x v="2"/>
    <s v="CHO-TRI-54000"/>
    <x v="1"/>
    <x v="1"/>
    <n v="2"/>
    <n v="4.9000000000000004"/>
    <n v="2.6"/>
    <n v="15"/>
    <x v="2"/>
    <s v="Wicked Choccy's"/>
    <x v="0"/>
  </r>
  <r>
    <s v="US-2023-133319-CHO-MIL-31000"/>
    <d v="2023-09-05T00:00:00"/>
    <d v="2023-09-21T00:00:00"/>
    <x v="0"/>
    <n v="133319"/>
    <s v="United States"/>
    <x v="26"/>
    <x v="21"/>
    <n v="10011"/>
    <x v="0"/>
    <x v="1"/>
    <s v="CHO-MIL-31000"/>
    <x v="0"/>
    <x v="8"/>
    <n v="4"/>
    <n v="8.44"/>
    <n v="4.5599999999999996"/>
    <n v="16"/>
    <x v="2"/>
    <s v="Wicked Choccy's"/>
    <x v="0"/>
  </r>
  <r>
    <s v="US-2023-115756-CHO-FUD-51000"/>
    <d v="2023-09-05T00:00:00"/>
    <d v="2023-09-17T00:00:00"/>
    <x v="2"/>
    <n v="115756"/>
    <s v="United States"/>
    <x v="27"/>
    <x v="15"/>
    <n v="48227"/>
    <x v="0"/>
    <x v="0"/>
    <s v="CHO-FUD-51000"/>
    <x v="4"/>
    <x v="3"/>
    <n v="3"/>
    <n v="7.2"/>
    <n v="3.6"/>
    <n v="12"/>
    <x v="2"/>
    <s v="Lot's O' Nuts"/>
    <x v="1"/>
  </r>
  <r>
    <s v="US-2023-115756-CHO-MIL-31000"/>
    <d v="2023-09-05T00:00:00"/>
    <d v="2023-09-17T00:00:00"/>
    <x v="2"/>
    <n v="115756"/>
    <s v="United States"/>
    <x v="27"/>
    <x v="15"/>
    <n v="48227"/>
    <x v="0"/>
    <x v="0"/>
    <s v="CHO-MIL-31000"/>
    <x v="0"/>
    <x v="11"/>
    <n v="1"/>
    <n v="2.11"/>
    <n v="1.1399999999999999"/>
    <n v="12"/>
    <x v="2"/>
    <s v="Wicked Choccy's"/>
    <x v="0"/>
  </r>
  <r>
    <s v="US-2023-115756-CHO-SCR-58000"/>
    <d v="2023-09-05T00:00:00"/>
    <d v="2023-09-17T00:00:00"/>
    <x v="2"/>
    <n v="115756"/>
    <s v="United States"/>
    <x v="27"/>
    <x v="15"/>
    <n v="48227"/>
    <x v="0"/>
    <x v="0"/>
    <s v="CHO-SCR-58000"/>
    <x v="3"/>
    <x v="26"/>
    <n v="7"/>
    <n v="17.5"/>
    <n v="7.7"/>
    <n v="12"/>
    <x v="2"/>
    <s v="Lot's O' Nuts"/>
    <x v="1"/>
  </r>
  <r>
    <s v="US-2023-115756-CHO-TRI-54000"/>
    <d v="2023-09-05T00:00:00"/>
    <d v="2023-09-17T00:00:00"/>
    <x v="2"/>
    <n v="115756"/>
    <s v="United States"/>
    <x v="27"/>
    <x v="15"/>
    <n v="48227"/>
    <x v="0"/>
    <x v="0"/>
    <s v="CHO-TRI-54000"/>
    <x v="1"/>
    <x v="4"/>
    <n v="3"/>
    <n v="7.35"/>
    <n v="3.9"/>
    <n v="12"/>
    <x v="2"/>
    <s v="Wicked Choccy's"/>
    <x v="0"/>
  </r>
  <r>
    <s v="US-2023-152373-CHO-SCR-58000"/>
    <d v="2023-09-05T00:00:00"/>
    <d v="2023-09-21T00:00:00"/>
    <x v="0"/>
    <n v="152373"/>
    <s v="United States"/>
    <x v="109"/>
    <x v="0"/>
    <n v="78207"/>
    <x v="0"/>
    <x v="0"/>
    <s v="CHO-SCR-58000"/>
    <x v="3"/>
    <x v="3"/>
    <n v="3"/>
    <n v="7.5"/>
    <n v="3.3"/>
    <n v="16"/>
    <x v="2"/>
    <s v="Lot's O' Nuts"/>
    <x v="1"/>
  </r>
  <r>
    <s v="US-2023-164490-CHO-SCR-58000"/>
    <d v="2023-09-05T00:00:00"/>
    <d v="2023-09-20T00:00:00"/>
    <x v="2"/>
    <n v="164490"/>
    <s v="United States"/>
    <x v="40"/>
    <x v="1"/>
    <n v="60653"/>
    <x v="0"/>
    <x v="0"/>
    <s v="CHO-SCR-58000"/>
    <x v="3"/>
    <x v="9"/>
    <n v="2"/>
    <n v="5"/>
    <n v="2.2000000000000002"/>
    <n v="15"/>
    <x v="2"/>
    <s v="Lot's O' Nuts"/>
    <x v="1"/>
  </r>
  <r>
    <s v="US-2023-160815-CHO-NUT-13000"/>
    <d v="2023-09-05T00:00:00"/>
    <d v="2023-09-16T00:00:00"/>
    <x v="1"/>
    <n v="160815"/>
    <s v="United States"/>
    <x v="438"/>
    <x v="32"/>
    <n v="52402"/>
    <x v="0"/>
    <x v="0"/>
    <s v="CHO-NUT-13000"/>
    <x v="2"/>
    <x v="2"/>
    <n v="3"/>
    <n v="7.47"/>
    <n v="3"/>
    <n v="11"/>
    <x v="2"/>
    <s v="Lot's O' Nuts"/>
    <x v="1"/>
  </r>
  <r>
    <s v="US-2023-145240-CHO-MIL-31000"/>
    <d v="2023-09-06T00:00:00"/>
    <d v="2023-09-18T00:00:00"/>
    <x v="1"/>
    <n v="145240"/>
    <s v="United States"/>
    <x v="0"/>
    <x v="0"/>
    <n v="77070"/>
    <x v="0"/>
    <x v="0"/>
    <s v="CHO-MIL-31000"/>
    <x v="0"/>
    <x v="11"/>
    <n v="1"/>
    <n v="2.11"/>
    <n v="1.1399999999999999"/>
    <n v="12"/>
    <x v="2"/>
    <s v="Wicked Choccy's"/>
    <x v="0"/>
  </r>
  <r>
    <s v="US-2023-149223-CHO-NUT-13000"/>
    <d v="2023-09-06T00:00:00"/>
    <d v="2023-09-21T00:00:00"/>
    <x v="0"/>
    <n v="149223"/>
    <s v="United States"/>
    <x v="439"/>
    <x v="30"/>
    <n v="55106"/>
    <x v="0"/>
    <x v="0"/>
    <s v="CHO-NUT-13000"/>
    <x v="2"/>
    <x v="15"/>
    <n v="6"/>
    <n v="14.94"/>
    <n v="6"/>
    <n v="15"/>
    <x v="2"/>
    <s v="Lot's O' Nuts"/>
    <x v="1"/>
  </r>
  <r>
    <s v="US-2023-133123-CHO-SCR-58000"/>
    <d v="2023-09-06T00:00:00"/>
    <d v="2023-09-21T00:00:00"/>
    <x v="0"/>
    <n v="133123"/>
    <s v="United States"/>
    <x v="440"/>
    <x v="26"/>
    <n v="27360"/>
    <x v="0"/>
    <x v="2"/>
    <s v="CHO-SCR-58000"/>
    <x v="3"/>
    <x v="9"/>
    <n v="2"/>
    <n v="5"/>
    <n v="2.2000000000000002"/>
    <n v="15"/>
    <x v="2"/>
    <s v="Lot's O' Nuts"/>
    <x v="1"/>
  </r>
  <r>
    <s v="US-2023-133123-CHO-FUD-51000"/>
    <d v="2023-09-06T00:00:00"/>
    <d v="2023-09-21T00:00:00"/>
    <x v="0"/>
    <n v="133123"/>
    <s v="United States"/>
    <x v="440"/>
    <x v="26"/>
    <n v="27360"/>
    <x v="0"/>
    <x v="2"/>
    <s v="CHO-FUD-51000"/>
    <x v="4"/>
    <x v="3"/>
    <n v="3"/>
    <n v="7.2"/>
    <n v="3.6"/>
    <n v="15"/>
    <x v="2"/>
    <s v="Lot's O' Nuts"/>
    <x v="1"/>
  </r>
  <r>
    <s v="US-2023-102981-CHO-FUD-51000"/>
    <d v="2023-09-06T00:00:00"/>
    <d v="2023-09-19T00:00:00"/>
    <x v="2"/>
    <n v="102981"/>
    <s v="United States"/>
    <x v="26"/>
    <x v="21"/>
    <n v="10035"/>
    <x v="0"/>
    <x v="1"/>
    <s v="CHO-FUD-51000"/>
    <x v="4"/>
    <x v="3"/>
    <n v="3"/>
    <n v="7.2"/>
    <n v="3.6"/>
    <n v="13"/>
    <x v="2"/>
    <s v="Lot's O' Nuts"/>
    <x v="1"/>
  </r>
  <r>
    <s v="US-2023-102981-CHO-SCR-58000"/>
    <d v="2023-09-06T00:00:00"/>
    <d v="2023-09-19T00:00:00"/>
    <x v="2"/>
    <n v="102981"/>
    <s v="United States"/>
    <x v="26"/>
    <x v="21"/>
    <n v="10035"/>
    <x v="0"/>
    <x v="1"/>
    <s v="CHO-SCR-58000"/>
    <x v="3"/>
    <x v="9"/>
    <n v="2"/>
    <n v="5"/>
    <n v="2.2000000000000002"/>
    <n v="13"/>
    <x v="2"/>
    <s v="Lot's O' Nuts"/>
    <x v="1"/>
  </r>
  <r>
    <s v="US-2023-123932-CHO-FUD-51000"/>
    <d v="2023-09-06T00:00:00"/>
    <d v="2023-09-22T00:00:00"/>
    <x v="0"/>
    <n v="123932"/>
    <s v="United States"/>
    <x v="39"/>
    <x v="0"/>
    <n v="75217"/>
    <x v="0"/>
    <x v="0"/>
    <s v="CHO-FUD-51000"/>
    <x v="4"/>
    <x v="31"/>
    <n v="4"/>
    <n v="9.6"/>
    <n v="4.8"/>
    <n v="16"/>
    <x v="2"/>
    <s v="Lot's O' Nuts"/>
    <x v="1"/>
  </r>
  <r>
    <s v="US-2023-123932-CHO-NUT-13000"/>
    <d v="2023-09-06T00:00:00"/>
    <d v="2023-09-22T00:00:00"/>
    <x v="0"/>
    <n v="123932"/>
    <s v="United States"/>
    <x v="39"/>
    <x v="0"/>
    <n v="75217"/>
    <x v="0"/>
    <x v="0"/>
    <s v="CHO-NUT-13000"/>
    <x v="2"/>
    <x v="7"/>
    <n v="2"/>
    <n v="4.9800000000000004"/>
    <n v="2"/>
    <n v="16"/>
    <x v="2"/>
    <s v="Lot's O' Nuts"/>
    <x v="1"/>
  </r>
  <r>
    <s v="US-2023-108987-CHO-SCR-58000"/>
    <d v="2023-09-08T00:00:00"/>
    <d v="2023-09-20T00:00:00"/>
    <x v="2"/>
    <n v="108987"/>
    <s v="United States"/>
    <x v="0"/>
    <x v="0"/>
    <n v="77036"/>
    <x v="0"/>
    <x v="0"/>
    <s v="CHO-SCR-58000"/>
    <x v="3"/>
    <x v="31"/>
    <n v="4"/>
    <n v="10"/>
    <n v="4.4000000000000004"/>
    <n v="12"/>
    <x v="2"/>
    <s v="Lot's O' Nuts"/>
    <x v="1"/>
  </r>
  <r>
    <s v="US-2023-108987-CHO-FUD-51000"/>
    <d v="2023-09-08T00:00:00"/>
    <d v="2023-09-20T00:00:00"/>
    <x v="2"/>
    <n v="108987"/>
    <s v="United States"/>
    <x v="0"/>
    <x v="0"/>
    <n v="77036"/>
    <x v="0"/>
    <x v="0"/>
    <s v="CHO-FUD-51000"/>
    <x v="4"/>
    <x v="31"/>
    <n v="4"/>
    <n v="9.6"/>
    <n v="4.8"/>
    <n v="12"/>
    <x v="2"/>
    <s v="Lot's O' Nuts"/>
    <x v="1"/>
  </r>
  <r>
    <s v="US-2023-108987-CHO-NUT-13000"/>
    <d v="2023-09-08T00:00:00"/>
    <d v="2023-09-20T00:00:00"/>
    <x v="2"/>
    <n v="108987"/>
    <s v="United States"/>
    <x v="0"/>
    <x v="0"/>
    <n v="77036"/>
    <x v="0"/>
    <x v="0"/>
    <s v="CHO-NUT-13000"/>
    <x v="2"/>
    <x v="2"/>
    <n v="3"/>
    <n v="7.47"/>
    <n v="3"/>
    <n v="12"/>
    <x v="2"/>
    <s v="Lot's O' Nuts"/>
    <x v="1"/>
  </r>
  <r>
    <s v="US-2023-114174-CHO-NUT-13000"/>
    <d v="2023-09-08T00:00:00"/>
    <d v="2023-09-24T00:00:00"/>
    <x v="0"/>
    <n v="114174"/>
    <s v="United States"/>
    <x v="406"/>
    <x v="34"/>
    <n v="2148"/>
    <x v="0"/>
    <x v="1"/>
    <s v="CHO-NUT-13000"/>
    <x v="2"/>
    <x v="2"/>
    <n v="3"/>
    <n v="7.47"/>
    <n v="3"/>
    <n v="16"/>
    <x v="2"/>
    <s v="Lot's O' Nuts"/>
    <x v="1"/>
  </r>
  <r>
    <s v="US-2023-114174-CHO-TRI-54000"/>
    <d v="2023-09-08T00:00:00"/>
    <d v="2023-09-24T00:00:00"/>
    <x v="0"/>
    <n v="114174"/>
    <s v="United States"/>
    <x v="406"/>
    <x v="34"/>
    <n v="2148"/>
    <x v="0"/>
    <x v="1"/>
    <s v="CHO-TRI-54000"/>
    <x v="1"/>
    <x v="24"/>
    <n v="4"/>
    <n v="9.8000000000000007"/>
    <n v="5.2"/>
    <n v="16"/>
    <x v="2"/>
    <s v="Wicked Choccy's"/>
    <x v="0"/>
  </r>
  <r>
    <s v="US-2023-155138-CHO-FUD-51000"/>
    <d v="2023-09-08T00:00:00"/>
    <d v="2023-09-22T00:00:00"/>
    <x v="0"/>
    <n v="155138"/>
    <s v="United States"/>
    <x v="246"/>
    <x v="26"/>
    <n v="28110"/>
    <x v="0"/>
    <x v="2"/>
    <s v="CHO-FUD-51000"/>
    <x v="4"/>
    <x v="3"/>
    <n v="3"/>
    <n v="7.2"/>
    <n v="3.6"/>
    <n v="14"/>
    <x v="2"/>
    <s v="Lot's O' Nuts"/>
    <x v="1"/>
  </r>
  <r>
    <s v="US-2023-155138-CHO-MIL-31000"/>
    <d v="2023-09-08T00:00:00"/>
    <d v="2023-09-22T00:00:00"/>
    <x v="0"/>
    <n v="155138"/>
    <s v="United States"/>
    <x v="246"/>
    <x v="26"/>
    <n v="28110"/>
    <x v="0"/>
    <x v="2"/>
    <s v="CHO-MIL-31000"/>
    <x v="0"/>
    <x v="8"/>
    <n v="4"/>
    <n v="8.44"/>
    <n v="4.5599999999999996"/>
    <n v="14"/>
    <x v="2"/>
    <s v="Wicked Choccy's"/>
    <x v="0"/>
  </r>
  <r>
    <s v="US-2023-108868-CHO-SCR-58000"/>
    <d v="2023-09-08T00:00:00"/>
    <d v="2023-09-22T00:00:00"/>
    <x v="0"/>
    <n v="108868"/>
    <s v="United States"/>
    <x v="39"/>
    <x v="0"/>
    <n v="75081"/>
    <x v="0"/>
    <x v="0"/>
    <s v="CHO-SCR-58000"/>
    <x v="3"/>
    <x v="9"/>
    <n v="2"/>
    <n v="5"/>
    <n v="2.2000000000000002"/>
    <n v="14"/>
    <x v="2"/>
    <s v="Lot's O' Nuts"/>
    <x v="1"/>
  </r>
  <r>
    <s v="US-2023-108868-CHO-MIL-31000"/>
    <d v="2023-09-08T00:00:00"/>
    <d v="2023-09-22T00:00:00"/>
    <x v="0"/>
    <n v="108868"/>
    <s v="United States"/>
    <x v="39"/>
    <x v="0"/>
    <n v="75081"/>
    <x v="0"/>
    <x v="0"/>
    <s v="CHO-MIL-31000"/>
    <x v="0"/>
    <x v="23"/>
    <n v="5"/>
    <n v="10.55"/>
    <n v="5.7"/>
    <n v="14"/>
    <x v="2"/>
    <s v="Wicked Choccy's"/>
    <x v="0"/>
  </r>
  <r>
    <s v="US-2023-103709-CHO-TRI-54000"/>
    <d v="2023-09-08T00:00:00"/>
    <d v="2023-09-25T00:00:00"/>
    <x v="0"/>
    <n v="103709"/>
    <s v="United States"/>
    <x v="389"/>
    <x v="4"/>
    <n v="93277"/>
    <x v="0"/>
    <x v="3"/>
    <s v="CHO-TRI-54000"/>
    <x v="1"/>
    <x v="1"/>
    <n v="2"/>
    <n v="4.9000000000000004"/>
    <n v="2.6"/>
    <n v="17"/>
    <x v="2"/>
    <s v="Wicked Choccy's"/>
    <x v="0"/>
  </r>
  <r>
    <s v="US-2023-103709-CHO-SCR-58000"/>
    <d v="2023-09-08T00:00:00"/>
    <d v="2023-09-25T00:00:00"/>
    <x v="0"/>
    <n v="103709"/>
    <s v="United States"/>
    <x v="389"/>
    <x v="4"/>
    <n v="93277"/>
    <x v="0"/>
    <x v="3"/>
    <s v="CHO-SCR-58000"/>
    <x v="3"/>
    <x v="9"/>
    <n v="2"/>
    <n v="5"/>
    <n v="2.2000000000000002"/>
    <n v="17"/>
    <x v="2"/>
    <s v="Lot's O' Nuts"/>
    <x v="1"/>
  </r>
  <r>
    <s v="US-2023-131499-SUG-LAF-25000"/>
    <d v="2023-09-08T00:00:00"/>
    <d v="2023-09-20T00:00:00"/>
    <x v="1"/>
    <n v="131499"/>
    <s v="United States"/>
    <x v="26"/>
    <x v="21"/>
    <n v="10011"/>
    <x v="2"/>
    <x v="1"/>
    <s v="SUG-LAF-25000"/>
    <x v="9"/>
    <x v="71"/>
    <n v="1"/>
    <n v="1.24"/>
    <n v="0.75"/>
    <n v="12"/>
    <x v="2"/>
    <s v="Sugar Shack"/>
    <x v="4"/>
  </r>
  <r>
    <s v="US-2023-153101-CHO-FUD-51000"/>
    <d v="2023-09-08T00:00:00"/>
    <d v="2023-09-18T00:00:00"/>
    <x v="3"/>
    <n v="153101"/>
    <s v="United States"/>
    <x v="379"/>
    <x v="4"/>
    <n v="92704"/>
    <x v="0"/>
    <x v="3"/>
    <s v="CHO-FUD-51000"/>
    <x v="4"/>
    <x v="25"/>
    <n v="1"/>
    <n v="2.4"/>
    <n v="1.2"/>
    <n v="10"/>
    <x v="2"/>
    <s v="Lot's O' Nuts"/>
    <x v="1"/>
  </r>
  <r>
    <s v="US-2023-115455-CHO-MIL-31000"/>
    <d v="2023-09-08T00:00:00"/>
    <d v="2023-09-24T00:00:00"/>
    <x v="0"/>
    <n v="115455"/>
    <s v="United States"/>
    <x v="441"/>
    <x v="1"/>
    <n v="60090"/>
    <x v="0"/>
    <x v="0"/>
    <s v="CHO-MIL-31000"/>
    <x v="0"/>
    <x v="0"/>
    <n v="2"/>
    <n v="4.22"/>
    <n v="2.2799999999999998"/>
    <n v="16"/>
    <x v="2"/>
    <s v="Wicked Choccy's"/>
    <x v="0"/>
  </r>
  <r>
    <s v="US-2023-115455-CHO-FUD-51000"/>
    <d v="2023-09-08T00:00:00"/>
    <d v="2023-09-24T00:00:00"/>
    <x v="0"/>
    <n v="115455"/>
    <s v="United States"/>
    <x v="441"/>
    <x v="1"/>
    <n v="60090"/>
    <x v="0"/>
    <x v="0"/>
    <s v="CHO-FUD-51000"/>
    <x v="4"/>
    <x v="3"/>
    <n v="3"/>
    <n v="7.2"/>
    <n v="3.6"/>
    <n v="16"/>
    <x v="2"/>
    <s v="Lot's O' Nuts"/>
    <x v="1"/>
  </r>
  <r>
    <s v="US-2023-110009-CHO-FUD-51000"/>
    <d v="2023-09-08T00:00:00"/>
    <d v="2023-09-23T00:00:00"/>
    <x v="0"/>
    <n v="110009"/>
    <s v="United States"/>
    <x v="31"/>
    <x v="23"/>
    <n v="98103"/>
    <x v="0"/>
    <x v="3"/>
    <s v="CHO-FUD-51000"/>
    <x v="4"/>
    <x v="25"/>
    <n v="1"/>
    <n v="2.4"/>
    <n v="1.2"/>
    <n v="15"/>
    <x v="2"/>
    <s v="Lot's O' Nuts"/>
    <x v="1"/>
  </r>
  <r>
    <s v="US-2023-110009-CHO-TRI-54000"/>
    <d v="2023-09-08T00:00:00"/>
    <d v="2023-09-23T00:00:00"/>
    <x v="0"/>
    <n v="110009"/>
    <s v="United States"/>
    <x v="31"/>
    <x v="23"/>
    <n v="98103"/>
    <x v="0"/>
    <x v="3"/>
    <s v="CHO-TRI-54000"/>
    <x v="1"/>
    <x v="10"/>
    <n v="7"/>
    <n v="17.149999999999999"/>
    <n v="9.1"/>
    <n v="15"/>
    <x v="2"/>
    <s v="Wicked Choccy's"/>
    <x v="0"/>
  </r>
  <r>
    <s v="US-2023-113516-CHO-FUD-51000"/>
    <d v="2023-09-08T00:00:00"/>
    <d v="2023-09-20T00:00:00"/>
    <x v="2"/>
    <n v="113516"/>
    <s v="United States"/>
    <x v="86"/>
    <x v="4"/>
    <n v="93534"/>
    <x v="0"/>
    <x v="3"/>
    <s v="CHO-FUD-51000"/>
    <x v="4"/>
    <x v="31"/>
    <n v="4"/>
    <n v="9.6"/>
    <n v="4.8"/>
    <n v="12"/>
    <x v="2"/>
    <s v="Lot's O' Nuts"/>
    <x v="1"/>
  </r>
  <r>
    <s v="US-2023-113516-CHO-NUT-13000"/>
    <d v="2023-09-08T00:00:00"/>
    <d v="2023-09-20T00:00:00"/>
    <x v="2"/>
    <n v="113516"/>
    <s v="United States"/>
    <x v="86"/>
    <x v="4"/>
    <n v="93534"/>
    <x v="0"/>
    <x v="3"/>
    <s v="CHO-NUT-13000"/>
    <x v="2"/>
    <x v="7"/>
    <n v="2"/>
    <n v="4.9800000000000004"/>
    <n v="2"/>
    <n v="12"/>
    <x v="2"/>
    <s v="Lot's O' Nuts"/>
    <x v="1"/>
  </r>
  <r>
    <s v="US-2023-112893-CHO-NUT-13000"/>
    <d v="2023-09-09T00:00:00"/>
    <d v="2023-09-23T00:00:00"/>
    <x v="2"/>
    <n v="112893"/>
    <s v="United States"/>
    <x v="442"/>
    <x v="4"/>
    <n v="95207"/>
    <x v="0"/>
    <x v="3"/>
    <s v="CHO-NUT-13000"/>
    <x v="2"/>
    <x v="19"/>
    <n v="4"/>
    <n v="9.9600000000000009"/>
    <n v="4"/>
    <n v="14"/>
    <x v="2"/>
    <s v="Lot's O' Nuts"/>
    <x v="1"/>
  </r>
  <r>
    <s v="US-2023-137176-CHO-MIL-31000"/>
    <d v="2023-09-09T00:00:00"/>
    <d v="2023-09-24T00:00:00"/>
    <x v="2"/>
    <n v="137176"/>
    <s v="United States"/>
    <x v="39"/>
    <x v="0"/>
    <n v="75220"/>
    <x v="0"/>
    <x v="0"/>
    <s v="CHO-MIL-31000"/>
    <x v="0"/>
    <x v="8"/>
    <n v="4"/>
    <n v="8.44"/>
    <n v="4.5599999999999996"/>
    <n v="15"/>
    <x v="2"/>
    <s v="Wicked Choccy's"/>
    <x v="0"/>
  </r>
  <r>
    <s v="US-2023-110023-CHO-MIL-31000"/>
    <d v="2023-09-09T00:00:00"/>
    <d v="2023-09-21T00:00:00"/>
    <x v="1"/>
    <n v="110023"/>
    <s v="United States"/>
    <x v="26"/>
    <x v="21"/>
    <n v="10024"/>
    <x v="0"/>
    <x v="1"/>
    <s v="CHO-MIL-31000"/>
    <x v="0"/>
    <x v="0"/>
    <n v="2"/>
    <n v="4.22"/>
    <n v="2.2799999999999998"/>
    <n v="12"/>
    <x v="2"/>
    <s v="Wicked Choccy's"/>
    <x v="0"/>
  </r>
  <r>
    <s v="US-2023-165918-CHO-TRI-54000"/>
    <d v="2023-09-10T00:00:00"/>
    <d v="2023-09-24T00:00:00"/>
    <x v="0"/>
    <n v="165918"/>
    <s v="United States"/>
    <x v="213"/>
    <x v="23"/>
    <n v="98026"/>
    <x v="0"/>
    <x v="3"/>
    <s v="CHO-TRI-54000"/>
    <x v="1"/>
    <x v="4"/>
    <n v="3"/>
    <n v="7.35"/>
    <n v="3.9"/>
    <n v="14"/>
    <x v="2"/>
    <s v="Wicked Choccy's"/>
    <x v="0"/>
  </r>
  <r>
    <s v="US-2023-165918-CHO-MIL-31000"/>
    <d v="2023-09-10T00:00:00"/>
    <d v="2023-09-24T00:00:00"/>
    <x v="0"/>
    <n v="165918"/>
    <s v="United States"/>
    <x v="213"/>
    <x v="23"/>
    <n v="98026"/>
    <x v="0"/>
    <x v="3"/>
    <s v="CHO-MIL-31000"/>
    <x v="0"/>
    <x v="5"/>
    <n v="3"/>
    <n v="6.33"/>
    <n v="3.42"/>
    <n v="14"/>
    <x v="2"/>
    <s v="Wicked Choccy's"/>
    <x v="0"/>
  </r>
  <r>
    <s v="US-2023-165918-CHO-FUD-51000"/>
    <d v="2023-09-10T00:00:00"/>
    <d v="2023-09-24T00:00:00"/>
    <x v="0"/>
    <n v="165918"/>
    <s v="United States"/>
    <x v="213"/>
    <x v="23"/>
    <n v="98026"/>
    <x v="0"/>
    <x v="3"/>
    <s v="CHO-FUD-51000"/>
    <x v="4"/>
    <x v="9"/>
    <n v="2"/>
    <n v="4.8"/>
    <n v="2.4"/>
    <n v="14"/>
    <x v="2"/>
    <s v="Lot's O' Nuts"/>
    <x v="1"/>
  </r>
  <r>
    <s v="US-2023-164350-OTH-KAZ-38000"/>
    <d v="2023-09-10T00:00:00"/>
    <d v="2023-09-22T00:00:00"/>
    <x v="2"/>
    <n v="164350"/>
    <s v="United States"/>
    <x v="135"/>
    <x v="14"/>
    <n v="37620"/>
    <x v="1"/>
    <x v="2"/>
    <s v="OTH-KAZ-38000"/>
    <x v="6"/>
    <x v="5"/>
    <n v="3"/>
    <n v="0.75"/>
    <n v="9"/>
    <n v="12"/>
    <x v="2"/>
    <s v="The Other Factory"/>
    <x v="3"/>
  </r>
  <r>
    <s v="US-2023-126102-CHO-TRI-54000"/>
    <d v="2023-09-10T00:00:00"/>
    <d v="2023-09-22T00:00:00"/>
    <x v="2"/>
    <n v="126102"/>
    <s v="United States"/>
    <x v="4"/>
    <x v="4"/>
    <n v="90049"/>
    <x v="0"/>
    <x v="3"/>
    <s v="CHO-TRI-54000"/>
    <x v="1"/>
    <x v="1"/>
    <n v="2"/>
    <n v="4.9000000000000004"/>
    <n v="2.6"/>
    <n v="12"/>
    <x v="2"/>
    <s v="Wicked Choccy's"/>
    <x v="0"/>
  </r>
  <r>
    <s v="US-2023-146206-CHO-SCR-58000"/>
    <d v="2023-09-10T00:00:00"/>
    <d v="2023-09-24T00:00:00"/>
    <x v="2"/>
    <n v="146206"/>
    <s v="United States"/>
    <x v="0"/>
    <x v="0"/>
    <n v="77095"/>
    <x v="0"/>
    <x v="0"/>
    <s v="CHO-SCR-58000"/>
    <x v="3"/>
    <x v="17"/>
    <n v="5"/>
    <n v="12.5"/>
    <n v="5.5"/>
    <n v="14"/>
    <x v="2"/>
    <s v="Lot's O' Nuts"/>
    <x v="1"/>
  </r>
  <r>
    <s v="US-2023-146206-CHO-MIL-31000"/>
    <d v="2023-09-10T00:00:00"/>
    <d v="2023-09-24T00:00:00"/>
    <x v="2"/>
    <n v="146206"/>
    <s v="United States"/>
    <x v="0"/>
    <x v="0"/>
    <n v="77095"/>
    <x v="0"/>
    <x v="0"/>
    <s v="CHO-MIL-31000"/>
    <x v="0"/>
    <x v="23"/>
    <n v="5"/>
    <n v="10.55"/>
    <n v="5.7"/>
    <n v="14"/>
    <x v="2"/>
    <s v="Wicked Choccy's"/>
    <x v="0"/>
  </r>
  <r>
    <s v="US-2023-118780-CHO-SCR-58000"/>
    <d v="2023-09-10T00:00:00"/>
    <d v="2023-09-24T00:00:00"/>
    <x v="2"/>
    <n v="118780"/>
    <s v="United States"/>
    <x v="26"/>
    <x v="21"/>
    <n v="10011"/>
    <x v="0"/>
    <x v="1"/>
    <s v="CHO-SCR-58000"/>
    <x v="3"/>
    <x v="25"/>
    <n v="1"/>
    <n v="2.5"/>
    <n v="1.1000000000000001"/>
    <n v="14"/>
    <x v="2"/>
    <s v="Lot's O' Nuts"/>
    <x v="1"/>
  </r>
  <r>
    <s v="US-2023-118780-CHO-NUT-13000"/>
    <d v="2023-09-10T00:00:00"/>
    <d v="2023-09-24T00:00:00"/>
    <x v="2"/>
    <n v="118780"/>
    <s v="United States"/>
    <x v="26"/>
    <x v="21"/>
    <n v="10011"/>
    <x v="0"/>
    <x v="1"/>
    <s v="CHO-NUT-13000"/>
    <x v="2"/>
    <x v="7"/>
    <n v="2"/>
    <n v="4.9800000000000004"/>
    <n v="2"/>
    <n v="14"/>
    <x v="2"/>
    <s v="Lot's O' Nuts"/>
    <x v="1"/>
  </r>
  <r>
    <s v="US-2023-112277-CHO-NUT-13000"/>
    <d v="2023-09-10T00:00:00"/>
    <d v="2023-09-25T00:00:00"/>
    <x v="0"/>
    <n v="112277"/>
    <s v="United States"/>
    <x v="222"/>
    <x v="17"/>
    <n v="33311"/>
    <x v="0"/>
    <x v="2"/>
    <s v="CHO-NUT-13000"/>
    <x v="2"/>
    <x v="47"/>
    <n v="7"/>
    <n v="17.43"/>
    <n v="7"/>
    <n v="15"/>
    <x v="2"/>
    <s v="Lot's O' Nuts"/>
    <x v="1"/>
  </r>
  <r>
    <s v="US-2023-150007-CHO-TRI-54000"/>
    <d v="2023-09-11T00:00:00"/>
    <d v="2023-09-26T00:00:00"/>
    <x v="0"/>
    <n v="150007"/>
    <s v="United States"/>
    <x v="40"/>
    <x v="1"/>
    <n v="60653"/>
    <x v="0"/>
    <x v="0"/>
    <s v="CHO-TRI-54000"/>
    <x v="1"/>
    <x v="4"/>
    <n v="3"/>
    <n v="7.35"/>
    <n v="3.9"/>
    <n v="15"/>
    <x v="2"/>
    <s v="Wicked Choccy's"/>
    <x v="0"/>
  </r>
  <r>
    <s v="US-2023-150007-CHO-SCR-58000"/>
    <d v="2023-09-11T00:00:00"/>
    <d v="2023-09-26T00:00:00"/>
    <x v="0"/>
    <n v="150007"/>
    <s v="United States"/>
    <x v="40"/>
    <x v="1"/>
    <n v="60653"/>
    <x v="0"/>
    <x v="0"/>
    <s v="CHO-SCR-58000"/>
    <x v="3"/>
    <x v="9"/>
    <n v="2"/>
    <n v="5"/>
    <n v="2.2000000000000002"/>
    <n v="15"/>
    <x v="2"/>
    <s v="Lot's O' Nuts"/>
    <x v="1"/>
  </r>
  <r>
    <s v="US-2023-116561-CHO-NUT-13000"/>
    <d v="2023-09-11T00:00:00"/>
    <d v="2023-09-27T00:00:00"/>
    <x v="0"/>
    <n v="116561"/>
    <s v="United States"/>
    <x v="99"/>
    <x v="4"/>
    <n v="95123"/>
    <x v="0"/>
    <x v="3"/>
    <s v="CHO-NUT-13000"/>
    <x v="2"/>
    <x v="7"/>
    <n v="2"/>
    <n v="4.9800000000000004"/>
    <n v="2"/>
    <n v="16"/>
    <x v="2"/>
    <s v="Lot's O' Nuts"/>
    <x v="1"/>
  </r>
  <r>
    <s v="US-2023-121223-CHO-NUT-13000"/>
    <d v="2023-09-11T00:00:00"/>
    <d v="2023-09-23T00:00:00"/>
    <x v="2"/>
    <n v="121223"/>
    <s v="United States"/>
    <x v="2"/>
    <x v="2"/>
    <n v="19143"/>
    <x v="0"/>
    <x v="1"/>
    <s v="CHO-NUT-13000"/>
    <x v="2"/>
    <x v="7"/>
    <n v="2"/>
    <n v="4.9800000000000004"/>
    <n v="2"/>
    <n v="12"/>
    <x v="2"/>
    <s v="Lot's O' Nuts"/>
    <x v="1"/>
  </r>
  <r>
    <s v="US-2023-121223-CHO-SCR-58000"/>
    <d v="2023-09-11T00:00:00"/>
    <d v="2023-09-23T00:00:00"/>
    <x v="2"/>
    <n v="121223"/>
    <s v="United States"/>
    <x v="2"/>
    <x v="2"/>
    <n v="19143"/>
    <x v="0"/>
    <x v="1"/>
    <s v="CHO-SCR-58000"/>
    <x v="3"/>
    <x v="6"/>
    <n v="9"/>
    <n v="22.5"/>
    <n v="9.9"/>
    <n v="12"/>
    <x v="2"/>
    <s v="Lot's O' Nuts"/>
    <x v="1"/>
  </r>
  <r>
    <s v="US-2023-102162-CHO-NUT-13000"/>
    <d v="2023-09-11T00:00:00"/>
    <d v="2023-09-26T00:00:00"/>
    <x v="0"/>
    <n v="102162"/>
    <s v="United States"/>
    <x v="219"/>
    <x v="6"/>
    <n v="23602"/>
    <x v="0"/>
    <x v="2"/>
    <s v="CHO-NUT-13000"/>
    <x v="2"/>
    <x v="22"/>
    <n v="1"/>
    <n v="2.4900000000000002"/>
    <n v="1"/>
    <n v="15"/>
    <x v="2"/>
    <s v="Lot's O' Nuts"/>
    <x v="1"/>
  </r>
  <r>
    <s v="US-2023-102162-CHO-FUD-51000"/>
    <d v="2023-09-11T00:00:00"/>
    <d v="2023-09-26T00:00:00"/>
    <x v="0"/>
    <n v="102162"/>
    <s v="United States"/>
    <x v="219"/>
    <x v="6"/>
    <n v="23602"/>
    <x v="0"/>
    <x v="2"/>
    <s v="CHO-FUD-51000"/>
    <x v="4"/>
    <x v="44"/>
    <n v="8"/>
    <n v="19.2"/>
    <n v="9.6"/>
    <n v="15"/>
    <x v="2"/>
    <s v="Lot's O' Nuts"/>
    <x v="1"/>
  </r>
  <r>
    <s v="US-2023-145625-CHO-NUT-13000"/>
    <d v="2023-09-11T00:00:00"/>
    <d v="2023-09-27T00:00:00"/>
    <x v="0"/>
    <n v="145625"/>
    <s v="United States"/>
    <x v="25"/>
    <x v="4"/>
    <n v="92037"/>
    <x v="0"/>
    <x v="3"/>
    <s v="CHO-NUT-13000"/>
    <x v="2"/>
    <x v="22"/>
    <n v="1"/>
    <n v="2.4900000000000002"/>
    <n v="1"/>
    <n v="16"/>
    <x v="2"/>
    <s v="Lot's O' Nuts"/>
    <x v="1"/>
  </r>
  <r>
    <s v="US-2023-145625-CHO-FUD-51000"/>
    <d v="2023-09-11T00:00:00"/>
    <d v="2023-09-27T00:00:00"/>
    <x v="0"/>
    <n v="145625"/>
    <s v="United States"/>
    <x v="25"/>
    <x v="4"/>
    <n v="92037"/>
    <x v="0"/>
    <x v="3"/>
    <s v="CHO-FUD-51000"/>
    <x v="4"/>
    <x v="57"/>
    <n v="13"/>
    <n v="31.2"/>
    <n v="15.6"/>
    <n v="16"/>
    <x v="2"/>
    <s v="Lot's O' Nuts"/>
    <x v="1"/>
  </r>
  <r>
    <s v="US-2023-143476-CHO-SCR-58000"/>
    <d v="2023-09-11T00:00:00"/>
    <d v="2023-09-23T00:00:00"/>
    <x v="1"/>
    <n v="143476"/>
    <s v="United States"/>
    <x v="146"/>
    <x v="12"/>
    <n v="85023"/>
    <x v="0"/>
    <x v="3"/>
    <s v="CHO-SCR-58000"/>
    <x v="3"/>
    <x v="9"/>
    <n v="2"/>
    <n v="5"/>
    <n v="2.2000000000000002"/>
    <n v="12"/>
    <x v="2"/>
    <s v="Lot's O' Nuts"/>
    <x v="1"/>
  </r>
  <r>
    <s v="US-2023-143476-CHO-TRI-54000"/>
    <d v="2023-09-11T00:00:00"/>
    <d v="2023-09-23T00:00:00"/>
    <x v="1"/>
    <n v="143476"/>
    <s v="United States"/>
    <x v="146"/>
    <x v="12"/>
    <n v="85023"/>
    <x v="0"/>
    <x v="3"/>
    <s v="CHO-TRI-54000"/>
    <x v="1"/>
    <x v="24"/>
    <n v="4"/>
    <n v="9.8000000000000007"/>
    <n v="5.2"/>
    <n v="12"/>
    <x v="2"/>
    <s v="Wicked Choccy's"/>
    <x v="0"/>
  </r>
  <r>
    <s v="US-2023-164154-CHO-NUT-13000"/>
    <d v="2023-09-11T00:00:00"/>
    <d v="2023-09-27T00:00:00"/>
    <x v="0"/>
    <n v="164154"/>
    <s v="United States"/>
    <x v="90"/>
    <x v="9"/>
    <n v="43615"/>
    <x v="0"/>
    <x v="1"/>
    <s v="CHO-NUT-13000"/>
    <x v="2"/>
    <x v="2"/>
    <n v="3"/>
    <n v="7.47"/>
    <n v="3"/>
    <n v="16"/>
    <x v="2"/>
    <s v="Lot's O' Nuts"/>
    <x v="1"/>
  </r>
  <r>
    <s v="US-2023-164154-CHO-MIL-31000"/>
    <d v="2023-09-11T00:00:00"/>
    <d v="2023-09-27T00:00:00"/>
    <x v="0"/>
    <n v="164154"/>
    <s v="United States"/>
    <x v="90"/>
    <x v="9"/>
    <n v="43615"/>
    <x v="0"/>
    <x v="1"/>
    <s v="CHO-MIL-31000"/>
    <x v="0"/>
    <x v="23"/>
    <n v="5"/>
    <n v="10.55"/>
    <n v="5.7"/>
    <n v="16"/>
    <x v="2"/>
    <s v="Wicked Choccy's"/>
    <x v="0"/>
  </r>
  <r>
    <s v="US-2023-130225-CHO-NUT-13000"/>
    <d v="2023-09-11T00:00:00"/>
    <d v="2023-09-27T00:00:00"/>
    <x v="0"/>
    <n v="130225"/>
    <s v="United States"/>
    <x v="0"/>
    <x v="0"/>
    <n v="77041"/>
    <x v="0"/>
    <x v="0"/>
    <s v="CHO-NUT-13000"/>
    <x v="2"/>
    <x v="7"/>
    <n v="2"/>
    <n v="4.9800000000000004"/>
    <n v="2"/>
    <n v="16"/>
    <x v="2"/>
    <s v="Lot's O' Nuts"/>
    <x v="1"/>
  </r>
  <r>
    <s v="US-2023-153157-CHO-NUT-13000"/>
    <d v="2023-09-11T00:00:00"/>
    <d v="2023-09-24T00:00:00"/>
    <x v="1"/>
    <n v="153157"/>
    <s v="United States"/>
    <x v="322"/>
    <x v="47"/>
    <n v="67212"/>
    <x v="0"/>
    <x v="0"/>
    <s v="CHO-NUT-13000"/>
    <x v="2"/>
    <x v="13"/>
    <n v="5"/>
    <n v="12.45"/>
    <n v="5"/>
    <n v="13"/>
    <x v="2"/>
    <s v="Lot's O' Nuts"/>
    <x v="1"/>
  </r>
  <r>
    <s v="US-2023-123946-CHO-FUD-51000"/>
    <d v="2023-09-12T00:00:00"/>
    <d v="2023-09-27T00:00:00"/>
    <x v="0"/>
    <n v="123946"/>
    <s v="United States"/>
    <x v="8"/>
    <x v="6"/>
    <n v="22153"/>
    <x v="0"/>
    <x v="2"/>
    <s v="CHO-FUD-51000"/>
    <x v="4"/>
    <x v="31"/>
    <n v="4"/>
    <n v="9.6"/>
    <n v="4.8"/>
    <n v="15"/>
    <x v="2"/>
    <s v="Lot's O' Nuts"/>
    <x v="1"/>
  </r>
  <r>
    <s v="US-2023-123946-CHO-TRI-54000"/>
    <d v="2023-09-12T00:00:00"/>
    <d v="2023-09-27T00:00:00"/>
    <x v="0"/>
    <n v="123946"/>
    <s v="United States"/>
    <x v="8"/>
    <x v="6"/>
    <n v="22153"/>
    <x v="0"/>
    <x v="2"/>
    <s v="CHO-TRI-54000"/>
    <x v="1"/>
    <x v="4"/>
    <n v="3"/>
    <n v="7.35"/>
    <n v="3.9"/>
    <n v="15"/>
    <x v="2"/>
    <s v="Wicked Choccy's"/>
    <x v="0"/>
  </r>
  <r>
    <s v="US-2023-123946-CHO-MIL-31000"/>
    <d v="2023-09-12T00:00:00"/>
    <d v="2023-09-27T00:00:00"/>
    <x v="0"/>
    <n v="123946"/>
    <s v="United States"/>
    <x v="8"/>
    <x v="6"/>
    <n v="22153"/>
    <x v="0"/>
    <x v="2"/>
    <s v="CHO-MIL-31000"/>
    <x v="0"/>
    <x v="23"/>
    <n v="5"/>
    <n v="10.55"/>
    <n v="5.7"/>
    <n v="15"/>
    <x v="2"/>
    <s v="Wicked Choccy's"/>
    <x v="0"/>
  </r>
  <r>
    <s v="US-2023-142902-CHO-NUT-13000"/>
    <d v="2023-09-12T00:00:00"/>
    <d v="2023-09-24T00:00:00"/>
    <x v="2"/>
    <n v="142902"/>
    <s v="United States"/>
    <x v="443"/>
    <x v="27"/>
    <n v="80004"/>
    <x v="0"/>
    <x v="3"/>
    <s v="CHO-NUT-13000"/>
    <x v="2"/>
    <x v="7"/>
    <n v="2"/>
    <n v="4.9800000000000004"/>
    <n v="2"/>
    <n v="12"/>
    <x v="2"/>
    <s v="Lot's O' Nuts"/>
    <x v="1"/>
  </r>
  <r>
    <s v="US-2023-142902-CHO-SCR-58000"/>
    <d v="2023-09-12T00:00:00"/>
    <d v="2023-09-24T00:00:00"/>
    <x v="2"/>
    <n v="142902"/>
    <s v="United States"/>
    <x v="443"/>
    <x v="27"/>
    <n v="80004"/>
    <x v="0"/>
    <x v="3"/>
    <s v="CHO-SCR-58000"/>
    <x v="3"/>
    <x v="25"/>
    <n v="1"/>
    <n v="2.5"/>
    <n v="1.1000000000000001"/>
    <n v="12"/>
    <x v="2"/>
    <s v="Lot's O' Nuts"/>
    <x v="1"/>
  </r>
  <r>
    <s v="US-2023-142902-CHO-MIL-31000"/>
    <d v="2023-09-12T00:00:00"/>
    <d v="2023-09-24T00:00:00"/>
    <x v="2"/>
    <n v="142902"/>
    <s v="United States"/>
    <x v="443"/>
    <x v="27"/>
    <n v="80004"/>
    <x v="0"/>
    <x v="3"/>
    <s v="CHO-MIL-31000"/>
    <x v="0"/>
    <x v="8"/>
    <n v="4"/>
    <n v="8.44"/>
    <n v="4.5599999999999996"/>
    <n v="12"/>
    <x v="2"/>
    <s v="Wicked Choccy's"/>
    <x v="0"/>
  </r>
  <r>
    <s v="US-2023-113082-CHO-MIL-31000"/>
    <d v="2023-09-12T00:00:00"/>
    <d v="2023-09-26T00:00:00"/>
    <x v="0"/>
    <n v="113082"/>
    <s v="United States"/>
    <x v="253"/>
    <x v="21"/>
    <n v="13501"/>
    <x v="0"/>
    <x v="1"/>
    <s v="CHO-MIL-31000"/>
    <x v="0"/>
    <x v="0"/>
    <n v="2"/>
    <n v="4.22"/>
    <n v="2.2799999999999998"/>
    <n v="14"/>
    <x v="2"/>
    <s v="Wicked Choccy's"/>
    <x v="0"/>
  </r>
  <r>
    <s v="US-2023-151148-CHO-MIL-31000"/>
    <d v="2023-09-12T00:00:00"/>
    <d v="2023-09-23T00:00:00"/>
    <x v="3"/>
    <n v="151148"/>
    <s v="United States"/>
    <x v="106"/>
    <x v="27"/>
    <n v="80027"/>
    <x v="0"/>
    <x v="3"/>
    <s v="CHO-MIL-31000"/>
    <x v="0"/>
    <x v="8"/>
    <n v="4"/>
    <n v="8.44"/>
    <n v="4.5599999999999996"/>
    <n v="11"/>
    <x v="2"/>
    <s v="Wicked Choccy's"/>
    <x v="0"/>
  </r>
  <r>
    <s v="US-2023-151148-OTH-GUM-21000"/>
    <d v="2023-09-12T00:00:00"/>
    <d v="2023-09-23T00:00:00"/>
    <x v="3"/>
    <n v="151148"/>
    <s v="United States"/>
    <x v="106"/>
    <x v="27"/>
    <n v="80027"/>
    <x v="1"/>
    <x v="3"/>
    <s v="OTH-GUM-21000"/>
    <x v="5"/>
    <x v="28"/>
    <n v="3"/>
    <n v="1.95"/>
    <n v="1.8"/>
    <n v="11"/>
    <x v="2"/>
    <s v="Secret Factory"/>
    <x v="2"/>
  </r>
  <r>
    <s v="US-2023-152457-CHO-TRI-54000"/>
    <d v="2023-09-12T00:00:00"/>
    <d v="2023-09-28T00:00:00"/>
    <x v="0"/>
    <n v="152457"/>
    <s v="United States"/>
    <x v="56"/>
    <x v="15"/>
    <n v="48066"/>
    <x v="0"/>
    <x v="0"/>
    <s v="CHO-TRI-54000"/>
    <x v="1"/>
    <x v="4"/>
    <n v="3"/>
    <n v="7.35"/>
    <n v="3.9"/>
    <n v="16"/>
    <x v="2"/>
    <s v="Wicked Choccy's"/>
    <x v="0"/>
  </r>
  <r>
    <s v="US-2023-128811-CHO-NUT-13000"/>
    <d v="2023-09-12T00:00:00"/>
    <d v="2023-09-26T00:00:00"/>
    <x v="0"/>
    <n v="128811"/>
    <s v="United States"/>
    <x v="31"/>
    <x v="23"/>
    <n v="98103"/>
    <x v="0"/>
    <x v="3"/>
    <s v="CHO-NUT-13000"/>
    <x v="2"/>
    <x v="19"/>
    <n v="4"/>
    <n v="9.9600000000000009"/>
    <n v="4"/>
    <n v="14"/>
    <x v="2"/>
    <s v="Lot's O' Nuts"/>
    <x v="1"/>
  </r>
  <r>
    <s v="US-2023-128811-CHO-FUD-51000"/>
    <d v="2023-09-12T00:00:00"/>
    <d v="2023-09-26T00:00:00"/>
    <x v="0"/>
    <n v="128811"/>
    <s v="United States"/>
    <x v="31"/>
    <x v="23"/>
    <n v="98103"/>
    <x v="0"/>
    <x v="3"/>
    <s v="CHO-FUD-51000"/>
    <x v="4"/>
    <x v="3"/>
    <n v="3"/>
    <n v="7.2"/>
    <n v="3.6"/>
    <n v="14"/>
    <x v="2"/>
    <s v="Lot's O' Nuts"/>
    <x v="1"/>
  </r>
  <r>
    <s v="US-2023-105732-CHO-TRI-54000"/>
    <d v="2023-09-13T00:00:00"/>
    <d v="2023-09-28T00:00:00"/>
    <x v="0"/>
    <n v="105732"/>
    <s v="United States"/>
    <x v="161"/>
    <x v="45"/>
    <n v="68104"/>
    <x v="0"/>
    <x v="0"/>
    <s v="CHO-TRI-54000"/>
    <x v="1"/>
    <x v="69"/>
    <n v="14"/>
    <n v="34.299999999999997"/>
    <n v="18.2"/>
    <n v="15"/>
    <x v="2"/>
    <s v="Wicked Choccy's"/>
    <x v="0"/>
  </r>
  <r>
    <s v="US-2023-105732-CHO-NUT-13000"/>
    <d v="2023-09-13T00:00:00"/>
    <d v="2023-09-28T00:00:00"/>
    <x v="0"/>
    <n v="105732"/>
    <s v="United States"/>
    <x v="161"/>
    <x v="45"/>
    <n v="68104"/>
    <x v="0"/>
    <x v="0"/>
    <s v="CHO-NUT-13000"/>
    <x v="2"/>
    <x v="7"/>
    <n v="2"/>
    <n v="4.9800000000000004"/>
    <n v="2"/>
    <n v="15"/>
    <x v="2"/>
    <s v="Lot's O' Nuts"/>
    <x v="1"/>
  </r>
  <r>
    <s v="US-2023-105732-CHO-SCR-58000"/>
    <d v="2023-09-13T00:00:00"/>
    <d v="2023-09-28T00:00:00"/>
    <x v="0"/>
    <n v="105732"/>
    <s v="United States"/>
    <x v="161"/>
    <x v="45"/>
    <n v="68104"/>
    <x v="0"/>
    <x v="0"/>
    <s v="CHO-SCR-58000"/>
    <x v="3"/>
    <x v="17"/>
    <n v="5"/>
    <n v="12.5"/>
    <n v="5.5"/>
    <n v="15"/>
    <x v="2"/>
    <s v="Lot's O' Nuts"/>
    <x v="1"/>
  </r>
  <r>
    <s v="US-2023-105732-CHO-MIL-31000"/>
    <d v="2023-09-13T00:00:00"/>
    <d v="2023-09-28T00:00:00"/>
    <x v="0"/>
    <n v="105732"/>
    <s v="United States"/>
    <x v="161"/>
    <x v="45"/>
    <n v="68104"/>
    <x v="0"/>
    <x v="0"/>
    <s v="CHO-MIL-31000"/>
    <x v="0"/>
    <x v="5"/>
    <n v="3"/>
    <n v="6.33"/>
    <n v="3.42"/>
    <n v="15"/>
    <x v="2"/>
    <s v="Wicked Choccy's"/>
    <x v="0"/>
  </r>
  <r>
    <s v="US-2023-105732-CHO-FUD-51000"/>
    <d v="2023-09-13T00:00:00"/>
    <d v="2023-09-28T00:00:00"/>
    <x v="0"/>
    <n v="105732"/>
    <s v="United States"/>
    <x v="161"/>
    <x v="45"/>
    <n v="68104"/>
    <x v="0"/>
    <x v="0"/>
    <s v="CHO-FUD-51000"/>
    <x v="4"/>
    <x v="9"/>
    <n v="2"/>
    <n v="4.8"/>
    <n v="2.4"/>
    <n v="15"/>
    <x v="2"/>
    <s v="Lot's O' Nuts"/>
    <x v="1"/>
  </r>
  <r>
    <s v="US-2023-153178-CHO-SCR-58000"/>
    <d v="2023-09-14T00:00:00"/>
    <d v="2023-09-28T00:00:00"/>
    <x v="0"/>
    <n v="153178"/>
    <s v="United States"/>
    <x v="78"/>
    <x v="21"/>
    <n v="11561"/>
    <x v="0"/>
    <x v="1"/>
    <s v="CHO-SCR-58000"/>
    <x v="3"/>
    <x v="9"/>
    <n v="2"/>
    <n v="5"/>
    <n v="2.2000000000000002"/>
    <n v="14"/>
    <x v="2"/>
    <s v="Lot's O' Nuts"/>
    <x v="1"/>
  </r>
  <r>
    <s v="US-2023-153178-CHO-NUT-13000"/>
    <d v="2023-09-14T00:00:00"/>
    <d v="2023-09-28T00:00:00"/>
    <x v="0"/>
    <n v="153178"/>
    <s v="United States"/>
    <x v="78"/>
    <x v="21"/>
    <n v="11561"/>
    <x v="0"/>
    <x v="1"/>
    <s v="CHO-NUT-13000"/>
    <x v="2"/>
    <x v="2"/>
    <n v="3"/>
    <n v="7.47"/>
    <n v="3"/>
    <n v="14"/>
    <x v="2"/>
    <s v="Lot's O' Nuts"/>
    <x v="1"/>
  </r>
  <r>
    <s v="US-2023-155439-CHO-TRI-54000"/>
    <d v="2023-09-14T00:00:00"/>
    <d v="2023-09-28T00:00:00"/>
    <x v="0"/>
    <n v="155439"/>
    <s v="United States"/>
    <x v="37"/>
    <x v="10"/>
    <n v="29203"/>
    <x v="0"/>
    <x v="2"/>
    <s v="CHO-TRI-54000"/>
    <x v="1"/>
    <x v="24"/>
    <n v="4"/>
    <n v="9.8000000000000007"/>
    <n v="5.2"/>
    <n v="14"/>
    <x v="2"/>
    <s v="Wicked Choccy's"/>
    <x v="0"/>
  </r>
  <r>
    <s v="US-2023-149797-CHO-MIL-31000"/>
    <d v="2023-09-15T00:00:00"/>
    <d v="2023-09-30T00:00:00"/>
    <x v="0"/>
    <n v="149797"/>
    <s v="United States"/>
    <x v="26"/>
    <x v="21"/>
    <n v="10011"/>
    <x v="0"/>
    <x v="1"/>
    <s v="CHO-MIL-31000"/>
    <x v="0"/>
    <x v="0"/>
    <n v="2"/>
    <n v="4.22"/>
    <n v="2.2799999999999998"/>
    <n v="15"/>
    <x v="2"/>
    <s v="Wicked Choccy's"/>
    <x v="0"/>
  </r>
  <r>
    <s v="US-2023-160479-CHO-FUD-51000"/>
    <d v="2023-09-15T00:00:00"/>
    <d v="2023-09-30T00:00:00"/>
    <x v="0"/>
    <n v="160479"/>
    <s v="United States"/>
    <x v="31"/>
    <x v="23"/>
    <n v="98105"/>
    <x v="0"/>
    <x v="3"/>
    <s v="CHO-FUD-51000"/>
    <x v="4"/>
    <x v="17"/>
    <n v="5"/>
    <n v="12"/>
    <n v="6"/>
    <n v="15"/>
    <x v="2"/>
    <s v="Lot's O' Nuts"/>
    <x v="1"/>
  </r>
  <r>
    <s v="US-2023-149370-CHO-SCR-58000"/>
    <d v="2023-09-15T00:00:00"/>
    <d v="2023-09-29T00:00:00"/>
    <x v="0"/>
    <n v="149370"/>
    <s v="United States"/>
    <x v="2"/>
    <x v="2"/>
    <n v="19140"/>
    <x v="0"/>
    <x v="1"/>
    <s v="CHO-SCR-58000"/>
    <x v="3"/>
    <x v="25"/>
    <n v="1"/>
    <n v="2.5"/>
    <n v="1.1000000000000001"/>
    <n v="14"/>
    <x v="2"/>
    <s v="Lot's O' Nuts"/>
    <x v="1"/>
  </r>
  <r>
    <s v="US-2023-116911-CHO-MIL-31000"/>
    <d v="2023-09-15T00:00:00"/>
    <d v="2023-09-30T00:00:00"/>
    <x v="0"/>
    <n v="116911"/>
    <s v="United States"/>
    <x v="444"/>
    <x v="37"/>
    <n v="83301"/>
    <x v="0"/>
    <x v="3"/>
    <s v="CHO-MIL-31000"/>
    <x v="0"/>
    <x v="5"/>
    <n v="3"/>
    <n v="6.33"/>
    <n v="3.42"/>
    <n v="15"/>
    <x v="2"/>
    <s v="Wicked Choccy's"/>
    <x v="0"/>
  </r>
  <r>
    <s v="US-2023-116911-CHO-SCR-58000"/>
    <d v="2023-09-15T00:00:00"/>
    <d v="2023-09-30T00:00:00"/>
    <x v="0"/>
    <n v="116911"/>
    <s v="United States"/>
    <x v="444"/>
    <x v="37"/>
    <n v="83301"/>
    <x v="0"/>
    <x v="3"/>
    <s v="CHO-SCR-58000"/>
    <x v="3"/>
    <x v="31"/>
    <n v="4"/>
    <n v="10"/>
    <n v="4.4000000000000004"/>
    <n v="15"/>
    <x v="2"/>
    <s v="Lot's O' Nuts"/>
    <x v="1"/>
  </r>
  <r>
    <s v="US-2023-128678-CHO-TRI-54000"/>
    <d v="2023-09-15T00:00:00"/>
    <d v="2023-09-30T00:00:00"/>
    <x v="0"/>
    <n v="128678"/>
    <s v="United States"/>
    <x v="31"/>
    <x v="23"/>
    <n v="98105"/>
    <x v="0"/>
    <x v="3"/>
    <s v="CHO-TRI-54000"/>
    <x v="1"/>
    <x v="10"/>
    <n v="7"/>
    <n v="17.149999999999999"/>
    <n v="9.1"/>
    <n v="15"/>
    <x v="2"/>
    <s v="Wicked Choccy's"/>
    <x v="0"/>
  </r>
  <r>
    <s v="US-2023-128678-CHO-SCR-58000"/>
    <d v="2023-09-15T00:00:00"/>
    <d v="2023-09-30T00:00:00"/>
    <x v="0"/>
    <n v="128678"/>
    <s v="United States"/>
    <x v="31"/>
    <x v="23"/>
    <n v="98105"/>
    <x v="0"/>
    <x v="3"/>
    <s v="CHO-SCR-58000"/>
    <x v="3"/>
    <x v="17"/>
    <n v="5"/>
    <n v="12.5"/>
    <n v="5.5"/>
    <n v="15"/>
    <x v="2"/>
    <s v="Lot's O' Nuts"/>
    <x v="1"/>
  </r>
  <r>
    <s v="US-2023-134369-CHO-FUD-51000"/>
    <d v="2023-09-16T00:00:00"/>
    <d v="2023-10-02T00:00:00"/>
    <x v="0"/>
    <n v="134369"/>
    <s v="United States"/>
    <x v="445"/>
    <x v="4"/>
    <n v="92677"/>
    <x v="0"/>
    <x v="3"/>
    <s v="CHO-FUD-51000"/>
    <x v="4"/>
    <x v="9"/>
    <n v="2"/>
    <n v="4.8"/>
    <n v="2.4"/>
    <n v="16"/>
    <x v="2"/>
    <s v="Lot's O' Nuts"/>
    <x v="1"/>
  </r>
  <r>
    <s v="US-2023-162159-CHO-TRI-54000"/>
    <d v="2023-09-16T00:00:00"/>
    <d v="2023-09-28T00:00:00"/>
    <x v="1"/>
    <n v="162159"/>
    <s v="United States"/>
    <x v="48"/>
    <x v="3"/>
    <n v="31907"/>
    <x v="0"/>
    <x v="2"/>
    <s v="CHO-TRI-54000"/>
    <x v="1"/>
    <x v="1"/>
    <n v="2"/>
    <n v="4.9000000000000004"/>
    <n v="2.6"/>
    <n v="12"/>
    <x v="2"/>
    <s v="Wicked Choccy's"/>
    <x v="0"/>
  </r>
  <r>
    <s v="US-2023-123337-CHO-MIL-31000"/>
    <d v="2023-09-16T00:00:00"/>
    <d v="2023-10-02T00:00:00"/>
    <x v="0"/>
    <n v="123337"/>
    <s v="United States"/>
    <x v="99"/>
    <x v="4"/>
    <n v="95123"/>
    <x v="0"/>
    <x v="3"/>
    <s v="CHO-MIL-31000"/>
    <x v="0"/>
    <x v="0"/>
    <n v="2"/>
    <n v="4.22"/>
    <n v="2.2799999999999998"/>
    <n v="16"/>
    <x v="2"/>
    <s v="Wicked Choccy's"/>
    <x v="0"/>
  </r>
  <r>
    <s v="US-2023-123337-CHO-TRI-54000"/>
    <d v="2023-09-16T00:00:00"/>
    <d v="2023-10-02T00:00:00"/>
    <x v="0"/>
    <n v="123337"/>
    <s v="United States"/>
    <x v="99"/>
    <x v="4"/>
    <n v="95123"/>
    <x v="0"/>
    <x v="3"/>
    <s v="CHO-TRI-54000"/>
    <x v="1"/>
    <x v="24"/>
    <n v="4"/>
    <n v="9.8000000000000007"/>
    <n v="5.2"/>
    <n v="16"/>
    <x v="2"/>
    <s v="Wicked Choccy's"/>
    <x v="0"/>
  </r>
  <r>
    <s v="US-2023-105900-CHO-SCR-58000"/>
    <d v="2023-09-17T00:00:00"/>
    <d v="2023-10-03T00:00:00"/>
    <x v="0"/>
    <n v="105900"/>
    <s v="United States"/>
    <x v="48"/>
    <x v="19"/>
    <n v="47201"/>
    <x v="0"/>
    <x v="0"/>
    <s v="CHO-SCR-58000"/>
    <x v="3"/>
    <x v="17"/>
    <n v="5"/>
    <n v="12.5"/>
    <n v="5.5"/>
    <n v="16"/>
    <x v="2"/>
    <s v="Lot's O' Nuts"/>
    <x v="1"/>
  </r>
  <r>
    <s v="US-2023-148957-CHO-MIL-31000"/>
    <d v="2023-09-17T00:00:00"/>
    <d v="2023-10-03T00:00:00"/>
    <x v="0"/>
    <n v="148957"/>
    <s v="United States"/>
    <x v="340"/>
    <x v="23"/>
    <n v="98052"/>
    <x v="0"/>
    <x v="3"/>
    <s v="CHO-MIL-31000"/>
    <x v="0"/>
    <x v="8"/>
    <n v="4"/>
    <n v="8.44"/>
    <n v="4.5599999999999996"/>
    <n v="16"/>
    <x v="2"/>
    <s v="Wicked Choccy's"/>
    <x v="0"/>
  </r>
  <r>
    <s v="US-2023-134208-CHO-TRI-54000"/>
    <d v="2023-09-17T00:00:00"/>
    <d v="2023-10-03T00:00:00"/>
    <x v="0"/>
    <n v="134208"/>
    <s v="United States"/>
    <x v="48"/>
    <x v="3"/>
    <n v="31907"/>
    <x v="0"/>
    <x v="2"/>
    <s v="CHO-TRI-54000"/>
    <x v="1"/>
    <x v="24"/>
    <n v="4"/>
    <n v="9.8000000000000007"/>
    <n v="5.2"/>
    <n v="16"/>
    <x v="2"/>
    <s v="Wicked Choccy's"/>
    <x v="0"/>
  </r>
  <r>
    <s v="US-2023-109806-CHO-FUD-51000"/>
    <d v="2023-09-17T00:00:00"/>
    <d v="2023-10-02T00:00:00"/>
    <x v="0"/>
    <n v="109806"/>
    <s v="United States"/>
    <x v="4"/>
    <x v="4"/>
    <n v="90036"/>
    <x v="0"/>
    <x v="3"/>
    <s v="CHO-FUD-51000"/>
    <x v="4"/>
    <x v="3"/>
    <n v="3"/>
    <n v="7.2"/>
    <n v="3.6"/>
    <n v="15"/>
    <x v="2"/>
    <s v="Lot's O' Nuts"/>
    <x v="1"/>
  </r>
  <r>
    <s v="US-2023-109806-CHO-MIL-31000"/>
    <d v="2023-09-17T00:00:00"/>
    <d v="2023-10-02T00:00:00"/>
    <x v="0"/>
    <n v="109806"/>
    <s v="United States"/>
    <x v="4"/>
    <x v="4"/>
    <n v="90036"/>
    <x v="0"/>
    <x v="3"/>
    <s v="CHO-MIL-31000"/>
    <x v="0"/>
    <x v="11"/>
    <n v="1"/>
    <n v="2.11"/>
    <n v="1.1399999999999999"/>
    <n v="15"/>
    <x v="2"/>
    <s v="Wicked Choccy's"/>
    <x v="0"/>
  </r>
  <r>
    <s v="US-2023-164091-CHO-SCR-58000"/>
    <d v="2023-09-17T00:00:00"/>
    <d v="2023-10-02T00:00:00"/>
    <x v="0"/>
    <n v="164091"/>
    <s v="United States"/>
    <x v="166"/>
    <x v="46"/>
    <n v="4401"/>
    <x v="0"/>
    <x v="1"/>
    <s v="CHO-SCR-58000"/>
    <x v="3"/>
    <x v="9"/>
    <n v="2"/>
    <n v="5"/>
    <n v="2.2000000000000002"/>
    <n v="15"/>
    <x v="2"/>
    <s v="Lot's O' Nuts"/>
    <x v="1"/>
  </r>
  <r>
    <s v="US-2023-164091-CHO-NUT-13000"/>
    <d v="2023-09-17T00:00:00"/>
    <d v="2023-10-02T00:00:00"/>
    <x v="0"/>
    <n v="164091"/>
    <s v="United States"/>
    <x v="166"/>
    <x v="46"/>
    <n v="4401"/>
    <x v="0"/>
    <x v="1"/>
    <s v="CHO-NUT-13000"/>
    <x v="2"/>
    <x v="2"/>
    <n v="3"/>
    <n v="7.47"/>
    <n v="3"/>
    <n v="15"/>
    <x v="2"/>
    <s v="Lot's O' Nuts"/>
    <x v="1"/>
  </r>
  <r>
    <s v="US-2023-111416-CHO-NUT-13000"/>
    <d v="2023-09-17T00:00:00"/>
    <d v="2023-10-02T00:00:00"/>
    <x v="0"/>
    <n v="111416"/>
    <s v="United States"/>
    <x v="26"/>
    <x v="21"/>
    <n v="10035"/>
    <x v="0"/>
    <x v="1"/>
    <s v="CHO-NUT-13000"/>
    <x v="2"/>
    <x v="13"/>
    <n v="5"/>
    <n v="12.45"/>
    <n v="5"/>
    <n v="15"/>
    <x v="2"/>
    <s v="Lot's O' Nuts"/>
    <x v="1"/>
  </r>
  <r>
    <s v="US-2023-152415-CHO-FUD-51000"/>
    <d v="2023-09-17T00:00:00"/>
    <d v="2023-10-02T00:00:00"/>
    <x v="0"/>
    <n v="152415"/>
    <s v="United States"/>
    <x v="446"/>
    <x v="34"/>
    <n v="1752"/>
    <x v="0"/>
    <x v="1"/>
    <s v="CHO-FUD-51000"/>
    <x v="4"/>
    <x v="3"/>
    <n v="3"/>
    <n v="7.2"/>
    <n v="3.6"/>
    <n v="15"/>
    <x v="2"/>
    <s v="Lot's O' Nuts"/>
    <x v="1"/>
  </r>
  <r>
    <s v="US-2023-152415-CHO-MIL-31000"/>
    <d v="2023-09-17T00:00:00"/>
    <d v="2023-10-02T00:00:00"/>
    <x v="0"/>
    <n v="152415"/>
    <s v="United States"/>
    <x v="446"/>
    <x v="34"/>
    <n v="1752"/>
    <x v="0"/>
    <x v="1"/>
    <s v="CHO-MIL-31000"/>
    <x v="0"/>
    <x v="5"/>
    <n v="3"/>
    <n v="6.33"/>
    <n v="3.42"/>
    <n v="15"/>
    <x v="2"/>
    <s v="Wicked Choccy's"/>
    <x v="0"/>
  </r>
  <r>
    <s v="US-2023-159730-CHO-NUT-13000"/>
    <d v="2023-09-17T00:00:00"/>
    <d v="2023-10-01T00:00:00"/>
    <x v="0"/>
    <n v="159730"/>
    <s v="United States"/>
    <x v="31"/>
    <x v="23"/>
    <n v="98103"/>
    <x v="0"/>
    <x v="3"/>
    <s v="CHO-NUT-13000"/>
    <x v="2"/>
    <x v="7"/>
    <n v="2"/>
    <n v="4.9800000000000004"/>
    <n v="2"/>
    <n v="14"/>
    <x v="2"/>
    <s v="Lot's O' Nuts"/>
    <x v="1"/>
  </r>
  <r>
    <s v="US-2023-131093-CHO-MIL-31000"/>
    <d v="2023-09-17T00:00:00"/>
    <d v="2023-09-30T00:00:00"/>
    <x v="2"/>
    <n v="131093"/>
    <s v="United States"/>
    <x v="8"/>
    <x v="9"/>
    <n v="45503"/>
    <x v="0"/>
    <x v="1"/>
    <s v="CHO-MIL-31000"/>
    <x v="0"/>
    <x v="23"/>
    <n v="5"/>
    <n v="10.55"/>
    <n v="5.7"/>
    <n v="13"/>
    <x v="2"/>
    <s v="Wicked Choccy's"/>
    <x v="0"/>
  </r>
  <r>
    <s v="US-2023-145905-CHO-TRI-54000"/>
    <d v="2023-09-18T00:00:00"/>
    <d v="2023-10-03T00:00:00"/>
    <x v="0"/>
    <n v="145905"/>
    <s v="United States"/>
    <x v="299"/>
    <x v="35"/>
    <n v="36830"/>
    <x v="0"/>
    <x v="2"/>
    <s v="CHO-TRI-54000"/>
    <x v="1"/>
    <x v="28"/>
    <n v="1"/>
    <n v="2.4500000000000002"/>
    <n v="1.3"/>
    <n v="15"/>
    <x v="2"/>
    <s v="Wicked Choccy's"/>
    <x v="0"/>
  </r>
  <r>
    <s v="US-2023-145905-CHO-FUD-51000"/>
    <d v="2023-09-18T00:00:00"/>
    <d v="2023-10-03T00:00:00"/>
    <x v="0"/>
    <n v="145905"/>
    <s v="United States"/>
    <x v="299"/>
    <x v="35"/>
    <n v="36830"/>
    <x v="0"/>
    <x v="2"/>
    <s v="CHO-FUD-51000"/>
    <x v="4"/>
    <x v="9"/>
    <n v="2"/>
    <n v="4.8"/>
    <n v="2.4"/>
    <n v="15"/>
    <x v="2"/>
    <s v="Lot's O' Nuts"/>
    <x v="1"/>
  </r>
  <r>
    <s v="US-2023-110086-CHO-MIL-31000"/>
    <d v="2023-09-18T00:00:00"/>
    <d v="2023-10-02T00:00:00"/>
    <x v="0"/>
    <n v="110086"/>
    <s v="United States"/>
    <x v="447"/>
    <x v="4"/>
    <n v="95695"/>
    <x v="0"/>
    <x v="3"/>
    <s v="CHO-MIL-31000"/>
    <x v="0"/>
    <x v="0"/>
    <n v="2"/>
    <n v="4.22"/>
    <n v="2.2799999999999998"/>
    <n v="14"/>
    <x v="2"/>
    <s v="Wicked Choccy's"/>
    <x v="0"/>
  </r>
  <r>
    <s v="US-2023-106075-CHO-NUT-13000"/>
    <d v="2023-09-18T00:00:00"/>
    <d v="2023-10-03T00:00:00"/>
    <x v="0"/>
    <n v="106075"/>
    <s v="United States"/>
    <x v="26"/>
    <x v="21"/>
    <n v="10009"/>
    <x v="0"/>
    <x v="1"/>
    <s v="CHO-NUT-13000"/>
    <x v="2"/>
    <x v="22"/>
    <n v="1"/>
    <n v="2.4900000000000002"/>
    <n v="1"/>
    <n v="15"/>
    <x v="2"/>
    <s v="Lot's O' Nuts"/>
    <x v="1"/>
  </r>
  <r>
    <s v="US-2023-133935-CHO-NUT-13000"/>
    <d v="2023-09-18T00:00:00"/>
    <d v="2023-10-02T00:00:00"/>
    <x v="0"/>
    <n v="133935"/>
    <s v="United States"/>
    <x v="25"/>
    <x v="4"/>
    <n v="92105"/>
    <x v="0"/>
    <x v="3"/>
    <s v="CHO-NUT-13000"/>
    <x v="2"/>
    <x v="7"/>
    <n v="2"/>
    <n v="4.9800000000000004"/>
    <n v="2"/>
    <n v="14"/>
    <x v="2"/>
    <s v="Lot's O' Nuts"/>
    <x v="1"/>
  </r>
  <r>
    <s v="US-2023-133935-CHO-TRI-54000"/>
    <d v="2023-09-18T00:00:00"/>
    <d v="2023-10-02T00:00:00"/>
    <x v="0"/>
    <n v="133935"/>
    <s v="United States"/>
    <x v="25"/>
    <x v="4"/>
    <n v="92105"/>
    <x v="0"/>
    <x v="3"/>
    <s v="CHO-TRI-54000"/>
    <x v="1"/>
    <x v="51"/>
    <n v="9"/>
    <n v="22.05"/>
    <n v="11.7"/>
    <n v="14"/>
    <x v="2"/>
    <s v="Wicked Choccy's"/>
    <x v="0"/>
  </r>
  <r>
    <s v="US-2023-120355-CHO-MIL-31000"/>
    <d v="2023-09-18T00:00:00"/>
    <d v="2023-10-05T00:00:00"/>
    <x v="0"/>
    <n v="120355"/>
    <s v="United States"/>
    <x v="159"/>
    <x v="21"/>
    <n v="10801"/>
    <x v="0"/>
    <x v="1"/>
    <s v="CHO-MIL-31000"/>
    <x v="0"/>
    <x v="0"/>
    <n v="2"/>
    <n v="4.22"/>
    <n v="2.2799999999999998"/>
    <n v="17"/>
    <x v="2"/>
    <s v="Wicked Choccy's"/>
    <x v="0"/>
  </r>
  <r>
    <s v="US-2023-120355-CHO-NUT-13000"/>
    <d v="2023-09-18T00:00:00"/>
    <d v="2023-10-05T00:00:00"/>
    <x v="0"/>
    <n v="120355"/>
    <s v="United States"/>
    <x v="159"/>
    <x v="21"/>
    <n v="10801"/>
    <x v="0"/>
    <x v="1"/>
    <s v="CHO-NUT-13000"/>
    <x v="2"/>
    <x v="2"/>
    <n v="3"/>
    <n v="7.47"/>
    <n v="3"/>
    <n v="17"/>
    <x v="2"/>
    <s v="Lot's O' Nuts"/>
    <x v="1"/>
  </r>
  <r>
    <s v="US-2023-140928-CHO-MIL-31000"/>
    <d v="2023-09-18T00:00:00"/>
    <d v="2023-10-02T00:00:00"/>
    <x v="0"/>
    <n v="140928"/>
    <s v="United States"/>
    <x v="60"/>
    <x v="17"/>
    <n v="32216"/>
    <x v="0"/>
    <x v="2"/>
    <s v="CHO-MIL-31000"/>
    <x v="0"/>
    <x v="8"/>
    <n v="4"/>
    <n v="8.44"/>
    <n v="4.5599999999999996"/>
    <n v="14"/>
    <x v="2"/>
    <s v="Wicked Choccy's"/>
    <x v="0"/>
  </r>
  <r>
    <s v="US-2023-111409-CHO-TRI-54000"/>
    <d v="2023-09-18T00:00:00"/>
    <d v="2023-10-02T00:00:00"/>
    <x v="0"/>
    <n v="111409"/>
    <s v="United States"/>
    <x v="60"/>
    <x v="17"/>
    <n v="32216"/>
    <x v="0"/>
    <x v="2"/>
    <s v="CHO-TRI-54000"/>
    <x v="1"/>
    <x v="28"/>
    <n v="1"/>
    <n v="2.4500000000000002"/>
    <n v="1.3"/>
    <n v="14"/>
    <x v="2"/>
    <s v="Wicked Choccy's"/>
    <x v="0"/>
  </r>
  <r>
    <s v="US-2023-157511-CHO-SCR-58000"/>
    <d v="2023-09-18T00:00:00"/>
    <d v="2023-09-30T00:00:00"/>
    <x v="1"/>
    <n v="157511"/>
    <s v="United States"/>
    <x v="48"/>
    <x v="9"/>
    <n v="43229"/>
    <x v="0"/>
    <x v="1"/>
    <s v="CHO-SCR-58000"/>
    <x v="3"/>
    <x v="9"/>
    <n v="2"/>
    <n v="5"/>
    <n v="2.2000000000000002"/>
    <n v="12"/>
    <x v="2"/>
    <s v="Lot's O' Nuts"/>
    <x v="1"/>
  </r>
  <r>
    <s v="US-2023-157511-CHO-FUD-51000"/>
    <d v="2023-09-18T00:00:00"/>
    <d v="2023-09-30T00:00:00"/>
    <x v="1"/>
    <n v="157511"/>
    <s v="United States"/>
    <x v="48"/>
    <x v="9"/>
    <n v="43229"/>
    <x v="0"/>
    <x v="1"/>
    <s v="CHO-FUD-51000"/>
    <x v="4"/>
    <x v="3"/>
    <n v="3"/>
    <n v="7.2"/>
    <n v="3.6"/>
    <n v="12"/>
    <x v="2"/>
    <s v="Lot's O' Nuts"/>
    <x v="1"/>
  </r>
  <r>
    <s v="US-2023-157511-CHO-MIL-31000"/>
    <d v="2023-09-18T00:00:00"/>
    <d v="2023-09-30T00:00:00"/>
    <x v="1"/>
    <n v="157511"/>
    <s v="United States"/>
    <x v="48"/>
    <x v="9"/>
    <n v="43229"/>
    <x v="0"/>
    <x v="1"/>
    <s v="CHO-MIL-31000"/>
    <x v="0"/>
    <x v="11"/>
    <n v="1"/>
    <n v="2.11"/>
    <n v="1.1399999999999999"/>
    <n v="12"/>
    <x v="2"/>
    <s v="Wicked Choccy's"/>
    <x v="0"/>
  </r>
  <r>
    <s v="US-2023-120250-CHO-SCR-58000"/>
    <d v="2023-09-19T00:00:00"/>
    <d v="2023-10-02T00:00:00"/>
    <x v="1"/>
    <n v="120250"/>
    <s v="United States"/>
    <x v="2"/>
    <x v="2"/>
    <n v="19140"/>
    <x v="0"/>
    <x v="1"/>
    <s v="CHO-SCR-58000"/>
    <x v="3"/>
    <x v="3"/>
    <n v="3"/>
    <n v="7.5"/>
    <n v="3.3"/>
    <n v="13"/>
    <x v="2"/>
    <s v="Lot's O' Nuts"/>
    <x v="1"/>
  </r>
  <r>
    <s v="US-2023-114888-CHO-FUD-51000"/>
    <d v="2023-09-19T00:00:00"/>
    <d v="2023-10-04T00:00:00"/>
    <x v="2"/>
    <n v="114888"/>
    <s v="United States"/>
    <x v="10"/>
    <x v="4"/>
    <n v="94109"/>
    <x v="0"/>
    <x v="3"/>
    <s v="CHO-FUD-51000"/>
    <x v="4"/>
    <x v="3"/>
    <n v="3"/>
    <n v="7.2"/>
    <n v="3.6"/>
    <n v="15"/>
    <x v="2"/>
    <s v="Lot's O' Nuts"/>
    <x v="1"/>
  </r>
  <r>
    <s v="US-2023-158610-CHO-FUD-51000"/>
    <d v="2023-09-19T00:00:00"/>
    <d v="2023-10-02T00:00:00"/>
    <x v="1"/>
    <n v="158610"/>
    <s v="United States"/>
    <x v="277"/>
    <x v="48"/>
    <n v="2908"/>
    <x v="0"/>
    <x v="1"/>
    <s v="CHO-FUD-51000"/>
    <x v="4"/>
    <x v="9"/>
    <n v="2"/>
    <n v="4.8"/>
    <n v="2.4"/>
    <n v="13"/>
    <x v="2"/>
    <s v="Lot's O' Nuts"/>
    <x v="1"/>
  </r>
  <r>
    <s v="US-2023-156097-CHO-NUT-13000"/>
    <d v="2023-09-19T00:00:00"/>
    <d v="2023-09-29T00:00:00"/>
    <x v="3"/>
    <n v="156097"/>
    <s v="United States"/>
    <x v="134"/>
    <x v="1"/>
    <n v="60505"/>
    <x v="0"/>
    <x v="0"/>
    <s v="CHO-NUT-13000"/>
    <x v="2"/>
    <x v="7"/>
    <n v="2"/>
    <n v="4.9800000000000004"/>
    <n v="2"/>
    <n v="10"/>
    <x v="2"/>
    <s v="Lot's O' Nuts"/>
    <x v="1"/>
  </r>
  <r>
    <s v="US-2023-168557-CHO-MIL-31000"/>
    <d v="2023-09-19T00:00:00"/>
    <d v="2023-10-03T00:00:00"/>
    <x v="0"/>
    <n v="168557"/>
    <s v="United States"/>
    <x v="10"/>
    <x v="4"/>
    <n v="94122"/>
    <x v="0"/>
    <x v="3"/>
    <s v="CHO-MIL-31000"/>
    <x v="0"/>
    <x v="0"/>
    <n v="2"/>
    <n v="4.22"/>
    <n v="2.2799999999999998"/>
    <n v="14"/>
    <x v="2"/>
    <s v="Wicked Choccy's"/>
    <x v="0"/>
  </r>
  <r>
    <s v="US-2023-168354-CHO-MIL-31000"/>
    <d v="2023-09-19T00:00:00"/>
    <d v="2023-10-01T00:00:00"/>
    <x v="1"/>
    <n v="168354"/>
    <s v="United States"/>
    <x v="277"/>
    <x v="48"/>
    <n v="2908"/>
    <x v="0"/>
    <x v="1"/>
    <s v="CHO-MIL-31000"/>
    <x v="0"/>
    <x v="8"/>
    <n v="4"/>
    <n v="8.44"/>
    <n v="4.5599999999999996"/>
    <n v="12"/>
    <x v="2"/>
    <s v="Wicked Choccy's"/>
    <x v="0"/>
  </r>
  <r>
    <s v="US-2023-168354-CHO-FUD-51000"/>
    <d v="2023-09-19T00:00:00"/>
    <d v="2023-10-01T00:00:00"/>
    <x v="1"/>
    <n v="168354"/>
    <s v="United States"/>
    <x v="277"/>
    <x v="48"/>
    <n v="2908"/>
    <x v="0"/>
    <x v="1"/>
    <s v="CHO-FUD-51000"/>
    <x v="4"/>
    <x v="3"/>
    <n v="3"/>
    <n v="7.2"/>
    <n v="3.6"/>
    <n v="12"/>
    <x v="2"/>
    <s v="Lot's O' Nuts"/>
    <x v="1"/>
  </r>
  <r>
    <s v="US-2023-102932-CHO-SCR-58000"/>
    <d v="2023-09-19T00:00:00"/>
    <d v="2023-10-03T00:00:00"/>
    <x v="2"/>
    <n v="102932"/>
    <s v="United States"/>
    <x v="227"/>
    <x v="24"/>
    <n v="7050"/>
    <x v="0"/>
    <x v="1"/>
    <s v="CHO-SCR-58000"/>
    <x v="3"/>
    <x v="14"/>
    <n v="6"/>
    <n v="15"/>
    <n v="6.6"/>
    <n v="14"/>
    <x v="2"/>
    <s v="Lot's O' Nuts"/>
    <x v="1"/>
  </r>
  <r>
    <s v="US-2023-102932-CHO-NUT-13000"/>
    <d v="2023-09-19T00:00:00"/>
    <d v="2023-10-03T00:00:00"/>
    <x v="2"/>
    <n v="102932"/>
    <s v="United States"/>
    <x v="227"/>
    <x v="24"/>
    <n v="7050"/>
    <x v="0"/>
    <x v="1"/>
    <s v="CHO-NUT-13000"/>
    <x v="2"/>
    <x v="2"/>
    <n v="3"/>
    <n v="7.47"/>
    <n v="3"/>
    <n v="14"/>
    <x v="2"/>
    <s v="Lot's O' Nuts"/>
    <x v="1"/>
  </r>
  <r>
    <s v="US-2023-130267-CHO-SCR-58000"/>
    <d v="2023-09-19T00:00:00"/>
    <d v="2023-10-03T00:00:00"/>
    <x v="0"/>
    <n v="130267"/>
    <s v="United States"/>
    <x v="442"/>
    <x v="4"/>
    <n v="95207"/>
    <x v="0"/>
    <x v="3"/>
    <s v="CHO-SCR-58000"/>
    <x v="3"/>
    <x v="26"/>
    <n v="7"/>
    <n v="17.5"/>
    <n v="7.7"/>
    <n v="14"/>
    <x v="2"/>
    <s v="Lot's O' Nuts"/>
    <x v="1"/>
  </r>
  <r>
    <s v="US-2023-142370-CHO-TRI-54000"/>
    <d v="2023-09-19T00:00:00"/>
    <d v="2023-10-03T00:00:00"/>
    <x v="0"/>
    <n v="142370"/>
    <s v="United States"/>
    <x v="48"/>
    <x v="3"/>
    <n v="31907"/>
    <x v="0"/>
    <x v="2"/>
    <s v="CHO-TRI-54000"/>
    <x v="1"/>
    <x v="1"/>
    <n v="2"/>
    <n v="4.9000000000000004"/>
    <n v="2.6"/>
    <n v="14"/>
    <x v="2"/>
    <s v="Wicked Choccy's"/>
    <x v="0"/>
  </r>
  <r>
    <s v="CA-2023-153738-CHO-SCR-58000"/>
    <d v="2023-09-20T00:00:00"/>
    <d v="2023-10-02T00:00:00"/>
    <x v="1"/>
    <n v="153738"/>
    <s v="Canada"/>
    <x v="19"/>
    <x v="16"/>
    <s v="M2N"/>
    <x v="0"/>
    <x v="1"/>
    <s v="CHO-SCR-58000"/>
    <x v="3"/>
    <x v="14"/>
    <n v="6"/>
    <n v="15"/>
    <n v="6.6"/>
    <n v="12"/>
    <x v="2"/>
    <s v="Lot's O' Nuts"/>
    <x v="1"/>
  </r>
  <r>
    <s v="US-2023-126284-CHO-SCR-58000"/>
    <d v="2023-09-20T00:00:00"/>
    <d v="2023-10-04T00:00:00"/>
    <x v="0"/>
    <n v="126284"/>
    <s v="United States"/>
    <x v="176"/>
    <x v="15"/>
    <n v="49505"/>
    <x v="0"/>
    <x v="0"/>
    <s v="CHO-SCR-58000"/>
    <x v="3"/>
    <x v="17"/>
    <n v="5"/>
    <n v="12.5"/>
    <n v="5.5"/>
    <n v="14"/>
    <x v="2"/>
    <s v="Lot's O' Nuts"/>
    <x v="1"/>
  </r>
  <r>
    <s v="US-2023-134516-CHO-NUT-13000"/>
    <d v="2023-09-20T00:00:00"/>
    <d v="2023-10-05T00:00:00"/>
    <x v="0"/>
    <n v="134516"/>
    <s v="United States"/>
    <x v="71"/>
    <x v="26"/>
    <n v="27405"/>
    <x v="0"/>
    <x v="2"/>
    <s v="CHO-NUT-13000"/>
    <x v="2"/>
    <x v="22"/>
    <n v="1"/>
    <n v="2.4900000000000002"/>
    <n v="1"/>
    <n v="15"/>
    <x v="2"/>
    <s v="Lot's O' Nuts"/>
    <x v="1"/>
  </r>
  <r>
    <s v="US-2023-100244-CHO-NUT-13000"/>
    <d v="2023-09-20T00:00:00"/>
    <d v="2023-10-04T00:00:00"/>
    <x v="0"/>
    <n v="100244"/>
    <s v="United States"/>
    <x v="10"/>
    <x v="4"/>
    <n v="94122"/>
    <x v="0"/>
    <x v="3"/>
    <s v="CHO-NUT-13000"/>
    <x v="2"/>
    <x v="19"/>
    <n v="4"/>
    <n v="9.9600000000000009"/>
    <n v="4"/>
    <n v="14"/>
    <x v="2"/>
    <s v="Lot's O' Nuts"/>
    <x v="1"/>
  </r>
  <r>
    <s v="US-2023-100244-CHO-SCR-58000"/>
    <d v="2023-09-20T00:00:00"/>
    <d v="2023-10-04T00:00:00"/>
    <x v="0"/>
    <n v="100244"/>
    <s v="United States"/>
    <x v="10"/>
    <x v="4"/>
    <n v="94122"/>
    <x v="0"/>
    <x v="3"/>
    <s v="CHO-SCR-58000"/>
    <x v="3"/>
    <x v="9"/>
    <n v="2"/>
    <n v="5"/>
    <n v="2.2000000000000002"/>
    <n v="14"/>
    <x v="2"/>
    <s v="Lot's O' Nuts"/>
    <x v="1"/>
  </r>
  <r>
    <s v="US-2023-100244-CHO-TRI-54000"/>
    <d v="2023-09-20T00:00:00"/>
    <d v="2023-10-04T00:00:00"/>
    <x v="0"/>
    <n v="100244"/>
    <s v="United States"/>
    <x v="10"/>
    <x v="4"/>
    <n v="94122"/>
    <x v="0"/>
    <x v="3"/>
    <s v="CHO-TRI-54000"/>
    <x v="1"/>
    <x v="51"/>
    <n v="9"/>
    <n v="22.05"/>
    <n v="11.7"/>
    <n v="14"/>
    <x v="2"/>
    <s v="Wicked Choccy's"/>
    <x v="0"/>
  </r>
  <r>
    <s v="US-2023-145611-CHO-TRI-54000"/>
    <d v="2023-09-20T00:00:00"/>
    <d v="2023-10-04T00:00:00"/>
    <x v="0"/>
    <n v="145611"/>
    <s v="United States"/>
    <x v="26"/>
    <x v="21"/>
    <n v="10035"/>
    <x v="0"/>
    <x v="1"/>
    <s v="CHO-TRI-54000"/>
    <x v="1"/>
    <x v="20"/>
    <n v="5"/>
    <n v="12.25"/>
    <n v="6.5"/>
    <n v="14"/>
    <x v="2"/>
    <s v="Wicked Choccy's"/>
    <x v="0"/>
  </r>
  <r>
    <s v="US-2023-166772-OTH-LIC-15000"/>
    <d v="2023-09-20T00:00:00"/>
    <d v="2023-10-04T00:00:00"/>
    <x v="0"/>
    <n v="166772"/>
    <s v="United States"/>
    <x v="31"/>
    <x v="23"/>
    <n v="98105"/>
    <x v="1"/>
    <x v="3"/>
    <s v="OTH-LIC-15000"/>
    <x v="7"/>
    <x v="49"/>
    <n v="2"/>
    <n v="20"/>
    <n v="20"/>
    <n v="14"/>
    <x v="2"/>
    <s v="Secret Factory"/>
    <x v="2"/>
  </r>
  <r>
    <s v="US-2023-116232-CHO-FUD-51000"/>
    <d v="2023-09-22T00:00:00"/>
    <d v="2023-10-06T00:00:00"/>
    <x v="0"/>
    <n v="116232"/>
    <s v="United States"/>
    <x v="377"/>
    <x v="17"/>
    <n v="33024"/>
    <x v="0"/>
    <x v="2"/>
    <s v="CHO-FUD-51000"/>
    <x v="4"/>
    <x v="6"/>
    <n v="9"/>
    <n v="21.6"/>
    <n v="10.8"/>
    <n v="14"/>
    <x v="2"/>
    <s v="Lot's O' Nuts"/>
    <x v="1"/>
  </r>
  <r>
    <s v="US-2023-116232-CHO-MIL-31000"/>
    <d v="2023-09-22T00:00:00"/>
    <d v="2023-10-06T00:00:00"/>
    <x v="0"/>
    <n v="116232"/>
    <s v="United States"/>
    <x v="377"/>
    <x v="17"/>
    <n v="33024"/>
    <x v="0"/>
    <x v="2"/>
    <s v="CHO-MIL-31000"/>
    <x v="0"/>
    <x v="0"/>
    <n v="2"/>
    <n v="4.22"/>
    <n v="2.2799999999999998"/>
    <n v="14"/>
    <x v="2"/>
    <s v="Wicked Choccy's"/>
    <x v="0"/>
  </r>
  <r>
    <s v="US-2023-158617-CHO-TRI-54000"/>
    <d v="2023-09-22T00:00:00"/>
    <d v="2023-10-08T00:00:00"/>
    <x v="0"/>
    <n v="158617"/>
    <s v="United States"/>
    <x v="111"/>
    <x v="19"/>
    <n v="46226"/>
    <x v="0"/>
    <x v="0"/>
    <s v="CHO-TRI-54000"/>
    <x v="1"/>
    <x v="18"/>
    <n v="6"/>
    <n v="14.7"/>
    <n v="7.8"/>
    <n v="16"/>
    <x v="2"/>
    <s v="Wicked Choccy's"/>
    <x v="0"/>
  </r>
  <r>
    <s v="US-2023-155404-CHO-FUD-51000"/>
    <d v="2023-09-22T00:00:00"/>
    <d v="2023-10-08T00:00:00"/>
    <x v="0"/>
    <n v="155404"/>
    <s v="United States"/>
    <x v="106"/>
    <x v="5"/>
    <n v="40214"/>
    <x v="0"/>
    <x v="2"/>
    <s v="CHO-FUD-51000"/>
    <x v="4"/>
    <x v="9"/>
    <n v="2"/>
    <n v="4.8"/>
    <n v="2.4"/>
    <n v="16"/>
    <x v="2"/>
    <s v="Lot's O' Nuts"/>
    <x v="1"/>
  </r>
  <r>
    <s v="US-2023-119641-CHO-MIL-31000"/>
    <d v="2023-09-22T00:00:00"/>
    <d v="2023-10-06T00:00:00"/>
    <x v="0"/>
    <n v="119641"/>
    <s v="United States"/>
    <x v="29"/>
    <x v="22"/>
    <n v="54302"/>
    <x v="0"/>
    <x v="0"/>
    <s v="CHO-MIL-31000"/>
    <x v="0"/>
    <x v="0"/>
    <n v="2"/>
    <n v="4.22"/>
    <n v="2.2799999999999998"/>
    <n v="14"/>
    <x v="2"/>
    <s v="Wicked Choccy's"/>
    <x v="0"/>
  </r>
  <r>
    <s v="US-2023-166653-CHO-FUD-51000"/>
    <d v="2023-09-22T00:00:00"/>
    <d v="2023-10-04T00:00:00"/>
    <x v="2"/>
    <n v="166653"/>
    <s v="United States"/>
    <x v="215"/>
    <x v="9"/>
    <n v="44134"/>
    <x v="0"/>
    <x v="1"/>
    <s v="CHO-FUD-51000"/>
    <x v="4"/>
    <x v="9"/>
    <n v="2"/>
    <n v="4.8"/>
    <n v="2.4"/>
    <n v="12"/>
    <x v="2"/>
    <s v="Lot's O' Nuts"/>
    <x v="1"/>
  </r>
  <r>
    <s v="US-2023-120257-CHO-MIL-31000"/>
    <d v="2023-09-22T00:00:00"/>
    <d v="2023-10-08T00:00:00"/>
    <x v="0"/>
    <n v="120257"/>
    <s v="United States"/>
    <x v="2"/>
    <x v="2"/>
    <n v="19140"/>
    <x v="0"/>
    <x v="1"/>
    <s v="CHO-MIL-31000"/>
    <x v="0"/>
    <x v="5"/>
    <n v="3"/>
    <n v="6.33"/>
    <n v="3.42"/>
    <n v="16"/>
    <x v="2"/>
    <s v="Wicked Choccy's"/>
    <x v="0"/>
  </r>
  <r>
    <s v="US-2023-157728-CHO-FUD-51000"/>
    <d v="2023-09-22T00:00:00"/>
    <d v="2023-10-08T00:00:00"/>
    <x v="0"/>
    <n v="157728"/>
    <s v="United States"/>
    <x v="176"/>
    <x v="15"/>
    <n v="49505"/>
    <x v="0"/>
    <x v="0"/>
    <s v="CHO-FUD-51000"/>
    <x v="4"/>
    <x v="26"/>
    <n v="7"/>
    <n v="16.8"/>
    <n v="8.4"/>
    <n v="16"/>
    <x v="2"/>
    <s v="Lot's O' Nuts"/>
    <x v="1"/>
  </r>
  <r>
    <s v="US-2023-157728-CHO-NUT-13000"/>
    <d v="2023-09-22T00:00:00"/>
    <d v="2023-10-08T00:00:00"/>
    <x v="0"/>
    <n v="157728"/>
    <s v="United States"/>
    <x v="176"/>
    <x v="15"/>
    <n v="49505"/>
    <x v="0"/>
    <x v="0"/>
    <s v="CHO-NUT-13000"/>
    <x v="2"/>
    <x v="7"/>
    <n v="2"/>
    <n v="4.9800000000000004"/>
    <n v="2"/>
    <n v="16"/>
    <x v="2"/>
    <s v="Lot's O' Nuts"/>
    <x v="1"/>
  </r>
  <r>
    <s v="US-2023-151974-CHO-TRI-54000"/>
    <d v="2023-09-22T00:00:00"/>
    <d v="2023-10-09T00:00:00"/>
    <x v="0"/>
    <n v="151974"/>
    <s v="United States"/>
    <x v="2"/>
    <x v="2"/>
    <n v="19134"/>
    <x v="0"/>
    <x v="1"/>
    <s v="CHO-TRI-54000"/>
    <x v="1"/>
    <x v="20"/>
    <n v="5"/>
    <n v="12.25"/>
    <n v="6.5"/>
    <n v="17"/>
    <x v="2"/>
    <s v="Wicked Choccy's"/>
    <x v="0"/>
  </r>
  <r>
    <s v="US-2023-109743-CHO-FUD-51000"/>
    <d v="2023-09-22T00:00:00"/>
    <d v="2023-10-09T00:00:00"/>
    <x v="0"/>
    <n v="109743"/>
    <s v="United States"/>
    <x v="17"/>
    <x v="14"/>
    <n v="37167"/>
    <x v="0"/>
    <x v="2"/>
    <s v="CHO-FUD-51000"/>
    <x v="4"/>
    <x v="3"/>
    <n v="3"/>
    <n v="7.2"/>
    <n v="3.6"/>
    <n v="17"/>
    <x v="2"/>
    <s v="Lot's O' Nuts"/>
    <x v="1"/>
  </r>
  <r>
    <s v="US-2023-109743-CHO-TRI-54000"/>
    <d v="2023-09-22T00:00:00"/>
    <d v="2023-10-09T00:00:00"/>
    <x v="0"/>
    <n v="109743"/>
    <s v="United States"/>
    <x v="17"/>
    <x v="14"/>
    <n v="37167"/>
    <x v="0"/>
    <x v="2"/>
    <s v="CHO-TRI-54000"/>
    <x v="1"/>
    <x v="50"/>
    <n v="8"/>
    <n v="19.600000000000001"/>
    <n v="10.4"/>
    <n v="17"/>
    <x v="2"/>
    <s v="Wicked Choccy's"/>
    <x v="0"/>
  </r>
  <r>
    <s v="US-2023-125724-CHO-MIL-31000"/>
    <d v="2023-09-22T00:00:00"/>
    <d v="2023-10-07T00:00:00"/>
    <x v="0"/>
    <n v="125724"/>
    <s v="United States"/>
    <x v="423"/>
    <x v="27"/>
    <n v="80020"/>
    <x v="0"/>
    <x v="3"/>
    <s v="CHO-MIL-31000"/>
    <x v="0"/>
    <x v="38"/>
    <n v="7"/>
    <n v="14.77"/>
    <n v="7.98"/>
    <n v="15"/>
    <x v="2"/>
    <s v="Wicked Choccy's"/>
    <x v="0"/>
  </r>
  <r>
    <s v="CA-2023-125724-CHO-MIL-31000"/>
    <d v="2023-09-22T00:00:00"/>
    <d v="2023-10-07T00:00:00"/>
    <x v="0"/>
    <n v="125724"/>
    <s v="Canada"/>
    <x v="448"/>
    <x v="55"/>
    <s v="S0G"/>
    <x v="0"/>
    <x v="3"/>
    <s v="CHO-MIL-31000"/>
    <x v="0"/>
    <x v="0"/>
    <n v="2"/>
    <n v="4.22"/>
    <n v="2.2799999999999998"/>
    <n v="15"/>
    <x v="2"/>
    <s v="Wicked Choccy's"/>
    <x v="0"/>
  </r>
  <r>
    <s v="US-2023-135965-CHO-SCR-58000"/>
    <d v="2023-09-22T00:00:00"/>
    <d v="2023-10-05T00:00:00"/>
    <x v="1"/>
    <n v="135965"/>
    <s v="United States"/>
    <x v="26"/>
    <x v="21"/>
    <n v="10035"/>
    <x v="0"/>
    <x v="1"/>
    <s v="CHO-SCR-58000"/>
    <x v="3"/>
    <x v="14"/>
    <n v="6"/>
    <n v="15"/>
    <n v="6.6"/>
    <n v="13"/>
    <x v="2"/>
    <s v="Lot's O' Nuts"/>
    <x v="1"/>
  </r>
  <r>
    <s v="US-2023-110730-CHO-SCR-58000"/>
    <d v="2023-09-23T00:00:00"/>
    <d v="2023-10-06T00:00:00"/>
    <x v="2"/>
    <n v="110730"/>
    <s v="United States"/>
    <x v="31"/>
    <x v="23"/>
    <n v="98115"/>
    <x v="0"/>
    <x v="3"/>
    <s v="CHO-SCR-58000"/>
    <x v="3"/>
    <x v="9"/>
    <n v="2"/>
    <n v="5"/>
    <n v="2.2000000000000002"/>
    <n v="13"/>
    <x v="2"/>
    <s v="Lot's O' Nuts"/>
    <x v="1"/>
  </r>
  <r>
    <s v="US-2023-101742-CHO-TRI-54000"/>
    <d v="2023-09-23T00:00:00"/>
    <d v="2023-10-08T00:00:00"/>
    <x v="2"/>
    <n v="101742"/>
    <s v="United States"/>
    <x v="26"/>
    <x v="21"/>
    <n v="10009"/>
    <x v="0"/>
    <x v="1"/>
    <s v="CHO-TRI-54000"/>
    <x v="1"/>
    <x v="10"/>
    <n v="7"/>
    <n v="17.149999999999999"/>
    <n v="9.1"/>
    <n v="15"/>
    <x v="2"/>
    <s v="Wicked Choccy's"/>
    <x v="0"/>
  </r>
  <r>
    <s v="US-2023-159009-CHO-TRI-54000"/>
    <d v="2023-09-23T00:00:00"/>
    <d v="2023-10-07T00:00:00"/>
    <x v="0"/>
    <n v="159009"/>
    <s v="United States"/>
    <x v="31"/>
    <x v="23"/>
    <n v="98115"/>
    <x v="0"/>
    <x v="3"/>
    <s v="CHO-TRI-54000"/>
    <x v="1"/>
    <x v="4"/>
    <n v="3"/>
    <n v="7.35"/>
    <n v="3.9"/>
    <n v="14"/>
    <x v="2"/>
    <s v="Wicked Choccy's"/>
    <x v="0"/>
  </r>
  <r>
    <s v="US-2023-159009-CHO-NUT-13000"/>
    <d v="2023-09-23T00:00:00"/>
    <d v="2023-10-07T00:00:00"/>
    <x v="0"/>
    <n v="159009"/>
    <s v="United States"/>
    <x v="31"/>
    <x v="23"/>
    <n v="98115"/>
    <x v="0"/>
    <x v="3"/>
    <s v="CHO-NUT-13000"/>
    <x v="2"/>
    <x v="19"/>
    <n v="4"/>
    <n v="9.9600000000000009"/>
    <n v="4"/>
    <n v="14"/>
    <x v="2"/>
    <s v="Lot's O' Nuts"/>
    <x v="1"/>
  </r>
  <r>
    <s v="US-2023-106656-CHO-TRI-54000"/>
    <d v="2023-09-23T00:00:00"/>
    <d v="2023-10-06T00:00:00"/>
    <x v="1"/>
    <n v="106656"/>
    <s v="United States"/>
    <x v="25"/>
    <x v="4"/>
    <n v="92037"/>
    <x v="0"/>
    <x v="3"/>
    <s v="CHO-TRI-54000"/>
    <x v="1"/>
    <x v="1"/>
    <n v="2"/>
    <n v="4.9000000000000004"/>
    <n v="2.6"/>
    <n v="13"/>
    <x v="2"/>
    <s v="Wicked Choccy's"/>
    <x v="0"/>
  </r>
  <r>
    <s v="US-2023-106656-CHO-SCR-58000"/>
    <d v="2023-09-23T00:00:00"/>
    <d v="2023-10-06T00:00:00"/>
    <x v="1"/>
    <n v="106656"/>
    <s v="United States"/>
    <x v="25"/>
    <x v="4"/>
    <n v="92037"/>
    <x v="0"/>
    <x v="3"/>
    <s v="CHO-SCR-58000"/>
    <x v="3"/>
    <x v="3"/>
    <n v="3"/>
    <n v="7.5"/>
    <n v="3.3"/>
    <n v="13"/>
    <x v="2"/>
    <s v="Lot's O' Nuts"/>
    <x v="1"/>
  </r>
  <r>
    <s v="US-2023-124016-CHO-FUD-51000"/>
    <d v="2023-09-23T00:00:00"/>
    <d v="2023-10-06T00:00:00"/>
    <x v="2"/>
    <n v="124016"/>
    <s v="United States"/>
    <x v="86"/>
    <x v="9"/>
    <n v="43130"/>
    <x v="0"/>
    <x v="1"/>
    <s v="CHO-FUD-51000"/>
    <x v="4"/>
    <x v="31"/>
    <n v="4"/>
    <n v="9.6"/>
    <n v="4.8"/>
    <n v="13"/>
    <x v="2"/>
    <s v="Lot's O' Nuts"/>
    <x v="1"/>
  </r>
  <r>
    <s v="US-2023-124016-CHO-MIL-31000"/>
    <d v="2023-09-23T00:00:00"/>
    <d v="2023-10-06T00:00:00"/>
    <x v="2"/>
    <n v="124016"/>
    <s v="United States"/>
    <x v="86"/>
    <x v="9"/>
    <n v="43130"/>
    <x v="0"/>
    <x v="1"/>
    <s v="CHO-MIL-31000"/>
    <x v="0"/>
    <x v="38"/>
    <n v="7"/>
    <n v="14.77"/>
    <n v="7.98"/>
    <n v="13"/>
    <x v="2"/>
    <s v="Wicked Choccy's"/>
    <x v="0"/>
  </r>
  <r>
    <s v="US-2023-124016-CHO-NUT-13000"/>
    <d v="2023-09-23T00:00:00"/>
    <d v="2023-10-06T00:00:00"/>
    <x v="2"/>
    <n v="124016"/>
    <s v="United States"/>
    <x v="86"/>
    <x v="9"/>
    <n v="43130"/>
    <x v="0"/>
    <x v="1"/>
    <s v="CHO-NUT-13000"/>
    <x v="2"/>
    <x v="2"/>
    <n v="3"/>
    <n v="7.47"/>
    <n v="3"/>
    <n v="13"/>
    <x v="2"/>
    <s v="Lot's O' Nuts"/>
    <x v="1"/>
  </r>
  <r>
    <s v="US-2023-129469-CHO-TRI-54000"/>
    <d v="2023-09-23T00:00:00"/>
    <d v="2023-10-07T00:00:00"/>
    <x v="0"/>
    <n v="129469"/>
    <s v="United States"/>
    <x v="172"/>
    <x v="9"/>
    <n v="45014"/>
    <x v="0"/>
    <x v="1"/>
    <s v="CHO-TRI-54000"/>
    <x v="1"/>
    <x v="18"/>
    <n v="6"/>
    <n v="14.7"/>
    <n v="7.8"/>
    <n v="14"/>
    <x v="2"/>
    <s v="Wicked Choccy's"/>
    <x v="0"/>
  </r>
  <r>
    <s v="US-2023-129469-CHO-FUD-51000"/>
    <d v="2023-09-23T00:00:00"/>
    <d v="2023-10-07T00:00:00"/>
    <x v="0"/>
    <n v="129469"/>
    <s v="United States"/>
    <x v="172"/>
    <x v="9"/>
    <n v="45014"/>
    <x v="0"/>
    <x v="1"/>
    <s v="CHO-FUD-51000"/>
    <x v="4"/>
    <x v="9"/>
    <n v="2"/>
    <n v="4.8"/>
    <n v="2.4"/>
    <n v="14"/>
    <x v="2"/>
    <s v="Lot's O' Nuts"/>
    <x v="1"/>
  </r>
  <r>
    <s v="US-2023-149979-CHO-MIL-31000"/>
    <d v="2023-09-23T00:00:00"/>
    <d v="2023-10-08T00:00:00"/>
    <x v="2"/>
    <n v="149979"/>
    <s v="United States"/>
    <x v="48"/>
    <x v="3"/>
    <n v="31907"/>
    <x v="0"/>
    <x v="2"/>
    <s v="CHO-MIL-31000"/>
    <x v="0"/>
    <x v="5"/>
    <n v="3"/>
    <n v="6.33"/>
    <n v="3.42"/>
    <n v="15"/>
    <x v="2"/>
    <s v="Wicked Choccy's"/>
    <x v="0"/>
  </r>
  <r>
    <s v="US-2023-141551-CHO-SCR-58000"/>
    <d v="2023-09-24T00:00:00"/>
    <d v="2023-10-10T00:00:00"/>
    <x v="0"/>
    <n v="141551"/>
    <s v="United States"/>
    <x v="355"/>
    <x v="44"/>
    <n v="74012"/>
    <x v="0"/>
    <x v="0"/>
    <s v="CHO-SCR-58000"/>
    <x v="3"/>
    <x v="25"/>
    <n v="1"/>
    <n v="2.5"/>
    <n v="1.1000000000000001"/>
    <n v="16"/>
    <x v="2"/>
    <s v="Lot's O' Nuts"/>
    <x v="1"/>
  </r>
  <r>
    <s v="US-2023-141551-CHO-MIL-31000"/>
    <d v="2023-09-24T00:00:00"/>
    <d v="2023-10-10T00:00:00"/>
    <x v="0"/>
    <n v="141551"/>
    <s v="United States"/>
    <x v="355"/>
    <x v="44"/>
    <n v="74012"/>
    <x v="0"/>
    <x v="0"/>
    <s v="CHO-MIL-31000"/>
    <x v="0"/>
    <x v="11"/>
    <n v="1"/>
    <n v="2.11"/>
    <n v="1.1399999999999999"/>
    <n v="16"/>
    <x v="2"/>
    <s v="Wicked Choccy's"/>
    <x v="0"/>
  </r>
  <r>
    <s v="US-2023-108875-CHO-NUT-13000"/>
    <d v="2023-09-24T00:00:00"/>
    <d v="2023-10-11T00:00:00"/>
    <x v="0"/>
    <n v="108875"/>
    <s v="United States"/>
    <x v="134"/>
    <x v="27"/>
    <n v="80013"/>
    <x v="0"/>
    <x v="3"/>
    <s v="CHO-NUT-13000"/>
    <x v="2"/>
    <x v="7"/>
    <n v="2"/>
    <n v="4.9800000000000004"/>
    <n v="2"/>
    <n v="17"/>
    <x v="2"/>
    <s v="Lot's O' Nuts"/>
    <x v="1"/>
  </r>
  <r>
    <s v="US-2023-108875-CHO-FUD-51000"/>
    <d v="2023-09-24T00:00:00"/>
    <d v="2023-10-11T00:00:00"/>
    <x v="0"/>
    <n v="108875"/>
    <s v="United States"/>
    <x v="134"/>
    <x v="27"/>
    <n v="80013"/>
    <x v="0"/>
    <x v="3"/>
    <s v="CHO-FUD-51000"/>
    <x v="4"/>
    <x v="6"/>
    <n v="9"/>
    <n v="21.6"/>
    <n v="10.8"/>
    <n v="17"/>
    <x v="2"/>
    <s v="Lot's O' Nuts"/>
    <x v="1"/>
  </r>
  <r>
    <s v="US-2023-147340-CHO-SCR-58000"/>
    <d v="2023-09-24T00:00:00"/>
    <d v="2023-10-04T00:00:00"/>
    <x v="3"/>
    <n v="147340"/>
    <s v="United States"/>
    <x v="10"/>
    <x v="4"/>
    <n v="94110"/>
    <x v="0"/>
    <x v="3"/>
    <s v="CHO-SCR-58000"/>
    <x v="3"/>
    <x v="17"/>
    <n v="5"/>
    <n v="12.5"/>
    <n v="5.5"/>
    <n v="10"/>
    <x v="2"/>
    <s v="Lot's O' Nuts"/>
    <x v="1"/>
  </r>
  <r>
    <s v="US-2023-100944-CHO-TRI-54000"/>
    <d v="2023-09-24T00:00:00"/>
    <d v="2023-10-08T00:00:00"/>
    <x v="0"/>
    <n v="100944"/>
    <s v="United States"/>
    <x v="4"/>
    <x v="4"/>
    <n v="90049"/>
    <x v="0"/>
    <x v="3"/>
    <s v="CHO-TRI-54000"/>
    <x v="1"/>
    <x v="20"/>
    <n v="5"/>
    <n v="12.25"/>
    <n v="6.5"/>
    <n v="14"/>
    <x v="2"/>
    <s v="Wicked Choccy's"/>
    <x v="0"/>
  </r>
  <r>
    <s v="US-2023-100944-CHO-SCR-58000"/>
    <d v="2023-09-24T00:00:00"/>
    <d v="2023-10-08T00:00:00"/>
    <x v="0"/>
    <n v="100944"/>
    <s v="United States"/>
    <x v="4"/>
    <x v="4"/>
    <n v="90049"/>
    <x v="0"/>
    <x v="3"/>
    <s v="CHO-SCR-58000"/>
    <x v="3"/>
    <x v="17"/>
    <n v="5"/>
    <n v="12.5"/>
    <n v="5.5"/>
    <n v="14"/>
    <x v="2"/>
    <s v="Lot's O' Nuts"/>
    <x v="1"/>
  </r>
  <r>
    <s v="US-2023-155187-CHO-MIL-31000"/>
    <d v="2023-09-24T00:00:00"/>
    <d v="2023-10-06T00:00:00"/>
    <x v="2"/>
    <n v="155187"/>
    <s v="United States"/>
    <x v="4"/>
    <x v="4"/>
    <n v="90004"/>
    <x v="0"/>
    <x v="3"/>
    <s v="CHO-MIL-31000"/>
    <x v="0"/>
    <x v="23"/>
    <n v="5"/>
    <n v="10.55"/>
    <n v="5.7"/>
    <n v="12"/>
    <x v="2"/>
    <s v="Wicked Choccy's"/>
    <x v="0"/>
  </r>
  <r>
    <s v="US-2023-155187-CHO-FUD-51000"/>
    <d v="2023-09-24T00:00:00"/>
    <d v="2023-10-06T00:00:00"/>
    <x v="2"/>
    <n v="155187"/>
    <s v="United States"/>
    <x v="4"/>
    <x v="4"/>
    <n v="90004"/>
    <x v="0"/>
    <x v="3"/>
    <s v="CHO-FUD-51000"/>
    <x v="4"/>
    <x v="9"/>
    <n v="2"/>
    <n v="4.8"/>
    <n v="2.4"/>
    <n v="12"/>
    <x v="2"/>
    <s v="Lot's O' Nuts"/>
    <x v="1"/>
  </r>
  <r>
    <s v="US-2023-132479-CHO-TRI-54000"/>
    <d v="2023-09-24T00:00:00"/>
    <d v="2023-10-06T00:00:00"/>
    <x v="1"/>
    <n v="132479"/>
    <s v="United States"/>
    <x v="356"/>
    <x v="1"/>
    <n v="61107"/>
    <x v="0"/>
    <x v="0"/>
    <s v="CHO-TRI-54000"/>
    <x v="1"/>
    <x v="10"/>
    <n v="7"/>
    <n v="17.149999999999999"/>
    <n v="9.1"/>
    <n v="12"/>
    <x v="2"/>
    <s v="Wicked Choccy's"/>
    <x v="0"/>
  </r>
  <r>
    <s v="US-2023-134488-CHO-SCR-58000"/>
    <d v="2023-09-24T00:00:00"/>
    <d v="2023-10-11T00:00:00"/>
    <x v="0"/>
    <n v="134488"/>
    <s v="United States"/>
    <x v="48"/>
    <x v="9"/>
    <n v="43229"/>
    <x v="0"/>
    <x v="1"/>
    <s v="CHO-SCR-58000"/>
    <x v="3"/>
    <x v="9"/>
    <n v="2"/>
    <n v="5"/>
    <n v="2.2000000000000002"/>
    <n v="17"/>
    <x v="2"/>
    <s v="Lot's O' Nuts"/>
    <x v="1"/>
  </r>
  <r>
    <s v="US-2023-154235-CHO-SCR-58000"/>
    <d v="2023-09-24T00:00:00"/>
    <d v="2023-10-08T00:00:00"/>
    <x v="0"/>
    <n v="154235"/>
    <s v="United States"/>
    <x v="97"/>
    <x v="19"/>
    <n v="47401"/>
    <x v="0"/>
    <x v="0"/>
    <s v="CHO-SCR-58000"/>
    <x v="3"/>
    <x v="3"/>
    <n v="3"/>
    <n v="7.5"/>
    <n v="3.3"/>
    <n v="14"/>
    <x v="2"/>
    <s v="Lot's O' Nuts"/>
    <x v="1"/>
  </r>
  <r>
    <s v="US-2023-122245-CHO-FUD-51000"/>
    <d v="2023-09-25T00:00:00"/>
    <d v="2023-10-10T00:00:00"/>
    <x v="0"/>
    <n v="122245"/>
    <s v="United States"/>
    <x v="146"/>
    <x v="12"/>
    <n v="85023"/>
    <x v="0"/>
    <x v="3"/>
    <s v="CHO-FUD-51000"/>
    <x v="4"/>
    <x v="3"/>
    <n v="3"/>
    <n v="7.2"/>
    <n v="3.6"/>
    <n v="15"/>
    <x v="2"/>
    <s v="Lot's O' Nuts"/>
    <x v="1"/>
  </r>
  <r>
    <s v="US-2023-148747-CHO-TRI-54000"/>
    <d v="2023-09-25T00:00:00"/>
    <d v="2023-10-07T00:00:00"/>
    <x v="1"/>
    <n v="148747"/>
    <s v="United States"/>
    <x v="10"/>
    <x v="4"/>
    <n v="94110"/>
    <x v="0"/>
    <x v="3"/>
    <s v="CHO-TRI-54000"/>
    <x v="1"/>
    <x v="1"/>
    <n v="2"/>
    <n v="4.9000000000000004"/>
    <n v="2.6"/>
    <n v="12"/>
    <x v="2"/>
    <s v="Wicked Choccy's"/>
    <x v="0"/>
  </r>
  <r>
    <s v="US-2023-125402-CHO-NUT-13000"/>
    <d v="2023-09-25T00:00:00"/>
    <d v="2023-10-11T00:00:00"/>
    <x v="0"/>
    <n v="125402"/>
    <s v="United States"/>
    <x v="78"/>
    <x v="4"/>
    <n v="90805"/>
    <x v="0"/>
    <x v="3"/>
    <s v="CHO-NUT-13000"/>
    <x v="2"/>
    <x v="19"/>
    <n v="4"/>
    <n v="9.9600000000000009"/>
    <n v="4"/>
    <n v="16"/>
    <x v="2"/>
    <s v="Lot's O' Nuts"/>
    <x v="1"/>
  </r>
  <r>
    <s v="US-2023-125402-CHO-FUD-51000"/>
    <d v="2023-09-25T00:00:00"/>
    <d v="2023-10-11T00:00:00"/>
    <x v="0"/>
    <n v="125402"/>
    <s v="United States"/>
    <x v="78"/>
    <x v="4"/>
    <n v="90805"/>
    <x v="0"/>
    <x v="3"/>
    <s v="CHO-FUD-51000"/>
    <x v="4"/>
    <x v="25"/>
    <n v="1"/>
    <n v="2.4"/>
    <n v="1.2"/>
    <n v="16"/>
    <x v="2"/>
    <s v="Lot's O' Nuts"/>
    <x v="1"/>
  </r>
  <r>
    <s v="US-2023-125402-CHO-SCR-58000"/>
    <d v="2023-09-25T00:00:00"/>
    <d v="2023-10-11T00:00:00"/>
    <x v="0"/>
    <n v="125402"/>
    <s v="United States"/>
    <x v="78"/>
    <x v="4"/>
    <n v="90805"/>
    <x v="0"/>
    <x v="3"/>
    <s v="CHO-SCR-58000"/>
    <x v="3"/>
    <x v="17"/>
    <n v="5"/>
    <n v="12.5"/>
    <n v="5.5"/>
    <n v="16"/>
    <x v="2"/>
    <s v="Lot's O' Nuts"/>
    <x v="1"/>
  </r>
  <r>
    <s v="US-2023-125402-CHO-MIL-31000"/>
    <d v="2023-09-25T00:00:00"/>
    <d v="2023-10-11T00:00:00"/>
    <x v="0"/>
    <n v="125402"/>
    <s v="United States"/>
    <x v="78"/>
    <x v="4"/>
    <n v="90805"/>
    <x v="0"/>
    <x v="3"/>
    <s v="CHO-MIL-31000"/>
    <x v="0"/>
    <x v="35"/>
    <n v="8"/>
    <n v="16.88"/>
    <n v="9.1199999999999992"/>
    <n v="16"/>
    <x v="2"/>
    <s v="Wicked Choccy's"/>
    <x v="0"/>
  </r>
  <r>
    <s v="US-2023-101385-CHO-NUT-13000"/>
    <d v="2023-09-25T00:00:00"/>
    <d v="2023-10-11T00:00:00"/>
    <x v="0"/>
    <n v="101385"/>
    <s v="United States"/>
    <x v="10"/>
    <x v="4"/>
    <n v="94109"/>
    <x v="0"/>
    <x v="3"/>
    <s v="CHO-NUT-13000"/>
    <x v="2"/>
    <x v="19"/>
    <n v="4"/>
    <n v="9.9600000000000009"/>
    <n v="4"/>
    <n v="16"/>
    <x v="2"/>
    <s v="Lot's O' Nuts"/>
    <x v="1"/>
  </r>
  <r>
    <s v="US-2023-140417-CHO-SCR-58000"/>
    <d v="2023-09-25T00:00:00"/>
    <d v="2023-10-09T00:00:00"/>
    <x v="0"/>
    <n v="140417"/>
    <s v="United States"/>
    <x v="254"/>
    <x v="11"/>
    <n v="97224"/>
    <x v="0"/>
    <x v="3"/>
    <s v="CHO-SCR-58000"/>
    <x v="3"/>
    <x v="25"/>
    <n v="1"/>
    <n v="2.5"/>
    <n v="1.1000000000000001"/>
    <n v="14"/>
    <x v="2"/>
    <s v="Lot's O' Nuts"/>
    <x v="1"/>
  </r>
  <r>
    <s v="US-2023-140417-CHO-MIL-31000"/>
    <d v="2023-09-25T00:00:00"/>
    <d v="2023-10-09T00:00:00"/>
    <x v="0"/>
    <n v="140417"/>
    <s v="United States"/>
    <x v="254"/>
    <x v="11"/>
    <n v="97224"/>
    <x v="0"/>
    <x v="3"/>
    <s v="CHO-MIL-31000"/>
    <x v="0"/>
    <x v="43"/>
    <n v="9"/>
    <n v="18.989999999999998"/>
    <n v="10.26"/>
    <n v="14"/>
    <x v="2"/>
    <s v="Wicked Choccy's"/>
    <x v="0"/>
  </r>
  <r>
    <s v="US-2023-123722-CHO-TRI-54000"/>
    <d v="2023-09-25T00:00:00"/>
    <d v="2023-10-11T00:00:00"/>
    <x v="0"/>
    <n v="123722"/>
    <s v="United States"/>
    <x v="231"/>
    <x v="0"/>
    <n v="75061"/>
    <x v="0"/>
    <x v="0"/>
    <s v="CHO-TRI-54000"/>
    <x v="1"/>
    <x v="24"/>
    <n v="4"/>
    <n v="9.8000000000000007"/>
    <n v="5.2"/>
    <n v="16"/>
    <x v="2"/>
    <s v="Wicked Choccy's"/>
    <x v="0"/>
  </r>
  <r>
    <s v="US-2023-124163-CHO-TRI-54000"/>
    <d v="2023-09-25T00:00:00"/>
    <d v="2023-10-10T00:00:00"/>
    <x v="0"/>
    <n v="124163"/>
    <s v="United States"/>
    <x v="399"/>
    <x v="22"/>
    <n v="54601"/>
    <x v="0"/>
    <x v="0"/>
    <s v="CHO-TRI-54000"/>
    <x v="1"/>
    <x v="1"/>
    <n v="2"/>
    <n v="4.9000000000000004"/>
    <n v="2.6"/>
    <n v="15"/>
    <x v="2"/>
    <s v="Wicked Choccy's"/>
    <x v="0"/>
  </r>
  <r>
    <s v="US-2023-124163-OTH-LIC-15000"/>
    <d v="2023-09-25T00:00:00"/>
    <d v="2023-10-10T00:00:00"/>
    <x v="0"/>
    <n v="124163"/>
    <s v="United States"/>
    <x v="399"/>
    <x v="22"/>
    <n v="54601"/>
    <x v="1"/>
    <x v="0"/>
    <s v="OTH-LIC-15000"/>
    <x v="7"/>
    <x v="81"/>
    <n v="11"/>
    <n v="110"/>
    <n v="110"/>
    <n v="15"/>
    <x v="2"/>
    <s v="Secret Factory"/>
    <x v="2"/>
  </r>
  <r>
    <s v="US-2023-124163-CHO-SCR-58000"/>
    <d v="2023-09-25T00:00:00"/>
    <d v="2023-10-10T00:00:00"/>
    <x v="0"/>
    <n v="124163"/>
    <s v="United States"/>
    <x v="399"/>
    <x v="22"/>
    <n v="54601"/>
    <x v="0"/>
    <x v="0"/>
    <s v="CHO-SCR-58000"/>
    <x v="3"/>
    <x v="25"/>
    <n v="1"/>
    <n v="2.5"/>
    <n v="1.1000000000000001"/>
    <n v="15"/>
    <x v="2"/>
    <s v="Lot's O' Nuts"/>
    <x v="1"/>
  </r>
  <r>
    <s v="US-2023-124163-CHO-MIL-31000"/>
    <d v="2023-09-25T00:00:00"/>
    <d v="2023-10-10T00:00:00"/>
    <x v="0"/>
    <n v="124163"/>
    <s v="United States"/>
    <x v="399"/>
    <x v="22"/>
    <n v="54601"/>
    <x v="0"/>
    <x v="0"/>
    <s v="CHO-MIL-31000"/>
    <x v="0"/>
    <x v="23"/>
    <n v="5"/>
    <n v="10.55"/>
    <n v="5.7"/>
    <n v="15"/>
    <x v="2"/>
    <s v="Wicked Choccy's"/>
    <x v="0"/>
  </r>
  <r>
    <s v="US-2023-113978-CHO-NUT-13000"/>
    <d v="2023-09-25T00:00:00"/>
    <d v="2023-10-09T00:00:00"/>
    <x v="0"/>
    <n v="113978"/>
    <s v="United States"/>
    <x v="121"/>
    <x v="9"/>
    <n v="44105"/>
    <x v="0"/>
    <x v="1"/>
    <s v="CHO-NUT-13000"/>
    <x v="2"/>
    <x v="22"/>
    <n v="1"/>
    <n v="2.4900000000000002"/>
    <n v="1"/>
    <n v="14"/>
    <x v="2"/>
    <s v="Lot's O' Nuts"/>
    <x v="1"/>
  </r>
  <r>
    <s v="US-2023-113978-CHO-TRI-54000"/>
    <d v="2023-09-25T00:00:00"/>
    <d v="2023-10-09T00:00:00"/>
    <x v="0"/>
    <n v="113978"/>
    <s v="United States"/>
    <x v="121"/>
    <x v="9"/>
    <n v="44105"/>
    <x v="0"/>
    <x v="1"/>
    <s v="CHO-TRI-54000"/>
    <x v="1"/>
    <x v="4"/>
    <n v="3"/>
    <n v="7.35"/>
    <n v="3.9"/>
    <n v="14"/>
    <x v="2"/>
    <s v="Wicked Choccy's"/>
    <x v="0"/>
  </r>
  <r>
    <s v="US-2023-113978-CHO-FUD-51000"/>
    <d v="2023-09-25T00:00:00"/>
    <d v="2023-10-09T00:00:00"/>
    <x v="0"/>
    <n v="113978"/>
    <s v="United States"/>
    <x v="121"/>
    <x v="9"/>
    <n v="44105"/>
    <x v="0"/>
    <x v="1"/>
    <s v="CHO-FUD-51000"/>
    <x v="4"/>
    <x v="9"/>
    <n v="2"/>
    <n v="4.8"/>
    <n v="2.4"/>
    <n v="14"/>
    <x v="2"/>
    <s v="Lot's O' Nuts"/>
    <x v="1"/>
  </r>
  <r>
    <s v="US-2023-145898-CHO-FUD-51000"/>
    <d v="2023-09-26T00:00:00"/>
    <d v="2023-10-06T00:00:00"/>
    <x v="3"/>
    <n v="145898"/>
    <s v="United States"/>
    <x v="350"/>
    <x v="4"/>
    <n v="92374"/>
    <x v="0"/>
    <x v="3"/>
    <s v="CHO-FUD-51000"/>
    <x v="4"/>
    <x v="17"/>
    <n v="5"/>
    <n v="12"/>
    <n v="6"/>
    <n v="10"/>
    <x v="2"/>
    <s v="Lot's O' Nuts"/>
    <x v="1"/>
  </r>
  <r>
    <s v="US-2023-145898-CHO-MIL-31000"/>
    <d v="2023-09-26T00:00:00"/>
    <d v="2023-10-06T00:00:00"/>
    <x v="3"/>
    <n v="145898"/>
    <s v="United States"/>
    <x v="350"/>
    <x v="4"/>
    <n v="92374"/>
    <x v="0"/>
    <x v="3"/>
    <s v="CHO-MIL-31000"/>
    <x v="0"/>
    <x v="5"/>
    <n v="3"/>
    <n v="6.33"/>
    <n v="3.42"/>
    <n v="10"/>
    <x v="2"/>
    <s v="Wicked Choccy's"/>
    <x v="0"/>
  </r>
  <r>
    <s v="US-2023-145898-CHO-SCR-58000"/>
    <d v="2023-09-26T00:00:00"/>
    <d v="2023-10-06T00:00:00"/>
    <x v="3"/>
    <n v="145898"/>
    <s v="United States"/>
    <x v="350"/>
    <x v="4"/>
    <n v="92374"/>
    <x v="0"/>
    <x v="3"/>
    <s v="CHO-SCR-58000"/>
    <x v="3"/>
    <x v="17"/>
    <n v="5"/>
    <n v="12.5"/>
    <n v="5.5"/>
    <n v="10"/>
    <x v="2"/>
    <s v="Lot's O' Nuts"/>
    <x v="1"/>
  </r>
  <r>
    <s v="US-2023-157714-CHO-SCR-58000"/>
    <d v="2023-09-26T00:00:00"/>
    <d v="2023-10-11T00:00:00"/>
    <x v="2"/>
    <n v="157714"/>
    <s v="United States"/>
    <x v="449"/>
    <x v="32"/>
    <n v="52240"/>
    <x v="0"/>
    <x v="0"/>
    <s v="CHO-SCR-58000"/>
    <x v="3"/>
    <x v="25"/>
    <n v="1"/>
    <n v="2.5"/>
    <n v="1.1000000000000001"/>
    <n v="15"/>
    <x v="2"/>
    <s v="Lot's O' Nuts"/>
    <x v="1"/>
  </r>
  <r>
    <s v="US-2023-165820-CHO-TRI-54000"/>
    <d v="2023-09-26T00:00:00"/>
    <d v="2023-10-10T00:00:00"/>
    <x v="0"/>
    <n v="165820"/>
    <s v="United States"/>
    <x v="10"/>
    <x v="4"/>
    <n v="94109"/>
    <x v="0"/>
    <x v="3"/>
    <s v="CHO-TRI-54000"/>
    <x v="1"/>
    <x v="1"/>
    <n v="2"/>
    <n v="4.9000000000000004"/>
    <n v="2.6"/>
    <n v="14"/>
    <x v="2"/>
    <s v="Wicked Choccy's"/>
    <x v="0"/>
  </r>
  <r>
    <s v="CA-2023-192314-CHO-SCR-58000"/>
    <d v="2023-09-26T00:00:00"/>
    <d v="2023-10-11T00:00:00"/>
    <x v="2"/>
    <n v="192314"/>
    <s v="Canada"/>
    <x v="273"/>
    <x v="42"/>
    <s v="G1B"/>
    <x v="0"/>
    <x v="1"/>
    <s v="CHO-SCR-58000"/>
    <x v="3"/>
    <x v="25"/>
    <n v="1"/>
    <n v="2.5"/>
    <n v="1.1000000000000001"/>
    <n v="15"/>
    <x v="2"/>
    <s v="Lot's O' Nuts"/>
    <x v="1"/>
  </r>
  <r>
    <s v="US-2023-143406-CHO-MIL-31000"/>
    <d v="2023-09-26T00:00:00"/>
    <d v="2023-10-10T00:00:00"/>
    <x v="0"/>
    <n v="143406"/>
    <s v="United States"/>
    <x v="0"/>
    <x v="0"/>
    <n v="77041"/>
    <x v="0"/>
    <x v="0"/>
    <s v="CHO-MIL-31000"/>
    <x v="0"/>
    <x v="23"/>
    <n v="5"/>
    <n v="10.55"/>
    <n v="5.7"/>
    <n v="14"/>
    <x v="2"/>
    <s v="Wicked Choccy's"/>
    <x v="0"/>
  </r>
  <r>
    <s v="US-2023-143406-CHO-SCR-58000"/>
    <d v="2023-09-26T00:00:00"/>
    <d v="2023-10-10T00:00:00"/>
    <x v="0"/>
    <n v="143406"/>
    <s v="United States"/>
    <x v="0"/>
    <x v="0"/>
    <n v="77041"/>
    <x v="0"/>
    <x v="0"/>
    <s v="CHO-SCR-58000"/>
    <x v="3"/>
    <x v="9"/>
    <n v="2"/>
    <n v="5"/>
    <n v="2.2000000000000002"/>
    <n v="14"/>
    <x v="2"/>
    <s v="Lot's O' Nuts"/>
    <x v="1"/>
  </r>
  <r>
    <s v="US-2023-132017-CHO-TRI-54000"/>
    <d v="2023-09-26T00:00:00"/>
    <d v="2023-10-07T00:00:00"/>
    <x v="1"/>
    <n v="132017"/>
    <s v="United States"/>
    <x v="0"/>
    <x v="0"/>
    <n v="77041"/>
    <x v="0"/>
    <x v="0"/>
    <s v="CHO-TRI-54000"/>
    <x v="1"/>
    <x v="1"/>
    <n v="2"/>
    <n v="4.9000000000000004"/>
    <n v="2.6"/>
    <n v="11"/>
    <x v="2"/>
    <s v="Wicked Choccy's"/>
    <x v="0"/>
  </r>
  <r>
    <s v="US-2023-157945-CHO-TRI-54000"/>
    <d v="2023-09-26T00:00:00"/>
    <d v="2023-10-11T00:00:00"/>
    <x v="0"/>
    <n v="157945"/>
    <s v="United States"/>
    <x v="84"/>
    <x v="1"/>
    <n v="62521"/>
    <x v="0"/>
    <x v="0"/>
    <s v="CHO-TRI-54000"/>
    <x v="1"/>
    <x v="4"/>
    <n v="3"/>
    <n v="7.35"/>
    <n v="3.9"/>
    <n v="15"/>
    <x v="2"/>
    <s v="Wicked Choccy's"/>
    <x v="0"/>
  </r>
  <r>
    <s v="US-2023-157945-CHO-MIL-31000"/>
    <d v="2023-09-26T00:00:00"/>
    <d v="2023-10-11T00:00:00"/>
    <x v="0"/>
    <n v="157945"/>
    <s v="United States"/>
    <x v="84"/>
    <x v="1"/>
    <n v="62521"/>
    <x v="0"/>
    <x v="0"/>
    <s v="CHO-MIL-31000"/>
    <x v="0"/>
    <x v="0"/>
    <n v="2"/>
    <n v="4.22"/>
    <n v="2.2799999999999998"/>
    <n v="15"/>
    <x v="2"/>
    <s v="Wicked Choccy's"/>
    <x v="0"/>
  </r>
  <r>
    <s v="US-2023-149790-CHO-NUT-13000"/>
    <d v="2023-09-26T00:00:00"/>
    <d v="2023-10-11T00:00:00"/>
    <x v="0"/>
    <n v="149790"/>
    <s v="United States"/>
    <x v="0"/>
    <x v="0"/>
    <n v="77095"/>
    <x v="0"/>
    <x v="0"/>
    <s v="CHO-NUT-13000"/>
    <x v="2"/>
    <x v="7"/>
    <n v="2"/>
    <n v="4.9800000000000004"/>
    <n v="2"/>
    <n v="15"/>
    <x v="2"/>
    <s v="Lot's O' Nuts"/>
    <x v="1"/>
  </r>
  <r>
    <s v="US-2023-146794-CHO-TRI-54000"/>
    <d v="2023-09-26T00:00:00"/>
    <d v="2023-10-11T00:00:00"/>
    <x v="0"/>
    <n v="146794"/>
    <s v="United States"/>
    <x v="414"/>
    <x v="4"/>
    <n v="92345"/>
    <x v="0"/>
    <x v="3"/>
    <s v="CHO-TRI-54000"/>
    <x v="1"/>
    <x v="20"/>
    <n v="5"/>
    <n v="12.25"/>
    <n v="6.5"/>
    <n v="15"/>
    <x v="2"/>
    <s v="Wicked Choccy's"/>
    <x v="0"/>
  </r>
  <r>
    <s v="US-2023-169957-CHO-NUT-13000"/>
    <d v="2023-09-26T00:00:00"/>
    <d v="2023-10-10T00:00:00"/>
    <x v="0"/>
    <n v="169957"/>
    <s v="United States"/>
    <x v="303"/>
    <x v="23"/>
    <n v="98042"/>
    <x v="0"/>
    <x v="3"/>
    <s v="CHO-NUT-13000"/>
    <x v="2"/>
    <x v="15"/>
    <n v="6"/>
    <n v="14.94"/>
    <n v="6"/>
    <n v="14"/>
    <x v="2"/>
    <s v="Lot's O' Nuts"/>
    <x v="1"/>
  </r>
  <r>
    <s v="US-2023-169957-CHO-TRI-54000"/>
    <d v="2023-09-26T00:00:00"/>
    <d v="2023-10-10T00:00:00"/>
    <x v="0"/>
    <n v="169957"/>
    <s v="United States"/>
    <x v="303"/>
    <x v="23"/>
    <n v="98042"/>
    <x v="0"/>
    <x v="3"/>
    <s v="CHO-TRI-54000"/>
    <x v="1"/>
    <x v="20"/>
    <n v="5"/>
    <n v="12.25"/>
    <n v="6.5"/>
    <n v="14"/>
    <x v="2"/>
    <s v="Wicked Choccy's"/>
    <x v="0"/>
  </r>
  <r>
    <s v="US-2023-169957-CHO-SCR-58000"/>
    <d v="2023-09-26T00:00:00"/>
    <d v="2023-10-10T00:00:00"/>
    <x v="0"/>
    <n v="169957"/>
    <s v="United States"/>
    <x v="303"/>
    <x v="23"/>
    <n v="98042"/>
    <x v="0"/>
    <x v="3"/>
    <s v="CHO-SCR-58000"/>
    <x v="3"/>
    <x v="31"/>
    <n v="4"/>
    <n v="10"/>
    <n v="4.4000000000000004"/>
    <n v="14"/>
    <x v="2"/>
    <s v="Lot's O' Nuts"/>
    <x v="1"/>
  </r>
  <r>
    <s v="US-2023-109260-CHO-NUT-13000"/>
    <d v="2023-09-26T00:00:00"/>
    <d v="2023-10-11T00:00:00"/>
    <x v="0"/>
    <n v="109260"/>
    <s v="United States"/>
    <x v="381"/>
    <x v="17"/>
    <n v="32303"/>
    <x v="0"/>
    <x v="2"/>
    <s v="CHO-NUT-13000"/>
    <x v="2"/>
    <x v="2"/>
    <n v="3"/>
    <n v="7.47"/>
    <n v="3"/>
    <n v="15"/>
    <x v="2"/>
    <s v="Lot's O' Nuts"/>
    <x v="1"/>
  </r>
  <r>
    <s v="US-2023-163202-CHO-SCR-58000"/>
    <d v="2023-09-27T00:00:00"/>
    <d v="2023-10-12T00:00:00"/>
    <x v="0"/>
    <n v="163202"/>
    <s v="United States"/>
    <x v="86"/>
    <x v="9"/>
    <n v="43130"/>
    <x v="0"/>
    <x v="1"/>
    <s v="CHO-SCR-58000"/>
    <x v="3"/>
    <x v="3"/>
    <n v="3"/>
    <n v="7.5"/>
    <n v="3.3"/>
    <n v="15"/>
    <x v="2"/>
    <s v="Lot's O' Nuts"/>
    <x v="1"/>
  </r>
  <r>
    <s v="US-2023-110170-CHO-TRI-54000"/>
    <d v="2023-09-27T00:00:00"/>
    <d v="2023-10-13T00:00:00"/>
    <x v="0"/>
    <n v="110170"/>
    <s v="United States"/>
    <x v="6"/>
    <x v="0"/>
    <n v="77340"/>
    <x v="0"/>
    <x v="0"/>
    <s v="CHO-TRI-54000"/>
    <x v="1"/>
    <x v="10"/>
    <n v="7"/>
    <n v="17.149999999999999"/>
    <n v="9.1"/>
    <n v="16"/>
    <x v="2"/>
    <s v="Wicked Choccy's"/>
    <x v="0"/>
  </r>
  <r>
    <s v="US-2023-123176-CHO-MIL-31000"/>
    <d v="2023-09-27T00:00:00"/>
    <d v="2023-10-09T00:00:00"/>
    <x v="2"/>
    <n v="123176"/>
    <s v="United States"/>
    <x v="163"/>
    <x v="3"/>
    <n v="30318"/>
    <x v="0"/>
    <x v="2"/>
    <s v="CHO-MIL-31000"/>
    <x v="0"/>
    <x v="5"/>
    <n v="3"/>
    <n v="6.33"/>
    <n v="3.42"/>
    <n v="12"/>
    <x v="2"/>
    <s v="Wicked Choccy's"/>
    <x v="0"/>
  </r>
  <r>
    <s v="US-2023-140249-CHO-MIL-31000"/>
    <d v="2023-09-27T00:00:00"/>
    <d v="2023-10-13T00:00:00"/>
    <x v="0"/>
    <n v="140249"/>
    <s v="United States"/>
    <x v="31"/>
    <x v="23"/>
    <n v="98103"/>
    <x v="0"/>
    <x v="3"/>
    <s v="CHO-MIL-31000"/>
    <x v="0"/>
    <x v="0"/>
    <n v="2"/>
    <n v="4.22"/>
    <n v="2.2799999999999998"/>
    <n v="16"/>
    <x v="2"/>
    <s v="Wicked Choccy's"/>
    <x v="0"/>
  </r>
  <r>
    <s v="US-2023-134656-CHO-NUT-13000"/>
    <d v="2023-09-28T00:00:00"/>
    <d v="2023-10-11T00:00:00"/>
    <x v="1"/>
    <n v="134656"/>
    <s v="United States"/>
    <x v="352"/>
    <x v="1"/>
    <n v="62301"/>
    <x v="0"/>
    <x v="0"/>
    <s v="CHO-NUT-13000"/>
    <x v="2"/>
    <x v="19"/>
    <n v="4"/>
    <n v="9.9600000000000009"/>
    <n v="4"/>
    <n v="13"/>
    <x v="2"/>
    <s v="Lot's O' Nuts"/>
    <x v="1"/>
  </r>
  <r>
    <s v="US-2023-138037-CHO-NUT-13000"/>
    <d v="2023-09-29T00:00:00"/>
    <d v="2023-10-13T00:00:00"/>
    <x v="0"/>
    <n v="138037"/>
    <s v="United States"/>
    <x v="10"/>
    <x v="4"/>
    <n v="94109"/>
    <x v="0"/>
    <x v="3"/>
    <s v="CHO-NUT-13000"/>
    <x v="2"/>
    <x v="13"/>
    <n v="5"/>
    <n v="12.45"/>
    <n v="5"/>
    <n v="14"/>
    <x v="2"/>
    <s v="Lot's O' Nuts"/>
    <x v="1"/>
  </r>
  <r>
    <s v="US-2023-161781-CHO-NUT-13000"/>
    <d v="2023-09-29T00:00:00"/>
    <d v="2023-10-10T00:00:00"/>
    <x v="1"/>
    <n v="161781"/>
    <s v="United States"/>
    <x v="48"/>
    <x v="19"/>
    <n v="47201"/>
    <x v="0"/>
    <x v="0"/>
    <s v="CHO-NUT-13000"/>
    <x v="2"/>
    <x v="47"/>
    <n v="7"/>
    <n v="17.43"/>
    <n v="7"/>
    <n v="11"/>
    <x v="2"/>
    <s v="Lot's O' Nuts"/>
    <x v="1"/>
  </r>
  <r>
    <s v="US-2023-106621-CHO-TRI-54000"/>
    <d v="2023-09-29T00:00:00"/>
    <d v="2023-10-11T00:00:00"/>
    <x v="2"/>
    <n v="106621"/>
    <s v="United States"/>
    <x v="416"/>
    <x v="12"/>
    <n v="85364"/>
    <x v="0"/>
    <x v="3"/>
    <s v="CHO-TRI-54000"/>
    <x v="1"/>
    <x v="24"/>
    <n v="4"/>
    <n v="9.8000000000000007"/>
    <n v="5.2"/>
    <n v="12"/>
    <x v="2"/>
    <s v="Wicked Choccy's"/>
    <x v="0"/>
  </r>
  <r>
    <s v="US-2023-108056-CHO-NUT-13000"/>
    <d v="2023-09-29T00:00:00"/>
    <d v="2023-10-13T00:00:00"/>
    <x v="0"/>
    <n v="108056"/>
    <s v="United States"/>
    <x v="8"/>
    <x v="11"/>
    <n v="97477"/>
    <x v="0"/>
    <x v="3"/>
    <s v="CHO-NUT-13000"/>
    <x v="2"/>
    <x v="2"/>
    <n v="3"/>
    <n v="7.47"/>
    <n v="3"/>
    <n v="14"/>
    <x v="2"/>
    <s v="Lot's O' Nuts"/>
    <x v="1"/>
  </r>
  <r>
    <s v="US-2023-108616-CHO-TRI-54000"/>
    <d v="2023-09-29T00:00:00"/>
    <d v="2023-10-13T00:00:00"/>
    <x v="0"/>
    <n v="108616"/>
    <s v="United States"/>
    <x v="87"/>
    <x v="35"/>
    <n v="36608"/>
    <x v="0"/>
    <x v="2"/>
    <s v="CHO-TRI-54000"/>
    <x v="1"/>
    <x v="51"/>
    <n v="9"/>
    <n v="22.05"/>
    <n v="11.7"/>
    <n v="14"/>
    <x v="2"/>
    <s v="Wicked Choccy's"/>
    <x v="0"/>
  </r>
  <r>
    <s v="US-2023-108616-CHO-FUD-51000"/>
    <d v="2023-09-29T00:00:00"/>
    <d v="2023-10-13T00:00:00"/>
    <x v="0"/>
    <n v="108616"/>
    <s v="United States"/>
    <x v="87"/>
    <x v="35"/>
    <n v="36608"/>
    <x v="0"/>
    <x v="2"/>
    <s v="CHO-FUD-51000"/>
    <x v="4"/>
    <x v="3"/>
    <n v="3"/>
    <n v="7.2"/>
    <n v="3.6"/>
    <n v="14"/>
    <x v="2"/>
    <s v="Lot's O' Nuts"/>
    <x v="1"/>
  </r>
  <r>
    <s v="US-2023-108616-CHO-NUT-13000"/>
    <d v="2023-09-29T00:00:00"/>
    <d v="2023-10-13T00:00:00"/>
    <x v="0"/>
    <n v="108616"/>
    <s v="United States"/>
    <x v="87"/>
    <x v="35"/>
    <n v="36608"/>
    <x v="0"/>
    <x v="2"/>
    <s v="CHO-NUT-13000"/>
    <x v="2"/>
    <x v="2"/>
    <n v="3"/>
    <n v="7.47"/>
    <n v="3"/>
    <n v="14"/>
    <x v="2"/>
    <s v="Lot's O' Nuts"/>
    <x v="1"/>
  </r>
  <r>
    <s v="US-2023-134362-CHO-SCR-58000"/>
    <d v="2023-09-29T00:00:00"/>
    <d v="2023-10-12T00:00:00"/>
    <x v="1"/>
    <n v="134362"/>
    <s v="United States"/>
    <x v="2"/>
    <x v="2"/>
    <n v="19140"/>
    <x v="0"/>
    <x v="1"/>
    <s v="CHO-SCR-58000"/>
    <x v="3"/>
    <x v="31"/>
    <n v="4"/>
    <n v="10"/>
    <n v="4.4000000000000004"/>
    <n v="13"/>
    <x v="2"/>
    <s v="Lot's O' Nuts"/>
    <x v="1"/>
  </r>
  <r>
    <s v="US-2023-125794-CHO-MIL-31000"/>
    <d v="2023-09-29T00:00:00"/>
    <d v="2023-10-13T00:00:00"/>
    <x v="0"/>
    <n v="125794"/>
    <s v="United States"/>
    <x v="4"/>
    <x v="4"/>
    <n v="90008"/>
    <x v="0"/>
    <x v="3"/>
    <s v="CHO-MIL-31000"/>
    <x v="0"/>
    <x v="11"/>
    <n v="1"/>
    <n v="2.11"/>
    <n v="1.1399999999999999"/>
    <n v="14"/>
    <x v="2"/>
    <s v="Wicked Choccy's"/>
    <x v="0"/>
  </r>
  <r>
    <s v="US-2023-101497-CHO-NUT-13000"/>
    <d v="2023-09-29T00:00:00"/>
    <d v="2023-10-11T00:00:00"/>
    <x v="2"/>
    <n v="101497"/>
    <s v="United States"/>
    <x v="4"/>
    <x v="4"/>
    <n v="90008"/>
    <x v="0"/>
    <x v="3"/>
    <s v="CHO-NUT-13000"/>
    <x v="2"/>
    <x v="22"/>
    <n v="1"/>
    <n v="2.4900000000000002"/>
    <n v="1"/>
    <n v="12"/>
    <x v="2"/>
    <s v="Lot's O' Nuts"/>
    <x v="1"/>
  </r>
  <r>
    <s v="US-2023-106243-CHO-MIL-31000"/>
    <d v="2023-09-30T00:00:00"/>
    <d v="2023-10-14T00:00:00"/>
    <x v="0"/>
    <n v="106243"/>
    <s v="United States"/>
    <x v="26"/>
    <x v="21"/>
    <n v="10011"/>
    <x v="0"/>
    <x v="1"/>
    <s v="CHO-MIL-31000"/>
    <x v="0"/>
    <x v="23"/>
    <n v="5"/>
    <n v="10.55"/>
    <n v="5.7"/>
    <n v="14"/>
    <x v="2"/>
    <s v="Wicked Choccy's"/>
    <x v="0"/>
  </r>
  <r>
    <s v="US-2023-108644-CHO-MIL-31000"/>
    <d v="2023-09-30T00:00:00"/>
    <d v="2023-10-13T00:00:00"/>
    <x v="1"/>
    <n v="108644"/>
    <s v="United States"/>
    <x v="352"/>
    <x v="1"/>
    <n v="62301"/>
    <x v="0"/>
    <x v="0"/>
    <s v="CHO-MIL-31000"/>
    <x v="0"/>
    <x v="0"/>
    <n v="2"/>
    <n v="4.22"/>
    <n v="2.2799999999999998"/>
    <n v="13"/>
    <x v="2"/>
    <s v="Wicked Choccy's"/>
    <x v="0"/>
  </r>
  <r>
    <s v="US-2023-157686-CHO-TRI-54000"/>
    <d v="2023-10-01T00:00:00"/>
    <d v="2023-10-12T00:00:00"/>
    <x v="1"/>
    <n v="157686"/>
    <s v="United States"/>
    <x v="10"/>
    <x v="4"/>
    <n v="94122"/>
    <x v="0"/>
    <x v="3"/>
    <s v="CHO-TRI-54000"/>
    <x v="1"/>
    <x v="24"/>
    <n v="4"/>
    <n v="9.8000000000000007"/>
    <n v="5.2"/>
    <n v="11"/>
    <x v="2"/>
    <s v="Wicked Choccy's"/>
    <x v="0"/>
  </r>
  <r>
    <s v="US-2023-155992-CHO-MIL-31000"/>
    <d v="2023-10-01T00:00:00"/>
    <d v="2023-10-12T00:00:00"/>
    <x v="1"/>
    <n v="155992"/>
    <s v="United States"/>
    <x v="450"/>
    <x v="19"/>
    <n v="46350"/>
    <x v="0"/>
    <x v="0"/>
    <s v="CHO-MIL-31000"/>
    <x v="0"/>
    <x v="23"/>
    <n v="5"/>
    <n v="10.55"/>
    <n v="5.7"/>
    <n v="11"/>
    <x v="2"/>
    <s v="Wicked Choccy's"/>
    <x v="0"/>
  </r>
  <r>
    <s v="US-2023-155992-CHO-FUD-51000"/>
    <d v="2023-10-01T00:00:00"/>
    <d v="2023-10-12T00:00:00"/>
    <x v="1"/>
    <n v="155992"/>
    <s v="United States"/>
    <x v="450"/>
    <x v="19"/>
    <n v="46350"/>
    <x v="0"/>
    <x v="0"/>
    <s v="CHO-FUD-51000"/>
    <x v="4"/>
    <x v="9"/>
    <n v="2"/>
    <n v="4.8"/>
    <n v="2.4"/>
    <n v="11"/>
    <x v="2"/>
    <s v="Lot's O' Nuts"/>
    <x v="1"/>
  </r>
  <r>
    <s v="US-2023-139157-CHO-NUT-13000"/>
    <d v="2023-10-01T00:00:00"/>
    <d v="2023-10-15T00:00:00"/>
    <x v="0"/>
    <n v="139157"/>
    <s v="United States"/>
    <x v="26"/>
    <x v="21"/>
    <n v="10024"/>
    <x v="0"/>
    <x v="1"/>
    <s v="CHO-NUT-13000"/>
    <x v="2"/>
    <x v="22"/>
    <n v="1"/>
    <n v="2.4900000000000002"/>
    <n v="1"/>
    <n v="14"/>
    <x v="2"/>
    <s v="Lot's O' Nuts"/>
    <x v="1"/>
  </r>
  <r>
    <s v="US-2023-111794-CHO-FUD-51000"/>
    <d v="2023-10-01T00:00:00"/>
    <d v="2023-10-11T00:00:00"/>
    <x v="3"/>
    <n v="111794"/>
    <s v="United States"/>
    <x v="331"/>
    <x v="0"/>
    <n v="79109"/>
    <x v="0"/>
    <x v="0"/>
    <s v="CHO-FUD-51000"/>
    <x v="4"/>
    <x v="25"/>
    <n v="1"/>
    <n v="2.4"/>
    <n v="1.2"/>
    <n v="10"/>
    <x v="2"/>
    <s v="Lot's O' Nuts"/>
    <x v="1"/>
  </r>
  <r>
    <s v="US-2023-116918-CHO-MIL-31000"/>
    <d v="2023-10-01T00:00:00"/>
    <d v="2023-10-16T00:00:00"/>
    <x v="2"/>
    <n v="116918"/>
    <s v="United States"/>
    <x v="118"/>
    <x v="17"/>
    <n v="33012"/>
    <x v="0"/>
    <x v="2"/>
    <s v="CHO-MIL-31000"/>
    <x v="0"/>
    <x v="35"/>
    <n v="8"/>
    <n v="16.88"/>
    <n v="9.1199999999999992"/>
    <n v="15"/>
    <x v="2"/>
    <s v="Wicked Choccy's"/>
    <x v="0"/>
  </r>
  <r>
    <s v="US-2023-116918-CHO-SCR-58000"/>
    <d v="2023-10-01T00:00:00"/>
    <d v="2023-10-16T00:00:00"/>
    <x v="2"/>
    <n v="116918"/>
    <s v="United States"/>
    <x v="118"/>
    <x v="17"/>
    <n v="33012"/>
    <x v="0"/>
    <x v="2"/>
    <s v="CHO-SCR-58000"/>
    <x v="3"/>
    <x v="31"/>
    <n v="4"/>
    <n v="10"/>
    <n v="4.4000000000000004"/>
    <n v="15"/>
    <x v="2"/>
    <s v="Lot's O' Nuts"/>
    <x v="1"/>
  </r>
  <r>
    <s v="US-2023-118969-CHO-TRI-54000"/>
    <d v="2023-10-02T00:00:00"/>
    <d v="2023-10-13T00:00:00"/>
    <x v="1"/>
    <n v="118969"/>
    <s v="United States"/>
    <x v="146"/>
    <x v="12"/>
    <n v="85023"/>
    <x v="0"/>
    <x v="3"/>
    <s v="CHO-TRI-54000"/>
    <x v="1"/>
    <x v="18"/>
    <n v="6"/>
    <n v="14.7"/>
    <n v="7.8"/>
    <n v="11"/>
    <x v="2"/>
    <s v="Wicked Choccy's"/>
    <x v="0"/>
  </r>
  <r>
    <s v="US-2023-118689-CHO-SCR-58000"/>
    <d v="2023-10-02T00:00:00"/>
    <d v="2023-10-19T00:00:00"/>
    <x v="0"/>
    <n v="118689"/>
    <s v="United States"/>
    <x v="22"/>
    <x v="19"/>
    <n v="47905"/>
    <x v="0"/>
    <x v="0"/>
    <s v="CHO-SCR-58000"/>
    <x v="3"/>
    <x v="9"/>
    <n v="2"/>
    <n v="5"/>
    <n v="2.2000000000000002"/>
    <n v="17"/>
    <x v="2"/>
    <s v="Lot's O' Nuts"/>
    <x v="1"/>
  </r>
  <r>
    <s v="US-2023-118689-CHO-NUT-13000"/>
    <d v="2023-10-02T00:00:00"/>
    <d v="2023-10-19T00:00:00"/>
    <x v="0"/>
    <n v="118689"/>
    <s v="United States"/>
    <x v="22"/>
    <x v="19"/>
    <n v="47905"/>
    <x v="0"/>
    <x v="0"/>
    <s v="CHO-NUT-13000"/>
    <x v="2"/>
    <x v="7"/>
    <n v="2"/>
    <n v="4.9800000000000004"/>
    <n v="2"/>
    <n v="17"/>
    <x v="2"/>
    <s v="Lot's O' Nuts"/>
    <x v="1"/>
  </r>
  <r>
    <s v="US-2023-118689-CHO-MIL-31000"/>
    <d v="2023-10-02T00:00:00"/>
    <d v="2023-10-19T00:00:00"/>
    <x v="0"/>
    <n v="118689"/>
    <s v="United States"/>
    <x v="22"/>
    <x v="19"/>
    <n v="47905"/>
    <x v="0"/>
    <x v="0"/>
    <s v="CHO-MIL-31000"/>
    <x v="0"/>
    <x v="0"/>
    <n v="2"/>
    <n v="4.22"/>
    <n v="2.2799999999999998"/>
    <n v="17"/>
    <x v="2"/>
    <s v="Wicked Choccy's"/>
    <x v="0"/>
  </r>
  <r>
    <s v="US-2023-134376-CHO-FUD-51000"/>
    <d v="2023-10-02T00:00:00"/>
    <d v="2023-10-16T00:00:00"/>
    <x v="0"/>
    <n v="134376"/>
    <s v="United States"/>
    <x v="26"/>
    <x v="21"/>
    <n v="10024"/>
    <x v="0"/>
    <x v="1"/>
    <s v="CHO-FUD-51000"/>
    <x v="4"/>
    <x v="3"/>
    <n v="3"/>
    <n v="7.2"/>
    <n v="3.6"/>
    <n v="14"/>
    <x v="2"/>
    <s v="Lot's O' Nuts"/>
    <x v="1"/>
  </r>
  <r>
    <s v="US-2023-101672-CHO-SCR-58000"/>
    <d v="2023-10-03T00:00:00"/>
    <d v="2023-10-17T00:00:00"/>
    <x v="0"/>
    <n v="101672"/>
    <s v="United States"/>
    <x v="451"/>
    <x v="4"/>
    <n v="92630"/>
    <x v="0"/>
    <x v="3"/>
    <s v="CHO-SCR-58000"/>
    <x v="3"/>
    <x v="31"/>
    <n v="4"/>
    <n v="10"/>
    <n v="4.4000000000000004"/>
    <n v="14"/>
    <x v="2"/>
    <s v="Lot's O' Nuts"/>
    <x v="1"/>
  </r>
  <r>
    <s v="US-2023-101672-CHO-NUT-13000"/>
    <d v="2023-10-03T00:00:00"/>
    <d v="2023-10-17T00:00:00"/>
    <x v="0"/>
    <n v="101672"/>
    <s v="United States"/>
    <x v="451"/>
    <x v="4"/>
    <n v="92630"/>
    <x v="0"/>
    <x v="3"/>
    <s v="CHO-NUT-13000"/>
    <x v="2"/>
    <x v="7"/>
    <n v="2"/>
    <n v="4.9800000000000004"/>
    <n v="2"/>
    <n v="14"/>
    <x v="2"/>
    <s v="Lot's O' Nuts"/>
    <x v="1"/>
  </r>
  <r>
    <s v="US-2023-101672-CHO-TRI-54000"/>
    <d v="2023-10-03T00:00:00"/>
    <d v="2023-10-17T00:00:00"/>
    <x v="0"/>
    <n v="101672"/>
    <s v="United States"/>
    <x v="451"/>
    <x v="4"/>
    <n v="92630"/>
    <x v="0"/>
    <x v="3"/>
    <s v="CHO-TRI-54000"/>
    <x v="1"/>
    <x v="1"/>
    <n v="2"/>
    <n v="4.9000000000000004"/>
    <n v="2.6"/>
    <n v="14"/>
    <x v="2"/>
    <s v="Wicked Choccy's"/>
    <x v="0"/>
  </r>
  <r>
    <s v="US-2023-144939-CHO-SCR-58000"/>
    <d v="2023-10-03T00:00:00"/>
    <d v="2023-10-18T00:00:00"/>
    <x v="0"/>
    <n v="144939"/>
    <s v="United States"/>
    <x v="26"/>
    <x v="21"/>
    <n v="10035"/>
    <x v="0"/>
    <x v="1"/>
    <s v="CHO-SCR-58000"/>
    <x v="3"/>
    <x v="14"/>
    <n v="6"/>
    <n v="15"/>
    <n v="6.6"/>
    <n v="15"/>
    <x v="2"/>
    <s v="Lot's O' Nuts"/>
    <x v="1"/>
  </r>
  <r>
    <s v="US-2023-140634-CHO-SCR-58000"/>
    <d v="2023-10-03T00:00:00"/>
    <d v="2023-10-16T00:00:00"/>
    <x v="2"/>
    <n v="140634"/>
    <s v="United States"/>
    <x v="0"/>
    <x v="0"/>
    <n v="77095"/>
    <x v="0"/>
    <x v="0"/>
    <s v="CHO-SCR-58000"/>
    <x v="3"/>
    <x v="9"/>
    <n v="2"/>
    <n v="5"/>
    <n v="2.2000000000000002"/>
    <n v="13"/>
    <x v="2"/>
    <s v="Lot's O' Nuts"/>
    <x v="1"/>
  </r>
  <r>
    <s v="US-2023-103919-CHO-SCR-58000"/>
    <d v="2023-10-03T00:00:00"/>
    <d v="2023-10-17T00:00:00"/>
    <x v="0"/>
    <n v="103919"/>
    <s v="United States"/>
    <x v="268"/>
    <x v="0"/>
    <n v="75051"/>
    <x v="0"/>
    <x v="0"/>
    <s v="CHO-SCR-58000"/>
    <x v="3"/>
    <x v="17"/>
    <n v="5"/>
    <n v="12.5"/>
    <n v="5.5"/>
    <n v="14"/>
    <x v="2"/>
    <s v="Lot's O' Nuts"/>
    <x v="1"/>
  </r>
  <r>
    <s v="US-2023-145709-CHO-MIL-31000"/>
    <d v="2023-10-04T00:00:00"/>
    <d v="2023-10-18T00:00:00"/>
    <x v="0"/>
    <n v="145709"/>
    <s v="United States"/>
    <x v="452"/>
    <x v="17"/>
    <n v="33134"/>
    <x v="0"/>
    <x v="2"/>
    <s v="CHO-MIL-31000"/>
    <x v="0"/>
    <x v="5"/>
    <n v="3"/>
    <n v="6.33"/>
    <n v="3.42"/>
    <n v="14"/>
    <x v="2"/>
    <s v="Wicked Choccy's"/>
    <x v="0"/>
  </r>
  <r>
    <s v="US-2023-145709-CHO-SCR-58000"/>
    <d v="2023-10-04T00:00:00"/>
    <d v="2023-10-18T00:00:00"/>
    <x v="0"/>
    <n v="145709"/>
    <s v="United States"/>
    <x v="452"/>
    <x v="17"/>
    <n v="33134"/>
    <x v="0"/>
    <x v="2"/>
    <s v="CHO-SCR-58000"/>
    <x v="3"/>
    <x v="3"/>
    <n v="3"/>
    <n v="7.5"/>
    <n v="3.3"/>
    <n v="14"/>
    <x v="2"/>
    <s v="Lot's O' Nuts"/>
    <x v="1"/>
  </r>
  <r>
    <s v="US-2023-140158-CHO-SCR-58000"/>
    <d v="2023-10-04T00:00:00"/>
    <d v="2023-10-18T00:00:00"/>
    <x v="0"/>
    <n v="140158"/>
    <s v="United States"/>
    <x v="277"/>
    <x v="48"/>
    <n v="2908"/>
    <x v="0"/>
    <x v="1"/>
    <s v="CHO-SCR-58000"/>
    <x v="3"/>
    <x v="25"/>
    <n v="1"/>
    <n v="2.5"/>
    <n v="1.1000000000000001"/>
    <n v="14"/>
    <x v="2"/>
    <s v="Lot's O' Nuts"/>
    <x v="1"/>
  </r>
  <r>
    <s v="US-2023-140158-SUG-SWE-91000"/>
    <d v="2023-10-04T00:00:00"/>
    <d v="2023-10-18T00:00:00"/>
    <x v="0"/>
    <n v="140158"/>
    <s v="United States"/>
    <x v="277"/>
    <x v="48"/>
    <n v="2908"/>
    <x v="2"/>
    <x v="1"/>
    <s v="SUG-SWE-91000"/>
    <x v="10"/>
    <x v="58"/>
    <n v="3"/>
    <n v="2.1"/>
    <n v="2.4"/>
    <n v="14"/>
    <x v="2"/>
    <s v="Sugar Shack"/>
    <x v="4"/>
  </r>
  <r>
    <s v="US-2023-140158-CHO-TRI-54000"/>
    <d v="2023-10-04T00:00:00"/>
    <d v="2023-10-18T00:00:00"/>
    <x v="0"/>
    <n v="140158"/>
    <s v="United States"/>
    <x v="277"/>
    <x v="48"/>
    <n v="2908"/>
    <x v="0"/>
    <x v="1"/>
    <s v="CHO-TRI-54000"/>
    <x v="1"/>
    <x v="51"/>
    <n v="9"/>
    <n v="22.05"/>
    <n v="11.7"/>
    <n v="14"/>
    <x v="2"/>
    <s v="Wicked Choccy's"/>
    <x v="0"/>
  </r>
  <r>
    <s v="US-2023-121601-CHO-TRI-54000"/>
    <d v="2023-10-04T00:00:00"/>
    <d v="2023-10-14T00:00:00"/>
    <x v="3"/>
    <n v="121601"/>
    <s v="United States"/>
    <x v="453"/>
    <x v="0"/>
    <n v="75056"/>
    <x v="0"/>
    <x v="0"/>
    <s v="CHO-TRI-54000"/>
    <x v="1"/>
    <x v="10"/>
    <n v="7"/>
    <n v="17.149999999999999"/>
    <n v="9.1"/>
    <n v="10"/>
    <x v="2"/>
    <s v="Wicked Choccy's"/>
    <x v="0"/>
  </r>
  <r>
    <s v="US-2023-131296-CHO-TRI-54000"/>
    <d v="2023-10-04T00:00:00"/>
    <d v="2023-10-19T00:00:00"/>
    <x v="0"/>
    <n v="131296"/>
    <s v="United States"/>
    <x v="98"/>
    <x v="38"/>
    <n v="21215"/>
    <x v="0"/>
    <x v="1"/>
    <s v="CHO-TRI-54000"/>
    <x v="1"/>
    <x v="1"/>
    <n v="2"/>
    <n v="4.9000000000000004"/>
    <n v="2.6"/>
    <n v="15"/>
    <x v="2"/>
    <s v="Wicked Choccy's"/>
    <x v="0"/>
  </r>
  <r>
    <s v="US-2023-115952-CHO-NUT-13000"/>
    <d v="2023-10-06T00:00:00"/>
    <d v="2023-10-16T00:00:00"/>
    <x v="3"/>
    <n v="115952"/>
    <s v="United States"/>
    <x v="184"/>
    <x v="44"/>
    <n v="74133"/>
    <x v="0"/>
    <x v="0"/>
    <s v="CHO-NUT-13000"/>
    <x v="2"/>
    <x v="13"/>
    <n v="5"/>
    <n v="12.45"/>
    <n v="5"/>
    <n v="10"/>
    <x v="2"/>
    <s v="Lot's O' Nuts"/>
    <x v="1"/>
  </r>
  <r>
    <s v="US-2023-157490-CHO-MIL-31000"/>
    <d v="2023-10-06T00:00:00"/>
    <d v="2023-10-17T00:00:00"/>
    <x v="1"/>
    <n v="157490"/>
    <s v="United States"/>
    <x v="143"/>
    <x v="27"/>
    <n v="81001"/>
    <x v="0"/>
    <x v="3"/>
    <s v="CHO-MIL-31000"/>
    <x v="0"/>
    <x v="8"/>
    <n v="4"/>
    <n v="8.44"/>
    <n v="4.5599999999999996"/>
    <n v="11"/>
    <x v="2"/>
    <s v="Wicked Choccy's"/>
    <x v="0"/>
  </r>
  <r>
    <s v="US-2023-157490-CHO-NUT-13000"/>
    <d v="2023-10-06T00:00:00"/>
    <d v="2023-10-17T00:00:00"/>
    <x v="1"/>
    <n v="157490"/>
    <s v="United States"/>
    <x v="143"/>
    <x v="27"/>
    <n v="81001"/>
    <x v="0"/>
    <x v="3"/>
    <s v="CHO-NUT-13000"/>
    <x v="2"/>
    <x v="19"/>
    <n v="4"/>
    <n v="9.9600000000000009"/>
    <n v="4"/>
    <n v="11"/>
    <x v="2"/>
    <s v="Lot's O' Nuts"/>
    <x v="1"/>
  </r>
  <r>
    <s v="US-2023-157490-CHO-SCR-58000"/>
    <d v="2023-10-06T00:00:00"/>
    <d v="2023-10-17T00:00:00"/>
    <x v="1"/>
    <n v="157490"/>
    <s v="United States"/>
    <x v="143"/>
    <x v="27"/>
    <n v="81001"/>
    <x v="0"/>
    <x v="3"/>
    <s v="CHO-SCR-58000"/>
    <x v="3"/>
    <x v="17"/>
    <n v="5"/>
    <n v="12.5"/>
    <n v="5.5"/>
    <n v="11"/>
    <x v="2"/>
    <s v="Lot's O' Nuts"/>
    <x v="1"/>
  </r>
  <r>
    <s v="US-2023-157490-SUG-EVE-47000"/>
    <d v="2023-10-06T00:00:00"/>
    <d v="2023-10-17T00:00:00"/>
    <x v="1"/>
    <n v="157490"/>
    <s v="United States"/>
    <x v="143"/>
    <x v="27"/>
    <n v="81001"/>
    <x v="2"/>
    <x v="3"/>
    <s v="SUG-EVE-47000"/>
    <x v="13"/>
    <x v="32"/>
    <n v="6"/>
    <n v="48"/>
    <n v="12"/>
    <n v="11"/>
    <x v="2"/>
    <s v="Secret Factory"/>
    <x v="2"/>
  </r>
  <r>
    <s v="US-2023-163216-CHO-TRI-54000"/>
    <d v="2023-10-07T00:00:00"/>
    <d v="2023-10-20T00:00:00"/>
    <x v="1"/>
    <n v="163216"/>
    <s v="United States"/>
    <x v="2"/>
    <x v="2"/>
    <n v="19143"/>
    <x v="0"/>
    <x v="1"/>
    <s v="CHO-TRI-54000"/>
    <x v="1"/>
    <x v="1"/>
    <n v="2"/>
    <n v="4.9000000000000004"/>
    <n v="2.6"/>
    <n v="13"/>
    <x v="2"/>
    <s v="Wicked Choccy's"/>
    <x v="0"/>
  </r>
  <r>
    <s v="US-2023-155033-CHO-FUD-51000"/>
    <d v="2023-10-07T00:00:00"/>
    <d v="2023-10-22T00:00:00"/>
    <x v="0"/>
    <n v="155033"/>
    <s v="United States"/>
    <x v="4"/>
    <x v="4"/>
    <n v="90032"/>
    <x v="0"/>
    <x v="3"/>
    <s v="CHO-FUD-51000"/>
    <x v="4"/>
    <x v="9"/>
    <n v="2"/>
    <n v="4.8"/>
    <n v="2.4"/>
    <n v="15"/>
    <x v="2"/>
    <s v="Lot's O' Nuts"/>
    <x v="1"/>
  </r>
  <r>
    <s v="US-2023-127649-CHO-TRI-54000"/>
    <d v="2023-10-07T00:00:00"/>
    <d v="2023-10-19T00:00:00"/>
    <x v="1"/>
    <n v="127649"/>
    <s v="United States"/>
    <x v="306"/>
    <x v="23"/>
    <n v="99207"/>
    <x v="0"/>
    <x v="3"/>
    <s v="CHO-TRI-54000"/>
    <x v="1"/>
    <x v="4"/>
    <n v="3"/>
    <n v="7.35"/>
    <n v="3.9"/>
    <n v="12"/>
    <x v="2"/>
    <s v="Wicked Choccy's"/>
    <x v="0"/>
  </r>
  <r>
    <s v="US-2023-139808-CHO-MIL-31000"/>
    <d v="2023-10-07T00:00:00"/>
    <d v="2023-10-21T00:00:00"/>
    <x v="0"/>
    <n v="139808"/>
    <s v="United States"/>
    <x v="454"/>
    <x v="23"/>
    <n v="98270"/>
    <x v="0"/>
    <x v="3"/>
    <s v="CHO-MIL-31000"/>
    <x v="0"/>
    <x v="36"/>
    <n v="12"/>
    <n v="25.32"/>
    <n v="13.68"/>
    <n v="14"/>
    <x v="2"/>
    <s v="Wicked Choccy's"/>
    <x v="0"/>
  </r>
  <r>
    <s v="US-2023-162614-CHO-TRI-54000"/>
    <d v="2023-10-07T00:00:00"/>
    <d v="2023-10-23T00:00:00"/>
    <x v="0"/>
    <n v="162614"/>
    <s v="United States"/>
    <x v="4"/>
    <x v="4"/>
    <n v="90049"/>
    <x v="0"/>
    <x v="3"/>
    <s v="CHO-TRI-54000"/>
    <x v="1"/>
    <x v="1"/>
    <n v="2"/>
    <n v="4.9000000000000004"/>
    <n v="2.6"/>
    <n v="16"/>
    <x v="2"/>
    <s v="Wicked Choccy's"/>
    <x v="0"/>
  </r>
  <r>
    <s v="US-2023-126844-CHO-NUT-13000"/>
    <d v="2023-10-08T00:00:00"/>
    <d v="2023-10-24T00:00:00"/>
    <x v="0"/>
    <n v="126844"/>
    <s v="United States"/>
    <x v="0"/>
    <x v="0"/>
    <n v="77070"/>
    <x v="0"/>
    <x v="0"/>
    <s v="CHO-NUT-13000"/>
    <x v="2"/>
    <x v="33"/>
    <n v="8"/>
    <n v="19.920000000000002"/>
    <n v="8"/>
    <n v="16"/>
    <x v="2"/>
    <s v="Lot's O' Nuts"/>
    <x v="1"/>
  </r>
  <r>
    <s v="US-2023-135636-CHO-NUT-13000"/>
    <d v="2023-10-08T00:00:00"/>
    <d v="2023-10-23T00:00:00"/>
    <x v="0"/>
    <n v="135636"/>
    <s v="United States"/>
    <x v="165"/>
    <x v="26"/>
    <n v="28205"/>
    <x v="0"/>
    <x v="2"/>
    <s v="CHO-NUT-13000"/>
    <x v="2"/>
    <x v="13"/>
    <n v="5"/>
    <n v="12.45"/>
    <n v="5"/>
    <n v="15"/>
    <x v="2"/>
    <s v="Lot's O' Nuts"/>
    <x v="1"/>
  </r>
  <r>
    <s v="US-2023-162026-CHO-TRI-54000"/>
    <d v="2023-10-08T00:00:00"/>
    <d v="2023-10-18T00:00:00"/>
    <x v="3"/>
    <n v="162026"/>
    <s v="United States"/>
    <x v="4"/>
    <x v="4"/>
    <n v="90036"/>
    <x v="0"/>
    <x v="3"/>
    <s v="CHO-TRI-54000"/>
    <x v="1"/>
    <x v="1"/>
    <n v="2"/>
    <n v="4.9000000000000004"/>
    <n v="2.6"/>
    <n v="10"/>
    <x v="2"/>
    <s v="Wicked Choccy's"/>
    <x v="0"/>
  </r>
  <r>
    <s v="US-2023-149685-CHO-TRI-54000"/>
    <d v="2023-10-08T00:00:00"/>
    <d v="2023-10-25T00:00:00"/>
    <x v="0"/>
    <n v="149685"/>
    <s v="United States"/>
    <x v="109"/>
    <x v="0"/>
    <n v="78207"/>
    <x v="0"/>
    <x v="0"/>
    <s v="CHO-TRI-54000"/>
    <x v="1"/>
    <x v="18"/>
    <n v="6"/>
    <n v="14.7"/>
    <n v="7.8"/>
    <n v="17"/>
    <x v="2"/>
    <s v="Wicked Choccy's"/>
    <x v="0"/>
  </r>
  <r>
    <s v="US-2023-116974-CHO-SCR-58000"/>
    <d v="2023-10-09T00:00:00"/>
    <d v="2023-10-25T00:00:00"/>
    <x v="0"/>
    <n v="116974"/>
    <s v="United States"/>
    <x v="100"/>
    <x v="9"/>
    <n v="45373"/>
    <x v="0"/>
    <x v="1"/>
    <s v="CHO-SCR-58000"/>
    <x v="3"/>
    <x v="31"/>
    <n v="4"/>
    <n v="10"/>
    <n v="4.4000000000000004"/>
    <n v="16"/>
    <x v="2"/>
    <s v="Lot's O' Nuts"/>
    <x v="1"/>
  </r>
  <r>
    <s v="US-2023-114748-CHO-MIL-31000"/>
    <d v="2023-10-09T00:00:00"/>
    <d v="2023-10-24T00:00:00"/>
    <x v="0"/>
    <n v="114748"/>
    <s v="United States"/>
    <x v="146"/>
    <x v="12"/>
    <n v="85023"/>
    <x v="0"/>
    <x v="3"/>
    <s v="CHO-MIL-31000"/>
    <x v="0"/>
    <x v="0"/>
    <n v="2"/>
    <n v="4.22"/>
    <n v="2.2799999999999998"/>
    <n v="15"/>
    <x v="2"/>
    <s v="Wicked Choccy's"/>
    <x v="0"/>
  </r>
  <r>
    <s v="US-2023-114748-CHO-SCR-58000"/>
    <d v="2023-10-09T00:00:00"/>
    <d v="2023-10-24T00:00:00"/>
    <x v="0"/>
    <n v="114748"/>
    <s v="United States"/>
    <x v="146"/>
    <x v="12"/>
    <n v="85023"/>
    <x v="0"/>
    <x v="3"/>
    <s v="CHO-SCR-58000"/>
    <x v="3"/>
    <x v="25"/>
    <n v="1"/>
    <n v="2.5"/>
    <n v="1.1000000000000001"/>
    <n v="15"/>
    <x v="2"/>
    <s v="Lot's O' Nuts"/>
    <x v="1"/>
  </r>
  <r>
    <s v="US-2023-128909-CHO-NUT-13000"/>
    <d v="2023-10-09T00:00:00"/>
    <d v="2023-10-21T00:00:00"/>
    <x v="2"/>
    <n v="128909"/>
    <s v="United States"/>
    <x v="2"/>
    <x v="2"/>
    <n v="19143"/>
    <x v="0"/>
    <x v="1"/>
    <s v="CHO-NUT-13000"/>
    <x v="2"/>
    <x v="19"/>
    <n v="4"/>
    <n v="9.9600000000000009"/>
    <n v="4"/>
    <n v="12"/>
    <x v="2"/>
    <s v="Lot's O' Nuts"/>
    <x v="1"/>
  </r>
  <r>
    <s v="US-2023-128909-CHO-MIL-31000"/>
    <d v="2023-10-09T00:00:00"/>
    <d v="2023-10-21T00:00:00"/>
    <x v="2"/>
    <n v="128909"/>
    <s v="United States"/>
    <x v="2"/>
    <x v="2"/>
    <n v="19143"/>
    <x v="0"/>
    <x v="1"/>
    <s v="CHO-MIL-31000"/>
    <x v="0"/>
    <x v="8"/>
    <n v="4"/>
    <n v="8.44"/>
    <n v="4.5599999999999996"/>
    <n v="12"/>
    <x v="2"/>
    <s v="Wicked Choccy's"/>
    <x v="0"/>
  </r>
  <r>
    <s v="US-2023-157707-OTH-LIC-15000"/>
    <d v="2023-10-10T00:00:00"/>
    <d v="2023-10-22T00:00:00"/>
    <x v="1"/>
    <n v="157707"/>
    <s v="United States"/>
    <x v="54"/>
    <x v="27"/>
    <n v="80219"/>
    <x v="1"/>
    <x v="3"/>
    <s v="OTH-LIC-15000"/>
    <x v="7"/>
    <x v="32"/>
    <n v="3"/>
    <n v="30"/>
    <n v="30"/>
    <n v="12"/>
    <x v="2"/>
    <s v="Secret Factory"/>
    <x v="2"/>
  </r>
  <r>
    <s v="US-2023-157707-CHO-SCR-58000"/>
    <d v="2023-10-10T00:00:00"/>
    <d v="2023-10-22T00:00:00"/>
    <x v="1"/>
    <n v="157707"/>
    <s v="United States"/>
    <x v="54"/>
    <x v="27"/>
    <n v="80219"/>
    <x v="0"/>
    <x v="3"/>
    <s v="CHO-SCR-58000"/>
    <x v="3"/>
    <x v="25"/>
    <n v="1"/>
    <n v="2.5"/>
    <n v="1.1000000000000001"/>
    <n v="12"/>
    <x v="2"/>
    <s v="Lot's O' Nuts"/>
    <x v="1"/>
  </r>
  <r>
    <s v="US-2023-157707-CHO-NUT-13000"/>
    <d v="2023-10-10T00:00:00"/>
    <d v="2023-10-22T00:00:00"/>
    <x v="1"/>
    <n v="157707"/>
    <s v="United States"/>
    <x v="54"/>
    <x v="27"/>
    <n v="80219"/>
    <x v="0"/>
    <x v="3"/>
    <s v="CHO-NUT-13000"/>
    <x v="2"/>
    <x v="22"/>
    <n v="1"/>
    <n v="2.4900000000000002"/>
    <n v="1"/>
    <n v="12"/>
    <x v="2"/>
    <s v="Lot's O' Nuts"/>
    <x v="1"/>
  </r>
  <r>
    <s v="US-2023-150357-CHO-SCR-58000"/>
    <d v="2023-10-10T00:00:00"/>
    <d v="2023-10-24T00:00:00"/>
    <x v="0"/>
    <n v="150357"/>
    <s v="United States"/>
    <x v="71"/>
    <x v="26"/>
    <n v="27405"/>
    <x v="0"/>
    <x v="2"/>
    <s v="CHO-SCR-58000"/>
    <x v="3"/>
    <x v="3"/>
    <n v="3"/>
    <n v="7.5"/>
    <n v="3.3"/>
    <n v="14"/>
    <x v="2"/>
    <s v="Lot's O' Nuts"/>
    <x v="1"/>
  </r>
  <r>
    <s v="US-2023-150357-CHO-TRI-54000"/>
    <d v="2023-10-10T00:00:00"/>
    <d v="2023-10-24T00:00:00"/>
    <x v="0"/>
    <n v="150357"/>
    <s v="United States"/>
    <x v="71"/>
    <x v="26"/>
    <n v="27405"/>
    <x v="0"/>
    <x v="2"/>
    <s v="CHO-TRI-54000"/>
    <x v="1"/>
    <x v="1"/>
    <n v="2"/>
    <n v="4.9000000000000004"/>
    <n v="2.6"/>
    <n v="14"/>
    <x v="2"/>
    <s v="Wicked Choccy's"/>
    <x v="0"/>
  </r>
  <r>
    <s v="US-2023-126627-CHO-FUD-51000"/>
    <d v="2023-10-10T00:00:00"/>
    <d v="2023-10-22T00:00:00"/>
    <x v="1"/>
    <n v="126627"/>
    <s v="United States"/>
    <x v="450"/>
    <x v="0"/>
    <n v="77571"/>
    <x v="0"/>
    <x v="0"/>
    <s v="CHO-FUD-51000"/>
    <x v="4"/>
    <x v="31"/>
    <n v="4"/>
    <n v="9.6"/>
    <n v="4.8"/>
    <n v="12"/>
    <x v="2"/>
    <s v="Lot's O' Nuts"/>
    <x v="1"/>
  </r>
  <r>
    <s v="US-2023-126627-CHO-MIL-31000"/>
    <d v="2023-10-10T00:00:00"/>
    <d v="2023-10-22T00:00:00"/>
    <x v="1"/>
    <n v="126627"/>
    <s v="United States"/>
    <x v="450"/>
    <x v="0"/>
    <n v="77571"/>
    <x v="0"/>
    <x v="0"/>
    <s v="CHO-MIL-31000"/>
    <x v="0"/>
    <x v="0"/>
    <n v="2"/>
    <n v="4.22"/>
    <n v="2.2799999999999998"/>
    <n v="12"/>
    <x v="2"/>
    <s v="Wicked Choccy's"/>
    <x v="0"/>
  </r>
  <r>
    <s v="CA-2023-126627-CHO-FUD-51000"/>
    <d v="2023-10-10T00:00:00"/>
    <d v="2023-10-22T00:00:00"/>
    <x v="1"/>
    <n v="126627"/>
    <s v="Canada"/>
    <x v="424"/>
    <x v="54"/>
    <s v="R3R"/>
    <x v="0"/>
    <x v="0"/>
    <s v="CHO-FUD-51000"/>
    <x v="4"/>
    <x v="25"/>
    <n v="1"/>
    <n v="2.4"/>
    <n v="1.2"/>
    <n v="12"/>
    <x v="2"/>
    <s v="Lot's O' Nuts"/>
    <x v="1"/>
  </r>
  <r>
    <s v="CA-2023-126627-CHO-MIL-31000"/>
    <d v="2023-10-10T00:00:00"/>
    <d v="2023-10-22T00:00:00"/>
    <x v="1"/>
    <n v="126627"/>
    <s v="Canada"/>
    <x v="424"/>
    <x v="54"/>
    <s v="R3R"/>
    <x v="0"/>
    <x v="0"/>
    <s v="CHO-MIL-31000"/>
    <x v="0"/>
    <x v="11"/>
    <n v="1"/>
    <n v="2.11"/>
    <n v="1.1399999999999999"/>
    <n v="12"/>
    <x v="2"/>
    <s v="Wicked Choccy's"/>
    <x v="0"/>
  </r>
  <r>
    <s v="US-2023-113390-CHO-MIL-31000"/>
    <d v="2023-10-11T00:00:00"/>
    <d v="2023-10-25T00:00:00"/>
    <x v="0"/>
    <n v="113390"/>
    <s v="United States"/>
    <x v="40"/>
    <x v="1"/>
    <n v="60610"/>
    <x v="0"/>
    <x v="0"/>
    <s v="CHO-MIL-31000"/>
    <x v="0"/>
    <x v="5"/>
    <n v="3"/>
    <n v="6.33"/>
    <n v="3.42"/>
    <n v="14"/>
    <x v="2"/>
    <s v="Wicked Choccy's"/>
    <x v="0"/>
  </r>
  <r>
    <s v="US-2023-101161-CHO-NUT-13000"/>
    <d v="2023-10-13T00:00:00"/>
    <d v="2023-10-30T00:00:00"/>
    <x v="0"/>
    <n v="101161"/>
    <s v="United States"/>
    <x v="26"/>
    <x v="21"/>
    <n v="10024"/>
    <x v="0"/>
    <x v="1"/>
    <s v="CHO-NUT-13000"/>
    <x v="2"/>
    <x v="2"/>
    <n v="3"/>
    <n v="7.47"/>
    <n v="3"/>
    <n v="17"/>
    <x v="2"/>
    <s v="Lot's O' Nuts"/>
    <x v="1"/>
  </r>
  <r>
    <s v="US-2023-101161-CHO-FUD-51000"/>
    <d v="2023-10-13T00:00:00"/>
    <d v="2023-10-30T00:00:00"/>
    <x v="0"/>
    <n v="101161"/>
    <s v="United States"/>
    <x v="26"/>
    <x v="21"/>
    <n v="10024"/>
    <x v="0"/>
    <x v="1"/>
    <s v="CHO-FUD-51000"/>
    <x v="4"/>
    <x v="17"/>
    <n v="5"/>
    <n v="12"/>
    <n v="6"/>
    <n v="17"/>
    <x v="2"/>
    <s v="Lot's O' Nuts"/>
    <x v="1"/>
  </r>
  <r>
    <s v="US-2023-101161-CHO-MIL-31000"/>
    <d v="2023-10-13T00:00:00"/>
    <d v="2023-10-30T00:00:00"/>
    <x v="0"/>
    <n v="101161"/>
    <s v="United States"/>
    <x v="26"/>
    <x v="21"/>
    <n v="10024"/>
    <x v="0"/>
    <x v="1"/>
    <s v="CHO-MIL-31000"/>
    <x v="0"/>
    <x v="23"/>
    <n v="5"/>
    <n v="10.55"/>
    <n v="5.7"/>
    <n v="17"/>
    <x v="2"/>
    <s v="Wicked Choccy's"/>
    <x v="0"/>
  </r>
  <r>
    <s v="US-2023-101161-CHO-TRI-54000"/>
    <d v="2023-10-13T00:00:00"/>
    <d v="2023-10-30T00:00:00"/>
    <x v="0"/>
    <n v="101161"/>
    <s v="United States"/>
    <x v="26"/>
    <x v="21"/>
    <n v="10024"/>
    <x v="0"/>
    <x v="1"/>
    <s v="CHO-TRI-54000"/>
    <x v="1"/>
    <x v="1"/>
    <n v="2"/>
    <n v="4.9000000000000004"/>
    <n v="2.6"/>
    <n v="17"/>
    <x v="2"/>
    <s v="Wicked Choccy's"/>
    <x v="0"/>
  </r>
  <r>
    <s v="US-2023-154018-CHO-TRI-54000"/>
    <d v="2023-10-13T00:00:00"/>
    <d v="2023-10-29T00:00:00"/>
    <x v="0"/>
    <n v="154018"/>
    <s v="United States"/>
    <x v="7"/>
    <x v="0"/>
    <n v="78041"/>
    <x v="0"/>
    <x v="0"/>
    <s v="CHO-TRI-54000"/>
    <x v="1"/>
    <x v="20"/>
    <n v="5"/>
    <n v="12.25"/>
    <n v="6.5"/>
    <n v="16"/>
    <x v="2"/>
    <s v="Wicked Choccy's"/>
    <x v="0"/>
  </r>
  <r>
    <s v="US-2023-154018-CHO-FUD-51000"/>
    <d v="2023-10-13T00:00:00"/>
    <d v="2023-10-29T00:00:00"/>
    <x v="0"/>
    <n v="154018"/>
    <s v="United States"/>
    <x v="7"/>
    <x v="0"/>
    <n v="78041"/>
    <x v="0"/>
    <x v="0"/>
    <s v="CHO-FUD-51000"/>
    <x v="4"/>
    <x v="25"/>
    <n v="1"/>
    <n v="2.4"/>
    <n v="1.2"/>
    <n v="16"/>
    <x v="2"/>
    <s v="Lot's O' Nuts"/>
    <x v="1"/>
  </r>
  <r>
    <s v="US-2023-154018-CHO-SCR-58000"/>
    <d v="2023-10-13T00:00:00"/>
    <d v="2023-10-29T00:00:00"/>
    <x v="0"/>
    <n v="154018"/>
    <s v="United States"/>
    <x v="7"/>
    <x v="0"/>
    <n v="78041"/>
    <x v="0"/>
    <x v="0"/>
    <s v="CHO-SCR-58000"/>
    <x v="3"/>
    <x v="26"/>
    <n v="7"/>
    <n v="17.5"/>
    <n v="7.7"/>
    <n v="16"/>
    <x v="2"/>
    <s v="Lot's O' Nuts"/>
    <x v="1"/>
  </r>
  <r>
    <s v="US-2023-154018-CHO-MIL-31000"/>
    <d v="2023-10-13T00:00:00"/>
    <d v="2023-10-29T00:00:00"/>
    <x v="0"/>
    <n v="154018"/>
    <s v="United States"/>
    <x v="7"/>
    <x v="0"/>
    <n v="78041"/>
    <x v="0"/>
    <x v="0"/>
    <s v="CHO-MIL-31000"/>
    <x v="0"/>
    <x v="0"/>
    <n v="2"/>
    <n v="4.22"/>
    <n v="2.2799999999999998"/>
    <n v="16"/>
    <x v="2"/>
    <s v="Wicked Choccy's"/>
    <x v="0"/>
  </r>
  <r>
    <s v="US-2023-145583-CHO-FUD-51000"/>
    <d v="2023-10-13T00:00:00"/>
    <d v="2023-10-29T00:00:00"/>
    <x v="0"/>
    <n v="145583"/>
    <s v="United States"/>
    <x v="56"/>
    <x v="4"/>
    <n v="95661"/>
    <x v="0"/>
    <x v="3"/>
    <s v="CHO-FUD-51000"/>
    <x v="4"/>
    <x v="75"/>
    <n v="14"/>
    <n v="33.6"/>
    <n v="16.8"/>
    <n v="16"/>
    <x v="2"/>
    <s v="Lot's O' Nuts"/>
    <x v="1"/>
  </r>
  <r>
    <s v="US-2023-145583-CHO-TRI-54000"/>
    <d v="2023-10-13T00:00:00"/>
    <d v="2023-10-29T00:00:00"/>
    <x v="0"/>
    <n v="145583"/>
    <s v="United States"/>
    <x v="56"/>
    <x v="4"/>
    <n v="95661"/>
    <x v="0"/>
    <x v="3"/>
    <s v="CHO-TRI-54000"/>
    <x v="1"/>
    <x v="24"/>
    <n v="4"/>
    <n v="9.8000000000000007"/>
    <n v="5.2"/>
    <n v="16"/>
    <x v="2"/>
    <s v="Wicked Choccy's"/>
    <x v="0"/>
  </r>
  <r>
    <s v="US-2023-145583-CHO-SCR-58000"/>
    <d v="2023-10-13T00:00:00"/>
    <d v="2023-10-29T00:00:00"/>
    <x v="0"/>
    <n v="145583"/>
    <s v="United States"/>
    <x v="56"/>
    <x v="4"/>
    <n v="95661"/>
    <x v="0"/>
    <x v="3"/>
    <s v="CHO-SCR-58000"/>
    <x v="3"/>
    <x v="14"/>
    <n v="6"/>
    <n v="15"/>
    <n v="6.6"/>
    <n v="16"/>
    <x v="2"/>
    <s v="Lot's O' Nuts"/>
    <x v="1"/>
  </r>
  <r>
    <s v="US-2023-100839-CHO-NUT-13000"/>
    <d v="2023-10-13T00:00:00"/>
    <d v="2023-10-27T00:00:00"/>
    <x v="0"/>
    <n v="100839"/>
    <s v="United States"/>
    <x v="134"/>
    <x v="27"/>
    <n v="80013"/>
    <x v="0"/>
    <x v="3"/>
    <s v="CHO-NUT-13000"/>
    <x v="2"/>
    <x v="2"/>
    <n v="3"/>
    <n v="7.47"/>
    <n v="3"/>
    <n v="14"/>
    <x v="2"/>
    <s v="Lot's O' Nuts"/>
    <x v="1"/>
  </r>
  <r>
    <s v="US-2023-100839-CHO-FUD-51000"/>
    <d v="2023-10-13T00:00:00"/>
    <d v="2023-10-27T00:00:00"/>
    <x v="0"/>
    <n v="100839"/>
    <s v="United States"/>
    <x v="134"/>
    <x v="27"/>
    <n v="80013"/>
    <x v="0"/>
    <x v="3"/>
    <s v="CHO-FUD-51000"/>
    <x v="4"/>
    <x v="17"/>
    <n v="5"/>
    <n v="12"/>
    <n v="6"/>
    <n v="14"/>
    <x v="2"/>
    <s v="Lot's O' Nuts"/>
    <x v="1"/>
  </r>
  <r>
    <s v="US-2023-125220-CHO-TRI-54000"/>
    <d v="2023-10-14T00:00:00"/>
    <d v="2023-10-29T00:00:00"/>
    <x v="0"/>
    <n v="125220"/>
    <s v="United States"/>
    <x v="107"/>
    <x v="22"/>
    <n v="54915"/>
    <x v="0"/>
    <x v="0"/>
    <s v="CHO-TRI-54000"/>
    <x v="1"/>
    <x v="20"/>
    <n v="5"/>
    <n v="12.25"/>
    <n v="6.5"/>
    <n v="15"/>
    <x v="2"/>
    <s v="Wicked Choccy's"/>
    <x v="0"/>
  </r>
  <r>
    <s v="US-2023-108098-CHO-SCR-58000"/>
    <d v="2023-10-14T00:00:00"/>
    <d v="2023-10-28T00:00:00"/>
    <x v="0"/>
    <n v="108098"/>
    <s v="United States"/>
    <x v="31"/>
    <x v="23"/>
    <n v="98115"/>
    <x v="0"/>
    <x v="3"/>
    <s v="CHO-SCR-58000"/>
    <x v="3"/>
    <x v="3"/>
    <n v="3"/>
    <n v="7.5"/>
    <n v="3.3"/>
    <n v="14"/>
    <x v="2"/>
    <s v="Lot's O' Nuts"/>
    <x v="1"/>
  </r>
  <r>
    <s v="US-2023-156503-CHO-TRI-54000"/>
    <d v="2023-10-14T00:00:00"/>
    <d v="2023-10-30T00:00:00"/>
    <x v="0"/>
    <n v="156503"/>
    <s v="United States"/>
    <x v="60"/>
    <x v="26"/>
    <n v="28540"/>
    <x v="0"/>
    <x v="2"/>
    <s v="CHO-TRI-54000"/>
    <x v="1"/>
    <x v="28"/>
    <n v="1"/>
    <n v="2.4500000000000002"/>
    <n v="1.3"/>
    <n v="16"/>
    <x v="2"/>
    <s v="Wicked Choccy's"/>
    <x v="0"/>
  </r>
  <r>
    <s v="US-2023-156503-CHO-FUD-51000"/>
    <d v="2023-10-14T00:00:00"/>
    <d v="2023-10-30T00:00:00"/>
    <x v="0"/>
    <n v="156503"/>
    <s v="United States"/>
    <x v="60"/>
    <x v="26"/>
    <n v="28540"/>
    <x v="0"/>
    <x v="2"/>
    <s v="CHO-FUD-51000"/>
    <x v="4"/>
    <x v="31"/>
    <n v="4"/>
    <n v="9.6"/>
    <n v="4.8"/>
    <n v="16"/>
    <x v="2"/>
    <s v="Lot's O' Nuts"/>
    <x v="1"/>
  </r>
  <r>
    <s v="US-2023-156503-CHO-MIL-31000"/>
    <d v="2023-10-14T00:00:00"/>
    <d v="2023-10-30T00:00:00"/>
    <x v="0"/>
    <n v="156503"/>
    <s v="United States"/>
    <x v="60"/>
    <x v="26"/>
    <n v="28540"/>
    <x v="0"/>
    <x v="2"/>
    <s v="CHO-MIL-31000"/>
    <x v="0"/>
    <x v="0"/>
    <n v="2"/>
    <n v="4.22"/>
    <n v="2.2799999999999998"/>
    <n v="16"/>
    <x v="2"/>
    <s v="Wicked Choccy's"/>
    <x v="0"/>
  </r>
  <r>
    <s v="US-2023-113607-CHO-NUT-13000"/>
    <d v="2023-10-14T00:00:00"/>
    <d v="2023-10-28T00:00:00"/>
    <x v="0"/>
    <n v="113607"/>
    <s v="United States"/>
    <x v="26"/>
    <x v="21"/>
    <n v="10009"/>
    <x v="0"/>
    <x v="1"/>
    <s v="CHO-NUT-13000"/>
    <x v="2"/>
    <x v="7"/>
    <n v="2"/>
    <n v="4.9800000000000004"/>
    <n v="2"/>
    <n v="14"/>
    <x v="2"/>
    <s v="Lot's O' Nuts"/>
    <x v="1"/>
  </r>
  <r>
    <s v="US-2023-113607-CHO-FUD-51000"/>
    <d v="2023-10-14T00:00:00"/>
    <d v="2023-10-28T00:00:00"/>
    <x v="0"/>
    <n v="113607"/>
    <s v="United States"/>
    <x v="26"/>
    <x v="21"/>
    <n v="10009"/>
    <x v="0"/>
    <x v="1"/>
    <s v="CHO-FUD-51000"/>
    <x v="4"/>
    <x v="26"/>
    <n v="7"/>
    <n v="16.8"/>
    <n v="8.4"/>
    <n v="14"/>
    <x v="2"/>
    <s v="Lot's O' Nuts"/>
    <x v="1"/>
  </r>
  <r>
    <s v="US-2023-124352-CHO-TRI-54000"/>
    <d v="2023-10-15T00:00:00"/>
    <d v="2023-10-31T00:00:00"/>
    <x v="0"/>
    <n v="124352"/>
    <s v="United States"/>
    <x v="260"/>
    <x v="44"/>
    <n v="73120"/>
    <x v="0"/>
    <x v="0"/>
    <s v="CHO-TRI-54000"/>
    <x v="1"/>
    <x v="4"/>
    <n v="3"/>
    <n v="7.35"/>
    <n v="3.9"/>
    <n v="16"/>
    <x v="2"/>
    <s v="Wicked Choccy's"/>
    <x v="0"/>
  </r>
  <r>
    <s v="US-2023-124352-CHO-SCR-58000"/>
    <d v="2023-10-15T00:00:00"/>
    <d v="2023-10-31T00:00:00"/>
    <x v="0"/>
    <n v="124352"/>
    <s v="United States"/>
    <x v="260"/>
    <x v="44"/>
    <n v="73120"/>
    <x v="0"/>
    <x v="0"/>
    <s v="CHO-SCR-58000"/>
    <x v="3"/>
    <x v="31"/>
    <n v="4"/>
    <n v="10"/>
    <n v="4.4000000000000004"/>
    <n v="16"/>
    <x v="2"/>
    <s v="Lot's O' Nuts"/>
    <x v="1"/>
  </r>
  <r>
    <s v="US-2023-124352-CHO-NUT-13000"/>
    <d v="2023-10-15T00:00:00"/>
    <d v="2023-10-31T00:00:00"/>
    <x v="0"/>
    <n v="124352"/>
    <s v="United States"/>
    <x v="260"/>
    <x v="44"/>
    <n v="73120"/>
    <x v="0"/>
    <x v="0"/>
    <s v="CHO-NUT-13000"/>
    <x v="2"/>
    <x v="15"/>
    <n v="6"/>
    <n v="14.94"/>
    <n v="6"/>
    <n v="16"/>
    <x v="2"/>
    <s v="Lot's O' Nuts"/>
    <x v="1"/>
  </r>
  <r>
    <s v="US-2023-125738-CHO-FUD-51000"/>
    <d v="2023-10-15T00:00:00"/>
    <d v="2023-10-31T00:00:00"/>
    <x v="0"/>
    <n v="125738"/>
    <s v="United States"/>
    <x v="244"/>
    <x v="29"/>
    <n v="84106"/>
    <x v="0"/>
    <x v="3"/>
    <s v="CHO-FUD-51000"/>
    <x v="4"/>
    <x v="17"/>
    <n v="5"/>
    <n v="12"/>
    <n v="6"/>
    <n v="16"/>
    <x v="2"/>
    <s v="Lot's O' Nuts"/>
    <x v="1"/>
  </r>
  <r>
    <s v="US-2023-125738-CHO-TRI-54000"/>
    <d v="2023-10-15T00:00:00"/>
    <d v="2023-10-31T00:00:00"/>
    <x v="0"/>
    <n v="125738"/>
    <s v="United States"/>
    <x v="244"/>
    <x v="29"/>
    <n v="84106"/>
    <x v="0"/>
    <x v="3"/>
    <s v="CHO-TRI-54000"/>
    <x v="1"/>
    <x v="51"/>
    <n v="9"/>
    <n v="22.05"/>
    <n v="11.7"/>
    <n v="16"/>
    <x v="2"/>
    <s v="Wicked Choccy's"/>
    <x v="0"/>
  </r>
  <r>
    <s v="US-2023-142097-CHO-MIL-31000"/>
    <d v="2023-10-15T00:00:00"/>
    <d v="2023-10-30T00:00:00"/>
    <x v="0"/>
    <n v="142097"/>
    <s v="United States"/>
    <x v="8"/>
    <x v="6"/>
    <n v="22153"/>
    <x v="0"/>
    <x v="2"/>
    <s v="CHO-MIL-31000"/>
    <x v="0"/>
    <x v="5"/>
    <n v="3"/>
    <n v="6.33"/>
    <n v="3.42"/>
    <n v="15"/>
    <x v="2"/>
    <s v="Wicked Choccy's"/>
    <x v="0"/>
  </r>
  <r>
    <s v="US-2023-142097-CHO-NUT-13000"/>
    <d v="2023-10-15T00:00:00"/>
    <d v="2023-10-30T00:00:00"/>
    <x v="0"/>
    <n v="142097"/>
    <s v="United States"/>
    <x v="8"/>
    <x v="6"/>
    <n v="22153"/>
    <x v="0"/>
    <x v="2"/>
    <s v="CHO-NUT-13000"/>
    <x v="2"/>
    <x v="15"/>
    <n v="6"/>
    <n v="14.94"/>
    <n v="6"/>
    <n v="15"/>
    <x v="2"/>
    <s v="Lot's O' Nuts"/>
    <x v="1"/>
  </r>
  <r>
    <s v="US-2023-132066-CHO-SCR-58000"/>
    <d v="2023-10-16T00:00:00"/>
    <d v="2023-10-30T00:00:00"/>
    <x v="0"/>
    <n v="132066"/>
    <s v="United States"/>
    <x v="26"/>
    <x v="21"/>
    <n v="10011"/>
    <x v="0"/>
    <x v="1"/>
    <s v="CHO-SCR-58000"/>
    <x v="3"/>
    <x v="25"/>
    <n v="1"/>
    <n v="2.5"/>
    <n v="1.1000000000000001"/>
    <n v="14"/>
    <x v="2"/>
    <s v="Lot's O' Nuts"/>
    <x v="1"/>
  </r>
  <r>
    <s v="US-2023-147256-CHO-MIL-31000"/>
    <d v="2023-10-17T00:00:00"/>
    <d v="2023-10-31T00:00:00"/>
    <x v="2"/>
    <n v="147256"/>
    <s v="United States"/>
    <x v="37"/>
    <x v="25"/>
    <n v="65203"/>
    <x v="0"/>
    <x v="0"/>
    <s v="CHO-MIL-31000"/>
    <x v="0"/>
    <x v="38"/>
    <n v="7"/>
    <n v="14.77"/>
    <n v="7.98"/>
    <n v="14"/>
    <x v="2"/>
    <s v="Wicked Choccy's"/>
    <x v="0"/>
  </r>
  <r>
    <s v="US-2023-147256-CHO-NUT-13000"/>
    <d v="2023-10-17T00:00:00"/>
    <d v="2023-10-31T00:00:00"/>
    <x v="2"/>
    <n v="147256"/>
    <s v="United States"/>
    <x v="37"/>
    <x v="25"/>
    <n v="65203"/>
    <x v="0"/>
    <x v="0"/>
    <s v="CHO-NUT-13000"/>
    <x v="2"/>
    <x v="2"/>
    <n v="3"/>
    <n v="7.47"/>
    <n v="3"/>
    <n v="14"/>
    <x v="2"/>
    <s v="Lot's O' Nuts"/>
    <x v="1"/>
  </r>
  <r>
    <s v="US-2023-163972-CHO-NUT-13000"/>
    <d v="2023-10-17T00:00:00"/>
    <d v="2023-10-31T00:00:00"/>
    <x v="0"/>
    <n v="163972"/>
    <s v="United States"/>
    <x v="74"/>
    <x v="4"/>
    <n v="93727"/>
    <x v="0"/>
    <x v="3"/>
    <s v="CHO-NUT-13000"/>
    <x v="2"/>
    <x v="7"/>
    <n v="2"/>
    <n v="4.9800000000000004"/>
    <n v="2"/>
    <n v="14"/>
    <x v="2"/>
    <s v="Lot's O' Nuts"/>
    <x v="1"/>
  </r>
  <r>
    <s v="US-2023-141586-CHO-FUD-51000"/>
    <d v="2023-10-17T00:00:00"/>
    <d v="2023-10-30T00:00:00"/>
    <x v="1"/>
    <n v="141586"/>
    <s v="United States"/>
    <x v="10"/>
    <x v="4"/>
    <n v="94122"/>
    <x v="0"/>
    <x v="3"/>
    <s v="CHO-FUD-51000"/>
    <x v="4"/>
    <x v="17"/>
    <n v="5"/>
    <n v="12"/>
    <n v="6"/>
    <n v="13"/>
    <x v="2"/>
    <s v="Lot's O' Nuts"/>
    <x v="1"/>
  </r>
  <r>
    <s v="US-2023-152688-CHO-MIL-31000"/>
    <d v="2023-10-17T00:00:00"/>
    <d v="2023-10-30T00:00:00"/>
    <x v="1"/>
    <n v="152688"/>
    <s v="United States"/>
    <x v="287"/>
    <x v="24"/>
    <n v="8861"/>
    <x v="0"/>
    <x v="1"/>
    <s v="CHO-MIL-31000"/>
    <x v="0"/>
    <x v="11"/>
    <n v="1"/>
    <n v="2.11"/>
    <n v="1.1399999999999999"/>
    <n v="13"/>
    <x v="2"/>
    <s v="Wicked Choccy's"/>
    <x v="0"/>
  </r>
  <r>
    <s v="US-2023-152688-CHO-TRI-54000"/>
    <d v="2023-10-17T00:00:00"/>
    <d v="2023-10-30T00:00:00"/>
    <x v="1"/>
    <n v="152688"/>
    <s v="United States"/>
    <x v="287"/>
    <x v="24"/>
    <n v="8861"/>
    <x v="0"/>
    <x v="1"/>
    <s v="CHO-TRI-54000"/>
    <x v="1"/>
    <x v="28"/>
    <n v="1"/>
    <n v="2.4500000000000002"/>
    <n v="1.3"/>
    <n v="13"/>
    <x v="2"/>
    <s v="Wicked Choccy's"/>
    <x v="0"/>
  </r>
  <r>
    <s v="US-2023-159856-CHO-TRI-54000"/>
    <d v="2023-10-18T00:00:00"/>
    <d v="2023-11-01T00:00:00"/>
    <x v="0"/>
    <n v="159856"/>
    <s v="United States"/>
    <x v="197"/>
    <x v="12"/>
    <n v="85281"/>
    <x v="0"/>
    <x v="3"/>
    <s v="CHO-TRI-54000"/>
    <x v="1"/>
    <x v="20"/>
    <n v="5"/>
    <n v="12.25"/>
    <n v="6.5"/>
    <n v="14"/>
    <x v="2"/>
    <s v="Wicked Choccy's"/>
    <x v="0"/>
  </r>
  <r>
    <s v="CA-2023-174514-CHO-FUD-51000"/>
    <d v="2023-10-19T00:00:00"/>
    <d v="2023-11-03T00:00:00"/>
    <x v="0"/>
    <n v="174514"/>
    <s v="Canada"/>
    <x v="124"/>
    <x v="40"/>
    <s v="V6G"/>
    <x v="0"/>
    <x v="3"/>
    <s v="CHO-FUD-51000"/>
    <x v="4"/>
    <x v="25"/>
    <n v="1"/>
    <n v="2.4"/>
    <n v="1.2"/>
    <n v="15"/>
    <x v="2"/>
    <s v="Lot's O' Nuts"/>
    <x v="1"/>
  </r>
  <r>
    <s v="US-2023-168921-CHO-NUT-13000"/>
    <d v="2023-10-20T00:00:00"/>
    <d v="2023-11-01T00:00:00"/>
    <x v="1"/>
    <n v="168921"/>
    <s v="United States"/>
    <x v="4"/>
    <x v="4"/>
    <n v="90049"/>
    <x v="0"/>
    <x v="3"/>
    <s v="CHO-NUT-13000"/>
    <x v="2"/>
    <x v="2"/>
    <n v="3"/>
    <n v="7.47"/>
    <n v="3"/>
    <n v="12"/>
    <x v="2"/>
    <s v="Lot's O' Nuts"/>
    <x v="1"/>
  </r>
  <r>
    <s v="US-2023-133697-CHO-FUD-51000"/>
    <d v="2023-10-20T00:00:00"/>
    <d v="2023-11-03T00:00:00"/>
    <x v="2"/>
    <n v="133697"/>
    <s v="United States"/>
    <x v="0"/>
    <x v="0"/>
    <n v="77095"/>
    <x v="0"/>
    <x v="0"/>
    <s v="CHO-FUD-51000"/>
    <x v="4"/>
    <x v="25"/>
    <n v="1"/>
    <n v="2.4"/>
    <n v="1.2"/>
    <n v="14"/>
    <x v="2"/>
    <s v="Lot's O' Nuts"/>
    <x v="1"/>
  </r>
  <r>
    <s v="US-2023-133697-CHO-NUT-13000"/>
    <d v="2023-10-20T00:00:00"/>
    <d v="2023-11-03T00:00:00"/>
    <x v="2"/>
    <n v="133697"/>
    <s v="United States"/>
    <x v="0"/>
    <x v="0"/>
    <n v="77095"/>
    <x v="0"/>
    <x v="0"/>
    <s v="CHO-NUT-13000"/>
    <x v="2"/>
    <x v="47"/>
    <n v="7"/>
    <n v="17.43"/>
    <n v="7"/>
    <n v="14"/>
    <x v="2"/>
    <s v="Lot's O' Nuts"/>
    <x v="1"/>
  </r>
  <r>
    <s v="US-2023-160220-CHO-SCR-58000"/>
    <d v="2023-10-20T00:00:00"/>
    <d v="2023-11-05T00:00:00"/>
    <x v="0"/>
    <n v="160220"/>
    <s v="United States"/>
    <x v="169"/>
    <x v="15"/>
    <n v="48183"/>
    <x v="0"/>
    <x v="0"/>
    <s v="CHO-SCR-58000"/>
    <x v="3"/>
    <x v="26"/>
    <n v="7"/>
    <n v="17.5"/>
    <n v="7.7"/>
    <n v="16"/>
    <x v="2"/>
    <s v="Lot's O' Nuts"/>
    <x v="1"/>
  </r>
  <r>
    <s v="US-2023-160220-CHO-MIL-31000"/>
    <d v="2023-10-20T00:00:00"/>
    <d v="2023-11-05T00:00:00"/>
    <x v="0"/>
    <n v="160220"/>
    <s v="United States"/>
    <x v="169"/>
    <x v="15"/>
    <n v="48183"/>
    <x v="0"/>
    <x v="0"/>
    <s v="CHO-MIL-31000"/>
    <x v="0"/>
    <x v="29"/>
    <n v="6"/>
    <n v="12.66"/>
    <n v="6.84"/>
    <n v="16"/>
    <x v="2"/>
    <s v="Wicked Choccy's"/>
    <x v="0"/>
  </r>
  <r>
    <s v="US-2023-105753-CHO-MIL-31000"/>
    <d v="2023-10-20T00:00:00"/>
    <d v="2023-11-05T00:00:00"/>
    <x v="0"/>
    <n v="105753"/>
    <s v="United States"/>
    <x v="41"/>
    <x v="6"/>
    <n v="22204"/>
    <x v="0"/>
    <x v="2"/>
    <s v="CHO-MIL-31000"/>
    <x v="0"/>
    <x v="23"/>
    <n v="5"/>
    <n v="10.55"/>
    <n v="5.7"/>
    <n v="16"/>
    <x v="2"/>
    <s v="Wicked Choccy's"/>
    <x v="0"/>
  </r>
  <r>
    <s v="US-2023-106341-CHO-FUD-51000"/>
    <d v="2023-10-20T00:00:00"/>
    <d v="2023-11-02T00:00:00"/>
    <x v="1"/>
    <n v="106341"/>
    <s v="United States"/>
    <x v="12"/>
    <x v="9"/>
    <n v="43055"/>
    <x v="0"/>
    <x v="1"/>
    <s v="CHO-FUD-51000"/>
    <x v="4"/>
    <x v="3"/>
    <n v="3"/>
    <n v="7.2"/>
    <n v="3.6"/>
    <n v="13"/>
    <x v="2"/>
    <s v="Lot's O' Nuts"/>
    <x v="1"/>
  </r>
  <r>
    <s v="US-2023-139549-CHO-SCR-58000"/>
    <d v="2023-10-20T00:00:00"/>
    <d v="2023-11-04T00:00:00"/>
    <x v="0"/>
    <n v="139549"/>
    <s v="United States"/>
    <x v="153"/>
    <x v="4"/>
    <n v="92020"/>
    <x v="0"/>
    <x v="3"/>
    <s v="CHO-SCR-58000"/>
    <x v="3"/>
    <x v="31"/>
    <n v="4"/>
    <n v="10"/>
    <n v="4.4000000000000004"/>
    <n v="15"/>
    <x v="2"/>
    <s v="Lot's O' Nuts"/>
    <x v="1"/>
  </r>
  <r>
    <s v="US-2023-136322-CHO-MIL-31000"/>
    <d v="2023-10-21T00:00:00"/>
    <d v="2023-11-05T00:00:00"/>
    <x v="0"/>
    <n v="136322"/>
    <s v="United States"/>
    <x v="222"/>
    <x v="17"/>
    <n v="33311"/>
    <x v="0"/>
    <x v="2"/>
    <s v="CHO-MIL-31000"/>
    <x v="0"/>
    <x v="0"/>
    <n v="2"/>
    <n v="4.22"/>
    <n v="2.2799999999999998"/>
    <n v="15"/>
    <x v="2"/>
    <s v="Wicked Choccy's"/>
    <x v="0"/>
  </r>
  <r>
    <s v="US-2023-136322-CHO-FUD-51000"/>
    <d v="2023-10-21T00:00:00"/>
    <d v="2023-11-05T00:00:00"/>
    <x v="0"/>
    <n v="136322"/>
    <s v="United States"/>
    <x v="222"/>
    <x v="17"/>
    <n v="33311"/>
    <x v="0"/>
    <x v="2"/>
    <s v="CHO-FUD-51000"/>
    <x v="4"/>
    <x v="44"/>
    <n v="8"/>
    <n v="19.2"/>
    <n v="9.6"/>
    <n v="15"/>
    <x v="2"/>
    <s v="Lot's O' Nuts"/>
    <x v="1"/>
  </r>
  <r>
    <s v="US-2023-111493-CHO-NUT-13000"/>
    <d v="2023-10-21T00:00:00"/>
    <d v="2023-11-01T00:00:00"/>
    <x v="1"/>
    <n v="111493"/>
    <s v="United States"/>
    <x v="98"/>
    <x v="38"/>
    <n v="21215"/>
    <x v="0"/>
    <x v="1"/>
    <s v="CHO-NUT-13000"/>
    <x v="2"/>
    <x v="15"/>
    <n v="6"/>
    <n v="14.94"/>
    <n v="6"/>
    <n v="11"/>
    <x v="2"/>
    <s v="Lot's O' Nuts"/>
    <x v="1"/>
  </r>
  <r>
    <s v="US-2023-161746-CHO-NUT-13000"/>
    <d v="2023-10-21T00:00:00"/>
    <d v="2023-11-06T00:00:00"/>
    <x v="0"/>
    <n v="161746"/>
    <s v="United States"/>
    <x v="4"/>
    <x v="4"/>
    <n v="90045"/>
    <x v="0"/>
    <x v="3"/>
    <s v="CHO-NUT-13000"/>
    <x v="2"/>
    <x v="2"/>
    <n v="3"/>
    <n v="7.47"/>
    <n v="3"/>
    <n v="16"/>
    <x v="2"/>
    <s v="Lot's O' Nuts"/>
    <x v="1"/>
  </r>
  <r>
    <s v="US-2023-161746-CHO-FUD-51000"/>
    <d v="2023-10-21T00:00:00"/>
    <d v="2023-11-06T00:00:00"/>
    <x v="0"/>
    <n v="161746"/>
    <s v="United States"/>
    <x v="4"/>
    <x v="4"/>
    <n v="90045"/>
    <x v="0"/>
    <x v="3"/>
    <s v="CHO-FUD-51000"/>
    <x v="4"/>
    <x v="9"/>
    <n v="2"/>
    <n v="4.8"/>
    <n v="2.4"/>
    <n v="16"/>
    <x v="2"/>
    <s v="Lot's O' Nuts"/>
    <x v="1"/>
  </r>
  <r>
    <s v="US-2023-161746-CHO-SCR-58000"/>
    <d v="2023-10-21T00:00:00"/>
    <d v="2023-11-06T00:00:00"/>
    <x v="0"/>
    <n v="161746"/>
    <s v="United States"/>
    <x v="4"/>
    <x v="4"/>
    <n v="90045"/>
    <x v="0"/>
    <x v="3"/>
    <s v="CHO-SCR-58000"/>
    <x v="3"/>
    <x v="3"/>
    <n v="3"/>
    <n v="7.5"/>
    <n v="3.3"/>
    <n v="16"/>
    <x v="2"/>
    <s v="Lot's O' Nuts"/>
    <x v="1"/>
  </r>
  <r>
    <s v="US-2023-138478-CHO-SCR-58000"/>
    <d v="2023-10-21T00:00:00"/>
    <d v="2023-11-05T00:00:00"/>
    <x v="2"/>
    <n v="138478"/>
    <s v="United States"/>
    <x v="36"/>
    <x v="18"/>
    <n v="89031"/>
    <x v="0"/>
    <x v="3"/>
    <s v="CHO-SCR-58000"/>
    <x v="3"/>
    <x v="3"/>
    <n v="3"/>
    <n v="7.5"/>
    <n v="3.3"/>
    <n v="15"/>
    <x v="2"/>
    <s v="Lot's O' Nuts"/>
    <x v="1"/>
  </r>
  <r>
    <s v="US-2023-138478-CHO-TRI-54000"/>
    <d v="2023-10-21T00:00:00"/>
    <d v="2023-11-05T00:00:00"/>
    <x v="2"/>
    <n v="138478"/>
    <s v="United States"/>
    <x v="36"/>
    <x v="18"/>
    <n v="89031"/>
    <x v="0"/>
    <x v="3"/>
    <s v="CHO-TRI-54000"/>
    <x v="1"/>
    <x v="4"/>
    <n v="3"/>
    <n v="7.35"/>
    <n v="3.9"/>
    <n v="15"/>
    <x v="2"/>
    <s v="Wicked Choccy's"/>
    <x v="0"/>
  </r>
  <r>
    <s v="US-2023-169334-CHO-NUT-13000"/>
    <d v="2023-10-21T00:00:00"/>
    <d v="2023-11-03T00:00:00"/>
    <x v="2"/>
    <n v="169334"/>
    <s v="United States"/>
    <x v="64"/>
    <x v="14"/>
    <n v="38301"/>
    <x v="0"/>
    <x v="2"/>
    <s v="CHO-NUT-13000"/>
    <x v="2"/>
    <x v="48"/>
    <n v="9"/>
    <n v="22.41"/>
    <n v="9"/>
    <n v="13"/>
    <x v="2"/>
    <s v="Lot's O' Nuts"/>
    <x v="1"/>
  </r>
  <r>
    <s v="US-2023-144729-CHO-SCR-58000"/>
    <d v="2023-10-21T00:00:00"/>
    <d v="2023-11-04T00:00:00"/>
    <x v="0"/>
    <n v="144729"/>
    <s v="United States"/>
    <x v="25"/>
    <x v="4"/>
    <n v="92037"/>
    <x v="0"/>
    <x v="3"/>
    <s v="CHO-SCR-58000"/>
    <x v="3"/>
    <x v="3"/>
    <n v="3"/>
    <n v="7.5"/>
    <n v="3.3"/>
    <n v="14"/>
    <x v="2"/>
    <s v="Lot's O' Nuts"/>
    <x v="1"/>
  </r>
  <r>
    <s v="US-2023-166373-CHO-MIL-31000"/>
    <d v="2023-10-21T00:00:00"/>
    <d v="2023-11-04T00:00:00"/>
    <x v="0"/>
    <n v="166373"/>
    <s v="United States"/>
    <x v="109"/>
    <x v="0"/>
    <n v="78207"/>
    <x v="0"/>
    <x v="0"/>
    <s v="CHO-MIL-31000"/>
    <x v="0"/>
    <x v="29"/>
    <n v="6"/>
    <n v="12.66"/>
    <n v="6.84"/>
    <n v="14"/>
    <x v="2"/>
    <s v="Wicked Choccy's"/>
    <x v="0"/>
  </r>
  <r>
    <s v="US-2023-155516-CHO-TRI-54000"/>
    <d v="2023-10-21T00:00:00"/>
    <d v="2023-10-31T00:00:00"/>
    <x v="3"/>
    <n v="155516"/>
    <s v="United States"/>
    <x v="323"/>
    <x v="39"/>
    <n v="6040"/>
    <x v="0"/>
    <x v="1"/>
    <s v="CHO-TRI-54000"/>
    <x v="1"/>
    <x v="24"/>
    <n v="4"/>
    <n v="9.8000000000000007"/>
    <n v="5.2"/>
    <n v="10"/>
    <x v="2"/>
    <s v="Wicked Choccy's"/>
    <x v="0"/>
  </r>
  <r>
    <s v="US-2023-155516-CHO-SCR-58000"/>
    <d v="2023-10-21T00:00:00"/>
    <d v="2023-10-31T00:00:00"/>
    <x v="3"/>
    <n v="155516"/>
    <s v="United States"/>
    <x v="323"/>
    <x v="39"/>
    <n v="6040"/>
    <x v="0"/>
    <x v="1"/>
    <s v="CHO-SCR-58000"/>
    <x v="3"/>
    <x v="31"/>
    <n v="4"/>
    <n v="10"/>
    <n v="4.4000000000000004"/>
    <n v="10"/>
    <x v="2"/>
    <s v="Lot's O' Nuts"/>
    <x v="1"/>
  </r>
  <r>
    <s v="US-2023-155516-CHO-MIL-31000"/>
    <d v="2023-10-21T00:00:00"/>
    <d v="2023-10-31T00:00:00"/>
    <x v="3"/>
    <n v="155516"/>
    <s v="United States"/>
    <x v="323"/>
    <x v="39"/>
    <n v="6040"/>
    <x v="0"/>
    <x v="1"/>
    <s v="CHO-MIL-31000"/>
    <x v="0"/>
    <x v="38"/>
    <n v="7"/>
    <n v="14.77"/>
    <n v="7.98"/>
    <n v="10"/>
    <x v="2"/>
    <s v="Wicked Choccy's"/>
    <x v="0"/>
  </r>
  <r>
    <s v="US-2023-151169-CHO-SCR-58000"/>
    <d v="2023-10-21T00:00:00"/>
    <d v="2023-11-05T00:00:00"/>
    <x v="0"/>
    <n v="151169"/>
    <s v="United States"/>
    <x v="12"/>
    <x v="7"/>
    <n v="19711"/>
    <x v="0"/>
    <x v="1"/>
    <s v="CHO-SCR-58000"/>
    <x v="3"/>
    <x v="31"/>
    <n v="4"/>
    <n v="10"/>
    <n v="4.4000000000000004"/>
    <n v="15"/>
    <x v="2"/>
    <s v="Lot's O' Nuts"/>
    <x v="1"/>
  </r>
  <r>
    <s v="US-2023-112340-CHO-SCR-58000"/>
    <d v="2023-10-21T00:00:00"/>
    <d v="2023-11-06T00:00:00"/>
    <x v="0"/>
    <n v="112340"/>
    <s v="United States"/>
    <x v="160"/>
    <x v="4"/>
    <n v="92503"/>
    <x v="0"/>
    <x v="3"/>
    <s v="CHO-SCR-58000"/>
    <x v="3"/>
    <x v="3"/>
    <n v="3"/>
    <n v="7.5"/>
    <n v="3.3"/>
    <n v="16"/>
    <x v="2"/>
    <s v="Lot's O' Nuts"/>
    <x v="1"/>
  </r>
  <r>
    <s v="US-2023-133669-CHO-NUT-13000"/>
    <d v="2023-10-21T00:00:00"/>
    <d v="2023-11-06T00:00:00"/>
    <x v="0"/>
    <n v="133669"/>
    <s v="United States"/>
    <x v="48"/>
    <x v="9"/>
    <n v="43229"/>
    <x v="0"/>
    <x v="1"/>
    <s v="CHO-NUT-13000"/>
    <x v="2"/>
    <x v="33"/>
    <n v="8"/>
    <n v="19.920000000000002"/>
    <n v="8"/>
    <n v="16"/>
    <x v="2"/>
    <s v="Lot's O' Nuts"/>
    <x v="1"/>
  </r>
  <r>
    <s v="US-2023-125080-CHO-NUT-13000"/>
    <d v="2023-10-21T00:00:00"/>
    <d v="2023-11-05T00:00:00"/>
    <x v="0"/>
    <n v="125080"/>
    <s v="United States"/>
    <x v="130"/>
    <x v="9"/>
    <n v="44107"/>
    <x v="0"/>
    <x v="1"/>
    <s v="CHO-NUT-13000"/>
    <x v="2"/>
    <x v="7"/>
    <n v="2"/>
    <n v="4.9800000000000004"/>
    <n v="2"/>
    <n v="15"/>
    <x v="2"/>
    <s v="Lot's O' Nuts"/>
    <x v="1"/>
  </r>
  <r>
    <s v="US-2023-116400-CHO-FUD-51000"/>
    <d v="2023-10-22T00:00:00"/>
    <d v="2023-11-03T00:00:00"/>
    <x v="1"/>
    <n v="116400"/>
    <s v="United States"/>
    <x v="43"/>
    <x v="6"/>
    <n v="23223"/>
    <x v="0"/>
    <x v="2"/>
    <s v="CHO-FUD-51000"/>
    <x v="4"/>
    <x v="31"/>
    <n v="4"/>
    <n v="9.6"/>
    <n v="4.8"/>
    <n v="12"/>
    <x v="2"/>
    <s v="Lot's O' Nuts"/>
    <x v="1"/>
  </r>
  <r>
    <s v="US-2023-169887-CHO-FUD-51000"/>
    <d v="2023-10-22T00:00:00"/>
    <d v="2023-11-01T00:00:00"/>
    <x v="3"/>
    <n v="169887"/>
    <s v="United States"/>
    <x v="31"/>
    <x v="23"/>
    <n v="98105"/>
    <x v="0"/>
    <x v="3"/>
    <s v="CHO-FUD-51000"/>
    <x v="4"/>
    <x v="3"/>
    <n v="3"/>
    <n v="7.2"/>
    <n v="3.6"/>
    <n v="10"/>
    <x v="2"/>
    <s v="Lot's O' Nuts"/>
    <x v="1"/>
  </r>
  <r>
    <s v="US-2023-169887-CHO-SCR-58000"/>
    <d v="2023-10-22T00:00:00"/>
    <d v="2023-11-01T00:00:00"/>
    <x v="3"/>
    <n v="169887"/>
    <s v="United States"/>
    <x v="31"/>
    <x v="23"/>
    <n v="98105"/>
    <x v="0"/>
    <x v="3"/>
    <s v="CHO-SCR-58000"/>
    <x v="3"/>
    <x v="3"/>
    <n v="3"/>
    <n v="7.5"/>
    <n v="3.3"/>
    <n v="10"/>
    <x v="2"/>
    <s v="Lot's O' Nuts"/>
    <x v="1"/>
  </r>
  <r>
    <s v="US-2023-169887-CHO-TRI-54000"/>
    <d v="2023-10-22T00:00:00"/>
    <d v="2023-11-01T00:00:00"/>
    <x v="3"/>
    <n v="169887"/>
    <s v="United States"/>
    <x v="31"/>
    <x v="23"/>
    <n v="98105"/>
    <x v="0"/>
    <x v="3"/>
    <s v="CHO-TRI-54000"/>
    <x v="1"/>
    <x v="28"/>
    <n v="1"/>
    <n v="2.4500000000000002"/>
    <n v="1.3"/>
    <n v="10"/>
    <x v="2"/>
    <s v="Wicked Choccy's"/>
    <x v="0"/>
  </r>
  <r>
    <s v="US-2023-165148-CHO-FUD-51000"/>
    <d v="2023-10-22T00:00:00"/>
    <d v="2023-11-03T00:00:00"/>
    <x v="1"/>
    <n v="165148"/>
    <s v="United States"/>
    <x v="27"/>
    <x v="15"/>
    <n v="48227"/>
    <x v="0"/>
    <x v="0"/>
    <s v="CHO-FUD-51000"/>
    <x v="4"/>
    <x v="17"/>
    <n v="5"/>
    <n v="12"/>
    <n v="6"/>
    <n v="12"/>
    <x v="2"/>
    <s v="Lot's O' Nuts"/>
    <x v="1"/>
  </r>
  <r>
    <s v="US-2023-151323-CHO-NUT-13000"/>
    <d v="2023-10-23T00:00:00"/>
    <d v="2023-11-07T00:00:00"/>
    <x v="0"/>
    <n v="151323"/>
    <s v="United States"/>
    <x v="31"/>
    <x v="23"/>
    <n v="98103"/>
    <x v="0"/>
    <x v="3"/>
    <s v="CHO-NUT-13000"/>
    <x v="2"/>
    <x v="13"/>
    <n v="5"/>
    <n v="12.45"/>
    <n v="5"/>
    <n v="15"/>
    <x v="2"/>
    <s v="Lot's O' Nuts"/>
    <x v="1"/>
  </r>
  <r>
    <s v="US-2023-165484-CHO-NUT-13000"/>
    <d v="2023-10-23T00:00:00"/>
    <d v="2023-11-08T00:00:00"/>
    <x v="0"/>
    <n v="165484"/>
    <s v="United States"/>
    <x v="40"/>
    <x v="1"/>
    <n v="60610"/>
    <x v="0"/>
    <x v="0"/>
    <s v="CHO-NUT-13000"/>
    <x v="2"/>
    <x v="47"/>
    <n v="7"/>
    <n v="17.43"/>
    <n v="7"/>
    <n v="16"/>
    <x v="2"/>
    <s v="Lot's O' Nuts"/>
    <x v="1"/>
  </r>
  <r>
    <s v="US-2023-165484-CHO-MIL-31000"/>
    <d v="2023-10-23T00:00:00"/>
    <d v="2023-11-08T00:00:00"/>
    <x v="0"/>
    <n v="165484"/>
    <s v="United States"/>
    <x v="40"/>
    <x v="1"/>
    <n v="60610"/>
    <x v="0"/>
    <x v="0"/>
    <s v="CHO-MIL-31000"/>
    <x v="0"/>
    <x v="5"/>
    <n v="3"/>
    <n v="6.33"/>
    <n v="3.42"/>
    <n v="16"/>
    <x v="2"/>
    <s v="Wicked Choccy's"/>
    <x v="0"/>
  </r>
  <r>
    <s v="US-2023-132661-CHO-NUT-13000"/>
    <d v="2023-10-23T00:00:00"/>
    <d v="2023-11-08T00:00:00"/>
    <x v="0"/>
    <n v="132661"/>
    <s v="United States"/>
    <x v="26"/>
    <x v="21"/>
    <n v="10024"/>
    <x v="0"/>
    <x v="1"/>
    <s v="CHO-NUT-13000"/>
    <x v="2"/>
    <x v="73"/>
    <n v="10"/>
    <n v="24.9"/>
    <n v="10"/>
    <n v="16"/>
    <x v="2"/>
    <s v="Lot's O' Nuts"/>
    <x v="1"/>
  </r>
  <r>
    <s v="US-2023-121020-CHO-FUD-51000"/>
    <d v="2023-10-24T00:00:00"/>
    <d v="2023-11-10T00:00:00"/>
    <x v="0"/>
    <n v="121020"/>
    <s v="United States"/>
    <x v="371"/>
    <x v="14"/>
    <n v="37087"/>
    <x v="0"/>
    <x v="2"/>
    <s v="CHO-FUD-51000"/>
    <x v="4"/>
    <x v="3"/>
    <n v="3"/>
    <n v="7.2"/>
    <n v="3.6"/>
    <n v="17"/>
    <x v="2"/>
    <s v="Lot's O' Nuts"/>
    <x v="1"/>
  </r>
  <r>
    <s v="US-2023-118311-CHO-TRI-54000"/>
    <d v="2023-10-24T00:00:00"/>
    <d v="2023-11-07T00:00:00"/>
    <x v="0"/>
    <n v="118311"/>
    <s v="United States"/>
    <x v="10"/>
    <x v="4"/>
    <n v="94110"/>
    <x v="0"/>
    <x v="3"/>
    <s v="CHO-TRI-54000"/>
    <x v="1"/>
    <x v="20"/>
    <n v="5"/>
    <n v="12.25"/>
    <n v="6.5"/>
    <n v="14"/>
    <x v="2"/>
    <s v="Wicked Choccy's"/>
    <x v="0"/>
  </r>
  <r>
    <s v="US-2023-158925-CHO-TRI-54000"/>
    <d v="2023-10-24T00:00:00"/>
    <d v="2023-11-07T00:00:00"/>
    <x v="0"/>
    <n v="158925"/>
    <s v="United States"/>
    <x v="0"/>
    <x v="0"/>
    <n v="77041"/>
    <x v="0"/>
    <x v="0"/>
    <s v="CHO-TRI-54000"/>
    <x v="1"/>
    <x v="4"/>
    <n v="3"/>
    <n v="7.35"/>
    <n v="3.9"/>
    <n v="14"/>
    <x v="2"/>
    <s v="Wicked Choccy's"/>
    <x v="0"/>
  </r>
  <r>
    <s v="US-2023-166275-CHO-FUD-51000"/>
    <d v="2023-10-24T00:00:00"/>
    <d v="2023-11-03T00:00:00"/>
    <x v="3"/>
    <n v="166275"/>
    <s v="United States"/>
    <x v="10"/>
    <x v="4"/>
    <n v="94109"/>
    <x v="0"/>
    <x v="3"/>
    <s v="CHO-FUD-51000"/>
    <x v="4"/>
    <x v="25"/>
    <n v="1"/>
    <n v="2.4"/>
    <n v="1.2"/>
    <n v="10"/>
    <x v="2"/>
    <s v="Lot's O' Nuts"/>
    <x v="1"/>
  </r>
  <r>
    <s v="US-2023-121748-CHO-NUT-13000"/>
    <d v="2023-10-24T00:00:00"/>
    <d v="2023-11-07T00:00:00"/>
    <x v="2"/>
    <n v="121748"/>
    <s v="United States"/>
    <x v="4"/>
    <x v="4"/>
    <n v="90032"/>
    <x v="0"/>
    <x v="3"/>
    <s v="CHO-NUT-13000"/>
    <x v="2"/>
    <x v="7"/>
    <n v="2"/>
    <n v="4.9800000000000004"/>
    <n v="2"/>
    <n v="14"/>
    <x v="2"/>
    <s v="Lot's O' Nuts"/>
    <x v="1"/>
  </r>
  <r>
    <s v="US-2023-121748-CHO-SCR-58000"/>
    <d v="2023-10-24T00:00:00"/>
    <d v="2023-11-07T00:00:00"/>
    <x v="2"/>
    <n v="121748"/>
    <s v="United States"/>
    <x v="4"/>
    <x v="4"/>
    <n v="90032"/>
    <x v="0"/>
    <x v="3"/>
    <s v="CHO-SCR-58000"/>
    <x v="3"/>
    <x v="31"/>
    <n v="4"/>
    <n v="10"/>
    <n v="4.4000000000000004"/>
    <n v="14"/>
    <x v="2"/>
    <s v="Lot's O' Nuts"/>
    <x v="1"/>
  </r>
  <r>
    <s v="US-2023-153318-CHO-NUT-13000"/>
    <d v="2023-10-25T00:00:00"/>
    <d v="2023-11-07T00:00:00"/>
    <x v="1"/>
    <n v="153318"/>
    <s v="United States"/>
    <x v="20"/>
    <x v="17"/>
    <n v="33180"/>
    <x v="0"/>
    <x v="2"/>
    <s v="CHO-NUT-13000"/>
    <x v="2"/>
    <x v="13"/>
    <n v="5"/>
    <n v="12.45"/>
    <n v="5"/>
    <n v="13"/>
    <x v="2"/>
    <s v="Lot's O' Nuts"/>
    <x v="1"/>
  </r>
  <r>
    <s v="US-2023-156811-OTH-KAZ-38000"/>
    <d v="2023-10-27T00:00:00"/>
    <d v="2023-11-12T00:00:00"/>
    <x v="0"/>
    <n v="156811"/>
    <s v="United States"/>
    <x v="10"/>
    <x v="4"/>
    <n v="94122"/>
    <x v="1"/>
    <x v="3"/>
    <s v="OTH-KAZ-38000"/>
    <x v="6"/>
    <x v="8"/>
    <n v="4"/>
    <n v="1"/>
    <n v="12"/>
    <n v="16"/>
    <x v="2"/>
    <s v="The Other Factory"/>
    <x v="3"/>
  </r>
  <r>
    <s v="US-2023-156811-CHO-FUD-51000"/>
    <d v="2023-10-27T00:00:00"/>
    <d v="2023-11-12T00:00:00"/>
    <x v="0"/>
    <n v="156811"/>
    <s v="United States"/>
    <x v="10"/>
    <x v="4"/>
    <n v="94122"/>
    <x v="0"/>
    <x v="3"/>
    <s v="CHO-FUD-51000"/>
    <x v="4"/>
    <x v="3"/>
    <n v="3"/>
    <n v="7.2"/>
    <n v="3.6"/>
    <n v="16"/>
    <x v="2"/>
    <s v="Lot's O' Nuts"/>
    <x v="1"/>
  </r>
  <r>
    <s v="US-2023-116596-CHO-NUT-13000"/>
    <d v="2023-10-27T00:00:00"/>
    <d v="2023-11-10T00:00:00"/>
    <x v="0"/>
    <n v="116596"/>
    <s v="United States"/>
    <x v="26"/>
    <x v="21"/>
    <n v="10011"/>
    <x v="0"/>
    <x v="1"/>
    <s v="CHO-NUT-13000"/>
    <x v="2"/>
    <x v="34"/>
    <n v="14"/>
    <n v="34.86"/>
    <n v="14"/>
    <n v="14"/>
    <x v="2"/>
    <s v="Lot's O' Nuts"/>
    <x v="1"/>
  </r>
  <r>
    <s v="US-2023-120873-CHO-SCR-58000"/>
    <d v="2023-10-27T00:00:00"/>
    <d v="2023-11-11T00:00:00"/>
    <x v="2"/>
    <n v="120873"/>
    <s v="United States"/>
    <x v="173"/>
    <x v="6"/>
    <n v="23666"/>
    <x v="0"/>
    <x v="2"/>
    <s v="CHO-SCR-58000"/>
    <x v="3"/>
    <x v="25"/>
    <n v="1"/>
    <n v="2.5"/>
    <n v="1.1000000000000001"/>
    <n v="15"/>
    <x v="2"/>
    <s v="Lot's O' Nuts"/>
    <x v="1"/>
  </r>
  <r>
    <s v="US-2023-116596-CHO-TRI-54000"/>
    <d v="2023-10-27T00:00:00"/>
    <d v="2023-11-10T00:00:00"/>
    <x v="0"/>
    <n v="116596"/>
    <s v="United States"/>
    <x v="26"/>
    <x v="21"/>
    <n v="10011"/>
    <x v="0"/>
    <x v="1"/>
    <s v="CHO-TRI-54000"/>
    <x v="1"/>
    <x v="1"/>
    <n v="2"/>
    <n v="4.9000000000000004"/>
    <n v="2.6"/>
    <n v="14"/>
    <x v="2"/>
    <s v="Wicked Choccy's"/>
    <x v="0"/>
  </r>
  <r>
    <s v="US-2023-116596-CHO-SCR-58000"/>
    <d v="2023-10-27T00:00:00"/>
    <d v="2023-11-10T00:00:00"/>
    <x v="0"/>
    <n v="116596"/>
    <s v="United States"/>
    <x v="26"/>
    <x v="21"/>
    <n v="10011"/>
    <x v="0"/>
    <x v="1"/>
    <s v="CHO-SCR-58000"/>
    <x v="3"/>
    <x v="9"/>
    <n v="2"/>
    <n v="5"/>
    <n v="2.2000000000000002"/>
    <n v="14"/>
    <x v="2"/>
    <s v="Lot's O' Nuts"/>
    <x v="1"/>
  </r>
  <r>
    <s v="US-2023-152632-CHO-NUT-13000"/>
    <d v="2023-10-27T00:00:00"/>
    <d v="2023-11-12T00:00:00"/>
    <x v="0"/>
    <n v="152632"/>
    <s v="United States"/>
    <x v="100"/>
    <x v="21"/>
    <n v="12180"/>
    <x v="0"/>
    <x v="1"/>
    <s v="CHO-NUT-13000"/>
    <x v="2"/>
    <x v="2"/>
    <n v="3"/>
    <n v="7.47"/>
    <n v="3"/>
    <n v="16"/>
    <x v="2"/>
    <s v="Lot's O' Nuts"/>
    <x v="1"/>
  </r>
  <r>
    <s v="US-2023-117387-CHO-SCR-58000"/>
    <d v="2023-10-27T00:00:00"/>
    <d v="2023-11-10T00:00:00"/>
    <x v="0"/>
    <n v="117387"/>
    <s v="United States"/>
    <x v="10"/>
    <x v="4"/>
    <n v="94122"/>
    <x v="0"/>
    <x v="3"/>
    <s v="CHO-SCR-58000"/>
    <x v="3"/>
    <x v="31"/>
    <n v="4"/>
    <n v="10"/>
    <n v="4.4000000000000004"/>
    <n v="14"/>
    <x v="2"/>
    <s v="Lot's O' Nuts"/>
    <x v="1"/>
  </r>
  <r>
    <s v="US-2023-134775-CHO-NUT-13000"/>
    <d v="2023-10-28T00:00:00"/>
    <d v="2023-11-08T00:00:00"/>
    <x v="1"/>
    <n v="134775"/>
    <s v="United States"/>
    <x v="10"/>
    <x v="4"/>
    <n v="94109"/>
    <x v="0"/>
    <x v="3"/>
    <s v="CHO-NUT-13000"/>
    <x v="2"/>
    <x v="2"/>
    <n v="3"/>
    <n v="7.47"/>
    <n v="3"/>
    <n v="11"/>
    <x v="2"/>
    <s v="Lot's O' Nuts"/>
    <x v="1"/>
  </r>
  <r>
    <s v="US-2023-134775-CHO-MIL-31000"/>
    <d v="2023-10-28T00:00:00"/>
    <d v="2023-11-08T00:00:00"/>
    <x v="1"/>
    <n v="134775"/>
    <s v="United States"/>
    <x v="10"/>
    <x v="4"/>
    <n v="94109"/>
    <x v="0"/>
    <x v="3"/>
    <s v="CHO-MIL-31000"/>
    <x v="0"/>
    <x v="38"/>
    <n v="7"/>
    <n v="14.77"/>
    <n v="7.98"/>
    <n v="11"/>
    <x v="2"/>
    <s v="Wicked Choccy's"/>
    <x v="0"/>
  </r>
  <r>
    <s v="US-2023-125815-CHO-NUT-13000"/>
    <d v="2023-10-28T00:00:00"/>
    <d v="2023-11-11T00:00:00"/>
    <x v="2"/>
    <n v="125815"/>
    <s v="United States"/>
    <x v="26"/>
    <x v="21"/>
    <n v="10009"/>
    <x v="0"/>
    <x v="1"/>
    <s v="CHO-NUT-13000"/>
    <x v="2"/>
    <x v="2"/>
    <n v="3"/>
    <n v="7.47"/>
    <n v="3"/>
    <n v="14"/>
    <x v="2"/>
    <s v="Lot's O' Nuts"/>
    <x v="1"/>
  </r>
  <r>
    <s v="US-2023-140641-CHO-MIL-31000"/>
    <d v="2023-10-28T00:00:00"/>
    <d v="2023-11-12T00:00:00"/>
    <x v="0"/>
    <n v="140641"/>
    <s v="United States"/>
    <x v="61"/>
    <x v="17"/>
    <n v="33614"/>
    <x v="0"/>
    <x v="2"/>
    <s v="CHO-MIL-31000"/>
    <x v="0"/>
    <x v="23"/>
    <n v="5"/>
    <n v="10.55"/>
    <n v="5.7"/>
    <n v="15"/>
    <x v="2"/>
    <s v="Wicked Choccy's"/>
    <x v="0"/>
  </r>
  <r>
    <s v="US-2023-142545-CHO-MIL-31000"/>
    <d v="2023-10-28T00:00:00"/>
    <d v="2023-11-13T00:00:00"/>
    <x v="0"/>
    <n v="142545"/>
    <s v="United States"/>
    <x v="398"/>
    <x v="24"/>
    <n v="7109"/>
    <x v="0"/>
    <x v="1"/>
    <s v="CHO-MIL-31000"/>
    <x v="0"/>
    <x v="8"/>
    <n v="4"/>
    <n v="8.44"/>
    <n v="4.5599999999999996"/>
    <n v="16"/>
    <x v="2"/>
    <s v="Wicked Choccy's"/>
    <x v="0"/>
  </r>
  <r>
    <s v="US-2023-142545-CHO-FUD-51000"/>
    <d v="2023-10-28T00:00:00"/>
    <d v="2023-11-13T00:00:00"/>
    <x v="0"/>
    <n v="142545"/>
    <s v="United States"/>
    <x v="398"/>
    <x v="24"/>
    <n v="7109"/>
    <x v="0"/>
    <x v="1"/>
    <s v="CHO-FUD-51000"/>
    <x v="4"/>
    <x v="17"/>
    <n v="5"/>
    <n v="12"/>
    <n v="6"/>
    <n v="16"/>
    <x v="2"/>
    <s v="Lot's O' Nuts"/>
    <x v="1"/>
  </r>
  <r>
    <s v="US-2023-142545-CHO-TRI-54000"/>
    <d v="2023-10-28T00:00:00"/>
    <d v="2023-11-13T00:00:00"/>
    <x v="0"/>
    <n v="142545"/>
    <s v="United States"/>
    <x v="398"/>
    <x v="24"/>
    <n v="7109"/>
    <x v="0"/>
    <x v="1"/>
    <s v="CHO-TRI-54000"/>
    <x v="1"/>
    <x v="4"/>
    <n v="3"/>
    <n v="7.35"/>
    <n v="3.9"/>
    <n v="16"/>
    <x v="2"/>
    <s v="Wicked Choccy's"/>
    <x v="0"/>
  </r>
  <r>
    <s v="US-2023-130162-CHO-MIL-31000"/>
    <d v="2023-10-28T00:00:00"/>
    <d v="2023-11-11T00:00:00"/>
    <x v="0"/>
    <n v="130162"/>
    <s v="United States"/>
    <x v="4"/>
    <x v="4"/>
    <n v="90032"/>
    <x v="0"/>
    <x v="3"/>
    <s v="CHO-MIL-31000"/>
    <x v="0"/>
    <x v="29"/>
    <n v="6"/>
    <n v="12.66"/>
    <n v="6.84"/>
    <n v="14"/>
    <x v="2"/>
    <s v="Wicked Choccy's"/>
    <x v="0"/>
  </r>
  <r>
    <s v="US-2023-130162-CHO-TRI-54000"/>
    <d v="2023-10-28T00:00:00"/>
    <d v="2023-11-11T00:00:00"/>
    <x v="0"/>
    <n v="130162"/>
    <s v="United States"/>
    <x v="4"/>
    <x v="4"/>
    <n v="90032"/>
    <x v="0"/>
    <x v="3"/>
    <s v="CHO-TRI-54000"/>
    <x v="1"/>
    <x v="4"/>
    <n v="3"/>
    <n v="7.35"/>
    <n v="3.9"/>
    <n v="14"/>
    <x v="2"/>
    <s v="Wicked Choccy's"/>
    <x v="0"/>
  </r>
  <r>
    <s v="US-2023-144344-CHO-SCR-58000"/>
    <d v="2023-10-28T00:00:00"/>
    <d v="2023-11-07T00:00:00"/>
    <x v="3"/>
    <n v="144344"/>
    <s v="United States"/>
    <x v="203"/>
    <x v="17"/>
    <n v="33437"/>
    <x v="0"/>
    <x v="2"/>
    <s v="CHO-SCR-58000"/>
    <x v="3"/>
    <x v="3"/>
    <n v="3"/>
    <n v="7.5"/>
    <n v="3.3"/>
    <n v="10"/>
    <x v="2"/>
    <s v="Lot's O' Nuts"/>
    <x v="1"/>
  </r>
  <r>
    <s v="US-2023-144344-CHO-FUD-51000"/>
    <d v="2023-10-28T00:00:00"/>
    <d v="2023-11-07T00:00:00"/>
    <x v="3"/>
    <n v="144344"/>
    <s v="United States"/>
    <x v="203"/>
    <x v="17"/>
    <n v="33437"/>
    <x v="0"/>
    <x v="2"/>
    <s v="CHO-FUD-51000"/>
    <x v="4"/>
    <x v="3"/>
    <n v="3"/>
    <n v="7.2"/>
    <n v="3.6"/>
    <n v="10"/>
    <x v="2"/>
    <s v="Lot's O' Nuts"/>
    <x v="1"/>
  </r>
  <r>
    <s v="US-2023-144393-CHO-NUT-13000"/>
    <d v="2023-10-28T00:00:00"/>
    <d v="2023-11-14T00:00:00"/>
    <x v="0"/>
    <n v="144393"/>
    <s v="United States"/>
    <x v="189"/>
    <x v="26"/>
    <n v="27834"/>
    <x v="0"/>
    <x v="2"/>
    <s v="CHO-NUT-13000"/>
    <x v="2"/>
    <x v="19"/>
    <n v="4"/>
    <n v="9.9600000000000009"/>
    <n v="4"/>
    <n v="17"/>
    <x v="2"/>
    <s v="Lot's O' Nuts"/>
    <x v="1"/>
  </r>
  <r>
    <s v="US-2023-120369-CHO-FUD-51000"/>
    <d v="2023-10-28T00:00:00"/>
    <d v="2023-11-07T00:00:00"/>
    <x v="3"/>
    <n v="120369"/>
    <s v="United States"/>
    <x v="105"/>
    <x v="21"/>
    <n v="14609"/>
    <x v="0"/>
    <x v="1"/>
    <s v="CHO-FUD-51000"/>
    <x v="4"/>
    <x v="17"/>
    <n v="5"/>
    <n v="12"/>
    <n v="6"/>
    <n v="10"/>
    <x v="2"/>
    <s v="Lot's O' Nuts"/>
    <x v="1"/>
  </r>
  <r>
    <s v="US-2023-112389-CHO-TRI-54000"/>
    <d v="2023-10-29T00:00:00"/>
    <d v="2023-11-12T00:00:00"/>
    <x v="0"/>
    <n v="112389"/>
    <s v="United States"/>
    <x v="455"/>
    <x v="24"/>
    <n v="8302"/>
    <x v="0"/>
    <x v="1"/>
    <s v="CHO-TRI-54000"/>
    <x v="1"/>
    <x v="4"/>
    <n v="3"/>
    <n v="7.35"/>
    <n v="3.9"/>
    <n v="14"/>
    <x v="2"/>
    <s v="Wicked Choccy's"/>
    <x v="0"/>
  </r>
  <r>
    <s v="US-2023-112389-CHO-MIL-31000"/>
    <d v="2023-10-29T00:00:00"/>
    <d v="2023-11-12T00:00:00"/>
    <x v="0"/>
    <n v="112389"/>
    <s v="United States"/>
    <x v="455"/>
    <x v="24"/>
    <n v="8302"/>
    <x v="0"/>
    <x v="1"/>
    <s v="CHO-MIL-31000"/>
    <x v="0"/>
    <x v="5"/>
    <n v="3"/>
    <n v="6.33"/>
    <n v="3.42"/>
    <n v="14"/>
    <x v="2"/>
    <s v="Wicked Choccy's"/>
    <x v="0"/>
  </r>
  <r>
    <s v="US-2023-146682-CHO-NUT-13000"/>
    <d v="2023-10-29T00:00:00"/>
    <d v="2023-11-10T00:00:00"/>
    <x v="1"/>
    <n v="146682"/>
    <s v="United States"/>
    <x v="305"/>
    <x v="15"/>
    <n v="48911"/>
    <x v="0"/>
    <x v="0"/>
    <s v="CHO-NUT-13000"/>
    <x v="2"/>
    <x v="13"/>
    <n v="5"/>
    <n v="12.45"/>
    <n v="5"/>
    <n v="12"/>
    <x v="2"/>
    <s v="Lot's O' Nuts"/>
    <x v="1"/>
  </r>
  <r>
    <s v="US-2023-131912-CHO-NUT-13000"/>
    <d v="2023-10-29T00:00:00"/>
    <d v="2023-11-11T00:00:00"/>
    <x v="2"/>
    <n v="131912"/>
    <s v="United States"/>
    <x v="4"/>
    <x v="4"/>
    <n v="90008"/>
    <x v="0"/>
    <x v="3"/>
    <s v="CHO-NUT-13000"/>
    <x v="2"/>
    <x v="22"/>
    <n v="1"/>
    <n v="2.4900000000000002"/>
    <n v="1"/>
    <n v="13"/>
    <x v="2"/>
    <s v="Lot's O' Nuts"/>
    <x v="1"/>
  </r>
  <r>
    <s v="US-2023-153836-CHO-SCR-58000"/>
    <d v="2023-10-30T00:00:00"/>
    <d v="2023-11-13T00:00:00"/>
    <x v="0"/>
    <n v="153836"/>
    <s v="United States"/>
    <x v="26"/>
    <x v="21"/>
    <n v="10011"/>
    <x v="0"/>
    <x v="1"/>
    <s v="CHO-SCR-58000"/>
    <x v="3"/>
    <x v="17"/>
    <n v="5"/>
    <n v="12.5"/>
    <n v="5.5"/>
    <n v="14"/>
    <x v="2"/>
    <s v="Lot's O' Nuts"/>
    <x v="1"/>
  </r>
  <r>
    <s v="US-2023-153836-CHO-FUD-51000"/>
    <d v="2023-10-30T00:00:00"/>
    <d v="2023-11-13T00:00:00"/>
    <x v="0"/>
    <n v="153836"/>
    <s v="United States"/>
    <x v="26"/>
    <x v="21"/>
    <n v="10011"/>
    <x v="0"/>
    <x v="1"/>
    <s v="CHO-FUD-51000"/>
    <x v="4"/>
    <x v="3"/>
    <n v="3"/>
    <n v="7.2"/>
    <n v="3.6"/>
    <n v="14"/>
    <x v="2"/>
    <s v="Lot's O' Nuts"/>
    <x v="1"/>
  </r>
  <r>
    <s v="US-2023-167290-CHO-TRI-54000"/>
    <d v="2023-10-30T00:00:00"/>
    <d v="2023-11-14T00:00:00"/>
    <x v="0"/>
    <n v="167290"/>
    <s v="United States"/>
    <x v="290"/>
    <x v="15"/>
    <n v="48310"/>
    <x v="0"/>
    <x v="0"/>
    <s v="CHO-TRI-54000"/>
    <x v="1"/>
    <x v="1"/>
    <n v="2"/>
    <n v="4.9000000000000004"/>
    <n v="2.6"/>
    <n v="15"/>
    <x v="2"/>
    <s v="Wicked Choccy's"/>
    <x v="0"/>
  </r>
  <r>
    <s v="US-2023-105291-CHO-MIL-31000"/>
    <d v="2023-10-30T00:00:00"/>
    <d v="2023-11-14T00:00:00"/>
    <x v="0"/>
    <n v="105291"/>
    <s v="United States"/>
    <x v="456"/>
    <x v="4"/>
    <n v="93405"/>
    <x v="0"/>
    <x v="3"/>
    <s v="CHO-MIL-31000"/>
    <x v="0"/>
    <x v="0"/>
    <n v="2"/>
    <n v="4.22"/>
    <n v="2.2799999999999998"/>
    <n v="15"/>
    <x v="2"/>
    <s v="Wicked Choccy's"/>
    <x v="0"/>
  </r>
  <r>
    <s v="US-2023-119165-CHO-TRI-54000"/>
    <d v="2023-10-31T00:00:00"/>
    <d v="2023-11-16T00:00:00"/>
    <x v="0"/>
    <n v="119165"/>
    <s v="United States"/>
    <x v="2"/>
    <x v="2"/>
    <n v="19143"/>
    <x v="0"/>
    <x v="1"/>
    <s v="CHO-TRI-54000"/>
    <x v="1"/>
    <x v="20"/>
    <n v="5"/>
    <n v="12.25"/>
    <n v="6.5"/>
    <n v="16"/>
    <x v="2"/>
    <s v="Wicked Choccy's"/>
    <x v="0"/>
  </r>
  <r>
    <s v="US-2023-142251-CHO-MIL-31000"/>
    <d v="2023-10-31T00:00:00"/>
    <d v="2023-11-14T00:00:00"/>
    <x v="2"/>
    <n v="142251"/>
    <s v="United States"/>
    <x v="171"/>
    <x v="17"/>
    <n v="33021"/>
    <x v="0"/>
    <x v="2"/>
    <s v="CHO-MIL-31000"/>
    <x v="0"/>
    <x v="29"/>
    <n v="6"/>
    <n v="12.66"/>
    <n v="6.84"/>
    <n v="14"/>
    <x v="2"/>
    <s v="Wicked Choccy's"/>
    <x v="0"/>
  </r>
  <r>
    <s v="US-2023-140130-CHO-MIL-31000"/>
    <d v="2023-10-31T00:00:00"/>
    <d v="2023-11-15T00:00:00"/>
    <x v="0"/>
    <n v="140130"/>
    <s v="United States"/>
    <x v="184"/>
    <x v="44"/>
    <n v="74133"/>
    <x v="0"/>
    <x v="0"/>
    <s v="CHO-MIL-31000"/>
    <x v="0"/>
    <x v="5"/>
    <n v="3"/>
    <n v="6.33"/>
    <n v="3.42"/>
    <n v="15"/>
    <x v="2"/>
    <s v="Wicked Choccy's"/>
    <x v="0"/>
  </r>
  <r>
    <s v="US-2023-140130-CHO-TRI-54000"/>
    <d v="2023-10-31T00:00:00"/>
    <d v="2023-11-15T00:00:00"/>
    <x v="0"/>
    <n v="140130"/>
    <s v="United States"/>
    <x v="184"/>
    <x v="44"/>
    <n v="74133"/>
    <x v="0"/>
    <x v="0"/>
    <s v="CHO-TRI-54000"/>
    <x v="1"/>
    <x v="4"/>
    <n v="3"/>
    <n v="7.35"/>
    <n v="3.9"/>
    <n v="15"/>
    <x v="2"/>
    <s v="Wicked Choccy's"/>
    <x v="0"/>
  </r>
  <r>
    <s v="US-2023-140130-CHO-NUT-13000"/>
    <d v="2023-10-31T00:00:00"/>
    <d v="2023-11-15T00:00:00"/>
    <x v="0"/>
    <n v="140130"/>
    <s v="United States"/>
    <x v="184"/>
    <x v="44"/>
    <n v="74133"/>
    <x v="0"/>
    <x v="0"/>
    <s v="CHO-NUT-13000"/>
    <x v="2"/>
    <x v="2"/>
    <n v="3"/>
    <n v="7.47"/>
    <n v="3"/>
    <n v="15"/>
    <x v="2"/>
    <s v="Lot's O' Nuts"/>
    <x v="1"/>
  </r>
  <r>
    <s v="US-2023-140130-CHO-SCR-58000"/>
    <d v="2023-10-31T00:00:00"/>
    <d v="2023-11-15T00:00:00"/>
    <x v="0"/>
    <n v="140130"/>
    <s v="United States"/>
    <x v="184"/>
    <x v="44"/>
    <n v="74133"/>
    <x v="0"/>
    <x v="0"/>
    <s v="CHO-SCR-58000"/>
    <x v="3"/>
    <x v="9"/>
    <n v="2"/>
    <n v="5"/>
    <n v="2.2000000000000002"/>
    <n v="15"/>
    <x v="2"/>
    <s v="Lot's O' Nuts"/>
    <x v="1"/>
  </r>
  <r>
    <s v="US-2023-144218-CHO-TRI-54000"/>
    <d v="2023-10-31T00:00:00"/>
    <d v="2023-11-14T00:00:00"/>
    <x v="0"/>
    <n v="144218"/>
    <s v="United States"/>
    <x v="4"/>
    <x v="4"/>
    <n v="90045"/>
    <x v="0"/>
    <x v="3"/>
    <s v="CHO-TRI-54000"/>
    <x v="1"/>
    <x v="10"/>
    <n v="7"/>
    <n v="17.149999999999999"/>
    <n v="9.1"/>
    <n v="14"/>
    <x v="2"/>
    <s v="Wicked Choccy's"/>
    <x v="0"/>
  </r>
  <r>
    <s v="US-2023-146913-CHO-TRI-54000"/>
    <d v="2023-10-31T00:00:00"/>
    <d v="2023-11-15T00:00:00"/>
    <x v="0"/>
    <n v="146913"/>
    <s v="United States"/>
    <x v="10"/>
    <x v="4"/>
    <n v="94109"/>
    <x v="0"/>
    <x v="3"/>
    <s v="CHO-TRI-54000"/>
    <x v="1"/>
    <x v="20"/>
    <n v="5"/>
    <n v="12.25"/>
    <n v="6.5"/>
    <n v="15"/>
    <x v="2"/>
    <s v="Wicked Choccy's"/>
    <x v="0"/>
  </r>
  <r>
    <s v="US-2023-100671-CHO-NUT-13000"/>
    <d v="2023-11-01T00:00:00"/>
    <d v="2023-11-14T00:00:00"/>
    <x v="1"/>
    <n v="100671"/>
    <s v="United States"/>
    <x v="457"/>
    <x v="0"/>
    <n v="77301"/>
    <x v="0"/>
    <x v="0"/>
    <s v="CHO-NUT-13000"/>
    <x v="2"/>
    <x v="48"/>
    <n v="9"/>
    <n v="22.41"/>
    <n v="9"/>
    <n v="13"/>
    <x v="2"/>
    <s v="Lot's O' Nuts"/>
    <x v="1"/>
  </r>
  <r>
    <s v="US-2023-159212-CHO-FUD-51000"/>
    <d v="2023-11-01T00:00:00"/>
    <d v="2023-11-15T00:00:00"/>
    <x v="0"/>
    <n v="159212"/>
    <s v="United States"/>
    <x v="147"/>
    <x v="6"/>
    <n v="24153"/>
    <x v="0"/>
    <x v="2"/>
    <s v="CHO-FUD-51000"/>
    <x v="4"/>
    <x v="3"/>
    <n v="3"/>
    <n v="7.2"/>
    <n v="3.6"/>
    <n v="14"/>
    <x v="2"/>
    <s v="Lot's O' Nuts"/>
    <x v="1"/>
  </r>
  <r>
    <s v="US-2023-159212-CHO-TRI-54000"/>
    <d v="2023-11-01T00:00:00"/>
    <d v="2023-11-15T00:00:00"/>
    <x v="0"/>
    <n v="159212"/>
    <s v="United States"/>
    <x v="147"/>
    <x v="6"/>
    <n v="24153"/>
    <x v="0"/>
    <x v="2"/>
    <s v="CHO-TRI-54000"/>
    <x v="1"/>
    <x v="1"/>
    <n v="2"/>
    <n v="4.9000000000000004"/>
    <n v="2.6"/>
    <n v="14"/>
    <x v="2"/>
    <s v="Wicked Choccy's"/>
    <x v="0"/>
  </r>
  <r>
    <s v="US-2023-129196-CHO-FUD-51000"/>
    <d v="2023-11-01T00:00:00"/>
    <d v="2023-11-17T00:00:00"/>
    <x v="0"/>
    <n v="129196"/>
    <s v="United States"/>
    <x v="40"/>
    <x v="1"/>
    <n v="60610"/>
    <x v="0"/>
    <x v="0"/>
    <s v="CHO-FUD-51000"/>
    <x v="4"/>
    <x v="3"/>
    <n v="3"/>
    <n v="7.2"/>
    <n v="3.6"/>
    <n v="16"/>
    <x v="2"/>
    <s v="Lot's O' Nuts"/>
    <x v="1"/>
  </r>
  <r>
    <s v="US-2023-168893-CHO-MIL-31000"/>
    <d v="2023-11-03T00:00:00"/>
    <d v="2023-11-18T00:00:00"/>
    <x v="2"/>
    <n v="168893"/>
    <s v="United States"/>
    <x v="5"/>
    <x v="5"/>
    <n v="42420"/>
    <x v="0"/>
    <x v="2"/>
    <s v="CHO-MIL-31000"/>
    <x v="0"/>
    <x v="23"/>
    <n v="5"/>
    <n v="10.55"/>
    <n v="5.7"/>
    <n v="15"/>
    <x v="2"/>
    <s v="Wicked Choccy's"/>
    <x v="0"/>
  </r>
  <r>
    <s v="US-2023-168893-CHO-TRI-54000"/>
    <d v="2023-11-03T00:00:00"/>
    <d v="2023-11-18T00:00:00"/>
    <x v="2"/>
    <n v="168893"/>
    <s v="United States"/>
    <x v="5"/>
    <x v="5"/>
    <n v="42420"/>
    <x v="0"/>
    <x v="2"/>
    <s v="CHO-TRI-54000"/>
    <x v="1"/>
    <x v="4"/>
    <n v="3"/>
    <n v="7.35"/>
    <n v="3.9"/>
    <n v="15"/>
    <x v="2"/>
    <s v="Wicked Choccy's"/>
    <x v="0"/>
  </r>
  <r>
    <s v="US-2023-168893-CHO-SCR-58000"/>
    <d v="2023-11-03T00:00:00"/>
    <d v="2023-11-18T00:00:00"/>
    <x v="2"/>
    <n v="168893"/>
    <s v="United States"/>
    <x v="5"/>
    <x v="5"/>
    <n v="42420"/>
    <x v="0"/>
    <x v="2"/>
    <s v="CHO-SCR-58000"/>
    <x v="3"/>
    <x v="3"/>
    <n v="3"/>
    <n v="7.5"/>
    <n v="3.3"/>
    <n v="15"/>
    <x v="2"/>
    <s v="Lot's O' Nuts"/>
    <x v="1"/>
  </r>
  <r>
    <s v="US-2023-168893-CHO-NUT-13000"/>
    <d v="2023-11-03T00:00:00"/>
    <d v="2023-11-18T00:00:00"/>
    <x v="2"/>
    <n v="168893"/>
    <s v="United States"/>
    <x v="5"/>
    <x v="5"/>
    <n v="42420"/>
    <x v="0"/>
    <x v="2"/>
    <s v="CHO-NUT-13000"/>
    <x v="2"/>
    <x v="22"/>
    <n v="1"/>
    <n v="2.4900000000000002"/>
    <n v="1"/>
    <n v="15"/>
    <x v="2"/>
    <s v="Lot's O' Nuts"/>
    <x v="1"/>
  </r>
  <r>
    <s v="US-2023-128867-CHO-MIL-31000"/>
    <d v="2023-11-03T00:00:00"/>
    <d v="2023-11-20T00:00:00"/>
    <x v="0"/>
    <n v="128867"/>
    <s v="United States"/>
    <x v="458"/>
    <x v="32"/>
    <n v="50322"/>
    <x v="0"/>
    <x v="0"/>
    <s v="CHO-MIL-31000"/>
    <x v="0"/>
    <x v="0"/>
    <n v="2"/>
    <n v="4.22"/>
    <n v="2.2799999999999998"/>
    <n v="17"/>
    <x v="2"/>
    <s v="Wicked Choccy's"/>
    <x v="0"/>
  </r>
  <r>
    <s v="US-2023-128867-CHO-FUD-51000"/>
    <d v="2023-11-03T00:00:00"/>
    <d v="2023-11-20T00:00:00"/>
    <x v="0"/>
    <n v="128867"/>
    <s v="United States"/>
    <x v="458"/>
    <x v="32"/>
    <n v="50322"/>
    <x v="0"/>
    <x v="0"/>
    <s v="CHO-FUD-51000"/>
    <x v="4"/>
    <x v="14"/>
    <n v="6"/>
    <n v="14.4"/>
    <n v="7.2"/>
    <n v="17"/>
    <x v="2"/>
    <s v="Lot's O' Nuts"/>
    <x v="1"/>
  </r>
  <r>
    <s v="US-2023-134180-CHO-NUT-13000"/>
    <d v="2023-11-03T00:00:00"/>
    <d v="2023-11-17T00:00:00"/>
    <x v="0"/>
    <n v="134180"/>
    <s v="United States"/>
    <x v="2"/>
    <x v="2"/>
    <n v="19120"/>
    <x v="0"/>
    <x v="1"/>
    <s v="CHO-NUT-13000"/>
    <x v="2"/>
    <x v="47"/>
    <n v="7"/>
    <n v="17.43"/>
    <n v="7"/>
    <n v="14"/>
    <x v="2"/>
    <s v="Lot's O' Nuts"/>
    <x v="1"/>
  </r>
  <r>
    <s v="US-2023-134180-CHO-TRI-54000"/>
    <d v="2023-11-03T00:00:00"/>
    <d v="2023-11-17T00:00:00"/>
    <x v="0"/>
    <n v="134180"/>
    <s v="United States"/>
    <x v="2"/>
    <x v="2"/>
    <n v="19120"/>
    <x v="0"/>
    <x v="1"/>
    <s v="CHO-TRI-54000"/>
    <x v="1"/>
    <x v="28"/>
    <n v="1"/>
    <n v="2.4500000000000002"/>
    <n v="1.3"/>
    <n v="14"/>
    <x v="2"/>
    <s v="Wicked Choccy's"/>
    <x v="0"/>
  </r>
  <r>
    <s v="US-2023-159023-CHO-SCR-58000"/>
    <d v="2023-11-03T00:00:00"/>
    <d v="2023-11-15T00:00:00"/>
    <x v="1"/>
    <n v="159023"/>
    <s v="United States"/>
    <x v="229"/>
    <x v="11"/>
    <n v="97206"/>
    <x v="0"/>
    <x v="3"/>
    <s v="CHO-SCR-58000"/>
    <x v="3"/>
    <x v="26"/>
    <n v="7"/>
    <n v="17.5"/>
    <n v="7.7"/>
    <n v="12"/>
    <x v="2"/>
    <s v="Lot's O' Nuts"/>
    <x v="1"/>
  </r>
  <r>
    <s v="US-2023-159023-CHO-TRI-54000"/>
    <d v="2023-11-03T00:00:00"/>
    <d v="2023-11-15T00:00:00"/>
    <x v="1"/>
    <n v="159023"/>
    <s v="United States"/>
    <x v="229"/>
    <x v="11"/>
    <n v="97206"/>
    <x v="0"/>
    <x v="3"/>
    <s v="CHO-TRI-54000"/>
    <x v="1"/>
    <x v="4"/>
    <n v="3"/>
    <n v="7.35"/>
    <n v="3.9"/>
    <n v="12"/>
    <x v="2"/>
    <s v="Wicked Choccy's"/>
    <x v="0"/>
  </r>
  <r>
    <s v="US-2023-114972-CHO-MIL-31000"/>
    <d v="2023-11-03T00:00:00"/>
    <d v="2023-11-16T00:00:00"/>
    <x v="1"/>
    <n v="114972"/>
    <s v="United States"/>
    <x v="4"/>
    <x v="4"/>
    <n v="90032"/>
    <x v="0"/>
    <x v="3"/>
    <s v="CHO-MIL-31000"/>
    <x v="0"/>
    <x v="0"/>
    <n v="2"/>
    <n v="4.22"/>
    <n v="2.2799999999999998"/>
    <n v="13"/>
    <x v="2"/>
    <s v="Wicked Choccy's"/>
    <x v="0"/>
  </r>
  <r>
    <s v="US-2023-114972-CHO-TRI-54000"/>
    <d v="2023-11-03T00:00:00"/>
    <d v="2023-11-16T00:00:00"/>
    <x v="1"/>
    <n v="114972"/>
    <s v="United States"/>
    <x v="4"/>
    <x v="4"/>
    <n v="90032"/>
    <x v="0"/>
    <x v="3"/>
    <s v="CHO-TRI-54000"/>
    <x v="1"/>
    <x v="10"/>
    <n v="7"/>
    <n v="17.149999999999999"/>
    <n v="9.1"/>
    <n v="13"/>
    <x v="2"/>
    <s v="Wicked Choccy's"/>
    <x v="0"/>
  </r>
  <r>
    <s v="US-2023-160136-CHO-SCR-58000"/>
    <d v="2023-11-03T00:00:00"/>
    <d v="2023-11-19T00:00:00"/>
    <x v="0"/>
    <n v="160136"/>
    <s v="United States"/>
    <x v="39"/>
    <x v="0"/>
    <n v="75217"/>
    <x v="0"/>
    <x v="0"/>
    <s v="CHO-SCR-58000"/>
    <x v="3"/>
    <x v="9"/>
    <n v="2"/>
    <n v="5"/>
    <n v="2.2000000000000002"/>
    <n v="16"/>
    <x v="2"/>
    <s v="Lot's O' Nuts"/>
    <x v="1"/>
  </r>
  <r>
    <s v="US-2023-127250-CHO-NUT-13000"/>
    <d v="2023-11-03T00:00:00"/>
    <d v="2023-11-17T00:00:00"/>
    <x v="0"/>
    <n v="127250"/>
    <s v="United States"/>
    <x v="454"/>
    <x v="23"/>
    <n v="98270"/>
    <x v="0"/>
    <x v="3"/>
    <s v="CHO-NUT-13000"/>
    <x v="2"/>
    <x v="2"/>
    <n v="3"/>
    <n v="7.47"/>
    <n v="3"/>
    <n v="14"/>
    <x v="2"/>
    <s v="Lot's O' Nuts"/>
    <x v="1"/>
  </r>
  <r>
    <s v="US-2023-109365-CHO-MIL-31000"/>
    <d v="2023-11-03T00:00:00"/>
    <d v="2023-11-18T00:00:00"/>
    <x v="0"/>
    <n v="109365"/>
    <s v="United States"/>
    <x v="4"/>
    <x v="4"/>
    <n v="90049"/>
    <x v="0"/>
    <x v="3"/>
    <s v="CHO-MIL-31000"/>
    <x v="0"/>
    <x v="0"/>
    <n v="2"/>
    <n v="4.22"/>
    <n v="2.2799999999999998"/>
    <n v="15"/>
    <x v="2"/>
    <s v="Wicked Choccy's"/>
    <x v="0"/>
  </r>
  <r>
    <s v="US-2023-109365-CHO-FUD-51000"/>
    <d v="2023-11-03T00:00:00"/>
    <d v="2023-11-18T00:00:00"/>
    <x v="0"/>
    <n v="109365"/>
    <s v="United States"/>
    <x v="4"/>
    <x v="4"/>
    <n v="90049"/>
    <x v="0"/>
    <x v="3"/>
    <s v="CHO-FUD-51000"/>
    <x v="4"/>
    <x v="64"/>
    <n v="12"/>
    <n v="28.8"/>
    <n v="14.4"/>
    <n v="15"/>
    <x v="2"/>
    <s v="Lot's O' Nuts"/>
    <x v="1"/>
  </r>
  <r>
    <s v="US-2023-109365-CHO-NUT-13000"/>
    <d v="2023-11-03T00:00:00"/>
    <d v="2023-11-18T00:00:00"/>
    <x v="0"/>
    <n v="109365"/>
    <s v="United States"/>
    <x v="4"/>
    <x v="4"/>
    <n v="90049"/>
    <x v="0"/>
    <x v="3"/>
    <s v="CHO-NUT-13000"/>
    <x v="2"/>
    <x v="47"/>
    <n v="7"/>
    <n v="17.43"/>
    <n v="7"/>
    <n v="15"/>
    <x v="2"/>
    <s v="Lot's O' Nuts"/>
    <x v="1"/>
  </r>
  <r>
    <s v="US-2023-109365-CHO-TRI-54000"/>
    <d v="2023-11-03T00:00:00"/>
    <d v="2023-11-18T00:00:00"/>
    <x v="0"/>
    <n v="109365"/>
    <s v="United States"/>
    <x v="4"/>
    <x v="4"/>
    <n v="90049"/>
    <x v="0"/>
    <x v="3"/>
    <s v="CHO-TRI-54000"/>
    <x v="1"/>
    <x v="4"/>
    <n v="3"/>
    <n v="7.35"/>
    <n v="3.9"/>
    <n v="15"/>
    <x v="2"/>
    <s v="Wicked Choccy's"/>
    <x v="0"/>
  </r>
  <r>
    <s v="US-2023-163755-CHO-TRI-54000"/>
    <d v="2023-11-04T00:00:00"/>
    <d v="2023-11-18T00:00:00"/>
    <x v="2"/>
    <n v="163755"/>
    <s v="United States"/>
    <x v="31"/>
    <x v="23"/>
    <n v="98103"/>
    <x v="0"/>
    <x v="3"/>
    <s v="CHO-TRI-54000"/>
    <x v="1"/>
    <x v="4"/>
    <n v="3"/>
    <n v="7.35"/>
    <n v="3.9"/>
    <n v="14"/>
    <x v="2"/>
    <s v="Wicked Choccy's"/>
    <x v="0"/>
  </r>
  <r>
    <s v="US-2023-158260-CHO-TRI-54000"/>
    <d v="2023-11-04T00:00:00"/>
    <d v="2023-11-18T00:00:00"/>
    <x v="0"/>
    <n v="158260"/>
    <s v="United States"/>
    <x v="25"/>
    <x v="4"/>
    <n v="92037"/>
    <x v="0"/>
    <x v="3"/>
    <s v="CHO-TRI-54000"/>
    <x v="1"/>
    <x v="1"/>
    <n v="2"/>
    <n v="4.9000000000000004"/>
    <n v="2.6"/>
    <n v="14"/>
    <x v="2"/>
    <s v="Wicked Choccy's"/>
    <x v="0"/>
  </r>
  <r>
    <s v="US-2023-119018-OTH-GUM-21000"/>
    <d v="2023-11-04T00:00:00"/>
    <d v="2023-11-18T00:00:00"/>
    <x v="0"/>
    <n v="119018"/>
    <s v="United States"/>
    <x v="4"/>
    <x v="4"/>
    <n v="90004"/>
    <x v="1"/>
    <x v="3"/>
    <s v="OTH-GUM-21000"/>
    <x v="5"/>
    <x v="12"/>
    <n v="1"/>
    <n v="0.65"/>
    <n v="0.6"/>
    <n v="14"/>
    <x v="2"/>
    <s v="Secret Factory"/>
    <x v="2"/>
  </r>
  <r>
    <s v="US-2023-119018-CHO-FUD-51000"/>
    <d v="2023-11-04T00:00:00"/>
    <d v="2023-11-18T00:00:00"/>
    <x v="0"/>
    <n v="119018"/>
    <s v="United States"/>
    <x v="4"/>
    <x v="4"/>
    <n v="90004"/>
    <x v="0"/>
    <x v="3"/>
    <s v="CHO-FUD-51000"/>
    <x v="4"/>
    <x v="9"/>
    <n v="2"/>
    <n v="4.8"/>
    <n v="2.4"/>
    <n v="14"/>
    <x v="2"/>
    <s v="Lot's O' Nuts"/>
    <x v="1"/>
  </r>
  <r>
    <s v="US-2023-119018-CHO-NUT-13000"/>
    <d v="2023-11-04T00:00:00"/>
    <d v="2023-11-18T00:00:00"/>
    <x v="0"/>
    <n v="119018"/>
    <s v="United States"/>
    <x v="4"/>
    <x v="4"/>
    <n v="90004"/>
    <x v="0"/>
    <x v="3"/>
    <s v="CHO-NUT-13000"/>
    <x v="2"/>
    <x v="15"/>
    <n v="6"/>
    <n v="14.94"/>
    <n v="6"/>
    <n v="14"/>
    <x v="2"/>
    <s v="Lot's O' Nuts"/>
    <x v="1"/>
  </r>
  <r>
    <s v="US-2023-162236-CHO-TRI-54000"/>
    <d v="2023-11-04T00:00:00"/>
    <d v="2023-11-16T00:00:00"/>
    <x v="2"/>
    <n v="162236"/>
    <s v="United States"/>
    <x v="165"/>
    <x v="26"/>
    <n v="28205"/>
    <x v="0"/>
    <x v="2"/>
    <s v="CHO-TRI-54000"/>
    <x v="1"/>
    <x v="37"/>
    <n v="10"/>
    <n v="24.5"/>
    <n v="13"/>
    <n v="12"/>
    <x v="2"/>
    <s v="Wicked Choccy's"/>
    <x v="0"/>
  </r>
  <r>
    <s v="US-2023-162236-CHO-MIL-31000"/>
    <d v="2023-11-04T00:00:00"/>
    <d v="2023-11-16T00:00:00"/>
    <x v="2"/>
    <n v="162236"/>
    <s v="United States"/>
    <x v="165"/>
    <x v="26"/>
    <n v="28205"/>
    <x v="0"/>
    <x v="2"/>
    <s v="CHO-MIL-31000"/>
    <x v="0"/>
    <x v="0"/>
    <n v="2"/>
    <n v="4.22"/>
    <n v="2.2799999999999998"/>
    <n v="12"/>
    <x v="2"/>
    <s v="Wicked Choccy's"/>
    <x v="0"/>
  </r>
  <r>
    <s v="US-2023-162236-CHO-FUD-51000"/>
    <d v="2023-11-04T00:00:00"/>
    <d v="2023-11-16T00:00:00"/>
    <x v="2"/>
    <n v="162236"/>
    <s v="United States"/>
    <x v="165"/>
    <x v="26"/>
    <n v="28205"/>
    <x v="0"/>
    <x v="2"/>
    <s v="CHO-FUD-51000"/>
    <x v="4"/>
    <x v="9"/>
    <n v="2"/>
    <n v="4.8"/>
    <n v="2.4"/>
    <n v="12"/>
    <x v="2"/>
    <s v="Lot's O' Nuts"/>
    <x v="1"/>
  </r>
  <r>
    <s v="US-2023-166443-CHO-NUT-13000"/>
    <d v="2023-11-04T00:00:00"/>
    <d v="2023-11-15T00:00:00"/>
    <x v="1"/>
    <n v="166443"/>
    <s v="United States"/>
    <x v="10"/>
    <x v="4"/>
    <n v="94122"/>
    <x v="0"/>
    <x v="3"/>
    <s v="CHO-NUT-13000"/>
    <x v="2"/>
    <x v="47"/>
    <n v="7"/>
    <n v="17.43"/>
    <n v="7"/>
    <n v="11"/>
    <x v="2"/>
    <s v="Lot's O' Nuts"/>
    <x v="1"/>
  </r>
  <r>
    <s v="US-2023-165827-CHO-TRI-54000"/>
    <d v="2023-11-04T00:00:00"/>
    <d v="2023-11-19T00:00:00"/>
    <x v="0"/>
    <n v="165827"/>
    <s v="United States"/>
    <x v="20"/>
    <x v="17"/>
    <n v="33180"/>
    <x v="0"/>
    <x v="2"/>
    <s v="CHO-TRI-54000"/>
    <x v="1"/>
    <x v="18"/>
    <n v="6"/>
    <n v="14.7"/>
    <n v="7.8"/>
    <n v="15"/>
    <x v="2"/>
    <s v="Wicked Choccy's"/>
    <x v="0"/>
  </r>
  <r>
    <s v="US-2023-143308-CHO-SCR-58000"/>
    <d v="2023-11-04T00:00:00"/>
    <d v="2023-11-14T00:00:00"/>
    <x v="3"/>
    <n v="143308"/>
    <s v="United States"/>
    <x v="106"/>
    <x v="5"/>
    <n v="40214"/>
    <x v="0"/>
    <x v="2"/>
    <s v="CHO-SCR-58000"/>
    <x v="3"/>
    <x v="3"/>
    <n v="3"/>
    <n v="7.5"/>
    <n v="3.3"/>
    <n v="10"/>
    <x v="2"/>
    <s v="Lot's O' Nuts"/>
    <x v="1"/>
  </r>
  <r>
    <s v="US-2023-111563-CHO-FUD-51000"/>
    <d v="2023-11-04T00:00:00"/>
    <d v="2023-11-18T00:00:00"/>
    <x v="0"/>
    <n v="111563"/>
    <s v="United States"/>
    <x v="0"/>
    <x v="0"/>
    <n v="77041"/>
    <x v="0"/>
    <x v="0"/>
    <s v="CHO-FUD-51000"/>
    <x v="4"/>
    <x v="31"/>
    <n v="4"/>
    <n v="9.6"/>
    <n v="4.8"/>
    <n v="14"/>
    <x v="2"/>
    <s v="Lot's O' Nuts"/>
    <x v="1"/>
  </r>
  <r>
    <s v="US-2023-111563-CHO-MIL-31000"/>
    <d v="2023-11-04T00:00:00"/>
    <d v="2023-11-18T00:00:00"/>
    <x v="0"/>
    <n v="111563"/>
    <s v="United States"/>
    <x v="0"/>
    <x v="0"/>
    <n v="77041"/>
    <x v="0"/>
    <x v="0"/>
    <s v="CHO-MIL-31000"/>
    <x v="0"/>
    <x v="5"/>
    <n v="3"/>
    <n v="6.33"/>
    <n v="3.42"/>
    <n v="14"/>
    <x v="2"/>
    <s v="Wicked Choccy's"/>
    <x v="0"/>
  </r>
  <r>
    <s v="US-2023-163328-CHO-NUT-13000"/>
    <d v="2023-11-04T00:00:00"/>
    <d v="2023-11-16T00:00:00"/>
    <x v="2"/>
    <n v="163328"/>
    <s v="United States"/>
    <x v="459"/>
    <x v="11"/>
    <n v="97405"/>
    <x v="0"/>
    <x v="3"/>
    <s v="CHO-NUT-13000"/>
    <x v="2"/>
    <x v="2"/>
    <n v="3"/>
    <n v="7.47"/>
    <n v="3"/>
    <n v="12"/>
    <x v="2"/>
    <s v="Lot's O' Nuts"/>
    <x v="1"/>
  </r>
  <r>
    <s v="US-2023-163328-CHO-SCR-58000"/>
    <d v="2023-11-04T00:00:00"/>
    <d v="2023-11-16T00:00:00"/>
    <x v="2"/>
    <n v="163328"/>
    <s v="United States"/>
    <x v="459"/>
    <x v="11"/>
    <n v="97405"/>
    <x v="0"/>
    <x v="3"/>
    <s v="CHO-SCR-58000"/>
    <x v="3"/>
    <x v="25"/>
    <n v="1"/>
    <n v="2.5"/>
    <n v="1.1000000000000001"/>
    <n v="12"/>
    <x v="2"/>
    <s v="Lot's O' Nuts"/>
    <x v="1"/>
  </r>
  <r>
    <s v="US-2023-163328-CHO-FUD-51000"/>
    <d v="2023-11-04T00:00:00"/>
    <d v="2023-11-16T00:00:00"/>
    <x v="2"/>
    <n v="163328"/>
    <s v="United States"/>
    <x v="459"/>
    <x v="11"/>
    <n v="97405"/>
    <x v="0"/>
    <x v="3"/>
    <s v="CHO-FUD-51000"/>
    <x v="4"/>
    <x v="44"/>
    <n v="8"/>
    <n v="19.2"/>
    <n v="9.6"/>
    <n v="12"/>
    <x v="2"/>
    <s v="Lot's O' Nuts"/>
    <x v="1"/>
  </r>
  <r>
    <s v="US-2023-163328-CHO-TRI-54000"/>
    <d v="2023-11-04T00:00:00"/>
    <d v="2023-11-16T00:00:00"/>
    <x v="2"/>
    <n v="163328"/>
    <s v="United States"/>
    <x v="459"/>
    <x v="11"/>
    <n v="97405"/>
    <x v="0"/>
    <x v="3"/>
    <s v="CHO-TRI-54000"/>
    <x v="1"/>
    <x v="4"/>
    <n v="3"/>
    <n v="7.35"/>
    <n v="3.9"/>
    <n v="12"/>
    <x v="2"/>
    <s v="Wicked Choccy's"/>
    <x v="0"/>
  </r>
  <r>
    <s v="US-2023-163328-OTH-LIC-15000"/>
    <d v="2023-11-04T00:00:00"/>
    <d v="2023-11-16T00:00:00"/>
    <x v="2"/>
    <n v="163328"/>
    <s v="United States"/>
    <x v="459"/>
    <x v="11"/>
    <n v="97405"/>
    <x v="1"/>
    <x v="3"/>
    <s v="OTH-LIC-15000"/>
    <x v="7"/>
    <x v="59"/>
    <n v="7"/>
    <n v="70"/>
    <n v="70"/>
    <n v="12"/>
    <x v="2"/>
    <s v="Secret Factory"/>
    <x v="2"/>
  </r>
  <r>
    <s v="US-2023-146766-CHO-MIL-31000"/>
    <d v="2023-11-04T00:00:00"/>
    <d v="2023-11-14T00:00:00"/>
    <x v="3"/>
    <n v="146766"/>
    <s v="United States"/>
    <x v="199"/>
    <x v="4"/>
    <n v="91911"/>
    <x v="0"/>
    <x v="3"/>
    <s v="CHO-MIL-31000"/>
    <x v="0"/>
    <x v="8"/>
    <n v="4"/>
    <n v="8.44"/>
    <n v="4.5599999999999996"/>
    <n v="10"/>
    <x v="2"/>
    <s v="Wicked Choccy's"/>
    <x v="0"/>
  </r>
  <r>
    <s v="US-2023-106677-CHO-NUT-13000"/>
    <d v="2023-11-05T00:00:00"/>
    <d v="2023-11-20T00:00:00"/>
    <x v="0"/>
    <n v="106677"/>
    <s v="United States"/>
    <x v="2"/>
    <x v="2"/>
    <n v="19134"/>
    <x v="0"/>
    <x v="1"/>
    <s v="CHO-NUT-13000"/>
    <x v="2"/>
    <x v="7"/>
    <n v="2"/>
    <n v="4.9800000000000004"/>
    <n v="2"/>
    <n v="15"/>
    <x v="2"/>
    <s v="Lot's O' Nuts"/>
    <x v="1"/>
  </r>
  <r>
    <s v="US-2023-140207-CHO-NUT-13000"/>
    <d v="2023-11-05T00:00:00"/>
    <d v="2023-11-20T00:00:00"/>
    <x v="0"/>
    <n v="140207"/>
    <s v="United States"/>
    <x v="99"/>
    <x v="4"/>
    <n v="95123"/>
    <x v="0"/>
    <x v="3"/>
    <s v="CHO-NUT-13000"/>
    <x v="2"/>
    <x v="13"/>
    <n v="5"/>
    <n v="12.45"/>
    <n v="5"/>
    <n v="15"/>
    <x v="2"/>
    <s v="Lot's O' Nuts"/>
    <x v="1"/>
  </r>
  <r>
    <s v="US-2023-143441-CHO-SCR-58000"/>
    <d v="2023-11-05T00:00:00"/>
    <d v="2023-11-15T00:00:00"/>
    <x v="3"/>
    <n v="143441"/>
    <s v="United States"/>
    <x v="7"/>
    <x v="0"/>
    <n v="78041"/>
    <x v="0"/>
    <x v="0"/>
    <s v="CHO-SCR-58000"/>
    <x v="3"/>
    <x v="25"/>
    <n v="1"/>
    <n v="2.5"/>
    <n v="1.1000000000000001"/>
    <n v="10"/>
    <x v="2"/>
    <s v="Lot's O' Nuts"/>
    <x v="1"/>
  </r>
  <r>
    <s v="US-2023-131611-CHO-TRI-54000"/>
    <d v="2023-11-05T00:00:00"/>
    <d v="2023-11-19T00:00:00"/>
    <x v="0"/>
    <n v="131611"/>
    <s v="United States"/>
    <x v="0"/>
    <x v="0"/>
    <n v="77036"/>
    <x v="0"/>
    <x v="0"/>
    <s v="CHO-TRI-54000"/>
    <x v="1"/>
    <x v="10"/>
    <n v="7"/>
    <n v="17.149999999999999"/>
    <n v="9.1"/>
    <n v="14"/>
    <x v="2"/>
    <s v="Wicked Choccy's"/>
    <x v="0"/>
  </r>
  <r>
    <s v="US-2023-131611-CHO-SCR-58000"/>
    <d v="2023-11-05T00:00:00"/>
    <d v="2023-11-19T00:00:00"/>
    <x v="0"/>
    <n v="131611"/>
    <s v="United States"/>
    <x v="0"/>
    <x v="0"/>
    <n v="77036"/>
    <x v="0"/>
    <x v="0"/>
    <s v="CHO-SCR-58000"/>
    <x v="3"/>
    <x v="44"/>
    <n v="8"/>
    <n v="20"/>
    <n v="8.8000000000000007"/>
    <n v="14"/>
    <x v="2"/>
    <s v="Lot's O' Nuts"/>
    <x v="1"/>
  </r>
  <r>
    <s v="US-2023-131611-CHO-FUD-51000"/>
    <d v="2023-11-05T00:00:00"/>
    <d v="2023-11-19T00:00:00"/>
    <x v="0"/>
    <n v="131611"/>
    <s v="United States"/>
    <x v="0"/>
    <x v="0"/>
    <n v="77036"/>
    <x v="0"/>
    <x v="0"/>
    <s v="CHO-FUD-51000"/>
    <x v="4"/>
    <x v="3"/>
    <n v="3"/>
    <n v="7.2"/>
    <n v="3.6"/>
    <n v="14"/>
    <x v="2"/>
    <s v="Lot's O' Nuts"/>
    <x v="1"/>
  </r>
  <r>
    <s v="US-2023-131611-CHO-MIL-31000"/>
    <d v="2023-11-05T00:00:00"/>
    <d v="2023-11-19T00:00:00"/>
    <x v="0"/>
    <n v="131611"/>
    <s v="United States"/>
    <x v="0"/>
    <x v="0"/>
    <n v="77036"/>
    <x v="0"/>
    <x v="0"/>
    <s v="CHO-MIL-31000"/>
    <x v="0"/>
    <x v="23"/>
    <n v="5"/>
    <n v="10.55"/>
    <n v="5.7"/>
    <n v="14"/>
    <x v="2"/>
    <s v="Wicked Choccy's"/>
    <x v="0"/>
  </r>
  <r>
    <s v="US-2023-148908-CHO-MIL-31000"/>
    <d v="2023-11-05T00:00:00"/>
    <d v="2023-11-18T00:00:00"/>
    <x v="1"/>
    <n v="148908"/>
    <s v="United States"/>
    <x v="10"/>
    <x v="4"/>
    <n v="94109"/>
    <x v="0"/>
    <x v="3"/>
    <s v="CHO-MIL-31000"/>
    <x v="0"/>
    <x v="0"/>
    <n v="2"/>
    <n v="4.22"/>
    <n v="2.2799999999999998"/>
    <n v="13"/>
    <x v="2"/>
    <s v="Wicked Choccy's"/>
    <x v="0"/>
  </r>
  <r>
    <s v="US-2023-144092-CHO-NUT-13000"/>
    <d v="2023-11-05T00:00:00"/>
    <d v="2023-11-17T00:00:00"/>
    <x v="2"/>
    <n v="144092"/>
    <s v="United States"/>
    <x v="99"/>
    <x v="4"/>
    <n v="95123"/>
    <x v="0"/>
    <x v="3"/>
    <s v="CHO-NUT-13000"/>
    <x v="2"/>
    <x v="7"/>
    <n v="2"/>
    <n v="4.9800000000000004"/>
    <n v="2"/>
    <n v="12"/>
    <x v="2"/>
    <s v="Lot's O' Nuts"/>
    <x v="1"/>
  </r>
  <r>
    <s v="US-2023-144092-CHO-TRI-54000"/>
    <d v="2023-11-05T00:00:00"/>
    <d v="2023-11-17T00:00:00"/>
    <x v="2"/>
    <n v="144092"/>
    <s v="United States"/>
    <x v="99"/>
    <x v="4"/>
    <n v="95123"/>
    <x v="0"/>
    <x v="3"/>
    <s v="CHO-TRI-54000"/>
    <x v="1"/>
    <x v="4"/>
    <n v="3"/>
    <n v="7.35"/>
    <n v="3.9"/>
    <n v="12"/>
    <x v="2"/>
    <s v="Wicked Choccy's"/>
    <x v="0"/>
  </r>
  <r>
    <s v="US-2023-144092-CHO-SCR-58000"/>
    <d v="2023-11-05T00:00:00"/>
    <d v="2023-11-17T00:00:00"/>
    <x v="2"/>
    <n v="144092"/>
    <s v="United States"/>
    <x v="99"/>
    <x v="4"/>
    <n v="95123"/>
    <x v="0"/>
    <x v="3"/>
    <s v="CHO-SCR-58000"/>
    <x v="3"/>
    <x v="31"/>
    <n v="4"/>
    <n v="10"/>
    <n v="4.4000000000000004"/>
    <n v="12"/>
    <x v="2"/>
    <s v="Lot's O' Nuts"/>
    <x v="1"/>
  </r>
  <r>
    <s v="US-2023-157280-CHO-FUD-51000"/>
    <d v="2023-11-05T00:00:00"/>
    <d v="2023-11-17T00:00:00"/>
    <x v="1"/>
    <n v="157280"/>
    <s v="United States"/>
    <x v="83"/>
    <x v="6"/>
    <n v="23464"/>
    <x v="0"/>
    <x v="2"/>
    <s v="CHO-FUD-51000"/>
    <x v="4"/>
    <x v="17"/>
    <n v="5"/>
    <n v="12"/>
    <n v="6"/>
    <n v="12"/>
    <x v="2"/>
    <s v="Lot's O' Nuts"/>
    <x v="1"/>
  </r>
  <r>
    <s v="US-2023-157280-CHO-MIL-31000"/>
    <d v="2023-11-05T00:00:00"/>
    <d v="2023-11-17T00:00:00"/>
    <x v="1"/>
    <n v="157280"/>
    <s v="United States"/>
    <x v="83"/>
    <x v="6"/>
    <n v="23464"/>
    <x v="0"/>
    <x v="2"/>
    <s v="CHO-MIL-31000"/>
    <x v="0"/>
    <x v="0"/>
    <n v="2"/>
    <n v="4.22"/>
    <n v="2.2799999999999998"/>
    <n v="12"/>
    <x v="2"/>
    <s v="Wicked Choccy's"/>
    <x v="0"/>
  </r>
  <r>
    <s v="US-2023-157280-CHO-SCR-58000"/>
    <d v="2023-11-05T00:00:00"/>
    <d v="2023-11-17T00:00:00"/>
    <x v="1"/>
    <n v="157280"/>
    <s v="United States"/>
    <x v="83"/>
    <x v="6"/>
    <n v="23464"/>
    <x v="0"/>
    <x v="2"/>
    <s v="CHO-SCR-58000"/>
    <x v="3"/>
    <x v="3"/>
    <n v="3"/>
    <n v="7.5"/>
    <n v="3.3"/>
    <n v="12"/>
    <x v="2"/>
    <s v="Lot's O' Nuts"/>
    <x v="1"/>
  </r>
  <r>
    <s v="US-2023-165078-CHO-NUT-13000"/>
    <d v="2023-11-05T00:00:00"/>
    <d v="2023-11-20T00:00:00"/>
    <x v="0"/>
    <n v="165078"/>
    <s v="United States"/>
    <x v="111"/>
    <x v="19"/>
    <n v="46226"/>
    <x v="0"/>
    <x v="0"/>
    <s v="CHO-NUT-13000"/>
    <x v="2"/>
    <x v="7"/>
    <n v="2"/>
    <n v="4.9800000000000004"/>
    <n v="2"/>
    <n v="15"/>
    <x v="2"/>
    <s v="Lot's O' Nuts"/>
    <x v="1"/>
  </r>
  <r>
    <s v="US-2023-165078-CHO-FUD-51000"/>
    <d v="2023-11-05T00:00:00"/>
    <d v="2023-11-20T00:00:00"/>
    <x v="0"/>
    <n v="165078"/>
    <s v="United States"/>
    <x v="111"/>
    <x v="19"/>
    <n v="46226"/>
    <x v="0"/>
    <x v="0"/>
    <s v="CHO-FUD-51000"/>
    <x v="4"/>
    <x v="17"/>
    <n v="5"/>
    <n v="12"/>
    <n v="6"/>
    <n v="15"/>
    <x v="2"/>
    <s v="Lot's O' Nuts"/>
    <x v="1"/>
  </r>
  <r>
    <s v="US-2023-165078-OTH-GUM-21000"/>
    <d v="2023-11-05T00:00:00"/>
    <d v="2023-11-20T00:00:00"/>
    <x v="0"/>
    <n v="165078"/>
    <s v="United States"/>
    <x v="111"/>
    <x v="19"/>
    <n v="46226"/>
    <x v="1"/>
    <x v="0"/>
    <s v="OTH-GUM-21000"/>
    <x v="5"/>
    <x v="42"/>
    <n v="5"/>
    <n v="3.25"/>
    <n v="3"/>
    <n v="15"/>
    <x v="2"/>
    <s v="Secret Factory"/>
    <x v="2"/>
  </r>
  <r>
    <s v="US-2023-125094-CHO-SCR-58000"/>
    <d v="2023-11-05T00:00:00"/>
    <d v="2023-11-19T00:00:00"/>
    <x v="0"/>
    <n v="125094"/>
    <s v="United States"/>
    <x v="31"/>
    <x v="23"/>
    <n v="98105"/>
    <x v="0"/>
    <x v="3"/>
    <s v="CHO-SCR-58000"/>
    <x v="3"/>
    <x v="31"/>
    <n v="4"/>
    <n v="10"/>
    <n v="4.4000000000000004"/>
    <n v="14"/>
    <x v="2"/>
    <s v="Lot's O' Nuts"/>
    <x v="1"/>
  </r>
  <r>
    <s v="US-2023-109925-CHO-MIL-31000"/>
    <d v="2023-11-06T00:00:00"/>
    <d v="2023-11-20T00:00:00"/>
    <x v="2"/>
    <n v="109925"/>
    <s v="United States"/>
    <x v="25"/>
    <x v="4"/>
    <n v="92105"/>
    <x v="0"/>
    <x v="3"/>
    <s v="CHO-MIL-31000"/>
    <x v="0"/>
    <x v="5"/>
    <n v="3"/>
    <n v="6.33"/>
    <n v="3.42"/>
    <n v="14"/>
    <x v="2"/>
    <s v="Wicked Choccy's"/>
    <x v="0"/>
  </r>
  <r>
    <s v="US-2023-153815-CHO-MIL-31000"/>
    <d v="2023-11-06T00:00:00"/>
    <d v="2023-11-19T00:00:00"/>
    <x v="1"/>
    <n v="153815"/>
    <s v="United States"/>
    <x v="60"/>
    <x v="17"/>
    <n v="32216"/>
    <x v="0"/>
    <x v="2"/>
    <s v="CHO-MIL-31000"/>
    <x v="0"/>
    <x v="0"/>
    <n v="2"/>
    <n v="4.22"/>
    <n v="2.2799999999999998"/>
    <n v="13"/>
    <x v="2"/>
    <s v="Wicked Choccy's"/>
    <x v="0"/>
  </r>
  <r>
    <s v="US-2023-153815-CHO-SCR-58000"/>
    <d v="2023-11-06T00:00:00"/>
    <d v="2023-11-19T00:00:00"/>
    <x v="1"/>
    <n v="153815"/>
    <s v="United States"/>
    <x v="60"/>
    <x v="17"/>
    <n v="32216"/>
    <x v="0"/>
    <x v="2"/>
    <s v="CHO-SCR-58000"/>
    <x v="3"/>
    <x v="9"/>
    <n v="2"/>
    <n v="5"/>
    <n v="2.2000000000000002"/>
    <n v="13"/>
    <x v="2"/>
    <s v="Lot's O' Nuts"/>
    <x v="1"/>
  </r>
  <r>
    <s v="US-2023-153815-CHO-FUD-51000"/>
    <d v="2023-11-06T00:00:00"/>
    <d v="2023-11-19T00:00:00"/>
    <x v="1"/>
    <n v="153815"/>
    <s v="United States"/>
    <x v="60"/>
    <x v="17"/>
    <n v="32216"/>
    <x v="0"/>
    <x v="2"/>
    <s v="CHO-FUD-51000"/>
    <x v="4"/>
    <x v="9"/>
    <n v="2"/>
    <n v="4.8"/>
    <n v="2.4"/>
    <n v="13"/>
    <x v="2"/>
    <s v="Lot's O' Nuts"/>
    <x v="1"/>
  </r>
  <r>
    <s v="US-2023-153815-CHO-TRI-54000"/>
    <d v="2023-11-06T00:00:00"/>
    <d v="2023-11-19T00:00:00"/>
    <x v="1"/>
    <n v="153815"/>
    <s v="United States"/>
    <x v="60"/>
    <x v="17"/>
    <n v="32216"/>
    <x v="0"/>
    <x v="2"/>
    <s v="CHO-TRI-54000"/>
    <x v="1"/>
    <x v="1"/>
    <n v="2"/>
    <n v="4.9000000000000004"/>
    <n v="2.6"/>
    <n v="13"/>
    <x v="2"/>
    <s v="Wicked Choccy's"/>
    <x v="0"/>
  </r>
  <r>
    <s v="US-2023-125969-CHO-TRI-54000"/>
    <d v="2023-11-06T00:00:00"/>
    <d v="2023-11-20T00:00:00"/>
    <x v="2"/>
    <n v="125969"/>
    <s v="United States"/>
    <x v="4"/>
    <x v="4"/>
    <n v="90004"/>
    <x v="0"/>
    <x v="3"/>
    <s v="CHO-TRI-54000"/>
    <x v="1"/>
    <x v="1"/>
    <n v="2"/>
    <n v="4.9000000000000004"/>
    <n v="2.6"/>
    <n v="14"/>
    <x v="2"/>
    <s v="Wicked Choccy's"/>
    <x v="0"/>
  </r>
  <r>
    <s v="US-2023-147585-CHO-FUD-51000"/>
    <d v="2023-11-07T00:00:00"/>
    <d v="2023-11-22T00:00:00"/>
    <x v="0"/>
    <n v="147585"/>
    <s v="United States"/>
    <x v="10"/>
    <x v="4"/>
    <n v="94110"/>
    <x v="0"/>
    <x v="3"/>
    <s v="CHO-FUD-51000"/>
    <x v="4"/>
    <x v="3"/>
    <n v="3"/>
    <n v="7.2"/>
    <n v="3.6"/>
    <n v="15"/>
    <x v="2"/>
    <s v="Lot's O' Nuts"/>
    <x v="1"/>
  </r>
  <r>
    <s v="US-2023-139388-CHO-NUT-13000"/>
    <d v="2023-11-07T00:00:00"/>
    <d v="2023-11-19T00:00:00"/>
    <x v="1"/>
    <n v="139388"/>
    <s v="United States"/>
    <x v="130"/>
    <x v="24"/>
    <n v="8701"/>
    <x v="0"/>
    <x v="1"/>
    <s v="CHO-NUT-13000"/>
    <x v="2"/>
    <x v="19"/>
    <n v="4"/>
    <n v="9.9600000000000009"/>
    <n v="4"/>
    <n v="12"/>
    <x v="2"/>
    <s v="Lot's O' Nuts"/>
    <x v="1"/>
  </r>
  <r>
    <s v="US-2023-144554-CHO-SCR-58000"/>
    <d v="2023-11-07T00:00:00"/>
    <d v="2023-11-22T00:00:00"/>
    <x v="0"/>
    <n v="144554"/>
    <s v="United States"/>
    <x v="12"/>
    <x v="9"/>
    <n v="43055"/>
    <x v="0"/>
    <x v="1"/>
    <s v="CHO-SCR-58000"/>
    <x v="3"/>
    <x v="3"/>
    <n v="3"/>
    <n v="7.5"/>
    <n v="3.3"/>
    <n v="15"/>
    <x v="2"/>
    <s v="Lot's O' Nuts"/>
    <x v="1"/>
  </r>
  <r>
    <s v="US-2023-161669-CHO-NUT-13000"/>
    <d v="2023-11-07T00:00:00"/>
    <d v="2023-11-19T00:00:00"/>
    <x v="1"/>
    <n v="161669"/>
    <s v="United States"/>
    <x v="4"/>
    <x v="4"/>
    <n v="90036"/>
    <x v="0"/>
    <x v="3"/>
    <s v="CHO-NUT-13000"/>
    <x v="2"/>
    <x v="19"/>
    <n v="4"/>
    <n v="9.9600000000000009"/>
    <n v="4"/>
    <n v="12"/>
    <x v="2"/>
    <s v="Lot's O' Nuts"/>
    <x v="1"/>
  </r>
  <r>
    <s v="US-2023-161669-CHO-FUD-51000"/>
    <d v="2023-11-07T00:00:00"/>
    <d v="2023-11-19T00:00:00"/>
    <x v="1"/>
    <n v="161669"/>
    <s v="United States"/>
    <x v="4"/>
    <x v="4"/>
    <n v="90036"/>
    <x v="0"/>
    <x v="3"/>
    <s v="CHO-FUD-51000"/>
    <x v="4"/>
    <x v="31"/>
    <n v="4"/>
    <n v="9.6"/>
    <n v="4.8"/>
    <n v="12"/>
    <x v="2"/>
    <s v="Lot's O' Nuts"/>
    <x v="1"/>
  </r>
  <r>
    <s v="US-2023-161669-CHO-SCR-58000"/>
    <d v="2023-11-07T00:00:00"/>
    <d v="2023-11-19T00:00:00"/>
    <x v="1"/>
    <n v="161669"/>
    <s v="United States"/>
    <x v="4"/>
    <x v="4"/>
    <n v="90036"/>
    <x v="0"/>
    <x v="3"/>
    <s v="CHO-SCR-58000"/>
    <x v="3"/>
    <x v="9"/>
    <n v="2"/>
    <n v="5"/>
    <n v="2.2000000000000002"/>
    <n v="12"/>
    <x v="2"/>
    <s v="Lot's O' Nuts"/>
    <x v="1"/>
  </r>
  <r>
    <s v="US-2023-116379-CHO-NUT-13000"/>
    <d v="2023-11-07T00:00:00"/>
    <d v="2023-11-22T00:00:00"/>
    <x v="0"/>
    <n v="116379"/>
    <s v="United States"/>
    <x v="10"/>
    <x v="4"/>
    <n v="94122"/>
    <x v="0"/>
    <x v="3"/>
    <s v="CHO-NUT-13000"/>
    <x v="2"/>
    <x v="7"/>
    <n v="2"/>
    <n v="4.9800000000000004"/>
    <n v="2"/>
    <n v="15"/>
    <x v="2"/>
    <s v="Lot's O' Nuts"/>
    <x v="1"/>
  </r>
  <r>
    <s v="US-2023-132997-CHO-TRI-54000"/>
    <d v="2023-11-07T00:00:00"/>
    <d v="2023-11-19T00:00:00"/>
    <x v="1"/>
    <n v="132997"/>
    <s v="United States"/>
    <x v="105"/>
    <x v="21"/>
    <n v="14609"/>
    <x v="0"/>
    <x v="1"/>
    <s v="CHO-TRI-54000"/>
    <x v="1"/>
    <x v="1"/>
    <n v="2"/>
    <n v="4.9000000000000004"/>
    <n v="2.6"/>
    <n v="12"/>
    <x v="2"/>
    <s v="Wicked Choccy's"/>
    <x v="0"/>
  </r>
  <r>
    <s v="US-2023-132997-CHO-MIL-31000"/>
    <d v="2023-11-07T00:00:00"/>
    <d v="2023-11-19T00:00:00"/>
    <x v="1"/>
    <n v="132997"/>
    <s v="United States"/>
    <x v="105"/>
    <x v="21"/>
    <n v="14609"/>
    <x v="0"/>
    <x v="1"/>
    <s v="CHO-MIL-31000"/>
    <x v="0"/>
    <x v="0"/>
    <n v="2"/>
    <n v="4.22"/>
    <n v="2.2799999999999998"/>
    <n v="12"/>
    <x v="2"/>
    <s v="Wicked Choccy's"/>
    <x v="0"/>
  </r>
  <r>
    <s v="US-2023-132997-CHO-SCR-58000"/>
    <d v="2023-11-07T00:00:00"/>
    <d v="2023-11-19T00:00:00"/>
    <x v="1"/>
    <n v="132997"/>
    <s v="United States"/>
    <x v="105"/>
    <x v="21"/>
    <n v="14609"/>
    <x v="0"/>
    <x v="1"/>
    <s v="CHO-SCR-58000"/>
    <x v="3"/>
    <x v="3"/>
    <n v="3"/>
    <n v="7.5"/>
    <n v="3.3"/>
    <n v="12"/>
    <x v="2"/>
    <s v="Lot's O' Nuts"/>
    <x v="1"/>
  </r>
  <r>
    <s v="US-2023-132997-CHO-NUT-13000"/>
    <d v="2023-11-07T00:00:00"/>
    <d v="2023-11-19T00:00:00"/>
    <x v="1"/>
    <n v="132997"/>
    <s v="United States"/>
    <x v="105"/>
    <x v="21"/>
    <n v="14609"/>
    <x v="0"/>
    <x v="1"/>
    <s v="CHO-NUT-13000"/>
    <x v="2"/>
    <x v="2"/>
    <n v="3"/>
    <n v="7.47"/>
    <n v="3"/>
    <n v="12"/>
    <x v="2"/>
    <s v="Lot's O' Nuts"/>
    <x v="1"/>
  </r>
  <r>
    <s v="US-2023-152247-CHO-NUT-13000"/>
    <d v="2023-11-07T00:00:00"/>
    <d v="2023-11-22T00:00:00"/>
    <x v="0"/>
    <n v="152247"/>
    <s v="United States"/>
    <x v="460"/>
    <x v="56"/>
    <n v="82001"/>
    <x v="0"/>
    <x v="3"/>
    <s v="CHO-NUT-13000"/>
    <x v="2"/>
    <x v="19"/>
    <n v="4"/>
    <n v="9.9600000000000009"/>
    <n v="4"/>
    <n v="15"/>
    <x v="2"/>
    <s v="Lot's O' Nuts"/>
    <x v="1"/>
  </r>
  <r>
    <s v="US-2023-116337-CHO-SCR-58000"/>
    <d v="2023-11-07T00:00:00"/>
    <d v="2023-11-22T00:00:00"/>
    <x v="0"/>
    <n v="116337"/>
    <s v="United States"/>
    <x v="39"/>
    <x v="0"/>
    <n v="75220"/>
    <x v="0"/>
    <x v="0"/>
    <s v="CHO-SCR-58000"/>
    <x v="3"/>
    <x v="17"/>
    <n v="5"/>
    <n v="12.5"/>
    <n v="5.5"/>
    <n v="15"/>
    <x v="2"/>
    <s v="Lot's O' Nuts"/>
    <x v="1"/>
  </r>
  <r>
    <s v="US-2023-113817-CHO-TRI-54000"/>
    <d v="2023-11-07T00:00:00"/>
    <d v="2023-11-21T00:00:00"/>
    <x v="0"/>
    <n v="113817"/>
    <s v="United States"/>
    <x v="31"/>
    <x v="23"/>
    <n v="98115"/>
    <x v="0"/>
    <x v="3"/>
    <s v="CHO-TRI-54000"/>
    <x v="1"/>
    <x v="1"/>
    <n v="2"/>
    <n v="4.9000000000000004"/>
    <n v="2.6"/>
    <n v="14"/>
    <x v="2"/>
    <s v="Wicked Choccy's"/>
    <x v="0"/>
  </r>
  <r>
    <s v="US-2023-168830-CHO-NUT-13000"/>
    <d v="2023-11-07T00:00:00"/>
    <d v="2023-11-23T00:00:00"/>
    <x v="0"/>
    <n v="168830"/>
    <s v="United States"/>
    <x v="10"/>
    <x v="4"/>
    <n v="94122"/>
    <x v="0"/>
    <x v="3"/>
    <s v="CHO-NUT-13000"/>
    <x v="2"/>
    <x v="2"/>
    <n v="3"/>
    <n v="7.47"/>
    <n v="3"/>
    <n v="16"/>
    <x v="2"/>
    <s v="Lot's O' Nuts"/>
    <x v="1"/>
  </r>
  <r>
    <s v="US-2023-164896-CHO-TRI-54000"/>
    <d v="2023-11-07T00:00:00"/>
    <d v="2023-11-22T00:00:00"/>
    <x v="0"/>
    <n v="164896"/>
    <s v="United States"/>
    <x v="178"/>
    <x v="4"/>
    <n v="92054"/>
    <x v="0"/>
    <x v="3"/>
    <s v="CHO-TRI-54000"/>
    <x v="1"/>
    <x v="1"/>
    <n v="2"/>
    <n v="4.9000000000000004"/>
    <n v="2.6"/>
    <n v="15"/>
    <x v="2"/>
    <s v="Wicked Choccy's"/>
    <x v="0"/>
  </r>
  <r>
    <s v="US-2023-152156-CHO-SCR-58000"/>
    <d v="2023-11-08T00:00:00"/>
    <d v="2023-11-21T00:00:00"/>
    <x v="2"/>
    <n v="152156"/>
    <s v="United States"/>
    <x v="5"/>
    <x v="5"/>
    <n v="42420"/>
    <x v="0"/>
    <x v="2"/>
    <s v="CHO-SCR-58000"/>
    <x v="3"/>
    <x v="9"/>
    <n v="2"/>
    <n v="5"/>
    <n v="2.2000000000000002"/>
    <n v="13"/>
    <x v="2"/>
    <s v="Lot's O' Nuts"/>
    <x v="1"/>
  </r>
  <r>
    <s v="US-2023-152156-CHO-FUD-51000"/>
    <d v="2023-11-08T00:00:00"/>
    <d v="2023-11-21T00:00:00"/>
    <x v="2"/>
    <n v="152156"/>
    <s v="United States"/>
    <x v="5"/>
    <x v="5"/>
    <n v="42420"/>
    <x v="0"/>
    <x v="2"/>
    <s v="CHO-FUD-51000"/>
    <x v="4"/>
    <x v="3"/>
    <n v="3"/>
    <n v="7.2"/>
    <n v="3.6"/>
    <n v="13"/>
    <x v="2"/>
    <s v="Lot's O' Nuts"/>
    <x v="1"/>
  </r>
  <r>
    <s v="US-2023-138233-CHO-TRI-54000"/>
    <d v="2023-11-09T00:00:00"/>
    <d v="2023-11-24T00:00:00"/>
    <x v="0"/>
    <n v="138233"/>
    <s v="United States"/>
    <x v="119"/>
    <x v="4"/>
    <n v="94601"/>
    <x v="0"/>
    <x v="3"/>
    <s v="CHO-TRI-54000"/>
    <x v="1"/>
    <x v="4"/>
    <n v="3"/>
    <n v="7.35"/>
    <n v="3.9"/>
    <n v="15"/>
    <x v="2"/>
    <s v="Wicked Choccy's"/>
    <x v="0"/>
  </r>
  <r>
    <s v="US-2023-140935-CHO-MIL-31000"/>
    <d v="2023-11-10T00:00:00"/>
    <d v="2023-11-22T00:00:00"/>
    <x v="1"/>
    <n v="140935"/>
    <s v="United States"/>
    <x v="260"/>
    <x v="44"/>
    <n v="73120"/>
    <x v="0"/>
    <x v="0"/>
    <s v="CHO-MIL-31000"/>
    <x v="0"/>
    <x v="0"/>
    <n v="2"/>
    <n v="4.22"/>
    <n v="2.2799999999999998"/>
    <n v="12"/>
    <x v="2"/>
    <s v="Wicked Choccy's"/>
    <x v="0"/>
  </r>
  <r>
    <s v="US-2023-140935-CHO-NUT-13000"/>
    <d v="2023-11-10T00:00:00"/>
    <d v="2023-11-22T00:00:00"/>
    <x v="1"/>
    <n v="140935"/>
    <s v="United States"/>
    <x v="260"/>
    <x v="44"/>
    <n v="73120"/>
    <x v="0"/>
    <x v="0"/>
    <s v="CHO-NUT-13000"/>
    <x v="2"/>
    <x v="7"/>
    <n v="2"/>
    <n v="4.9800000000000004"/>
    <n v="2"/>
    <n v="12"/>
    <x v="2"/>
    <s v="Lot's O' Nuts"/>
    <x v="1"/>
  </r>
  <r>
    <s v="US-2023-115588-CHO-MIL-31000"/>
    <d v="2023-11-10T00:00:00"/>
    <d v="2023-11-22T00:00:00"/>
    <x v="2"/>
    <n v="115588"/>
    <s v="United States"/>
    <x v="90"/>
    <x v="9"/>
    <n v="43615"/>
    <x v="0"/>
    <x v="1"/>
    <s v="CHO-MIL-31000"/>
    <x v="0"/>
    <x v="5"/>
    <n v="3"/>
    <n v="6.33"/>
    <n v="3.42"/>
    <n v="12"/>
    <x v="2"/>
    <s v="Wicked Choccy's"/>
    <x v="0"/>
  </r>
  <r>
    <s v="US-2023-115588-CHO-SCR-58000"/>
    <d v="2023-11-10T00:00:00"/>
    <d v="2023-11-22T00:00:00"/>
    <x v="2"/>
    <n v="115588"/>
    <s v="United States"/>
    <x v="90"/>
    <x v="9"/>
    <n v="43615"/>
    <x v="0"/>
    <x v="1"/>
    <s v="CHO-SCR-58000"/>
    <x v="3"/>
    <x v="17"/>
    <n v="5"/>
    <n v="12.5"/>
    <n v="5.5"/>
    <n v="12"/>
    <x v="2"/>
    <s v="Lot's O' Nuts"/>
    <x v="1"/>
  </r>
  <r>
    <s v="US-2023-158694-CHO-MIL-31000"/>
    <d v="2023-11-10T00:00:00"/>
    <d v="2023-11-23T00:00:00"/>
    <x v="2"/>
    <n v="158694"/>
    <s v="United States"/>
    <x v="4"/>
    <x v="4"/>
    <n v="90036"/>
    <x v="0"/>
    <x v="3"/>
    <s v="CHO-MIL-31000"/>
    <x v="0"/>
    <x v="43"/>
    <n v="9"/>
    <n v="18.989999999999998"/>
    <n v="10.26"/>
    <n v="13"/>
    <x v="2"/>
    <s v="Wicked Choccy's"/>
    <x v="0"/>
  </r>
  <r>
    <s v="US-2023-158694-CHO-NUT-13000"/>
    <d v="2023-11-10T00:00:00"/>
    <d v="2023-11-23T00:00:00"/>
    <x v="2"/>
    <n v="158694"/>
    <s v="United States"/>
    <x v="4"/>
    <x v="4"/>
    <n v="90036"/>
    <x v="0"/>
    <x v="3"/>
    <s v="CHO-NUT-13000"/>
    <x v="2"/>
    <x v="19"/>
    <n v="4"/>
    <n v="9.9600000000000009"/>
    <n v="4"/>
    <n v="13"/>
    <x v="2"/>
    <s v="Lot's O' Nuts"/>
    <x v="1"/>
  </r>
  <r>
    <s v="US-2023-158694-CHO-FUD-51000"/>
    <d v="2023-11-10T00:00:00"/>
    <d v="2023-11-23T00:00:00"/>
    <x v="2"/>
    <n v="158694"/>
    <s v="United States"/>
    <x v="4"/>
    <x v="4"/>
    <n v="90036"/>
    <x v="0"/>
    <x v="3"/>
    <s v="CHO-FUD-51000"/>
    <x v="4"/>
    <x v="17"/>
    <n v="5"/>
    <n v="12"/>
    <n v="6"/>
    <n v="13"/>
    <x v="2"/>
    <s v="Lot's O' Nuts"/>
    <x v="1"/>
  </r>
  <r>
    <s v="US-2023-158694-CHO-SCR-58000"/>
    <d v="2023-11-10T00:00:00"/>
    <d v="2023-11-23T00:00:00"/>
    <x v="2"/>
    <n v="158694"/>
    <s v="United States"/>
    <x v="4"/>
    <x v="4"/>
    <n v="90036"/>
    <x v="0"/>
    <x v="3"/>
    <s v="CHO-SCR-58000"/>
    <x v="3"/>
    <x v="17"/>
    <n v="5"/>
    <n v="12.5"/>
    <n v="5.5"/>
    <n v="13"/>
    <x v="2"/>
    <s v="Lot's O' Nuts"/>
    <x v="1"/>
  </r>
  <r>
    <s v="US-2023-162348-CHO-FUD-51000"/>
    <d v="2023-11-10T00:00:00"/>
    <d v="2023-11-25T00:00:00"/>
    <x v="0"/>
    <n v="162348"/>
    <s v="United States"/>
    <x v="248"/>
    <x v="4"/>
    <n v="95823"/>
    <x v="0"/>
    <x v="3"/>
    <s v="CHO-FUD-51000"/>
    <x v="4"/>
    <x v="25"/>
    <n v="1"/>
    <n v="2.4"/>
    <n v="1.2"/>
    <n v="15"/>
    <x v="2"/>
    <s v="Lot's O' Nuts"/>
    <x v="1"/>
  </r>
  <r>
    <s v="US-2023-163384-CHO-NUT-13000"/>
    <d v="2023-11-10T00:00:00"/>
    <d v="2023-11-22T00:00:00"/>
    <x v="1"/>
    <n v="163384"/>
    <s v="United States"/>
    <x v="10"/>
    <x v="4"/>
    <n v="94122"/>
    <x v="0"/>
    <x v="3"/>
    <s v="CHO-NUT-13000"/>
    <x v="2"/>
    <x v="19"/>
    <n v="4"/>
    <n v="9.9600000000000009"/>
    <n v="4"/>
    <n v="12"/>
    <x v="2"/>
    <s v="Lot's O' Nuts"/>
    <x v="1"/>
  </r>
  <r>
    <s v="US-2023-137736-CHO-NUT-13000"/>
    <d v="2023-11-10T00:00:00"/>
    <d v="2023-11-25T00:00:00"/>
    <x v="0"/>
    <n v="137736"/>
    <s v="United States"/>
    <x v="362"/>
    <x v="3"/>
    <n v="31088"/>
    <x v="0"/>
    <x v="2"/>
    <s v="CHO-NUT-13000"/>
    <x v="2"/>
    <x v="47"/>
    <n v="7"/>
    <n v="17.43"/>
    <n v="7"/>
    <n v="15"/>
    <x v="2"/>
    <s v="Lot's O' Nuts"/>
    <x v="1"/>
  </r>
  <r>
    <s v="US-2023-119935-CHO-SCR-58000"/>
    <d v="2023-11-10T00:00:00"/>
    <d v="2023-11-24T00:00:00"/>
    <x v="0"/>
    <n v="119935"/>
    <s v="United States"/>
    <x v="8"/>
    <x v="25"/>
    <n v="65807"/>
    <x v="0"/>
    <x v="0"/>
    <s v="CHO-SCR-58000"/>
    <x v="3"/>
    <x v="9"/>
    <n v="2"/>
    <n v="5"/>
    <n v="2.2000000000000002"/>
    <n v="14"/>
    <x v="2"/>
    <s v="Lot's O' Nuts"/>
    <x v="1"/>
  </r>
  <r>
    <s v="US-2023-119935-CHO-MIL-31000"/>
    <d v="2023-11-10T00:00:00"/>
    <d v="2023-11-24T00:00:00"/>
    <x v="0"/>
    <n v="119935"/>
    <s v="United States"/>
    <x v="8"/>
    <x v="25"/>
    <n v="65807"/>
    <x v="0"/>
    <x v="0"/>
    <s v="CHO-MIL-31000"/>
    <x v="0"/>
    <x v="0"/>
    <n v="2"/>
    <n v="4.22"/>
    <n v="2.2799999999999998"/>
    <n v="14"/>
    <x v="2"/>
    <s v="Wicked Choccy's"/>
    <x v="0"/>
  </r>
  <r>
    <s v="US-2023-144547-CHO-NUT-13000"/>
    <d v="2023-11-10T00:00:00"/>
    <d v="2023-11-24T00:00:00"/>
    <x v="0"/>
    <n v="144547"/>
    <s v="United States"/>
    <x v="0"/>
    <x v="0"/>
    <n v="77036"/>
    <x v="0"/>
    <x v="0"/>
    <s v="CHO-NUT-13000"/>
    <x v="2"/>
    <x v="47"/>
    <n v="7"/>
    <n v="17.43"/>
    <n v="7"/>
    <n v="14"/>
    <x v="2"/>
    <s v="Lot's O' Nuts"/>
    <x v="1"/>
  </r>
  <r>
    <s v="US-2023-105494-CHO-FUD-51000"/>
    <d v="2023-11-10T00:00:00"/>
    <d v="2023-11-22T00:00:00"/>
    <x v="1"/>
    <n v="105494"/>
    <s v="United States"/>
    <x v="10"/>
    <x v="4"/>
    <n v="94122"/>
    <x v="0"/>
    <x v="3"/>
    <s v="CHO-FUD-51000"/>
    <x v="4"/>
    <x v="3"/>
    <n v="3"/>
    <n v="7.2"/>
    <n v="3.6"/>
    <n v="12"/>
    <x v="2"/>
    <s v="Lot's O' Nuts"/>
    <x v="1"/>
  </r>
  <r>
    <s v="US-2023-105494-CHO-NUT-13000"/>
    <d v="2023-11-10T00:00:00"/>
    <d v="2023-11-22T00:00:00"/>
    <x v="1"/>
    <n v="105494"/>
    <s v="United States"/>
    <x v="10"/>
    <x v="4"/>
    <n v="94122"/>
    <x v="0"/>
    <x v="3"/>
    <s v="CHO-NUT-13000"/>
    <x v="2"/>
    <x v="47"/>
    <n v="7"/>
    <n v="17.43"/>
    <n v="7"/>
    <n v="12"/>
    <x v="2"/>
    <s v="Lot's O' Nuts"/>
    <x v="1"/>
  </r>
  <r>
    <s v="US-2023-145177-CHO-SCR-58000"/>
    <d v="2023-11-10T00:00:00"/>
    <d v="2023-11-24T00:00:00"/>
    <x v="0"/>
    <n v="145177"/>
    <s v="United States"/>
    <x v="8"/>
    <x v="9"/>
    <n v="45503"/>
    <x v="0"/>
    <x v="1"/>
    <s v="CHO-SCR-58000"/>
    <x v="3"/>
    <x v="26"/>
    <n v="7"/>
    <n v="17.5"/>
    <n v="7.7"/>
    <n v="14"/>
    <x v="2"/>
    <s v="Lot's O' Nuts"/>
    <x v="1"/>
  </r>
  <r>
    <s v="US-2023-145177-CHO-NUT-13000"/>
    <d v="2023-11-10T00:00:00"/>
    <d v="2023-11-24T00:00:00"/>
    <x v="0"/>
    <n v="145177"/>
    <s v="United States"/>
    <x v="8"/>
    <x v="9"/>
    <n v="45503"/>
    <x v="0"/>
    <x v="1"/>
    <s v="CHO-NUT-13000"/>
    <x v="2"/>
    <x v="19"/>
    <n v="4"/>
    <n v="9.9600000000000009"/>
    <n v="4"/>
    <n v="14"/>
    <x v="2"/>
    <s v="Lot's O' Nuts"/>
    <x v="1"/>
  </r>
  <r>
    <s v="US-2023-145177-CHO-MIL-31000"/>
    <d v="2023-11-10T00:00:00"/>
    <d v="2023-11-24T00:00:00"/>
    <x v="0"/>
    <n v="145177"/>
    <s v="United States"/>
    <x v="8"/>
    <x v="9"/>
    <n v="45503"/>
    <x v="0"/>
    <x v="1"/>
    <s v="CHO-MIL-31000"/>
    <x v="0"/>
    <x v="38"/>
    <n v="7"/>
    <n v="14.77"/>
    <n v="7.98"/>
    <n v="14"/>
    <x v="2"/>
    <s v="Wicked Choccy's"/>
    <x v="0"/>
  </r>
  <r>
    <s v="US-2023-152940-CHO-NUT-13000"/>
    <d v="2023-11-10T00:00:00"/>
    <d v="2023-11-23T00:00:00"/>
    <x v="1"/>
    <n v="152940"/>
    <s v="United States"/>
    <x v="10"/>
    <x v="4"/>
    <n v="94110"/>
    <x v="0"/>
    <x v="3"/>
    <s v="CHO-NUT-13000"/>
    <x v="2"/>
    <x v="22"/>
    <n v="1"/>
    <n v="2.4900000000000002"/>
    <n v="1"/>
    <n v="13"/>
    <x v="2"/>
    <s v="Lot's O' Nuts"/>
    <x v="1"/>
  </r>
  <r>
    <s v="US-2023-125164-CHO-MIL-31000"/>
    <d v="2023-11-10T00:00:00"/>
    <d v="2023-11-24T00:00:00"/>
    <x v="0"/>
    <n v="125164"/>
    <s v="United States"/>
    <x v="26"/>
    <x v="21"/>
    <n v="10011"/>
    <x v="0"/>
    <x v="1"/>
    <s v="CHO-MIL-31000"/>
    <x v="0"/>
    <x v="11"/>
    <n v="1"/>
    <n v="2.11"/>
    <n v="1.1399999999999999"/>
    <n v="14"/>
    <x v="2"/>
    <s v="Wicked Choccy's"/>
    <x v="0"/>
  </r>
  <r>
    <s v="US-2023-125164-CHO-FUD-51000"/>
    <d v="2023-11-10T00:00:00"/>
    <d v="2023-11-24T00:00:00"/>
    <x v="0"/>
    <n v="125164"/>
    <s v="United States"/>
    <x v="26"/>
    <x v="21"/>
    <n v="10011"/>
    <x v="0"/>
    <x v="1"/>
    <s v="CHO-FUD-51000"/>
    <x v="4"/>
    <x v="3"/>
    <n v="3"/>
    <n v="7.2"/>
    <n v="3.6"/>
    <n v="14"/>
    <x v="2"/>
    <s v="Lot's O' Nuts"/>
    <x v="1"/>
  </r>
  <r>
    <s v="US-2023-136581-CHO-NUT-13000"/>
    <d v="2023-11-10T00:00:00"/>
    <d v="2023-11-22T00:00:00"/>
    <x v="1"/>
    <n v="136581"/>
    <s v="United States"/>
    <x v="100"/>
    <x v="9"/>
    <n v="45373"/>
    <x v="0"/>
    <x v="1"/>
    <s v="CHO-NUT-13000"/>
    <x v="2"/>
    <x v="15"/>
    <n v="6"/>
    <n v="14.94"/>
    <n v="6"/>
    <n v="12"/>
    <x v="2"/>
    <s v="Lot's O' Nuts"/>
    <x v="1"/>
  </r>
  <r>
    <s v="US-2023-127761-CHO-SCR-58000"/>
    <d v="2023-11-10T00:00:00"/>
    <d v="2023-11-24T00:00:00"/>
    <x v="0"/>
    <n v="127761"/>
    <s v="United States"/>
    <x v="26"/>
    <x v="21"/>
    <n v="10009"/>
    <x v="0"/>
    <x v="1"/>
    <s v="CHO-SCR-58000"/>
    <x v="3"/>
    <x v="25"/>
    <n v="1"/>
    <n v="2.5"/>
    <n v="1.1000000000000001"/>
    <n v="14"/>
    <x v="2"/>
    <s v="Lot's O' Nuts"/>
    <x v="1"/>
  </r>
  <r>
    <s v="US-2023-127761-CHO-MIL-31000"/>
    <d v="2023-11-10T00:00:00"/>
    <d v="2023-11-24T00:00:00"/>
    <x v="0"/>
    <n v="127761"/>
    <s v="United States"/>
    <x v="26"/>
    <x v="21"/>
    <n v="10009"/>
    <x v="0"/>
    <x v="1"/>
    <s v="CHO-MIL-31000"/>
    <x v="0"/>
    <x v="38"/>
    <n v="7"/>
    <n v="14.77"/>
    <n v="7.98"/>
    <n v="14"/>
    <x v="2"/>
    <s v="Wicked Choccy's"/>
    <x v="0"/>
  </r>
  <r>
    <s v="US-2023-164196-OTH-GUM-21000"/>
    <d v="2023-11-11T00:00:00"/>
    <d v="2023-11-27T00:00:00"/>
    <x v="0"/>
    <n v="164196"/>
    <s v="United States"/>
    <x v="365"/>
    <x v="19"/>
    <n v="46060"/>
    <x v="1"/>
    <x v="0"/>
    <s v="OTH-GUM-21000"/>
    <x v="5"/>
    <x v="1"/>
    <n v="6"/>
    <n v="3.9"/>
    <n v="3.6"/>
    <n v="16"/>
    <x v="2"/>
    <s v="Secret Factory"/>
    <x v="2"/>
  </r>
  <r>
    <s v="US-2023-124506-CHO-SCR-58000"/>
    <d v="2023-11-11T00:00:00"/>
    <d v="2023-11-27T00:00:00"/>
    <x v="0"/>
    <n v="124506"/>
    <s v="United States"/>
    <x v="40"/>
    <x v="1"/>
    <n v="60623"/>
    <x v="0"/>
    <x v="0"/>
    <s v="CHO-SCR-58000"/>
    <x v="3"/>
    <x v="9"/>
    <n v="2"/>
    <n v="5"/>
    <n v="2.2000000000000002"/>
    <n v="16"/>
    <x v="2"/>
    <s v="Lot's O' Nuts"/>
    <x v="1"/>
  </r>
  <r>
    <s v="US-2023-124506-CHO-NUT-13000"/>
    <d v="2023-11-11T00:00:00"/>
    <d v="2023-11-27T00:00:00"/>
    <x v="0"/>
    <n v="124506"/>
    <s v="United States"/>
    <x v="40"/>
    <x v="1"/>
    <n v="60623"/>
    <x v="0"/>
    <x v="0"/>
    <s v="CHO-NUT-13000"/>
    <x v="2"/>
    <x v="19"/>
    <n v="4"/>
    <n v="9.9600000000000009"/>
    <n v="4"/>
    <n v="16"/>
    <x v="2"/>
    <s v="Lot's O' Nuts"/>
    <x v="1"/>
  </r>
  <r>
    <s v="US-2023-124667-CHO-MIL-31000"/>
    <d v="2023-11-11T00:00:00"/>
    <d v="2023-11-26T00:00:00"/>
    <x v="0"/>
    <n v="124667"/>
    <s v="United States"/>
    <x v="26"/>
    <x v="21"/>
    <n v="10011"/>
    <x v="0"/>
    <x v="1"/>
    <s v="CHO-MIL-31000"/>
    <x v="0"/>
    <x v="11"/>
    <n v="1"/>
    <n v="2.11"/>
    <n v="1.1399999999999999"/>
    <n v="15"/>
    <x v="2"/>
    <s v="Wicked Choccy's"/>
    <x v="0"/>
  </r>
  <r>
    <s v="US-2023-124667-CHO-TRI-54000"/>
    <d v="2023-11-11T00:00:00"/>
    <d v="2023-11-26T00:00:00"/>
    <x v="0"/>
    <n v="124667"/>
    <s v="United States"/>
    <x v="26"/>
    <x v="21"/>
    <n v="10011"/>
    <x v="0"/>
    <x v="1"/>
    <s v="CHO-TRI-54000"/>
    <x v="1"/>
    <x v="4"/>
    <n v="3"/>
    <n v="7.35"/>
    <n v="3.9"/>
    <n v="15"/>
    <x v="2"/>
    <s v="Wicked Choccy's"/>
    <x v="0"/>
  </r>
  <r>
    <s v="US-2023-130799-CHO-NUT-13000"/>
    <d v="2023-11-11T00:00:00"/>
    <d v="2023-11-26T00:00:00"/>
    <x v="2"/>
    <n v="130799"/>
    <s v="United States"/>
    <x v="10"/>
    <x v="4"/>
    <n v="94110"/>
    <x v="0"/>
    <x v="3"/>
    <s v="CHO-NUT-13000"/>
    <x v="2"/>
    <x v="19"/>
    <n v="4"/>
    <n v="9.9600000000000009"/>
    <n v="4"/>
    <n v="15"/>
    <x v="2"/>
    <s v="Lot's O' Nuts"/>
    <x v="1"/>
  </r>
  <r>
    <s v="US-2023-145548-CHO-MIL-31000"/>
    <d v="2023-11-11T00:00:00"/>
    <d v="2023-11-26T00:00:00"/>
    <x v="0"/>
    <n v="145548"/>
    <s v="United States"/>
    <x v="26"/>
    <x v="21"/>
    <n v="10011"/>
    <x v="0"/>
    <x v="1"/>
    <s v="CHO-MIL-31000"/>
    <x v="0"/>
    <x v="5"/>
    <n v="3"/>
    <n v="6.33"/>
    <n v="3.42"/>
    <n v="15"/>
    <x v="2"/>
    <s v="Wicked Choccy's"/>
    <x v="0"/>
  </r>
  <r>
    <s v="US-2023-145548-CHO-SCR-58000"/>
    <d v="2023-11-11T00:00:00"/>
    <d v="2023-11-26T00:00:00"/>
    <x v="0"/>
    <n v="145548"/>
    <s v="United States"/>
    <x v="26"/>
    <x v="21"/>
    <n v="10011"/>
    <x v="0"/>
    <x v="1"/>
    <s v="CHO-SCR-58000"/>
    <x v="3"/>
    <x v="3"/>
    <n v="3"/>
    <n v="7.5"/>
    <n v="3.3"/>
    <n v="15"/>
    <x v="2"/>
    <s v="Lot's O' Nuts"/>
    <x v="1"/>
  </r>
  <r>
    <s v="US-2023-145548-CHO-FUD-51000"/>
    <d v="2023-11-11T00:00:00"/>
    <d v="2023-11-26T00:00:00"/>
    <x v="0"/>
    <n v="145548"/>
    <s v="United States"/>
    <x v="26"/>
    <x v="21"/>
    <n v="10011"/>
    <x v="0"/>
    <x v="1"/>
    <s v="CHO-FUD-51000"/>
    <x v="4"/>
    <x v="3"/>
    <n v="3"/>
    <n v="7.2"/>
    <n v="3.6"/>
    <n v="15"/>
    <x v="2"/>
    <s v="Lot's O' Nuts"/>
    <x v="1"/>
  </r>
  <r>
    <s v="US-2023-145548-CHO-NUT-13000"/>
    <d v="2023-11-11T00:00:00"/>
    <d v="2023-11-26T00:00:00"/>
    <x v="0"/>
    <n v="145548"/>
    <s v="United States"/>
    <x v="26"/>
    <x v="21"/>
    <n v="10011"/>
    <x v="0"/>
    <x v="1"/>
    <s v="CHO-NUT-13000"/>
    <x v="2"/>
    <x v="2"/>
    <n v="3"/>
    <n v="7.47"/>
    <n v="3"/>
    <n v="15"/>
    <x v="2"/>
    <s v="Lot's O' Nuts"/>
    <x v="1"/>
  </r>
  <r>
    <s v="US-2023-131968-CHO-SCR-58000"/>
    <d v="2023-11-11T00:00:00"/>
    <d v="2023-11-25T00:00:00"/>
    <x v="0"/>
    <n v="131968"/>
    <s v="United States"/>
    <x v="164"/>
    <x v="17"/>
    <n v="32712"/>
    <x v="0"/>
    <x v="2"/>
    <s v="CHO-SCR-58000"/>
    <x v="3"/>
    <x v="3"/>
    <n v="3"/>
    <n v="7.5"/>
    <n v="3.3"/>
    <n v="14"/>
    <x v="2"/>
    <s v="Lot's O' Nuts"/>
    <x v="1"/>
  </r>
  <r>
    <s v="US-2023-131968-CHO-TRI-54000"/>
    <d v="2023-11-11T00:00:00"/>
    <d v="2023-11-25T00:00:00"/>
    <x v="0"/>
    <n v="131968"/>
    <s v="United States"/>
    <x v="164"/>
    <x v="17"/>
    <n v="32712"/>
    <x v="0"/>
    <x v="2"/>
    <s v="CHO-TRI-54000"/>
    <x v="1"/>
    <x v="1"/>
    <n v="2"/>
    <n v="4.9000000000000004"/>
    <n v="2.6"/>
    <n v="14"/>
    <x v="2"/>
    <s v="Wicked Choccy's"/>
    <x v="0"/>
  </r>
  <r>
    <s v="US-2023-139878-CHO-TRI-54000"/>
    <d v="2023-11-11T00:00:00"/>
    <d v="2023-11-26T00:00:00"/>
    <x v="0"/>
    <n v="139878"/>
    <s v="United States"/>
    <x v="27"/>
    <x v="15"/>
    <n v="48234"/>
    <x v="0"/>
    <x v="0"/>
    <s v="CHO-TRI-54000"/>
    <x v="1"/>
    <x v="1"/>
    <n v="2"/>
    <n v="4.9000000000000004"/>
    <n v="2.6"/>
    <n v="15"/>
    <x v="2"/>
    <s v="Wicked Choccy's"/>
    <x v="0"/>
  </r>
  <r>
    <s v="US-2023-116722-CHO-MIL-31000"/>
    <d v="2023-11-11T00:00:00"/>
    <d v="2023-11-26T00:00:00"/>
    <x v="0"/>
    <n v="116722"/>
    <s v="United States"/>
    <x v="10"/>
    <x v="4"/>
    <n v="94110"/>
    <x v="0"/>
    <x v="3"/>
    <s v="CHO-MIL-31000"/>
    <x v="0"/>
    <x v="5"/>
    <n v="3"/>
    <n v="6.33"/>
    <n v="3.42"/>
    <n v="15"/>
    <x v="2"/>
    <s v="Wicked Choccy's"/>
    <x v="0"/>
  </r>
  <r>
    <s v="US-2023-116722-CHO-FUD-51000"/>
    <d v="2023-11-11T00:00:00"/>
    <d v="2023-11-26T00:00:00"/>
    <x v="0"/>
    <n v="116722"/>
    <s v="United States"/>
    <x v="10"/>
    <x v="4"/>
    <n v="94110"/>
    <x v="0"/>
    <x v="3"/>
    <s v="CHO-FUD-51000"/>
    <x v="4"/>
    <x v="9"/>
    <n v="2"/>
    <n v="4.8"/>
    <n v="2.4"/>
    <n v="15"/>
    <x v="2"/>
    <s v="Lot's O' Nuts"/>
    <x v="1"/>
  </r>
  <r>
    <s v="US-2023-103128-CHO-NUT-13000"/>
    <d v="2023-11-11T00:00:00"/>
    <d v="2023-11-25T00:00:00"/>
    <x v="0"/>
    <n v="103128"/>
    <s v="United States"/>
    <x v="461"/>
    <x v="1"/>
    <n v="60004"/>
    <x v="0"/>
    <x v="0"/>
    <s v="CHO-NUT-13000"/>
    <x v="2"/>
    <x v="15"/>
    <n v="6"/>
    <n v="14.94"/>
    <n v="6"/>
    <n v="14"/>
    <x v="2"/>
    <s v="Lot's O' Nuts"/>
    <x v="1"/>
  </r>
  <r>
    <s v="US-2023-164399-CHO-TRI-54000"/>
    <d v="2023-11-12T00:00:00"/>
    <d v="2023-11-25T00:00:00"/>
    <x v="1"/>
    <n v="164399"/>
    <s v="United States"/>
    <x v="25"/>
    <x v="4"/>
    <n v="92024"/>
    <x v="0"/>
    <x v="3"/>
    <s v="CHO-TRI-54000"/>
    <x v="1"/>
    <x v="4"/>
    <n v="3"/>
    <n v="7.35"/>
    <n v="3.9"/>
    <n v="13"/>
    <x v="2"/>
    <s v="Wicked Choccy's"/>
    <x v="0"/>
  </r>
  <r>
    <s v="US-2023-164399-CHO-FUD-51000"/>
    <d v="2023-11-12T00:00:00"/>
    <d v="2023-11-25T00:00:00"/>
    <x v="1"/>
    <n v="164399"/>
    <s v="United States"/>
    <x v="25"/>
    <x v="4"/>
    <n v="92024"/>
    <x v="0"/>
    <x v="3"/>
    <s v="CHO-FUD-51000"/>
    <x v="4"/>
    <x v="3"/>
    <n v="3"/>
    <n v="7.2"/>
    <n v="3.6"/>
    <n v="13"/>
    <x v="2"/>
    <s v="Lot's O' Nuts"/>
    <x v="1"/>
  </r>
  <r>
    <s v="US-2023-152170-CHO-SCR-58000"/>
    <d v="2023-11-12T00:00:00"/>
    <d v="2023-11-25T00:00:00"/>
    <x v="2"/>
    <n v="152170"/>
    <s v="United States"/>
    <x v="450"/>
    <x v="19"/>
    <n v="46350"/>
    <x v="0"/>
    <x v="0"/>
    <s v="CHO-SCR-58000"/>
    <x v="3"/>
    <x v="9"/>
    <n v="2"/>
    <n v="5"/>
    <n v="2.2000000000000002"/>
    <n v="13"/>
    <x v="2"/>
    <s v="Lot's O' Nuts"/>
    <x v="1"/>
  </r>
  <r>
    <s v="US-2023-152170-CHO-NUT-13000"/>
    <d v="2023-11-12T00:00:00"/>
    <d v="2023-11-25T00:00:00"/>
    <x v="2"/>
    <n v="152170"/>
    <s v="United States"/>
    <x v="450"/>
    <x v="19"/>
    <n v="46350"/>
    <x v="0"/>
    <x v="0"/>
    <s v="CHO-NUT-13000"/>
    <x v="2"/>
    <x v="47"/>
    <n v="7"/>
    <n v="17.43"/>
    <n v="7"/>
    <n v="13"/>
    <x v="2"/>
    <s v="Lot's O' Nuts"/>
    <x v="1"/>
  </r>
  <r>
    <s v="US-2023-152170-CHO-FUD-51000"/>
    <d v="2023-11-12T00:00:00"/>
    <d v="2023-11-25T00:00:00"/>
    <x v="2"/>
    <n v="152170"/>
    <s v="United States"/>
    <x v="450"/>
    <x v="19"/>
    <n v="46350"/>
    <x v="0"/>
    <x v="0"/>
    <s v="CHO-FUD-51000"/>
    <x v="4"/>
    <x v="44"/>
    <n v="8"/>
    <n v="19.2"/>
    <n v="9.6"/>
    <n v="13"/>
    <x v="2"/>
    <s v="Lot's O' Nuts"/>
    <x v="1"/>
  </r>
  <r>
    <s v="US-2023-134348-CHO-TRI-54000"/>
    <d v="2023-11-12T00:00:00"/>
    <d v="2023-11-29T00:00:00"/>
    <x v="0"/>
    <n v="134348"/>
    <s v="United States"/>
    <x v="263"/>
    <x v="12"/>
    <n v="85204"/>
    <x v="0"/>
    <x v="3"/>
    <s v="CHO-TRI-54000"/>
    <x v="1"/>
    <x v="20"/>
    <n v="5"/>
    <n v="12.25"/>
    <n v="6.5"/>
    <n v="17"/>
    <x v="2"/>
    <s v="Wicked Choccy's"/>
    <x v="0"/>
  </r>
  <r>
    <s v="US-2023-134348-CHO-FUD-51000"/>
    <d v="2023-11-12T00:00:00"/>
    <d v="2023-11-29T00:00:00"/>
    <x v="0"/>
    <n v="134348"/>
    <s v="United States"/>
    <x v="263"/>
    <x v="12"/>
    <n v="85204"/>
    <x v="0"/>
    <x v="3"/>
    <s v="CHO-FUD-51000"/>
    <x v="4"/>
    <x v="26"/>
    <n v="7"/>
    <n v="16.8"/>
    <n v="8.4"/>
    <n v="17"/>
    <x v="2"/>
    <s v="Lot's O' Nuts"/>
    <x v="1"/>
  </r>
  <r>
    <s v="US-2023-149349-CHO-MIL-31000"/>
    <d v="2023-11-12T00:00:00"/>
    <d v="2023-11-23T00:00:00"/>
    <x v="1"/>
    <n v="149349"/>
    <s v="United States"/>
    <x v="40"/>
    <x v="1"/>
    <n v="60623"/>
    <x v="0"/>
    <x v="0"/>
    <s v="CHO-MIL-31000"/>
    <x v="0"/>
    <x v="29"/>
    <n v="6"/>
    <n v="12.66"/>
    <n v="6.84"/>
    <n v="11"/>
    <x v="2"/>
    <s v="Wicked Choccy's"/>
    <x v="0"/>
  </r>
  <r>
    <s v="US-2023-124590-CHO-FUD-51000"/>
    <d v="2023-11-12T00:00:00"/>
    <d v="2023-11-26T00:00:00"/>
    <x v="0"/>
    <n v="124590"/>
    <s v="United States"/>
    <x v="215"/>
    <x v="9"/>
    <n v="44134"/>
    <x v="0"/>
    <x v="1"/>
    <s v="CHO-FUD-51000"/>
    <x v="4"/>
    <x v="6"/>
    <n v="9"/>
    <n v="21.6"/>
    <n v="10.8"/>
    <n v="14"/>
    <x v="2"/>
    <s v="Lot's O' Nuts"/>
    <x v="1"/>
  </r>
  <r>
    <s v="US-2023-124590-CHO-NUT-13000"/>
    <d v="2023-11-12T00:00:00"/>
    <d v="2023-11-26T00:00:00"/>
    <x v="0"/>
    <n v="124590"/>
    <s v="United States"/>
    <x v="215"/>
    <x v="9"/>
    <n v="44134"/>
    <x v="0"/>
    <x v="1"/>
    <s v="CHO-NUT-13000"/>
    <x v="2"/>
    <x v="7"/>
    <n v="2"/>
    <n v="4.9800000000000004"/>
    <n v="2"/>
    <n v="14"/>
    <x v="2"/>
    <s v="Lot's O' Nuts"/>
    <x v="1"/>
  </r>
  <r>
    <s v="US-2023-149461-CHO-NUT-13000"/>
    <d v="2023-11-13T00:00:00"/>
    <d v="2023-11-29T00:00:00"/>
    <x v="0"/>
    <n v="149461"/>
    <s v="United States"/>
    <x v="299"/>
    <x v="23"/>
    <n v="98002"/>
    <x v="0"/>
    <x v="3"/>
    <s v="CHO-NUT-13000"/>
    <x v="2"/>
    <x v="22"/>
    <n v="1"/>
    <n v="2.4900000000000002"/>
    <n v="1"/>
    <n v="16"/>
    <x v="2"/>
    <s v="Lot's O' Nuts"/>
    <x v="1"/>
  </r>
  <r>
    <s v="US-2023-118570-CHO-NUT-13000"/>
    <d v="2023-11-13T00:00:00"/>
    <d v="2023-11-27T00:00:00"/>
    <x v="0"/>
    <n v="118570"/>
    <s v="United States"/>
    <x v="2"/>
    <x v="2"/>
    <n v="19143"/>
    <x v="0"/>
    <x v="1"/>
    <s v="CHO-NUT-13000"/>
    <x v="2"/>
    <x v="47"/>
    <n v="7"/>
    <n v="17.43"/>
    <n v="7"/>
    <n v="14"/>
    <x v="2"/>
    <s v="Lot's O' Nuts"/>
    <x v="1"/>
  </r>
  <r>
    <s v="US-2023-101336-CHO-FUD-51000"/>
    <d v="2023-11-13T00:00:00"/>
    <d v="2023-11-28T00:00:00"/>
    <x v="0"/>
    <n v="101336"/>
    <s v="United States"/>
    <x v="26"/>
    <x v="21"/>
    <n v="10011"/>
    <x v="0"/>
    <x v="1"/>
    <s v="CHO-FUD-51000"/>
    <x v="4"/>
    <x v="17"/>
    <n v="5"/>
    <n v="12"/>
    <n v="6"/>
    <n v="15"/>
    <x v="2"/>
    <s v="Lot's O' Nuts"/>
    <x v="1"/>
  </r>
  <r>
    <s v="US-2023-101336-CHO-TRI-54000"/>
    <d v="2023-11-13T00:00:00"/>
    <d v="2023-11-28T00:00:00"/>
    <x v="0"/>
    <n v="101336"/>
    <s v="United States"/>
    <x v="26"/>
    <x v="21"/>
    <n v="10011"/>
    <x v="0"/>
    <x v="1"/>
    <s v="CHO-TRI-54000"/>
    <x v="1"/>
    <x v="1"/>
    <n v="2"/>
    <n v="4.9000000000000004"/>
    <n v="2.6"/>
    <n v="15"/>
    <x v="2"/>
    <s v="Wicked Choccy's"/>
    <x v="0"/>
  </r>
  <r>
    <s v="US-2023-101336-CHO-SCR-58000"/>
    <d v="2023-11-13T00:00:00"/>
    <d v="2023-11-28T00:00:00"/>
    <x v="0"/>
    <n v="101336"/>
    <s v="United States"/>
    <x v="26"/>
    <x v="21"/>
    <n v="10011"/>
    <x v="0"/>
    <x v="1"/>
    <s v="CHO-SCR-58000"/>
    <x v="3"/>
    <x v="17"/>
    <n v="5"/>
    <n v="12.5"/>
    <n v="5.5"/>
    <n v="15"/>
    <x v="2"/>
    <s v="Lot's O' Nuts"/>
    <x v="1"/>
  </r>
  <r>
    <s v="US-2023-113677-CHO-TRI-54000"/>
    <d v="2023-11-13T00:00:00"/>
    <d v="2023-11-29T00:00:00"/>
    <x v="0"/>
    <n v="113677"/>
    <s v="United States"/>
    <x v="26"/>
    <x v="21"/>
    <n v="10011"/>
    <x v="0"/>
    <x v="1"/>
    <s v="CHO-TRI-54000"/>
    <x v="1"/>
    <x v="4"/>
    <n v="3"/>
    <n v="7.35"/>
    <n v="3.9"/>
    <n v="16"/>
    <x v="2"/>
    <s v="Wicked Choccy's"/>
    <x v="0"/>
  </r>
  <r>
    <s v="US-2023-113677-SUG-FUN-75000"/>
    <d v="2023-11-13T00:00:00"/>
    <d v="2023-11-29T00:00:00"/>
    <x v="0"/>
    <n v="113677"/>
    <s v="United States"/>
    <x v="26"/>
    <x v="21"/>
    <n v="10011"/>
    <x v="2"/>
    <x v="1"/>
    <s v="SUG-FUN-75000"/>
    <x v="14"/>
    <x v="68"/>
    <n v="4"/>
    <n v="2.4"/>
    <n v="3.6"/>
    <n v="16"/>
    <x v="2"/>
    <s v="Sugar Shack"/>
    <x v="4"/>
  </r>
  <r>
    <s v="US-2023-121958-CHO-NUT-13000"/>
    <d v="2023-11-13T00:00:00"/>
    <d v="2023-11-27T00:00:00"/>
    <x v="0"/>
    <n v="121958"/>
    <s v="United States"/>
    <x v="440"/>
    <x v="26"/>
    <n v="27360"/>
    <x v="0"/>
    <x v="2"/>
    <s v="CHO-NUT-13000"/>
    <x v="2"/>
    <x v="47"/>
    <n v="7"/>
    <n v="17.43"/>
    <n v="7"/>
    <n v="14"/>
    <x v="2"/>
    <s v="Lot's O' Nuts"/>
    <x v="1"/>
  </r>
  <r>
    <s v="US-2023-155488-CHO-TRI-54000"/>
    <d v="2023-11-13T00:00:00"/>
    <d v="2023-11-27T00:00:00"/>
    <x v="0"/>
    <n v="155488"/>
    <s v="United States"/>
    <x v="124"/>
    <x v="23"/>
    <n v="98661"/>
    <x v="0"/>
    <x v="3"/>
    <s v="CHO-TRI-54000"/>
    <x v="1"/>
    <x v="1"/>
    <n v="2"/>
    <n v="4.9000000000000004"/>
    <n v="2.6"/>
    <n v="14"/>
    <x v="2"/>
    <s v="Wicked Choccy's"/>
    <x v="0"/>
  </r>
  <r>
    <s v="US-2023-162103-CHO-TRI-54000"/>
    <d v="2023-11-13T00:00:00"/>
    <d v="2023-11-27T00:00:00"/>
    <x v="0"/>
    <n v="162103"/>
    <s v="United States"/>
    <x v="334"/>
    <x v="1"/>
    <n v="60035"/>
    <x v="0"/>
    <x v="0"/>
    <s v="CHO-TRI-54000"/>
    <x v="1"/>
    <x v="1"/>
    <n v="2"/>
    <n v="4.9000000000000004"/>
    <n v="2.6"/>
    <n v="14"/>
    <x v="2"/>
    <s v="Wicked Choccy's"/>
    <x v="0"/>
  </r>
  <r>
    <s v="US-2023-147683-CHO-FUD-51000"/>
    <d v="2023-11-13T00:00:00"/>
    <d v="2023-11-27T00:00:00"/>
    <x v="0"/>
    <n v="147683"/>
    <s v="United States"/>
    <x v="31"/>
    <x v="23"/>
    <n v="98103"/>
    <x v="0"/>
    <x v="3"/>
    <s v="CHO-FUD-51000"/>
    <x v="4"/>
    <x v="9"/>
    <n v="2"/>
    <n v="4.8"/>
    <n v="2.4"/>
    <n v="14"/>
    <x v="2"/>
    <s v="Lot's O' Nuts"/>
    <x v="1"/>
  </r>
  <r>
    <s v="US-2023-128972-CHO-SCR-58000"/>
    <d v="2023-11-13T00:00:00"/>
    <d v="2023-11-27T00:00:00"/>
    <x v="0"/>
    <n v="128972"/>
    <s v="United States"/>
    <x v="260"/>
    <x v="44"/>
    <n v="73120"/>
    <x v="0"/>
    <x v="0"/>
    <s v="CHO-SCR-58000"/>
    <x v="3"/>
    <x v="31"/>
    <n v="4"/>
    <n v="10"/>
    <n v="4.4000000000000004"/>
    <n v="14"/>
    <x v="2"/>
    <s v="Lot's O' Nuts"/>
    <x v="1"/>
  </r>
  <r>
    <s v="US-2023-131065-CHO-NUT-13000"/>
    <d v="2023-11-14T00:00:00"/>
    <d v="2023-11-26T00:00:00"/>
    <x v="2"/>
    <n v="131065"/>
    <s v="United States"/>
    <x v="163"/>
    <x v="3"/>
    <n v="30318"/>
    <x v="0"/>
    <x v="2"/>
    <s v="CHO-NUT-13000"/>
    <x v="2"/>
    <x v="7"/>
    <n v="2"/>
    <n v="4.9800000000000004"/>
    <n v="2"/>
    <n v="12"/>
    <x v="2"/>
    <s v="Lot's O' Nuts"/>
    <x v="1"/>
  </r>
  <r>
    <s v="US-2023-131065-CHO-SCR-58000"/>
    <d v="2023-11-14T00:00:00"/>
    <d v="2023-11-26T00:00:00"/>
    <x v="2"/>
    <n v="131065"/>
    <s v="United States"/>
    <x v="163"/>
    <x v="3"/>
    <n v="30318"/>
    <x v="0"/>
    <x v="2"/>
    <s v="CHO-SCR-58000"/>
    <x v="3"/>
    <x v="25"/>
    <n v="1"/>
    <n v="2.5"/>
    <n v="1.1000000000000001"/>
    <n v="12"/>
    <x v="2"/>
    <s v="Lot's O' Nuts"/>
    <x v="1"/>
  </r>
  <r>
    <s v="US-2023-166618-CHO-MIL-31000"/>
    <d v="2023-11-14T00:00:00"/>
    <d v="2023-11-28T00:00:00"/>
    <x v="0"/>
    <n v="166618"/>
    <s v="United States"/>
    <x v="26"/>
    <x v="21"/>
    <n v="10035"/>
    <x v="0"/>
    <x v="1"/>
    <s v="CHO-MIL-31000"/>
    <x v="0"/>
    <x v="11"/>
    <n v="1"/>
    <n v="2.11"/>
    <n v="1.1399999999999999"/>
    <n v="14"/>
    <x v="2"/>
    <s v="Wicked Choccy's"/>
    <x v="0"/>
  </r>
  <r>
    <s v="US-2023-121370-CHO-SCR-58000"/>
    <d v="2023-11-14T00:00:00"/>
    <d v="2023-11-29T00:00:00"/>
    <x v="2"/>
    <n v="121370"/>
    <s v="United States"/>
    <x v="2"/>
    <x v="2"/>
    <n v="19134"/>
    <x v="0"/>
    <x v="1"/>
    <s v="CHO-SCR-58000"/>
    <x v="3"/>
    <x v="3"/>
    <n v="3"/>
    <n v="7.5"/>
    <n v="3.3"/>
    <n v="15"/>
    <x v="2"/>
    <s v="Lot's O' Nuts"/>
    <x v="1"/>
  </r>
  <r>
    <s v="US-2023-121370-CHO-MIL-31000"/>
    <d v="2023-11-14T00:00:00"/>
    <d v="2023-11-29T00:00:00"/>
    <x v="2"/>
    <n v="121370"/>
    <s v="United States"/>
    <x v="2"/>
    <x v="2"/>
    <n v="19134"/>
    <x v="0"/>
    <x v="1"/>
    <s v="CHO-MIL-31000"/>
    <x v="0"/>
    <x v="5"/>
    <n v="3"/>
    <n v="6.33"/>
    <n v="3.42"/>
    <n v="15"/>
    <x v="2"/>
    <s v="Wicked Choccy's"/>
    <x v="0"/>
  </r>
  <r>
    <s v="US-2023-117541-CHO-SCR-58000"/>
    <d v="2023-11-14T00:00:00"/>
    <d v="2023-11-30T00:00:00"/>
    <x v="0"/>
    <n v="117541"/>
    <s v="United States"/>
    <x v="12"/>
    <x v="7"/>
    <n v="19711"/>
    <x v="0"/>
    <x v="1"/>
    <s v="CHO-SCR-58000"/>
    <x v="3"/>
    <x v="31"/>
    <n v="4"/>
    <n v="10"/>
    <n v="4.4000000000000004"/>
    <n v="16"/>
    <x v="2"/>
    <s v="Lot's O' Nuts"/>
    <x v="1"/>
  </r>
  <r>
    <s v="US-2023-117541-CHO-NUT-13000"/>
    <d v="2023-11-14T00:00:00"/>
    <d v="2023-11-30T00:00:00"/>
    <x v="0"/>
    <n v="117541"/>
    <s v="United States"/>
    <x v="12"/>
    <x v="7"/>
    <n v="19711"/>
    <x v="0"/>
    <x v="1"/>
    <s v="CHO-NUT-13000"/>
    <x v="2"/>
    <x v="13"/>
    <n v="5"/>
    <n v="12.45"/>
    <n v="5"/>
    <n v="16"/>
    <x v="2"/>
    <s v="Lot's O' Nuts"/>
    <x v="1"/>
  </r>
  <r>
    <s v="US-2023-134691-CHO-SCR-58000"/>
    <d v="2023-11-14T00:00:00"/>
    <d v="2023-11-28T00:00:00"/>
    <x v="0"/>
    <n v="134691"/>
    <s v="United States"/>
    <x v="0"/>
    <x v="0"/>
    <n v="77041"/>
    <x v="0"/>
    <x v="0"/>
    <s v="CHO-SCR-58000"/>
    <x v="3"/>
    <x v="9"/>
    <n v="2"/>
    <n v="5"/>
    <n v="2.2000000000000002"/>
    <n v="14"/>
    <x v="2"/>
    <s v="Lot's O' Nuts"/>
    <x v="1"/>
  </r>
  <r>
    <s v="US-2023-118759-CHO-SCR-58000"/>
    <d v="2023-11-14T00:00:00"/>
    <d v="2023-11-27T00:00:00"/>
    <x v="1"/>
    <n v="118759"/>
    <s v="United States"/>
    <x v="26"/>
    <x v="21"/>
    <n v="10009"/>
    <x v="0"/>
    <x v="1"/>
    <s v="CHO-SCR-58000"/>
    <x v="3"/>
    <x v="9"/>
    <n v="2"/>
    <n v="5"/>
    <n v="2.2000000000000002"/>
    <n v="13"/>
    <x v="2"/>
    <s v="Lot's O' Nuts"/>
    <x v="1"/>
  </r>
  <r>
    <s v="US-2023-118759-CHO-MIL-31000"/>
    <d v="2023-11-14T00:00:00"/>
    <d v="2023-11-27T00:00:00"/>
    <x v="1"/>
    <n v="118759"/>
    <s v="United States"/>
    <x v="26"/>
    <x v="21"/>
    <n v="10009"/>
    <x v="0"/>
    <x v="1"/>
    <s v="CHO-MIL-31000"/>
    <x v="0"/>
    <x v="5"/>
    <n v="3"/>
    <n v="6.33"/>
    <n v="3.42"/>
    <n v="13"/>
    <x v="2"/>
    <s v="Wicked Choccy's"/>
    <x v="0"/>
  </r>
  <r>
    <s v="US-2023-144351-CHO-TRI-54000"/>
    <d v="2023-11-14T00:00:00"/>
    <d v="2023-11-28T00:00:00"/>
    <x v="0"/>
    <n v="144351"/>
    <s v="United States"/>
    <x v="98"/>
    <x v="38"/>
    <n v="21215"/>
    <x v="0"/>
    <x v="1"/>
    <s v="CHO-TRI-54000"/>
    <x v="1"/>
    <x v="4"/>
    <n v="3"/>
    <n v="7.35"/>
    <n v="3.9"/>
    <n v="14"/>
    <x v="2"/>
    <s v="Wicked Choccy's"/>
    <x v="0"/>
  </r>
  <r>
    <s v="US-2023-149482-CHO-TRI-54000"/>
    <d v="2023-11-14T00:00:00"/>
    <d v="2023-11-29T00:00:00"/>
    <x v="0"/>
    <n v="149482"/>
    <s v="United States"/>
    <x v="10"/>
    <x v="4"/>
    <n v="94110"/>
    <x v="0"/>
    <x v="3"/>
    <s v="CHO-TRI-54000"/>
    <x v="1"/>
    <x v="1"/>
    <n v="2"/>
    <n v="4.9000000000000004"/>
    <n v="2.6"/>
    <n v="15"/>
    <x v="2"/>
    <s v="Wicked Choccy's"/>
    <x v="0"/>
  </r>
  <r>
    <s v="US-2023-112970-CHO-FUD-51000"/>
    <d v="2023-11-14T00:00:00"/>
    <d v="2023-11-25T00:00:00"/>
    <x v="1"/>
    <n v="112970"/>
    <s v="United States"/>
    <x v="4"/>
    <x v="4"/>
    <n v="90049"/>
    <x v="0"/>
    <x v="3"/>
    <s v="CHO-FUD-51000"/>
    <x v="4"/>
    <x v="3"/>
    <n v="3"/>
    <n v="7.2"/>
    <n v="3.6"/>
    <n v="11"/>
    <x v="2"/>
    <s v="Lot's O' Nuts"/>
    <x v="1"/>
  </r>
  <r>
    <s v="US-2023-148740-CHO-FUD-51000"/>
    <d v="2023-11-15T00:00:00"/>
    <d v="2023-11-29T00:00:00"/>
    <x v="0"/>
    <n v="148740"/>
    <s v="United States"/>
    <x v="25"/>
    <x v="4"/>
    <n v="92024"/>
    <x v="0"/>
    <x v="3"/>
    <s v="CHO-FUD-51000"/>
    <x v="4"/>
    <x v="9"/>
    <n v="2"/>
    <n v="4.8"/>
    <n v="2.4"/>
    <n v="14"/>
    <x v="2"/>
    <s v="Lot's O' Nuts"/>
    <x v="1"/>
  </r>
  <r>
    <s v="US-2023-130820-CHO-SCR-58000"/>
    <d v="2023-11-15T00:00:00"/>
    <d v="2023-11-25T00:00:00"/>
    <x v="3"/>
    <n v="130820"/>
    <s v="United States"/>
    <x v="370"/>
    <x v="26"/>
    <n v="27217"/>
    <x v="0"/>
    <x v="2"/>
    <s v="CHO-SCR-58000"/>
    <x v="3"/>
    <x v="31"/>
    <n v="4"/>
    <n v="10"/>
    <n v="4.4000000000000004"/>
    <n v="10"/>
    <x v="2"/>
    <s v="Lot's O' Nuts"/>
    <x v="1"/>
  </r>
  <r>
    <s v="US-2023-105963-CHO-FUD-51000"/>
    <d v="2023-11-15T00:00:00"/>
    <d v="2023-12-02T00:00:00"/>
    <x v="0"/>
    <n v="105963"/>
    <s v="United States"/>
    <x v="4"/>
    <x v="4"/>
    <n v="90008"/>
    <x v="0"/>
    <x v="3"/>
    <s v="CHO-FUD-51000"/>
    <x v="4"/>
    <x v="3"/>
    <n v="3"/>
    <n v="7.2"/>
    <n v="3.6"/>
    <n v="17"/>
    <x v="2"/>
    <s v="Lot's O' Nuts"/>
    <x v="1"/>
  </r>
  <r>
    <s v="US-2023-146633-CHO-NUT-13000"/>
    <d v="2023-11-15T00:00:00"/>
    <d v="2023-11-27T00:00:00"/>
    <x v="2"/>
    <n v="146633"/>
    <s v="United States"/>
    <x v="4"/>
    <x v="4"/>
    <n v="90049"/>
    <x v="0"/>
    <x v="3"/>
    <s v="CHO-NUT-13000"/>
    <x v="2"/>
    <x v="47"/>
    <n v="7"/>
    <n v="17.43"/>
    <n v="7"/>
    <n v="12"/>
    <x v="2"/>
    <s v="Lot's O' Nuts"/>
    <x v="1"/>
  </r>
  <r>
    <s v="US-2023-124527-CHO-FUD-51000"/>
    <d v="2023-11-16T00:00:00"/>
    <d v="2023-11-27T00:00:00"/>
    <x v="1"/>
    <n v="124527"/>
    <s v="United States"/>
    <x v="56"/>
    <x v="4"/>
    <n v="95661"/>
    <x v="0"/>
    <x v="3"/>
    <s v="CHO-FUD-51000"/>
    <x v="4"/>
    <x v="17"/>
    <n v="5"/>
    <n v="12"/>
    <n v="6"/>
    <n v="11"/>
    <x v="2"/>
    <s v="Lot's O' Nuts"/>
    <x v="1"/>
  </r>
  <r>
    <s v="US-2023-154508-CHO-MIL-31000"/>
    <d v="2023-11-16T00:00:00"/>
    <d v="2023-11-30T00:00:00"/>
    <x v="0"/>
    <n v="154508"/>
    <s v="United States"/>
    <x v="462"/>
    <x v="33"/>
    <n v="88220"/>
    <x v="0"/>
    <x v="3"/>
    <s v="CHO-MIL-31000"/>
    <x v="0"/>
    <x v="23"/>
    <n v="5"/>
    <n v="10.55"/>
    <n v="5.7"/>
    <n v="14"/>
    <x v="2"/>
    <s v="Wicked Choccy's"/>
    <x v="0"/>
  </r>
  <r>
    <s v="US-2023-134110-CHO-SCR-58000"/>
    <d v="2023-11-17T00:00:00"/>
    <d v="2023-11-28T00:00:00"/>
    <x v="1"/>
    <n v="134110"/>
    <s v="United States"/>
    <x v="453"/>
    <x v="0"/>
    <n v="75056"/>
    <x v="0"/>
    <x v="0"/>
    <s v="CHO-SCR-58000"/>
    <x v="3"/>
    <x v="31"/>
    <n v="4"/>
    <n v="10"/>
    <n v="4.4000000000000004"/>
    <n v="11"/>
    <x v="2"/>
    <s v="Lot's O' Nuts"/>
    <x v="1"/>
  </r>
  <r>
    <s v="US-2023-118500-CHO-TRI-54000"/>
    <d v="2023-11-17T00:00:00"/>
    <d v="2023-11-28T00:00:00"/>
    <x v="1"/>
    <n v="118500"/>
    <s v="United States"/>
    <x v="10"/>
    <x v="4"/>
    <n v="94122"/>
    <x v="0"/>
    <x v="3"/>
    <s v="CHO-TRI-54000"/>
    <x v="1"/>
    <x v="20"/>
    <n v="5"/>
    <n v="12.25"/>
    <n v="6.5"/>
    <n v="11"/>
    <x v="2"/>
    <s v="Wicked Choccy's"/>
    <x v="0"/>
  </r>
  <r>
    <s v="US-2023-150658-CHO-SCR-58000"/>
    <d v="2023-11-17T00:00:00"/>
    <d v="2023-12-02T00:00:00"/>
    <x v="0"/>
    <n v="150658"/>
    <s v="United States"/>
    <x v="462"/>
    <x v="33"/>
    <n v="88220"/>
    <x v="0"/>
    <x v="3"/>
    <s v="CHO-SCR-58000"/>
    <x v="3"/>
    <x v="3"/>
    <n v="3"/>
    <n v="7.5"/>
    <n v="3.3"/>
    <n v="15"/>
    <x v="2"/>
    <s v="Lot's O' Nuts"/>
    <x v="1"/>
  </r>
  <r>
    <s v="US-2023-115378-CHO-NUT-13000"/>
    <d v="2023-11-18T00:00:00"/>
    <d v="2023-12-03T00:00:00"/>
    <x v="2"/>
    <n v="115378"/>
    <s v="United States"/>
    <x v="276"/>
    <x v="15"/>
    <n v="48180"/>
    <x v="0"/>
    <x v="0"/>
    <s v="CHO-NUT-13000"/>
    <x v="2"/>
    <x v="7"/>
    <n v="2"/>
    <n v="4.9800000000000004"/>
    <n v="2"/>
    <n v="15"/>
    <x v="2"/>
    <s v="Lot's O' Nuts"/>
    <x v="1"/>
  </r>
  <r>
    <s v="US-2023-136812-CHO-TRI-54000"/>
    <d v="2023-11-18T00:00:00"/>
    <d v="2023-12-03T00:00:00"/>
    <x v="0"/>
    <n v="136812"/>
    <s v="United States"/>
    <x v="260"/>
    <x v="44"/>
    <n v="73120"/>
    <x v="0"/>
    <x v="0"/>
    <s v="CHO-TRI-54000"/>
    <x v="1"/>
    <x v="24"/>
    <n v="4"/>
    <n v="9.8000000000000007"/>
    <n v="5.2"/>
    <n v="15"/>
    <x v="2"/>
    <s v="Wicked Choccy's"/>
    <x v="0"/>
  </r>
  <r>
    <s v="US-2023-108630-CHO-MIL-31000"/>
    <d v="2023-11-18T00:00:00"/>
    <d v="2023-11-28T00:00:00"/>
    <x v="3"/>
    <n v="108630"/>
    <s v="United States"/>
    <x v="38"/>
    <x v="4"/>
    <n v="94521"/>
    <x v="0"/>
    <x v="3"/>
    <s v="CHO-MIL-31000"/>
    <x v="0"/>
    <x v="23"/>
    <n v="5"/>
    <n v="10.55"/>
    <n v="5.7"/>
    <n v="10"/>
    <x v="2"/>
    <s v="Wicked Choccy's"/>
    <x v="0"/>
  </r>
  <r>
    <s v="US-2023-138408-CHO-MIL-31000"/>
    <d v="2023-11-18T00:00:00"/>
    <d v="2023-12-01T00:00:00"/>
    <x v="2"/>
    <n v="138408"/>
    <s v="United States"/>
    <x v="6"/>
    <x v="35"/>
    <n v="35810"/>
    <x v="0"/>
    <x v="2"/>
    <s v="CHO-MIL-31000"/>
    <x v="0"/>
    <x v="8"/>
    <n v="4"/>
    <n v="8.44"/>
    <n v="4.5599999999999996"/>
    <n v="13"/>
    <x v="2"/>
    <s v="Wicked Choccy's"/>
    <x v="0"/>
  </r>
  <r>
    <s v="US-2023-103464-CHO-FUD-51000"/>
    <d v="2023-11-18T00:00:00"/>
    <d v="2023-12-02T00:00:00"/>
    <x v="0"/>
    <n v="103464"/>
    <s v="United States"/>
    <x v="25"/>
    <x v="4"/>
    <n v="92105"/>
    <x v="0"/>
    <x v="3"/>
    <s v="CHO-FUD-51000"/>
    <x v="4"/>
    <x v="17"/>
    <n v="5"/>
    <n v="12"/>
    <n v="6"/>
    <n v="14"/>
    <x v="2"/>
    <s v="Lot's O' Nuts"/>
    <x v="1"/>
  </r>
  <r>
    <s v="US-2023-158575-CHO-MIL-31000"/>
    <d v="2023-11-18T00:00:00"/>
    <d v="2023-12-04T00:00:00"/>
    <x v="0"/>
    <n v="158575"/>
    <s v="United States"/>
    <x v="112"/>
    <x v="9"/>
    <n v="44240"/>
    <x v="0"/>
    <x v="1"/>
    <s v="CHO-MIL-31000"/>
    <x v="0"/>
    <x v="29"/>
    <n v="6"/>
    <n v="12.66"/>
    <n v="6.84"/>
    <n v="16"/>
    <x v="2"/>
    <s v="Wicked Choccy's"/>
    <x v="0"/>
  </r>
  <r>
    <s v="US-2023-119963-CHO-MIL-31000"/>
    <d v="2023-11-18T00:00:00"/>
    <d v="2023-12-02T00:00:00"/>
    <x v="0"/>
    <n v="119963"/>
    <s v="United States"/>
    <x v="211"/>
    <x v="0"/>
    <n v="77506"/>
    <x v="0"/>
    <x v="0"/>
    <s v="CHO-MIL-31000"/>
    <x v="0"/>
    <x v="29"/>
    <n v="6"/>
    <n v="12.66"/>
    <n v="6.84"/>
    <n v="14"/>
    <x v="2"/>
    <s v="Wicked Choccy's"/>
    <x v="0"/>
  </r>
  <r>
    <s v="US-2023-119963-CHO-NUT-13000"/>
    <d v="2023-11-18T00:00:00"/>
    <d v="2023-12-02T00:00:00"/>
    <x v="0"/>
    <n v="119963"/>
    <s v="United States"/>
    <x v="211"/>
    <x v="0"/>
    <n v="77506"/>
    <x v="0"/>
    <x v="0"/>
    <s v="CHO-NUT-13000"/>
    <x v="2"/>
    <x v="7"/>
    <n v="2"/>
    <n v="4.9800000000000004"/>
    <n v="2"/>
    <n v="14"/>
    <x v="2"/>
    <s v="Lot's O' Nuts"/>
    <x v="1"/>
  </r>
  <r>
    <s v="US-2023-166226-CHO-NUT-13000"/>
    <d v="2023-11-18T00:00:00"/>
    <d v="2023-12-02T00:00:00"/>
    <x v="0"/>
    <n v="166226"/>
    <s v="United States"/>
    <x v="4"/>
    <x v="4"/>
    <n v="90008"/>
    <x v="0"/>
    <x v="3"/>
    <s v="CHO-NUT-13000"/>
    <x v="2"/>
    <x v="22"/>
    <n v="1"/>
    <n v="2.4900000000000002"/>
    <n v="1"/>
    <n v="14"/>
    <x v="2"/>
    <s v="Lot's O' Nuts"/>
    <x v="1"/>
  </r>
  <r>
    <s v="US-2023-164511-CHO-NUT-13000"/>
    <d v="2023-11-19T00:00:00"/>
    <d v="2023-12-04T00:00:00"/>
    <x v="0"/>
    <n v="164511"/>
    <s v="United States"/>
    <x v="26"/>
    <x v="21"/>
    <n v="10024"/>
    <x v="0"/>
    <x v="1"/>
    <s v="CHO-NUT-13000"/>
    <x v="2"/>
    <x v="2"/>
    <n v="3"/>
    <n v="7.47"/>
    <n v="3"/>
    <n v="15"/>
    <x v="2"/>
    <s v="Lot's O' Nuts"/>
    <x v="1"/>
  </r>
  <r>
    <s v="US-2023-164511-CHO-TRI-54000"/>
    <d v="2023-11-19T00:00:00"/>
    <d v="2023-12-04T00:00:00"/>
    <x v="0"/>
    <n v="164511"/>
    <s v="United States"/>
    <x v="26"/>
    <x v="21"/>
    <n v="10024"/>
    <x v="0"/>
    <x v="1"/>
    <s v="CHO-TRI-54000"/>
    <x v="1"/>
    <x v="1"/>
    <n v="2"/>
    <n v="4.9000000000000004"/>
    <n v="2.6"/>
    <n v="15"/>
    <x v="2"/>
    <s v="Wicked Choccy's"/>
    <x v="0"/>
  </r>
  <r>
    <s v="US-2023-164511-CHO-SCR-58000"/>
    <d v="2023-11-19T00:00:00"/>
    <d v="2023-12-04T00:00:00"/>
    <x v="0"/>
    <n v="164511"/>
    <s v="United States"/>
    <x v="26"/>
    <x v="21"/>
    <n v="10024"/>
    <x v="0"/>
    <x v="1"/>
    <s v="CHO-SCR-58000"/>
    <x v="3"/>
    <x v="31"/>
    <n v="4"/>
    <n v="10"/>
    <n v="4.4000000000000004"/>
    <n v="15"/>
    <x v="2"/>
    <s v="Lot's O' Nuts"/>
    <x v="1"/>
  </r>
  <r>
    <s v="US-2023-110156-CHO-NUT-13000"/>
    <d v="2023-11-19T00:00:00"/>
    <d v="2023-12-04T00:00:00"/>
    <x v="0"/>
    <n v="110156"/>
    <s v="United States"/>
    <x v="0"/>
    <x v="0"/>
    <n v="77041"/>
    <x v="0"/>
    <x v="0"/>
    <s v="CHO-NUT-13000"/>
    <x v="2"/>
    <x v="7"/>
    <n v="2"/>
    <n v="4.9800000000000004"/>
    <n v="2"/>
    <n v="15"/>
    <x v="2"/>
    <s v="Lot's O' Nuts"/>
    <x v="1"/>
  </r>
  <r>
    <s v="US-2023-110156-CHO-TRI-54000"/>
    <d v="2023-11-19T00:00:00"/>
    <d v="2023-12-04T00:00:00"/>
    <x v="0"/>
    <n v="110156"/>
    <s v="United States"/>
    <x v="0"/>
    <x v="0"/>
    <n v="77041"/>
    <x v="0"/>
    <x v="0"/>
    <s v="CHO-TRI-54000"/>
    <x v="1"/>
    <x v="1"/>
    <n v="2"/>
    <n v="4.9000000000000004"/>
    <n v="2.6"/>
    <n v="15"/>
    <x v="2"/>
    <s v="Wicked Choccy's"/>
    <x v="0"/>
  </r>
  <r>
    <s v="US-2023-110156-CHO-FUD-51000"/>
    <d v="2023-11-19T00:00:00"/>
    <d v="2023-12-04T00:00:00"/>
    <x v="0"/>
    <n v="110156"/>
    <s v="United States"/>
    <x v="0"/>
    <x v="0"/>
    <n v="77041"/>
    <x v="0"/>
    <x v="0"/>
    <s v="CHO-FUD-51000"/>
    <x v="4"/>
    <x v="17"/>
    <n v="5"/>
    <n v="12"/>
    <n v="6"/>
    <n v="15"/>
    <x v="2"/>
    <s v="Lot's O' Nuts"/>
    <x v="1"/>
  </r>
  <r>
    <s v="US-2023-110156-CHO-MIL-31000"/>
    <d v="2023-11-19T00:00:00"/>
    <d v="2023-12-04T00:00:00"/>
    <x v="0"/>
    <n v="110156"/>
    <s v="United States"/>
    <x v="0"/>
    <x v="0"/>
    <n v="77041"/>
    <x v="0"/>
    <x v="0"/>
    <s v="CHO-MIL-31000"/>
    <x v="0"/>
    <x v="5"/>
    <n v="3"/>
    <n v="6.33"/>
    <n v="3.42"/>
    <n v="15"/>
    <x v="2"/>
    <s v="Wicked Choccy's"/>
    <x v="0"/>
  </r>
  <r>
    <s v="US-2023-126858-CHO-TRI-54000"/>
    <d v="2023-11-19T00:00:00"/>
    <d v="2023-12-03T00:00:00"/>
    <x v="0"/>
    <n v="126858"/>
    <s v="United States"/>
    <x v="31"/>
    <x v="23"/>
    <n v="98115"/>
    <x v="0"/>
    <x v="3"/>
    <s v="CHO-TRI-54000"/>
    <x v="1"/>
    <x v="1"/>
    <n v="2"/>
    <n v="4.9000000000000004"/>
    <n v="2.6"/>
    <n v="14"/>
    <x v="2"/>
    <s v="Wicked Choccy's"/>
    <x v="0"/>
  </r>
  <r>
    <s v="US-2023-157364-CHO-MIL-31000"/>
    <d v="2023-11-19T00:00:00"/>
    <d v="2023-12-01T00:00:00"/>
    <x v="1"/>
    <n v="157364"/>
    <s v="United States"/>
    <x v="60"/>
    <x v="26"/>
    <n v="28540"/>
    <x v="0"/>
    <x v="2"/>
    <s v="CHO-MIL-31000"/>
    <x v="0"/>
    <x v="0"/>
    <n v="2"/>
    <n v="4.22"/>
    <n v="2.2799999999999998"/>
    <n v="12"/>
    <x v="2"/>
    <s v="Wicked Choccy's"/>
    <x v="0"/>
  </r>
  <r>
    <s v="US-2023-130778-CHO-MIL-31000"/>
    <d v="2023-11-19T00:00:00"/>
    <d v="2023-12-05T00:00:00"/>
    <x v="0"/>
    <n v="130778"/>
    <s v="United States"/>
    <x v="78"/>
    <x v="21"/>
    <n v="11561"/>
    <x v="0"/>
    <x v="1"/>
    <s v="CHO-MIL-31000"/>
    <x v="0"/>
    <x v="0"/>
    <n v="2"/>
    <n v="4.22"/>
    <n v="2.2799999999999998"/>
    <n v="16"/>
    <x v="2"/>
    <s v="Wicked Choccy's"/>
    <x v="0"/>
  </r>
  <r>
    <s v="US-2023-130778-CHO-FUD-51000"/>
    <d v="2023-11-19T00:00:00"/>
    <d v="2023-12-05T00:00:00"/>
    <x v="0"/>
    <n v="130778"/>
    <s v="United States"/>
    <x v="78"/>
    <x v="21"/>
    <n v="11561"/>
    <x v="0"/>
    <x v="1"/>
    <s v="CHO-FUD-51000"/>
    <x v="4"/>
    <x v="17"/>
    <n v="5"/>
    <n v="12"/>
    <n v="6"/>
    <n v="16"/>
    <x v="2"/>
    <s v="Lot's O' Nuts"/>
    <x v="1"/>
  </r>
  <r>
    <s v="US-2023-113138-SUG-SWE-91000"/>
    <d v="2023-11-19T00:00:00"/>
    <d v="2023-12-05T00:00:00"/>
    <x v="0"/>
    <n v="113138"/>
    <s v="United States"/>
    <x v="155"/>
    <x v="21"/>
    <n v="14304"/>
    <x v="2"/>
    <x v="1"/>
    <s v="SUG-SWE-91000"/>
    <x v="10"/>
    <x v="82"/>
    <n v="6"/>
    <n v="4.2"/>
    <n v="4.8"/>
    <n v="16"/>
    <x v="2"/>
    <s v="Sugar Shack"/>
    <x v="4"/>
  </r>
  <r>
    <s v="US-2023-113138-CHO-SCR-58000"/>
    <d v="2023-11-19T00:00:00"/>
    <d v="2023-12-05T00:00:00"/>
    <x v="0"/>
    <n v="113138"/>
    <s v="United States"/>
    <x v="155"/>
    <x v="21"/>
    <n v="14304"/>
    <x v="0"/>
    <x v="1"/>
    <s v="CHO-SCR-58000"/>
    <x v="3"/>
    <x v="3"/>
    <n v="3"/>
    <n v="7.5"/>
    <n v="3.3"/>
    <n v="16"/>
    <x v="2"/>
    <s v="Lot's O' Nuts"/>
    <x v="1"/>
  </r>
  <r>
    <s v="US-2023-111143-CHO-TRI-54000"/>
    <d v="2023-11-19T00:00:00"/>
    <d v="2023-12-02T00:00:00"/>
    <x v="1"/>
    <n v="111143"/>
    <s v="United States"/>
    <x v="209"/>
    <x v="19"/>
    <n v="46203"/>
    <x v="0"/>
    <x v="0"/>
    <s v="CHO-TRI-54000"/>
    <x v="1"/>
    <x v="4"/>
    <n v="3"/>
    <n v="7.35"/>
    <n v="3.9"/>
    <n v="13"/>
    <x v="2"/>
    <s v="Wicked Choccy's"/>
    <x v="0"/>
  </r>
  <r>
    <s v="US-2023-109820-CHO-MIL-31000"/>
    <d v="2023-11-20T00:00:00"/>
    <d v="2023-12-02T00:00:00"/>
    <x v="1"/>
    <n v="109820"/>
    <s v="United States"/>
    <x v="149"/>
    <x v="9"/>
    <n v="45231"/>
    <x v="0"/>
    <x v="1"/>
    <s v="CHO-MIL-31000"/>
    <x v="0"/>
    <x v="5"/>
    <n v="3"/>
    <n v="6.33"/>
    <n v="3.42"/>
    <n v="12"/>
    <x v="2"/>
    <s v="Wicked Choccy's"/>
    <x v="0"/>
  </r>
  <r>
    <s v="US-2023-100041-CHO-MIL-31000"/>
    <d v="2023-11-20T00:00:00"/>
    <d v="2023-12-05T00:00:00"/>
    <x v="0"/>
    <n v="100041"/>
    <s v="United States"/>
    <x v="48"/>
    <x v="19"/>
    <n v="47201"/>
    <x v="0"/>
    <x v="0"/>
    <s v="CHO-MIL-31000"/>
    <x v="0"/>
    <x v="11"/>
    <n v="1"/>
    <n v="2.11"/>
    <n v="1.1399999999999999"/>
    <n v="15"/>
    <x v="2"/>
    <s v="Wicked Choccy's"/>
    <x v="0"/>
  </r>
  <r>
    <s v="US-2023-100041-CHO-FUD-51000"/>
    <d v="2023-11-20T00:00:00"/>
    <d v="2023-12-05T00:00:00"/>
    <x v="0"/>
    <n v="100041"/>
    <s v="United States"/>
    <x v="48"/>
    <x v="19"/>
    <n v="47201"/>
    <x v="0"/>
    <x v="0"/>
    <s v="CHO-FUD-51000"/>
    <x v="4"/>
    <x v="3"/>
    <n v="3"/>
    <n v="7.2"/>
    <n v="3.6"/>
    <n v="15"/>
    <x v="2"/>
    <s v="Lot's O' Nuts"/>
    <x v="1"/>
  </r>
  <r>
    <s v="US-2023-100041-CHO-SCR-58000"/>
    <d v="2023-11-20T00:00:00"/>
    <d v="2023-12-05T00:00:00"/>
    <x v="0"/>
    <n v="100041"/>
    <s v="United States"/>
    <x v="48"/>
    <x v="19"/>
    <n v="47201"/>
    <x v="0"/>
    <x v="0"/>
    <s v="CHO-SCR-58000"/>
    <x v="3"/>
    <x v="9"/>
    <n v="2"/>
    <n v="5"/>
    <n v="2.2000000000000002"/>
    <n v="15"/>
    <x v="2"/>
    <s v="Lot's O' Nuts"/>
    <x v="1"/>
  </r>
  <r>
    <s v="US-2023-142615-CHO-TRI-54000"/>
    <d v="2023-11-20T00:00:00"/>
    <d v="2023-12-04T00:00:00"/>
    <x v="0"/>
    <n v="142615"/>
    <s v="United States"/>
    <x v="463"/>
    <x v="4"/>
    <n v="90640"/>
    <x v="0"/>
    <x v="3"/>
    <s v="CHO-TRI-54000"/>
    <x v="1"/>
    <x v="1"/>
    <n v="2"/>
    <n v="4.9000000000000004"/>
    <n v="2.6"/>
    <n v="14"/>
    <x v="2"/>
    <s v="Wicked Choccy's"/>
    <x v="0"/>
  </r>
  <r>
    <s v="US-2023-127971-CHO-MIL-31000"/>
    <d v="2023-11-20T00:00:00"/>
    <d v="2023-12-07T00:00:00"/>
    <x v="0"/>
    <n v="127971"/>
    <s v="United States"/>
    <x v="0"/>
    <x v="0"/>
    <n v="77095"/>
    <x v="0"/>
    <x v="0"/>
    <s v="CHO-MIL-31000"/>
    <x v="0"/>
    <x v="23"/>
    <n v="5"/>
    <n v="10.55"/>
    <n v="5.7"/>
    <n v="17"/>
    <x v="2"/>
    <s v="Wicked Choccy's"/>
    <x v="0"/>
  </r>
  <r>
    <s v="US-2023-127971-CHO-NUT-13000"/>
    <d v="2023-11-20T00:00:00"/>
    <d v="2023-12-07T00:00:00"/>
    <x v="0"/>
    <n v="127971"/>
    <s v="United States"/>
    <x v="0"/>
    <x v="0"/>
    <n v="77095"/>
    <x v="0"/>
    <x v="0"/>
    <s v="CHO-NUT-13000"/>
    <x v="2"/>
    <x v="2"/>
    <n v="3"/>
    <n v="7.47"/>
    <n v="3"/>
    <n v="17"/>
    <x v="2"/>
    <s v="Lot's O' Nuts"/>
    <x v="1"/>
  </r>
  <r>
    <s v="US-2023-127971-CHO-SCR-58000"/>
    <d v="2023-11-20T00:00:00"/>
    <d v="2023-12-07T00:00:00"/>
    <x v="0"/>
    <n v="127971"/>
    <s v="United States"/>
    <x v="0"/>
    <x v="0"/>
    <n v="77095"/>
    <x v="0"/>
    <x v="0"/>
    <s v="CHO-SCR-58000"/>
    <x v="3"/>
    <x v="26"/>
    <n v="7"/>
    <n v="17.5"/>
    <n v="7.7"/>
    <n v="17"/>
    <x v="2"/>
    <s v="Lot's O' Nuts"/>
    <x v="1"/>
  </r>
  <r>
    <s v="US-2023-107790-CHO-SCR-58000"/>
    <d v="2023-11-20T00:00:00"/>
    <d v="2023-12-04T00:00:00"/>
    <x v="0"/>
    <n v="107790"/>
    <s v="United States"/>
    <x v="0"/>
    <x v="0"/>
    <n v="77041"/>
    <x v="0"/>
    <x v="0"/>
    <s v="CHO-SCR-58000"/>
    <x v="3"/>
    <x v="25"/>
    <n v="1"/>
    <n v="2.5"/>
    <n v="1.1000000000000001"/>
    <n v="14"/>
    <x v="2"/>
    <s v="Lot's O' Nuts"/>
    <x v="1"/>
  </r>
  <r>
    <s v="US-2023-113845-CHO-NUT-13000"/>
    <d v="2023-11-20T00:00:00"/>
    <d v="2023-12-05T00:00:00"/>
    <x v="0"/>
    <n v="113845"/>
    <s v="United States"/>
    <x v="256"/>
    <x v="17"/>
    <n v="32839"/>
    <x v="0"/>
    <x v="2"/>
    <s v="CHO-NUT-13000"/>
    <x v="2"/>
    <x v="7"/>
    <n v="2"/>
    <n v="4.9800000000000004"/>
    <n v="2"/>
    <n v="15"/>
    <x v="2"/>
    <s v="Lot's O' Nuts"/>
    <x v="1"/>
  </r>
  <r>
    <s v="US-2023-113845-CHO-FUD-51000"/>
    <d v="2023-11-20T00:00:00"/>
    <d v="2023-12-05T00:00:00"/>
    <x v="0"/>
    <n v="113845"/>
    <s v="United States"/>
    <x v="256"/>
    <x v="17"/>
    <n v="32839"/>
    <x v="0"/>
    <x v="2"/>
    <s v="CHO-FUD-51000"/>
    <x v="4"/>
    <x v="17"/>
    <n v="5"/>
    <n v="12"/>
    <n v="6"/>
    <n v="15"/>
    <x v="2"/>
    <s v="Lot's O' Nuts"/>
    <x v="1"/>
  </r>
  <r>
    <s v="US-2023-145492-CHO-MIL-31000"/>
    <d v="2023-11-20T00:00:00"/>
    <d v="2023-12-07T00:00:00"/>
    <x v="0"/>
    <n v="145492"/>
    <s v="United States"/>
    <x v="4"/>
    <x v="4"/>
    <n v="90004"/>
    <x v="0"/>
    <x v="3"/>
    <s v="CHO-MIL-31000"/>
    <x v="0"/>
    <x v="36"/>
    <n v="12"/>
    <n v="25.32"/>
    <n v="13.68"/>
    <n v="17"/>
    <x v="2"/>
    <s v="Wicked Choccy's"/>
    <x v="0"/>
  </r>
  <r>
    <s v="US-2023-114104-CHO-FUD-51000"/>
    <d v="2023-11-20T00:00:00"/>
    <d v="2023-12-04T00:00:00"/>
    <x v="0"/>
    <n v="114104"/>
    <s v="United States"/>
    <x v="464"/>
    <x v="44"/>
    <n v="73034"/>
    <x v="0"/>
    <x v="0"/>
    <s v="CHO-FUD-51000"/>
    <x v="4"/>
    <x v="9"/>
    <n v="2"/>
    <n v="4.8"/>
    <n v="2.4"/>
    <n v="14"/>
    <x v="2"/>
    <s v="Lot's O' Nuts"/>
    <x v="1"/>
  </r>
  <r>
    <s v="US-2023-114104-CHO-NUT-13000"/>
    <d v="2023-11-20T00:00:00"/>
    <d v="2023-12-04T00:00:00"/>
    <x v="0"/>
    <n v="114104"/>
    <s v="United States"/>
    <x v="464"/>
    <x v="44"/>
    <n v="73034"/>
    <x v="0"/>
    <x v="0"/>
    <s v="CHO-NUT-13000"/>
    <x v="2"/>
    <x v="47"/>
    <n v="7"/>
    <n v="17.43"/>
    <n v="7"/>
    <n v="14"/>
    <x v="2"/>
    <s v="Lot's O' Nuts"/>
    <x v="1"/>
  </r>
  <r>
    <s v="US-2023-110772-CHO-MIL-31000"/>
    <d v="2023-11-20T00:00:00"/>
    <d v="2023-12-04T00:00:00"/>
    <x v="2"/>
    <n v="110772"/>
    <s v="United States"/>
    <x v="48"/>
    <x v="9"/>
    <n v="43229"/>
    <x v="0"/>
    <x v="1"/>
    <s v="CHO-MIL-31000"/>
    <x v="0"/>
    <x v="5"/>
    <n v="3"/>
    <n v="6.33"/>
    <n v="3.42"/>
    <n v="14"/>
    <x v="2"/>
    <s v="Wicked Choccy's"/>
    <x v="0"/>
  </r>
  <r>
    <s v="US-2023-110772-CHO-NUT-13000"/>
    <d v="2023-11-20T00:00:00"/>
    <d v="2023-12-04T00:00:00"/>
    <x v="2"/>
    <n v="110772"/>
    <s v="United States"/>
    <x v="48"/>
    <x v="9"/>
    <n v="43229"/>
    <x v="0"/>
    <x v="1"/>
    <s v="CHO-NUT-13000"/>
    <x v="2"/>
    <x v="47"/>
    <n v="7"/>
    <n v="17.43"/>
    <n v="7"/>
    <n v="14"/>
    <x v="2"/>
    <s v="Lot's O' Nuts"/>
    <x v="1"/>
  </r>
  <r>
    <s v="US-2023-110772-CHO-TRI-54000"/>
    <d v="2023-11-20T00:00:00"/>
    <d v="2023-12-04T00:00:00"/>
    <x v="2"/>
    <n v="110772"/>
    <s v="United States"/>
    <x v="48"/>
    <x v="9"/>
    <n v="43229"/>
    <x v="0"/>
    <x v="1"/>
    <s v="CHO-TRI-54000"/>
    <x v="1"/>
    <x v="50"/>
    <n v="8"/>
    <n v="19.600000000000001"/>
    <n v="10.4"/>
    <n v="14"/>
    <x v="2"/>
    <s v="Wicked Choccy's"/>
    <x v="0"/>
  </r>
  <r>
    <s v="US-2023-121356-CHO-MIL-31000"/>
    <d v="2023-11-20T00:00:00"/>
    <d v="2023-12-04T00:00:00"/>
    <x v="0"/>
    <n v="121356"/>
    <s v="United States"/>
    <x v="12"/>
    <x v="7"/>
    <n v="19711"/>
    <x v="0"/>
    <x v="1"/>
    <s v="CHO-MIL-31000"/>
    <x v="0"/>
    <x v="5"/>
    <n v="3"/>
    <n v="6.33"/>
    <n v="3.42"/>
    <n v="14"/>
    <x v="2"/>
    <s v="Wicked Choccy's"/>
    <x v="0"/>
  </r>
  <r>
    <s v="US-2023-140018-CHO-MIL-31000"/>
    <d v="2023-11-21T00:00:00"/>
    <d v="2023-12-06T00:00:00"/>
    <x v="0"/>
    <n v="140018"/>
    <s v="United States"/>
    <x v="48"/>
    <x v="9"/>
    <n v="43229"/>
    <x v="0"/>
    <x v="1"/>
    <s v="CHO-MIL-31000"/>
    <x v="0"/>
    <x v="5"/>
    <n v="3"/>
    <n v="6.33"/>
    <n v="3.42"/>
    <n v="15"/>
    <x v="2"/>
    <s v="Wicked Choccy's"/>
    <x v="0"/>
  </r>
  <r>
    <s v="US-2023-140018-CHO-FUD-51000"/>
    <d v="2023-11-21T00:00:00"/>
    <d v="2023-12-06T00:00:00"/>
    <x v="0"/>
    <n v="140018"/>
    <s v="United States"/>
    <x v="48"/>
    <x v="9"/>
    <n v="43229"/>
    <x v="0"/>
    <x v="1"/>
    <s v="CHO-FUD-51000"/>
    <x v="4"/>
    <x v="26"/>
    <n v="7"/>
    <n v="16.8"/>
    <n v="8.4"/>
    <n v="15"/>
    <x v="2"/>
    <s v="Lot's O' Nuts"/>
    <x v="1"/>
  </r>
  <r>
    <s v="US-2023-114482-CHO-TRI-54000"/>
    <d v="2023-11-21T00:00:00"/>
    <d v="2023-12-05T00:00:00"/>
    <x v="2"/>
    <n v="114482"/>
    <s v="United States"/>
    <x v="53"/>
    <x v="32"/>
    <n v="50315"/>
    <x v="0"/>
    <x v="0"/>
    <s v="CHO-TRI-54000"/>
    <x v="1"/>
    <x v="10"/>
    <n v="7"/>
    <n v="17.149999999999999"/>
    <n v="9.1"/>
    <n v="14"/>
    <x v="2"/>
    <s v="Wicked Choccy's"/>
    <x v="0"/>
  </r>
  <r>
    <s v="US-2023-114482-CHO-MIL-31000"/>
    <d v="2023-11-21T00:00:00"/>
    <d v="2023-12-05T00:00:00"/>
    <x v="2"/>
    <n v="114482"/>
    <s v="United States"/>
    <x v="53"/>
    <x v="32"/>
    <n v="50315"/>
    <x v="0"/>
    <x v="0"/>
    <s v="CHO-MIL-31000"/>
    <x v="0"/>
    <x v="5"/>
    <n v="3"/>
    <n v="6.33"/>
    <n v="3.42"/>
    <n v="14"/>
    <x v="2"/>
    <s v="Wicked Choccy's"/>
    <x v="0"/>
  </r>
  <r>
    <s v="US-2023-114293-CHO-NUT-13000"/>
    <d v="2023-11-21T00:00:00"/>
    <d v="2023-12-06T00:00:00"/>
    <x v="0"/>
    <n v="114293"/>
    <s v="United States"/>
    <x v="191"/>
    <x v="11"/>
    <n v="97030"/>
    <x v="0"/>
    <x v="3"/>
    <s v="CHO-NUT-13000"/>
    <x v="2"/>
    <x v="19"/>
    <n v="4"/>
    <n v="9.9600000000000009"/>
    <n v="4"/>
    <n v="15"/>
    <x v="2"/>
    <s v="Lot's O' Nuts"/>
    <x v="1"/>
  </r>
  <r>
    <s v="US-2023-113425-CHO-FUD-51000"/>
    <d v="2023-11-21T00:00:00"/>
    <d v="2023-12-01T00:00:00"/>
    <x v="3"/>
    <n v="113425"/>
    <s v="United States"/>
    <x v="26"/>
    <x v="21"/>
    <n v="10009"/>
    <x v="0"/>
    <x v="1"/>
    <s v="CHO-FUD-51000"/>
    <x v="4"/>
    <x v="9"/>
    <n v="2"/>
    <n v="4.8"/>
    <n v="2.4"/>
    <n v="10"/>
    <x v="2"/>
    <s v="Lot's O' Nuts"/>
    <x v="1"/>
  </r>
  <r>
    <s v="US-2023-114895-CHO-TRI-54000"/>
    <d v="2023-11-21T00:00:00"/>
    <d v="2023-12-08T00:00:00"/>
    <x v="0"/>
    <n v="114895"/>
    <s v="United States"/>
    <x v="26"/>
    <x v="21"/>
    <n v="10035"/>
    <x v="0"/>
    <x v="1"/>
    <s v="CHO-TRI-54000"/>
    <x v="1"/>
    <x v="1"/>
    <n v="2"/>
    <n v="4.9000000000000004"/>
    <n v="2.6"/>
    <n v="17"/>
    <x v="2"/>
    <s v="Wicked Choccy's"/>
    <x v="0"/>
  </r>
  <r>
    <s v="US-2023-146157-CHO-FUD-51000"/>
    <d v="2023-11-21T00:00:00"/>
    <d v="2023-12-06T00:00:00"/>
    <x v="0"/>
    <n v="146157"/>
    <s v="United States"/>
    <x v="40"/>
    <x v="1"/>
    <n v="60610"/>
    <x v="0"/>
    <x v="0"/>
    <s v="CHO-FUD-51000"/>
    <x v="4"/>
    <x v="25"/>
    <n v="1"/>
    <n v="2.4"/>
    <n v="1.2"/>
    <n v="15"/>
    <x v="2"/>
    <s v="Lot's O' Nuts"/>
    <x v="1"/>
  </r>
  <r>
    <s v="US-2023-146157-CHO-MIL-31000"/>
    <d v="2023-11-21T00:00:00"/>
    <d v="2023-12-06T00:00:00"/>
    <x v="0"/>
    <n v="146157"/>
    <s v="United States"/>
    <x v="40"/>
    <x v="1"/>
    <n v="60610"/>
    <x v="0"/>
    <x v="0"/>
    <s v="CHO-MIL-31000"/>
    <x v="0"/>
    <x v="0"/>
    <n v="2"/>
    <n v="4.22"/>
    <n v="2.2799999999999998"/>
    <n v="15"/>
    <x v="2"/>
    <s v="Wicked Choccy's"/>
    <x v="0"/>
  </r>
  <r>
    <s v="US-2023-146157-CHO-SCR-58000"/>
    <d v="2023-11-21T00:00:00"/>
    <d v="2023-12-06T00:00:00"/>
    <x v="0"/>
    <n v="146157"/>
    <s v="United States"/>
    <x v="40"/>
    <x v="1"/>
    <n v="60610"/>
    <x v="0"/>
    <x v="0"/>
    <s v="CHO-SCR-58000"/>
    <x v="3"/>
    <x v="3"/>
    <n v="3"/>
    <n v="7.5"/>
    <n v="3.3"/>
    <n v="15"/>
    <x v="2"/>
    <s v="Lot's O' Nuts"/>
    <x v="1"/>
  </r>
  <r>
    <s v="US-2023-152646-CHO-FUD-51000"/>
    <d v="2023-11-21T00:00:00"/>
    <d v="2023-12-06T00:00:00"/>
    <x v="0"/>
    <n v="152646"/>
    <s v="United States"/>
    <x v="4"/>
    <x v="4"/>
    <n v="90049"/>
    <x v="0"/>
    <x v="3"/>
    <s v="CHO-FUD-51000"/>
    <x v="4"/>
    <x v="17"/>
    <n v="5"/>
    <n v="12"/>
    <n v="6"/>
    <n v="15"/>
    <x v="2"/>
    <s v="Lot's O' Nuts"/>
    <x v="1"/>
  </r>
  <r>
    <s v="US-2023-164945-CHO-NUT-13000"/>
    <d v="2023-11-22T00:00:00"/>
    <d v="2023-12-07T00:00:00"/>
    <x v="0"/>
    <n v="164945"/>
    <s v="United States"/>
    <x v="26"/>
    <x v="21"/>
    <n v="10009"/>
    <x v="0"/>
    <x v="1"/>
    <s v="CHO-NUT-13000"/>
    <x v="2"/>
    <x v="33"/>
    <n v="8"/>
    <n v="19.920000000000002"/>
    <n v="8"/>
    <n v="15"/>
    <x v="2"/>
    <s v="Lot's O' Nuts"/>
    <x v="1"/>
  </r>
  <r>
    <s v="US-2023-132577-CHO-MIL-31000"/>
    <d v="2023-11-22T00:00:00"/>
    <d v="2023-12-07T00:00:00"/>
    <x v="0"/>
    <n v="132577"/>
    <s v="United States"/>
    <x v="0"/>
    <x v="0"/>
    <n v="77095"/>
    <x v="0"/>
    <x v="0"/>
    <s v="CHO-MIL-31000"/>
    <x v="0"/>
    <x v="43"/>
    <n v="9"/>
    <n v="18.989999999999998"/>
    <n v="10.26"/>
    <n v="15"/>
    <x v="2"/>
    <s v="Wicked Choccy's"/>
    <x v="0"/>
  </r>
  <r>
    <s v="US-2023-132577-CHO-SCR-58000"/>
    <d v="2023-11-22T00:00:00"/>
    <d v="2023-12-07T00:00:00"/>
    <x v="0"/>
    <n v="132577"/>
    <s v="United States"/>
    <x v="0"/>
    <x v="0"/>
    <n v="77095"/>
    <x v="0"/>
    <x v="0"/>
    <s v="CHO-SCR-58000"/>
    <x v="3"/>
    <x v="14"/>
    <n v="6"/>
    <n v="15"/>
    <n v="6.6"/>
    <n v="15"/>
    <x v="2"/>
    <s v="Lot's O' Nuts"/>
    <x v="1"/>
  </r>
  <r>
    <s v="US-2023-131576-CHO-TRI-54000"/>
    <d v="2023-11-22T00:00:00"/>
    <d v="2023-12-06T00:00:00"/>
    <x v="0"/>
    <n v="131576"/>
    <s v="United States"/>
    <x v="27"/>
    <x v="15"/>
    <n v="48205"/>
    <x v="0"/>
    <x v="0"/>
    <s v="CHO-TRI-54000"/>
    <x v="1"/>
    <x v="4"/>
    <n v="3"/>
    <n v="7.35"/>
    <n v="3.9"/>
    <n v="14"/>
    <x v="2"/>
    <s v="Wicked Choccy's"/>
    <x v="0"/>
  </r>
  <r>
    <s v="US-2023-154711-CHO-TRI-54000"/>
    <d v="2023-11-22T00:00:00"/>
    <d v="2023-12-06T00:00:00"/>
    <x v="0"/>
    <n v="154711"/>
    <s v="United States"/>
    <x v="26"/>
    <x v="21"/>
    <n v="10009"/>
    <x v="0"/>
    <x v="1"/>
    <s v="CHO-TRI-54000"/>
    <x v="1"/>
    <x v="1"/>
    <n v="2"/>
    <n v="4.9000000000000004"/>
    <n v="2.6"/>
    <n v="14"/>
    <x v="2"/>
    <s v="Wicked Choccy's"/>
    <x v="0"/>
  </r>
  <r>
    <s v="US-2023-154711-CHO-FUD-51000"/>
    <d v="2023-11-22T00:00:00"/>
    <d v="2023-12-06T00:00:00"/>
    <x v="0"/>
    <n v="154711"/>
    <s v="United States"/>
    <x v="26"/>
    <x v="21"/>
    <n v="10009"/>
    <x v="0"/>
    <x v="1"/>
    <s v="CHO-FUD-51000"/>
    <x v="4"/>
    <x v="3"/>
    <n v="3"/>
    <n v="7.2"/>
    <n v="3.6"/>
    <n v="14"/>
    <x v="2"/>
    <s v="Lot's O' Nuts"/>
    <x v="1"/>
  </r>
  <r>
    <s v="US-2023-154711-CHO-MIL-31000"/>
    <d v="2023-11-22T00:00:00"/>
    <d v="2023-12-06T00:00:00"/>
    <x v="0"/>
    <n v="154711"/>
    <s v="United States"/>
    <x v="26"/>
    <x v="21"/>
    <n v="10009"/>
    <x v="0"/>
    <x v="1"/>
    <s v="CHO-MIL-31000"/>
    <x v="0"/>
    <x v="8"/>
    <n v="4"/>
    <n v="8.44"/>
    <n v="4.5599999999999996"/>
    <n v="14"/>
    <x v="2"/>
    <s v="Wicked Choccy's"/>
    <x v="0"/>
  </r>
  <r>
    <s v="US-2023-160129-CHO-FUD-51000"/>
    <d v="2023-11-23T00:00:00"/>
    <d v="2023-12-03T00:00:00"/>
    <x v="3"/>
    <n v="160129"/>
    <s v="United States"/>
    <x v="2"/>
    <x v="2"/>
    <n v="19140"/>
    <x v="0"/>
    <x v="1"/>
    <s v="CHO-FUD-51000"/>
    <x v="4"/>
    <x v="9"/>
    <n v="2"/>
    <n v="4.8"/>
    <n v="2.4"/>
    <n v="10"/>
    <x v="2"/>
    <s v="Lot's O' Nuts"/>
    <x v="1"/>
  </r>
  <r>
    <s v="US-2023-160129-OTH-GUM-21000"/>
    <d v="2023-11-23T00:00:00"/>
    <d v="2023-12-03T00:00:00"/>
    <x v="3"/>
    <n v="160129"/>
    <s v="United States"/>
    <x v="2"/>
    <x v="2"/>
    <n v="19140"/>
    <x v="1"/>
    <x v="1"/>
    <s v="OTH-GUM-21000"/>
    <x v="5"/>
    <x v="62"/>
    <n v="7"/>
    <n v="4.55"/>
    <n v="4.2"/>
    <n v="10"/>
    <x v="2"/>
    <s v="Secret Factory"/>
    <x v="2"/>
  </r>
  <r>
    <s v="US-2023-160129-CHO-MIL-31000"/>
    <d v="2023-11-23T00:00:00"/>
    <d v="2023-12-03T00:00:00"/>
    <x v="3"/>
    <n v="160129"/>
    <s v="United States"/>
    <x v="2"/>
    <x v="2"/>
    <n v="19140"/>
    <x v="0"/>
    <x v="1"/>
    <s v="CHO-MIL-31000"/>
    <x v="0"/>
    <x v="23"/>
    <n v="5"/>
    <n v="10.55"/>
    <n v="5.7"/>
    <n v="10"/>
    <x v="2"/>
    <s v="Wicked Choccy's"/>
    <x v="0"/>
  </r>
  <r>
    <s v="US-2023-163573-CHO-NUT-13000"/>
    <d v="2023-11-24T00:00:00"/>
    <d v="2023-12-07T00:00:00"/>
    <x v="1"/>
    <n v="163573"/>
    <s v="United States"/>
    <x v="31"/>
    <x v="23"/>
    <n v="98105"/>
    <x v="0"/>
    <x v="3"/>
    <s v="CHO-NUT-13000"/>
    <x v="2"/>
    <x v="13"/>
    <n v="5"/>
    <n v="12.45"/>
    <n v="5"/>
    <n v="13"/>
    <x v="2"/>
    <s v="Lot's O' Nuts"/>
    <x v="1"/>
  </r>
  <r>
    <s v="US-2023-100468-CHO-MIL-31000"/>
    <d v="2023-11-24T00:00:00"/>
    <d v="2023-12-11T00:00:00"/>
    <x v="0"/>
    <n v="100468"/>
    <s v="United States"/>
    <x v="4"/>
    <x v="4"/>
    <n v="90045"/>
    <x v="0"/>
    <x v="3"/>
    <s v="CHO-MIL-31000"/>
    <x v="0"/>
    <x v="0"/>
    <n v="2"/>
    <n v="4.22"/>
    <n v="2.2799999999999998"/>
    <n v="17"/>
    <x v="2"/>
    <s v="Wicked Choccy's"/>
    <x v="0"/>
  </r>
  <r>
    <s v="US-2023-125661-OTH-KAZ-38000"/>
    <d v="2023-11-24T00:00:00"/>
    <d v="2023-12-06T00:00:00"/>
    <x v="1"/>
    <n v="125661"/>
    <s v="United States"/>
    <x v="121"/>
    <x v="9"/>
    <n v="44105"/>
    <x v="1"/>
    <x v="1"/>
    <s v="OTH-KAZ-38000"/>
    <x v="6"/>
    <x v="5"/>
    <n v="3"/>
    <n v="0.75"/>
    <n v="9"/>
    <n v="12"/>
    <x v="2"/>
    <s v="The Other Factory"/>
    <x v="3"/>
  </r>
  <r>
    <s v="US-2023-125661-CHO-SCR-58000"/>
    <d v="2023-11-24T00:00:00"/>
    <d v="2023-12-06T00:00:00"/>
    <x v="1"/>
    <n v="125661"/>
    <s v="United States"/>
    <x v="121"/>
    <x v="9"/>
    <n v="44105"/>
    <x v="0"/>
    <x v="1"/>
    <s v="CHO-SCR-58000"/>
    <x v="3"/>
    <x v="17"/>
    <n v="5"/>
    <n v="12.5"/>
    <n v="5.5"/>
    <n v="12"/>
    <x v="2"/>
    <s v="Lot's O' Nuts"/>
    <x v="1"/>
  </r>
  <r>
    <s v="US-2023-100083-CHO-FUD-51000"/>
    <d v="2023-11-24T00:00:00"/>
    <d v="2023-12-09T00:00:00"/>
    <x v="0"/>
    <n v="100083"/>
    <s v="United States"/>
    <x v="47"/>
    <x v="11"/>
    <n v="97504"/>
    <x v="0"/>
    <x v="3"/>
    <s v="CHO-FUD-51000"/>
    <x v="4"/>
    <x v="25"/>
    <n v="1"/>
    <n v="2.4"/>
    <n v="1.2"/>
    <n v="15"/>
    <x v="2"/>
    <s v="Lot's O' Nuts"/>
    <x v="1"/>
  </r>
  <r>
    <s v="US-2023-165561-CHO-FUD-51000"/>
    <d v="2023-11-24T00:00:00"/>
    <d v="2023-12-08T00:00:00"/>
    <x v="0"/>
    <n v="165561"/>
    <s v="United States"/>
    <x v="127"/>
    <x v="23"/>
    <n v="98006"/>
    <x v="0"/>
    <x v="3"/>
    <s v="CHO-FUD-51000"/>
    <x v="4"/>
    <x v="3"/>
    <n v="3"/>
    <n v="7.2"/>
    <n v="3.6"/>
    <n v="14"/>
    <x v="2"/>
    <s v="Lot's O' Nuts"/>
    <x v="1"/>
  </r>
  <r>
    <s v="US-2023-132731-CHO-SCR-58000"/>
    <d v="2023-11-24T00:00:00"/>
    <d v="2023-12-08T00:00:00"/>
    <x v="0"/>
    <n v="132731"/>
    <s v="United States"/>
    <x v="39"/>
    <x v="0"/>
    <n v="75081"/>
    <x v="0"/>
    <x v="0"/>
    <s v="CHO-SCR-58000"/>
    <x v="3"/>
    <x v="14"/>
    <n v="6"/>
    <n v="15"/>
    <n v="6.6"/>
    <n v="14"/>
    <x v="2"/>
    <s v="Lot's O' Nuts"/>
    <x v="1"/>
  </r>
  <r>
    <s v="US-2023-123806-CHO-MIL-31000"/>
    <d v="2023-11-24T00:00:00"/>
    <d v="2023-12-07T00:00:00"/>
    <x v="2"/>
    <n v="123806"/>
    <s v="United States"/>
    <x v="98"/>
    <x v="38"/>
    <n v="21215"/>
    <x v="0"/>
    <x v="1"/>
    <s v="CHO-MIL-31000"/>
    <x v="0"/>
    <x v="8"/>
    <n v="4"/>
    <n v="8.44"/>
    <n v="4.5599999999999996"/>
    <n v="13"/>
    <x v="2"/>
    <s v="Wicked Choccy's"/>
    <x v="0"/>
  </r>
  <r>
    <s v="US-2023-105284-OTH-KAZ-38000"/>
    <d v="2023-11-24T00:00:00"/>
    <d v="2023-12-11T00:00:00"/>
    <x v="0"/>
    <n v="105284"/>
    <s v="United States"/>
    <x v="2"/>
    <x v="2"/>
    <n v="19143"/>
    <x v="1"/>
    <x v="1"/>
    <s v="OTH-KAZ-38000"/>
    <x v="6"/>
    <x v="5"/>
    <n v="3"/>
    <n v="0.75"/>
    <n v="9"/>
    <n v="17"/>
    <x v="2"/>
    <s v="The Other Factory"/>
    <x v="3"/>
  </r>
  <r>
    <s v="US-2023-124485-CHO-SCR-58000"/>
    <d v="2023-11-24T00:00:00"/>
    <d v="2023-12-06T00:00:00"/>
    <x v="1"/>
    <n v="124485"/>
    <s v="United States"/>
    <x v="26"/>
    <x v="21"/>
    <n v="10035"/>
    <x v="0"/>
    <x v="1"/>
    <s v="CHO-SCR-58000"/>
    <x v="3"/>
    <x v="31"/>
    <n v="4"/>
    <n v="10"/>
    <n v="4.4000000000000004"/>
    <n v="12"/>
    <x v="2"/>
    <s v="Lot's O' Nuts"/>
    <x v="1"/>
  </r>
  <r>
    <s v="US-2023-124485-CHO-NUT-13000"/>
    <d v="2023-11-24T00:00:00"/>
    <d v="2023-12-06T00:00:00"/>
    <x v="1"/>
    <n v="124485"/>
    <s v="United States"/>
    <x v="26"/>
    <x v="21"/>
    <n v="10035"/>
    <x v="0"/>
    <x v="1"/>
    <s v="CHO-NUT-13000"/>
    <x v="2"/>
    <x v="22"/>
    <n v="1"/>
    <n v="2.4900000000000002"/>
    <n v="1"/>
    <n v="12"/>
    <x v="2"/>
    <s v="Lot's O' Nuts"/>
    <x v="1"/>
  </r>
  <r>
    <s v="US-2023-124485-CHO-MIL-31000"/>
    <d v="2023-11-24T00:00:00"/>
    <d v="2023-12-06T00:00:00"/>
    <x v="1"/>
    <n v="124485"/>
    <s v="United States"/>
    <x v="26"/>
    <x v="21"/>
    <n v="10035"/>
    <x v="0"/>
    <x v="1"/>
    <s v="CHO-MIL-31000"/>
    <x v="0"/>
    <x v="8"/>
    <n v="4"/>
    <n v="8.44"/>
    <n v="4.5599999999999996"/>
    <n v="12"/>
    <x v="2"/>
    <s v="Wicked Choccy's"/>
    <x v="0"/>
  </r>
  <r>
    <s v="US-2023-128531-CHO-MIL-31000"/>
    <d v="2023-11-24T00:00:00"/>
    <d v="2023-12-06T00:00:00"/>
    <x v="2"/>
    <n v="128531"/>
    <s v="United States"/>
    <x v="39"/>
    <x v="0"/>
    <n v="75217"/>
    <x v="0"/>
    <x v="0"/>
    <s v="CHO-MIL-31000"/>
    <x v="0"/>
    <x v="5"/>
    <n v="3"/>
    <n v="6.33"/>
    <n v="3.42"/>
    <n v="12"/>
    <x v="2"/>
    <s v="Wicked Choccy's"/>
    <x v="0"/>
  </r>
  <r>
    <s v="US-2023-128531-CHO-TRI-54000"/>
    <d v="2023-11-24T00:00:00"/>
    <d v="2023-12-06T00:00:00"/>
    <x v="2"/>
    <n v="128531"/>
    <s v="United States"/>
    <x v="39"/>
    <x v="0"/>
    <n v="75217"/>
    <x v="0"/>
    <x v="0"/>
    <s v="CHO-TRI-54000"/>
    <x v="1"/>
    <x v="4"/>
    <n v="3"/>
    <n v="7.35"/>
    <n v="3.9"/>
    <n v="12"/>
    <x v="2"/>
    <s v="Wicked Choccy's"/>
    <x v="0"/>
  </r>
  <r>
    <s v="US-2023-128531-CHO-NUT-13000"/>
    <d v="2023-11-24T00:00:00"/>
    <d v="2023-12-06T00:00:00"/>
    <x v="2"/>
    <n v="128531"/>
    <s v="United States"/>
    <x v="39"/>
    <x v="0"/>
    <n v="75217"/>
    <x v="0"/>
    <x v="0"/>
    <s v="CHO-NUT-13000"/>
    <x v="2"/>
    <x v="2"/>
    <n v="3"/>
    <n v="7.47"/>
    <n v="3"/>
    <n v="12"/>
    <x v="2"/>
    <s v="Lot's O' Nuts"/>
    <x v="1"/>
  </r>
  <r>
    <s v="US-2023-128531-CHO-SCR-58000"/>
    <d v="2023-11-24T00:00:00"/>
    <d v="2023-12-06T00:00:00"/>
    <x v="2"/>
    <n v="128531"/>
    <s v="United States"/>
    <x v="39"/>
    <x v="0"/>
    <n v="75217"/>
    <x v="0"/>
    <x v="0"/>
    <s v="CHO-SCR-58000"/>
    <x v="3"/>
    <x v="9"/>
    <n v="2"/>
    <n v="5"/>
    <n v="2.2000000000000002"/>
    <n v="12"/>
    <x v="2"/>
    <s v="Lot's O' Nuts"/>
    <x v="1"/>
  </r>
  <r>
    <s v="US-2023-123533-SUG-LAF-25000"/>
    <d v="2023-11-24T00:00:00"/>
    <d v="2023-12-10T00:00:00"/>
    <x v="0"/>
    <n v="123533"/>
    <s v="United States"/>
    <x v="118"/>
    <x v="17"/>
    <n v="33012"/>
    <x v="2"/>
    <x v="2"/>
    <s v="SUG-LAF-25000"/>
    <x v="9"/>
    <x v="83"/>
    <n v="5"/>
    <n v="6.2"/>
    <n v="3.75"/>
    <n v="16"/>
    <x v="2"/>
    <s v="Sugar Shack"/>
    <x v="4"/>
  </r>
  <r>
    <s v="US-2023-123533-CHO-TRI-54000"/>
    <d v="2023-11-24T00:00:00"/>
    <d v="2023-12-10T00:00:00"/>
    <x v="0"/>
    <n v="123533"/>
    <s v="United States"/>
    <x v="118"/>
    <x v="17"/>
    <n v="33012"/>
    <x v="0"/>
    <x v="2"/>
    <s v="CHO-TRI-54000"/>
    <x v="1"/>
    <x v="1"/>
    <n v="2"/>
    <n v="4.9000000000000004"/>
    <n v="2.6"/>
    <n v="16"/>
    <x v="2"/>
    <s v="Wicked Choccy's"/>
    <x v="0"/>
  </r>
  <r>
    <s v="US-2023-123533-CHO-NUT-13000"/>
    <d v="2023-11-24T00:00:00"/>
    <d v="2023-12-10T00:00:00"/>
    <x v="0"/>
    <n v="123533"/>
    <s v="United States"/>
    <x v="118"/>
    <x v="17"/>
    <n v="33012"/>
    <x v="0"/>
    <x v="2"/>
    <s v="CHO-NUT-13000"/>
    <x v="2"/>
    <x v="19"/>
    <n v="4"/>
    <n v="9.9600000000000009"/>
    <n v="4"/>
    <n v="16"/>
    <x v="2"/>
    <s v="Lot's O' Nuts"/>
    <x v="1"/>
  </r>
  <r>
    <s v="US-2023-113726-CHO-NUT-13000"/>
    <d v="2023-11-24T00:00:00"/>
    <d v="2023-12-11T00:00:00"/>
    <x v="0"/>
    <n v="113726"/>
    <s v="United States"/>
    <x v="31"/>
    <x v="23"/>
    <n v="98105"/>
    <x v="0"/>
    <x v="3"/>
    <s v="CHO-NUT-13000"/>
    <x v="2"/>
    <x v="2"/>
    <n v="3"/>
    <n v="7.47"/>
    <n v="3"/>
    <n v="17"/>
    <x v="2"/>
    <s v="Lot's O' Nuts"/>
    <x v="1"/>
  </r>
  <r>
    <s v="US-2023-163881-CHO-MIL-31000"/>
    <d v="2023-11-24T00:00:00"/>
    <d v="2023-12-10T00:00:00"/>
    <x v="0"/>
    <n v="163881"/>
    <s v="United States"/>
    <x v="4"/>
    <x v="4"/>
    <n v="90036"/>
    <x v="0"/>
    <x v="3"/>
    <s v="CHO-MIL-31000"/>
    <x v="0"/>
    <x v="29"/>
    <n v="6"/>
    <n v="12.66"/>
    <n v="6.84"/>
    <n v="16"/>
    <x v="2"/>
    <s v="Wicked Choccy's"/>
    <x v="0"/>
  </r>
  <r>
    <s v="US-2023-163881-CHO-NUT-13000"/>
    <d v="2023-11-24T00:00:00"/>
    <d v="2023-12-10T00:00:00"/>
    <x v="0"/>
    <n v="163881"/>
    <s v="United States"/>
    <x v="4"/>
    <x v="4"/>
    <n v="90036"/>
    <x v="0"/>
    <x v="3"/>
    <s v="CHO-NUT-13000"/>
    <x v="2"/>
    <x v="33"/>
    <n v="8"/>
    <n v="19.920000000000002"/>
    <n v="8"/>
    <n v="16"/>
    <x v="2"/>
    <s v="Lot's O' Nuts"/>
    <x v="1"/>
  </r>
  <r>
    <s v="US-2023-163881-CHO-TRI-54000"/>
    <d v="2023-11-24T00:00:00"/>
    <d v="2023-12-10T00:00:00"/>
    <x v="0"/>
    <n v="163881"/>
    <s v="United States"/>
    <x v="4"/>
    <x v="4"/>
    <n v="90036"/>
    <x v="0"/>
    <x v="3"/>
    <s v="CHO-TRI-54000"/>
    <x v="1"/>
    <x v="1"/>
    <n v="2"/>
    <n v="4.9000000000000004"/>
    <n v="2.6"/>
    <n v="16"/>
    <x v="2"/>
    <s v="Wicked Choccy's"/>
    <x v="0"/>
  </r>
  <r>
    <s v="US-2023-169838-CHO-MIL-31000"/>
    <d v="2023-11-25T00:00:00"/>
    <d v="2023-12-09T00:00:00"/>
    <x v="0"/>
    <n v="169838"/>
    <s v="United States"/>
    <x v="64"/>
    <x v="15"/>
    <n v="49201"/>
    <x v="0"/>
    <x v="0"/>
    <s v="CHO-MIL-31000"/>
    <x v="0"/>
    <x v="43"/>
    <n v="9"/>
    <n v="18.989999999999998"/>
    <n v="10.26"/>
    <n v="14"/>
    <x v="2"/>
    <s v="Wicked Choccy's"/>
    <x v="0"/>
  </r>
  <r>
    <s v="US-2023-169838-CHO-TRI-54000"/>
    <d v="2023-11-25T00:00:00"/>
    <d v="2023-12-09T00:00:00"/>
    <x v="0"/>
    <n v="169838"/>
    <s v="United States"/>
    <x v="64"/>
    <x v="15"/>
    <n v="49201"/>
    <x v="0"/>
    <x v="0"/>
    <s v="CHO-TRI-54000"/>
    <x v="1"/>
    <x v="28"/>
    <n v="1"/>
    <n v="2.4500000000000002"/>
    <n v="1.3"/>
    <n v="14"/>
    <x v="2"/>
    <s v="Wicked Choccy's"/>
    <x v="0"/>
  </r>
  <r>
    <s v="US-2023-169838-CHO-FUD-51000"/>
    <d v="2023-11-25T00:00:00"/>
    <d v="2023-12-09T00:00:00"/>
    <x v="0"/>
    <n v="169838"/>
    <s v="United States"/>
    <x v="64"/>
    <x v="15"/>
    <n v="49201"/>
    <x v="0"/>
    <x v="0"/>
    <s v="CHO-FUD-51000"/>
    <x v="4"/>
    <x v="44"/>
    <n v="8"/>
    <n v="19.2"/>
    <n v="9.6"/>
    <n v="14"/>
    <x v="2"/>
    <s v="Lot's O' Nuts"/>
    <x v="1"/>
  </r>
  <r>
    <s v="US-2023-160535-CHO-SCR-58000"/>
    <d v="2023-11-25T00:00:00"/>
    <d v="2023-12-10T00:00:00"/>
    <x v="0"/>
    <n v="160535"/>
    <s v="United States"/>
    <x v="151"/>
    <x v="24"/>
    <n v="7060"/>
    <x v="0"/>
    <x v="1"/>
    <s v="CHO-SCR-58000"/>
    <x v="3"/>
    <x v="31"/>
    <n v="4"/>
    <n v="10"/>
    <n v="4.4000000000000004"/>
    <n v="15"/>
    <x v="2"/>
    <s v="Lot's O' Nuts"/>
    <x v="1"/>
  </r>
  <r>
    <s v="US-2023-160535-OTH-KAZ-38000"/>
    <d v="2023-11-25T00:00:00"/>
    <d v="2023-12-10T00:00:00"/>
    <x v="0"/>
    <n v="160535"/>
    <s v="United States"/>
    <x v="151"/>
    <x v="24"/>
    <n v="7060"/>
    <x v="1"/>
    <x v="1"/>
    <s v="OTH-KAZ-38000"/>
    <x v="6"/>
    <x v="35"/>
    <n v="8"/>
    <n v="2"/>
    <n v="24"/>
    <n v="15"/>
    <x v="2"/>
    <s v="The Other Factory"/>
    <x v="3"/>
  </r>
  <r>
    <s v="US-2023-108196-CHO-FUD-51000"/>
    <d v="2023-11-25T00:00:00"/>
    <d v="2023-12-12T00:00:00"/>
    <x v="0"/>
    <n v="108196"/>
    <s v="United States"/>
    <x v="86"/>
    <x v="9"/>
    <n v="43130"/>
    <x v="0"/>
    <x v="1"/>
    <s v="CHO-FUD-51000"/>
    <x v="4"/>
    <x v="9"/>
    <n v="2"/>
    <n v="4.8"/>
    <n v="2.4"/>
    <n v="17"/>
    <x v="2"/>
    <s v="Lot's O' Nuts"/>
    <x v="1"/>
  </r>
  <r>
    <s v="US-2023-108196-CHO-NUT-13000"/>
    <d v="2023-11-25T00:00:00"/>
    <d v="2023-12-12T00:00:00"/>
    <x v="0"/>
    <n v="108196"/>
    <s v="United States"/>
    <x v="86"/>
    <x v="9"/>
    <n v="43130"/>
    <x v="0"/>
    <x v="1"/>
    <s v="CHO-NUT-13000"/>
    <x v="2"/>
    <x v="2"/>
    <n v="3"/>
    <n v="7.47"/>
    <n v="3"/>
    <n v="17"/>
    <x v="2"/>
    <s v="Lot's O' Nuts"/>
    <x v="1"/>
  </r>
  <r>
    <s v="US-2023-108196-CHO-TRI-54000"/>
    <d v="2023-11-25T00:00:00"/>
    <d v="2023-12-12T00:00:00"/>
    <x v="0"/>
    <n v="108196"/>
    <s v="United States"/>
    <x v="86"/>
    <x v="9"/>
    <n v="43130"/>
    <x v="0"/>
    <x v="1"/>
    <s v="CHO-TRI-54000"/>
    <x v="1"/>
    <x v="20"/>
    <n v="5"/>
    <n v="12.25"/>
    <n v="6.5"/>
    <n v="17"/>
    <x v="2"/>
    <s v="Wicked Choccy's"/>
    <x v="0"/>
  </r>
  <r>
    <s v="US-2023-119298-CHO-MIL-31000"/>
    <d v="2023-11-25T00:00:00"/>
    <d v="2023-12-08T00:00:00"/>
    <x v="1"/>
    <n v="119298"/>
    <s v="United States"/>
    <x v="16"/>
    <x v="13"/>
    <n v="72401"/>
    <x v="0"/>
    <x v="2"/>
    <s v="CHO-MIL-31000"/>
    <x v="0"/>
    <x v="0"/>
    <n v="2"/>
    <n v="4.22"/>
    <n v="2.2799999999999998"/>
    <n v="13"/>
    <x v="2"/>
    <s v="Wicked Choccy's"/>
    <x v="0"/>
  </r>
  <r>
    <s v="US-2023-165470-CHO-MIL-31000"/>
    <d v="2023-11-25T00:00:00"/>
    <d v="2023-12-10T00:00:00"/>
    <x v="0"/>
    <n v="165470"/>
    <s v="United States"/>
    <x v="60"/>
    <x v="17"/>
    <n v="32216"/>
    <x v="0"/>
    <x v="2"/>
    <s v="CHO-MIL-31000"/>
    <x v="0"/>
    <x v="11"/>
    <n v="1"/>
    <n v="2.11"/>
    <n v="1.1399999999999999"/>
    <n v="15"/>
    <x v="2"/>
    <s v="Wicked Choccy's"/>
    <x v="0"/>
  </r>
  <r>
    <s v="US-2023-132549-CHO-TRI-54000"/>
    <d v="2023-11-25T00:00:00"/>
    <d v="2023-12-10T00:00:00"/>
    <x v="0"/>
    <n v="132549"/>
    <s v="United States"/>
    <x v="6"/>
    <x v="35"/>
    <n v="35810"/>
    <x v="0"/>
    <x v="2"/>
    <s v="CHO-TRI-54000"/>
    <x v="1"/>
    <x v="10"/>
    <n v="7"/>
    <n v="17.149999999999999"/>
    <n v="9.1"/>
    <n v="15"/>
    <x v="2"/>
    <s v="Wicked Choccy's"/>
    <x v="0"/>
  </r>
  <r>
    <s v="US-2023-113341-CHO-TRI-54000"/>
    <d v="2023-11-25T00:00:00"/>
    <d v="2023-12-09T00:00:00"/>
    <x v="0"/>
    <n v="113341"/>
    <s v="United States"/>
    <x v="4"/>
    <x v="4"/>
    <n v="90032"/>
    <x v="0"/>
    <x v="3"/>
    <s v="CHO-TRI-54000"/>
    <x v="1"/>
    <x v="4"/>
    <n v="3"/>
    <n v="7.35"/>
    <n v="3.9"/>
    <n v="14"/>
    <x v="2"/>
    <s v="Wicked Choccy's"/>
    <x v="0"/>
  </r>
  <r>
    <s v="US-2023-145135-CHO-SCR-58000"/>
    <d v="2023-11-26T00:00:00"/>
    <d v="2023-12-08T00:00:00"/>
    <x v="1"/>
    <n v="145135"/>
    <s v="United States"/>
    <x v="465"/>
    <x v="39"/>
    <n v="6484"/>
    <x v="0"/>
    <x v="1"/>
    <s v="CHO-SCR-58000"/>
    <x v="3"/>
    <x v="9"/>
    <n v="2"/>
    <n v="5"/>
    <n v="2.2000000000000002"/>
    <n v="12"/>
    <x v="2"/>
    <s v="Lot's O' Nuts"/>
    <x v="1"/>
  </r>
  <r>
    <s v="US-2023-145135-CHO-TRI-54000"/>
    <d v="2023-11-26T00:00:00"/>
    <d v="2023-12-08T00:00:00"/>
    <x v="1"/>
    <n v="145135"/>
    <s v="United States"/>
    <x v="465"/>
    <x v="39"/>
    <n v="6484"/>
    <x v="0"/>
    <x v="1"/>
    <s v="CHO-TRI-54000"/>
    <x v="1"/>
    <x v="4"/>
    <n v="3"/>
    <n v="7.35"/>
    <n v="3.9"/>
    <n v="12"/>
    <x v="2"/>
    <s v="Wicked Choccy's"/>
    <x v="0"/>
  </r>
  <r>
    <s v="US-2023-126893-CHO-MIL-31000"/>
    <d v="2023-11-26T00:00:00"/>
    <d v="2023-12-11T00:00:00"/>
    <x v="0"/>
    <n v="126893"/>
    <s v="United States"/>
    <x v="2"/>
    <x v="2"/>
    <n v="19134"/>
    <x v="0"/>
    <x v="1"/>
    <s v="CHO-MIL-31000"/>
    <x v="0"/>
    <x v="5"/>
    <n v="3"/>
    <n v="6.33"/>
    <n v="3.42"/>
    <n v="15"/>
    <x v="2"/>
    <s v="Wicked Choccy's"/>
    <x v="0"/>
  </r>
  <r>
    <s v="US-2023-130288-CHO-MIL-31000"/>
    <d v="2023-11-26T00:00:00"/>
    <d v="2023-12-10T00:00:00"/>
    <x v="2"/>
    <n v="130288"/>
    <s v="United States"/>
    <x v="26"/>
    <x v="21"/>
    <n v="10011"/>
    <x v="0"/>
    <x v="1"/>
    <s v="CHO-MIL-31000"/>
    <x v="0"/>
    <x v="0"/>
    <n v="2"/>
    <n v="4.22"/>
    <n v="2.2799999999999998"/>
    <n v="14"/>
    <x v="2"/>
    <s v="Wicked Choccy's"/>
    <x v="0"/>
  </r>
  <r>
    <s v="US-2023-158288-CHO-FUD-51000"/>
    <d v="2023-11-26T00:00:00"/>
    <d v="2023-12-08T00:00:00"/>
    <x v="2"/>
    <n v="158288"/>
    <s v="United States"/>
    <x v="2"/>
    <x v="2"/>
    <n v="19120"/>
    <x v="0"/>
    <x v="1"/>
    <s v="CHO-FUD-51000"/>
    <x v="4"/>
    <x v="6"/>
    <n v="9"/>
    <n v="21.6"/>
    <n v="10.8"/>
    <n v="12"/>
    <x v="2"/>
    <s v="Lot's O' Nuts"/>
    <x v="1"/>
  </r>
  <r>
    <s v="US-2023-106915-CHO-SCR-58000"/>
    <d v="2023-11-26T00:00:00"/>
    <d v="2023-12-12T00:00:00"/>
    <x v="0"/>
    <n v="106915"/>
    <s v="United States"/>
    <x v="46"/>
    <x v="0"/>
    <n v="79907"/>
    <x v="0"/>
    <x v="0"/>
    <s v="CHO-SCR-58000"/>
    <x v="3"/>
    <x v="31"/>
    <n v="4"/>
    <n v="10"/>
    <n v="4.4000000000000004"/>
    <n v="16"/>
    <x v="2"/>
    <s v="Lot's O' Nuts"/>
    <x v="1"/>
  </r>
  <r>
    <s v="US-2023-133711-CHO-MIL-31000"/>
    <d v="2023-11-26T00:00:00"/>
    <d v="2023-12-09T00:00:00"/>
    <x v="1"/>
    <n v="133711"/>
    <s v="United States"/>
    <x v="87"/>
    <x v="35"/>
    <n v="36608"/>
    <x v="0"/>
    <x v="2"/>
    <s v="CHO-MIL-31000"/>
    <x v="0"/>
    <x v="5"/>
    <n v="3"/>
    <n v="6.33"/>
    <n v="3.42"/>
    <n v="13"/>
    <x v="2"/>
    <s v="Wicked Choccy's"/>
    <x v="0"/>
  </r>
  <r>
    <s v="US-2023-133711-CHO-FUD-51000"/>
    <d v="2023-11-26T00:00:00"/>
    <d v="2023-12-09T00:00:00"/>
    <x v="1"/>
    <n v="133711"/>
    <s v="United States"/>
    <x v="87"/>
    <x v="35"/>
    <n v="36608"/>
    <x v="0"/>
    <x v="2"/>
    <s v="CHO-FUD-51000"/>
    <x v="4"/>
    <x v="26"/>
    <n v="7"/>
    <n v="16.8"/>
    <n v="8.4"/>
    <n v="13"/>
    <x v="2"/>
    <s v="Lot's O' Nuts"/>
    <x v="1"/>
  </r>
  <r>
    <s v="US-2023-133711-OTH-GUM-21000"/>
    <d v="2023-11-26T00:00:00"/>
    <d v="2023-12-09T00:00:00"/>
    <x v="1"/>
    <n v="133711"/>
    <s v="United States"/>
    <x v="87"/>
    <x v="35"/>
    <n v="36608"/>
    <x v="1"/>
    <x v="2"/>
    <s v="OTH-GUM-21000"/>
    <x v="5"/>
    <x v="70"/>
    <n v="8"/>
    <n v="5.2"/>
    <n v="4.8"/>
    <n v="13"/>
    <x v="2"/>
    <s v="Secret Factory"/>
    <x v="2"/>
  </r>
  <r>
    <s v="US-2023-107104-CHO-SCR-58000"/>
    <d v="2023-11-26T00:00:00"/>
    <d v="2023-12-10T00:00:00"/>
    <x v="0"/>
    <n v="107104"/>
    <s v="United States"/>
    <x v="4"/>
    <x v="4"/>
    <n v="90045"/>
    <x v="0"/>
    <x v="3"/>
    <s v="CHO-SCR-58000"/>
    <x v="3"/>
    <x v="44"/>
    <n v="8"/>
    <n v="20"/>
    <n v="8.8000000000000007"/>
    <n v="14"/>
    <x v="2"/>
    <s v="Lot's O' Nuts"/>
    <x v="1"/>
  </r>
  <r>
    <s v="US-2023-107104-CHO-TRI-54000"/>
    <d v="2023-11-26T00:00:00"/>
    <d v="2023-12-10T00:00:00"/>
    <x v="0"/>
    <n v="107104"/>
    <s v="United States"/>
    <x v="4"/>
    <x v="4"/>
    <n v="90045"/>
    <x v="0"/>
    <x v="3"/>
    <s v="CHO-TRI-54000"/>
    <x v="1"/>
    <x v="18"/>
    <n v="6"/>
    <n v="14.7"/>
    <n v="7.8"/>
    <n v="14"/>
    <x v="2"/>
    <s v="Wicked Choccy's"/>
    <x v="0"/>
  </r>
  <r>
    <s v="US-2023-107104-CHO-NUT-13000"/>
    <d v="2023-11-26T00:00:00"/>
    <d v="2023-12-10T00:00:00"/>
    <x v="0"/>
    <n v="107104"/>
    <s v="United States"/>
    <x v="4"/>
    <x v="4"/>
    <n v="90045"/>
    <x v="0"/>
    <x v="3"/>
    <s v="CHO-NUT-13000"/>
    <x v="2"/>
    <x v="7"/>
    <n v="2"/>
    <n v="4.9800000000000004"/>
    <n v="2"/>
    <n v="14"/>
    <x v="2"/>
    <s v="Lot's O' Nuts"/>
    <x v="1"/>
  </r>
  <r>
    <s v="US-2023-158309-CHO-MIL-31000"/>
    <d v="2023-11-26T00:00:00"/>
    <d v="2023-12-09T00:00:00"/>
    <x v="1"/>
    <n v="158309"/>
    <s v="United States"/>
    <x v="20"/>
    <x v="17"/>
    <n v="33142"/>
    <x v="0"/>
    <x v="2"/>
    <s v="CHO-MIL-31000"/>
    <x v="0"/>
    <x v="8"/>
    <n v="4"/>
    <n v="8.44"/>
    <n v="4.5599999999999996"/>
    <n v="13"/>
    <x v="2"/>
    <s v="Wicked Choccy's"/>
    <x v="0"/>
  </r>
  <r>
    <s v="US-2023-129693-CHO-MIL-31000"/>
    <d v="2023-11-26T00:00:00"/>
    <d v="2023-12-12T00:00:00"/>
    <x v="0"/>
    <n v="129693"/>
    <s v="United States"/>
    <x v="31"/>
    <x v="23"/>
    <n v="98105"/>
    <x v="0"/>
    <x v="3"/>
    <s v="CHO-MIL-31000"/>
    <x v="0"/>
    <x v="0"/>
    <n v="2"/>
    <n v="4.22"/>
    <n v="2.2799999999999998"/>
    <n v="16"/>
    <x v="2"/>
    <s v="Wicked Choccy's"/>
    <x v="0"/>
  </r>
  <r>
    <s v="US-2023-117583-CHO-MIL-31000"/>
    <d v="2023-11-27T00:00:00"/>
    <d v="2023-12-10T00:00:00"/>
    <x v="1"/>
    <n v="117583"/>
    <s v="United States"/>
    <x v="466"/>
    <x v="24"/>
    <n v="7017"/>
    <x v="0"/>
    <x v="1"/>
    <s v="CHO-MIL-31000"/>
    <x v="0"/>
    <x v="5"/>
    <n v="3"/>
    <n v="6.33"/>
    <n v="3.42"/>
    <n v="13"/>
    <x v="2"/>
    <s v="Wicked Choccy's"/>
    <x v="0"/>
  </r>
  <r>
    <s v="US-2023-117583-CHO-FUD-51000"/>
    <d v="2023-11-27T00:00:00"/>
    <d v="2023-12-10T00:00:00"/>
    <x v="1"/>
    <n v="117583"/>
    <s v="United States"/>
    <x v="466"/>
    <x v="24"/>
    <n v="7017"/>
    <x v="0"/>
    <x v="1"/>
    <s v="CHO-FUD-51000"/>
    <x v="4"/>
    <x v="17"/>
    <n v="5"/>
    <n v="12"/>
    <n v="6"/>
    <n v="13"/>
    <x v="2"/>
    <s v="Lot's O' Nuts"/>
    <x v="1"/>
  </r>
  <r>
    <s v="US-2023-117583-CHO-TRI-54000"/>
    <d v="2023-11-27T00:00:00"/>
    <d v="2023-12-10T00:00:00"/>
    <x v="1"/>
    <n v="117583"/>
    <s v="United States"/>
    <x v="466"/>
    <x v="24"/>
    <n v="7017"/>
    <x v="0"/>
    <x v="1"/>
    <s v="CHO-TRI-54000"/>
    <x v="1"/>
    <x v="20"/>
    <n v="5"/>
    <n v="12.25"/>
    <n v="6.5"/>
    <n v="13"/>
    <x v="2"/>
    <s v="Wicked Choccy's"/>
    <x v="0"/>
  </r>
  <r>
    <s v="US-2023-152121-CHO-MIL-31000"/>
    <d v="2023-11-27T00:00:00"/>
    <d v="2023-12-09T00:00:00"/>
    <x v="2"/>
    <n v="152121"/>
    <s v="United States"/>
    <x v="15"/>
    <x v="12"/>
    <n v="85254"/>
    <x v="0"/>
    <x v="3"/>
    <s v="CHO-MIL-31000"/>
    <x v="0"/>
    <x v="11"/>
    <n v="1"/>
    <n v="2.11"/>
    <n v="1.1399999999999999"/>
    <n v="12"/>
    <x v="2"/>
    <s v="Wicked Choccy's"/>
    <x v="0"/>
  </r>
  <r>
    <s v="US-2023-114230-CHO-TRI-54000"/>
    <d v="2023-11-27T00:00:00"/>
    <d v="2023-12-11T00:00:00"/>
    <x v="0"/>
    <n v="114230"/>
    <s v="United States"/>
    <x v="146"/>
    <x v="12"/>
    <n v="85023"/>
    <x v="0"/>
    <x v="3"/>
    <s v="CHO-TRI-54000"/>
    <x v="1"/>
    <x v="24"/>
    <n v="4"/>
    <n v="9.8000000000000007"/>
    <n v="5.2"/>
    <n v="14"/>
    <x v="2"/>
    <s v="Wicked Choccy's"/>
    <x v="0"/>
  </r>
  <r>
    <s v="US-2023-129686-CHO-MIL-31000"/>
    <d v="2023-11-27T00:00:00"/>
    <d v="2023-12-09T00:00:00"/>
    <x v="2"/>
    <n v="129686"/>
    <s v="United States"/>
    <x v="40"/>
    <x v="1"/>
    <n v="60623"/>
    <x v="0"/>
    <x v="0"/>
    <s v="CHO-MIL-31000"/>
    <x v="0"/>
    <x v="0"/>
    <n v="2"/>
    <n v="4.22"/>
    <n v="2.2799999999999998"/>
    <n v="12"/>
    <x v="2"/>
    <s v="Wicked Choccy's"/>
    <x v="0"/>
  </r>
  <r>
    <s v="US-2023-129686-CHO-TRI-54000"/>
    <d v="2023-11-27T00:00:00"/>
    <d v="2023-12-09T00:00:00"/>
    <x v="2"/>
    <n v="129686"/>
    <s v="United States"/>
    <x v="40"/>
    <x v="1"/>
    <n v="60623"/>
    <x v="0"/>
    <x v="0"/>
    <s v="CHO-TRI-54000"/>
    <x v="1"/>
    <x v="18"/>
    <n v="6"/>
    <n v="14.7"/>
    <n v="7.8"/>
    <n v="12"/>
    <x v="2"/>
    <s v="Wicked Choccy's"/>
    <x v="0"/>
  </r>
  <r>
    <s v="US-2023-104276-CHO-FUD-51000"/>
    <d v="2023-11-27T00:00:00"/>
    <d v="2023-12-13T00:00:00"/>
    <x v="0"/>
    <n v="104276"/>
    <s v="United States"/>
    <x v="222"/>
    <x v="17"/>
    <n v="33311"/>
    <x v="0"/>
    <x v="2"/>
    <s v="CHO-FUD-51000"/>
    <x v="4"/>
    <x v="26"/>
    <n v="7"/>
    <n v="16.8"/>
    <n v="8.4"/>
    <n v="16"/>
    <x v="2"/>
    <s v="Lot's O' Nuts"/>
    <x v="1"/>
  </r>
  <r>
    <s v="US-2023-104276-CHO-NUT-13000"/>
    <d v="2023-11-27T00:00:00"/>
    <d v="2023-12-13T00:00:00"/>
    <x v="0"/>
    <n v="104276"/>
    <s v="United States"/>
    <x v="222"/>
    <x v="17"/>
    <n v="33311"/>
    <x v="0"/>
    <x v="2"/>
    <s v="CHO-NUT-13000"/>
    <x v="2"/>
    <x v="22"/>
    <n v="1"/>
    <n v="2.4900000000000002"/>
    <n v="1"/>
    <n v="16"/>
    <x v="2"/>
    <s v="Lot's O' Nuts"/>
    <x v="1"/>
  </r>
  <r>
    <s v="US-2023-159639-CHO-TRI-54000"/>
    <d v="2023-11-27T00:00:00"/>
    <d v="2023-12-12T00:00:00"/>
    <x v="0"/>
    <n v="159639"/>
    <s v="United States"/>
    <x v="393"/>
    <x v="24"/>
    <n v="7090"/>
    <x v="0"/>
    <x v="1"/>
    <s v="CHO-TRI-54000"/>
    <x v="1"/>
    <x v="4"/>
    <n v="3"/>
    <n v="7.35"/>
    <n v="3.9"/>
    <n v="15"/>
    <x v="2"/>
    <s v="Wicked Choccy's"/>
    <x v="0"/>
  </r>
  <r>
    <s v="US-2023-144911-CHO-SCR-58000"/>
    <d v="2023-11-27T00:00:00"/>
    <d v="2023-12-10T00:00:00"/>
    <x v="1"/>
    <n v="144911"/>
    <s v="United States"/>
    <x v="467"/>
    <x v="47"/>
    <n v="66212"/>
    <x v="0"/>
    <x v="0"/>
    <s v="CHO-SCR-58000"/>
    <x v="3"/>
    <x v="17"/>
    <n v="5"/>
    <n v="12.5"/>
    <n v="5.5"/>
    <n v="13"/>
    <x v="2"/>
    <s v="Lot's O' Nuts"/>
    <x v="1"/>
  </r>
  <r>
    <s v="US-2023-144911-CHO-FUD-51000"/>
    <d v="2023-11-27T00:00:00"/>
    <d v="2023-12-10T00:00:00"/>
    <x v="1"/>
    <n v="144911"/>
    <s v="United States"/>
    <x v="467"/>
    <x v="47"/>
    <n v="66212"/>
    <x v="0"/>
    <x v="0"/>
    <s v="CHO-FUD-51000"/>
    <x v="4"/>
    <x v="17"/>
    <n v="5"/>
    <n v="12"/>
    <n v="6"/>
    <n v="13"/>
    <x v="2"/>
    <s v="Lot's O' Nuts"/>
    <x v="1"/>
  </r>
  <r>
    <s v="US-2023-162313-CHO-SCR-58000"/>
    <d v="2023-11-27T00:00:00"/>
    <d v="2023-12-10T00:00:00"/>
    <x v="1"/>
    <n v="162313"/>
    <s v="United States"/>
    <x v="353"/>
    <x v="15"/>
    <n v="48146"/>
    <x v="0"/>
    <x v="0"/>
    <s v="CHO-SCR-58000"/>
    <x v="3"/>
    <x v="14"/>
    <n v="6"/>
    <n v="15"/>
    <n v="6.6"/>
    <n v="13"/>
    <x v="2"/>
    <s v="Lot's O' Nuts"/>
    <x v="1"/>
  </r>
  <r>
    <s v="US-2023-123617-CHO-MIL-31000"/>
    <d v="2023-11-28T00:00:00"/>
    <d v="2023-12-13T00:00:00"/>
    <x v="0"/>
    <n v="123617"/>
    <s v="United States"/>
    <x v="152"/>
    <x v="17"/>
    <n v="32137"/>
    <x v="0"/>
    <x v="2"/>
    <s v="CHO-MIL-31000"/>
    <x v="0"/>
    <x v="29"/>
    <n v="6"/>
    <n v="12.66"/>
    <n v="6.84"/>
    <n v="15"/>
    <x v="2"/>
    <s v="Wicked Choccy's"/>
    <x v="0"/>
  </r>
  <r>
    <s v="US-2023-127243-CHO-SCR-58000"/>
    <d v="2023-11-28T00:00:00"/>
    <d v="2023-12-14T00:00:00"/>
    <x v="0"/>
    <n v="127243"/>
    <s v="United States"/>
    <x v="2"/>
    <x v="2"/>
    <n v="19140"/>
    <x v="0"/>
    <x v="1"/>
    <s v="CHO-SCR-58000"/>
    <x v="3"/>
    <x v="26"/>
    <n v="7"/>
    <n v="17.5"/>
    <n v="7.7"/>
    <n v="16"/>
    <x v="2"/>
    <s v="Lot's O' Nuts"/>
    <x v="1"/>
  </r>
  <r>
    <s v="US-2023-127243-CHO-NUT-13000"/>
    <d v="2023-11-28T00:00:00"/>
    <d v="2023-12-14T00:00:00"/>
    <x v="0"/>
    <n v="127243"/>
    <s v="United States"/>
    <x v="2"/>
    <x v="2"/>
    <n v="19140"/>
    <x v="0"/>
    <x v="1"/>
    <s v="CHO-NUT-13000"/>
    <x v="2"/>
    <x v="7"/>
    <n v="2"/>
    <n v="4.9800000000000004"/>
    <n v="2"/>
    <n v="16"/>
    <x v="2"/>
    <s v="Lot's O' Nuts"/>
    <x v="1"/>
  </r>
  <r>
    <s v="US-2023-127243-CHO-TRI-54000"/>
    <d v="2023-11-28T00:00:00"/>
    <d v="2023-12-14T00:00:00"/>
    <x v="0"/>
    <n v="127243"/>
    <s v="United States"/>
    <x v="2"/>
    <x v="2"/>
    <n v="19140"/>
    <x v="0"/>
    <x v="1"/>
    <s v="CHO-TRI-54000"/>
    <x v="1"/>
    <x v="50"/>
    <n v="8"/>
    <n v="19.600000000000001"/>
    <n v="10.4"/>
    <n v="16"/>
    <x v="2"/>
    <s v="Wicked Choccy's"/>
    <x v="0"/>
  </r>
  <r>
    <s v="US-2023-163167-CHO-NUT-13000"/>
    <d v="2023-11-28T00:00:00"/>
    <d v="2023-12-11T00:00:00"/>
    <x v="2"/>
    <n v="163167"/>
    <s v="United States"/>
    <x v="88"/>
    <x v="3"/>
    <n v="30062"/>
    <x v="0"/>
    <x v="2"/>
    <s v="CHO-NUT-13000"/>
    <x v="2"/>
    <x v="2"/>
    <n v="3"/>
    <n v="7.47"/>
    <n v="3"/>
    <n v="13"/>
    <x v="2"/>
    <s v="Lot's O' Nuts"/>
    <x v="1"/>
  </r>
  <r>
    <s v="US-2023-163167-CHO-MIL-31000"/>
    <d v="2023-11-28T00:00:00"/>
    <d v="2023-12-11T00:00:00"/>
    <x v="2"/>
    <n v="163167"/>
    <s v="United States"/>
    <x v="88"/>
    <x v="3"/>
    <n v="30062"/>
    <x v="0"/>
    <x v="2"/>
    <s v="CHO-MIL-31000"/>
    <x v="0"/>
    <x v="29"/>
    <n v="6"/>
    <n v="12.66"/>
    <n v="6.84"/>
    <n v="13"/>
    <x v="2"/>
    <s v="Wicked Choccy's"/>
    <x v="0"/>
  </r>
  <r>
    <s v="US-2023-163167-CHO-TRI-54000"/>
    <d v="2023-11-28T00:00:00"/>
    <d v="2023-12-11T00:00:00"/>
    <x v="2"/>
    <n v="163167"/>
    <s v="United States"/>
    <x v="88"/>
    <x v="3"/>
    <n v="30062"/>
    <x v="0"/>
    <x v="2"/>
    <s v="CHO-TRI-54000"/>
    <x v="1"/>
    <x v="4"/>
    <n v="3"/>
    <n v="7.35"/>
    <n v="3.9"/>
    <n v="13"/>
    <x v="2"/>
    <s v="Wicked Choccy's"/>
    <x v="0"/>
  </r>
  <r>
    <s v="US-2023-105018-CHO-FUD-51000"/>
    <d v="2023-11-28T00:00:00"/>
    <d v="2023-12-12T00:00:00"/>
    <x v="0"/>
    <n v="105018"/>
    <s v="United States"/>
    <x v="172"/>
    <x v="39"/>
    <n v="6824"/>
    <x v="0"/>
    <x v="1"/>
    <s v="CHO-FUD-51000"/>
    <x v="4"/>
    <x v="9"/>
    <n v="2"/>
    <n v="4.8"/>
    <n v="2.4"/>
    <n v="14"/>
    <x v="2"/>
    <s v="Lot's O' Nuts"/>
    <x v="1"/>
  </r>
  <r>
    <s v="US-2023-160241-CHO-FUD-51000"/>
    <d v="2023-11-29T00:00:00"/>
    <d v="2023-12-14T00:00:00"/>
    <x v="2"/>
    <n v="160241"/>
    <s v="United States"/>
    <x v="134"/>
    <x v="1"/>
    <n v="60505"/>
    <x v="0"/>
    <x v="0"/>
    <s v="CHO-FUD-51000"/>
    <x v="4"/>
    <x v="31"/>
    <n v="4"/>
    <n v="9.6"/>
    <n v="4.8"/>
    <n v="15"/>
    <x v="2"/>
    <s v="Lot's O' Nuts"/>
    <x v="1"/>
  </r>
  <r>
    <s v="US-2023-131674-CHO-SCR-58000"/>
    <d v="2023-11-29T00:00:00"/>
    <d v="2023-12-11T00:00:00"/>
    <x v="2"/>
    <n v="131674"/>
    <s v="United States"/>
    <x v="39"/>
    <x v="0"/>
    <n v="75217"/>
    <x v="0"/>
    <x v="0"/>
    <s v="CHO-SCR-58000"/>
    <x v="3"/>
    <x v="9"/>
    <n v="2"/>
    <n v="5"/>
    <n v="2.2000000000000002"/>
    <n v="12"/>
    <x v="2"/>
    <s v="Lot's O' Nuts"/>
    <x v="1"/>
  </r>
  <r>
    <s v="US-2023-156748-CHO-MIL-31000"/>
    <d v="2023-11-30T00:00:00"/>
    <d v="2023-12-16T00:00:00"/>
    <x v="0"/>
    <n v="156748"/>
    <s v="United States"/>
    <x v="27"/>
    <x v="15"/>
    <n v="48227"/>
    <x v="0"/>
    <x v="0"/>
    <s v="CHO-MIL-31000"/>
    <x v="0"/>
    <x v="5"/>
    <n v="3"/>
    <n v="6.33"/>
    <n v="3.42"/>
    <n v="16"/>
    <x v="2"/>
    <s v="Wicked Choccy's"/>
    <x v="0"/>
  </r>
  <r>
    <s v="US-2023-156748-CHO-TRI-54000"/>
    <d v="2023-11-30T00:00:00"/>
    <d v="2023-12-16T00:00:00"/>
    <x v="0"/>
    <n v="156748"/>
    <s v="United States"/>
    <x v="27"/>
    <x v="15"/>
    <n v="48227"/>
    <x v="0"/>
    <x v="0"/>
    <s v="CHO-TRI-54000"/>
    <x v="1"/>
    <x v="1"/>
    <n v="2"/>
    <n v="4.9000000000000004"/>
    <n v="2.6"/>
    <n v="16"/>
    <x v="2"/>
    <s v="Wicked Choccy's"/>
    <x v="0"/>
  </r>
  <r>
    <s v="US-2023-156748-CHO-FUD-51000"/>
    <d v="2023-11-30T00:00:00"/>
    <d v="2023-12-16T00:00:00"/>
    <x v="0"/>
    <n v="156748"/>
    <s v="United States"/>
    <x v="27"/>
    <x v="15"/>
    <n v="48227"/>
    <x v="0"/>
    <x v="0"/>
    <s v="CHO-FUD-51000"/>
    <x v="4"/>
    <x v="26"/>
    <n v="7"/>
    <n v="16.8"/>
    <n v="8.4"/>
    <n v="16"/>
    <x v="2"/>
    <s v="Lot's O' Nuts"/>
    <x v="1"/>
  </r>
  <r>
    <s v="US-2023-134761-CHO-TRI-54000"/>
    <d v="2023-11-30T00:00:00"/>
    <d v="2023-12-10T00:00:00"/>
    <x v="3"/>
    <n v="134761"/>
    <s v="United States"/>
    <x v="468"/>
    <x v="26"/>
    <n v="28601"/>
    <x v="0"/>
    <x v="2"/>
    <s v="CHO-TRI-54000"/>
    <x v="1"/>
    <x v="28"/>
    <n v="1"/>
    <n v="2.4500000000000002"/>
    <n v="1.3"/>
    <n v="10"/>
    <x v="2"/>
    <s v="Wicked Choccy's"/>
    <x v="0"/>
  </r>
  <r>
    <s v="US-2023-136483-CHO-NUT-13000"/>
    <d v="2023-12-01T00:00:00"/>
    <d v="2023-12-16T00:00:00"/>
    <x v="0"/>
    <n v="136483"/>
    <s v="United States"/>
    <x v="68"/>
    <x v="14"/>
    <n v="37918"/>
    <x v="0"/>
    <x v="2"/>
    <s v="CHO-NUT-13000"/>
    <x v="2"/>
    <x v="7"/>
    <n v="2"/>
    <n v="4.9800000000000004"/>
    <n v="2"/>
    <n v="15"/>
    <x v="2"/>
    <s v="Lot's O' Nuts"/>
    <x v="1"/>
  </r>
  <r>
    <s v="US-2023-150035-CHO-MIL-31000"/>
    <d v="2023-12-01T00:00:00"/>
    <d v="2023-12-15T00:00:00"/>
    <x v="0"/>
    <n v="150035"/>
    <s v="United States"/>
    <x v="10"/>
    <x v="4"/>
    <n v="94122"/>
    <x v="0"/>
    <x v="3"/>
    <s v="CHO-MIL-31000"/>
    <x v="0"/>
    <x v="0"/>
    <n v="2"/>
    <n v="4.22"/>
    <n v="2.2799999999999998"/>
    <n v="14"/>
    <x v="2"/>
    <s v="Wicked Choccy's"/>
    <x v="0"/>
  </r>
  <r>
    <s v="US-2023-142594-CHO-MIL-31000"/>
    <d v="2023-12-01T00:00:00"/>
    <d v="2023-12-16T00:00:00"/>
    <x v="2"/>
    <n v="142594"/>
    <s v="United States"/>
    <x v="116"/>
    <x v="34"/>
    <n v="2038"/>
    <x v="0"/>
    <x v="1"/>
    <s v="CHO-MIL-31000"/>
    <x v="0"/>
    <x v="23"/>
    <n v="5"/>
    <n v="10.55"/>
    <n v="5.7"/>
    <n v="15"/>
    <x v="2"/>
    <s v="Wicked Choccy's"/>
    <x v="0"/>
  </r>
  <r>
    <s v="US-2023-142594-CHO-TRI-54000"/>
    <d v="2023-12-01T00:00:00"/>
    <d v="2023-12-16T00:00:00"/>
    <x v="2"/>
    <n v="142594"/>
    <s v="United States"/>
    <x v="116"/>
    <x v="34"/>
    <n v="2038"/>
    <x v="0"/>
    <x v="1"/>
    <s v="CHO-TRI-54000"/>
    <x v="1"/>
    <x v="4"/>
    <n v="3"/>
    <n v="7.35"/>
    <n v="3.9"/>
    <n v="15"/>
    <x v="2"/>
    <s v="Wicked Choccy's"/>
    <x v="0"/>
  </r>
  <r>
    <s v="US-2023-104689-CHO-TRI-54000"/>
    <d v="2023-12-01T00:00:00"/>
    <d v="2023-12-15T00:00:00"/>
    <x v="0"/>
    <n v="104689"/>
    <s v="United States"/>
    <x v="4"/>
    <x v="4"/>
    <n v="90004"/>
    <x v="0"/>
    <x v="3"/>
    <s v="CHO-TRI-54000"/>
    <x v="1"/>
    <x v="50"/>
    <n v="8"/>
    <n v="19.600000000000001"/>
    <n v="10.4"/>
    <n v="14"/>
    <x v="2"/>
    <s v="Wicked Choccy's"/>
    <x v="0"/>
  </r>
  <r>
    <s v="US-2023-129903-CHO-TRI-54000"/>
    <d v="2023-12-01T00:00:00"/>
    <d v="2023-12-14T00:00:00"/>
    <x v="2"/>
    <n v="129903"/>
    <s v="United States"/>
    <x v="105"/>
    <x v="30"/>
    <n v="55901"/>
    <x v="0"/>
    <x v="0"/>
    <s v="CHO-TRI-54000"/>
    <x v="1"/>
    <x v="24"/>
    <n v="4"/>
    <n v="9.8000000000000007"/>
    <n v="5.2"/>
    <n v="13"/>
    <x v="2"/>
    <s v="Wicked Choccy's"/>
    <x v="0"/>
  </r>
  <r>
    <s v="US-2023-143805-CHO-MIL-31000"/>
    <d v="2023-12-01T00:00:00"/>
    <d v="2023-12-13T00:00:00"/>
    <x v="2"/>
    <n v="143805"/>
    <s v="United States"/>
    <x v="43"/>
    <x v="6"/>
    <n v="23223"/>
    <x v="0"/>
    <x v="2"/>
    <s v="CHO-MIL-31000"/>
    <x v="0"/>
    <x v="38"/>
    <n v="7"/>
    <n v="14.77"/>
    <n v="7.98"/>
    <n v="12"/>
    <x v="2"/>
    <s v="Wicked Choccy's"/>
    <x v="0"/>
  </r>
  <r>
    <s v="US-2023-143805-CHO-FUD-51000"/>
    <d v="2023-12-01T00:00:00"/>
    <d v="2023-12-13T00:00:00"/>
    <x v="2"/>
    <n v="143805"/>
    <s v="United States"/>
    <x v="43"/>
    <x v="6"/>
    <n v="23223"/>
    <x v="0"/>
    <x v="2"/>
    <s v="CHO-FUD-51000"/>
    <x v="4"/>
    <x v="17"/>
    <n v="5"/>
    <n v="12"/>
    <n v="6"/>
    <n v="12"/>
    <x v="2"/>
    <s v="Lot's O' Nuts"/>
    <x v="1"/>
  </r>
  <r>
    <s v="US-2023-113621-CHO-SCR-58000"/>
    <d v="2023-12-01T00:00:00"/>
    <d v="2023-12-15T00:00:00"/>
    <x v="0"/>
    <n v="113621"/>
    <s v="United States"/>
    <x v="361"/>
    <x v="38"/>
    <n v="20852"/>
    <x v="0"/>
    <x v="1"/>
    <s v="CHO-SCR-58000"/>
    <x v="3"/>
    <x v="9"/>
    <n v="2"/>
    <n v="5"/>
    <n v="2.2000000000000002"/>
    <n v="14"/>
    <x v="2"/>
    <s v="Lot's O' Nuts"/>
    <x v="1"/>
  </r>
  <r>
    <s v="US-2023-113621-CHO-NUT-13000"/>
    <d v="2023-12-01T00:00:00"/>
    <d v="2023-12-15T00:00:00"/>
    <x v="0"/>
    <n v="113621"/>
    <s v="United States"/>
    <x v="361"/>
    <x v="38"/>
    <n v="20852"/>
    <x v="0"/>
    <x v="1"/>
    <s v="CHO-NUT-13000"/>
    <x v="2"/>
    <x v="2"/>
    <n v="3"/>
    <n v="7.47"/>
    <n v="3"/>
    <n v="14"/>
    <x v="2"/>
    <s v="Lot's O' Nuts"/>
    <x v="1"/>
  </r>
  <r>
    <s v="US-2023-130393-CHO-SCR-58000"/>
    <d v="2023-12-01T00:00:00"/>
    <d v="2023-12-13T00:00:00"/>
    <x v="2"/>
    <n v="130393"/>
    <s v="United States"/>
    <x v="469"/>
    <x v="0"/>
    <n v="76903"/>
    <x v="0"/>
    <x v="0"/>
    <s v="CHO-SCR-58000"/>
    <x v="3"/>
    <x v="17"/>
    <n v="5"/>
    <n v="12.5"/>
    <n v="5.5"/>
    <n v="12"/>
    <x v="2"/>
    <s v="Lot's O' Nuts"/>
    <x v="1"/>
  </r>
  <r>
    <s v="US-2023-130393-CHO-NUT-13000"/>
    <d v="2023-12-01T00:00:00"/>
    <d v="2023-12-13T00:00:00"/>
    <x v="2"/>
    <n v="130393"/>
    <s v="United States"/>
    <x v="469"/>
    <x v="0"/>
    <n v="76903"/>
    <x v="0"/>
    <x v="0"/>
    <s v="CHO-NUT-13000"/>
    <x v="2"/>
    <x v="7"/>
    <n v="2"/>
    <n v="4.9800000000000004"/>
    <n v="2"/>
    <n v="12"/>
    <x v="2"/>
    <s v="Lot's O' Nuts"/>
    <x v="1"/>
  </r>
  <r>
    <s v="US-2023-130393-CHO-MIL-31000"/>
    <d v="2023-12-01T00:00:00"/>
    <d v="2023-12-13T00:00:00"/>
    <x v="2"/>
    <n v="130393"/>
    <s v="United States"/>
    <x v="469"/>
    <x v="0"/>
    <n v="76903"/>
    <x v="0"/>
    <x v="0"/>
    <s v="CHO-MIL-31000"/>
    <x v="0"/>
    <x v="8"/>
    <n v="4"/>
    <n v="8.44"/>
    <n v="4.5599999999999996"/>
    <n v="12"/>
    <x v="2"/>
    <s v="Wicked Choccy's"/>
    <x v="0"/>
  </r>
  <r>
    <s v="US-2023-155768-CHO-TRI-54000"/>
    <d v="2023-12-01T00:00:00"/>
    <d v="2023-12-11T00:00:00"/>
    <x v="3"/>
    <n v="155768"/>
    <s v="United States"/>
    <x v="193"/>
    <x v="4"/>
    <n v="93030"/>
    <x v="0"/>
    <x v="3"/>
    <s v="CHO-TRI-54000"/>
    <x v="1"/>
    <x v="1"/>
    <n v="2"/>
    <n v="4.9000000000000004"/>
    <n v="2.6"/>
    <n v="10"/>
    <x v="2"/>
    <s v="Wicked Choccy's"/>
    <x v="0"/>
  </r>
  <r>
    <s v="US-2023-155768-CHO-SCR-58000"/>
    <d v="2023-12-01T00:00:00"/>
    <d v="2023-12-11T00:00:00"/>
    <x v="3"/>
    <n v="155768"/>
    <s v="United States"/>
    <x v="193"/>
    <x v="4"/>
    <n v="93030"/>
    <x v="0"/>
    <x v="3"/>
    <s v="CHO-SCR-58000"/>
    <x v="3"/>
    <x v="3"/>
    <n v="3"/>
    <n v="7.5"/>
    <n v="3.3"/>
    <n v="10"/>
    <x v="2"/>
    <s v="Lot's O' Nuts"/>
    <x v="1"/>
  </r>
  <r>
    <s v="US-2023-155768-CHO-MIL-31000"/>
    <d v="2023-12-01T00:00:00"/>
    <d v="2023-12-11T00:00:00"/>
    <x v="3"/>
    <n v="155768"/>
    <s v="United States"/>
    <x v="193"/>
    <x v="4"/>
    <n v="93030"/>
    <x v="0"/>
    <x v="3"/>
    <s v="CHO-MIL-31000"/>
    <x v="0"/>
    <x v="11"/>
    <n v="1"/>
    <n v="2.11"/>
    <n v="1.1399999999999999"/>
    <n v="10"/>
    <x v="2"/>
    <s v="Wicked Choccy's"/>
    <x v="0"/>
  </r>
  <r>
    <s v="US-2023-155768-OTH-KAZ-38000"/>
    <d v="2023-12-01T00:00:00"/>
    <d v="2023-12-11T00:00:00"/>
    <x v="3"/>
    <n v="155768"/>
    <s v="United States"/>
    <x v="193"/>
    <x v="4"/>
    <n v="93030"/>
    <x v="1"/>
    <x v="3"/>
    <s v="OTH-KAZ-38000"/>
    <x v="6"/>
    <x v="5"/>
    <n v="3"/>
    <n v="0.75"/>
    <n v="9"/>
    <n v="10"/>
    <x v="2"/>
    <s v="The Other Factory"/>
    <x v="3"/>
  </r>
  <r>
    <s v="US-2023-127698-CHO-NUT-13000"/>
    <d v="2023-12-01T00:00:00"/>
    <d v="2023-12-11T00:00:00"/>
    <x v="3"/>
    <n v="127698"/>
    <s v="United States"/>
    <x v="62"/>
    <x v="26"/>
    <n v="27604"/>
    <x v="0"/>
    <x v="2"/>
    <s v="CHO-NUT-13000"/>
    <x v="2"/>
    <x v="48"/>
    <n v="9"/>
    <n v="22.41"/>
    <n v="9"/>
    <n v="10"/>
    <x v="2"/>
    <s v="Lot's O' Nuts"/>
    <x v="1"/>
  </r>
  <r>
    <s v="US-2023-136434-CHO-NUT-13000"/>
    <d v="2023-12-01T00:00:00"/>
    <d v="2023-12-17T00:00:00"/>
    <x v="0"/>
    <n v="136434"/>
    <s v="United States"/>
    <x v="43"/>
    <x v="19"/>
    <n v="47374"/>
    <x v="0"/>
    <x v="0"/>
    <s v="CHO-NUT-13000"/>
    <x v="2"/>
    <x v="2"/>
    <n v="3"/>
    <n v="7.47"/>
    <n v="3"/>
    <n v="16"/>
    <x v="2"/>
    <s v="Lot's O' Nuts"/>
    <x v="1"/>
  </r>
  <r>
    <s v="US-2023-157336-CHO-MIL-31000"/>
    <d v="2023-12-01T00:00:00"/>
    <d v="2023-12-15T00:00:00"/>
    <x v="2"/>
    <n v="157336"/>
    <s v="United States"/>
    <x v="172"/>
    <x v="39"/>
    <n v="6824"/>
    <x v="0"/>
    <x v="1"/>
    <s v="CHO-MIL-31000"/>
    <x v="0"/>
    <x v="8"/>
    <n v="4"/>
    <n v="8.44"/>
    <n v="4.5599999999999996"/>
    <n v="14"/>
    <x v="2"/>
    <s v="Wicked Choccy's"/>
    <x v="0"/>
  </r>
  <r>
    <s v="US-2023-157336-CHO-NUT-13000"/>
    <d v="2023-12-01T00:00:00"/>
    <d v="2023-12-15T00:00:00"/>
    <x v="2"/>
    <n v="157336"/>
    <s v="United States"/>
    <x v="172"/>
    <x v="39"/>
    <n v="6824"/>
    <x v="0"/>
    <x v="1"/>
    <s v="CHO-NUT-13000"/>
    <x v="2"/>
    <x v="15"/>
    <n v="6"/>
    <n v="14.94"/>
    <n v="6"/>
    <n v="14"/>
    <x v="2"/>
    <s v="Lot's O' Nuts"/>
    <x v="1"/>
  </r>
  <r>
    <s v="US-2023-143154-CHO-NUT-13000"/>
    <d v="2023-12-02T00:00:00"/>
    <d v="2023-12-18T00:00:00"/>
    <x v="0"/>
    <n v="143154"/>
    <s v="United States"/>
    <x v="421"/>
    <x v="27"/>
    <n v="80501"/>
    <x v="0"/>
    <x v="3"/>
    <s v="CHO-NUT-13000"/>
    <x v="2"/>
    <x v="2"/>
    <n v="3"/>
    <n v="7.47"/>
    <n v="3"/>
    <n v="16"/>
    <x v="2"/>
    <s v="Lot's O' Nuts"/>
    <x v="1"/>
  </r>
  <r>
    <s v="US-2023-163804-CHO-MIL-31000"/>
    <d v="2023-12-02T00:00:00"/>
    <d v="2023-12-18T00:00:00"/>
    <x v="0"/>
    <n v="163804"/>
    <s v="United States"/>
    <x v="277"/>
    <x v="48"/>
    <n v="2908"/>
    <x v="0"/>
    <x v="1"/>
    <s v="CHO-MIL-31000"/>
    <x v="0"/>
    <x v="29"/>
    <n v="6"/>
    <n v="12.66"/>
    <n v="6.84"/>
    <n v="16"/>
    <x v="2"/>
    <s v="Wicked Choccy's"/>
    <x v="0"/>
  </r>
  <r>
    <s v="US-2023-163804-OTH-LIC-15000"/>
    <d v="2023-12-02T00:00:00"/>
    <d v="2023-12-18T00:00:00"/>
    <x v="0"/>
    <n v="163804"/>
    <s v="United States"/>
    <x v="277"/>
    <x v="48"/>
    <n v="2908"/>
    <x v="1"/>
    <x v="1"/>
    <s v="OTH-LIC-15000"/>
    <x v="7"/>
    <x v="41"/>
    <n v="5"/>
    <n v="50"/>
    <n v="50"/>
    <n v="16"/>
    <x v="2"/>
    <s v="Secret Factory"/>
    <x v="2"/>
  </r>
  <r>
    <s v="US-2023-155103-CHO-NUT-13000"/>
    <d v="2023-12-02T00:00:00"/>
    <d v="2023-12-17T00:00:00"/>
    <x v="0"/>
    <n v="155103"/>
    <s v="United States"/>
    <x v="26"/>
    <x v="21"/>
    <n v="10024"/>
    <x v="0"/>
    <x v="1"/>
    <s v="CHO-NUT-13000"/>
    <x v="2"/>
    <x v="2"/>
    <n v="3"/>
    <n v="7.47"/>
    <n v="3"/>
    <n v="15"/>
    <x v="2"/>
    <s v="Lot's O' Nuts"/>
    <x v="1"/>
  </r>
  <r>
    <s v="US-2023-155103-CHO-TRI-54000"/>
    <d v="2023-12-02T00:00:00"/>
    <d v="2023-12-17T00:00:00"/>
    <x v="0"/>
    <n v="155103"/>
    <s v="United States"/>
    <x v="26"/>
    <x v="21"/>
    <n v="10024"/>
    <x v="0"/>
    <x v="1"/>
    <s v="CHO-TRI-54000"/>
    <x v="1"/>
    <x v="4"/>
    <n v="3"/>
    <n v="7.35"/>
    <n v="3.9"/>
    <n v="15"/>
    <x v="2"/>
    <s v="Wicked Choccy's"/>
    <x v="0"/>
  </r>
  <r>
    <s v="US-2023-113985-OTH-KAZ-38000"/>
    <d v="2023-12-02T00:00:00"/>
    <d v="2023-12-17T00:00:00"/>
    <x v="0"/>
    <n v="113985"/>
    <s v="United States"/>
    <x v="99"/>
    <x v="4"/>
    <n v="95123"/>
    <x v="1"/>
    <x v="3"/>
    <s v="OTH-KAZ-38000"/>
    <x v="6"/>
    <x v="5"/>
    <n v="3"/>
    <n v="0.75"/>
    <n v="9"/>
    <n v="15"/>
    <x v="2"/>
    <s v="The Other Factory"/>
    <x v="3"/>
  </r>
  <r>
    <s v="US-2023-113985-CHO-FUD-51000"/>
    <d v="2023-12-02T00:00:00"/>
    <d v="2023-12-17T00:00:00"/>
    <x v="0"/>
    <n v="113985"/>
    <s v="United States"/>
    <x v="99"/>
    <x v="4"/>
    <n v="95123"/>
    <x v="0"/>
    <x v="3"/>
    <s v="CHO-FUD-51000"/>
    <x v="4"/>
    <x v="3"/>
    <n v="3"/>
    <n v="7.2"/>
    <n v="3.6"/>
    <n v="15"/>
    <x v="2"/>
    <s v="Lot's O' Nuts"/>
    <x v="1"/>
  </r>
  <r>
    <s v="US-2023-113985-CHO-MIL-31000"/>
    <d v="2023-12-02T00:00:00"/>
    <d v="2023-12-17T00:00:00"/>
    <x v="0"/>
    <n v="113985"/>
    <s v="United States"/>
    <x v="99"/>
    <x v="4"/>
    <n v="95123"/>
    <x v="0"/>
    <x v="3"/>
    <s v="CHO-MIL-31000"/>
    <x v="0"/>
    <x v="5"/>
    <n v="3"/>
    <n v="6.33"/>
    <n v="3.42"/>
    <n v="15"/>
    <x v="2"/>
    <s v="Wicked Choccy's"/>
    <x v="0"/>
  </r>
  <r>
    <s v="US-2023-113985-CHO-NUT-13000"/>
    <d v="2023-12-02T00:00:00"/>
    <d v="2023-12-17T00:00:00"/>
    <x v="0"/>
    <n v="113985"/>
    <s v="United States"/>
    <x v="99"/>
    <x v="4"/>
    <n v="95123"/>
    <x v="0"/>
    <x v="3"/>
    <s v="CHO-NUT-13000"/>
    <x v="2"/>
    <x v="7"/>
    <n v="2"/>
    <n v="4.9800000000000004"/>
    <n v="2"/>
    <n v="15"/>
    <x v="2"/>
    <s v="Lot's O' Nuts"/>
    <x v="1"/>
  </r>
  <r>
    <s v="US-2023-108455-CHO-NUT-13000"/>
    <d v="2023-12-02T00:00:00"/>
    <d v="2023-12-18T00:00:00"/>
    <x v="0"/>
    <n v="108455"/>
    <s v="United States"/>
    <x v="10"/>
    <x v="4"/>
    <n v="94122"/>
    <x v="0"/>
    <x v="3"/>
    <s v="CHO-NUT-13000"/>
    <x v="2"/>
    <x v="19"/>
    <n v="4"/>
    <n v="9.9600000000000009"/>
    <n v="4"/>
    <n v="16"/>
    <x v="2"/>
    <s v="Lot's O' Nuts"/>
    <x v="1"/>
  </r>
  <r>
    <s v="US-2023-108455-CHO-TRI-54000"/>
    <d v="2023-12-02T00:00:00"/>
    <d v="2023-12-18T00:00:00"/>
    <x v="0"/>
    <n v="108455"/>
    <s v="United States"/>
    <x v="10"/>
    <x v="4"/>
    <n v="94122"/>
    <x v="0"/>
    <x v="3"/>
    <s v="CHO-TRI-54000"/>
    <x v="1"/>
    <x v="10"/>
    <n v="7"/>
    <n v="17.149999999999999"/>
    <n v="9.1"/>
    <n v="16"/>
    <x v="2"/>
    <s v="Wicked Choccy's"/>
    <x v="0"/>
  </r>
  <r>
    <s v="US-2023-108455-CHO-SCR-58000"/>
    <d v="2023-12-02T00:00:00"/>
    <d v="2023-12-18T00:00:00"/>
    <x v="0"/>
    <n v="108455"/>
    <s v="United States"/>
    <x v="10"/>
    <x v="4"/>
    <n v="94122"/>
    <x v="0"/>
    <x v="3"/>
    <s v="CHO-SCR-58000"/>
    <x v="3"/>
    <x v="3"/>
    <n v="3"/>
    <n v="7.5"/>
    <n v="3.3"/>
    <n v="16"/>
    <x v="2"/>
    <s v="Lot's O' Nuts"/>
    <x v="1"/>
  </r>
  <r>
    <s v="CA-2023-124574-CHO-TRI-54000"/>
    <d v="2023-12-02T00:00:00"/>
    <d v="2023-12-16T00:00:00"/>
    <x v="0"/>
    <n v="124574"/>
    <s v="Canada"/>
    <x v="258"/>
    <x v="50"/>
    <s v="E1A"/>
    <x v="0"/>
    <x v="1"/>
    <s v="CHO-TRI-54000"/>
    <x v="1"/>
    <x v="20"/>
    <n v="5"/>
    <n v="12.25"/>
    <n v="6.5"/>
    <n v="14"/>
    <x v="2"/>
    <s v="Wicked Choccy's"/>
    <x v="0"/>
  </r>
  <r>
    <s v="CA-2023-111254-CHO-NUT-13000"/>
    <d v="2023-12-02T00:00:00"/>
    <d v="2023-12-16T00:00:00"/>
    <x v="0"/>
    <n v="111254"/>
    <s v="Canada"/>
    <x v="258"/>
    <x v="50"/>
    <s v="E1A"/>
    <x v="0"/>
    <x v="1"/>
    <s v="CHO-NUT-13000"/>
    <x v="2"/>
    <x v="47"/>
    <n v="7"/>
    <n v="17.43"/>
    <n v="7"/>
    <n v="14"/>
    <x v="2"/>
    <s v="Lot's O' Nuts"/>
    <x v="1"/>
  </r>
  <r>
    <s v="US-2023-164770-OTH-LIC-15000"/>
    <d v="2023-12-02T00:00:00"/>
    <d v="2023-12-14T00:00:00"/>
    <x v="2"/>
    <n v="164770"/>
    <s v="United States"/>
    <x v="0"/>
    <x v="0"/>
    <n v="77036"/>
    <x v="1"/>
    <x v="0"/>
    <s v="OTH-LIC-15000"/>
    <x v="7"/>
    <x v="79"/>
    <n v="10"/>
    <n v="100"/>
    <n v="100"/>
    <n v="12"/>
    <x v="2"/>
    <s v="Secret Factory"/>
    <x v="2"/>
  </r>
  <r>
    <s v="US-2023-164770-CHO-SCR-58000"/>
    <d v="2023-12-02T00:00:00"/>
    <d v="2023-12-14T00:00:00"/>
    <x v="2"/>
    <n v="164770"/>
    <s v="United States"/>
    <x v="0"/>
    <x v="0"/>
    <n v="77036"/>
    <x v="0"/>
    <x v="0"/>
    <s v="CHO-SCR-58000"/>
    <x v="3"/>
    <x v="6"/>
    <n v="9"/>
    <n v="22.5"/>
    <n v="9.9"/>
    <n v="12"/>
    <x v="2"/>
    <s v="Lot's O' Nuts"/>
    <x v="1"/>
  </r>
  <r>
    <s v="CA-2023-133541-CHO-MIL-31000"/>
    <d v="2023-12-02T00:00:00"/>
    <d v="2023-12-16T00:00:00"/>
    <x v="0"/>
    <n v="133541"/>
    <s v="Canada"/>
    <x v="139"/>
    <x v="43"/>
    <s v="B3H"/>
    <x v="0"/>
    <x v="1"/>
    <s v="CHO-MIL-31000"/>
    <x v="0"/>
    <x v="23"/>
    <n v="5"/>
    <n v="10.55"/>
    <n v="5.7"/>
    <n v="14"/>
    <x v="2"/>
    <s v="Wicked Choccy's"/>
    <x v="0"/>
  </r>
  <r>
    <s v="US-2023-105354-CHO-NUT-13000"/>
    <d v="2023-12-02T00:00:00"/>
    <d v="2023-12-16T00:00:00"/>
    <x v="0"/>
    <n v="105354"/>
    <s v="United States"/>
    <x v="265"/>
    <x v="32"/>
    <n v="52302"/>
    <x v="0"/>
    <x v="0"/>
    <s v="CHO-NUT-13000"/>
    <x v="2"/>
    <x v="33"/>
    <n v="8"/>
    <n v="19.920000000000002"/>
    <n v="8"/>
    <n v="14"/>
    <x v="2"/>
    <s v="Lot's O' Nuts"/>
    <x v="1"/>
  </r>
  <r>
    <s v="US-2023-161683-CHO-FUD-51000"/>
    <d v="2023-12-03T00:00:00"/>
    <d v="2023-12-18T00:00:00"/>
    <x v="0"/>
    <n v="161683"/>
    <s v="United States"/>
    <x v="2"/>
    <x v="2"/>
    <n v="19134"/>
    <x v="0"/>
    <x v="1"/>
    <s v="CHO-FUD-51000"/>
    <x v="4"/>
    <x v="31"/>
    <n v="4"/>
    <n v="9.6"/>
    <n v="4.8"/>
    <n v="15"/>
    <x v="2"/>
    <s v="Lot's O' Nuts"/>
    <x v="1"/>
  </r>
  <r>
    <s v="US-2023-150861-CHO-FUD-51000"/>
    <d v="2023-12-03T00:00:00"/>
    <d v="2023-12-16T00:00:00"/>
    <x v="1"/>
    <n v="150861"/>
    <s v="United States"/>
    <x v="178"/>
    <x v="21"/>
    <n v="11572"/>
    <x v="0"/>
    <x v="1"/>
    <s v="CHO-FUD-51000"/>
    <x v="4"/>
    <x v="3"/>
    <n v="3"/>
    <n v="7.2"/>
    <n v="3.6"/>
    <n v="13"/>
    <x v="2"/>
    <s v="Lot's O' Nuts"/>
    <x v="1"/>
  </r>
  <r>
    <s v="US-2023-150861-CHO-MIL-31000"/>
    <d v="2023-12-03T00:00:00"/>
    <d v="2023-12-16T00:00:00"/>
    <x v="1"/>
    <n v="150861"/>
    <s v="United States"/>
    <x v="178"/>
    <x v="21"/>
    <n v="11572"/>
    <x v="0"/>
    <x v="1"/>
    <s v="CHO-MIL-31000"/>
    <x v="0"/>
    <x v="0"/>
    <n v="2"/>
    <n v="4.22"/>
    <n v="2.2799999999999998"/>
    <n v="13"/>
    <x v="2"/>
    <s v="Wicked Choccy's"/>
    <x v="0"/>
  </r>
  <r>
    <s v="US-2023-150861-CHO-SCR-58000"/>
    <d v="2023-12-03T00:00:00"/>
    <d v="2023-12-16T00:00:00"/>
    <x v="1"/>
    <n v="150861"/>
    <s v="United States"/>
    <x v="178"/>
    <x v="21"/>
    <n v="11572"/>
    <x v="0"/>
    <x v="1"/>
    <s v="CHO-SCR-58000"/>
    <x v="3"/>
    <x v="9"/>
    <n v="2"/>
    <n v="5"/>
    <n v="2.2000000000000002"/>
    <n v="13"/>
    <x v="2"/>
    <s v="Lot's O' Nuts"/>
    <x v="1"/>
  </r>
  <r>
    <s v="US-2023-161025-CHO-FUD-51000"/>
    <d v="2023-12-03T00:00:00"/>
    <d v="2023-12-19T00:00:00"/>
    <x v="0"/>
    <n v="161025"/>
    <s v="United States"/>
    <x v="4"/>
    <x v="4"/>
    <n v="90049"/>
    <x v="0"/>
    <x v="3"/>
    <s v="CHO-FUD-51000"/>
    <x v="4"/>
    <x v="31"/>
    <n v="4"/>
    <n v="9.6"/>
    <n v="4.8"/>
    <n v="16"/>
    <x v="2"/>
    <s v="Lot's O' Nuts"/>
    <x v="1"/>
  </r>
  <r>
    <s v="US-2023-122063-CHO-MIL-31000"/>
    <d v="2023-12-03T00:00:00"/>
    <d v="2023-12-17T00:00:00"/>
    <x v="0"/>
    <n v="122063"/>
    <s v="United States"/>
    <x v="43"/>
    <x v="19"/>
    <n v="47374"/>
    <x v="0"/>
    <x v="0"/>
    <s v="CHO-MIL-31000"/>
    <x v="0"/>
    <x v="11"/>
    <n v="1"/>
    <n v="2.11"/>
    <n v="1.1399999999999999"/>
    <n v="14"/>
    <x v="2"/>
    <s v="Wicked Choccy's"/>
    <x v="0"/>
  </r>
  <r>
    <s v="US-2023-122063-CHO-FUD-51000"/>
    <d v="2023-12-03T00:00:00"/>
    <d v="2023-12-17T00:00:00"/>
    <x v="0"/>
    <n v="122063"/>
    <s v="United States"/>
    <x v="43"/>
    <x v="19"/>
    <n v="47374"/>
    <x v="0"/>
    <x v="0"/>
    <s v="CHO-FUD-51000"/>
    <x v="4"/>
    <x v="9"/>
    <n v="2"/>
    <n v="4.8"/>
    <n v="2.4"/>
    <n v="14"/>
    <x v="2"/>
    <s v="Lot's O' Nuts"/>
    <x v="1"/>
  </r>
  <r>
    <s v="US-2023-153598-CHO-SCR-58000"/>
    <d v="2023-12-03T00:00:00"/>
    <d v="2023-12-16T00:00:00"/>
    <x v="1"/>
    <n v="153598"/>
    <s v="United States"/>
    <x v="4"/>
    <x v="4"/>
    <n v="90045"/>
    <x v="0"/>
    <x v="3"/>
    <s v="CHO-SCR-58000"/>
    <x v="3"/>
    <x v="14"/>
    <n v="6"/>
    <n v="15"/>
    <n v="6.6"/>
    <n v="13"/>
    <x v="2"/>
    <s v="Lot's O' Nuts"/>
    <x v="1"/>
  </r>
  <r>
    <s v="US-2023-153598-CHO-MIL-31000"/>
    <d v="2023-12-03T00:00:00"/>
    <d v="2023-12-16T00:00:00"/>
    <x v="1"/>
    <n v="153598"/>
    <s v="United States"/>
    <x v="4"/>
    <x v="4"/>
    <n v="90045"/>
    <x v="0"/>
    <x v="3"/>
    <s v="CHO-MIL-31000"/>
    <x v="0"/>
    <x v="23"/>
    <n v="5"/>
    <n v="10.55"/>
    <n v="5.7"/>
    <n v="13"/>
    <x v="2"/>
    <s v="Wicked Choccy's"/>
    <x v="0"/>
  </r>
  <r>
    <s v="US-2023-149762-CHO-MIL-31000"/>
    <d v="2023-12-03T00:00:00"/>
    <d v="2023-12-17T00:00:00"/>
    <x v="0"/>
    <n v="149762"/>
    <s v="United States"/>
    <x v="470"/>
    <x v="4"/>
    <n v="95037"/>
    <x v="0"/>
    <x v="3"/>
    <s v="CHO-MIL-31000"/>
    <x v="0"/>
    <x v="0"/>
    <n v="2"/>
    <n v="4.22"/>
    <n v="2.2799999999999998"/>
    <n v="14"/>
    <x v="2"/>
    <s v="Wicked Choccy's"/>
    <x v="0"/>
  </r>
  <r>
    <s v="US-2023-149762-CHO-SCR-58000"/>
    <d v="2023-12-03T00:00:00"/>
    <d v="2023-12-17T00:00:00"/>
    <x v="0"/>
    <n v="149762"/>
    <s v="United States"/>
    <x v="470"/>
    <x v="4"/>
    <n v="95037"/>
    <x v="0"/>
    <x v="3"/>
    <s v="CHO-SCR-58000"/>
    <x v="3"/>
    <x v="3"/>
    <n v="3"/>
    <n v="7.5"/>
    <n v="3.3"/>
    <n v="14"/>
    <x v="2"/>
    <s v="Lot's O' Nuts"/>
    <x v="1"/>
  </r>
  <r>
    <s v="US-2023-149762-CHO-TRI-54000"/>
    <d v="2023-12-03T00:00:00"/>
    <d v="2023-12-17T00:00:00"/>
    <x v="0"/>
    <n v="149762"/>
    <s v="United States"/>
    <x v="470"/>
    <x v="4"/>
    <n v="95037"/>
    <x v="0"/>
    <x v="3"/>
    <s v="CHO-TRI-54000"/>
    <x v="1"/>
    <x v="50"/>
    <n v="8"/>
    <n v="19.600000000000001"/>
    <n v="10.4"/>
    <n v="14"/>
    <x v="2"/>
    <s v="Wicked Choccy's"/>
    <x v="0"/>
  </r>
  <r>
    <s v="US-2023-126004-CHO-NUT-13000"/>
    <d v="2023-12-04T00:00:00"/>
    <d v="2023-12-15T00:00:00"/>
    <x v="1"/>
    <n v="126004"/>
    <s v="United States"/>
    <x v="26"/>
    <x v="21"/>
    <n v="10024"/>
    <x v="0"/>
    <x v="1"/>
    <s v="CHO-NUT-13000"/>
    <x v="2"/>
    <x v="2"/>
    <n v="3"/>
    <n v="7.47"/>
    <n v="3"/>
    <n v="11"/>
    <x v="2"/>
    <s v="Lot's O' Nuts"/>
    <x v="1"/>
  </r>
  <r>
    <s v="US-2023-126004-CHO-FUD-51000"/>
    <d v="2023-12-04T00:00:00"/>
    <d v="2023-12-15T00:00:00"/>
    <x v="1"/>
    <n v="126004"/>
    <s v="United States"/>
    <x v="26"/>
    <x v="21"/>
    <n v="10024"/>
    <x v="0"/>
    <x v="1"/>
    <s v="CHO-FUD-51000"/>
    <x v="4"/>
    <x v="25"/>
    <n v="1"/>
    <n v="2.4"/>
    <n v="1.2"/>
    <n v="11"/>
    <x v="2"/>
    <s v="Lot's O' Nuts"/>
    <x v="1"/>
  </r>
  <r>
    <s v="US-2023-126004-CHO-SCR-58000"/>
    <d v="2023-12-04T00:00:00"/>
    <d v="2023-12-15T00:00:00"/>
    <x v="1"/>
    <n v="126004"/>
    <s v="United States"/>
    <x v="26"/>
    <x v="21"/>
    <n v="10024"/>
    <x v="0"/>
    <x v="1"/>
    <s v="CHO-SCR-58000"/>
    <x v="3"/>
    <x v="25"/>
    <n v="1"/>
    <n v="2.5"/>
    <n v="1.1000000000000001"/>
    <n v="11"/>
    <x v="2"/>
    <s v="Lot's O' Nuts"/>
    <x v="1"/>
  </r>
  <r>
    <s v="US-2023-139885-CHO-NUT-13000"/>
    <d v="2023-12-04T00:00:00"/>
    <d v="2023-12-18T00:00:00"/>
    <x v="0"/>
    <n v="139885"/>
    <s v="United States"/>
    <x v="26"/>
    <x v="21"/>
    <n v="10035"/>
    <x v="0"/>
    <x v="1"/>
    <s v="CHO-NUT-13000"/>
    <x v="2"/>
    <x v="15"/>
    <n v="6"/>
    <n v="14.94"/>
    <n v="6"/>
    <n v="14"/>
    <x v="2"/>
    <s v="Lot's O' Nuts"/>
    <x v="1"/>
  </r>
  <r>
    <s v="US-2023-112060-CHO-TRI-54000"/>
    <d v="2023-12-04T00:00:00"/>
    <d v="2023-12-19T00:00:00"/>
    <x v="0"/>
    <n v="112060"/>
    <s v="United States"/>
    <x v="10"/>
    <x v="4"/>
    <n v="94109"/>
    <x v="0"/>
    <x v="3"/>
    <s v="CHO-TRI-54000"/>
    <x v="1"/>
    <x v="28"/>
    <n v="1"/>
    <n v="2.4500000000000002"/>
    <n v="1.3"/>
    <n v="15"/>
    <x v="2"/>
    <s v="Wicked Choccy's"/>
    <x v="0"/>
  </r>
  <r>
    <s v="US-2023-105277-CHO-NUT-13000"/>
    <d v="2023-12-04T00:00:00"/>
    <d v="2023-12-18T00:00:00"/>
    <x v="0"/>
    <n v="105277"/>
    <s v="United States"/>
    <x v="299"/>
    <x v="21"/>
    <n v="13021"/>
    <x v="0"/>
    <x v="1"/>
    <s v="CHO-NUT-13000"/>
    <x v="2"/>
    <x v="2"/>
    <n v="3"/>
    <n v="7.47"/>
    <n v="3"/>
    <n v="14"/>
    <x v="2"/>
    <s v="Lot's O' Nuts"/>
    <x v="1"/>
  </r>
  <r>
    <s v="CA-2023-119508-CHO-NUT-13000"/>
    <d v="2023-12-04T00:00:00"/>
    <d v="2023-12-19T00:00:00"/>
    <x v="0"/>
    <n v="119508"/>
    <s v="Canada"/>
    <x v="124"/>
    <x v="40"/>
    <s v="V6B"/>
    <x v="0"/>
    <x v="3"/>
    <s v="CHO-NUT-13000"/>
    <x v="2"/>
    <x v="15"/>
    <n v="6"/>
    <n v="14.94"/>
    <n v="6"/>
    <n v="15"/>
    <x v="2"/>
    <s v="Lot's O' Nuts"/>
    <x v="1"/>
  </r>
  <r>
    <s v="CA-2023-119508-CHO-FUD-51000"/>
    <d v="2023-12-04T00:00:00"/>
    <d v="2023-12-19T00:00:00"/>
    <x v="0"/>
    <n v="119508"/>
    <s v="Canada"/>
    <x v="124"/>
    <x v="40"/>
    <s v="V6B"/>
    <x v="0"/>
    <x v="3"/>
    <s v="CHO-FUD-51000"/>
    <x v="4"/>
    <x v="17"/>
    <n v="5"/>
    <n v="12"/>
    <n v="6"/>
    <n v="15"/>
    <x v="2"/>
    <s v="Lot's O' Nuts"/>
    <x v="1"/>
  </r>
  <r>
    <s v="US-2023-143749-OTH-LIC-15000"/>
    <d v="2023-12-05T00:00:00"/>
    <d v="2023-12-17T00:00:00"/>
    <x v="1"/>
    <n v="143749"/>
    <s v="United States"/>
    <x v="116"/>
    <x v="34"/>
    <n v="2038"/>
    <x v="1"/>
    <x v="1"/>
    <s v="OTH-LIC-15000"/>
    <x v="7"/>
    <x v="74"/>
    <n v="1"/>
    <n v="10"/>
    <n v="10"/>
    <n v="12"/>
    <x v="2"/>
    <s v="Secret Factory"/>
    <x v="2"/>
  </r>
  <r>
    <s v="US-2023-146374-CHO-NUT-13000"/>
    <d v="2023-12-05T00:00:00"/>
    <d v="2023-12-20T00:00:00"/>
    <x v="2"/>
    <n v="146374"/>
    <s v="United States"/>
    <x v="12"/>
    <x v="7"/>
    <n v="19711"/>
    <x v="0"/>
    <x v="1"/>
    <s v="CHO-NUT-13000"/>
    <x v="2"/>
    <x v="22"/>
    <n v="1"/>
    <n v="2.4900000000000002"/>
    <n v="1"/>
    <n v="15"/>
    <x v="2"/>
    <s v="Lot's O' Nuts"/>
    <x v="1"/>
  </r>
  <r>
    <s v="US-2023-146374-CHO-SCR-58000"/>
    <d v="2023-12-05T00:00:00"/>
    <d v="2023-12-20T00:00:00"/>
    <x v="2"/>
    <n v="146374"/>
    <s v="United States"/>
    <x v="12"/>
    <x v="7"/>
    <n v="19711"/>
    <x v="0"/>
    <x v="1"/>
    <s v="CHO-SCR-58000"/>
    <x v="3"/>
    <x v="26"/>
    <n v="7"/>
    <n v="17.5"/>
    <n v="7.7"/>
    <n v="15"/>
    <x v="2"/>
    <s v="Lot's O' Nuts"/>
    <x v="1"/>
  </r>
  <r>
    <s v="US-2023-146374-CHO-MIL-31000"/>
    <d v="2023-12-05T00:00:00"/>
    <d v="2023-12-20T00:00:00"/>
    <x v="2"/>
    <n v="146374"/>
    <s v="United States"/>
    <x v="12"/>
    <x v="7"/>
    <n v="19711"/>
    <x v="0"/>
    <x v="1"/>
    <s v="CHO-MIL-31000"/>
    <x v="0"/>
    <x v="11"/>
    <n v="1"/>
    <n v="2.11"/>
    <n v="1.1399999999999999"/>
    <n v="15"/>
    <x v="2"/>
    <s v="Wicked Choccy's"/>
    <x v="0"/>
  </r>
  <r>
    <s v="US-2023-161389-CHO-SCR-58000"/>
    <d v="2023-12-05T00:00:00"/>
    <d v="2023-12-20T00:00:00"/>
    <x v="0"/>
    <n v="161389"/>
    <s v="United States"/>
    <x v="31"/>
    <x v="23"/>
    <n v="98103"/>
    <x v="0"/>
    <x v="3"/>
    <s v="CHO-SCR-58000"/>
    <x v="3"/>
    <x v="3"/>
    <n v="3"/>
    <n v="7.5"/>
    <n v="3.3"/>
    <n v="15"/>
    <x v="2"/>
    <s v="Lot's O' Nuts"/>
    <x v="1"/>
  </r>
  <r>
    <s v="US-2023-114489-CHO-FUD-51000"/>
    <d v="2023-12-05T00:00:00"/>
    <d v="2023-12-19T00:00:00"/>
    <x v="0"/>
    <n v="114489"/>
    <s v="United States"/>
    <x v="116"/>
    <x v="22"/>
    <n v="53132"/>
    <x v="0"/>
    <x v="0"/>
    <s v="CHO-FUD-51000"/>
    <x v="4"/>
    <x v="44"/>
    <n v="8"/>
    <n v="19.2"/>
    <n v="9.6"/>
    <n v="14"/>
    <x v="2"/>
    <s v="Lot's O' Nuts"/>
    <x v="1"/>
  </r>
  <r>
    <s v="US-2023-114489-CHO-SCR-58000"/>
    <d v="2023-12-05T00:00:00"/>
    <d v="2023-12-19T00:00:00"/>
    <x v="0"/>
    <n v="114489"/>
    <s v="United States"/>
    <x v="116"/>
    <x v="22"/>
    <n v="53132"/>
    <x v="0"/>
    <x v="0"/>
    <s v="CHO-SCR-58000"/>
    <x v="3"/>
    <x v="17"/>
    <n v="5"/>
    <n v="12.5"/>
    <n v="5.5"/>
    <n v="14"/>
    <x v="2"/>
    <s v="Lot's O' Nuts"/>
    <x v="1"/>
  </r>
  <r>
    <s v="US-2023-124772-CHO-SCR-58000"/>
    <d v="2023-12-05T00:00:00"/>
    <d v="2023-12-16T00:00:00"/>
    <x v="1"/>
    <n v="124772"/>
    <s v="United States"/>
    <x v="128"/>
    <x v="5"/>
    <n v="42071"/>
    <x v="0"/>
    <x v="2"/>
    <s v="CHO-SCR-58000"/>
    <x v="3"/>
    <x v="3"/>
    <n v="3"/>
    <n v="7.5"/>
    <n v="3.3"/>
    <n v="11"/>
    <x v="2"/>
    <s v="Lot's O' Nuts"/>
    <x v="1"/>
  </r>
  <r>
    <s v="US-2023-108434-CHO-TRI-54000"/>
    <d v="2023-12-05T00:00:00"/>
    <d v="2023-12-17T00:00:00"/>
    <x v="2"/>
    <n v="108434"/>
    <s v="United States"/>
    <x v="26"/>
    <x v="21"/>
    <n v="10024"/>
    <x v="0"/>
    <x v="1"/>
    <s v="CHO-TRI-54000"/>
    <x v="1"/>
    <x v="4"/>
    <n v="3"/>
    <n v="7.35"/>
    <n v="3.9"/>
    <n v="12"/>
    <x v="2"/>
    <s v="Wicked Choccy's"/>
    <x v="0"/>
  </r>
  <r>
    <s v="US-2023-163636-CHO-SCR-58000"/>
    <d v="2023-12-05T00:00:00"/>
    <d v="2023-12-19T00:00:00"/>
    <x v="2"/>
    <n v="163636"/>
    <s v="United States"/>
    <x v="40"/>
    <x v="1"/>
    <n v="60623"/>
    <x v="0"/>
    <x v="0"/>
    <s v="CHO-SCR-58000"/>
    <x v="3"/>
    <x v="9"/>
    <n v="2"/>
    <n v="5"/>
    <n v="2.2000000000000002"/>
    <n v="14"/>
    <x v="2"/>
    <s v="Lot's O' Nuts"/>
    <x v="1"/>
  </r>
  <r>
    <s v="US-2023-145009-CHO-SCR-58000"/>
    <d v="2023-12-05T00:00:00"/>
    <d v="2023-12-18T00:00:00"/>
    <x v="2"/>
    <n v="145009"/>
    <s v="United States"/>
    <x v="40"/>
    <x v="1"/>
    <n v="60610"/>
    <x v="0"/>
    <x v="0"/>
    <s v="CHO-SCR-58000"/>
    <x v="3"/>
    <x v="3"/>
    <n v="3"/>
    <n v="7.5"/>
    <n v="3.3"/>
    <n v="13"/>
    <x v="2"/>
    <s v="Lot's O' Nuts"/>
    <x v="1"/>
  </r>
  <r>
    <s v="US-2023-140564-CHO-FUD-51000"/>
    <d v="2023-12-05T00:00:00"/>
    <d v="2023-12-20T00:00:00"/>
    <x v="2"/>
    <n v="140564"/>
    <s v="United States"/>
    <x v="314"/>
    <x v="52"/>
    <n v="20016"/>
    <x v="0"/>
    <x v="1"/>
    <s v="CHO-FUD-51000"/>
    <x v="4"/>
    <x v="44"/>
    <n v="8"/>
    <n v="19.2"/>
    <n v="9.6"/>
    <n v="15"/>
    <x v="2"/>
    <s v="Lot's O' Nuts"/>
    <x v="1"/>
  </r>
  <r>
    <s v="US-2023-109722-CHO-TRI-54000"/>
    <d v="2023-12-05T00:00:00"/>
    <d v="2023-12-17T00:00:00"/>
    <x v="2"/>
    <n v="109722"/>
    <s v="United States"/>
    <x v="437"/>
    <x v="5"/>
    <n v="40324"/>
    <x v="0"/>
    <x v="2"/>
    <s v="CHO-TRI-54000"/>
    <x v="1"/>
    <x v="51"/>
    <n v="9"/>
    <n v="22.05"/>
    <n v="11.7"/>
    <n v="12"/>
    <x v="2"/>
    <s v="Wicked Choccy's"/>
    <x v="0"/>
  </r>
  <r>
    <s v="US-2023-109722-CHO-SCR-58000"/>
    <d v="2023-12-05T00:00:00"/>
    <d v="2023-12-17T00:00:00"/>
    <x v="2"/>
    <n v="109722"/>
    <s v="United States"/>
    <x v="437"/>
    <x v="5"/>
    <n v="40324"/>
    <x v="0"/>
    <x v="2"/>
    <s v="CHO-SCR-58000"/>
    <x v="3"/>
    <x v="9"/>
    <n v="2"/>
    <n v="5"/>
    <n v="2.2000000000000002"/>
    <n v="12"/>
    <x v="2"/>
    <s v="Lot's O' Nuts"/>
    <x v="1"/>
  </r>
  <r>
    <s v="US-2023-103674-CHO-MIL-31000"/>
    <d v="2023-12-06T00:00:00"/>
    <d v="2023-12-20T00:00:00"/>
    <x v="0"/>
    <n v="103674"/>
    <s v="United States"/>
    <x v="4"/>
    <x v="4"/>
    <n v="90032"/>
    <x v="0"/>
    <x v="3"/>
    <s v="CHO-MIL-31000"/>
    <x v="0"/>
    <x v="38"/>
    <n v="7"/>
    <n v="14.77"/>
    <n v="7.98"/>
    <n v="14"/>
    <x v="2"/>
    <s v="Wicked Choccy's"/>
    <x v="0"/>
  </r>
  <r>
    <s v="US-2023-103674-CHO-NUT-13000"/>
    <d v="2023-12-06T00:00:00"/>
    <d v="2023-12-20T00:00:00"/>
    <x v="0"/>
    <n v="103674"/>
    <s v="United States"/>
    <x v="4"/>
    <x v="4"/>
    <n v="90032"/>
    <x v="0"/>
    <x v="3"/>
    <s v="CHO-NUT-13000"/>
    <x v="2"/>
    <x v="34"/>
    <n v="14"/>
    <n v="34.86"/>
    <n v="14"/>
    <n v="14"/>
    <x v="2"/>
    <s v="Lot's O' Nuts"/>
    <x v="1"/>
  </r>
  <r>
    <s v="US-2023-103674-CHO-TRI-54000"/>
    <d v="2023-12-06T00:00:00"/>
    <d v="2023-12-20T00:00:00"/>
    <x v="0"/>
    <n v="103674"/>
    <s v="United States"/>
    <x v="4"/>
    <x v="4"/>
    <n v="90032"/>
    <x v="0"/>
    <x v="3"/>
    <s v="CHO-TRI-54000"/>
    <x v="1"/>
    <x v="24"/>
    <n v="4"/>
    <n v="9.8000000000000007"/>
    <n v="5.2"/>
    <n v="14"/>
    <x v="2"/>
    <s v="Wicked Choccy's"/>
    <x v="0"/>
  </r>
  <r>
    <s v="US-2023-103674-CHO-SCR-58000"/>
    <d v="2023-12-06T00:00:00"/>
    <d v="2023-12-20T00:00:00"/>
    <x v="0"/>
    <n v="103674"/>
    <s v="United States"/>
    <x v="4"/>
    <x v="4"/>
    <n v="90032"/>
    <x v="0"/>
    <x v="3"/>
    <s v="CHO-SCR-58000"/>
    <x v="3"/>
    <x v="9"/>
    <n v="2"/>
    <n v="5"/>
    <n v="2.2000000000000002"/>
    <n v="14"/>
    <x v="2"/>
    <s v="Lot's O' Nuts"/>
    <x v="1"/>
  </r>
  <r>
    <s v="US-2023-103674-CHO-FUD-51000"/>
    <d v="2023-12-06T00:00:00"/>
    <d v="2023-12-20T00:00:00"/>
    <x v="0"/>
    <n v="103674"/>
    <s v="United States"/>
    <x v="4"/>
    <x v="4"/>
    <n v="90032"/>
    <x v="0"/>
    <x v="3"/>
    <s v="CHO-FUD-51000"/>
    <x v="4"/>
    <x v="17"/>
    <n v="5"/>
    <n v="12"/>
    <n v="6"/>
    <n v="14"/>
    <x v="2"/>
    <s v="Lot's O' Nuts"/>
    <x v="1"/>
  </r>
  <r>
    <s v="US-2023-162390-CHO-MIL-31000"/>
    <d v="2023-12-06T00:00:00"/>
    <d v="2023-12-22T00:00:00"/>
    <x v="0"/>
    <n v="162390"/>
    <s v="United States"/>
    <x v="137"/>
    <x v="21"/>
    <n v="11550"/>
    <x v="0"/>
    <x v="1"/>
    <s v="CHO-MIL-31000"/>
    <x v="0"/>
    <x v="78"/>
    <n v="13"/>
    <n v="27.43"/>
    <n v="14.82"/>
    <n v="16"/>
    <x v="2"/>
    <s v="Wicked Choccy's"/>
    <x v="0"/>
  </r>
  <r>
    <s v="US-2023-162390-CHO-TRI-54000"/>
    <d v="2023-12-06T00:00:00"/>
    <d v="2023-12-22T00:00:00"/>
    <x v="0"/>
    <n v="162390"/>
    <s v="United States"/>
    <x v="137"/>
    <x v="21"/>
    <n v="11550"/>
    <x v="0"/>
    <x v="1"/>
    <s v="CHO-TRI-54000"/>
    <x v="1"/>
    <x v="10"/>
    <n v="7"/>
    <n v="17.149999999999999"/>
    <n v="9.1"/>
    <n v="16"/>
    <x v="2"/>
    <s v="Wicked Choccy's"/>
    <x v="0"/>
  </r>
  <r>
    <s v="US-2023-162390-CHO-SCR-58000"/>
    <d v="2023-12-06T00:00:00"/>
    <d v="2023-12-22T00:00:00"/>
    <x v="0"/>
    <n v="162390"/>
    <s v="United States"/>
    <x v="137"/>
    <x v="21"/>
    <n v="11550"/>
    <x v="0"/>
    <x v="1"/>
    <s v="CHO-SCR-58000"/>
    <x v="3"/>
    <x v="9"/>
    <n v="2"/>
    <n v="5"/>
    <n v="2.2000000000000002"/>
    <n v="16"/>
    <x v="2"/>
    <s v="Lot's O' Nuts"/>
    <x v="1"/>
  </r>
  <r>
    <s v="US-2023-114776-CHO-NUT-13000"/>
    <d v="2023-12-06T00:00:00"/>
    <d v="2023-12-17T00:00:00"/>
    <x v="1"/>
    <n v="114776"/>
    <s v="United States"/>
    <x v="471"/>
    <x v="4"/>
    <n v="94509"/>
    <x v="0"/>
    <x v="3"/>
    <s v="CHO-NUT-13000"/>
    <x v="2"/>
    <x v="2"/>
    <n v="3"/>
    <n v="7.47"/>
    <n v="3"/>
    <n v="11"/>
    <x v="2"/>
    <s v="Lot's O' Nuts"/>
    <x v="1"/>
  </r>
  <r>
    <s v="US-2023-169040-CHO-FUD-51000"/>
    <d v="2023-12-06T00:00:00"/>
    <d v="2023-12-22T00:00:00"/>
    <x v="0"/>
    <n v="169040"/>
    <s v="United States"/>
    <x v="31"/>
    <x v="23"/>
    <n v="98105"/>
    <x v="0"/>
    <x v="3"/>
    <s v="CHO-FUD-51000"/>
    <x v="4"/>
    <x v="26"/>
    <n v="7"/>
    <n v="16.8"/>
    <n v="8.4"/>
    <n v="16"/>
    <x v="2"/>
    <s v="Lot's O' Nuts"/>
    <x v="1"/>
  </r>
  <r>
    <s v="US-2023-169040-CHO-NUT-13000"/>
    <d v="2023-12-06T00:00:00"/>
    <d v="2023-12-22T00:00:00"/>
    <x v="0"/>
    <n v="169040"/>
    <s v="United States"/>
    <x v="31"/>
    <x v="23"/>
    <n v="98105"/>
    <x v="0"/>
    <x v="3"/>
    <s v="CHO-NUT-13000"/>
    <x v="2"/>
    <x v="2"/>
    <n v="3"/>
    <n v="7.47"/>
    <n v="3"/>
    <n v="16"/>
    <x v="2"/>
    <s v="Lot's O' Nuts"/>
    <x v="1"/>
  </r>
  <r>
    <s v="US-2023-169040-CHO-MIL-31000"/>
    <d v="2023-12-06T00:00:00"/>
    <d v="2023-12-22T00:00:00"/>
    <x v="0"/>
    <n v="169040"/>
    <s v="United States"/>
    <x v="31"/>
    <x v="23"/>
    <n v="98105"/>
    <x v="0"/>
    <x v="3"/>
    <s v="CHO-MIL-31000"/>
    <x v="0"/>
    <x v="11"/>
    <n v="1"/>
    <n v="2.11"/>
    <n v="1.1399999999999999"/>
    <n v="16"/>
    <x v="2"/>
    <s v="Wicked Choccy's"/>
    <x v="0"/>
  </r>
  <r>
    <s v="US-2023-160108-CHO-NUT-13000"/>
    <d v="2023-12-08T00:00:00"/>
    <d v="2023-12-22T00:00:00"/>
    <x v="0"/>
    <n v="160108"/>
    <s v="United States"/>
    <x v="120"/>
    <x v="22"/>
    <n v="54703"/>
    <x v="0"/>
    <x v="0"/>
    <s v="CHO-NUT-13000"/>
    <x v="2"/>
    <x v="47"/>
    <n v="7"/>
    <n v="17.43"/>
    <n v="7"/>
    <n v="14"/>
    <x v="2"/>
    <s v="Lot's O' Nuts"/>
    <x v="1"/>
  </r>
  <r>
    <s v="US-2023-160108-CHO-SCR-58000"/>
    <d v="2023-12-08T00:00:00"/>
    <d v="2023-12-22T00:00:00"/>
    <x v="0"/>
    <n v="160108"/>
    <s v="United States"/>
    <x v="120"/>
    <x v="22"/>
    <n v="54703"/>
    <x v="0"/>
    <x v="0"/>
    <s v="CHO-SCR-58000"/>
    <x v="3"/>
    <x v="3"/>
    <n v="3"/>
    <n v="7.5"/>
    <n v="3.3"/>
    <n v="14"/>
    <x v="2"/>
    <s v="Lot's O' Nuts"/>
    <x v="1"/>
  </r>
  <r>
    <s v="US-2023-115224-CHO-FUD-51000"/>
    <d v="2023-12-08T00:00:00"/>
    <d v="2023-12-21T00:00:00"/>
    <x v="2"/>
    <n v="115224"/>
    <s v="United States"/>
    <x v="10"/>
    <x v="4"/>
    <n v="94110"/>
    <x v="0"/>
    <x v="3"/>
    <s v="CHO-FUD-51000"/>
    <x v="4"/>
    <x v="3"/>
    <n v="3"/>
    <n v="7.2"/>
    <n v="3.6"/>
    <n v="13"/>
    <x v="2"/>
    <s v="Lot's O' Nuts"/>
    <x v="1"/>
  </r>
  <r>
    <s v="US-2023-115224-CHO-TRI-54000"/>
    <d v="2023-12-08T00:00:00"/>
    <d v="2023-12-21T00:00:00"/>
    <x v="2"/>
    <n v="115224"/>
    <s v="United States"/>
    <x v="10"/>
    <x v="4"/>
    <n v="94110"/>
    <x v="0"/>
    <x v="3"/>
    <s v="CHO-TRI-54000"/>
    <x v="1"/>
    <x v="1"/>
    <n v="2"/>
    <n v="4.9000000000000004"/>
    <n v="2.6"/>
    <n v="13"/>
    <x v="2"/>
    <s v="Wicked Choccy's"/>
    <x v="0"/>
  </r>
  <r>
    <s v="US-2023-117590-CHO-TRI-54000"/>
    <d v="2023-12-08T00:00:00"/>
    <d v="2023-12-20T00:00:00"/>
    <x v="1"/>
    <n v="117590"/>
    <s v="United States"/>
    <x v="472"/>
    <x v="0"/>
    <n v="75080"/>
    <x v="0"/>
    <x v="0"/>
    <s v="CHO-TRI-54000"/>
    <x v="1"/>
    <x v="20"/>
    <n v="5"/>
    <n v="12.25"/>
    <n v="6.5"/>
    <n v="12"/>
    <x v="2"/>
    <s v="Wicked Choccy's"/>
    <x v="0"/>
  </r>
  <r>
    <s v="US-2023-117590-CHO-FUD-51000"/>
    <d v="2023-12-08T00:00:00"/>
    <d v="2023-12-20T00:00:00"/>
    <x v="1"/>
    <n v="117590"/>
    <s v="United States"/>
    <x v="472"/>
    <x v="0"/>
    <n v="75080"/>
    <x v="0"/>
    <x v="0"/>
    <s v="CHO-FUD-51000"/>
    <x v="4"/>
    <x v="26"/>
    <n v="7"/>
    <n v="16.8"/>
    <n v="8.4"/>
    <n v="12"/>
    <x v="2"/>
    <s v="Lot's O' Nuts"/>
    <x v="1"/>
  </r>
  <r>
    <s v="US-2023-158302-CHO-TRI-54000"/>
    <d v="2023-12-08T00:00:00"/>
    <d v="2023-12-22T00:00:00"/>
    <x v="2"/>
    <n v="158302"/>
    <s v="United States"/>
    <x v="48"/>
    <x v="9"/>
    <n v="43229"/>
    <x v="0"/>
    <x v="1"/>
    <s v="CHO-TRI-54000"/>
    <x v="1"/>
    <x v="4"/>
    <n v="3"/>
    <n v="7.35"/>
    <n v="3.9"/>
    <n v="14"/>
    <x v="2"/>
    <s v="Wicked Choccy's"/>
    <x v="0"/>
  </r>
  <r>
    <s v="US-2023-124562-CHO-SCR-58000"/>
    <d v="2023-12-08T00:00:00"/>
    <d v="2023-12-22T00:00:00"/>
    <x v="0"/>
    <n v="124562"/>
    <s v="United States"/>
    <x v="48"/>
    <x v="9"/>
    <n v="43229"/>
    <x v="0"/>
    <x v="1"/>
    <s v="CHO-SCR-58000"/>
    <x v="3"/>
    <x v="26"/>
    <n v="7"/>
    <n v="17.5"/>
    <n v="7.7"/>
    <n v="14"/>
    <x v="2"/>
    <s v="Lot's O' Nuts"/>
    <x v="1"/>
  </r>
  <r>
    <s v="US-2023-113733-CHO-FUD-51000"/>
    <d v="2023-12-08T00:00:00"/>
    <d v="2023-12-22T00:00:00"/>
    <x v="0"/>
    <n v="113733"/>
    <s v="United States"/>
    <x v="189"/>
    <x v="26"/>
    <n v="27834"/>
    <x v="0"/>
    <x v="2"/>
    <s v="CHO-FUD-51000"/>
    <x v="4"/>
    <x v="3"/>
    <n v="3"/>
    <n v="7.2"/>
    <n v="3.6"/>
    <n v="14"/>
    <x v="2"/>
    <s v="Lot's O' Nuts"/>
    <x v="1"/>
  </r>
  <r>
    <s v="US-2023-113733-CHO-MIL-31000"/>
    <d v="2023-12-08T00:00:00"/>
    <d v="2023-12-22T00:00:00"/>
    <x v="0"/>
    <n v="113733"/>
    <s v="United States"/>
    <x v="189"/>
    <x v="26"/>
    <n v="27834"/>
    <x v="0"/>
    <x v="2"/>
    <s v="CHO-MIL-31000"/>
    <x v="0"/>
    <x v="5"/>
    <n v="3"/>
    <n v="6.33"/>
    <n v="3.42"/>
    <n v="14"/>
    <x v="2"/>
    <s v="Wicked Choccy's"/>
    <x v="0"/>
  </r>
  <r>
    <s v="US-2023-113733-CHO-TRI-54000"/>
    <d v="2023-12-08T00:00:00"/>
    <d v="2023-12-22T00:00:00"/>
    <x v="0"/>
    <n v="113733"/>
    <s v="United States"/>
    <x v="189"/>
    <x v="26"/>
    <n v="27834"/>
    <x v="0"/>
    <x v="2"/>
    <s v="CHO-TRI-54000"/>
    <x v="1"/>
    <x v="1"/>
    <n v="2"/>
    <n v="4.9000000000000004"/>
    <n v="2.6"/>
    <n v="14"/>
    <x v="2"/>
    <s v="Wicked Choccy's"/>
    <x v="0"/>
  </r>
  <r>
    <s v="US-2023-134425-CHO-NUT-13000"/>
    <d v="2023-12-08T00:00:00"/>
    <d v="2023-12-22T00:00:00"/>
    <x v="2"/>
    <n v="134425"/>
    <s v="United States"/>
    <x v="439"/>
    <x v="30"/>
    <n v="55106"/>
    <x v="0"/>
    <x v="0"/>
    <s v="CHO-NUT-13000"/>
    <x v="2"/>
    <x v="13"/>
    <n v="5"/>
    <n v="12.45"/>
    <n v="5"/>
    <n v="14"/>
    <x v="2"/>
    <s v="Lot's O' Nuts"/>
    <x v="1"/>
  </r>
  <r>
    <s v="US-2023-131289-CHO-TRI-54000"/>
    <d v="2023-12-08T00:00:00"/>
    <d v="2023-12-24T00:00:00"/>
    <x v="0"/>
    <n v="131289"/>
    <s v="United States"/>
    <x v="10"/>
    <x v="4"/>
    <n v="94110"/>
    <x v="0"/>
    <x v="3"/>
    <s v="CHO-TRI-54000"/>
    <x v="1"/>
    <x v="18"/>
    <n v="6"/>
    <n v="14.7"/>
    <n v="7.8"/>
    <n v="16"/>
    <x v="2"/>
    <s v="Wicked Choccy's"/>
    <x v="0"/>
  </r>
  <r>
    <s v="US-2023-131289-CHO-SCR-58000"/>
    <d v="2023-12-08T00:00:00"/>
    <d v="2023-12-24T00:00:00"/>
    <x v="0"/>
    <n v="131289"/>
    <s v="United States"/>
    <x v="10"/>
    <x v="4"/>
    <n v="94110"/>
    <x v="0"/>
    <x v="3"/>
    <s v="CHO-SCR-58000"/>
    <x v="3"/>
    <x v="26"/>
    <n v="7"/>
    <n v="17.5"/>
    <n v="7.7"/>
    <n v="16"/>
    <x v="2"/>
    <s v="Lot's O' Nuts"/>
    <x v="1"/>
  </r>
  <r>
    <s v="US-2023-161844-CHO-SCR-58000"/>
    <d v="2023-12-09T00:00:00"/>
    <d v="2023-12-24T00:00:00"/>
    <x v="2"/>
    <n v="161844"/>
    <s v="United States"/>
    <x v="116"/>
    <x v="14"/>
    <n v="37064"/>
    <x v="0"/>
    <x v="2"/>
    <s v="CHO-SCR-58000"/>
    <x v="3"/>
    <x v="3"/>
    <n v="3"/>
    <n v="7.5"/>
    <n v="3.3"/>
    <n v="15"/>
    <x v="2"/>
    <s v="Lot's O' Nuts"/>
    <x v="1"/>
  </r>
  <r>
    <s v="US-2023-159989-CHO-FUD-51000"/>
    <d v="2023-12-09T00:00:00"/>
    <d v="2023-12-23T00:00:00"/>
    <x v="0"/>
    <n v="159989"/>
    <s v="United States"/>
    <x v="116"/>
    <x v="14"/>
    <n v="37064"/>
    <x v="0"/>
    <x v="2"/>
    <s v="CHO-FUD-51000"/>
    <x v="4"/>
    <x v="3"/>
    <n v="3"/>
    <n v="7.2"/>
    <n v="3.6"/>
    <n v="14"/>
    <x v="2"/>
    <s v="Lot's O' Nuts"/>
    <x v="1"/>
  </r>
  <r>
    <s v="US-2023-141082-CHO-FUD-51000"/>
    <d v="2023-12-09T00:00:00"/>
    <d v="2023-12-23T00:00:00"/>
    <x v="0"/>
    <n v="141082"/>
    <s v="United States"/>
    <x v="111"/>
    <x v="34"/>
    <n v="1841"/>
    <x v="0"/>
    <x v="1"/>
    <s v="CHO-FUD-51000"/>
    <x v="4"/>
    <x v="25"/>
    <n v="1"/>
    <n v="2.4"/>
    <n v="1.2"/>
    <n v="14"/>
    <x v="2"/>
    <s v="Lot's O' Nuts"/>
    <x v="1"/>
  </r>
  <r>
    <s v="CA-2023-141082-CHO-FUD-51000"/>
    <d v="2023-12-09T00:00:00"/>
    <d v="2023-12-23T00:00:00"/>
    <x v="0"/>
    <n v="141082"/>
    <s v="Canada"/>
    <x v="126"/>
    <x v="42"/>
    <s v="H1A"/>
    <x v="0"/>
    <x v="1"/>
    <s v="CHO-FUD-51000"/>
    <x v="4"/>
    <x v="3"/>
    <n v="3"/>
    <n v="7.2"/>
    <n v="3.6"/>
    <n v="14"/>
    <x v="2"/>
    <s v="Lot's O' Nuts"/>
    <x v="1"/>
  </r>
  <r>
    <s v="US-2023-128923-CHO-SCR-58000"/>
    <d v="2023-12-09T00:00:00"/>
    <d v="2023-12-23T00:00:00"/>
    <x v="0"/>
    <n v="128923"/>
    <s v="United States"/>
    <x v="114"/>
    <x v="0"/>
    <n v="76106"/>
    <x v="0"/>
    <x v="0"/>
    <s v="CHO-SCR-58000"/>
    <x v="3"/>
    <x v="25"/>
    <n v="1"/>
    <n v="2.5"/>
    <n v="1.1000000000000001"/>
    <n v="14"/>
    <x v="2"/>
    <s v="Lot's O' Nuts"/>
    <x v="1"/>
  </r>
  <r>
    <s v="US-2023-137330-CHO-NUT-13000"/>
    <d v="2023-12-09T00:00:00"/>
    <d v="2023-12-23T00:00:00"/>
    <x v="0"/>
    <n v="137330"/>
    <s v="United States"/>
    <x v="473"/>
    <x v="45"/>
    <n v="68025"/>
    <x v="0"/>
    <x v="0"/>
    <s v="CHO-NUT-13000"/>
    <x v="2"/>
    <x v="47"/>
    <n v="7"/>
    <n v="17.43"/>
    <n v="7"/>
    <n v="14"/>
    <x v="2"/>
    <s v="Lot's O' Nuts"/>
    <x v="1"/>
  </r>
  <r>
    <s v="US-2023-137330-CHO-SCR-58000"/>
    <d v="2023-12-09T00:00:00"/>
    <d v="2023-12-23T00:00:00"/>
    <x v="0"/>
    <n v="137330"/>
    <s v="United States"/>
    <x v="473"/>
    <x v="45"/>
    <n v="68025"/>
    <x v="0"/>
    <x v="0"/>
    <s v="CHO-SCR-58000"/>
    <x v="3"/>
    <x v="26"/>
    <n v="7"/>
    <n v="17.5"/>
    <n v="7.7"/>
    <n v="14"/>
    <x v="2"/>
    <s v="Lot's O' Nuts"/>
    <x v="1"/>
  </r>
  <r>
    <s v="US-2023-133340-CHO-FUD-51000"/>
    <d v="2023-12-09T00:00:00"/>
    <d v="2023-12-23T00:00:00"/>
    <x v="0"/>
    <n v="133340"/>
    <s v="United States"/>
    <x v="64"/>
    <x v="15"/>
    <n v="49201"/>
    <x v="0"/>
    <x v="0"/>
    <s v="CHO-FUD-51000"/>
    <x v="4"/>
    <x v="25"/>
    <n v="1"/>
    <n v="2.4"/>
    <n v="1.2"/>
    <n v="14"/>
    <x v="2"/>
    <s v="Lot's O' Nuts"/>
    <x v="1"/>
  </r>
  <r>
    <s v="US-2023-133340-CHO-NUT-13000"/>
    <d v="2023-12-09T00:00:00"/>
    <d v="2023-12-23T00:00:00"/>
    <x v="0"/>
    <n v="133340"/>
    <s v="United States"/>
    <x v="64"/>
    <x v="15"/>
    <n v="49201"/>
    <x v="0"/>
    <x v="0"/>
    <s v="CHO-NUT-13000"/>
    <x v="2"/>
    <x v="7"/>
    <n v="2"/>
    <n v="4.9800000000000004"/>
    <n v="2"/>
    <n v="14"/>
    <x v="2"/>
    <s v="Lot's O' Nuts"/>
    <x v="1"/>
  </r>
  <r>
    <s v="US-2023-133340-CHO-TRI-54000"/>
    <d v="2023-12-09T00:00:00"/>
    <d v="2023-12-23T00:00:00"/>
    <x v="0"/>
    <n v="133340"/>
    <s v="United States"/>
    <x v="64"/>
    <x v="15"/>
    <n v="49201"/>
    <x v="0"/>
    <x v="0"/>
    <s v="CHO-TRI-54000"/>
    <x v="1"/>
    <x v="28"/>
    <n v="1"/>
    <n v="2.4500000000000002"/>
    <n v="1.3"/>
    <n v="14"/>
    <x v="2"/>
    <s v="Wicked Choccy's"/>
    <x v="0"/>
  </r>
  <r>
    <s v="US-2023-102092-CHO-NUT-13000"/>
    <d v="2023-12-09T00:00:00"/>
    <d v="2023-12-21T00:00:00"/>
    <x v="1"/>
    <n v="102092"/>
    <s v="United States"/>
    <x v="8"/>
    <x v="6"/>
    <n v="22153"/>
    <x v="0"/>
    <x v="2"/>
    <s v="CHO-NUT-13000"/>
    <x v="2"/>
    <x v="47"/>
    <n v="7"/>
    <n v="17.43"/>
    <n v="7"/>
    <n v="12"/>
    <x v="2"/>
    <s v="Lot's O' Nuts"/>
    <x v="1"/>
  </r>
  <r>
    <s v="US-2023-131114-CHO-SCR-58000"/>
    <d v="2023-12-09T00:00:00"/>
    <d v="2023-12-23T00:00:00"/>
    <x v="2"/>
    <n v="131114"/>
    <s v="United States"/>
    <x v="40"/>
    <x v="1"/>
    <n v="60610"/>
    <x v="0"/>
    <x v="0"/>
    <s v="CHO-SCR-58000"/>
    <x v="3"/>
    <x v="9"/>
    <n v="2"/>
    <n v="5"/>
    <n v="2.2000000000000002"/>
    <n v="14"/>
    <x v="2"/>
    <s v="Lot's O' Nuts"/>
    <x v="1"/>
  </r>
  <r>
    <s v="US-2023-131114-CHO-MIL-31000"/>
    <d v="2023-12-09T00:00:00"/>
    <d v="2023-12-23T00:00:00"/>
    <x v="2"/>
    <n v="131114"/>
    <s v="United States"/>
    <x v="40"/>
    <x v="1"/>
    <n v="60610"/>
    <x v="0"/>
    <x v="0"/>
    <s v="CHO-MIL-31000"/>
    <x v="0"/>
    <x v="5"/>
    <n v="3"/>
    <n v="6.33"/>
    <n v="3.42"/>
    <n v="14"/>
    <x v="2"/>
    <s v="Wicked Choccy's"/>
    <x v="0"/>
  </r>
  <r>
    <s v="US-2023-149503-CHO-MIL-31000"/>
    <d v="2023-12-09T00:00:00"/>
    <d v="2023-12-22T00:00:00"/>
    <x v="1"/>
    <n v="149503"/>
    <s v="United States"/>
    <x v="442"/>
    <x v="4"/>
    <n v="95207"/>
    <x v="0"/>
    <x v="3"/>
    <s v="CHO-MIL-31000"/>
    <x v="0"/>
    <x v="35"/>
    <n v="8"/>
    <n v="16.88"/>
    <n v="9.1199999999999992"/>
    <n v="13"/>
    <x v="2"/>
    <s v="Wicked Choccy's"/>
    <x v="0"/>
  </r>
  <r>
    <s v="US-2023-128412-CHO-FUD-51000"/>
    <d v="2023-12-10T00:00:00"/>
    <d v="2023-12-27T00:00:00"/>
    <x v="0"/>
    <n v="128412"/>
    <s v="United States"/>
    <x v="31"/>
    <x v="23"/>
    <n v="98105"/>
    <x v="0"/>
    <x v="3"/>
    <s v="CHO-FUD-51000"/>
    <x v="4"/>
    <x v="3"/>
    <n v="3"/>
    <n v="7.2"/>
    <n v="3.6"/>
    <n v="17"/>
    <x v="2"/>
    <s v="Lot's O' Nuts"/>
    <x v="1"/>
  </r>
  <r>
    <s v="US-2023-128412-CHO-MIL-31000"/>
    <d v="2023-12-10T00:00:00"/>
    <d v="2023-12-27T00:00:00"/>
    <x v="0"/>
    <n v="128412"/>
    <s v="United States"/>
    <x v="31"/>
    <x v="23"/>
    <n v="98105"/>
    <x v="0"/>
    <x v="3"/>
    <s v="CHO-MIL-31000"/>
    <x v="0"/>
    <x v="5"/>
    <n v="3"/>
    <n v="6.33"/>
    <n v="3.42"/>
    <n v="17"/>
    <x v="2"/>
    <s v="Wicked Choccy's"/>
    <x v="0"/>
  </r>
  <r>
    <s v="US-2023-128412-CHO-TRI-54000"/>
    <d v="2023-12-10T00:00:00"/>
    <d v="2023-12-27T00:00:00"/>
    <x v="0"/>
    <n v="128412"/>
    <s v="United States"/>
    <x v="31"/>
    <x v="23"/>
    <n v="98105"/>
    <x v="0"/>
    <x v="3"/>
    <s v="CHO-TRI-54000"/>
    <x v="1"/>
    <x v="4"/>
    <n v="3"/>
    <n v="7.35"/>
    <n v="3.9"/>
    <n v="17"/>
    <x v="2"/>
    <s v="Wicked Choccy's"/>
    <x v="0"/>
  </r>
  <r>
    <s v="US-2023-128412-CHO-NUT-13000"/>
    <d v="2023-12-10T00:00:00"/>
    <d v="2023-12-27T00:00:00"/>
    <x v="0"/>
    <n v="128412"/>
    <s v="United States"/>
    <x v="31"/>
    <x v="23"/>
    <n v="98105"/>
    <x v="0"/>
    <x v="3"/>
    <s v="CHO-NUT-13000"/>
    <x v="2"/>
    <x v="13"/>
    <n v="5"/>
    <n v="12.45"/>
    <n v="5"/>
    <n v="17"/>
    <x v="2"/>
    <s v="Lot's O' Nuts"/>
    <x v="1"/>
  </r>
  <r>
    <s v="US-2023-127194-CHO-FUD-51000"/>
    <d v="2023-12-10T00:00:00"/>
    <d v="2023-12-26T00:00:00"/>
    <x v="0"/>
    <n v="127194"/>
    <s v="United States"/>
    <x v="26"/>
    <x v="21"/>
    <n v="10024"/>
    <x v="0"/>
    <x v="1"/>
    <s v="CHO-FUD-51000"/>
    <x v="4"/>
    <x v="6"/>
    <n v="9"/>
    <n v="21.6"/>
    <n v="10.8"/>
    <n v="16"/>
    <x v="2"/>
    <s v="Lot's O' Nuts"/>
    <x v="1"/>
  </r>
  <r>
    <s v="US-2023-144309-CHO-SCR-58000"/>
    <d v="2023-12-10T00:00:00"/>
    <d v="2023-12-26T00:00:00"/>
    <x v="0"/>
    <n v="144309"/>
    <s v="United States"/>
    <x v="113"/>
    <x v="21"/>
    <n v="13601"/>
    <x v="0"/>
    <x v="1"/>
    <s v="CHO-SCR-58000"/>
    <x v="3"/>
    <x v="17"/>
    <n v="5"/>
    <n v="12.5"/>
    <n v="5.5"/>
    <n v="16"/>
    <x v="2"/>
    <s v="Lot's O' Nuts"/>
    <x v="1"/>
  </r>
  <r>
    <s v="US-2023-144309-CHO-MIL-31000"/>
    <d v="2023-12-10T00:00:00"/>
    <d v="2023-12-26T00:00:00"/>
    <x v="0"/>
    <n v="144309"/>
    <s v="United States"/>
    <x v="113"/>
    <x v="21"/>
    <n v="13601"/>
    <x v="0"/>
    <x v="1"/>
    <s v="CHO-MIL-31000"/>
    <x v="0"/>
    <x v="0"/>
    <n v="2"/>
    <n v="4.22"/>
    <n v="2.2799999999999998"/>
    <n v="16"/>
    <x v="2"/>
    <s v="Wicked Choccy's"/>
    <x v="0"/>
  </r>
  <r>
    <s v="US-2023-146941-CHO-SCR-58000"/>
    <d v="2023-12-10T00:00:00"/>
    <d v="2023-12-23T00:00:00"/>
    <x v="1"/>
    <n v="146941"/>
    <s v="United States"/>
    <x v="26"/>
    <x v="21"/>
    <n v="10024"/>
    <x v="0"/>
    <x v="1"/>
    <s v="CHO-SCR-58000"/>
    <x v="3"/>
    <x v="31"/>
    <n v="4"/>
    <n v="10"/>
    <n v="4.4000000000000004"/>
    <n v="13"/>
    <x v="2"/>
    <s v="Lot's O' Nuts"/>
    <x v="1"/>
  </r>
  <r>
    <s v="US-2023-146941-CHO-TRI-54000"/>
    <d v="2023-12-10T00:00:00"/>
    <d v="2023-12-23T00:00:00"/>
    <x v="1"/>
    <n v="146941"/>
    <s v="United States"/>
    <x v="26"/>
    <x v="21"/>
    <n v="10024"/>
    <x v="0"/>
    <x v="1"/>
    <s v="CHO-TRI-54000"/>
    <x v="1"/>
    <x v="18"/>
    <n v="6"/>
    <n v="14.7"/>
    <n v="7.8"/>
    <n v="13"/>
    <x v="2"/>
    <s v="Wicked Choccy's"/>
    <x v="0"/>
  </r>
  <r>
    <s v="CA-2023-124626-CHO-SCR-58000"/>
    <d v="2023-12-10T00:00:00"/>
    <d v="2023-12-25T00:00:00"/>
    <x v="0"/>
    <n v="124626"/>
    <s v="Canada"/>
    <x v="249"/>
    <x v="49"/>
    <s v="A0A"/>
    <x v="0"/>
    <x v="1"/>
    <s v="CHO-SCR-58000"/>
    <x v="3"/>
    <x v="44"/>
    <n v="8"/>
    <n v="20"/>
    <n v="8.8000000000000007"/>
    <n v="15"/>
    <x v="2"/>
    <s v="Lot's O' Nuts"/>
    <x v="1"/>
  </r>
  <r>
    <s v="US-2023-154739-CHO-FUD-51000"/>
    <d v="2023-12-10T00:00:00"/>
    <d v="2023-12-25T00:00:00"/>
    <x v="2"/>
    <n v="154739"/>
    <s v="United States"/>
    <x v="10"/>
    <x v="4"/>
    <n v="94109"/>
    <x v="0"/>
    <x v="3"/>
    <s v="CHO-FUD-51000"/>
    <x v="4"/>
    <x v="9"/>
    <n v="2"/>
    <n v="4.8"/>
    <n v="2.4"/>
    <n v="15"/>
    <x v="2"/>
    <s v="Lot's O' Nuts"/>
    <x v="1"/>
  </r>
  <r>
    <s v="US-2023-143448-CHO-FUD-51000"/>
    <d v="2023-12-10T00:00:00"/>
    <d v="2023-12-20T00:00:00"/>
    <x v="3"/>
    <n v="143448"/>
    <s v="United States"/>
    <x v="474"/>
    <x v="19"/>
    <n v="46142"/>
    <x v="0"/>
    <x v="0"/>
    <s v="CHO-FUD-51000"/>
    <x v="4"/>
    <x v="17"/>
    <n v="5"/>
    <n v="12"/>
    <n v="6"/>
    <n v="10"/>
    <x v="2"/>
    <s v="Lot's O' Nuts"/>
    <x v="1"/>
  </r>
  <r>
    <s v="US-2023-147123-CHO-SCR-58000"/>
    <d v="2023-12-10T00:00:00"/>
    <d v="2023-12-22T00:00:00"/>
    <x v="1"/>
    <n v="147123"/>
    <s v="United States"/>
    <x v="78"/>
    <x v="4"/>
    <n v="90805"/>
    <x v="0"/>
    <x v="3"/>
    <s v="CHO-SCR-58000"/>
    <x v="3"/>
    <x v="64"/>
    <n v="12"/>
    <n v="30"/>
    <n v="13.2"/>
    <n v="12"/>
    <x v="2"/>
    <s v="Lot's O' Nuts"/>
    <x v="1"/>
  </r>
  <r>
    <s v="US-2023-100587-OTH-GUM-21000"/>
    <d v="2023-12-10T00:00:00"/>
    <d v="2023-12-24T00:00:00"/>
    <x v="0"/>
    <n v="100587"/>
    <s v="United States"/>
    <x v="26"/>
    <x v="21"/>
    <n v="10024"/>
    <x v="1"/>
    <x v="1"/>
    <s v="OTH-GUM-21000"/>
    <x v="5"/>
    <x v="12"/>
    <n v="1"/>
    <n v="0.65"/>
    <n v="0.6"/>
    <n v="14"/>
    <x v="2"/>
    <s v="Secret Factory"/>
    <x v="2"/>
  </r>
  <r>
    <s v="US-2023-160745-CHO-TRI-54000"/>
    <d v="2023-12-11T00:00:00"/>
    <d v="2023-12-26T00:00:00"/>
    <x v="2"/>
    <n v="160745"/>
    <s v="United States"/>
    <x v="124"/>
    <x v="23"/>
    <n v="98661"/>
    <x v="0"/>
    <x v="3"/>
    <s v="CHO-TRI-54000"/>
    <x v="1"/>
    <x v="24"/>
    <n v="4"/>
    <n v="9.8000000000000007"/>
    <n v="5.2"/>
    <n v="15"/>
    <x v="2"/>
    <s v="Wicked Choccy's"/>
    <x v="0"/>
  </r>
  <r>
    <s v="US-2023-160745-CHO-SCR-58000"/>
    <d v="2023-12-11T00:00:00"/>
    <d v="2023-12-26T00:00:00"/>
    <x v="2"/>
    <n v="160745"/>
    <s v="United States"/>
    <x v="124"/>
    <x v="23"/>
    <n v="98661"/>
    <x v="0"/>
    <x v="3"/>
    <s v="CHO-SCR-58000"/>
    <x v="3"/>
    <x v="31"/>
    <n v="4"/>
    <n v="10"/>
    <n v="4.4000000000000004"/>
    <n v="15"/>
    <x v="2"/>
    <s v="Lot's O' Nuts"/>
    <x v="1"/>
  </r>
  <r>
    <s v="US-2023-160745-OTH-GUM-21000"/>
    <d v="2023-12-11T00:00:00"/>
    <d v="2023-12-26T00:00:00"/>
    <x v="2"/>
    <n v="160745"/>
    <s v="United States"/>
    <x v="124"/>
    <x v="23"/>
    <n v="98661"/>
    <x v="1"/>
    <x v="3"/>
    <s v="OTH-GUM-21000"/>
    <x v="5"/>
    <x v="28"/>
    <n v="3"/>
    <n v="1.95"/>
    <n v="1.8"/>
    <n v="15"/>
    <x v="2"/>
    <s v="Secret Factory"/>
    <x v="2"/>
  </r>
  <r>
    <s v="US-2023-132857-CHO-FUD-51000"/>
    <d v="2023-12-11T00:00:00"/>
    <d v="2023-12-27T00:00:00"/>
    <x v="0"/>
    <n v="132857"/>
    <s v="United States"/>
    <x v="17"/>
    <x v="14"/>
    <n v="37167"/>
    <x v="0"/>
    <x v="2"/>
    <s v="CHO-FUD-51000"/>
    <x v="4"/>
    <x v="3"/>
    <n v="3"/>
    <n v="7.2"/>
    <n v="3.6"/>
    <n v="16"/>
    <x v="2"/>
    <s v="Lot's O' Nuts"/>
    <x v="1"/>
  </r>
  <r>
    <s v="US-2023-143609-CHO-TRI-54000"/>
    <d v="2023-12-11T00:00:00"/>
    <d v="2023-12-23T00:00:00"/>
    <x v="1"/>
    <n v="143609"/>
    <s v="United States"/>
    <x v="229"/>
    <x v="11"/>
    <n v="97206"/>
    <x v="0"/>
    <x v="3"/>
    <s v="CHO-TRI-54000"/>
    <x v="1"/>
    <x v="20"/>
    <n v="5"/>
    <n v="12.25"/>
    <n v="6.5"/>
    <n v="12"/>
    <x v="2"/>
    <s v="Wicked Choccy's"/>
    <x v="0"/>
  </r>
  <r>
    <s v="US-2023-135720-CHO-TRI-54000"/>
    <d v="2023-12-11T00:00:00"/>
    <d v="2023-12-23T00:00:00"/>
    <x v="2"/>
    <n v="135720"/>
    <s v="United States"/>
    <x v="134"/>
    <x v="27"/>
    <n v="80013"/>
    <x v="0"/>
    <x v="3"/>
    <s v="CHO-TRI-54000"/>
    <x v="1"/>
    <x v="4"/>
    <n v="3"/>
    <n v="7.35"/>
    <n v="3.9"/>
    <n v="12"/>
    <x v="2"/>
    <s v="Wicked Choccy's"/>
    <x v="0"/>
  </r>
  <r>
    <s v="US-2023-135720-CHO-FUD-51000"/>
    <d v="2023-12-11T00:00:00"/>
    <d v="2023-12-23T00:00:00"/>
    <x v="2"/>
    <n v="135720"/>
    <s v="United States"/>
    <x v="134"/>
    <x v="27"/>
    <n v="80013"/>
    <x v="0"/>
    <x v="3"/>
    <s v="CHO-FUD-51000"/>
    <x v="4"/>
    <x v="17"/>
    <n v="5"/>
    <n v="12"/>
    <n v="6"/>
    <n v="12"/>
    <x v="2"/>
    <s v="Lot's O' Nuts"/>
    <x v="1"/>
  </r>
  <r>
    <s v="US-2023-105816-CHO-NUT-13000"/>
    <d v="2023-12-11T00:00:00"/>
    <d v="2023-12-27T00:00:00"/>
    <x v="0"/>
    <n v="105816"/>
    <s v="United States"/>
    <x v="26"/>
    <x v="21"/>
    <n v="10024"/>
    <x v="0"/>
    <x v="1"/>
    <s v="CHO-NUT-13000"/>
    <x v="2"/>
    <x v="47"/>
    <n v="7"/>
    <n v="17.43"/>
    <n v="7"/>
    <n v="16"/>
    <x v="2"/>
    <s v="Lot's O' Nuts"/>
    <x v="1"/>
  </r>
  <r>
    <s v="US-2023-148803-CHO-MIL-31000"/>
    <d v="2023-12-11T00:00:00"/>
    <d v="2023-12-21T00:00:00"/>
    <x v="3"/>
    <n v="148803"/>
    <s v="United States"/>
    <x v="475"/>
    <x v="17"/>
    <n v="33030"/>
    <x v="0"/>
    <x v="2"/>
    <s v="CHO-MIL-31000"/>
    <x v="0"/>
    <x v="5"/>
    <n v="3"/>
    <n v="6.33"/>
    <n v="3.42"/>
    <n v="10"/>
    <x v="2"/>
    <s v="Wicked Choccy's"/>
    <x v="0"/>
  </r>
  <r>
    <s v="US-2023-162187-CHO-SCR-58000"/>
    <d v="2023-12-11T00:00:00"/>
    <d v="2023-12-21T00:00:00"/>
    <x v="3"/>
    <n v="162187"/>
    <s v="United States"/>
    <x v="48"/>
    <x v="9"/>
    <n v="43229"/>
    <x v="0"/>
    <x v="1"/>
    <s v="CHO-SCR-58000"/>
    <x v="3"/>
    <x v="17"/>
    <n v="5"/>
    <n v="12.5"/>
    <n v="5.5"/>
    <n v="10"/>
    <x v="2"/>
    <s v="Lot's O' Nuts"/>
    <x v="1"/>
  </r>
  <r>
    <s v="US-2023-162187-CHO-FUD-51000"/>
    <d v="2023-12-11T00:00:00"/>
    <d v="2023-12-21T00:00:00"/>
    <x v="3"/>
    <n v="162187"/>
    <s v="United States"/>
    <x v="48"/>
    <x v="9"/>
    <n v="43229"/>
    <x v="0"/>
    <x v="1"/>
    <s v="CHO-FUD-51000"/>
    <x v="4"/>
    <x v="3"/>
    <n v="3"/>
    <n v="7.2"/>
    <n v="3.6"/>
    <n v="10"/>
    <x v="2"/>
    <s v="Lot's O' Nuts"/>
    <x v="1"/>
  </r>
  <r>
    <s v="US-2023-162187-CHO-NUT-13000"/>
    <d v="2023-12-11T00:00:00"/>
    <d v="2023-12-21T00:00:00"/>
    <x v="3"/>
    <n v="162187"/>
    <s v="United States"/>
    <x v="48"/>
    <x v="9"/>
    <n v="43229"/>
    <x v="0"/>
    <x v="1"/>
    <s v="CHO-NUT-13000"/>
    <x v="2"/>
    <x v="19"/>
    <n v="4"/>
    <n v="9.9600000000000009"/>
    <n v="4"/>
    <n v="10"/>
    <x v="2"/>
    <s v="Lot's O' Nuts"/>
    <x v="1"/>
  </r>
  <r>
    <s v="US-2023-162187-CHO-MIL-31000"/>
    <d v="2023-12-11T00:00:00"/>
    <d v="2023-12-21T00:00:00"/>
    <x v="3"/>
    <n v="162187"/>
    <s v="United States"/>
    <x v="48"/>
    <x v="9"/>
    <n v="43229"/>
    <x v="0"/>
    <x v="1"/>
    <s v="CHO-MIL-31000"/>
    <x v="0"/>
    <x v="23"/>
    <n v="5"/>
    <n v="10.55"/>
    <n v="5.7"/>
    <n v="10"/>
    <x v="2"/>
    <s v="Wicked Choccy's"/>
    <x v="0"/>
  </r>
  <r>
    <s v="US-2023-151260-CHO-SCR-58000"/>
    <d v="2023-12-11T00:00:00"/>
    <d v="2023-12-24T00:00:00"/>
    <x v="1"/>
    <n v="151260"/>
    <s v="United States"/>
    <x v="8"/>
    <x v="9"/>
    <n v="45503"/>
    <x v="0"/>
    <x v="1"/>
    <s v="CHO-SCR-58000"/>
    <x v="3"/>
    <x v="31"/>
    <n v="4"/>
    <n v="10"/>
    <n v="4.4000000000000004"/>
    <n v="13"/>
    <x v="2"/>
    <s v="Lot's O' Nuts"/>
    <x v="1"/>
  </r>
  <r>
    <s v="US-2023-165330-CHO-MIL-31000"/>
    <d v="2023-12-11T00:00:00"/>
    <d v="2023-12-21T00:00:00"/>
    <x v="3"/>
    <n v="165330"/>
    <s v="United States"/>
    <x v="272"/>
    <x v="4"/>
    <n v="92804"/>
    <x v="0"/>
    <x v="3"/>
    <s v="CHO-MIL-31000"/>
    <x v="0"/>
    <x v="23"/>
    <n v="5"/>
    <n v="10.55"/>
    <n v="5.7"/>
    <n v="10"/>
    <x v="2"/>
    <s v="Wicked Choccy's"/>
    <x v="0"/>
  </r>
  <r>
    <s v="US-2023-165330-CHO-NUT-13000"/>
    <d v="2023-12-11T00:00:00"/>
    <d v="2023-12-21T00:00:00"/>
    <x v="3"/>
    <n v="165330"/>
    <s v="United States"/>
    <x v="272"/>
    <x v="4"/>
    <n v="92804"/>
    <x v="0"/>
    <x v="3"/>
    <s v="CHO-NUT-13000"/>
    <x v="2"/>
    <x v="47"/>
    <n v="7"/>
    <n v="17.43"/>
    <n v="7"/>
    <n v="10"/>
    <x v="2"/>
    <s v="Lot's O' Nuts"/>
    <x v="1"/>
  </r>
  <r>
    <s v="US-2023-165330-CHO-SCR-58000"/>
    <d v="2023-12-11T00:00:00"/>
    <d v="2023-12-21T00:00:00"/>
    <x v="3"/>
    <n v="165330"/>
    <s v="United States"/>
    <x v="272"/>
    <x v="4"/>
    <n v="92804"/>
    <x v="0"/>
    <x v="3"/>
    <s v="CHO-SCR-58000"/>
    <x v="3"/>
    <x v="9"/>
    <n v="2"/>
    <n v="5"/>
    <n v="2.2000000000000002"/>
    <n v="10"/>
    <x v="2"/>
    <s v="Lot's O' Nuts"/>
    <x v="1"/>
  </r>
  <r>
    <s v="US-2023-165330-CHO-TRI-54000"/>
    <d v="2023-12-11T00:00:00"/>
    <d v="2023-12-21T00:00:00"/>
    <x v="3"/>
    <n v="165330"/>
    <s v="United States"/>
    <x v="272"/>
    <x v="4"/>
    <n v="92804"/>
    <x v="0"/>
    <x v="3"/>
    <s v="CHO-TRI-54000"/>
    <x v="1"/>
    <x v="1"/>
    <n v="2"/>
    <n v="4.9000000000000004"/>
    <n v="2.6"/>
    <n v="10"/>
    <x v="2"/>
    <s v="Wicked Choccy's"/>
    <x v="0"/>
  </r>
  <r>
    <s v="US-2023-165330-CHO-FUD-51000"/>
    <d v="2023-12-11T00:00:00"/>
    <d v="2023-12-21T00:00:00"/>
    <x v="3"/>
    <n v="165330"/>
    <s v="United States"/>
    <x v="272"/>
    <x v="4"/>
    <n v="92804"/>
    <x v="0"/>
    <x v="3"/>
    <s v="CHO-FUD-51000"/>
    <x v="4"/>
    <x v="25"/>
    <n v="1"/>
    <n v="2.4"/>
    <n v="1.2"/>
    <n v="10"/>
    <x v="2"/>
    <s v="Lot's O' Nuts"/>
    <x v="1"/>
  </r>
  <r>
    <s v="US-2023-169369-CHO-MIL-31000"/>
    <d v="2023-12-12T00:00:00"/>
    <d v="2023-12-28T00:00:00"/>
    <x v="0"/>
    <n v="169369"/>
    <s v="United States"/>
    <x v="48"/>
    <x v="3"/>
    <n v="31907"/>
    <x v="0"/>
    <x v="2"/>
    <s v="CHO-MIL-31000"/>
    <x v="0"/>
    <x v="8"/>
    <n v="4"/>
    <n v="8.44"/>
    <n v="4.5599999999999996"/>
    <n v="16"/>
    <x v="2"/>
    <s v="Wicked Choccy's"/>
    <x v="0"/>
  </r>
  <r>
    <s v="US-2023-169369-CHO-TRI-54000"/>
    <d v="2023-12-12T00:00:00"/>
    <d v="2023-12-28T00:00:00"/>
    <x v="0"/>
    <n v="169369"/>
    <s v="United States"/>
    <x v="48"/>
    <x v="3"/>
    <n v="31907"/>
    <x v="0"/>
    <x v="2"/>
    <s v="CHO-TRI-54000"/>
    <x v="1"/>
    <x v="20"/>
    <n v="5"/>
    <n v="12.25"/>
    <n v="6.5"/>
    <n v="16"/>
    <x v="2"/>
    <s v="Wicked Choccy's"/>
    <x v="0"/>
  </r>
  <r>
    <s v="US-2023-108777-CHO-FUD-51000"/>
    <d v="2023-12-12T00:00:00"/>
    <d v="2023-12-22T00:00:00"/>
    <x v="3"/>
    <n v="108777"/>
    <s v="United States"/>
    <x v="225"/>
    <x v="9"/>
    <n v="44052"/>
    <x v="0"/>
    <x v="1"/>
    <s v="CHO-FUD-51000"/>
    <x v="4"/>
    <x v="3"/>
    <n v="3"/>
    <n v="7.2"/>
    <n v="3.6"/>
    <n v="10"/>
    <x v="2"/>
    <s v="Lot's O' Nuts"/>
    <x v="1"/>
  </r>
  <r>
    <s v="US-2023-108777-CHO-TRI-54000"/>
    <d v="2023-12-12T00:00:00"/>
    <d v="2023-12-22T00:00:00"/>
    <x v="3"/>
    <n v="108777"/>
    <s v="United States"/>
    <x v="225"/>
    <x v="9"/>
    <n v="44052"/>
    <x v="0"/>
    <x v="1"/>
    <s v="CHO-TRI-54000"/>
    <x v="1"/>
    <x v="18"/>
    <n v="6"/>
    <n v="14.7"/>
    <n v="7.8"/>
    <n v="10"/>
    <x v="2"/>
    <s v="Wicked Choccy's"/>
    <x v="0"/>
  </r>
  <r>
    <s v="US-2023-139395-CHO-MIL-31000"/>
    <d v="2023-12-12T00:00:00"/>
    <d v="2023-12-28T00:00:00"/>
    <x v="0"/>
    <n v="139395"/>
    <s v="United States"/>
    <x v="64"/>
    <x v="15"/>
    <n v="49201"/>
    <x v="0"/>
    <x v="0"/>
    <s v="CHO-MIL-31000"/>
    <x v="0"/>
    <x v="8"/>
    <n v="4"/>
    <n v="8.44"/>
    <n v="4.5599999999999996"/>
    <n v="16"/>
    <x v="2"/>
    <s v="Wicked Choccy's"/>
    <x v="0"/>
  </r>
  <r>
    <s v="US-2023-139395-CHO-FUD-51000"/>
    <d v="2023-12-12T00:00:00"/>
    <d v="2023-12-28T00:00:00"/>
    <x v="0"/>
    <n v="139395"/>
    <s v="United States"/>
    <x v="64"/>
    <x v="15"/>
    <n v="49201"/>
    <x v="0"/>
    <x v="0"/>
    <s v="CHO-FUD-51000"/>
    <x v="4"/>
    <x v="9"/>
    <n v="2"/>
    <n v="4.8"/>
    <n v="2.4"/>
    <n v="16"/>
    <x v="2"/>
    <s v="Lot's O' Nuts"/>
    <x v="1"/>
  </r>
  <r>
    <s v="US-2023-169824-CHO-MIL-31000"/>
    <d v="2023-12-12T00:00:00"/>
    <d v="2023-12-27T00:00:00"/>
    <x v="0"/>
    <n v="169824"/>
    <s v="United States"/>
    <x v="26"/>
    <x v="21"/>
    <n v="10009"/>
    <x v="0"/>
    <x v="1"/>
    <s v="CHO-MIL-31000"/>
    <x v="0"/>
    <x v="23"/>
    <n v="5"/>
    <n v="10.55"/>
    <n v="5.7"/>
    <n v="15"/>
    <x v="2"/>
    <s v="Wicked Choccy's"/>
    <x v="0"/>
  </r>
  <r>
    <s v="US-2023-169824-CHO-FUD-51000"/>
    <d v="2023-12-12T00:00:00"/>
    <d v="2023-12-27T00:00:00"/>
    <x v="0"/>
    <n v="169824"/>
    <s v="United States"/>
    <x v="26"/>
    <x v="21"/>
    <n v="10009"/>
    <x v="0"/>
    <x v="1"/>
    <s v="CHO-FUD-51000"/>
    <x v="4"/>
    <x v="26"/>
    <n v="7"/>
    <n v="16.8"/>
    <n v="8.4"/>
    <n v="15"/>
    <x v="2"/>
    <s v="Lot's O' Nuts"/>
    <x v="1"/>
  </r>
  <r>
    <s v="US-2023-169824-OTH-LIC-15000"/>
    <d v="2023-12-12T00:00:00"/>
    <d v="2023-12-27T00:00:00"/>
    <x v="0"/>
    <n v="169824"/>
    <s v="United States"/>
    <x v="26"/>
    <x v="21"/>
    <n v="10009"/>
    <x v="1"/>
    <x v="1"/>
    <s v="OTH-LIC-15000"/>
    <x v="7"/>
    <x v="39"/>
    <n v="4"/>
    <n v="40"/>
    <n v="40"/>
    <n v="15"/>
    <x v="2"/>
    <s v="Secret Factory"/>
    <x v="2"/>
  </r>
  <r>
    <s v="US-2023-136686-CHO-MIL-31000"/>
    <d v="2023-12-12T00:00:00"/>
    <d v="2023-12-26T00:00:00"/>
    <x v="0"/>
    <n v="136686"/>
    <s v="United States"/>
    <x v="211"/>
    <x v="4"/>
    <n v="91104"/>
    <x v="0"/>
    <x v="3"/>
    <s v="CHO-MIL-31000"/>
    <x v="0"/>
    <x v="29"/>
    <n v="6"/>
    <n v="12.66"/>
    <n v="6.84"/>
    <n v="14"/>
    <x v="2"/>
    <s v="Wicked Choccy's"/>
    <x v="0"/>
  </r>
  <r>
    <s v="US-2023-136686-CHO-SCR-58000"/>
    <d v="2023-12-12T00:00:00"/>
    <d v="2023-12-26T00:00:00"/>
    <x v="0"/>
    <n v="136686"/>
    <s v="United States"/>
    <x v="211"/>
    <x v="4"/>
    <n v="91104"/>
    <x v="0"/>
    <x v="3"/>
    <s v="CHO-SCR-58000"/>
    <x v="3"/>
    <x v="3"/>
    <n v="3"/>
    <n v="7.5"/>
    <n v="3.3"/>
    <n v="14"/>
    <x v="2"/>
    <s v="Lot's O' Nuts"/>
    <x v="1"/>
  </r>
  <r>
    <s v="CA-2023-155586-CHO-SCR-58000"/>
    <d v="2023-12-12T00:00:00"/>
    <d v="2023-12-26T00:00:00"/>
    <x v="2"/>
    <n v="155586"/>
    <s v="Canada"/>
    <x v="57"/>
    <x v="28"/>
    <s v="T2C"/>
    <x v="0"/>
    <x v="3"/>
    <s v="CHO-SCR-58000"/>
    <x v="3"/>
    <x v="25"/>
    <n v="1"/>
    <n v="2.5"/>
    <n v="1.1000000000000001"/>
    <n v="14"/>
    <x v="2"/>
    <s v="Lot's O' Nuts"/>
    <x v="1"/>
  </r>
  <r>
    <s v="CA-2023-155586-CHO-NUT-13000"/>
    <d v="2023-12-12T00:00:00"/>
    <d v="2023-12-26T00:00:00"/>
    <x v="2"/>
    <n v="155586"/>
    <s v="Canada"/>
    <x v="57"/>
    <x v="28"/>
    <s v="T2C"/>
    <x v="0"/>
    <x v="3"/>
    <s v="CHO-NUT-13000"/>
    <x v="2"/>
    <x v="19"/>
    <n v="4"/>
    <n v="9.9600000000000009"/>
    <n v="4"/>
    <n v="14"/>
    <x v="2"/>
    <s v="Lot's O' Nuts"/>
    <x v="1"/>
  </r>
  <r>
    <s v="US-2023-102792-CHO-TRI-54000"/>
    <d v="2023-12-13T00:00:00"/>
    <d v="2023-12-29T00:00:00"/>
    <x v="0"/>
    <n v="102792"/>
    <s v="United States"/>
    <x v="160"/>
    <x v="4"/>
    <n v="92503"/>
    <x v="0"/>
    <x v="3"/>
    <s v="CHO-TRI-54000"/>
    <x v="1"/>
    <x v="4"/>
    <n v="3"/>
    <n v="7.35"/>
    <n v="3.9"/>
    <n v="16"/>
    <x v="2"/>
    <s v="Wicked Choccy's"/>
    <x v="0"/>
  </r>
  <r>
    <s v="US-2023-100153-CHO-MIL-31000"/>
    <d v="2023-12-13T00:00:00"/>
    <d v="2023-12-27T00:00:00"/>
    <x v="0"/>
    <n v="100153"/>
    <s v="United States"/>
    <x v="409"/>
    <x v="44"/>
    <n v="73071"/>
    <x v="0"/>
    <x v="0"/>
    <s v="CHO-MIL-31000"/>
    <x v="0"/>
    <x v="8"/>
    <n v="4"/>
    <n v="8.44"/>
    <n v="4.5599999999999996"/>
    <n v="14"/>
    <x v="2"/>
    <s v="Wicked Choccy's"/>
    <x v="0"/>
  </r>
  <r>
    <s v="US-2023-142958-CHO-SCR-58000"/>
    <d v="2023-12-13T00:00:00"/>
    <d v="2023-12-30T00:00:00"/>
    <x v="0"/>
    <n v="142958"/>
    <s v="United States"/>
    <x v="476"/>
    <x v="4"/>
    <n v="90503"/>
    <x v="0"/>
    <x v="3"/>
    <s v="CHO-SCR-58000"/>
    <x v="3"/>
    <x v="31"/>
    <n v="4"/>
    <n v="10"/>
    <n v="4.4000000000000004"/>
    <n v="17"/>
    <x v="2"/>
    <s v="Lot's O' Nuts"/>
    <x v="1"/>
  </r>
  <r>
    <s v="US-2023-142958-CHO-FUD-51000"/>
    <d v="2023-12-13T00:00:00"/>
    <d v="2023-12-30T00:00:00"/>
    <x v="0"/>
    <n v="142958"/>
    <s v="United States"/>
    <x v="476"/>
    <x v="4"/>
    <n v="90503"/>
    <x v="0"/>
    <x v="3"/>
    <s v="CHO-FUD-51000"/>
    <x v="4"/>
    <x v="9"/>
    <n v="2"/>
    <n v="4.8"/>
    <n v="2.4"/>
    <n v="17"/>
    <x v="2"/>
    <s v="Lot's O' Nuts"/>
    <x v="1"/>
  </r>
  <r>
    <s v="US-2023-146325-CHO-TRI-54000"/>
    <d v="2023-12-14T00:00:00"/>
    <d v="2023-12-27T00:00:00"/>
    <x v="1"/>
    <n v="146325"/>
    <s v="United States"/>
    <x v="25"/>
    <x v="4"/>
    <n v="92037"/>
    <x v="0"/>
    <x v="3"/>
    <s v="CHO-TRI-54000"/>
    <x v="1"/>
    <x v="1"/>
    <n v="2"/>
    <n v="4.9000000000000004"/>
    <n v="2.6"/>
    <n v="13"/>
    <x v="2"/>
    <s v="Wicked Choccy's"/>
    <x v="0"/>
  </r>
  <r>
    <s v="US-2023-146325-CHO-MIL-31000"/>
    <d v="2023-12-14T00:00:00"/>
    <d v="2023-12-27T00:00:00"/>
    <x v="1"/>
    <n v="146325"/>
    <s v="United States"/>
    <x v="25"/>
    <x v="4"/>
    <n v="92037"/>
    <x v="0"/>
    <x v="3"/>
    <s v="CHO-MIL-31000"/>
    <x v="0"/>
    <x v="66"/>
    <n v="10"/>
    <n v="21.1"/>
    <n v="11.4"/>
    <n v="13"/>
    <x v="2"/>
    <s v="Wicked Choccy's"/>
    <x v="0"/>
  </r>
  <r>
    <s v="US-2023-146143-CHO-MIL-31000"/>
    <d v="2023-12-14T00:00:00"/>
    <d v="2023-12-29T00:00:00"/>
    <x v="0"/>
    <n v="146143"/>
    <s v="United States"/>
    <x v="64"/>
    <x v="31"/>
    <n v="39212"/>
    <x v="0"/>
    <x v="2"/>
    <s v="CHO-MIL-31000"/>
    <x v="0"/>
    <x v="29"/>
    <n v="6"/>
    <n v="12.66"/>
    <n v="6.84"/>
    <n v="15"/>
    <x v="2"/>
    <s v="Wicked Choccy's"/>
    <x v="0"/>
  </r>
  <r>
    <s v="US-2023-129126-CHO-TRI-54000"/>
    <d v="2023-12-14T00:00:00"/>
    <d v="2023-12-29T00:00:00"/>
    <x v="0"/>
    <n v="129126"/>
    <s v="United States"/>
    <x v="26"/>
    <x v="21"/>
    <n v="10011"/>
    <x v="0"/>
    <x v="1"/>
    <s v="CHO-TRI-54000"/>
    <x v="1"/>
    <x v="24"/>
    <n v="4"/>
    <n v="9.8000000000000007"/>
    <n v="5.2"/>
    <n v="15"/>
    <x v="2"/>
    <s v="Wicked Choccy's"/>
    <x v="0"/>
  </r>
  <r>
    <s v="US-2023-129126-CHO-SCR-58000"/>
    <d v="2023-12-14T00:00:00"/>
    <d v="2023-12-29T00:00:00"/>
    <x v="0"/>
    <n v="129126"/>
    <s v="United States"/>
    <x v="26"/>
    <x v="21"/>
    <n v="10011"/>
    <x v="0"/>
    <x v="1"/>
    <s v="CHO-SCR-58000"/>
    <x v="3"/>
    <x v="9"/>
    <n v="2"/>
    <n v="5"/>
    <n v="2.2000000000000002"/>
    <n v="15"/>
    <x v="2"/>
    <s v="Lot's O' Nuts"/>
    <x v="1"/>
  </r>
  <r>
    <s v="US-2023-129126-CHO-MIL-31000"/>
    <d v="2023-12-14T00:00:00"/>
    <d v="2023-12-29T00:00:00"/>
    <x v="0"/>
    <n v="129126"/>
    <s v="United States"/>
    <x v="26"/>
    <x v="21"/>
    <n v="10011"/>
    <x v="0"/>
    <x v="1"/>
    <s v="CHO-MIL-31000"/>
    <x v="0"/>
    <x v="0"/>
    <n v="2"/>
    <n v="4.22"/>
    <n v="2.2799999999999998"/>
    <n v="15"/>
    <x v="2"/>
    <s v="Wicked Choccy's"/>
    <x v="0"/>
  </r>
  <r>
    <s v="CA-2023-135480-CHO-MIL-31000"/>
    <d v="2023-12-15T00:00:00"/>
    <d v="2024-01-01T00:00:00"/>
    <x v="0"/>
    <n v="135480"/>
    <s v="Canada"/>
    <x v="273"/>
    <x v="42"/>
    <s v="G1B"/>
    <x v="0"/>
    <x v="1"/>
    <s v="CHO-MIL-31000"/>
    <x v="0"/>
    <x v="0"/>
    <n v="2"/>
    <n v="4.22"/>
    <n v="2.2799999999999998"/>
    <n v="17"/>
    <x v="2"/>
    <s v="Wicked Choccy's"/>
    <x v="0"/>
  </r>
  <r>
    <s v="US-2023-116442-CHO-SCR-58000"/>
    <d v="2023-12-15T00:00:00"/>
    <d v="2024-01-01T00:00:00"/>
    <x v="0"/>
    <n v="116442"/>
    <s v="United States"/>
    <x v="4"/>
    <x v="4"/>
    <n v="90004"/>
    <x v="0"/>
    <x v="3"/>
    <s v="CHO-SCR-58000"/>
    <x v="3"/>
    <x v="9"/>
    <n v="2"/>
    <n v="5"/>
    <n v="2.2000000000000002"/>
    <n v="17"/>
    <x v="2"/>
    <s v="Lot's O' Nuts"/>
    <x v="1"/>
  </r>
  <r>
    <s v="US-2023-142335-CHO-FUD-51000"/>
    <d v="2023-12-15T00:00:00"/>
    <d v="2023-12-29T00:00:00"/>
    <x v="0"/>
    <n v="142335"/>
    <s v="United States"/>
    <x v="27"/>
    <x v="15"/>
    <n v="48205"/>
    <x v="0"/>
    <x v="0"/>
    <s v="CHO-FUD-51000"/>
    <x v="4"/>
    <x v="3"/>
    <n v="3"/>
    <n v="7.2"/>
    <n v="3.6"/>
    <n v="14"/>
    <x v="2"/>
    <s v="Lot's O' Nuts"/>
    <x v="1"/>
  </r>
  <r>
    <s v="US-2023-142335-CHO-MIL-31000"/>
    <d v="2023-12-15T00:00:00"/>
    <d v="2023-12-29T00:00:00"/>
    <x v="0"/>
    <n v="142335"/>
    <s v="United States"/>
    <x v="27"/>
    <x v="15"/>
    <n v="48205"/>
    <x v="0"/>
    <x v="0"/>
    <s v="CHO-MIL-31000"/>
    <x v="0"/>
    <x v="5"/>
    <n v="3"/>
    <n v="6.33"/>
    <n v="3.42"/>
    <n v="14"/>
    <x v="2"/>
    <s v="Wicked Choccy's"/>
    <x v="0"/>
  </r>
  <r>
    <s v="US-2023-127334-CHO-MIL-31000"/>
    <d v="2023-12-15T00:00:00"/>
    <d v="2023-12-31T00:00:00"/>
    <x v="0"/>
    <n v="127334"/>
    <s v="United States"/>
    <x v="8"/>
    <x v="11"/>
    <n v="97477"/>
    <x v="0"/>
    <x v="3"/>
    <s v="CHO-MIL-31000"/>
    <x v="0"/>
    <x v="5"/>
    <n v="3"/>
    <n v="6.33"/>
    <n v="3.42"/>
    <n v="16"/>
    <x v="2"/>
    <s v="Wicked Choccy's"/>
    <x v="0"/>
  </r>
  <r>
    <s v="US-2023-127334-CHO-TRI-54000"/>
    <d v="2023-12-15T00:00:00"/>
    <d v="2023-12-31T00:00:00"/>
    <x v="0"/>
    <n v="127334"/>
    <s v="United States"/>
    <x v="8"/>
    <x v="11"/>
    <n v="97477"/>
    <x v="0"/>
    <x v="3"/>
    <s v="CHO-TRI-54000"/>
    <x v="1"/>
    <x v="1"/>
    <n v="2"/>
    <n v="4.9000000000000004"/>
    <n v="2.6"/>
    <n v="16"/>
    <x v="2"/>
    <s v="Wicked Choccy's"/>
    <x v="0"/>
  </r>
  <r>
    <s v="US-2023-113600-CHO-FUD-51000"/>
    <d v="2023-12-15T00:00:00"/>
    <d v="2023-12-27T00:00:00"/>
    <x v="2"/>
    <n v="113600"/>
    <s v="United States"/>
    <x v="317"/>
    <x v="9"/>
    <n v="44221"/>
    <x v="0"/>
    <x v="1"/>
    <s v="CHO-FUD-51000"/>
    <x v="4"/>
    <x v="3"/>
    <n v="3"/>
    <n v="7.2"/>
    <n v="3.6"/>
    <n v="12"/>
    <x v="2"/>
    <s v="Lot's O' Nuts"/>
    <x v="1"/>
  </r>
  <r>
    <s v="US-2023-100307-OTH-LIC-15000"/>
    <d v="2023-12-15T00:00:00"/>
    <d v="2023-12-29T00:00:00"/>
    <x v="0"/>
    <n v="100307"/>
    <s v="United States"/>
    <x v="181"/>
    <x v="13"/>
    <n v="72701"/>
    <x v="1"/>
    <x v="2"/>
    <s v="OTH-LIC-15000"/>
    <x v="7"/>
    <x v="32"/>
    <n v="3"/>
    <n v="30"/>
    <n v="30"/>
    <n v="14"/>
    <x v="2"/>
    <s v="Secret Factory"/>
    <x v="2"/>
  </r>
  <r>
    <s v="US-2023-100419-CHO-MIL-31000"/>
    <d v="2023-12-16T00:00:00"/>
    <d v="2023-12-30T00:00:00"/>
    <x v="2"/>
    <n v="100419"/>
    <s v="United States"/>
    <x v="40"/>
    <x v="1"/>
    <n v="60610"/>
    <x v="0"/>
    <x v="0"/>
    <s v="CHO-MIL-31000"/>
    <x v="0"/>
    <x v="5"/>
    <n v="3"/>
    <n v="6.33"/>
    <n v="3.42"/>
    <n v="14"/>
    <x v="2"/>
    <s v="Wicked Choccy's"/>
    <x v="0"/>
  </r>
  <r>
    <s v="US-2023-104794-OTH-KAZ-38000"/>
    <d v="2023-12-16T00:00:00"/>
    <d v="2023-12-29T00:00:00"/>
    <x v="1"/>
    <n v="104794"/>
    <s v="United States"/>
    <x v="26"/>
    <x v="21"/>
    <n v="10009"/>
    <x v="1"/>
    <x v="1"/>
    <s v="OTH-KAZ-38000"/>
    <x v="6"/>
    <x v="0"/>
    <n v="2"/>
    <n v="0.5"/>
    <n v="6"/>
    <n v="13"/>
    <x v="2"/>
    <s v="The Other Factory"/>
    <x v="3"/>
  </r>
  <r>
    <s v="US-2023-118332-CHO-MIL-31000"/>
    <d v="2023-12-16T00:00:00"/>
    <d v="2024-01-02T00:00:00"/>
    <x v="0"/>
    <n v="118332"/>
    <s v="United States"/>
    <x v="80"/>
    <x v="4"/>
    <n v="92307"/>
    <x v="0"/>
    <x v="3"/>
    <s v="CHO-MIL-31000"/>
    <x v="0"/>
    <x v="23"/>
    <n v="5"/>
    <n v="10.55"/>
    <n v="5.7"/>
    <n v="17"/>
    <x v="2"/>
    <s v="Wicked Choccy's"/>
    <x v="0"/>
  </r>
  <r>
    <s v="US-2023-130442-CHO-MIL-31000"/>
    <d v="2023-12-16T00:00:00"/>
    <d v="2023-12-29T00:00:00"/>
    <x v="1"/>
    <n v="130442"/>
    <s v="United States"/>
    <x v="477"/>
    <x v="26"/>
    <n v="27534"/>
    <x v="0"/>
    <x v="2"/>
    <s v="CHO-MIL-31000"/>
    <x v="0"/>
    <x v="5"/>
    <n v="3"/>
    <n v="6.33"/>
    <n v="3.42"/>
    <n v="13"/>
    <x v="2"/>
    <s v="Wicked Choccy's"/>
    <x v="0"/>
  </r>
  <r>
    <s v="US-2023-155446-CHO-SCR-58000"/>
    <d v="2023-12-16T00:00:00"/>
    <d v="2024-01-02T00:00:00"/>
    <x v="0"/>
    <n v="155446"/>
    <s v="United States"/>
    <x v="25"/>
    <x v="4"/>
    <n v="92024"/>
    <x v="0"/>
    <x v="3"/>
    <s v="CHO-SCR-58000"/>
    <x v="3"/>
    <x v="26"/>
    <n v="7"/>
    <n v="17.5"/>
    <n v="7.7"/>
    <n v="17"/>
    <x v="2"/>
    <s v="Lot's O' Nuts"/>
    <x v="1"/>
  </r>
  <r>
    <s v="US-2023-117121-CHO-FUD-51000"/>
    <d v="2023-12-17T00:00:00"/>
    <d v="2023-12-31T00:00:00"/>
    <x v="0"/>
    <n v="117121"/>
    <s v="United States"/>
    <x v="27"/>
    <x v="15"/>
    <n v="48205"/>
    <x v="0"/>
    <x v="0"/>
    <s v="CHO-FUD-51000"/>
    <x v="4"/>
    <x v="57"/>
    <n v="13"/>
    <n v="31.2"/>
    <n v="15.6"/>
    <n v="14"/>
    <x v="2"/>
    <s v="Lot's O' Nuts"/>
    <x v="1"/>
  </r>
  <r>
    <s v="US-2023-147109-CHO-FUD-51000"/>
    <d v="2023-12-17T00:00:00"/>
    <d v="2023-12-31T00:00:00"/>
    <x v="0"/>
    <n v="147109"/>
    <s v="United States"/>
    <x v="41"/>
    <x v="0"/>
    <n v="76017"/>
    <x v="0"/>
    <x v="0"/>
    <s v="CHO-FUD-51000"/>
    <x v="4"/>
    <x v="21"/>
    <n v="10"/>
    <n v="24"/>
    <n v="12"/>
    <n v="14"/>
    <x v="2"/>
    <s v="Lot's O' Nuts"/>
    <x v="1"/>
  </r>
  <r>
    <s v="US-2023-147109-CHO-NUT-13000"/>
    <d v="2023-12-17T00:00:00"/>
    <d v="2023-12-31T00:00:00"/>
    <x v="0"/>
    <n v="147109"/>
    <s v="United States"/>
    <x v="41"/>
    <x v="0"/>
    <n v="76017"/>
    <x v="0"/>
    <x v="0"/>
    <s v="CHO-NUT-13000"/>
    <x v="2"/>
    <x v="2"/>
    <n v="3"/>
    <n v="7.47"/>
    <n v="3"/>
    <n v="14"/>
    <x v="2"/>
    <s v="Lot's O' Nuts"/>
    <x v="1"/>
  </r>
  <r>
    <s v="US-2023-155530-CHO-TRI-54000"/>
    <d v="2023-12-17T00:00:00"/>
    <d v="2023-12-31T00:00:00"/>
    <x v="0"/>
    <n v="155530"/>
    <s v="United States"/>
    <x v="10"/>
    <x v="4"/>
    <n v="94122"/>
    <x v="0"/>
    <x v="3"/>
    <s v="CHO-TRI-54000"/>
    <x v="1"/>
    <x v="18"/>
    <n v="6"/>
    <n v="14.7"/>
    <n v="7.8"/>
    <n v="14"/>
    <x v="2"/>
    <s v="Wicked Choccy's"/>
    <x v="0"/>
  </r>
  <r>
    <s v="US-2023-131639-CHO-NUT-13000"/>
    <d v="2023-12-17T00:00:00"/>
    <d v="2024-01-02T00:00:00"/>
    <x v="0"/>
    <n v="131639"/>
    <s v="United States"/>
    <x v="462"/>
    <x v="33"/>
    <n v="88220"/>
    <x v="0"/>
    <x v="3"/>
    <s v="CHO-NUT-13000"/>
    <x v="2"/>
    <x v="22"/>
    <n v="1"/>
    <n v="2.4900000000000002"/>
    <n v="1"/>
    <n v="16"/>
    <x v="2"/>
    <s v="Lot's O' Nuts"/>
    <x v="1"/>
  </r>
  <r>
    <s v="US-2023-131639-CHO-FUD-51000"/>
    <d v="2023-12-17T00:00:00"/>
    <d v="2024-01-02T00:00:00"/>
    <x v="0"/>
    <n v="131639"/>
    <s v="United States"/>
    <x v="462"/>
    <x v="33"/>
    <n v="88220"/>
    <x v="0"/>
    <x v="3"/>
    <s v="CHO-FUD-51000"/>
    <x v="4"/>
    <x v="9"/>
    <n v="2"/>
    <n v="4.8"/>
    <n v="2.4"/>
    <n v="16"/>
    <x v="2"/>
    <s v="Lot's O' Nuts"/>
    <x v="1"/>
  </r>
  <r>
    <s v="US-2023-155383-CHO-MIL-31000"/>
    <d v="2023-12-17T00:00:00"/>
    <d v="2024-01-01T00:00:00"/>
    <x v="0"/>
    <n v="155383"/>
    <s v="United States"/>
    <x v="31"/>
    <x v="23"/>
    <n v="98115"/>
    <x v="0"/>
    <x v="3"/>
    <s v="CHO-MIL-31000"/>
    <x v="0"/>
    <x v="5"/>
    <n v="3"/>
    <n v="6.33"/>
    <n v="3.42"/>
    <n v="15"/>
    <x v="2"/>
    <s v="Wicked Choccy's"/>
    <x v="0"/>
  </r>
  <r>
    <s v="US-2023-145261-CHO-NUT-13000"/>
    <d v="2023-12-18T00:00:00"/>
    <d v="2023-12-31T00:00:00"/>
    <x v="1"/>
    <n v="145261"/>
    <s v="United States"/>
    <x v="147"/>
    <x v="11"/>
    <n v="97301"/>
    <x v="0"/>
    <x v="3"/>
    <s v="CHO-NUT-13000"/>
    <x v="2"/>
    <x v="13"/>
    <n v="5"/>
    <n v="12.45"/>
    <n v="5"/>
    <n v="13"/>
    <x v="2"/>
    <s v="Lot's O' Nuts"/>
    <x v="1"/>
  </r>
  <r>
    <s v="US-2023-145261-CHO-TRI-54000"/>
    <d v="2023-12-18T00:00:00"/>
    <d v="2023-12-31T00:00:00"/>
    <x v="1"/>
    <n v="145261"/>
    <s v="United States"/>
    <x v="147"/>
    <x v="11"/>
    <n v="97301"/>
    <x v="0"/>
    <x v="3"/>
    <s v="CHO-TRI-54000"/>
    <x v="1"/>
    <x v="24"/>
    <n v="4"/>
    <n v="9.8000000000000007"/>
    <n v="5.2"/>
    <n v="13"/>
    <x v="2"/>
    <s v="Wicked Choccy's"/>
    <x v="0"/>
  </r>
  <r>
    <s v="US-2023-145261-CHO-MIL-31000"/>
    <d v="2023-12-18T00:00:00"/>
    <d v="2023-12-31T00:00:00"/>
    <x v="1"/>
    <n v="145261"/>
    <s v="United States"/>
    <x v="147"/>
    <x v="11"/>
    <n v="97301"/>
    <x v="0"/>
    <x v="3"/>
    <s v="CHO-MIL-31000"/>
    <x v="0"/>
    <x v="8"/>
    <n v="4"/>
    <n v="8.44"/>
    <n v="4.5599999999999996"/>
    <n v="13"/>
    <x v="2"/>
    <s v="Wicked Choccy's"/>
    <x v="0"/>
  </r>
  <r>
    <s v="US-2023-145261-OTH-LIC-15000"/>
    <d v="2023-12-18T00:00:00"/>
    <d v="2023-12-31T00:00:00"/>
    <x v="1"/>
    <n v="145261"/>
    <s v="United States"/>
    <x v="147"/>
    <x v="11"/>
    <n v="97301"/>
    <x v="1"/>
    <x v="3"/>
    <s v="OTH-LIC-15000"/>
    <x v="7"/>
    <x v="49"/>
    <n v="2"/>
    <n v="20"/>
    <n v="20"/>
    <n v="13"/>
    <x v="2"/>
    <s v="Secret Factory"/>
    <x v="2"/>
  </r>
  <r>
    <s v="US-2023-145261-CHO-SCR-58000"/>
    <d v="2023-12-18T00:00:00"/>
    <d v="2023-12-31T00:00:00"/>
    <x v="1"/>
    <n v="145261"/>
    <s v="United States"/>
    <x v="147"/>
    <x v="11"/>
    <n v="97301"/>
    <x v="0"/>
    <x v="3"/>
    <s v="CHO-SCR-58000"/>
    <x v="3"/>
    <x v="3"/>
    <n v="3"/>
    <n v="7.5"/>
    <n v="3.3"/>
    <n v="13"/>
    <x v="2"/>
    <s v="Lot's O' Nuts"/>
    <x v="1"/>
  </r>
  <r>
    <s v="US-2023-112697-CHO-FUD-51000"/>
    <d v="2023-12-18T00:00:00"/>
    <d v="2023-12-30T00:00:00"/>
    <x v="2"/>
    <n v="112697"/>
    <s v="United States"/>
    <x v="348"/>
    <x v="17"/>
    <n v="33319"/>
    <x v="0"/>
    <x v="2"/>
    <s v="CHO-FUD-51000"/>
    <x v="4"/>
    <x v="9"/>
    <n v="2"/>
    <n v="4.8"/>
    <n v="2.4"/>
    <n v="12"/>
    <x v="2"/>
    <s v="Lot's O' Nuts"/>
    <x v="1"/>
  </r>
  <r>
    <s v="US-2023-112697-CHO-NUT-13000"/>
    <d v="2023-12-18T00:00:00"/>
    <d v="2023-12-30T00:00:00"/>
    <x v="2"/>
    <n v="112697"/>
    <s v="United States"/>
    <x v="348"/>
    <x v="17"/>
    <n v="33319"/>
    <x v="0"/>
    <x v="2"/>
    <s v="CHO-NUT-13000"/>
    <x v="2"/>
    <x v="47"/>
    <n v="7"/>
    <n v="17.43"/>
    <n v="7"/>
    <n v="12"/>
    <x v="2"/>
    <s v="Lot's O' Nuts"/>
    <x v="1"/>
  </r>
  <r>
    <s v="US-2023-112697-CHO-SCR-58000"/>
    <d v="2023-12-18T00:00:00"/>
    <d v="2023-12-30T00:00:00"/>
    <x v="2"/>
    <n v="112697"/>
    <s v="United States"/>
    <x v="348"/>
    <x v="17"/>
    <n v="33319"/>
    <x v="0"/>
    <x v="2"/>
    <s v="CHO-SCR-58000"/>
    <x v="3"/>
    <x v="17"/>
    <n v="5"/>
    <n v="12.5"/>
    <n v="5.5"/>
    <n v="12"/>
    <x v="2"/>
    <s v="Lot's O' Nuts"/>
    <x v="1"/>
  </r>
  <r>
    <s v="US-2023-139934-CHO-TRI-54000"/>
    <d v="2023-12-18T00:00:00"/>
    <d v="2023-12-30T00:00:00"/>
    <x v="1"/>
    <n v="139934"/>
    <s v="United States"/>
    <x v="10"/>
    <x v="4"/>
    <n v="94110"/>
    <x v="0"/>
    <x v="3"/>
    <s v="CHO-TRI-54000"/>
    <x v="1"/>
    <x v="10"/>
    <n v="7"/>
    <n v="17.149999999999999"/>
    <n v="9.1"/>
    <n v="12"/>
    <x v="2"/>
    <s v="Wicked Choccy's"/>
    <x v="0"/>
  </r>
  <r>
    <s v="US-2023-101546-CHO-FUD-51000"/>
    <d v="2023-12-18T00:00:00"/>
    <d v="2024-01-03T00:00:00"/>
    <x v="0"/>
    <n v="101546"/>
    <s v="United States"/>
    <x v="375"/>
    <x v="24"/>
    <n v="7960"/>
    <x v="0"/>
    <x v="1"/>
    <s v="CHO-FUD-51000"/>
    <x v="4"/>
    <x v="9"/>
    <n v="2"/>
    <n v="4.8"/>
    <n v="2.4"/>
    <n v="16"/>
    <x v="2"/>
    <s v="Lot's O' Nuts"/>
    <x v="1"/>
  </r>
  <r>
    <s v="US-2023-145919-CHO-NUT-13000"/>
    <d v="2023-12-18T00:00:00"/>
    <d v="2024-01-02T00:00:00"/>
    <x v="0"/>
    <n v="145919"/>
    <s v="United States"/>
    <x v="4"/>
    <x v="4"/>
    <n v="90032"/>
    <x v="0"/>
    <x v="3"/>
    <s v="CHO-NUT-13000"/>
    <x v="2"/>
    <x v="33"/>
    <n v="8"/>
    <n v="19.920000000000002"/>
    <n v="8"/>
    <n v="15"/>
    <x v="2"/>
    <s v="Lot's O' Nuts"/>
    <x v="1"/>
  </r>
  <r>
    <s v="US-2023-145919-CHO-TRI-54000"/>
    <d v="2023-12-18T00:00:00"/>
    <d v="2024-01-02T00:00:00"/>
    <x v="0"/>
    <n v="145919"/>
    <s v="United States"/>
    <x v="4"/>
    <x v="4"/>
    <n v="90032"/>
    <x v="0"/>
    <x v="3"/>
    <s v="CHO-TRI-54000"/>
    <x v="1"/>
    <x v="18"/>
    <n v="6"/>
    <n v="14.7"/>
    <n v="7.8"/>
    <n v="15"/>
    <x v="2"/>
    <s v="Wicked Choccy's"/>
    <x v="0"/>
  </r>
  <r>
    <s v="US-2023-145919-CHO-FUD-51000"/>
    <d v="2023-12-18T00:00:00"/>
    <d v="2024-01-02T00:00:00"/>
    <x v="0"/>
    <n v="145919"/>
    <s v="United States"/>
    <x v="4"/>
    <x v="4"/>
    <n v="90032"/>
    <x v="0"/>
    <x v="3"/>
    <s v="CHO-FUD-51000"/>
    <x v="4"/>
    <x v="17"/>
    <n v="5"/>
    <n v="12"/>
    <n v="6"/>
    <n v="15"/>
    <x v="2"/>
    <s v="Lot's O' Nuts"/>
    <x v="1"/>
  </r>
  <r>
    <s v="US-2023-147067-CHO-FUD-51000"/>
    <d v="2023-12-18T00:00:00"/>
    <d v="2024-01-01T00:00:00"/>
    <x v="0"/>
    <n v="147067"/>
    <s v="United States"/>
    <x v="145"/>
    <x v="30"/>
    <n v="55407"/>
    <x v="0"/>
    <x v="0"/>
    <s v="CHO-FUD-51000"/>
    <x v="4"/>
    <x v="3"/>
    <n v="3"/>
    <n v="7.2"/>
    <n v="3.6"/>
    <n v="14"/>
    <x v="2"/>
    <s v="Lot's O' Nuts"/>
    <x v="1"/>
  </r>
  <r>
    <s v="US-2023-133795-CHO-FUD-51000"/>
    <d v="2023-12-18T00:00:00"/>
    <d v="2024-01-03T00:00:00"/>
    <x v="0"/>
    <n v="133795"/>
    <s v="United States"/>
    <x v="25"/>
    <x v="4"/>
    <n v="92037"/>
    <x v="0"/>
    <x v="3"/>
    <s v="CHO-FUD-51000"/>
    <x v="4"/>
    <x v="31"/>
    <n v="4"/>
    <n v="9.6"/>
    <n v="4.8"/>
    <n v="16"/>
    <x v="2"/>
    <s v="Lot's O' Nuts"/>
    <x v="1"/>
  </r>
  <r>
    <s v="US-2023-133795-CHO-MIL-31000"/>
    <d v="2023-12-18T00:00:00"/>
    <d v="2024-01-03T00:00:00"/>
    <x v="0"/>
    <n v="133795"/>
    <s v="United States"/>
    <x v="25"/>
    <x v="4"/>
    <n v="92037"/>
    <x v="0"/>
    <x v="3"/>
    <s v="CHO-MIL-31000"/>
    <x v="0"/>
    <x v="0"/>
    <n v="2"/>
    <n v="4.22"/>
    <n v="2.2799999999999998"/>
    <n v="16"/>
    <x v="2"/>
    <s v="Wicked Choccy's"/>
    <x v="0"/>
  </r>
  <r>
    <s v="US-2023-150945-CHO-FUD-51000"/>
    <d v="2023-12-18T00:00:00"/>
    <d v="2023-12-30T00:00:00"/>
    <x v="2"/>
    <n v="150945"/>
    <s v="United States"/>
    <x v="26"/>
    <x v="21"/>
    <n v="10009"/>
    <x v="0"/>
    <x v="1"/>
    <s v="CHO-FUD-51000"/>
    <x v="4"/>
    <x v="31"/>
    <n v="4"/>
    <n v="9.6"/>
    <n v="4.8"/>
    <n v="12"/>
    <x v="2"/>
    <s v="Lot's O' Nuts"/>
    <x v="1"/>
  </r>
  <r>
    <s v="US-2023-138597-CHO-MIL-31000"/>
    <d v="2023-12-18T00:00:00"/>
    <d v="2023-12-31T00:00:00"/>
    <x v="1"/>
    <n v="138597"/>
    <s v="United States"/>
    <x v="161"/>
    <x v="45"/>
    <n v="68104"/>
    <x v="0"/>
    <x v="0"/>
    <s v="CHO-MIL-31000"/>
    <x v="0"/>
    <x v="5"/>
    <n v="3"/>
    <n v="6.33"/>
    <n v="3.42"/>
    <n v="13"/>
    <x v="2"/>
    <s v="Wicked Choccy's"/>
    <x v="0"/>
  </r>
  <r>
    <s v="US-2023-108364-CHO-TRI-54000"/>
    <d v="2023-12-19T00:00:00"/>
    <d v="2024-01-03T00:00:00"/>
    <x v="0"/>
    <n v="108364"/>
    <s v="United States"/>
    <x v="40"/>
    <x v="1"/>
    <n v="60623"/>
    <x v="0"/>
    <x v="0"/>
    <s v="CHO-TRI-54000"/>
    <x v="1"/>
    <x v="20"/>
    <n v="5"/>
    <n v="12.25"/>
    <n v="6.5"/>
    <n v="15"/>
    <x v="2"/>
    <s v="Wicked Choccy's"/>
    <x v="0"/>
  </r>
  <r>
    <s v="US-2023-118129-CHO-FUD-51000"/>
    <d v="2023-12-19T00:00:00"/>
    <d v="2023-12-31T00:00:00"/>
    <x v="2"/>
    <n v="118129"/>
    <s v="United States"/>
    <x v="236"/>
    <x v="2"/>
    <n v="19601"/>
    <x v="0"/>
    <x v="1"/>
    <s v="CHO-FUD-51000"/>
    <x v="4"/>
    <x v="17"/>
    <n v="5"/>
    <n v="12"/>
    <n v="6"/>
    <n v="12"/>
    <x v="2"/>
    <s v="Lot's O' Nuts"/>
    <x v="1"/>
  </r>
  <r>
    <s v="US-2023-134936-CHO-FUD-51000"/>
    <d v="2023-12-19T00:00:00"/>
    <d v="2024-01-04T00:00:00"/>
    <x v="0"/>
    <n v="134936"/>
    <s v="United States"/>
    <x v="70"/>
    <x v="12"/>
    <n v="85705"/>
    <x v="0"/>
    <x v="3"/>
    <s v="CHO-FUD-51000"/>
    <x v="4"/>
    <x v="14"/>
    <n v="6"/>
    <n v="14.4"/>
    <n v="7.2"/>
    <n v="16"/>
    <x v="2"/>
    <s v="Lot's O' Nuts"/>
    <x v="1"/>
  </r>
  <r>
    <s v="US-2023-134936-CHO-MIL-31000"/>
    <d v="2023-12-19T00:00:00"/>
    <d v="2024-01-04T00:00:00"/>
    <x v="0"/>
    <n v="134936"/>
    <s v="United States"/>
    <x v="70"/>
    <x v="12"/>
    <n v="85705"/>
    <x v="0"/>
    <x v="3"/>
    <s v="CHO-MIL-31000"/>
    <x v="0"/>
    <x v="29"/>
    <n v="6"/>
    <n v="12.66"/>
    <n v="6.84"/>
    <n v="16"/>
    <x v="2"/>
    <s v="Wicked Choccy's"/>
    <x v="0"/>
  </r>
  <r>
    <s v="US-2023-134936-CHO-TRI-54000"/>
    <d v="2023-12-19T00:00:00"/>
    <d v="2024-01-04T00:00:00"/>
    <x v="0"/>
    <n v="134936"/>
    <s v="United States"/>
    <x v="70"/>
    <x v="12"/>
    <n v="85705"/>
    <x v="0"/>
    <x v="3"/>
    <s v="CHO-TRI-54000"/>
    <x v="1"/>
    <x v="1"/>
    <n v="2"/>
    <n v="4.9000000000000004"/>
    <n v="2.6"/>
    <n v="16"/>
    <x v="2"/>
    <s v="Wicked Choccy's"/>
    <x v="0"/>
  </r>
  <r>
    <s v="US-2023-141523-CHO-NUT-13000"/>
    <d v="2023-12-19T00:00:00"/>
    <d v="2024-01-03T00:00:00"/>
    <x v="2"/>
    <n v="141523"/>
    <s v="United States"/>
    <x v="26"/>
    <x v="21"/>
    <n v="10035"/>
    <x v="0"/>
    <x v="1"/>
    <s v="CHO-NUT-13000"/>
    <x v="2"/>
    <x v="7"/>
    <n v="2"/>
    <n v="4.9800000000000004"/>
    <n v="2"/>
    <n v="15"/>
    <x v="2"/>
    <s v="Lot's O' Nuts"/>
    <x v="1"/>
  </r>
  <r>
    <s v="US-2023-151155-CHO-MIL-31000"/>
    <d v="2023-12-20T00:00:00"/>
    <d v="2024-01-03T00:00:00"/>
    <x v="0"/>
    <n v="151155"/>
    <s v="United States"/>
    <x v="64"/>
    <x v="31"/>
    <n v="39212"/>
    <x v="0"/>
    <x v="2"/>
    <s v="CHO-MIL-31000"/>
    <x v="0"/>
    <x v="8"/>
    <n v="4"/>
    <n v="8.44"/>
    <n v="4.5599999999999996"/>
    <n v="14"/>
    <x v="2"/>
    <s v="Wicked Choccy's"/>
    <x v="0"/>
  </r>
  <r>
    <s v="US-2023-151155-CHO-TRI-54000"/>
    <d v="2023-12-20T00:00:00"/>
    <d v="2024-01-03T00:00:00"/>
    <x v="0"/>
    <n v="151155"/>
    <s v="United States"/>
    <x v="64"/>
    <x v="31"/>
    <n v="39212"/>
    <x v="0"/>
    <x v="2"/>
    <s v="CHO-TRI-54000"/>
    <x v="1"/>
    <x v="1"/>
    <n v="2"/>
    <n v="4.9000000000000004"/>
    <n v="2.6"/>
    <n v="14"/>
    <x v="2"/>
    <s v="Wicked Choccy's"/>
    <x v="0"/>
  </r>
  <r>
    <s v="US-2023-157840-CHO-TRI-54000"/>
    <d v="2023-12-20T00:00:00"/>
    <d v="2024-01-02T00:00:00"/>
    <x v="2"/>
    <n v="157840"/>
    <s v="United States"/>
    <x v="473"/>
    <x v="45"/>
    <n v="68025"/>
    <x v="0"/>
    <x v="0"/>
    <s v="CHO-TRI-54000"/>
    <x v="1"/>
    <x v="20"/>
    <n v="5"/>
    <n v="12.25"/>
    <n v="6.5"/>
    <n v="13"/>
    <x v="2"/>
    <s v="Wicked Choccy's"/>
    <x v="0"/>
  </r>
  <r>
    <s v="US-2023-168536-CHO-MIL-31000"/>
    <d v="2023-12-20T00:00:00"/>
    <d v="2024-01-03T00:00:00"/>
    <x v="0"/>
    <n v="168536"/>
    <s v="United States"/>
    <x v="64"/>
    <x v="31"/>
    <n v="39212"/>
    <x v="0"/>
    <x v="2"/>
    <s v="CHO-MIL-31000"/>
    <x v="0"/>
    <x v="5"/>
    <n v="3"/>
    <n v="6.33"/>
    <n v="3.42"/>
    <n v="14"/>
    <x v="2"/>
    <s v="Wicked Choccy's"/>
    <x v="0"/>
  </r>
  <r>
    <s v="US-2023-114860-CHO-SCR-58000"/>
    <d v="2023-12-22T00:00:00"/>
    <d v="2024-01-07T00:00:00"/>
    <x v="0"/>
    <n v="114860"/>
    <s v="United States"/>
    <x v="45"/>
    <x v="4"/>
    <n v="92553"/>
    <x v="0"/>
    <x v="3"/>
    <s v="CHO-SCR-58000"/>
    <x v="3"/>
    <x v="44"/>
    <n v="8"/>
    <n v="20"/>
    <n v="8.8000000000000007"/>
    <n v="16"/>
    <x v="2"/>
    <s v="Lot's O' Nuts"/>
    <x v="1"/>
  </r>
  <r>
    <s v="US-2023-114860-CHO-FUD-51000"/>
    <d v="2023-12-22T00:00:00"/>
    <d v="2024-01-07T00:00:00"/>
    <x v="0"/>
    <n v="114860"/>
    <s v="United States"/>
    <x v="45"/>
    <x v="4"/>
    <n v="92553"/>
    <x v="0"/>
    <x v="3"/>
    <s v="CHO-FUD-51000"/>
    <x v="4"/>
    <x v="9"/>
    <n v="2"/>
    <n v="4.8"/>
    <n v="2.4"/>
    <n v="16"/>
    <x v="2"/>
    <s v="Lot's O' Nuts"/>
    <x v="1"/>
  </r>
  <r>
    <s v="US-2023-149916-CHO-TRI-54000"/>
    <d v="2023-12-22T00:00:00"/>
    <d v="2024-01-03T00:00:00"/>
    <x v="2"/>
    <n v="149916"/>
    <s v="United States"/>
    <x v="31"/>
    <x v="23"/>
    <n v="98115"/>
    <x v="0"/>
    <x v="3"/>
    <s v="CHO-TRI-54000"/>
    <x v="1"/>
    <x v="24"/>
    <n v="4"/>
    <n v="9.8000000000000007"/>
    <n v="5.2"/>
    <n v="12"/>
    <x v="2"/>
    <s v="Wicked Choccy's"/>
    <x v="0"/>
  </r>
  <r>
    <s v="US-2023-149916-CHO-FUD-51000"/>
    <d v="2023-12-22T00:00:00"/>
    <d v="2024-01-03T00:00:00"/>
    <x v="2"/>
    <n v="149916"/>
    <s v="United States"/>
    <x v="31"/>
    <x v="23"/>
    <n v="98115"/>
    <x v="0"/>
    <x v="3"/>
    <s v="CHO-FUD-51000"/>
    <x v="4"/>
    <x v="25"/>
    <n v="1"/>
    <n v="2.4"/>
    <n v="1.2"/>
    <n v="12"/>
    <x v="2"/>
    <s v="Lot's O' Nuts"/>
    <x v="1"/>
  </r>
  <r>
    <s v="US-2023-103359-CHO-FUD-51000"/>
    <d v="2023-12-22T00:00:00"/>
    <d v="2024-01-05T00:00:00"/>
    <x v="0"/>
    <n v="103359"/>
    <s v="United States"/>
    <x v="26"/>
    <x v="21"/>
    <n v="10035"/>
    <x v="0"/>
    <x v="1"/>
    <s v="CHO-FUD-51000"/>
    <x v="4"/>
    <x v="9"/>
    <n v="2"/>
    <n v="4.8"/>
    <n v="2.4"/>
    <n v="14"/>
    <x v="2"/>
    <s v="Lot's O' Nuts"/>
    <x v="1"/>
  </r>
  <r>
    <s v="US-2023-167507-CHO-TRI-54000"/>
    <d v="2023-12-22T00:00:00"/>
    <d v="2024-01-07T00:00:00"/>
    <x v="0"/>
    <n v="167507"/>
    <s v="United States"/>
    <x v="340"/>
    <x v="11"/>
    <n v="97756"/>
    <x v="0"/>
    <x v="3"/>
    <s v="CHO-TRI-54000"/>
    <x v="1"/>
    <x v="24"/>
    <n v="4"/>
    <n v="9.8000000000000007"/>
    <n v="5.2"/>
    <n v="16"/>
    <x v="2"/>
    <s v="Wicked Choccy's"/>
    <x v="0"/>
  </r>
  <r>
    <s v="US-2023-167507-CHO-MIL-31000"/>
    <d v="2023-12-22T00:00:00"/>
    <d v="2024-01-07T00:00:00"/>
    <x v="0"/>
    <n v="167507"/>
    <s v="United States"/>
    <x v="340"/>
    <x v="11"/>
    <n v="97756"/>
    <x v="0"/>
    <x v="3"/>
    <s v="CHO-MIL-31000"/>
    <x v="0"/>
    <x v="11"/>
    <n v="1"/>
    <n v="2.11"/>
    <n v="1.1399999999999999"/>
    <n v="16"/>
    <x v="2"/>
    <s v="Wicked Choccy's"/>
    <x v="0"/>
  </r>
  <r>
    <s v="US-2023-167507-CHO-NUT-13000"/>
    <d v="2023-12-22T00:00:00"/>
    <d v="2024-01-07T00:00:00"/>
    <x v="0"/>
    <n v="167507"/>
    <s v="United States"/>
    <x v="340"/>
    <x v="11"/>
    <n v="97756"/>
    <x v="0"/>
    <x v="3"/>
    <s v="CHO-NUT-13000"/>
    <x v="2"/>
    <x v="73"/>
    <n v="10"/>
    <n v="24.9"/>
    <n v="10"/>
    <n v="16"/>
    <x v="2"/>
    <s v="Lot's O' Nuts"/>
    <x v="1"/>
  </r>
  <r>
    <s v="US-2023-115574-CHO-TRI-54000"/>
    <d v="2023-12-23T00:00:00"/>
    <d v="2024-01-03T00:00:00"/>
    <x v="1"/>
    <n v="115574"/>
    <s v="United States"/>
    <x v="40"/>
    <x v="1"/>
    <n v="60623"/>
    <x v="0"/>
    <x v="0"/>
    <s v="CHO-TRI-54000"/>
    <x v="1"/>
    <x v="1"/>
    <n v="2"/>
    <n v="4.9000000000000004"/>
    <n v="2.6"/>
    <n v="11"/>
    <x v="2"/>
    <s v="Wicked Choccy's"/>
    <x v="0"/>
  </r>
  <r>
    <s v="US-2023-157791-CHO-FUD-51000"/>
    <d v="2023-12-23T00:00:00"/>
    <d v="2024-01-07T00:00:00"/>
    <x v="2"/>
    <n v="157791"/>
    <s v="United States"/>
    <x v="418"/>
    <x v="48"/>
    <n v="2886"/>
    <x v="0"/>
    <x v="1"/>
    <s v="CHO-FUD-51000"/>
    <x v="4"/>
    <x v="31"/>
    <n v="4"/>
    <n v="9.6"/>
    <n v="4.8"/>
    <n v="15"/>
    <x v="2"/>
    <s v="Lot's O' Nuts"/>
    <x v="1"/>
  </r>
  <r>
    <s v="US-2023-135776-OTH-LIC-15000"/>
    <d v="2023-12-23T00:00:00"/>
    <d v="2024-01-09T00:00:00"/>
    <x v="0"/>
    <n v="135776"/>
    <s v="United States"/>
    <x v="31"/>
    <x v="23"/>
    <n v="98103"/>
    <x v="1"/>
    <x v="3"/>
    <s v="OTH-LIC-15000"/>
    <x v="7"/>
    <x v="49"/>
    <n v="2"/>
    <n v="20"/>
    <n v="20"/>
    <n v="17"/>
    <x v="2"/>
    <s v="Secret Factory"/>
    <x v="2"/>
  </r>
  <r>
    <s v="US-2023-135776-CHO-SCR-58000"/>
    <d v="2023-12-23T00:00:00"/>
    <d v="2024-01-09T00:00:00"/>
    <x v="0"/>
    <n v="135776"/>
    <s v="United States"/>
    <x v="31"/>
    <x v="23"/>
    <n v="98103"/>
    <x v="0"/>
    <x v="3"/>
    <s v="CHO-SCR-58000"/>
    <x v="3"/>
    <x v="3"/>
    <n v="3"/>
    <n v="7.5"/>
    <n v="3.3"/>
    <n v="17"/>
    <x v="2"/>
    <s v="Lot's O' Nuts"/>
    <x v="1"/>
  </r>
  <r>
    <s v="US-2023-135776-OTH-KAZ-38000"/>
    <d v="2023-12-23T00:00:00"/>
    <d v="2024-01-09T00:00:00"/>
    <x v="0"/>
    <n v="135776"/>
    <s v="United States"/>
    <x v="31"/>
    <x v="23"/>
    <n v="98103"/>
    <x v="1"/>
    <x v="3"/>
    <s v="OTH-KAZ-38000"/>
    <x v="6"/>
    <x v="0"/>
    <n v="2"/>
    <n v="0.5"/>
    <n v="6"/>
    <n v="17"/>
    <x v="2"/>
    <s v="The Other Factory"/>
    <x v="3"/>
  </r>
  <r>
    <s v="US-2023-135776-CHO-TRI-54000"/>
    <d v="2023-12-23T00:00:00"/>
    <d v="2024-01-09T00:00:00"/>
    <x v="0"/>
    <n v="135776"/>
    <s v="United States"/>
    <x v="31"/>
    <x v="23"/>
    <n v="98103"/>
    <x v="0"/>
    <x v="3"/>
    <s v="CHO-TRI-54000"/>
    <x v="1"/>
    <x v="1"/>
    <n v="2"/>
    <n v="4.9000000000000004"/>
    <n v="2.6"/>
    <n v="17"/>
    <x v="2"/>
    <s v="Wicked Choccy's"/>
    <x v="0"/>
  </r>
  <r>
    <s v="US-2023-114867-CHO-FUD-51000"/>
    <d v="2023-12-23T00:00:00"/>
    <d v="2024-01-07T00:00:00"/>
    <x v="0"/>
    <n v="114867"/>
    <s v="United States"/>
    <x v="2"/>
    <x v="2"/>
    <n v="19143"/>
    <x v="0"/>
    <x v="1"/>
    <s v="CHO-FUD-51000"/>
    <x v="4"/>
    <x v="9"/>
    <n v="2"/>
    <n v="4.8"/>
    <n v="2.4"/>
    <n v="15"/>
    <x v="2"/>
    <s v="Lot's O' Nuts"/>
    <x v="1"/>
  </r>
  <r>
    <s v="US-2023-114867-OTH-FIZ-56000"/>
    <d v="2023-12-23T00:00:00"/>
    <d v="2024-01-07T00:00:00"/>
    <x v="0"/>
    <n v="114867"/>
    <s v="United States"/>
    <x v="2"/>
    <x v="2"/>
    <n v="19143"/>
    <x v="2"/>
    <x v="1"/>
    <s v="OTH-FIZ-56000"/>
    <x v="8"/>
    <x v="20"/>
    <n v="5"/>
    <n v="11.25"/>
    <n v="7.5"/>
    <n v="15"/>
    <x v="2"/>
    <s v="Sugar Shack"/>
    <x v="4"/>
  </r>
  <r>
    <s v="US-2023-132829-CHO-NUT-13000"/>
    <d v="2023-12-23T00:00:00"/>
    <d v="2024-01-05T00:00:00"/>
    <x v="2"/>
    <n v="132829"/>
    <s v="United States"/>
    <x v="0"/>
    <x v="0"/>
    <n v="77041"/>
    <x v="0"/>
    <x v="0"/>
    <s v="CHO-NUT-13000"/>
    <x v="2"/>
    <x v="7"/>
    <n v="2"/>
    <n v="4.9800000000000004"/>
    <n v="2"/>
    <n v="13"/>
    <x v="2"/>
    <s v="Lot's O' Nuts"/>
    <x v="1"/>
  </r>
  <r>
    <s v="US-2023-132829-OTH-GUM-21000"/>
    <d v="2023-12-23T00:00:00"/>
    <d v="2024-01-05T00:00:00"/>
    <x v="2"/>
    <n v="132829"/>
    <s v="United States"/>
    <x v="0"/>
    <x v="0"/>
    <n v="77041"/>
    <x v="1"/>
    <x v="0"/>
    <s v="OTH-GUM-21000"/>
    <x v="5"/>
    <x v="4"/>
    <n v="9"/>
    <n v="5.85"/>
    <n v="5.4"/>
    <n v="13"/>
    <x v="2"/>
    <s v="Secret Factory"/>
    <x v="2"/>
  </r>
  <r>
    <s v="US-2023-132829-CHO-SCR-58000"/>
    <d v="2023-12-23T00:00:00"/>
    <d v="2024-01-05T00:00:00"/>
    <x v="2"/>
    <n v="132829"/>
    <s v="United States"/>
    <x v="0"/>
    <x v="0"/>
    <n v="77041"/>
    <x v="0"/>
    <x v="0"/>
    <s v="CHO-SCR-58000"/>
    <x v="3"/>
    <x v="3"/>
    <n v="3"/>
    <n v="7.5"/>
    <n v="3.3"/>
    <n v="13"/>
    <x v="2"/>
    <s v="Lot's O' Nuts"/>
    <x v="1"/>
  </r>
  <r>
    <s v="US-2023-132829-CHO-TRI-54000"/>
    <d v="2023-12-23T00:00:00"/>
    <d v="2024-01-05T00:00:00"/>
    <x v="2"/>
    <n v="132829"/>
    <s v="United States"/>
    <x v="0"/>
    <x v="0"/>
    <n v="77041"/>
    <x v="0"/>
    <x v="0"/>
    <s v="CHO-TRI-54000"/>
    <x v="1"/>
    <x v="4"/>
    <n v="3"/>
    <n v="7.35"/>
    <n v="3.9"/>
    <n v="13"/>
    <x v="2"/>
    <s v="Wicked Choccy's"/>
    <x v="0"/>
  </r>
  <r>
    <s v="US-2023-137043-CHO-TRI-54000"/>
    <d v="2023-12-23T00:00:00"/>
    <d v="2024-01-04T00:00:00"/>
    <x v="2"/>
    <n v="137043"/>
    <s v="United States"/>
    <x v="8"/>
    <x v="6"/>
    <n v="22153"/>
    <x v="0"/>
    <x v="2"/>
    <s v="CHO-TRI-54000"/>
    <x v="1"/>
    <x v="18"/>
    <n v="6"/>
    <n v="14.7"/>
    <n v="7.8"/>
    <n v="12"/>
    <x v="2"/>
    <s v="Wicked Choccy's"/>
    <x v="0"/>
  </r>
  <r>
    <s v="US-2023-157868-CHO-FUD-51000"/>
    <d v="2023-12-23T00:00:00"/>
    <d v="2024-01-08T00:00:00"/>
    <x v="0"/>
    <n v="157868"/>
    <s v="United States"/>
    <x v="176"/>
    <x v="15"/>
    <n v="49505"/>
    <x v="0"/>
    <x v="0"/>
    <s v="CHO-FUD-51000"/>
    <x v="4"/>
    <x v="26"/>
    <n v="7"/>
    <n v="16.8"/>
    <n v="8.4"/>
    <n v="16"/>
    <x v="2"/>
    <s v="Lot's O' Nuts"/>
    <x v="1"/>
  </r>
  <r>
    <s v="US-2023-136049-CHO-SCR-58000"/>
    <d v="2023-12-23T00:00:00"/>
    <d v="2024-01-07T00:00:00"/>
    <x v="0"/>
    <n v="136049"/>
    <s v="United States"/>
    <x v="182"/>
    <x v="9"/>
    <n v="43402"/>
    <x v="0"/>
    <x v="1"/>
    <s v="CHO-SCR-58000"/>
    <x v="3"/>
    <x v="3"/>
    <n v="3"/>
    <n v="7.5"/>
    <n v="3.3"/>
    <n v="15"/>
    <x v="2"/>
    <s v="Lot's O' Nuts"/>
    <x v="1"/>
  </r>
  <r>
    <s v="US-2023-123526-CHO-MIL-31000"/>
    <d v="2023-12-24T00:00:00"/>
    <d v="2024-01-04T00:00:00"/>
    <x v="1"/>
    <n v="123526"/>
    <s v="United States"/>
    <x v="31"/>
    <x v="23"/>
    <n v="98103"/>
    <x v="0"/>
    <x v="3"/>
    <s v="CHO-MIL-31000"/>
    <x v="0"/>
    <x v="23"/>
    <n v="5"/>
    <n v="10.55"/>
    <n v="5.7"/>
    <n v="11"/>
    <x v="2"/>
    <s v="Wicked Choccy's"/>
    <x v="0"/>
  </r>
  <r>
    <s v="US-2023-157259-CHO-FUD-51000"/>
    <d v="2023-12-24T00:00:00"/>
    <d v="2024-01-07T00:00:00"/>
    <x v="0"/>
    <n v="157259"/>
    <s v="United States"/>
    <x v="26"/>
    <x v="21"/>
    <n v="10035"/>
    <x v="0"/>
    <x v="1"/>
    <s v="CHO-FUD-51000"/>
    <x v="4"/>
    <x v="6"/>
    <n v="9"/>
    <n v="21.6"/>
    <n v="10.8"/>
    <n v="14"/>
    <x v="2"/>
    <s v="Lot's O' Nuts"/>
    <x v="1"/>
  </r>
  <r>
    <s v="US-2023-140438-CHO-SCR-58000"/>
    <d v="2023-12-24T00:00:00"/>
    <d v="2024-01-06T00:00:00"/>
    <x v="2"/>
    <n v="140438"/>
    <s v="United States"/>
    <x v="26"/>
    <x v="21"/>
    <n v="10009"/>
    <x v="0"/>
    <x v="1"/>
    <s v="CHO-SCR-58000"/>
    <x v="3"/>
    <x v="3"/>
    <n v="3"/>
    <n v="7.5"/>
    <n v="3.3"/>
    <n v="13"/>
    <x v="2"/>
    <s v="Lot's O' Nuts"/>
    <x v="1"/>
  </r>
  <r>
    <s v="US-2023-168620-CHO-FUD-51000"/>
    <d v="2023-12-24T00:00:00"/>
    <d v="2024-01-07T00:00:00"/>
    <x v="2"/>
    <n v="168620"/>
    <s v="United States"/>
    <x v="165"/>
    <x v="26"/>
    <n v="28205"/>
    <x v="0"/>
    <x v="2"/>
    <s v="CHO-FUD-51000"/>
    <x v="4"/>
    <x v="3"/>
    <n v="3"/>
    <n v="7.2"/>
    <n v="3.6"/>
    <n v="14"/>
    <x v="2"/>
    <s v="Lot's O' Nuts"/>
    <x v="1"/>
  </r>
  <r>
    <s v="US-2023-168620-CHO-MIL-31000"/>
    <d v="2023-12-24T00:00:00"/>
    <d v="2024-01-07T00:00:00"/>
    <x v="2"/>
    <n v="168620"/>
    <s v="United States"/>
    <x v="165"/>
    <x v="26"/>
    <n v="28205"/>
    <x v="0"/>
    <x v="2"/>
    <s v="CHO-MIL-31000"/>
    <x v="0"/>
    <x v="35"/>
    <n v="8"/>
    <n v="16.88"/>
    <n v="9.1199999999999992"/>
    <n v="14"/>
    <x v="2"/>
    <s v="Wicked Choccy's"/>
    <x v="0"/>
  </r>
  <r>
    <s v="US-2023-101651-CHO-MIL-31000"/>
    <d v="2023-12-24T00:00:00"/>
    <d v="2024-01-09T00:00:00"/>
    <x v="0"/>
    <n v="101651"/>
    <s v="United States"/>
    <x v="99"/>
    <x v="4"/>
    <n v="95123"/>
    <x v="0"/>
    <x v="3"/>
    <s v="CHO-MIL-31000"/>
    <x v="0"/>
    <x v="38"/>
    <n v="7"/>
    <n v="14.77"/>
    <n v="7.98"/>
    <n v="16"/>
    <x v="2"/>
    <s v="Wicked Choccy's"/>
    <x v="0"/>
  </r>
  <r>
    <s v="US-2023-111941-CHO-NUT-13000"/>
    <d v="2023-12-25T00:00:00"/>
    <d v="2024-01-07T00:00:00"/>
    <x v="2"/>
    <n v="111941"/>
    <s v="United States"/>
    <x v="26"/>
    <x v="21"/>
    <n v="10035"/>
    <x v="0"/>
    <x v="1"/>
    <s v="CHO-NUT-13000"/>
    <x v="2"/>
    <x v="7"/>
    <n v="2"/>
    <n v="4.9800000000000004"/>
    <n v="2"/>
    <n v="13"/>
    <x v="2"/>
    <s v="Lot's O' Nuts"/>
    <x v="1"/>
  </r>
  <r>
    <s v="US-2023-110975-CHO-NUT-13000"/>
    <d v="2023-12-25T00:00:00"/>
    <d v="2024-01-09T00:00:00"/>
    <x v="0"/>
    <n v="110975"/>
    <s v="United States"/>
    <x v="26"/>
    <x v="21"/>
    <n v="10024"/>
    <x v="0"/>
    <x v="1"/>
    <s v="CHO-NUT-13000"/>
    <x v="2"/>
    <x v="2"/>
    <n v="3"/>
    <n v="7.47"/>
    <n v="3"/>
    <n v="15"/>
    <x v="2"/>
    <s v="Lot's O' Nuts"/>
    <x v="1"/>
  </r>
  <r>
    <s v="US-2023-110975-CHO-MIL-31000"/>
    <d v="2023-12-25T00:00:00"/>
    <d v="2024-01-09T00:00:00"/>
    <x v="0"/>
    <n v="110975"/>
    <s v="United States"/>
    <x v="26"/>
    <x v="21"/>
    <n v="10024"/>
    <x v="0"/>
    <x v="1"/>
    <s v="CHO-MIL-31000"/>
    <x v="0"/>
    <x v="0"/>
    <n v="2"/>
    <n v="4.22"/>
    <n v="2.2799999999999998"/>
    <n v="15"/>
    <x v="2"/>
    <s v="Wicked Choccy's"/>
    <x v="0"/>
  </r>
  <r>
    <s v="US-2023-116729-CHO-MIL-31000"/>
    <d v="2023-12-25T00:00:00"/>
    <d v="2024-01-07T00:00:00"/>
    <x v="1"/>
    <n v="116729"/>
    <s v="United States"/>
    <x v="4"/>
    <x v="4"/>
    <n v="90049"/>
    <x v="0"/>
    <x v="3"/>
    <s v="CHO-MIL-31000"/>
    <x v="0"/>
    <x v="38"/>
    <n v="7"/>
    <n v="14.77"/>
    <n v="7.98"/>
    <n v="13"/>
    <x v="2"/>
    <s v="Wicked Choccy's"/>
    <x v="0"/>
  </r>
  <r>
    <s v="US-2023-116729-CHO-FUD-51000"/>
    <d v="2023-12-25T00:00:00"/>
    <d v="2024-01-07T00:00:00"/>
    <x v="1"/>
    <n v="116729"/>
    <s v="United States"/>
    <x v="4"/>
    <x v="4"/>
    <n v="90049"/>
    <x v="0"/>
    <x v="3"/>
    <s v="CHO-FUD-51000"/>
    <x v="4"/>
    <x v="26"/>
    <n v="7"/>
    <n v="16.8"/>
    <n v="8.4"/>
    <n v="13"/>
    <x v="2"/>
    <s v="Lot's O' Nuts"/>
    <x v="1"/>
  </r>
  <r>
    <s v="US-2023-105081-CHO-SCR-58000"/>
    <d v="2023-12-25T00:00:00"/>
    <d v="2024-01-09T00:00:00"/>
    <x v="0"/>
    <n v="105081"/>
    <s v="United States"/>
    <x v="31"/>
    <x v="23"/>
    <n v="98115"/>
    <x v="0"/>
    <x v="3"/>
    <s v="CHO-SCR-58000"/>
    <x v="3"/>
    <x v="3"/>
    <n v="3"/>
    <n v="7.5"/>
    <n v="3.3"/>
    <n v="15"/>
    <x v="2"/>
    <s v="Lot's O' Nuts"/>
    <x v="1"/>
  </r>
  <r>
    <s v="US-2023-169670-CHO-TRI-54000"/>
    <d v="2023-12-25T00:00:00"/>
    <d v="2024-01-10T00:00:00"/>
    <x v="0"/>
    <n v="169670"/>
    <s v="United States"/>
    <x v="26"/>
    <x v="21"/>
    <n v="10009"/>
    <x v="0"/>
    <x v="1"/>
    <s v="CHO-TRI-54000"/>
    <x v="1"/>
    <x v="50"/>
    <n v="8"/>
    <n v="19.600000000000001"/>
    <n v="10.4"/>
    <n v="16"/>
    <x v="2"/>
    <s v="Wicked Choccy's"/>
    <x v="0"/>
  </r>
  <r>
    <s v="US-2023-105081-CHO-FUD-51000"/>
    <d v="2023-12-25T00:00:00"/>
    <d v="2024-01-09T00:00:00"/>
    <x v="0"/>
    <n v="105081"/>
    <s v="United States"/>
    <x v="31"/>
    <x v="23"/>
    <n v="98115"/>
    <x v="0"/>
    <x v="3"/>
    <s v="CHO-FUD-51000"/>
    <x v="4"/>
    <x v="17"/>
    <n v="5"/>
    <n v="12"/>
    <n v="6"/>
    <n v="15"/>
    <x v="2"/>
    <s v="Lot's O' Nuts"/>
    <x v="1"/>
  </r>
  <r>
    <s v="US-2023-109827-CHO-MIL-31000"/>
    <d v="2023-12-25T00:00:00"/>
    <d v="2024-01-11T00:00:00"/>
    <x v="0"/>
    <n v="109827"/>
    <s v="United States"/>
    <x v="146"/>
    <x v="12"/>
    <n v="85023"/>
    <x v="0"/>
    <x v="3"/>
    <s v="CHO-MIL-31000"/>
    <x v="0"/>
    <x v="0"/>
    <n v="2"/>
    <n v="4.22"/>
    <n v="2.2799999999999998"/>
    <n v="17"/>
    <x v="2"/>
    <s v="Wicked Choccy's"/>
    <x v="0"/>
  </r>
  <r>
    <s v="US-2023-109827-CHO-SCR-58000"/>
    <d v="2023-12-25T00:00:00"/>
    <d v="2024-01-11T00:00:00"/>
    <x v="0"/>
    <n v="109827"/>
    <s v="United States"/>
    <x v="146"/>
    <x v="12"/>
    <n v="85023"/>
    <x v="0"/>
    <x v="3"/>
    <s v="CHO-SCR-58000"/>
    <x v="3"/>
    <x v="25"/>
    <n v="1"/>
    <n v="2.5"/>
    <n v="1.1000000000000001"/>
    <n v="17"/>
    <x v="2"/>
    <s v="Lot's O' Nuts"/>
    <x v="1"/>
  </r>
  <r>
    <s v="US-2023-109827-CHO-NUT-13000"/>
    <d v="2023-12-25T00:00:00"/>
    <d v="2024-01-11T00:00:00"/>
    <x v="0"/>
    <n v="109827"/>
    <s v="United States"/>
    <x v="146"/>
    <x v="12"/>
    <n v="85023"/>
    <x v="0"/>
    <x v="3"/>
    <s v="CHO-NUT-13000"/>
    <x v="2"/>
    <x v="2"/>
    <n v="3"/>
    <n v="7.47"/>
    <n v="3"/>
    <n v="17"/>
    <x v="2"/>
    <s v="Lot's O' Nuts"/>
    <x v="1"/>
  </r>
  <r>
    <s v="US-2023-101168-CHO-MIL-31000"/>
    <d v="2023-12-25T00:00:00"/>
    <d v="2024-01-11T00:00:00"/>
    <x v="0"/>
    <n v="101168"/>
    <s v="United States"/>
    <x v="478"/>
    <x v="41"/>
    <n v="3060"/>
    <x v="0"/>
    <x v="1"/>
    <s v="CHO-MIL-31000"/>
    <x v="0"/>
    <x v="8"/>
    <n v="4"/>
    <n v="8.44"/>
    <n v="4.5599999999999996"/>
    <n v="17"/>
    <x v="2"/>
    <s v="Wicked Choccy's"/>
    <x v="0"/>
  </r>
  <r>
    <s v="US-2023-148684-CHO-FUD-51000"/>
    <d v="2023-12-25T00:00:00"/>
    <d v="2024-01-08T00:00:00"/>
    <x v="0"/>
    <n v="148684"/>
    <s v="United States"/>
    <x v="181"/>
    <x v="13"/>
    <n v="72701"/>
    <x v="0"/>
    <x v="2"/>
    <s v="CHO-FUD-51000"/>
    <x v="4"/>
    <x v="17"/>
    <n v="5"/>
    <n v="12"/>
    <n v="6"/>
    <n v="14"/>
    <x v="2"/>
    <s v="Lot's O' Nuts"/>
    <x v="1"/>
  </r>
  <r>
    <s v="US-2023-148684-CHO-SCR-58000"/>
    <d v="2023-12-25T00:00:00"/>
    <d v="2024-01-08T00:00:00"/>
    <x v="0"/>
    <n v="148684"/>
    <s v="United States"/>
    <x v="181"/>
    <x v="13"/>
    <n v="72701"/>
    <x v="0"/>
    <x v="2"/>
    <s v="CHO-SCR-58000"/>
    <x v="3"/>
    <x v="6"/>
    <n v="9"/>
    <n v="22.5"/>
    <n v="9.9"/>
    <n v="14"/>
    <x v="2"/>
    <s v="Lot's O' Nuts"/>
    <x v="1"/>
  </r>
  <r>
    <s v="US-2023-123015-CHO-FUD-51000"/>
    <d v="2023-12-26T00:00:00"/>
    <d v="2024-01-09T00:00:00"/>
    <x v="0"/>
    <n v="123015"/>
    <s v="United States"/>
    <x v="26"/>
    <x v="21"/>
    <n v="10024"/>
    <x v="0"/>
    <x v="1"/>
    <s v="CHO-FUD-51000"/>
    <x v="4"/>
    <x v="3"/>
    <n v="3"/>
    <n v="7.2"/>
    <n v="3.6"/>
    <n v="14"/>
    <x v="2"/>
    <s v="Lot's O' Nuts"/>
    <x v="1"/>
  </r>
  <r>
    <s v="US-2023-147536-CHO-NUT-13000"/>
    <d v="2023-12-26T00:00:00"/>
    <d v="2024-01-10T00:00:00"/>
    <x v="0"/>
    <n v="147536"/>
    <s v="United States"/>
    <x v="26"/>
    <x v="21"/>
    <n v="10024"/>
    <x v="0"/>
    <x v="1"/>
    <s v="CHO-NUT-13000"/>
    <x v="2"/>
    <x v="2"/>
    <n v="3"/>
    <n v="7.47"/>
    <n v="3"/>
    <n v="15"/>
    <x v="2"/>
    <s v="Lot's O' Nuts"/>
    <x v="1"/>
  </r>
  <r>
    <s v="US-2023-155166-CHO-SCR-58000"/>
    <d v="2023-12-26T00:00:00"/>
    <d v="2024-01-12T00:00:00"/>
    <x v="0"/>
    <n v="155166"/>
    <s v="United States"/>
    <x v="329"/>
    <x v="24"/>
    <n v="8360"/>
    <x v="0"/>
    <x v="1"/>
    <s v="CHO-SCR-58000"/>
    <x v="3"/>
    <x v="3"/>
    <n v="3"/>
    <n v="7.5"/>
    <n v="3.3"/>
    <n v="17"/>
    <x v="2"/>
    <s v="Lot's O' Nuts"/>
    <x v="1"/>
  </r>
  <r>
    <s v="US-2023-155166-CHO-TRI-54000"/>
    <d v="2023-12-26T00:00:00"/>
    <d v="2024-01-12T00:00:00"/>
    <x v="0"/>
    <n v="155166"/>
    <s v="United States"/>
    <x v="329"/>
    <x v="24"/>
    <n v="8360"/>
    <x v="0"/>
    <x v="1"/>
    <s v="CHO-TRI-54000"/>
    <x v="1"/>
    <x v="28"/>
    <n v="1"/>
    <n v="2.4500000000000002"/>
    <n v="1.3"/>
    <n v="17"/>
    <x v="2"/>
    <s v="Wicked Choccy's"/>
    <x v="0"/>
  </r>
  <r>
    <s v="CA-2023-158792-CHO-FUD-51000"/>
    <d v="2023-12-26T00:00:00"/>
    <d v="2024-01-12T00:00:00"/>
    <x v="0"/>
    <n v="158792"/>
    <s v="Canada"/>
    <x v="126"/>
    <x v="42"/>
    <s v="H1A"/>
    <x v="0"/>
    <x v="1"/>
    <s v="CHO-FUD-51000"/>
    <x v="4"/>
    <x v="17"/>
    <n v="5"/>
    <n v="12"/>
    <n v="6"/>
    <n v="17"/>
    <x v="2"/>
    <s v="Lot's O' Nuts"/>
    <x v="1"/>
  </r>
  <r>
    <s v="US-2023-153129-CHO-TRI-54000"/>
    <d v="2023-12-26T00:00:00"/>
    <d v="2024-01-09T00:00:00"/>
    <x v="0"/>
    <n v="153129"/>
    <s v="United States"/>
    <x v="31"/>
    <x v="23"/>
    <n v="98105"/>
    <x v="0"/>
    <x v="3"/>
    <s v="CHO-TRI-54000"/>
    <x v="1"/>
    <x v="20"/>
    <n v="5"/>
    <n v="12.25"/>
    <n v="6.5"/>
    <n v="14"/>
    <x v="2"/>
    <s v="Wicked Choccy's"/>
    <x v="0"/>
  </r>
  <r>
    <s v="US-2023-129868-CHO-TRI-54000"/>
    <d v="2023-12-26T00:00:00"/>
    <d v="2024-01-10T00:00:00"/>
    <x v="0"/>
    <n v="129868"/>
    <s v="United States"/>
    <x v="4"/>
    <x v="4"/>
    <n v="90004"/>
    <x v="0"/>
    <x v="3"/>
    <s v="CHO-TRI-54000"/>
    <x v="1"/>
    <x v="4"/>
    <n v="3"/>
    <n v="7.35"/>
    <n v="3.9"/>
    <n v="15"/>
    <x v="2"/>
    <s v="Wicked Choccy's"/>
    <x v="0"/>
  </r>
  <r>
    <s v="US-2023-129868-CHO-MIL-31000"/>
    <d v="2023-12-26T00:00:00"/>
    <d v="2024-01-10T00:00:00"/>
    <x v="0"/>
    <n v="129868"/>
    <s v="United States"/>
    <x v="4"/>
    <x v="4"/>
    <n v="90004"/>
    <x v="0"/>
    <x v="3"/>
    <s v="CHO-MIL-31000"/>
    <x v="0"/>
    <x v="5"/>
    <n v="3"/>
    <n v="6.33"/>
    <n v="3.42"/>
    <n v="15"/>
    <x v="2"/>
    <s v="Wicked Choccy's"/>
    <x v="0"/>
  </r>
  <r>
    <s v="US-2023-129868-CHO-FUD-51000"/>
    <d v="2023-12-26T00:00:00"/>
    <d v="2024-01-10T00:00:00"/>
    <x v="0"/>
    <n v="129868"/>
    <s v="United States"/>
    <x v="4"/>
    <x v="4"/>
    <n v="90004"/>
    <x v="0"/>
    <x v="3"/>
    <s v="CHO-FUD-51000"/>
    <x v="4"/>
    <x v="3"/>
    <n v="3"/>
    <n v="7.2"/>
    <n v="3.6"/>
    <n v="15"/>
    <x v="2"/>
    <s v="Lot's O' Nuts"/>
    <x v="1"/>
  </r>
  <r>
    <s v="US-2023-129868-OTH-LIC-15000"/>
    <d v="2023-12-26T00:00:00"/>
    <d v="2024-01-10T00:00:00"/>
    <x v="0"/>
    <n v="129868"/>
    <s v="United States"/>
    <x v="4"/>
    <x v="4"/>
    <n v="90004"/>
    <x v="1"/>
    <x v="3"/>
    <s v="OTH-LIC-15000"/>
    <x v="7"/>
    <x v="49"/>
    <n v="2"/>
    <n v="20"/>
    <n v="20"/>
    <n v="15"/>
    <x v="2"/>
    <s v="Secret Factory"/>
    <x v="2"/>
  </r>
  <r>
    <s v="US-2023-114538-CHO-FUD-51000"/>
    <d v="2023-12-26T00:00:00"/>
    <d v="2024-01-06T00:00:00"/>
    <x v="1"/>
    <n v="114538"/>
    <s v="United States"/>
    <x v="270"/>
    <x v="27"/>
    <n v="80906"/>
    <x v="0"/>
    <x v="3"/>
    <s v="CHO-FUD-51000"/>
    <x v="4"/>
    <x v="9"/>
    <n v="2"/>
    <n v="4.8"/>
    <n v="2.4"/>
    <n v="11"/>
    <x v="2"/>
    <s v="Lot's O' Nuts"/>
    <x v="1"/>
  </r>
  <r>
    <s v="US-2023-151512-CHO-FUD-51000"/>
    <d v="2023-12-26T00:00:00"/>
    <d v="2024-01-12T00:00:00"/>
    <x v="0"/>
    <n v="151512"/>
    <s v="United States"/>
    <x v="54"/>
    <x v="27"/>
    <n v="80219"/>
    <x v="0"/>
    <x v="3"/>
    <s v="CHO-FUD-51000"/>
    <x v="4"/>
    <x v="9"/>
    <n v="2"/>
    <n v="4.8"/>
    <n v="2.4"/>
    <n v="17"/>
    <x v="2"/>
    <s v="Lot's O' Nuts"/>
    <x v="1"/>
  </r>
  <r>
    <s v="US-2023-162852-CHO-SCR-58000"/>
    <d v="2023-12-27T00:00:00"/>
    <d v="2024-01-10T00:00:00"/>
    <x v="0"/>
    <n v="162852"/>
    <s v="United States"/>
    <x v="44"/>
    <x v="1"/>
    <n v="60098"/>
    <x v="0"/>
    <x v="0"/>
    <s v="CHO-SCR-58000"/>
    <x v="3"/>
    <x v="44"/>
    <n v="8"/>
    <n v="20"/>
    <n v="8.8000000000000007"/>
    <n v="14"/>
    <x v="2"/>
    <s v="Lot's O' Nuts"/>
    <x v="1"/>
  </r>
  <r>
    <s v="US-2023-131058-CHO-NUT-13000"/>
    <d v="2023-12-27T00:00:00"/>
    <d v="2024-01-10T00:00:00"/>
    <x v="0"/>
    <n v="131058"/>
    <s v="United States"/>
    <x v="379"/>
    <x v="4"/>
    <n v="92704"/>
    <x v="0"/>
    <x v="3"/>
    <s v="CHO-NUT-13000"/>
    <x v="2"/>
    <x v="47"/>
    <n v="7"/>
    <n v="17.43"/>
    <n v="7"/>
    <n v="14"/>
    <x v="2"/>
    <s v="Lot's O' Nuts"/>
    <x v="1"/>
  </r>
  <r>
    <s v="US-2023-111605-CHO-TRI-54000"/>
    <d v="2023-12-27T00:00:00"/>
    <d v="2024-01-12T00:00:00"/>
    <x v="0"/>
    <n v="111605"/>
    <s v="United States"/>
    <x v="106"/>
    <x v="5"/>
    <n v="40214"/>
    <x v="0"/>
    <x v="2"/>
    <s v="CHO-TRI-54000"/>
    <x v="1"/>
    <x v="28"/>
    <n v="1"/>
    <n v="2.4500000000000002"/>
    <n v="1.3"/>
    <n v="16"/>
    <x v="2"/>
    <s v="Wicked Choccy's"/>
    <x v="0"/>
  </r>
  <r>
    <s v="US-2023-162726-CHO-FUD-51000"/>
    <d v="2023-12-27T00:00:00"/>
    <d v="2024-01-12T00:00:00"/>
    <x v="0"/>
    <n v="162726"/>
    <s v="United States"/>
    <x v="269"/>
    <x v="0"/>
    <n v="77642"/>
    <x v="0"/>
    <x v="0"/>
    <s v="CHO-FUD-51000"/>
    <x v="4"/>
    <x v="9"/>
    <n v="2"/>
    <n v="4.8"/>
    <n v="2.4"/>
    <n v="16"/>
    <x v="2"/>
    <s v="Lot's O' Nuts"/>
    <x v="1"/>
  </r>
  <r>
    <s v="US-2023-162726-CHO-SCR-58000"/>
    <d v="2023-12-27T00:00:00"/>
    <d v="2024-01-12T00:00:00"/>
    <x v="0"/>
    <n v="162726"/>
    <s v="United States"/>
    <x v="269"/>
    <x v="0"/>
    <n v="77642"/>
    <x v="0"/>
    <x v="0"/>
    <s v="CHO-SCR-58000"/>
    <x v="3"/>
    <x v="31"/>
    <n v="4"/>
    <n v="10"/>
    <n v="4.4000000000000004"/>
    <n v="16"/>
    <x v="2"/>
    <s v="Lot's O' Nuts"/>
    <x v="1"/>
  </r>
  <r>
    <s v="US-2023-138667-CHO-SCR-58000"/>
    <d v="2023-12-27T00:00:00"/>
    <d v="2024-01-09T00:00:00"/>
    <x v="2"/>
    <n v="138667"/>
    <s v="United States"/>
    <x v="86"/>
    <x v="9"/>
    <n v="43130"/>
    <x v="0"/>
    <x v="1"/>
    <s v="CHO-SCR-58000"/>
    <x v="3"/>
    <x v="9"/>
    <n v="2"/>
    <n v="5"/>
    <n v="2.2000000000000002"/>
    <n v="13"/>
    <x v="2"/>
    <s v="Lot's O' Nuts"/>
    <x v="1"/>
  </r>
  <r>
    <s v="US-2023-102596-CHO-SCR-58000"/>
    <d v="2023-12-27T00:00:00"/>
    <d v="2024-01-09T00:00:00"/>
    <x v="1"/>
    <n v="102596"/>
    <s v="United States"/>
    <x v="122"/>
    <x v="9"/>
    <n v="44312"/>
    <x v="0"/>
    <x v="1"/>
    <s v="CHO-SCR-58000"/>
    <x v="3"/>
    <x v="14"/>
    <n v="6"/>
    <n v="15"/>
    <n v="6.6"/>
    <n v="13"/>
    <x v="2"/>
    <s v="Lot's O' Nuts"/>
    <x v="1"/>
  </r>
  <r>
    <s v="US-2023-122017-CHO-NUT-13000"/>
    <d v="2023-12-29T00:00:00"/>
    <d v="2024-01-12T00:00:00"/>
    <x v="0"/>
    <n v="122017"/>
    <s v="United States"/>
    <x v="322"/>
    <x v="47"/>
    <n v="67212"/>
    <x v="0"/>
    <x v="0"/>
    <s v="CHO-NUT-13000"/>
    <x v="2"/>
    <x v="15"/>
    <n v="6"/>
    <n v="14.94"/>
    <n v="6"/>
    <n v="14"/>
    <x v="2"/>
    <s v="Lot's O' Nuts"/>
    <x v="1"/>
  </r>
  <r>
    <s v="US-2023-122017-CHO-FUD-51000"/>
    <d v="2023-12-29T00:00:00"/>
    <d v="2024-01-12T00:00:00"/>
    <x v="0"/>
    <n v="122017"/>
    <s v="United States"/>
    <x v="322"/>
    <x v="47"/>
    <n v="67212"/>
    <x v="0"/>
    <x v="0"/>
    <s v="CHO-FUD-51000"/>
    <x v="4"/>
    <x v="9"/>
    <n v="2"/>
    <n v="4.8"/>
    <n v="2.4"/>
    <n v="14"/>
    <x v="2"/>
    <s v="Lot's O' Nuts"/>
    <x v="1"/>
  </r>
  <r>
    <s v="US-2023-112578-CHO-TRI-54000"/>
    <d v="2023-12-29T00:00:00"/>
    <d v="2024-01-12T00:00:00"/>
    <x v="0"/>
    <n v="112578"/>
    <s v="United States"/>
    <x v="248"/>
    <x v="4"/>
    <n v="95823"/>
    <x v="0"/>
    <x v="3"/>
    <s v="CHO-TRI-54000"/>
    <x v="1"/>
    <x v="28"/>
    <n v="1"/>
    <n v="2.4500000000000002"/>
    <n v="1.3"/>
    <n v="14"/>
    <x v="2"/>
    <s v="Wicked Choccy's"/>
    <x v="0"/>
  </r>
  <r>
    <s v="US-2023-112578-CHO-NUT-13000"/>
    <d v="2023-12-29T00:00:00"/>
    <d v="2024-01-12T00:00:00"/>
    <x v="0"/>
    <n v="112578"/>
    <s v="United States"/>
    <x v="248"/>
    <x v="4"/>
    <n v="95823"/>
    <x v="0"/>
    <x v="3"/>
    <s v="CHO-NUT-13000"/>
    <x v="2"/>
    <x v="7"/>
    <n v="2"/>
    <n v="4.9800000000000004"/>
    <n v="2"/>
    <n v="14"/>
    <x v="2"/>
    <s v="Lot's O' Nuts"/>
    <x v="1"/>
  </r>
  <r>
    <s v="US-2023-124051-CHO-NUT-13000"/>
    <d v="2023-12-29T00:00:00"/>
    <d v="2024-01-09T00:00:00"/>
    <x v="1"/>
    <n v="124051"/>
    <s v="United States"/>
    <x v="134"/>
    <x v="1"/>
    <n v="60505"/>
    <x v="0"/>
    <x v="0"/>
    <s v="CHO-NUT-13000"/>
    <x v="2"/>
    <x v="15"/>
    <n v="6"/>
    <n v="14.94"/>
    <n v="6"/>
    <n v="11"/>
    <x v="2"/>
    <s v="Lot's O' Nuts"/>
    <x v="1"/>
  </r>
  <r>
    <s v="US-2023-157742-CHO-NUT-13000"/>
    <d v="2023-12-29T00:00:00"/>
    <d v="2024-01-10T00:00:00"/>
    <x v="2"/>
    <n v="157742"/>
    <s v="United States"/>
    <x v="8"/>
    <x v="11"/>
    <n v="97477"/>
    <x v="0"/>
    <x v="3"/>
    <s v="CHO-NUT-13000"/>
    <x v="2"/>
    <x v="2"/>
    <n v="3"/>
    <n v="7.47"/>
    <n v="3"/>
    <n v="12"/>
    <x v="2"/>
    <s v="Lot's O' Nuts"/>
    <x v="1"/>
  </r>
  <r>
    <s v="US-2023-135209-CHO-FUD-51000"/>
    <d v="2023-12-29T00:00:00"/>
    <d v="2024-01-10T00:00:00"/>
    <x v="2"/>
    <n v="135209"/>
    <s v="United States"/>
    <x v="20"/>
    <x v="17"/>
    <n v="33178"/>
    <x v="0"/>
    <x v="2"/>
    <s v="CHO-FUD-51000"/>
    <x v="4"/>
    <x v="14"/>
    <n v="6"/>
    <n v="14.4"/>
    <n v="7.2"/>
    <n v="12"/>
    <x v="2"/>
    <s v="Lot's O' Nuts"/>
    <x v="1"/>
  </r>
  <r>
    <s v="US-2023-135209-CHO-MIL-31000"/>
    <d v="2023-12-29T00:00:00"/>
    <d v="2024-01-10T00:00:00"/>
    <x v="2"/>
    <n v="135209"/>
    <s v="United States"/>
    <x v="20"/>
    <x v="17"/>
    <n v="33178"/>
    <x v="0"/>
    <x v="2"/>
    <s v="CHO-MIL-31000"/>
    <x v="0"/>
    <x v="38"/>
    <n v="7"/>
    <n v="14.77"/>
    <n v="7.98"/>
    <n v="12"/>
    <x v="2"/>
    <s v="Wicked Choccy's"/>
    <x v="0"/>
  </r>
  <r>
    <s v="US-2023-139689-CHO-MIL-31000"/>
    <d v="2023-12-29T00:00:00"/>
    <d v="2024-01-13T00:00:00"/>
    <x v="0"/>
    <n v="139689"/>
    <s v="United States"/>
    <x v="135"/>
    <x v="14"/>
    <n v="37620"/>
    <x v="0"/>
    <x v="2"/>
    <s v="CHO-MIL-31000"/>
    <x v="0"/>
    <x v="5"/>
    <n v="3"/>
    <n v="6.33"/>
    <n v="3.42"/>
    <n v="15"/>
    <x v="2"/>
    <s v="Wicked Choccy's"/>
    <x v="0"/>
  </r>
  <r>
    <s v="US-2023-139689-CHO-TRI-54000"/>
    <d v="2023-12-29T00:00:00"/>
    <d v="2024-01-13T00:00:00"/>
    <x v="0"/>
    <n v="139689"/>
    <s v="United States"/>
    <x v="135"/>
    <x v="14"/>
    <n v="37620"/>
    <x v="0"/>
    <x v="2"/>
    <s v="CHO-TRI-54000"/>
    <x v="1"/>
    <x v="24"/>
    <n v="4"/>
    <n v="9.8000000000000007"/>
    <n v="5.2"/>
    <n v="15"/>
    <x v="2"/>
    <s v="Wicked Choccy's"/>
    <x v="0"/>
  </r>
  <r>
    <s v="US-2023-163258-CHO-MIL-31000"/>
    <d v="2023-12-29T00:00:00"/>
    <d v="2024-01-12T00:00:00"/>
    <x v="0"/>
    <n v="163258"/>
    <s v="United States"/>
    <x v="4"/>
    <x v="4"/>
    <n v="90045"/>
    <x v="0"/>
    <x v="3"/>
    <s v="CHO-MIL-31000"/>
    <x v="0"/>
    <x v="5"/>
    <n v="3"/>
    <n v="6.33"/>
    <n v="3.42"/>
    <n v="14"/>
    <x v="2"/>
    <s v="Wicked Choccy's"/>
    <x v="0"/>
  </r>
  <r>
    <s v="US-2023-156300-CHO-MIL-31000"/>
    <d v="2023-12-29T00:00:00"/>
    <d v="2024-01-12T00:00:00"/>
    <x v="0"/>
    <n v="156300"/>
    <s v="United States"/>
    <x v="115"/>
    <x v="22"/>
    <n v="53209"/>
    <x v="0"/>
    <x v="0"/>
    <s v="CHO-MIL-31000"/>
    <x v="0"/>
    <x v="23"/>
    <n v="5"/>
    <n v="10.55"/>
    <n v="5.7"/>
    <n v="14"/>
    <x v="2"/>
    <s v="Wicked Choccy's"/>
    <x v="0"/>
  </r>
  <r>
    <s v="US-2023-105746-CHO-FUD-51000"/>
    <d v="2023-12-30T00:00:00"/>
    <d v="2024-01-11T00:00:00"/>
    <x v="1"/>
    <n v="105746"/>
    <s v="United States"/>
    <x v="86"/>
    <x v="2"/>
    <n v="17602"/>
    <x v="0"/>
    <x v="1"/>
    <s v="CHO-FUD-51000"/>
    <x v="4"/>
    <x v="25"/>
    <n v="1"/>
    <n v="2.4"/>
    <n v="1.2"/>
    <n v="12"/>
    <x v="2"/>
    <s v="Lot's O' Nuts"/>
    <x v="1"/>
  </r>
  <r>
    <s v="US-2023-117660-CHO-FUD-51000"/>
    <d v="2023-12-30T00:00:00"/>
    <d v="2024-01-14T00:00:00"/>
    <x v="0"/>
    <n v="117660"/>
    <s v="United States"/>
    <x v="48"/>
    <x v="9"/>
    <n v="43229"/>
    <x v="0"/>
    <x v="1"/>
    <s v="CHO-FUD-51000"/>
    <x v="4"/>
    <x v="9"/>
    <n v="2"/>
    <n v="4.8"/>
    <n v="2.4"/>
    <n v="15"/>
    <x v="2"/>
    <s v="Lot's O' Nuts"/>
    <x v="1"/>
  </r>
  <r>
    <s v="US-2023-117660-CHO-MIL-31000"/>
    <d v="2023-12-30T00:00:00"/>
    <d v="2024-01-14T00:00:00"/>
    <x v="0"/>
    <n v="117660"/>
    <s v="United States"/>
    <x v="48"/>
    <x v="9"/>
    <n v="43229"/>
    <x v="0"/>
    <x v="1"/>
    <s v="CHO-MIL-31000"/>
    <x v="0"/>
    <x v="0"/>
    <n v="2"/>
    <n v="4.22"/>
    <n v="2.2799999999999998"/>
    <n v="15"/>
    <x v="2"/>
    <s v="Wicked Choccy's"/>
    <x v="0"/>
  </r>
  <r>
    <s v="US-2023-163951-CHO-TRI-54000"/>
    <d v="2023-12-30T00:00:00"/>
    <d v="2024-01-12T00:00:00"/>
    <x v="1"/>
    <n v="163951"/>
    <s v="United States"/>
    <x v="2"/>
    <x v="2"/>
    <n v="19140"/>
    <x v="0"/>
    <x v="1"/>
    <s v="CHO-TRI-54000"/>
    <x v="1"/>
    <x v="20"/>
    <n v="5"/>
    <n v="12.25"/>
    <n v="6.5"/>
    <n v="13"/>
    <x v="2"/>
    <s v="Wicked Choccy's"/>
    <x v="0"/>
  </r>
  <r>
    <s v="US-2023-160486-CHO-FUD-51000"/>
    <d v="2023-12-30T00:00:00"/>
    <d v="2024-01-14T00:00:00"/>
    <x v="0"/>
    <n v="160486"/>
    <s v="United States"/>
    <x v="283"/>
    <x v="17"/>
    <n v="33407"/>
    <x v="0"/>
    <x v="2"/>
    <s v="CHO-FUD-51000"/>
    <x v="4"/>
    <x v="31"/>
    <n v="4"/>
    <n v="9.6"/>
    <n v="4.8"/>
    <n v="15"/>
    <x v="2"/>
    <s v="Lot's O' Nuts"/>
    <x v="1"/>
  </r>
  <r>
    <s v="US-2023-111528-CHO-MIL-31000"/>
    <d v="2023-12-30T00:00:00"/>
    <d v="2024-01-09T00:00:00"/>
    <x v="3"/>
    <n v="111528"/>
    <s v="United States"/>
    <x v="4"/>
    <x v="4"/>
    <n v="90032"/>
    <x v="0"/>
    <x v="3"/>
    <s v="CHO-MIL-31000"/>
    <x v="0"/>
    <x v="11"/>
    <n v="1"/>
    <n v="2.11"/>
    <n v="1.1399999999999999"/>
    <n v="10"/>
    <x v="2"/>
    <s v="Wicked Choccy's"/>
    <x v="0"/>
  </r>
  <r>
    <s v="US-2023-111528-CHO-SCR-58000"/>
    <d v="2023-12-30T00:00:00"/>
    <d v="2024-01-09T00:00:00"/>
    <x v="3"/>
    <n v="111528"/>
    <s v="United States"/>
    <x v="4"/>
    <x v="4"/>
    <n v="90032"/>
    <x v="0"/>
    <x v="3"/>
    <s v="CHO-SCR-58000"/>
    <x v="3"/>
    <x v="31"/>
    <n v="4"/>
    <n v="10"/>
    <n v="4.4000000000000004"/>
    <n v="10"/>
    <x v="2"/>
    <s v="Lot's O' Nuts"/>
    <x v="1"/>
  </r>
  <r>
    <s v="US-2023-117226-CHO-NUT-13000"/>
    <d v="2023-12-30T00:00:00"/>
    <d v="2024-01-11T00:00:00"/>
    <x v="1"/>
    <n v="117226"/>
    <s v="United States"/>
    <x v="479"/>
    <x v="0"/>
    <n v="77536"/>
    <x v="0"/>
    <x v="0"/>
    <s v="CHO-NUT-13000"/>
    <x v="2"/>
    <x v="15"/>
    <n v="6"/>
    <n v="14.94"/>
    <n v="6"/>
    <n v="12"/>
    <x v="2"/>
    <s v="Lot's O' Nuts"/>
    <x v="1"/>
  </r>
  <r>
    <s v="US-2023-100202-CHO-TRI-54000"/>
    <d v="2023-12-31T00:00:00"/>
    <d v="2024-01-15T00:00:00"/>
    <x v="0"/>
    <n v="100202"/>
    <s v="United States"/>
    <x v="272"/>
    <x v="4"/>
    <n v="92804"/>
    <x v="0"/>
    <x v="3"/>
    <s v="CHO-TRI-54000"/>
    <x v="1"/>
    <x v="4"/>
    <n v="3"/>
    <n v="7.35"/>
    <n v="3.9"/>
    <n v="15"/>
    <x v="2"/>
    <s v="Wicked Choccy's"/>
    <x v="0"/>
  </r>
  <r>
    <s v="US-2023-156139-CHO-FUD-51000"/>
    <d v="2023-12-31T00:00:00"/>
    <d v="2024-01-16T00:00:00"/>
    <x v="0"/>
    <n v="156139"/>
    <s v="United States"/>
    <x v="10"/>
    <x v="4"/>
    <n v="94109"/>
    <x v="0"/>
    <x v="3"/>
    <s v="CHO-FUD-51000"/>
    <x v="4"/>
    <x v="3"/>
    <n v="3"/>
    <n v="7.2"/>
    <n v="3.6"/>
    <n v="16"/>
    <x v="2"/>
    <s v="Lot's O' Nuts"/>
    <x v="1"/>
  </r>
  <r>
    <s v="US-2023-105830-CHO-SCR-58000"/>
    <d v="2023-12-31T00:00:00"/>
    <d v="2024-01-12T00:00:00"/>
    <x v="1"/>
    <n v="105830"/>
    <s v="United States"/>
    <x v="86"/>
    <x v="9"/>
    <n v="43130"/>
    <x v="0"/>
    <x v="1"/>
    <s v="CHO-SCR-58000"/>
    <x v="3"/>
    <x v="31"/>
    <n v="4"/>
    <n v="10"/>
    <n v="4.4000000000000004"/>
    <n v="12"/>
    <x v="2"/>
    <s v="Lot's O' Nuts"/>
    <x v="1"/>
  </r>
  <r>
    <s v="US-2023-165953-CHO-TRI-54000"/>
    <d v="2023-12-31T00:00:00"/>
    <d v="2024-01-16T00:00:00"/>
    <x v="0"/>
    <n v="165953"/>
    <s v="United States"/>
    <x v="60"/>
    <x v="17"/>
    <n v="32216"/>
    <x v="0"/>
    <x v="2"/>
    <s v="CHO-TRI-54000"/>
    <x v="1"/>
    <x v="4"/>
    <n v="3"/>
    <n v="7.35"/>
    <n v="3.9"/>
    <n v="16"/>
    <x v="2"/>
    <s v="Wicked Choccy's"/>
    <x v="0"/>
  </r>
  <r>
    <s v="US-2023-165953-CHO-SCR-58000"/>
    <d v="2023-12-31T00:00:00"/>
    <d v="2024-01-16T00:00:00"/>
    <x v="0"/>
    <n v="165953"/>
    <s v="United States"/>
    <x v="60"/>
    <x v="17"/>
    <n v="32216"/>
    <x v="0"/>
    <x v="2"/>
    <s v="CHO-SCR-58000"/>
    <x v="3"/>
    <x v="17"/>
    <n v="5"/>
    <n v="12.5"/>
    <n v="5.5"/>
    <n v="16"/>
    <x v="2"/>
    <s v="Lot's O' Nuts"/>
    <x v="1"/>
  </r>
  <r>
    <s v="US-2023-160395-CHO-SCR-58000"/>
    <d v="2023-12-31T00:00:00"/>
    <d v="2024-01-16T00:00:00"/>
    <x v="0"/>
    <n v="160395"/>
    <s v="United States"/>
    <x v="205"/>
    <x v="18"/>
    <n v="89502"/>
    <x v="0"/>
    <x v="3"/>
    <s v="CHO-SCR-58000"/>
    <x v="3"/>
    <x v="9"/>
    <n v="2"/>
    <n v="5"/>
    <n v="2.2000000000000002"/>
    <n v="16"/>
    <x v="2"/>
    <s v="Lot's O' Nuts"/>
    <x v="1"/>
  </r>
  <r>
    <s v="US-2024-154466-CHO-TRI-54000"/>
    <d v="2024-01-01T00:00:00"/>
    <d v="2024-01-12T00:00:00"/>
    <x v="1"/>
    <n v="154466"/>
    <s v="United States"/>
    <x v="116"/>
    <x v="22"/>
    <n v="53132"/>
    <x v="0"/>
    <x v="0"/>
    <s v="CHO-TRI-54000"/>
    <x v="1"/>
    <x v="1"/>
    <n v="2"/>
    <n v="4.9000000000000004"/>
    <n v="2.6"/>
    <n v="11"/>
    <x v="3"/>
    <s v="Wicked Choccy's"/>
    <x v="0"/>
  </r>
  <r>
    <s v="US-2024-107503-CHO-MIL-31000"/>
    <d v="2024-01-01T00:00:00"/>
    <d v="2024-01-16T00:00:00"/>
    <x v="0"/>
    <n v="107503"/>
    <s v="United States"/>
    <x v="225"/>
    <x v="9"/>
    <n v="44052"/>
    <x v="0"/>
    <x v="1"/>
    <s v="CHO-MIL-31000"/>
    <x v="0"/>
    <x v="8"/>
    <n v="4"/>
    <n v="8.44"/>
    <n v="4.5599999999999996"/>
    <n v="15"/>
    <x v="3"/>
    <s v="Wicked Choccy's"/>
    <x v="0"/>
  </r>
  <r>
    <s v="US-2024-151750-CHO-SCR-58000"/>
    <d v="2024-01-01T00:00:00"/>
    <d v="2024-01-15T00:00:00"/>
    <x v="0"/>
    <n v="151750"/>
    <s v="United States"/>
    <x v="6"/>
    <x v="0"/>
    <n v="77340"/>
    <x v="0"/>
    <x v="0"/>
    <s v="CHO-SCR-58000"/>
    <x v="3"/>
    <x v="31"/>
    <n v="4"/>
    <n v="10"/>
    <n v="4.4000000000000004"/>
    <n v="14"/>
    <x v="3"/>
    <s v="Lot's O' Nuts"/>
    <x v="1"/>
  </r>
  <r>
    <s v="US-2024-151750-CHO-MIL-31000"/>
    <d v="2024-01-01T00:00:00"/>
    <d v="2024-01-15T00:00:00"/>
    <x v="0"/>
    <n v="151750"/>
    <s v="United States"/>
    <x v="6"/>
    <x v="0"/>
    <n v="77340"/>
    <x v="0"/>
    <x v="0"/>
    <s v="CHO-MIL-31000"/>
    <x v="0"/>
    <x v="23"/>
    <n v="5"/>
    <n v="10.55"/>
    <n v="5.7"/>
    <n v="14"/>
    <x v="3"/>
    <s v="Wicked Choccy's"/>
    <x v="0"/>
  </r>
  <r>
    <s v="US-2024-151750-CHO-TRI-54000"/>
    <d v="2024-01-01T00:00:00"/>
    <d v="2024-01-15T00:00:00"/>
    <x v="0"/>
    <n v="151750"/>
    <s v="United States"/>
    <x v="6"/>
    <x v="0"/>
    <n v="77340"/>
    <x v="0"/>
    <x v="0"/>
    <s v="CHO-TRI-54000"/>
    <x v="1"/>
    <x v="1"/>
    <n v="2"/>
    <n v="4.9000000000000004"/>
    <n v="2.6"/>
    <n v="14"/>
    <x v="3"/>
    <s v="Wicked Choccy's"/>
    <x v="0"/>
  </r>
  <r>
    <s v="US-2024-151750-CHO-NUT-13000"/>
    <d v="2024-01-01T00:00:00"/>
    <d v="2024-01-15T00:00:00"/>
    <x v="0"/>
    <n v="151750"/>
    <s v="United States"/>
    <x v="6"/>
    <x v="0"/>
    <n v="77340"/>
    <x v="0"/>
    <x v="0"/>
    <s v="CHO-NUT-13000"/>
    <x v="2"/>
    <x v="13"/>
    <n v="5"/>
    <n v="12.45"/>
    <n v="5"/>
    <n v="14"/>
    <x v="3"/>
    <s v="Lot's O' Nuts"/>
    <x v="1"/>
  </r>
  <r>
    <s v="US-2024-144463-CHO-SCR-58000"/>
    <d v="2024-01-01T00:00:00"/>
    <d v="2024-01-15T00:00:00"/>
    <x v="0"/>
    <n v="144463"/>
    <s v="United States"/>
    <x v="4"/>
    <x v="4"/>
    <n v="90036"/>
    <x v="0"/>
    <x v="3"/>
    <s v="CHO-SCR-58000"/>
    <x v="3"/>
    <x v="53"/>
    <n v="11"/>
    <n v="27.5"/>
    <n v="12.1"/>
    <n v="14"/>
    <x v="3"/>
    <s v="Lot's O' Nuts"/>
    <x v="1"/>
  </r>
  <r>
    <s v="US-2024-113481-CHO-MIL-31000"/>
    <d v="2024-01-02T00:00:00"/>
    <d v="2024-01-14T00:00:00"/>
    <x v="1"/>
    <n v="113481"/>
    <s v="United States"/>
    <x v="60"/>
    <x v="26"/>
    <n v="28540"/>
    <x v="0"/>
    <x v="2"/>
    <s v="CHO-MIL-31000"/>
    <x v="0"/>
    <x v="29"/>
    <n v="6"/>
    <n v="12.66"/>
    <n v="6.84"/>
    <n v="12"/>
    <x v="3"/>
    <s v="Wicked Choccy's"/>
    <x v="0"/>
  </r>
  <r>
    <s v="US-2024-113481-CHO-NUT-13000"/>
    <d v="2024-01-02T00:00:00"/>
    <d v="2024-01-14T00:00:00"/>
    <x v="1"/>
    <n v="113481"/>
    <s v="United States"/>
    <x v="60"/>
    <x v="26"/>
    <n v="28540"/>
    <x v="0"/>
    <x v="2"/>
    <s v="CHO-NUT-13000"/>
    <x v="2"/>
    <x v="13"/>
    <n v="5"/>
    <n v="12.45"/>
    <n v="5"/>
    <n v="12"/>
    <x v="3"/>
    <s v="Lot's O' Nuts"/>
    <x v="1"/>
  </r>
  <r>
    <s v="US-2024-118668-CHO-MIL-31000"/>
    <d v="2024-01-02T00:00:00"/>
    <d v="2024-01-14T00:00:00"/>
    <x v="2"/>
    <n v="118668"/>
    <s v="United States"/>
    <x v="4"/>
    <x v="4"/>
    <n v="90032"/>
    <x v="0"/>
    <x v="3"/>
    <s v="CHO-MIL-31000"/>
    <x v="0"/>
    <x v="11"/>
    <n v="1"/>
    <n v="2.11"/>
    <n v="1.1399999999999999"/>
    <n v="12"/>
    <x v="3"/>
    <s v="Wicked Choccy's"/>
    <x v="0"/>
  </r>
  <r>
    <s v="US-2024-147207-CHO-MIL-31000"/>
    <d v="2024-01-02T00:00:00"/>
    <d v="2024-01-14T00:00:00"/>
    <x v="2"/>
    <n v="147207"/>
    <s v="United States"/>
    <x v="46"/>
    <x v="0"/>
    <n v="79907"/>
    <x v="0"/>
    <x v="0"/>
    <s v="CHO-MIL-31000"/>
    <x v="0"/>
    <x v="23"/>
    <n v="5"/>
    <n v="10.55"/>
    <n v="5.7"/>
    <n v="12"/>
    <x v="3"/>
    <s v="Wicked Choccy's"/>
    <x v="0"/>
  </r>
  <r>
    <s v="US-2024-147207-CHO-SCR-58000"/>
    <d v="2024-01-02T00:00:00"/>
    <d v="2024-01-14T00:00:00"/>
    <x v="2"/>
    <n v="147207"/>
    <s v="United States"/>
    <x v="46"/>
    <x v="0"/>
    <n v="79907"/>
    <x v="0"/>
    <x v="0"/>
    <s v="CHO-SCR-58000"/>
    <x v="3"/>
    <x v="9"/>
    <n v="2"/>
    <n v="5"/>
    <n v="2.2000000000000002"/>
    <n v="12"/>
    <x v="3"/>
    <s v="Lot's O' Nuts"/>
    <x v="1"/>
  </r>
  <r>
    <s v="US-2024-147207-CHO-TRI-54000"/>
    <d v="2024-01-02T00:00:00"/>
    <d v="2024-01-14T00:00:00"/>
    <x v="2"/>
    <n v="147207"/>
    <s v="United States"/>
    <x v="46"/>
    <x v="0"/>
    <n v="79907"/>
    <x v="0"/>
    <x v="0"/>
    <s v="CHO-TRI-54000"/>
    <x v="1"/>
    <x v="4"/>
    <n v="3"/>
    <n v="7.35"/>
    <n v="3.9"/>
    <n v="12"/>
    <x v="3"/>
    <s v="Wicked Choccy's"/>
    <x v="0"/>
  </r>
  <r>
    <s v="US-2024-111738-CHO-SCR-58000"/>
    <d v="2024-01-03T00:00:00"/>
    <d v="2024-01-17T00:00:00"/>
    <x v="0"/>
    <n v="111738"/>
    <s v="United States"/>
    <x v="10"/>
    <x v="4"/>
    <n v="94110"/>
    <x v="0"/>
    <x v="3"/>
    <s v="CHO-SCR-58000"/>
    <x v="3"/>
    <x v="3"/>
    <n v="3"/>
    <n v="7.5"/>
    <n v="3.3"/>
    <n v="14"/>
    <x v="3"/>
    <s v="Lot's O' Nuts"/>
    <x v="1"/>
  </r>
  <r>
    <s v="US-2024-111738-CHO-TRI-54000"/>
    <d v="2024-01-03T00:00:00"/>
    <d v="2024-01-17T00:00:00"/>
    <x v="0"/>
    <n v="111738"/>
    <s v="United States"/>
    <x v="10"/>
    <x v="4"/>
    <n v="94110"/>
    <x v="0"/>
    <x v="3"/>
    <s v="CHO-TRI-54000"/>
    <x v="1"/>
    <x v="50"/>
    <n v="8"/>
    <n v="19.600000000000001"/>
    <n v="10.4"/>
    <n v="14"/>
    <x v="3"/>
    <s v="Wicked Choccy's"/>
    <x v="0"/>
  </r>
  <r>
    <s v="US-2024-114034-CHO-TRI-54000"/>
    <d v="2024-01-03T00:00:00"/>
    <d v="2024-01-18T00:00:00"/>
    <x v="0"/>
    <n v="114034"/>
    <s v="United States"/>
    <x v="220"/>
    <x v="4"/>
    <n v="91730"/>
    <x v="0"/>
    <x v="3"/>
    <s v="CHO-TRI-54000"/>
    <x v="1"/>
    <x v="18"/>
    <n v="6"/>
    <n v="14.7"/>
    <n v="7.8"/>
    <n v="15"/>
    <x v="3"/>
    <s v="Wicked Choccy's"/>
    <x v="0"/>
  </r>
  <r>
    <s v="US-2024-150931-CHO-SCR-58000"/>
    <d v="2024-01-06T00:00:00"/>
    <d v="2024-01-23T00:00:00"/>
    <x v="0"/>
    <n v="150931"/>
    <s v="United States"/>
    <x v="480"/>
    <x v="35"/>
    <n v="35401"/>
    <x v="0"/>
    <x v="2"/>
    <s v="CHO-SCR-58000"/>
    <x v="3"/>
    <x v="26"/>
    <n v="7"/>
    <n v="17.5"/>
    <n v="7.7"/>
    <n v="17"/>
    <x v="3"/>
    <s v="Lot's O' Nuts"/>
    <x v="1"/>
  </r>
  <r>
    <s v="US-2024-159366-CHO-SCR-58000"/>
    <d v="2024-01-07T00:00:00"/>
    <d v="2024-01-20T00:00:00"/>
    <x v="1"/>
    <n v="159366"/>
    <s v="United States"/>
    <x v="27"/>
    <x v="15"/>
    <n v="48205"/>
    <x v="0"/>
    <x v="0"/>
    <s v="CHO-SCR-58000"/>
    <x v="3"/>
    <x v="9"/>
    <n v="2"/>
    <n v="5"/>
    <n v="2.2000000000000002"/>
    <n v="13"/>
    <x v="3"/>
    <s v="Lot's O' Nuts"/>
    <x v="1"/>
  </r>
  <r>
    <s v="US-2024-123862-CHO-FUD-51000"/>
    <d v="2024-01-07T00:00:00"/>
    <d v="2024-01-19T00:00:00"/>
    <x v="2"/>
    <n v="123862"/>
    <s v="United States"/>
    <x v="78"/>
    <x v="4"/>
    <n v="90805"/>
    <x v="0"/>
    <x v="3"/>
    <s v="CHO-FUD-51000"/>
    <x v="4"/>
    <x v="25"/>
    <n v="1"/>
    <n v="2.4"/>
    <n v="1.2"/>
    <n v="12"/>
    <x v="3"/>
    <s v="Lot's O' Nuts"/>
    <x v="1"/>
  </r>
  <r>
    <s v="US-2024-123862-CHO-SCR-58000"/>
    <d v="2024-01-07T00:00:00"/>
    <d v="2024-01-19T00:00:00"/>
    <x v="2"/>
    <n v="123862"/>
    <s v="United States"/>
    <x v="78"/>
    <x v="4"/>
    <n v="90805"/>
    <x v="0"/>
    <x v="3"/>
    <s v="CHO-SCR-58000"/>
    <x v="3"/>
    <x v="3"/>
    <n v="3"/>
    <n v="7.5"/>
    <n v="3.3"/>
    <n v="12"/>
    <x v="3"/>
    <s v="Lot's O' Nuts"/>
    <x v="1"/>
  </r>
  <r>
    <s v="US-2024-123862-CHO-MIL-31000"/>
    <d v="2024-01-07T00:00:00"/>
    <d v="2024-01-19T00:00:00"/>
    <x v="2"/>
    <n v="123862"/>
    <s v="United States"/>
    <x v="78"/>
    <x v="4"/>
    <n v="90805"/>
    <x v="0"/>
    <x v="3"/>
    <s v="CHO-MIL-31000"/>
    <x v="0"/>
    <x v="38"/>
    <n v="7"/>
    <n v="14.77"/>
    <n v="7.98"/>
    <n v="12"/>
    <x v="3"/>
    <s v="Wicked Choccy's"/>
    <x v="0"/>
  </r>
  <r>
    <s v="US-2024-168690-CHO-MIL-31000"/>
    <d v="2024-01-07T00:00:00"/>
    <d v="2024-01-23T00:00:00"/>
    <x v="0"/>
    <n v="168690"/>
    <s v="United States"/>
    <x v="481"/>
    <x v="17"/>
    <n v="32174"/>
    <x v="0"/>
    <x v="2"/>
    <s v="CHO-MIL-31000"/>
    <x v="0"/>
    <x v="5"/>
    <n v="3"/>
    <n v="6.33"/>
    <n v="3.42"/>
    <n v="16"/>
    <x v="3"/>
    <s v="Wicked Choccy's"/>
    <x v="0"/>
  </r>
  <r>
    <s v="US-2024-115154-OTH-GUM-21000"/>
    <d v="2024-01-08T00:00:00"/>
    <d v="2024-01-21T00:00:00"/>
    <x v="1"/>
    <n v="115154"/>
    <s v="United States"/>
    <x v="31"/>
    <x v="23"/>
    <n v="98115"/>
    <x v="1"/>
    <x v="3"/>
    <s v="OTH-GUM-21000"/>
    <x v="5"/>
    <x v="27"/>
    <n v="2"/>
    <n v="1.3"/>
    <n v="1.2"/>
    <n v="13"/>
    <x v="3"/>
    <s v="Secret Factory"/>
    <x v="2"/>
  </r>
  <r>
    <s v="US-2024-154760-CHO-NUT-13000"/>
    <d v="2024-01-09T00:00:00"/>
    <d v="2024-01-23T00:00:00"/>
    <x v="0"/>
    <n v="154760"/>
    <s v="United States"/>
    <x v="2"/>
    <x v="2"/>
    <n v="19140"/>
    <x v="0"/>
    <x v="1"/>
    <s v="CHO-NUT-13000"/>
    <x v="2"/>
    <x v="2"/>
    <n v="3"/>
    <n v="7.47"/>
    <n v="3"/>
    <n v="14"/>
    <x v="3"/>
    <s v="Lot's O' Nuts"/>
    <x v="1"/>
  </r>
  <r>
    <s v="US-2024-158512-CHO-FUD-51000"/>
    <d v="2024-01-12T00:00:00"/>
    <d v="2024-01-27T00:00:00"/>
    <x v="2"/>
    <n v="158512"/>
    <s v="United States"/>
    <x v="314"/>
    <x v="52"/>
    <n v="20016"/>
    <x v="0"/>
    <x v="1"/>
    <s v="CHO-FUD-51000"/>
    <x v="4"/>
    <x v="9"/>
    <n v="2"/>
    <n v="4.8"/>
    <n v="2.4"/>
    <n v="15"/>
    <x v="3"/>
    <s v="Lot's O' Nuts"/>
    <x v="1"/>
  </r>
  <r>
    <s v="US-2024-148551-CHO-FUD-51000"/>
    <d v="2024-01-12T00:00:00"/>
    <d v="2024-01-26T00:00:00"/>
    <x v="0"/>
    <n v="148551"/>
    <s v="United States"/>
    <x v="39"/>
    <x v="0"/>
    <n v="75217"/>
    <x v="0"/>
    <x v="0"/>
    <s v="CHO-FUD-51000"/>
    <x v="4"/>
    <x v="17"/>
    <n v="5"/>
    <n v="12"/>
    <n v="6"/>
    <n v="14"/>
    <x v="3"/>
    <s v="Lot's O' Nuts"/>
    <x v="1"/>
  </r>
  <r>
    <s v="US-2024-108000-CHO-SCR-58000"/>
    <d v="2024-01-12T00:00:00"/>
    <d v="2024-01-26T00:00:00"/>
    <x v="0"/>
    <n v="108000"/>
    <s v="United States"/>
    <x v="10"/>
    <x v="4"/>
    <n v="94110"/>
    <x v="0"/>
    <x v="3"/>
    <s v="CHO-SCR-58000"/>
    <x v="3"/>
    <x v="25"/>
    <n v="1"/>
    <n v="2.5"/>
    <n v="1.1000000000000001"/>
    <n v="14"/>
    <x v="3"/>
    <s v="Lot's O' Nuts"/>
    <x v="1"/>
  </r>
  <r>
    <s v="US-2024-167402-CHO-MIL-31000"/>
    <d v="2024-01-13T00:00:00"/>
    <d v="2024-01-28T00:00:00"/>
    <x v="2"/>
    <n v="167402"/>
    <s v="United States"/>
    <x v="8"/>
    <x v="25"/>
    <n v="65807"/>
    <x v="0"/>
    <x v="0"/>
    <s v="CHO-MIL-31000"/>
    <x v="0"/>
    <x v="5"/>
    <n v="3"/>
    <n v="6.33"/>
    <n v="3.42"/>
    <n v="15"/>
    <x v="3"/>
    <s v="Wicked Choccy's"/>
    <x v="0"/>
  </r>
  <r>
    <s v="US-2024-167402-CHO-TRI-54000"/>
    <d v="2024-01-13T00:00:00"/>
    <d v="2024-01-28T00:00:00"/>
    <x v="2"/>
    <n v="167402"/>
    <s v="United States"/>
    <x v="8"/>
    <x v="25"/>
    <n v="65807"/>
    <x v="0"/>
    <x v="0"/>
    <s v="CHO-TRI-54000"/>
    <x v="1"/>
    <x v="18"/>
    <n v="6"/>
    <n v="14.7"/>
    <n v="7.8"/>
    <n v="15"/>
    <x v="3"/>
    <s v="Wicked Choccy's"/>
    <x v="0"/>
  </r>
  <r>
    <s v="US-2024-167402-CHO-NUT-13000"/>
    <d v="2024-01-13T00:00:00"/>
    <d v="2024-01-28T00:00:00"/>
    <x v="2"/>
    <n v="167402"/>
    <s v="United States"/>
    <x v="8"/>
    <x v="25"/>
    <n v="65807"/>
    <x v="0"/>
    <x v="0"/>
    <s v="CHO-NUT-13000"/>
    <x v="2"/>
    <x v="13"/>
    <n v="5"/>
    <n v="12.45"/>
    <n v="5"/>
    <n v="15"/>
    <x v="3"/>
    <s v="Lot's O' Nuts"/>
    <x v="1"/>
  </r>
  <r>
    <s v="US-2024-127306-CHO-TRI-54000"/>
    <d v="2024-01-14T00:00:00"/>
    <d v="2024-01-28T00:00:00"/>
    <x v="0"/>
    <n v="127306"/>
    <s v="United States"/>
    <x v="238"/>
    <x v="14"/>
    <n v="37604"/>
    <x v="0"/>
    <x v="2"/>
    <s v="CHO-TRI-54000"/>
    <x v="1"/>
    <x v="20"/>
    <n v="5"/>
    <n v="12.25"/>
    <n v="6.5"/>
    <n v="14"/>
    <x v="3"/>
    <s v="Wicked Choccy's"/>
    <x v="0"/>
  </r>
  <r>
    <s v="US-2024-127306-CHO-SCR-58000"/>
    <d v="2024-01-14T00:00:00"/>
    <d v="2024-01-28T00:00:00"/>
    <x v="0"/>
    <n v="127306"/>
    <s v="United States"/>
    <x v="238"/>
    <x v="14"/>
    <n v="37604"/>
    <x v="0"/>
    <x v="2"/>
    <s v="CHO-SCR-58000"/>
    <x v="3"/>
    <x v="3"/>
    <n v="3"/>
    <n v="7.5"/>
    <n v="3.3"/>
    <n v="14"/>
    <x v="3"/>
    <s v="Lot's O' Nuts"/>
    <x v="1"/>
  </r>
  <r>
    <s v="US-2024-127306-CHO-MIL-31000"/>
    <d v="2024-01-14T00:00:00"/>
    <d v="2024-01-28T00:00:00"/>
    <x v="0"/>
    <n v="127306"/>
    <s v="United States"/>
    <x v="238"/>
    <x v="14"/>
    <n v="37604"/>
    <x v="0"/>
    <x v="2"/>
    <s v="CHO-MIL-31000"/>
    <x v="0"/>
    <x v="38"/>
    <n v="7"/>
    <n v="14.77"/>
    <n v="7.98"/>
    <n v="14"/>
    <x v="3"/>
    <s v="Wicked Choccy's"/>
    <x v="0"/>
  </r>
  <r>
    <s v="US-2024-113278-CHO-MIL-31000"/>
    <d v="2024-01-14T00:00:00"/>
    <d v="2024-01-30T00:00:00"/>
    <x v="0"/>
    <n v="113278"/>
    <s v="United States"/>
    <x v="43"/>
    <x v="19"/>
    <n v="47374"/>
    <x v="0"/>
    <x v="0"/>
    <s v="CHO-MIL-31000"/>
    <x v="0"/>
    <x v="0"/>
    <n v="2"/>
    <n v="4.22"/>
    <n v="2.2799999999999998"/>
    <n v="16"/>
    <x v="3"/>
    <s v="Wicked Choccy's"/>
    <x v="0"/>
  </r>
  <r>
    <s v="US-2024-113278-CHO-SCR-58000"/>
    <d v="2024-01-14T00:00:00"/>
    <d v="2024-01-30T00:00:00"/>
    <x v="0"/>
    <n v="113278"/>
    <s v="United States"/>
    <x v="43"/>
    <x v="19"/>
    <n v="47374"/>
    <x v="0"/>
    <x v="0"/>
    <s v="CHO-SCR-58000"/>
    <x v="3"/>
    <x v="9"/>
    <n v="2"/>
    <n v="5"/>
    <n v="2.2000000000000002"/>
    <n v="16"/>
    <x v="3"/>
    <s v="Lot's O' Nuts"/>
    <x v="1"/>
  </r>
  <r>
    <s v="US-2024-113278-CHO-FUD-51000"/>
    <d v="2024-01-14T00:00:00"/>
    <d v="2024-01-30T00:00:00"/>
    <x v="0"/>
    <n v="113278"/>
    <s v="United States"/>
    <x v="43"/>
    <x v="19"/>
    <n v="47374"/>
    <x v="0"/>
    <x v="0"/>
    <s v="CHO-FUD-51000"/>
    <x v="4"/>
    <x v="31"/>
    <n v="4"/>
    <n v="9.6"/>
    <n v="4.8"/>
    <n v="16"/>
    <x v="3"/>
    <s v="Lot's O' Nuts"/>
    <x v="1"/>
  </r>
  <r>
    <s v="US-2024-138779-CHO-TRI-54000"/>
    <d v="2024-01-14T00:00:00"/>
    <d v="2024-01-25T00:00:00"/>
    <x v="1"/>
    <n v="138779"/>
    <s v="United States"/>
    <x v="60"/>
    <x v="26"/>
    <n v="28540"/>
    <x v="0"/>
    <x v="2"/>
    <s v="CHO-TRI-54000"/>
    <x v="1"/>
    <x v="28"/>
    <n v="1"/>
    <n v="2.4500000000000002"/>
    <n v="1.3"/>
    <n v="11"/>
    <x v="3"/>
    <s v="Wicked Choccy's"/>
    <x v="0"/>
  </r>
  <r>
    <s v="US-2024-138779-CHO-SCR-58000"/>
    <d v="2024-01-14T00:00:00"/>
    <d v="2024-01-25T00:00:00"/>
    <x v="1"/>
    <n v="138779"/>
    <s v="United States"/>
    <x v="60"/>
    <x v="26"/>
    <n v="28540"/>
    <x v="0"/>
    <x v="2"/>
    <s v="CHO-SCR-58000"/>
    <x v="3"/>
    <x v="17"/>
    <n v="5"/>
    <n v="12.5"/>
    <n v="5.5"/>
    <n v="11"/>
    <x v="3"/>
    <s v="Lot's O' Nuts"/>
    <x v="1"/>
  </r>
  <r>
    <s v="US-2024-149076-CHO-MIL-31000"/>
    <d v="2024-01-14T00:00:00"/>
    <d v="2024-01-29T00:00:00"/>
    <x v="0"/>
    <n v="149076"/>
    <s v="United States"/>
    <x v="4"/>
    <x v="4"/>
    <n v="90036"/>
    <x v="0"/>
    <x v="3"/>
    <s v="CHO-MIL-31000"/>
    <x v="0"/>
    <x v="23"/>
    <n v="5"/>
    <n v="10.55"/>
    <n v="5.7"/>
    <n v="15"/>
    <x v="3"/>
    <s v="Wicked Choccy's"/>
    <x v="0"/>
  </r>
  <r>
    <s v="US-2024-106131-CHO-FUD-51000"/>
    <d v="2024-01-14T00:00:00"/>
    <d v="2024-01-26T00:00:00"/>
    <x v="1"/>
    <n v="106131"/>
    <s v="United States"/>
    <x v="134"/>
    <x v="27"/>
    <n v="80013"/>
    <x v="0"/>
    <x v="3"/>
    <s v="CHO-FUD-51000"/>
    <x v="4"/>
    <x v="6"/>
    <n v="9"/>
    <n v="21.6"/>
    <n v="10.8"/>
    <n v="12"/>
    <x v="3"/>
    <s v="Lot's O' Nuts"/>
    <x v="1"/>
  </r>
  <r>
    <s v="US-2024-106131-CHO-SCR-58000"/>
    <d v="2024-01-14T00:00:00"/>
    <d v="2024-01-26T00:00:00"/>
    <x v="1"/>
    <n v="106131"/>
    <s v="United States"/>
    <x v="134"/>
    <x v="27"/>
    <n v="80013"/>
    <x v="0"/>
    <x v="3"/>
    <s v="CHO-SCR-58000"/>
    <x v="3"/>
    <x v="26"/>
    <n v="7"/>
    <n v="17.5"/>
    <n v="7.7"/>
    <n v="12"/>
    <x v="3"/>
    <s v="Lot's O' Nuts"/>
    <x v="1"/>
  </r>
  <r>
    <s v="US-2024-167752-CHO-MIL-31000"/>
    <d v="2024-01-15T00:00:00"/>
    <d v="2024-01-28T00:00:00"/>
    <x v="1"/>
    <n v="167752"/>
    <s v="United States"/>
    <x v="2"/>
    <x v="2"/>
    <n v="19134"/>
    <x v="0"/>
    <x v="1"/>
    <s v="CHO-MIL-31000"/>
    <x v="0"/>
    <x v="11"/>
    <n v="1"/>
    <n v="2.11"/>
    <n v="1.1399999999999999"/>
    <n v="13"/>
    <x v="3"/>
    <s v="Wicked Choccy's"/>
    <x v="0"/>
  </r>
  <r>
    <s v="US-2024-152961-CHO-MIL-31000"/>
    <d v="2024-01-15T00:00:00"/>
    <d v="2024-01-29T00:00:00"/>
    <x v="0"/>
    <n v="152961"/>
    <s v="United States"/>
    <x v="352"/>
    <x v="34"/>
    <n v="2169"/>
    <x v="0"/>
    <x v="1"/>
    <s v="CHO-MIL-31000"/>
    <x v="0"/>
    <x v="0"/>
    <n v="2"/>
    <n v="4.22"/>
    <n v="2.2799999999999998"/>
    <n v="14"/>
    <x v="3"/>
    <s v="Wicked Choccy's"/>
    <x v="0"/>
  </r>
  <r>
    <s v="US-2024-104661-CHO-MIL-31000"/>
    <d v="2024-01-15T00:00:00"/>
    <d v="2024-01-28T00:00:00"/>
    <x v="1"/>
    <n v="104661"/>
    <s v="United States"/>
    <x v="92"/>
    <x v="0"/>
    <n v="78745"/>
    <x v="0"/>
    <x v="0"/>
    <s v="CHO-MIL-31000"/>
    <x v="0"/>
    <x v="11"/>
    <n v="1"/>
    <n v="2.11"/>
    <n v="1.1399999999999999"/>
    <n v="13"/>
    <x v="3"/>
    <s v="Wicked Choccy's"/>
    <x v="0"/>
  </r>
  <r>
    <s v="US-2024-104661-CHO-TRI-54000"/>
    <d v="2024-01-15T00:00:00"/>
    <d v="2024-01-28T00:00:00"/>
    <x v="1"/>
    <n v="104661"/>
    <s v="United States"/>
    <x v="92"/>
    <x v="0"/>
    <n v="78745"/>
    <x v="0"/>
    <x v="0"/>
    <s v="CHO-TRI-54000"/>
    <x v="1"/>
    <x v="50"/>
    <n v="8"/>
    <n v="19.600000000000001"/>
    <n v="10.4"/>
    <n v="13"/>
    <x v="3"/>
    <s v="Wicked Choccy's"/>
    <x v="0"/>
  </r>
  <r>
    <s v="US-2024-104661-CHO-SCR-58000"/>
    <d v="2024-01-15T00:00:00"/>
    <d v="2024-01-28T00:00:00"/>
    <x v="1"/>
    <n v="104661"/>
    <s v="United States"/>
    <x v="92"/>
    <x v="0"/>
    <n v="78745"/>
    <x v="0"/>
    <x v="0"/>
    <s v="CHO-SCR-58000"/>
    <x v="3"/>
    <x v="9"/>
    <n v="2"/>
    <n v="5"/>
    <n v="2.2000000000000002"/>
    <n v="13"/>
    <x v="3"/>
    <s v="Lot's O' Nuts"/>
    <x v="1"/>
  </r>
  <r>
    <s v="US-2024-160934-CHO-NUT-13000"/>
    <d v="2024-01-15T00:00:00"/>
    <d v="2024-01-29T00:00:00"/>
    <x v="0"/>
    <n v="160934"/>
    <s v="United States"/>
    <x v="4"/>
    <x v="4"/>
    <n v="90008"/>
    <x v="0"/>
    <x v="3"/>
    <s v="CHO-NUT-13000"/>
    <x v="2"/>
    <x v="13"/>
    <n v="5"/>
    <n v="12.45"/>
    <n v="5"/>
    <n v="14"/>
    <x v="3"/>
    <s v="Lot's O' Nuts"/>
    <x v="1"/>
  </r>
  <r>
    <s v="US-2024-138289-CHO-NUT-13000"/>
    <d v="2024-01-16T00:00:00"/>
    <d v="2024-01-28T00:00:00"/>
    <x v="2"/>
    <n v="138289"/>
    <s v="United States"/>
    <x v="64"/>
    <x v="15"/>
    <n v="49201"/>
    <x v="0"/>
    <x v="0"/>
    <s v="CHO-NUT-13000"/>
    <x v="2"/>
    <x v="2"/>
    <n v="3"/>
    <n v="7.47"/>
    <n v="3"/>
    <n v="12"/>
    <x v="3"/>
    <s v="Lot's O' Nuts"/>
    <x v="1"/>
  </r>
  <r>
    <s v="US-2024-138289-CHO-FUD-51000"/>
    <d v="2024-01-16T00:00:00"/>
    <d v="2024-01-28T00:00:00"/>
    <x v="2"/>
    <n v="138289"/>
    <s v="United States"/>
    <x v="64"/>
    <x v="15"/>
    <n v="49201"/>
    <x v="0"/>
    <x v="0"/>
    <s v="CHO-FUD-51000"/>
    <x v="4"/>
    <x v="31"/>
    <n v="4"/>
    <n v="9.6"/>
    <n v="4.8"/>
    <n v="12"/>
    <x v="3"/>
    <s v="Lot's O' Nuts"/>
    <x v="1"/>
  </r>
  <r>
    <s v="US-2024-138289-CHO-TRI-54000"/>
    <d v="2024-01-16T00:00:00"/>
    <d v="2024-01-28T00:00:00"/>
    <x v="2"/>
    <n v="138289"/>
    <s v="United States"/>
    <x v="64"/>
    <x v="15"/>
    <n v="49201"/>
    <x v="0"/>
    <x v="0"/>
    <s v="CHO-TRI-54000"/>
    <x v="1"/>
    <x v="10"/>
    <n v="7"/>
    <n v="17.149999999999999"/>
    <n v="9.1"/>
    <n v="12"/>
    <x v="3"/>
    <s v="Wicked Choccy's"/>
    <x v="0"/>
  </r>
  <r>
    <s v="US-2024-125913-CHO-SCR-58000"/>
    <d v="2024-01-16T00:00:00"/>
    <d v="2024-01-26T00:00:00"/>
    <x v="3"/>
    <n v="125913"/>
    <s v="United States"/>
    <x v="4"/>
    <x v="4"/>
    <n v="90008"/>
    <x v="0"/>
    <x v="3"/>
    <s v="CHO-SCR-58000"/>
    <x v="3"/>
    <x v="31"/>
    <n v="4"/>
    <n v="10"/>
    <n v="4.4000000000000004"/>
    <n v="10"/>
    <x v="3"/>
    <s v="Lot's O' Nuts"/>
    <x v="1"/>
  </r>
  <r>
    <s v="US-2024-125913-CHO-NUT-13000"/>
    <d v="2024-01-16T00:00:00"/>
    <d v="2024-01-26T00:00:00"/>
    <x v="3"/>
    <n v="125913"/>
    <s v="United States"/>
    <x v="4"/>
    <x v="4"/>
    <n v="90008"/>
    <x v="0"/>
    <x v="3"/>
    <s v="CHO-NUT-13000"/>
    <x v="2"/>
    <x v="47"/>
    <n v="7"/>
    <n v="17.43"/>
    <n v="7"/>
    <n v="10"/>
    <x v="3"/>
    <s v="Lot's O' Nuts"/>
    <x v="1"/>
  </r>
  <r>
    <s v="CA-2024-121451-CHO-MIL-31000"/>
    <d v="2024-01-17T00:00:00"/>
    <d v="2024-02-01T00:00:00"/>
    <x v="0"/>
    <n v="121451"/>
    <s v="Canada"/>
    <x v="126"/>
    <x v="42"/>
    <s v="H1A"/>
    <x v="0"/>
    <x v="1"/>
    <s v="CHO-MIL-31000"/>
    <x v="0"/>
    <x v="0"/>
    <n v="2"/>
    <n v="4.22"/>
    <n v="2.2799999999999998"/>
    <n v="15"/>
    <x v="3"/>
    <s v="Wicked Choccy's"/>
    <x v="0"/>
  </r>
  <r>
    <s v="US-2024-154718-CHO-NUT-13000"/>
    <d v="2024-01-19T00:00:00"/>
    <d v="2024-02-02T00:00:00"/>
    <x v="2"/>
    <n v="154718"/>
    <s v="United States"/>
    <x v="482"/>
    <x v="0"/>
    <n v="76248"/>
    <x v="0"/>
    <x v="0"/>
    <s v="CHO-NUT-13000"/>
    <x v="2"/>
    <x v="7"/>
    <n v="2"/>
    <n v="4.9800000000000004"/>
    <n v="2"/>
    <n v="14"/>
    <x v="3"/>
    <s v="Lot's O' Nuts"/>
    <x v="1"/>
  </r>
  <r>
    <s v="US-2024-153045-CHO-FUD-51000"/>
    <d v="2024-01-19T00:00:00"/>
    <d v="2024-02-03T00:00:00"/>
    <x v="2"/>
    <n v="153045"/>
    <s v="United States"/>
    <x v="2"/>
    <x v="2"/>
    <n v="19140"/>
    <x v="0"/>
    <x v="1"/>
    <s v="CHO-FUD-51000"/>
    <x v="4"/>
    <x v="3"/>
    <n v="3"/>
    <n v="7.2"/>
    <n v="3.6"/>
    <n v="15"/>
    <x v="3"/>
    <s v="Lot's O' Nuts"/>
    <x v="1"/>
  </r>
  <r>
    <s v="US-2024-153045-CHO-TRI-54000"/>
    <d v="2024-01-19T00:00:00"/>
    <d v="2024-02-03T00:00:00"/>
    <x v="2"/>
    <n v="153045"/>
    <s v="United States"/>
    <x v="2"/>
    <x v="2"/>
    <n v="19140"/>
    <x v="0"/>
    <x v="1"/>
    <s v="CHO-TRI-54000"/>
    <x v="1"/>
    <x v="1"/>
    <n v="2"/>
    <n v="4.9000000000000004"/>
    <n v="2.6"/>
    <n v="15"/>
    <x v="3"/>
    <s v="Wicked Choccy's"/>
    <x v="0"/>
  </r>
  <r>
    <s v="US-2024-153045-CHO-NUT-13000"/>
    <d v="2024-01-19T00:00:00"/>
    <d v="2024-02-03T00:00:00"/>
    <x v="2"/>
    <n v="153045"/>
    <s v="United States"/>
    <x v="2"/>
    <x v="2"/>
    <n v="19140"/>
    <x v="0"/>
    <x v="1"/>
    <s v="CHO-NUT-13000"/>
    <x v="2"/>
    <x v="7"/>
    <n v="2"/>
    <n v="4.9800000000000004"/>
    <n v="2"/>
    <n v="15"/>
    <x v="3"/>
    <s v="Lot's O' Nuts"/>
    <x v="1"/>
  </r>
  <r>
    <s v="US-2024-127292-CHO-NUT-13000"/>
    <d v="2024-01-19T00:00:00"/>
    <d v="2024-02-02T00:00:00"/>
    <x v="0"/>
    <n v="127292"/>
    <s v="United States"/>
    <x v="370"/>
    <x v="53"/>
    <n v="5401"/>
    <x v="0"/>
    <x v="1"/>
    <s v="CHO-NUT-13000"/>
    <x v="2"/>
    <x v="2"/>
    <n v="3"/>
    <n v="7.47"/>
    <n v="3"/>
    <n v="14"/>
    <x v="3"/>
    <s v="Lot's O' Nuts"/>
    <x v="1"/>
  </r>
  <r>
    <s v="US-2024-127292-CHO-TRI-54000"/>
    <d v="2024-01-19T00:00:00"/>
    <d v="2024-02-02T00:00:00"/>
    <x v="0"/>
    <n v="127292"/>
    <s v="United States"/>
    <x v="370"/>
    <x v="53"/>
    <n v="5401"/>
    <x v="0"/>
    <x v="1"/>
    <s v="CHO-TRI-54000"/>
    <x v="1"/>
    <x v="28"/>
    <n v="1"/>
    <n v="2.4500000000000002"/>
    <n v="1.3"/>
    <n v="14"/>
    <x v="3"/>
    <s v="Wicked Choccy's"/>
    <x v="0"/>
  </r>
  <r>
    <s v="US-2024-127292-CHO-MIL-31000"/>
    <d v="2024-01-19T00:00:00"/>
    <d v="2024-02-02T00:00:00"/>
    <x v="0"/>
    <n v="127292"/>
    <s v="United States"/>
    <x v="370"/>
    <x v="53"/>
    <n v="5401"/>
    <x v="0"/>
    <x v="1"/>
    <s v="CHO-MIL-31000"/>
    <x v="0"/>
    <x v="8"/>
    <n v="4"/>
    <n v="8.44"/>
    <n v="4.5599999999999996"/>
    <n v="14"/>
    <x v="3"/>
    <s v="Wicked Choccy's"/>
    <x v="0"/>
  </r>
  <r>
    <s v="US-2024-157252-CHO-TRI-54000"/>
    <d v="2024-01-20T00:00:00"/>
    <d v="2024-02-02T00:00:00"/>
    <x v="2"/>
    <n v="157252"/>
    <s v="United States"/>
    <x v="26"/>
    <x v="21"/>
    <n v="10024"/>
    <x v="0"/>
    <x v="1"/>
    <s v="CHO-TRI-54000"/>
    <x v="1"/>
    <x v="4"/>
    <n v="3"/>
    <n v="7.35"/>
    <n v="3.9"/>
    <n v="13"/>
    <x v="3"/>
    <s v="Wicked Choccy's"/>
    <x v="0"/>
  </r>
  <r>
    <s v="US-2024-120649-CHO-NUT-13000"/>
    <d v="2024-01-20T00:00:00"/>
    <d v="2024-02-05T00:00:00"/>
    <x v="0"/>
    <n v="120649"/>
    <s v="United States"/>
    <x v="417"/>
    <x v="39"/>
    <n v="6708"/>
    <x v="0"/>
    <x v="1"/>
    <s v="CHO-NUT-13000"/>
    <x v="2"/>
    <x v="7"/>
    <n v="2"/>
    <n v="4.9800000000000004"/>
    <n v="2"/>
    <n v="16"/>
    <x v="3"/>
    <s v="Lot's O' Nuts"/>
    <x v="1"/>
  </r>
  <r>
    <s v="US-2024-152079-CHO-NUT-13000"/>
    <d v="2024-01-20T00:00:00"/>
    <d v="2024-01-31T00:00:00"/>
    <x v="1"/>
    <n v="152079"/>
    <s v="United States"/>
    <x v="40"/>
    <x v="1"/>
    <n v="60653"/>
    <x v="0"/>
    <x v="0"/>
    <s v="CHO-NUT-13000"/>
    <x v="2"/>
    <x v="13"/>
    <n v="5"/>
    <n v="12.45"/>
    <n v="5"/>
    <n v="11"/>
    <x v="3"/>
    <s v="Lot's O' Nuts"/>
    <x v="1"/>
  </r>
  <r>
    <s v="US-2024-161809-CHO-FUD-51000"/>
    <d v="2024-01-20T00:00:00"/>
    <d v="2024-02-05T00:00:00"/>
    <x v="0"/>
    <n v="161809"/>
    <s v="United States"/>
    <x v="4"/>
    <x v="4"/>
    <n v="90045"/>
    <x v="0"/>
    <x v="3"/>
    <s v="CHO-FUD-51000"/>
    <x v="4"/>
    <x v="3"/>
    <n v="3"/>
    <n v="7.2"/>
    <n v="3.6"/>
    <n v="16"/>
    <x v="3"/>
    <s v="Lot's O' Nuts"/>
    <x v="1"/>
  </r>
  <r>
    <s v="US-2024-144589-CHO-MIL-31000"/>
    <d v="2024-01-20T00:00:00"/>
    <d v="2024-02-04T00:00:00"/>
    <x v="0"/>
    <n v="144589"/>
    <s v="United States"/>
    <x v="10"/>
    <x v="4"/>
    <n v="94122"/>
    <x v="0"/>
    <x v="3"/>
    <s v="CHO-MIL-31000"/>
    <x v="0"/>
    <x v="23"/>
    <n v="5"/>
    <n v="10.55"/>
    <n v="5.7"/>
    <n v="15"/>
    <x v="3"/>
    <s v="Wicked Choccy's"/>
    <x v="0"/>
  </r>
  <r>
    <s v="US-2024-144589-CHO-NUT-13000"/>
    <d v="2024-01-20T00:00:00"/>
    <d v="2024-02-04T00:00:00"/>
    <x v="0"/>
    <n v="144589"/>
    <s v="United States"/>
    <x v="10"/>
    <x v="4"/>
    <n v="94122"/>
    <x v="0"/>
    <x v="3"/>
    <s v="CHO-NUT-13000"/>
    <x v="2"/>
    <x v="2"/>
    <n v="3"/>
    <n v="7.47"/>
    <n v="3"/>
    <n v="15"/>
    <x v="3"/>
    <s v="Lot's O' Nuts"/>
    <x v="1"/>
  </r>
  <r>
    <s v="US-2024-141782-CHO-FUD-51000"/>
    <d v="2024-01-21T00:00:00"/>
    <d v="2024-02-04T00:00:00"/>
    <x v="0"/>
    <n v="141782"/>
    <s v="United States"/>
    <x v="134"/>
    <x v="1"/>
    <n v="60505"/>
    <x v="0"/>
    <x v="0"/>
    <s v="CHO-FUD-51000"/>
    <x v="4"/>
    <x v="31"/>
    <n v="4"/>
    <n v="9.6"/>
    <n v="4.8"/>
    <n v="14"/>
    <x v="3"/>
    <s v="Lot's O' Nuts"/>
    <x v="1"/>
  </r>
  <r>
    <s v="US-2024-131954-SUG-LAF-25000"/>
    <d v="2024-01-21T00:00:00"/>
    <d v="2024-02-04T00:00:00"/>
    <x v="0"/>
    <n v="131954"/>
    <s v="United States"/>
    <x v="31"/>
    <x v="23"/>
    <n v="98115"/>
    <x v="2"/>
    <x v="3"/>
    <s v="SUG-LAF-25000"/>
    <x v="9"/>
    <x v="71"/>
    <n v="1"/>
    <n v="1.24"/>
    <n v="0.75"/>
    <n v="14"/>
    <x v="3"/>
    <s v="Sugar Shack"/>
    <x v="4"/>
  </r>
  <r>
    <s v="US-2024-131954-CHO-MIL-31000"/>
    <d v="2024-01-21T00:00:00"/>
    <d v="2024-02-04T00:00:00"/>
    <x v="0"/>
    <n v="131954"/>
    <s v="United States"/>
    <x v="31"/>
    <x v="23"/>
    <n v="98115"/>
    <x v="0"/>
    <x v="3"/>
    <s v="CHO-MIL-31000"/>
    <x v="0"/>
    <x v="23"/>
    <n v="5"/>
    <n v="10.55"/>
    <n v="5.7"/>
    <n v="14"/>
    <x v="3"/>
    <s v="Wicked Choccy's"/>
    <x v="0"/>
  </r>
  <r>
    <s v="US-2024-131954-CHO-FUD-51000"/>
    <d v="2024-01-21T00:00:00"/>
    <d v="2024-02-04T00:00:00"/>
    <x v="0"/>
    <n v="131954"/>
    <s v="United States"/>
    <x v="31"/>
    <x v="23"/>
    <n v="98115"/>
    <x v="0"/>
    <x v="3"/>
    <s v="CHO-FUD-51000"/>
    <x v="4"/>
    <x v="14"/>
    <n v="6"/>
    <n v="14.4"/>
    <n v="7.2"/>
    <n v="14"/>
    <x v="3"/>
    <s v="Lot's O' Nuts"/>
    <x v="1"/>
  </r>
  <r>
    <s v="US-2024-131954-CHO-TRI-54000"/>
    <d v="2024-01-21T00:00:00"/>
    <d v="2024-02-04T00:00:00"/>
    <x v="0"/>
    <n v="131954"/>
    <s v="United States"/>
    <x v="31"/>
    <x v="23"/>
    <n v="98115"/>
    <x v="0"/>
    <x v="3"/>
    <s v="CHO-TRI-54000"/>
    <x v="1"/>
    <x v="4"/>
    <n v="3"/>
    <n v="7.35"/>
    <n v="3.9"/>
    <n v="14"/>
    <x v="3"/>
    <s v="Wicked Choccy's"/>
    <x v="0"/>
  </r>
  <r>
    <s v="CA-2024-115238-CHO-FUD-51000"/>
    <d v="2024-01-21T00:00:00"/>
    <d v="2024-02-03T00:00:00"/>
    <x v="0"/>
    <n v="115238"/>
    <s v="Canada"/>
    <x v="19"/>
    <x v="16"/>
    <s v="M7A"/>
    <x v="0"/>
    <x v="1"/>
    <s v="CHO-FUD-51000"/>
    <x v="4"/>
    <x v="17"/>
    <n v="5"/>
    <n v="12"/>
    <n v="6"/>
    <n v="13"/>
    <x v="3"/>
    <s v="Lot's O' Nuts"/>
    <x v="1"/>
  </r>
  <r>
    <s v="CA-2024-115238-CHO-MIL-31000"/>
    <d v="2024-01-21T00:00:00"/>
    <d v="2024-02-03T00:00:00"/>
    <x v="0"/>
    <n v="115238"/>
    <s v="Canada"/>
    <x v="19"/>
    <x v="16"/>
    <s v="M7A"/>
    <x v="0"/>
    <x v="1"/>
    <s v="CHO-MIL-31000"/>
    <x v="0"/>
    <x v="11"/>
    <n v="1"/>
    <n v="2.11"/>
    <n v="1.1399999999999999"/>
    <n v="13"/>
    <x v="3"/>
    <s v="Wicked Choccy's"/>
    <x v="0"/>
  </r>
  <r>
    <s v="CA-2024-115238-CHO-TRI-54000"/>
    <d v="2024-01-21T00:00:00"/>
    <d v="2024-02-03T00:00:00"/>
    <x v="0"/>
    <n v="115238"/>
    <s v="Canada"/>
    <x v="19"/>
    <x v="16"/>
    <s v="M7A"/>
    <x v="0"/>
    <x v="1"/>
    <s v="CHO-TRI-54000"/>
    <x v="1"/>
    <x v="20"/>
    <n v="5"/>
    <n v="12.25"/>
    <n v="6.5"/>
    <n v="13"/>
    <x v="3"/>
    <s v="Wicked Choccy's"/>
    <x v="0"/>
  </r>
  <r>
    <s v="US-2024-127026-CHO-MIL-31000"/>
    <d v="2024-01-21T00:00:00"/>
    <d v="2024-02-06T00:00:00"/>
    <x v="0"/>
    <n v="127026"/>
    <s v="United States"/>
    <x v="64"/>
    <x v="15"/>
    <n v="49201"/>
    <x v="0"/>
    <x v="0"/>
    <s v="CHO-MIL-31000"/>
    <x v="0"/>
    <x v="23"/>
    <n v="5"/>
    <n v="10.55"/>
    <n v="5.7"/>
    <n v="16"/>
    <x v="3"/>
    <s v="Wicked Choccy's"/>
    <x v="0"/>
  </r>
  <r>
    <s v="US-2024-127026-CHO-NUT-13000"/>
    <d v="2024-01-21T00:00:00"/>
    <d v="2024-02-06T00:00:00"/>
    <x v="0"/>
    <n v="127026"/>
    <s v="United States"/>
    <x v="64"/>
    <x v="15"/>
    <n v="49201"/>
    <x v="0"/>
    <x v="0"/>
    <s v="CHO-NUT-13000"/>
    <x v="2"/>
    <x v="19"/>
    <n v="4"/>
    <n v="9.9600000000000009"/>
    <n v="4"/>
    <n v="16"/>
    <x v="3"/>
    <s v="Lot's O' Nuts"/>
    <x v="1"/>
  </r>
  <r>
    <s v="US-2024-127026-OTH-FIZ-56000"/>
    <d v="2024-01-21T00:00:00"/>
    <d v="2024-02-06T00:00:00"/>
    <x v="0"/>
    <n v="127026"/>
    <s v="United States"/>
    <x v="64"/>
    <x v="15"/>
    <n v="49201"/>
    <x v="2"/>
    <x v="0"/>
    <s v="OTH-FIZ-56000"/>
    <x v="8"/>
    <x v="4"/>
    <n v="3"/>
    <n v="6.75"/>
    <n v="4.5"/>
    <n v="16"/>
    <x v="3"/>
    <s v="Sugar Shack"/>
    <x v="4"/>
  </r>
  <r>
    <s v="US-2024-127026-OTH-GUM-21000"/>
    <d v="2024-01-21T00:00:00"/>
    <d v="2024-02-06T00:00:00"/>
    <x v="0"/>
    <n v="127026"/>
    <s v="United States"/>
    <x v="64"/>
    <x v="15"/>
    <n v="49201"/>
    <x v="1"/>
    <x v="0"/>
    <s v="OTH-GUM-21000"/>
    <x v="5"/>
    <x v="12"/>
    <n v="1"/>
    <n v="0.65"/>
    <n v="0.6"/>
    <n v="16"/>
    <x v="3"/>
    <s v="Secret Factory"/>
    <x v="2"/>
  </r>
  <r>
    <s v="US-2024-160423-CHO-TRI-54000"/>
    <d v="2024-01-21T00:00:00"/>
    <d v="2024-02-05T00:00:00"/>
    <x v="0"/>
    <n v="160423"/>
    <s v="United States"/>
    <x v="165"/>
    <x v="26"/>
    <n v="28205"/>
    <x v="0"/>
    <x v="2"/>
    <s v="CHO-TRI-54000"/>
    <x v="1"/>
    <x v="10"/>
    <n v="7"/>
    <n v="17.149999999999999"/>
    <n v="9.1"/>
    <n v="15"/>
    <x v="3"/>
    <s v="Wicked Choccy's"/>
    <x v="0"/>
  </r>
  <r>
    <s v="US-2024-127432-CHO-SCR-58000"/>
    <d v="2024-01-22T00:00:00"/>
    <d v="2024-02-06T00:00:00"/>
    <x v="0"/>
    <n v="127432"/>
    <s v="United States"/>
    <x v="93"/>
    <x v="36"/>
    <n v="59405"/>
    <x v="0"/>
    <x v="3"/>
    <s v="CHO-SCR-58000"/>
    <x v="3"/>
    <x v="9"/>
    <n v="2"/>
    <n v="5"/>
    <n v="2.2000000000000002"/>
    <n v="15"/>
    <x v="3"/>
    <s v="Lot's O' Nuts"/>
    <x v="1"/>
  </r>
  <r>
    <s v="US-2024-127432-CHO-TRI-54000"/>
    <d v="2024-01-22T00:00:00"/>
    <d v="2024-02-06T00:00:00"/>
    <x v="0"/>
    <n v="127432"/>
    <s v="United States"/>
    <x v="93"/>
    <x v="36"/>
    <n v="59405"/>
    <x v="0"/>
    <x v="3"/>
    <s v="CHO-TRI-54000"/>
    <x v="1"/>
    <x v="4"/>
    <n v="3"/>
    <n v="7.35"/>
    <n v="3.9"/>
    <n v="15"/>
    <x v="3"/>
    <s v="Wicked Choccy's"/>
    <x v="0"/>
  </r>
  <r>
    <s v="US-2024-152499-CHO-MIL-31000"/>
    <d v="2024-01-22T00:00:00"/>
    <d v="2024-02-04T00:00:00"/>
    <x v="2"/>
    <n v="152499"/>
    <s v="United States"/>
    <x v="40"/>
    <x v="1"/>
    <n v="60623"/>
    <x v="0"/>
    <x v="0"/>
    <s v="CHO-MIL-31000"/>
    <x v="0"/>
    <x v="5"/>
    <n v="3"/>
    <n v="6.33"/>
    <n v="3.42"/>
    <n v="13"/>
    <x v="3"/>
    <s v="Wicked Choccy's"/>
    <x v="0"/>
  </r>
  <r>
    <s v="US-2024-152499-CHO-TRI-54000"/>
    <d v="2024-01-22T00:00:00"/>
    <d v="2024-02-04T00:00:00"/>
    <x v="2"/>
    <n v="152499"/>
    <s v="United States"/>
    <x v="40"/>
    <x v="1"/>
    <n v="60623"/>
    <x v="0"/>
    <x v="0"/>
    <s v="CHO-TRI-54000"/>
    <x v="1"/>
    <x v="20"/>
    <n v="5"/>
    <n v="12.25"/>
    <n v="6.5"/>
    <n v="13"/>
    <x v="3"/>
    <s v="Wicked Choccy's"/>
    <x v="0"/>
  </r>
  <r>
    <s v="US-2024-139080-CHO-NUT-13000"/>
    <d v="2024-01-23T00:00:00"/>
    <d v="2024-02-07T00:00:00"/>
    <x v="0"/>
    <n v="139080"/>
    <s v="United States"/>
    <x v="31"/>
    <x v="23"/>
    <n v="98103"/>
    <x v="0"/>
    <x v="3"/>
    <s v="CHO-NUT-13000"/>
    <x v="2"/>
    <x v="13"/>
    <n v="5"/>
    <n v="12.45"/>
    <n v="5"/>
    <n v="15"/>
    <x v="3"/>
    <s v="Lot's O' Nuts"/>
    <x v="1"/>
  </r>
  <r>
    <s v="US-2024-139080-CHO-FUD-51000"/>
    <d v="2024-01-23T00:00:00"/>
    <d v="2024-02-07T00:00:00"/>
    <x v="0"/>
    <n v="139080"/>
    <s v="United States"/>
    <x v="31"/>
    <x v="23"/>
    <n v="98103"/>
    <x v="0"/>
    <x v="3"/>
    <s v="CHO-FUD-51000"/>
    <x v="4"/>
    <x v="31"/>
    <n v="4"/>
    <n v="9.6"/>
    <n v="4.8"/>
    <n v="15"/>
    <x v="3"/>
    <s v="Lot's O' Nuts"/>
    <x v="1"/>
  </r>
  <r>
    <s v="US-2024-139080-CHO-TRI-54000"/>
    <d v="2024-01-23T00:00:00"/>
    <d v="2024-02-07T00:00:00"/>
    <x v="0"/>
    <n v="139080"/>
    <s v="United States"/>
    <x v="31"/>
    <x v="23"/>
    <n v="98103"/>
    <x v="0"/>
    <x v="3"/>
    <s v="CHO-TRI-54000"/>
    <x v="1"/>
    <x v="18"/>
    <n v="6"/>
    <n v="14.7"/>
    <n v="7.8"/>
    <n v="15"/>
    <x v="3"/>
    <s v="Wicked Choccy's"/>
    <x v="0"/>
  </r>
  <r>
    <s v="US-2024-161893-CHO-SCR-58000"/>
    <d v="2024-01-23T00:00:00"/>
    <d v="2024-02-06T00:00:00"/>
    <x v="0"/>
    <n v="161893"/>
    <s v="United States"/>
    <x v="70"/>
    <x v="12"/>
    <n v="85705"/>
    <x v="0"/>
    <x v="3"/>
    <s v="CHO-SCR-58000"/>
    <x v="3"/>
    <x v="9"/>
    <n v="2"/>
    <n v="5"/>
    <n v="2.2000000000000002"/>
    <n v="14"/>
    <x v="3"/>
    <s v="Lot's O' Nuts"/>
    <x v="1"/>
  </r>
  <r>
    <s v="US-2024-161893-CHO-FUD-51000"/>
    <d v="2024-01-23T00:00:00"/>
    <d v="2024-02-06T00:00:00"/>
    <x v="0"/>
    <n v="161893"/>
    <s v="United States"/>
    <x v="70"/>
    <x v="12"/>
    <n v="85705"/>
    <x v="0"/>
    <x v="3"/>
    <s v="CHO-FUD-51000"/>
    <x v="4"/>
    <x v="9"/>
    <n v="2"/>
    <n v="4.8"/>
    <n v="2.4"/>
    <n v="14"/>
    <x v="3"/>
    <s v="Lot's O' Nuts"/>
    <x v="1"/>
  </r>
  <r>
    <s v="US-2024-145142-CHO-TRI-54000"/>
    <d v="2024-01-23T00:00:00"/>
    <d v="2024-02-04T00:00:00"/>
    <x v="1"/>
    <n v="145142"/>
    <s v="United States"/>
    <x v="27"/>
    <x v="15"/>
    <n v="48234"/>
    <x v="0"/>
    <x v="0"/>
    <s v="CHO-TRI-54000"/>
    <x v="1"/>
    <x v="1"/>
    <n v="2"/>
    <n v="4.9000000000000004"/>
    <n v="2.6"/>
    <n v="12"/>
    <x v="3"/>
    <s v="Wicked Choccy's"/>
    <x v="0"/>
  </r>
  <r>
    <s v="US-2024-104619-CHO-NUT-13000"/>
    <d v="2024-01-24T00:00:00"/>
    <d v="2024-02-08T00:00:00"/>
    <x v="0"/>
    <n v="104619"/>
    <s v="United States"/>
    <x v="99"/>
    <x v="4"/>
    <n v="95123"/>
    <x v="0"/>
    <x v="3"/>
    <s v="CHO-NUT-13000"/>
    <x v="2"/>
    <x v="2"/>
    <n v="3"/>
    <n v="7.47"/>
    <n v="3"/>
    <n v="15"/>
    <x v="3"/>
    <s v="Lot's O' Nuts"/>
    <x v="1"/>
  </r>
  <r>
    <s v="US-2024-104619-CHO-TRI-54000"/>
    <d v="2024-01-24T00:00:00"/>
    <d v="2024-02-08T00:00:00"/>
    <x v="0"/>
    <n v="104619"/>
    <s v="United States"/>
    <x v="99"/>
    <x v="4"/>
    <n v="95123"/>
    <x v="0"/>
    <x v="3"/>
    <s v="CHO-TRI-54000"/>
    <x v="1"/>
    <x v="1"/>
    <n v="2"/>
    <n v="4.9000000000000004"/>
    <n v="2.6"/>
    <n v="15"/>
    <x v="3"/>
    <s v="Wicked Choccy's"/>
    <x v="0"/>
  </r>
  <r>
    <s v="US-2024-119669-CHO-FUD-51000"/>
    <d v="2024-01-24T00:00:00"/>
    <d v="2024-02-09T00:00:00"/>
    <x v="0"/>
    <n v="119669"/>
    <s v="United States"/>
    <x v="17"/>
    <x v="3"/>
    <n v="30080"/>
    <x v="0"/>
    <x v="2"/>
    <s v="CHO-FUD-51000"/>
    <x v="4"/>
    <x v="3"/>
    <n v="3"/>
    <n v="7.2"/>
    <n v="3.6"/>
    <n v="16"/>
    <x v="3"/>
    <s v="Lot's O' Nuts"/>
    <x v="1"/>
  </r>
  <r>
    <s v="US-2024-105935-CHO-MIL-31000"/>
    <d v="2024-01-26T00:00:00"/>
    <d v="2024-02-10T00:00:00"/>
    <x v="0"/>
    <n v="105935"/>
    <s v="United States"/>
    <x v="48"/>
    <x v="3"/>
    <n v="31907"/>
    <x v="0"/>
    <x v="2"/>
    <s v="CHO-MIL-31000"/>
    <x v="0"/>
    <x v="8"/>
    <n v="4"/>
    <n v="8.44"/>
    <n v="4.5599999999999996"/>
    <n v="15"/>
    <x v="3"/>
    <s v="Wicked Choccy's"/>
    <x v="0"/>
  </r>
  <r>
    <s v="US-2024-134649-CHO-SCR-58000"/>
    <d v="2024-01-26T00:00:00"/>
    <d v="2024-02-10T00:00:00"/>
    <x v="2"/>
    <n v="134649"/>
    <s v="United States"/>
    <x v="483"/>
    <x v="35"/>
    <n v="35244"/>
    <x v="0"/>
    <x v="2"/>
    <s v="CHO-SCR-58000"/>
    <x v="3"/>
    <x v="26"/>
    <n v="7"/>
    <n v="17.5"/>
    <n v="7.7"/>
    <n v="15"/>
    <x v="3"/>
    <s v="Lot's O' Nuts"/>
    <x v="1"/>
  </r>
  <r>
    <s v="US-2024-134649-CHO-FUD-51000"/>
    <d v="2024-01-26T00:00:00"/>
    <d v="2024-02-10T00:00:00"/>
    <x v="2"/>
    <n v="134649"/>
    <s v="United States"/>
    <x v="483"/>
    <x v="35"/>
    <n v="35244"/>
    <x v="0"/>
    <x v="2"/>
    <s v="CHO-FUD-51000"/>
    <x v="4"/>
    <x v="9"/>
    <n v="2"/>
    <n v="4.8"/>
    <n v="2.4"/>
    <n v="15"/>
    <x v="3"/>
    <s v="Lot's O' Nuts"/>
    <x v="1"/>
  </r>
  <r>
    <s v="US-2024-164098-CHO-FUD-51000"/>
    <d v="2024-01-26T00:00:00"/>
    <d v="2024-02-06T00:00:00"/>
    <x v="1"/>
    <n v="164098"/>
    <s v="United States"/>
    <x v="0"/>
    <x v="0"/>
    <n v="77070"/>
    <x v="0"/>
    <x v="0"/>
    <s v="CHO-FUD-51000"/>
    <x v="4"/>
    <x v="9"/>
    <n v="2"/>
    <n v="4.8"/>
    <n v="2.4"/>
    <n v="11"/>
    <x v="3"/>
    <s v="Lot's O' Nuts"/>
    <x v="1"/>
  </r>
  <r>
    <s v="US-2024-150469-CHO-MIL-31000"/>
    <d v="2024-01-26T00:00:00"/>
    <d v="2024-02-09T00:00:00"/>
    <x v="0"/>
    <n v="150469"/>
    <s v="United States"/>
    <x v="10"/>
    <x v="4"/>
    <n v="94109"/>
    <x v="0"/>
    <x v="3"/>
    <s v="CHO-MIL-31000"/>
    <x v="0"/>
    <x v="35"/>
    <n v="8"/>
    <n v="16.88"/>
    <n v="9.1199999999999992"/>
    <n v="14"/>
    <x v="3"/>
    <s v="Wicked Choccy's"/>
    <x v="0"/>
  </r>
  <r>
    <s v="US-2024-117870-CHO-TRI-54000"/>
    <d v="2024-01-27T00:00:00"/>
    <d v="2024-02-09T00:00:00"/>
    <x v="2"/>
    <n v="117870"/>
    <s v="United States"/>
    <x v="112"/>
    <x v="9"/>
    <n v="44240"/>
    <x v="0"/>
    <x v="1"/>
    <s v="CHO-TRI-54000"/>
    <x v="1"/>
    <x v="4"/>
    <n v="3"/>
    <n v="7.35"/>
    <n v="3.9"/>
    <n v="13"/>
    <x v="3"/>
    <s v="Wicked Choccy's"/>
    <x v="0"/>
  </r>
  <r>
    <s v="US-2024-117870-CHO-FUD-51000"/>
    <d v="2024-01-27T00:00:00"/>
    <d v="2024-02-09T00:00:00"/>
    <x v="2"/>
    <n v="117870"/>
    <s v="United States"/>
    <x v="112"/>
    <x v="9"/>
    <n v="44240"/>
    <x v="0"/>
    <x v="1"/>
    <s v="CHO-FUD-51000"/>
    <x v="4"/>
    <x v="3"/>
    <n v="3"/>
    <n v="7.2"/>
    <n v="3.6"/>
    <n v="13"/>
    <x v="3"/>
    <s v="Lot's O' Nuts"/>
    <x v="1"/>
  </r>
  <r>
    <s v="US-2024-117870-CHO-NUT-13000"/>
    <d v="2024-01-27T00:00:00"/>
    <d v="2024-02-09T00:00:00"/>
    <x v="2"/>
    <n v="117870"/>
    <s v="United States"/>
    <x v="112"/>
    <x v="9"/>
    <n v="44240"/>
    <x v="0"/>
    <x v="1"/>
    <s v="CHO-NUT-13000"/>
    <x v="2"/>
    <x v="2"/>
    <n v="3"/>
    <n v="7.47"/>
    <n v="3"/>
    <n v="13"/>
    <x v="3"/>
    <s v="Lot's O' Nuts"/>
    <x v="1"/>
  </r>
  <r>
    <s v="US-2024-104437-CHO-TRI-54000"/>
    <d v="2024-01-27T00:00:00"/>
    <d v="2024-02-10T00:00:00"/>
    <x v="0"/>
    <n v="104437"/>
    <s v="United States"/>
    <x v="26"/>
    <x v="21"/>
    <n v="10035"/>
    <x v="0"/>
    <x v="1"/>
    <s v="CHO-TRI-54000"/>
    <x v="1"/>
    <x v="4"/>
    <n v="3"/>
    <n v="7.35"/>
    <n v="3.9"/>
    <n v="14"/>
    <x v="3"/>
    <s v="Wicked Choccy's"/>
    <x v="0"/>
  </r>
  <r>
    <s v="US-2024-115994-OTH-GUM-21000"/>
    <d v="2024-01-28T00:00:00"/>
    <d v="2024-02-10T00:00:00"/>
    <x v="2"/>
    <n v="115994"/>
    <s v="United States"/>
    <x v="383"/>
    <x v="4"/>
    <n v="92627"/>
    <x v="1"/>
    <x v="3"/>
    <s v="OTH-GUM-21000"/>
    <x v="5"/>
    <x v="28"/>
    <n v="3"/>
    <n v="1.95"/>
    <n v="1.8"/>
    <n v="13"/>
    <x v="3"/>
    <s v="Secret Factory"/>
    <x v="2"/>
  </r>
  <r>
    <s v="US-2024-115994-CHO-SCR-58000"/>
    <d v="2024-01-28T00:00:00"/>
    <d v="2024-02-10T00:00:00"/>
    <x v="2"/>
    <n v="115994"/>
    <s v="United States"/>
    <x v="383"/>
    <x v="4"/>
    <n v="92627"/>
    <x v="0"/>
    <x v="3"/>
    <s v="CHO-SCR-58000"/>
    <x v="3"/>
    <x v="3"/>
    <n v="3"/>
    <n v="7.5"/>
    <n v="3.3"/>
    <n v="13"/>
    <x v="3"/>
    <s v="Lot's O' Nuts"/>
    <x v="1"/>
  </r>
  <r>
    <s v="US-2024-166037-CHO-SCR-58000"/>
    <d v="2024-01-28T00:00:00"/>
    <d v="2024-02-11T00:00:00"/>
    <x v="0"/>
    <n v="166037"/>
    <s v="United States"/>
    <x v="26"/>
    <x v="21"/>
    <n v="10009"/>
    <x v="0"/>
    <x v="1"/>
    <s v="CHO-SCR-58000"/>
    <x v="3"/>
    <x v="6"/>
    <n v="9"/>
    <n v="22.5"/>
    <n v="9.9"/>
    <n v="14"/>
    <x v="3"/>
    <s v="Lot's O' Nuts"/>
    <x v="1"/>
  </r>
  <r>
    <s v="US-2024-147984-CHO-SCR-58000"/>
    <d v="2024-01-28T00:00:00"/>
    <d v="2024-02-11T00:00:00"/>
    <x v="0"/>
    <n v="147984"/>
    <s v="United States"/>
    <x v="322"/>
    <x v="47"/>
    <n v="67212"/>
    <x v="0"/>
    <x v="0"/>
    <s v="CHO-SCR-58000"/>
    <x v="3"/>
    <x v="17"/>
    <n v="5"/>
    <n v="12.5"/>
    <n v="5.5"/>
    <n v="14"/>
    <x v="3"/>
    <s v="Lot's O' Nuts"/>
    <x v="1"/>
  </r>
  <r>
    <s v="US-2024-145338-CHO-FUD-51000"/>
    <d v="2024-01-29T00:00:00"/>
    <d v="2024-02-11T00:00:00"/>
    <x v="1"/>
    <n v="145338"/>
    <s v="United States"/>
    <x v="2"/>
    <x v="2"/>
    <n v="19120"/>
    <x v="0"/>
    <x v="1"/>
    <s v="CHO-FUD-51000"/>
    <x v="4"/>
    <x v="9"/>
    <n v="2"/>
    <n v="4.8"/>
    <n v="2.4"/>
    <n v="13"/>
    <x v="3"/>
    <s v="Lot's O' Nuts"/>
    <x v="1"/>
  </r>
  <r>
    <s v="US-2024-127341-CHO-FUD-51000"/>
    <d v="2024-01-29T00:00:00"/>
    <d v="2024-02-12T00:00:00"/>
    <x v="0"/>
    <n v="127341"/>
    <s v="United States"/>
    <x v="40"/>
    <x v="1"/>
    <n v="60653"/>
    <x v="0"/>
    <x v="0"/>
    <s v="CHO-FUD-51000"/>
    <x v="4"/>
    <x v="31"/>
    <n v="4"/>
    <n v="9.6"/>
    <n v="4.8"/>
    <n v="14"/>
    <x v="3"/>
    <s v="Lot's O' Nuts"/>
    <x v="1"/>
  </r>
  <r>
    <s v="US-2024-131653-CHO-FUD-51000"/>
    <d v="2024-01-29T00:00:00"/>
    <d v="2024-02-15T00:00:00"/>
    <x v="0"/>
    <n v="131653"/>
    <s v="United States"/>
    <x v="26"/>
    <x v="21"/>
    <n v="10011"/>
    <x v="0"/>
    <x v="1"/>
    <s v="CHO-FUD-51000"/>
    <x v="4"/>
    <x v="9"/>
    <n v="2"/>
    <n v="4.8"/>
    <n v="2.4"/>
    <n v="17"/>
    <x v="3"/>
    <s v="Lot's O' Nuts"/>
    <x v="1"/>
  </r>
  <r>
    <s v="US-2024-160927-CHO-MIL-31000"/>
    <d v="2024-01-29T00:00:00"/>
    <d v="2024-02-10T00:00:00"/>
    <x v="2"/>
    <n v="160927"/>
    <s v="United States"/>
    <x v="265"/>
    <x v="32"/>
    <n v="52302"/>
    <x v="0"/>
    <x v="0"/>
    <s v="CHO-MIL-31000"/>
    <x v="0"/>
    <x v="5"/>
    <n v="3"/>
    <n v="6.33"/>
    <n v="3.42"/>
    <n v="12"/>
    <x v="3"/>
    <s v="Wicked Choccy's"/>
    <x v="0"/>
  </r>
  <r>
    <s v="US-2024-160927-CHO-NUT-13000"/>
    <d v="2024-01-29T00:00:00"/>
    <d v="2024-02-10T00:00:00"/>
    <x v="2"/>
    <n v="160927"/>
    <s v="United States"/>
    <x v="265"/>
    <x v="32"/>
    <n v="52302"/>
    <x v="0"/>
    <x v="0"/>
    <s v="CHO-NUT-13000"/>
    <x v="2"/>
    <x v="13"/>
    <n v="5"/>
    <n v="12.45"/>
    <n v="5"/>
    <n v="12"/>
    <x v="3"/>
    <s v="Lot's O' Nuts"/>
    <x v="1"/>
  </r>
  <r>
    <s v="US-2024-139304-CHO-MIL-31000"/>
    <d v="2024-01-29T00:00:00"/>
    <d v="2024-02-12T00:00:00"/>
    <x v="0"/>
    <n v="139304"/>
    <s v="United States"/>
    <x v="10"/>
    <x v="4"/>
    <n v="94109"/>
    <x v="0"/>
    <x v="3"/>
    <s v="CHO-MIL-31000"/>
    <x v="0"/>
    <x v="5"/>
    <n v="3"/>
    <n v="6.33"/>
    <n v="3.42"/>
    <n v="14"/>
    <x v="3"/>
    <s v="Wicked Choccy's"/>
    <x v="0"/>
  </r>
  <r>
    <s v="US-2024-139304-CHO-NUT-13000"/>
    <d v="2024-01-29T00:00:00"/>
    <d v="2024-02-12T00:00:00"/>
    <x v="0"/>
    <n v="139304"/>
    <s v="United States"/>
    <x v="10"/>
    <x v="4"/>
    <n v="94109"/>
    <x v="0"/>
    <x v="3"/>
    <s v="CHO-NUT-13000"/>
    <x v="2"/>
    <x v="33"/>
    <n v="8"/>
    <n v="19.920000000000002"/>
    <n v="8"/>
    <n v="14"/>
    <x v="3"/>
    <s v="Lot's O' Nuts"/>
    <x v="1"/>
  </r>
  <r>
    <s v="US-2024-104220-CHO-FUD-51000"/>
    <d v="2024-01-30T00:00:00"/>
    <d v="2024-02-15T00:00:00"/>
    <x v="0"/>
    <n v="104220"/>
    <s v="United States"/>
    <x v="53"/>
    <x v="32"/>
    <n v="50315"/>
    <x v="0"/>
    <x v="0"/>
    <s v="CHO-FUD-51000"/>
    <x v="4"/>
    <x v="26"/>
    <n v="7"/>
    <n v="16.8"/>
    <n v="8.4"/>
    <n v="16"/>
    <x v="3"/>
    <s v="Lot's O' Nuts"/>
    <x v="1"/>
  </r>
  <r>
    <s v="US-2024-104220-CHO-NUT-13000"/>
    <d v="2024-01-30T00:00:00"/>
    <d v="2024-02-15T00:00:00"/>
    <x v="0"/>
    <n v="104220"/>
    <s v="United States"/>
    <x v="53"/>
    <x v="32"/>
    <n v="50315"/>
    <x v="0"/>
    <x v="0"/>
    <s v="CHO-NUT-13000"/>
    <x v="2"/>
    <x v="13"/>
    <n v="5"/>
    <n v="12.45"/>
    <n v="5"/>
    <n v="16"/>
    <x v="3"/>
    <s v="Lot's O' Nuts"/>
    <x v="1"/>
  </r>
  <r>
    <s v="US-2024-104220-CHO-MIL-31000"/>
    <d v="2024-01-30T00:00:00"/>
    <d v="2024-02-15T00:00:00"/>
    <x v="0"/>
    <n v="104220"/>
    <s v="United States"/>
    <x v="53"/>
    <x v="32"/>
    <n v="50315"/>
    <x v="0"/>
    <x v="0"/>
    <s v="CHO-MIL-31000"/>
    <x v="0"/>
    <x v="0"/>
    <n v="2"/>
    <n v="4.22"/>
    <n v="2.2799999999999998"/>
    <n v="16"/>
    <x v="3"/>
    <s v="Wicked Choccy's"/>
    <x v="0"/>
  </r>
  <r>
    <s v="US-2024-104220-CHO-TRI-54000"/>
    <d v="2024-01-30T00:00:00"/>
    <d v="2024-02-15T00:00:00"/>
    <x v="0"/>
    <n v="104220"/>
    <s v="United States"/>
    <x v="53"/>
    <x v="32"/>
    <n v="50315"/>
    <x v="0"/>
    <x v="0"/>
    <s v="CHO-TRI-54000"/>
    <x v="1"/>
    <x v="28"/>
    <n v="1"/>
    <n v="2.4500000000000002"/>
    <n v="1.3"/>
    <n v="16"/>
    <x v="3"/>
    <s v="Wicked Choccy's"/>
    <x v="0"/>
  </r>
  <r>
    <s v="US-2024-104220-CHO-SCR-58000"/>
    <d v="2024-01-30T00:00:00"/>
    <d v="2024-02-15T00:00:00"/>
    <x v="0"/>
    <n v="104220"/>
    <s v="United States"/>
    <x v="53"/>
    <x v="32"/>
    <n v="50315"/>
    <x v="0"/>
    <x v="0"/>
    <s v="CHO-SCR-58000"/>
    <x v="3"/>
    <x v="3"/>
    <n v="3"/>
    <n v="7.5"/>
    <n v="3.3"/>
    <n v="16"/>
    <x v="3"/>
    <s v="Lot's O' Nuts"/>
    <x v="1"/>
  </r>
  <r>
    <s v="US-2024-148999-CHO-NUT-13000"/>
    <d v="2024-01-30T00:00:00"/>
    <d v="2024-02-14T00:00:00"/>
    <x v="0"/>
    <n v="148999"/>
    <s v="United States"/>
    <x v="20"/>
    <x v="17"/>
    <n v="33142"/>
    <x v="0"/>
    <x v="2"/>
    <s v="CHO-NUT-13000"/>
    <x v="2"/>
    <x v="19"/>
    <n v="4"/>
    <n v="9.9600000000000009"/>
    <n v="4"/>
    <n v="15"/>
    <x v="3"/>
    <s v="Lot's O' Nuts"/>
    <x v="1"/>
  </r>
  <r>
    <s v="US-2024-112725-CHO-NUT-13000"/>
    <d v="2024-01-30T00:00:00"/>
    <d v="2024-02-16T00:00:00"/>
    <x v="0"/>
    <n v="112725"/>
    <s v="United States"/>
    <x v="10"/>
    <x v="4"/>
    <n v="94110"/>
    <x v="0"/>
    <x v="3"/>
    <s v="CHO-NUT-13000"/>
    <x v="2"/>
    <x v="22"/>
    <n v="1"/>
    <n v="2.4900000000000002"/>
    <n v="1"/>
    <n v="17"/>
    <x v="3"/>
    <s v="Lot's O' Nuts"/>
    <x v="1"/>
  </r>
  <r>
    <s v="US-2024-112725-CHO-FUD-51000"/>
    <d v="2024-01-30T00:00:00"/>
    <d v="2024-02-16T00:00:00"/>
    <x v="0"/>
    <n v="112725"/>
    <s v="United States"/>
    <x v="10"/>
    <x v="4"/>
    <n v="94110"/>
    <x v="0"/>
    <x v="3"/>
    <s v="CHO-FUD-51000"/>
    <x v="4"/>
    <x v="3"/>
    <n v="3"/>
    <n v="7.2"/>
    <n v="3.6"/>
    <n v="17"/>
    <x v="3"/>
    <s v="Lot's O' Nuts"/>
    <x v="1"/>
  </r>
  <r>
    <s v="US-2024-112725-CHO-SCR-58000"/>
    <d v="2024-01-30T00:00:00"/>
    <d v="2024-02-16T00:00:00"/>
    <x v="0"/>
    <n v="112725"/>
    <s v="United States"/>
    <x v="10"/>
    <x v="4"/>
    <n v="94110"/>
    <x v="0"/>
    <x v="3"/>
    <s v="CHO-SCR-58000"/>
    <x v="3"/>
    <x v="26"/>
    <n v="7"/>
    <n v="17.5"/>
    <n v="7.7"/>
    <n v="17"/>
    <x v="3"/>
    <s v="Lot's O' Nuts"/>
    <x v="1"/>
  </r>
  <r>
    <s v="US-2024-121790-CHO-NUT-13000"/>
    <d v="2024-01-30T00:00:00"/>
    <d v="2024-02-16T00:00:00"/>
    <x v="0"/>
    <n v="121790"/>
    <s v="United States"/>
    <x v="134"/>
    <x v="1"/>
    <n v="60505"/>
    <x v="0"/>
    <x v="0"/>
    <s v="CHO-NUT-13000"/>
    <x v="2"/>
    <x v="22"/>
    <n v="1"/>
    <n v="2.4900000000000002"/>
    <n v="1"/>
    <n v="17"/>
    <x v="3"/>
    <s v="Lot's O' Nuts"/>
    <x v="1"/>
  </r>
  <r>
    <s v="US-2024-121790-CHO-TRI-54000"/>
    <d v="2024-01-30T00:00:00"/>
    <d v="2024-02-16T00:00:00"/>
    <x v="0"/>
    <n v="121790"/>
    <s v="United States"/>
    <x v="134"/>
    <x v="1"/>
    <n v="60505"/>
    <x v="0"/>
    <x v="0"/>
    <s v="CHO-TRI-54000"/>
    <x v="1"/>
    <x v="24"/>
    <n v="4"/>
    <n v="9.8000000000000007"/>
    <n v="5.2"/>
    <n v="17"/>
    <x v="3"/>
    <s v="Wicked Choccy's"/>
    <x v="0"/>
  </r>
  <r>
    <s v="US-2024-121790-CHO-MIL-31000"/>
    <d v="2024-01-30T00:00:00"/>
    <d v="2024-02-16T00:00:00"/>
    <x v="0"/>
    <n v="121790"/>
    <s v="United States"/>
    <x v="134"/>
    <x v="1"/>
    <n v="60505"/>
    <x v="0"/>
    <x v="0"/>
    <s v="CHO-MIL-31000"/>
    <x v="0"/>
    <x v="8"/>
    <n v="4"/>
    <n v="8.44"/>
    <n v="4.5599999999999996"/>
    <n v="17"/>
    <x v="3"/>
    <s v="Wicked Choccy's"/>
    <x v="0"/>
  </r>
  <r>
    <s v="US-2024-164329-CHO-TRI-54000"/>
    <d v="2024-01-30T00:00:00"/>
    <d v="2024-02-09T00:00:00"/>
    <x v="3"/>
    <n v="164329"/>
    <s v="United States"/>
    <x v="10"/>
    <x v="4"/>
    <n v="94109"/>
    <x v="0"/>
    <x v="3"/>
    <s v="CHO-TRI-54000"/>
    <x v="1"/>
    <x v="1"/>
    <n v="2"/>
    <n v="4.9000000000000004"/>
    <n v="2.6"/>
    <n v="10"/>
    <x v="3"/>
    <s v="Wicked Choccy's"/>
    <x v="0"/>
  </r>
  <r>
    <s v="US-2024-157273-CHO-TRI-54000"/>
    <d v="2024-01-30T00:00:00"/>
    <d v="2024-02-12T00:00:00"/>
    <x v="1"/>
    <n v="157273"/>
    <s v="United States"/>
    <x v="31"/>
    <x v="23"/>
    <n v="98105"/>
    <x v="0"/>
    <x v="3"/>
    <s v="CHO-TRI-54000"/>
    <x v="1"/>
    <x v="24"/>
    <n v="4"/>
    <n v="9.8000000000000007"/>
    <n v="5.2"/>
    <n v="13"/>
    <x v="3"/>
    <s v="Wicked Choccy's"/>
    <x v="0"/>
  </r>
  <r>
    <s v="US-2024-128076-CHO-TRI-54000"/>
    <d v="2024-02-02T00:00:00"/>
    <d v="2024-02-17T00:00:00"/>
    <x v="0"/>
    <n v="128076"/>
    <s v="United States"/>
    <x v="25"/>
    <x v="4"/>
    <n v="92105"/>
    <x v="0"/>
    <x v="3"/>
    <s v="CHO-TRI-54000"/>
    <x v="1"/>
    <x v="1"/>
    <n v="2"/>
    <n v="4.9000000000000004"/>
    <n v="2.6"/>
    <n v="15"/>
    <x v="3"/>
    <s v="Wicked Choccy's"/>
    <x v="0"/>
  </r>
  <r>
    <s v="US-2024-128076-CHO-SCR-58000"/>
    <d v="2024-02-02T00:00:00"/>
    <d v="2024-02-17T00:00:00"/>
    <x v="0"/>
    <n v="128076"/>
    <s v="United States"/>
    <x v="25"/>
    <x v="4"/>
    <n v="92105"/>
    <x v="0"/>
    <x v="3"/>
    <s v="CHO-SCR-58000"/>
    <x v="3"/>
    <x v="9"/>
    <n v="2"/>
    <n v="5"/>
    <n v="2.2000000000000002"/>
    <n v="15"/>
    <x v="3"/>
    <s v="Lot's O' Nuts"/>
    <x v="1"/>
  </r>
  <r>
    <s v="US-2024-128076-OTH-GUM-21000"/>
    <d v="2024-02-02T00:00:00"/>
    <d v="2024-02-17T00:00:00"/>
    <x v="0"/>
    <n v="128076"/>
    <s v="United States"/>
    <x v="25"/>
    <x v="4"/>
    <n v="92105"/>
    <x v="1"/>
    <x v="3"/>
    <s v="OTH-GUM-21000"/>
    <x v="5"/>
    <x v="27"/>
    <n v="2"/>
    <n v="1.3"/>
    <n v="1.2"/>
    <n v="15"/>
    <x v="3"/>
    <s v="Secret Factory"/>
    <x v="2"/>
  </r>
  <r>
    <s v="US-2024-164147-OTH-LIC-15000"/>
    <d v="2024-02-02T00:00:00"/>
    <d v="2024-02-15T00:00:00"/>
    <x v="1"/>
    <n v="164147"/>
    <s v="United States"/>
    <x v="48"/>
    <x v="9"/>
    <n v="43229"/>
    <x v="1"/>
    <x v="1"/>
    <s v="OTH-LIC-15000"/>
    <x v="7"/>
    <x v="60"/>
    <n v="9"/>
    <n v="90"/>
    <n v="90"/>
    <n v="13"/>
    <x v="3"/>
    <s v="Secret Factory"/>
    <x v="2"/>
  </r>
  <r>
    <s v="US-2024-164147-CHO-FUD-51000"/>
    <d v="2024-02-02T00:00:00"/>
    <d v="2024-02-15T00:00:00"/>
    <x v="1"/>
    <n v="164147"/>
    <s v="United States"/>
    <x v="48"/>
    <x v="9"/>
    <n v="43229"/>
    <x v="0"/>
    <x v="1"/>
    <s v="CHO-FUD-51000"/>
    <x v="4"/>
    <x v="9"/>
    <n v="2"/>
    <n v="4.8"/>
    <n v="2.4"/>
    <n v="13"/>
    <x v="3"/>
    <s v="Lot's O' Nuts"/>
    <x v="1"/>
  </r>
  <r>
    <s v="US-2024-164147-CHO-NUT-13000"/>
    <d v="2024-02-02T00:00:00"/>
    <d v="2024-02-15T00:00:00"/>
    <x v="1"/>
    <n v="164147"/>
    <s v="United States"/>
    <x v="48"/>
    <x v="9"/>
    <n v="43229"/>
    <x v="0"/>
    <x v="1"/>
    <s v="CHO-NUT-13000"/>
    <x v="2"/>
    <x v="13"/>
    <n v="5"/>
    <n v="12.45"/>
    <n v="5"/>
    <n v="13"/>
    <x v="3"/>
    <s v="Lot's O' Nuts"/>
    <x v="1"/>
  </r>
  <r>
    <s v="US-2024-161333-CHO-FUD-51000"/>
    <d v="2024-02-02T00:00:00"/>
    <d v="2024-02-17T00:00:00"/>
    <x v="0"/>
    <n v="161333"/>
    <s v="United States"/>
    <x v="4"/>
    <x v="4"/>
    <n v="90045"/>
    <x v="0"/>
    <x v="3"/>
    <s v="CHO-FUD-51000"/>
    <x v="4"/>
    <x v="9"/>
    <n v="2"/>
    <n v="4.8"/>
    <n v="2.4"/>
    <n v="15"/>
    <x v="3"/>
    <s v="Lot's O' Nuts"/>
    <x v="1"/>
  </r>
  <r>
    <s v="US-2024-167703-CHO-MIL-31000"/>
    <d v="2024-02-03T00:00:00"/>
    <d v="2024-02-18T00:00:00"/>
    <x v="0"/>
    <n v="167703"/>
    <s v="United States"/>
    <x v="149"/>
    <x v="9"/>
    <n v="45231"/>
    <x v="0"/>
    <x v="1"/>
    <s v="CHO-MIL-31000"/>
    <x v="0"/>
    <x v="5"/>
    <n v="3"/>
    <n v="6.33"/>
    <n v="3.42"/>
    <n v="15"/>
    <x v="3"/>
    <s v="Wicked Choccy's"/>
    <x v="0"/>
  </r>
  <r>
    <s v="US-2024-167703-CHO-FUD-51000"/>
    <d v="2024-02-03T00:00:00"/>
    <d v="2024-02-18T00:00:00"/>
    <x v="0"/>
    <n v="167703"/>
    <s v="United States"/>
    <x v="149"/>
    <x v="9"/>
    <n v="45231"/>
    <x v="0"/>
    <x v="1"/>
    <s v="CHO-FUD-51000"/>
    <x v="4"/>
    <x v="9"/>
    <n v="2"/>
    <n v="4.8"/>
    <n v="2.4"/>
    <n v="15"/>
    <x v="3"/>
    <s v="Lot's O' Nuts"/>
    <x v="1"/>
  </r>
  <r>
    <s v="US-2024-127474-CHO-NUT-13000"/>
    <d v="2024-02-03T00:00:00"/>
    <d v="2024-02-17T00:00:00"/>
    <x v="2"/>
    <n v="127474"/>
    <s v="United States"/>
    <x v="40"/>
    <x v="1"/>
    <n v="60610"/>
    <x v="0"/>
    <x v="0"/>
    <s v="CHO-NUT-13000"/>
    <x v="2"/>
    <x v="22"/>
    <n v="1"/>
    <n v="2.4900000000000002"/>
    <n v="1"/>
    <n v="14"/>
    <x v="3"/>
    <s v="Lot's O' Nuts"/>
    <x v="1"/>
  </r>
  <r>
    <s v="US-2024-127474-CHO-FUD-51000"/>
    <d v="2024-02-03T00:00:00"/>
    <d v="2024-02-17T00:00:00"/>
    <x v="2"/>
    <n v="127474"/>
    <s v="United States"/>
    <x v="40"/>
    <x v="1"/>
    <n v="60610"/>
    <x v="0"/>
    <x v="0"/>
    <s v="CHO-FUD-51000"/>
    <x v="4"/>
    <x v="17"/>
    <n v="5"/>
    <n v="12"/>
    <n v="6"/>
    <n v="14"/>
    <x v="3"/>
    <s v="Lot's O' Nuts"/>
    <x v="1"/>
  </r>
  <r>
    <s v="US-2024-127474-CHO-TRI-54000"/>
    <d v="2024-02-03T00:00:00"/>
    <d v="2024-02-17T00:00:00"/>
    <x v="2"/>
    <n v="127474"/>
    <s v="United States"/>
    <x v="40"/>
    <x v="1"/>
    <n v="60610"/>
    <x v="0"/>
    <x v="0"/>
    <s v="CHO-TRI-54000"/>
    <x v="1"/>
    <x v="1"/>
    <n v="2"/>
    <n v="4.9000000000000004"/>
    <n v="2.6"/>
    <n v="14"/>
    <x v="3"/>
    <s v="Wicked Choccy's"/>
    <x v="0"/>
  </r>
  <r>
    <s v="US-2024-126354-CHO-NUT-13000"/>
    <d v="2024-02-03T00:00:00"/>
    <d v="2024-02-18T00:00:00"/>
    <x v="0"/>
    <n v="126354"/>
    <s v="United States"/>
    <x v="377"/>
    <x v="17"/>
    <n v="33024"/>
    <x v="0"/>
    <x v="2"/>
    <s v="CHO-NUT-13000"/>
    <x v="2"/>
    <x v="7"/>
    <n v="2"/>
    <n v="4.9800000000000004"/>
    <n v="2"/>
    <n v="15"/>
    <x v="3"/>
    <s v="Lot's O' Nuts"/>
    <x v="1"/>
  </r>
  <r>
    <s v="US-2024-169474-CHO-SCR-58000"/>
    <d v="2024-02-04T00:00:00"/>
    <d v="2024-02-19T00:00:00"/>
    <x v="0"/>
    <n v="169474"/>
    <s v="United States"/>
    <x v="105"/>
    <x v="21"/>
    <n v="14609"/>
    <x v="0"/>
    <x v="1"/>
    <s v="CHO-SCR-58000"/>
    <x v="3"/>
    <x v="3"/>
    <n v="3"/>
    <n v="7.5"/>
    <n v="3.3"/>
    <n v="15"/>
    <x v="3"/>
    <s v="Lot's O' Nuts"/>
    <x v="1"/>
  </r>
  <r>
    <s v="US-2024-131282-CHO-SCR-58000"/>
    <d v="2024-02-05T00:00:00"/>
    <d v="2024-02-18T00:00:00"/>
    <x v="2"/>
    <n v="131282"/>
    <s v="United States"/>
    <x v="435"/>
    <x v="0"/>
    <n v="76706"/>
    <x v="0"/>
    <x v="0"/>
    <s v="CHO-SCR-58000"/>
    <x v="3"/>
    <x v="17"/>
    <n v="5"/>
    <n v="12.5"/>
    <n v="5.5"/>
    <n v="13"/>
    <x v="3"/>
    <s v="Lot's O' Nuts"/>
    <x v="1"/>
  </r>
  <r>
    <s v="US-2024-131282-CHO-NUT-13000"/>
    <d v="2024-02-05T00:00:00"/>
    <d v="2024-02-18T00:00:00"/>
    <x v="2"/>
    <n v="131282"/>
    <s v="United States"/>
    <x v="435"/>
    <x v="0"/>
    <n v="76706"/>
    <x v="0"/>
    <x v="0"/>
    <s v="CHO-NUT-13000"/>
    <x v="2"/>
    <x v="19"/>
    <n v="4"/>
    <n v="9.9600000000000009"/>
    <n v="4"/>
    <n v="13"/>
    <x v="3"/>
    <s v="Lot's O' Nuts"/>
    <x v="1"/>
  </r>
  <r>
    <s v="US-2024-107517-CHO-TRI-54000"/>
    <d v="2024-02-05T00:00:00"/>
    <d v="2024-02-19T00:00:00"/>
    <x v="0"/>
    <n v="107517"/>
    <s v="United States"/>
    <x v="476"/>
    <x v="4"/>
    <n v="90503"/>
    <x v="0"/>
    <x v="3"/>
    <s v="CHO-TRI-54000"/>
    <x v="1"/>
    <x v="20"/>
    <n v="5"/>
    <n v="12.25"/>
    <n v="6.5"/>
    <n v="14"/>
    <x v="3"/>
    <s v="Wicked Choccy's"/>
    <x v="0"/>
  </r>
  <r>
    <s v="US-2024-107517-CHO-NUT-13000"/>
    <d v="2024-02-05T00:00:00"/>
    <d v="2024-02-19T00:00:00"/>
    <x v="0"/>
    <n v="107517"/>
    <s v="United States"/>
    <x v="476"/>
    <x v="4"/>
    <n v="90503"/>
    <x v="0"/>
    <x v="3"/>
    <s v="CHO-NUT-13000"/>
    <x v="2"/>
    <x v="13"/>
    <n v="5"/>
    <n v="12.45"/>
    <n v="5"/>
    <n v="14"/>
    <x v="3"/>
    <s v="Lot's O' Nuts"/>
    <x v="1"/>
  </r>
  <r>
    <s v="US-2024-115105-CHO-FUD-51000"/>
    <d v="2024-02-06T00:00:00"/>
    <d v="2024-02-21T00:00:00"/>
    <x v="0"/>
    <n v="115105"/>
    <s v="United States"/>
    <x v="26"/>
    <x v="21"/>
    <n v="10024"/>
    <x v="0"/>
    <x v="1"/>
    <s v="CHO-FUD-51000"/>
    <x v="4"/>
    <x v="25"/>
    <n v="1"/>
    <n v="2.4"/>
    <n v="1.2"/>
    <n v="15"/>
    <x v="3"/>
    <s v="Lot's O' Nuts"/>
    <x v="1"/>
  </r>
  <r>
    <s v="US-2024-122994-CHO-SCR-58000"/>
    <d v="2024-02-06T00:00:00"/>
    <d v="2024-02-19T00:00:00"/>
    <x v="1"/>
    <n v="122994"/>
    <s v="United States"/>
    <x v="41"/>
    <x v="6"/>
    <n v="22204"/>
    <x v="0"/>
    <x v="2"/>
    <s v="CHO-SCR-58000"/>
    <x v="3"/>
    <x v="3"/>
    <n v="3"/>
    <n v="7.5"/>
    <n v="3.3"/>
    <n v="13"/>
    <x v="3"/>
    <s v="Lot's O' Nuts"/>
    <x v="1"/>
  </r>
  <r>
    <s v="US-2024-154102-CHO-MIL-31000"/>
    <d v="2024-02-06T00:00:00"/>
    <d v="2024-02-23T00:00:00"/>
    <x v="0"/>
    <n v="154102"/>
    <s v="United States"/>
    <x v="10"/>
    <x v="4"/>
    <n v="94109"/>
    <x v="0"/>
    <x v="3"/>
    <s v="CHO-MIL-31000"/>
    <x v="0"/>
    <x v="23"/>
    <n v="5"/>
    <n v="10.55"/>
    <n v="5.7"/>
    <n v="17"/>
    <x v="3"/>
    <s v="Wicked Choccy's"/>
    <x v="0"/>
  </r>
  <r>
    <s v="US-2024-101840-CHO-SCR-58000"/>
    <d v="2024-02-06T00:00:00"/>
    <d v="2024-02-22T00:00:00"/>
    <x v="0"/>
    <n v="101840"/>
    <s v="United States"/>
    <x v="26"/>
    <x v="21"/>
    <n v="10024"/>
    <x v="0"/>
    <x v="1"/>
    <s v="CHO-SCR-58000"/>
    <x v="3"/>
    <x v="31"/>
    <n v="4"/>
    <n v="10"/>
    <n v="4.4000000000000004"/>
    <n v="16"/>
    <x v="3"/>
    <s v="Lot's O' Nuts"/>
    <x v="1"/>
  </r>
  <r>
    <s v="US-2024-101840-CHO-MIL-31000"/>
    <d v="2024-02-06T00:00:00"/>
    <d v="2024-02-22T00:00:00"/>
    <x v="0"/>
    <n v="101840"/>
    <s v="United States"/>
    <x v="26"/>
    <x v="21"/>
    <n v="10024"/>
    <x v="0"/>
    <x v="1"/>
    <s v="CHO-MIL-31000"/>
    <x v="0"/>
    <x v="29"/>
    <n v="6"/>
    <n v="12.66"/>
    <n v="6.84"/>
    <n v="16"/>
    <x v="3"/>
    <s v="Wicked Choccy's"/>
    <x v="0"/>
  </r>
  <r>
    <s v="US-2024-150602-CHO-MIL-31000"/>
    <d v="2024-02-09T00:00:00"/>
    <d v="2024-02-24T00:00:00"/>
    <x v="2"/>
    <n v="150602"/>
    <s v="United States"/>
    <x v="4"/>
    <x v="4"/>
    <n v="90045"/>
    <x v="0"/>
    <x v="3"/>
    <s v="CHO-MIL-31000"/>
    <x v="0"/>
    <x v="8"/>
    <n v="4"/>
    <n v="8.44"/>
    <n v="4.5599999999999996"/>
    <n v="15"/>
    <x v="3"/>
    <s v="Wicked Choccy's"/>
    <x v="0"/>
  </r>
  <r>
    <s v="US-2024-145807-CHO-FUD-51000"/>
    <d v="2024-02-09T00:00:00"/>
    <d v="2024-02-23T00:00:00"/>
    <x v="0"/>
    <n v="145807"/>
    <s v="United States"/>
    <x v="4"/>
    <x v="4"/>
    <n v="90032"/>
    <x v="0"/>
    <x v="3"/>
    <s v="CHO-FUD-51000"/>
    <x v="4"/>
    <x v="17"/>
    <n v="5"/>
    <n v="12"/>
    <n v="6"/>
    <n v="14"/>
    <x v="3"/>
    <s v="Lot's O' Nuts"/>
    <x v="1"/>
  </r>
  <r>
    <s v="US-2024-118773-CHO-SCR-58000"/>
    <d v="2024-02-09T00:00:00"/>
    <d v="2024-02-24T00:00:00"/>
    <x v="0"/>
    <n v="118773"/>
    <s v="United States"/>
    <x v="0"/>
    <x v="0"/>
    <n v="77070"/>
    <x v="0"/>
    <x v="0"/>
    <s v="CHO-SCR-58000"/>
    <x v="3"/>
    <x v="9"/>
    <n v="2"/>
    <n v="5"/>
    <n v="2.2000000000000002"/>
    <n v="15"/>
    <x v="3"/>
    <s v="Lot's O' Nuts"/>
    <x v="1"/>
  </r>
  <r>
    <s v="US-2024-118773-CHO-NUT-13000"/>
    <d v="2024-02-09T00:00:00"/>
    <d v="2024-02-24T00:00:00"/>
    <x v="0"/>
    <n v="118773"/>
    <s v="United States"/>
    <x v="0"/>
    <x v="0"/>
    <n v="77070"/>
    <x v="0"/>
    <x v="0"/>
    <s v="CHO-NUT-13000"/>
    <x v="2"/>
    <x v="7"/>
    <n v="2"/>
    <n v="4.9800000000000004"/>
    <n v="2"/>
    <n v="15"/>
    <x v="3"/>
    <s v="Lot's O' Nuts"/>
    <x v="1"/>
  </r>
  <r>
    <s v="US-2024-118773-CHO-TRI-54000"/>
    <d v="2024-02-09T00:00:00"/>
    <d v="2024-02-24T00:00:00"/>
    <x v="0"/>
    <n v="118773"/>
    <s v="United States"/>
    <x v="0"/>
    <x v="0"/>
    <n v="77070"/>
    <x v="0"/>
    <x v="0"/>
    <s v="CHO-TRI-54000"/>
    <x v="1"/>
    <x v="24"/>
    <n v="4"/>
    <n v="9.8000000000000007"/>
    <n v="5.2"/>
    <n v="15"/>
    <x v="3"/>
    <s v="Wicked Choccy's"/>
    <x v="0"/>
  </r>
  <r>
    <s v="US-2024-118773-CHO-FUD-51000"/>
    <d v="2024-02-09T00:00:00"/>
    <d v="2024-02-24T00:00:00"/>
    <x v="0"/>
    <n v="118773"/>
    <s v="United States"/>
    <x v="0"/>
    <x v="0"/>
    <n v="77070"/>
    <x v="0"/>
    <x v="0"/>
    <s v="CHO-FUD-51000"/>
    <x v="4"/>
    <x v="9"/>
    <n v="2"/>
    <n v="4.8"/>
    <n v="2.4"/>
    <n v="15"/>
    <x v="3"/>
    <s v="Lot's O' Nuts"/>
    <x v="1"/>
  </r>
  <r>
    <s v="US-2024-123659-CHO-TRI-54000"/>
    <d v="2024-02-10T00:00:00"/>
    <d v="2024-02-23T00:00:00"/>
    <x v="1"/>
    <n v="123659"/>
    <s v="United States"/>
    <x v="259"/>
    <x v="38"/>
    <n v="20735"/>
    <x v="0"/>
    <x v="1"/>
    <s v="CHO-TRI-54000"/>
    <x v="1"/>
    <x v="24"/>
    <n v="4"/>
    <n v="9.8000000000000007"/>
    <n v="5.2"/>
    <n v="13"/>
    <x v="3"/>
    <s v="Wicked Choccy's"/>
    <x v="0"/>
  </r>
  <r>
    <s v="US-2024-124086-CHO-SCR-58000"/>
    <d v="2024-02-10T00:00:00"/>
    <d v="2024-02-24T00:00:00"/>
    <x v="0"/>
    <n v="124086"/>
    <s v="United States"/>
    <x v="445"/>
    <x v="4"/>
    <n v="92677"/>
    <x v="0"/>
    <x v="3"/>
    <s v="CHO-SCR-58000"/>
    <x v="3"/>
    <x v="9"/>
    <n v="2"/>
    <n v="5"/>
    <n v="2.2000000000000002"/>
    <n v="14"/>
    <x v="3"/>
    <s v="Lot's O' Nuts"/>
    <x v="1"/>
  </r>
  <r>
    <s v="US-2024-131828-CHO-NUT-13000"/>
    <d v="2024-02-11T00:00:00"/>
    <d v="2024-02-23T00:00:00"/>
    <x v="2"/>
    <n v="131828"/>
    <s v="United States"/>
    <x v="31"/>
    <x v="23"/>
    <n v="98105"/>
    <x v="0"/>
    <x v="3"/>
    <s v="CHO-NUT-13000"/>
    <x v="2"/>
    <x v="19"/>
    <n v="4"/>
    <n v="9.9600000000000009"/>
    <n v="4"/>
    <n v="12"/>
    <x v="3"/>
    <s v="Lot's O' Nuts"/>
    <x v="1"/>
  </r>
  <r>
    <s v="US-2024-131828-CHO-SCR-58000"/>
    <d v="2024-02-11T00:00:00"/>
    <d v="2024-02-23T00:00:00"/>
    <x v="2"/>
    <n v="131828"/>
    <s v="United States"/>
    <x v="31"/>
    <x v="23"/>
    <n v="98105"/>
    <x v="0"/>
    <x v="3"/>
    <s v="CHO-SCR-58000"/>
    <x v="3"/>
    <x v="3"/>
    <n v="3"/>
    <n v="7.5"/>
    <n v="3.3"/>
    <n v="12"/>
    <x v="3"/>
    <s v="Lot's O' Nuts"/>
    <x v="1"/>
  </r>
  <r>
    <s v="US-2024-118535-CHO-TRI-54000"/>
    <d v="2024-02-11T00:00:00"/>
    <d v="2024-02-25T00:00:00"/>
    <x v="0"/>
    <n v="118535"/>
    <s v="United States"/>
    <x v="26"/>
    <x v="21"/>
    <n v="10024"/>
    <x v="0"/>
    <x v="1"/>
    <s v="CHO-TRI-54000"/>
    <x v="1"/>
    <x v="1"/>
    <n v="2"/>
    <n v="4.9000000000000004"/>
    <n v="2.6"/>
    <n v="14"/>
    <x v="3"/>
    <s v="Wicked Choccy's"/>
    <x v="0"/>
  </r>
  <r>
    <s v="US-2024-138156-CHO-SCR-58000"/>
    <d v="2024-02-11T00:00:00"/>
    <d v="2024-02-24T00:00:00"/>
    <x v="1"/>
    <n v="138156"/>
    <s v="United States"/>
    <x v="48"/>
    <x v="9"/>
    <n v="43229"/>
    <x v="0"/>
    <x v="1"/>
    <s v="CHO-SCR-58000"/>
    <x v="3"/>
    <x v="9"/>
    <n v="2"/>
    <n v="5"/>
    <n v="2.2000000000000002"/>
    <n v="13"/>
    <x v="3"/>
    <s v="Lot's O' Nuts"/>
    <x v="1"/>
  </r>
  <r>
    <s v="US-2024-116204-CHO-FUD-51000"/>
    <d v="2024-02-11T00:00:00"/>
    <d v="2024-02-24T00:00:00"/>
    <x v="2"/>
    <n v="116204"/>
    <s v="United States"/>
    <x v="10"/>
    <x v="4"/>
    <n v="94110"/>
    <x v="0"/>
    <x v="3"/>
    <s v="CHO-FUD-51000"/>
    <x v="4"/>
    <x v="26"/>
    <n v="7"/>
    <n v="16.8"/>
    <n v="8.4"/>
    <n v="13"/>
    <x v="3"/>
    <s v="Lot's O' Nuts"/>
    <x v="1"/>
  </r>
  <r>
    <s v="US-2024-104801-CHO-FUD-51000"/>
    <d v="2024-02-13T00:00:00"/>
    <d v="2024-02-29T00:00:00"/>
    <x v="0"/>
    <n v="104801"/>
    <s v="United States"/>
    <x v="31"/>
    <x v="23"/>
    <n v="98105"/>
    <x v="0"/>
    <x v="3"/>
    <s v="CHO-FUD-51000"/>
    <x v="4"/>
    <x v="25"/>
    <n v="1"/>
    <n v="2.4"/>
    <n v="1.2"/>
    <n v="16"/>
    <x v="3"/>
    <s v="Lot's O' Nuts"/>
    <x v="1"/>
  </r>
  <r>
    <s v="US-2024-104801-CHO-SCR-58000"/>
    <d v="2024-02-13T00:00:00"/>
    <d v="2024-02-29T00:00:00"/>
    <x v="0"/>
    <n v="104801"/>
    <s v="United States"/>
    <x v="31"/>
    <x v="23"/>
    <n v="98105"/>
    <x v="0"/>
    <x v="3"/>
    <s v="CHO-SCR-58000"/>
    <x v="3"/>
    <x v="3"/>
    <n v="3"/>
    <n v="7.5"/>
    <n v="3.3"/>
    <n v="16"/>
    <x v="3"/>
    <s v="Lot's O' Nuts"/>
    <x v="1"/>
  </r>
  <r>
    <s v="US-2024-104906-CHO-FUD-51000"/>
    <d v="2024-02-13T00:00:00"/>
    <d v="2024-02-27T00:00:00"/>
    <x v="0"/>
    <n v="104906"/>
    <s v="United States"/>
    <x v="26"/>
    <x v="21"/>
    <n v="10009"/>
    <x v="0"/>
    <x v="1"/>
    <s v="CHO-FUD-51000"/>
    <x v="4"/>
    <x v="3"/>
    <n v="3"/>
    <n v="7.2"/>
    <n v="3.6"/>
    <n v="14"/>
    <x v="3"/>
    <s v="Lot's O' Nuts"/>
    <x v="1"/>
  </r>
  <r>
    <s v="US-2024-154809-CHO-NUT-13000"/>
    <d v="2024-02-13T00:00:00"/>
    <d v="2024-02-27T00:00:00"/>
    <x v="0"/>
    <n v="154809"/>
    <s v="United States"/>
    <x v="145"/>
    <x v="30"/>
    <n v="55407"/>
    <x v="0"/>
    <x v="0"/>
    <s v="CHO-NUT-13000"/>
    <x v="2"/>
    <x v="33"/>
    <n v="8"/>
    <n v="19.920000000000002"/>
    <n v="8"/>
    <n v="14"/>
    <x v="3"/>
    <s v="Lot's O' Nuts"/>
    <x v="1"/>
  </r>
  <r>
    <s v="US-2024-151176-CHO-NUT-13000"/>
    <d v="2024-02-13T00:00:00"/>
    <d v="2024-03-01T00:00:00"/>
    <x v="0"/>
    <n v="151176"/>
    <s v="United States"/>
    <x v="98"/>
    <x v="38"/>
    <n v="21215"/>
    <x v="0"/>
    <x v="1"/>
    <s v="CHO-NUT-13000"/>
    <x v="2"/>
    <x v="2"/>
    <n v="3"/>
    <n v="7.47"/>
    <n v="3"/>
    <n v="17"/>
    <x v="3"/>
    <s v="Lot's O' Nuts"/>
    <x v="1"/>
  </r>
  <r>
    <s v="US-2024-151176-CHO-SCR-58000"/>
    <d v="2024-02-13T00:00:00"/>
    <d v="2024-03-01T00:00:00"/>
    <x v="0"/>
    <n v="151176"/>
    <s v="United States"/>
    <x v="98"/>
    <x v="38"/>
    <n v="21215"/>
    <x v="0"/>
    <x v="1"/>
    <s v="CHO-SCR-58000"/>
    <x v="3"/>
    <x v="3"/>
    <n v="3"/>
    <n v="7.5"/>
    <n v="3.3"/>
    <n v="17"/>
    <x v="3"/>
    <s v="Lot's O' Nuts"/>
    <x v="1"/>
  </r>
  <r>
    <s v="US-2024-163265-CHO-SCR-58000"/>
    <d v="2024-02-16T00:00:00"/>
    <d v="2024-03-02T00:00:00"/>
    <x v="0"/>
    <n v="163265"/>
    <s v="United States"/>
    <x v="84"/>
    <x v="1"/>
    <n v="62521"/>
    <x v="0"/>
    <x v="0"/>
    <s v="CHO-SCR-58000"/>
    <x v="3"/>
    <x v="3"/>
    <n v="3"/>
    <n v="7.5"/>
    <n v="3.3"/>
    <n v="15"/>
    <x v="3"/>
    <s v="Lot's O' Nuts"/>
    <x v="1"/>
  </r>
  <r>
    <s v="US-2024-163265-CHO-NUT-13000"/>
    <d v="2024-02-16T00:00:00"/>
    <d v="2024-03-02T00:00:00"/>
    <x v="0"/>
    <n v="163265"/>
    <s v="United States"/>
    <x v="84"/>
    <x v="1"/>
    <n v="62521"/>
    <x v="0"/>
    <x v="0"/>
    <s v="CHO-NUT-13000"/>
    <x v="2"/>
    <x v="22"/>
    <n v="1"/>
    <n v="2.4900000000000002"/>
    <n v="1"/>
    <n v="15"/>
    <x v="3"/>
    <s v="Lot's O' Nuts"/>
    <x v="1"/>
  </r>
  <r>
    <s v="US-2024-163265-CHO-TRI-54000"/>
    <d v="2024-02-16T00:00:00"/>
    <d v="2024-03-02T00:00:00"/>
    <x v="0"/>
    <n v="163265"/>
    <s v="United States"/>
    <x v="84"/>
    <x v="1"/>
    <n v="62521"/>
    <x v="0"/>
    <x v="0"/>
    <s v="CHO-TRI-54000"/>
    <x v="1"/>
    <x v="18"/>
    <n v="6"/>
    <n v="14.7"/>
    <n v="7.8"/>
    <n v="15"/>
    <x v="3"/>
    <s v="Wicked Choccy's"/>
    <x v="0"/>
  </r>
  <r>
    <s v="US-2024-163265-CHO-FUD-51000"/>
    <d v="2024-02-16T00:00:00"/>
    <d v="2024-03-02T00:00:00"/>
    <x v="0"/>
    <n v="163265"/>
    <s v="United States"/>
    <x v="84"/>
    <x v="1"/>
    <n v="62521"/>
    <x v="0"/>
    <x v="0"/>
    <s v="CHO-FUD-51000"/>
    <x v="4"/>
    <x v="3"/>
    <n v="3"/>
    <n v="7.2"/>
    <n v="3.6"/>
    <n v="15"/>
    <x v="3"/>
    <s v="Lot's O' Nuts"/>
    <x v="1"/>
  </r>
  <r>
    <s v="US-2024-118521-CHO-SCR-58000"/>
    <d v="2024-02-16T00:00:00"/>
    <d v="2024-03-01T00:00:00"/>
    <x v="0"/>
    <n v="118521"/>
    <s v="United States"/>
    <x v="26"/>
    <x v="21"/>
    <n v="10035"/>
    <x v="0"/>
    <x v="1"/>
    <s v="CHO-SCR-58000"/>
    <x v="3"/>
    <x v="9"/>
    <n v="2"/>
    <n v="5"/>
    <n v="2.2000000000000002"/>
    <n v="14"/>
    <x v="3"/>
    <s v="Lot's O' Nuts"/>
    <x v="1"/>
  </r>
  <r>
    <s v="US-2024-120019-CHO-FUD-51000"/>
    <d v="2024-02-16T00:00:00"/>
    <d v="2024-03-02T00:00:00"/>
    <x v="0"/>
    <n v="120019"/>
    <s v="United States"/>
    <x v="172"/>
    <x v="39"/>
    <n v="6824"/>
    <x v="0"/>
    <x v="1"/>
    <s v="CHO-FUD-51000"/>
    <x v="4"/>
    <x v="3"/>
    <n v="3"/>
    <n v="7.2"/>
    <n v="3.6"/>
    <n v="15"/>
    <x v="3"/>
    <s v="Lot's O' Nuts"/>
    <x v="1"/>
  </r>
  <r>
    <s v="US-2024-120019-CHO-MIL-31000"/>
    <d v="2024-02-16T00:00:00"/>
    <d v="2024-03-02T00:00:00"/>
    <x v="0"/>
    <n v="120019"/>
    <s v="United States"/>
    <x v="172"/>
    <x v="39"/>
    <n v="6824"/>
    <x v="0"/>
    <x v="1"/>
    <s v="CHO-MIL-31000"/>
    <x v="0"/>
    <x v="11"/>
    <n v="1"/>
    <n v="2.11"/>
    <n v="1.1399999999999999"/>
    <n v="15"/>
    <x v="3"/>
    <s v="Wicked Choccy's"/>
    <x v="0"/>
  </r>
  <r>
    <s v="US-2024-109085-CHO-TRI-54000"/>
    <d v="2024-02-17T00:00:00"/>
    <d v="2024-03-01T00:00:00"/>
    <x v="1"/>
    <n v="109085"/>
    <s v="United States"/>
    <x v="100"/>
    <x v="9"/>
    <n v="45373"/>
    <x v="0"/>
    <x v="1"/>
    <s v="CHO-TRI-54000"/>
    <x v="1"/>
    <x v="20"/>
    <n v="5"/>
    <n v="12.25"/>
    <n v="6.5"/>
    <n v="13"/>
    <x v="3"/>
    <s v="Wicked Choccy's"/>
    <x v="0"/>
  </r>
  <r>
    <s v="US-2024-109085-CHO-FUD-51000"/>
    <d v="2024-02-17T00:00:00"/>
    <d v="2024-03-01T00:00:00"/>
    <x v="1"/>
    <n v="109085"/>
    <s v="United States"/>
    <x v="100"/>
    <x v="9"/>
    <n v="45373"/>
    <x v="0"/>
    <x v="1"/>
    <s v="CHO-FUD-51000"/>
    <x v="4"/>
    <x v="9"/>
    <n v="2"/>
    <n v="4.8"/>
    <n v="2.4"/>
    <n v="13"/>
    <x v="3"/>
    <s v="Lot's O' Nuts"/>
    <x v="1"/>
  </r>
  <r>
    <s v="US-2024-109085-CHO-SCR-58000"/>
    <d v="2024-02-17T00:00:00"/>
    <d v="2024-03-01T00:00:00"/>
    <x v="1"/>
    <n v="109085"/>
    <s v="United States"/>
    <x v="100"/>
    <x v="9"/>
    <n v="45373"/>
    <x v="0"/>
    <x v="1"/>
    <s v="CHO-SCR-58000"/>
    <x v="3"/>
    <x v="17"/>
    <n v="5"/>
    <n v="12.5"/>
    <n v="5.5"/>
    <n v="13"/>
    <x v="3"/>
    <s v="Lot's O' Nuts"/>
    <x v="1"/>
  </r>
  <r>
    <s v="US-2024-109085-CHO-MIL-31000"/>
    <d v="2024-02-17T00:00:00"/>
    <d v="2024-03-01T00:00:00"/>
    <x v="1"/>
    <n v="109085"/>
    <s v="United States"/>
    <x v="100"/>
    <x v="9"/>
    <n v="45373"/>
    <x v="0"/>
    <x v="1"/>
    <s v="CHO-MIL-31000"/>
    <x v="0"/>
    <x v="11"/>
    <n v="1"/>
    <n v="2.11"/>
    <n v="1.1399999999999999"/>
    <n v="13"/>
    <x v="3"/>
    <s v="Wicked Choccy's"/>
    <x v="0"/>
  </r>
  <r>
    <s v="US-2024-159149-CHO-SCR-58000"/>
    <d v="2024-02-17T00:00:00"/>
    <d v="2024-02-29T00:00:00"/>
    <x v="1"/>
    <n v="159149"/>
    <s v="United States"/>
    <x v="0"/>
    <x v="0"/>
    <n v="77041"/>
    <x v="0"/>
    <x v="0"/>
    <s v="CHO-SCR-58000"/>
    <x v="3"/>
    <x v="25"/>
    <n v="1"/>
    <n v="2.5"/>
    <n v="1.1000000000000001"/>
    <n v="12"/>
    <x v="3"/>
    <s v="Lot's O' Nuts"/>
    <x v="1"/>
  </r>
  <r>
    <s v="US-2024-159149-OTH-GUM-21000"/>
    <d v="2024-02-17T00:00:00"/>
    <d v="2024-02-29T00:00:00"/>
    <x v="1"/>
    <n v="159149"/>
    <s v="United States"/>
    <x v="0"/>
    <x v="0"/>
    <n v="77041"/>
    <x v="1"/>
    <x v="0"/>
    <s v="OTH-GUM-21000"/>
    <x v="5"/>
    <x v="1"/>
    <n v="6"/>
    <n v="3.9"/>
    <n v="3.6"/>
    <n v="12"/>
    <x v="3"/>
    <s v="Secret Factory"/>
    <x v="2"/>
  </r>
  <r>
    <s v="US-2024-159149-CHO-NUT-13000"/>
    <d v="2024-02-17T00:00:00"/>
    <d v="2024-02-29T00:00:00"/>
    <x v="1"/>
    <n v="159149"/>
    <s v="United States"/>
    <x v="0"/>
    <x v="0"/>
    <n v="77041"/>
    <x v="0"/>
    <x v="0"/>
    <s v="CHO-NUT-13000"/>
    <x v="2"/>
    <x v="19"/>
    <n v="4"/>
    <n v="9.9600000000000009"/>
    <n v="4"/>
    <n v="12"/>
    <x v="3"/>
    <s v="Lot's O' Nuts"/>
    <x v="1"/>
  </r>
  <r>
    <s v="US-2024-132647-CHO-NUT-13000"/>
    <d v="2024-02-17T00:00:00"/>
    <d v="2024-03-04T00:00:00"/>
    <x v="0"/>
    <n v="132647"/>
    <s v="United States"/>
    <x v="287"/>
    <x v="24"/>
    <n v="8861"/>
    <x v="0"/>
    <x v="1"/>
    <s v="CHO-NUT-13000"/>
    <x v="2"/>
    <x v="7"/>
    <n v="2"/>
    <n v="4.9800000000000004"/>
    <n v="2"/>
    <n v="16"/>
    <x v="3"/>
    <s v="Lot's O' Nuts"/>
    <x v="1"/>
  </r>
  <r>
    <s v="US-2024-132647-CHO-MIL-31000"/>
    <d v="2024-02-17T00:00:00"/>
    <d v="2024-03-04T00:00:00"/>
    <x v="0"/>
    <n v="132647"/>
    <s v="United States"/>
    <x v="287"/>
    <x v="24"/>
    <n v="8861"/>
    <x v="0"/>
    <x v="1"/>
    <s v="CHO-MIL-31000"/>
    <x v="0"/>
    <x v="23"/>
    <n v="5"/>
    <n v="10.55"/>
    <n v="5.7"/>
    <n v="16"/>
    <x v="3"/>
    <s v="Wicked Choccy's"/>
    <x v="0"/>
  </r>
  <r>
    <s v="US-2024-154039-CHO-SCR-58000"/>
    <d v="2024-02-17T00:00:00"/>
    <d v="2024-03-03T00:00:00"/>
    <x v="0"/>
    <n v="154039"/>
    <s v="United States"/>
    <x v="40"/>
    <x v="1"/>
    <n v="60653"/>
    <x v="0"/>
    <x v="0"/>
    <s v="CHO-SCR-58000"/>
    <x v="3"/>
    <x v="3"/>
    <n v="3"/>
    <n v="7.5"/>
    <n v="3.3"/>
    <n v="15"/>
    <x v="3"/>
    <s v="Lot's O' Nuts"/>
    <x v="1"/>
  </r>
  <r>
    <s v="US-2024-154039-CHO-TRI-54000"/>
    <d v="2024-02-17T00:00:00"/>
    <d v="2024-03-03T00:00:00"/>
    <x v="0"/>
    <n v="154039"/>
    <s v="United States"/>
    <x v="40"/>
    <x v="1"/>
    <n v="60653"/>
    <x v="0"/>
    <x v="0"/>
    <s v="CHO-TRI-54000"/>
    <x v="1"/>
    <x v="28"/>
    <n v="1"/>
    <n v="2.4500000000000002"/>
    <n v="1.3"/>
    <n v="15"/>
    <x v="3"/>
    <s v="Wicked Choccy's"/>
    <x v="0"/>
  </r>
  <r>
    <s v="US-2024-163195-CHO-NUT-13000"/>
    <d v="2024-02-17T00:00:00"/>
    <d v="2024-03-02T00:00:00"/>
    <x v="2"/>
    <n v="163195"/>
    <s v="United States"/>
    <x v="22"/>
    <x v="8"/>
    <n v="70506"/>
    <x v="0"/>
    <x v="2"/>
    <s v="CHO-NUT-13000"/>
    <x v="2"/>
    <x v="2"/>
    <n v="3"/>
    <n v="7.47"/>
    <n v="3"/>
    <n v="14"/>
    <x v="3"/>
    <s v="Lot's O' Nuts"/>
    <x v="1"/>
  </r>
  <r>
    <s v="US-2024-164707-CHO-TRI-54000"/>
    <d v="2024-02-18T00:00:00"/>
    <d v="2024-03-02T00:00:00"/>
    <x v="2"/>
    <n v="164707"/>
    <s v="United States"/>
    <x v="4"/>
    <x v="4"/>
    <n v="90045"/>
    <x v="0"/>
    <x v="3"/>
    <s v="CHO-TRI-54000"/>
    <x v="1"/>
    <x v="1"/>
    <n v="2"/>
    <n v="4.9000000000000004"/>
    <n v="2.6"/>
    <n v="13"/>
    <x v="3"/>
    <s v="Wicked Choccy's"/>
    <x v="0"/>
  </r>
  <r>
    <s v="US-2024-164707-CHO-SCR-58000"/>
    <d v="2024-02-18T00:00:00"/>
    <d v="2024-03-02T00:00:00"/>
    <x v="2"/>
    <n v="164707"/>
    <s v="United States"/>
    <x v="4"/>
    <x v="4"/>
    <n v="90045"/>
    <x v="0"/>
    <x v="3"/>
    <s v="CHO-SCR-58000"/>
    <x v="3"/>
    <x v="3"/>
    <n v="3"/>
    <n v="7.5"/>
    <n v="3.3"/>
    <n v="13"/>
    <x v="3"/>
    <s v="Lot's O' Nuts"/>
    <x v="1"/>
  </r>
  <r>
    <s v="US-2024-134838-CHO-NUT-13000"/>
    <d v="2024-02-19T00:00:00"/>
    <d v="2024-03-01T00:00:00"/>
    <x v="1"/>
    <n v="134838"/>
    <s v="United States"/>
    <x v="4"/>
    <x v="4"/>
    <n v="90045"/>
    <x v="0"/>
    <x v="3"/>
    <s v="CHO-NUT-13000"/>
    <x v="2"/>
    <x v="2"/>
    <n v="3"/>
    <n v="7.47"/>
    <n v="3"/>
    <n v="11"/>
    <x v="3"/>
    <s v="Lot's O' Nuts"/>
    <x v="1"/>
  </r>
  <r>
    <s v="US-2024-134838-CHO-MIL-31000"/>
    <d v="2024-02-19T00:00:00"/>
    <d v="2024-03-01T00:00:00"/>
    <x v="1"/>
    <n v="134838"/>
    <s v="United States"/>
    <x v="4"/>
    <x v="4"/>
    <n v="90045"/>
    <x v="0"/>
    <x v="3"/>
    <s v="CHO-MIL-31000"/>
    <x v="0"/>
    <x v="5"/>
    <n v="3"/>
    <n v="6.33"/>
    <n v="3.42"/>
    <n v="11"/>
    <x v="3"/>
    <s v="Wicked Choccy's"/>
    <x v="0"/>
  </r>
  <r>
    <s v="US-2024-166415-CHO-NUT-13000"/>
    <d v="2024-02-19T00:00:00"/>
    <d v="2024-03-04T00:00:00"/>
    <x v="0"/>
    <n v="166415"/>
    <s v="United States"/>
    <x v="31"/>
    <x v="23"/>
    <n v="98103"/>
    <x v="0"/>
    <x v="3"/>
    <s v="CHO-NUT-13000"/>
    <x v="2"/>
    <x v="2"/>
    <n v="3"/>
    <n v="7.47"/>
    <n v="3"/>
    <n v="14"/>
    <x v="3"/>
    <s v="Lot's O' Nuts"/>
    <x v="1"/>
  </r>
  <r>
    <s v="US-2024-122693-CHO-SCR-58000"/>
    <d v="2024-02-19T00:00:00"/>
    <d v="2024-03-02T00:00:00"/>
    <x v="2"/>
    <n v="122693"/>
    <s v="United States"/>
    <x v="14"/>
    <x v="3"/>
    <n v="30076"/>
    <x v="0"/>
    <x v="2"/>
    <s v="CHO-SCR-58000"/>
    <x v="3"/>
    <x v="26"/>
    <n v="7"/>
    <n v="17.5"/>
    <n v="7.7"/>
    <n v="12"/>
    <x v="3"/>
    <s v="Lot's O' Nuts"/>
    <x v="1"/>
  </r>
  <r>
    <s v="US-2024-105445-CHO-FUD-51000"/>
    <d v="2024-02-20T00:00:00"/>
    <d v="2024-03-06T00:00:00"/>
    <x v="2"/>
    <n v="105445"/>
    <s v="United States"/>
    <x v="106"/>
    <x v="27"/>
    <n v="80027"/>
    <x v="0"/>
    <x v="3"/>
    <s v="CHO-FUD-51000"/>
    <x v="4"/>
    <x v="3"/>
    <n v="3"/>
    <n v="7.2"/>
    <n v="3.6"/>
    <n v="15"/>
    <x v="3"/>
    <s v="Lot's O' Nuts"/>
    <x v="1"/>
  </r>
  <r>
    <s v="US-2024-105809-CHO-SCR-58000"/>
    <d v="2024-02-20T00:00:00"/>
    <d v="2024-03-04T00:00:00"/>
    <x v="1"/>
    <n v="105809"/>
    <s v="United States"/>
    <x v="25"/>
    <x v="4"/>
    <n v="92105"/>
    <x v="0"/>
    <x v="3"/>
    <s v="CHO-SCR-58000"/>
    <x v="3"/>
    <x v="25"/>
    <n v="1"/>
    <n v="2.5"/>
    <n v="1.1000000000000001"/>
    <n v="13"/>
    <x v="3"/>
    <s v="Lot's O' Nuts"/>
    <x v="1"/>
  </r>
  <r>
    <s v="US-2024-105809-CHO-MIL-31000"/>
    <d v="2024-02-20T00:00:00"/>
    <d v="2024-03-04T00:00:00"/>
    <x v="1"/>
    <n v="105809"/>
    <s v="United States"/>
    <x v="25"/>
    <x v="4"/>
    <n v="92105"/>
    <x v="0"/>
    <x v="3"/>
    <s v="CHO-MIL-31000"/>
    <x v="0"/>
    <x v="0"/>
    <n v="2"/>
    <n v="4.22"/>
    <n v="2.2799999999999998"/>
    <n v="13"/>
    <x v="3"/>
    <s v="Wicked Choccy's"/>
    <x v="0"/>
  </r>
  <r>
    <s v="US-2024-150525-CHO-MIL-31000"/>
    <d v="2024-02-20T00:00:00"/>
    <d v="2024-03-06T00:00:00"/>
    <x v="0"/>
    <n v="150525"/>
    <s v="United States"/>
    <x v="484"/>
    <x v="44"/>
    <n v="74403"/>
    <x v="0"/>
    <x v="0"/>
    <s v="CHO-MIL-31000"/>
    <x v="0"/>
    <x v="5"/>
    <n v="3"/>
    <n v="6.33"/>
    <n v="3.42"/>
    <n v="15"/>
    <x v="3"/>
    <s v="Wicked Choccy's"/>
    <x v="0"/>
  </r>
  <r>
    <s v="US-2024-150525-CHO-TRI-54000"/>
    <d v="2024-02-20T00:00:00"/>
    <d v="2024-03-06T00:00:00"/>
    <x v="0"/>
    <n v="150525"/>
    <s v="United States"/>
    <x v="484"/>
    <x v="44"/>
    <n v="74403"/>
    <x v="0"/>
    <x v="0"/>
    <s v="CHO-TRI-54000"/>
    <x v="1"/>
    <x v="1"/>
    <n v="2"/>
    <n v="4.9000000000000004"/>
    <n v="2.6"/>
    <n v="15"/>
    <x v="3"/>
    <s v="Wicked Choccy's"/>
    <x v="0"/>
  </r>
  <r>
    <s v="US-2024-135937-CHO-TRI-54000"/>
    <d v="2024-02-20T00:00:00"/>
    <d v="2024-03-08T00:00:00"/>
    <x v="0"/>
    <n v="135937"/>
    <s v="United States"/>
    <x v="261"/>
    <x v="12"/>
    <n v="85234"/>
    <x v="0"/>
    <x v="3"/>
    <s v="CHO-TRI-54000"/>
    <x v="1"/>
    <x v="1"/>
    <n v="2"/>
    <n v="4.9000000000000004"/>
    <n v="2.6"/>
    <n v="17"/>
    <x v="3"/>
    <s v="Wicked Choccy's"/>
    <x v="0"/>
  </r>
  <r>
    <s v="US-2024-135937-CHO-FUD-51000"/>
    <d v="2024-02-20T00:00:00"/>
    <d v="2024-03-08T00:00:00"/>
    <x v="0"/>
    <n v="135937"/>
    <s v="United States"/>
    <x v="261"/>
    <x v="12"/>
    <n v="85234"/>
    <x v="0"/>
    <x v="3"/>
    <s v="CHO-FUD-51000"/>
    <x v="4"/>
    <x v="6"/>
    <n v="9"/>
    <n v="21.6"/>
    <n v="10.8"/>
    <n v="17"/>
    <x v="3"/>
    <s v="Lot's O' Nuts"/>
    <x v="1"/>
  </r>
  <r>
    <s v="US-2024-135937-OTH-LIC-15000"/>
    <d v="2024-02-20T00:00:00"/>
    <d v="2024-03-08T00:00:00"/>
    <x v="0"/>
    <n v="135937"/>
    <s v="United States"/>
    <x v="261"/>
    <x v="12"/>
    <n v="85234"/>
    <x v="1"/>
    <x v="3"/>
    <s v="OTH-LIC-15000"/>
    <x v="7"/>
    <x v="41"/>
    <n v="5"/>
    <n v="50"/>
    <n v="50"/>
    <n v="17"/>
    <x v="3"/>
    <s v="Secret Factory"/>
    <x v="2"/>
  </r>
  <r>
    <s v="US-2024-135937-CHO-NUT-13000"/>
    <d v="2024-02-20T00:00:00"/>
    <d v="2024-03-08T00:00:00"/>
    <x v="0"/>
    <n v="135937"/>
    <s v="United States"/>
    <x v="261"/>
    <x v="12"/>
    <n v="85234"/>
    <x v="0"/>
    <x v="3"/>
    <s v="CHO-NUT-13000"/>
    <x v="2"/>
    <x v="22"/>
    <n v="1"/>
    <n v="2.4900000000000002"/>
    <n v="1"/>
    <n v="17"/>
    <x v="3"/>
    <s v="Lot's O' Nuts"/>
    <x v="1"/>
  </r>
  <r>
    <s v="US-2024-135937-CHO-MIL-31000"/>
    <d v="2024-02-20T00:00:00"/>
    <d v="2024-03-08T00:00:00"/>
    <x v="0"/>
    <n v="135937"/>
    <s v="United States"/>
    <x v="261"/>
    <x v="12"/>
    <n v="85234"/>
    <x v="0"/>
    <x v="3"/>
    <s v="CHO-MIL-31000"/>
    <x v="0"/>
    <x v="5"/>
    <n v="3"/>
    <n v="6.33"/>
    <n v="3.42"/>
    <n v="17"/>
    <x v="3"/>
    <s v="Wicked Choccy's"/>
    <x v="0"/>
  </r>
  <r>
    <s v="US-2024-124940-CHO-SCR-58000"/>
    <d v="2024-02-21T00:00:00"/>
    <d v="2024-03-07T00:00:00"/>
    <x v="0"/>
    <n v="124940"/>
    <s v="United States"/>
    <x v="237"/>
    <x v="0"/>
    <n v="75007"/>
    <x v="0"/>
    <x v="0"/>
    <s v="CHO-SCR-58000"/>
    <x v="3"/>
    <x v="25"/>
    <n v="1"/>
    <n v="2.5"/>
    <n v="1.1000000000000001"/>
    <n v="15"/>
    <x v="3"/>
    <s v="Lot's O' Nuts"/>
    <x v="1"/>
  </r>
  <r>
    <s v="US-2024-136007-CHO-SCR-58000"/>
    <d v="2024-02-23T00:00:00"/>
    <d v="2024-03-12T00:00:00"/>
    <x v="0"/>
    <n v="136007"/>
    <s v="United States"/>
    <x v="31"/>
    <x v="23"/>
    <n v="98115"/>
    <x v="0"/>
    <x v="3"/>
    <s v="CHO-SCR-58000"/>
    <x v="3"/>
    <x v="17"/>
    <n v="5"/>
    <n v="12.5"/>
    <n v="5.5"/>
    <n v="18"/>
    <x v="3"/>
    <s v="Lot's O' Nuts"/>
    <x v="1"/>
  </r>
  <r>
    <s v="US-2024-136007-CHO-TRI-54000"/>
    <d v="2024-02-23T00:00:00"/>
    <d v="2024-03-12T00:00:00"/>
    <x v="0"/>
    <n v="136007"/>
    <s v="United States"/>
    <x v="31"/>
    <x v="23"/>
    <n v="98115"/>
    <x v="0"/>
    <x v="3"/>
    <s v="CHO-TRI-54000"/>
    <x v="1"/>
    <x v="20"/>
    <n v="5"/>
    <n v="12.25"/>
    <n v="6.5"/>
    <n v="18"/>
    <x v="3"/>
    <s v="Wicked Choccy's"/>
    <x v="0"/>
  </r>
  <r>
    <s v="US-2024-104647-CHO-MIL-31000"/>
    <d v="2024-02-23T00:00:00"/>
    <d v="2024-03-11T00:00:00"/>
    <x v="0"/>
    <n v="104647"/>
    <s v="United States"/>
    <x v="4"/>
    <x v="4"/>
    <n v="90008"/>
    <x v="0"/>
    <x v="3"/>
    <s v="CHO-MIL-31000"/>
    <x v="0"/>
    <x v="29"/>
    <n v="6"/>
    <n v="12.66"/>
    <n v="6.84"/>
    <n v="17"/>
    <x v="3"/>
    <s v="Wicked Choccy's"/>
    <x v="0"/>
  </r>
  <r>
    <s v="US-2024-111374-CHO-NUT-13000"/>
    <d v="2024-02-24T00:00:00"/>
    <d v="2024-03-09T00:00:00"/>
    <x v="0"/>
    <n v="111374"/>
    <s v="United States"/>
    <x v="2"/>
    <x v="2"/>
    <n v="19134"/>
    <x v="0"/>
    <x v="1"/>
    <s v="CHO-NUT-13000"/>
    <x v="2"/>
    <x v="19"/>
    <n v="4"/>
    <n v="9.9600000000000009"/>
    <n v="4"/>
    <n v="14"/>
    <x v="3"/>
    <s v="Lot's O' Nuts"/>
    <x v="1"/>
  </r>
  <r>
    <s v="US-2024-127397-CHO-MIL-31000"/>
    <d v="2024-02-24T00:00:00"/>
    <d v="2024-03-09T00:00:00"/>
    <x v="0"/>
    <n v="127397"/>
    <s v="United States"/>
    <x v="2"/>
    <x v="2"/>
    <n v="19134"/>
    <x v="0"/>
    <x v="1"/>
    <s v="CHO-MIL-31000"/>
    <x v="0"/>
    <x v="23"/>
    <n v="5"/>
    <n v="10.55"/>
    <n v="5.7"/>
    <n v="14"/>
    <x v="3"/>
    <s v="Wicked Choccy's"/>
    <x v="0"/>
  </r>
  <r>
    <s v="US-2024-127397-CHO-TRI-54000"/>
    <d v="2024-02-24T00:00:00"/>
    <d v="2024-03-09T00:00:00"/>
    <x v="0"/>
    <n v="127397"/>
    <s v="United States"/>
    <x v="2"/>
    <x v="2"/>
    <n v="19134"/>
    <x v="0"/>
    <x v="1"/>
    <s v="CHO-TRI-54000"/>
    <x v="1"/>
    <x v="20"/>
    <n v="5"/>
    <n v="12.25"/>
    <n v="6.5"/>
    <n v="14"/>
    <x v="3"/>
    <s v="Wicked Choccy's"/>
    <x v="0"/>
  </r>
  <r>
    <s v="US-2024-125878-CHO-TRI-54000"/>
    <d v="2024-02-25T00:00:00"/>
    <d v="2024-03-12T00:00:00"/>
    <x v="0"/>
    <n v="125878"/>
    <s v="United States"/>
    <x v="40"/>
    <x v="1"/>
    <n v="60623"/>
    <x v="0"/>
    <x v="0"/>
    <s v="CHO-TRI-54000"/>
    <x v="1"/>
    <x v="4"/>
    <n v="3"/>
    <n v="7.35"/>
    <n v="3.9"/>
    <n v="16"/>
    <x v="3"/>
    <s v="Wicked Choccy's"/>
    <x v="0"/>
  </r>
  <r>
    <s v="US-2024-134642-CHO-MIL-31000"/>
    <d v="2024-02-25T00:00:00"/>
    <d v="2024-03-11T00:00:00"/>
    <x v="0"/>
    <n v="134642"/>
    <s v="United States"/>
    <x v="189"/>
    <x v="26"/>
    <n v="27834"/>
    <x v="0"/>
    <x v="2"/>
    <s v="CHO-MIL-31000"/>
    <x v="0"/>
    <x v="23"/>
    <n v="5"/>
    <n v="10.55"/>
    <n v="5.7"/>
    <n v="15"/>
    <x v="3"/>
    <s v="Wicked Choccy's"/>
    <x v="0"/>
  </r>
  <r>
    <s v="US-2024-134642-CHO-NUT-13000"/>
    <d v="2024-02-25T00:00:00"/>
    <d v="2024-03-11T00:00:00"/>
    <x v="0"/>
    <n v="134642"/>
    <s v="United States"/>
    <x v="189"/>
    <x v="26"/>
    <n v="27834"/>
    <x v="0"/>
    <x v="2"/>
    <s v="CHO-NUT-13000"/>
    <x v="2"/>
    <x v="7"/>
    <n v="2"/>
    <n v="4.9800000000000004"/>
    <n v="2"/>
    <n v="15"/>
    <x v="3"/>
    <s v="Lot's O' Nuts"/>
    <x v="1"/>
  </r>
  <r>
    <s v="US-2024-121706-CHO-FUD-51000"/>
    <d v="2024-02-26T00:00:00"/>
    <d v="2024-03-12T00:00:00"/>
    <x v="0"/>
    <n v="121706"/>
    <s v="United States"/>
    <x v="364"/>
    <x v="4"/>
    <n v="93101"/>
    <x v="0"/>
    <x v="3"/>
    <s v="CHO-FUD-51000"/>
    <x v="4"/>
    <x v="26"/>
    <n v="7"/>
    <n v="16.8"/>
    <n v="8.4"/>
    <n v="15"/>
    <x v="3"/>
    <s v="Lot's O' Nuts"/>
    <x v="1"/>
  </r>
  <r>
    <s v="US-2024-117212-CHO-NUT-13000"/>
    <d v="2024-02-26T00:00:00"/>
    <d v="2024-03-09T00:00:00"/>
    <x v="2"/>
    <n v="117212"/>
    <s v="United States"/>
    <x v="4"/>
    <x v="4"/>
    <n v="90036"/>
    <x v="0"/>
    <x v="3"/>
    <s v="CHO-NUT-13000"/>
    <x v="2"/>
    <x v="2"/>
    <n v="3"/>
    <n v="7.47"/>
    <n v="3"/>
    <n v="12"/>
    <x v="3"/>
    <s v="Lot's O' Nuts"/>
    <x v="1"/>
  </r>
  <r>
    <s v="US-2024-117212-CHO-FUD-51000"/>
    <d v="2024-02-26T00:00:00"/>
    <d v="2024-03-09T00:00:00"/>
    <x v="2"/>
    <n v="117212"/>
    <s v="United States"/>
    <x v="4"/>
    <x v="4"/>
    <n v="90036"/>
    <x v="0"/>
    <x v="3"/>
    <s v="CHO-FUD-51000"/>
    <x v="4"/>
    <x v="31"/>
    <n v="4"/>
    <n v="9.6"/>
    <n v="4.8"/>
    <n v="12"/>
    <x v="3"/>
    <s v="Lot's O' Nuts"/>
    <x v="1"/>
  </r>
  <r>
    <s v="US-2024-117212-CHO-MIL-31000"/>
    <d v="2024-02-26T00:00:00"/>
    <d v="2024-03-09T00:00:00"/>
    <x v="2"/>
    <n v="117212"/>
    <s v="United States"/>
    <x v="4"/>
    <x v="4"/>
    <n v="90036"/>
    <x v="0"/>
    <x v="3"/>
    <s v="CHO-MIL-31000"/>
    <x v="0"/>
    <x v="35"/>
    <n v="8"/>
    <n v="16.88"/>
    <n v="9.1199999999999992"/>
    <n v="12"/>
    <x v="3"/>
    <s v="Wicked Choccy's"/>
    <x v="0"/>
  </r>
  <r>
    <s v="US-2024-121258-CHO-NUT-13000"/>
    <d v="2024-02-26T00:00:00"/>
    <d v="2024-03-13T00:00:00"/>
    <x v="0"/>
    <n v="121258"/>
    <s v="United States"/>
    <x v="383"/>
    <x v="4"/>
    <n v="92627"/>
    <x v="0"/>
    <x v="3"/>
    <s v="CHO-NUT-13000"/>
    <x v="2"/>
    <x v="7"/>
    <n v="2"/>
    <n v="4.9800000000000004"/>
    <n v="2"/>
    <n v="16"/>
    <x v="3"/>
    <s v="Lot's O' Nuts"/>
    <x v="1"/>
  </r>
  <r>
    <s v="US-2024-121258-CHO-SCR-58000"/>
    <d v="2024-02-26T00:00:00"/>
    <d v="2024-03-13T00:00:00"/>
    <x v="0"/>
    <n v="121258"/>
    <s v="United States"/>
    <x v="383"/>
    <x v="4"/>
    <n v="92627"/>
    <x v="0"/>
    <x v="3"/>
    <s v="CHO-SCR-58000"/>
    <x v="3"/>
    <x v="31"/>
    <n v="4"/>
    <n v="10"/>
    <n v="4.4000000000000004"/>
    <n v="16"/>
    <x v="3"/>
    <s v="Lot's O' Nuts"/>
    <x v="1"/>
  </r>
  <r>
    <s v="US-2024-121258-CHO-MIL-31000"/>
    <d v="2024-02-26T00:00:00"/>
    <d v="2024-03-13T00:00:00"/>
    <x v="0"/>
    <n v="121258"/>
    <s v="United States"/>
    <x v="383"/>
    <x v="4"/>
    <n v="92627"/>
    <x v="0"/>
    <x v="3"/>
    <s v="CHO-MIL-31000"/>
    <x v="0"/>
    <x v="0"/>
    <n v="2"/>
    <n v="4.22"/>
    <n v="2.2799999999999998"/>
    <n v="16"/>
    <x v="3"/>
    <s v="Wicked Choccy's"/>
    <x v="0"/>
  </r>
  <r>
    <s v="US-2024-101959-CHO-NUT-13000"/>
    <d v="2024-02-28T00:00:00"/>
    <d v="2024-03-16T00:00:00"/>
    <x v="0"/>
    <n v="101959"/>
    <s v="United States"/>
    <x v="108"/>
    <x v="39"/>
    <n v="6457"/>
    <x v="0"/>
    <x v="1"/>
    <s v="CHO-NUT-13000"/>
    <x v="2"/>
    <x v="7"/>
    <n v="2"/>
    <n v="4.9800000000000004"/>
    <n v="2"/>
    <n v="17"/>
    <x v="3"/>
    <s v="Lot's O' Nuts"/>
    <x v="1"/>
  </r>
  <r>
    <s v="US-2024-104885-CHO-TRI-54000"/>
    <d v="2024-03-02T00:00:00"/>
    <d v="2024-03-18T00:00:00"/>
    <x v="0"/>
    <n v="104885"/>
    <s v="United States"/>
    <x v="12"/>
    <x v="7"/>
    <n v="19711"/>
    <x v="0"/>
    <x v="1"/>
    <s v="CHO-TRI-54000"/>
    <x v="1"/>
    <x v="1"/>
    <n v="2"/>
    <n v="4.9000000000000004"/>
    <n v="2.6"/>
    <n v="16"/>
    <x v="3"/>
    <s v="Wicked Choccy's"/>
    <x v="0"/>
  </r>
  <r>
    <s v="US-2024-104885-CHO-NUT-13000"/>
    <d v="2024-03-02T00:00:00"/>
    <d v="2024-03-18T00:00:00"/>
    <x v="0"/>
    <n v="104885"/>
    <s v="United States"/>
    <x v="12"/>
    <x v="7"/>
    <n v="19711"/>
    <x v="0"/>
    <x v="1"/>
    <s v="CHO-NUT-13000"/>
    <x v="2"/>
    <x v="2"/>
    <n v="3"/>
    <n v="7.47"/>
    <n v="3"/>
    <n v="16"/>
    <x v="3"/>
    <s v="Lot's O' Nuts"/>
    <x v="1"/>
  </r>
  <r>
    <s v="US-2024-104885-CHO-MIL-31000"/>
    <d v="2024-03-02T00:00:00"/>
    <d v="2024-03-18T00:00:00"/>
    <x v="0"/>
    <n v="104885"/>
    <s v="United States"/>
    <x v="12"/>
    <x v="7"/>
    <n v="19711"/>
    <x v="0"/>
    <x v="1"/>
    <s v="CHO-MIL-31000"/>
    <x v="0"/>
    <x v="38"/>
    <n v="7"/>
    <n v="14.77"/>
    <n v="7.98"/>
    <n v="16"/>
    <x v="3"/>
    <s v="Wicked Choccy's"/>
    <x v="0"/>
  </r>
  <r>
    <s v="US-2024-104885-OTH-KAZ-38000"/>
    <d v="2024-03-02T00:00:00"/>
    <d v="2024-03-18T00:00:00"/>
    <x v="0"/>
    <n v="104885"/>
    <s v="United States"/>
    <x v="12"/>
    <x v="7"/>
    <n v="19711"/>
    <x v="1"/>
    <x v="1"/>
    <s v="OTH-KAZ-38000"/>
    <x v="6"/>
    <x v="29"/>
    <n v="6"/>
    <n v="1.5"/>
    <n v="18"/>
    <n v="16"/>
    <x v="3"/>
    <s v="The Other Factory"/>
    <x v="3"/>
  </r>
  <r>
    <s v="US-2024-152261-CHO-NUT-13000"/>
    <d v="2024-03-02T00:00:00"/>
    <d v="2024-03-16T00:00:00"/>
    <x v="0"/>
    <n v="152261"/>
    <s v="United States"/>
    <x v="317"/>
    <x v="9"/>
    <n v="44221"/>
    <x v="0"/>
    <x v="1"/>
    <s v="CHO-NUT-13000"/>
    <x v="2"/>
    <x v="19"/>
    <n v="4"/>
    <n v="9.9600000000000009"/>
    <n v="4"/>
    <n v="14"/>
    <x v="3"/>
    <s v="Lot's O' Nuts"/>
    <x v="1"/>
  </r>
  <r>
    <s v="US-2024-155712-CHO-FUD-51000"/>
    <d v="2024-03-02T00:00:00"/>
    <d v="2024-03-18T00:00:00"/>
    <x v="0"/>
    <n v="155712"/>
    <s v="United States"/>
    <x v="4"/>
    <x v="4"/>
    <n v="90008"/>
    <x v="0"/>
    <x v="3"/>
    <s v="CHO-FUD-51000"/>
    <x v="4"/>
    <x v="9"/>
    <n v="2"/>
    <n v="4.8"/>
    <n v="2.4"/>
    <n v="16"/>
    <x v="3"/>
    <s v="Lot's O' Nuts"/>
    <x v="1"/>
  </r>
  <r>
    <s v="US-2024-163902-CHO-SCR-58000"/>
    <d v="2024-03-02T00:00:00"/>
    <d v="2024-03-18T00:00:00"/>
    <x v="0"/>
    <n v="163902"/>
    <s v="United States"/>
    <x v="4"/>
    <x v="4"/>
    <n v="90045"/>
    <x v="0"/>
    <x v="3"/>
    <s v="CHO-SCR-58000"/>
    <x v="3"/>
    <x v="14"/>
    <n v="6"/>
    <n v="15"/>
    <n v="6.6"/>
    <n v="16"/>
    <x v="3"/>
    <s v="Lot's O' Nuts"/>
    <x v="1"/>
  </r>
  <r>
    <s v="US-2024-163902-CHO-FUD-51000"/>
    <d v="2024-03-02T00:00:00"/>
    <d v="2024-03-18T00:00:00"/>
    <x v="0"/>
    <n v="163902"/>
    <s v="United States"/>
    <x v="4"/>
    <x v="4"/>
    <n v="90045"/>
    <x v="0"/>
    <x v="3"/>
    <s v="CHO-FUD-51000"/>
    <x v="4"/>
    <x v="3"/>
    <n v="3"/>
    <n v="7.2"/>
    <n v="3.6"/>
    <n v="16"/>
    <x v="3"/>
    <s v="Lot's O' Nuts"/>
    <x v="1"/>
  </r>
  <r>
    <s v="US-2024-124114-CHO-FUD-51000"/>
    <d v="2024-03-02T00:00:00"/>
    <d v="2024-03-12T00:00:00"/>
    <x v="3"/>
    <n v="124114"/>
    <s v="United States"/>
    <x v="435"/>
    <x v="0"/>
    <n v="76706"/>
    <x v="0"/>
    <x v="0"/>
    <s v="CHO-FUD-51000"/>
    <x v="4"/>
    <x v="25"/>
    <n v="1"/>
    <n v="2.4"/>
    <n v="1.2"/>
    <n v="10"/>
    <x v="3"/>
    <s v="Lot's O' Nuts"/>
    <x v="1"/>
  </r>
  <r>
    <s v="US-2024-146024-CHO-MIL-31000"/>
    <d v="2024-03-02T00:00:00"/>
    <d v="2024-03-18T00:00:00"/>
    <x v="0"/>
    <n v="146024"/>
    <s v="United States"/>
    <x v="39"/>
    <x v="0"/>
    <n v="75081"/>
    <x v="0"/>
    <x v="0"/>
    <s v="CHO-MIL-31000"/>
    <x v="0"/>
    <x v="38"/>
    <n v="7"/>
    <n v="14.77"/>
    <n v="7.98"/>
    <n v="16"/>
    <x v="3"/>
    <s v="Wicked Choccy's"/>
    <x v="0"/>
  </r>
  <r>
    <s v="US-2024-146024-CHO-FUD-51000"/>
    <d v="2024-03-02T00:00:00"/>
    <d v="2024-03-18T00:00:00"/>
    <x v="0"/>
    <n v="146024"/>
    <s v="United States"/>
    <x v="39"/>
    <x v="0"/>
    <n v="75081"/>
    <x v="0"/>
    <x v="0"/>
    <s v="CHO-FUD-51000"/>
    <x v="4"/>
    <x v="31"/>
    <n v="4"/>
    <n v="9.6"/>
    <n v="4.8"/>
    <n v="16"/>
    <x v="3"/>
    <s v="Lot's O' Nuts"/>
    <x v="1"/>
  </r>
  <r>
    <s v="US-2024-117513-CHO-NUT-13000"/>
    <d v="2024-03-03T00:00:00"/>
    <d v="2024-03-18T00:00:00"/>
    <x v="0"/>
    <n v="117513"/>
    <s v="United States"/>
    <x v="4"/>
    <x v="4"/>
    <n v="90004"/>
    <x v="0"/>
    <x v="3"/>
    <s v="CHO-NUT-13000"/>
    <x v="2"/>
    <x v="47"/>
    <n v="7"/>
    <n v="17.43"/>
    <n v="7"/>
    <n v="15"/>
    <x v="3"/>
    <s v="Lot's O' Nuts"/>
    <x v="1"/>
  </r>
  <r>
    <s v="US-2024-123085-CHO-SCR-58000"/>
    <d v="2024-03-03T00:00:00"/>
    <d v="2024-03-18T00:00:00"/>
    <x v="0"/>
    <n v="123085"/>
    <s v="United States"/>
    <x v="4"/>
    <x v="4"/>
    <n v="90008"/>
    <x v="0"/>
    <x v="3"/>
    <s v="CHO-SCR-58000"/>
    <x v="3"/>
    <x v="3"/>
    <n v="3"/>
    <n v="7.5"/>
    <n v="3.3"/>
    <n v="15"/>
    <x v="3"/>
    <s v="Lot's O' Nuts"/>
    <x v="1"/>
  </r>
  <r>
    <s v="US-2024-123085-CHO-NUT-13000"/>
    <d v="2024-03-03T00:00:00"/>
    <d v="2024-03-18T00:00:00"/>
    <x v="0"/>
    <n v="123085"/>
    <s v="United States"/>
    <x v="4"/>
    <x v="4"/>
    <n v="90008"/>
    <x v="0"/>
    <x v="3"/>
    <s v="CHO-NUT-13000"/>
    <x v="2"/>
    <x v="33"/>
    <n v="8"/>
    <n v="19.920000000000002"/>
    <n v="8"/>
    <n v="15"/>
    <x v="3"/>
    <s v="Lot's O' Nuts"/>
    <x v="1"/>
  </r>
  <r>
    <s v="US-2024-111815-CHO-SCR-58000"/>
    <d v="2024-03-03T00:00:00"/>
    <d v="2024-03-20T00:00:00"/>
    <x v="0"/>
    <n v="111815"/>
    <s v="United States"/>
    <x v="85"/>
    <x v="15"/>
    <n v="48127"/>
    <x v="0"/>
    <x v="0"/>
    <s v="CHO-SCR-58000"/>
    <x v="3"/>
    <x v="25"/>
    <n v="1"/>
    <n v="2.5"/>
    <n v="1.1000000000000001"/>
    <n v="17"/>
    <x v="3"/>
    <s v="Lot's O' Nuts"/>
    <x v="1"/>
  </r>
  <r>
    <s v="US-2024-111815-CHO-TRI-54000"/>
    <d v="2024-03-03T00:00:00"/>
    <d v="2024-03-20T00:00:00"/>
    <x v="0"/>
    <n v="111815"/>
    <s v="United States"/>
    <x v="85"/>
    <x v="15"/>
    <n v="48127"/>
    <x v="0"/>
    <x v="0"/>
    <s v="CHO-TRI-54000"/>
    <x v="1"/>
    <x v="1"/>
    <n v="2"/>
    <n v="4.9000000000000004"/>
    <n v="2.6"/>
    <n v="17"/>
    <x v="3"/>
    <s v="Wicked Choccy's"/>
    <x v="0"/>
  </r>
  <r>
    <s v="US-2024-121804-CHO-MIL-31000"/>
    <d v="2024-03-03T00:00:00"/>
    <d v="2024-03-18T00:00:00"/>
    <x v="0"/>
    <n v="121804"/>
    <s v="United States"/>
    <x v="128"/>
    <x v="5"/>
    <n v="42071"/>
    <x v="0"/>
    <x v="2"/>
    <s v="CHO-MIL-31000"/>
    <x v="0"/>
    <x v="23"/>
    <n v="5"/>
    <n v="10.55"/>
    <n v="5.7"/>
    <n v="15"/>
    <x v="3"/>
    <s v="Wicked Choccy's"/>
    <x v="0"/>
  </r>
  <r>
    <s v="US-2024-127621-CHO-FUD-51000"/>
    <d v="2024-03-03T00:00:00"/>
    <d v="2024-03-17T00:00:00"/>
    <x v="0"/>
    <n v="127621"/>
    <s v="United States"/>
    <x v="39"/>
    <x v="0"/>
    <n v="75081"/>
    <x v="0"/>
    <x v="0"/>
    <s v="CHO-FUD-51000"/>
    <x v="4"/>
    <x v="44"/>
    <n v="8"/>
    <n v="19.2"/>
    <n v="9.6"/>
    <n v="14"/>
    <x v="3"/>
    <s v="Lot's O' Nuts"/>
    <x v="1"/>
  </r>
  <r>
    <s v="US-2024-142174-CHO-SCR-58000"/>
    <d v="2024-03-04T00:00:00"/>
    <d v="2024-03-19T00:00:00"/>
    <x v="0"/>
    <n v="142174"/>
    <s v="United States"/>
    <x v="0"/>
    <x v="0"/>
    <n v="77041"/>
    <x v="0"/>
    <x v="0"/>
    <s v="CHO-SCR-58000"/>
    <x v="3"/>
    <x v="9"/>
    <n v="2"/>
    <n v="5"/>
    <n v="2.2000000000000002"/>
    <n v="15"/>
    <x v="3"/>
    <s v="Lot's O' Nuts"/>
    <x v="1"/>
  </r>
  <r>
    <s v="US-2024-110478-CHO-MIL-31000"/>
    <d v="2024-03-04T00:00:00"/>
    <d v="2024-03-19T00:00:00"/>
    <x v="0"/>
    <n v="110478"/>
    <s v="United States"/>
    <x v="4"/>
    <x v="4"/>
    <n v="90045"/>
    <x v="0"/>
    <x v="3"/>
    <s v="CHO-MIL-31000"/>
    <x v="0"/>
    <x v="8"/>
    <n v="4"/>
    <n v="8.44"/>
    <n v="4.5599999999999996"/>
    <n v="15"/>
    <x v="3"/>
    <s v="Wicked Choccy's"/>
    <x v="0"/>
  </r>
  <r>
    <s v="US-2024-110478-CHO-FUD-51000"/>
    <d v="2024-03-04T00:00:00"/>
    <d v="2024-03-19T00:00:00"/>
    <x v="0"/>
    <n v="110478"/>
    <s v="United States"/>
    <x v="4"/>
    <x v="4"/>
    <n v="90045"/>
    <x v="0"/>
    <x v="3"/>
    <s v="CHO-FUD-51000"/>
    <x v="4"/>
    <x v="25"/>
    <n v="1"/>
    <n v="2.4"/>
    <n v="1.2"/>
    <n v="15"/>
    <x v="3"/>
    <s v="Lot's O' Nuts"/>
    <x v="1"/>
  </r>
  <r>
    <s v="US-2024-119816-CHO-FUD-51000"/>
    <d v="2024-03-04T00:00:00"/>
    <d v="2024-03-16T00:00:00"/>
    <x v="2"/>
    <n v="119816"/>
    <s v="United States"/>
    <x v="0"/>
    <x v="0"/>
    <n v="77095"/>
    <x v="0"/>
    <x v="0"/>
    <s v="CHO-FUD-51000"/>
    <x v="4"/>
    <x v="17"/>
    <n v="5"/>
    <n v="12"/>
    <n v="6"/>
    <n v="12"/>
    <x v="3"/>
    <s v="Lot's O' Nuts"/>
    <x v="1"/>
  </r>
  <r>
    <s v="US-2024-119816-CHO-NUT-13000"/>
    <d v="2024-03-04T00:00:00"/>
    <d v="2024-03-16T00:00:00"/>
    <x v="2"/>
    <n v="119816"/>
    <s v="United States"/>
    <x v="0"/>
    <x v="0"/>
    <n v="77095"/>
    <x v="0"/>
    <x v="0"/>
    <s v="CHO-NUT-13000"/>
    <x v="2"/>
    <x v="22"/>
    <n v="1"/>
    <n v="2.4900000000000002"/>
    <n v="1"/>
    <n v="12"/>
    <x v="3"/>
    <s v="Lot's O' Nuts"/>
    <x v="1"/>
  </r>
  <r>
    <s v="US-2024-119816-CHO-SCR-58000"/>
    <d v="2024-03-04T00:00:00"/>
    <d v="2024-03-16T00:00:00"/>
    <x v="2"/>
    <n v="119816"/>
    <s v="United States"/>
    <x v="0"/>
    <x v="0"/>
    <n v="77095"/>
    <x v="0"/>
    <x v="0"/>
    <s v="CHO-SCR-58000"/>
    <x v="3"/>
    <x v="25"/>
    <n v="1"/>
    <n v="2.5"/>
    <n v="1.1000000000000001"/>
    <n v="12"/>
    <x v="3"/>
    <s v="Lot's O' Nuts"/>
    <x v="1"/>
  </r>
  <r>
    <s v="US-2024-161046-CHO-FUD-51000"/>
    <d v="2024-03-05T00:00:00"/>
    <d v="2024-03-15T00:00:00"/>
    <x v="3"/>
    <n v="161046"/>
    <s v="United States"/>
    <x v="148"/>
    <x v="31"/>
    <n v="38671"/>
    <x v="0"/>
    <x v="2"/>
    <s v="CHO-FUD-51000"/>
    <x v="4"/>
    <x v="9"/>
    <n v="2"/>
    <n v="4.8"/>
    <n v="2.4"/>
    <n v="10"/>
    <x v="3"/>
    <s v="Lot's O' Nuts"/>
    <x v="1"/>
  </r>
  <r>
    <s v="US-2024-161046-CHO-NUT-13000"/>
    <d v="2024-03-05T00:00:00"/>
    <d v="2024-03-15T00:00:00"/>
    <x v="3"/>
    <n v="161046"/>
    <s v="United States"/>
    <x v="148"/>
    <x v="31"/>
    <n v="38671"/>
    <x v="0"/>
    <x v="2"/>
    <s v="CHO-NUT-13000"/>
    <x v="2"/>
    <x v="15"/>
    <n v="6"/>
    <n v="14.94"/>
    <n v="6"/>
    <n v="10"/>
    <x v="3"/>
    <s v="Lot's O' Nuts"/>
    <x v="1"/>
  </r>
  <r>
    <s v="US-2024-161046-CHO-TRI-54000"/>
    <d v="2024-03-05T00:00:00"/>
    <d v="2024-03-15T00:00:00"/>
    <x v="3"/>
    <n v="161046"/>
    <s v="United States"/>
    <x v="148"/>
    <x v="31"/>
    <n v="38671"/>
    <x v="0"/>
    <x v="2"/>
    <s v="CHO-TRI-54000"/>
    <x v="1"/>
    <x v="24"/>
    <n v="4"/>
    <n v="9.8000000000000007"/>
    <n v="5.2"/>
    <n v="10"/>
    <x v="3"/>
    <s v="Wicked Choccy's"/>
    <x v="0"/>
  </r>
  <r>
    <s v="US-2024-168123-CHO-MIL-31000"/>
    <d v="2024-03-05T00:00:00"/>
    <d v="2024-03-15T00:00:00"/>
    <x v="3"/>
    <n v="168123"/>
    <s v="United States"/>
    <x v="105"/>
    <x v="30"/>
    <n v="55901"/>
    <x v="0"/>
    <x v="0"/>
    <s v="CHO-MIL-31000"/>
    <x v="0"/>
    <x v="0"/>
    <n v="2"/>
    <n v="4.22"/>
    <n v="2.2799999999999998"/>
    <n v="10"/>
    <x v="3"/>
    <s v="Wicked Choccy's"/>
    <x v="0"/>
  </r>
  <r>
    <s v="US-2024-168123-CHO-TRI-54000"/>
    <d v="2024-03-05T00:00:00"/>
    <d v="2024-03-15T00:00:00"/>
    <x v="3"/>
    <n v="168123"/>
    <s v="United States"/>
    <x v="105"/>
    <x v="30"/>
    <n v="55901"/>
    <x v="0"/>
    <x v="0"/>
    <s v="CHO-TRI-54000"/>
    <x v="1"/>
    <x v="4"/>
    <n v="3"/>
    <n v="7.35"/>
    <n v="3.9"/>
    <n v="10"/>
    <x v="3"/>
    <s v="Wicked Choccy's"/>
    <x v="0"/>
  </r>
  <r>
    <s v="US-2024-147753-CHO-FUD-51000"/>
    <d v="2024-03-05T00:00:00"/>
    <d v="2024-03-15T00:00:00"/>
    <x v="3"/>
    <n v="147753"/>
    <s v="United States"/>
    <x v="115"/>
    <x v="22"/>
    <n v="53209"/>
    <x v="0"/>
    <x v="0"/>
    <s v="CHO-FUD-51000"/>
    <x v="4"/>
    <x v="9"/>
    <n v="2"/>
    <n v="4.8"/>
    <n v="2.4"/>
    <n v="10"/>
    <x v="3"/>
    <s v="Lot's O' Nuts"/>
    <x v="1"/>
  </r>
  <r>
    <s v="US-2024-119039-CHO-SCR-58000"/>
    <d v="2024-03-06T00:00:00"/>
    <d v="2024-03-20T00:00:00"/>
    <x v="0"/>
    <n v="119039"/>
    <s v="United States"/>
    <x v="10"/>
    <x v="4"/>
    <n v="94109"/>
    <x v="0"/>
    <x v="3"/>
    <s v="CHO-SCR-58000"/>
    <x v="3"/>
    <x v="6"/>
    <n v="9"/>
    <n v="22.5"/>
    <n v="9.9"/>
    <n v="14"/>
    <x v="3"/>
    <s v="Lot's O' Nuts"/>
    <x v="1"/>
  </r>
  <r>
    <s v="US-2024-148642-CHO-TRI-54000"/>
    <d v="2024-03-06T00:00:00"/>
    <d v="2024-03-22T00:00:00"/>
    <x v="0"/>
    <n v="148642"/>
    <s v="United States"/>
    <x v="39"/>
    <x v="0"/>
    <n v="75220"/>
    <x v="0"/>
    <x v="0"/>
    <s v="CHO-TRI-54000"/>
    <x v="1"/>
    <x v="24"/>
    <n v="4"/>
    <n v="9.8000000000000007"/>
    <n v="5.2"/>
    <n v="16"/>
    <x v="3"/>
    <s v="Wicked Choccy's"/>
    <x v="0"/>
  </r>
  <r>
    <s v="US-2024-167640-CHO-SCR-58000"/>
    <d v="2024-03-06T00:00:00"/>
    <d v="2024-03-20T00:00:00"/>
    <x v="0"/>
    <n v="167640"/>
    <s v="United States"/>
    <x v="10"/>
    <x v="4"/>
    <n v="94109"/>
    <x v="0"/>
    <x v="3"/>
    <s v="CHO-SCR-58000"/>
    <x v="3"/>
    <x v="14"/>
    <n v="6"/>
    <n v="15"/>
    <n v="6.6"/>
    <n v="14"/>
    <x v="3"/>
    <s v="Lot's O' Nuts"/>
    <x v="1"/>
  </r>
  <r>
    <s v="US-2024-167640-CHO-TRI-54000"/>
    <d v="2024-03-06T00:00:00"/>
    <d v="2024-03-20T00:00:00"/>
    <x v="0"/>
    <n v="167640"/>
    <s v="United States"/>
    <x v="10"/>
    <x v="4"/>
    <n v="94109"/>
    <x v="0"/>
    <x v="3"/>
    <s v="CHO-TRI-54000"/>
    <x v="1"/>
    <x v="10"/>
    <n v="7"/>
    <n v="17.149999999999999"/>
    <n v="9.1"/>
    <n v="14"/>
    <x v="3"/>
    <s v="Wicked Choccy's"/>
    <x v="0"/>
  </r>
  <r>
    <s v="US-2024-168193-CHO-TRI-54000"/>
    <d v="2024-03-06T00:00:00"/>
    <d v="2024-03-21T00:00:00"/>
    <x v="2"/>
    <n v="168193"/>
    <s v="United States"/>
    <x v="26"/>
    <x v="21"/>
    <n v="10011"/>
    <x v="0"/>
    <x v="1"/>
    <s v="CHO-TRI-54000"/>
    <x v="1"/>
    <x v="4"/>
    <n v="3"/>
    <n v="7.35"/>
    <n v="3.9"/>
    <n v="15"/>
    <x v="3"/>
    <s v="Wicked Choccy's"/>
    <x v="0"/>
  </r>
  <r>
    <s v="US-2024-125101-CHO-NUT-13000"/>
    <d v="2024-03-06T00:00:00"/>
    <d v="2024-03-20T00:00:00"/>
    <x v="2"/>
    <n v="125101"/>
    <s v="United States"/>
    <x v="10"/>
    <x v="4"/>
    <n v="94109"/>
    <x v="0"/>
    <x v="3"/>
    <s v="CHO-NUT-13000"/>
    <x v="2"/>
    <x v="7"/>
    <n v="2"/>
    <n v="4.9800000000000004"/>
    <n v="2"/>
    <n v="14"/>
    <x v="3"/>
    <s v="Lot's O' Nuts"/>
    <x v="1"/>
  </r>
  <r>
    <s v="US-2024-136672-CHO-NUT-13000"/>
    <d v="2024-03-07T00:00:00"/>
    <d v="2024-03-22T00:00:00"/>
    <x v="0"/>
    <n v="136672"/>
    <s v="United States"/>
    <x v="259"/>
    <x v="38"/>
    <n v="20735"/>
    <x v="0"/>
    <x v="1"/>
    <s v="CHO-NUT-13000"/>
    <x v="2"/>
    <x v="2"/>
    <n v="3"/>
    <n v="7.47"/>
    <n v="3"/>
    <n v="15"/>
    <x v="3"/>
    <s v="Lot's O' Nuts"/>
    <x v="1"/>
  </r>
  <r>
    <s v="US-2024-110884-CHO-FUD-51000"/>
    <d v="2024-03-07T00:00:00"/>
    <d v="2024-03-22T00:00:00"/>
    <x v="0"/>
    <n v="110884"/>
    <s v="United States"/>
    <x v="26"/>
    <x v="21"/>
    <n v="10035"/>
    <x v="0"/>
    <x v="1"/>
    <s v="CHO-FUD-51000"/>
    <x v="4"/>
    <x v="14"/>
    <n v="6"/>
    <n v="14.4"/>
    <n v="7.2"/>
    <n v="15"/>
    <x v="3"/>
    <s v="Lot's O' Nuts"/>
    <x v="1"/>
  </r>
  <r>
    <s v="US-2024-110884-CHO-NUT-13000"/>
    <d v="2024-03-07T00:00:00"/>
    <d v="2024-03-22T00:00:00"/>
    <x v="0"/>
    <n v="110884"/>
    <s v="United States"/>
    <x v="26"/>
    <x v="21"/>
    <n v="10035"/>
    <x v="0"/>
    <x v="1"/>
    <s v="CHO-NUT-13000"/>
    <x v="2"/>
    <x v="2"/>
    <n v="3"/>
    <n v="7.47"/>
    <n v="3"/>
    <n v="15"/>
    <x v="3"/>
    <s v="Lot's O' Nuts"/>
    <x v="1"/>
  </r>
  <r>
    <s v="US-2024-104080-CHO-NUT-13000"/>
    <d v="2024-03-08T00:00:00"/>
    <d v="2024-03-25T00:00:00"/>
    <x v="0"/>
    <n v="104080"/>
    <s v="United States"/>
    <x v="272"/>
    <x v="4"/>
    <n v="92804"/>
    <x v="0"/>
    <x v="3"/>
    <s v="CHO-NUT-13000"/>
    <x v="2"/>
    <x v="7"/>
    <n v="2"/>
    <n v="4.9800000000000004"/>
    <n v="2"/>
    <n v="17"/>
    <x v="3"/>
    <s v="Lot's O' Nuts"/>
    <x v="1"/>
  </r>
  <r>
    <s v="US-2024-104080-CHO-TRI-54000"/>
    <d v="2024-03-08T00:00:00"/>
    <d v="2024-03-25T00:00:00"/>
    <x v="0"/>
    <n v="104080"/>
    <s v="United States"/>
    <x v="272"/>
    <x v="4"/>
    <n v="92804"/>
    <x v="0"/>
    <x v="3"/>
    <s v="CHO-TRI-54000"/>
    <x v="1"/>
    <x v="20"/>
    <n v="5"/>
    <n v="12.25"/>
    <n v="6.5"/>
    <n v="17"/>
    <x v="3"/>
    <s v="Wicked Choccy's"/>
    <x v="0"/>
  </r>
  <r>
    <s v="US-2024-155698-OTH-GUM-21000"/>
    <d v="2024-03-08T00:00:00"/>
    <d v="2024-03-21T00:00:00"/>
    <x v="1"/>
    <n v="155698"/>
    <s v="United States"/>
    <x v="48"/>
    <x v="3"/>
    <n v="31907"/>
    <x v="1"/>
    <x v="2"/>
    <s v="OTH-GUM-21000"/>
    <x v="5"/>
    <x v="70"/>
    <n v="8"/>
    <n v="5.2"/>
    <n v="4.8"/>
    <n v="13"/>
    <x v="3"/>
    <s v="Secret Factory"/>
    <x v="2"/>
  </r>
  <r>
    <s v="US-2024-155698-CHO-MIL-31000"/>
    <d v="2024-03-08T00:00:00"/>
    <d v="2024-03-21T00:00:00"/>
    <x v="1"/>
    <n v="155698"/>
    <s v="United States"/>
    <x v="48"/>
    <x v="3"/>
    <n v="31907"/>
    <x v="0"/>
    <x v="2"/>
    <s v="CHO-MIL-31000"/>
    <x v="0"/>
    <x v="0"/>
    <n v="2"/>
    <n v="4.22"/>
    <n v="2.2799999999999998"/>
    <n v="13"/>
    <x v="3"/>
    <s v="Wicked Choccy's"/>
    <x v="0"/>
  </r>
  <r>
    <s v="US-2024-147354-CHO-TRI-54000"/>
    <d v="2024-03-09T00:00:00"/>
    <d v="2024-03-23T00:00:00"/>
    <x v="0"/>
    <n v="147354"/>
    <s v="United States"/>
    <x v="4"/>
    <x v="4"/>
    <n v="90008"/>
    <x v="0"/>
    <x v="3"/>
    <s v="CHO-TRI-54000"/>
    <x v="1"/>
    <x v="20"/>
    <n v="5"/>
    <n v="12.25"/>
    <n v="6.5"/>
    <n v="14"/>
    <x v="3"/>
    <s v="Wicked Choccy's"/>
    <x v="0"/>
  </r>
  <r>
    <s v="US-2024-147354-CHO-MIL-31000"/>
    <d v="2024-03-09T00:00:00"/>
    <d v="2024-03-23T00:00:00"/>
    <x v="0"/>
    <n v="147354"/>
    <s v="United States"/>
    <x v="4"/>
    <x v="4"/>
    <n v="90008"/>
    <x v="0"/>
    <x v="3"/>
    <s v="CHO-MIL-31000"/>
    <x v="0"/>
    <x v="0"/>
    <n v="2"/>
    <n v="4.22"/>
    <n v="2.2799999999999998"/>
    <n v="14"/>
    <x v="3"/>
    <s v="Wicked Choccy's"/>
    <x v="0"/>
  </r>
  <r>
    <s v="US-2024-102834-CHO-MIL-31000"/>
    <d v="2024-03-09T00:00:00"/>
    <d v="2024-03-23T00:00:00"/>
    <x v="0"/>
    <n v="102834"/>
    <s v="United States"/>
    <x v="10"/>
    <x v="4"/>
    <n v="94110"/>
    <x v="0"/>
    <x v="3"/>
    <s v="CHO-MIL-31000"/>
    <x v="0"/>
    <x v="0"/>
    <n v="2"/>
    <n v="4.22"/>
    <n v="2.2799999999999998"/>
    <n v="14"/>
    <x v="3"/>
    <s v="Wicked Choccy's"/>
    <x v="0"/>
  </r>
  <r>
    <s v="US-2024-140494-CHO-SCR-58000"/>
    <d v="2024-03-10T00:00:00"/>
    <d v="2024-03-25T00:00:00"/>
    <x v="2"/>
    <n v="140494"/>
    <s v="United States"/>
    <x v="10"/>
    <x v="4"/>
    <n v="94109"/>
    <x v="0"/>
    <x v="3"/>
    <s v="CHO-SCR-58000"/>
    <x v="3"/>
    <x v="31"/>
    <n v="4"/>
    <n v="10"/>
    <n v="4.4000000000000004"/>
    <n v="15"/>
    <x v="3"/>
    <s v="Lot's O' Nuts"/>
    <x v="1"/>
  </r>
  <r>
    <s v="US-2024-130967-CHO-NUT-13000"/>
    <d v="2024-03-10T00:00:00"/>
    <d v="2024-03-26T00:00:00"/>
    <x v="0"/>
    <n v="130967"/>
    <s v="United States"/>
    <x v="2"/>
    <x v="2"/>
    <n v="19140"/>
    <x v="0"/>
    <x v="1"/>
    <s v="CHO-NUT-13000"/>
    <x v="2"/>
    <x v="2"/>
    <n v="3"/>
    <n v="7.47"/>
    <n v="3"/>
    <n v="16"/>
    <x v="3"/>
    <s v="Lot's O' Nuts"/>
    <x v="1"/>
  </r>
  <r>
    <s v="US-2024-155824-CHO-TRI-54000"/>
    <d v="2024-03-10T00:00:00"/>
    <d v="2024-03-25T00:00:00"/>
    <x v="0"/>
    <n v="155824"/>
    <s v="United States"/>
    <x v="62"/>
    <x v="26"/>
    <n v="27604"/>
    <x v="0"/>
    <x v="2"/>
    <s v="CHO-TRI-54000"/>
    <x v="1"/>
    <x v="28"/>
    <n v="1"/>
    <n v="2.4500000000000002"/>
    <n v="1.3"/>
    <n v="15"/>
    <x v="3"/>
    <s v="Wicked Choccy's"/>
    <x v="0"/>
  </r>
  <r>
    <s v="US-2024-132290-CHO-MIL-31000"/>
    <d v="2024-03-10T00:00:00"/>
    <d v="2024-03-24T00:00:00"/>
    <x v="0"/>
    <n v="132290"/>
    <s v="United States"/>
    <x v="39"/>
    <x v="0"/>
    <n v="75217"/>
    <x v="0"/>
    <x v="0"/>
    <s v="CHO-MIL-31000"/>
    <x v="0"/>
    <x v="8"/>
    <n v="4"/>
    <n v="8.44"/>
    <n v="4.5599999999999996"/>
    <n v="14"/>
    <x v="3"/>
    <s v="Wicked Choccy's"/>
    <x v="0"/>
  </r>
  <r>
    <s v="US-2024-144638-CHO-NUT-13000"/>
    <d v="2024-03-10T00:00:00"/>
    <d v="2024-03-24T00:00:00"/>
    <x v="0"/>
    <n v="144638"/>
    <s v="United States"/>
    <x v="144"/>
    <x v="2"/>
    <n v="19013"/>
    <x v="0"/>
    <x v="1"/>
    <s v="CHO-NUT-13000"/>
    <x v="2"/>
    <x v="7"/>
    <n v="2"/>
    <n v="4.9800000000000004"/>
    <n v="2"/>
    <n v="14"/>
    <x v="3"/>
    <s v="Lot's O' Nuts"/>
    <x v="1"/>
  </r>
  <r>
    <s v="US-2024-144638-CHO-MIL-31000"/>
    <d v="2024-03-10T00:00:00"/>
    <d v="2024-03-24T00:00:00"/>
    <x v="0"/>
    <n v="144638"/>
    <s v="United States"/>
    <x v="144"/>
    <x v="2"/>
    <n v="19013"/>
    <x v="0"/>
    <x v="1"/>
    <s v="CHO-MIL-31000"/>
    <x v="0"/>
    <x v="11"/>
    <n v="1"/>
    <n v="2.11"/>
    <n v="1.1399999999999999"/>
    <n v="14"/>
    <x v="3"/>
    <s v="Wicked Choccy's"/>
    <x v="0"/>
  </r>
  <r>
    <s v="US-2024-144638-OTH-GUM-21000"/>
    <d v="2024-03-10T00:00:00"/>
    <d v="2024-03-24T00:00:00"/>
    <x v="0"/>
    <n v="144638"/>
    <s v="United States"/>
    <x v="144"/>
    <x v="2"/>
    <n v="19013"/>
    <x v="1"/>
    <x v="1"/>
    <s v="OTH-GUM-21000"/>
    <x v="5"/>
    <x v="27"/>
    <n v="2"/>
    <n v="1.3"/>
    <n v="1.2"/>
    <n v="14"/>
    <x v="3"/>
    <s v="Secret Factory"/>
    <x v="2"/>
  </r>
  <r>
    <s v="US-2024-141558-CHO-SCR-58000"/>
    <d v="2024-03-11T00:00:00"/>
    <d v="2024-03-26T00:00:00"/>
    <x v="0"/>
    <n v="141558"/>
    <s v="United States"/>
    <x v="2"/>
    <x v="2"/>
    <n v="19140"/>
    <x v="0"/>
    <x v="1"/>
    <s v="CHO-SCR-58000"/>
    <x v="3"/>
    <x v="3"/>
    <n v="3"/>
    <n v="7.5"/>
    <n v="3.3"/>
    <n v="15"/>
    <x v="3"/>
    <s v="Lot's O' Nuts"/>
    <x v="1"/>
  </r>
  <r>
    <s v="US-2024-141558-CHO-TRI-54000"/>
    <d v="2024-03-11T00:00:00"/>
    <d v="2024-03-26T00:00:00"/>
    <x v="0"/>
    <n v="141558"/>
    <s v="United States"/>
    <x v="2"/>
    <x v="2"/>
    <n v="19140"/>
    <x v="0"/>
    <x v="1"/>
    <s v="CHO-TRI-54000"/>
    <x v="1"/>
    <x v="28"/>
    <n v="1"/>
    <n v="2.4500000000000002"/>
    <n v="1.3"/>
    <n v="15"/>
    <x v="3"/>
    <s v="Wicked Choccy's"/>
    <x v="0"/>
  </r>
  <r>
    <s v="US-2024-141558-SUG-NER-92000"/>
    <d v="2024-03-11T00:00:00"/>
    <d v="2024-03-26T00:00:00"/>
    <x v="0"/>
    <n v="141558"/>
    <s v="United States"/>
    <x v="2"/>
    <x v="2"/>
    <n v="19140"/>
    <x v="2"/>
    <x v="1"/>
    <s v="SUG-NER-92000"/>
    <x v="11"/>
    <x v="80"/>
    <n v="1"/>
    <n v="0.7"/>
    <n v="0.8"/>
    <n v="15"/>
    <x v="3"/>
    <s v="Sugar Shack"/>
    <x v="4"/>
  </r>
  <r>
    <s v="US-2024-141558-CHO-MIL-31000"/>
    <d v="2024-03-11T00:00:00"/>
    <d v="2024-03-26T00:00:00"/>
    <x v="0"/>
    <n v="141558"/>
    <s v="United States"/>
    <x v="2"/>
    <x v="2"/>
    <n v="19140"/>
    <x v="0"/>
    <x v="1"/>
    <s v="CHO-MIL-31000"/>
    <x v="0"/>
    <x v="23"/>
    <n v="5"/>
    <n v="10.55"/>
    <n v="5.7"/>
    <n v="15"/>
    <x v="3"/>
    <s v="Wicked Choccy's"/>
    <x v="0"/>
  </r>
  <r>
    <s v="US-2024-147291-CHO-NUT-13000"/>
    <d v="2024-03-11T00:00:00"/>
    <d v="2024-03-27T00:00:00"/>
    <x v="0"/>
    <n v="147291"/>
    <s v="United States"/>
    <x v="27"/>
    <x v="15"/>
    <n v="48227"/>
    <x v="0"/>
    <x v="0"/>
    <s v="CHO-NUT-13000"/>
    <x v="2"/>
    <x v="19"/>
    <n v="4"/>
    <n v="9.9600000000000009"/>
    <n v="4"/>
    <n v="16"/>
    <x v="3"/>
    <s v="Lot's O' Nuts"/>
    <x v="1"/>
  </r>
  <r>
    <s v="US-2024-133081-CHO-FUD-51000"/>
    <d v="2024-03-11T00:00:00"/>
    <d v="2024-03-25T00:00:00"/>
    <x v="0"/>
    <n v="133081"/>
    <s v="United States"/>
    <x v="359"/>
    <x v="34"/>
    <n v="2138"/>
    <x v="0"/>
    <x v="1"/>
    <s v="CHO-FUD-51000"/>
    <x v="4"/>
    <x v="25"/>
    <n v="1"/>
    <n v="2.4"/>
    <n v="1.2"/>
    <n v="14"/>
    <x v="3"/>
    <s v="Lot's O' Nuts"/>
    <x v="1"/>
  </r>
  <r>
    <s v="US-2024-133081-CHO-MIL-31000"/>
    <d v="2024-03-11T00:00:00"/>
    <d v="2024-03-25T00:00:00"/>
    <x v="0"/>
    <n v="133081"/>
    <s v="United States"/>
    <x v="359"/>
    <x v="34"/>
    <n v="2138"/>
    <x v="0"/>
    <x v="1"/>
    <s v="CHO-MIL-31000"/>
    <x v="0"/>
    <x v="8"/>
    <n v="4"/>
    <n v="8.44"/>
    <n v="4.5599999999999996"/>
    <n v="14"/>
    <x v="3"/>
    <s v="Wicked Choccy's"/>
    <x v="0"/>
  </r>
  <r>
    <s v="US-2024-116288-CHO-TRI-54000"/>
    <d v="2024-03-12T00:00:00"/>
    <d v="2024-03-27T00:00:00"/>
    <x v="0"/>
    <n v="116288"/>
    <s v="United States"/>
    <x v="10"/>
    <x v="4"/>
    <n v="94122"/>
    <x v="0"/>
    <x v="3"/>
    <s v="CHO-TRI-54000"/>
    <x v="1"/>
    <x v="4"/>
    <n v="3"/>
    <n v="7.35"/>
    <n v="3.9"/>
    <n v="15"/>
    <x v="3"/>
    <s v="Wicked Choccy's"/>
    <x v="0"/>
  </r>
  <r>
    <s v="US-2024-152786-CHO-FUD-51000"/>
    <d v="2024-03-12T00:00:00"/>
    <d v="2024-03-27T00:00:00"/>
    <x v="0"/>
    <n v="152786"/>
    <s v="United States"/>
    <x v="485"/>
    <x v="13"/>
    <n v="72756"/>
    <x v="0"/>
    <x v="2"/>
    <s v="CHO-FUD-51000"/>
    <x v="4"/>
    <x v="6"/>
    <n v="9"/>
    <n v="21.6"/>
    <n v="10.8"/>
    <n v="15"/>
    <x v="3"/>
    <s v="Lot's O' Nuts"/>
    <x v="1"/>
  </r>
  <r>
    <s v="US-2024-159352-CHO-MIL-31000"/>
    <d v="2024-03-12T00:00:00"/>
    <d v="2024-03-27T00:00:00"/>
    <x v="0"/>
    <n v="159352"/>
    <s v="United States"/>
    <x v="190"/>
    <x v="34"/>
    <n v="1852"/>
    <x v="0"/>
    <x v="1"/>
    <s v="CHO-MIL-31000"/>
    <x v="0"/>
    <x v="38"/>
    <n v="7"/>
    <n v="14.77"/>
    <n v="7.98"/>
    <n v="15"/>
    <x v="3"/>
    <s v="Wicked Choccy's"/>
    <x v="0"/>
  </r>
  <r>
    <s v="US-2024-106859-CHO-MIL-31000"/>
    <d v="2024-03-13T00:00:00"/>
    <d v="2024-03-28T00:00:00"/>
    <x v="2"/>
    <n v="106859"/>
    <s v="United States"/>
    <x v="76"/>
    <x v="33"/>
    <n v="87105"/>
    <x v="0"/>
    <x v="3"/>
    <s v="CHO-MIL-31000"/>
    <x v="0"/>
    <x v="38"/>
    <n v="7"/>
    <n v="14.77"/>
    <n v="7.98"/>
    <n v="15"/>
    <x v="3"/>
    <s v="Wicked Choccy's"/>
    <x v="0"/>
  </r>
  <r>
    <s v="US-2024-106859-CHO-FUD-51000"/>
    <d v="2024-03-13T00:00:00"/>
    <d v="2024-03-28T00:00:00"/>
    <x v="2"/>
    <n v="106859"/>
    <s v="United States"/>
    <x v="76"/>
    <x v="33"/>
    <n v="87105"/>
    <x v="0"/>
    <x v="3"/>
    <s v="CHO-FUD-51000"/>
    <x v="4"/>
    <x v="44"/>
    <n v="8"/>
    <n v="19.2"/>
    <n v="9.6"/>
    <n v="15"/>
    <x v="3"/>
    <s v="Lot's O' Nuts"/>
    <x v="1"/>
  </r>
  <r>
    <s v="US-2024-106859-CHO-SCR-58000"/>
    <d v="2024-03-13T00:00:00"/>
    <d v="2024-03-28T00:00:00"/>
    <x v="2"/>
    <n v="106859"/>
    <s v="United States"/>
    <x v="76"/>
    <x v="33"/>
    <n v="87105"/>
    <x v="0"/>
    <x v="3"/>
    <s v="CHO-SCR-58000"/>
    <x v="3"/>
    <x v="44"/>
    <n v="8"/>
    <n v="20"/>
    <n v="8.8000000000000007"/>
    <n v="15"/>
    <x v="3"/>
    <s v="Lot's O' Nuts"/>
    <x v="1"/>
  </r>
  <r>
    <s v="US-2024-162474-CHO-MIL-31000"/>
    <d v="2024-03-13T00:00:00"/>
    <d v="2024-03-26T00:00:00"/>
    <x v="1"/>
    <n v="162474"/>
    <s v="United States"/>
    <x v="134"/>
    <x v="1"/>
    <n v="60505"/>
    <x v="0"/>
    <x v="0"/>
    <s v="CHO-MIL-31000"/>
    <x v="0"/>
    <x v="11"/>
    <n v="1"/>
    <n v="2.11"/>
    <n v="1.1399999999999999"/>
    <n v="13"/>
    <x v="3"/>
    <s v="Wicked Choccy's"/>
    <x v="0"/>
  </r>
  <r>
    <s v="US-2024-107713-CHO-NUT-13000"/>
    <d v="2024-03-13T00:00:00"/>
    <d v="2024-03-27T00:00:00"/>
    <x v="0"/>
    <n v="107713"/>
    <s v="United States"/>
    <x v="37"/>
    <x v="38"/>
    <n v="21044"/>
    <x v="0"/>
    <x v="1"/>
    <s v="CHO-NUT-13000"/>
    <x v="2"/>
    <x v="2"/>
    <n v="3"/>
    <n v="7.47"/>
    <n v="3"/>
    <n v="14"/>
    <x v="3"/>
    <s v="Lot's O' Nuts"/>
    <x v="1"/>
  </r>
  <r>
    <s v="US-2024-166296-CHO-TRI-54000"/>
    <d v="2024-03-13T00:00:00"/>
    <d v="2024-03-29T00:00:00"/>
    <x v="0"/>
    <n v="166296"/>
    <s v="United States"/>
    <x v="210"/>
    <x v="4"/>
    <n v="95336"/>
    <x v="0"/>
    <x v="3"/>
    <s v="CHO-TRI-54000"/>
    <x v="1"/>
    <x v="4"/>
    <n v="3"/>
    <n v="7.35"/>
    <n v="3.9"/>
    <n v="16"/>
    <x v="3"/>
    <s v="Wicked Choccy's"/>
    <x v="0"/>
  </r>
  <r>
    <s v="US-2024-146906-CHO-TRI-54000"/>
    <d v="2024-03-13T00:00:00"/>
    <d v="2024-03-27T00:00:00"/>
    <x v="0"/>
    <n v="146906"/>
    <s v="United States"/>
    <x v="26"/>
    <x v="21"/>
    <n v="10011"/>
    <x v="0"/>
    <x v="1"/>
    <s v="CHO-TRI-54000"/>
    <x v="1"/>
    <x v="1"/>
    <n v="2"/>
    <n v="4.9000000000000004"/>
    <n v="2.6"/>
    <n v="14"/>
    <x v="3"/>
    <s v="Wicked Choccy's"/>
    <x v="0"/>
  </r>
  <r>
    <s v="CA-2024-139675-CHO-SCR-58000"/>
    <d v="2024-03-13T00:00:00"/>
    <d v="2024-03-28T00:00:00"/>
    <x v="2"/>
    <n v="139675"/>
    <s v="Canada"/>
    <x v="57"/>
    <x v="28"/>
    <s v="T2C"/>
    <x v="0"/>
    <x v="3"/>
    <s v="CHO-SCR-58000"/>
    <x v="3"/>
    <x v="31"/>
    <n v="4"/>
    <n v="10"/>
    <n v="4.4000000000000004"/>
    <n v="15"/>
    <x v="3"/>
    <s v="Lot's O' Nuts"/>
    <x v="1"/>
  </r>
  <r>
    <s v="CA-2024-139675-CHO-MIL-31000"/>
    <d v="2024-03-13T00:00:00"/>
    <d v="2024-03-28T00:00:00"/>
    <x v="2"/>
    <n v="139675"/>
    <s v="Canada"/>
    <x v="57"/>
    <x v="28"/>
    <s v="T2C"/>
    <x v="0"/>
    <x v="3"/>
    <s v="CHO-MIL-31000"/>
    <x v="0"/>
    <x v="35"/>
    <n v="8"/>
    <n v="16.88"/>
    <n v="9.1199999999999992"/>
    <n v="15"/>
    <x v="3"/>
    <s v="Wicked Choccy's"/>
    <x v="0"/>
  </r>
  <r>
    <s v="US-2024-153843-CHO-SCR-58000"/>
    <d v="2024-03-13T00:00:00"/>
    <d v="2024-03-25T00:00:00"/>
    <x v="1"/>
    <n v="153843"/>
    <s v="United States"/>
    <x v="172"/>
    <x v="39"/>
    <n v="6824"/>
    <x v="0"/>
    <x v="1"/>
    <s v="CHO-SCR-58000"/>
    <x v="3"/>
    <x v="9"/>
    <n v="2"/>
    <n v="5"/>
    <n v="2.2000000000000002"/>
    <n v="12"/>
    <x v="3"/>
    <s v="Lot's O' Nuts"/>
    <x v="1"/>
  </r>
  <r>
    <s v="US-2024-153843-CHO-NUT-13000"/>
    <d v="2024-03-13T00:00:00"/>
    <d v="2024-03-25T00:00:00"/>
    <x v="1"/>
    <n v="153843"/>
    <s v="United States"/>
    <x v="172"/>
    <x v="39"/>
    <n v="6824"/>
    <x v="0"/>
    <x v="1"/>
    <s v="CHO-NUT-13000"/>
    <x v="2"/>
    <x v="7"/>
    <n v="2"/>
    <n v="4.9800000000000004"/>
    <n v="2"/>
    <n v="12"/>
    <x v="3"/>
    <s v="Lot's O' Nuts"/>
    <x v="1"/>
  </r>
  <r>
    <s v="US-2024-153843-CHO-TRI-54000"/>
    <d v="2024-03-13T00:00:00"/>
    <d v="2024-03-25T00:00:00"/>
    <x v="1"/>
    <n v="153843"/>
    <s v="United States"/>
    <x v="172"/>
    <x v="39"/>
    <n v="6824"/>
    <x v="0"/>
    <x v="1"/>
    <s v="CHO-TRI-54000"/>
    <x v="1"/>
    <x v="24"/>
    <n v="4"/>
    <n v="9.8000000000000007"/>
    <n v="5.2"/>
    <n v="12"/>
    <x v="3"/>
    <s v="Wicked Choccy's"/>
    <x v="0"/>
  </r>
  <r>
    <s v="US-2024-105851-CHO-NUT-13000"/>
    <d v="2024-03-13T00:00:00"/>
    <d v="2024-03-30T00:00:00"/>
    <x v="0"/>
    <n v="105851"/>
    <s v="United States"/>
    <x v="54"/>
    <x v="27"/>
    <n v="80219"/>
    <x v="0"/>
    <x v="3"/>
    <s v="CHO-NUT-13000"/>
    <x v="2"/>
    <x v="7"/>
    <n v="2"/>
    <n v="4.9800000000000004"/>
    <n v="2"/>
    <n v="17"/>
    <x v="3"/>
    <s v="Lot's O' Nuts"/>
    <x v="1"/>
  </r>
  <r>
    <s v="US-2024-157966-CHO-TRI-54000"/>
    <d v="2024-03-13T00:00:00"/>
    <d v="2024-03-23T00:00:00"/>
    <x v="3"/>
    <n v="157966"/>
    <s v="United States"/>
    <x v="40"/>
    <x v="1"/>
    <n v="60610"/>
    <x v="0"/>
    <x v="0"/>
    <s v="CHO-TRI-54000"/>
    <x v="1"/>
    <x v="28"/>
    <n v="1"/>
    <n v="2.4500000000000002"/>
    <n v="1.3"/>
    <n v="10"/>
    <x v="3"/>
    <s v="Wicked Choccy's"/>
    <x v="0"/>
  </r>
  <r>
    <s v="US-2024-157966-OTH-LIC-15000"/>
    <d v="2024-03-13T00:00:00"/>
    <d v="2024-03-23T00:00:00"/>
    <x v="3"/>
    <n v="157966"/>
    <s v="United States"/>
    <x v="40"/>
    <x v="1"/>
    <n v="60610"/>
    <x v="1"/>
    <x v="0"/>
    <s v="OTH-LIC-15000"/>
    <x v="7"/>
    <x v="39"/>
    <n v="4"/>
    <n v="40"/>
    <n v="40"/>
    <n v="10"/>
    <x v="3"/>
    <s v="Secret Factory"/>
    <x v="2"/>
  </r>
  <r>
    <s v="US-2024-157966-CHO-NUT-13000"/>
    <d v="2024-03-13T00:00:00"/>
    <d v="2024-03-23T00:00:00"/>
    <x v="3"/>
    <n v="157966"/>
    <s v="United States"/>
    <x v="40"/>
    <x v="1"/>
    <n v="60610"/>
    <x v="0"/>
    <x v="0"/>
    <s v="CHO-NUT-13000"/>
    <x v="2"/>
    <x v="2"/>
    <n v="3"/>
    <n v="7.47"/>
    <n v="3"/>
    <n v="10"/>
    <x v="3"/>
    <s v="Lot's O' Nuts"/>
    <x v="1"/>
  </r>
  <r>
    <s v="US-2024-157966-OTH-GUM-21000"/>
    <d v="2024-03-13T00:00:00"/>
    <d v="2024-03-23T00:00:00"/>
    <x v="3"/>
    <n v="157966"/>
    <s v="United States"/>
    <x v="40"/>
    <x v="1"/>
    <n v="60610"/>
    <x v="1"/>
    <x v="0"/>
    <s v="OTH-GUM-21000"/>
    <x v="5"/>
    <x v="27"/>
    <n v="2"/>
    <n v="1.3"/>
    <n v="1.2"/>
    <n v="10"/>
    <x v="3"/>
    <s v="Secret Factory"/>
    <x v="2"/>
  </r>
  <r>
    <s v="US-2024-157966-CHO-MIL-31000"/>
    <d v="2024-03-13T00:00:00"/>
    <d v="2024-03-23T00:00:00"/>
    <x v="3"/>
    <n v="157966"/>
    <s v="United States"/>
    <x v="40"/>
    <x v="1"/>
    <n v="60610"/>
    <x v="0"/>
    <x v="0"/>
    <s v="CHO-MIL-31000"/>
    <x v="0"/>
    <x v="11"/>
    <n v="1"/>
    <n v="2.11"/>
    <n v="1.1399999999999999"/>
    <n v="10"/>
    <x v="3"/>
    <s v="Wicked Choccy's"/>
    <x v="0"/>
  </r>
  <r>
    <s v="US-2024-114370-OTH-LIC-15000"/>
    <d v="2024-03-14T00:00:00"/>
    <d v="2024-03-27T00:00:00"/>
    <x v="2"/>
    <n v="114370"/>
    <s v="United States"/>
    <x v="40"/>
    <x v="1"/>
    <n v="60623"/>
    <x v="1"/>
    <x v="0"/>
    <s v="OTH-LIC-15000"/>
    <x v="7"/>
    <x v="49"/>
    <n v="2"/>
    <n v="20"/>
    <n v="20"/>
    <n v="13"/>
    <x v="3"/>
    <s v="Secret Factory"/>
    <x v="2"/>
  </r>
  <r>
    <s v="CA-2024-130494-CHO-MIL-31000"/>
    <d v="2024-03-16T00:00:00"/>
    <d v="2024-03-31T00:00:00"/>
    <x v="0"/>
    <n v="130494"/>
    <s v="Canada"/>
    <x v="275"/>
    <x v="51"/>
    <s v="C0A"/>
    <x v="0"/>
    <x v="1"/>
    <s v="CHO-MIL-31000"/>
    <x v="0"/>
    <x v="0"/>
    <n v="2"/>
    <n v="4.22"/>
    <n v="2.2799999999999998"/>
    <n v="15"/>
    <x v="3"/>
    <s v="Wicked Choccy's"/>
    <x v="0"/>
  </r>
  <r>
    <s v="CA-2024-130494-CHO-NUT-13000"/>
    <d v="2024-03-16T00:00:00"/>
    <d v="2024-03-31T00:00:00"/>
    <x v="0"/>
    <n v="130494"/>
    <s v="Canada"/>
    <x v="275"/>
    <x v="51"/>
    <s v="C0A"/>
    <x v="0"/>
    <x v="1"/>
    <s v="CHO-NUT-13000"/>
    <x v="2"/>
    <x v="13"/>
    <n v="5"/>
    <n v="12.45"/>
    <n v="5"/>
    <n v="15"/>
    <x v="3"/>
    <s v="Lot's O' Nuts"/>
    <x v="1"/>
  </r>
  <r>
    <s v="CA-2024-130494-CHO-SCR-58000"/>
    <d v="2024-03-16T00:00:00"/>
    <d v="2024-03-31T00:00:00"/>
    <x v="0"/>
    <n v="130494"/>
    <s v="Canada"/>
    <x v="275"/>
    <x v="51"/>
    <s v="C0A"/>
    <x v="0"/>
    <x v="1"/>
    <s v="CHO-SCR-58000"/>
    <x v="3"/>
    <x v="3"/>
    <n v="3"/>
    <n v="7.5"/>
    <n v="3.3"/>
    <n v="15"/>
    <x v="3"/>
    <s v="Lot's O' Nuts"/>
    <x v="1"/>
  </r>
  <r>
    <s v="US-2024-129294-CHO-MIL-31000"/>
    <d v="2024-03-16T00:00:00"/>
    <d v="2024-03-31T00:00:00"/>
    <x v="0"/>
    <n v="129294"/>
    <s v="United States"/>
    <x v="4"/>
    <x v="4"/>
    <n v="90032"/>
    <x v="0"/>
    <x v="3"/>
    <s v="CHO-MIL-31000"/>
    <x v="0"/>
    <x v="5"/>
    <n v="3"/>
    <n v="6.33"/>
    <n v="3.42"/>
    <n v="15"/>
    <x v="3"/>
    <s v="Wicked Choccy's"/>
    <x v="0"/>
  </r>
  <r>
    <s v="US-2024-129294-CHO-NUT-13000"/>
    <d v="2024-03-16T00:00:00"/>
    <d v="2024-03-31T00:00:00"/>
    <x v="0"/>
    <n v="129294"/>
    <s v="United States"/>
    <x v="4"/>
    <x v="4"/>
    <n v="90032"/>
    <x v="0"/>
    <x v="3"/>
    <s v="CHO-NUT-13000"/>
    <x v="2"/>
    <x v="13"/>
    <n v="5"/>
    <n v="12.45"/>
    <n v="5"/>
    <n v="15"/>
    <x v="3"/>
    <s v="Lot's O' Nuts"/>
    <x v="1"/>
  </r>
  <r>
    <s v="US-2024-129294-CHO-TRI-54000"/>
    <d v="2024-03-16T00:00:00"/>
    <d v="2024-03-31T00:00:00"/>
    <x v="0"/>
    <n v="129294"/>
    <s v="United States"/>
    <x v="4"/>
    <x v="4"/>
    <n v="90032"/>
    <x v="0"/>
    <x v="3"/>
    <s v="CHO-TRI-54000"/>
    <x v="1"/>
    <x v="1"/>
    <n v="2"/>
    <n v="4.9000000000000004"/>
    <n v="2.6"/>
    <n v="15"/>
    <x v="3"/>
    <s v="Wicked Choccy's"/>
    <x v="0"/>
  </r>
  <r>
    <s v="US-2024-152135-CHO-NUT-13000"/>
    <d v="2024-03-16T00:00:00"/>
    <d v="2024-03-28T00:00:00"/>
    <x v="2"/>
    <n v="152135"/>
    <s v="United States"/>
    <x v="130"/>
    <x v="9"/>
    <n v="44107"/>
    <x v="0"/>
    <x v="1"/>
    <s v="CHO-NUT-13000"/>
    <x v="2"/>
    <x v="33"/>
    <n v="8"/>
    <n v="19.920000000000002"/>
    <n v="8"/>
    <n v="12"/>
    <x v="3"/>
    <s v="Lot's O' Nuts"/>
    <x v="1"/>
  </r>
  <r>
    <s v="US-2024-161172-CHO-SCR-58000"/>
    <d v="2024-03-16T00:00:00"/>
    <d v="2024-03-26T00:00:00"/>
    <x v="3"/>
    <n v="161172"/>
    <s v="United States"/>
    <x v="48"/>
    <x v="9"/>
    <n v="43229"/>
    <x v="0"/>
    <x v="1"/>
    <s v="CHO-SCR-58000"/>
    <x v="3"/>
    <x v="14"/>
    <n v="6"/>
    <n v="15"/>
    <n v="6.6"/>
    <n v="10"/>
    <x v="3"/>
    <s v="Lot's O' Nuts"/>
    <x v="1"/>
  </r>
  <r>
    <s v="US-2024-161172-CHO-NUT-13000"/>
    <d v="2024-03-16T00:00:00"/>
    <d v="2024-03-26T00:00:00"/>
    <x v="3"/>
    <n v="161172"/>
    <s v="United States"/>
    <x v="48"/>
    <x v="9"/>
    <n v="43229"/>
    <x v="0"/>
    <x v="1"/>
    <s v="CHO-NUT-13000"/>
    <x v="2"/>
    <x v="2"/>
    <n v="3"/>
    <n v="7.47"/>
    <n v="3"/>
    <n v="10"/>
    <x v="3"/>
    <s v="Lot's O' Nuts"/>
    <x v="1"/>
  </r>
  <r>
    <s v="US-2024-161172-CHO-MIL-31000"/>
    <d v="2024-03-16T00:00:00"/>
    <d v="2024-03-26T00:00:00"/>
    <x v="3"/>
    <n v="161172"/>
    <s v="United States"/>
    <x v="48"/>
    <x v="9"/>
    <n v="43229"/>
    <x v="0"/>
    <x v="1"/>
    <s v="CHO-MIL-31000"/>
    <x v="0"/>
    <x v="0"/>
    <n v="2"/>
    <n v="4.22"/>
    <n v="2.2799999999999998"/>
    <n v="10"/>
    <x v="3"/>
    <s v="Wicked Choccy's"/>
    <x v="0"/>
  </r>
  <r>
    <s v="US-2024-101539-CHO-FUD-51000"/>
    <d v="2024-03-16T00:00:00"/>
    <d v="2024-03-28T00:00:00"/>
    <x v="2"/>
    <n v="101539"/>
    <s v="United States"/>
    <x v="31"/>
    <x v="23"/>
    <n v="98105"/>
    <x v="0"/>
    <x v="3"/>
    <s v="CHO-FUD-51000"/>
    <x v="4"/>
    <x v="25"/>
    <n v="1"/>
    <n v="2.4"/>
    <n v="1.2"/>
    <n v="12"/>
    <x v="3"/>
    <s v="Lot's O' Nuts"/>
    <x v="1"/>
  </r>
  <r>
    <s v="US-2024-101539-OTH-GUM-21000"/>
    <d v="2024-03-16T00:00:00"/>
    <d v="2024-03-28T00:00:00"/>
    <x v="2"/>
    <n v="101539"/>
    <s v="United States"/>
    <x v="31"/>
    <x v="23"/>
    <n v="98105"/>
    <x v="1"/>
    <x v="3"/>
    <s v="OTH-GUM-21000"/>
    <x v="5"/>
    <x v="12"/>
    <n v="1"/>
    <n v="0.65"/>
    <n v="0.6"/>
    <n v="12"/>
    <x v="3"/>
    <s v="Secret Factory"/>
    <x v="2"/>
  </r>
  <r>
    <s v="US-2024-101539-CHO-MIL-31000"/>
    <d v="2024-03-16T00:00:00"/>
    <d v="2024-03-28T00:00:00"/>
    <x v="2"/>
    <n v="101539"/>
    <s v="United States"/>
    <x v="31"/>
    <x v="23"/>
    <n v="98105"/>
    <x v="0"/>
    <x v="3"/>
    <s v="CHO-MIL-31000"/>
    <x v="0"/>
    <x v="5"/>
    <n v="3"/>
    <n v="6.33"/>
    <n v="3.42"/>
    <n v="12"/>
    <x v="3"/>
    <s v="Wicked Choccy's"/>
    <x v="0"/>
  </r>
  <r>
    <s v="US-2024-129224-CHO-MIL-31000"/>
    <d v="2024-03-17T00:00:00"/>
    <d v="2024-04-02T00:00:00"/>
    <x v="0"/>
    <n v="129224"/>
    <s v="United States"/>
    <x v="68"/>
    <x v="14"/>
    <n v="37918"/>
    <x v="0"/>
    <x v="2"/>
    <s v="CHO-MIL-31000"/>
    <x v="0"/>
    <x v="0"/>
    <n v="2"/>
    <n v="4.22"/>
    <n v="2.2799999999999998"/>
    <n v="16"/>
    <x v="3"/>
    <s v="Wicked Choccy's"/>
    <x v="0"/>
  </r>
  <r>
    <s v="US-2024-129567-CHO-TRI-54000"/>
    <d v="2024-03-17T00:00:00"/>
    <d v="2024-03-31T00:00:00"/>
    <x v="2"/>
    <n v="129567"/>
    <s v="United States"/>
    <x v="86"/>
    <x v="4"/>
    <n v="93534"/>
    <x v="0"/>
    <x v="3"/>
    <s v="CHO-TRI-54000"/>
    <x v="1"/>
    <x v="1"/>
    <n v="2"/>
    <n v="4.9000000000000004"/>
    <n v="2.6"/>
    <n v="14"/>
    <x v="3"/>
    <s v="Wicked Choccy's"/>
    <x v="0"/>
  </r>
  <r>
    <s v="US-2024-140949-CHO-SCR-58000"/>
    <d v="2024-03-17T00:00:00"/>
    <d v="2024-04-01T00:00:00"/>
    <x v="2"/>
    <n v="140949"/>
    <s v="United States"/>
    <x v="26"/>
    <x v="21"/>
    <n v="10011"/>
    <x v="0"/>
    <x v="1"/>
    <s v="CHO-SCR-58000"/>
    <x v="3"/>
    <x v="14"/>
    <n v="6"/>
    <n v="15"/>
    <n v="6.6"/>
    <n v="15"/>
    <x v="3"/>
    <s v="Lot's O' Nuts"/>
    <x v="1"/>
  </r>
  <r>
    <s v="US-2024-140949-CHO-MIL-31000"/>
    <d v="2024-03-17T00:00:00"/>
    <d v="2024-04-01T00:00:00"/>
    <x v="2"/>
    <n v="140949"/>
    <s v="United States"/>
    <x v="26"/>
    <x v="21"/>
    <n v="10011"/>
    <x v="0"/>
    <x v="1"/>
    <s v="CHO-MIL-31000"/>
    <x v="0"/>
    <x v="5"/>
    <n v="3"/>
    <n v="6.33"/>
    <n v="3.42"/>
    <n v="15"/>
    <x v="3"/>
    <s v="Wicked Choccy's"/>
    <x v="0"/>
  </r>
  <r>
    <s v="US-2024-140949-CHO-NUT-13000"/>
    <d v="2024-03-17T00:00:00"/>
    <d v="2024-04-01T00:00:00"/>
    <x v="2"/>
    <n v="140949"/>
    <s v="United States"/>
    <x v="26"/>
    <x v="21"/>
    <n v="10011"/>
    <x v="0"/>
    <x v="1"/>
    <s v="CHO-NUT-13000"/>
    <x v="2"/>
    <x v="33"/>
    <n v="8"/>
    <n v="19.920000000000002"/>
    <n v="8"/>
    <n v="15"/>
    <x v="3"/>
    <s v="Lot's O' Nuts"/>
    <x v="1"/>
  </r>
  <r>
    <s v="US-2024-142867-CHO-NUT-13000"/>
    <d v="2024-03-17T00:00:00"/>
    <d v="2024-03-31T00:00:00"/>
    <x v="0"/>
    <n v="142867"/>
    <s v="United States"/>
    <x v="0"/>
    <x v="0"/>
    <n v="77095"/>
    <x v="0"/>
    <x v="0"/>
    <s v="CHO-NUT-13000"/>
    <x v="2"/>
    <x v="15"/>
    <n v="6"/>
    <n v="14.94"/>
    <n v="6"/>
    <n v="14"/>
    <x v="3"/>
    <s v="Lot's O' Nuts"/>
    <x v="1"/>
  </r>
  <r>
    <s v="US-2024-142867-CHO-TRI-54000"/>
    <d v="2024-03-17T00:00:00"/>
    <d v="2024-03-31T00:00:00"/>
    <x v="0"/>
    <n v="142867"/>
    <s v="United States"/>
    <x v="0"/>
    <x v="0"/>
    <n v="77095"/>
    <x v="0"/>
    <x v="0"/>
    <s v="CHO-TRI-54000"/>
    <x v="1"/>
    <x v="4"/>
    <n v="3"/>
    <n v="7.35"/>
    <n v="3.9"/>
    <n v="14"/>
    <x v="3"/>
    <s v="Wicked Choccy's"/>
    <x v="0"/>
  </r>
  <r>
    <s v="US-2024-143084-CHO-SCR-58000"/>
    <d v="2024-03-18T00:00:00"/>
    <d v="2024-04-01T00:00:00"/>
    <x v="0"/>
    <n v="143084"/>
    <s v="United States"/>
    <x v="4"/>
    <x v="4"/>
    <n v="90008"/>
    <x v="0"/>
    <x v="3"/>
    <s v="CHO-SCR-58000"/>
    <x v="3"/>
    <x v="17"/>
    <n v="5"/>
    <n v="12.5"/>
    <n v="5.5"/>
    <n v="14"/>
    <x v="3"/>
    <s v="Lot's O' Nuts"/>
    <x v="1"/>
  </r>
  <r>
    <s v="US-2024-119438-CHO-FUD-51000"/>
    <d v="2024-03-18T00:00:00"/>
    <d v="2024-04-02T00:00:00"/>
    <x v="0"/>
    <n v="119438"/>
    <s v="United States"/>
    <x v="187"/>
    <x v="0"/>
    <n v="75701"/>
    <x v="0"/>
    <x v="0"/>
    <s v="CHO-FUD-51000"/>
    <x v="4"/>
    <x v="3"/>
    <n v="3"/>
    <n v="7.2"/>
    <n v="3.6"/>
    <n v="15"/>
    <x v="3"/>
    <s v="Lot's O' Nuts"/>
    <x v="1"/>
  </r>
  <r>
    <s v="US-2024-119438-CHO-SCR-58000"/>
    <d v="2024-03-18T00:00:00"/>
    <d v="2024-04-02T00:00:00"/>
    <x v="0"/>
    <n v="119438"/>
    <s v="United States"/>
    <x v="187"/>
    <x v="0"/>
    <n v="75701"/>
    <x v="0"/>
    <x v="0"/>
    <s v="CHO-SCR-58000"/>
    <x v="3"/>
    <x v="3"/>
    <n v="3"/>
    <n v="7.5"/>
    <n v="3.3"/>
    <n v="15"/>
    <x v="3"/>
    <s v="Lot's O' Nuts"/>
    <x v="1"/>
  </r>
  <r>
    <s v="US-2024-119438-CHO-NUT-13000"/>
    <d v="2024-03-18T00:00:00"/>
    <d v="2024-04-02T00:00:00"/>
    <x v="0"/>
    <n v="119438"/>
    <s v="United States"/>
    <x v="187"/>
    <x v="0"/>
    <n v="75701"/>
    <x v="0"/>
    <x v="0"/>
    <s v="CHO-NUT-13000"/>
    <x v="2"/>
    <x v="2"/>
    <n v="3"/>
    <n v="7.47"/>
    <n v="3"/>
    <n v="15"/>
    <x v="3"/>
    <s v="Lot's O' Nuts"/>
    <x v="1"/>
  </r>
  <r>
    <s v="US-2024-119438-CHO-TRI-54000"/>
    <d v="2024-03-18T00:00:00"/>
    <d v="2024-04-02T00:00:00"/>
    <x v="0"/>
    <n v="119438"/>
    <s v="United States"/>
    <x v="187"/>
    <x v="0"/>
    <n v="75701"/>
    <x v="0"/>
    <x v="0"/>
    <s v="CHO-TRI-54000"/>
    <x v="1"/>
    <x v="4"/>
    <n v="3"/>
    <n v="7.35"/>
    <n v="3.9"/>
    <n v="15"/>
    <x v="3"/>
    <s v="Wicked Choccy's"/>
    <x v="0"/>
  </r>
  <r>
    <s v="US-2024-160087-CHO-MIL-31000"/>
    <d v="2024-03-18T00:00:00"/>
    <d v="2024-04-01T00:00:00"/>
    <x v="0"/>
    <n v="160087"/>
    <s v="United States"/>
    <x v="39"/>
    <x v="0"/>
    <n v="75220"/>
    <x v="0"/>
    <x v="0"/>
    <s v="CHO-MIL-31000"/>
    <x v="0"/>
    <x v="5"/>
    <n v="3"/>
    <n v="6.33"/>
    <n v="3.42"/>
    <n v="14"/>
    <x v="3"/>
    <s v="Wicked Choccy's"/>
    <x v="0"/>
  </r>
  <r>
    <s v="US-2024-122007-CHO-NUT-13000"/>
    <d v="2024-03-18T00:00:00"/>
    <d v="2024-03-30T00:00:00"/>
    <x v="2"/>
    <n v="122007"/>
    <s v="United States"/>
    <x v="4"/>
    <x v="4"/>
    <n v="90032"/>
    <x v="0"/>
    <x v="3"/>
    <s v="CHO-NUT-13000"/>
    <x v="2"/>
    <x v="47"/>
    <n v="7"/>
    <n v="17.43"/>
    <n v="7"/>
    <n v="12"/>
    <x v="3"/>
    <s v="Lot's O' Nuts"/>
    <x v="1"/>
  </r>
  <r>
    <s v="US-2024-148145-CHO-MIL-31000"/>
    <d v="2024-03-18T00:00:00"/>
    <d v="2024-04-02T00:00:00"/>
    <x v="0"/>
    <n v="148145"/>
    <s v="United States"/>
    <x v="31"/>
    <x v="23"/>
    <n v="98115"/>
    <x v="0"/>
    <x v="3"/>
    <s v="CHO-MIL-31000"/>
    <x v="0"/>
    <x v="8"/>
    <n v="4"/>
    <n v="8.44"/>
    <n v="4.5599999999999996"/>
    <n v="15"/>
    <x v="3"/>
    <s v="Wicked Choccy's"/>
    <x v="0"/>
  </r>
  <r>
    <s v="US-2024-162075-CHO-MIL-31000"/>
    <d v="2024-03-18T00:00:00"/>
    <d v="2024-04-03T00:00:00"/>
    <x v="0"/>
    <n v="162075"/>
    <s v="United States"/>
    <x v="0"/>
    <x v="0"/>
    <n v="77041"/>
    <x v="0"/>
    <x v="0"/>
    <s v="CHO-MIL-31000"/>
    <x v="0"/>
    <x v="38"/>
    <n v="7"/>
    <n v="14.77"/>
    <n v="7.98"/>
    <n v="16"/>
    <x v="3"/>
    <s v="Wicked Choccy's"/>
    <x v="0"/>
  </r>
  <r>
    <s v="US-2024-104955-OTH-KAZ-38000"/>
    <d v="2024-03-19T00:00:00"/>
    <d v="2024-04-03T00:00:00"/>
    <x v="0"/>
    <n v="104955"/>
    <s v="United States"/>
    <x v="26"/>
    <x v="21"/>
    <n v="10024"/>
    <x v="1"/>
    <x v="1"/>
    <s v="OTH-KAZ-38000"/>
    <x v="6"/>
    <x v="38"/>
    <n v="7"/>
    <n v="1.75"/>
    <n v="21"/>
    <n v="15"/>
    <x v="3"/>
    <s v="The Other Factory"/>
    <x v="3"/>
  </r>
  <r>
    <s v="US-2024-140515-CHO-TRI-54000"/>
    <d v="2024-03-19T00:00:00"/>
    <d v="2024-04-03T00:00:00"/>
    <x v="0"/>
    <n v="140515"/>
    <s v="United States"/>
    <x v="4"/>
    <x v="4"/>
    <n v="90008"/>
    <x v="0"/>
    <x v="3"/>
    <s v="CHO-TRI-54000"/>
    <x v="1"/>
    <x v="10"/>
    <n v="7"/>
    <n v="17.149999999999999"/>
    <n v="9.1"/>
    <n v="15"/>
    <x v="3"/>
    <s v="Wicked Choccy's"/>
    <x v="0"/>
  </r>
  <r>
    <s v="CA-2024-115483-CHO-SCR-58000"/>
    <d v="2024-03-19T00:00:00"/>
    <d v="2024-03-31T00:00:00"/>
    <x v="2"/>
    <n v="115483"/>
    <s v="Canada"/>
    <x v="273"/>
    <x v="42"/>
    <s v="G1B"/>
    <x v="0"/>
    <x v="1"/>
    <s v="CHO-SCR-58000"/>
    <x v="3"/>
    <x v="25"/>
    <n v="1"/>
    <n v="2.5"/>
    <n v="1.1000000000000001"/>
    <n v="12"/>
    <x v="3"/>
    <s v="Lot's O' Nuts"/>
    <x v="1"/>
  </r>
  <r>
    <s v="US-2024-105410-CHO-NUT-13000"/>
    <d v="2024-03-19T00:00:00"/>
    <d v="2024-04-01T00:00:00"/>
    <x v="1"/>
    <n v="105410"/>
    <s v="United States"/>
    <x v="10"/>
    <x v="4"/>
    <n v="94110"/>
    <x v="0"/>
    <x v="3"/>
    <s v="CHO-NUT-13000"/>
    <x v="2"/>
    <x v="15"/>
    <n v="6"/>
    <n v="14.94"/>
    <n v="6"/>
    <n v="13"/>
    <x v="3"/>
    <s v="Lot's O' Nuts"/>
    <x v="1"/>
  </r>
  <r>
    <s v="US-2024-105410-CHO-SCR-58000"/>
    <d v="2024-03-19T00:00:00"/>
    <d v="2024-04-01T00:00:00"/>
    <x v="1"/>
    <n v="105410"/>
    <s v="United States"/>
    <x v="10"/>
    <x v="4"/>
    <n v="94110"/>
    <x v="0"/>
    <x v="3"/>
    <s v="CHO-SCR-58000"/>
    <x v="3"/>
    <x v="9"/>
    <n v="2"/>
    <n v="5"/>
    <n v="2.2000000000000002"/>
    <n v="13"/>
    <x v="3"/>
    <s v="Lot's O' Nuts"/>
    <x v="1"/>
  </r>
  <r>
    <s v="US-2024-105410-CHO-TRI-54000"/>
    <d v="2024-03-19T00:00:00"/>
    <d v="2024-04-01T00:00:00"/>
    <x v="1"/>
    <n v="105410"/>
    <s v="United States"/>
    <x v="10"/>
    <x v="4"/>
    <n v="94110"/>
    <x v="0"/>
    <x v="3"/>
    <s v="CHO-TRI-54000"/>
    <x v="1"/>
    <x v="24"/>
    <n v="4"/>
    <n v="9.8000000000000007"/>
    <n v="5.2"/>
    <n v="13"/>
    <x v="3"/>
    <s v="Wicked Choccy's"/>
    <x v="0"/>
  </r>
  <r>
    <s v="US-2024-124436-CHO-MIL-31000"/>
    <d v="2024-03-19T00:00:00"/>
    <d v="2024-04-01T00:00:00"/>
    <x v="2"/>
    <n v="124436"/>
    <s v="United States"/>
    <x v="74"/>
    <x v="4"/>
    <n v="93727"/>
    <x v="0"/>
    <x v="3"/>
    <s v="CHO-MIL-31000"/>
    <x v="0"/>
    <x v="11"/>
    <n v="1"/>
    <n v="2.11"/>
    <n v="1.1399999999999999"/>
    <n v="13"/>
    <x v="3"/>
    <s v="Wicked Choccy's"/>
    <x v="0"/>
  </r>
  <r>
    <s v="US-2024-124436-CHO-TRI-54000"/>
    <d v="2024-03-19T00:00:00"/>
    <d v="2024-04-01T00:00:00"/>
    <x v="2"/>
    <n v="124436"/>
    <s v="United States"/>
    <x v="74"/>
    <x v="4"/>
    <n v="93727"/>
    <x v="0"/>
    <x v="3"/>
    <s v="CHO-TRI-54000"/>
    <x v="1"/>
    <x v="1"/>
    <n v="2"/>
    <n v="4.9000000000000004"/>
    <n v="2.6"/>
    <n v="13"/>
    <x v="3"/>
    <s v="Wicked Choccy's"/>
    <x v="0"/>
  </r>
  <r>
    <s v="US-2024-166499-CHO-FUD-51000"/>
    <d v="2024-03-19T00:00:00"/>
    <d v="2024-03-30T00:00:00"/>
    <x v="1"/>
    <n v="166499"/>
    <s v="United States"/>
    <x v="130"/>
    <x v="24"/>
    <n v="8701"/>
    <x v="0"/>
    <x v="1"/>
    <s v="CHO-FUD-51000"/>
    <x v="4"/>
    <x v="3"/>
    <n v="3"/>
    <n v="7.2"/>
    <n v="3.6"/>
    <n v="11"/>
    <x v="3"/>
    <s v="Lot's O' Nuts"/>
    <x v="1"/>
  </r>
  <r>
    <s v="US-2024-122763-CHO-FUD-51000"/>
    <d v="2024-03-20T00:00:00"/>
    <d v="2024-03-30T00:00:00"/>
    <x v="3"/>
    <n v="122763"/>
    <s v="United States"/>
    <x v="0"/>
    <x v="0"/>
    <n v="77041"/>
    <x v="0"/>
    <x v="0"/>
    <s v="CHO-FUD-51000"/>
    <x v="4"/>
    <x v="9"/>
    <n v="2"/>
    <n v="4.8"/>
    <n v="2.4"/>
    <n v="10"/>
    <x v="3"/>
    <s v="Lot's O' Nuts"/>
    <x v="1"/>
  </r>
  <r>
    <s v="US-2024-165491-OTH-KAZ-38000"/>
    <d v="2024-03-20T00:00:00"/>
    <d v="2024-04-03T00:00:00"/>
    <x v="0"/>
    <n v="165491"/>
    <s v="United States"/>
    <x v="31"/>
    <x v="23"/>
    <n v="98115"/>
    <x v="1"/>
    <x v="3"/>
    <s v="OTH-KAZ-38000"/>
    <x v="6"/>
    <x v="38"/>
    <n v="7"/>
    <n v="1.75"/>
    <n v="21"/>
    <n v="14"/>
    <x v="3"/>
    <s v="The Other Factory"/>
    <x v="3"/>
  </r>
  <r>
    <s v="US-2024-143770-CHO-MIL-31000"/>
    <d v="2024-03-20T00:00:00"/>
    <d v="2024-04-03T00:00:00"/>
    <x v="0"/>
    <n v="143770"/>
    <s v="United States"/>
    <x v="108"/>
    <x v="39"/>
    <n v="6457"/>
    <x v="0"/>
    <x v="1"/>
    <s v="CHO-MIL-31000"/>
    <x v="0"/>
    <x v="0"/>
    <n v="2"/>
    <n v="4.22"/>
    <n v="2.2799999999999998"/>
    <n v="14"/>
    <x v="3"/>
    <s v="Wicked Choccy's"/>
    <x v="0"/>
  </r>
  <r>
    <s v="US-2024-143770-CHO-FUD-51000"/>
    <d v="2024-03-20T00:00:00"/>
    <d v="2024-04-03T00:00:00"/>
    <x v="0"/>
    <n v="143770"/>
    <s v="United States"/>
    <x v="108"/>
    <x v="39"/>
    <n v="6457"/>
    <x v="0"/>
    <x v="1"/>
    <s v="CHO-FUD-51000"/>
    <x v="4"/>
    <x v="9"/>
    <n v="2"/>
    <n v="4.8"/>
    <n v="2.4"/>
    <n v="14"/>
    <x v="3"/>
    <s v="Lot's O' Nuts"/>
    <x v="1"/>
  </r>
  <r>
    <s v="US-2024-154214-CHO-NUT-13000"/>
    <d v="2024-03-20T00:00:00"/>
    <d v="2024-04-04T00:00:00"/>
    <x v="2"/>
    <n v="154214"/>
    <s v="United States"/>
    <x v="48"/>
    <x v="19"/>
    <n v="47201"/>
    <x v="0"/>
    <x v="0"/>
    <s v="CHO-NUT-13000"/>
    <x v="2"/>
    <x v="22"/>
    <n v="1"/>
    <n v="2.4900000000000002"/>
    <n v="1"/>
    <n v="15"/>
    <x v="3"/>
    <s v="Lot's O' Nuts"/>
    <x v="1"/>
  </r>
  <r>
    <s v="US-2024-119452-CHO-NUT-13000"/>
    <d v="2024-03-21T00:00:00"/>
    <d v="2024-04-06T00:00:00"/>
    <x v="0"/>
    <n v="119452"/>
    <s v="United States"/>
    <x v="184"/>
    <x v="44"/>
    <n v="74133"/>
    <x v="0"/>
    <x v="0"/>
    <s v="CHO-NUT-13000"/>
    <x v="2"/>
    <x v="15"/>
    <n v="6"/>
    <n v="14.94"/>
    <n v="6"/>
    <n v="16"/>
    <x v="3"/>
    <s v="Lot's O' Nuts"/>
    <x v="1"/>
  </r>
  <r>
    <s v="US-2024-111591-CHO-SCR-58000"/>
    <d v="2024-03-21T00:00:00"/>
    <d v="2024-04-04T00:00:00"/>
    <x v="0"/>
    <n v="111591"/>
    <s v="United States"/>
    <x v="31"/>
    <x v="23"/>
    <n v="98105"/>
    <x v="0"/>
    <x v="3"/>
    <s v="CHO-SCR-58000"/>
    <x v="3"/>
    <x v="3"/>
    <n v="3"/>
    <n v="7.5"/>
    <n v="3.3"/>
    <n v="14"/>
    <x v="3"/>
    <s v="Lot's O' Nuts"/>
    <x v="1"/>
  </r>
  <r>
    <s v="US-2024-111591-CHO-FUD-51000"/>
    <d v="2024-03-21T00:00:00"/>
    <d v="2024-04-04T00:00:00"/>
    <x v="0"/>
    <n v="111591"/>
    <s v="United States"/>
    <x v="31"/>
    <x v="23"/>
    <n v="98105"/>
    <x v="0"/>
    <x v="3"/>
    <s v="CHO-FUD-51000"/>
    <x v="4"/>
    <x v="14"/>
    <n v="6"/>
    <n v="14.4"/>
    <n v="7.2"/>
    <n v="14"/>
    <x v="3"/>
    <s v="Lot's O' Nuts"/>
    <x v="1"/>
  </r>
  <r>
    <s v="US-2024-111591-CHO-MIL-31000"/>
    <d v="2024-03-21T00:00:00"/>
    <d v="2024-04-04T00:00:00"/>
    <x v="0"/>
    <n v="111591"/>
    <s v="United States"/>
    <x v="31"/>
    <x v="23"/>
    <n v="98105"/>
    <x v="0"/>
    <x v="3"/>
    <s v="CHO-MIL-31000"/>
    <x v="0"/>
    <x v="38"/>
    <n v="7"/>
    <n v="14.77"/>
    <n v="7.98"/>
    <n v="14"/>
    <x v="3"/>
    <s v="Wicked Choccy's"/>
    <x v="0"/>
  </r>
  <r>
    <s v="US-2024-111591-CHO-TRI-54000"/>
    <d v="2024-03-21T00:00:00"/>
    <d v="2024-04-04T00:00:00"/>
    <x v="0"/>
    <n v="111591"/>
    <s v="United States"/>
    <x v="31"/>
    <x v="23"/>
    <n v="98105"/>
    <x v="0"/>
    <x v="3"/>
    <s v="CHO-TRI-54000"/>
    <x v="1"/>
    <x v="24"/>
    <n v="4"/>
    <n v="9.8000000000000007"/>
    <n v="5.2"/>
    <n v="14"/>
    <x v="3"/>
    <s v="Wicked Choccy's"/>
    <x v="0"/>
  </r>
  <r>
    <s v="US-2024-156272-CHO-TRI-54000"/>
    <d v="2024-03-21T00:00:00"/>
    <d v="2024-04-06T00:00:00"/>
    <x v="0"/>
    <n v="156272"/>
    <s v="United States"/>
    <x v="486"/>
    <x v="17"/>
    <n v="33068"/>
    <x v="0"/>
    <x v="2"/>
    <s v="CHO-TRI-54000"/>
    <x v="1"/>
    <x v="28"/>
    <n v="1"/>
    <n v="2.4500000000000002"/>
    <n v="1.3"/>
    <n v="16"/>
    <x v="3"/>
    <s v="Wicked Choccy's"/>
    <x v="0"/>
  </r>
  <r>
    <s v="US-2024-169285-CHO-TRI-54000"/>
    <d v="2024-03-21T00:00:00"/>
    <d v="2024-04-04T00:00:00"/>
    <x v="0"/>
    <n v="169285"/>
    <s v="United States"/>
    <x v="22"/>
    <x v="19"/>
    <n v="47905"/>
    <x v="0"/>
    <x v="0"/>
    <s v="CHO-TRI-54000"/>
    <x v="1"/>
    <x v="20"/>
    <n v="5"/>
    <n v="12.25"/>
    <n v="6.5"/>
    <n v="14"/>
    <x v="3"/>
    <s v="Wicked Choccy's"/>
    <x v="0"/>
  </r>
  <r>
    <s v="US-2024-169285-CHO-SCR-58000"/>
    <d v="2024-03-21T00:00:00"/>
    <d v="2024-04-04T00:00:00"/>
    <x v="0"/>
    <n v="169285"/>
    <s v="United States"/>
    <x v="22"/>
    <x v="19"/>
    <n v="47905"/>
    <x v="0"/>
    <x v="0"/>
    <s v="CHO-SCR-58000"/>
    <x v="3"/>
    <x v="25"/>
    <n v="1"/>
    <n v="2.5"/>
    <n v="1.1000000000000001"/>
    <n v="14"/>
    <x v="3"/>
    <s v="Lot's O' Nuts"/>
    <x v="1"/>
  </r>
  <r>
    <s v="US-2024-108539-CHO-SCR-58000"/>
    <d v="2024-03-21T00:00:00"/>
    <d v="2024-04-02T00:00:00"/>
    <x v="2"/>
    <n v="108539"/>
    <s v="United States"/>
    <x v="4"/>
    <x v="4"/>
    <n v="90045"/>
    <x v="0"/>
    <x v="3"/>
    <s v="CHO-SCR-58000"/>
    <x v="3"/>
    <x v="9"/>
    <n v="2"/>
    <n v="5"/>
    <n v="2.2000000000000002"/>
    <n v="12"/>
    <x v="3"/>
    <s v="Lot's O' Nuts"/>
    <x v="1"/>
  </r>
  <r>
    <s v="US-2024-108539-CHO-FUD-51000"/>
    <d v="2024-03-21T00:00:00"/>
    <d v="2024-04-02T00:00:00"/>
    <x v="2"/>
    <n v="108539"/>
    <s v="United States"/>
    <x v="4"/>
    <x v="4"/>
    <n v="90045"/>
    <x v="0"/>
    <x v="3"/>
    <s v="CHO-FUD-51000"/>
    <x v="4"/>
    <x v="3"/>
    <n v="3"/>
    <n v="7.2"/>
    <n v="3.6"/>
    <n v="12"/>
    <x v="3"/>
    <s v="Lot's O' Nuts"/>
    <x v="1"/>
  </r>
  <r>
    <s v="US-2024-108539-CHO-TRI-54000"/>
    <d v="2024-03-21T00:00:00"/>
    <d v="2024-04-02T00:00:00"/>
    <x v="2"/>
    <n v="108539"/>
    <s v="United States"/>
    <x v="4"/>
    <x v="4"/>
    <n v="90045"/>
    <x v="0"/>
    <x v="3"/>
    <s v="CHO-TRI-54000"/>
    <x v="1"/>
    <x v="24"/>
    <n v="4"/>
    <n v="9.8000000000000007"/>
    <n v="5.2"/>
    <n v="12"/>
    <x v="3"/>
    <s v="Wicked Choccy's"/>
    <x v="0"/>
  </r>
  <r>
    <s v="US-2024-117156-CHO-NUT-13000"/>
    <d v="2024-03-21T00:00:00"/>
    <d v="2024-04-02T00:00:00"/>
    <x v="2"/>
    <n v="117156"/>
    <s v="United States"/>
    <x v="236"/>
    <x v="2"/>
    <n v="19601"/>
    <x v="0"/>
    <x v="1"/>
    <s v="CHO-NUT-13000"/>
    <x v="2"/>
    <x v="2"/>
    <n v="3"/>
    <n v="7.47"/>
    <n v="3"/>
    <n v="12"/>
    <x v="3"/>
    <s v="Lot's O' Nuts"/>
    <x v="1"/>
  </r>
  <r>
    <s v="US-2024-135650-CHO-TRI-54000"/>
    <d v="2024-03-23T00:00:00"/>
    <d v="2024-04-06T00:00:00"/>
    <x v="0"/>
    <n v="135650"/>
    <s v="United States"/>
    <x v="6"/>
    <x v="0"/>
    <n v="77340"/>
    <x v="0"/>
    <x v="0"/>
    <s v="CHO-TRI-54000"/>
    <x v="1"/>
    <x v="1"/>
    <n v="2"/>
    <n v="4.9000000000000004"/>
    <n v="2.6"/>
    <n v="14"/>
    <x v="3"/>
    <s v="Wicked Choccy's"/>
    <x v="0"/>
  </r>
  <r>
    <s v="US-2024-155985-CHO-SCR-58000"/>
    <d v="2024-03-23T00:00:00"/>
    <d v="2024-04-04T00:00:00"/>
    <x v="1"/>
    <n v="155985"/>
    <s v="United States"/>
    <x v="10"/>
    <x v="4"/>
    <n v="94122"/>
    <x v="0"/>
    <x v="3"/>
    <s v="CHO-SCR-58000"/>
    <x v="3"/>
    <x v="44"/>
    <n v="8"/>
    <n v="20"/>
    <n v="8.8000000000000007"/>
    <n v="12"/>
    <x v="3"/>
    <s v="Lot's O' Nuts"/>
    <x v="1"/>
  </r>
  <r>
    <s v="US-2024-140074-CHO-TRI-54000"/>
    <d v="2024-03-23T00:00:00"/>
    <d v="2024-04-08T00:00:00"/>
    <x v="0"/>
    <n v="140074"/>
    <s v="United States"/>
    <x v="26"/>
    <x v="21"/>
    <n v="10024"/>
    <x v="0"/>
    <x v="1"/>
    <s v="CHO-TRI-54000"/>
    <x v="1"/>
    <x v="18"/>
    <n v="6"/>
    <n v="14.7"/>
    <n v="7.8"/>
    <n v="16"/>
    <x v="3"/>
    <s v="Wicked Choccy's"/>
    <x v="0"/>
  </r>
  <r>
    <s v="US-2024-136511-CHO-FUD-51000"/>
    <d v="2024-03-23T00:00:00"/>
    <d v="2024-04-04T00:00:00"/>
    <x v="2"/>
    <n v="136511"/>
    <s v="United States"/>
    <x v="26"/>
    <x v="21"/>
    <n v="10011"/>
    <x v="0"/>
    <x v="1"/>
    <s v="CHO-FUD-51000"/>
    <x v="4"/>
    <x v="3"/>
    <n v="3"/>
    <n v="7.2"/>
    <n v="3.6"/>
    <n v="12"/>
    <x v="3"/>
    <s v="Lot's O' Nuts"/>
    <x v="1"/>
  </r>
  <r>
    <s v="US-2024-140151-CHO-MIL-31000"/>
    <d v="2024-03-23T00:00:00"/>
    <d v="2024-04-04T00:00:00"/>
    <x v="1"/>
    <n v="140151"/>
    <s v="United States"/>
    <x v="31"/>
    <x v="23"/>
    <n v="98115"/>
    <x v="0"/>
    <x v="3"/>
    <s v="CHO-MIL-31000"/>
    <x v="0"/>
    <x v="5"/>
    <n v="3"/>
    <n v="6.33"/>
    <n v="3.42"/>
    <n v="12"/>
    <x v="3"/>
    <s v="Wicked Choccy's"/>
    <x v="0"/>
  </r>
  <r>
    <s v="US-2024-140151-CHO-NUT-13000"/>
    <d v="2024-03-23T00:00:00"/>
    <d v="2024-04-04T00:00:00"/>
    <x v="1"/>
    <n v="140151"/>
    <s v="United States"/>
    <x v="31"/>
    <x v="23"/>
    <n v="98115"/>
    <x v="0"/>
    <x v="3"/>
    <s v="CHO-NUT-13000"/>
    <x v="2"/>
    <x v="19"/>
    <n v="4"/>
    <n v="9.9600000000000009"/>
    <n v="4"/>
    <n v="12"/>
    <x v="3"/>
    <s v="Lot's O' Nuts"/>
    <x v="1"/>
  </r>
  <r>
    <s v="US-2024-120719-CHO-TRI-54000"/>
    <d v="2024-03-23T00:00:00"/>
    <d v="2024-04-05T00:00:00"/>
    <x v="1"/>
    <n v="120719"/>
    <s v="United States"/>
    <x v="31"/>
    <x v="23"/>
    <n v="98105"/>
    <x v="0"/>
    <x v="3"/>
    <s v="CHO-TRI-54000"/>
    <x v="1"/>
    <x v="20"/>
    <n v="5"/>
    <n v="12.25"/>
    <n v="6.5"/>
    <n v="13"/>
    <x v="3"/>
    <s v="Wicked Choccy's"/>
    <x v="0"/>
  </r>
  <r>
    <s v="US-2024-101637-CHO-TRI-54000"/>
    <d v="2024-03-24T00:00:00"/>
    <d v="2024-04-04T00:00:00"/>
    <x v="3"/>
    <n v="101637"/>
    <s v="United States"/>
    <x v="216"/>
    <x v="0"/>
    <n v="77705"/>
    <x v="0"/>
    <x v="0"/>
    <s v="CHO-TRI-54000"/>
    <x v="1"/>
    <x v="1"/>
    <n v="2"/>
    <n v="4.9000000000000004"/>
    <n v="2.6"/>
    <n v="11"/>
    <x v="3"/>
    <s v="Wicked Choccy's"/>
    <x v="0"/>
  </r>
  <r>
    <s v="US-2024-167101-CHO-TRI-54000"/>
    <d v="2024-03-24T00:00:00"/>
    <d v="2024-04-07T00:00:00"/>
    <x v="2"/>
    <n v="167101"/>
    <s v="United States"/>
    <x v="26"/>
    <x v="21"/>
    <n v="10009"/>
    <x v="0"/>
    <x v="1"/>
    <s v="CHO-TRI-54000"/>
    <x v="1"/>
    <x v="24"/>
    <n v="4"/>
    <n v="9.8000000000000007"/>
    <n v="5.2"/>
    <n v="14"/>
    <x v="3"/>
    <s v="Wicked Choccy's"/>
    <x v="0"/>
  </r>
  <r>
    <s v="US-2024-166184-CHO-TRI-54000"/>
    <d v="2024-03-24T00:00:00"/>
    <d v="2024-04-06T00:00:00"/>
    <x v="1"/>
    <n v="166184"/>
    <s v="United States"/>
    <x v="26"/>
    <x v="21"/>
    <n v="10035"/>
    <x v="0"/>
    <x v="1"/>
    <s v="CHO-TRI-54000"/>
    <x v="1"/>
    <x v="4"/>
    <n v="3"/>
    <n v="7.35"/>
    <n v="3.9"/>
    <n v="13"/>
    <x v="3"/>
    <s v="Wicked Choccy's"/>
    <x v="0"/>
  </r>
  <r>
    <s v="US-2024-166184-CHO-SCR-58000"/>
    <d v="2024-03-24T00:00:00"/>
    <d v="2024-04-06T00:00:00"/>
    <x v="1"/>
    <n v="166184"/>
    <s v="United States"/>
    <x v="26"/>
    <x v="21"/>
    <n v="10035"/>
    <x v="0"/>
    <x v="1"/>
    <s v="CHO-SCR-58000"/>
    <x v="3"/>
    <x v="3"/>
    <n v="3"/>
    <n v="7.5"/>
    <n v="3.3"/>
    <n v="13"/>
    <x v="3"/>
    <s v="Lot's O' Nuts"/>
    <x v="1"/>
  </r>
  <r>
    <s v="US-2024-122308-CHO-NUT-13000"/>
    <d v="2024-03-24T00:00:00"/>
    <d v="2024-04-07T00:00:00"/>
    <x v="0"/>
    <n v="122308"/>
    <s v="United States"/>
    <x v="26"/>
    <x v="21"/>
    <n v="10011"/>
    <x v="0"/>
    <x v="1"/>
    <s v="CHO-NUT-13000"/>
    <x v="2"/>
    <x v="7"/>
    <n v="2"/>
    <n v="4.9800000000000004"/>
    <n v="2"/>
    <n v="14"/>
    <x v="3"/>
    <s v="Lot's O' Nuts"/>
    <x v="1"/>
  </r>
  <r>
    <s v="US-2024-117534-CHO-NUT-13000"/>
    <d v="2024-03-25T00:00:00"/>
    <d v="2024-04-05T00:00:00"/>
    <x v="1"/>
    <n v="117534"/>
    <s v="United States"/>
    <x v="74"/>
    <x v="4"/>
    <n v="93727"/>
    <x v="0"/>
    <x v="3"/>
    <s v="CHO-NUT-13000"/>
    <x v="2"/>
    <x v="19"/>
    <n v="4"/>
    <n v="9.9600000000000009"/>
    <n v="4"/>
    <n v="11"/>
    <x v="3"/>
    <s v="Lot's O' Nuts"/>
    <x v="1"/>
  </r>
  <r>
    <s v="US-2024-117534-CHO-SCR-58000"/>
    <d v="2024-03-25T00:00:00"/>
    <d v="2024-04-05T00:00:00"/>
    <x v="1"/>
    <n v="117534"/>
    <s v="United States"/>
    <x v="74"/>
    <x v="4"/>
    <n v="93727"/>
    <x v="0"/>
    <x v="3"/>
    <s v="CHO-SCR-58000"/>
    <x v="3"/>
    <x v="6"/>
    <n v="9"/>
    <n v="22.5"/>
    <n v="9.9"/>
    <n v="11"/>
    <x v="3"/>
    <s v="Lot's O' Nuts"/>
    <x v="1"/>
  </r>
  <r>
    <s v="US-2024-117534-CHO-MIL-31000"/>
    <d v="2024-03-25T00:00:00"/>
    <d v="2024-04-05T00:00:00"/>
    <x v="1"/>
    <n v="117534"/>
    <s v="United States"/>
    <x v="74"/>
    <x v="4"/>
    <n v="93727"/>
    <x v="0"/>
    <x v="3"/>
    <s v="CHO-MIL-31000"/>
    <x v="0"/>
    <x v="0"/>
    <n v="2"/>
    <n v="4.22"/>
    <n v="2.2799999999999998"/>
    <n v="11"/>
    <x v="3"/>
    <s v="Wicked Choccy's"/>
    <x v="0"/>
  </r>
  <r>
    <s v="US-2024-117534-CHO-TRI-54000"/>
    <d v="2024-03-25T00:00:00"/>
    <d v="2024-04-05T00:00:00"/>
    <x v="1"/>
    <n v="117534"/>
    <s v="United States"/>
    <x v="74"/>
    <x v="4"/>
    <n v="93727"/>
    <x v="0"/>
    <x v="3"/>
    <s v="CHO-TRI-54000"/>
    <x v="1"/>
    <x v="24"/>
    <n v="4"/>
    <n v="9.8000000000000007"/>
    <n v="5.2"/>
    <n v="11"/>
    <x v="3"/>
    <s v="Wicked Choccy's"/>
    <x v="0"/>
  </r>
  <r>
    <s v="US-2024-101077-CHO-NUT-13000"/>
    <d v="2024-03-25T00:00:00"/>
    <d v="2024-04-09T00:00:00"/>
    <x v="2"/>
    <n v="101077"/>
    <s v="United States"/>
    <x v="39"/>
    <x v="0"/>
    <n v="75081"/>
    <x v="0"/>
    <x v="0"/>
    <s v="CHO-NUT-13000"/>
    <x v="2"/>
    <x v="7"/>
    <n v="2"/>
    <n v="4.9800000000000004"/>
    <n v="2"/>
    <n v="15"/>
    <x v="3"/>
    <s v="Lot's O' Nuts"/>
    <x v="1"/>
  </r>
  <r>
    <s v="US-2024-143651-CHO-MIL-31000"/>
    <d v="2024-03-25T00:00:00"/>
    <d v="2024-04-09T00:00:00"/>
    <x v="0"/>
    <n v="143651"/>
    <s v="United States"/>
    <x v="31"/>
    <x v="23"/>
    <n v="98103"/>
    <x v="0"/>
    <x v="3"/>
    <s v="CHO-MIL-31000"/>
    <x v="0"/>
    <x v="0"/>
    <n v="2"/>
    <n v="4.22"/>
    <n v="2.2799999999999998"/>
    <n v="15"/>
    <x v="3"/>
    <s v="Wicked Choccy's"/>
    <x v="0"/>
  </r>
  <r>
    <s v="US-2024-112039-CHO-NUT-13000"/>
    <d v="2024-03-25T00:00:00"/>
    <d v="2024-04-08T00:00:00"/>
    <x v="0"/>
    <n v="112039"/>
    <s v="United States"/>
    <x v="109"/>
    <x v="0"/>
    <n v="78207"/>
    <x v="0"/>
    <x v="0"/>
    <s v="CHO-NUT-13000"/>
    <x v="2"/>
    <x v="2"/>
    <n v="3"/>
    <n v="7.47"/>
    <n v="3"/>
    <n v="14"/>
    <x v="3"/>
    <s v="Lot's O' Nuts"/>
    <x v="1"/>
  </r>
  <r>
    <s v="US-2024-155880-CHO-NUT-13000"/>
    <d v="2024-03-25T00:00:00"/>
    <d v="2024-04-10T00:00:00"/>
    <x v="0"/>
    <n v="155880"/>
    <s v="United States"/>
    <x v="115"/>
    <x v="22"/>
    <n v="53209"/>
    <x v="0"/>
    <x v="0"/>
    <s v="CHO-NUT-13000"/>
    <x v="2"/>
    <x v="22"/>
    <n v="1"/>
    <n v="2.4900000000000002"/>
    <n v="1"/>
    <n v="16"/>
    <x v="3"/>
    <s v="Lot's O' Nuts"/>
    <x v="1"/>
  </r>
  <r>
    <s v="US-2024-155880-CHO-MIL-31000"/>
    <d v="2024-03-25T00:00:00"/>
    <d v="2024-04-10T00:00:00"/>
    <x v="0"/>
    <n v="155880"/>
    <s v="United States"/>
    <x v="115"/>
    <x v="22"/>
    <n v="53209"/>
    <x v="0"/>
    <x v="0"/>
    <s v="CHO-MIL-31000"/>
    <x v="0"/>
    <x v="38"/>
    <n v="7"/>
    <n v="14.77"/>
    <n v="7.98"/>
    <n v="16"/>
    <x v="3"/>
    <s v="Wicked Choccy's"/>
    <x v="0"/>
  </r>
  <r>
    <s v="US-2024-105193-CHO-SCR-58000"/>
    <d v="2024-03-25T00:00:00"/>
    <d v="2024-04-10T00:00:00"/>
    <x v="0"/>
    <n v="105193"/>
    <s v="United States"/>
    <x v="26"/>
    <x v="21"/>
    <n v="10024"/>
    <x v="0"/>
    <x v="1"/>
    <s v="CHO-SCR-58000"/>
    <x v="3"/>
    <x v="17"/>
    <n v="5"/>
    <n v="12.5"/>
    <n v="5.5"/>
    <n v="16"/>
    <x v="3"/>
    <s v="Lot's O' Nuts"/>
    <x v="1"/>
  </r>
  <r>
    <s v="US-2024-162033-CHO-TRI-54000"/>
    <d v="2024-03-26T00:00:00"/>
    <d v="2024-04-12T00:00:00"/>
    <x v="0"/>
    <n v="162033"/>
    <s v="United States"/>
    <x v="83"/>
    <x v="6"/>
    <n v="23464"/>
    <x v="0"/>
    <x v="2"/>
    <s v="CHO-TRI-54000"/>
    <x v="1"/>
    <x v="1"/>
    <n v="2"/>
    <n v="4.9000000000000004"/>
    <n v="2.6"/>
    <n v="17"/>
    <x v="3"/>
    <s v="Wicked Choccy's"/>
    <x v="0"/>
  </r>
  <r>
    <s v="US-2024-162033-CHO-MIL-31000"/>
    <d v="2024-03-26T00:00:00"/>
    <d v="2024-04-12T00:00:00"/>
    <x v="0"/>
    <n v="162033"/>
    <s v="United States"/>
    <x v="83"/>
    <x v="6"/>
    <n v="23464"/>
    <x v="0"/>
    <x v="2"/>
    <s v="CHO-MIL-31000"/>
    <x v="0"/>
    <x v="5"/>
    <n v="3"/>
    <n v="6.33"/>
    <n v="3.42"/>
    <n v="17"/>
    <x v="3"/>
    <s v="Wicked Choccy's"/>
    <x v="0"/>
  </r>
  <r>
    <s v="US-2024-121251-CHO-MIL-31000"/>
    <d v="2024-03-26T00:00:00"/>
    <d v="2024-04-06T00:00:00"/>
    <x v="1"/>
    <n v="121251"/>
    <s v="United States"/>
    <x v="26"/>
    <x v="21"/>
    <n v="10009"/>
    <x v="0"/>
    <x v="1"/>
    <s v="CHO-MIL-31000"/>
    <x v="0"/>
    <x v="0"/>
    <n v="2"/>
    <n v="4.22"/>
    <n v="2.2799999999999998"/>
    <n v="11"/>
    <x v="3"/>
    <s v="Wicked Choccy's"/>
    <x v="0"/>
  </r>
  <r>
    <s v="US-2024-121251-CHO-NUT-13000"/>
    <d v="2024-03-26T00:00:00"/>
    <d v="2024-04-06T00:00:00"/>
    <x v="1"/>
    <n v="121251"/>
    <s v="United States"/>
    <x v="26"/>
    <x v="21"/>
    <n v="10009"/>
    <x v="0"/>
    <x v="1"/>
    <s v="CHO-NUT-13000"/>
    <x v="2"/>
    <x v="19"/>
    <n v="4"/>
    <n v="9.9600000000000009"/>
    <n v="4"/>
    <n v="11"/>
    <x v="3"/>
    <s v="Lot's O' Nuts"/>
    <x v="1"/>
  </r>
  <r>
    <s v="US-2024-141677-CHO-TRI-54000"/>
    <d v="2024-03-26T00:00:00"/>
    <d v="2024-04-09T00:00:00"/>
    <x v="0"/>
    <n v="141677"/>
    <s v="United States"/>
    <x v="0"/>
    <x v="0"/>
    <n v="77070"/>
    <x v="0"/>
    <x v="0"/>
    <s v="CHO-TRI-54000"/>
    <x v="1"/>
    <x v="50"/>
    <n v="8"/>
    <n v="19.600000000000001"/>
    <n v="10.4"/>
    <n v="14"/>
    <x v="3"/>
    <s v="Wicked Choccy's"/>
    <x v="0"/>
  </r>
  <r>
    <s v="US-2024-141677-CHO-SCR-58000"/>
    <d v="2024-03-26T00:00:00"/>
    <d v="2024-04-09T00:00:00"/>
    <x v="0"/>
    <n v="141677"/>
    <s v="United States"/>
    <x v="0"/>
    <x v="0"/>
    <n v="77070"/>
    <x v="0"/>
    <x v="0"/>
    <s v="CHO-SCR-58000"/>
    <x v="3"/>
    <x v="3"/>
    <n v="3"/>
    <n v="7.5"/>
    <n v="3.3"/>
    <n v="14"/>
    <x v="3"/>
    <s v="Lot's O' Nuts"/>
    <x v="1"/>
  </r>
  <r>
    <s v="US-2024-141677-CHO-NUT-13000"/>
    <d v="2024-03-26T00:00:00"/>
    <d v="2024-04-09T00:00:00"/>
    <x v="0"/>
    <n v="141677"/>
    <s v="United States"/>
    <x v="0"/>
    <x v="0"/>
    <n v="77070"/>
    <x v="0"/>
    <x v="0"/>
    <s v="CHO-NUT-13000"/>
    <x v="2"/>
    <x v="13"/>
    <n v="5"/>
    <n v="12.45"/>
    <n v="5"/>
    <n v="14"/>
    <x v="3"/>
    <s v="Lot's O' Nuts"/>
    <x v="1"/>
  </r>
  <r>
    <s v="US-2024-141677-CHO-MIL-31000"/>
    <d v="2024-03-26T00:00:00"/>
    <d v="2024-04-09T00:00:00"/>
    <x v="0"/>
    <n v="141677"/>
    <s v="United States"/>
    <x v="0"/>
    <x v="0"/>
    <n v="77070"/>
    <x v="0"/>
    <x v="0"/>
    <s v="CHO-MIL-31000"/>
    <x v="0"/>
    <x v="23"/>
    <n v="5"/>
    <n v="10.55"/>
    <n v="5.7"/>
    <n v="14"/>
    <x v="3"/>
    <s v="Wicked Choccy's"/>
    <x v="0"/>
  </r>
  <r>
    <s v="US-2024-113208-CHO-TRI-54000"/>
    <d v="2024-03-26T00:00:00"/>
    <d v="2024-04-12T00:00:00"/>
    <x v="0"/>
    <n v="113208"/>
    <s v="United States"/>
    <x v="380"/>
    <x v="15"/>
    <n v="48126"/>
    <x v="0"/>
    <x v="0"/>
    <s v="CHO-TRI-54000"/>
    <x v="1"/>
    <x v="4"/>
    <n v="3"/>
    <n v="7.35"/>
    <n v="3.9"/>
    <n v="17"/>
    <x v="3"/>
    <s v="Wicked Choccy's"/>
    <x v="0"/>
  </r>
  <r>
    <s v="US-2024-147144-CHO-SCR-58000"/>
    <d v="2024-03-26T00:00:00"/>
    <d v="2024-04-07T00:00:00"/>
    <x v="1"/>
    <n v="147144"/>
    <s v="United States"/>
    <x v="31"/>
    <x v="23"/>
    <n v="98105"/>
    <x v="0"/>
    <x v="3"/>
    <s v="CHO-SCR-58000"/>
    <x v="3"/>
    <x v="25"/>
    <n v="1"/>
    <n v="2.5"/>
    <n v="1.1000000000000001"/>
    <n v="12"/>
    <x v="3"/>
    <s v="Lot's O' Nuts"/>
    <x v="1"/>
  </r>
  <r>
    <s v="US-2024-139416-CHO-MIL-31000"/>
    <d v="2024-03-27T00:00:00"/>
    <d v="2024-04-08T00:00:00"/>
    <x v="2"/>
    <n v="139416"/>
    <s v="United States"/>
    <x v="2"/>
    <x v="2"/>
    <n v="19120"/>
    <x v="0"/>
    <x v="1"/>
    <s v="CHO-MIL-31000"/>
    <x v="0"/>
    <x v="0"/>
    <n v="2"/>
    <n v="4.22"/>
    <n v="2.2799999999999998"/>
    <n v="12"/>
    <x v="3"/>
    <s v="Wicked Choccy's"/>
    <x v="0"/>
  </r>
  <r>
    <s v="US-2024-124716-CHO-FUD-51000"/>
    <d v="2024-03-27T00:00:00"/>
    <d v="2024-04-10T00:00:00"/>
    <x v="0"/>
    <n v="124716"/>
    <s v="United States"/>
    <x v="74"/>
    <x v="4"/>
    <n v="93727"/>
    <x v="0"/>
    <x v="3"/>
    <s v="CHO-FUD-51000"/>
    <x v="4"/>
    <x v="9"/>
    <n v="2"/>
    <n v="4.8"/>
    <n v="2.4"/>
    <n v="14"/>
    <x v="3"/>
    <s v="Lot's O' Nuts"/>
    <x v="1"/>
  </r>
  <r>
    <s v="US-2024-124716-CHO-SCR-58000"/>
    <d v="2024-03-27T00:00:00"/>
    <d v="2024-04-10T00:00:00"/>
    <x v="0"/>
    <n v="124716"/>
    <s v="United States"/>
    <x v="74"/>
    <x v="4"/>
    <n v="93727"/>
    <x v="0"/>
    <x v="3"/>
    <s v="CHO-SCR-58000"/>
    <x v="3"/>
    <x v="3"/>
    <n v="3"/>
    <n v="7.5"/>
    <n v="3.3"/>
    <n v="14"/>
    <x v="3"/>
    <s v="Lot's O' Nuts"/>
    <x v="1"/>
  </r>
  <r>
    <s v="US-2024-124716-CHO-MIL-31000"/>
    <d v="2024-03-27T00:00:00"/>
    <d v="2024-04-10T00:00:00"/>
    <x v="0"/>
    <n v="124716"/>
    <s v="United States"/>
    <x v="74"/>
    <x v="4"/>
    <n v="93727"/>
    <x v="0"/>
    <x v="3"/>
    <s v="CHO-MIL-31000"/>
    <x v="0"/>
    <x v="0"/>
    <n v="2"/>
    <n v="4.22"/>
    <n v="2.2799999999999998"/>
    <n v="14"/>
    <x v="3"/>
    <s v="Wicked Choccy's"/>
    <x v="0"/>
  </r>
  <r>
    <s v="US-2024-144491-CHO-FUD-51000"/>
    <d v="2024-03-27T00:00:00"/>
    <d v="2024-04-11T00:00:00"/>
    <x v="0"/>
    <n v="144491"/>
    <s v="United States"/>
    <x v="0"/>
    <x v="0"/>
    <n v="77070"/>
    <x v="0"/>
    <x v="0"/>
    <s v="CHO-FUD-51000"/>
    <x v="4"/>
    <x v="17"/>
    <n v="5"/>
    <n v="12"/>
    <n v="6"/>
    <n v="15"/>
    <x v="3"/>
    <s v="Lot's O' Nuts"/>
    <x v="1"/>
  </r>
  <r>
    <s v="US-2024-144491-CHO-MIL-31000"/>
    <d v="2024-03-27T00:00:00"/>
    <d v="2024-04-11T00:00:00"/>
    <x v="0"/>
    <n v="144491"/>
    <s v="United States"/>
    <x v="0"/>
    <x v="0"/>
    <n v="77070"/>
    <x v="0"/>
    <x v="0"/>
    <s v="CHO-MIL-31000"/>
    <x v="0"/>
    <x v="0"/>
    <n v="2"/>
    <n v="4.22"/>
    <n v="2.2799999999999998"/>
    <n v="15"/>
    <x v="3"/>
    <s v="Wicked Choccy's"/>
    <x v="0"/>
  </r>
  <r>
    <s v="US-2024-144491-CHO-SCR-58000"/>
    <d v="2024-03-27T00:00:00"/>
    <d v="2024-04-11T00:00:00"/>
    <x v="0"/>
    <n v="144491"/>
    <s v="United States"/>
    <x v="0"/>
    <x v="0"/>
    <n v="77070"/>
    <x v="0"/>
    <x v="0"/>
    <s v="CHO-SCR-58000"/>
    <x v="3"/>
    <x v="3"/>
    <n v="3"/>
    <n v="7.5"/>
    <n v="3.3"/>
    <n v="15"/>
    <x v="3"/>
    <s v="Lot's O' Nuts"/>
    <x v="1"/>
  </r>
  <r>
    <s v="US-2024-144491-CHO-NUT-13000"/>
    <d v="2024-03-27T00:00:00"/>
    <d v="2024-04-11T00:00:00"/>
    <x v="0"/>
    <n v="144491"/>
    <s v="United States"/>
    <x v="0"/>
    <x v="0"/>
    <n v="77070"/>
    <x v="0"/>
    <x v="0"/>
    <s v="CHO-NUT-13000"/>
    <x v="2"/>
    <x v="22"/>
    <n v="1"/>
    <n v="2.4900000000000002"/>
    <n v="1"/>
    <n v="15"/>
    <x v="3"/>
    <s v="Lot's O' Nuts"/>
    <x v="1"/>
  </r>
  <r>
    <s v="US-2024-113705-CHO-TRI-54000"/>
    <d v="2024-03-27T00:00:00"/>
    <d v="2024-04-08T00:00:00"/>
    <x v="2"/>
    <n v="113705"/>
    <s v="United States"/>
    <x v="43"/>
    <x v="6"/>
    <n v="23223"/>
    <x v="0"/>
    <x v="2"/>
    <s v="CHO-TRI-54000"/>
    <x v="1"/>
    <x v="1"/>
    <n v="2"/>
    <n v="4.9000000000000004"/>
    <n v="2.6"/>
    <n v="12"/>
    <x v="3"/>
    <s v="Wicked Choccy's"/>
    <x v="0"/>
  </r>
  <r>
    <s v="US-2024-113705-CHO-SCR-58000"/>
    <d v="2024-03-27T00:00:00"/>
    <d v="2024-04-08T00:00:00"/>
    <x v="2"/>
    <n v="113705"/>
    <s v="United States"/>
    <x v="43"/>
    <x v="6"/>
    <n v="23223"/>
    <x v="0"/>
    <x v="2"/>
    <s v="CHO-SCR-58000"/>
    <x v="3"/>
    <x v="9"/>
    <n v="2"/>
    <n v="5"/>
    <n v="2.2000000000000002"/>
    <n v="12"/>
    <x v="3"/>
    <s v="Lot's O' Nuts"/>
    <x v="1"/>
  </r>
  <r>
    <s v="US-2024-113705-CHO-NUT-13000"/>
    <d v="2024-03-27T00:00:00"/>
    <d v="2024-04-08T00:00:00"/>
    <x v="2"/>
    <n v="113705"/>
    <s v="United States"/>
    <x v="43"/>
    <x v="6"/>
    <n v="23223"/>
    <x v="0"/>
    <x v="2"/>
    <s v="CHO-NUT-13000"/>
    <x v="2"/>
    <x v="7"/>
    <n v="2"/>
    <n v="4.9800000000000004"/>
    <n v="2"/>
    <n v="12"/>
    <x v="3"/>
    <s v="Lot's O' Nuts"/>
    <x v="1"/>
  </r>
  <r>
    <s v="US-2024-166611-CHO-MIL-31000"/>
    <d v="2024-03-28T00:00:00"/>
    <d v="2024-04-12T00:00:00"/>
    <x v="0"/>
    <n v="166611"/>
    <s v="United States"/>
    <x v="60"/>
    <x v="17"/>
    <n v="32216"/>
    <x v="0"/>
    <x v="2"/>
    <s v="CHO-MIL-31000"/>
    <x v="0"/>
    <x v="43"/>
    <n v="9"/>
    <n v="18.989999999999998"/>
    <n v="10.26"/>
    <n v="15"/>
    <x v="3"/>
    <s v="Wicked Choccy's"/>
    <x v="0"/>
  </r>
  <r>
    <s v="US-2024-147886-CHO-TRI-54000"/>
    <d v="2024-03-28T00:00:00"/>
    <d v="2024-04-10T00:00:00"/>
    <x v="1"/>
    <n v="147886"/>
    <s v="United States"/>
    <x v="172"/>
    <x v="4"/>
    <n v="94533"/>
    <x v="0"/>
    <x v="3"/>
    <s v="CHO-TRI-54000"/>
    <x v="1"/>
    <x v="28"/>
    <n v="1"/>
    <n v="2.4500000000000002"/>
    <n v="1.3"/>
    <n v="13"/>
    <x v="3"/>
    <s v="Wicked Choccy's"/>
    <x v="0"/>
  </r>
  <r>
    <s v="US-2024-147886-CHO-SCR-58000"/>
    <d v="2024-03-28T00:00:00"/>
    <d v="2024-04-10T00:00:00"/>
    <x v="1"/>
    <n v="147886"/>
    <s v="United States"/>
    <x v="172"/>
    <x v="4"/>
    <n v="94533"/>
    <x v="0"/>
    <x v="3"/>
    <s v="CHO-SCR-58000"/>
    <x v="3"/>
    <x v="26"/>
    <n v="7"/>
    <n v="17.5"/>
    <n v="7.7"/>
    <n v="13"/>
    <x v="3"/>
    <s v="Lot's O' Nuts"/>
    <x v="1"/>
  </r>
  <r>
    <s v="US-2024-147886-CHO-MIL-31000"/>
    <d v="2024-03-28T00:00:00"/>
    <d v="2024-04-10T00:00:00"/>
    <x v="1"/>
    <n v="147886"/>
    <s v="United States"/>
    <x v="172"/>
    <x v="4"/>
    <n v="94533"/>
    <x v="0"/>
    <x v="3"/>
    <s v="CHO-MIL-31000"/>
    <x v="0"/>
    <x v="0"/>
    <n v="2"/>
    <n v="4.22"/>
    <n v="2.2799999999999998"/>
    <n v="13"/>
    <x v="3"/>
    <s v="Wicked Choccy's"/>
    <x v="0"/>
  </r>
  <r>
    <s v="US-2024-126550-CHO-NUT-13000"/>
    <d v="2024-03-29T00:00:00"/>
    <d v="2024-04-12T00:00:00"/>
    <x v="2"/>
    <n v="126550"/>
    <s v="United States"/>
    <x v="22"/>
    <x v="19"/>
    <n v="47905"/>
    <x v="0"/>
    <x v="0"/>
    <s v="CHO-NUT-13000"/>
    <x v="2"/>
    <x v="13"/>
    <n v="5"/>
    <n v="12.45"/>
    <n v="5"/>
    <n v="14"/>
    <x v="3"/>
    <s v="Lot's O' Nuts"/>
    <x v="1"/>
  </r>
  <r>
    <s v="US-2024-126634-CHO-FUD-51000"/>
    <d v="2024-03-30T00:00:00"/>
    <d v="2024-04-11T00:00:00"/>
    <x v="2"/>
    <n v="126634"/>
    <s v="United States"/>
    <x v="130"/>
    <x v="4"/>
    <n v="90712"/>
    <x v="0"/>
    <x v="3"/>
    <s v="CHO-FUD-51000"/>
    <x v="4"/>
    <x v="17"/>
    <n v="5"/>
    <n v="12"/>
    <n v="6"/>
    <n v="12"/>
    <x v="3"/>
    <s v="Lot's O' Nuts"/>
    <x v="1"/>
  </r>
  <r>
    <s v="US-2024-154851-CHO-SCR-58000"/>
    <d v="2024-03-30T00:00:00"/>
    <d v="2024-04-13T00:00:00"/>
    <x v="0"/>
    <n v="154851"/>
    <s v="United States"/>
    <x v="86"/>
    <x v="2"/>
    <n v="17602"/>
    <x v="0"/>
    <x v="1"/>
    <s v="CHO-SCR-58000"/>
    <x v="3"/>
    <x v="17"/>
    <n v="5"/>
    <n v="12.5"/>
    <n v="5.5"/>
    <n v="14"/>
    <x v="3"/>
    <s v="Lot's O' Nuts"/>
    <x v="1"/>
  </r>
  <r>
    <s v="US-2024-129910-OTH-GUM-21000"/>
    <d v="2024-03-30T00:00:00"/>
    <d v="2024-04-13T00:00:00"/>
    <x v="0"/>
    <n v="129910"/>
    <s v="United States"/>
    <x v="48"/>
    <x v="3"/>
    <n v="31907"/>
    <x v="1"/>
    <x v="2"/>
    <s v="OTH-GUM-21000"/>
    <x v="5"/>
    <x v="12"/>
    <n v="1"/>
    <n v="0.65"/>
    <n v="0.6"/>
    <n v="14"/>
    <x v="3"/>
    <s v="Secret Factory"/>
    <x v="2"/>
  </r>
  <r>
    <s v="US-2024-120147-CHO-SCR-58000"/>
    <d v="2024-03-30T00:00:00"/>
    <d v="2024-04-09T00:00:00"/>
    <x v="3"/>
    <n v="120147"/>
    <s v="United States"/>
    <x v="4"/>
    <x v="4"/>
    <n v="90036"/>
    <x v="0"/>
    <x v="3"/>
    <s v="CHO-SCR-58000"/>
    <x v="3"/>
    <x v="9"/>
    <n v="2"/>
    <n v="5"/>
    <n v="2.2000000000000002"/>
    <n v="10"/>
    <x v="3"/>
    <s v="Lot's O' Nuts"/>
    <x v="1"/>
  </r>
  <r>
    <s v="US-2024-120147-CHO-NUT-13000"/>
    <d v="2024-03-30T00:00:00"/>
    <d v="2024-04-09T00:00:00"/>
    <x v="3"/>
    <n v="120147"/>
    <s v="United States"/>
    <x v="4"/>
    <x v="4"/>
    <n v="90036"/>
    <x v="0"/>
    <x v="3"/>
    <s v="CHO-NUT-13000"/>
    <x v="2"/>
    <x v="22"/>
    <n v="1"/>
    <n v="2.4900000000000002"/>
    <n v="1"/>
    <n v="10"/>
    <x v="3"/>
    <s v="Lot's O' Nuts"/>
    <x v="1"/>
  </r>
  <r>
    <s v="US-2024-113474-CHO-FUD-51000"/>
    <d v="2024-03-30T00:00:00"/>
    <d v="2024-04-10T00:00:00"/>
    <x v="1"/>
    <n v="113474"/>
    <s v="United States"/>
    <x v="260"/>
    <x v="44"/>
    <n v="73120"/>
    <x v="0"/>
    <x v="0"/>
    <s v="CHO-FUD-51000"/>
    <x v="4"/>
    <x v="9"/>
    <n v="2"/>
    <n v="4.8"/>
    <n v="2.4"/>
    <n v="11"/>
    <x v="3"/>
    <s v="Lot's O' Nuts"/>
    <x v="1"/>
  </r>
  <r>
    <s v="US-2024-100524-CHO-NUT-13000"/>
    <d v="2024-03-31T00:00:00"/>
    <d v="2024-04-12T00:00:00"/>
    <x v="2"/>
    <n v="100524"/>
    <s v="United States"/>
    <x v="26"/>
    <x v="21"/>
    <n v="10011"/>
    <x v="0"/>
    <x v="1"/>
    <s v="CHO-NUT-13000"/>
    <x v="2"/>
    <x v="7"/>
    <n v="2"/>
    <n v="4.9800000000000004"/>
    <n v="2"/>
    <n v="12"/>
    <x v="3"/>
    <s v="Lot's O' Nuts"/>
    <x v="1"/>
  </r>
  <r>
    <s v="US-2024-100524-CHO-FUD-51000"/>
    <d v="2024-03-31T00:00:00"/>
    <d v="2024-04-12T00:00:00"/>
    <x v="2"/>
    <n v="100524"/>
    <s v="United States"/>
    <x v="26"/>
    <x v="21"/>
    <n v="10011"/>
    <x v="0"/>
    <x v="1"/>
    <s v="CHO-FUD-51000"/>
    <x v="4"/>
    <x v="44"/>
    <n v="8"/>
    <n v="19.2"/>
    <n v="9.6"/>
    <n v="12"/>
    <x v="3"/>
    <s v="Lot's O' Nuts"/>
    <x v="1"/>
  </r>
  <r>
    <s v="US-2024-159205-CHO-TRI-54000"/>
    <d v="2024-03-31T00:00:00"/>
    <d v="2024-04-12T00:00:00"/>
    <x v="2"/>
    <n v="159205"/>
    <s v="United States"/>
    <x v="5"/>
    <x v="5"/>
    <n v="42420"/>
    <x v="0"/>
    <x v="2"/>
    <s v="CHO-TRI-54000"/>
    <x v="1"/>
    <x v="20"/>
    <n v="5"/>
    <n v="12.25"/>
    <n v="6.5"/>
    <n v="12"/>
    <x v="3"/>
    <s v="Wicked Choccy's"/>
    <x v="0"/>
  </r>
  <r>
    <s v="US-2024-159205-CHO-MIL-31000"/>
    <d v="2024-03-31T00:00:00"/>
    <d v="2024-04-12T00:00:00"/>
    <x v="2"/>
    <n v="159205"/>
    <s v="United States"/>
    <x v="5"/>
    <x v="5"/>
    <n v="42420"/>
    <x v="0"/>
    <x v="2"/>
    <s v="CHO-MIL-31000"/>
    <x v="0"/>
    <x v="38"/>
    <n v="7"/>
    <n v="14.77"/>
    <n v="7.98"/>
    <n v="12"/>
    <x v="3"/>
    <s v="Wicked Choccy's"/>
    <x v="0"/>
  </r>
  <r>
    <s v="US-2024-102771-CHO-NUT-13000"/>
    <d v="2024-03-31T00:00:00"/>
    <d v="2024-04-15T00:00:00"/>
    <x v="0"/>
    <n v="102771"/>
    <s v="United States"/>
    <x v="26"/>
    <x v="21"/>
    <n v="10035"/>
    <x v="0"/>
    <x v="1"/>
    <s v="CHO-NUT-13000"/>
    <x v="2"/>
    <x v="13"/>
    <n v="5"/>
    <n v="12.45"/>
    <n v="5"/>
    <n v="15"/>
    <x v="3"/>
    <s v="Lot's O' Nuts"/>
    <x v="1"/>
  </r>
  <r>
    <s v="US-2024-154907-CHO-FUD-51000"/>
    <d v="2024-03-31T00:00:00"/>
    <d v="2024-04-14T00:00:00"/>
    <x v="0"/>
    <n v="154907"/>
    <s v="United States"/>
    <x v="331"/>
    <x v="0"/>
    <n v="79109"/>
    <x v="0"/>
    <x v="0"/>
    <s v="CHO-FUD-51000"/>
    <x v="4"/>
    <x v="9"/>
    <n v="2"/>
    <n v="4.8"/>
    <n v="2.4"/>
    <n v="14"/>
    <x v="3"/>
    <s v="Lot's O' Nuts"/>
    <x v="1"/>
  </r>
  <r>
    <s v="US-2024-114524-CHO-TRI-54000"/>
    <d v="2024-03-31T00:00:00"/>
    <d v="2024-04-15T00:00:00"/>
    <x v="2"/>
    <n v="114524"/>
    <s v="United States"/>
    <x v="40"/>
    <x v="1"/>
    <n v="60623"/>
    <x v="0"/>
    <x v="0"/>
    <s v="CHO-TRI-54000"/>
    <x v="1"/>
    <x v="55"/>
    <n v="13"/>
    <n v="31.85"/>
    <n v="16.899999999999999"/>
    <n v="15"/>
    <x v="3"/>
    <s v="Wicked Choccy's"/>
    <x v="0"/>
  </r>
  <r>
    <s v="US-2024-160143-CHO-TRI-54000"/>
    <d v="2024-03-31T00:00:00"/>
    <d v="2024-04-17T00:00:00"/>
    <x v="0"/>
    <n v="160143"/>
    <s v="United States"/>
    <x v="4"/>
    <x v="4"/>
    <n v="90004"/>
    <x v="0"/>
    <x v="3"/>
    <s v="CHO-TRI-54000"/>
    <x v="1"/>
    <x v="4"/>
    <n v="3"/>
    <n v="7.35"/>
    <n v="3.9"/>
    <n v="17"/>
    <x v="3"/>
    <s v="Wicked Choccy's"/>
    <x v="0"/>
  </r>
  <r>
    <s v="US-2024-133263-CHO-MIL-31000"/>
    <d v="2024-03-31T00:00:00"/>
    <d v="2024-04-12T00:00:00"/>
    <x v="2"/>
    <n v="133263"/>
    <s v="United States"/>
    <x v="163"/>
    <x v="3"/>
    <n v="30318"/>
    <x v="0"/>
    <x v="2"/>
    <s v="CHO-MIL-31000"/>
    <x v="0"/>
    <x v="8"/>
    <n v="4"/>
    <n v="8.44"/>
    <n v="4.5599999999999996"/>
    <n v="12"/>
    <x v="3"/>
    <s v="Wicked Choccy's"/>
    <x v="0"/>
  </r>
  <r>
    <s v="US-2024-133263-CHO-SCR-58000"/>
    <d v="2024-03-31T00:00:00"/>
    <d v="2024-04-12T00:00:00"/>
    <x v="2"/>
    <n v="133263"/>
    <s v="United States"/>
    <x v="163"/>
    <x v="3"/>
    <n v="30318"/>
    <x v="0"/>
    <x v="2"/>
    <s v="CHO-SCR-58000"/>
    <x v="3"/>
    <x v="25"/>
    <n v="1"/>
    <n v="2.5"/>
    <n v="1.1000000000000001"/>
    <n v="12"/>
    <x v="3"/>
    <s v="Lot's O' Nuts"/>
    <x v="1"/>
  </r>
  <r>
    <s v="US-2024-133263-CHO-TRI-54000"/>
    <d v="2024-03-31T00:00:00"/>
    <d v="2024-04-12T00:00:00"/>
    <x v="2"/>
    <n v="133263"/>
    <s v="United States"/>
    <x v="163"/>
    <x v="3"/>
    <n v="30318"/>
    <x v="0"/>
    <x v="2"/>
    <s v="CHO-TRI-54000"/>
    <x v="1"/>
    <x v="20"/>
    <n v="5"/>
    <n v="12.25"/>
    <n v="6.5"/>
    <n v="12"/>
    <x v="3"/>
    <s v="Wicked Choccy's"/>
    <x v="0"/>
  </r>
  <r>
    <s v="US-2024-144680-CHO-FUD-51000"/>
    <d v="2024-03-31T00:00:00"/>
    <d v="2024-04-12T00:00:00"/>
    <x v="1"/>
    <n v="144680"/>
    <s v="United States"/>
    <x v="41"/>
    <x v="0"/>
    <n v="76017"/>
    <x v="0"/>
    <x v="0"/>
    <s v="CHO-FUD-51000"/>
    <x v="4"/>
    <x v="17"/>
    <n v="5"/>
    <n v="12"/>
    <n v="6"/>
    <n v="12"/>
    <x v="3"/>
    <s v="Lot's O' Nuts"/>
    <x v="1"/>
  </r>
  <r>
    <s v="US-2024-145877-CHO-MIL-31000"/>
    <d v="2024-04-01T00:00:00"/>
    <d v="2024-04-14T00:00:00"/>
    <x v="2"/>
    <n v="145877"/>
    <s v="United States"/>
    <x v="8"/>
    <x v="25"/>
    <n v="65807"/>
    <x v="0"/>
    <x v="0"/>
    <s v="CHO-MIL-31000"/>
    <x v="0"/>
    <x v="23"/>
    <n v="5"/>
    <n v="10.55"/>
    <n v="5.7"/>
    <n v="13"/>
    <x v="3"/>
    <s v="Wicked Choccy's"/>
    <x v="0"/>
  </r>
  <r>
    <s v="US-2024-145877-CHO-FUD-51000"/>
    <d v="2024-04-01T00:00:00"/>
    <d v="2024-04-14T00:00:00"/>
    <x v="2"/>
    <n v="145877"/>
    <s v="United States"/>
    <x v="8"/>
    <x v="25"/>
    <n v="65807"/>
    <x v="0"/>
    <x v="0"/>
    <s v="CHO-FUD-51000"/>
    <x v="4"/>
    <x v="14"/>
    <n v="6"/>
    <n v="14.4"/>
    <n v="7.2"/>
    <n v="13"/>
    <x v="3"/>
    <s v="Lot's O' Nuts"/>
    <x v="1"/>
  </r>
  <r>
    <s v="US-2024-134495-CHO-MIL-31000"/>
    <d v="2024-04-01T00:00:00"/>
    <d v="2024-04-14T00:00:00"/>
    <x v="2"/>
    <n v="134495"/>
    <s v="United States"/>
    <x v="60"/>
    <x v="17"/>
    <n v="32216"/>
    <x v="0"/>
    <x v="2"/>
    <s v="CHO-MIL-31000"/>
    <x v="0"/>
    <x v="5"/>
    <n v="3"/>
    <n v="6.33"/>
    <n v="3.42"/>
    <n v="13"/>
    <x v="3"/>
    <s v="Wicked Choccy's"/>
    <x v="0"/>
  </r>
  <r>
    <s v="US-2024-134495-CHO-FUD-51000"/>
    <d v="2024-04-01T00:00:00"/>
    <d v="2024-04-14T00:00:00"/>
    <x v="2"/>
    <n v="134495"/>
    <s v="United States"/>
    <x v="60"/>
    <x v="17"/>
    <n v="32216"/>
    <x v="0"/>
    <x v="2"/>
    <s v="CHO-FUD-51000"/>
    <x v="4"/>
    <x v="3"/>
    <n v="3"/>
    <n v="7.2"/>
    <n v="3.6"/>
    <n v="13"/>
    <x v="3"/>
    <s v="Lot's O' Nuts"/>
    <x v="1"/>
  </r>
  <r>
    <s v="US-2024-134495-CHO-SCR-58000"/>
    <d v="2024-04-01T00:00:00"/>
    <d v="2024-04-14T00:00:00"/>
    <x v="2"/>
    <n v="134495"/>
    <s v="United States"/>
    <x v="60"/>
    <x v="17"/>
    <n v="32216"/>
    <x v="0"/>
    <x v="2"/>
    <s v="CHO-SCR-58000"/>
    <x v="3"/>
    <x v="3"/>
    <n v="3"/>
    <n v="7.5"/>
    <n v="3.3"/>
    <n v="13"/>
    <x v="3"/>
    <s v="Lot's O' Nuts"/>
    <x v="1"/>
  </r>
  <r>
    <s v="US-2024-129028-CHO-SCR-58000"/>
    <d v="2024-04-01T00:00:00"/>
    <d v="2024-04-13T00:00:00"/>
    <x v="1"/>
    <n v="129028"/>
    <s v="United States"/>
    <x v="266"/>
    <x v="10"/>
    <n v="29501"/>
    <x v="0"/>
    <x v="2"/>
    <s v="CHO-SCR-58000"/>
    <x v="3"/>
    <x v="3"/>
    <n v="3"/>
    <n v="7.5"/>
    <n v="3.3"/>
    <n v="12"/>
    <x v="3"/>
    <s v="Lot's O' Nuts"/>
    <x v="1"/>
  </r>
  <r>
    <s v="US-2024-118360-CHO-SCR-58000"/>
    <d v="2024-04-01T00:00:00"/>
    <d v="2024-04-17T00:00:00"/>
    <x v="0"/>
    <n v="118360"/>
    <s v="United States"/>
    <x v="26"/>
    <x v="21"/>
    <n v="10011"/>
    <x v="0"/>
    <x v="1"/>
    <s v="CHO-SCR-58000"/>
    <x v="3"/>
    <x v="6"/>
    <n v="9"/>
    <n v="22.5"/>
    <n v="9.9"/>
    <n v="16"/>
    <x v="3"/>
    <s v="Lot's O' Nuts"/>
    <x v="1"/>
  </r>
  <r>
    <s v="US-2024-147942-CHO-NUT-13000"/>
    <d v="2024-04-01T00:00:00"/>
    <d v="2024-04-15T00:00:00"/>
    <x v="0"/>
    <n v="147942"/>
    <s v="United States"/>
    <x v="10"/>
    <x v="4"/>
    <n v="94110"/>
    <x v="0"/>
    <x v="3"/>
    <s v="CHO-NUT-13000"/>
    <x v="2"/>
    <x v="56"/>
    <n v="13"/>
    <n v="32.369999999999997"/>
    <n v="13"/>
    <n v="14"/>
    <x v="3"/>
    <s v="Lot's O' Nuts"/>
    <x v="1"/>
  </r>
  <r>
    <s v="US-2024-147942-CHO-SCR-58000"/>
    <d v="2024-04-01T00:00:00"/>
    <d v="2024-04-15T00:00:00"/>
    <x v="0"/>
    <n v="147942"/>
    <s v="United States"/>
    <x v="10"/>
    <x v="4"/>
    <n v="94110"/>
    <x v="0"/>
    <x v="3"/>
    <s v="CHO-SCR-58000"/>
    <x v="3"/>
    <x v="9"/>
    <n v="2"/>
    <n v="5"/>
    <n v="2.2000000000000002"/>
    <n v="14"/>
    <x v="3"/>
    <s v="Lot's O' Nuts"/>
    <x v="1"/>
  </r>
  <r>
    <s v="US-2024-149881-CHO-NUT-13000"/>
    <d v="2024-04-01T00:00:00"/>
    <d v="2024-04-13T00:00:00"/>
    <x v="1"/>
    <n v="149881"/>
    <s v="United States"/>
    <x v="10"/>
    <x v="4"/>
    <n v="94110"/>
    <x v="0"/>
    <x v="3"/>
    <s v="CHO-NUT-13000"/>
    <x v="2"/>
    <x v="33"/>
    <n v="8"/>
    <n v="19.920000000000002"/>
    <n v="8"/>
    <n v="12"/>
    <x v="3"/>
    <s v="Lot's O' Nuts"/>
    <x v="1"/>
  </r>
  <r>
    <s v="US-2024-149881-CHO-TRI-54000"/>
    <d v="2024-04-01T00:00:00"/>
    <d v="2024-04-13T00:00:00"/>
    <x v="1"/>
    <n v="149881"/>
    <s v="United States"/>
    <x v="10"/>
    <x v="4"/>
    <n v="94110"/>
    <x v="0"/>
    <x v="3"/>
    <s v="CHO-TRI-54000"/>
    <x v="1"/>
    <x v="1"/>
    <n v="2"/>
    <n v="4.9000000000000004"/>
    <n v="2.6"/>
    <n v="12"/>
    <x v="3"/>
    <s v="Wicked Choccy's"/>
    <x v="0"/>
  </r>
  <r>
    <s v="US-2024-145275-CHO-TRI-54000"/>
    <d v="2024-04-02T00:00:00"/>
    <d v="2024-04-16T00:00:00"/>
    <x v="0"/>
    <n v="145275"/>
    <s v="United States"/>
    <x v="84"/>
    <x v="35"/>
    <n v="35601"/>
    <x v="0"/>
    <x v="2"/>
    <s v="CHO-TRI-54000"/>
    <x v="1"/>
    <x v="4"/>
    <n v="3"/>
    <n v="7.35"/>
    <n v="3.9"/>
    <n v="14"/>
    <x v="3"/>
    <s v="Wicked Choccy's"/>
    <x v="0"/>
  </r>
  <r>
    <s v="US-2024-106355-CHO-SCR-58000"/>
    <d v="2024-04-02T00:00:00"/>
    <d v="2024-04-15T00:00:00"/>
    <x v="1"/>
    <n v="106355"/>
    <s v="United States"/>
    <x v="142"/>
    <x v="39"/>
    <n v="6450"/>
    <x v="0"/>
    <x v="1"/>
    <s v="CHO-SCR-58000"/>
    <x v="3"/>
    <x v="31"/>
    <n v="4"/>
    <n v="10"/>
    <n v="4.4000000000000004"/>
    <n v="13"/>
    <x v="3"/>
    <s v="Lot's O' Nuts"/>
    <x v="1"/>
  </r>
  <r>
    <s v="US-2024-123281-CHO-MIL-31000"/>
    <d v="2024-04-02T00:00:00"/>
    <d v="2024-04-17T00:00:00"/>
    <x v="0"/>
    <n v="123281"/>
    <s v="United States"/>
    <x v="4"/>
    <x v="4"/>
    <n v="90008"/>
    <x v="0"/>
    <x v="3"/>
    <s v="CHO-MIL-31000"/>
    <x v="0"/>
    <x v="5"/>
    <n v="3"/>
    <n v="6.33"/>
    <n v="3.42"/>
    <n v="15"/>
    <x v="3"/>
    <s v="Wicked Choccy's"/>
    <x v="0"/>
  </r>
  <r>
    <s v="US-2024-121419-CHO-SCR-58000"/>
    <d v="2024-04-02T00:00:00"/>
    <d v="2024-04-14T00:00:00"/>
    <x v="1"/>
    <n v="121419"/>
    <s v="United States"/>
    <x v="48"/>
    <x v="3"/>
    <n v="31907"/>
    <x v="0"/>
    <x v="2"/>
    <s v="CHO-SCR-58000"/>
    <x v="3"/>
    <x v="9"/>
    <n v="2"/>
    <n v="5"/>
    <n v="2.2000000000000002"/>
    <n v="12"/>
    <x v="3"/>
    <s v="Lot's O' Nuts"/>
    <x v="1"/>
  </r>
  <r>
    <s v="US-2024-121419-CHO-TRI-54000"/>
    <d v="2024-04-02T00:00:00"/>
    <d v="2024-04-14T00:00:00"/>
    <x v="1"/>
    <n v="121419"/>
    <s v="United States"/>
    <x v="48"/>
    <x v="3"/>
    <n v="31907"/>
    <x v="0"/>
    <x v="2"/>
    <s v="CHO-TRI-54000"/>
    <x v="1"/>
    <x v="24"/>
    <n v="4"/>
    <n v="9.8000000000000007"/>
    <n v="5.2"/>
    <n v="12"/>
    <x v="3"/>
    <s v="Wicked Choccy's"/>
    <x v="0"/>
  </r>
  <r>
    <s v="US-2024-131156-CHO-FUD-51000"/>
    <d v="2024-04-03T00:00:00"/>
    <d v="2024-04-17T00:00:00"/>
    <x v="0"/>
    <n v="131156"/>
    <s v="United States"/>
    <x v="2"/>
    <x v="2"/>
    <n v="19143"/>
    <x v="0"/>
    <x v="1"/>
    <s v="CHO-FUD-51000"/>
    <x v="4"/>
    <x v="31"/>
    <n v="4"/>
    <n v="9.6"/>
    <n v="4.8"/>
    <n v="14"/>
    <x v="3"/>
    <s v="Lot's O' Nuts"/>
    <x v="1"/>
  </r>
  <r>
    <s v="US-2024-127264-CHO-NUT-13000"/>
    <d v="2024-04-03T00:00:00"/>
    <d v="2024-04-15T00:00:00"/>
    <x v="1"/>
    <n v="127264"/>
    <s v="United States"/>
    <x v="40"/>
    <x v="1"/>
    <n v="60653"/>
    <x v="0"/>
    <x v="0"/>
    <s v="CHO-NUT-13000"/>
    <x v="2"/>
    <x v="2"/>
    <n v="3"/>
    <n v="7.47"/>
    <n v="3"/>
    <n v="12"/>
    <x v="3"/>
    <s v="Lot's O' Nuts"/>
    <x v="1"/>
  </r>
  <r>
    <s v="US-2024-157903-CHO-NUT-13000"/>
    <d v="2024-04-04T00:00:00"/>
    <d v="2024-04-18T00:00:00"/>
    <x v="0"/>
    <n v="157903"/>
    <s v="United States"/>
    <x v="243"/>
    <x v="1"/>
    <n v="60016"/>
    <x v="0"/>
    <x v="0"/>
    <s v="CHO-NUT-13000"/>
    <x v="2"/>
    <x v="19"/>
    <n v="4"/>
    <n v="9.9600000000000009"/>
    <n v="4"/>
    <n v="14"/>
    <x v="3"/>
    <s v="Lot's O' Nuts"/>
    <x v="1"/>
  </r>
  <r>
    <s v="US-2024-144848-CHO-SCR-58000"/>
    <d v="2024-04-04T00:00:00"/>
    <d v="2024-04-15T00:00:00"/>
    <x v="1"/>
    <n v="144848"/>
    <s v="United States"/>
    <x v="26"/>
    <x v="21"/>
    <n v="10009"/>
    <x v="0"/>
    <x v="1"/>
    <s v="CHO-SCR-58000"/>
    <x v="3"/>
    <x v="25"/>
    <n v="1"/>
    <n v="2.5"/>
    <n v="1.1000000000000001"/>
    <n v="11"/>
    <x v="3"/>
    <s v="Lot's O' Nuts"/>
    <x v="1"/>
  </r>
  <r>
    <s v="US-2024-144848-OTH-LIC-15000"/>
    <d v="2024-04-04T00:00:00"/>
    <d v="2024-04-15T00:00:00"/>
    <x v="1"/>
    <n v="144848"/>
    <s v="United States"/>
    <x v="26"/>
    <x v="21"/>
    <n v="10009"/>
    <x v="1"/>
    <x v="1"/>
    <s v="OTH-LIC-15000"/>
    <x v="7"/>
    <x v="49"/>
    <n v="2"/>
    <n v="20"/>
    <n v="20"/>
    <n v="11"/>
    <x v="3"/>
    <s v="Secret Factory"/>
    <x v="2"/>
  </r>
  <r>
    <s v="US-2024-109211-OTH-KAZ-38000"/>
    <d v="2024-04-04T00:00:00"/>
    <d v="2024-04-20T00:00:00"/>
    <x v="0"/>
    <n v="109211"/>
    <s v="United States"/>
    <x v="26"/>
    <x v="21"/>
    <n v="10011"/>
    <x v="1"/>
    <x v="1"/>
    <s v="OTH-KAZ-38000"/>
    <x v="6"/>
    <x v="11"/>
    <n v="1"/>
    <n v="0.25"/>
    <n v="3"/>
    <n v="16"/>
    <x v="3"/>
    <s v="The Other Factory"/>
    <x v="3"/>
  </r>
  <r>
    <s v="US-2024-140536-CHO-NUT-13000"/>
    <d v="2024-04-04T00:00:00"/>
    <d v="2024-04-15T00:00:00"/>
    <x v="1"/>
    <n v="140536"/>
    <s v="United States"/>
    <x v="26"/>
    <x v="21"/>
    <n v="10035"/>
    <x v="0"/>
    <x v="1"/>
    <s v="CHO-NUT-13000"/>
    <x v="2"/>
    <x v="19"/>
    <n v="4"/>
    <n v="9.9600000000000009"/>
    <n v="4"/>
    <n v="11"/>
    <x v="3"/>
    <s v="Lot's O' Nuts"/>
    <x v="1"/>
  </r>
  <r>
    <s v="US-2024-161592-CHO-FUD-51000"/>
    <d v="2024-04-06T00:00:00"/>
    <d v="2024-04-20T00:00:00"/>
    <x v="0"/>
    <n v="161592"/>
    <s v="United States"/>
    <x v="397"/>
    <x v="14"/>
    <n v="37421"/>
    <x v="0"/>
    <x v="2"/>
    <s v="CHO-FUD-51000"/>
    <x v="4"/>
    <x v="17"/>
    <n v="5"/>
    <n v="12"/>
    <n v="6"/>
    <n v="14"/>
    <x v="3"/>
    <s v="Lot's O' Nuts"/>
    <x v="1"/>
  </r>
  <r>
    <s v="US-2024-107265-CHO-FUD-51000"/>
    <d v="2024-04-06T00:00:00"/>
    <d v="2024-04-22T00:00:00"/>
    <x v="0"/>
    <n v="107265"/>
    <s v="United States"/>
    <x v="265"/>
    <x v="32"/>
    <n v="52302"/>
    <x v="0"/>
    <x v="0"/>
    <s v="CHO-FUD-51000"/>
    <x v="4"/>
    <x v="3"/>
    <n v="3"/>
    <n v="7.2"/>
    <n v="3.6"/>
    <n v="16"/>
    <x v="3"/>
    <s v="Lot's O' Nuts"/>
    <x v="1"/>
  </r>
  <r>
    <s v="US-2024-100930-CHO-FUD-51000"/>
    <d v="2024-04-07T00:00:00"/>
    <d v="2024-04-22T00:00:00"/>
    <x v="0"/>
    <n v="100930"/>
    <s v="United States"/>
    <x v="61"/>
    <x v="17"/>
    <n v="33614"/>
    <x v="0"/>
    <x v="2"/>
    <s v="CHO-FUD-51000"/>
    <x v="4"/>
    <x v="3"/>
    <n v="3"/>
    <n v="7.2"/>
    <n v="3.6"/>
    <n v="15"/>
    <x v="3"/>
    <s v="Lot's O' Nuts"/>
    <x v="1"/>
  </r>
  <r>
    <s v="US-2024-100930-CHO-MIL-31000"/>
    <d v="2024-04-07T00:00:00"/>
    <d v="2024-04-22T00:00:00"/>
    <x v="0"/>
    <n v="100930"/>
    <s v="United States"/>
    <x v="61"/>
    <x v="17"/>
    <n v="33614"/>
    <x v="0"/>
    <x v="2"/>
    <s v="CHO-MIL-31000"/>
    <x v="0"/>
    <x v="5"/>
    <n v="3"/>
    <n v="6.33"/>
    <n v="3.42"/>
    <n v="15"/>
    <x v="3"/>
    <s v="Wicked Choccy's"/>
    <x v="0"/>
  </r>
  <r>
    <s v="US-2024-100930-CHO-SCR-58000"/>
    <d v="2024-04-07T00:00:00"/>
    <d v="2024-04-22T00:00:00"/>
    <x v="0"/>
    <n v="100930"/>
    <s v="United States"/>
    <x v="61"/>
    <x v="17"/>
    <n v="33614"/>
    <x v="0"/>
    <x v="2"/>
    <s v="CHO-SCR-58000"/>
    <x v="3"/>
    <x v="9"/>
    <n v="2"/>
    <n v="5"/>
    <n v="2.2000000000000002"/>
    <n v="15"/>
    <x v="3"/>
    <s v="Lot's O' Nuts"/>
    <x v="1"/>
  </r>
  <r>
    <s v="US-2024-165904-CHO-NUT-13000"/>
    <d v="2024-04-07T00:00:00"/>
    <d v="2024-04-21T00:00:00"/>
    <x v="0"/>
    <n v="165904"/>
    <s v="United States"/>
    <x v="60"/>
    <x v="17"/>
    <n v="32216"/>
    <x v="0"/>
    <x v="2"/>
    <s v="CHO-NUT-13000"/>
    <x v="2"/>
    <x v="7"/>
    <n v="2"/>
    <n v="4.9800000000000004"/>
    <n v="2"/>
    <n v="14"/>
    <x v="3"/>
    <s v="Lot's O' Nuts"/>
    <x v="1"/>
  </r>
  <r>
    <s v="US-2024-165904-CHO-FUD-51000"/>
    <d v="2024-04-07T00:00:00"/>
    <d v="2024-04-21T00:00:00"/>
    <x v="0"/>
    <n v="165904"/>
    <s v="United States"/>
    <x v="60"/>
    <x v="17"/>
    <n v="32216"/>
    <x v="0"/>
    <x v="2"/>
    <s v="CHO-FUD-51000"/>
    <x v="4"/>
    <x v="9"/>
    <n v="2"/>
    <n v="4.8"/>
    <n v="2.4"/>
    <n v="14"/>
    <x v="3"/>
    <s v="Lot's O' Nuts"/>
    <x v="1"/>
  </r>
  <r>
    <s v="US-2024-150987-CHO-TRI-54000"/>
    <d v="2024-04-08T00:00:00"/>
    <d v="2024-04-22T00:00:00"/>
    <x v="0"/>
    <n v="150987"/>
    <s v="United States"/>
    <x v="10"/>
    <x v="4"/>
    <n v="94110"/>
    <x v="0"/>
    <x v="3"/>
    <s v="CHO-TRI-54000"/>
    <x v="1"/>
    <x v="20"/>
    <n v="5"/>
    <n v="12.25"/>
    <n v="6.5"/>
    <n v="14"/>
    <x v="3"/>
    <s v="Wicked Choccy's"/>
    <x v="0"/>
  </r>
  <r>
    <s v="US-2024-157854-CHO-MIL-31000"/>
    <d v="2024-04-08T00:00:00"/>
    <d v="2024-04-25T00:00:00"/>
    <x v="0"/>
    <n v="157854"/>
    <s v="United States"/>
    <x v="14"/>
    <x v="3"/>
    <n v="30076"/>
    <x v="0"/>
    <x v="2"/>
    <s v="CHO-MIL-31000"/>
    <x v="0"/>
    <x v="29"/>
    <n v="6"/>
    <n v="12.66"/>
    <n v="6.84"/>
    <n v="17"/>
    <x v="3"/>
    <s v="Wicked Choccy's"/>
    <x v="0"/>
  </r>
  <r>
    <s v="US-2024-157854-CHO-FUD-51000"/>
    <d v="2024-04-08T00:00:00"/>
    <d v="2024-04-25T00:00:00"/>
    <x v="0"/>
    <n v="157854"/>
    <s v="United States"/>
    <x v="14"/>
    <x v="3"/>
    <n v="30076"/>
    <x v="0"/>
    <x v="2"/>
    <s v="CHO-FUD-51000"/>
    <x v="4"/>
    <x v="3"/>
    <n v="3"/>
    <n v="7.2"/>
    <n v="3.6"/>
    <n v="17"/>
    <x v="3"/>
    <s v="Lot's O' Nuts"/>
    <x v="1"/>
  </r>
  <r>
    <s v="US-2024-112333-CHO-SCR-58000"/>
    <d v="2024-04-08T00:00:00"/>
    <d v="2024-04-24T00:00:00"/>
    <x v="0"/>
    <n v="112333"/>
    <s v="United States"/>
    <x v="151"/>
    <x v="24"/>
    <n v="7060"/>
    <x v="0"/>
    <x v="1"/>
    <s v="CHO-SCR-58000"/>
    <x v="3"/>
    <x v="17"/>
    <n v="5"/>
    <n v="12.5"/>
    <n v="5.5"/>
    <n v="16"/>
    <x v="3"/>
    <s v="Lot's O' Nuts"/>
    <x v="1"/>
  </r>
  <r>
    <s v="US-2024-112333-CHO-MIL-31000"/>
    <d v="2024-04-08T00:00:00"/>
    <d v="2024-04-24T00:00:00"/>
    <x v="0"/>
    <n v="112333"/>
    <s v="United States"/>
    <x v="151"/>
    <x v="24"/>
    <n v="7060"/>
    <x v="0"/>
    <x v="1"/>
    <s v="CHO-MIL-31000"/>
    <x v="0"/>
    <x v="8"/>
    <n v="4"/>
    <n v="8.44"/>
    <n v="4.5599999999999996"/>
    <n v="16"/>
    <x v="3"/>
    <s v="Wicked Choccy's"/>
    <x v="0"/>
  </r>
  <r>
    <s v="US-2024-136721-CHO-FUD-51000"/>
    <d v="2024-04-08T00:00:00"/>
    <d v="2024-04-22T00:00:00"/>
    <x v="0"/>
    <n v="136721"/>
    <s v="United States"/>
    <x v="487"/>
    <x v="15"/>
    <n v="48237"/>
    <x v="0"/>
    <x v="0"/>
    <s v="CHO-FUD-51000"/>
    <x v="4"/>
    <x v="3"/>
    <n v="3"/>
    <n v="7.2"/>
    <n v="3.6"/>
    <n v="14"/>
    <x v="3"/>
    <s v="Lot's O' Nuts"/>
    <x v="1"/>
  </r>
  <r>
    <s v="US-2024-136721-CHO-MIL-31000"/>
    <d v="2024-04-08T00:00:00"/>
    <d v="2024-04-22T00:00:00"/>
    <x v="0"/>
    <n v="136721"/>
    <s v="United States"/>
    <x v="487"/>
    <x v="15"/>
    <n v="48237"/>
    <x v="0"/>
    <x v="0"/>
    <s v="CHO-MIL-31000"/>
    <x v="0"/>
    <x v="0"/>
    <n v="2"/>
    <n v="4.22"/>
    <n v="2.2799999999999998"/>
    <n v="14"/>
    <x v="3"/>
    <s v="Wicked Choccy's"/>
    <x v="0"/>
  </r>
  <r>
    <s v="US-2024-135279-CHO-SCR-58000"/>
    <d v="2024-04-09T00:00:00"/>
    <d v="2024-04-21T00:00:00"/>
    <x v="1"/>
    <n v="135279"/>
    <s v="United States"/>
    <x v="26"/>
    <x v="21"/>
    <n v="10011"/>
    <x v="0"/>
    <x v="1"/>
    <s v="CHO-SCR-58000"/>
    <x v="3"/>
    <x v="3"/>
    <n v="3"/>
    <n v="7.5"/>
    <n v="3.3"/>
    <n v="12"/>
    <x v="3"/>
    <s v="Lot's O' Nuts"/>
    <x v="1"/>
  </r>
  <r>
    <s v="US-2024-135279-CHO-NUT-13000"/>
    <d v="2024-04-09T00:00:00"/>
    <d v="2024-04-21T00:00:00"/>
    <x v="1"/>
    <n v="135279"/>
    <s v="United States"/>
    <x v="26"/>
    <x v="21"/>
    <n v="10011"/>
    <x v="0"/>
    <x v="1"/>
    <s v="CHO-NUT-13000"/>
    <x v="2"/>
    <x v="2"/>
    <n v="3"/>
    <n v="7.47"/>
    <n v="3"/>
    <n v="12"/>
    <x v="3"/>
    <s v="Lot's O' Nuts"/>
    <x v="1"/>
  </r>
  <r>
    <s v="US-2024-135279-CHO-FUD-51000"/>
    <d v="2024-04-09T00:00:00"/>
    <d v="2024-04-21T00:00:00"/>
    <x v="1"/>
    <n v="135279"/>
    <s v="United States"/>
    <x v="26"/>
    <x v="21"/>
    <n v="10011"/>
    <x v="0"/>
    <x v="1"/>
    <s v="CHO-FUD-51000"/>
    <x v="4"/>
    <x v="9"/>
    <n v="2"/>
    <n v="4.8"/>
    <n v="2.4"/>
    <n v="12"/>
    <x v="3"/>
    <s v="Lot's O' Nuts"/>
    <x v="1"/>
  </r>
  <r>
    <s v="US-2024-135279-OTH-FIZ-56000"/>
    <d v="2024-04-09T00:00:00"/>
    <d v="2024-04-21T00:00:00"/>
    <x v="1"/>
    <n v="135279"/>
    <s v="United States"/>
    <x v="26"/>
    <x v="21"/>
    <n v="10011"/>
    <x v="2"/>
    <x v="1"/>
    <s v="OTH-FIZ-56000"/>
    <x v="8"/>
    <x v="24"/>
    <n v="4"/>
    <n v="9"/>
    <n v="6"/>
    <n v="12"/>
    <x v="3"/>
    <s v="Sugar Shack"/>
    <x v="4"/>
  </r>
  <r>
    <s v="US-2024-112900-CHO-FUD-51000"/>
    <d v="2024-04-09T00:00:00"/>
    <d v="2024-04-22T00:00:00"/>
    <x v="2"/>
    <n v="112900"/>
    <s v="United States"/>
    <x v="27"/>
    <x v="15"/>
    <n v="48205"/>
    <x v="0"/>
    <x v="0"/>
    <s v="CHO-FUD-51000"/>
    <x v="4"/>
    <x v="44"/>
    <n v="8"/>
    <n v="19.2"/>
    <n v="9.6"/>
    <n v="13"/>
    <x v="3"/>
    <s v="Lot's O' Nuts"/>
    <x v="1"/>
  </r>
  <r>
    <s v="US-2024-169404-CHO-FUD-51000"/>
    <d v="2024-04-09T00:00:00"/>
    <d v="2024-04-24T00:00:00"/>
    <x v="0"/>
    <n v="169404"/>
    <s v="United States"/>
    <x v="422"/>
    <x v="2"/>
    <n v="17403"/>
    <x v="0"/>
    <x v="1"/>
    <s v="CHO-FUD-51000"/>
    <x v="4"/>
    <x v="31"/>
    <n v="4"/>
    <n v="9.6"/>
    <n v="4.8"/>
    <n v="15"/>
    <x v="3"/>
    <s v="Lot's O' Nuts"/>
    <x v="1"/>
  </r>
  <r>
    <s v="US-2024-169404-CHO-TRI-54000"/>
    <d v="2024-04-09T00:00:00"/>
    <d v="2024-04-24T00:00:00"/>
    <x v="0"/>
    <n v="169404"/>
    <s v="United States"/>
    <x v="422"/>
    <x v="2"/>
    <n v="17403"/>
    <x v="0"/>
    <x v="1"/>
    <s v="CHO-TRI-54000"/>
    <x v="1"/>
    <x v="1"/>
    <n v="2"/>
    <n v="4.9000000000000004"/>
    <n v="2.6"/>
    <n v="15"/>
    <x v="3"/>
    <s v="Wicked Choccy's"/>
    <x v="0"/>
  </r>
  <r>
    <s v="US-2024-122154-CHO-NUT-13000"/>
    <d v="2024-04-09T00:00:00"/>
    <d v="2024-04-21T00:00:00"/>
    <x v="1"/>
    <n v="122154"/>
    <s v="United States"/>
    <x v="60"/>
    <x v="17"/>
    <n v="32216"/>
    <x v="0"/>
    <x v="2"/>
    <s v="CHO-NUT-13000"/>
    <x v="2"/>
    <x v="22"/>
    <n v="1"/>
    <n v="2.4900000000000002"/>
    <n v="1"/>
    <n v="12"/>
    <x v="3"/>
    <s v="Lot's O' Nuts"/>
    <x v="1"/>
  </r>
  <r>
    <s v="US-2024-122154-CHO-FUD-51000"/>
    <d v="2024-04-09T00:00:00"/>
    <d v="2024-04-21T00:00:00"/>
    <x v="1"/>
    <n v="122154"/>
    <s v="United States"/>
    <x v="60"/>
    <x v="17"/>
    <n v="32216"/>
    <x v="0"/>
    <x v="2"/>
    <s v="CHO-FUD-51000"/>
    <x v="4"/>
    <x v="3"/>
    <n v="3"/>
    <n v="7.2"/>
    <n v="3.6"/>
    <n v="12"/>
    <x v="3"/>
    <s v="Lot's O' Nuts"/>
    <x v="1"/>
  </r>
  <r>
    <s v="US-2024-122154-CHO-TRI-54000"/>
    <d v="2024-04-09T00:00:00"/>
    <d v="2024-04-21T00:00:00"/>
    <x v="1"/>
    <n v="122154"/>
    <s v="United States"/>
    <x v="60"/>
    <x v="17"/>
    <n v="32216"/>
    <x v="0"/>
    <x v="2"/>
    <s v="CHO-TRI-54000"/>
    <x v="1"/>
    <x v="4"/>
    <n v="3"/>
    <n v="7.35"/>
    <n v="3.9"/>
    <n v="12"/>
    <x v="3"/>
    <s v="Wicked Choccy's"/>
    <x v="0"/>
  </r>
  <r>
    <s v="US-2024-135069-CHO-MIL-31000"/>
    <d v="2024-04-10T00:00:00"/>
    <d v="2024-04-24T00:00:00"/>
    <x v="0"/>
    <n v="135069"/>
    <s v="United States"/>
    <x v="2"/>
    <x v="2"/>
    <n v="19143"/>
    <x v="0"/>
    <x v="1"/>
    <s v="CHO-MIL-31000"/>
    <x v="0"/>
    <x v="5"/>
    <n v="3"/>
    <n v="6.33"/>
    <n v="3.42"/>
    <n v="14"/>
    <x v="3"/>
    <s v="Wicked Choccy's"/>
    <x v="0"/>
  </r>
  <r>
    <s v="US-2024-150623-CHO-SCR-58000"/>
    <d v="2024-04-10T00:00:00"/>
    <d v="2024-04-24T00:00:00"/>
    <x v="0"/>
    <n v="150623"/>
    <s v="United States"/>
    <x v="417"/>
    <x v="39"/>
    <n v="6708"/>
    <x v="0"/>
    <x v="1"/>
    <s v="CHO-SCR-58000"/>
    <x v="3"/>
    <x v="17"/>
    <n v="5"/>
    <n v="12.5"/>
    <n v="5.5"/>
    <n v="14"/>
    <x v="3"/>
    <s v="Lot's O' Nuts"/>
    <x v="1"/>
  </r>
  <r>
    <s v="US-2024-150623-CHO-NUT-13000"/>
    <d v="2024-04-10T00:00:00"/>
    <d v="2024-04-24T00:00:00"/>
    <x v="0"/>
    <n v="150623"/>
    <s v="United States"/>
    <x v="417"/>
    <x v="39"/>
    <n v="6708"/>
    <x v="0"/>
    <x v="1"/>
    <s v="CHO-NUT-13000"/>
    <x v="2"/>
    <x v="22"/>
    <n v="1"/>
    <n v="2.4900000000000002"/>
    <n v="1"/>
    <n v="14"/>
    <x v="3"/>
    <s v="Lot's O' Nuts"/>
    <x v="1"/>
  </r>
  <r>
    <s v="US-2024-115070-CHO-SCR-58000"/>
    <d v="2024-04-10T00:00:00"/>
    <d v="2024-04-24T00:00:00"/>
    <x v="2"/>
    <n v="115070"/>
    <s v="United States"/>
    <x v="60"/>
    <x v="17"/>
    <n v="32216"/>
    <x v="0"/>
    <x v="2"/>
    <s v="CHO-SCR-58000"/>
    <x v="3"/>
    <x v="17"/>
    <n v="5"/>
    <n v="12.5"/>
    <n v="5.5"/>
    <n v="14"/>
    <x v="3"/>
    <s v="Lot's O' Nuts"/>
    <x v="1"/>
  </r>
  <r>
    <s v="US-2024-125115-CHO-TRI-54000"/>
    <d v="2024-04-10T00:00:00"/>
    <d v="2024-04-20T00:00:00"/>
    <x v="3"/>
    <n v="125115"/>
    <s v="United States"/>
    <x v="92"/>
    <x v="0"/>
    <n v="78745"/>
    <x v="0"/>
    <x v="0"/>
    <s v="CHO-TRI-54000"/>
    <x v="1"/>
    <x v="1"/>
    <n v="2"/>
    <n v="4.9000000000000004"/>
    <n v="2.6"/>
    <n v="10"/>
    <x v="3"/>
    <s v="Wicked Choccy's"/>
    <x v="0"/>
  </r>
  <r>
    <s v="US-2024-125115-CHO-SCR-58000"/>
    <d v="2024-04-10T00:00:00"/>
    <d v="2024-04-20T00:00:00"/>
    <x v="3"/>
    <n v="125115"/>
    <s v="United States"/>
    <x v="92"/>
    <x v="0"/>
    <n v="78745"/>
    <x v="0"/>
    <x v="0"/>
    <s v="CHO-SCR-58000"/>
    <x v="3"/>
    <x v="3"/>
    <n v="3"/>
    <n v="7.5"/>
    <n v="3.3"/>
    <n v="10"/>
    <x v="3"/>
    <s v="Lot's O' Nuts"/>
    <x v="1"/>
  </r>
  <r>
    <s v="US-2024-161984-CHO-SCR-58000"/>
    <d v="2024-04-10T00:00:00"/>
    <d v="2024-04-25T00:00:00"/>
    <x v="0"/>
    <n v="161984"/>
    <s v="United States"/>
    <x v="488"/>
    <x v="24"/>
    <n v="8901"/>
    <x v="0"/>
    <x v="1"/>
    <s v="CHO-SCR-58000"/>
    <x v="3"/>
    <x v="9"/>
    <n v="2"/>
    <n v="5"/>
    <n v="2.2000000000000002"/>
    <n v="15"/>
    <x v="3"/>
    <s v="Lot's O' Nuts"/>
    <x v="1"/>
  </r>
  <r>
    <s v="US-2024-161984-CHO-NUT-13000"/>
    <d v="2024-04-10T00:00:00"/>
    <d v="2024-04-25T00:00:00"/>
    <x v="0"/>
    <n v="161984"/>
    <s v="United States"/>
    <x v="488"/>
    <x v="24"/>
    <n v="8901"/>
    <x v="0"/>
    <x v="1"/>
    <s v="CHO-NUT-13000"/>
    <x v="2"/>
    <x v="22"/>
    <n v="1"/>
    <n v="2.4900000000000002"/>
    <n v="1"/>
    <n v="15"/>
    <x v="3"/>
    <s v="Lot's O' Nuts"/>
    <x v="1"/>
  </r>
  <r>
    <s v="US-2024-130904-CHO-SCR-58000"/>
    <d v="2024-04-11T00:00:00"/>
    <d v="2024-04-26T00:00:00"/>
    <x v="0"/>
    <n v="130904"/>
    <s v="United States"/>
    <x v="370"/>
    <x v="26"/>
    <n v="27217"/>
    <x v="0"/>
    <x v="2"/>
    <s v="CHO-SCR-58000"/>
    <x v="3"/>
    <x v="44"/>
    <n v="8"/>
    <n v="20"/>
    <n v="8.8000000000000007"/>
    <n v="15"/>
    <x v="3"/>
    <s v="Lot's O' Nuts"/>
    <x v="1"/>
  </r>
  <r>
    <s v="US-2024-100482-CHO-TRI-54000"/>
    <d v="2024-04-11T00:00:00"/>
    <d v="2024-04-25T00:00:00"/>
    <x v="0"/>
    <n v="100482"/>
    <s v="United States"/>
    <x v="86"/>
    <x v="9"/>
    <n v="43130"/>
    <x v="0"/>
    <x v="1"/>
    <s v="CHO-TRI-54000"/>
    <x v="1"/>
    <x v="1"/>
    <n v="2"/>
    <n v="4.9000000000000004"/>
    <n v="2.6"/>
    <n v="14"/>
    <x v="3"/>
    <s v="Wicked Choccy's"/>
    <x v="0"/>
  </r>
  <r>
    <s v="US-2024-100482-CHO-NUT-13000"/>
    <d v="2024-04-11T00:00:00"/>
    <d v="2024-04-25T00:00:00"/>
    <x v="0"/>
    <n v="100482"/>
    <s v="United States"/>
    <x v="86"/>
    <x v="9"/>
    <n v="43130"/>
    <x v="0"/>
    <x v="1"/>
    <s v="CHO-NUT-13000"/>
    <x v="2"/>
    <x v="7"/>
    <n v="2"/>
    <n v="4.9800000000000004"/>
    <n v="2"/>
    <n v="14"/>
    <x v="3"/>
    <s v="Lot's O' Nuts"/>
    <x v="1"/>
  </r>
  <r>
    <s v="US-2024-166128-CHO-NUT-13000"/>
    <d v="2024-04-11T00:00:00"/>
    <d v="2024-04-28T00:00:00"/>
    <x v="0"/>
    <n v="166128"/>
    <s v="United States"/>
    <x v="211"/>
    <x v="4"/>
    <n v="91104"/>
    <x v="0"/>
    <x v="3"/>
    <s v="CHO-NUT-13000"/>
    <x v="2"/>
    <x v="47"/>
    <n v="7"/>
    <n v="17.43"/>
    <n v="7"/>
    <n v="17"/>
    <x v="3"/>
    <s v="Lot's O' Nuts"/>
    <x v="1"/>
  </r>
  <r>
    <s v="US-2024-166128-CHO-TRI-54000"/>
    <d v="2024-04-11T00:00:00"/>
    <d v="2024-04-28T00:00:00"/>
    <x v="0"/>
    <n v="166128"/>
    <s v="United States"/>
    <x v="211"/>
    <x v="4"/>
    <n v="91104"/>
    <x v="0"/>
    <x v="3"/>
    <s v="CHO-TRI-54000"/>
    <x v="1"/>
    <x v="20"/>
    <n v="5"/>
    <n v="12.25"/>
    <n v="6.5"/>
    <n v="17"/>
    <x v="3"/>
    <s v="Wicked Choccy's"/>
    <x v="0"/>
  </r>
  <r>
    <s v="US-2024-143028-CHO-MIL-31000"/>
    <d v="2024-04-11T00:00:00"/>
    <d v="2024-04-28T00:00:00"/>
    <x v="0"/>
    <n v="143028"/>
    <s v="United States"/>
    <x v="42"/>
    <x v="0"/>
    <n v="79424"/>
    <x v="0"/>
    <x v="0"/>
    <s v="CHO-MIL-31000"/>
    <x v="0"/>
    <x v="5"/>
    <n v="3"/>
    <n v="6.33"/>
    <n v="3.42"/>
    <n v="17"/>
    <x v="3"/>
    <s v="Wicked Choccy's"/>
    <x v="0"/>
  </r>
  <r>
    <s v="US-2024-122735-CHO-TRI-54000"/>
    <d v="2024-04-12T00:00:00"/>
    <d v="2024-04-25T00:00:00"/>
    <x v="2"/>
    <n v="122735"/>
    <s v="United States"/>
    <x v="277"/>
    <x v="48"/>
    <n v="2908"/>
    <x v="0"/>
    <x v="1"/>
    <s v="CHO-TRI-54000"/>
    <x v="1"/>
    <x v="20"/>
    <n v="5"/>
    <n v="12.25"/>
    <n v="6.5"/>
    <n v="13"/>
    <x v="3"/>
    <s v="Wicked Choccy's"/>
    <x v="0"/>
  </r>
  <r>
    <s v="US-2024-122735-CHO-SCR-58000"/>
    <d v="2024-04-12T00:00:00"/>
    <d v="2024-04-25T00:00:00"/>
    <x v="2"/>
    <n v="122735"/>
    <s v="United States"/>
    <x v="277"/>
    <x v="48"/>
    <n v="2908"/>
    <x v="0"/>
    <x v="1"/>
    <s v="CHO-SCR-58000"/>
    <x v="3"/>
    <x v="31"/>
    <n v="4"/>
    <n v="10"/>
    <n v="4.4000000000000004"/>
    <n v="13"/>
    <x v="3"/>
    <s v="Lot's O' Nuts"/>
    <x v="1"/>
  </r>
  <r>
    <s v="US-2024-141663-CHO-TRI-54000"/>
    <d v="2024-04-13T00:00:00"/>
    <d v="2024-04-27T00:00:00"/>
    <x v="0"/>
    <n v="141663"/>
    <s v="United States"/>
    <x v="2"/>
    <x v="2"/>
    <n v="19134"/>
    <x v="0"/>
    <x v="1"/>
    <s v="CHO-TRI-54000"/>
    <x v="1"/>
    <x v="20"/>
    <n v="5"/>
    <n v="12.25"/>
    <n v="6.5"/>
    <n v="14"/>
    <x v="3"/>
    <s v="Wicked Choccy's"/>
    <x v="0"/>
  </r>
  <r>
    <s v="US-2024-155460-CHO-NUT-13000"/>
    <d v="2024-04-13T00:00:00"/>
    <d v="2024-04-25T00:00:00"/>
    <x v="1"/>
    <n v="155460"/>
    <s v="United States"/>
    <x v="31"/>
    <x v="23"/>
    <n v="98105"/>
    <x v="0"/>
    <x v="3"/>
    <s v="CHO-NUT-13000"/>
    <x v="2"/>
    <x v="13"/>
    <n v="5"/>
    <n v="12.45"/>
    <n v="5"/>
    <n v="12"/>
    <x v="3"/>
    <s v="Lot's O' Nuts"/>
    <x v="1"/>
  </r>
  <r>
    <s v="US-2024-155460-CHO-SCR-58000"/>
    <d v="2024-04-13T00:00:00"/>
    <d v="2024-04-25T00:00:00"/>
    <x v="1"/>
    <n v="155460"/>
    <s v="United States"/>
    <x v="31"/>
    <x v="23"/>
    <n v="98105"/>
    <x v="0"/>
    <x v="3"/>
    <s v="CHO-SCR-58000"/>
    <x v="3"/>
    <x v="25"/>
    <n v="1"/>
    <n v="2.5"/>
    <n v="1.1000000000000001"/>
    <n v="12"/>
    <x v="3"/>
    <s v="Lot's O' Nuts"/>
    <x v="1"/>
  </r>
  <r>
    <s v="US-2024-135076-CHO-MIL-31000"/>
    <d v="2024-04-13T00:00:00"/>
    <d v="2024-04-27T00:00:00"/>
    <x v="0"/>
    <n v="135076"/>
    <s v="United States"/>
    <x v="414"/>
    <x v="4"/>
    <n v="92345"/>
    <x v="0"/>
    <x v="3"/>
    <s v="CHO-MIL-31000"/>
    <x v="0"/>
    <x v="29"/>
    <n v="6"/>
    <n v="12.66"/>
    <n v="6.84"/>
    <n v="14"/>
    <x v="3"/>
    <s v="Wicked Choccy's"/>
    <x v="0"/>
  </r>
  <r>
    <s v="US-2024-144932-CHO-FUD-51000"/>
    <d v="2024-04-14T00:00:00"/>
    <d v="2024-04-27T00:00:00"/>
    <x v="1"/>
    <n v="144932"/>
    <s v="United States"/>
    <x v="90"/>
    <x v="9"/>
    <n v="43615"/>
    <x v="0"/>
    <x v="1"/>
    <s v="CHO-FUD-51000"/>
    <x v="4"/>
    <x v="3"/>
    <n v="3"/>
    <n v="7.2"/>
    <n v="3.6"/>
    <n v="13"/>
    <x v="3"/>
    <s v="Lot's O' Nuts"/>
    <x v="1"/>
  </r>
  <r>
    <s v="US-2024-144932-CHO-SCR-58000"/>
    <d v="2024-04-14T00:00:00"/>
    <d v="2024-04-27T00:00:00"/>
    <x v="1"/>
    <n v="144932"/>
    <s v="United States"/>
    <x v="90"/>
    <x v="9"/>
    <n v="43615"/>
    <x v="0"/>
    <x v="1"/>
    <s v="CHO-SCR-58000"/>
    <x v="3"/>
    <x v="3"/>
    <n v="3"/>
    <n v="7.5"/>
    <n v="3.3"/>
    <n v="13"/>
    <x v="3"/>
    <s v="Lot's O' Nuts"/>
    <x v="1"/>
  </r>
  <r>
    <s v="US-2024-159604-CHO-MIL-31000"/>
    <d v="2024-04-14T00:00:00"/>
    <d v="2024-04-25T00:00:00"/>
    <x v="1"/>
    <n v="159604"/>
    <s v="United States"/>
    <x v="8"/>
    <x v="25"/>
    <n v="65807"/>
    <x v="0"/>
    <x v="0"/>
    <s v="CHO-MIL-31000"/>
    <x v="0"/>
    <x v="0"/>
    <n v="2"/>
    <n v="4.22"/>
    <n v="2.2799999999999998"/>
    <n v="11"/>
    <x v="3"/>
    <s v="Wicked Choccy's"/>
    <x v="0"/>
  </r>
  <r>
    <s v="US-2024-131233-CHO-TRI-54000"/>
    <d v="2024-04-14T00:00:00"/>
    <d v="2024-04-29T00:00:00"/>
    <x v="0"/>
    <n v="131233"/>
    <s v="United States"/>
    <x v="26"/>
    <x v="21"/>
    <n v="10024"/>
    <x v="0"/>
    <x v="1"/>
    <s v="CHO-TRI-54000"/>
    <x v="1"/>
    <x v="4"/>
    <n v="3"/>
    <n v="7.35"/>
    <n v="3.9"/>
    <n v="15"/>
    <x v="3"/>
    <s v="Wicked Choccy's"/>
    <x v="0"/>
  </r>
  <r>
    <s v="US-2024-131233-CHO-FUD-51000"/>
    <d v="2024-04-14T00:00:00"/>
    <d v="2024-04-29T00:00:00"/>
    <x v="0"/>
    <n v="131233"/>
    <s v="United States"/>
    <x v="26"/>
    <x v="21"/>
    <n v="10024"/>
    <x v="0"/>
    <x v="1"/>
    <s v="CHO-FUD-51000"/>
    <x v="4"/>
    <x v="3"/>
    <n v="3"/>
    <n v="7.2"/>
    <n v="3.6"/>
    <n v="15"/>
    <x v="3"/>
    <s v="Lot's O' Nuts"/>
    <x v="1"/>
  </r>
  <r>
    <s v="US-2024-126060-OTH-GUM-21000"/>
    <d v="2024-04-14T00:00:00"/>
    <d v="2024-04-28T00:00:00"/>
    <x v="0"/>
    <n v="126060"/>
    <s v="United States"/>
    <x v="181"/>
    <x v="26"/>
    <n v="28314"/>
    <x v="1"/>
    <x v="2"/>
    <s v="OTH-GUM-21000"/>
    <x v="5"/>
    <x v="70"/>
    <n v="8"/>
    <n v="5.2"/>
    <n v="4.8"/>
    <n v="14"/>
    <x v="3"/>
    <s v="Secret Factory"/>
    <x v="2"/>
  </r>
  <r>
    <s v="US-2024-127117-CHO-NUT-13000"/>
    <d v="2024-04-14T00:00:00"/>
    <d v="2024-04-29T00:00:00"/>
    <x v="0"/>
    <n v="127117"/>
    <s v="United States"/>
    <x v="375"/>
    <x v="24"/>
    <n v="7960"/>
    <x v="0"/>
    <x v="1"/>
    <s v="CHO-NUT-13000"/>
    <x v="2"/>
    <x v="13"/>
    <n v="5"/>
    <n v="12.45"/>
    <n v="5"/>
    <n v="15"/>
    <x v="3"/>
    <s v="Lot's O' Nuts"/>
    <x v="1"/>
  </r>
  <r>
    <s v="US-2024-114412-CHO-TRI-54000"/>
    <d v="2024-04-15T00:00:00"/>
    <d v="2024-04-30T00:00:00"/>
    <x v="0"/>
    <n v="114412"/>
    <s v="United States"/>
    <x v="38"/>
    <x v="26"/>
    <n v="28027"/>
    <x v="0"/>
    <x v="2"/>
    <s v="CHO-TRI-54000"/>
    <x v="1"/>
    <x v="4"/>
    <n v="3"/>
    <n v="7.35"/>
    <n v="3.9"/>
    <n v="15"/>
    <x v="3"/>
    <s v="Wicked Choccy's"/>
    <x v="0"/>
  </r>
  <r>
    <s v="US-2024-118857-OTH-KAZ-38000"/>
    <d v="2024-04-15T00:00:00"/>
    <d v="2024-04-28T00:00:00"/>
    <x v="1"/>
    <n v="118857"/>
    <s v="United States"/>
    <x v="5"/>
    <x v="18"/>
    <n v="89015"/>
    <x v="1"/>
    <x v="3"/>
    <s v="OTH-KAZ-38000"/>
    <x v="6"/>
    <x v="23"/>
    <n v="5"/>
    <n v="1.25"/>
    <n v="15"/>
    <n v="13"/>
    <x v="3"/>
    <s v="The Other Factory"/>
    <x v="3"/>
  </r>
  <r>
    <s v="US-2024-161851-CHO-NUT-13000"/>
    <d v="2024-04-15T00:00:00"/>
    <d v="2024-04-27T00:00:00"/>
    <x v="1"/>
    <n v="161851"/>
    <s v="United States"/>
    <x v="20"/>
    <x v="17"/>
    <n v="33180"/>
    <x v="0"/>
    <x v="2"/>
    <s v="CHO-NUT-13000"/>
    <x v="2"/>
    <x v="2"/>
    <n v="3"/>
    <n v="7.47"/>
    <n v="3"/>
    <n v="12"/>
    <x v="3"/>
    <s v="Lot's O' Nuts"/>
    <x v="1"/>
  </r>
  <r>
    <s v="US-2024-134635-CHO-TRI-54000"/>
    <d v="2024-04-15T00:00:00"/>
    <d v="2024-04-27T00:00:00"/>
    <x v="2"/>
    <n v="134635"/>
    <s v="United States"/>
    <x v="4"/>
    <x v="4"/>
    <n v="90049"/>
    <x v="0"/>
    <x v="3"/>
    <s v="CHO-TRI-54000"/>
    <x v="1"/>
    <x v="4"/>
    <n v="3"/>
    <n v="7.35"/>
    <n v="3.9"/>
    <n v="12"/>
    <x v="3"/>
    <s v="Wicked Choccy's"/>
    <x v="0"/>
  </r>
  <r>
    <s v="US-2024-141698-SUG-SWE-91000"/>
    <d v="2024-04-15T00:00:00"/>
    <d v="2024-05-01T00:00:00"/>
    <x v="0"/>
    <n v="141698"/>
    <s v="United States"/>
    <x v="0"/>
    <x v="0"/>
    <n v="77041"/>
    <x v="2"/>
    <x v="0"/>
    <s v="SUG-SWE-91000"/>
    <x v="10"/>
    <x v="68"/>
    <n v="4"/>
    <n v="2.8"/>
    <n v="3.2"/>
    <n v="16"/>
    <x v="3"/>
    <s v="Sugar Shack"/>
    <x v="4"/>
  </r>
  <r>
    <s v="US-2024-126774-CHO-TRI-54000"/>
    <d v="2024-04-15T00:00:00"/>
    <d v="2024-04-27T00:00:00"/>
    <x v="1"/>
    <n v="126774"/>
    <s v="United States"/>
    <x v="41"/>
    <x v="6"/>
    <n v="22204"/>
    <x v="0"/>
    <x v="2"/>
    <s v="CHO-TRI-54000"/>
    <x v="1"/>
    <x v="28"/>
    <n v="1"/>
    <n v="2.4500000000000002"/>
    <n v="1.3"/>
    <n v="12"/>
    <x v="3"/>
    <s v="Wicked Choccy's"/>
    <x v="0"/>
  </r>
  <r>
    <s v="US-2024-122707-CHO-SCR-58000"/>
    <d v="2024-04-16T00:00:00"/>
    <d v="2024-04-28T00:00:00"/>
    <x v="1"/>
    <n v="122707"/>
    <s v="United States"/>
    <x v="483"/>
    <x v="35"/>
    <n v="35244"/>
    <x v="0"/>
    <x v="2"/>
    <s v="CHO-SCR-58000"/>
    <x v="3"/>
    <x v="31"/>
    <n v="4"/>
    <n v="10"/>
    <n v="4.4000000000000004"/>
    <n v="12"/>
    <x v="3"/>
    <s v="Lot's O' Nuts"/>
    <x v="1"/>
  </r>
  <r>
    <s v="US-2024-108070-CHO-MIL-31000"/>
    <d v="2024-04-16T00:00:00"/>
    <d v="2024-04-30T00:00:00"/>
    <x v="0"/>
    <n v="108070"/>
    <s v="United States"/>
    <x v="99"/>
    <x v="4"/>
    <n v="95123"/>
    <x v="0"/>
    <x v="3"/>
    <s v="CHO-MIL-31000"/>
    <x v="0"/>
    <x v="11"/>
    <n v="1"/>
    <n v="2.11"/>
    <n v="1.1399999999999999"/>
    <n v="14"/>
    <x v="3"/>
    <s v="Wicked Choccy's"/>
    <x v="0"/>
  </r>
  <r>
    <s v="US-2024-108070-CHO-SCR-58000"/>
    <d v="2024-04-16T00:00:00"/>
    <d v="2024-04-30T00:00:00"/>
    <x v="0"/>
    <n v="108070"/>
    <s v="United States"/>
    <x v="99"/>
    <x v="4"/>
    <n v="95123"/>
    <x v="0"/>
    <x v="3"/>
    <s v="CHO-SCR-58000"/>
    <x v="3"/>
    <x v="31"/>
    <n v="4"/>
    <n v="10"/>
    <n v="4.4000000000000004"/>
    <n v="14"/>
    <x v="3"/>
    <s v="Lot's O' Nuts"/>
    <x v="1"/>
  </r>
  <r>
    <s v="US-2024-138086-CHO-SCR-58000"/>
    <d v="2024-04-16T00:00:00"/>
    <d v="2024-04-30T00:00:00"/>
    <x v="0"/>
    <n v="138086"/>
    <s v="United States"/>
    <x v="10"/>
    <x v="4"/>
    <n v="94109"/>
    <x v="0"/>
    <x v="3"/>
    <s v="CHO-SCR-58000"/>
    <x v="3"/>
    <x v="3"/>
    <n v="3"/>
    <n v="7.5"/>
    <n v="3.3"/>
    <n v="14"/>
    <x v="3"/>
    <s v="Lot's O' Nuts"/>
    <x v="1"/>
  </r>
  <r>
    <s v="US-2024-156356-CHO-MIL-31000"/>
    <d v="2024-04-16T00:00:00"/>
    <d v="2024-05-02T00:00:00"/>
    <x v="0"/>
    <n v="156356"/>
    <s v="United States"/>
    <x v="0"/>
    <x v="0"/>
    <n v="77095"/>
    <x v="0"/>
    <x v="0"/>
    <s v="CHO-MIL-31000"/>
    <x v="0"/>
    <x v="5"/>
    <n v="3"/>
    <n v="6.33"/>
    <n v="3.42"/>
    <n v="16"/>
    <x v="3"/>
    <s v="Wicked Choccy's"/>
    <x v="0"/>
  </r>
  <r>
    <s v="US-2024-156356-CHO-NUT-13000"/>
    <d v="2024-04-16T00:00:00"/>
    <d v="2024-05-02T00:00:00"/>
    <x v="0"/>
    <n v="156356"/>
    <s v="United States"/>
    <x v="0"/>
    <x v="0"/>
    <n v="77095"/>
    <x v="0"/>
    <x v="0"/>
    <s v="CHO-NUT-13000"/>
    <x v="2"/>
    <x v="22"/>
    <n v="1"/>
    <n v="2.4900000000000002"/>
    <n v="1"/>
    <n v="16"/>
    <x v="3"/>
    <s v="Lot's O' Nuts"/>
    <x v="1"/>
  </r>
  <r>
    <s v="US-2024-156356-CHO-SCR-58000"/>
    <d v="2024-04-16T00:00:00"/>
    <d v="2024-05-02T00:00:00"/>
    <x v="0"/>
    <n v="156356"/>
    <s v="United States"/>
    <x v="0"/>
    <x v="0"/>
    <n v="77095"/>
    <x v="0"/>
    <x v="0"/>
    <s v="CHO-SCR-58000"/>
    <x v="3"/>
    <x v="9"/>
    <n v="2"/>
    <n v="5"/>
    <n v="2.2000000000000002"/>
    <n v="16"/>
    <x v="3"/>
    <s v="Lot's O' Nuts"/>
    <x v="1"/>
  </r>
  <r>
    <s v="US-2024-109946-CHO-TRI-54000"/>
    <d v="2024-04-16T00:00:00"/>
    <d v="2024-05-01T00:00:00"/>
    <x v="0"/>
    <n v="109946"/>
    <s v="United States"/>
    <x v="40"/>
    <x v="1"/>
    <n v="60610"/>
    <x v="0"/>
    <x v="0"/>
    <s v="CHO-TRI-54000"/>
    <x v="1"/>
    <x v="20"/>
    <n v="5"/>
    <n v="12.25"/>
    <n v="6.5"/>
    <n v="15"/>
    <x v="3"/>
    <s v="Wicked Choccy's"/>
    <x v="0"/>
  </r>
  <r>
    <s v="US-2024-136497-CHO-TRI-54000"/>
    <d v="2024-04-16T00:00:00"/>
    <d v="2024-04-30T00:00:00"/>
    <x v="0"/>
    <n v="136497"/>
    <s v="United States"/>
    <x v="48"/>
    <x v="9"/>
    <n v="43229"/>
    <x v="0"/>
    <x v="1"/>
    <s v="CHO-TRI-54000"/>
    <x v="1"/>
    <x v="20"/>
    <n v="5"/>
    <n v="12.25"/>
    <n v="6.5"/>
    <n v="14"/>
    <x v="3"/>
    <s v="Wicked Choccy's"/>
    <x v="0"/>
  </r>
  <r>
    <s v="US-2024-119389-CHO-TRI-54000"/>
    <d v="2024-04-17T00:00:00"/>
    <d v="2024-04-29T00:00:00"/>
    <x v="1"/>
    <n v="119389"/>
    <s v="United States"/>
    <x v="2"/>
    <x v="2"/>
    <n v="19120"/>
    <x v="0"/>
    <x v="1"/>
    <s v="CHO-TRI-54000"/>
    <x v="1"/>
    <x v="4"/>
    <n v="3"/>
    <n v="7.35"/>
    <n v="3.9"/>
    <n v="12"/>
    <x v="3"/>
    <s v="Wicked Choccy's"/>
    <x v="0"/>
  </r>
  <r>
    <s v="US-2024-129203-CHO-NUT-13000"/>
    <d v="2024-04-17T00:00:00"/>
    <d v="2024-05-02T00:00:00"/>
    <x v="0"/>
    <n v="129203"/>
    <s v="United States"/>
    <x v="40"/>
    <x v="1"/>
    <n v="60653"/>
    <x v="0"/>
    <x v="0"/>
    <s v="CHO-NUT-13000"/>
    <x v="2"/>
    <x v="19"/>
    <n v="4"/>
    <n v="9.9600000000000009"/>
    <n v="4"/>
    <n v="15"/>
    <x v="3"/>
    <s v="Lot's O' Nuts"/>
    <x v="1"/>
  </r>
  <r>
    <s v="CA-2024-108735-CHO-TRI-54000"/>
    <d v="2024-04-17T00:00:00"/>
    <d v="2024-05-01T00:00:00"/>
    <x v="0"/>
    <n v="108735"/>
    <s v="Canada"/>
    <x v="124"/>
    <x v="40"/>
    <s v="V6E"/>
    <x v="0"/>
    <x v="3"/>
    <s v="CHO-TRI-54000"/>
    <x v="1"/>
    <x v="4"/>
    <n v="3"/>
    <n v="7.35"/>
    <n v="3.9"/>
    <n v="14"/>
    <x v="3"/>
    <s v="Wicked Choccy's"/>
    <x v="0"/>
  </r>
  <r>
    <s v="US-2024-128965-CHO-MIL-31000"/>
    <d v="2024-04-17T00:00:00"/>
    <d v="2024-05-02T00:00:00"/>
    <x v="0"/>
    <n v="128965"/>
    <s v="United States"/>
    <x v="4"/>
    <x v="4"/>
    <n v="90008"/>
    <x v="0"/>
    <x v="3"/>
    <s v="CHO-MIL-31000"/>
    <x v="0"/>
    <x v="5"/>
    <n v="3"/>
    <n v="6.33"/>
    <n v="3.42"/>
    <n v="15"/>
    <x v="3"/>
    <s v="Wicked Choccy's"/>
    <x v="0"/>
  </r>
  <r>
    <s v="US-2024-128965-CHO-NUT-13000"/>
    <d v="2024-04-17T00:00:00"/>
    <d v="2024-05-02T00:00:00"/>
    <x v="0"/>
    <n v="128965"/>
    <s v="United States"/>
    <x v="4"/>
    <x v="4"/>
    <n v="90008"/>
    <x v="0"/>
    <x v="3"/>
    <s v="CHO-NUT-13000"/>
    <x v="2"/>
    <x v="13"/>
    <n v="5"/>
    <n v="12.45"/>
    <n v="5"/>
    <n v="15"/>
    <x v="3"/>
    <s v="Lot's O' Nuts"/>
    <x v="1"/>
  </r>
  <r>
    <s v="US-2024-128965-CHO-FUD-51000"/>
    <d v="2024-04-17T00:00:00"/>
    <d v="2024-05-02T00:00:00"/>
    <x v="0"/>
    <n v="128965"/>
    <s v="United States"/>
    <x v="4"/>
    <x v="4"/>
    <n v="90008"/>
    <x v="0"/>
    <x v="3"/>
    <s v="CHO-FUD-51000"/>
    <x v="4"/>
    <x v="9"/>
    <n v="2"/>
    <n v="4.8"/>
    <n v="2.4"/>
    <n v="15"/>
    <x v="3"/>
    <s v="Lot's O' Nuts"/>
    <x v="1"/>
  </r>
  <r>
    <s v="US-2024-134845-CHO-FUD-51000"/>
    <d v="2024-04-17T00:00:00"/>
    <d v="2024-05-03T00:00:00"/>
    <x v="0"/>
    <n v="134845"/>
    <s v="United States"/>
    <x v="106"/>
    <x v="27"/>
    <n v="80027"/>
    <x v="0"/>
    <x v="3"/>
    <s v="CHO-FUD-51000"/>
    <x v="4"/>
    <x v="17"/>
    <n v="5"/>
    <n v="12"/>
    <n v="6"/>
    <n v="16"/>
    <x v="3"/>
    <s v="Lot's O' Nuts"/>
    <x v="1"/>
  </r>
  <r>
    <s v="US-2024-134845-CHO-NUT-13000"/>
    <d v="2024-04-17T00:00:00"/>
    <d v="2024-05-03T00:00:00"/>
    <x v="0"/>
    <n v="134845"/>
    <s v="United States"/>
    <x v="106"/>
    <x v="27"/>
    <n v="80027"/>
    <x v="0"/>
    <x v="3"/>
    <s v="CHO-NUT-13000"/>
    <x v="2"/>
    <x v="7"/>
    <n v="2"/>
    <n v="4.9800000000000004"/>
    <n v="2"/>
    <n v="16"/>
    <x v="3"/>
    <s v="Lot's O' Nuts"/>
    <x v="1"/>
  </r>
  <r>
    <s v="US-2024-134845-CHO-MIL-31000"/>
    <d v="2024-04-17T00:00:00"/>
    <d v="2024-05-03T00:00:00"/>
    <x v="0"/>
    <n v="134845"/>
    <s v="United States"/>
    <x v="106"/>
    <x v="27"/>
    <n v="80027"/>
    <x v="0"/>
    <x v="3"/>
    <s v="CHO-MIL-31000"/>
    <x v="0"/>
    <x v="8"/>
    <n v="4"/>
    <n v="8.44"/>
    <n v="4.5599999999999996"/>
    <n v="16"/>
    <x v="3"/>
    <s v="Wicked Choccy's"/>
    <x v="0"/>
  </r>
  <r>
    <s v="US-2024-134845-CHO-SCR-58000"/>
    <d v="2024-04-17T00:00:00"/>
    <d v="2024-05-03T00:00:00"/>
    <x v="0"/>
    <n v="134845"/>
    <s v="United States"/>
    <x v="106"/>
    <x v="27"/>
    <n v="80027"/>
    <x v="0"/>
    <x v="3"/>
    <s v="CHO-SCR-58000"/>
    <x v="3"/>
    <x v="17"/>
    <n v="5"/>
    <n v="12.5"/>
    <n v="5.5"/>
    <n v="16"/>
    <x v="3"/>
    <s v="Lot's O' Nuts"/>
    <x v="1"/>
  </r>
  <r>
    <s v="US-2024-166324-CHO-MIL-31000"/>
    <d v="2024-04-20T00:00:00"/>
    <d v="2024-05-01T00:00:00"/>
    <x v="1"/>
    <n v="166324"/>
    <s v="United States"/>
    <x v="121"/>
    <x v="9"/>
    <n v="44105"/>
    <x v="0"/>
    <x v="1"/>
    <s v="CHO-MIL-31000"/>
    <x v="0"/>
    <x v="23"/>
    <n v="5"/>
    <n v="10.55"/>
    <n v="5.7"/>
    <n v="11"/>
    <x v="3"/>
    <s v="Wicked Choccy's"/>
    <x v="0"/>
  </r>
  <r>
    <s v="US-2024-166324-CHO-NUT-13000"/>
    <d v="2024-04-20T00:00:00"/>
    <d v="2024-05-01T00:00:00"/>
    <x v="1"/>
    <n v="166324"/>
    <s v="United States"/>
    <x v="121"/>
    <x v="9"/>
    <n v="44105"/>
    <x v="0"/>
    <x v="1"/>
    <s v="CHO-NUT-13000"/>
    <x v="2"/>
    <x v="19"/>
    <n v="4"/>
    <n v="9.9600000000000009"/>
    <n v="4"/>
    <n v="11"/>
    <x v="3"/>
    <s v="Lot's O' Nuts"/>
    <x v="1"/>
  </r>
  <r>
    <s v="US-2024-166324-CHO-FUD-51000"/>
    <d v="2024-04-20T00:00:00"/>
    <d v="2024-05-01T00:00:00"/>
    <x v="1"/>
    <n v="166324"/>
    <s v="United States"/>
    <x v="121"/>
    <x v="9"/>
    <n v="44105"/>
    <x v="0"/>
    <x v="1"/>
    <s v="CHO-FUD-51000"/>
    <x v="4"/>
    <x v="3"/>
    <n v="3"/>
    <n v="7.2"/>
    <n v="3.6"/>
    <n v="11"/>
    <x v="3"/>
    <s v="Lot's O' Nuts"/>
    <x v="1"/>
  </r>
  <r>
    <s v="US-2024-119655-CHO-MIL-31000"/>
    <d v="2024-04-20T00:00:00"/>
    <d v="2024-05-04T00:00:00"/>
    <x v="0"/>
    <n v="119655"/>
    <s v="United States"/>
    <x v="27"/>
    <x v="15"/>
    <n v="48234"/>
    <x v="0"/>
    <x v="0"/>
    <s v="CHO-MIL-31000"/>
    <x v="0"/>
    <x v="8"/>
    <n v="4"/>
    <n v="8.44"/>
    <n v="4.5599999999999996"/>
    <n v="14"/>
    <x v="3"/>
    <s v="Wicked Choccy's"/>
    <x v="0"/>
  </r>
  <r>
    <s v="US-2024-119655-CHO-FUD-51000"/>
    <d v="2024-04-20T00:00:00"/>
    <d v="2024-05-04T00:00:00"/>
    <x v="0"/>
    <n v="119655"/>
    <s v="United States"/>
    <x v="27"/>
    <x v="15"/>
    <n v="48234"/>
    <x v="0"/>
    <x v="0"/>
    <s v="CHO-FUD-51000"/>
    <x v="4"/>
    <x v="26"/>
    <n v="7"/>
    <n v="16.8"/>
    <n v="8.4"/>
    <n v="14"/>
    <x v="3"/>
    <s v="Lot's O' Nuts"/>
    <x v="1"/>
  </r>
  <r>
    <s v="US-2024-151484-CHO-MIL-31000"/>
    <d v="2024-04-20T00:00:00"/>
    <d v="2024-05-03T00:00:00"/>
    <x v="1"/>
    <n v="151484"/>
    <s v="United States"/>
    <x v="2"/>
    <x v="2"/>
    <n v="19120"/>
    <x v="0"/>
    <x v="1"/>
    <s v="CHO-MIL-31000"/>
    <x v="0"/>
    <x v="0"/>
    <n v="2"/>
    <n v="4.22"/>
    <n v="2.2799999999999998"/>
    <n v="13"/>
    <x v="3"/>
    <s v="Wicked Choccy's"/>
    <x v="0"/>
  </r>
  <r>
    <s v="US-2024-151484-OTH-LIC-15000"/>
    <d v="2024-04-20T00:00:00"/>
    <d v="2024-05-03T00:00:00"/>
    <x v="1"/>
    <n v="151484"/>
    <s v="United States"/>
    <x v="2"/>
    <x v="2"/>
    <n v="19120"/>
    <x v="1"/>
    <x v="1"/>
    <s v="OTH-LIC-15000"/>
    <x v="7"/>
    <x v="74"/>
    <n v="1"/>
    <n v="10"/>
    <n v="10"/>
    <n v="13"/>
    <x v="3"/>
    <s v="Secret Factory"/>
    <x v="2"/>
  </r>
  <r>
    <s v="US-2024-151484-CHO-SCR-58000"/>
    <d v="2024-04-20T00:00:00"/>
    <d v="2024-05-03T00:00:00"/>
    <x v="1"/>
    <n v="151484"/>
    <s v="United States"/>
    <x v="2"/>
    <x v="2"/>
    <n v="19120"/>
    <x v="0"/>
    <x v="1"/>
    <s v="CHO-SCR-58000"/>
    <x v="3"/>
    <x v="3"/>
    <n v="3"/>
    <n v="7.5"/>
    <n v="3.3"/>
    <n v="13"/>
    <x v="3"/>
    <s v="Lot's O' Nuts"/>
    <x v="1"/>
  </r>
  <r>
    <s v="US-2024-166849-CHO-NUT-13000"/>
    <d v="2024-04-20T00:00:00"/>
    <d v="2024-05-06T00:00:00"/>
    <x v="0"/>
    <n v="166849"/>
    <s v="United States"/>
    <x v="40"/>
    <x v="1"/>
    <n v="60610"/>
    <x v="0"/>
    <x v="0"/>
    <s v="CHO-NUT-13000"/>
    <x v="2"/>
    <x v="7"/>
    <n v="2"/>
    <n v="4.9800000000000004"/>
    <n v="2"/>
    <n v="16"/>
    <x v="3"/>
    <s v="Lot's O' Nuts"/>
    <x v="1"/>
  </r>
  <r>
    <s v="US-2024-100615-CHO-TRI-54000"/>
    <d v="2024-04-20T00:00:00"/>
    <d v="2024-05-04T00:00:00"/>
    <x v="0"/>
    <n v="100615"/>
    <s v="United States"/>
    <x v="40"/>
    <x v="1"/>
    <n v="60653"/>
    <x v="0"/>
    <x v="0"/>
    <s v="CHO-TRI-54000"/>
    <x v="1"/>
    <x v="4"/>
    <n v="3"/>
    <n v="7.35"/>
    <n v="3.9"/>
    <n v="14"/>
    <x v="3"/>
    <s v="Wicked Choccy's"/>
    <x v="0"/>
  </r>
  <r>
    <s v="US-2024-100615-CHO-FUD-51000"/>
    <d v="2024-04-20T00:00:00"/>
    <d v="2024-05-04T00:00:00"/>
    <x v="0"/>
    <n v="100615"/>
    <s v="United States"/>
    <x v="40"/>
    <x v="1"/>
    <n v="60653"/>
    <x v="0"/>
    <x v="0"/>
    <s v="CHO-FUD-51000"/>
    <x v="4"/>
    <x v="17"/>
    <n v="5"/>
    <n v="12"/>
    <n v="6"/>
    <n v="14"/>
    <x v="3"/>
    <s v="Lot's O' Nuts"/>
    <x v="1"/>
  </r>
  <r>
    <s v="US-2024-100615-CHO-SCR-58000"/>
    <d v="2024-04-20T00:00:00"/>
    <d v="2024-05-04T00:00:00"/>
    <x v="0"/>
    <n v="100615"/>
    <s v="United States"/>
    <x v="40"/>
    <x v="1"/>
    <n v="60653"/>
    <x v="0"/>
    <x v="0"/>
    <s v="CHO-SCR-58000"/>
    <x v="3"/>
    <x v="9"/>
    <n v="2"/>
    <n v="5"/>
    <n v="2.2000000000000002"/>
    <n v="14"/>
    <x v="3"/>
    <s v="Lot's O' Nuts"/>
    <x v="1"/>
  </r>
  <r>
    <s v="US-2024-128853-CHO-TRI-54000"/>
    <d v="2024-04-21T00:00:00"/>
    <d v="2024-05-03T00:00:00"/>
    <x v="1"/>
    <n v="128853"/>
    <s v="United States"/>
    <x v="98"/>
    <x v="38"/>
    <n v="21215"/>
    <x v="0"/>
    <x v="1"/>
    <s v="CHO-TRI-54000"/>
    <x v="1"/>
    <x v="51"/>
    <n v="9"/>
    <n v="22.05"/>
    <n v="11.7"/>
    <n v="12"/>
    <x v="3"/>
    <s v="Wicked Choccy's"/>
    <x v="0"/>
  </r>
  <r>
    <s v="US-2024-166198-CHO-FUD-51000"/>
    <d v="2024-04-21T00:00:00"/>
    <d v="2024-05-04T00:00:00"/>
    <x v="1"/>
    <n v="166198"/>
    <s v="United States"/>
    <x v="31"/>
    <x v="23"/>
    <n v="98103"/>
    <x v="0"/>
    <x v="3"/>
    <s v="CHO-FUD-51000"/>
    <x v="4"/>
    <x v="3"/>
    <n v="3"/>
    <n v="7.2"/>
    <n v="3.6"/>
    <n v="13"/>
    <x v="3"/>
    <s v="Lot's O' Nuts"/>
    <x v="1"/>
  </r>
  <r>
    <s v="US-2024-166198-CHO-TRI-54000"/>
    <d v="2024-04-21T00:00:00"/>
    <d v="2024-05-04T00:00:00"/>
    <x v="1"/>
    <n v="166198"/>
    <s v="United States"/>
    <x v="31"/>
    <x v="23"/>
    <n v="98103"/>
    <x v="0"/>
    <x v="3"/>
    <s v="CHO-TRI-54000"/>
    <x v="1"/>
    <x v="28"/>
    <n v="1"/>
    <n v="2.4500000000000002"/>
    <n v="1.3"/>
    <n v="13"/>
    <x v="3"/>
    <s v="Wicked Choccy's"/>
    <x v="0"/>
  </r>
  <r>
    <s v="US-2024-140802-CHO-MIL-31000"/>
    <d v="2024-04-21T00:00:00"/>
    <d v="2024-05-03T00:00:00"/>
    <x v="1"/>
    <n v="140802"/>
    <s v="United States"/>
    <x v="0"/>
    <x v="0"/>
    <n v="77070"/>
    <x v="0"/>
    <x v="0"/>
    <s v="CHO-MIL-31000"/>
    <x v="0"/>
    <x v="8"/>
    <n v="4"/>
    <n v="8.44"/>
    <n v="4.5599999999999996"/>
    <n v="12"/>
    <x v="3"/>
    <s v="Wicked Choccy's"/>
    <x v="0"/>
  </r>
  <r>
    <s v="US-2024-140802-CHO-NUT-13000"/>
    <d v="2024-04-21T00:00:00"/>
    <d v="2024-05-03T00:00:00"/>
    <x v="1"/>
    <n v="140802"/>
    <s v="United States"/>
    <x v="0"/>
    <x v="0"/>
    <n v="77070"/>
    <x v="0"/>
    <x v="0"/>
    <s v="CHO-NUT-13000"/>
    <x v="2"/>
    <x v="2"/>
    <n v="3"/>
    <n v="7.47"/>
    <n v="3"/>
    <n v="12"/>
    <x v="3"/>
    <s v="Lot's O' Nuts"/>
    <x v="1"/>
  </r>
  <r>
    <s v="US-2024-145863-CHO-TRI-54000"/>
    <d v="2024-04-21T00:00:00"/>
    <d v="2024-05-07T00:00:00"/>
    <x v="0"/>
    <n v="145863"/>
    <s v="United States"/>
    <x v="0"/>
    <x v="0"/>
    <n v="77041"/>
    <x v="0"/>
    <x v="0"/>
    <s v="CHO-TRI-54000"/>
    <x v="1"/>
    <x v="4"/>
    <n v="3"/>
    <n v="7.35"/>
    <n v="3.9"/>
    <n v="16"/>
    <x v="3"/>
    <s v="Wicked Choccy's"/>
    <x v="0"/>
  </r>
  <r>
    <s v="US-2024-145863-CHO-SCR-58000"/>
    <d v="2024-04-21T00:00:00"/>
    <d v="2024-05-07T00:00:00"/>
    <x v="0"/>
    <n v="145863"/>
    <s v="United States"/>
    <x v="0"/>
    <x v="0"/>
    <n v="77041"/>
    <x v="0"/>
    <x v="0"/>
    <s v="CHO-SCR-58000"/>
    <x v="3"/>
    <x v="3"/>
    <n v="3"/>
    <n v="7.5"/>
    <n v="3.3"/>
    <n v="16"/>
    <x v="3"/>
    <s v="Lot's O' Nuts"/>
    <x v="1"/>
  </r>
  <r>
    <s v="US-2024-152366-CHO-FUD-51000"/>
    <d v="2024-04-21T00:00:00"/>
    <d v="2024-05-05T00:00:00"/>
    <x v="2"/>
    <n v="152366"/>
    <s v="United States"/>
    <x v="0"/>
    <x v="0"/>
    <n v="77036"/>
    <x v="0"/>
    <x v="0"/>
    <s v="CHO-FUD-51000"/>
    <x v="4"/>
    <x v="31"/>
    <n v="4"/>
    <n v="9.6"/>
    <n v="4.8"/>
    <n v="14"/>
    <x v="3"/>
    <s v="Lot's O' Nuts"/>
    <x v="1"/>
  </r>
  <r>
    <s v="US-2024-146192-CHO-FUD-51000"/>
    <d v="2024-04-22T00:00:00"/>
    <d v="2024-05-06T00:00:00"/>
    <x v="0"/>
    <n v="146192"/>
    <s v="United States"/>
    <x v="48"/>
    <x v="3"/>
    <n v="31907"/>
    <x v="0"/>
    <x v="2"/>
    <s v="CHO-FUD-51000"/>
    <x v="4"/>
    <x v="3"/>
    <n v="3"/>
    <n v="7.2"/>
    <n v="3.6"/>
    <n v="14"/>
    <x v="3"/>
    <s v="Lot's O' Nuts"/>
    <x v="1"/>
  </r>
  <r>
    <s v="US-2024-135783-CHO-NUT-13000"/>
    <d v="2024-04-22T00:00:00"/>
    <d v="2024-05-04T00:00:00"/>
    <x v="1"/>
    <n v="135783"/>
    <s v="United States"/>
    <x v="10"/>
    <x v="4"/>
    <n v="94122"/>
    <x v="0"/>
    <x v="3"/>
    <s v="CHO-NUT-13000"/>
    <x v="2"/>
    <x v="7"/>
    <n v="2"/>
    <n v="4.9800000000000004"/>
    <n v="2"/>
    <n v="12"/>
    <x v="3"/>
    <s v="Lot's O' Nuts"/>
    <x v="1"/>
  </r>
  <r>
    <s v="US-2024-169054-CHO-MIL-31000"/>
    <d v="2024-04-22T00:00:00"/>
    <d v="2024-05-06T00:00:00"/>
    <x v="0"/>
    <n v="169054"/>
    <s v="United States"/>
    <x v="2"/>
    <x v="2"/>
    <n v="19140"/>
    <x v="0"/>
    <x v="1"/>
    <s v="CHO-MIL-31000"/>
    <x v="0"/>
    <x v="5"/>
    <n v="3"/>
    <n v="6.33"/>
    <n v="3.42"/>
    <n v="14"/>
    <x v="3"/>
    <s v="Wicked Choccy's"/>
    <x v="0"/>
  </r>
  <r>
    <s v="US-2024-157112-CHO-TRI-54000"/>
    <d v="2024-04-23T00:00:00"/>
    <d v="2024-05-06T00:00:00"/>
    <x v="1"/>
    <n v="157112"/>
    <s v="United States"/>
    <x v="48"/>
    <x v="9"/>
    <n v="43229"/>
    <x v="0"/>
    <x v="1"/>
    <s v="CHO-TRI-54000"/>
    <x v="1"/>
    <x v="20"/>
    <n v="5"/>
    <n v="12.25"/>
    <n v="6.5"/>
    <n v="13"/>
    <x v="3"/>
    <s v="Wicked Choccy's"/>
    <x v="0"/>
  </r>
  <r>
    <s v="US-2024-157112-CHO-FUD-51000"/>
    <d v="2024-04-23T00:00:00"/>
    <d v="2024-05-06T00:00:00"/>
    <x v="1"/>
    <n v="157112"/>
    <s v="United States"/>
    <x v="48"/>
    <x v="9"/>
    <n v="43229"/>
    <x v="0"/>
    <x v="1"/>
    <s v="CHO-FUD-51000"/>
    <x v="4"/>
    <x v="25"/>
    <n v="1"/>
    <n v="2.4"/>
    <n v="1.2"/>
    <n v="13"/>
    <x v="3"/>
    <s v="Lot's O' Nuts"/>
    <x v="1"/>
  </r>
  <r>
    <s v="US-2024-136651-CHO-MIL-31000"/>
    <d v="2024-04-23T00:00:00"/>
    <d v="2024-05-05T00:00:00"/>
    <x v="2"/>
    <n v="136651"/>
    <s v="United States"/>
    <x v="211"/>
    <x v="4"/>
    <n v="91104"/>
    <x v="0"/>
    <x v="3"/>
    <s v="CHO-MIL-31000"/>
    <x v="0"/>
    <x v="38"/>
    <n v="7"/>
    <n v="14.77"/>
    <n v="7.98"/>
    <n v="12"/>
    <x v="3"/>
    <s v="Wicked Choccy's"/>
    <x v="0"/>
  </r>
  <r>
    <s v="US-2024-136651-CHO-SCR-58000"/>
    <d v="2024-04-23T00:00:00"/>
    <d v="2024-05-05T00:00:00"/>
    <x v="2"/>
    <n v="136651"/>
    <s v="United States"/>
    <x v="211"/>
    <x v="4"/>
    <n v="91104"/>
    <x v="0"/>
    <x v="3"/>
    <s v="CHO-SCR-58000"/>
    <x v="3"/>
    <x v="14"/>
    <n v="6"/>
    <n v="15"/>
    <n v="6.6"/>
    <n v="12"/>
    <x v="3"/>
    <s v="Lot's O' Nuts"/>
    <x v="1"/>
  </r>
  <r>
    <s v="US-2024-132031-CHO-TRI-54000"/>
    <d v="2024-04-23T00:00:00"/>
    <d v="2024-05-07T00:00:00"/>
    <x v="0"/>
    <n v="132031"/>
    <s v="United States"/>
    <x v="204"/>
    <x v="14"/>
    <n v="37042"/>
    <x v="0"/>
    <x v="2"/>
    <s v="CHO-TRI-54000"/>
    <x v="1"/>
    <x v="24"/>
    <n v="4"/>
    <n v="9.8000000000000007"/>
    <n v="5.2"/>
    <n v="14"/>
    <x v="3"/>
    <s v="Wicked Choccy's"/>
    <x v="0"/>
  </r>
  <r>
    <s v="US-2024-132031-CHO-SCR-58000"/>
    <d v="2024-04-23T00:00:00"/>
    <d v="2024-05-07T00:00:00"/>
    <x v="0"/>
    <n v="132031"/>
    <s v="United States"/>
    <x v="204"/>
    <x v="14"/>
    <n v="37042"/>
    <x v="0"/>
    <x v="2"/>
    <s v="CHO-SCR-58000"/>
    <x v="3"/>
    <x v="3"/>
    <n v="3"/>
    <n v="7.5"/>
    <n v="3.3"/>
    <n v="14"/>
    <x v="3"/>
    <s v="Lot's O' Nuts"/>
    <x v="1"/>
  </r>
  <r>
    <s v="US-2024-132031-CHO-MIL-31000"/>
    <d v="2024-04-23T00:00:00"/>
    <d v="2024-05-07T00:00:00"/>
    <x v="0"/>
    <n v="132031"/>
    <s v="United States"/>
    <x v="204"/>
    <x v="14"/>
    <n v="37042"/>
    <x v="0"/>
    <x v="2"/>
    <s v="CHO-MIL-31000"/>
    <x v="0"/>
    <x v="11"/>
    <n v="1"/>
    <n v="2.11"/>
    <n v="1.1399999999999999"/>
    <n v="14"/>
    <x v="3"/>
    <s v="Wicked Choccy's"/>
    <x v="0"/>
  </r>
  <r>
    <s v="US-2024-132031-CHO-FUD-51000"/>
    <d v="2024-04-23T00:00:00"/>
    <d v="2024-05-07T00:00:00"/>
    <x v="0"/>
    <n v="132031"/>
    <s v="United States"/>
    <x v="204"/>
    <x v="14"/>
    <n v="37042"/>
    <x v="0"/>
    <x v="2"/>
    <s v="CHO-FUD-51000"/>
    <x v="4"/>
    <x v="9"/>
    <n v="2"/>
    <n v="4.8"/>
    <n v="2.4"/>
    <n v="14"/>
    <x v="3"/>
    <s v="Lot's O' Nuts"/>
    <x v="1"/>
  </r>
  <r>
    <s v="US-2024-146360-CHO-NUT-13000"/>
    <d v="2024-04-23T00:00:00"/>
    <d v="2024-05-05T00:00:00"/>
    <x v="2"/>
    <n v="146360"/>
    <s v="United States"/>
    <x v="111"/>
    <x v="19"/>
    <n v="46226"/>
    <x v="0"/>
    <x v="0"/>
    <s v="CHO-NUT-13000"/>
    <x v="2"/>
    <x v="15"/>
    <n v="6"/>
    <n v="14.94"/>
    <n v="6"/>
    <n v="12"/>
    <x v="3"/>
    <s v="Lot's O' Nuts"/>
    <x v="1"/>
  </r>
  <r>
    <s v="US-2024-108553-CHO-MIL-31000"/>
    <d v="2024-04-23T00:00:00"/>
    <d v="2024-05-09T00:00:00"/>
    <x v="0"/>
    <n v="108553"/>
    <s v="United States"/>
    <x v="26"/>
    <x v="21"/>
    <n v="10024"/>
    <x v="0"/>
    <x v="1"/>
    <s v="CHO-MIL-31000"/>
    <x v="0"/>
    <x v="0"/>
    <n v="2"/>
    <n v="4.22"/>
    <n v="2.2799999999999998"/>
    <n v="16"/>
    <x v="3"/>
    <s v="Wicked Choccy's"/>
    <x v="0"/>
  </r>
  <r>
    <s v="US-2024-108553-CHO-SCR-58000"/>
    <d v="2024-04-23T00:00:00"/>
    <d v="2024-05-09T00:00:00"/>
    <x v="0"/>
    <n v="108553"/>
    <s v="United States"/>
    <x v="26"/>
    <x v="21"/>
    <n v="10024"/>
    <x v="0"/>
    <x v="1"/>
    <s v="CHO-SCR-58000"/>
    <x v="3"/>
    <x v="26"/>
    <n v="7"/>
    <n v="17.5"/>
    <n v="7.7"/>
    <n v="16"/>
    <x v="3"/>
    <s v="Lot's O' Nuts"/>
    <x v="1"/>
  </r>
  <r>
    <s v="US-2024-101700-CHO-FUD-51000"/>
    <d v="2024-04-23T00:00:00"/>
    <d v="2024-05-06T00:00:00"/>
    <x v="1"/>
    <n v="101700"/>
    <s v="United States"/>
    <x v="489"/>
    <x v="27"/>
    <n v="80634"/>
    <x v="0"/>
    <x v="3"/>
    <s v="CHO-FUD-51000"/>
    <x v="4"/>
    <x v="3"/>
    <n v="3"/>
    <n v="7.2"/>
    <n v="3.6"/>
    <n v="13"/>
    <x v="3"/>
    <s v="Lot's O' Nuts"/>
    <x v="1"/>
  </r>
  <r>
    <s v="US-2024-101700-CHO-SCR-58000"/>
    <d v="2024-04-23T00:00:00"/>
    <d v="2024-05-06T00:00:00"/>
    <x v="1"/>
    <n v="101700"/>
    <s v="United States"/>
    <x v="489"/>
    <x v="27"/>
    <n v="80634"/>
    <x v="0"/>
    <x v="3"/>
    <s v="CHO-SCR-58000"/>
    <x v="3"/>
    <x v="9"/>
    <n v="2"/>
    <n v="5"/>
    <n v="2.2000000000000002"/>
    <n v="13"/>
    <x v="3"/>
    <s v="Lot's O' Nuts"/>
    <x v="1"/>
  </r>
  <r>
    <s v="US-2024-104010-CHO-SCR-58000"/>
    <d v="2024-04-23T00:00:00"/>
    <d v="2024-05-05T00:00:00"/>
    <x v="1"/>
    <n v="104010"/>
    <s v="United States"/>
    <x v="26"/>
    <x v="21"/>
    <n v="10011"/>
    <x v="0"/>
    <x v="1"/>
    <s v="CHO-SCR-58000"/>
    <x v="3"/>
    <x v="17"/>
    <n v="5"/>
    <n v="12.5"/>
    <n v="5.5"/>
    <n v="12"/>
    <x v="3"/>
    <s v="Lot's O' Nuts"/>
    <x v="1"/>
  </r>
  <r>
    <s v="US-2024-125269-CHO-FUD-51000"/>
    <d v="2024-04-24T00:00:00"/>
    <d v="2024-05-10T00:00:00"/>
    <x v="0"/>
    <n v="125269"/>
    <s v="United States"/>
    <x v="40"/>
    <x v="1"/>
    <n v="60610"/>
    <x v="0"/>
    <x v="0"/>
    <s v="CHO-FUD-51000"/>
    <x v="4"/>
    <x v="17"/>
    <n v="5"/>
    <n v="12"/>
    <n v="6"/>
    <n v="16"/>
    <x v="3"/>
    <s v="Lot's O' Nuts"/>
    <x v="1"/>
  </r>
  <r>
    <s v="US-2024-125269-CHO-MIL-31000"/>
    <d v="2024-04-24T00:00:00"/>
    <d v="2024-05-10T00:00:00"/>
    <x v="0"/>
    <n v="125269"/>
    <s v="United States"/>
    <x v="40"/>
    <x v="1"/>
    <n v="60610"/>
    <x v="0"/>
    <x v="0"/>
    <s v="CHO-MIL-31000"/>
    <x v="0"/>
    <x v="11"/>
    <n v="1"/>
    <n v="2.11"/>
    <n v="1.1399999999999999"/>
    <n v="16"/>
    <x v="3"/>
    <s v="Wicked Choccy's"/>
    <x v="0"/>
  </r>
  <r>
    <s v="US-2024-168102-CHO-FUD-51000"/>
    <d v="2024-04-24T00:00:00"/>
    <d v="2024-05-10T00:00:00"/>
    <x v="0"/>
    <n v="168102"/>
    <s v="United States"/>
    <x v="60"/>
    <x v="17"/>
    <n v="32216"/>
    <x v="0"/>
    <x v="2"/>
    <s v="CHO-FUD-51000"/>
    <x v="4"/>
    <x v="9"/>
    <n v="2"/>
    <n v="4.8"/>
    <n v="2.4"/>
    <n v="16"/>
    <x v="3"/>
    <s v="Lot's O' Nuts"/>
    <x v="1"/>
  </r>
  <r>
    <s v="US-2024-149489-OTH-LIC-15000"/>
    <d v="2024-04-24T00:00:00"/>
    <d v="2024-05-07T00:00:00"/>
    <x v="1"/>
    <n v="149489"/>
    <s v="United States"/>
    <x v="2"/>
    <x v="2"/>
    <n v="19143"/>
    <x v="1"/>
    <x v="1"/>
    <s v="OTH-LIC-15000"/>
    <x v="7"/>
    <x v="49"/>
    <n v="2"/>
    <n v="20"/>
    <n v="20"/>
    <n v="13"/>
    <x v="3"/>
    <s v="Secret Factory"/>
    <x v="2"/>
  </r>
  <r>
    <s v="US-2024-149489-CHO-MIL-31000"/>
    <d v="2024-04-24T00:00:00"/>
    <d v="2024-05-07T00:00:00"/>
    <x v="1"/>
    <n v="149489"/>
    <s v="United States"/>
    <x v="2"/>
    <x v="2"/>
    <n v="19143"/>
    <x v="0"/>
    <x v="1"/>
    <s v="CHO-MIL-31000"/>
    <x v="0"/>
    <x v="0"/>
    <n v="2"/>
    <n v="4.22"/>
    <n v="2.2799999999999998"/>
    <n v="13"/>
    <x v="3"/>
    <s v="Wicked Choccy's"/>
    <x v="0"/>
  </r>
  <r>
    <s v="US-2024-149489-CHO-SCR-58000"/>
    <d v="2024-04-24T00:00:00"/>
    <d v="2024-05-07T00:00:00"/>
    <x v="1"/>
    <n v="149489"/>
    <s v="United States"/>
    <x v="2"/>
    <x v="2"/>
    <n v="19143"/>
    <x v="0"/>
    <x v="1"/>
    <s v="CHO-SCR-58000"/>
    <x v="3"/>
    <x v="9"/>
    <n v="2"/>
    <n v="5"/>
    <n v="2.2000000000000002"/>
    <n v="13"/>
    <x v="3"/>
    <s v="Lot's O' Nuts"/>
    <x v="1"/>
  </r>
  <r>
    <s v="US-2024-128832-CHO-SCR-58000"/>
    <d v="2024-04-24T00:00:00"/>
    <d v="2024-05-07T00:00:00"/>
    <x v="1"/>
    <n v="128832"/>
    <s v="United States"/>
    <x v="277"/>
    <x v="48"/>
    <n v="2908"/>
    <x v="0"/>
    <x v="1"/>
    <s v="CHO-SCR-58000"/>
    <x v="3"/>
    <x v="9"/>
    <n v="2"/>
    <n v="5"/>
    <n v="2.2000000000000002"/>
    <n v="13"/>
    <x v="3"/>
    <s v="Lot's O' Nuts"/>
    <x v="1"/>
  </r>
  <r>
    <s v="US-2024-166933-CHO-TRI-54000"/>
    <d v="2024-04-24T00:00:00"/>
    <d v="2024-05-08T00:00:00"/>
    <x v="0"/>
    <n v="166933"/>
    <s v="United States"/>
    <x v="364"/>
    <x v="4"/>
    <n v="93101"/>
    <x v="0"/>
    <x v="3"/>
    <s v="CHO-TRI-54000"/>
    <x v="1"/>
    <x v="28"/>
    <n v="1"/>
    <n v="2.4500000000000002"/>
    <n v="1.3"/>
    <n v="14"/>
    <x v="3"/>
    <s v="Wicked Choccy's"/>
    <x v="0"/>
  </r>
  <r>
    <s v="US-2024-116953-CHO-SCR-58000"/>
    <d v="2024-04-24T00:00:00"/>
    <d v="2024-05-05T00:00:00"/>
    <x v="1"/>
    <n v="116953"/>
    <s v="United States"/>
    <x v="263"/>
    <x v="12"/>
    <n v="85204"/>
    <x v="0"/>
    <x v="3"/>
    <s v="CHO-SCR-58000"/>
    <x v="3"/>
    <x v="21"/>
    <n v="10"/>
    <n v="25"/>
    <n v="11"/>
    <n v="11"/>
    <x v="3"/>
    <s v="Lot's O' Nuts"/>
    <x v="1"/>
  </r>
  <r>
    <s v="US-2024-129707-CHO-SCR-58000"/>
    <d v="2024-04-25T00:00:00"/>
    <d v="2024-05-09T00:00:00"/>
    <x v="0"/>
    <n v="129707"/>
    <s v="United States"/>
    <x v="91"/>
    <x v="12"/>
    <n v="85224"/>
    <x v="0"/>
    <x v="3"/>
    <s v="CHO-SCR-58000"/>
    <x v="3"/>
    <x v="31"/>
    <n v="4"/>
    <n v="10"/>
    <n v="4.4000000000000004"/>
    <n v="14"/>
    <x v="3"/>
    <s v="Lot's O' Nuts"/>
    <x v="1"/>
  </r>
  <r>
    <s v="US-2024-120222-CHO-MIL-31000"/>
    <d v="2024-04-25T00:00:00"/>
    <d v="2024-05-12T00:00:00"/>
    <x v="0"/>
    <n v="120222"/>
    <s v="United States"/>
    <x v="4"/>
    <x v="4"/>
    <n v="90032"/>
    <x v="0"/>
    <x v="3"/>
    <s v="CHO-MIL-31000"/>
    <x v="0"/>
    <x v="5"/>
    <n v="3"/>
    <n v="6.33"/>
    <n v="3.42"/>
    <n v="17"/>
    <x v="3"/>
    <s v="Wicked Choccy's"/>
    <x v="0"/>
  </r>
  <r>
    <s v="US-2024-151071-CHO-TRI-54000"/>
    <d v="2024-04-25T00:00:00"/>
    <d v="2024-05-09T00:00:00"/>
    <x v="2"/>
    <n v="151071"/>
    <s v="United States"/>
    <x v="4"/>
    <x v="4"/>
    <n v="90049"/>
    <x v="0"/>
    <x v="3"/>
    <s v="CHO-TRI-54000"/>
    <x v="1"/>
    <x v="1"/>
    <n v="2"/>
    <n v="4.9000000000000004"/>
    <n v="2.6"/>
    <n v="14"/>
    <x v="3"/>
    <s v="Wicked Choccy's"/>
    <x v="0"/>
  </r>
  <r>
    <s v="US-2024-132213-CHO-SCR-58000"/>
    <d v="2024-04-25T00:00:00"/>
    <d v="2024-05-06T00:00:00"/>
    <x v="1"/>
    <n v="132213"/>
    <s v="United States"/>
    <x v="232"/>
    <x v="14"/>
    <n v="37211"/>
    <x v="0"/>
    <x v="2"/>
    <s v="CHO-SCR-58000"/>
    <x v="3"/>
    <x v="17"/>
    <n v="5"/>
    <n v="12.5"/>
    <n v="5.5"/>
    <n v="11"/>
    <x v="3"/>
    <s v="Lot's O' Nuts"/>
    <x v="1"/>
  </r>
  <r>
    <s v="US-2024-132213-CHO-TRI-54000"/>
    <d v="2024-04-25T00:00:00"/>
    <d v="2024-05-06T00:00:00"/>
    <x v="1"/>
    <n v="132213"/>
    <s v="United States"/>
    <x v="232"/>
    <x v="14"/>
    <n v="37211"/>
    <x v="0"/>
    <x v="2"/>
    <s v="CHO-TRI-54000"/>
    <x v="1"/>
    <x v="51"/>
    <n v="9"/>
    <n v="22.05"/>
    <n v="11.7"/>
    <n v="11"/>
    <x v="3"/>
    <s v="Wicked Choccy's"/>
    <x v="0"/>
  </r>
  <r>
    <s v="US-2024-159226-CHO-MIL-31000"/>
    <d v="2024-04-25T00:00:00"/>
    <d v="2024-05-07T00:00:00"/>
    <x v="2"/>
    <n v="159226"/>
    <s v="United States"/>
    <x v="4"/>
    <x v="4"/>
    <n v="90008"/>
    <x v="0"/>
    <x v="3"/>
    <s v="CHO-MIL-31000"/>
    <x v="0"/>
    <x v="38"/>
    <n v="7"/>
    <n v="14.77"/>
    <n v="7.98"/>
    <n v="12"/>
    <x v="3"/>
    <s v="Wicked Choccy's"/>
    <x v="0"/>
  </r>
  <r>
    <s v="US-2024-125381-CHO-NUT-13000"/>
    <d v="2024-04-25T00:00:00"/>
    <d v="2024-05-07T00:00:00"/>
    <x v="2"/>
    <n v="125381"/>
    <s v="United States"/>
    <x v="10"/>
    <x v="4"/>
    <n v="94109"/>
    <x v="0"/>
    <x v="3"/>
    <s v="CHO-NUT-13000"/>
    <x v="2"/>
    <x v="2"/>
    <n v="3"/>
    <n v="7.47"/>
    <n v="3"/>
    <n v="12"/>
    <x v="3"/>
    <s v="Lot's O' Nuts"/>
    <x v="1"/>
  </r>
  <r>
    <s v="US-2024-160045-CHO-MIL-31000"/>
    <d v="2024-04-26T00:00:00"/>
    <d v="2024-05-07T00:00:00"/>
    <x v="1"/>
    <n v="160045"/>
    <s v="United States"/>
    <x v="114"/>
    <x v="0"/>
    <n v="76106"/>
    <x v="0"/>
    <x v="0"/>
    <s v="CHO-MIL-31000"/>
    <x v="0"/>
    <x v="11"/>
    <n v="1"/>
    <n v="2.11"/>
    <n v="1.1399999999999999"/>
    <n v="11"/>
    <x v="3"/>
    <s v="Wicked Choccy's"/>
    <x v="0"/>
  </r>
  <r>
    <s v="US-2024-143665-CHO-NUT-13000"/>
    <d v="2024-04-26T00:00:00"/>
    <d v="2024-05-11T00:00:00"/>
    <x v="0"/>
    <n v="143665"/>
    <s v="United States"/>
    <x v="31"/>
    <x v="23"/>
    <n v="98115"/>
    <x v="0"/>
    <x v="3"/>
    <s v="CHO-NUT-13000"/>
    <x v="2"/>
    <x v="33"/>
    <n v="8"/>
    <n v="19.920000000000002"/>
    <n v="8"/>
    <n v="15"/>
    <x v="3"/>
    <s v="Lot's O' Nuts"/>
    <x v="1"/>
  </r>
  <r>
    <s v="US-2024-143665-CHO-TRI-54000"/>
    <d v="2024-04-26T00:00:00"/>
    <d v="2024-05-11T00:00:00"/>
    <x v="0"/>
    <n v="143665"/>
    <s v="United States"/>
    <x v="31"/>
    <x v="23"/>
    <n v="98115"/>
    <x v="0"/>
    <x v="3"/>
    <s v="CHO-TRI-54000"/>
    <x v="1"/>
    <x v="4"/>
    <n v="3"/>
    <n v="7.35"/>
    <n v="3.9"/>
    <n v="15"/>
    <x v="3"/>
    <s v="Wicked Choccy's"/>
    <x v="0"/>
  </r>
  <r>
    <s v="US-2024-168228-CHO-SCR-58000"/>
    <d v="2024-04-27T00:00:00"/>
    <d v="2024-05-09T00:00:00"/>
    <x v="1"/>
    <n v="168228"/>
    <s v="United States"/>
    <x v="4"/>
    <x v="4"/>
    <n v="90045"/>
    <x v="0"/>
    <x v="3"/>
    <s v="CHO-SCR-58000"/>
    <x v="3"/>
    <x v="3"/>
    <n v="3"/>
    <n v="7.5"/>
    <n v="3.3"/>
    <n v="12"/>
    <x v="3"/>
    <s v="Lot's O' Nuts"/>
    <x v="1"/>
  </r>
  <r>
    <s v="US-2024-168228-CHO-MIL-31000"/>
    <d v="2024-04-27T00:00:00"/>
    <d v="2024-05-09T00:00:00"/>
    <x v="1"/>
    <n v="168228"/>
    <s v="United States"/>
    <x v="4"/>
    <x v="4"/>
    <n v="90045"/>
    <x v="0"/>
    <x v="3"/>
    <s v="CHO-MIL-31000"/>
    <x v="0"/>
    <x v="0"/>
    <n v="2"/>
    <n v="4.22"/>
    <n v="2.2799999999999998"/>
    <n v="12"/>
    <x v="3"/>
    <s v="Wicked Choccy's"/>
    <x v="0"/>
  </r>
  <r>
    <s v="US-2024-135692-CHO-SCR-58000"/>
    <d v="2024-04-27T00:00:00"/>
    <d v="2024-05-11T00:00:00"/>
    <x v="0"/>
    <n v="135692"/>
    <s v="United States"/>
    <x v="114"/>
    <x v="0"/>
    <n v="76106"/>
    <x v="0"/>
    <x v="0"/>
    <s v="CHO-SCR-58000"/>
    <x v="3"/>
    <x v="31"/>
    <n v="4"/>
    <n v="10"/>
    <n v="4.4000000000000004"/>
    <n v="14"/>
    <x v="3"/>
    <s v="Lot's O' Nuts"/>
    <x v="1"/>
  </r>
  <r>
    <s v="US-2024-135692-CHO-MIL-31000"/>
    <d v="2024-04-27T00:00:00"/>
    <d v="2024-05-11T00:00:00"/>
    <x v="0"/>
    <n v="135692"/>
    <s v="United States"/>
    <x v="114"/>
    <x v="0"/>
    <n v="76106"/>
    <x v="0"/>
    <x v="0"/>
    <s v="CHO-MIL-31000"/>
    <x v="0"/>
    <x v="8"/>
    <n v="4"/>
    <n v="8.44"/>
    <n v="4.5599999999999996"/>
    <n v="14"/>
    <x v="3"/>
    <s v="Wicked Choccy's"/>
    <x v="0"/>
  </r>
  <r>
    <s v="US-2024-151281-CHO-TRI-54000"/>
    <d v="2024-04-27T00:00:00"/>
    <d v="2024-05-12T00:00:00"/>
    <x v="0"/>
    <n v="151281"/>
    <s v="United States"/>
    <x v="31"/>
    <x v="23"/>
    <n v="98105"/>
    <x v="0"/>
    <x v="3"/>
    <s v="CHO-TRI-54000"/>
    <x v="1"/>
    <x v="10"/>
    <n v="7"/>
    <n v="17.149999999999999"/>
    <n v="9.1"/>
    <n v="15"/>
    <x v="3"/>
    <s v="Wicked Choccy's"/>
    <x v="0"/>
  </r>
  <r>
    <s v="US-2024-120894-CHO-FUD-51000"/>
    <d v="2024-04-28T00:00:00"/>
    <d v="2024-05-12T00:00:00"/>
    <x v="0"/>
    <n v="120894"/>
    <s v="United States"/>
    <x v="50"/>
    <x v="26"/>
    <n v="28403"/>
    <x v="0"/>
    <x v="2"/>
    <s v="CHO-FUD-51000"/>
    <x v="4"/>
    <x v="3"/>
    <n v="3"/>
    <n v="7.2"/>
    <n v="3.6"/>
    <n v="14"/>
    <x v="3"/>
    <s v="Lot's O' Nuts"/>
    <x v="1"/>
  </r>
  <r>
    <s v="US-2024-137631-CHO-TRI-54000"/>
    <d v="2024-04-28T00:00:00"/>
    <d v="2024-05-12T00:00:00"/>
    <x v="0"/>
    <n v="137631"/>
    <s v="United States"/>
    <x v="490"/>
    <x v="17"/>
    <n v="34741"/>
    <x v="0"/>
    <x v="2"/>
    <s v="CHO-TRI-54000"/>
    <x v="1"/>
    <x v="1"/>
    <n v="2"/>
    <n v="4.9000000000000004"/>
    <n v="2.6"/>
    <n v="14"/>
    <x v="3"/>
    <s v="Wicked Choccy's"/>
    <x v="0"/>
  </r>
  <r>
    <s v="US-2024-160962-CHO-TRI-54000"/>
    <d v="2024-04-28T00:00:00"/>
    <d v="2024-05-12T00:00:00"/>
    <x v="0"/>
    <n v="160962"/>
    <s v="United States"/>
    <x v="2"/>
    <x v="2"/>
    <n v="19143"/>
    <x v="0"/>
    <x v="1"/>
    <s v="CHO-TRI-54000"/>
    <x v="1"/>
    <x v="1"/>
    <n v="2"/>
    <n v="4.9000000000000004"/>
    <n v="2.6"/>
    <n v="14"/>
    <x v="3"/>
    <s v="Wicked Choccy's"/>
    <x v="0"/>
  </r>
  <r>
    <s v="US-2024-164056-CHO-FUD-51000"/>
    <d v="2024-04-29T00:00:00"/>
    <d v="2024-05-14T00:00:00"/>
    <x v="2"/>
    <n v="164056"/>
    <s v="United States"/>
    <x v="388"/>
    <x v="9"/>
    <n v="43017"/>
    <x v="0"/>
    <x v="1"/>
    <s v="CHO-FUD-51000"/>
    <x v="4"/>
    <x v="17"/>
    <n v="5"/>
    <n v="12"/>
    <n v="6"/>
    <n v="15"/>
    <x v="3"/>
    <s v="Lot's O' Nuts"/>
    <x v="1"/>
  </r>
  <r>
    <s v="US-2024-126718-CHO-FUD-51000"/>
    <d v="2024-04-29T00:00:00"/>
    <d v="2024-05-14T00:00:00"/>
    <x v="0"/>
    <n v="126718"/>
    <s v="United States"/>
    <x v="227"/>
    <x v="24"/>
    <n v="7050"/>
    <x v="0"/>
    <x v="1"/>
    <s v="CHO-FUD-51000"/>
    <x v="4"/>
    <x v="25"/>
    <n v="1"/>
    <n v="2.4"/>
    <n v="1.2"/>
    <n v="15"/>
    <x v="3"/>
    <s v="Lot's O' Nuts"/>
    <x v="1"/>
  </r>
  <r>
    <s v="US-2024-136784-CHO-FUD-51000"/>
    <d v="2024-04-30T00:00:00"/>
    <d v="2024-05-15T00:00:00"/>
    <x v="0"/>
    <n v="136784"/>
    <s v="United States"/>
    <x v="10"/>
    <x v="4"/>
    <n v="94122"/>
    <x v="0"/>
    <x v="3"/>
    <s v="CHO-FUD-51000"/>
    <x v="4"/>
    <x v="31"/>
    <n v="4"/>
    <n v="9.6"/>
    <n v="4.8"/>
    <n v="15"/>
    <x v="3"/>
    <s v="Lot's O' Nuts"/>
    <x v="1"/>
  </r>
  <r>
    <s v="US-2024-124597-CHO-NUT-13000"/>
    <d v="2024-04-30T00:00:00"/>
    <d v="2024-05-15T00:00:00"/>
    <x v="0"/>
    <n v="124597"/>
    <s v="United States"/>
    <x v="203"/>
    <x v="17"/>
    <n v="33437"/>
    <x v="0"/>
    <x v="2"/>
    <s v="CHO-NUT-13000"/>
    <x v="2"/>
    <x v="2"/>
    <n v="3"/>
    <n v="7.47"/>
    <n v="3"/>
    <n v="15"/>
    <x v="3"/>
    <s v="Lot's O' Nuts"/>
    <x v="1"/>
  </r>
  <r>
    <s v="US-2024-124597-CHO-TRI-54000"/>
    <d v="2024-04-30T00:00:00"/>
    <d v="2024-05-15T00:00:00"/>
    <x v="0"/>
    <n v="124597"/>
    <s v="United States"/>
    <x v="203"/>
    <x v="17"/>
    <n v="33437"/>
    <x v="0"/>
    <x v="2"/>
    <s v="CHO-TRI-54000"/>
    <x v="1"/>
    <x v="4"/>
    <n v="3"/>
    <n v="7.35"/>
    <n v="3.9"/>
    <n v="15"/>
    <x v="3"/>
    <s v="Wicked Choccy's"/>
    <x v="0"/>
  </r>
  <r>
    <s v="US-2024-124597-CHO-MIL-31000"/>
    <d v="2024-04-30T00:00:00"/>
    <d v="2024-05-15T00:00:00"/>
    <x v="0"/>
    <n v="124597"/>
    <s v="United States"/>
    <x v="203"/>
    <x v="17"/>
    <n v="33437"/>
    <x v="0"/>
    <x v="2"/>
    <s v="CHO-MIL-31000"/>
    <x v="0"/>
    <x v="0"/>
    <n v="2"/>
    <n v="4.22"/>
    <n v="2.2799999999999998"/>
    <n v="15"/>
    <x v="3"/>
    <s v="Wicked Choccy's"/>
    <x v="0"/>
  </r>
  <r>
    <s v="US-2024-137876-CHO-FUD-51000"/>
    <d v="2024-04-30T00:00:00"/>
    <d v="2024-05-15T00:00:00"/>
    <x v="0"/>
    <n v="137876"/>
    <s v="United States"/>
    <x v="10"/>
    <x v="4"/>
    <n v="94110"/>
    <x v="0"/>
    <x v="3"/>
    <s v="CHO-FUD-51000"/>
    <x v="4"/>
    <x v="9"/>
    <n v="2"/>
    <n v="4.8"/>
    <n v="2.4"/>
    <n v="15"/>
    <x v="3"/>
    <s v="Lot's O' Nuts"/>
    <x v="1"/>
  </r>
  <r>
    <s v="US-2024-137876-CHO-SCR-58000"/>
    <d v="2024-04-30T00:00:00"/>
    <d v="2024-05-15T00:00:00"/>
    <x v="0"/>
    <n v="137876"/>
    <s v="United States"/>
    <x v="10"/>
    <x v="4"/>
    <n v="94110"/>
    <x v="0"/>
    <x v="3"/>
    <s v="CHO-SCR-58000"/>
    <x v="3"/>
    <x v="31"/>
    <n v="4"/>
    <n v="10"/>
    <n v="4.4000000000000004"/>
    <n v="15"/>
    <x v="3"/>
    <s v="Lot's O' Nuts"/>
    <x v="1"/>
  </r>
  <r>
    <s v="US-2024-151911-OTH-KAZ-38000"/>
    <d v="2024-04-30T00:00:00"/>
    <d v="2024-05-15T00:00:00"/>
    <x v="2"/>
    <n v="151911"/>
    <s v="United States"/>
    <x v="26"/>
    <x v="21"/>
    <n v="10024"/>
    <x v="1"/>
    <x v="1"/>
    <s v="OTH-KAZ-38000"/>
    <x v="6"/>
    <x v="8"/>
    <n v="4"/>
    <n v="1"/>
    <n v="12"/>
    <n v="15"/>
    <x v="3"/>
    <s v="The Other Factory"/>
    <x v="3"/>
  </r>
  <r>
    <s v="US-2024-154501-CHO-TRI-54000"/>
    <d v="2024-04-30T00:00:00"/>
    <d v="2024-05-15T00:00:00"/>
    <x v="0"/>
    <n v="154501"/>
    <s v="United States"/>
    <x v="4"/>
    <x v="4"/>
    <n v="90008"/>
    <x v="0"/>
    <x v="3"/>
    <s v="CHO-TRI-54000"/>
    <x v="1"/>
    <x v="1"/>
    <n v="2"/>
    <n v="4.9000000000000004"/>
    <n v="2.6"/>
    <n v="15"/>
    <x v="3"/>
    <s v="Wicked Choccy's"/>
    <x v="0"/>
  </r>
  <r>
    <s v="US-2024-150847-CHO-FUD-51000"/>
    <d v="2024-04-30T00:00:00"/>
    <d v="2024-05-16T00:00:00"/>
    <x v="0"/>
    <n v="150847"/>
    <s v="United States"/>
    <x v="48"/>
    <x v="9"/>
    <n v="43229"/>
    <x v="0"/>
    <x v="1"/>
    <s v="CHO-FUD-51000"/>
    <x v="4"/>
    <x v="9"/>
    <n v="2"/>
    <n v="4.8"/>
    <n v="2.4"/>
    <n v="16"/>
    <x v="3"/>
    <s v="Lot's O' Nuts"/>
    <x v="1"/>
  </r>
  <r>
    <s v="US-2024-108315-CHO-NUT-13000"/>
    <d v="2024-04-30T00:00:00"/>
    <d v="2024-05-14T00:00:00"/>
    <x v="0"/>
    <n v="108315"/>
    <s v="United States"/>
    <x v="491"/>
    <x v="17"/>
    <n v="32771"/>
    <x v="0"/>
    <x v="2"/>
    <s v="CHO-NUT-13000"/>
    <x v="2"/>
    <x v="15"/>
    <n v="6"/>
    <n v="14.94"/>
    <n v="6"/>
    <n v="14"/>
    <x v="3"/>
    <s v="Lot's O' Nuts"/>
    <x v="1"/>
  </r>
  <r>
    <s v="US-2024-108315-CHO-SCR-58000"/>
    <d v="2024-04-30T00:00:00"/>
    <d v="2024-05-14T00:00:00"/>
    <x v="0"/>
    <n v="108315"/>
    <s v="United States"/>
    <x v="491"/>
    <x v="17"/>
    <n v="32771"/>
    <x v="0"/>
    <x v="2"/>
    <s v="CHO-SCR-58000"/>
    <x v="3"/>
    <x v="3"/>
    <n v="3"/>
    <n v="7.5"/>
    <n v="3.3"/>
    <n v="14"/>
    <x v="3"/>
    <s v="Lot's O' Nuts"/>
    <x v="1"/>
  </r>
  <r>
    <s v="US-2024-107636-CHO-SCR-58000"/>
    <d v="2024-04-30T00:00:00"/>
    <d v="2024-05-12T00:00:00"/>
    <x v="1"/>
    <n v="107636"/>
    <s v="United States"/>
    <x v="323"/>
    <x v="39"/>
    <n v="6040"/>
    <x v="0"/>
    <x v="1"/>
    <s v="CHO-SCR-58000"/>
    <x v="3"/>
    <x v="9"/>
    <n v="2"/>
    <n v="5"/>
    <n v="2.2000000000000002"/>
    <n v="12"/>
    <x v="3"/>
    <s v="Lot's O' Nuts"/>
    <x v="1"/>
  </r>
  <r>
    <s v="US-2024-150609-CHO-MIL-31000"/>
    <d v="2024-04-30T00:00:00"/>
    <d v="2024-05-14T00:00:00"/>
    <x v="0"/>
    <n v="150609"/>
    <s v="United States"/>
    <x v="4"/>
    <x v="4"/>
    <n v="90032"/>
    <x v="0"/>
    <x v="3"/>
    <s v="CHO-MIL-31000"/>
    <x v="0"/>
    <x v="23"/>
    <n v="5"/>
    <n v="10.55"/>
    <n v="5.7"/>
    <n v="14"/>
    <x v="3"/>
    <s v="Wicked Choccy's"/>
    <x v="0"/>
  </r>
  <r>
    <s v="US-2024-144526-CHO-NUT-13000"/>
    <d v="2024-04-30T00:00:00"/>
    <d v="2024-05-16T00:00:00"/>
    <x v="0"/>
    <n v="144526"/>
    <s v="United States"/>
    <x v="2"/>
    <x v="2"/>
    <n v="19143"/>
    <x v="0"/>
    <x v="1"/>
    <s v="CHO-NUT-13000"/>
    <x v="2"/>
    <x v="2"/>
    <n v="3"/>
    <n v="7.47"/>
    <n v="3"/>
    <n v="16"/>
    <x v="3"/>
    <s v="Lot's O' Nuts"/>
    <x v="1"/>
  </r>
  <r>
    <s v="US-2024-144526-CHO-FUD-51000"/>
    <d v="2024-04-30T00:00:00"/>
    <d v="2024-05-16T00:00:00"/>
    <x v="0"/>
    <n v="144526"/>
    <s v="United States"/>
    <x v="2"/>
    <x v="2"/>
    <n v="19143"/>
    <x v="0"/>
    <x v="1"/>
    <s v="CHO-FUD-51000"/>
    <x v="4"/>
    <x v="17"/>
    <n v="5"/>
    <n v="12"/>
    <n v="6"/>
    <n v="16"/>
    <x v="3"/>
    <s v="Lot's O' Nuts"/>
    <x v="1"/>
  </r>
  <r>
    <s v="US-2024-108322-CHO-TRI-54000"/>
    <d v="2024-04-30T00:00:00"/>
    <d v="2024-05-15T00:00:00"/>
    <x v="0"/>
    <n v="108322"/>
    <s v="United States"/>
    <x v="486"/>
    <x v="17"/>
    <n v="33068"/>
    <x v="0"/>
    <x v="2"/>
    <s v="CHO-TRI-54000"/>
    <x v="1"/>
    <x v="50"/>
    <n v="8"/>
    <n v="19.600000000000001"/>
    <n v="10.4"/>
    <n v="15"/>
    <x v="3"/>
    <s v="Wicked Choccy's"/>
    <x v="0"/>
  </r>
  <r>
    <s v="US-2024-144582-CHO-FUD-51000"/>
    <d v="2024-04-30T00:00:00"/>
    <d v="2024-05-15T00:00:00"/>
    <x v="0"/>
    <n v="144582"/>
    <s v="United States"/>
    <x v="492"/>
    <x v="1"/>
    <n v="61832"/>
    <x v="0"/>
    <x v="0"/>
    <s v="CHO-FUD-51000"/>
    <x v="4"/>
    <x v="26"/>
    <n v="7"/>
    <n v="16.8"/>
    <n v="8.4"/>
    <n v="15"/>
    <x v="3"/>
    <s v="Lot's O' Nuts"/>
    <x v="1"/>
  </r>
  <r>
    <s v="US-2024-110198-CHO-SCR-58000"/>
    <d v="2024-05-01T00:00:00"/>
    <d v="2024-05-12T00:00:00"/>
    <x v="1"/>
    <n v="110198"/>
    <s v="United States"/>
    <x v="302"/>
    <x v="17"/>
    <n v="33065"/>
    <x v="0"/>
    <x v="2"/>
    <s v="CHO-SCR-58000"/>
    <x v="3"/>
    <x v="3"/>
    <n v="3"/>
    <n v="7.5"/>
    <n v="3.3"/>
    <n v="11"/>
    <x v="3"/>
    <s v="Lot's O' Nuts"/>
    <x v="1"/>
  </r>
  <r>
    <s v="US-2024-110198-CHO-NUT-13000"/>
    <d v="2024-05-01T00:00:00"/>
    <d v="2024-05-12T00:00:00"/>
    <x v="1"/>
    <n v="110198"/>
    <s v="United States"/>
    <x v="302"/>
    <x v="17"/>
    <n v="33065"/>
    <x v="0"/>
    <x v="2"/>
    <s v="CHO-NUT-13000"/>
    <x v="2"/>
    <x v="7"/>
    <n v="2"/>
    <n v="4.9800000000000004"/>
    <n v="2"/>
    <n v="11"/>
    <x v="3"/>
    <s v="Lot's O' Nuts"/>
    <x v="1"/>
  </r>
  <r>
    <s v="US-2024-102204-CHO-TRI-54000"/>
    <d v="2024-05-01T00:00:00"/>
    <d v="2024-05-16T00:00:00"/>
    <x v="0"/>
    <n v="102204"/>
    <s v="United States"/>
    <x v="60"/>
    <x v="17"/>
    <n v="32216"/>
    <x v="0"/>
    <x v="2"/>
    <s v="CHO-TRI-54000"/>
    <x v="1"/>
    <x v="20"/>
    <n v="5"/>
    <n v="12.25"/>
    <n v="6.5"/>
    <n v="15"/>
    <x v="3"/>
    <s v="Wicked Choccy's"/>
    <x v="0"/>
  </r>
  <r>
    <s v="US-2024-102204-CHO-MIL-31000"/>
    <d v="2024-05-01T00:00:00"/>
    <d v="2024-05-16T00:00:00"/>
    <x v="0"/>
    <n v="102204"/>
    <s v="United States"/>
    <x v="60"/>
    <x v="17"/>
    <n v="32216"/>
    <x v="0"/>
    <x v="2"/>
    <s v="CHO-MIL-31000"/>
    <x v="0"/>
    <x v="8"/>
    <n v="4"/>
    <n v="8.44"/>
    <n v="4.5599999999999996"/>
    <n v="15"/>
    <x v="3"/>
    <s v="Wicked Choccy's"/>
    <x v="0"/>
  </r>
  <r>
    <s v="US-2024-102204-CHO-FUD-51000"/>
    <d v="2024-05-01T00:00:00"/>
    <d v="2024-05-16T00:00:00"/>
    <x v="0"/>
    <n v="102204"/>
    <s v="United States"/>
    <x v="60"/>
    <x v="17"/>
    <n v="32216"/>
    <x v="0"/>
    <x v="2"/>
    <s v="CHO-FUD-51000"/>
    <x v="4"/>
    <x v="9"/>
    <n v="2"/>
    <n v="4.8"/>
    <n v="2.4"/>
    <n v="15"/>
    <x v="3"/>
    <s v="Lot's O' Nuts"/>
    <x v="1"/>
  </r>
  <r>
    <s v="US-2024-110212-CHO-TRI-54000"/>
    <d v="2024-05-01T00:00:00"/>
    <d v="2024-05-15T00:00:00"/>
    <x v="0"/>
    <n v="110212"/>
    <s v="United States"/>
    <x v="218"/>
    <x v="13"/>
    <n v="71854"/>
    <x v="0"/>
    <x v="2"/>
    <s v="CHO-TRI-54000"/>
    <x v="1"/>
    <x v="20"/>
    <n v="5"/>
    <n v="12.25"/>
    <n v="6.5"/>
    <n v="14"/>
    <x v="3"/>
    <s v="Wicked Choccy's"/>
    <x v="0"/>
  </r>
  <r>
    <s v="US-2024-147844-CHO-NUT-13000"/>
    <d v="2024-05-02T00:00:00"/>
    <d v="2024-05-16T00:00:00"/>
    <x v="0"/>
    <n v="147844"/>
    <s v="United States"/>
    <x v="4"/>
    <x v="4"/>
    <n v="90049"/>
    <x v="0"/>
    <x v="3"/>
    <s v="CHO-NUT-13000"/>
    <x v="2"/>
    <x v="2"/>
    <n v="3"/>
    <n v="7.47"/>
    <n v="3"/>
    <n v="14"/>
    <x v="3"/>
    <s v="Lot's O' Nuts"/>
    <x v="1"/>
  </r>
  <r>
    <s v="US-2024-147844-CHO-TRI-54000"/>
    <d v="2024-05-02T00:00:00"/>
    <d v="2024-05-16T00:00:00"/>
    <x v="0"/>
    <n v="147844"/>
    <s v="United States"/>
    <x v="4"/>
    <x v="4"/>
    <n v="90049"/>
    <x v="0"/>
    <x v="3"/>
    <s v="CHO-TRI-54000"/>
    <x v="1"/>
    <x v="20"/>
    <n v="5"/>
    <n v="12.25"/>
    <n v="6.5"/>
    <n v="14"/>
    <x v="3"/>
    <s v="Wicked Choccy's"/>
    <x v="0"/>
  </r>
  <r>
    <s v="US-2024-147844-CHO-FUD-51000"/>
    <d v="2024-05-02T00:00:00"/>
    <d v="2024-05-16T00:00:00"/>
    <x v="0"/>
    <n v="147844"/>
    <s v="United States"/>
    <x v="4"/>
    <x v="4"/>
    <n v="90049"/>
    <x v="0"/>
    <x v="3"/>
    <s v="CHO-FUD-51000"/>
    <x v="4"/>
    <x v="17"/>
    <n v="5"/>
    <n v="12"/>
    <n v="6"/>
    <n v="14"/>
    <x v="3"/>
    <s v="Lot's O' Nuts"/>
    <x v="1"/>
  </r>
  <r>
    <s v="US-2024-123134-CHO-NUT-13000"/>
    <d v="2024-05-02T00:00:00"/>
    <d v="2024-05-17T00:00:00"/>
    <x v="0"/>
    <n v="123134"/>
    <s v="United States"/>
    <x v="393"/>
    <x v="24"/>
    <n v="7090"/>
    <x v="0"/>
    <x v="1"/>
    <s v="CHO-NUT-13000"/>
    <x v="2"/>
    <x v="2"/>
    <n v="3"/>
    <n v="7.47"/>
    <n v="3"/>
    <n v="15"/>
    <x v="3"/>
    <s v="Lot's O' Nuts"/>
    <x v="1"/>
  </r>
  <r>
    <s v="US-2024-128398-CHO-SCR-58000"/>
    <d v="2024-05-02T00:00:00"/>
    <d v="2024-05-15T00:00:00"/>
    <x v="2"/>
    <n v="128398"/>
    <s v="United States"/>
    <x v="4"/>
    <x v="4"/>
    <n v="90049"/>
    <x v="0"/>
    <x v="3"/>
    <s v="CHO-SCR-58000"/>
    <x v="3"/>
    <x v="31"/>
    <n v="4"/>
    <n v="10"/>
    <n v="4.4000000000000004"/>
    <n v="13"/>
    <x v="3"/>
    <s v="Lot's O' Nuts"/>
    <x v="1"/>
  </r>
  <r>
    <s v="US-2024-132199-CHO-TRI-54000"/>
    <d v="2024-05-03T00:00:00"/>
    <d v="2024-05-18T00:00:00"/>
    <x v="0"/>
    <n v="132199"/>
    <s v="United States"/>
    <x v="2"/>
    <x v="2"/>
    <n v="19134"/>
    <x v="0"/>
    <x v="1"/>
    <s v="CHO-TRI-54000"/>
    <x v="1"/>
    <x v="1"/>
    <n v="2"/>
    <n v="4.9000000000000004"/>
    <n v="2.6"/>
    <n v="15"/>
    <x v="3"/>
    <s v="Wicked Choccy's"/>
    <x v="0"/>
  </r>
  <r>
    <s v="US-2024-132199-CHO-MIL-31000"/>
    <d v="2024-05-03T00:00:00"/>
    <d v="2024-05-18T00:00:00"/>
    <x v="0"/>
    <n v="132199"/>
    <s v="United States"/>
    <x v="2"/>
    <x v="2"/>
    <n v="19134"/>
    <x v="0"/>
    <x v="1"/>
    <s v="CHO-MIL-31000"/>
    <x v="0"/>
    <x v="23"/>
    <n v="5"/>
    <n v="10.55"/>
    <n v="5.7"/>
    <n v="15"/>
    <x v="3"/>
    <s v="Wicked Choccy's"/>
    <x v="0"/>
  </r>
  <r>
    <s v="US-2024-132178-CHO-MIL-31000"/>
    <d v="2024-05-03T00:00:00"/>
    <d v="2024-05-18T00:00:00"/>
    <x v="2"/>
    <n v="132178"/>
    <s v="United States"/>
    <x v="4"/>
    <x v="4"/>
    <n v="90004"/>
    <x v="0"/>
    <x v="3"/>
    <s v="CHO-MIL-31000"/>
    <x v="0"/>
    <x v="35"/>
    <n v="8"/>
    <n v="16.88"/>
    <n v="9.1199999999999992"/>
    <n v="15"/>
    <x v="3"/>
    <s v="Wicked Choccy's"/>
    <x v="0"/>
  </r>
  <r>
    <s v="US-2024-132178-CHO-FUD-51000"/>
    <d v="2024-05-03T00:00:00"/>
    <d v="2024-05-18T00:00:00"/>
    <x v="2"/>
    <n v="132178"/>
    <s v="United States"/>
    <x v="4"/>
    <x v="4"/>
    <n v="90004"/>
    <x v="0"/>
    <x v="3"/>
    <s v="CHO-FUD-51000"/>
    <x v="4"/>
    <x v="9"/>
    <n v="2"/>
    <n v="4.8"/>
    <n v="2.4"/>
    <n v="15"/>
    <x v="3"/>
    <s v="Lot's O' Nuts"/>
    <x v="1"/>
  </r>
  <r>
    <s v="US-2024-163209-CHO-FUD-51000"/>
    <d v="2024-05-03T00:00:00"/>
    <d v="2024-05-17T00:00:00"/>
    <x v="0"/>
    <n v="163209"/>
    <s v="United States"/>
    <x v="10"/>
    <x v="4"/>
    <n v="94122"/>
    <x v="0"/>
    <x v="3"/>
    <s v="CHO-FUD-51000"/>
    <x v="4"/>
    <x v="26"/>
    <n v="7"/>
    <n v="16.8"/>
    <n v="8.4"/>
    <n v="14"/>
    <x v="3"/>
    <s v="Lot's O' Nuts"/>
    <x v="1"/>
  </r>
  <r>
    <s v="US-2024-119914-CHO-FUD-51000"/>
    <d v="2024-05-04T00:00:00"/>
    <d v="2024-05-19T00:00:00"/>
    <x v="2"/>
    <n v="119914"/>
    <s v="United States"/>
    <x v="493"/>
    <x v="4"/>
    <n v="92683"/>
    <x v="0"/>
    <x v="3"/>
    <s v="CHO-FUD-51000"/>
    <x v="4"/>
    <x v="9"/>
    <n v="2"/>
    <n v="4.8"/>
    <n v="2.4"/>
    <n v="15"/>
    <x v="3"/>
    <s v="Lot's O' Nuts"/>
    <x v="1"/>
  </r>
  <r>
    <s v="US-2024-162978-CHO-MIL-31000"/>
    <d v="2024-05-04T00:00:00"/>
    <d v="2024-05-19T00:00:00"/>
    <x v="0"/>
    <n v="162978"/>
    <s v="United States"/>
    <x v="10"/>
    <x v="4"/>
    <n v="94109"/>
    <x v="0"/>
    <x v="3"/>
    <s v="CHO-MIL-31000"/>
    <x v="0"/>
    <x v="11"/>
    <n v="1"/>
    <n v="2.11"/>
    <n v="1.1399999999999999"/>
    <n v="15"/>
    <x v="3"/>
    <s v="Wicked Choccy's"/>
    <x v="0"/>
  </r>
  <r>
    <s v="US-2024-162978-CHO-SCR-58000"/>
    <d v="2024-05-04T00:00:00"/>
    <d v="2024-05-19T00:00:00"/>
    <x v="0"/>
    <n v="162978"/>
    <s v="United States"/>
    <x v="10"/>
    <x v="4"/>
    <n v="94109"/>
    <x v="0"/>
    <x v="3"/>
    <s v="CHO-SCR-58000"/>
    <x v="3"/>
    <x v="3"/>
    <n v="3"/>
    <n v="7.5"/>
    <n v="3.3"/>
    <n v="15"/>
    <x v="3"/>
    <s v="Lot's O' Nuts"/>
    <x v="1"/>
  </r>
  <r>
    <s v="US-2024-162978-CHO-TRI-54000"/>
    <d v="2024-05-04T00:00:00"/>
    <d v="2024-05-19T00:00:00"/>
    <x v="0"/>
    <n v="162978"/>
    <s v="United States"/>
    <x v="10"/>
    <x v="4"/>
    <n v="94109"/>
    <x v="0"/>
    <x v="3"/>
    <s v="CHO-TRI-54000"/>
    <x v="1"/>
    <x v="20"/>
    <n v="5"/>
    <n v="12.25"/>
    <n v="6.5"/>
    <n v="15"/>
    <x v="3"/>
    <s v="Wicked Choccy's"/>
    <x v="0"/>
  </r>
  <r>
    <s v="US-2024-128755-CHO-NUT-13000"/>
    <d v="2024-05-04T00:00:00"/>
    <d v="2024-05-18T00:00:00"/>
    <x v="0"/>
    <n v="128755"/>
    <s v="United States"/>
    <x v="219"/>
    <x v="6"/>
    <n v="23602"/>
    <x v="0"/>
    <x v="2"/>
    <s v="CHO-NUT-13000"/>
    <x v="2"/>
    <x v="22"/>
    <n v="1"/>
    <n v="2.4900000000000002"/>
    <n v="1"/>
    <n v="14"/>
    <x v="3"/>
    <s v="Lot's O' Nuts"/>
    <x v="1"/>
  </r>
  <r>
    <s v="US-2024-128755-CHO-MIL-31000"/>
    <d v="2024-05-04T00:00:00"/>
    <d v="2024-05-18T00:00:00"/>
    <x v="0"/>
    <n v="128755"/>
    <s v="United States"/>
    <x v="219"/>
    <x v="6"/>
    <n v="23602"/>
    <x v="0"/>
    <x v="2"/>
    <s v="CHO-MIL-31000"/>
    <x v="0"/>
    <x v="23"/>
    <n v="5"/>
    <n v="10.55"/>
    <n v="5.7"/>
    <n v="14"/>
    <x v="3"/>
    <s v="Wicked Choccy's"/>
    <x v="0"/>
  </r>
  <r>
    <s v="US-2024-128755-CHO-TRI-54000"/>
    <d v="2024-05-04T00:00:00"/>
    <d v="2024-05-18T00:00:00"/>
    <x v="0"/>
    <n v="128755"/>
    <s v="United States"/>
    <x v="219"/>
    <x v="6"/>
    <n v="23602"/>
    <x v="0"/>
    <x v="2"/>
    <s v="CHO-TRI-54000"/>
    <x v="1"/>
    <x v="28"/>
    <n v="1"/>
    <n v="2.4500000000000002"/>
    <n v="1.3"/>
    <n v="14"/>
    <x v="3"/>
    <s v="Wicked Choccy's"/>
    <x v="0"/>
  </r>
  <r>
    <s v="US-2024-133067-CHO-NUT-13000"/>
    <d v="2024-05-04T00:00:00"/>
    <d v="2024-05-20T00:00:00"/>
    <x v="0"/>
    <n v="133067"/>
    <s v="United States"/>
    <x v="2"/>
    <x v="2"/>
    <n v="19140"/>
    <x v="0"/>
    <x v="1"/>
    <s v="CHO-NUT-13000"/>
    <x v="2"/>
    <x v="7"/>
    <n v="2"/>
    <n v="4.9800000000000004"/>
    <n v="2"/>
    <n v="16"/>
    <x v="3"/>
    <s v="Lot's O' Nuts"/>
    <x v="1"/>
  </r>
  <r>
    <s v="US-2024-168900-CHO-TRI-54000"/>
    <d v="2024-05-04T00:00:00"/>
    <d v="2024-05-19T00:00:00"/>
    <x v="0"/>
    <n v="168900"/>
    <s v="United States"/>
    <x v="8"/>
    <x v="9"/>
    <n v="45503"/>
    <x v="0"/>
    <x v="1"/>
    <s v="CHO-TRI-54000"/>
    <x v="1"/>
    <x v="28"/>
    <n v="1"/>
    <n v="2.4500000000000002"/>
    <n v="1.3"/>
    <n v="15"/>
    <x v="3"/>
    <s v="Wicked Choccy's"/>
    <x v="0"/>
  </r>
  <r>
    <s v="US-2024-107552-CHO-SCR-58000"/>
    <d v="2024-05-05T00:00:00"/>
    <d v="2024-05-15T00:00:00"/>
    <x v="3"/>
    <n v="107552"/>
    <s v="United States"/>
    <x v="26"/>
    <x v="21"/>
    <n v="10035"/>
    <x v="0"/>
    <x v="1"/>
    <s v="CHO-SCR-58000"/>
    <x v="3"/>
    <x v="25"/>
    <n v="1"/>
    <n v="2.5"/>
    <n v="1.1000000000000001"/>
    <n v="10"/>
    <x v="3"/>
    <s v="Lot's O' Nuts"/>
    <x v="1"/>
  </r>
  <r>
    <s v="US-2024-141943-CHO-NUT-13000"/>
    <d v="2024-05-05T00:00:00"/>
    <d v="2024-05-19T00:00:00"/>
    <x v="0"/>
    <n v="141943"/>
    <s v="United States"/>
    <x v="10"/>
    <x v="4"/>
    <n v="94122"/>
    <x v="0"/>
    <x v="3"/>
    <s v="CHO-NUT-13000"/>
    <x v="2"/>
    <x v="7"/>
    <n v="2"/>
    <n v="4.9800000000000004"/>
    <n v="2"/>
    <n v="14"/>
    <x v="3"/>
    <s v="Lot's O' Nuts"/>
    <x v="1"/>
  </r>
  <r>
    <s v="CA-2024-158740-CHO-FUD-51000"/>
    <d v="2024-05-05T00:00:00"/>
    <d v="2024-05-20T00:00:00"/>
    <x v="0"/>
    <n v="158740"/>
    <s v="Canada"/>
    <x v="126"/>
    <x v="42"/>
    <s v="H1A"/>
    <x v="0"/>
    <x v="1"/>
    <s v="CHO-FUD-51000"/>
    <x v="4"/>
    <x v="25"/>
    <n v="1"/>
    <n v="2.4"/>
    <n v="1.2"/>
    <n v="15"/>
    <x v="3"/>
    <s v="Lot's O' Nuts"/>
    <x v="1"/>
  </r>
  <r>
    <s v="US-2024-105991-CHO-TRI-54000"/>
    <d v="2024-05-05T00:00:00"/>
    <d v="2024-05-16T00:00:00"/>
    <x v="1"/>
    <n v="105991"/>
    <s v="United States"/>
    <x v="106"/>
    <x v="27"/>
    <n v="80027"/>
    <x v="0"/>
    <x v="3"/>
    <s v="CHO-TRI-54000"/>
    <x v="1"/>
    <x v="4"/>
    <n v="3"/>
    <n v="7.35"/>
    <n v="3.9"/>
    <n v="11"/>
    <x v="3"/>
    <s v="Wicked Choccy's"/>
    <x v="0"/>
  </r>
  <r>
    <s v="US-2024-105991-CHO-SCR-58000"/>
    <d v="2024-05-05T00:00:00"/>
    <d v="2024-05-16T00:00:00"/>
    <x v="1"/>
    <n v="105991"/>
    <s v="United States"/>
    <x v="106"/>
    <x v="27"/>
    <n v="80027"/>
    <x v="0"/>
    <x v="3"/>
    <s v="CHO-SCR-58000"/>
    <x v="3"/>
    <x v="44"/>
    <n v="8"/>
    <n v="20"/>
    <n v="8.8000000000000007"/>
    <n v="11"/>
    <x v="3"/>
    <s v="Lot's O' Nuts"/>
    <x v="1"/>
  </r>
  <r>
    <s v="US-2024-160724-CHO-SCR-58000"/>
    <d v="2024-05-05T00:00:00"/>
    <d v="2024-05-20T00:00:00"/>
    <x v="0"/>
    <n v="160724"/>
    <s v="United States"/>
    <x v="48"/>
    <x v="3"/>
    <n v="31907"/>
    <x v="0"/>
    <x v="2"/>
    <s v="CHO-SCR-58000"/>
    <x v="3"/>
    <x v="3"/>
    <n v="3"/>
    <n v="7.5"/>
    <n v="3.3"/>
    <n v="15"/>
    <x v="3"/>
    <s v="Lot's O' Nuts"/>
    <x v="1"/>
  </r>
  <r>
    <s v="US-2024-133200-CHO-SCR-58000"/>
    <d v="2024-05-06T00:00:00"/>
    <d v="2024-05-21T00:00:00"/>
    <x v="0"/>
    <n v="133200"/>
    <s v="United States"/>
    <x v="114"/>
    <x v="0"/>
    <n v="76106"/>
    <x v="0"/>
    <x v="0"/>
    <s v="CHO-SCR-58000"/>
    <x v="3"/>
    <x v="26"/>
    <n v="7"/>
    <n v="17.5"/>
    <n v="7.7"/>
    <n v="15"/>
    <x v="3"/>
    <s v="Lot's O' Nuts"/>
    <x v="1"/>
  </r>
  <r>
    <s v="US-2024-133200-CHO-NUT-13000"/>
    <d v="2024-05-06T00:00:00"/>
    <d v="2024-05-21T00:00:00"/>
    <x v="0"/>
    <n v="133200"/>
    <s v="United States"/>
    <x v="114"/>
    <x v="0"/>
    <n v="76106"/>
    <x v="0"/>
    <x v="0"/>
    <s v="CHO-NUT-13000"/>
    <x v="2"/>
    <x v="73"/>
    <n v="10"/>
    <n v="24.9"/>
    <n v="10"/>
    <n v="15"/>
    <x v="3"/>
    <s v="Lot's O' Nuts"/>
    <x v="1"/>
  </r>
  <r>
    <s v="US-2024-133200-CHO-FUD-51000"/>
    <d v="2024-05-06T00:00:00"/>
    <d v="2024-05-21T00:00:00"/>
    <x v="0"/>
    <n v="133200"/>
    <s v="United States"/>
    <x v="114"/>
    <x v="0"/>
    <n v="76106"/>
    <x v="0"/>
    <x v="0"/>
    <s v="CHO-FUD-51000"/>
    <x v="4"/>
    <x v="17"/>
    <n v="5"/>
    <n v="12"/>
    <n v="6"/>
    <n v="15"/>
    <x v="3"/>
    <s v="Lot's O' Nuts"/>
    <x v="1"/>
  </r>
  <r>
    <s v="US-2024-145779-CHO-TRI-54000"/>
    <d v="2024-05-06T00:00:00"/>
    <d v="2024-05-20T00:00:00"/>
    <x v="0"/>
    <n v="145779"/>
    <s v="United States"/>
    <x v="70"/>
    <x v="12"/>
    <n v="85705"/>
    <x v="0"/>
    <x v="3"/>
    <s v="CHO-TRI-54000"/>
    <x v="1"/>
    <x v="24"/>
    <n v="4"/>
    <n v="9.8000000000000007"/>
    <n v="5.2"/>
    <n v="14"/>
    <x v="3"/>
    <s v="Wicked Choccy's"/>
    <x v="0"/>
  </r>
  <r>
    <s v="US-2024-156769-CHO-TRI-54000"/>
    <d v="2024-05-06T00:00:00"/>
    <d v="2024-05-19T00:00:00"/>
    <x v="1"/>
    <n v="156769"/>
    <s v="United States"/>
    <x v="41"/>
    <x v="6"/>
    <n v="22204"/>
    <x v="0"/>
    <x v="2"/>
    <s v="CHO-TRI-54000"/>
    <x v="1"/>
    <x v="18"/>
    <n v="6"/>
    <n v="14.7"/>
    <n v="7.8"/>
    <n v="13"/>
    <x v="3"/>
    <s v="Wicked Choccy's"/>
    <x v="0"/>
  </r>
  <r>
    <s v="US-2024-162124-CHO-FUD-51000"/>
    <d v="2024-05-06T00:00:00"/>
    <d v="2024-05-20T00:00:00"/>
    <x v="0"/>
    <n v="162124"/>
    <s v="United States"/>
    <x v="40"/>
    <x v="1"/>
    <n v="60653"/>
    <x v="0"/>
    <x v="0"/>
    <s v="CHO-FUD-51000"/>
    <x v="4"/>
    <x v="31"/>
    <n v="4"/>
    <n v="9.6"/>
    <n v="4.8"/>
    <n v="14"/>
    <x v="3"/>
    <s v="Lot's O' Nuts"/>
    <x v="1"/>
  </r>
  <r>
    <s v="US-2024-144498-CHO-FUD-51000"/>
    <d v="2024-05-06T00:00:00"/>
    <d v="2024-05-16T00:00:00"/>
    <x v="3"/>
    <n v="144498"/>
    <s v="United States"/>
    <x v="165"/>
    <x v="26"/>
    <n v="28205"/>
    <x v="0"/>
    <x v="2"/>
    <s v="CHO-FUD-51000"/>
    <x v="4"/>
    <x v="53"/>
    <n v="11"/>
    <n v="26.4"/>
    <n v="13.2"/>
    <n v="10"/>
    <x v="3"/>
    <s v="Lot's O' Nuts"/>
    <x v="1"/>
  </r>
  <r>
    <s v="US-2024-144498-CHO-NUT-13000"/>
    <d v="2024-05-06T00:00:00"/>
    <d v="2024-05-16T00:00:00"/>
    <x v="3"/>
    <n v="144498"/>
    <s v="United States"/>
    <x v="165"/>
    <x v="26"/>
    <n v="28205"/>
    <x v="0"/>
    <x v="2"/>
    <s v="CHO-NUT-13000"/>
    <x v="2"/>
    <x v="13"/>
    <n v="5"/>
    <n v="12.45"/>
    <n v="5"/>
    <n v="10"/>
    <x v="3"/>
    <s v="Lot's O' Nuts"/>
    <x v="1"/>
  </r>
  <r>
    <s v="US-2024-140242-CHO-MIL-31000"/>
    <d v="2024-05-06T00:00:00"/>
    <d v="2024-05-21T00:00:00"/>
    <x v="0"/>
    <n v="140242"/>
    <s v="United States"/>
    <x v="40"/>
    <x v="1"/>
    <n v="60623"/>
    <x v="0"/>
    <x v="0"/>
    <s v="CHO-MIL-31000"/>
    <x v="0"/>
    <x v="5"/>
    <n v="3"/>
    <n v="6.33"/>
    <n v="3.42"/>
    <n v="15"/>
    <x v="3"/>
    <s v="Wicked Choccy's"/>
    <x v="0"/>
  </r>
  <r>
    <s v="US-2024-140242-CHO-NUT-13000"/>
    <d v="2024-05-06T00:00:00"/>
    <d v="2024-05-21T00:00:00"/>
    <x v="0"/>
    <n v="140242"/>
    <s v="United States"/>
    <x v="40"/>
    <x v="1"/>
    <n v="60623"/>
    <x v="0"/>
    <x v="0"/>
    <s v="CHO-NUT-13000"/>
    <x v="2"/>
    <x v="47"/>
    <n v="7"/>
    <n v="17.43"/>
    <n v="7"/>
    <n v="15"/>
    <x v="3"/>
    <s v="Lot's O' Nuts"/>
    <x v="1"/>
  </r>
  <r>
    <s v="US-2024-167668-CHO-FUD-51000"/>
    <d v="2024-05-06T00:00:00"/>
    <d v="2024-05-18T00:00:00"/>
    <x v="1"/>
    <n v="167668"/>
    <s v="United States"/>
    <x v="26"/>
    <x v="21"/>
    <n v="10035"/>
    <x v="0"/>
    <x v="1"/>
    <s v="CHO-FUD-51000"/>
    <x v="4"/>
    <x v="31"/>
    <n v="4"/>
    <n v="9.6"/>
    <n v="4.8"/>
    <n v="12"/>
    <x v="3"/>
    <s v="Lot's O' Nuts"/>
    <x v="1"/>
  </r>
  <r>
    <s v="US-2024-133487-CHO-MIL-31000"/>
    <d v="2024-05-06T00:00:00"/>
    <d v="2024-05-19T00:00:00"/>
    <x v="2"/>
    <n v="133487"/>
    <s v="United States"/>
    <x v="220"/>
    <x v="4"/>
    <n v="91730"/>
    <x v="0"/>
    <x v="3"/>
    <s v="CHO-MIL-31000"/>
    <x v="0"/>
    <x v="5"/>
    <n v="3"/>
    <n v="6.33"/>
    <n v="3.42"/>
    <n v="13"/>
    <x v="3"/>
    <s v="Wicked Choccy's"/>
    <x v="0"/>
  </r>
  <r>
    <s v="US-2024-159688-CHO-SCR-58000"/>
    <d v="2024-05-07T00:00:00"/>
    <d v="2024-05-22T00:00:00"/>
    <x v="0"/>
    <n v="159688"/>
    <s v="United States"/>
    <x v="4"/>
    <x v="4"/>
    <n v="90004"/>
    <x v="0"/>
    <x v="3"/>
    <s v="CHO-SCR-58000"/>
    <x v="3"/>
    <x v="25"/>
    <n v="1"/>
    <n v="2.5"/>
    <n v="1.1000000000000001"/>
    <n v="15"/>
    <x v="3"/>
    <s v="Lot's O' Nuts"/>
    <x v="1"/>
  </r>
  <r>
    <s v="US-2024-102820-CHO-FUD-51000"/>
    <d v="2024-05-07T00:00:00"/>
    <d v="2024-05-21T00:00:00"/>
    <x v="0"/>
    <n v="102820"/>
    <s v="United States"/>
    <x v="211"/>
    <x v="4"/>
    <n v="91104"/>
    <x v="0"/>
    <x v="3"/>
    <s v="CHO-FUD-51000"/>
    <x v="4"/>
    <x v="26"/>
    <n v="7"/>
    <n v="16.8"/>
    <n v="8.4"/>
    <n v="14"/>
    <x v="3"/>
    <s v="Lot's O' Nuts"/>
    <x v="1"/>
  </r>
  <r>
    <s v="US-2024-141733-CHO-TRI-54000"/>
    <d v="2024-05-07T00:00:00"/>
    <d v="2024-05-21T00:00:00"/>
    <x v="0"/>
    <n v="141733"/>
    <s v="United States"/>
    <x v="27"/>
    <x v="15"/>
    <n v="48234"/>
    <x v="0"/>
    <x v="0"/>
    <s v="CHO-TRI-54000"/>
    <x v="1"/>
    <x v="1"/>
    <n v="2"/>
    <n v="4.9000000000000004"/>
    <n v="2.6"/>
    <n v="14"/>
    <x v="3"/>
    <s v="Wicked Choccy's"/>
    <x v="0"/>
  </r>
  <r>
    <s v="US-2024-141733-CHO-SCR-58000"/>
    <d v="2024-05-07T00:00:00"/>
    <d v="2024-05-21T00:00:00"/>
    <x v="0"/>
    <n v="141733"/>
    <s v="United States"/>
    <x v="27"/>
    <x v="15"/>
    <n v="48234"/>
    <x v="0"/>
    <x v="0"/>
    <s v="CHO-SCR-58000"/>
    <x v="3"/>
    <x v="25"/>
    <n v="1"/>
    <n v="2.5"/>
    <n v="1.1000000000000001"/>
    <n v="14"/>
    <x v="3"/>
    <s v="Lot's O' Nuts"/>
    <x v="1"/>
  </r>
  <r>
    <s v="US-2024-141733-CHO-NUT-13000"/>
    <d v="2024-05-07T00:00:00"/>
    <d v="2024-05-21T00:00:00"/>
    <x v="0"/>
    <n v="141733"/>
    <s v="United States"/>
    <x v="27"/>
    <x v="15"/>
    <n v="48234"/>
    <x v="0"/>
    <x v="0"/>
    <s v="CHO-NUT-13000"/>
    <x v="2"/>
    <x v="13"/>
    <n v="5"/>
    <n v="12.45"/>
    <n v="5"/>
    <n v="14"/>
    <x v="3"/>
    <s v="Lot's O' Nuts"/>
    <x v="1"/>
  </r>
  <r>
    <s v="US-2024-156895-CHO-TRI-54000"/>
    <d v="2024-05-08T00:00:00"/>
    <d v="2024-05-22T00:00:00"/>
    <x v="0"/>
    <n v="156895"/>
    <s v="United States"/>
    <x v="2"/>
    <x v="2"/>
    <n v="19140"/>
    <x v="0"/>
    <x v="1"/>
    <s v="CHO-TRI-54000"/>
    <x v="1"/>
    <x v="4"/>
    <n v="3"/>
    <n v="7.35"/>
    <n v="3.9"/>
    <n v="14"/>
    <x v="3"/>
    <s v="Wicked Choccy's"/>
    <x v="0"/>
  </r>
  <r>
    <s v="US-2024-107797-CHO-NUT-13000"/>
    <d v="2024-05-08T00:00:00"/>
    <d v="2024-05-21T00:00:00"/>
    <x v="2"/>
    <n v="107797"/>
    <s v="United States"/>
    <x v="494"/>
    <x v="0"/>
    <n v="76063"/>
    <x v="0"/>
    <x v="0"/>
    <s v="CHO-NUT-13000"/>
    <x v="2"/>
    <x v="33"/>
    <n v="8"/>
    <n v="19.920000000000002"/>
    <n v="8"/>
    <n v="13"/>
    <x v="3"/>
    <s v="Lot's O' Nuts"/>
    <x v="1"/>
  </r>
  <r>
    <s v="US-2024-149181-CHO-SCR-58000"/>
    <d v="2024-05-08T00:00:00"/>
    <d v="2024-05-22T00:00:00"/>
    <x v="0"/>
    <n v="149181"/>
    <s v="United States"/>
    <x v="48"/>
    <x v="9"/>
    <n v="43229"/>
    <x v="0"/>
    <x v="1"/>
    <s v="CHO-SCR-58000"/>
    <x v="3"/>
    <x v="9"/>
    <n v="2"/>
    <n v="5"/>
    <n v="2.2000000000000002"/>
    <n v="14"/>
    <x v="3"/>
    <s v="Lot's O' Nuts"/>
    <x v="1"/>
  </r>
  <r>
    <s v="US-2024-104451-CHO-NUT-13000"/>
    <d v="2024-05-08T00:00:00"/>
    <d v="2024-05-22T00:00:00"/>
    <x v="2"/>
    <n v="104451"/>
    <s v="United States"/>
    <x v="10"/>
    <x v="4"/>
    <n v="94110"/>
    <x v="0"/>
    <x v="3"/>
    <s v="CHO-NUT-13000"/>
    <x v="2"/>
    <x v="19"/>
    <n v="4"/>
    <n v="9.9600000000000009"/>
    <n v="4"/>
    <n v="14"/>
    <x v="3"/>
    <s v="Lot's O' Nuts"/>
    <x v="1"/>
  </r>
  <r>
    <s v="US-2024-133865-CHO-SCR-58000"/>
    <d v="2024-05-08T00:00:00"/>
    <d v="2024-05-22T00:00:00"/>
    <x v="0"/>
    <n v="133865"/>
    <s v="United States"/>
    <x v="4"/>
    <x v="4"/>
    <n v="90032"/>
    <x v="0"/>
    <x v="3"/>
    <s v="CHO-SCR-58000"/>
    <x v="3"/>
    <x v="14"/>
    <n v="6"/>
    <n v="15"/>
    <n v="6.6"/>
    <n v="14"/>
    <x v="3"/>
    <s v="Lot's O' Nuts"/>
    <x v="1"/>
  </r>
  <r>
    <s v="US-2024-118199-OTH-GUM-21000"/>
    <d v="2024-05-09T00:00:00"/>
    <d v="2024-05-21T00:00:00"/>
    <x v="1"/>
    <n v="118199"/>
    <s v="United States"/>
    <x v="31"/>
    <x v="23"/>
    <n v="98105"/>
    <x v="1"/>
    <x v="3"/>
    <s v="OTH-GUM-21000"/>
    <x v="5"/>
    <x v="12"/>
    <n v="1"/>
    <n v="0.65"/>
    <n v="0.6"/>
    <n v="12"/>
    <x v="3"/>
    <s v="Secret Factory"/>
    <x v="2"/>
  </r>
  <r>
    <s v="US-2024-118199-CHO-TRI-54000"/>
    <d v="2024-05-09T00:00:00"/>
    <d v="2024-05-21T00:00:00"/>
    <x v="1"/>
    <n v="118199"/>
    <s v="United States"/>
    <x v="31"/>
    <x v="23"/>
    <n v="98105"/>
    <x v="0"/>
    <x v="3"/>
    <s v="CHO-TRI-54000"/>
    <x v="1"/>
    <x v="20"/>
    <n v="5"/>
    <n v="12.25"/>
    <n v="6.5"/>
    <n v="12"/>
    <x v="3"/>
    <s v="Wicked Choccy's"/>
    <x v="0"/>
  </r>
  <r>
    <s v="US-2024-118199-CHO-FUD-51000"/>
    <d v="2024-05-09T00:00:00"/>
    <d v="2024-05-21T00:00:00"/>
    <x v="1"/>
    <n v="118199"/>
    <s v="United States"/>
    <x v="31"/>
    <x v="23"/>
    <n v="98105"/>
    <x v="0"/>
    <x v="3"/>
    <s v="CHO-FUD-51000"/>
    <x v="4"/>
    <x v="3"/>
    <n v="3"/>
    <n v="7.2"/>
    <n v="3.6"/>
    <n v="12"/>
    <x v="3"/>
    <s v="Lot's O' Nuts"/>
    <x v="1"/>
  </r>
  <r>
    <s v="US-2024-118199-CHO-SCR-58000"/>
    <d v="2024-05-09T00:00:00"/>
    <d v="2024-05-21T00:00:00"/>
    <x v="1"/>
    <n v="118199"/>
    <s v="United States"/>
    <x v="31"/>
    <x v="23"/>
    <n v="98105"/>
    <x v="0"/>
    <x v="3"/>
    <s v="CHO-SCR-58000"/>
    <x v="3"/>
    <x v="31"/>
    <n v="4"/>
    <n v="10"/>
    <n v="4.4000000000000004"/>
    <n v="12"/>
    <x v="3"/>
    <s v="Lot's O' Nuts"/>
    <x v="1"/>
  </r>
  <r>
    <s v="US-2024-134810-CHO-SCR-58000"/>
    <d v="2024-05-09T00:00:00"/>
    <d v="2024-05-20T00:00:00"/>
    <x v="1"/>
    <n v="134810"/>
    <s v="United States"/>
    <x v="60"/>
    <x v="26"/>
    <n v="28540"/>
    <x v="0"/>
    <x v="2"/>
    <s v="CHO-SCR-58000"/>
    <x v="3"/>
    <x v="3"/>
    <n v="3"/>
    <n v="7.5"/>
    <n v="3.3"/>
    <n v="11"/>
    <x v="3"/>
    <s v="Lot's O' Nuts"/>
    <x v="1"/>
  </r>
  <r>
    <s v="US-2024-134810-CHO-TRI-54000"/>
    <d v="2024-05-09T00:00:00"/>
    <d v="2024-05-20T00:00:00"/>
    <x v="1"/>
    <n v="134810"/>
    <s v="United States"/>
    <x v="60"/>
    <x v="26"/>
    <n v="28540"/>
    <x v="0"/>
    <x v="2"/>
    <s v="CHO-TRI-54000"/>
    <x v="1"/>
    <x v="4"/>
    <n v="3"/>
    <n v="7.35"/>
    <n v="3.9"/>
    <n v="11"/>
    <x v="3"/>
    <s v="Wicked Choccy's"/>
    <x v="0"/>
  </r>
  <r>
    <s v="US-2024-140298-CHO-NUT-13000"/>
    <d v="2024-05-11T00:00:00"/>
    <d v="2024-05-27T00:00:00"/>
    <x v="0"/>
    <n v="140298"/>
    <s v="United States"/>
    <x v="92"/>
    <x v="0"/>
    <n v="78745"/>
    <x v="0"/>
    <x v="0"/>
    <s v="CHO-NUT-13000"/>
    <x v="2"/>
    <x v="22"/>
    <n v="1"/>
    <n v="2.4900000000000002"/>
    <n v="1"/>
    <n v="16"/>
    <x v="3"/>
    <s v="Lot's O' Nuts"/>
    <x v="1"/>
  </r>
  <r>
    <s v="US-2024-140298-CHO-MIL-31000"/>
    <d v="2024-05-11T00:00:00"/>
    <d v="2024-05-27T00:00:00"/>
    <x v="0"/>
    <n v="140298"/>
    <s v="United States"/>
    <x v="92"/>
    <x v="0"/>
    <n v="78745"/>
    <x v="0"/>
    <x v="0"/>
    <s v="CHO-MIL-31000"/>
    <x v="0"/>
    <x v="0"/>
    <n v="2"/>
    <n v="4.22"/>
    <n v="2.2799999999999998"/>
    <n v="16"/>
    <x v="3"/>
    <s v="Wicked Choccy's"/>
    <x v="0"/>
  </r>
  <r>
    <s v="US-2024-140298-CHO-FUD-51000"/>
    <d v="2024-05-11T00:00:00"/>
    <d v="2024-05-27T00:00:00"/>
    <x v="0"/>
    <n v="140298"/>
    <s v="United States"/>
    <x v="92"/>
    <x v="0"/>
    <n v="78745"/>
    <x v="0"/>
    <x v="0"/>
    <s v="CHO-FUD-51000"/>
    <x v="4"/>
    <x v="9"/>
    <n v="2"/>
    <n v="4.8"/>
    <n v="2.4"/>
    <n v="16"/>
    <x v="3"/>
    <s v="Lot's O' Nuts"/>
    <x v="1"/>
  </r>
  <r>
    <s v="US-2024-140298-OTH-GUM-21000"/>
    <d v="2024-05-11T00:00:00"/>
    <d v="2024-05-27T00:00:00"/>
    <x v="0"/>
    <n v="140298"/>
    <s v="United States"/>
    <x v="92"/>
    <x v="0"/>
    <n v="78745"/>
    <x v="1"/>
    <x v="0"/>
    <s v="OTH-GUM-21000"/>
    <x v="5"/>
    <x v="27"/>
    <n v="2"/>
    <n v="1.3"/>
    <n v="1.2"/>
    <n v="16"/>
    <x v="3"/>
    <s v="Secret Factory"/>
    <x v="2"/>
  </r>
  <r>
    <s v="US-2024-133823-CHO-SCR-58000"/>
    <d v="2024-05-11T00:00:00"/>
    <d v="2024-05-22T00:00:00"/>
    <x v="3"/>
    <n v="133823"/>
    <s v="United States"/>
    <x v="31"/>
    <x v="23"/>
    <n v="98103"/>
    <x v="0"/>
    <x v="3"/>
    <s v="CHO-SCR-58000"/>
    <x v="3"/>
    <x v="9"/>
    <n v="2"/>
    <n v="5"/>
    <n v="2.2000000000000002"/>
    <n v="11"/>
    <x v="3"/>
    <s v="Lot's O' Nuts"/>
    <x v="1"/>
  </r>
  <r>
    <s v="US-2024-133823-CHO-TRI-54000"/>
    <d v="2024-05-11T00:00:00"/>
    <d v="2024-05-22T00:00:00"/>
    <x v="3"/>
    <n v="133823"/>
    <s v="United States"/>
    <x v="31"/>
    <x v="23"/>
    <n v="98103"/>
    <x v="0"/>
    <x v="3"/>
    <s v="CHO-TRI-54000"/>
    <x v="1"/>
    <x v="4"/>
    <n v="3"/>
    <n v="7.35"/>
    <n v="3.9"/>
    <n v="11"/>
    <x v="3"/>
    <s v="Wicked Choccy's"/>
    <x v="0"/>
  </r>
  <r>
    <s v="US-2024-133823-CHO-MIL-31000"/>
    <d v="2024-05-11T00:00:00"/>
    <d v="2024-05-22T00:00:00"/>
    <x v="3"/>
    <n v="133823"/>
    <s v="United States"/>
    <x v="31"/>
    <x v="23"/>
    <n v="98103"/>
    <x v="0"/>
    <x v="3"/>
    <s v="CHO-MIL-31000"/>
    <x v="0"/>
    <x v="29"/>
    <n v="6"/>
    <n v="12.66"/>
    <n v="6.84"/>
    <n v="11"/>
    <x v="3"/>
    <s v="Wicked Choccy's"/>
    <x v="0"/>
  </r>
  <r>
    <s v="US-2024-139647-CHO-TRI-54000"/>
    <d v="2024-05-11T00:00:00"/>
    <d v="2024-05-23T00:00:00"/>
    <x v="1"/>
    <n v="139647"/>
    <s v="United States"/>
    <x v="146"/>
    <x v="12"/>
    <n v="85023"/>
    <x v="0"/>
    <x v="3"/>
    <s v="CHO-TRI-54000"/>
    <x v="1"/>
    <x v="10"/>
    <n v="7"/>
    <n v="17.149999999999999"/>
    <n v="9.1"/>
    <n v="12"/>
    <x v="3"/>
    <s v="Wicked Choccy's"/>
    <x v="0"/>
  </r>
  <r>
    <s v="US-2024-115322-CHO-NUT-13000"/>
    <d v="2024-05-11T00:00:00"/>
    <d v="2024-05-26T00:00:00"/>
    <x v="2"/>
    <n v="115322"/>
    <s v="United States"/>
    <x v="26"/>
    <x v="21"/>
    <n v="10024"/>
    <x v="0"/>
    <x v="1"/>
    <s v="CHO-NUT-13000"/>
    <x v="2"/>
    <x v="2"/>
    <n v="3"/>
    <n v="7.47"/>
    <n v="3"/>
    <n v="15"/>
    <x v="3"/>
    <s v="Lot's O' Nuts"/>
    <x v="1"/>
  </r>
  <r>
    <s v="US-2024-158218-CHO-MIL-31000"/>
    <d v="2024-05-12T00:00:00"/>
    <d v="2024-05-25T00:00:00"/>
    <x v="2"/>
    <n v="158218"/>
    <s v="United States"/>
    <x v="0"/>
    <x v="0"/>
    <n v="77041"/>
    <x v="0"/>
    <x v="0"/>
    <s v="CHO-MIL-31000"/>
    <x v="0"/>
    <x v="8"/>
    <n v="4"/>
    <n v="8.44"/>
    <n v="4.5599999999999996"/>
    <n v="13"/>
    <x v="3"/>
    <s v="Wicked Choccy's"/>
    <x v="0"/>
  </r>
  <r>
    <s v="US-2024-158218-CHO-FUD-51000"/>
    <d v="2024-05-12T00:00:00"/>
    <d v="2024-05-25T00:00:00"/>
    <x v="2"/>
    <n v="158218"/>
    <s v="United States"/>
    <x v="0"/>
    <x v="0"/>
    <n v="77041"/>
    <x v="0"/>
    <x v="0"/>
    <s v="CHO-FUD-51000"/>
    <x v="4"/>
    <x v="17"/>
    <n v="5"/>
    <n v="12"/>
    <n v="6"/>
    <n v="13"/>
    <x v="3"/>
    <s v="Lot's O' Nuts"/>
    <x v="1"/>
  </r>
  <r>
    <s v="US-2024-122175-CHO-SCR-58000"/>
    <d v="2024-05-12T00:00:00"/>
    <d v="2024-05-24T00:00:00"/>
    <x v="2"/>
    <n v="122175"/>
    <s v="United States"/>
    <x v="329"/>
    <x v="24"/>
    <n v="8360"/>
    <x v="0"/>
    <x v="1"/>
    <s v="CHO-SCR-58000"/>
    <x v="3"/>
    <x v="17"/>
    <n v="5"/>
    <n v="12.5"/>
    <n v="5.5"/>
    <n v="12"/>
    <x v="3"/>
    <s v="Lot's O' Nuts"/>
    <x v="1"/>
  </r>
  <r>
    <s v="US-2024-122175-CHO-NUT-13000"/>
    <d v="2024-05-12T00:00:00"/>
    <d v="2024-05-24T00:00:00"/>
    <x v="2"/>
    <n v="122175"/>
    <s v="United States"/>
    <x v="329"/>
    <x v="24"/>
    <n v="8360"/>
    <x v="0"/>
    <x v="1"/>
    <s v="CHO-NUT-13000"/>
    <x v="2"/>
    <x v="7"/>
    <n v="2"/>
    <n v="4.9800000000000004"/>
    <n v="2"/>
    <n v="12"/>
    <x v="3"/>
    <s v="Lot's O' Nuts"/>
    <x v="1"/>
  </r>
  <r>
    <s v="US-2024-122175-CHO-MIL-31000"/>
    <d v="2024-05-12T00:00:00"/>
    <d v="2024-05-24T00:00:00"/>
    <x v="2"/>
    <n v="122175"/>
    <s v="United States"/>
    <x v="329"/>
    <x v="24"/>
    <n v="8360"/>
    <x v="0"/>
    <x v="1"/>
    <s v="CHO-MIL-31000"/>
    <x v="0"/>
    <x v="23"/>
    <n v="5"/>
    <n v="10.55"/>
    <n v="5.7"/>
    <n v="12"/>
    <x v="3"/>
    <s v="Wicked Choccy's"/>
    <x v="0"/>
  </r>
  <r>
    <s v="US-2024-104577-CHO-FUD-51000"/>
    <d v="2024-05-12T00:00:00"/>
    <d v="2024-05-27T00:00:00"/>
    <x v="0"/>
    <n v="104577"/>
    <s v="United States"/>
    <x v="214"/>
    <x v="34"/>
    <n v="2149"/>
    <x v="0"/>
    <x v="1"/>
    <s v="CHO-FUD-51000"/>
    <x v="4"/>
    <x v="17"/>
    <n v="5"/>
    <n v="12"/>
    <n v="6"/>
    <n v="15"/>
    <x v="3"/>
    <s v="Lot's O' Nuts"/>
    <x v="1"/>
  </r>
  <r>
    <s v="US-2024-117632-CHO-NUT-13000"/>
    <d v="2024-05-12T00:00:00"/>
    <d v="2024-05-28T00:00:00"/>
    <x v="0"/>
    <n v="117632"/>
    <s v="United States"/>
    <x v="10"/>
    <x v="4"/>
    <n v="94122"/>
    <x v="0"/>
    <x v="3"/>
    <s v="CHO-NUT-13000"/>
    <x v="2"/>
    <x v="13"/>
    <n v="5"/>
    <n v="12.45"/>
    <n v="5"/>
    <n v="16"/>
    <x v="3"/>
    <s v="Lot's O' Nuts"/>
    <x v="1"/>
  </r>
  <r>
    <s v="US-2024-117632-CHO-MIL-31000"/>
    <d v="2024-05-12T00:00:00"/>
    <d v="2024-05-28T00:00:00"/>
    <x v="0"/>
    <n v="117632"/>
    <s v="United States"/>
    <x v="10"/>
    <x v="4"/>
    <n v="94122"/>
    <x v="0"/>
    <x v="3"/>
    <s v="CHO-MIL-31000"/>
    <x v="0"/>
    <x v="11"/>
    <n v="1"/>
    <n v="2.11"/>
    <n v="1.1399999999999999"/>
    <n v="16"/>
    <x v="3"/>
    <s v="Wicked Choccy's"/>
    <x v="0"/>
  </r>
  <r>
    <s v="US-2024-117632-CHO-TRI-54000"/>
    <d v="2024-05-12T00:00:00"/>
    <d v="2024-05-28T00:00:00"/>
    <x v="0"/>
    <n v="117632"/>
    <s v="United States"/>
    <x v="10"/>
    <x v="4"/>
    <n v="94122"/>
    <x v="0"/>
    <x v="3"/>
    <s v="CHO-TRI-54000"/>
    <x v="1"/>
    <x v="24"/>
    <n v="4"/>
    <n v="9.8000000000000007"/>
    <n v="5.2"/>
    <n v="16"/>
    <x v="3"/>
    <s v="Wicked Choccy's"/>
    <x v="0"/>
  </r>
  <r>
    <s v="US-2024-117632-CHO-SCR-58000"/>
    <d v="2024-05-12T00:00:00"/>
    <d v="2024-05-28T00:00:00"/>
    <x v="0"/>
    <n v="117632"/>
    <s v="United States"/>
    <x v="10"/>
    <x v="4"/>
    <n v="94122"/>
    <x v="0"/>
    <x v="3"/>
    <s v="CHO-SCR-58000"/>
    <x v="3"/>
    <x v="9"/>
    <n v="2"/>
    <n v="5"/>
    <n v="2.2000000000000002"/>
    <n v="16"/>
    <x v="3"/>
    <s v="Lot's O' Nuts"/>
    <x v="1"/>
  </r>
  <r>
    <s v="US-2024-152226-CHO-NUT-13000"/>
    <d v="2024-05-12T00:00:00"/>
    <d v="2024-05-26T00:00:00"/>
    <x v="0"/>
    <n v="152226"/>
    <s v="United States"/>
    <x v="149"/>
    <x v="9"/>
    <n v="45231"/>
    <x v="0"/>
    <x v="1"/>
    <s v="CHO-NUT-13000"/>
    <x v="2"/>
    <x v="7"/>
    <n v="2"/>
    <n v="4.9800000000000004"/>
    <n v="2"/>
    <n v="14"/>
    <x v="3"/>
    <s v="Lot's O' Nuts"/>
    <x v="1"/>
  </r>
  <r>
    <s v="US-2024-106796-CHO-NUT-13000"/>
    <d v="2024-05-12T00:00:00"/>
    <d v="2024-05-29T00:00:00"/>
    <x v="0"/>
    <n v="106796"/>
    <s v="United States"/>
    <x v="8"/>
    <x v="9"/>
    <n v="45503"/>
    <x v="0"/>
    <x v="1"/>
    <s v="CHO-NUT-13000"/>
    <x v="2"/>
    <x v="2"/>
    <n v="3"/>
    <n v="7.47"/>
    <n v="3"/>
    <n v="17"/>
    <x v="3"/>
    <s v="Lot's O' Nuts"/>
    <x v="1"/>
  </r>
  <r>
    <s v="US-2024-149048-CHO-NUT-13000"/>
    <d v="2024-05-13T00:00:00"/>
    <d v="2024-05-27T00:00:00"/>
    <x v="0"/>
    <n v="149048"/>
    <s v="United States"/>
    <x v="48"/>
    <x v="19"/>
    <n v="47201"/>
    <x v="0"/>
    <x v="0"/>
    <s v="CHO-NUT-13000"/>
    <x v="2"/>
    <x v="2"/>
    <n v="3"/>
    <n v="7.47"/>
    <n v="3"/>
    <n v="14"/>
    <x v="3"/>
    <s v="Lot's O' Nuts"/>
    <x v="1"/>
  </r>
  <r>
    <s v="US-2024-149048-CHO-SCR-58000"/>
    <d v="2024-05-13T00:00:00"/>
    <d v="2024-05-27T00:00:00"/>
    <x v="0"/>
    <n v="149048"/>
    <s v="United States"/>
    <x v="48"/>
    <x v="19"/>
    <n v="47201"/>
    <x v="0"/>
    <x v="0"/>
    <s v="CHO-SCR-58000"/>
    <x v="3"/>
    <x v="9"/>
    <n v="2"/>
    <n v="5"/>
    <n v="2.2000000000000002"/>
    <n v="14"/>
    <x v="3"/>
    <s v="Lot's O' Nuts"/>
    <x v="1"/>
  </r>
  <r>
    <s v="US-2024-149048-OTH-GUM-21000"/>
    <d v="2024-05-13T00:00:00"/>
    <d v="2024-05-27T00:00:00"/>
    <x v="0"/>
    <n v="149048"/>
    <s v="United States"/>
    <x v="48"/>
    <x v="19"/>
    <n v="47201"/>
    <x v="1"/>
    <x v="0"/>
    <s v="OTH-GUM-21000"/>
    <x v="5"/>
    <x v="28"/>
    <n v="3"/>
    <n v="1.95"/>
    <n v="1.8"/>
    <n v="14"/>
    <x v="3"/>
    <s v="Secret Factory"/>
    <x v="2"/>
  </r>
  <r>
    <s v="US-2024-149048-CHO-MIL-31000"/>
    <d v="2024-05-13T00:00:00"/>
    <d v="2024-05-27T00:00:00"/>
    <x v="0"/>
    <n v="149048"/>
    <s v="United States"/>
    <x v="48"/>
    <x v="19"/>
    <n v="47201"/>
    <x v="0"/>
    <x v="0"/>
    <s v="CHO-MIL-31000"/>
    <x v="0"/>
    <x v="5"/>
    <n v="3"/>
    <n v="6.33"/>
    <n v="3.42"/>
    <n v="14"/>
    <x v="3"/>
    <s v="Wicked Choccy's"/>
    <x v="0"/>
  </r>
  <r>
    <s v="US-2024-161655-CHO-MIL-31000"/>
    <d v="2024-05-13T00:00:00"/>
    <d v="2024-05-28T00:00:00"/>
    <x v="2"/>
    <n v="161655"/>
    <s v="United States"/>
    <x v="12"/>
    <x v="7"/>
    <n v="19711"/>
    <x v="0"/>
    <x v="1"/>
    <s v="CHO-MIL-31000"/>
    <x v="0"/>
    <x v="43"/>
    <n v="9"/>
    <n v="18.989999999999998"/>
    <n v="10.26"/>
    <n v="15"/>
    <x v="3"/>
    <s v="Wicked Choccy's"/>
    <x v="0"/>
  </r>
  <r>
    <s v="US-2024-104318-CHO-NUT-13000"/>
    <d v="2024-05-13T00:00:00"/>
    <d v="2024-05-28T00:00:00"/>
    <x v="0"/>
    <n v="104318"/>
    <s v="United States"/>
    <x v="116"/>
    <x v="14"/>
    <n v="37064"/>
    <x v="0"/>
    <x v="2"/>
    <s v="CHO-NUT-13000"/>
    <x v="2"/>
    <x v="7"/>
    <n v="2"/>
    <n v="4.9800000000000004"/>
    <n v="2"/>
    <n v="15"/>
    <x v="3"/>
    <s v="Lot's O' Nuts"/>
    <x v="1"/>
  </r>
  <r>
    <s v="US-2024-137785-CHO-FUD-51000"/>
    <d v="2024-05-13T00:00:00"/>
    <d v="2024-05-27T00:00:00"/>
    <x v="0"/>
    <n v="137785"/>
    <s v="United States"/>
    <x v="2"/>
    <x v="2"/>
    <n v="19140"/>
    <x v="0"/>
    <x v="1"/>
    <s v="CHO-FUD-51000"/>
    <x v="4"/>
    <x v="17"/>
    <n v="5"/>
    <n v="12"/>
    <n v="6"/>
    <n v="14"/>
    <x v="3"/>
    <s v="Lot's O' Nuts"/>
    <x v="1"/>
  </r>
  <r>
    <s v="US-2024-100748-CHO-SCR-58000"/>
    <d v="2024-05-13T00:00:00"/>
    <d v="2024-05-30T00:00:00"/>
    <x v="0"/>
    <n v="100748"/>
    <s v="United States"/>
    <x v="10"/>
    <x v="4"/>
    <n v="94110"/>
    <x v="0"/>
    <x v="3"/>
    <s v="CHO-SCR-58000"/>
    <x v="3"/>
    <x v="44"/>
    <n v="8"/>
    <n v="20"/>
    <n v="8.8000000000000007"/>
    <n v="17"/>
    <x v="3"/>
    <s v="Lot's O' Nuts"/>
    <x v="1"/>
  </r>
  <r>
    <s v="US-2024-115546-CHO-SCR-58000"/>
    <d v="2024-05-14T00:00:00"/>
    <d v="2024-05-28T00:00:00"/>
    <x v="0"/>
    <n v="115546"/>
    <s v="United States"/>
    <x v="26"/>
    <x v="21"/>
    <n v="10035"/>
    <x v="0"/>
    <x v="1"/>
    <s v="CHO-SCR-58000"/>
    <x v="3"/>
    <x v="9"/>
    <n v="2"/>
    <n v="5"/>
    <n v="2.2000000000000002"/>
    <n v="14"/>
    <x v="3"/>
    <s v="Lot's O' Nuts"/>
    <x v="1"/>
  </r>
  <r>
    <s v="US-2024-115546-CHO-FUD-51000"/>
    <d v="2024-05-14T00:00:00"/>
    <d v="2024-05-28T00:00:00"/>
    <x v="0"/>
    <n v="115546"/>
    <s v="United States"/>
    <x v="26"/>
    <x v="21"/>
    <n v="10035"/>
    <x v="0"/>
    <x v="1"/>
    <s v="CHO-FUD-51000"/>
    <x v="4"/>
    <x v="3"/>
    <n v="3"/>
    <n v="7.2"/>
    <n v="3.6"/>
    <n v="14"/>
    <x v="3"/>
    <s v="Lot's O' Nuts"/>
    <x v="1"/>
  </r>
  <r>
    <s v="US-2024-133361-CHO-SCR-58000"/>
    <d v="2024-05-14T00:00:00"/>
    <d v="2024-05-27T00:00:00"/>
    <x v="1"/>
    <n v="133361"/>
    <s v="United States"/>
    <x v="98"/>
    <x v="38"/>
    <n v="21215"/>
    <x v="0"/>
    <x v="1"/>
    <s v="CHO-SCR-58000"/>
    <x v="3"/>
    <x v="9"/>
    <n v="2"/>
    <n v="5"/>
    <n v="2.2000000000000002"/>
    <n v="13"/>
    <x v="3"/>
    <s v="Lot's O' Nuts"/>
    <x v="1"/>
  </r>
  <r>
    <s v="US-2024-133361-CHO-NUT-13000"/>
    <d v="2024-05-14T00:00:00"/>
    <d v="2024-05-27T00:00:00"/>
    <x v="1"/>
    <n v="133361"/>
    <s v="United States"/>
    <x v="98"/>
    <x v="38"/>
    <n v="21215"/>
    <x v="0"/>
    <x v="1"/>
    <s v="CHO-NUT-13000"/>
    <x v="2"/>
    <x v="13"/>
    <n v="5"/>
    <n v="12.45"/>
    <n v="5"/>
    <n v="13"/>
    <x v="3"/>
    <s v="Lot's O' Nuts"/>
    <x v="1"/>
  </r>
  <r>
    <s v="US-2024-133361-CHO-TRI-54000"/>
    <d v="2024-05-14T00:00:00"/>
    <d v="2024-05-27T00:00:00"/>
    <x v="1"/>
    <n v="133361"/>
    <s v="United States"/>
    <x v="98"/>
    <x v="38"/>
    <n v="21215"/>
    <x v="0"/>
    <x v="1"/>
    <s v="CHO-TRI-54000"/>
    <x v="1"/>
    <x v="20"/>
    <n v="5"/>
    <n v="12.25"/>
    <n v="6.5"/>
    <n v="13"/>
    <x v="3"/>
    <s v="Wicked Choccy's"/>
    <x v="0"/>
  </r>
  <r>
    <s v="US-2024-133361-CHO-FUD-51000"/>
    <d v="2024-05-14T00:00:00"/>
    <d v="2024-05-27T00:00:00"/>
    <x v="1"/>
    <n v="133361"/>
    <s v="United States"/>
    <x v="98"/>
    <x v="38"/>
    <n v="21215"/>
    <x v="0"/>
    <x v="1"/>
    <s v="CHO-FUD-51000"/>
    <x v="4"/>
    <x v="17"/>
    <n v="5"/>
    <n v="12"/>
    <n v="6"/>
    <n v="13"/>
    <x v="3"/>
    <s v="Lot's O' Nuts"/>
    <x v="1"/>
  </r>
  <r>
    <s v="US-2024-154872-CHO-NUT-13000"/>
    <d v="2024-05-14T00:00:00"/>
    <d v="2024-05-28T00:00:00"/>
    <x v="0"/>
    <n v="154872"/>
    <s v="United States"/>
    <x v="121"/>
    <x v="9"/>
    <n v="44105"/>
    <x v="0"/>
    <x v="1"/>
    <s v="CHO-NUT-13000"/>
    <x v="2"/>
    <x v="13"/>
    <n v="5"/>
    <n v="12.45"/>
    <n v="5"/>
    <n v="14"/>
    <x v="3"/>
    <s v="Lot's O' Nuts"/>
    <x v="1"/>
  </r>
  <r>
    <s v="US-2024-154872-CHO-TRI-54000"/>
    <d v="2024-05-14T00:00:00"/>
    <d v="2024-05-28T00:00:00"/>
    <x v="0"/>
    <n v="154872"/>
    <s v="United States"/>
    <x v="121"/>
    <x v="9"/>
    <n v="44105"/>
    <x v="0"/>
    <x v="1"/>
    <s v="CHO-TRI-54000"/>
    <x v="1"/>
    <x v="1"/>
    <n v="2"/>
    <n v="4.9000000000000004"/>
    <n v="2.6"/>
    <n v="14"/>
    <x v="3"/>
    <s v="Wicked Choccy's"/>
    <x v="0"/>
  </r>
  <r>
    <s v="US-2024-154872-CHO-MIL-31000"/>
    <d v="2024-05-14T00:00:00"/>
    <d v="2024-05-28T00:00:00"/>
    <x v="0"/>
    <n v="154872"/>
    <s v="United States"/>
    <x v="121"/>
    <x v="9"/>
    <n v="44105"/>
    <x v="0"/>
    <x v="1"/>
    <s v="CHO-MIL-31000"/>
    <x v="0"/>
    <x v="11"/>
    <n v="1"/>
    <n v="2.11"/>
    <n v="1.1399999999999999"/>
    <n v="14"/>
    <x v="3"/>
    <s v="Wicked Choccy's"/>
    <x v="0"/>
  </r>
  <r>
    <s v="US-2024-133641-CHO-NUT-13000"/>
    <d v="2024-05-14T00:00:00"/>
    <d v="2024-05-31T00:00:00"/>
    <x v="0"/>
    <n v="133641"/>
    <s v="United States"/>
    <x v="394"/>
    <x v="31"/>
    <n v="39503"/>
    <x v="0"/>
    <x v="2"/>
    <s v="CHO-NUT-13000"/>
    <x v="2"/>
    <x v="48"/>
    <n v="9"/>
    <n v="22.41"/>
    <n v="9"/>
    <n v="17"/>
    <x v="3"/>
    <s v="Lot's O' Nuts"/>
    <x v="1"/>
  </r>
  <r>
    <s v="US-2024-161774-CHO-TRI-54000"/>
    <d v="2024-05-14T00:00:00"/>
    <d v="2024-05-25T00:00:00"/>
    <x v="1"/>
    <n v="161774"/>
    <s v="United States"/>
    <x v="0"/>
    <x v="0"/>
    <n v="77041"/>
    <x v="0"/>
    <x v="0"/>
    <s v="CHO-TRI-54000"/>
    <x v="1"/>
    <x v="20"/>
    <n v="5"/>
    <n v="12.25"/>
    <n v="6.5"/>
    <n v="11"/>
    <x v="3"/>
    <s v="Wicked Choccy's"/>
    <x v="0"/>
  </r>
  <r>
    <s v="US-2024-161774-CHO-MIL-31000"/>
    <d v="2024-05-14T00:00:00"/>
    <d v="2024-05-25T00:00:00"/>
    <x v="1"/>
    <n v="161774"/>
    <s v="United States"/>
    <x v="0"/>
    <x v="0"/>
    <n v="77041"/>
    <x v="0"/>
    <x v="0"/>
    <s v="CHO-MIL-31000"/>
    <x v="0"/>
    <x v="23"/>
    <n v="5"/>
    <n v="10.55"/>
    <n v="5.7"/>
    <n v="11"/>
    <x v="3"/>
    <s v="Wicked Choccy's"/>
    <x v="0"/>
  </r>
  <r>
    <s v="US-2024-161774-CHO-FUD-51000"/>
    <d v="2024-05-14T00:00:00"/>
    <d v="2024-05-25T00:00:00"/>
    <x v="1"/>
    <n v="161774"/>
    <s v="United States"/>
    <x v="0"/>
    <x v="0"/>
    <n v="77041"/>
    <x v="0"/>
    <x v="0"/>
    <s v="CHO-FUD-51000"/>
    <x v="4"/>
    <x v="3"/>
    <n v="3"/>
    <n v="7.2"/>
    <n v="3.6"/>
    <n v="11"/>
    <x v="3"/>
    <s v="Lot's O' Nuts"/>
    <x v="1"/>
  </r>
  <r>
    <s v="US-2024-161774-CHO-SCR-58000"/>
    <d v="2024-05-14T00:00:00"/>
    <d v="2024-05-25T00:00:00"/>
    <x v="1"/>
    <n v="161774"/>
    <s v="United States"/>
    <x v="0"/>
    <x v="0"/>
    <n v="77041"/>
    <x v="0"/>
    <x v="0"/>
    <s v="CHO-SCR-58000"/>
    <x v="3"/>
    <x v="9"/>
    <n v="2"/>
    <n v="5"/>
    <n v="2.2000000000000002"/>
    <n v="11"/>
    <x v="3"/>
    <s v="Lot's O' Nuts"/>
    <x v="1"/>
  </r>
  <r>
    <s v="US-2024-129357-CHO-MIL-31000"/>
    <d v="2024-05-14T00:00:00"/>
    <d v="2024-05-29T00:00:00"/>
    <x v="0"/>
    <n v="129357"/>
    <s v="United States"/>
    <x v="31"/>
    <x v="23"/>
    <n v="98103"/>
    <x v="0"/>
    <x v="3"/>
    <s v="CHO-MIL-31000"/>
    <x v="0"/>
    <x v="43"/>
    <n v="9"/>
    <n v="18.989999999999998"/>
    <n v="10.26"/>
    <n v="15"/>
    <x v="3"/>
    <s v="Wicked Choccy's"/>
    <x v="0"/>
  </r>
  <r>
    <s v="US-2024-129357-CHO-TRI-54000"/>
    <d v="2024-05-14T00:00:00"/>
    <d v="2024-05-29T00:00:00"/>
    <x v="0"/>
    <n v="129357"/>
    <s v="United States"/>
    <x v="31"/>
    <x v="23"/>
    <n v="98103"/>
    <x v="0"/>
    <x v="3"/>
    <s v="CHO-TRI-54000"/>
    <x v="1"/>
    <x v="20"/>
    <n v="5"/>
    <n v="12.25"/>
    <n v="6.5"/>
    <n v="15"/>
    <x v="3"/>
    <s v="Wicked Choccy's"/>
    <x v="0"/>
  </r>
  <r>
    <s v="US-2024-143686-CHO-NUT-13000"/>
    <d v="2024-05-14T00:00:00"/>
    <d v="2024-05-24T00:00:00"/>
    <x v="3"/>
    <n v="143686"/>
    <s v="United States"/>
    <x v="379"/>
    <x v="4"/>
    <n v="92704"/>
    <x v="0"/>
    <x v="3"/>
    <s v="CHO-NUT-13000"/>
    <x v="2"/>
    <x v="7"/>
    <n v="2"/>
    <n v="4.9800000000000004"/>
    <n v="2"/>
    <n v="10"/>
    <x v="3"/>
    <s v="Lot's O' Nuts"/>
    <x v="1"/>
  </r>
  <r>
    <s v="US-2024-143686-CHO-FUD-51000"/>
    <d v="2024-05-14T00:00:00"/>
    <d v="2024-05-24T00:00:00"/>
    <x v="3"/>
    <n v="143686"/>
    <s v="United States"/>
    <x v="379"/>
    <x v="4"/>
    <n v="92704"/>
    <x v="0"/>
    <x v="3"/>
    <s v="CHO-FUD-51000"/>
    <x v="4"/>
    <x v="26"/>
    <n v="7"/>
    <n v="16.8"/>
    <n v="8.4"/>
    <n v="10"/>
    <x v="3"/>
    <s v="Lot's O' Nuts"/>
    <x v="1"/>
  </r>
  <r>
    <s v="US-2024-102414-CHO-TRI-54000"/>
    <d v="2024-05-15T00:00:00"/>
    <d v="2024-05-28T00:00:00"/>
    <x v="2"/>
    <n v="102414"/>
    <s v="United States"/>
    <x v="146"/>
    <x v="12"/>
    <n v="85023"/>
    <x v="0"/>
    <x v="3"/>
    <s v="CHO-TRI-54000"/>
    <x v="1"/>
    <x v="1"/>
    <n v="2"/>
    <n v="4.9000000000000004"/>
    <n v="2.6"/>
    <n v="13"/>
    <x v="3"/>
    <s v="Wicked Choccy's"/>
    <x v="0"/>
  </r>
  <r>
    <s v="US-2024-102414-CHO-MIL-31000"/>
    <d v="2024-05-15T00:00:00"/>
    <d v="2024-05-28T00:00:00"/>
    <x v="2"/>
    <n v="102414"/>
    <s v="United States"/>
    <x v="146"/>
    <x v="12"/>
    <n v="85023"/>
    <x v="0"/>
    <x v="3"/>
    <s v="CHO-MIL-31000"/>
    <x v="0"/>
    <x v="5"/>
    <n v="3"/>
    <n v="6.33"/>
    <n v="3.42"/>
    <n v="13"/>
    <x v="3"/>
    <s v="Wicked Choccy's"/>
    <x v="0"/>
  </r>
  <r>
    <s v="US-2024-102414-CHO-SCR-58000"/>
    <d v="2024-05-15T00:00:00"/>
    <d v="2024-05-28T00:00:00"/>
    <x v="2"/>
    <n v="102414"/>
    <s v="United States"/>
    <x v="146"/>
    <x v="12"/>
    <n v="85023"/>
    <x v="0"/>
    <x v="3"/>
    <s v="CHO-SCR-58000"/>
    <x v="3"/>
    <x v="25"/>
    <n v="1"/>
    <n v="2.5"/>
    <n v="1.1000000000000001"/>
    <n v="13"/>
    <x v="3"/>
    <s v="Lot's O' Nuts"/>
    <x v="1"/>
  </r>
  <r>
    <s v="US-2024-152569-CHO-FUD-51000"/>
    <d v="2024-05-15T00:00:00"/>
    <d v="2024-05-30T00:00:00"/>
    <x v="0"/>
    <n v="152569"/>
    <s v="United States"/>
    <x v="40"/>
    <x v="1"/>
    <n v="60653"/>
    <x v="0"/>
    <x v="0"/>
    <s v="CHO-FUD-51000"/>
    <x v="4"/>
    <x v="9"/>
    <n v="2"/>
    <n v="4.8"/>
    <n v="2.4"/>
    <n v="15"/>
    <x v="3"/>
    <s v="Lot's O' Nuts"/>
    <x v="1"/>
  </r>
  <r>
    <s v="US-2024-152569-CHO-SCR-58000"/>
    <d v="2024-05-15T00:00:00"/>
    <d v="2024-05-30T00:00:00"/>
    <x v="0"/>
    <n v="152569"/>
    <s v="United States"/>
    <x v="40"/>
    <x v="1"/>
    <n v="60653"/>
    <x v="0"/>
    <x v="0"/>
    <s v="CHO-SCR-58000"/>
    <x v="3"/>
    <x v="9"/>
    <n v="2"/>
    <n v="5"/>
    <n v="2.2000000000000002"/>
    <n v="15"/>
    <x v="3"/>
    <s v="Lot's O' Nuts"/>
    <x v="1"/>
  </r>
  <r>
    <s v="US-2024-110604-CHO-SCR-58000"/>
    <d v="2024-05-15T00:00:00"/>
    <d v="2024-05-30T00:00:00"/>
    <x v="0"/>
    <n v="110604"/>
    <s v="United States"/>
    <x v="31"/>
    <x v="23"/>
    <n v="98103"/>
    <x v="0"/>
    <x v="3"/>
    <s v="CHO-SCR-58000"/>
    <x v="3"/>
    <x v="9"/>
    <n v="2"/>
    <n v="5"/>
    <n v="2.2000000000000002"/>
    <n v="15"/>
    <x v="3"/>
    <s v="Lot's O' Nuts"/>
    <x v="1"/>
  </r>
  <r>
    <s v="US-2024-110604-CHO-MIL-31000"/>
    <d v="2024-05-15T00:00:00"/>
    <d v="2024-05-30T00:00:00"/>
    <x v="0"/>
    <n v="110604"/>
    <s v="United States"/>
    <x v="31"/>
    <x v="23"/>
    <n v="98103"/>
    <x v="0"/>
    <x v="3"/>
    <s v="CHO-MIL-31000"/>
    <x v="0"/>
    <x v="11"/>
    <n v="1"/>
    <n v="2.11"/>
    <n v="1.1399999999999999"/>
    <n v="15"/>
    <x v="3"/>
    <s v="Wicked Choccy's"/>
    <x v="0"/>
  </r>
  <r>
    <s v="US-2024-166576-CHO-TRI-54000"/>
    <d v="2024-05-16T00:00:00"/>
    <d v="2024-05-28T00:00:00"/>
    <x v="1"/>
    <n v="166576"/>
    <s v="United States"/>
    <x v="122"/>
    <x v="9"/>
    <n v="44312"/>
    <x v="0"/>
    <x v="1"/>
    <s v="CHO-TRI-54000"/>
    <x v="1"/>
    <x v="1"/>
    <n v="2"/>
    <n v="4.9000000000000004"/>
    <n v="2.6"/>
    <n v="12"/>
    <x v="3"/>
    <s v="Wicked Choccy's"/>
    <x v="0"/>
  </r>
  <r>
    <s v="US-2024-121643-CHO-FUD-51000"/>
    <d v="2024-05-18T00:00:00"/>
    <d v="2024-05-30T00:00:00"/>
    <x v="1"/>
    <n v="121643"/>
    <s v="United States"/>
    <x v="229"/>
    <x v="11"/>
    <n v="97206"/>
    <x v="0"/>
    <x v="3"/>
    <s v="CHO-FUD-51000"/>
    <x v="4"/>
    <x v="9"/>
    <n v="2"/>
    <n v="4.8"/>
    <n v="2.4"/>
    <n v="12"/>
    <x v="3"/>
    <s v="Lot's O' Nuts"/>
    <x v="1"/>
  </r>
  <r>
    <s v="US-2024-112865-CHO-SCR-58000"/>
    <d v="2024-05-18T00:00:00"/>
    <d v="2024-06-01T00:00:00"/>
    <x v="0"/>
    <n v="112865"/>
    <s v="United States"/>
    <x v="2"/>
    <x v="2"/>
    <n v="19140"/>
    <x v="0"/>
    <x v="1"/>
    <s v="CHO-SCR-58000"/>
    <x v="3"/>
    <x v="3"/>
    <n v="3"/>
    <n v="7.5"/>
    <n v="3.3"/>
    <n v="14"/>
    <x v="3"/>
    <s v="Lot's O' Nuts"/>
    <x v="1"/>
  </r>
  <r>
    <s v="US-2024-155642-CHO-MIL-31000"/>
    <d v="2024-05-18T00:00:00"/>
    <d v="2024-06-01T00:00:00"/>
    <x v="0"/>
    <n v="155642"/>
    <s v="United States"/>
    <x v="40"/>
    <x v="1"/>
    <n v="60653"/>
    <x v="0"/>
    <x v="0"/>
    <s v="CHO-MIL-31000"/>
    <x v="0"/>
    <x v="11"/>
    <n v="1"/>
    <n v="2.11"/>
    <n v="1.1399999999999999"/>
    <n v="14"/>
    <x v="3"/>
    <s v="Wicked Choccy's"/>
    <x v="0"/>
  </r>
  <r>
    <s v="US-2024-155642-CHO-FUD-51000"/>
    <d v="2024-05-18T00:00:00"/>
    <d v="2024-06-01T00:00:00"/>
    <x v="0"/>
    <n v="155642"/>
    <s v="United States"/>
    <x v="40"/>
    <x v="1"/>
    <n v="60653"/>
    <x v="0"/>
    <x v="0"/>
    <s v="CHO-FUD-51000"/>
    <x v="4"/>
    <x v="3"/>
    <n v="3"/>
    <n v="7.2"/>
    <n v="3.6"/>
    <n v="14"/>
    <x v="3"/>
    <s v="Lot's O' Nuts"/>
    <x v="1"/>
  </r>
  <r>
    <s v="CA-2024-135471-CHO-FUD-51000"/>
    <d v="2024-05-18T00:00:00"/>
    <d v="2024-06-04T00:00:00"/>
    <x v="0"/>
    <n v="135471"/>
    <s v="Canada"/>
    <x v="126"/>
    <x v="42"/>
    <s v="H1A"/>
    <x v="0"/>
    <x v="1"/>
    <s v="CHO-FUD-51000"/>
    <x v="4"/>
    <x v="3"/>
    <n v="3"/>
    <n v="7.2"/>
    <n v="3.6"/>
    <n v="17"/>
    <x v="3"/>
    <s v="Lot's O' Nuts"/>
    <x v="1"/>
  </r>
  <r>
    <s v="US-2024-117401-CHO-MIL-31000"/>
    <d v="2024-05-18T00:00:00"/>
    <d v="2024-06-01T00:00:00"/>
    <x v="2"/>
    <n v="117401"/>
    <s v="United States"/>
    <x v="8"/>
    <x v="25"/>
    <n v="65807"/>
    <x v="0"/>
    <x v="0"/>
    <s v="CHO-MIL-31000"/>
    <x v="0"/>
    <x v="38"/>
    <n v="7"/>
    <n v="14.77"/>
    <n v="7.98"/>
    <n v="14"/>
    <x v="3"/>
    <s v="Wicked Choccy's"/>
    <x v="0"/>
  </r>
  <r>
    <s v="US-2024-117401-CHO-SCR-58000"/>
    <d v="2024-05-18T00:00:00"/>
    <d v="2024-06-01T00:00:00"/>
    <x v="2"/>
    <n v="117401"/>
    <s v="United States"/>
    <x v="8"/>
    <x v="25"/>
    <n v="65807"/>
    <x v="0"/>
    <x v="0"/>
    <s v="CHO-SCR-58000"/>
    <x v="3"/>
    <x v="26"/>
    <n v="7"/>
    <n v="17.5"/>
    <n v="7.7"/>
    <n v="14"/>
    <x v="3"/>
    <s v="Lot's O' Nuts"/>
    <x v="1"/>
  </r>
  <r>
    <s v="US-2024-117401-CHO-NUT-13000"/>
    <d v="2024-05-18T00:00:00"/>
    <d v="2024-06-01T00:00:00"/>
    <x v="2"/>
    <n v="117401"/>
    <s v="United States"/>
    <x v="8"/>
    <x v="25"/>
    <n v="65807"/>
    <x v="0"/>
    <x v="0"/>
    <s v="CHO-NUT-13000"/>
    <x v="2"/>
    <x v="13"/>
    <n v="5"/>
    <n v="12.45"/>
    <n v="5"/>
    <n v="14"/>
    <x v="3"/>
    <s v="Lot's O' Nuts"/>
    <x v="1"/>
  </r>
  <r>
    <s v="US-2024-112536-CHO-MIL-31000"/>
    <d v="2024-05-18T00:00:00"/>
    <d v="2024-06-02T00:00:00"/>
    <x v="0"/>
    <n v="112536"/>
    <s v="United States"/>
    <x v="311"/>
    <x v="0"/>
    <n v="78501"/>
    <x v="0"/>
    <x v="0"/>
    <s v="CHO-MIL-31000"/>
    <x v="0"/>
    <x v="11"/>
    <n v="1"/>
    <n v="2.11"/>
    <n v="1.1399999999999999"/>
    <n v="15"/>
    <x v="3"/>
    <s v="Wicked Choccy's"/>
    <x v="0"/>
  </r>
  <r>
    <s v="US-2024-112536-CHO-SCR-58000"/>
    <d v="2024-05-18T00:00:00"/>
    <d v="2024-06-02T00:00:00"/>
    <x v="0"/>
    <n v="112536"/>
    <s v="United States"/>
    <x v="311"/>
    <x v="0"/>
    <n v="78501"/>
    <x v="0"/>
    <x v="0"/>
    <s v="CHO-SCR-58000"/>
    <x v="3"/>
    <x v="26"/>
    <n v="7"/>
    <n v="17.5"/>
    <n v="7.7"/>
    <n v="15"/>
    <x v="3"/>
    <s v="Lot's O' Nuts"/>
    <x v="1"/>
  </r>
  <r>
    <s v="US-2024-159464-CHO-SCR-58000"/>
    <d v="2024-05-18T00:00:00"/>
    <d v="2024-05-29T00:00:00"/>
    <x v="1"/>
    <n v="159464"/>
    <s v="United States"/>
    <x v="257"/>
    <x v="3"/>
    <n v="30328"/>
    <x v="0"/>
    <x v="2"/>
    <s v="CHO-SCR-58000"/>
    <x v="3"/>
    <x v="3"/>
    <n v="3"/>
    <n v="7.5"/>
    <n v="3.3"/>
    <n v="11"/>
    <x v="3"/>
    <s v="Lot's O' Nuts"/>
    <x v="1"/>
  </r>
  <r>
    <s v="US-2024-159464-CHO-NUT-13000"/>
    <d v="2024-05-18T00:00:00"/>
    <d v="2024-05-29T00:00:00"/>
    <x v="1"/>
    <n v="159464"/>
    <s v="United States"/>
    <x v="257"/>
    <x v="3"/>
    <n v="30328"/>
    <x v="0"/>
    <x v="2"/>
    <s v="CHO-NUT-13000"/>
    <x v="2"/>
    <x v="7"/>
    <n v="2"/>
    <n v="4.9800000000000004"/>
    <n v="2"/>
    <n v="11"/>
    <x v="3"/>
    <s v="Lot's O' Nuts"/>
    <x v="1"/>
  </r>
  <r>
    <s v="US-2024-159464-CHO-MIL-31000"/>
    <d v="2024-05-18T00:00:00"/>
    <d v="2024-05-29T00:00:00"/>
    <x v="1"/>
    <n v="159464"/>
    <s v="United States"/>
    <x v="257"/>
    <x v="3"/>
    <n v="30328"/>
    <x v="0"/>
    <x v="2"/>
    <s v="CHO-MIL-31000"/>
    <x v="0"/>
    <x v="29"/>
    <n v="6"/>
    <n v="12.66"/>
    <n v="6.84"/>
    <n v="11"/>
    <x v="3"/>
    <s v="Wicked Choccy's"/>
    <x v="0"/>
  </r>
  <r>
    <s v="US-2024-117863-CHO-FUD-51000"/>
    <d v="2024-05-18T00:00:00"/>
    <d v="2024-06-02T00:00:00"/>
    <x v="0"/>
    <n v="117863"/>
    <s v="United States"/>
    <x v="26"/>
    <x v="21"/>
    <n v="10024"/>
    <x v="0"/>
    <x v="1"/>
    <s v="CHO-FUD-51000"/>
    <x v="4"/>
    <x v="9"/>
    <n v="2"/>
    <n v="4.8"/>
    <n v="2.4"/>
    <n v="15"/>
    <x v="3"/>
    <s v="Lot's O' Nuts"/>
    <x v="1"/>
  </r>
  <r>
    <s v="US-2024-117863-CHO-MIL-31000"/>
    <d v="2024-05-18T00:00:00"/>
    <d v="2024-06-02T00:00:00"/>
    <x v="0"/>
    <n v="117863"/>
    <s v="United States"/>
    <x v="26"/>
    <x v="21"/>
    <n v="10024"/>
    <x v="0"/>
    <x v="1"/>
    <s v="CHO-MIL-31000"/>
    <x v="0"/>
    <x v="11"/>
    <n v="1"/>
    <n v="2.11"/>
    <n v="1.1399999999999999"/>
    <n v="15"/>
    <x v="3"/>
    <s v="Wicked Choccy's"/>
    <x v="0"/>
  </r>
  <r>
    <s v="US-2024-145702-CHO-FUD-51000"/>
    <d v="2024-05-19T00:00:00"/>
    <d v="2024-06-03T00:00:00"/>
    <x v="2"/>
    <n v="145702"/>
    <s v="United States"/>
    <x v="68"/>
    <x v="14"/>
    <n v="37918"/>
    <x v="0"/>
    <x v="2"/>
    <s v="CHO-FUD-51000"/>
    <x v="4"/>
    <x v="3"/>
    <n v="3"/>
    <n v="7.2"/>
    <n v="3.6"/>
    <n v="15"/>
    <x v="3"/>
    <s v="Lot's O' Nuts"/>
    <x v="1"/>
  </r>
  <r>
    <s v="US-2024-145702-CHO-TRI-54000"/>
    <d v="2024-05-19T00:00:00"/>
    <d v="2024-06-03T00:00:00"/>
    <x v="2"/>
    <n v="145702"/>
    <s v="United States"/>
    <x v="68"/>
    <x v="14"/>
    <n v="37918"/>
    <x v="0"/>
    <x v="2"/>
    <s v="CHO-TRI-54000"/>
    <x v="1"/>
    <x v="10"/>
    <n v="7"/>
    <n v="17.149999999999999"/>
    <n v="9.1"/>
    <n v="15"/>
    <x v="3"/>
    <s v="Wicked Choccy's"/>
    <x v="0"/>
  </r>
  <r>
    <s v="US-2024-153787-CHO-SCR-58000"/>
    <d v="2024-05-19T00:00:00"/>
    <d v="2024-06-02T00:00:00"/>
    <x v="0"/>
    <n v="153787"/>
    <s v="United States"/>
    <x v="31"/>
    <x v="23"/>
    <n v="98115"/>
    <x v="0"/>
    <x v="3"/>
    <s v="CHO-SCR-58000"/>
    <x v="3"/>
    <x v="9"/>
    <n v="2"/>
    <n v="5"/>
    <n v="2.2000000000000002"/>
    <n v="14"/>
    <x v="3"/>
    <s v="Lot's O' Nuts"/>
    <x v="1"/>
  </r>
  <r>
    <s v="US-2024-113530-CHO-SCR-58000"/>
    <d v="2024-05-19T00:00:00"/>
    <d v="2024-05-31T00:00:00"/>
    <x v="2"/>
    <n v="113530"/>
    <s v="United States"/>
    <x v="10"/>
    <x v="4"/>
    <n v="94109"/>
    <x v="0"/>
    <x v="3"/>
    <s v="CHO-SCR-58000"/>
    <x v="3"/>
    <x v="64"/>
    <n v="12"/>
    <n v="30"/>
    <n v="13.2"/>
    <n v="12"/>
    <x v="3"/>
    <s v="Lot's O' Nuts"/>
    <x v="1"/>
  </r>
  <r>
    <s v="US-2024-113530-CHO-MIL-31000"/>
    <d v="2024-05-19T00:00:00"/>
    <d v="2024-05-31T00:00:00"/>
    <x v="2"/>
    <n v="113530"/>
    <s v="United States"/>
    <x v="10"/>
    <x v="4"/>
    <n v="94109"/>
    <x v="0"/>
    <x v="3"/>
    <s v="CHO-MIL-31000"/>
    <x v="0"/>
    <x v="11"/>
    <n v="1"/>
    <n v="2.11"/>
    <n v="1.1399999999999999"/>
    <n v="12"/>
    <x v="3"/>
    <s v="Wicked Choccy's"/>
    <x v="0"/>
  </r>
  <r>
    <s v="US-2024-120607-CHO-TRI-54000"/>
    <d v="2024-05-19T00:00:00"/>
    <d v="2024-05-29T00:00:00"/>
    <x v="3"/>
    <n v="120607"/>
    <s v="United States"/>
    <x v="163"/>
    <x v="3"/>
    <n v="30318"/>
    <x v="0"/>
    <x v="2"/>
    <s v="CHO-TRI-54000"/>
    <x v="1"/>
    <x v="24"/>
    <n v="4"/>
    <n v="9.8000000000000007"/>
    <n v="5.2"/>
    <n v="10"/>
    <x v="3"/>
    <s v="Wicked Choccy's"/>
    <x v="0"/>
  </r>
  <r>
    <s v="US-2024-122077-CHO-FUD-51000"/>
    <d v="2024-05-19T00:00:00"/>
    <d v="2024-06-04T00:00:00"/>
    <x v="0"/>
    <n v="122077"/>
    <s v="United States"/>
    <x v="77"/>
    <x v="0"/>
    <n v="75023"/>
    <x v="0"/>
    <x v="0"/>
    <s v="CHO-FUD-51000"/>
    <x v="4"/>
    <x v="31"/>
    <n v="4"/>
    <n v="9.6"/>
    <n v="4.8"/>
    <n v="16"/>
    <x v="3"/>
    <s v="Lot's O' Nuts"/>
    <x v="1"/>
  </r>
  <r>
    <s v="US-2024-122077-CHO-NUT-13000"/>
    <d v="2024-05-19T00:00:00"/>
    <d v="2024-06-04T00:00:00"/>
    <x v="0"/>
    <n v="122077"/>
    <s v="United States"/>
    <x v="77"/>
    <x v="0"/>
    <n v="75023"/>
    <x v="0"/>
    <x v="0"/>
    <s v="CHO-NUT-13000"/>
    <x v="2"/>
    <x v="22"/>
    <n v="1"/>
    <n v="2.4900000000000002"/>
    <n v="1"/>
    <n v="16"/>
    <x v="3"/>
    <s v="Lot's O' Nuts"/>
    <x v="1"/>
  </r>
  <r>
    <s v="US-2024-127803-OTH-KAZ-38000"/>
    <d v="2024-05-19T00:00:00"/>
    <d v="2024-06-02T00:00:00"/>
    <x v="0"/>
    <n v="127803"/>
    <s v="United States"/>
    <x v="6"/>
    <x v="35"/>
    <n v="35810"/>
    <x v="1"/>
    <x v="2"/>
    <s v="OTH-KAZ-38000"/>
    <x v="6"/>
    <x v="8"/>
    <n v="4"/>
    <n v="1"/>
    <n v="12"/>
    <n v="14"/>
    <x v="3"/>
    <s v="The Other Factory"/>
    <x v="3"/>
  </r>
  <r>
    <s v="US-2024-108700-CHO-SCR-58000"/>
    <d v="2024-05-19T00:00:00"/>
    <d v="2024-06-02T00:00:00"/>
    <x v="0"/>
    <n v="108700"/>
    <s v="United States"/>
    <x v="356"/>
    <x v="1"/>
    <n v="61107"/>
    <x v="0"/>
    <x v="0"/>
    <s v="CHO-SCR-58000"/>
    <x v="3"/>
    <x v="14"/>
    <n v="6"/>
    <n v="15"/>
    <n v="6.6"/>
    <n v="14"/>
    <x v="3"/>
    <s v="Lot's O' Nuts"/>
    <x v="1"/>
  </r>
  <r>
    <s v="US-2024-100048-CHO-MIL-31000"/>
    <d v="2024-05-19T00:00:00"/>
    <d v="2024-06-03T00:00:00"/>
    <x v="0"/>
    <n v="100048"/>
    <s v="United States"/>
    <x v="212"/>
    <x v="21"/>
    <n v="10550"/>
    <x v="0"/>
    <x v="1"/>
    <s v="CHO-MIL-31000"/>
    <x v="0"/>
    <x v="29"/>
    <n v="6"/>
    <n v="12.66"/>
    <n v="6.84"/>
    <n v="15"/>
    <x v="3"/>
    <s v="Wicked Choccy's"/>
    <x v="0"/>
  </r>
  <r>
    <s v="US-2024-100048-CHO-FUD-51000"/>
    <d v="2024-05-19T00:00:00"/>
    <d v="2024-06-03T00:00:00"/>
    <x v="0"/>
    <n v="100048"/>
    <s v="United States"/>
    <x v="212"/>
    <x v="21"/>
    <n v="10550"/>
    <x v="0"/>
    <x v="1"/>
    <s v="CHO-FUD-51000"/>
    <x v="4"/>
    <x v="3"/>
    <n v="3"/>
    <n v="7.2"/>
    <n v="3.6"/>
    <n v="15"/>
    <x v="3"/>
    <s v="Lot's O' Nuts"/>
    <x v="1"/>
  </r>
  <r>
    <s v="US-2024-147998-CHO-MIL-31000"/>
    <d v="2024-05-19T00:00:00"/>
    <d v="2024-06-03T00:00:00"/>
    <x v="0"/>
    <n v="147998"/>
    <s v="United States"/>
    <x v="99"/>
    <x v="4"/>
    <n v="95123"/>
    <x v="0"/>
    <x v="3"/>
    <s v="CHO-MIL-31000"/>
    <x v="0"/>
    <x v="23"/>
    <n v="5"/>
    <n v="10.55"/>
    <n v="5.7"/>
    <n v="15"/>
    <x v="3"/>
    <s v="Wicked Choccy's"/>
    <x v="0"/>
  </r>
  <r>
    <s v="US-2024-138975-CHO-NUT-13000"/>
    <d v="2024-05-19T00:00:00"/>
    <d v="2024-06-02T00:00:00"/>
    <x v="0"/>
    <n v="138975"/>
    <s v="United States"/>
    <x v="163"/>
    <x v="3"/>
    <n v="30318"/>
    <x v="0"/>
    <x v="2"/>
    <s v="CHO-NUT-13000"/>
    <x v="2"/>
    <x v="48"/>
    <n v="9"/>
    <n v="22.41"/>
    <n v="9"/>
    <n v="14"/>
    <x v="3"/>
    <s v="Lot's O' Nuts"/>
    <x v="1"/>
  </r>
  <r>
    <s v="US-2024-138975-CHO-TRI-54000"/>
    <d v="2024-05-19T00:00:00"/>
    <d v="2024-06-02T00:00:00"/>
    <x v="0"/>
    <n v="138975"/>
    <s v="United States"/>
    <x v="163"/>
    <x v="3"/>
    <n v="30318"/>
    <x v="0"/>
    <x v="2"/>
    <s v="CHO-TRI-54000"/>
    <x v="1"/>
    <x v="10"/>
    <n v="7"/>
    <n v="17.149999999999999"/>
    <n v="9.1"/>
    <n v="14"/>
    <x v="3"/>
    <s v="Wicked Choccy's"/>
    <x v="0"/>
  </r>
  <r>
    <s v="US-2024-149468-CHO-NUT-13000"/>
    <d v="2024-05-20T00:00:00"/>
    <d v="2024-05-30T00:00:00"/>
    <x v="3"/>
    <n v="149468"/>
    <s v="United States"/>
    <x v="169"/>
    <x v="15"/>
    <n v="48183"/>
    <x v="0"/>
    <x v="0"/>
    <s v="CHO-NUT-13000"/>
    <x v="2"/>
    <x v="7"/>
    <n v="2"/>
    <n v="4.9800000000000004"/>
    <n v="2"/>
    <n v="10"/>
    <x v="3"/>
    <s v="Lot's O' Nuts"/>
    <x v="1"/>
  </r>
  <r>
    <s v="US-2024-166695-CHO-SCR-58000"/>
    <d v="2024-05-20T00:00:00"/>
    <d v="2024-06-03T00:00:00"/>
    <x v="0"/>
    <n v="166695"/>
    <s v="United States"/>
    <x v="130"/>
    <x v="4"/>
    <n v="90712"/>
    <x v="0"/>
    <x v="3"/>
    <s v="CHO-SCR-58000"/>
    <x v="3"/>
    <x v="44"/>
    <n v="8"/>
    <n v="20"/>
    <n v="8.8000000000000007"/>
    <n v="14"/>
    <x v="3"/>
    <s v="Lot's O' Nuts"/>
    <x v="1"/>
  </r>
  <r>
    <s v="US-2024-166695-CHO-FUD-51000"/>
    <d v="2024-05-20T00:00:00"/>
    <d v="2024-06-03T00:00:00"/>
    <x v="0"/>
    <n v="166695"/>
    <s v="United States"/>
    <x v="130"/>
    <x v="4"/>
    <n v="90712"/>
    <x v="0"/>
    <x v="3"/>
    <s v="CHO-FUD-51000"/>
    <x v="4"/>
    <x v="25"/>
    <n v="1"/>
    <n v="2.4"/>
    <n v="1.2"/>
    <n v="14"/>
    <x v="3"/>
    <s v="Lot's O' Nuts"/>
    <x v="1"/>
  </r>
  <r>
    <s v="US-2024-166695-CHO-TRI-54000"/>
    <d v="2024-05-20T00:00:00"/>
    <d v="2024-06-03T00:00:00"/>
    <x v="0"/>
    <n v="166695"/>
    <s v="United States"/>
    <x v="130"/>
    <x v="4"/>
    <n v="90712"/>
    <x v="0"/>
    <x v="3"/>
    <s v="CHO-TRI-54000"/>
    <x v="1"/>
    <x v="28"/>
    <n v="1"/>
    <n v="2.4500000000000002"/>
    <n v="1.3"/>
    <n v="14"/>
    <x v="3"/>
    <s v="Wicked Choccy's"/>
    <x v="0"/>
  </r>
  <r>
    <s v="CA-2024-166695-CHO-SCR-58000"/>
    <d v="2024-05-20T00:00:00"/>
    <d v="2024-06-03T00:00:00"/>
    <x v="0"/>
    <n v="166695"/>
    <s v="Canada"/>
    <x v="124"/>
    <x v="40"/>
    <s v="V6Z"/>
    <x v="0"/>
    <x v="3"/>
    <s v="CHO-SCR-58000"/>
    <x v="3"/>
    <x v="44"/>
    <n v="8"/>
    <n v="20"/>
    <n v="8.8000000000000007"/>
    <n v="14"/>
    <x v="3"/>
    <s v="Lot's O' Nuts"/>
    <x v="1"/>
  </r>
  <r>
    <s v="CA-2024-166695-CHO-FUD-51000"/>
    <d v="2024-05-20T00:00:00"/>
    <d v="2024-06-03T00:00:00"/>
    <x v="0"/>
    <n v="166695"/>
    <s v="Canada"/>
    <x v="124"/>
    <x v="40"/>
    <s v="V6Z"/>
    <x v="0"/>
    <x v="3"/>
    <s v="CHO-FUD-51000"/>
    <x v="4"/>
    <x v="25"/>
    <n v="1"/>
    <n v="2.4"/>
    <n v="1.2"/>
    <n v="14"/>
    <x v="3"/>
    <s v="Lot's O' Nuts"/>
    <x v="1"/>
  </r>
  <r>
    <s v="CA-2024-166695-CHO-TRI-54000"/>
    <d v="2024-05-20T00:00:00"/>
    <d v="2024-06-03T00:00:00"/>
    <x v="0"/>
    <n v="166695"/>
    <s v="Canada"/>
    <x v="124"/>
    <x v="40"/>
    <s v="V6Z"/>
    <x v="0"/>
    <x v="3"/>
    <s v="CHO-TRI-54000"/>
    <x v="1"/>
    <x v="28"/>
    <n v="1"/>
    <n v="2.4500000000000002"/>
    <n v="1.3"/>
    <n v="14"/>
    <x v="3"/>
    <s v="Wicked Choccy's"/>
    <x v="0"/>
  </r>
  <r>
    <s v="US-2024-111332-CHO-TRI-54000"/>
    <d v="2024-05-20T00:00:00"/>
    <d v="2024-06-01T00:00:00"/>
    <x v="2"/>
    <n v="111332"/>
    <s v="United States"/>
    <x v="495"/>
    <x v="57"/>
    <n v="58103"/>
    <x v="0"/>
    <x v="0"/>
    <s v="CHO-TRI-54000"/>
    <x v="1"/>
    <x v="37"/>
    <n v="10"/>
    <n v="24.5"/>
    <n v="13"/>
    <n v="12"/>
    <x v="3"/>
    <s v="Wicked Choccy's"/>
    <x v="0"/>
  </r>
  <r>
    <s v="US-2024-111332-CHO-NUT-13000"/>
    <d v="2024-05-20T00:00:00"/>
    <d v="2024-06-01T00:00:00"/>
    <x v="2"/>
    <n v="111332"/>
    <s v="United States"/>
    <x v="495"/>
    <x v="57"/>
    <n v="58103"/>
    <x v="0"/>
    <x v="0"/>
    <s v="CHO-NUT-13000"/>
    <x v="2"/>
    <x v="19"/>
    <n v="4"/>
    <n v="9.9600000000000009"/>
    <n v="4"/>
    <n v="12"/>
    <x v="3"/>
    <s v="Lot's O' Nuts"/>
    <x v="1"/>
  </r>
  <r>
    <s v="US-2024-111332-CHO-SCR-58000"/>
    <d v="2024-05-20T00:00:00"/>
    <d v="2024-06-01T00:00:00"/>
    <x v="2"/>
    <n v="111332"/>
    <s v="United States"/>
    <x v="495"/>
    <x v="57"/>
    <n v="58103"/>
    <x v="0"/>
    <x v="0"/>
    <s v="CHO-SCR-58000"/>
    <x v="3"/>
    <x v="3"/>
    <n v="3"/>
    <n v="7.5"/>
    <n v="3.3"/>
    <n v="12"/>
    <x v="3"/>
    <s v="Lot's O' Nuts"/>
    <x v="1"/>
  </r>
  <r>
    <s v="US-2024-111332-CHO-FUD-51000"/>
    <d v="2024-05-20T00:00:00"/>
    <d v="2024-06-01T00:00:00"/>
    <x v="2"/>
    <n v="111332"/>
    <s v="United States"/>
    <x v="495"/>
    <x v="57"/>
    <n v="58103"/>
    <x v="0"/>
    <x v="0"/>
    <s v="CHO-FUD-51000"/>
    <x v="4"/>
    <x v="3"/>
    <n v="3"/>
    <n v="7.2"/>
    <n v="3.6"/>
    <n v="12"/>
    <x v="3"/>
    <s v="Lot's O' Nuts"/>
    <x v="1"/>
  </r>
  <r>
    <s v="US-2024-166688-CHO-NUT-13000"/>
    <d v="2024-05-20T00:00:00"/>
    <d v="2024-06-05T00:00:00"/>
    <x v="0"/>
    <n v="166688"/>
    <s v="United States"/>
    <x v="21"/>
    <x v="18"/>
    <n v="89115"/>
    <x v="0"/>
    <x v="3"/>
    <s v="CHO-NUT-13000"/>
    <x v="2"/>
    <x v="13"/>
    <n v="5"/>
    <n v="12.45"/>
    <n v="5"/>
    <n v="16"/>
    <x v="3"/>
    <s v="Lot's O' Nuts"/>
    <x v="1"/>
  </r>
  <r>
    <s v="US-2024-166688-CHO-SCR-58000"/>
    <d v="2024-05-20T00:00:00"/>
    <d v="2024-06-05T00:00:00"/>
    <x v="0"/>
    <n v="166688"/>
    <s v="United States"/>
    <x v="21"/>
    <x v="18"/>
    <n v="89115"/>
    <x v="0"/>
    <x v="3"/>
    <s v="CHO-SCR-58000"/>
    <x v="3"/>
    <x v="9"/>
    <n v="2"/>
    <n v="5"/>
    <n v="2.2000000000000002"/>
    <n v="16"/>
    <x v="3"/>
    <s v="Lot's O' Nuts"/>
    <x v="1"/>
  </r>
  <r>
    <s v="US-2024-166688-CHO-FUD-51000"/>
    <d v="2024-05-20T00:00:00"/>
    <d v="2024-06-05T00:00:00"/>
    <x v="0"/>
    <n v="166688"/>
    <s v="United States"/>
    <x v="21"/>
    <x v="18"/>
    <n v="89115"/>
    <x v="0"/>
    <x v="3"/>
    <s v="CHO-FUD-51000"/>
    <x v="4"/>
    <x v="6"/>
    <n v="9"/>
    <n v="21.6"/>
    <n v="10.8"/>
    <n v="16"/>
    <x v="3"/>
    <s v="Lot's O' Nuts"/>
    <x v="1"/>
  </r>
  <r>
    <s v="US-2024-167899-CHO-NUT-13000"/>
    <d v="2024-05-21T00:00:00"/>
    <d v="2024-06-05T00:00:00"/>
    <x v="0"/>
    <n v="167899"/>
    <s v="United States"/>
    <x v="299"/>
    <x v="21"/>
    <n v="13021"/>
    <x v="0"/>
    <x v="1"/>
    <s v="CHO-NUT-13000"/>
    <x v="2"/>
    <x v="13"/>
    <n v="5"/>
    <n v="12.45"/>
    <n v="5"/>
    <n v="15"/>
    <x v="3"/>
    <s v="Lot's O' Nuts"/>
    <x v="1"/>
  </r>
  <r>
    <s v="US-2024-167899-OTH-LIC-15000"/>
    <d v="2024-05-21T00:00:00"/>
    <d v="2024-06-05T00:00:00"/>
    <x v="0"/>
    <n v="167899"/>
    <s v="United States"/>
    <x v="299"/>
    <x v="21"/>
    <n v="13021"/>
    <x v="1"/>
    <x v="1"/>
    <s v="OTH-LIC-15000"/>
    <x v="7"/>
    <x v="32"/>
    <n v="3"/>
    <n v="30"/>
    <n v="30"/>
    <n v="15"/>
    <x v="3"/>
    <s v="Secret Factory"/>
    <x v="2"/>
  </r>
  <r>
    <s v="US-2024-153080-CHO-TRI-54000"/>
    <d v="2024-05-22T00:00:00"/>
    <d v="2024-06-04T00:00:00"/>
    <x v="2"/>
    <n v="153080"/>
    <s v="United States"/>
    <x v="4"/>
    <x v="4"/>
    <n v="90008"/>
    <x v="0"/>
    <x v="3"/>
    <s v="CHO-TRI-54000"/>
    <x v="1"/>
    <x v="10"/>
    <n v="7"/>
    <n v="17.149999999999999"/>
    <n v="9.1"/>
    <n v="13"/>
    <x v="3"/>
    <s v="Wicked Choccy's"/>
    <x v="0"/>
  </r>
  <r>
    <s v="US-2024-150595-CHO-MIL-31000"/>
    <d v="2024-05-22T00:00:00"/>
    <d v="2024-06-05T00:00:00"/>
    <x v="0"/>
    <n v="150595"/>
    <s v="United States"/>
    <x v="40"/>
    <x v="1"/>
    <n v="60653"/>
    <x v="0"/>
    <x v="0"/>
    <s v="CHO-MIL-31000"/>
    <x v="0"/>
    <x v="0"/>
    <n v="2"/>
    <n v="4.22"/>
    <n v="2.2799999999999998"/>
    <n v="14"/>
    <x v="3"/>
    <s v="Wicked Choccy's"/>
    <x v="0"/>
  </r>
  <r>
    <s v="US-2024-150595-CHO-SCR-58000"/>
    <d v="2024-05-22T00:00:00"/>
    <d v="2024-06-05T00:00:00"/>
    <x v="0"/>
    <n v="150595"/>
    <s v="United States"/>
    <x v="40"/>
    <x v="1"/>
    <n v="60653"/>
    <x v="0"/>
    <x v="0"/>
    <s v="CHO-SCR-58000"/>
    <x v="3"/>
    <x v="9"/>
    <n v="2"/>
    <n v="5"/>
    <n v="2.2000000000000002"/>
    <n v="14"/>
    <x v="3"/>
    <s v="Lot's O' Nuts"/>
    <x v="1"/>
  </r>
  <r>
    <s v="US-2024-150595-CHO-NUT-13000"/>
    <d v="2024-05-22T00:00:00"/>
    <d v="2024-06-05T00:00:00"/>
    <x v="0"/>
    <n v="150595"/>
    <s v="United States"/>
    <x v="40"/>
    <x v="1"/>
    <n v="60653"/>
    <x v="0"/>
    <x v="0"/>
    <s v="CHO-NUT-13000"/>
    <x v="2"/>
    <x v="2"/>
    <n v="3"/>
    <n v="7.47"/>
    <n v="3"/>
    <n v="14"/>
    <x v="3"/>
    <s v="Lot's O' Nuts"/>
    <x v="1"/>
  </r>
  <r>
    <s v="US-2024-151127-CHO-FUD-51000"/>
    <d v="2024-05-22T00:00:00"/>
    <d v="2024-06-04T00:00:00"/>
    <x v="1"/>
    <n v="151127"/>
    <s v="United States"/>
    <x v="4"/>
    <x v="4"/>
    <n v="90049"/>
    <x v="0"/>
    <x v="3"/>
    <s v="CHO-FUD-51000"/>
    <x v="4"/>
    <x v="26"/>
    <n v="7"/>
    <n v="16.8"/>
    <n v="8.4"/>
    <n v="13"/>
    <x v="3"/>
    <s v="Lot's O' Nuts"/>
    <x v="1"/>
  </r>
  <r>
    <s v="US-2024-130106-CHO-FUD-51000"/>
    <d v="2024-05-22T00:00:00"/>
    <d v="2024-06-05T00:00:00"/>
    <x v="0"/>
    <n v="130106"/>
    <s v="United States"/>
    <x v="10"/>
    <x v="4"/>
    <n v="94109"/>
    <x v="0"/>
    <x v="3"/>
    <s v="CHO-FUD-51000"/>
    <x v="4"/>
    <x v="3"/>
    <n v="3"/>
    <n v="7.2"/>
    <n v="3.6"/>
    <n v="14"/>
    <x v="3"/>
    <s v="Lot's O' Nuts"/>
    <x v="1"/>
  </r>
  <r>
    <s v="US-2024-130106-CHO-MIL-31000"/>
    <d v="2024-05-22T00:00:00"/>
    <d v="2024-06-05T00:00:00"/>
    <x v="0"/>
    <n v="130106"/>
    <s v="United States"/>
    <x v="10"/>
    <x v="4"/>
    <n v="94109"/>
    <x v="0"/>
    <x v="3"/>
    <s v="CHO-MIL-31000"/>
    <x v="0"/>
    <x v="11"/>
    <n v="1"/>
    <n v="2.11"/>
    <n v="1.1399999999999999"/>
    <n v="14"/>
    <x v="3"/>
    <s v="Wicked Choccy's"/>
    <x v="0"/>
  </r>
  <r>
    <s v="US-2024-164042-CHO-TRI-54000"/>
    <d v="2024-05-23T00:00:00"/>
    <d v="2024-06-06T00:00:00"/>
    <x v="0"/>
    <n v="164042"/>
    <s v="United States"/>
    <x v="0"/>
    <x v="0"/>
    <n v="77095"/>
    <x v="0"/>
    <x v="0"/>
    <s v="CHO-TRI-54000"/>
    <x v="1"/>
    <x v="20"/>
    <n v="5"/>
    <n v="12.25"/>
    <n v="6.5"/>
    <n v="14"/>
    <x v="3"/>
    <s v="Wicked Choccy's"/>
    <x v="0"/>
  </r>
  <r>
    <s v="US-2024-164042-CHO-SCR-58000"/>
    <d v="2024-05-23T00:00:00"/>
    <d v="2024-06-06T00:00:00"/>
    <x v="0"/>
    <n v="164042"/>
    <s v="United States"/>
    <x v="0"/>
    <x v="0"/>
    <n v="77095"/>
    <x v="0"/>
    <x v="0"/>
    <s v="CHO-SCR-58000"/>
    <x v="3"/>
    <x v="25"/>
    <n v="1"/>
    <n v="2.5"/>
    <n v="1.1000000000000001"/>
    <n v="14"/>
    <x v="3"/>
    <s v="Lot's O' Nuts"/>
    <x v="1"/>
  </r>
  <r>
    <s v="US-2024-164042-CHO-MIL-31000"/>
    <d v="2024-05-23T00:00:00"/>
    <d v="2024-06-06T00:00:00"/>
    <x v="0"/>
    <n v="164042"/>
    <s v="United States"/>
    <x v="0"/>
    <x v="0"/>
    <n v="77095"/>
    <x v="0"/>
    <x v="0"/>
    <s v="CHO-MIL-31000"/>
    <x v="0"/>
    <x v="0"/>
    <n v="2"/>
    <n v="4.22"/>
    <n v="2.2799999999999998"/>
    <n v="14"/>
    <x v="3"/>
    <s v="Wicked Choccy's"/>
    <x v="0"/>
  </r>
  <r>
    <s v="US-2024-167003-CHO-NUT-13000"/>
    <d v="2024-05-23T00:00:00"/>
    <d v="2024-06-08T00:00:00"/>
    <x v="0"/>
    <n v="167003"/>
    <s v="United States"/>
    <x v="4"/>
    <x v="4"/>
    <n v="90036"/>
    <x v="0"/>
    <x v="3"/>
    <s v="CHO-NUT-13000"/>
    <x v="2"/>
    <x v="2"/>
    <n v="3"/>
    <n v="7.47"/>
    <n v="3"/>
    <n v="16"/>
    <x v="3"/>
    <s v="Lot's O' Nuts"/>
    <x v="1"/>
  </r>
  <r>
    <s v="US-2024-112473-CHO-MIL-31000"/>
    <d v="2024-05-25T00:00:00"/>
    <d v="2024-06-11T00:00:00"/>
    <x v="0"/>
    <n v="112473"/>
    <s v="United States"/>
    <x v="0"/>
    <x v="0"/>
    <n v="77070"/>
    <x v="0"/>
    <x v="0"/>
    <s v="CHO-MIL-31000"/>
    <x v="0"/>
    <x v="5"/>
    <n v="3"/>
    <n v="6.33"/>
    <n v="3.42"/>
    <n v="17"/>
    <x v="3"/>
    <s v="Wicked Choccy's"/>
    <x v="0"/>
  </r>
  <r>
    <s v="US-2024-161088-CHO-NUT-13000"/>
    <d v="2024-05-25T00:00:00"/>
    <d v="2024-06-08T00:00:00"/>
    <x v="0"/>
    <n v="161088"/>
    <s v="United States"/>
    <x v="48"/>
    <x v="3"/>
    <n v="31907"/>
    <x v="0"/>
    <x v="2"/>
    <s v="CHO-NUT-13000"/>
    <x v="2"/>
    <x v="7"/>
    <n v="2"/>
    <n v="4.9800000000000004"/>
    <n v="2"/>
    <n v="14"/>
    <x v="3"/>
    <s v="Lot's O' Nuts"/>
    <x v="1"/>
  </r>
  <r>
    <s v="US-2024-120168-CHO-FUD-51000"/>
    <d v="2024-05-25T00:00:00"/>
    <d v="2024-06-04T00:00:00"/>
    <x v="3"/>
    <n v="120168"/>
    <s v="United States"/>
    <x v="26"/>
    <x v="21"/>
    <n v="10009"/>
    <x v="0"/>
    <x v="1"/>
    <s v="CHO-FUD-51000"/>
    <x v="4"/>
    <x v="3"/>
    <n v="3"/>
    <n v="7.2"/>
    <n v="3.6"/>
    <n v="10"/>
    <x v="3"/>
    <s v="Lot's O' Nuts"/>
    <x v="1"/>
  </r>
  <r>
    <s v="US-2024-120168-CHO-TRI-54000"/>
    <d v="2024-05-25T00:00:00"/>
    <d v="2024-06-04T00:00:00"/>
    <x v="3"/>
    <n v="120168"/>
    <s v="United States"/>
    <x v="26"/>
    <x v="21"/>
    <n v="10009"/>
    <x v="0"/>
    <x v="1"/>
    <s v="CHO-TRI-54000"/>
    <x v="1"/>
    <x v="20"/>
    <n v="5"/>
    <n v="12.25"/>
    <n v="6.5"/>
    <n v="10"/>
    <x v="3"/>
    <s v="Wicked Choccy's"/>
    <x v="0"/>
  </r>
  <r>
    <s v="US-2024-120168-CHO-MIL-31000"/>
    <d v="2024-05-25T00:00:00"/>
    <d v="2024-06-04T00:00:00"/>
    <x v="3"/>
    <n v="120168"/>
    <s v="United States"/>
    <x v="26"/>
    <x v="21"/>
    <n v="10009"/>
    <x v="0"/>
    <x v="1"/>
    <s v="CHO-MIL-31000"/>
    <x v="0"/>
    <x v="35"/>
    <n v="8"/>
    <n v="16.88"/>
    <n v="9.1199999999999992"/>
    <n v="10"/>
    <x v="3"/>
    <s v="Wicked Choccy's"/>
    <x v="0"/>
  </r>
  <r>
    <s v="US-2024-152968-CHO-TRI-54000"/>
    <d v="2024-05-26T00:00:00"/>
    <d v="2024-06-09T00:00:00"/>
    <x v="0"/>
    <n v="152968"/>
    <s v="United States"/>
    <x v="136"/>
    <x v="6"/>
    <n v="22801"/>
    <x v="0"/>
    <x v="2"/>
    <s v="CHO-TRI-54000"/>
    <x v="1"/>
    <x v="1"/>
    <n v="2"/>
    <n v="4.9000000000000004"/>
    <n v="2.6"/>
    <n v="14"/>
    <x v="3"/>
    <s v="Wicked Choccy's"/>
    <x v="0"/>
  </r>
  <r>
    <s v="US-2024-107853-CHO-SCR-58000"/>
    <d v="2024-05-26T00:00:00"/>
    <d v="2024-06-10T00:00:00"/>
    <x v="0"/>
    <n v="107853"/>
    <s v="United States"/>
    <x v="178"/>
    <x v="4"/>
    <n v="92054"/>
    <x v="0"/>
    <x v="3"/>
    <s v="CHO-SCR-58000"/>
    <x v="3"/>
    <x v="9"/>
    <n v="2"/>
    <n v="5"/>
    <n v="2.2000000000000002"/>
    <n v="15"/>
    <x v="3"/>
    <s v="Lot's O' Nuts"/>
    <x v="1"/>
  </r>
  <r>
    <s v="US-2024-123687-OTH-KAZ-38000"/>
    <d v="2024-05-26T00:00:00"/>
    <d v="2024-06-08T00:00:00"/>
    <x v="1"/>
    <n v="123687"/>
    <s v="United States"/>
    <x v="106"/>
    <x v="5"/>
    <n v="40214"/>
    <x v="1"/>
    <x v="2"/>
    <s v="OTH-KAZ-38000"/>
    <x v="6"/>
    <x v="5"/>
    <n v="3"/>
    <n v="0.75"/>
    <n v="9"/>
    <n v="13"/>
    <x v="3"/>
    <s v="The Other Factory"/>
    <x v="3"/>
  </r>
  <r>
    <s v="US-2024-123687-CHO-TRI-54000"/>
    <d v="2024-05-26T00:00:00"/>
    <d v="2024-06-08T00:00:00"/>
    <x v="1"/>
    <n v="123687"/>
    <s v="United States"/>
    <x v="106"/>
    <x v="5"/>
    <n v="40214"/>
    <x v="0"/>
    <x v="2"/>
    <s v="CHO-TRI-54000"/>
    <x v="1"/>
    <x v="1"/>
    <n v="2"/>
    <n v="4.9000000000000004"/>
    <n v="2.6"/>
    <n v="13"/>
    <x v="3"/>
    <s v="Wicked Choccy's"/>
    <x v="0"/>
  </r>
  <r>
    <s v="US-2024-151855-CHO-NUT-13000"/>
    <d v="2024-05-27T00:00:00"/>
    <d v="2024-06-13T00:00:00"/>
    <x v="0"/>
    <n v="151855"/>
    <s v="United States"/>
    <x v="71"/>
    <x v="26"/>
    <n v="27405"/>
    <x v="0"/>
    <x v="2"/>
    <s v="CHO-NUT-13000"/>
    <x v="2"/>
    <x v="13"/>
    <n v="5"/>
    <n v="12.45"/>
    <n v="5"/>
    <n v="17"/>
    <x v="3"/>
    <s v="Lot's O' Nuts"/>
    <x v="1"/>
  </r>
  <r>
    <s v="US-2024-151855-OTH-GUM-21000"/>
    <d v="2024-05-27T00:00:00"/>
    <d v="2024-06-13T00:00:00"/>
    <x v="0"/>
    <n v="151855"/>
    <s v="United States"/>
    <x v="71"/>
    <x v="26"/>
    <n v="27405"/>
    <x v="1"/>
    <x v="2"/>
    <s v="OTH-GUM-21000"/>
    <x v="5"/>
    <x v="28"/>
    <n v="3"/>
    <n v="1.95"/>
    <n v="1.8"/>
    <n v="17"/>
    <x v="3"/>
    <s v="Secret Factory"/>
    <x v="2"/>
  </r>
  <r>
    <s v="US-2024-136882-CHO-TRI-54000"/>
    <d v="2024-05-27T00:00:00"/>
    <d v="2024-06-13T00:00:00"/>
    <x v="0"/>
    <n v="136882"/>
    <s v="United States"/>
    <x v="184"/>
    <x v="44"/>
    <n v="74133"/>
    <x v="0"/>
    <x v="0"/>
    <s v="CHO-TRI-54000"/>
    <x v="1"/>
    <x v="20"/>
    <n v="5"/>
    <n v="12.25"/>
    <n v="6.5"/>
    <n v="17"/>
    <x v="3"/>
    <s v="Wicked Choccy's"/>
    <x v="0"/>
  </r>
  <r>
    <s v="US-2024-132297-CHO-FUD-51000"/>
    <d v="2024-05-27T00:00:00"/>
    <d v="2024-06-12T00:00:00"/>
    <x v="0"/>
    <n v="132297"/>
    <s v="United States"/>
    <x v="106"/>
    <x v="5"/>
    <n v="40214"/>
    <x v="0"/>
    <x v="2"/>
    <s v="CHO-FUD-51000"/>
    <x v="4"/>
    <x v="9"/>
    <n v="2"/>
    <n v="4.8"/>
    <n v="2.4"/>
    <n v="16"/>
    <x v="3"/>
    <s v="Lot's O' Nuts"/>
    <x v="1"/>
  </r>
  <r>
    <s v="US-2024-160458-CHO-FUD-51000"/>
    <d v="2024-05-27T00:00:00"/>
    <d v="2024-06-08T00:00:00"/>
    <x v="2"/>
    <n v="160458"/>
    <s v="United States"/>
    <x v="104"/>
    <x v="14"/>
    <n v="38109"/>
    <x v="0"/>
    <x v="2"/>
    <s v="CHO-FUD-51000"/>
    <x v="4"/>
    <x v="17"/>
    <n v="5"/>
    <n v="12"/>
    <n v="6"/>
    <n v="12"/>
    <x v="3"/>
    <s v="Lot's O' Nuts"/>
    <x v="1"/>
  </r>
  <r>
    <s v="US-2024-116897-CHO-FUD-51000"/>
    <d v="2024-05-27T00:00:00"/>
    <d v="2024-06-08T00:00:00"/>
    <x v="1"/>
    <n v="116897"/>
    <s v="United States"/>
    <x v="325"/>
    <x v="37"/>
    <n v="83201"/>
    <x v="0"/>
    <x v="3"/>
    <s v="CHO-FUD-51000"/>
    <x v="4"/>
    <x v="31"/>
    <n v="4"/>
    <n v="9.6"/>
    <n v="4.8"/>
    <n v="12"/>
    <x v="3"/>
    <s v="Lot's O' Nuts"/>
    <x v="1"/>
  </r>
  <r>
    <s v="US-2024-116897-CHO-MIL-31000"/>
    <d v="2024-05-27T00:00:00"/>
    <d v="2024-06-08T00:00:00"/>
    <x v="1"/>
    <n v="116897"/>
    <s v="United States"/>
    <x v="325"/>
    <x v="37"/>
    <n v="83201"/>
    <x v="0"/>
    <x v="3"/>
    <s v="CHO-MIL-31000"/>
    <x v="0"/>
    <x v="23"/>
    <n v="5"/>
    <n v="10.55"/>
    <n v="5.7"/>
    <n v="12"/>
    <x v="3"/>
    <s v="Wicked Choccy's"/>
    <x v="0"/>
  </r>
  <r>
    <s v="US-2024-116897-CHO-TRI-54000"/>
    <d v="2024-05-27T00:00:00"/>
    <d v="2024-06-08T00:00:00"/>
    <x v="1"/>
    <n v="116897"/>
    <s v="United States"/>
    <x v="325"/>
    <x v="37"/>
    <n v="83201"/>
    <x v="0"/>
    <x v="3"/>
    <s v="CHO-TRI-54000"/>
    <x v="1"/>
    <x v="4"/>
    <n v="3"/>
    <n v="7.35"/>
    <n v="3.9"/>
    <n v="12"/>
    <x v="3"/>
    <s v="Wicked Choccy's"/>
    <x v="0"/>
  </r>
  <r>
    <s v="US-2024-134152-CHO-SCR-58000"/>
    <d v="2024-05-27T00:00:00"/>
    <d v="2024-06-10T00:00:00"/>
    <x v="0"/>
    <n v="134152"/>
    <s v="United States"/>
    <x v="31"/>
    <x v="23"/>
    <n v="98103"/>
    <x v="0"/>
    <x v="3"/>
    <s v="CHO-SCR-58000"/>
    <x v="3"/>
    <x v="3"/>
    <n v="3"/>
    <n v="7.5"/>
    <n v="3.3"/>
    <n v="14"/>
    <x v="3"/>
    <s v="Lot's O' Nuts"/>
    <x v="1"/>
  </r>
  <r>
    <s v="US-2024-134152-CHO-NUT-13000"/>
    <d v="2024-05-27T00:00:00"/>
    <d v="2024-06-10T00:00:00"/>
    <x v="0"/>
    <n v="134152"/>
    <s v="United States"/>
    <x v="31"/>
    <x v="23"/>
    <n v="98103"/>
    <x v="0"/>
    <x v="3"/>
    <s v="CHO-NUT-13000"/>
    <x v="2"/>
    <x v="15"/>
    <n v="6"/>
    <n v="14.94"/>
    <n v="6"/>
    <n v="14"/>
    <x v="3"/>
    <s v="Lot's O' Nuts"/>
    <x v="1"/>
  </r>
  <r>
    <s v="US-2024-161340-CHO-MIL-31000"/>
    <d v="2024-05-28T00:00:00"/>
    <d v="2024-06-11T00:00:00"/>
    <x v="0"/>
    <n v="161340"/>
    <s v="United States"/>
    <x v="121"/>
    <x v="9"/>
    <n v="44105"/>
    <x v="0"/>
    <x v="1"/>
    <s v="CHO-MIL-31000"/>
    <x v="0"/>
    <x v="8"/>
    <n v="4"/>
    <n v="8.44"/>
    <n v="4.5599999999999996"/>
    <n v="14"/>
    <x v="3"/>
    <s v="Wicked Choccy's"/>
    <x v="0"/>
  </r>
  <r>
    <s v="US-2024-161340-CHO-TRI-54000"/>
    <d v="2024-05-28T00:00:00"/>
    <d v="2024-06-11T00:00:00"/>
    <x v="0"/>
    <n v="161340"/>
    <s v="United States"/>
    <x v="121"/>
    <x v="9"/>
    <n v="44105"/>
    <x v="0"/>
    <x v="1"/>
    <s v="CHO-TRI-54000"/>
    <x v="1"/>
    <x v="4"/>
    <n v="3"/>
    <n v="7.35"/>
    <n v="3.9"/>
    <n v="14"/>
    <x v="3"/>
    <s v="Wicked Choccy's"/>
    <x v="0"/>
  </r>
  <r>
    <s v="US-2024-145765-CHO-MIL-31000"/>
    <d v="2024-05-28T00:00:00"/>
    <d v="2024-06-12T00:00:00"/>
    <x v="0"/>
    <n v="145765"/>
    <s v="United States"/>
    <x v="146"/>
    <x v="12"/>
    <n v="85023"/>
    <x v="0"/>
    <x v="3"/>
    <s v="CHO-MIL-31000"/>
    <x v="0"/>
    <x v="5"/>
    <n v="3"/>
    <n v="6.33"/>
    <n v="3.42"/>
    <n v="15"/>
    <x v="3"/>
    <s v="Wicked Choccy's"/>
    <x v="0"/>
  </r>
  <r>
    <s v="US-2024-145765-CHO-TRI-54000"/>
    <d v="2024-05-28T00:00:00"/>
    <d v="2024-06-12T00:00:00"/>
    <x v="0"/>
    <n v="145765"/>
    <s v="United States"/>
    <x v="146"/>
    <x v="12"/>
    <n v="85023"/>
    <x v="0"/>
    <x v="3"/>
    <s v="CHO-TRI-54000"/>
    <x v="1"/>
    <x v="24"/>
    <n v="4"/>
    <n v="9.8000000000000007"/>
    <n v="5.2"/>
    <n v="15"/>
    <x v="3"/>
    <s v="Wicked Choccy's"/>
    <x v="0"/>
  </r>
  <r>
    <s v="US-2024-145765-CHO-NUT-13000"/>
    <d v="2024-05-28T00:00:00"/>
    <d v="2024-06-12T00:00:00"/>
    <x v="0"/>
    <n v="145765"/>
    <s v="United States"/>
    <x v="146"/>
    <x v="12"/>
    <n v="85023"/>
    <x v="0"/>
    <x v="3"/>
    <s v="CHO-NUT-13000"/>
    <x v="2"/>
    <x v="13"/>
    <n v="5"/>
    <n v="12.45"/>
    <n v="5"/>
    <n v="15"/>
    <x v="3"/>
    <s v="Lot's O' Nuts"/>
    <x v="1"/>
  </r>
  <r>
    <s v="US-2024-112613-CHO-NUT-13000"/>
    <d v="2024-05-28T00:00:00"/>
    <d v="2024-06-11T00:00:00"/>
    <x v="0"/>
    <n v="112613"/>
    <s v="United States"/>
    <x v="0"/>
    <x v="0"/>
    <n v="77070"/>
    <x v="0"/>
    <x v="0"/>
    <s v="CHO-NUT-13000"/>
    <x v="2"/>
    <x v="19"/>
    <n v="4"/>
    <n v="9.9600000000000009"/>
    <n v="4"/>
    <n v="14"/>
    <x v="3"/>
    <s v="Lot's O' Nuts"/>
    <x v="1"/>
  </r>
  <r>
    <s v="US-2024-141572-CHO-MIL-31000"/>
    <d v="2024-05-28T00:00:00"/>
    <d v="2024-06-10T00:00:00"/>
    <x v="2"/>
    <n v="141572"/>
    <s v="United States"/>
    <x v="38"/>
    <x v="41"/>
    <n v="3301"/>
    <x v="0"/>
    <x v="1"/>
    <s v="CHO-MIL-31000"/>
    <x v="0"/>
    <x v="35"/>
    <n v="8"/>
    <n v="16.88"/>
    <n v="9.1199999999999992"/>
    <n v="13"/>
    <x v="3"/>
    <s v="Wicked Choccy's"/>
    <x v="0"/>
  </r>
  <r>
    <s v="US-2024-100055-CHO-TRI-54000"/>
    <d v="2024-05-28T00:00:00"/>
    <d v="2024-06-11T00:00:00"/>
    <x v="0"/>
    <n v="100055"/>
    <s v="United States"/>
    <x v="496"/>
    <x v="38"/>
    <n v="20707"/>
    <x v="0"/>
    <x v="1"/>
    <s v="CHO-TRI-54000"/>
    <x v="1"/>
    <x v="1"/>
    <n v="2"/>
    <n v="4.9000000000000004"/>
    <n v="2.6"/>
    <n v="14"/>
    <x v="3"/>
    <s v="Wicked Choccy's"/>
    <x v="0"/>
  </r>
  <r>
    <s v="US-2024-100055-CHO-SCR-58000"/>
    <d v="2024-05-28T00:00:00"/>
    <d v="2024-06-11T00:00:00"/>
    <x v="0"/>
    <n v="100055"/>
    <s v="United States"/>
    <x v="496"/>
    <x v="38"/>
    <n v="20707"/>
    <x v="0"/>
    <x v="1"/>
    <s v="CHO-SCR-58000"/>
    <x v="3"/>
    <x v="3"/>
    <n v="3"/>
    <n v="7.5"/>
    <n v="3.3"/>
    <n v="14"/>
    <x v="3"/>
    <s v="Lot's O' Nuts"/>
    <x v="1"/>
  </r>
  <r>
    <s v="US-2024-140088-CHO-NUT-13000"/>
    <d v="2024-05-28T00:00:00"/>
    <d v="2024-06-09T00:00:00"/>
    <x v="2"/>
    <n v="140088"/>
    <s v="United States"/>
    <x v="37"/>
    <x v="10"/>
    <n v="29203"/>
    <x v="0"/>
    <x v="2"/>
    <s v="CHO-NUT-13000"/>
    <x v="2"/>
    <x v="7"/>
    <n v="2"/>
    <n v="4.9800000000000004"/>
    <n v="2"/>
    <n v="12"/>
    <x v="3"/>
    <s v="Lot's O' Nuts"/>
    <x v="1"/>
  </r>
  <r>
    <s v="US-2024-118556-CHO-TRI-54000"/>
    <d v="2024-05-28T00:00:00"/>
    <d v="2024-06-12T00:00:00"/>
    <x v="2"/>
    <n v="118556"/>
    <s v="United States"/>
    <x v="40"/>
    <x v="1"/>
    <n v="60653"/>
    <x v="0"/>
    <x v="0"/>
    <s v="CHO-TRI-54000"/>
    <x v="1"/>
    <x v="4"/>
    <n v="3"/>
    <n v="7.35"/>
    <n v="3.9"/>
    <n v="15"/>
    <x v="3"/>
    <s v="Wicked Choccy's"/>
    <x v="0"/>
  </r>
  <r>
    <s v="US-2024-104745-CHO-TRI-54000"/>
    <d v="2024-05-29T00:00:00"/>
    <d v="2024-06-14T00:00:00"/>
    <x v="0"/>
    <n v="104745"/>
    <s v="United States"/>
    <x v="403"/>
    <x v="0"/>
    <n v="78550"/>
    <x v="0"/>
    <x v="0"/>
    <s v="CHO-TRI-54000"/>
    <x v="1"/>
    <x v="20"/>
    <n v="5"/>
    <n v="12.25"/>
    <n v="6.5"/>
    <n v="16"/>
    <x v="3"/>
    <s v="Wicked Choccy's"/>
    <x v="0"/>
  </r>
  <r>
    <s v="US-2024-104745-CHO-NUT-13000"/>
    <d v="2024-05-29T00:00:00"/>
    <d v="2024-06-14T00:00:00"/>
    <x v="0"/>
    <n v="104745"/>
    <s v="United States"/>
    <x v="403"/>
    <x v="0"/>
    <n v="78550"/>
    <x v="0"/>
    <x v="0"/>
    <s v="CHO-NUT-13000"/>
    <x v="2"/>
    <x v="2"/>
    <n v="3"/>
    <n v="7.47"/>
    <n v="3"/>
    <n v="16"/>
    <x v="3"/>
    <s v="Lot's O' Nuts"/>
    <x v="1"/>
  </r>
  <r>
    <s v="US-2024-168739-CHO-MIL-31000"/>
    <d v="2024-05-29T00:00:00"/>
    <d v="2024-06-15T00:00:00"/>
    <x v="0"/>
    <n v="168739"/>
    <s v="United States"/>
    <x v="0"/>
    <x v="0"/>
    <n v="77095"/>
    <x v="0"/>
    <x v="0"/>
    <s v="CHO-MIL-31000"/>
    <x v="0"/>
    <x v="8"/>
    <n v="4"/>
    <n v="8.44"/>
    <n v="4.5599999999999996"/>
    <n v="17"/>
    <x v="3"/>
    <s v="Wicked Choccy's"/>
    <x v="0"/>
  </r>
  <r>
    <s v="US-2024-144568-CHO-FUD-51000"/>
    <d v="2024-05-29T00:00:00"/>
    <d v="2024-06-12T00:00:00"/>
    <x v="0"/>
    <n v="144568"/>
    <s v="United States"/>
    <x v="161"/>
    <x v="45"/>
    <n v="68104"/>
    <x v="0"/>
    <x v="0"/>
    <s v="CHO-FUD-51000"/>
    <x v="4"/>
    <x v="17"/>
    <n v="5"/>
    <n v="12"/>
    <n v="6"/>
    <n v="14"/>
    <x v="3"/>
    <s v="Lot's O' Nuts"/>
    <x v="1"/>
  </r>
  <r>
    <s v="US-2024-121580-CHO-MIL-31000"/>
    <d v="2024-05-29T00:00:00"/>
    <d v="2024-06-14T00:00:00"/>
    <x v="0"/>
    <n v="121580"/>
    <s v="United States"/>
    <x v="48"/>
    <x v="19"/>
    <n v="47201"/>
    <x v="0"/>
    <x v="0"/>
    <s v="CHO-MIL-31000"/>
    <x v="0"/>
    <x v="5"/>
    <n v="3"/>
    <n v="6.33"/>
    <n v="3.42"/>
    <n v="16"/>
    <x v="3"/>
    <s v="Wicked Choccy's"/>
    <x v="0"/>
  </r>
  <r>
    <s v="US-2024-121580-CHO-SCR-58000"/>
    <d v="2024-05-29T00:00:00"/>
    <d v="2024-06-14T00:00:00"/>
    <x v="0"/>
    <n v="121580"/>
    <s v="United States"/>
    <x v="48"/>
    <x v="19"/>
    <n v="47201"/>
    <x v="0"/>
    <x v="0"/>
    <s v="CHO-SCR-58000"/>
    <x v="3"/>
    <x v="9"/>
    <n v="2"/>
    <n v="5"/>
    <n v="2.2000000000000002"/>
    <n v="16"/>
    <x v="3"/>
    <s v="Lot's O' Nuts"/>
    <x v="1"/>
  </r>
  <r>
    <s v="US-2024-121580-CHO-TRI-54000"/>
    <d v="2024-05-29T00:00:00"/>
    <d v="2024-06-14T00:00:00"/>
    <x v="0"/>
    <n v="121580"/>
    <s v="United States"/>
    <x v="48"/>
    <x v="19"/>
    <n v="47201"/>
    <x v="0"/>
    <x v="0"/>
    <s v="CHO-TRI-54000"/>
    <x v="1"/>
    <x v="28"/>
    <n v="1"/>
    <n v="2.4500000000000002"/>
    <n v="1.3"/>
    <n v="16"/>
    <x v="3"/>
    <s v="Wicked Choccy's"/>
    <x v="0"/>
  </r>
  <r>
    <s v="US-2024-125472-CHO-NUT-13000"/>
    <d v="2024-05-30T00:00:00"/>
    <d v="2024-06-10T00:00:00"/>
    <x v="1"/>
    <n v="125472"/>
    <s v="United States"/>
    <x v="22"/>
    <x v="8"/>
    <n v="70506"/>
    <x v="0"/>
    <x v="2"/>
    <s v="CHO-NUT-13000"/>
    <x v="2"/>
    <x v="7"/>
    <n v="2"/>
    <n v="4.9800000000000004"/>
    <n v="2"/>
    <n v="11"/>
    <x v="3"/>
    <s v="Lot's O' Nuts"/>
    <x v="1"/>
  </r>
  <r>
    <s v="US-2024-125472-CHO-MIL-31000"/>
    <d v="2024-05-30T00:00:00"/>
    <d v="2024-06-10T00:00:00"/>
    <x v="1"/>
    <n v="125472"/>
    <s v="United States"/>
    <x v="22"/>
    <x v="8"/>
    <n v="70506"/>
    <x v="0"/>
    <x v="2"/>
    <s v="CHO-MIL-31000"/>
    <x v="0"/>
    <x v="5"/>
    <n v="3"/>
    <n v="6.33"/>
    <n v="3.42"/>
    <n v="11"/>
    <x v="3"/>
    <s v="Wicked Choccy's"/>
    <x v="0"/>
  </r>
  <r>
    <s v="US-2024-116498-CHO-MIL-31000"/>
    <d v="2024-05-30T00:00:00"/>
    <d v="2024-06-13T00:00:00"/>
    <x v="0"/>
    <n v="116498"/>
    <s v="United States"/>
    <x v="25"/>
    <x v="4"/>
    <n v="92037"/>
    <x v="0"/>
    <x v="3"/>
    <s v="CHO-MIL-31000"/>
    <x v="0"/>
    <x v="29"/>
    <n v="6"/>
    <n v="12.66"/>
    <n v="6.84"/>
    <n v="14"/>
    <x v="3"/>
    <s v="Wicked Choccy's"/>
    <x v="0"/>
  </r>
  <r>
    <s v="US-2024-142461-CHO-FUD-51000"/>
    <d v="2024-05-30T00:00:00"/>
    <d v="2024-06-13T00:00:00"/>
    <x v="2"/>
    <n v="142461"/>
    <s v="United States"/>
    <x v="39"/>
    <x v="0"/>
    <n v="75217"/>
    <x v="0"/>
    <x v="0"/>
    <s v="CHO-FUD-51000"/>
    <x v="4"/>
    <x v="25"/>
    <n v="1"/>
    <n v="2.4"/>
    <n v="1.2"/>
    <n v="14"/>
    <x v="3"/>
    <s v="Lot's O' Nuts"/>
    <x v="1"/>
  </r>
  <r>
    <s v="US-2024-121125-CHO-SCR-58000"/>
    <d v="2024-05-30T00:00:00"/>
    <d v="2024-06-13T00:00:00"/>
    <x v="0"/>
    <n v="121125"/>
    <s v="United States"/>
    <x v="254"/>
    <x v="11"/>
    <n v="97224"/>
    <x v="0"/>
    <x v="3"/>
    <s v="CHO-SCR-58000"/>
    <x v="3"/>
    <x v="25"/>
    <n v="1"/>
    <n v="2.5"/>
    <n v="1.1000000000000001"/>
    <n v="14"/>
    <x v="3"/>
    <s v="Lot's O' Nuts"/>
    <x v="1"/>
  </r>
  <r>
    <s v="US-2024-121125-CHO-MIL-31000"/>
    <d v="2024-05-30T00:00:00"/>
    <d v="2024-06-13T00:00:00"/>
    <x v="0"/>
    <n v="121125"/>
    <s v="United States"/>
    <x v="254"/>
    <x v="11"/>
    <n v="97224"/>
    <x v="0"/>
    <x v="3"/>
    <s v="CHO-MIL-31000"/>
    <x v="0"/>
    <x v="0"/>
    <n v="2"/>
    <n v="4.22"/>
    <n v="2.2799999999999998"/>
    <n v="14"/>
    <x v="3"/>
    <s v="Wicked Choccy's"/>
    <x v="0"/>
  </r>
  <r>
    <s v="US-2024-120614-CHO-FUD-51000"/>
    <d v="2024-05-30T00:00:00"/>
    <d v="2024-06-14T00:00:00"/>
    <x v="0"/>
    <n v="120614"/>
    <s v="United States"/>
    <x v="4"/>
    <x v="4"/>
    <n v="90004"/>
    <x v="0"/>
    <x v="3"/>
    <s v="CHO-FUD-51000"/>
    <x v="4"/>
    <x v="31"/>
    <n v="4"/>
    <n v="9.6"/>
    <n v="4.8"/>
    <n v="15"/>
    <x v="3"/>
    <s v="Lot's O' Nuts"/>
    <x v="1"/>
  </r>
  <r>
    <s v="US-2024-112928-CHO-TRI-54000"/>
    <d v="2024-06-01T00:00:00"/>
    <d v="2024-06-15T00:00:00"/>
    <x v="2"/>
    <n v="112928"/>
    <s v="United States"/>
    <x v="90"/>
    <x v="9"/>
    <n v="43615"/>
    <x v="0"/>
    <x v="1"/>
    <s v="CHO-TRI-54000"/>
    <x v="1"/>
    <x v="20"/>
    <n v="5"/>
    <n v="12.25"/>
    <n v="6.5"/>
    <n v="14"/>
    <x v="3"/>
    <s v="Wicked Choccy's"/>
    <x v="0"/>
  </r>
  <r>
    <s v="US-2024-157413-CHO-FUD-51000"/>
    <d v="2024-06-01T00:00:00"/>
    <d v="2024-06-16T00:00:00"/>
    <x v="0"/>
    <n v="157413"/>
    <s v="United States"/>
    <x v="2"/>
    <x v="2"/>
    <n v="19120"/>
    <x v="0"/>
    <x v="1"/>
    <s v="CHO-FUD-51000"/>
    <x v="4"/>
    <x v="3"/>
    <n v="3"/>
    <n v="7.2"/>
    <n v="3.6"/>
    <n v="15"/>
    <x v="3"/>
    <s v="Lot's O' Nuts"/>
    <x v="1"/>
  </r>
  <r>
    <s v="US-2024-146493-CHO-FUD-51000"/>
    <d v="2024-06-01T00:00:00"/>
    <d v="2024-06-15T00:00:00"/>
    <x v="0"/>
    <n v="146493"/>
    <s v="United States"/>
    <x v="473"/>
    <x v="45"/>
    <n v="68025"/>
    <x v="0"/>
    <x v="0"/>
    <s v="CHO-FUD-51000"/>
    <x v="4"/>
    <x v="17"/>
    <n v="5"/>
    <n v="12"/>
    <n v="6"/>
    <n v="14"/>
    <x v="3"/>
    <s v="Lot's O' Nuts"/>
    <x v="1"/>
  </r>
  <r>
    <s v="US-2024-106831-CHO-SCR-58000"/>
    <d v="2024-06-01T00:00:00"/>
    <d v="2024-06-13T00:00:00"/>
    <x v="1"/>
    <n v="106831"/>
    <s v="United States"/>
    <x v="388"/>
    <x v="9"/>
    <n v="43017"/>
    <x v="0"/>
    <x v="1"/>
    <s v="CHO-SCR-58000"/>
    <x v="3"/>
    <x v="9"/>
    <n v="2"/>
    <n v="5"/>
    <n v="2.2000000000000002"/>
    <n v="12"/>
    <x v="3"/>
    <s v="Lot's O' Nuts"/>
    <x v="1"/>
  </r>
  <r>
    <s v="US-2024-106831-CHO-NUT-13000"/>
    <d v="2024-06-01T00:00:00"/>
    <d v="2024-06-13T00:00:00"/>
    <x v="1"/>
    <n v="106831"/>
    <s v="United States"/>
    <x v="388"/>
    <x v="9"/>
    <n v="43017"/>
    <x v="0"/>
    <x v="1"/>
    <s v="CHO-NUT-13000"/>
    <x v="2"/>
    <x v="15"/>
    <n v="6"/>
    <n v="14.94"/>
    <n v="6"/>
    <n v="12"/>
    <x v="3"/>
    <s v="Lot's O' Nuts"/>
    <x v="1"/>
  </r>
  <r>
    <s v="US-2024-121559-CHO-NUT-13000"/>
    <d v="2024-06-01T00:00:00"/>
    <d v="2024-06-13T00:00:00"/>
    <x v="2"/>
    <n v="121559"/>
    <s v="United States"/>
    <x v="209"/>
    <x v="19"/>
    <n v="46203"/>
    <x v="0"/>
    <x v="0"/>
    <s v="CHO-NUT-13000"/>
    <x v="2"/>
    <x v="15"/>
    <n v="6"/>
    <n v="14.94"/>
    <n v="6"/>
    <n v="12"/>
    <x v="3"/>
    <s v="Lot's O' Nuts"/>
    <x v="1"/>
  </r>
  <r>
    <s v="US-2024-121559-CHO-MIL-31000"/>
    <d v="2024-06-01T00:00:00"/>
    <d v="2024-06-13T00:00:00"/>
    <x v="2"/>
    <n v="121559"/>
    <s v="United States"/>
    <x v="209"/>
    <x v="19"/>
    <n v="46203"/>
    <x v="0"/>
    <x v="0"/>
    <s v="CHO-MIL-31000"/>
    <x v="0"/>
    <x v="35"/>
    <n v="8"/>
    <n v="16.88"/>
    <n v="9.1199999999999992"/>
    <n v="12"/>
    <x v="3"/>
    <s v="Wicked Choccy's"/>
    <x v="0"/>
  </r>
  <r>
    <s v="US-2024-121559-CHO-SCR-58000"/>
    <d v="2024-06-01T00:00:00"/>
    <d v="2024-06-13T00:00:00"/>
    <x v="2"/>
    <n v="121559"/>
    <s v="United States"/>
    <x v="209"/>
    <x v="19"/>
    <n v="46203"/>
    <x v="0"/>
    <x v="0"/>
    <s v="CHO-SCR-58000"/>
    <x v="3"/>
    <x v="9"/>
    <n v="2"/>
    <n v="5"/>
    <n v="2.2000000000000002"/>
    <n v="12"/>
    <x v="3"/>
    <s v="Lot's O' Nuts"/>
    <x v="1"/>
  </r>
  <r>
    <s v="US-2024-127705-CHO-SCR-58000"/>
    <d v="2024-06-02T00:00:00"/>
    <d v="2024-06-16T00:00:00"/>
    <x v="0"/>
    <n v="127705"/>
    <s v="United States"/>
    <x v="225"/>
    <x v="9"/>
    <n v="44052"/>
    <x v="0"/>
    <x v="1"/>
    <s v="CHO-SCR-58000"/>
    <x v="3"/>
    <x v="9"/>
    <n v="2"/>
    <n v="5"/>
    <n v="2.2000000000000002"/>
    <n v="14"/>
    <x v="3"/>
    <s v="Lot's O' Nuts"/>
    <x v="1"/>
  </r>
  <r>
    <s v="US-2024-158883-CHO-SCR-58000"/>
    <d v="2024-06-02T00:00:00"/>
    <d v="2024-06-13T00:00:00"/>
    <x v="3"/>
    <n v="158883"/>
    <s v="United States"/>
    <x v="60"/>
    <x v="26"/>
    <n v="28540"/>
    <x v="0"/>
    <x v="2"/>
    <s v="CHO-SCR-58000"/>
    <x v="3"/>
    <x v="31"/>
    <n v="4"/>
    <n v="10"/>
    <n v="4.4000000000000004"/>
    <n v="11"/>
    <x v="3"/>
    <s v="Lot's O' Nuts"/>
    <x v="1"/>
  </r>
  <r>
    <s v="US-2024-140760-CHO-TRI-54000"/>
    <d v="2024-06-02T00:00:00"/>
    <d v="2024-06-15T00:00:00"/>
    <x v="2"/>
    <n v="140760"/>
    <s v="United States"/>
    <x v="263"/>
    <x v="12"/>
    <n v="85204"/>
    <x v="0"/>
    <x v="3"/>
    <s v="CHO-TRI-54000"/>
    <x v="1"/>
    <x v="20"/>
    <n v="5"/>
    <n v="12.25"/>
    <n v="6.5"/>
    <n v="13"/>
    <x v="3"/>
    <s v="Wicked Choccy's"/>
    <x v="0"/>
  </r>
  <r>
    <s v="US-2024-140760-CHO-SCR-58000"/>
    <d v="2024-06-02T00:00:00"/>
    <d v="2024-06-15T00:00:00"/>
    <x v="2"/>
    <n v="140760"/>
    <s v="United States"/>
    <x v="263"/>
    <x v="12"/>
    <n v="85204"/>
    <x v="0"/>
    <x v="3"/>
    <s v="CHO-SCR-58000"/>
    <x v="3"/>
    <x v="14"/>
    <n v="6"/>
    <n v="15"/>
    <n v="6.6"/>
    <n v="13"/>
    <x v="3"/>
    <s v="Lot's O' Nuts"/>
    <x v="1"/>
  </r>
  <r>
    <s v="US-2024-143294-CHO-SCR-58000"/>
    <d v="2024-06-02T00:00:00"/>
    <d v="2024-06-18T00:00:00"/>
    <x v="0"/>
    <n v="143294"/>
    <s v="United States"/>
    <x v="0"/>
    <x v="0"/>
    <n v="77070"/>
    <x v="0"/>
    <x v="0"/>
    <s v="CHO-SCR-58000"/>
    <x v="3"/>
    <x v="9"/>
    <n v="2"/>
    <n v="5"/>
    <n v="2.2000000000000002"/>
    <n v="16"/>
    <x v="3"/>
    <s v="Lot's O' Nuts"/>
    <x v="1"/>
  </r>
  <r>
    <s v="US-2024-150420-CHO-TRI-54000"/>
    <d v="2024-06-03T00:00:00"/>
    <d v="2024-06-18T00:00:00"/>
    <x v="0"/>
    <n v="150420"/>
    <s v="United States"/>
    <x v="497"/>
    <x v="23"/>
    <n v="98226"/>
    <x v="0"/>
    <x v="3"/>
    <s v="CHO-TRI-54000"/>
    <x v="1"/>
    <x v="37"/>
    <n v="10"/>
    <n v="24.5"/>
    <n v="13"/>
    <n v="15"/>
    <x v="3"/>
    <s v="Wicked Choccy's"/>
    <x v="0"/>
  </r>
  <r>
    <s v="US-2024-126382-CHO-TRI-54000"/>
    <d v="2024-06-03T00:00:00"/>
    <d v="2024-06-17T00:00:00"/>
    <x v="0"/>
    <n v="126382"/>
    <s v="United States"/>
    <x v="116"/>
    <x v="14"/>
    <n v="37064"/>
    <x v="0"/>
    <x v="2"/>
    <s v="CHO-TRI-54000"/>
    <x v="1"/>
    <x v="10"/>
    <n v="7"/>
    <n v="17.149999999999999"/>
    <n v="9.1"/>
    <n v="14"/>
    <x v="3"/>
    <s v="Wicked Choccy's"/>
    <x v="0"/>
  </r>
  <r>
    <s v="US-2024-113908-CHO-SCR-58000"/>
    <d v="2024-06-03T00:00:00"/>
    <d v="2024-06-19T00:00:00"/>
    <x v="0"/>
    <n v="113908"/>
    <s v="United States"/>
    <x v="26"/>
    <x v="21"/>
    <n v="10011"/>
    <x v="0"/>
    <x v="1"/>
    <s v="CHO-SCR-58000"/>
    <x v="3"/>
    <x v="9"/>
    <n v="2"/>
    <n v="5"/>
    <n v="2.2000000000000002"/>
    <n v="16"/>
    <x v="3"/>
    <s v="Lot's O' Nuts"/>
    <x v="1"/>
  </r>
  <r>
    <s v="US-2024-113908-CHO-MIL-31000"/>
    <d v="2024-06-03T00:00:00"/>
    <d v="2024-06-19T00:00:00"/>
    <x v="0"/>
    <n v="113908"/>
    <s v="United States"/>
    <x v="26"/>
    <x v="21"/>
    <n v="10011"/>
    <x v="0"/>
    <x v="1"/>
    <s v="CHO-MIL-31000"/>
    <x v="0"/>
    <x v="8"/>
    <n v="4"/>
    <n v="8.44"/>
    <n v="4.5599999999999996"/>
    <n v="16"/>
    <x v="3"/>
    <s v="Wicked Choccy's"/>
    <x v="0"/>
  </r>
  <r>
    <s v="US-2024-113908-OTH-LIC-15000"/>
    <d v="2024-06-03T00:00:00"/>
    <d v="2024-06-19T00:00:00"/>
    <x v="0"/>
    <n v="113908"/>
    <s v="United States"/>
    <x v="26"/>
    <x v="21"/>
    <n v="10011"/>
    <x v="1"/>
    <x v="1"/>
    <s v="OTH-LIC-15000"/>
    <x v="7"/>
    <x v="61"/>
    <n v="6"/>
    <n v="60"/>
    <n v="60"/>
    <n v="16"/>
    <x v="3"/>
    <s v="Secret Factory"/>
    <x v="2"/>
  </r>
  <r>
    <s v="US-2024-145506-CHO-FUD-51000"/>
    <d v="2024-06-03T00:00:00"/>
    <d v="2024-06-17T00:00:00"/>
    <x v="0"/>
    <n v="145506"/>
    <s v="United States"/>
    <x v="306"/>
    <x v="23"/>
    <n v="99207"/>
    <x v="0"/>
    <x v="3"/>
    <s v="CHO-FUD-51000"/>
    <x v="4"/>
    <x v="6"/>
    <n v="9"/>
    <n v="21.6"/>
    <n v="10.8"/>
    <n v="14"/>
    <x v="3"/>
    <s v="Lot's O' Nuts"/>
    <x v="1"/>
  </r>
  <r>
    <s v="US-2024-140872-CHO-FUD-51000"/>
    <d v="2024-06-03T00:00:00"/>
    <d v="2024-06-20T00:00:00"/>
    <x v="0"/>
    <n v="140872"/>
    <s v="United States"/>
    <x v="377"/>
    <x v="17"/>
    <n v="33024"/>
    <x v="0"/>
    <x v="2"/>
    <s v="CHO-FUD-51000"/>
    <x v="4"/>
    <x v="9"/>
    <n v="2"/>
    <n v="4.8"/>
    <n v="2.4"/>
    <n v="17"/>
    <x v="3"/>
    <s v="Lot's O' Nuts"/>
    <x v="1"/>
  </r>
  <r>
    <s v="US-2024-140872-CHO-TRI-54000"/>
    <d v="2024-06-03T00:00:00"/>
    <d v="2024-06-20T00:00:00"/>
    <x v="0"/>
    <n v="140872"/>
    <s v="United States"/>
    <x v="377"/>
    <x v="17"/>
    <n v="33024"/>
    <x v="0"/>
    <x v="2"/>
    <s v="CHO-TRI-54000"/>
    <x v="1"/>
    <x v="10"/>
    <n v="7"/>
    <n v="17.149999999999999"/>
    <n v="9.1"/>
    <n v="17"/>
    <x v="3"/>
    <s v="Wicked Choccy's"/>
    <x v="0"/>
  </r>
  <r>
    <s v="US-2024-140872-CHO-MIL-31000"/>
    <d v="2024-06-03T00:00:00"/>
    <d v="2024-06-20T00:00:00"/>
    <x v="0"/>
    <n v="140872"/>
    <s v="United States"/>
    <x v="377"/>
    <x v="17"/>
    <n v="33024"/>
    <x v="0"/>
    <x v="2"/>
    <s v="CHO-MIL-31000"/>
    <x v="0"/>
    <x v="0"/>
    <n v="2"/>
    <n v="4.22"/>
    <n v="2.2799999999999998"/>
    <n v="17"/>
    <x v="3"/>
    <s v="Wicked Choccy's"/>
    <x v="0"/>
  </r>
  <r>
    <s v="US-2024-140872-CHO-NUT-13000"/>
    <d v="2024-06-03T00:00:00"/>
    <d v="2024-06-20T00:00:00"/>
    <x v="0"/>
    <n v="140872"/>
    <s v="United States"/>
    <x v="377"/>
    <x v="17"/>
    <n v="33024"/>
    <x v="0"/>
    <x v="2"/>
    <s v="CHO-NUT-13000"/>
    <x v="2"/>
    <x v="7"/>
    <n v="2"/>
    <n v="4.9800000000000004"/>
    <n v="2"/>
    <n v="17"/>
    <x v="3"/>
    <s v="Lot's O' Nuts"/>
    <x v="1"/>
  </r>
  <r>
    <s v="US-2024-145772-CHO-TRI-54000"/>
    <d v="2024-06-03T00:00:00"/>
    <d v="2024-06-17T00:00:00"/>
    <x v="0"/>
    <n v="145772"/>
    <s v="United States"/>
    <x v="4"/>
    <x v="4"/>
    <n v="90036"/>
    <x v="0"/>
    <x v="3"/>
    <s v="CHO-TRI-54000"/>
    <x v="1"/>
    <x v="28"/>
    <n v="1"/>
    <n v="2.4500000000000002"/>
    <n v="1.3"/>
    <n v="14"/>
    <x v="3"/>
    <s v="Wicked Choccy's"/>
    <x v="0"/>
  </r>
  <r>
    <s v="US-2024-145772-CHO-MIL-31000"/>
    <d v="2024-06-03T00:00:00"/>
    <d v="2024-06-17T00:00:00"/>
    <x v="0"/>
    <n v="145772"/>
    <s v="United States"/>
    <x v="4"/>
    <x v="4"/>
    <n v="90036"/>
    <x v="0"/>
    <x v="3"/>
    <s v="CHO-MIL-31000"/>
    <x v="0"/>
    <x v="0"/>
    <n v="2"/>
    <n v="4.22"/>
    <n v="2.2799999999999998"/>
    <n v="14"/>
    <x v="3"/>
    <s v="Wicked Choccy's"/>
    <x v="0"/>
  </r>
  <r>
    <s v="US-2024-145772-CHO-NUT-13000"/>
    <d v="2024-06-03T00:00:00"/>
    <d v="2024-06-17T00:00:00"/>
    <x v="0"/>
    <n v="145772"/>
    <s v="United States"/>
    <x v="4"/>
    <x v="4"/>
    <n v="90036"/>
    <x v="0"/>
    <x v="3"/>
    <s v="CHO-NUT-13000"/>
    <x v="2"/>
    <x v="13"/>
    <n v="5"/>
    <n v="12.45"/>
    <n v="5"/>
    <n v="14"/>
    <x v="3"/>
    <s v="Lot's O' Nuts"/>
    <x v="1"/>
  </r>
  <r>
    <s v="US-2024-158106-CHO-NUT-13000"/>
    <d v="2024-06-04T00:00:00"/>
    <d v="2024-06-20T00:00:00"/>
    <x v="0"/>
    <n v="158106"/>
    <s v="United States"/>
    <x v="80"/>
    <x v="30"/>
    <n v="55124"/>
    <x v="0"/>
    <x v="0"/>
    <s v="CHO-NUT-13000"/>
    <x v="2"/>
    <x v="2"/>
    <n v="3"/>
    <n v="7.47"/>
    <n v="3"/>
    <n v="16"/>
    <x v="3"/>
    <s v="Lot's O' Nuts"/>
    <x v="1"/>
  </r>
  <r>
    <s v="US-2024-100426-CHO-MIL-31000"/>
    <d v="2024-06-04T00:00:00"/>
    <d v="2024-06-18T00:00:00"/>
    <x v="0"/>
    <n v="100426"/>
    <s v="United States"/>
    <x v="266"/>
    <x v="35"/>
    <n v="35630"/>
    <x v="0"/>
    <x v="2"/>
    <s v="CHO-MIL-31000"/>
    <x v="0"/>
    <x v="0"/>
    <n v="2"/>
    <n v="4.22"/>
    <n v="2.2799999999999998"/>
    <n v="14"/>
    <x v="3"/>
    <s v="Wicked Choccy's"/>
    <x v="0"/>
  </r>
  <r>
    <s v="US-2024-133095-CHO-NUT-13000"/>
    <d v="2024-06-04T00:00:00"/>
    <d v="2024-06-14T00:00:00"/>
    <x v="3"/>
    <n v="133095"/>
    <s v="United States"/>
    <x v="16"/>
    <x v="13"/>
    <n v="72401"/>
    <x v="0"/>
    <x v="2"/>
    <s v="CHO-NUT-13000"/>
    <x v="2"/>
    <x v="47"/>
    <n v="7"/>
    <n v="17.43"/>
    <n v="7"/>
    <n v="10"/>
    <x v="3"/>
    <s v="Lot's O' Nuts"/>
    <x v="1"/>
  </r>
  <r>
    <s v="US-2024-133095-CHO-TRI-54000"/>
    <d v="2024-06-04T00:00:00"/>
    <d v="2024-06-14T00:00:00"/>
    <x v="3"/>
    <n v="133095"/>
    <s v="United States"/>
    <x v="16"/>
    <x v="13"/>
    <n v="72401"/>
    <x v="0"/>
    <x v="2"/>
    <s v="CHO-TRI-54000"/>
    <x v="1"/>
    <x v="4"/>
    <n v="3"/>
    <n v="7.35"/>
    <n v="3.9"/>
    <n v="10"/>
    <x v="3"/>
    <s v="Wicked Choccy's"/>
    <x v="0"/>
  </r>
  <r>
    <s v="US-2024-149720-CHO-SCR-58000"/>
    <d v="2024-06-04T00:00:00"/>
    <d v="2024-06-17T00:00:00"/>
    <x v="2"/>
    <n v="149720"/>
    <s v="United States"/>
    <x v="374"/>
    <x v="0"/>
    <n v="75034"/>
    <x v="0"/>
    <x v="0"/>
    <s v="CHO-SCR-58000"/>
    <x v="3"/>
    <x v="14"/>
    <n v="6"/>
    <n v="15"/>
    <n v="6.6"/>
    <n v="13"/>
    <x v="3"/>
    <s v="Lot's O' Nuts"/>
    <x v="1"/>
  </r>
  <r>
    <s v="US-2024-158407-CHO-NUT-13000"/>
    <d v="2024-06-04T00:00:00"/>
    <d v="2024-06-20T00:00:00"/>
    <x v="0"/>
    <n v="158407"/>
    <s v="United States"/>
    <x v="246"/>
    <x v="26"/>
    <n v="28110"/>
    <x v="0"/>
    <x v="2"/>
    <s v="CHO-NUT-13000"/>
    <x v="2"/>
    <x v="7"/>
    <n v="2"/>
    <n v="4.9800000000000004"/>
    <n v="2"/>
    <n v="16"/>
    <x v="3"/>
    <s v="Lot's O' Nuts"/>
    <x v="1"/>
  </r>
  <r>
    <s v="US-2024-158407-CHO-MIL-31000"/>
    <d v="2024-06-04T00:00:00"/>
    <d v="2024-06-20T00:00:00"/>
    <x v="0"/>
    <n v="158407"/>
    <s v="United States"/>
    <x v="246"/>
    <x v="26"/>
    <n v="28110"/>
    <x v="0"/>
    <x v="2"/>
    <s v="CHO-MIL-31000"/>
    <x v="0"/>
    <x v="0"/>
    <n v="2"/>
    <n v="4.22"/>
    <n v="2.2799999999999998"/>
    <n v="16"/>
    <x v="3"/>
    <s v="Wicked Choccy's"/>
    <x v="0"/>
  </r>
  <r>
    <s v="US-2024-158953-CHO-SCR-58000"/>
    <d v="2024-06-04T00:00:00"/>
    <d v="2024-06-18T00:00:00"/>
    <x v="0"/>
    <n v="158953"/>
    <s v="United States"/>
    <x v="498"/>
    <x v="0"/>
    <n v="77489"/>
    <x v="0"/>
    <x v="0"/>
    <s v="CHO-SCR-58000"/>
    <x v="3"/>
    <x v="26"/>
    <n v="7"/>
    <n v="17.5"/>
    <n v="7.7"/>
    <n v="14"/>
    <x v="3"/>
    <s v="Lot's O' Nuts"/>
    <x v="1"/>
  </r>
  <r>
    <s v="US-2024-126788-CHO-SCR-58000"/>
    <d v="2024-06-05T00:00:00"/>
    <d v="2024-06-16T00:00:00"/>
    <x v="1"/>
    <n v="126788"/>
    <s v="United States"/>
    <x v="499"/>
    <x v="0"/>
    <n v="77581"/>
    <x v="0"/>
    <x v="0"/>
    <s v="CHO-SCR-58000"/>
    <x v="3"/>
    <x v="3"/>
    <n v="3"/>
    <n v="7.5"/>
    <n v="3.3"/>
    <n v="11"/>
    <x v="3"/>
    <s v="Lot's O' Nuts"/>
    <x v="1"/>
  </r>
  <r>
    <s v="US-2024-141614-CHO-NUT-13000"/>
    <d v="2024-06-05T00:00:00"/>
    <d v="2024-06-19T00:00:00"/>
    <x v="0"/>
    <n v="141614"/>
    <s v="United States"/>
    <x v="256"/>
    <x v="17"/>
    <n v="32839"/>
    <x v="0"/>
    <x v="2"/>
    <s v="CHO-NUT-13000"/>
    <x v="2"/>
    <x v="19"/>
    <n v="4"/>
    <n v="9.9600000000000009"/>
    <n v="4"/>
    <n v="14"/>
    <x v="3"/>
    <s v="Lot's O' Nuts"/>
    <x v="1"/>
  </r>
  <r>
    <s v="US-2024-131849-CHO-NUT-13000"/>
    <d v="2024-06-06T00:00:00"/>
    <d v="2024-06-20T00:00:00"/>
    <x v="0"/>
    <n v="131849"/>
    <s v="United States"/>
    <x v="10"/>
    <x v="4"/>
    <n v="94122"/>
    <x v="0"/>
    <x v="3"/>
    <s v="CHO-NUT-13000"/>
    <x v="2"/>
    <x v="22"/>
    <n v="1"/>
    <n v="2.4900000000000002"/>
    <n v="1"/>
    <n v="14"/>
    <x v="3"/>
    <s v="Lot's O' Nuts"/>
    <x v="1"/>
  </r>
  <r>
    <s v="US-2024-131849-CHO-SCR-58000"/>
    <d v="2024-06-06T00:00:00"/>
    <d v="2024-06-20T00:00:00"/>
    <x v="0"/>
    <n v="131849"/>
    <s v="United States"/>
    <x v="10"/>
    <x v="4"/>
    <n v="94122"/>
    <x v="0"/>
    <x v="3"/>
    <s v="CHO-SCR-58000"/>
    <x v="3"/>
    <x v="17"/>
    <n v="5"/>
    <n v="12.5"/>
    <n v="5.5"/>
    <n v="14"/>
    <x v="3"/>
    <s v="Lot's O' Nuts"/>
    <x v="1"/>
  </r>
  <r>
    <s v="US-2024-106579-CHO-MIL-31000"/>
    <d v="2024-06-08T00:00:00"/>
    <d v="2024-06-23T00:00:00"/>
    <x v="0"/>
    <n v="106579"/>
    <s v="United States"/>
    <x v="255"/>
    <x v="1"/>
    <n v="60076"/>
    <x v="0"/>
    <x v="0"/>
    <s v="CHO-MIL-31000"/>
    <x v="0"/>
    <x v="8"/>
    <n v="4"/>
    <n v="8.44"/>
    <n v="4.5599999999999996"/>
    <n v="15"/>
    <x v="3"/>
    <s v="Wicked Choccy's"/>
    <x v="0"/>
  </r>
  <r>
    <s v="US-2024-155299-OTH-LIC-15000"/>
    <d v="2024-06-08T00:00:00"/>
    <d v="2024-06-22T00:00:00"/>
    <x v="0"/>
    <n v="155299"/>
    <s v="United States"/>
    <x v="211"/>
    <x v="0"/>
    <n v="77506"/>
    <x v="1"/>
    <x v="0"/>
    <s v="OTH-LIC-15000"/>
    <x v="7"/>
    <x v="49"/>
    <n v="2"/>
    <n v="20"/>
    <n v="20"/>
    <n v="14"/>
    <x v="3"/>
    <s v="Secret Factory"/>
    <x v="2"/>
  </r>
  <r>
    <s v="US-2024-107979-CHO-NUT-13000"/>
    <d v="2024-06-08T00:00:00"/>
    <d v="2024-06-23T00:00:00"/>
    <x v="0"/>
    <n v="107979"/>
    <s v="United States"/>
    <x v="89"/>
    <x v="12"/>
    <n v="85301"/>
    <x v="0"/>
    <x v="3"/>
    <s v="CHO-NUT-13000"/>
    <x v="2"/>
    <x v="7"/>
    <n v="2"/>
    <n v="4.9800000000000004"/>
    <n v="2"/>
    <n v="15"/>
    <x v="3"/>
    <s v="Lot's O' Nuts"/>
    <x v="1"/>
  </r>
  <r>
    <s v="US-2024-107979-CHO-TRI-54000"/>
    <d v="2024-06-08T00:00:00"/>
    <d v="2024-06-23T00:00:00"/>
    <x v="0"/>
    <n v="107979"/>
    <s v="United States"/>
    <x v="89"/>
    <x v="12"/>
    <n v="85301"/>
    <x v="0"/>
    <x v="3"/>
    <s v="CHO-TRI-54000"/>
    <x v="1"/>
    <x v="1"/>
    <n v="2"/>
    <n v="4.9000000000000004"/>
    <n v="2.6"/>
    <n v="15"/>
    <x v="3"/>
    <s v="Wicked Choccy's"/>
    <x v="0"/>
  </r>
  <r>
    <s v="US-2024-107979-CHO-MIL-31000"/>
    <d v="2024-06-08T00:00:00"/>
    <d v="2024-06-23T00:00:00"/>
    <x v="0"/>
    <n v="107979"/>
    <s v="United States"/>
    <x v="89"/>
    <x v="12"/>
    <n v="85301"/>
    <x v="0"/>
    <x v="3"/>
    <s v="CHO-MIL-31000"/>
    <x v="0"/>
    <x v="38"/>
    <n v="7"/>
    <n v="14.77"/>
    <n v="7.98"/>
    <n v="15"/>
    <x v="3"/>
    <s v="Wicked Choccy's"/>
    <x v="0"/>
  </r>
  <r>
    <s v="US-2024-117436-CHO-SCR-58000"/>
    <d v="2024-06-08T00:00:00"/>
    <d v="2024-06-24T00:00:00"/>
    <x v="0"/>
    <n v="117436"/>
    <s v="United States"/>
    <x v="307"/>
    <x v="39"/>
    <n v="6360"/>
    <x v="0"/>
    <x v="1"/>
    <s v="CHO-SCR-58000"/>
    <x v="3"/>
    <x v="9"/>
    <n v="2"/>
    <n v="5"/>
    <n v="2.2000000000000002"/>
    <n v="16"/>
    <x v="3"/>
    <s v="Lot's O' Nuts"/>
    <x v="1"/>
  </r>
  <r>
    <s v="US-2024-109316-CHO-SCR-58000"/>
    <d v="2024-06-08T00:00:00"/>
    <d v="2024-06-20T00:00:00"/>
    <x v="1"/>
    <n v="109316"/>
    <s v="United States"/>
    <x v="4"/>
    <x v="4"/>
    <n v="90049"/>
    <x v="0"/>
    <x v="3"/>
    <s v="CHO-SCR-58000"/>
    <x v="3"/>
    <x v="9"/>
    <n v="2"/>
    <n v="5"/>
    <n v="2.2000000000000002"/>
    <n v="12"/>
    <x v="3"/>
    <s v="Lot's O' Nuts"/>
    <x v="1"/>
  </r>
  <r>
    <s v="US-2024-109316-CHO-NUT-13000"/>
    <d v="2024-06-08T00:00:00"/>
    <d v="2024-06-20T00:00:00"/>
    <x v="1"/>
    <n v="109316"/>
    <s v="United States"/>
    <x v="4"/>
    <x v="4"/>
    <n v="90049"/>
    <x v="0"/>
    <x v="3"/>
    <s v="CHO-NUT-13000"/>
    <x v="2"/>
    <x v="7"/>
    <n v="2"/>
    <n v="4.9800000000000004"/>
    <n v="2"/>
    <n v="12"/>
    <x v="3"/>
    <s v="Lot's O' Nuts"/>
    <x v="1"/>
  </r>
  <r>
    <s v="US-2024-132682-CHO-FUD-51000"/>
    <d v="2024-06-08T00:00:00"/>
    <d v="2024-06-20T00:00:00"/>
    <x v="2"/>
    <n v="132682"/>
    <s v="United States"/>
    <x v="39"/>
    <x v="0"/>
    <n v="75081"/>
    <x v="0"/>
    <x v="0"/>
    <s v="CHO-FUD-51000"/>
    <x v="4"/>
    <x v="3"/>
    <n v="3"/>
    <n v="7.2"/>
    <n v="3.6"/>
    <n v="12"/>
    <x v="3"/>
    <s v="Lot's O' Nuts"/>
    <x v="1"/>
  </r>
  <r>
    <s v="US-2024-132682-CHO-TRI-54000"/>
    <d v="2024-06-08T00:00:00"/>
    <d v="2024-06-20T00:00:00"/>
    <x v="2"/>
    <n v="132682"/>
    <s v="United States"/>
    <x v="39"/>
    <x v="0"/>
    <n v="75081"/>
    <x v="0"/>
    <x v="0"/>
    <s v="CHO-TRI-54000"/>
    <x v="1"/>
    <x v="4"/>
    <n v="3"/>
    <n v="7.35"/>
    <n v="3.9"/>
    <n v="12"/>
    <x v="3"/>
    <s v="Wicked Choccy's"/>
    <x v="0"/>
  </r>
  <r>
    <s v="US-2024-132682-CHO-MIL-31000"/>
    <d v="2024-06-08T00:00:00"/>
    <d v="2024-06-20T00:00:00"/>
    <x v="2"/>
    <n v="132682"/>
    <s v="United States"/>
    <x v="39"/>
    <x v="0"/>
    <n v="75081"/>
    <x v="0"/>
    <x v="0"/>
    <s v="CHO-MIL-31000"/>
    <x v="0"/>
    <x v="5"/>
    <n v="3"/>
    <n v="6.33"/>
    <n v="3.42"/>
    <n v="12"/>
    <x v="3"/>
    <s v="Wicked Choccy's"/>
    <x v="0"/>
  </r>
  <r>
    <s v="US-2024-146822-CHO-MIL-31000"/>
    <d v="2024-06-09T00:00:00"/>
    <d v="2024-06-24T00:00:00"/>
    <x v="0"/>
    <n v="146822"/>
    <s v="United States"/>
    <x v="147"/>
    <x v="6"/>
    <n v="24153"/>
    <x v="0"/>
    <x v="2"/>
    <s v="CHO-MIL-31000"/>
    <x v="0"/>
    <x v="8"/>
    <n v="4"/>
    <n v="8.44"/>
    <n v="4.5599999999999996"/>
    <n v="15"/>
    <x v="3"/>
    <s v="Wicked Choccy's"/>
    <x v="0"/>
  </r>
  <r>
    <s v="US-2024-106663-CHO-TRI-54000"/>
    <d v="2024-06-09T00:00:00"/>
    <d v="2024-06-23T00:00:00"/>
    <x v="0"/>
    <n v="106663"/>
    <s v="United States"/>
    <x v="40"/>
    <x v="1"/>
    <n v="60653"/>
    <x v="0"/>
    <x v="0"/>
    <s v="CHO-TRI-54000"/>
    <x v="1"/>
    <x v="4"/>
    <n v="3"/>
    <n v="7.35"/>
    <n v="3.9"/>
    <n v="14"/>
    <x v="3"/>
    <s v="Wicked Choccy's"/>
    <x v="0"/>
  </r>
  <r>
    <s v="US-2024-106663-CHO-NUT-13000"/>
    <d v="2024-06-09T00:00:00"/>
    <d v="2024-06-23T00:00:00"/>
    <x v="0"/>
    <n v="106663"/>
    <s v="United States"/>
    <x v="40"/>
    <x v="1"/>
    <n v="60653"/>
    <x v="0"/>
    <x v="0"/>
    <s v="CHO-NUT-13000"/>
    <x v="2"/>
    <x v="22"/>
    <n v="1"/>
    <n v="2.4900000000000002"/>
    <n v="1"/>
    <n v="14"/>
    <x v="3"/>
    <s v="Lot's O' Nuts"/>
    <x v="1"/>
  </r>
  <r>
    <s v="US-2024-106663-CHO-FUD-51000"/>
    <d v="2024-06-09T00:00:00"/>
    <d v="2024-06-23T00:00:00"/>
    <x v="0"/>
    <n v="106663"/>
    <s v="United States"/>
    <x v="40"/>
    <x v="1"/>
    <n v="60653"/>
    <x v="0"/>
    <x v="0"/>
    <s v="CHO-FUD-51000"/>
    <x v="4"/>
    <x v="44"/>
    <n v="8"/>
    <n v="19.2"/>
    <n v="9.6"/>
    <n v="14"/>
    <x v="3"/>
    <s v="Lot's O' Nuts"/>
    <x v="1"/>
  </r>
  <r>
    <s v="US-2024-100951-CHO-MIL-31000"/>
    <d v="2024-06-09T00:00:00"/>
    <d v="2024-06-20T00:00:00"/>
    <x v="1"/>
    <n v="100951"/>
    <s v="United States"/>
    <x v="39"/>
    <x v="0"/>
    <n v="75217"/>
    <x v="0"/>
    <x v="0"/>
    <s v="CHO-MIL-31000"/>
    <x v="0"/>
    <x v="23"/>
    <n v="5"/>
    <n v="10.55"/>
    <n v="5.7"/>
    <n v="11"/>
    <x v="3"/>
    <s v="Wicked Choccy's"/>
    <x v="0"/>
  </r>
  <r>
    <s v="US-2024-158071-CHO-TRI-54000"/>
    <d v="2024-06-10T00:00:00"/>
    <d v="2024-06-25T00:00:00"/>
    <x v="0"/>
    <n v="158071"/>
    <s v="United States"/>
    <x v="31"/>
    <x v="23"/>
    <n v="98103"/>
    <x v="0"/>
    <x v="3"/>
    <s v="CHO-TRI-54000"/>
    <x v="1"/>
    <x v="24"/>
    <n v="4"/>
    <n v="9.8000000000000007"/>
    <n v="5.2"/>
    <n v="15"/>
    <x v="3"/>
    <s v="Wicked Choccy's"/>
    <x v="0"/>
  </r>
  <r>
    <s v="US-2024-158071-CHO-SCR-58000"/>
    <d v="2024-06-10T00:00:00"/>
    <d v="2024-06-25T00:00:00"/>
    <x v="0"/>
    <n v="158071"/>
    <s v="United States"/>
    <x v="31"/>
    <x v="23"/>
    <n v="98103"/>
    <x v="0"/>
    <x v="3"/>
    <s v="CHO-SCR-58000"/>
    <x v="3"/>
    <x v="3"/>
    <n v="3"/>
    <n v="7.5"/>
    <n v="3.3"/>
    <n v="15"/>
    <x v="3"/>
    <s v="Lot's O' Nuts"/>
    <x v="1"/>
  </r>
  <r>
    <s v="US-2024-143343-CHO-TRI-54000"/>
    <d v="2024-06-10T00:00:00"/>
    <d v="2024-06-23T00:00:00"/>
    <x v="1"/>
    <n v="143343"/>
    <s v="United States"/>
    <x v="4"/>
    <x v="4"/>
    <n v="90032"/>
    <x v="0"/>
    <x v="3"/>
    <s v="CHO-TRI-54000"/>
    <x v="1"/>
    <x v="20"/>
    <n v="5"/>
    <n v="12.25"/>
    <n v="6.5"/>
    <n v="13"/>
    <x v="3"/>
    <s v="Wicked Choccy's"/>
    <x v="0"/>
  </r>
  <r>
    <s v="US-2024-131583-CHO-MIL-31000"/>
    <d v="2024-06-10T00:00:00"/>
    <d v="2024-06-20T00:00:00"/>
    <x v="3"/>
    <n v="131583"/>
    <s v="United States"/>
    <x v="2"/>
    <x v="2"/>
    <n v="19143"/>
    <x v="0"/>
    <x v="1"/>
    <s v="CHO-MIL-31000"/>
    <x v="0"/>
    <x v="29"/>
    <n v="6"/>
    <n v="12.66"/>
    <n v="6.84"/>
    <n v="10"/>
    <x v="3"/>
    <s v="Wicked Choccy's"/>
    <x v="0"/>
  </r>
  <r>
    <s v="US-2024-137001-OTH-LIC-15000"/>
    <d v="2024-06-10T00:00:00"/>
    <d v="2024-06-23T00:00:00"/>
    <x v="2"/>
    <n v="137001"/>
    <s v="United States"/>
    <x v="301"/>
    <x v="4"/>
    <n v="91360"/>
    <x v="1"/>
    <x v="3"/>
    <s v="OTH-LIC-15000"/>
    <x v="7"/>
    <x v="59"/>
    <n v="7"/>
    <n v="70"/>
    <n v="70"/>
    <n v="13"/>
    <x v="3"/>
    <s v="Secret Factory"/>
    <x v="2"/>
  </r>
  <r>
    <s v="US-2024-167080-CHO-MIL-31000"/>
    <d v="2024-06-10T00:00:00"/>
    <d v="2024-06-24T00:00:00"/>
    <x v="0"/>
    <n v="167080"/>
    <s v="United States"/>
    <x v="26"/>
    <x v="21"/>
    <n v="10011"/>
    <x v="0"/>
    <x v="1"/>
    <s v="CHO-MIL-31000"/>
    <x v="0"/>
    <x v="23"/>
    <n v="5"/>
    <n v="10.55"/>
    <n v="5.7"/>
    <n v="14"/>
    <x v="3"/>
    <s v="Wicked Choccy's"/>
    <x v="0"/>
  </r>
  <r>
    <s v="US-2024-112172-CHO-FUD-51000"/>
    <d v="2024-06-10T00:00:00"/>
    <d v="2024-06-24T00:00:00"/>
    <x v="2"/>
    <n v="112172"/>
    <s v="United States"/>
    <x v="26"/>
    <x v="21"/>
    <n v="10024"/>
    <x v="0"/>
    <x v="1"/>
    <s v="CHO-FUD-51000"/>
    <x v="4"/>
    <x v="3"/>
    <n v="3"/>
    <n v="7.2"/>
    <n v="3.6"/>
    <n v="14"/>
    <x v="3"/>
    <s v="Lot's O' Nuts"/>
    <x v="1"/>
  </r>
  <r>
    <s v="US-2024-140963-CHO-MIL-31000"/>
    <d v="2024-06-10T00:00:00"/>
    <d v="2024-06-23T00:00:00"/>
    <x v="1"/>
    <n v="140963"/>
    <s v="United States"/>
    <x v="4"/>
    <x v="4"/>
    <n v="90045"/>
    <x v="0"/>
    <x v="3"/>
    <s v="CHO-MIL-31000"/>
    <x v="0"/>
    <x v="23"/>
    <n v="5"/>
    <n v="10.55"/>
    <n v="5.7"/>
    <n v="13"/>
    <x v="3"/>
    <s v="Wicked Choccy's"/>
    <x v="0"/>
  </r>
  <r>
    <s v="US-2024-140963-CHO-FUD-51000"/>
    <d v="2024-06-10T00:00:00"/>
    <d v="2024-06-23T00:00:00"/>
    <x v="1"/>
    <n v="140963"/>
    <s v="United States"/>
    <x v="4"/>
    <x v="4"/>
    <n v="90045"/>
    <x v="0"/>
    <x v="3"/>
    <s v="CHO-FUD-51000"/>
    <x v="4"/>
    <x v="9"/>
    <n v="2"/>
    <n v="4.8"/>
    <n v="2.4"/>
    <n v="13"/>
    <x v="3"/>
    <s v="Lot's O' Nuts"/>
    <x v="1"/>
  </r>
  <r>
    <s v="US-2024-140963-CHO-SCR-58000"/>
    <d v="2024-06-10T00:00:00"/>
    <d v="2024-06-23T00:00:00"/>
    <x v="1"/>
    <n v="140963"/>
    <s v="United States"/>
    <x v="4"/>
    <x v="4"/>
    <n v="90045"/>
    <x v="0"/>
    <x v="3"/>
    <s v="CHO-SCR-58000"/>
    <x v="3"/>
    <x v="17"/>
    <n v="5"/>
    <n v="12.5"/>
    <n v="5.5"/>
    <n v="13"/>
    <x v="3"/>
    <s v="Lot's O' Nuts"/>
    <x v="1"/>
  </r>
  <r>
    <s v="US-2024-107167-CHO-MIL-31000"/>
    <d v="2024-06-10T00:00:00"/>
    <d v="2024-06-24T00:00:00"/>
    <x v="0"/>
    <n v="107167"/>
    <s v="United States"/>
    <x v="60"/>
    <x v="17"/>
    <n v="32216"/>
    <x v="0"/>
    <x v="2"/>
    <s v="CHO-MIL-31000"/>
    <x v="0"/>
    <x v="35"/>
    <n v="8"/>
    <n v="16.88"/>
    <n v="9.1199999999999992"/>
    <n v="14"/>
    <x v="3"/>
    <s v="Wicked Choccy's"/>
    <x v="0"/>
  </r>
  <r>
    <s v="US-2024-106103-CHO-FUD-51000"/>
    <d v="2024-06-10T00:00:00"/>
    <d v="2024-06-25T00:00:00"/>
    <x v="0"/>
    <n v="106103"/>
    <s v="United States"/>
    <x v="500"/>
    <x v="15"/>
    <n v="48307"/>
    <x v="0"/>
    <x v="0"/>
    <s v="CHO-FUD-51000"/>
    <x v="4"/>
    <x v="31"/>
    <n v="4"/>
    <n v="9.6"/>
    <n v="4.8"/>
    <n v="15"/>
    <x v="3"/>
    <s v="Lot's O' Nuts"/>
    <x v="1"/>
  </r>
  <r>
    <s v="US-2024-120418-CHO-MIL-31000"/>
    <d v="2024-06-11T00:00:00"/>
    <d v="2024-06-22T00:00:00"/>
    <x v="1"/>
    <n v="120418"/>
    <s v="United States"/>
    <x v="133"/>
    <x v="12"/>
    <n v="85345"/>
    <x v="0"/>
    <x v="3"/>
    <s v="CHO-MIL-31000"/>
    <x v="0"/>
    <x v="11"/>
    <n v="1"/>
    <n v="2.11"/>
    <n v="1.1399999999999999"/>
    <n v="11"/>
    <x v="3"/>
    <s v="Wicked Choccy's"/>
    <x v="0"/>
  </r>
  <r>
    <s v="US-2024-120418-CHO-SCR-58000"/>
    <d v="2024-06-11T00:00:00"/>
    <d v="2024-06-22T00:00:00"/>
    <x v="1"/>
    <n v="120418"/>
    <s v="United States"/>
    <x v="133"/>
    <x v="12"/>
    <n v="85345"/>
    <x v="0"/>
    <x v="3"/>
    <s v="CHO-SCR-58000"/>
    <x v="3"/>
    <x v="25"/>
    <n v="1"/>
    <n v="2.5"/>
    <n v="1.1000000000000001"/>
    <n v="11"/>
    <x v="3"/>
    <s v="Lot's O' Nuts"/>
    <x v="1"/>
  </r>
  <r>
    <s v="US-2024-120418-CHO-TRI-54000"/>
    <d v="2024-06-11T00:00:00"/>
    <d v="2024-06-22T00:00:00"/>
    <x v="1"/>
    <n v="120418"/>
    <s v="United States"/>
    <x v="133"/>
    <x v="12"/>
    <n v="85345"/>
    <x v="0"/>
    <x v="3"/>
    <s v="CHO-TRI-54000"/>
    <x v="1"/>
    <x v="20"/>
    <n v="5"/>
    <n v="12.25"/>
    <n v="6.5"/>
    <n v="11"/>
    <x v="3"/>
    <s v="Wicked Choccy's"/>
    <x v="0"/>
  </r>
  <r>
    <s v="US-2024-152002-CHO-TRI-54000"/>
    <d v="2024-06-11T00:00:00"/>
    <d v="2024-06-21T00:00:00"/>
    <x v="3"/>
    <n v="152002"/>
    <s v="United States"/>
    <x v="4"/>
    <x v="4"/>
    <n v="90004"/>
    <x v="0"/>
    <x v="3"/>
    <s v="CHO-TRI-54000"/>
    <x v="1"/>
    <x v="4"/>
    <n v="3"/>
    <n v="7.35"/>
    <n v="3.9"/>
    <n v="10"/>
    <x v="3"/>
    <s v="Wicked Choccy's"/>
    <x v="0"/>
  </r>
  <r>
    <s v="US-2024-102554-CHO-SCR-58000"/>
    <d v="2024-06-11T00:00:00"/>
    <d v="2024-06-25T00:00:00"/>
    <x v="0"/>
    <n v="102554"/>
    <s v="United States"/>
    <x v="299"/>
    <x v="35"/>
    <n v="36830"/>
    <x v="0"/>
    <x v="2"/>
    <s v="CHO-SCR-58000"/>
    <x v="3"/>
    <x v="9"/>
    <n v="2"/>
    <n v="5"/>
    <n v="2.2000000000000002"/>
    <n v="14"/>
    <x v="3"/>
    <s v="Lot's O' Nuts"/>
    <x v="1"/>
  </r>
  <r>
    <s v="US-2024-134565-CHO-TRI-54000"/>
    <d v="2024-06-11T00:00:00"/>
    <d v="2024-06-23T00:00:00"/>
    <x v="2"/>
    <n v="134565"/>
    <s v="United States"/>
    <x v="31"/>
    <x v="23"/>
    <n v="98103"/>
    <x v="0"/>
    <x v="3"/>
    <s v="CHO-TRI-54000"/>
    <x v="1"/>
    <x v="4"/>
    <n v="3"/>
    <n v="7.35"/>
    <n v="3.9"/>
    <n v="12"/>
    <x v="3"/>
    <s v="Wicked Choccy's"/>
    <x v="0"/>
  </r>
  <r>
    <s v="US-2024-134565-CHO-FUD-51000"/>
    <d v="2024-06-11T00:00:00"/>
    <d v="2024-06-23T00:00:00"/>
    <x v="2"/>
    <n v="134565"/>
    <s v="United States"/>
    <x v="31"/>
    <x v="23"/>
    <n v="98103"/>
    <x v="0"/>
    <x v="3"/>
    <s v="CHO-FUD-51000"/>
    <x v="4"/>
    <x v="14"/>
    <n v="6"/>
    <n v="14.4"/>
    <n v="7.2"/>
    <n v="12"/>
    <x v="3"/>
    <s v="Lot's O' Nuts"/>
    <x v="1"/>
  </r>
  <r>
    <s v="US-2024-134565-CHO-SCR-58000"/>
    <d v="2024-06-11T00:00:00"/>
    <d v="2024-06-23T00:00:00"/>
    <x v="2"/>
    <n v="134565"/>
    <s v="United States"/>
    <x v="31"/>
    <x v="23"/>
    <n v="98103"/>
    <x v="0"/>
    <x v="3"/>
    <s v="CHO-SCR-58000"/>
    <x v="3"/>
    <x v="9"/>
    <n v="2"/>
    <n v="5"/>
    <n v="2.2000000000000002"/>
    <n v="12"/>
    <x v="3"/>
    <s v="Lot's O' Nuts"/>
    <x v="1"/>
  </r>
  <r>
    <s v="US-2024-133928-CHO-SCR-58000"/>
    <d v="2024-06-11T00:00:00"/>
    <d v="2024-06-27T00:00:00"/>
    <x v="0"/>
    <n v="133928"/>
    <s v="United States"/>
    <x v="468"/>
    <x v="26"/>
    <n v="28601"/>
    <x v="0"/>
    <x v="2"/>
    <s v="CHO-SCR-58000"/>
    <x v="3"/>
    <x v="31"/>
    <n v="4"/>
    <n v="10"/>
    <n v="4.4000000000000004"/>
    <n v="16"/>
    <x v="3"/>
    <s v="Lot's O' Nuts"/>
    <x v="1"/>
  </r>
  <r>
    <s v="US-2024-141481-CHO-FUD-51000"/>
    <d v="2024-06-11T00:00:00"/>
    <d v="2024-06-24T00:00:00"/>
    <x v="1"/>
    <n v="141481"/>
    <s v="United States"/>
    <x v="4"/>
    <x v="4"/>
    <n v="90036"/>
    <x v="0"/>
    <x v="3"/>
    <s v="CHO-FUD-51000"/>
    <x v="4"/>
    <x v="3"/>
    <n v="3"/>
    <n v="7.2"/>
    <n v="3.6"/>
    <n v="13"/>
    <x v="3"/>
    <s v="Lot's O' Nuts"/>
    <x v="1"/>
  </r>
  <r>
    <s v="US-2024-117821-CHO-MIL-31000"/>
    <d v="2024-06-12T00:00:00"/>
    <d v="2024-06-26T00:00:00"/>
    <x v="0"/>
    <n v="117821"/>
    <s v="United States"/>
    <x v="265"/>
    <x v="9"/>
    <n v="43302"/>
    <x v="0"/>
    <x v="1"/>
    <s v="CHO-MIL-31000"/>
    <x v="0"/>
    <x v="0"/>
    <n v="2"/>
    <n v="4.22"/>
    <n v="2.2799999999999998"/>
    <n v="14"/>
    <x v="3"/>
    <s v="Wicked Choccy's"/>
    <x v="0"/>
  </r>
  <r>
    <s v="US-2024-143861-CHO-NUT-13000"/>
    <d v="2024-06-12T00:00:00"/>
    <d v="2024-06-29T00:00:00"/>
    <x v="0"/>
    <n v="143861"/>
    <s v="United States"/>
    <x v="30"/>
    <x v="17"/>
    <n v="33710"/>
    <x v="0"/>
    <x v="2"/>
    <s v="CHO-NUT-13000"/>
    <x v="2"/>
    <x v="7"/>
    <n v="2"/>
    <n v="4.9800000000000004"/>
    <n v="2"/>
    <n v="17"/>
    <x v="3"/>
    <s v="Lot's O' Nuts"/>
    <x v="1"/>
  </r>
  <r>
    <s v="US-2024-148474-CHO-NUT-13000"/>
    <d v="2024-06-12T00:00:00"/>
    <d v="2024-06-29T00:00:00"/>
    <x v="0"/>
    <n v="148474"/>
    <s v="United States"/>
    <x v="48"/>
    <x v="3"/>
    <n v="31907"/>
    <x v="0"/>
    <x v="2"/>
    <s v="CHO-NUT-13000"/>
    <x v="2"/>
    <x v="2"/>
    <n v="3"/>
    <n v="7.47"/>
    <n v="3"/>
    <n v="17"/>
    <x v="3"/>
    <s v="Lot's O' Nuts"/>
    <x v="1"/>
  </r>
  <r>
    <s v="US-2024-148474-CHO-SCR-58000"/>
    <d v="2024-06-12T00:00:00"/>
    <d v="2024-06-29T00:00:00"/>
    <x v="0"/>
    <n v="148474"/>
    <s v="United States"/>
    <x v="48"/>
    <x v="3"/>
    <n v="31907"/>
    <x v="0"/>
    <x v="2"/>
    <s v="CHO-SCR-58000"/>
    <x v="3"/>
    <x v="3"/>
    <n v="3"/>
    <n v="7.5"/>
    <n v="3.3"/>
    <n v="17"/>
    <x v="3"/>
    <s v="Lot's O' Nuts"/>
    <x v="1"/>
  </r>
  <r>
    <s v="US-2024-108441-CHO-TRI-54000"/>
    <d v="2024-06-12T00:00:00"/>
    <d v="2024-06-28T00:00:00"/>
    <x v="0"/>
    <n v="108441"/>
    <s v="United States"/>
    <x v="26"/>
    <x v="21"/>
    <n v="10035"/>
    <x v="0"/>
    <x v="1"/>
    <s v="CHO-TRI-54000"/>
    <x v="1"/>
    <x v="24"/>
    <n v="4"/>
    <n v="9.8000000000000007"/>
    <n v="5.2"/>
    <n v="16"/>
    <x v="3"/>
    <s v="Wicked Choccy's"/>
    <x v="0"/>
  </r>
  <r>
    <s v="US-2024-108441-CHO-FUD-51000"/>
    <d v="2024-06-12T00:00:00"/>
    <d v="2024-06-28T00:00:00"/>
    <x v="0"/>
    <n v="108441"/>
    <s v="United States"/>
    <x v="26"/>
    <x v="21"/>
    <n v="10035"/>
    <x v="0"/>
    <x v="1"/>
    <s v="CHO-FUD-51000"/>
    <x v="4"/>
    <x v="3"/>
    <n v="3"/>
    <n v="7.2"/>
    <n v="3.6"/>
    <n v="16"/>
    <x v="3"/>
    <s v="Lot's O' Nuts"/>
    <x v="1"/>
  </r>
  <r>
    <s v="US-2024-108441-CHO-SCR-58000"/>
    <d v="2024-06-12T00:00:00"/>
    <d v="2024-06-28T00:00:00"/>
    <x v="0"/>
    <n v="108441"/>
    <s v="United States"/>
    <x v="26"/>
    <x v="21"/>
    <n v="10035"/>
    <x v="0"/>
    <x v="1"/>
    <s v="CHO-SCR-58000"/>
    <x v="3"/>
    <x v="31"/>
    <n v="4"/>
    <n v="10"/>
    <n v="4.4000000000000004"/>
    <n v="16"/>
    <x v="3"/>
    <s v="Lot's O' Nuts"/>
    <x v="1"/>
  </r>
  <r>
    <s v="US-2024-119424-CHO-MIL-31000"/>
    <d v="2024-06-12T00:00:00"/>
    <d v="2024-06-24T00:00:00"/>
    <x v="2"/>
    <n v="119424"/>
    <s v="United States"/>
    <x v="112"/>
    <x v="23"/>
    <n v="98031"/>
    <x v="0"/>
    <x v="3"/>
    <s v="CHO-MIL-31000"/>
    <x v="0"/>
    <x v="5"/>
    <n v="3"/>
    <n v="6.33"/>
    <n v="3.42"/>
    <n v="12"/>
    <x v="3"/>
    <s v="Wicked Choccy's"/>
    <x v="0"/>
  </r>
  <r>
    <s v="US-2024-124191-CHO-SCR-58000"/>
    <d v="2024-06-12T00:00:00"/>
    <d v="2024-06-24T00:00:00"/>
    <x v="2"/>
    <n v="124191"/>
    <s v="United States"/>
    <x v="40"/>
    <x v="1"/>
    <n v="60610"/>
    <x v="0"/>
    <x v="0"/>
    <s v="CHO-SCR-58000"/>
    <x v="3"/>
    <x v="3"/>
    <n v="3"/>
    <n v="7.5"/>
    <n v="3.3"/>
    <n v="12"/>
    <x v="3"/>
    <s v="Lot's O' Nuts"/>
    <x v="1"/>
  </r>
  <r>
    <s v="US-2024-122056-CHO-FUD-51000"/>
    <d v="2024-06-13T00:00:00"/>
    <d v="2024-06-27T00:00:00"/>
    <x v="0"/>
    <n v="122056"/>
    <s v="United States"/>
    <x v="8"/>
    <x v="6"/>
    <n v="22153"/>
    <x v="0"/>
    <x v="2"/>
    <s v="CHO-FUD-51000"/>
    <x v="4"/>
    <x v="26"/>
    <n v="7"/>
    <n v="16.8"/>
    <n v="8.4"/>
    <n v="14"/>
    <x v="3"/>
    <s v="Lot's O' Nuts"/>
    <x v="1"/>
  </r>
  <r>
    <s v="US-2024-102337-CHO-MIL-31000"/>
    <d v="2024-06-13T00:00:00"/>
    <d v="2024-06-26T00:00:00"/>
    <x v="1"/>
    <n v="102337"/>
    <s v="United States"/>
    <x v="40"/>
    <x v="1"/>
    <n v="60653"/>
    <x v="0"/>
    <x v="0"/>
    <s v="CHO-MIL-31000"/>
    <x v="0"/>
    <x v="38"/>
    <n v="7"/>
    <n v="14.77"/>
    <n v="7.98"/>
    <n v="13"/>
    <x v="3"/>
    <s v="Wicked Choccy's"/>
    <x v="0"/>
  </r>
  <r>
    <s v="US-2024-102337-CHO-SCR-58000"/>
    <d v="2024-06-13T00:00:00"/>
    <d v="2024-06-26T00:00:00"/>
    <x v="1"/>
    <n v="102337"/>
    <s v="United States"/>
    <x v="40"/>
    <x v="1"/>
    <n v="60653"/>
    <x v="0"/>
    <x v="0"/>
    <s v="CHO-SCR-58000"/>
    <x v="3"/>
    <x v="31"/>
    <n v="4"/>
    <n v="10"/>
    <n v="4.4000000000000004"/>
    <n v="13"/>
    <x v="3"/>
    <s v="Lot's O' Nuts"/>
    <x v="1"/>
  </r>
  <r>
    <s v="US-2024-104850-CHO-MIL-31000"/>
    <d v="2024-06-13T00:00:00"/>
    <d v="2024-06-29T00:00:00"/>
    <x v="0"/>
    <n v="104850"/>
    <s v="United States"/>
    <x v="31"/>
    <x v="23"/>
    <n v="98103"/>
    <x v="0"/>
    <x v="3"/>
    <s v="CHO-MIL-31000"/>
    <x v="0"/>
    <x v="8"/>
    <n v="4"/>
    <n v="8.44"/>
    <n v="4.5599999999999996"/>
    <n v="16"/>
    <x v="3"/>
    <s v="Wicked Choccy's"/>
    <x v="0"/>
  </r>
  <r>
    <s v="US-2024-169901-CHO-NUT-13000"/>
    <d v="2024-06-15T00:00:00"/>
    <d v="2024-06-29T00:00:00"/>
    <x v="0"/>
    <n v="169901"/>
    <s v="United States"/>
    <x v="10"/>
    <x v="4"/>
    <n v="94122"/>
    <x v="0"/>
    <x v="3"/>
    <s v="CHO-NUT-13000"/>
    <x v="2"/>
    <x v="2"/>
    <n v="3"/>
    <n v="7.47"/>
    <n v="3"/>
    <n v="14"/>
    <x v="3"/>
    <s v="Lot's O' Nuts"/>
    <x v="1"/>
  </r>
  <r>
    <s v="US-2024-169691-CHO-SCR-58000"/>
    <d v="2024-06-15T00:00:00"/>
    <d v="2024-06-28T00:00:00"/>
    <x v="1"/>
    <n v="169691"/>
    <s v="United States"/>
    <x v="501"/>
    <x v="30"/>
    <n v="55369"/>
    <x v="0"/>
    <x v="0"/>
    <s v="CHO-SCR-58000"/>
    <x v="3"/>
    <x v="3"/>
    <n v="3"/>
    <n v="7.5"/>
    <n v="3.3"/>
    <n v="13"/>
    <x v="3"/>
    <s v="Lot's O' Nuts"/>
    <x v="1"/>
  </r>
  <r>
    <s v="US-2024-169691-CHO-MIL-31000"/>
    <d v="2024-06-15T00:00:00"/>
    <d v="2024-06-28T00:00:00"/>
    <x v="1"/>
    <n v="169691"/>
    <s v="United States"/>
    <x v="501"/>
    <x v="30"/>
    <n v="55369"/>
    <x v="0"/>
    <x v="0"/>
    <s v="CHO-MIL-31000"/>
    <x v="0"/>
    <x v="5"/>
    <n v="3"/>
    <n v="6.33"/>
    <n v="3.42"/>
    <n v="13"/>
    <x v="3"/>
    <s v="Wicked Choccy's"/>
    <x v="0"/>
  </r>
  <r>
    <s v="US-2024-169691-CHO-TRI-54000"/>
    <d v="2024-06-15T00:00:00"/>
    <d v="2024-06-28T00:00:00"/>
    <x v="1"/>
    <n v="169691"/>
    <s v="United States"/>
    <x v="501"/>
    <x v="30"/>
    <n v="55369"/>
    <x v="0"/>
    <x v="0"/>
    <s v="CHO-TRI-54000"/>
    <x v="1"/>
    <x v="20"/>
    <n v="5"/>
    <n v="12.25"/>
    <n v="6.5"/>
    <n v="13"/>
    <x v="3"/>
    <s v="Wicked Choccy's"/>
    <x v="0"/>
  </r>
  <r>
    <s v="US-2024-126914-CHO-MIL-31000"/>
    <d v="2024-06-15T00:00:00"/>
    <d v="2024-06-29T00:00:00"/>
    <x v="0"/>
    <n v="126914"/>
    <s v="United States"/>
    <x v="246"/>
    <x v="26"/>
    <n v="28110"/>
    <x v="0"/>
    <x v="2"/>
    <s v="CHO-MIL-31000"/>
    <x v="0"/>
    <x v="0"/>
    <n v="2"/>
    <n v="4.22"/>
    <n v="2.2799999999999998"/>
    <n v="14"/>
    <x v="3"/>
    <s v="Wicked Choccy's"/>
    <x v="0"/>
  </r>
  <r>
    <s v="US-2024-126914-CHO-SCR-58000"/>
    <d v="2024-06-15T00:00:00"/>
    <d v="2024-06-29T00:00:00"/>
    <x v="0"/>
    <n v="126914"/>
    <s v="United States"/>
    <x v="246"/>
    <x v="26"/>
    <n v="28110"/>
    <x v="0"/>
    <x v="2"/>
    <s v="CHO-SCR-58000"/>
    <x v="3"/>
    <x v="3"/>
    <n v="3"/>
    <n v="7.5"/>
    <n v="3.3"/>
    <n v="14"/>
    <x v="3"/>
    <s v="Lot's O' Nuts"/>
    <x v="1"/>
  </r>
  <r>
    <s v="US-2024-118864-CHO-TRI-54000"/>
    <d v="2024-06-15T00:00:00"/>
    <d v="2024-06-29T00:00:00"/>
    <x v="2"/>
    <n v="118864"/>
    <s v="United States"/>
    <x v="4"/>
    <x v="4"/>
    <n v="90032"/>
    <x v="0"/>
    <x v="3"/>
    <s v="CHO-TRI-54000"/>
    <x v="1"/>
    <x v="28"/>
    <n v="1"/>
    <n v="2.4500000000000002"/>
    <n v="1.3"/>
    <n v="14"/>
    <x v="3"/>
    <s v="Wicked Choccy's"/>
    <x v="0"/>
  </r>
  <r>
    <s v="US-2024-135167-CHO-MIL-31000"/>
    <d v="2024-06-15T00:00:00"/>
    <d v="2024-06-30T00:00:00"/>
    <x v="0"/>
    <n v="135167"/>
    <s v="United States"/>
    <x v="4"/>
    <x v="4"/>
    <n v="90036"/>
    <x v="0"/>
    <x v="3"/>
    <s v="CHO-MIL-31000"/>
    <x v="0"/>
    <x v="11"/>
    <n v="1"/>
    <n v="2.11"/>
    <n v="1.1399999999999999"/>
    <n v="15"/>
    <x v="3"/>
    <s v="Wicked Choccy's"/>
    <x v="0"/>
  </r>
  <r>
    <s v="US-2024-111178-CHO-NUT-13000"/>
    <d v="2024-06-15T00:00:00"/>
    <d v="2024-07-02T00:00:00"/>
    <x v="0"/>
    <n v="111178"/>
    <s v="United States"/>
    <x v="352"/>
    <x v="1"/>
    <n v="62301"/>
    <x v="0"/>
    <x v="0"/>
    <s v="CHO-NUT-13000"/>
    <x v="2"/>
    <x v="13"/>
    <n v="5"/>
    <n v="12.45"/>
    <n v="5"/>
    <n v="17"/>
    <x v="3"/>
    <s v="Lot's O' Nuts"/>
    <x v="1"/>
  </r>
  <r>
    <s v="US-2024-119284-CHO-TRI-54000"/>
    <d v="2024-06-15T00:00:00"/>
    <d v="2024-06-30T00:00:00"/>
    <x v="0"/>
    <n v="119284"/>
    <s v="United States"/>
    <x v="232"/>
    <x v="14"/>
    <n v="37211"/>
    <x v="0"/>
    <x v="2"/>
    <s v="CHO-TRI-54000"/>
    <x v="1"/>
    <x v="24"/>
    <n v="4"/>
    <n v="9.8000000000000007"/>
    <n v="5.2"/>
    <n v="15"/>
    <x v="3"/>
    <s v="Wicked Choccy's"/>
    <x v="0"/>
  </r>
  <r>
    <s v="US-2024-119284-OTH-KAZ-38000"/>
    <d v="2024-06-15T00:00:00"/>
    <d v="2024-06-30T00:00:00"/>
    <x v="0"/>
    <n v="119284"/>
    <s v="United States"/>
    <x v="232"/>
    <x v="14"/>
    <n v="37211"/>
    <x v="1"/>
    <x v="2"/>
    <s v="OTH-KAZ-38000"/>
    <x v="6"/>
    <x v="0"/>
    <n v="2"/>
    <n v="0.5"/>
    <n v="6"/>
    <n v="15"/>
    <x v="3"/>
    <s v="The Other Factory"/>
    <x v="3"/>
  </r>
  <r>
    <s v="US-2024-119284-CHO-MIL-31000"/>
    <d v="2024-06-15T00:00:00"/>
    <d v="2024-06-30T00:00:00"/>
    <x v="0"/>
    <n v="119284"/>
    <s v="United States"/>
    <x v="232"/>
    <x v="14"/>
    <n v="37211"/>
    <x v="0"/>
    <x v="2"/>
    <s v="CHO-MIL-31000"/>
    <x v="0"/>
    <x v="35"/>
    <n v="8"/>
    <n v="16.88"/>
    <n v="9.1199999999999992"/>
    <n v="15"/>
    <x v="3"/>
    <s v="Wicked Choccy's"/>
    <x v="0"/>
  </r>
  <r>
    <s v="US-2024-119284-CHO-FUD-51000"/>
    <d v="2024-06-15T00:00:00"/>
    <d v="2024-06-30T00:00:00"/>
    <x v="0"/>
    <n v="119284"/>
    <s v="United States"/>
    <x v="232"/>
    <x v="14"/>
    <n v="37211"/>
    <x v="0"/>
    <x v="2"/>
    <s v="CHO-FUD-51000"/>
    <x v="4"/>
    <x v="25"/>
    <n v="1"/>
    <n v="2.4"/>
    <n v="1.2"/>
    <n v="15"/>
    <x v="3"/>
    <s v="Lot's O' Nuts"/>
    <x v="1"/>
  </r>
  <r>
    <s v="US-2024-119284-CHO-SCR-58000"/>
    <d v="2024-06-15T00:00:00"/>
    <d v="2024-06-30T00:00:00"/>
    <x v="0"/>
    <n v="119284"/>
    <s v="United States"/>
    <x v="232"/>
    <x v="14"/>
    <n v="37211"/>
    <x v="0"/>
    <x v="2"/>
    <s v="CHO-SCR-58000"/>
    <x v="3"/>
    <x v="44"/>
    <n v="8"/>
    <n v="20"/>
    <n v="8.8000000000000007"/>
    <n v="15"/>
    <x v="3"/>
    <s v="Lot's O' Nuts"/>
    <x v="1"/>
  </r>
  <r>
    <s v="US-2024-155873-CHO-MIL-31000"/>
    <d v="2024-06-16T00:00:00"/>
    <d v="2024-07-01T00:00:00"/>
    <x v="0"/>
    <n v="155873"/>
    <s v="United States"/>
    <x v="462"/>
    <x v="33"/>
    <n v="88220"/>
    <x v="0"/>
    <x v="3"/>
    <s v="CHO-MIL-31000"/>
    <x v="0"/>
    <x v="5"/>
    <n v="3"/>
    <n v="6.33"/>
    <n v="3.42"/>
    <n v="15"/>
    <x v="3"/>
    <s v="Wicked Choccy's"/>
    <x v="0"/>
  </r>
  <r>
    <s v="US-2024-155873-CHO-SCR-58000"/>
    <d v="2024-06-16T00:00:00"/>
    <d v="2024-07-01T00:00:00"/>
    <x v="0"/>
    <n v="155873"/>
    <s v="United States"/>
    <x v="462"/>
    <x v="33"/>
    <n v="88220"/>
    <x v="0"/>
    <x v="3"/>
    <s v="CHO-SCR-58000"/>
    <x v="3"/>
    <x v="9"/>
    <n v="2"/>
    <n v="5"/>
    <n v="2.2000000000000002"/>
    <n v="15"/>
    <x v="3"/>
    <s v="Lot's O' Nuts"/>
    <x v="1"/>
  </r>
  <r>
    <s v="US-2024-136826-CHO-NUT-13000"/>
    <d v="2024-06-16T00:00:00"/>
    <d v="2024-06-30T00:00:00"/>
    <x v="0"/>
    <n v="136826"/>
    <s v="United States"/>
    <x v="502"/>
    <x v="26"/>
    <n v="27514"/>
    <x v="0"/>
    <x v="2"/>
    <s v="CHO-NUT-13000"/>
    <x v="2"/>
    <x v="2"/>
    <n v="3"/>
    <n v="7.47"/>
    <n v="3"/>
    <n v="14"/>
    <x v="3"/>
    <s v="Lot's O' Nuts"/>
    <x v="1"/>
  </r>
  <r>
    <s v="US-2024-111269-CHO-FUD-51000"/>
    <d v="2024-06-16T00:00:00"/>
    <d v="2024-06-28T00:00:00"/>
    <x v="2"/>
    <n v="111269"/>
    <s v="United States"/>
    <x v="388"/>
    <x v="9"/>
    <n v="43017"/>
    <x v="0"/>
    <x v="1"/>
    <s v="CHO-FUD-51000"/>
    <x v="4"/>
    <x v="17"/>
    <n v="5"/>
    <n v="12"/>
    <n v="6"/>
    <n v="12"/>
    <x v="3"/>
    <s v="Lot's O' Nuts"/>
    <x v="1"/>
  </r>
  <r>
    <s v="US-2024-129462-CHO-NUT-13000"/>
    <d v="2024-06-16T00:00:00"/>
    <d v="2024-07-01T00:00:00"/>
    <x v="2"/>
    <n v="129462"/>
    <s v="United States"/>
    <x v="266"/>
    <x v="5"/>
    <n v="41042"/>
    <x v="0"/>
    <x v="2"/>
    <s v="CHO-NUT-13000"/>
    <x v="2"/>
    <x v="7"/>
    <n v="2"/>
    <n v="4.9800000000000004"/>
    <n v="2"/>
    <n v="15"/>
    <x v="3"/>
    <s v="Lot's O' Nuts"/>
    <x v="1"/>
  </r>
  <r>
    <s v="US-2024-129462-CHO-MIL-31000"/>
    <d v="2024-06-16T00:00:00"/>
    <d v="2024-07-01T00:00:00"/>
    <x v="2"/>
    <n v="129462"/>
    <s v="United States"/>
    <x v="266"/>
    <x v="5"/>
    <n v="41042"/>
    <x v="0"/>
    <x v="2"/>
    <s v="CHO-MIL-31000"/>
    <x v="0"/>
    <x v="0"/>
    <n v="2"/>
    <n v="4.22"/>
    <n v="2.2799999999999998"/>
    <n v="15"/>
    <x v="3"/>
    <s v="Wicked Choccy's"/>
    <x v="0"/>
  </r>
  <r>
    <s v="US-2024-132206-CHO-SCR-58000"/>
    <d v="2024-06-16T00:00:00"/>
    <d v="2024-07-01T00:00:00"/>
    <x v="0"/>
    <n v="132206"/>
    <s v="United States"/>
    <x v="40"/>
    <x v="1"/>
    <n v="60653"/>
    <x v="0"/>
    <x v="0"/>
    <s v="CHO-SCR-58000"/>
    <x v="3"/>
    <x v="26"/>
    <n v="7"/>
    <n v="17.5"/>
    <n v="7.7"/>
    <n v="15"/>
    <x v="3"/>
    <s v="Lot's O' Nuts"/>
    <x v="1"/>
  </r>
  <r>
    <s v="US-2024-105214-CHO-NUT-13000"/>
    <d v="2024-06-16T00:00:00"/>
    <d v="2024-06-29T00:00:00"/>
    <x v="1"/>
    <n v="105214"/>
    <s v="United States"/>
    <x v="10"/>
    <x v="4"/>
    <n v="94122"/>
    <x v="0"/>
    <x v="3"/>
    <s v="CHO-NUT-13000"/>
    <x v="2"/>
    <x v="47"/>
    <n v="7"/>
    <n v="17.43"/>
    <n v="7"/>
    <n v="13"/>
    <x v="3"/>
    <s v="Lot's O' Nuts"/>
    <x v="1"/>
  </r>
  <r>
    <s v="US-2024-105214-CHO-MIL-31000"/>
    <d v="2024-06-16T00:00:00"/>
    <d v="2024-06-29T00:00:00"/>
    <x v="1"/>
    <n v="105214"/>
    <s v="United States"/>
    <x v="10"/>
    <x v="4"/>
    <n v="94122"/>
    <x v="0"/>
    <x v="3"/>
    <s v="CHO-MIL-31000"/>
    <x v="0"/>
    <x v="0"/>
    <n v="2"/>
    <n v="4.22"/>
    <n v="2.2799999999999998"/>
    <n v="13"/>
    <x v="3"/>
    <s v="Wicked Choccy's"/>
    <x v="0"/>
  </r>
  <r>
    <s v="US-2024-157833-CHO-MIL-31000"/>
    <d v="2024-06-17T00:00:00"/>
    <d v="2024-06-30T00:00:00"/>
    <x v="1"/>
    <n v="157833"/>
    <s v="United States"/>
    <x v="10"/>
    <x v="4"/>
    <n v="94122"/>
    <x v="0"/>
    <x v="3"/>
    <s v="CHO-MIL-31000"/>
    <x v="0"/>
    <x v="5"/>
    <n v="3"/>
    <n v="6.33"/>
    <n v="3.42"/>
    <n v="13"/>
    <x v="3"/>
    <s v="Wicked Choccy's"/>
    <x v="0"/>
  </r>
  <r>
    <s v="US-2024-131618-CHO-MIL-31000"/>
    <d v="2024-06-17T00:00:00"/>
    <d v="2024-06-30T00:00:00"/>
    <x v="1"/>
    <n v="131618"/>
    <s v="United States"/>
    <x v="255"/>
    <x v="1"/>
    <n v="60076"/>
    <x v="0"/>
    <x v="0"/>
    <s v="CHO-MIL-31000"/>
    <x v="0"/>
    <x v="8"/>
    <n v="4"/>
    <n v="8.44"/>
    <n v="4.5599999999999996"/>
    <n v="13"/>
    <x v="3"/>
    <s v="Wicked Choccy's"/>
    <x v="0"/>
  </r>
  <r>
    <s v="US-2024-131618-CHO-NUT-13000"/>
    <d v="2024-06-17T00:00:00"/>
    <d v="2024-06-30T00:00:00"/>
    <x v="1"/>
    <n v="131618"/>
    <s v="United States"/>
    <x v="255"/>
    <x v="1"/>
    <n v="60076"/>
    <x v="0"/>
    <x v="0"/>
    <s v="CHO-NUT-13000"/>
    <x v="2"/>
    <x v="19"/>
    <n v="4"/>
    <n v="9.9600000000000009"/>
    <n v="4"/>
    <n v="13"/>
    <x v="3"/>
    <s v="Lot's O' Nuts"/>
    <x v="1"/>
  </r>
  <r>
    <s v="US-2024-131618-CHO-SCR-58000"/>
    <d v="2024-06-17T00:00:00"/>
    <d v="2024-06-30T00:00:00"/>
    <x v="1"/>
    <n v="131618"/>
    <s v="United States"/>
    <x v="255"/>
    <x v="1"/>
    <n v="60076"/>
    <x v="0"/>
    <x v="0"/>
    <s v="CHO-SCR-58000"/>
    <x v="3"/>
    <x v="9"/>
    <n v="2"/>
    <n v="5"/>
    <n v="2.2000000000000002"/>
    <n v="13"/>
    <x v="3"/>
    <s v="Lot's O' Nuts"/>
    <x v="1"/>
  </r>
  <r>
    <s v="US-2024-118437-CHO-FUD-51000"/>
    <d v="2024-06-17T00:00:00"/>
    <d v="2024-07-01T00:00:00"/>
    <x v="2"/>
    <n v="118437"/>
    <s v="United States"/>
    <x v="262"/>
    <x v="23"/>
    <n v="98502"/>
    <x v="0"/>
    <x v="3"/>
    <s v="CHO-FUD-51000"/>
    <x v="4"/>
    <x v="3"/>
    <n v="3"/>
    <n v="7.2"/>
    <n v="3.6"/>
    <n v="14"/>
    <x v="3"/>
    <s v="Lot's O' Nuts"/>
    <x v="1"/>
  </r>
  <r>
    <s v="US-2024-118437-CHO-TRI-54000"/>
    <d v="2024-06-17T00:00:00"/>
    <d v="2024-07-01T00:00:00"/>
    <x v="2"/>
    <n v="118437"/>
    <s v="United States"/>
    <x v="262"/>
    <x v="23"/>
    <n v="98502"/>
    <x v="0"/>
    <x v="3"/>
    <s v="CHO-TRI-54000"/>
    <x v="1"/>
    <x v="28"/>
    <n v="1"/>
    <n v="2.4500000000000002"/>
    <n v="1.3"/>
    <n v="14"/>
    <x v="3"/>
    <s v="Wicked Choccy's"/>
    <x v="0"/>
  </r>
  <r>
    <s v="US-2024-146346-CHO-NUT-13000"/>
    <d v="2024-06-17T00:00:00"/>
    <d v="2024-06-30T00:00:00"/>
    <x v="1"/>
    <n v="146346"/>
    <s v="United States"/>
    <x v="503"/>
    <x v="27"/>
    <n v="80022"/>
    <x v="0"/>
    <x v="3"/>
    <s v="CHO-NUT-13000"/>
    <x v="2"/>
    <x v="2"/>
    <n v="3"/>
    <n v="7.47"/>
    <n v="3"/>
    <n v="13"/>
    <x v="3"/>
    <s v="Lot's O' Nuts"/>
    <x v="1"/>
  </r>
  <r>
    <s v="US-2024-165323-CHO-SCR-58000"/>
    <d v="2024-06-17T00:00:00"/>
    <d v="2024-07-01T00:00:00"/>
    <x v="0"/>
    <n v="165323"/>
    <s v="United States"/>
    <x v="26"/>
    <x v="21"/>
    <n v="10024"/>
    <x v="0"/>
    <x v="1"/>
    <s v="CHO-SCR-58000"/>
    <x v="3"/>
    <x v="3"/>
    <n v="3"/>
    <n v="7.5"/>
    <n v="3.3"/>
    <n v="14"/>
    <x v="3"/>
    <s v="Lot's O' Nuts"/>
    <x v="1"/>
  </r>
  <r>
    <s v="US-2024-165323-SUG-HAI-55000"/>
    <d v="2024-06-17T00:00:00"/>
    <d v="2024-07-01T00:00:00"/>
    <x v="0"/>
    <n v="165323"/>
    <s v="United States"/>
    <x v="26"/>
    <x v="21"/>
    <n v="10024"/>
    <x v="2"/>
    <x v="1"/>
    <s v="SUG-HAI-55000"/>
    <x v="12"/>
    <x v="18"/>
    <n v="5"/>
    <n v="17.5"/>
    <n v="5"/>
    <n v="14"/>
    <x v="3"/>
    <s v="The Other Factory"/>
    <x v="3"/>
  </r>
  <r>
    <s v="US-2024-112753-CHO-SCR-58000"/>
    <d v="2024-06-18T00:00:00"/>
    <d v="2024-07-03T00:00:00"/>
    <x v="0"/>
    <n v="112753"/>
    <s v="United States"/>
    <x v="4"/>
    <x v="4"/>
    <n v="90032"/>
    <x v="0"/>
    <x v="3"/>
    <s v="CHO-SCR-58000"/>
    <x v="3"/>
    <x v="6"/>
    <n v="9"/>
    <n v="22.5"/>
    <n v="9.9"/>
    <n v="15"/>
    <x v="3"/>
    <s v="Lot's O' Nuts"/>
    <x v="1"/>
  </r>
  <r>
    <s v="US-2024-112753-CHO-TRI-54000"/>
    <d v="2024-06-18T00:00:00"/>
    <d v="2024-07-03T00:00:00"/>
    <x v="0"/>
    <n v="112753"/>
    <s v="United States"/>
    <x v="4"/>
    <x v="4"/>
    <n v="90032"/>
    <x v="0"/>
    <x v="3"/>
    <s v="CHO-TRI-54000"/>
    <x v="1"/>
    <x v="18"/>
    <n v="6"/>
    <n v="14.7"/>
    <n v="7.8"/>
    <n v="15"/>
    <x v="3"/>
    <s v="Wicked Choccy's"/>
    <x v="0"/>
  </r>
  <r>
    <s v="CA-2024-184712-CHO-TRI-54000"/>
    <d v="2024-06-18T00:00:00"/>
    <d v="2024-06-30T00:00:00"/>
    <x v="2"/>
    <n v="184712"/>
    <s v="Canada"/>
    <x v="139"/>
    <x v="43"/>
    <s v="B3H"/>
    <x v="0"/>
    <x v="1"/>
    <s v="CHO-TRI-54000"/>
    <x v="1"/>
    <x v="4"/>
    <n v="3"/>
    <n v="7.35"/>
    <n v="3.9"/>
    <n v="12"/>
    <x v="3"/>
    <s v="Wicked Choccy's"/>
    <x v="0"/>
  </r>
  <r>
    <s v="US-2024-162712-CHO-TRI-54000"/>
    <d v="2024-06-18T00:00:00"/>
    <d v="2024-06-30T00:00:00"/>
    <x v="2"/>
    <n v="162712"/>
    <s v="United States"/>
    <x v="198"/>
    <x v="0"/>
    <n v="78415"/>
    <x v="0"/>
    <x v="0"/>
    <s v="CHO-TRI-54000"/>
    <x v="1"/>
    <x v="4"/>
    <n v="3"/>
    <n v="7.35"/>
    <n v="3.9"/>
    <n v="12"/>
    <x v="3"/>
    <s v="Wicked Choccy's"/>
    <x v="0"/>
  </r>
  <r>
    <s v="US-2024-140844-CHO-FUD-51000"/>
    <d v="2024-06-19T00:00:00"/>
    <d v="2024-07-03T00:00:00"/>
    <x v="0"/>
    <n v="140844"/>
    <s v="United States"/>
    <x v="26"/>
    <x v="21"/>
    <n v="10035"/>
    <x v="0"/>
    <x v="1"/>
    <s v="CHO-FUD-51000"/>
    <x v="4"/>
    <x v="9"/>
    <n v="2"/>
    <n v="4.8"/>
    <n v="2.4"/>
    <n v="14"/>
    <x v="3"/>
    <s v="Lot's O' Nuts"/>
    <x v="1"/>
  </r>
  <r>
    <s v="US-2024-140844-CHO-MIL-31000"/>
    <d v="2024-06-19T00:00:00"/>
    <d v="2024-07-03T00:00:00"/>
    <x v="0"/>
    <n v="140844"/>
    <s v="United States"/>
    <x v="26"/>
    <x v="21"/>
    <n v="10035"/>
    <x v="0"/>
    <x v="1"/>
    <s v="CHO-MIL-31000"/>
    <x v="0"/>
    <x v="35"/>
    <n v="8"/>
    <n v="16.88"/>
    <n v="9.1199999999999992"/>
    <n v="14"/>
    <x v="3"/>
    <s v="Wicked Choccy's"/>
    <x v="0"/>
  </r>
  <r>
    <s v="US-2024-154011-CHO-NUT-13000"/>
    <d v="2024-06-19T00:00:00"/>
    <d v="2024-07-06T00:00:00"/>
    <x v="0"/>
    <n v="154011"/>
    <s v="United States"/>
    <x v="39"/>
    <x v="0"/>
    <n v="75081"/>
    <x v="0"/>
    <x v="0"/>
    <s v="CHO-NUT-13000"/>
    <x v="2"/>
    <x v="2"/>
    <n v="3"/>
    <n v="7.47"/>
    <n v="3"/>
    <n v="17"/>
    <x v="3"/>
    <s v="Lot's O' Nuts"/>
    <x v="1"/>
  </r>
  <r>
    <s v="US-2024-141992-CHO-TRI-54000"/>
    <d v="2024-06-19T00:00:00"/>
    <d v="2024-07-05T00:00:00"/>
    <x v="0"/>
    <n v="141992"/>
    <s v="United States"/>
    <x v="39"/>
    <x v="0"/>
    <n v="75220"/>
    <x v="0"/>
    <x v="0"/>
    <s v="CHO-TRI-54000"/>
    <x v="1"/>
    <x v="1"/>
    <n v="2"/>
    <n v="4.9000000000000004"/>
    <n v="2.6"/>
    <n v="16"/>
    <x v="3"/>
    <s v="Wicked Choccy's"/>
    <x v="0"/>
  </r>
  <r>
    <s v="US-2024-141992-CHO-NUT-13000"/>
    <d v="2024-06-19T00:00:00"/>
    <d v="2024-07-05T00:00:00"/>
    <x v="0"/>
    <n v="141992"/>
    <s v="United States"/>
    <x v="39"/>
    <x v="0"/>
    <n v="75220"/>
    <x v="0"/>
    <x v="0"/>
    <s v="CHO-NUT-13000"/>
    <x v="2"/>
    <x v="22"/>
    <n v="1"/>
    <n v="2.4900000000000002"/>
    <n v="1"/>
    <n v="16"/>
    <x v="3"/>
    <s v="Lot's O' Nuts"/>
    <x v="1"/>
  </r>
  <r>
    <s v="US-2024-138870-CHO-TRI-54000"/>
    <d v="2024-06-19T00:00:00"/>
    <d v="2024-07-03T00:00:00"/>
    <x v="0"/>
    <n v="138870"/>
    <s v="United States"/>
    <x v="10"/>
    <x v="4"/>
    <n v="94109"/>
    <x v="0"/>
    <x v="3"/>
    <s v="CHO-TRI-54000"/>
    <x v="1"/>
    <x v="24"/>
    <n v="4"/>
    <n v="9.8000000000000007"/>
    <n v="5.2"/>
    <n v="14"/>
    <x v="3"/>
    <s v="Wicked Choccy's"/>
    <x v="0"/>
  </r>
  <r>
    <s v="US-2024-138870-CHO-MIL-31000"/>
    <d v="2024-06-19T00:00:00"/>
    <d v="2024-07-03T00:00:00"/>
    <x v="0"/>
    <n v="138870"/>
    <s v="United States"/>
    <x v="10"/>
    <x v="4"/>
    <n v="94109"/>
    <x v="0"/>
    <x v="3"/>
    <s v="CHO-MIL-31000"/>
    <x v="0"/>
    <x v="0"/>
    <n v="2"/>
    <n v="4.22"/>
    <n v="2.2799999999999998"/>
    <n v="14"/>
    <x v="3"/>
    <s v="Wicked Choccy's"/>
    <x v="0"/>
  </r>
  <r>
    <s v="US-2024-169999-CHO-SCR-58000"/>
    <d v="2024-06-19T00:00:00"/>
    <d v="2024-07-06T00:00:00"/>
    <x v="0"/>
    <n v="169999"/>
    <s v="United States"/>
    <x v="26"/>
    <x v="21"/>
    <n v="10035"/>
    <x v="0"/>
    <x v="1"/>
    <s v="CHO-SCR-58000"/>
    <x v="3"/>
    <x v="3"/>
    <n v="3"/>
    <n v="7.5"/>
    <n v="3.3"/>
    <n v="17"/>
    <x v="3"/>
    <s v="Lot's O' Nuts"/>
    <x v="1"/>
  </r>
  <r>
    <s v="US-2024-169999-CHO-TRI-54000"/>
    <d v="2024-06-19T00:00:00"/>
    <d v="2024-07-06T00:00:00"/>
    <x v="0"/>
    <n v="169999"/>
    <s v="United States"/>
    <x v="26"/>
    <x v="21"/>
    <n v="10035"/>
    <x v="0"/>
    <x v="1"/>
    <s v="CHO-TRI-54000"/>
    <x v="1"/>
    <x v="1"/>
    <n v="2"/>
    <n v="4.9000000000000004"/>
    <n v="2.6"/>
    <n v="17"/>
    <x v="3"/>
    <s v="Wicked Choccy's"/>
    <x v="0"/>
  </r>
  <r>
    <s v="US-2024-128944-CHO-SCR-58000"/>
    <d v="2024-06-19T00:00:00"/>
    <d v="2024-07-01T00:00:00"/>
    <x v="2"/>
    <n v="128944"/>
    <s v="United States"/>
    <x v="12"/>
    <x v="9"/>
    <n v="43055"/>
    <x v="0"/>
    <x v="1"/>
    <s v="CHO-SCR-58000"/>
    <x v="3"/>
    <x v="14"/>
    <n v="6"/>
    <n v="15"/>
    <n v="6.6"/>
    <n v="12"/>
    <x v="3"/>
    <s v="Lot's O' Nuts"/>
    <x v="1"/>
  </r>
  <r>
    <s v="US-2024-128944-CHO-NUT-13000"/>
    <d v="2024-06-19T00:00:00"/>
    <d v="2024-07-01T00:00:00"/>
    <x v="2"/>
    <n v="128944"/>
    <s v="United States"/>
    <x v="12"/>
    <x v="9"/>
    <n v="43055"/>
    <x v="0"/>
    <x v="1"/>
    <s v="CHO-NUT-13000"/>
    <x v="2"/>
    <x v="2"/>
    <n v="3"/>
    <n v="7.47"/>
    <n v="3"/>
    <n v="12"/>
    <x v="3"/>
    <s v="Lot's O' Nuts"/>
    <x v="1"/>
  </r>
  <r>
    <s v="US-2024-102288-CHO-NUT-13000"/>
    <d v="2024-06-19T00:00:00"/>
    <d v="2024-07-03T00:00:00"/>
    <x v="0"/>
    <n v="102288"/>
    <s v="United States"/>
    <x v="0"/>
    <x v="0"/>
    <n v="77095"/>
    <x v="0"/>
    <x v="0"/>
    <s v="CHO-NUT-13000"/>
    <x v="2"/>
    <x v="22"/>
    <n v="1"/>
    <n v="2.4900000000000002"/>
    <n v="1"/>
    <n v="14"/>
    <x v="3"/>
    <s v="Lot's O' Nuts"/>
    <x v="1"/>
  </r>
  <r>
    <s v="US-2024-102288-CHO-SCR-58000"/>
    <d v="2024-06-19T00:00:00"/>
    <d v="2024-07-03T00:00:00"/>
    <x v="0"/>
    <n v="102288"/>
    <s v="United States"/>
    <x v="0"/>
    <x v="0"/>
    <n v="77095"/>
    <x v="0"/>
    <x v="0"/>
    <s v="CHO-SCR-58000"/>
    <x v="3"/>
    <x v="25"/>
    <n v="1"/>
    <n v="2.5"/>
    <n v="1.1000000000000001"/>
    <n v="14"/>
    <x v="3"/>
    <s v="Lot's O' Nuts"/>
    <x v="1"/>
  </r>
  <r>
    <s v="US-2024-102288-CHO-FUD-51000"/>
    <d v="2024-06-19T00:00:00"/>
    <d v="2024-07-03T00:00:00"/>
    <x v="0"/>
    <n v="102288"/>
    <s v="United States"/>
    <x v="0"/>
    <x v="0"/>
    <n v="77095"/>
    <x v="0"/>
    <x v="0"/>
    <s v="CHO-FUD-51000"/>
    <x v="4"/>
    <x v="44"/>
    <n v="8"/>
    <n v="19.2"/>
    <n v="9.6"/>
    <n v="14"/>
    <x v="3"/>
    <s v="Lot's O' Nuts"/>
    <x v="1"/>
  </r>
  <r>
    <s v="US-2024-132934-CHO-MIL-31000"/>
    <d v="2024-06-20T00:00:00"/>
    <d v="2024-07-06T00:00:00"/>
    <x v="0"/>
    <n v="132934"/>
    <s v="United States"/>
    <x v="159"/>
    <x v="21"/>
    <n v="10801"/>
    <x v="0"/>
    <x v="1"/>
    <s v="CHO-MIL-31000"/>
    <x v="0"/>
    <x v="5"/>
    <n v="3"/>
    <n v="6.33"/>
    <n v="3.42"/>
    <n v="16"/>
    <x v="3"/>
    <s v="Wicked Choccy's"/>
    <x v="0"/>
  </r>
  <r>
    <s v="US-2024-132934-CHO-FUD-51000"/>
    <d v="2024-06-20T00:00:00"/>
    <d v="2024-07-06T00:00:00"/>
    <x v="0"/>
    <n v="132934"/>
    <s v="United States"/>
    <x v="159"/>
    <x v="21"/>
    <n v="10801"/>
    <x v="0"/>
    <x v="1"/>
    <s v="CHO-FUD-51000"/>
    <x v="4"/>
    <x v="17"/>
    <n v="5"/>
    <n v="12"/>
    <n v="6"/>
    <n v="16"/>
    <x v="3"/>
    <s v="Lot's O' Nuts"/>
    <x v="1"/>
  </r>
  <r>
    <s v="US-2024-135986-CHO-MIL-31000"/>
    <d v="2024-06-20T00:00:00"/>
    <d v="2024-07-07T00:00:00"/>
    <x v="0"/>
    <n v="135986"/>
    <s v="United States"/>
    <x v="43"/>
    <x v="6"/>
    <n v="23223"/>
    <x v="0"/>
    <x v="2"/>
    <s v="CHO-MIL-31000"/>
    <x v="0"/>
    <x v="23"/>
    <n v="5"/>
    <n v="10.55"/>
    <n v="5.7"/>
    <n v="17"/>
    <x v="3"/>
    <s v="Wicked Choccy's"/>
    <x v="0"/>
  </r>
  <r>
    <s v="US-2024-151218-CHO-MIL-31000"/>
    <d v="2024-06-20T00:00:00"/>
    <d v="2024-07-03T00:00:00"/>
    <x v="1"/>
    <n v="151218"/>
    <s v="United States"/>
    <x v="20"/>
    <x v="17"/>
    <n v="33180"/>
    <x v="0"/>
    <x v="2"/>
    <s v="CHO-MIL-31000"/>
    <x v="0"/>
    <x v="11"/>
    <n v="1"/>
    <n v="2.11"/>
    <n v="1.1399999999999999"/>
    <n v="13"/>
    <x v="3"/>
    <s v="Wicked Choccy's"/>
    <x v="0"/>
  </r>
  <r>
    <s v="US-2024-106852-CHO-FUD-51000"/>
    <d v="2024-06-20T00:00:00"/>
    <d v="2024-07-07T00:00:00"/>
    <x v="0"/>
    <n v="106852"/>
    <s v="United States"/>
    <x v="215"/>
    <x v="9"/>
    <n v="44134"/>
    <x v="0"/>
    <x v="1"/>
    <s v="CHO-FUD-51000"/>
    <x v="4"/>
    <x v="9"/>
    <n v="2"/>
    <n v="4.8"/>
    <n v="2.4"/>
    <n v="17"/>
    <x v="3"/>
    <s v="Lot's O' Nuts"/>
    <x v="1"/>
  </r>
  <r>
    <s v="US-2024-106852-CHO-MIL-31000"/>
    <d v="2024-06-20T00:00:00"/>
    <d v="2024-07-07T00:00:00"/>
    <x v="0"/>
    <n v="106852"/>
    <s v="United States"/>
    <x v="215"/>
    <x v="9"/>
    <n v="44134"/>
    <x v="0"/>
    <x v="1"/>
    <s v="CHO-MIL-31000"/>
    <x v="0"/>
    <x v="29"/>
    <n v="6"/>
    <n v="12.66"/>
    <n v="6.84"/>
    <n v="17"/>
    <x v="3"/>
    <s v="Wicked Choccy's"/>
    <x v="0"/>
  </r>
  <r>
    <s v="US-2024-101434-CHO-NUT-13000"/>
    <d v="2024-06-20T00:00:00"/>
    <d v="2024-07-07T00:00:00"/>
    <x v="0"/>
    <n v="101434"/>
    <s v="United States"/>
    <x v="398"/>
    <x v="24"/>
    <n v="7109"/>
    <x v="0"/>
    <x v="1"/>
    <s v="CHO-NUT-13000"/>
    <x v="2"/>
    <x v="7"/>
    <n v="2"/>
    <n v="4.9800000000000004"/>
    <n v="2"/>
    <n v="17"/>
    <x v="3"/>
    <s v="Lot's O' Nuts"/>
    <x v="1"/>
  </r>
  <r>
    <s v="US-2024-101434-CHO-FUD-51000"/>
    <d v="2024-06-20T00:00:00"/>
    <d v="2024-07-07T00:00:00"/>
    <x v="0"/>
    <n v="101434"/>
    <s v="United States"/>
    <x v="398"/>
    <x v="24"/>
    <n v="7109"/>
    <x v="0"/>
    <x v="1"/>
    <s v="CHO-FUD-51000"/>
    <x v="4"/>
    <x v="3"/>
    <n v="3"/>
    <n v="7.2"/>
    <n v="3.6"/>
    <n v="17"/>
    <x v="3"/>
    <s v="Lot's O' Nuts"/>
    <x v="1"/>
  </r>
  <r>
    <s v="US-2024-101049-CHO-MIL-31000"/>
    <d v="2024-06-21T00:00:00"/>
    <d v="2024-07-05T00:00:00"/>
    <x v="2"/>
    <n v="101049"/>
    <s v="United States"/>
    <x v="121"/>
    <x v="9"/>
    <n v="44105"/>
    <x v="0"/>
    <x v="1"/>
    <s v="CHO-MIL-31000"/>
    <x v="0"/>
    <x v="23"/>
    <n v="5"/>
    <n v="10.55"/>
    <n v="5.7"/>
    <n v="14"/>
    <x v="3"/>
    <s v="Wicked Choccy's"/>
    <x v="0"/>
  </r>
  <r>
    <s v="US-2024-101049-CHO-FUD-51000"/>
    <d v="2024-06-21T00:00:00"/>
    <d v="2024-07-05T00:00:00"/>
    <x v="2"/>
    <n v="101049"/>
    <s v="United States"/>
    <x v="121"/>
    <x v="9"/>
    <n v="44105"/>
    <x v="0"/>
    <x v="1"/>
    <s v="CHO-FUD-51000"/>
    <x v="4"/>
    <x v="14"/>
    <n v="6"/>
    <n v="14.4"/>
    <n v="7.2"/>
    <n v="14"/>
    <x v="3"/>
    <s v="Lot's O' Nuts"/>
    <x v="1"/>
  </r>
  <r>
    <s v="US-2024-124744-CHO-MIL-31000"/>
    <d v="2024-06-21T00:00:00"/>
    <d v="2024-07-05T00:00:00"/>
    <x v="0"/>
    <n v="124744"/>
    <s v="United States"/>
    <x v="441"/>
    <x v="58"/>
    <n v="26003"/>
    <x v="0"/>
    <x v="1"/>
    <s v="CHO-MIL-31000"/>
    <x v="0"/>
    <x v="0"/>
    <n v="2"/>
    <n v="4.22"/>
    <n v="2.2799999999999998"/>
    <n v="14"/>
    <x v="3"/>
    <s v="Wicked Choccy's"/>
    <x v="0"/>
  </r>
  <r>
    <s v="US-2024-124744-CHO-TRI-54000"/>
    <d v="2024-06-21T00:00:00"/>
    <d v="2024-07-05T00:00:00"/>
    <x v="0"/>
    <n v="124744"/>
    <s v="United States"/>
    <x v="441"/>
    <x v="58"/>
    <n v="26003"/>
    <x v="0"/>
    <x v="1"/>
    <s v="CHO-TRI-54000"/>
    <x v="1"/>
    <x v="20"/>
    <n v="5"/>
    <n v="12.25"/>
    <n v="6.5"/>
    <n v="14"/>
    <x v="3"/>
    <s v="Wicked Choccy's"/>
    <x v="0"/>
  </r>
  <r>
    <s v="US-2024-124744-CHO-NUT-13000"/>
    <d v="2024-06-21T00:00:00"/>
    <d v="2024-07-05T00:00:00"/>
    <x v="0"/>
    <n v="124744"/>
    <s v="United States"/>
    <x v="441"/>
    <x v="58"/>
    <n v="26003"/>
    <x v="0"/>
    <x v="1"/>
    <s v="CHO-NUT-13000"/>
    <x v="2"/>
    <x v="33"/>
    <n v="8"/>
    <n v="19.920000000000002"/>
    <n v="8"/>
    <n v="14"/>
    <x v="3"/>
    <s v="Lot's O' Nuts"/>
    <x v="1"/>
  </r>
  <r>
    <s v="US-2024-133781-CHO-SCR-58000"/>
    <d v="2024-06-22T00:00:00"/>
    <d v="2024-07-03T00:00:00"/>
    <x v="1"/>
    <n v="133781"/>
    <s v="United States"/>
    <x v="20"/>
    <x v="17"/>
    <n v="33178"/>
    <x v="0"/>
    <x v="2"/>
    <s v="CHO-SCR-58000"/>
    <x v="3"/>
    <x v="3"/>
    <n v="3"/>
    <n v="7.5"/>
    <n v="3.3"/>
    <n v="11"/>
    <x v="3"/>
    <s v="Lot's O' Nuts"/>
    <x v="1"/>
  </r>
  <r>
    <s v="US-2024-155936-CHO-TRI-54000"/>
    <d v="2024-06-22T00:00:00"/>
    <d v="2024-07-09T00:00:00"/>
    <x v="0"/>
    <n v="155936"/>
    <s v="United States"/>
    <x v="40"/>
    <x v="1"/>
    <n v="60653"/>
    <x v="0"/>
    <x v="0"/>
    <s v="CHO-TRI-54000"/>
    <x v="1"/>
    <x v="4"/>
    <n v="3"/>
    <n v="7.35"/>
    <n v="3.9"/>
    <n v="17"/>
    <x v="3"/>
    <s v="Wicked Choccy's"/>
    <x v="0"/>
  </r>
  <r>
    <s v="US-2024-165757-CHO-NUT-13000"/>
    <d v="2024-06-22T00:00:00"/>
    <d v="2024-07-08T00:00:00"/>
    <x v="0"/>
    <n v="165757"/>
    <s v="United States"/>
    <x v="2"/>
    <x v="2"/>
    <n v="19140"/>
    <x v="0"/>
    <x v="1"/>
    <s v="CHO-NUT-13000"/>
    <x v="2"/>
    <x v="2"/>
    <n v="3"/>
    <n v="7.47"/>
    <n v="3"/>
    <n v="16"/>
    <x v="3"/>
    <s v="Lot's O' Nuts"/>
    <x v="1"/>
  </r>
  <r>
    <s v="US-2024-165757-CHO-FUD-51000"/>
    <d v="2024-06-22T00:00:00"/>
    <d v="2024-07-08T00:00:00"/>
    <x v="0"/>
    <n v="165757"/>
    <s v="United States"/>
    <x v="2"/>
    <x v="2"/>
    <n v="19140"/>
    <x v="0"/>
    <x v="1"/>
    <s v="CHO-FUD-51000"/>
    <x v="4"/>
    <x v="17"/>
    <n v="5"/>
    <n v="12"/>
    <n v="6"/>
    <n v="16"/>
    <x v="3"/>
    <s v="Lot's O' Nuts"/>
    <x v="1"/>
  </r>
  <r>
    <s v="US-2024-165757-CHO-MIL-31000"/>
    <d v="2024-06-22T00:00:00"/>
    <d v="2024-07-08T00:00:00"/>
    <x v="0"/>
    <n v="165757"/>
    <s v="United States"/>
    <x v="2"/>
    <x v="2"/>
    <n v="19140"/>
    <x v="0"/>
    <x v="1"/>
    <s v="CHO-MIL-31000"/>
    <x v="0"/>
    <x v="0"/>
    <n v="2"/>
    <n v="4.22"/>
    <n v="2.2799999999999998"/>
    <n v="16"/>
    <x v="3"/>
    <s v="Wicked Choccy's"/>
    <x v="0"/>
  </r>
  <r>
    <s v="US-2024-105823-CHO-FUD-51000"/>
    <d v="2024-06-22T00:00:00"/>
    <d v="2024-07-06T00:00:00"/>
    <x v="0"/>
    <n v="105823"/>
    <s v="United States"/>
    <x v="27"/>
    <x v="15"/>
    <n v="48227"/>
    <x v="0"/>
    <x v="0"/>
    <s v="CHO-FUD-51000"/>
    <x v="4"/>
    <x v="9"/>
    <n v="2"/>
    <n v="4.8"/>
    <n v="2.4"/>
    <n v="14"/>
    <x v="3"/>
    <s v="Lot's O' Nuts"/>
    <x v="1"/>
  </r>
  <r>
    <s v="US-2024-122105-CHO-SCR-58000"/>
    <d v="2024-06-24T00:00:00"/>
    <d v="2024-07-08T00:00:00"/>
    <x v="0"/>
    <n v="122105"/>
    <s v="United States"/>
    <x v="58"/>
    <x v="4"/>
    <n v="92646"/>
    <x v="0"/>
    <x v="3"/>
    <s v="CHO-SCR-58000"/>
    <x v="3"/>
    <x v="44"/>
    <n v="8"/>
    <n v="20"/>
    <n v="8.8000000000000007"/>
    <n v="14"/>
    <x v="3"/>
    <s v="Lot's O' Nuts"/>
    <x v="1"/>
  </r>
  <r>
    <s v="US-2024-136350-CHO-TRI-54000"/>
    <d v="2024-06-24T00:00:00"/>
    <d v="2024-07-06T00:00:00"/>
    <x v="2"/>
    <n v="136350"/>
    <s v="United States"/>
    <x v="26"/>
    <x v="21"/>
    <n v="10011"/>
    <x v="0"/>
    <x v="1"/>
    <s v="CHO-TRI-54000"/>
    <x v="1"/>
    <x v="1"/>
    <n v="2"/>
    <n v="4.9000000000000004"/>
    <n v="2.6"/>
    <n v="12"/>
    <x v="3"/>
    <s v="Wicked Choccy's"/>
    <x v="0"/>
  </r>
  <r>
    <s v="US-2024-136350-CHO-SCR-58000"/>
    <d v="2024-06-24T00:00:00"/>
    <d v="2024-07-06T00:00:00"/>
    <x v="2"/>
    <n v="136350"/>
    <s v="United States"/>
    <x v="26"/>
    <x v="21"/>
    <n v="10011"/>
    <x v="0"/>
    <x v="1"/>
    <s v="CHO-SCR-58000"/>
    <x v="3"/>
    <x v="3"/>
    <n v="3"/>
    <n v="7.5"/>
    <n v="3.3"/>
    <n v="12"/>
    <x v="3"/>
    <s v="Lot's O' Nuts"/>
    <x v="1"/>
  </r>
  <r>
    <s v="US-2024-159107-CHO-SCR-58000"/>
    <d v="2024-06-24T00:00:00"/>
    <d v="2024-07-06T00:00:00"/>
    <x v="2"/>
    <n v="159107"/>
    <s v="United States"/>
    <x v="10"/>
    <x v="4"/>
    <n v="94110"/>
    <x v="0"/>
    <x v="3"/>
    <s v="CHO-SCR-58000"/>
    <x v="3"/>
    <x v="25"/>
    <n v="1"/>
    <n v="2.5"/>
    <n v="1.1000000000000001"/>
    <n v="12"/>
    <x v="3"/>
    <s v="Lot's O' Nuts"/>
    <x v="1"/>
  </r>
  <r>
    <s v="US-2024-105074-CHO-TRI-54000"/>
    <d v="2024-06-24T00:00:00"/>
    <d v="2024-07-09T00:00:00"/>
    <x v="0"/>
    <n v="105074"/>
    <s v="United States"/>
    <x v="122"/>
    <x v="9"/>
    <n v="44312"/>
    <x v="0"/>
    <x v="1"/>
    <s v="CHO-TRI-54000"/>
    <x v="1"/>
    <x v="4"/>
    <n v="3"/>
    <n v="7.35"/>
    <n v="3.9"/>
    <n v="15"/>
    <x v="3"/>
    <s v="Wicked Choccy's"/>
    <x v="0"/>
  </r>
  <r>
    <s v="US-2024-151316-CHO-NUT-13000"/>
    <d v="2024-06-24T00:00:00"/>
    <d v="2024-07-10T00:00:00"/>
    <x v="0"/>
    <n v="151316"/>
    <s v="United States"/>
    <x v="84"/>
    <x v="1"/>
    <n v="62521"/>
    <x v="0"/>
    <x v="0"/>
    <s v="CHO-NUT-13000"/>
    <x v="2"/>
    <x v="2"/>
    <n v="3"/>
    <n v="7.47"/>
    <n v="3"/>
    <n v="16"/>
    <x v="3"/>
    <s v="Lot's O' Nuts"/>
    <x v="1"/>
  </r>
  <r>
    <s v="US-2024-151316-CHO-TRI-54000"/>
    <d v="2024-06-24T00:00:00"/>
    <d v="2024-07-10T00:00:00"/>
    <x v="0"/>
    <n v="151316"/>
    <s v="United States"/>
    <x v="84"/>
    <x v="1"/>
    <n v="62521"/>
    <x v="0"/>
    <x v="0"/>
    <s v="CHO-TRI-54000"/>
    <x v="1"/>
    <x v="4"/>
    <n v="3"/>
    <n v="7.35"/>
    <n v="3.9"/>
    <n v="16"/>
    <x v="3"/>
    <s v="Wicked Choccy's"/>
    <x v="0"/>
  </r>
  <r>
    <s v="US-2024-100384-CHO-MIL-31000"/>
    <d v="2024-06-24T00:00:00"/>
    <d v="2024-07-11T00:00:00"/>
    <x v="0"/>
    <n v="100384"/>
    <s v="United States"/>
    <x v="75"/>
    <x v="4"/>
    <n v="91767"/>
    <x v="0"/>
    <x v="3"/>
    <s v="CHO-MIL-31000"/>
    <x v="0"/>
    <x v="35"/>
    <n v="8"/>
    <n v="16.88"/>
    <n v="9.1199999999999992"/>
    <n v="17"/>
    <x v="3"/>
    <s v="Wicked Choccy's"/>
    <x v="0"/>
  </r>
  <r>
    <s v="US-2024-132955-CHO-SCR-58000"/>
    <d v="2024-06-24T00:00:00"/>
    <d v="2024-07-08T00:00:00"/>
    <x v="0"/>
    <n v="132955"/>
    <s v="United States"/>
    <x v="226"/>
    <x v="48"/>
    <n v="2920"/>
    <x v="0"/>
    <x v="1"/>
    <s v="CHO-SCR-58000"/>
    <x v="3"/>
    <x v="3"/>
    <n v="3"/>
    <n v="7.5"/>
    <n v="3.3"/>
    <n v="14"/>
    <x v="3"/>
    <s v="Lot's O' Nuts"/>
    <x v="1"/>
  </r>
  <r>
    <s v="US-2024-124821-CHO-NUT-13000"/>
    <d v="2024-06-25T00:00:00"/>
    <d v="2024-07-09T00:00:00"/>
    <x v="2"/>
    <n v="124821"/>
    <s v="United States"/>
    <x v="31"/>
    <x v="23"/>
    <n v="98115"/>
    <x v="0"/>
    <x v="3"/>
    <s v="CHO-NUT-13000"/>
    <x v="2"/>
    <x v="19"/>
    <n v="4"/>
    <n v="9.9600000000000009"/>
    <n v="4"/>
    <n v="14"/>
    <x v="3"/>
    <s v="Lot's O' Nuts"/>
    <x v="1"/>
  </r>
  <r>
    <s v="US-2024-134796-CHO-NUT-13000"/>
    <d v="2024-06-25T00:00:00"/>
    <d v="2024-07-11T00:00:00"/>
    <x v="0"/>
    <n v="134796"/>
    <s v="United States"/>
    <x v="247"/>
    <x v="1"/>
    <n v="60440"/>
    <x v="0"/>
    <x v="0"/>
    <s v="CHO-NUT-13000"/>
    <x v="2"/>
    <x v="7"/>
    <n v="2"/>
    <n v="4.9800000000000004"/>
    <n v="2"/>
    <n v="16"/>
    <x v="3"/>
    <s v="Lot's O' Nuts"/>
    <x v="1"/>
  </r>
  <r>
    <s v="US-2024-133648-CHO-MIL-31000"/>
    <d v="2024-06-25T00:00:00"/>
    <d v="2024-07-12T00:00:00"/>
    <x v="0"/>
    <n v="133648"/>
    <s v="United States"/>
    <x v="8"/>
    <x v="11"/>
    <n v="97477"/>
    <x v="0"/>
    <x v="3"/>
    <s v="CHO-MIL-31000"/>
    <x v="0"/>
    <x v="0"/>
    <n v="2"/>
    <n v="4.22"/>
    <n v="2.2799999999999998"/>
    <n v="17"/>
    <x v="3"/>
    <s v="Wicked Choccy's"/>
    <x v="0"/>
  </r>
  <r>
    <s v="US-2024-133648-CHO-FUD-51000"/>
    <d v="2024-06-25T00:00:00"/>
    <d v="2024-07-12T00:00:00"/>
    <x v="0"/>
    <n v="133648"/>
    <s v="United States"/>
    <x v="8"/>
    <x v="11"/>
    <n v="97477"/>
    <x v="0"/>
    <x v="3"/>
    <s v="CHO-FUD-51000"/>
    <x v="4"/>
    <x v="3"/>
    <n v="3"/>
    <n v="7.2"/>
    <n v="3.6"/>
    <n v="17"/>
    <x v="3"/>
    <s v="Lot's O' Nuts"/>
    <x v="1"/>
  </r>
  <r>
    <s v="US-2024-116127-CHO-SCR-58000"/>
    <d v="2024-06-25T00:00:00"/>
    <d v="2024-07-07T00:00:00"/>
    <x v="2"/>
    <n v="116127"/>
    <s v="United States"/>
    <x v="26"/>
    <x v="21"/>
    <n v="10024"/>
    <x v="0"/>
    <x v="1"/>
    <s v="CHO-SCR-58000"/>
    <x v="3"/>
    <x v="25"/>
    <n v="1"/>
    <n v="2.5"/>
    <n v="1.1000000000000001"/>
    <n v="12"/>
    <x v="3"/>
    <s v="Lot's O' Nuts"/>
    <x v="1"/>
  </r>
  <r>
    <s v="US-2024-161410-CHO-SCR-58000"/>
    <d v="2024-06-26T00:00:00"/>
    <d v="2024-07-13T00:00:00"/>
    <x v="0"/>
    <n v="161410"/>
    <s v="United States"/>
    <x v="2"/>
    <x v="2"/>
    <n v="19143"/>
    <x v="0"/>
    <x v="1"/>
    <s v="CHO-SCR-58000"/>
    <x v="3"/>
    <x v="75"/>
    <n v="14"/>
    <n v="35"/>
    <n v="15.4"/>
    <n v="17"/>
    <x v="3"/>
    <s v="Lot's O' Nuts"/>
    <x v="1"/>
  </r>
  <r>
    <s v="US-2024-161410-CHO-TRI-54000"/>
    <d v="2024-06-26T00:00:00"/>
    <d v="2024-07-13T00:00:00"/>
    <x v="0"/>
    <n v="161410"/>
    <s v="United States"/>
    <x v="2"/>
    <x v="2"/>
    <n v="19143"/>
    <x v="0"/>
    <x v="1"/>
    <s v="CHO-TRI-54000"/>
    <x v="1"/>
    <x v="4"/>
    <n v="3"/>
    <n v="7.35"/>
    <n v="3.9"/>
    <n v="17"/>
    <x v="3"/>
    <s v="Wicked Choccy's"/>
    <x v="0"/>
  </r>
  <r>
    <s v="US-2024-157091-CHO-TRI-54000"/>
    <d v="2024-06-26T00:00:00"/>
    <d v="2024-07-11T00:00:00"/>
    <x v="0"/>
    <n v="157091"/>
    <s v="United States"/>
    <x v="450"/>
    <x v="19"/>
    <n v="46350"/>
    <x v="0"/>
    <x v="0"/>
    <s v="CHO-TRI-54000"/>
    <x v="1"/>
    <x v="20"/>
    <n v="5"/>
    <n v="12.25"/>
    <n v="6.5"/>
    <n v="15"/>
    <x v="3"/>
    <s v="Wicked Choccy's"/>
    <x v="0"/>
  </r>
  <r>
    <s v="US-2024-100636-CHO-MIL-31000"/>
    <d v="2024-06-26T00:00:00"/>
    <d v="2024-07-10T00:00:00"/>
    <x v="0"/>
    <n v="100636"/>
    <s v="United States"/>
    <x v="26"/>
    <x v="21"/>
    <n v="10035"/>
    <x v="0"/>
    <x v="1"/>
    <s v="CHO-MIL-31000"/>
    <x v="0"/>
    <x v="5"/>
    <n v="3"/>
    <n v="6.33"/>
    <n v="3.42"/>
    <n v="14"/>
    <x v="3"/>
    <s v="Wicked Choccy's"/>
    <x v="0"/>
  </r>
  <r>
    <s v="US-2024-148810-CHO-MIL-31000"/>
    <d v="2024-06-26T00:00:00"/>
    <d v="2024-07-11T00:00:00"/>
    <x v="0"/>
    <n v="148810"/>
    <s v="United States"/>
    <x v="20"/>
    <x v="17"/>
    <n v="33180"/>
    <x v="0"/>
    <x v="2"/>
    <s v="CHO-MIL-31000"/>
    <x v="0"/>
    <x v="5"/>
    <n v="3"/>
    <n v="6.33"/>
    <n v="3.42"/>
    <n v="15"/>
    <x v="3"/>
    <s v="Wicked Choccy's"/>
    <x v="0"/>
  </r>
  <r>
    <s v="US-2024-148810-CHO-TRI-54000"/>
    <d v="2024-06-26T00:00:00"/>
    <d v="2024-07-11T00:00:00"/>
    <x v="0"/>
    <n v="148810"/>
    <s v="United States"/>
    <x v="20"/>
    <x v="17"/>
    <n v="33180"/>
    <x v="0"/>
    <x v="2"/>
    <s v="CHO-TRI-54000"/>
    <x v="1"/>
    <x v="18"/>
    <n v="6"/>
    <n v="14.7"/>
    <n v="7.8"/>
    <n v="15"/>
    <x v="3"/>
    <s v="Wicked Choccy's"/>
    <x v="0"/>
  </r>
  <r>
    <s v="US-2024-138310-CHO-FUD-51000"/>
    <d v="2024-06-26T00:00:00"/>
    <d v="2024-07-10T00:00:00"/>
    <x v="0"/>
    <n v="138310"/>
    <s v="United States"/>
    <x v="54"/>
    <x v="27"/>
    <n v="80219"/>
    <x v="0"/>
    <x v="3"/>
    <s v="CHO-FUD-51000"/>
    <x v="4"/>
    <x v="6"/>
    <n v="9"/>
    <n v="21.6"/>
    <n v="10.8"/>
    <n v="14"/>
    <x v="3"/>
    <s v="Lot's O' Nuts"/>
    <x v="1"/>
  </r>
  <r>
    <s v="US-2024-115364-CHO-NUT-13000"/>
    <d v="2024-06-26T00:00:00"/>
    <d v="2024-07-12T00:00:00"/>
    <x v="0"/>
    <n v="115364"/>
    <s v="United States"/>
    <x v="25"/>
    <x v="4"/>
    <n v="92105"/>
    <x v="0"/>
    <x v="3"/>
    <s v="CHO-NUT-13000"/>
    <x v="2"/>
    <x v="84"/>
    <n v="12"/>
    <n v="29.88"/>
    <n v="12"/>
    <n v="16"/>
    <x v="3"/>
    <s v="Lot's O' Nuts"/>
    <x v="1"/>
  </r>
  <r>
    <s v="US-2024-107132-CHO-MIL-31000"/>
    <d v="2024-06-26T00:00:00"/>
    <d v="2024-07-10T00:00:00"/>
    <x v="0"/>
    <n v="107132"/>
    <s v="United States"/>
    <x v="26"/>
    <x v="21"/>
    <n v="10009"/>
    <x v="0"/>
    <x v="1"/>
    <s v="CHO-MIL-31000"/>
    <x v="0"/>
    <x v="0"/>
    <n v="2"/>
    <n v="4.22"/>
    <n v="2.2799999999999998"/>
    <n v="14"/>
    <x v="3"/>
    <s v="Wicked Choccy's"/>
    <x v="0"/>
  </r>
  <r>
    <s v="US-2024-107132-CHO-TRI-54000"/>
    <d v="2024-06-26T00:00:00"/>
    <d v="2024-07-10T00:00:00"/>
    <x v="0"/>
    <n v="107132"/>
    <s v="United States"/>
    <x v="26"/>
    <x v="21"/>
    <n v="10009"/>
    <x v="0"/>
    <x v="1"/>
    <s v="CHO-TRI-54000"/>
    <x v="1"/>
    <x v="4"/>
    <n v="3"/>
    <n v="7.35"/>
    <n v="3.9"/>
    <n v="14"/>
    <x v="3"/>
    <s v="Wicked Choccy's"/>
    <x v="0"/>
  </r>
  <r>
    <s v="US-2024-107132-CHO-FUD-51000"/>
    <d v="2024-06-26T00:00:00"/>
    <d v="2024-07-10T00:00:00"/>
    <x v="0"/>
    <n v="107132"/>
    <s v="United States"/>
    <x v="26"/>
    <x v="21"/>
    <n v="10009"/>
    <x v="0"/>
    <x v="1"/>
    <s v="CHO-FUD-51000"/>
    <x v="4"/>
    <x v="31"/>
    <n v="4"/>
    <n v="9.6"/>
    <n v="4.8"/>
    <n v="14"/>
    <x v="3"/>
    <s v="Lot's O' Nuts"/>
    <x v="1"/>
  </r>
  <r>
    <s v="US-2024-107132-CHO-SCR-58000"/>
    <d v="2024-06-26T00:00:00"/>
    <d v="2024-07-10T00:00:00"/>
    <x v="0"/>
    <n v="107132"/>
    <s v="United States"/>
    <x v="26"/>
    <x v="21"/>
    <n v="10009"/>
    <x v="0"/>
    <x v="1"/>
    <s v="CHO-SCR-58000"/>
    <x v="3"/>
    <x v="17"/>
    <n v="5"/>
    <n v="12.5"/>
    <n v="5.5"/>
    <n v="14"/>
    <x v="3"/>
    <s v="Lot's O' Nuts"/>
    <x v="1"/>
  </r>
  <r>
    <s v="US-2024-163531-CHO-SCR-58000"/>
    <d v="2024-06-26T00:00:00"/>
    <d v="2024-07-10T00:00:00"/>
    <x v="0"/>
    <n v="163531"/>
    <s v="United States"/>
    <x v="26"/>
    <x v="21"/>
    <n v="10024"/>
    <x v="0"/>
    <x v="1"/>
    <s v="CHO-SCR-58000"/>
    <x v="3"/>
    <x v="3"/>
    <n v="3"/>
    <n v="7.5"/>
    <n v="3.3"/>
    <n v="14"/>
    <x v="3"/>
    <s v="Lot's O' Nuts"/>
    <x v="1"/>
  </r>
  <r>
    <s v="US-2024-133256-CHO-SCR-58000"/>
    <d v="2024-06-26T00:00:00"/>
    <d v="2024-07-07T00:00:00"/>
    <x v="1"/>
    <n v="133256"/>
    <s v="United States"/>
    <x v="27"/>
    <x v="15"/>
    <n v="48227"/>
    <x v="0"/>
    <x v="0"/>
    <s v="CHO-SCR-58000"/>
    <x v="3"/>
    <x v="31"/>
    <n v="4"/>
    <n v="10"/>
    <n v="4.4000000000000004"/>
    <n v="11"/>
    <x v="3"/>
    <s v="Lot's O' Nuts"/>
    <x v="1"/>
  </r>
  <r>
    <s v="US-2024-133256-CHO-FUD-51000"/>
    <d v="2024-06-26T00:00:00"/>
    <d v="2024-07-07T00:00:00"/>
    <x v="1"/>
    <n v="133256"/>
    <s v="United States"/>
    <x v="27"/>
    <x v="15"/>
    <n v="48227"/>
    <x v="0"/>
    <x v="0"/>
    <s v="CHO-FUD-51000"/>
    <x v="4"/>
    <x v="44"/>
    <n v="8"/>
    <n v="19.2"/>
    <n v="9.6"/>
    <n v="11"/>
    <x v="3"/>
    <s v="Lot's O' Nuts"/>
    <x v="1"/>
  </r>
  <r>
    <s v="US-2024-151190-CHO-SCR-58000"/>
    <d v="2024-06-27T00:00:00"/>
    <d v="2024-07-11T00:00:00"/>
    <x v="0"/>
    <n v="151190"/>
    <s v="United States"/>
    <x v="161"/>
    <x v="45"/>
    <n v="68104"/>
    <x v="0"/>
    <x v="0"/>
    <s v="CHO-SCR-58000"/>
    <x v="3"/>
    <x v="3"/>
    <n v="3"/>
    <n v="7.5"/>
    <n v="3.3"/>
    <n v="14"/>
    <x v="3"/>
    <s v="Lot's O' Nuts"/>
    <x v="1"/>
  </r>
  <r>
    <s v="US-2024-123638-CHO-SCR-58000"/>
    <d v="2024-06-27T00:00:00"/>
    <d v="2024-07-14T00:00:00"/>
    <x v="0"/>
    <n v="123638"/>
    <s v="United States"/>
    <x v="113"/>
    <x v="21"/>
    <n v="13601"/>
    <x v="0"/>
    <x v="1"/>
    <s v="CHO-SCR-58000"/>
    <x v="3"/>
    <x v="3"/>
    <n v="3"/>
    <n v="7.5"/>
    <n v="3.3"/>
    <n v="17"/>
    <x v="3"/>
    <s v="Lot's O' Nuts"/>
    <x v="1"/>
  </r>
  <r>
    <s v="US-2024-116988-CHO-TRI-54000"/>
    <d v="2024-06-27T00:00:00"/>
    <d v="2024-07-09T00:00:00"/>
    <x v="2"/>
    <n v="116988"/>
    <s v="United States"/>
    <x v="31"/>
    <x v="23"/>
    <n v="98105"/>
    <x v="0"/>
    <x v="3"/>
    <s v="CHO-TRI-54000"/>
    <x v="1"/>
    <x v="4"/>
    <n v="3"/>
    <n v="7.35"/>
    <n v="3.9"/>
    <n v="12"/>
    <x v="3"/>
    <s v="Wicked Choccy's"/>
    <x v="0"/>
  </r>
  <r>
    <s v="US-2024-116988-CHO-NUT-13000"/>
    <d v="2024-06-27T00:00:00"/>
    <d v="2024-07-09T00:00:00"/>
    <x v="2"/>
    <n v="116988"/>
    <s v="United States"/>
    <x v="31"/>
    <x v="23"/>
    <n v="98105"/>
    <x v="0"/>
    <x v="3"/>
    <s v="CHO-NUT-13000"/>
    <x v="2"/>
    <x v="2"/>
    <n v="3"/>
    <n v="7.47"/>
    <n v="3"/>
    <n v="12"/>
    <x v="3"/>
    <s v="Lot's O' Nuts"/>
    <x v="1"/>
  </r>
  <r>
    <s v="US-2024-116988-CHO-FUD-51000"/>
    <d v="2024-06-27T00:00:00"/>
    <d v="2024-07-09T00:00:00"/>
    <x v="2"/>
    <n v="116988"/>
    <s v="United States"/>
    <x v="31"/>
    <x v="23"/>
    <n v="98105"/>
    <x v="0"/>
    <x v="3"/>
    <s v="CHO-FUD-51000"/>
    <x v="4"/>
    <x v="17"/>
    <n v="5"/>
    <n v="12"/>
    <n v="6"/>
    <n v="12"/>
    <x v="3"/>
    <s v="Lot's O' Nuts"/>
    <x v="1"/>
  </r>
  <r>
    <s v="US-2024-147039-CHO-NUT-13000"/>
    <d v="2024-06-29T00:00:00"/>
    <d v="2024-07-14T00:00:00"/>
    <x v="0"/>
    <n v="147039"/>
    <s v="United States"/>
    <x v="145"/>
    <x v="30"/>
    <n v="55407"/>
    <x v="0"/>
    <x v="0"/>
    <s v="CHO-NUT-13000"/>
    <x v="2"/>
    <x v="2"/>
    <n v="3"/>
    <n v="7.47"/>
    <n v="3"/>
    <n v="15"/>
    <x v="3"/>
    <s v="Lot's O' Nuts"/>
    <x v="1"/>
  </r>
  <r>
    <s v="US-2024-137085-CHO-MIL-31000"/>
    <d v="2024-06-29T00:00:00"/>
    <d v="2024-07-16T00:00:00"/>
    <x v="0"/>
    <n v="137085"/>
    <s v="United States"/>
    <x v="4"/>
    <x v="4"/>
    <n v="90004"/>
    <x v="0"/>
    <x v="3"/>
    <s v="CHO-MIL-31000"/>
    <x v="0"/>
    <x v="43"/>
    <n v="9"/>
    <n v="18.989999999999998"/>
    <n v="10.26"/>
    <n v="17"/>
    <x v="3"/>
    <s v="Wicked Choccy's"/>
    <x v="0"/>
  </r>
  <r>
    <s v="US-2024-100650-CHO-MIL-31000"/>
    <d v="2024-06-29T00:00:00"/>
    <d v="2024-07-13T00:00:00"/>
    <x v="2"/>
    <n v="100650"/>
    <s v="United States"/>
    <x v="272"/>
    <x v="4"/>
    <n v="92804"/>
    <x v="0"/>
    <x v="3"/>
    <s v="CHO-MIL-31000"/>
    <x v="0"/>
    <x v="0"/>
    <n v="2"/>
    <n v="4.22"/>
    <n v="2.2799999999999998"/>
    <n v="14"/>
    <x v="3"/>
    <s v="Wicked Choccy's"/>
    <x v="0"/>
  </r>
  <r>
    <s v="US-2024-143574-CHO-FUD-51000"/>
    <d v="2024-06-29T00:00:00"/>
    <d v="2024-07-12T00:00:00"/>
    <x v="1"/>
    <n v="143574"/>
    <s v="United States"/>
    <x v="402"/>
    <x v="39"/>
    <n v="6460"/>
    <x v="0"/>
    <x v="1"/>
    <s v="CHO-FUD-51000"/>
    <x v="4"/>
    <x v="6"/>
    <n v="9"/>
    <n v="21.6"/>
    <n v="10.8"/>
    <n v="13"/>
    <x v="3"/>
    <s v="Lot's O' Nuts"/>
    <x v="1"/>
  </r>
  <r>
    <s v="US-2024-143574-OTH-GUM-21000"/>
    <d v="2024-06-29T00:00:00"/>
    <d v="2024-07-12T00:00:00"/>
    <x v="1"/>
    <n v="143574"/>
    <s v="United States"/>
    <x v="402"/>
    <x v="39"/>
    <n v="6460"/>
    <x v="1"/>
    <x v="1"/>
    <s v="OTH-GUM-21000"/>
    <x v="5"/>
    <x v="27"/>
    <n v="2"/>
    <n v="1.3"/>
    <n v="1.2"/>
    <n v="13"/>
    <x v="3"/>
    <s v="Secret Factory"/>
    <x v="2"/>
  </r>
  <r>
    <s v="US-2024-126081-CHO-SCR-58000"/>
    <d v="2024-06-29T00:00:00"/>
    <d v="2024-07-14T00:00:00"/>
    <x v="0"/>
    <n v="126081"/>
    <s v="United States"/>
    <x v="202"/>
    <x v="0"/>
    <n v="75150"/>
    <x v="0"/>
    <x v="0"/>
    <s v="CHO-SCR-58000"/>
    <x v="3"/>
    <x v="25"/>
    <n v="1"/>
    <n v="2.5"/>
    <n v="1.1000000000000001"/>
    <n v="15"/>
    <x v="3"/>
    <s v="Lot's O' Nuts"/>
    <x v="1"/>
  </r>
  <r>
    <s v="US-2024-137449-CHO-TRI-54000"/>
    <d v="2024-06-29T00:00:00"/>
    <d v="2024-07-10T00:00:00"/>
    <x v="1"/>
    <n v="137449"/>
    <s v="United States"/>
    <x v="39"/>
    <x v="0"/>
    <n v="75220"/>
    <x v="0"/>
    <x v="0"/>
    <s v="CHO-TRI-54000"/>
    <x v="1"/>
    <x v="4"/>
    <n v="3"/>
    <n v="7.35"/>
    <n v="3.9"/>
    <n v="11"/>
    <x v="3"/>
    <s v="Wicked Choccy's"/>
    <x v="0"/>
  </r>
  <r>
    <s v="US-2024-137449-CHO-MIL-31000"/>
    <d v="2024-06-29T00:00:00"/>
    <d v="2024-07-10T00:00:00"/>
    <x v="1"/>
    <n v="137449"/>
    <s v="United States"/>
    <x v="39"/>
    <x v="0"/>
    <n v="75220"/>
    <x v="0"/>
    <x v="0"/>
    <s v="CHO-MIL-31000"/>
    <x v="0"/>
    <x v="0"/>
    <n v="2"/>
    <n v="4.22"/>
    <n v="2.2799999999999998"/>
    <n v="11"/>
    <x v="3"/>
    <s v="Wicked Choccy's"/>
    <x v="0"/>
  </r>
  <r>
    <s v="US-2024-138149-CHO-NUT-13000"/>
    <d v="2024-06-29T00:00:00"/>
    <d v="2024-07-10T00:00:00"/>
    <x v="1"/>
    <n v="138149"/>
    <s v="United States"/>
    <x v="4"/>
    <x v="4"/>
    <n v="90049"/>
    <x v="0"/>
    <x v="3"/>
    <s v="CHO-NUT-13000"/>
    <x v="2"/>
    <x v="7"/>
    <n v="2"/>
    <n v="4.9800000000000004"/>
    <n v="2"/>
    <n v="11"/>
    <x v="3"/>
    <s v="Lot's O' Nuts"/>
    <x v="1"/>
  </r>
  <r>
    <s v="US-2024-138149-CHO-MIL-31000"/>
    <d v="2024-06-29T00:00:00"/>
    <d v="2024-07-10T00:00:00"/>
    <x v="1"/>
    <n v="138149"/>
    <s v="United States"/>
    <x v="4"/>
    <x v="4"/>
    <n v="90049"/>
    <x v="0"/>
    <x v="3"/>
    <s v="CHO-MIL-31000"/>
    <x v="0"/>
    <x v="5"/>
    <n v="3"/>
    <n v="6.33"/>
    <n v="3.42"/>
    <n v="11"/>
    <x v="3"/>
    <s v="Wicked Choccy's"/>
    <x v="0"/>
  </r>
  <r>
    <s v="US-2024-125745-CHO-TRI-54000"/>
    <d v="2024-06-30T00:00:00"/>
    <d v="2024-07-14T00:00:00"/>
    <x v="0"/>
    <n v="125745"/>
    <s v="United States"/>
    <x v="104"/>
    <x v="14"/>
    <n v="38109"/>
    <x v="0"/>
    <x v="2"/>
    <s v="CHO-TRI-54000"/>
    <x v="1"/>
    <x v="1"/>
    <n v="2"/>
    <n v="4.9000000000000004"/>
    <n v="2.6"/>
    <n v="14"/>
    <x v="3"/>
    <s v="Wicked Choccy's"/>
    <x v="0"/>
  </r>
  <r>
    <s v="US-2024-163006-CHO-NUT-13000"/>
    <d v="2024-06-30T00:00:00"/>
    <d v="2024-07-14T00:00:00"/>
    <x v="2"/>
    <n v="163006"/>
    <s v="United States"/>
    <x v="40"/>
    <x v="1"/>
    <n v="60653"/>
    <x v="0"/>
    <x v="0"/>
    <s v="CHO-NUT-13000"/>
    <x v="2"/>
    <x v="2"/>
    <n v="3"/>
    <n v="7.47"/>
    <n v="3"/>
    <n v="14"/>
    <x v="3"/>
    <s v="Lot's O' Nuts"/>
    <x v="1"/>
  </r>
  <r>
    <s v="US-2024-163006-CHO-MIL-31000"/>
    <d v="2024-06-30T00:00:00"/>
    <d v="2024-07-14T00:00:00"/>
    <x v="2"/>
    <n v="163006"/>
    <s v="United States"/>
    <x v="40"/>
    <x v="1"/>
    <n v="60653"/>
    <x v="0"/>
    <x v="0"/>
    <s v="CHO-MIL-31000"/>
    <x v="0"/>
    <x v="0"/>
    <n v="2"/>
    <n v="4.22"/>
    <n v="2.2799999999999998"/>
    <n v="14"/>
    <x v="3"/>
    <s v="Wicked Choccy's"/>
    <x v="0"/>
  </r>
  <r>
    <s v="US-2024-109393-CHO-MIL-31000"/>
    <d v="2024-06-30T00:00:00"/>
    <d v="2024-07-12T00:00:00"/>
    <x v="2"/>
    <n v="109393"/>
    <s v="United States"/>
    <x v="4"/>
    <x v="4"/>
    <n v="90032"/>
    <x v="0"/>
    <x v="3"/>
    <s v="CHO-MIL-31000"/>
    <x v="0"/>
    <x v="5"/>
    <n v="3"/>
    <n v="6.33"/>
    <n v="3.42"/>
    <n v="12"/>
    <x v="3"/>
    <s v="Wicked Choccy's"/>
    <x v="0"/>
  </r>
  <r>
    <s v="US-2024-164112-CHO-TRI-54000"/>
    <d v="2024-06-30T00:00:00"/>
    <d v="2024-07-14T00:00:00"/>
    <x v="0"/>
    <n v="164112"/>
    <s v="United States"/>
    <x v="212"/>
    <x v="21"/>
    <n v="10550"/>
    <x v="0"/>
    <x v="1"/>
    <s v="CHO-TRI-54000"/>
    <x v="1"/>
    <x v="10"/>
    <n v="7"/>
    <n v="17.149999999999999"/>
    <n v="9.1"/>
    <n v="14"/>
    <x v="3"/>
    <s v="Wicked Choccy's"/>
    <x v="0"/>
  </r>
  <r>
    <s v="US-2024-131695-CHO-MIL-31000"/>
    <d v="2024-06-30T00:00:00"/>
    <d v="2024-07-16T00:00:00"/>
    <x v="0"/>
    <n v="131695"/>
    <s v="United States"/>
    <x v="26"/>
    <x v="21"/>
    <n v="10024"/>
    <x v="0"/>
    <x v="1"/>
    <s v="CHO-MIL-31000"/>
    <x v="0"/>
    <x v="11"/>
    <n v="1"/>
    <n v="2.11"/>
    <n v="1.1399999999999999"/>
    <n v="16"/>
    <x v="3"/>
    <s v="Wicked Choccy's"/>
    <x v="0"/>
  </r>
  <r>
    <s v="US-2024-102890-CHO-SCR-58000"/>
    <d v="2024-06-30T00:00:00"/>
    <d v="2024-07-10T00:00:00"/>
    <x v="3"/>
    <n v="102890"/>
    <s v="United States"/>
    <x v="26"/>
    <x v="21"/>
    <n v="10011"/>
    <x v="0"/>
    <x v="1"/>
    <s v="CHO-SCR-58000"/>
    <x v="3"/>
    <x v="17"/>
    <n v="5"/>
    <n v="12.5"/>
    <n v="5.5"/>
    <n v="10"/>
    <x v="3"/>
    <s v="Lot's O' Nuts"/>
    <x v="1"/>
  </r>
  <r>
    <s v="US-2024-113201-CHO-FUD-51000"/>
    <d v="2024-06-30T00:00:00"/>
    <d v="2024-07-15T00:00:00"/>
    <x v="0"/>
    <n v="113201"/>
    <s v="United States"/>
    <x v="4"/>
    <x v="4"/>
    <n v="90045"/>
    <x v="0"/>
    <x v="3"/>
    <s v="CHO-FUD-51000"/>
    <x v="4"/>
    <x v="17"/>
    <n v="5"/>
    <n v="12"/>
    <n v="6"/>
    <n v="15"/>
    <x v="3"/>
    <s v="Lot's O' Nuts"/>
    <x v="1"/>
  </r>
  <r>
    <s v="US-2024-102946-CHO-FUD-51000"/>
    <d v="2024-06-30T00:00:00"/>
    <d v="2024-07-15T00:00:00"/>
    <x v="0"/>
    <n v="102946"/>
    <s v="United States"/>
    <x v="21"/>
    <x v="18"/>
    <n v="89115"/>
    <x v="0"/>
    <x v="3"/>
    <s v="CHO-FUD-51000"/>
    <x v="4"/>
    <x v="3"/>
    <n v="3"/>
    <n v="7.2"/>
    <n v="3.6"/>
    <n v="15"/>
    <x v="3"/>
    <s v="Lot's O' Nuts"/>
    <x v="1"/>
  </r>
  <r>
    <s v="US-2024-148362-CHO-SCR-58000"/>
    <d v="2024-07-01T00:00:00"/>
    <d v="2024-07-18T00:00:00"/>
    <x v="0"/>
    <n v="148362"/>
    <s v="United States"/>
    <x v="209"/>
    <x v="19"/>
    <n v="46203"/>
    <x v="0"/>
    <x v="0"/>
    <s v="CHO-SCR-58000"/>
    <x v="3"/>
    <x v="25"/>
    <n v="1"/>
    <n v="2.5"/>
    <n v="1.1000000000000001"/>
    <n v="17"/>
    <x v="3"/>
    <s v="Lot's O' Nuts"/>
    <x v="1"/>
  </r>
  <r>
    <s v="US-2024-148362-CHO-MIL-31000"/>
    <d v="2024-07-01T00:00:00"/>
    <d v="2024-07-18T00:00:00"/>
    <x v="0"/>
    <n v="148362"/>
    <s v="United States"/>
    <x v="209"/>
    <x v="19"/>
    <n v="46203"/>
    <x v="0"/>
    <x v="0"/>
    <s v="CHO-MIL-31000"/>
    <x v="0"/>
    <x v="8"/>
    <n v="4"/>
    <n v="8.44"/>
    <n v="4.5599999999999996"/>
    <n v="17"/>
    <x v="3"/>
    <s v="Wicked Choccy's"/>
    <x v="0"/>
  </r>
  <r>
    <s v="US-2024-148362-CHO-NUT-13000"/>
    <d v="2024-07-01T00:00:00"/>
    <d v="2024-07-18T00:00:00"/>
    <x v="0"/>
    <n v="148362"/>
    <s v="United States"/>
    <x v="209"/>
    <x v="19"/>
    <n v="46203"/>
    <x v="0"/>
    <x v="0"/>
    <s v="CHO-NUT-13000"/>
    <x v="2"/>
    <x v="19"/>
    <n v="4"/>
    <n v="9.9600000000000009"/>
    <n v="4"/>
    <n v="17"/>
    <x v="3"/>
    <s v="Lot's O' Nuts"/>
    <x v="1"/>
  </r>
  <r>
    <s v="US-2024-107958-OTH-KAZ-38000"/>
    <d v="2024-07-02T00:00:00"/>
    <d v="2024-07-15T00:00:00"/>
    <x v="1"/>
    <n v="107958"/>
    <s v="United States"/>
    <x v="0"/>
    <x v="0"/>
    <n v="77036"/>
    <x v="1"/>
    <x v="0"/>
    <s v="OTH-KAZ-38000"/>
    <x v="6"/>
    <x v="8"/>
    <n v="4"/>
    <n v="1"/>
    <n v="12"/>
    <n v="13"/>
    <x v="3"/>
    <s v="The Other Factory"/>
    <x v="3"/>
  </r>
  <r>
    <s v="US-2024-107958-CHO-TRI-54000"/>
    <d v="2024-07-02T00:00:00"/>
    <d v="2024-07-15T00:00:00"/>
    <x v="1"/>
    <n v="107958"/>
    <s v="United States"/>
    <x v="0"/>
    <x v="0"/>
    <n v="77036"/>
    <x v="0"/>
    <x v="0"/>
    <s v="CHO-TRI-54000"/>
    <x v="1"/>
    <x v="20"/>
    <n v="5"/>
    <n v="12.25"/>
    <n v="6.5"/>
    <n v="13"/>
    <x v="3"/>
    <s v="Wicked Choccy's"/>
    <x v="0"/>
  </r>
  <r>
    <s v="US-2024-140053-CHO-NUT-13000"/>
    <d v="2024-07-03T00:00:00"/>
    <d v="2024-07-20T00:00:00"/>
    <x v="0"/>
    <n v="140053"/>
    <s v="United States"/>
    <x v="308"/>
    <x v="33"/>
    <n v="87401"/>
    <x v="0"/>
    <x v="3"/>
    <s v="CHO-NUT-13000"/>
    <x v="2"/>
    <x v="48"/>
    <n v="9"/>
    <n v="22.41"/>
    <n v="9"/>
    <n v="17"/>
    <x v="3"/>
    <s v="Lot's O' Nuts"/>
    <x v="1"/>
  </r>
  <r>
    <s v="US-2024-126179-CHO-TRI-54000"/>
    <d v="2024-07-03T00:00:00"/>
    <d v="2024-07-17T00:00:00"/>
    <x v="0"/>
    <n v="126179"/>
    <s v="United States"/>
    <x v="48"/>
    <x v="3"/>
    <n v="31907"/>
    <x v="0"/>
    <x v="2"/>
    <s v="CHO-TRI-54000"/>
    <x v="1"/>
    <x v="28"/>
    <n v="1"/>
    <n v="2.4500000000000002"/>
    <n v="1.3"/>
    <n v="14"/>
    <x v="3"/>
    <s v="Wicked Choccy's"/>
    <x v="0"/>
  </r>
  <r>
    <s v="US-2024-126179-CHO-MIL-31000"/>
    <d v="2024-07-03T00:00:00"/>
    <d v="2024-07-17T00:00:00"/>
    <x v="0"/>
    <n v="126179"/>
    <s v="United States"/>
    <x v="48"/>
    <x v="3"/>
    <n v="31907"/>
    <x v="0"/>
    <x v="2"/>
    <s v="CHO-MIL-31000"/>
    <x v="0"/>
    <x v="5"/>
    <n v="3"/>
    <n v="6.33"/>
    <n v="3.42"/>
    <n v="14"/>
    <x v="3"/>
    <s v="Wicked Choccy's"/>
    <x v="0"/>
  </r>
  <r>
    <s v="US-2024-121503-CHO-TRI-54000"/>
    <d v="2024-07-03T00:00:00"/>
    <d v="2024-07-16T00:00:00"/>
    <x v="2"/>
    <n v="121503"/>
    <s v="United States"/>
    <x v="0"/>
    <x v="0"/>
    <n v="77041"/>
    <x v="0"/>
    <x v="0"/>
    <s v="CHO-TRI-54000"/>
    <x v="1"/>
    <x v="10"/>
    <n v="7"/>
    <n v="17.149999999999999"/>
    <n v="9.1"/>
    <n v="13"/>
    <x v="3"/>
    <s v="Wicked Choccy's"/>
    <x v="0"/>
  </r>
  <r>
    <s v="US-2024-121503-OTH-KAZ-38000"/>
    <d v="2024-07-03T00:00:00"/>
    <d v="2024-07-16T00:00:00"/>
    <x v="2"/>
    <n v="121503"/>
    <s v="United States"/>
    <x v="0"/>
    <x v="0"/>
    <n v="77041"/>
    <x v="1"/>
    <x v="0"/>
    <s v="OTH-KAZ-38000"/>
    <x v="6"/>
    <x v="5"/>
    <n v="3"/>
    <n v="0.75"/>
    <n v="9"/>
    <n v="13"/>
    <x v="3"/>
    <s v="The Other Factory"/>
    <x v="3"/>
  </r>
  <r>
    <s v="US-2024-129777-CHO-NUT-13000"/>
    <d v="2024-07-03T00:00:00"/>
    <d v="2024-07-19T00:00:00"/>
    <x v="0"/>
    <n v="129777"/>
    <s v="United States"/>
    <x v="352"/>
    <x v="34"/>
    <n v="2169"/>
    <x v="0"/>
    <x v="1"/>
    <s v="CHO-NUT-13000"/>
    <x v="2"/>
    <x v="7"/>
    <n v="2"/>
    <n v="4.9800000000000004"/>
    <n v="2"/>
    <n v="16"/>
    <x v="3"/>
    <s v="Lot's O' Nuts"/>
    <x v="1"/>
  </r>
  <r>
    <s v="US-2024-168109-CHO-NUT-13000"/>
    <d v="2024-07-03T00:00:00"/>
    <d v="2024-07-13T00:00:00"/>
    <x v="3"/>
    <n v="168109"/>
    <s v="United States"/>
    <x v="31"/>
    <x v="23"/>
    <n v="98105"/>
    <x v="0"/>
    <x v="3"/>
    <s v="CHO-NUT-13000"/>
    <x v="2"/>
    <x v="19"/>
    <n v="4"/>
    <n v="9.9600000000000009"/>
    <n v="4"/>
    <n v="10"/>
    <x v="3"/>
    <s v="Lot's O' Nuts"/>
    <x v="1"/>
  </r>
  <r>
    <s v="US-2024-168109-CHO-SCR-58000"/>
    <d v="2024-07-03T00:00:00"/>
    <d v="2024-07-13T00:00:00"/>
    <x v="3"/>
    <n v="168109"/>
    <s v="United States"/>
    <x v="31"/>
    <x v="23"/>
    <n v="98105"/>
    <x v="0"/>
    <x v="3"/>
    <s v="CHO-SCR-58000"/>
    <x v="3"/>
    <x v="9"/>
    <n v="2"/>
    <n v="5"/>
    <n v="2.2000000000000002"/>
    <n v="10"/>
    <x v="3"/>
    <s v="Lot's O' Nuts"/>
    <x v="1"/>
  </r>
  <r>
    <s v="US-2024-169124-CHO-SCR-58000"/>
    <d v="2024-07-03T00:00:00"/>
    <d v="2024-07-20T00:00:00"/>
    <x v="0"/>
    <n v="169124"/>
    <s v="United States"/>
    <x v="504"/>
    <x v="4"/>
    <n v="95610"/>
    <x v="0"/>
    <x v="3"/>
    <s v="CHO-SCR-58000"/>
    <x v="3"/>
    <x v="3"/>
    <n v="3"/>
    <n v="7.5"/>
    <n v="3.3"/>
    <n v="17"/>
    <x v="3"/>
    <s v="Lot's O' Nuts"/>
    <x v="1"/>
  </r>
  <r>
    <s v="US-2024-166233-CHO-MIL-31000"/>
    <d v="2024-07-03T00:00:00"/>
    <d v="2024-07-19T00:00:00"/>
    <x v="0"/>
    <n v="166233"/>
    <s v="United States"/>
    <x v="60"/>
    <x v="26"/>
    <n v="28540"/>
    <x v="0"/>
    <x v="2"/>
    <s v="CHO-MIL-31000"/>
    <x v="0"/>
    <x v="0"/>
    <n v="2"/>
    <n v="4.22"/>
    <n v="2.2799999999999998"/>
    <n v="16"/>
    <x v="3"/>
    <s v="Wicked Choccy's"/>
    <x v="0"/>
  </r>
  <r>
    <s v="US-2024-139437-CHO-TRI-54000"/>
    <d v="2024-07-03T00:00:00"/>
    <d v="2024-07-18T00:00:00"/>
    <x v="0"/>
    <n v="139437"/>
    <s v="United States"/>
    <x v="4"/>
    <x v="4"/>
    <n v="90004"/>
    <x v="0"/>
    <x v="3"/>
    <s v="CHO-TRI-54000"/>
    <x v="1"/>
    <x v="24"/>
    <n v="4"/>
    <n v="9.8000000000000007"/>
    <n v="5.2"/>
    <n v="15"/>
    <x v="3"/>
    <s v="Wicked Choccy's"/>
    <x v="0"/>
  </r>
  <r>
    <s v="US-2024-111647-CHO-MIL-31000"/>
    <d v="2024-07-03T00:00:00"/>
    <d v="2024-07-17T00:00:00"/>
    <x v="0"/>
    <n v="111647"/>
    <s v="United States"/>
    <x v="77"/>
    <x v="0"/>
    <n v="75023"/>
    <x v="0"/>
    <x v="0"/>
    <s v="CHO-MIL-31000"/>
    <x v="0"/>
    <x v="8"/>
    <n v="4"/>
    <n v="8.44"/>
    <n v="4.5599999999999996"/>
    <n v="14"/>
    <x v="3"/>
    <s v="Wicked Choccy's"/>
    <x v="0"/>
  </r>
  <r>
    <s v="US-2024-111024-CHO-TRI-54000"/>
    <d v="2024-07-03T00:00:00"/>
    <d v="2024-07-16T00:00:00"/>
    <x v="2"/>
    <n v="111024"/>
    <s v="United States"/>
    <x v="86"/>
    <x v="9"/>
    <n v="43130"/>
    <x v="0"/>
    <x v="1"/>
    <s v="CHO-TRI-54000"/>
    <x v="1"/>
    <x v="1"/>
    <n v="2"/>
    <n v="4.9000000000000004"/>
    <n v="2.6"/>
    <n v="13"/>
    <x v="3"/>
    <s v="Wicked Choccy's"/>
    <x v="0"/>
  </r>
  <r>
    <s v="US-2024-111024-CHO-MIL-31000"/>
    <d v="2024-07-03T00:00:00"/>
    <d v="2024-07-16T00:00:00"/>
    <x v="2"/>
    <n v="111024"/>
    <s v="United States"/>
    <x v="86"/>
    <x v="9"/>
    <n v="43130"/>
    <x v="0"/>
    <x v="1"/>
    <s v="CHO-MIL-31000"/>
    <x v="0"/>
    <x v="8"/>
    <n v="4"/>
    <n v="8.44"/>
    <n v="4.5599999999999996"/>
    <n v="13"/>
    <x v="3"/>
    <s v="Wicked Choccy's"/>
    <x v="0"/>
  </r>
  <r>
    <s v="US-2024-106747-CHO-FUD-51000"/>
    <d v="2024-07-03T00:00:00"/>
    <d v="2024-07-14T00:00:00"/>
    <x v="1"/>
    <n v="106747"/>
    <s v="United States"/>
    <x v="38"/>
    <x v="41"/>
    <n v="3301"/>
    <x v="0"/>
    <x v="1"/>
    <s v="CHO-FUD-51000"/>
    <x v="4"/>
    <x v="25"/>
    <n v="1"/>
    <n v="2.4"/>
    <n v="1.2"/>
    <n v="11"/>
    <x v="3"/>
    <s v="Lot's O' Nuts"/>
    <x v="1"/>
  </r>
  <r>
    <s v="US-2024-124828-CHO-MIL-31000"/>
    <d v="2024-07-03T00:00:00"/>
    <d v="2024-07-14T00:00:00"/>
    <x v="1"/>
    <n v="124828"/>
    <s v="United States"/>
    <x v="370"/>
    <x v="26"/>
    <n v="27217"/>
    <x v="0"/>
    <x v="2"/>
    <s v="CHO-MIL-31000"/>
    <x v="0"/>
    <x v="5"/>
    <n v="3"/>
    <n v="6.33"/>
    <n v="3.42"/>
    <n v="11"/>
    <x v="3"/>
    <s v="Wicked Choccy's"/>
    <x v="0"/>
  </r>
  <r>
    <s v="US-2024-104388-CHO-NUT-13000"/>
    <d v="2024-07-05T00:00:00"/>
    <d v="2024-07-17T00:00:00"/>
    <x v="1"/>
    <n v="104388"/>
    <s v="United States"/>
    <x v="473"/>
    <x v="45"/>
    <n v="68025"/>
    <x v="0"/>
    <x v="0"/>
    <s v="CHO-NUT-13000"/>
    <x v="2"/>
    <x v="19"/>
    <n v="4"/>
    <n v="9.9600000000000009"/>
    <n v="4"/>
    <n v="12"/>
    <x v="3"/>
    <s v="Lot's O' Nuts"/>
    <x v="1"/>
  </r>
  <r>
    <s v="US-2024-100223-CHO-SCR-58000"/>
    <d v="2024-07-05T00:00:00"/>
    <d v="2024-07-20T00:00:00"/>
    <x v="0"/>
    <n v="100223"/>
    <s v="United States"/>
    <x v="39"/>
    <x v="0"/>
    <n v="75220"/>
    <x v="0"/>
    <x v="0"/>
    <s v="CHO-SCR-58000"/>
    <x v="3"/>
    <x v="6"/>
    <n v="9"/>
    <n v="22.5"/>
    <n v="9.9"/>
    <n v="15"/>
    <x v="3"/>
    <s v="Lot's O' Nuts"/>
    <x v="1"/>
  </r>
  <r>
    <s v="US-2024-100223-CHO-FUD-51000"/>
    <d v="2024-07-05T00:00:00"/>
    <d v="2024-07-20T00:00:00"/>
    <x v="0"/>
    <n v="100223"/>
    <s v="United States"/>
    <x v="39"/>
    <x v="0"/>
    <n v="75220"/>
    <x v="0"/>
    <x v="0"/>
    <s v="CHO-FUD-51000"/>
    <x v="4"/>
    <x v="25"/>
    <n v="1"/>
    <n v="2.4"/>
    <n v="1.2"/>
    <n v="15"/>
    <x v="3"/>
    <s v="Lot's O' Nuts"/>
    <x v="1"/>
  </r>
  <r>
    <s v="US-2024-100223-CHO-TRI-54000"/>
    <d v="2024-07-05T00:00:00"/>
    <d v="2024-07-20T00:00:00"/>
    <x v="0"/>
    <n v="100223"/>
    <s v="United States"/>
    <x v="39"/>
    <x v="0"/>
    <n v="75220"/>
    <x v="0"/>
    <x v="0"/>
    <s v="CHO-TRI-54000"/>
    <x v="1"/>
    <x v="4"/>
    <n v="3"/>
    <n v="7.35"/>
    <n v="3.9"/>
    <n v="15"/>
    <x v="3"/>
    <s v="Wicked Choccy's"/>
    <x v="0"/>
  </r>
  <r>
    <s v="US-2024-152492-CHO-NUT-13000"/>
    <d v="2024-07-06T00:00:00"/>
    <d v="2024-07-16T00:00:00"/>
    <x v="3"/>
    <n v="152492"/>
    <s v="United States"/>
    <x v="20"/>
    <x v="17"/>
    <n v="33142"/>
    <x v="0"/>
    <x v="2"/>
    <s v="CHO-NUT-13000"/>
    <x v="2"/>
    <x v="22"/>
    <n v="1"/>
    <n v="2.4900000000000002"/>
    <n v="1"/>
    <n v="10"/>
    <x v="3"/>
    <s v="Lot's O' Nuts"/>
    <x v="1"/>
  </r>
  <r>
    <s v="US-2024-124303-CHO-MIL-31000"/>
    <d v="2024-07-06T00:00:00"/>
    <d v="2024-07-23T00:00:00"/>
    <x v="0"/>
    <n v="124303"/>
    <s v="United States"/>
    <x v="2"/>
    <x v="2"/>
    <n v="19120"/>
    <x v="0"/>
    <x v="1"/>
    <s v="CHO-MIL-31000"/>
    <x v="0"/>
    <x v="0"/>
    <n v="2"/>
    <n v="4.22"/>
    <n v="2.2799999999999998"/>
    <n v="17"/>
    <x v="3"/>
    <s v="Wicked Choccy's"/>
    <x v="0"/>
  </r>
  <r>
    <s v="US-2024-124303-CHO-FUD-51000"/>
    <d v="2024-07-06T00:00:00"/>
    <d v="2024-07-23T00:00:00"/>
    <x v="0"/>
    <n v="124303"/>
    <s v="United States"/>
    <x v="2"/>
    <x v="2"/>
    <n v="19120"/>
    <x v="0"/>
    <x v="1"/>
    <s v="CHO-FUD-51000"/>
    <x v="4"/>
    <x v="3"/>
    <n v="3"/>
    <n v="7.2"/>
    <n v="3.6"/>
    <n v="17"/>
    <x v="3"/>
    <s v="Lot's O' Nuts"/>
    <x v="1"/>
  </r>
  <r>
    <s v="US-2024-101784-CHO-TRI-54000"/>
    <d v="2024-07-06T00:00:00"/>
    <d v="2024-07-21T00:00:00"/>
    <x v="0"/>
    <n v="101784"/>
    <s v="United States"/>
    <x v="4"/>
    <x v="4"/>
    <n v="90008"/>
    <x v="0"/>
    <x v="3"/>
    <s v="CHO-TRI-54000"/>
    <x v="1"/>
    <x v="4"/>
    <n v="3"/>
    <n v="7.35"/>
    <n v="3.9"/>
    <n v="15"/>
    <x v="3"/>
    <s v="Wicked Choccy's"/>
    <x v="0"/>
  </r>
  <r>
    <s v="US-2024-106824-CHO-TRI-54000"/>
    <d v="2024-07-07T00:00:00"/>
    <d v="2024-07-21T00:00:00"/>
    <x v="0"/>
    <n v="106824"/>
    <s v="United States"/>
    <x v="4"/>
    <x v="4"/>
    <n v="90049"/>
    <x v="0"/>
    <x v="3"/>
    <s v="CHO-TRI-54000"/>
    <x v="1"/>
    <x v="4"/>
    <n v="3"/>
    <n v="7.35"/>
    <n v="3.9"/>
    <n v="14"/>
    <x v="3"/>
    <s v="Wicked Choccy's"/>
    <x v="0"/>
  </r>
  <r>
    <s v="US-2024-105053-CHO-TRI-54000"/>
    <d v="2024-07-07T00:00:00"/>
    <d v="2024-07-19T00:00:00"/>
    <x v="2"/>
    <n v="105053"/>
    <s v="United States"/>
    <x v="78"/>
    <x v="21"/>
    <n v="11561"/>
    <x v="0"/>
    <x v="1"/>
    <s v="CHO-TRI-54000"/>
    <x v="1"/>
    <x v="4"/>
    <n v="3"/>
    <n v="7.35"/>
    <n v="3.9"/>
    <n v="12"/>
    <x v="3"/>
    <s v="Wicked Choccy's"/>
    <x v="0"/>
  </r>
  <r>
    <s v="US-2024-155152-CHO-MIL-31000"/>
    <d v="2024-07-07T00:00:00"/>
    <d v="2024-07-19T00:00:00"/>
    <x v="2"/>
    <n v="155152"/>
    <s v="United States"/>
    <x v="418"/>
    <x v="48"/>
    <n v="2886"/>
    <x v="0"/>
    <x v="1"/>
    <s v="CHO-MIL-31000"/>
    <x v="0"/>
    <x v="8"/>
    <n v="4"/>
    <n v="8.44"/>
    <n v="4.5599999999999996"/>
    <n v="12"/>
    <x v="3"/>
    <s v="Wicked Choccy's"/>
    <x v="0"/>
  </r>
  <r>
    <s v="US-2024-169551-CHO-TRI-54000"/>
    <d v="2024-07-07T00:00:00"/>
    <d v="2024-07-19T00:00:00"/>
    <x v="1"/>
    <n v="169551"/>
    <s v="United States"/>
    <x v="2"/>
    <x v="2"/>
    <n v="19120"/>
    <x v="0"/>
    <x v="1"/>
    <s v="CHO-TRI-54000"/>
    <x v="1"/>
    <x v="4"/>
    <n v="3"/>
    <n v="7.35"/>
    <n v="3.9"/>
    <n v="12"/>
    <x v="3"/>
    <s v="Wicked Choccy's"/>
    <x v="0"/>
  </r>
  <r>
    <s v="US-2024-169551-CHO-NUT-13000"/>
    <d v="2024-07-07T00:00:00"/>
    <d v="2024-07-19T00:00:00"/>
    <x v="1"/>
    <n v="169551"/>
    <s v="United States"/>
    <x v="2"/>
    <x v="2"/>
    <n v="19120"/>
    <x v="0"/>
    <x v="1"/>
    <s v="CHO-NUT-13000"/>
    <x v="2"/>
    <x v="2"/>
    <n v="3"/>
    <n v="7.47"/>
    <n v="3"/>
    <n v="12"/>
    <x v="3"/>
    <s v="Lot's O' Nuts"/>
    <x v="1"/>
  </r>
  <r>
    <s v="US-2024-169551-CHO-MIL-31000"/>
    <d v="2024-07-07T00:00:00"/>
    <d v="2024-07-19T00:00:00"/>
    <x v="1"/>
    <n v="169551"/>
    <s v="United States"/>
    <x v="2"/>
    <x v="2"/>
    <n v="19120"/>
    <x v="0"/>
    <x v="1"/>
    <s v="CHO-MIL-31000"/>
    <x v="0"/>
    <x v="5"/>
    <n v="3"/>
    <n v="6.33"/>
    <n v="3.42"/>
    <n v="12"/>
    <x v="3"/>
    <s v="Wicked Choccy's"/>
    <x v="0"/>
  </r>
  <r>
    <s v="US-2024-169551-CHO-SCR-58000"/>
    <d v="2024-07-07T00:00:00"/>
    <d v="2024-07-19T00:00:00"/>
    <x v="1"/>
    <n v="169551"/>
    <s v="United States"/>
    <x v="2"/>
    <x v="2"/>
    <n v="19120"/>
    <x v="0"/>
    <x v="1"/>
    <s v="CHO-SCR-58000"/>
    <x v="3"/>
    <x v="3"/>
    <n v="3"/>
    <n v="7.5"/>
    <n v="3.3"/>
    <n v="12"/>
    <x v="3"/>
    <s v="Lot's O' Nuts"/>
    <x v="1"/>
  </r>
  <r>
    <s v="US-2024-140480-CHO-NUT-13000"/>
    <d v="2024-07-08T00:00:00"/>
    <d v="2024-07-22T00:00:00"/>
    <x v="0"/>
    <n v="140480"/>
    <s v="United States"/>
    <x v="12"/>
    <x v="7"/>
    <n v="19711"/>
    <x v="0"/>
    <x v="1"/>
    <s v="CHO-NUT-13000"/>
    <x v="2"/>
    <x v="7"/>
    <n v="2"/>
    <n v="4.9800000000000004"/>
    <n v="2"/>
    <n v="14"/>
    <x v="3"/>
    <s v="Lot's O' Nuts"/>
    <x v="1"/>
  </r>
  <r>
    <s v="US-2024-140480-CHO-FUD-51000"/>
    <d v="2024-07-08T00:00:00"/>
    <d v="2024-07-22T00:00:00"/>
    <x v="0"/>
    <n v="140480"/>
    <s v="United States"/>
    <x v="12"/>
    <x v="7"/>
    <n v="19711"/>
    <x v="0"/>
    <x v="1"/>
    <s v="CHO-FUD-51000"/>
    <x v="4"/>
    <x v="31"/>
    <n v="4"/>
    <n v="9.6"/>
    <n v="4.8"/>
    <n v="14"/>
    <x v="3"/>
    <s v="Lot's O' Nuts"/>
    <x v="1"/>
  </r>
  <r>
    <s v="US-2024-140480-CHO-TRI-54000"/>
    <d v="2024-07-08T00:00:00"/>
    <d v="2024-07-22T00:00:00"/>
    <x v="0"/>
    <n v="140480"/>
    <s v="United States"/>
    <x v="12"/>
    <x v="7"/>
    <n v="19711"/>
    <x v="0"/>
    <x v="1"/>
    <s v="CHO-TRI-54000"/>
    <x v="1"/>
    <x v="10"/>
    <n v="7"/>
    <n v="17.149999999999999"/>
    <n v="9.1"/>
    <n v="14"/>
    <x v="3"/>
    <s v="Wicked Choccy's"/>
    <x v="0"/>
  </r>
  <r>
    <s v="US-2024-108560-CHO-TRI-54000"/>
    <d v="2024-07-08T00:00:00"/>
    <d v="2024-07-25T00:00:00"/>
    <x v="0"/>
    <n v="108560"/>
    <s v="United States"/>
    <x v="112"/>
    <x v="23"/>
    <n v="98031"/>
    <x v="0"/>
    <x v="3"/>
    <s v="CHO-TRI-54000"/>
    <x v="1"/>
    <x v="1"/>
    <n v="2"/>
    <n v="4.9000000000000004"/>
    <n v="2.6"/>
    <n v="17"/>
    <x v="3"/>
    <s v="Wicked Choccy's"/>
    <x v="0"/>
  </r>
  <r>
    <s v="US-2024-108560-CHO-NUT-13000"/>
    <d v="2024-07-08T00:00:00"/>
    <d v="2024-07-25T00:00:00"/>
    <x v="0"/>
    <n v="108560"/>
    <s v="United States"/>
    <x v="112"/>
    <x v="23"/>
    <n v="98031"/>
    <x v="0"/>
    <x v="3"/>
    <s v="CHO-NUT-13000"/>
    <x v="2"/>
    <x v="7"/>
    <n v="2"/>
    <n v="4.9800000000000004"/>
    <n v="2"/>
    <n v="17"/>
    <x v="3"/>
    <s v="Lot's O' Nuts"/>
    <x v="1"/>
  </r>
  <r>
    <s v="US-2024-108560-CHO-FUD-51000"/>
    <d v="2024-07-08T00:00:00"/>
    <d v="2024-07-25T00:00:00"/>
    <x v="0"/>
    <n v="108560"/>
    <s v="United States"/>
    <x v="112"/>
    <x v="23"/>
    <n v="98031"/>
    <x v="0"/>
    <x v="3"/>
    <s v="CHO-FUD-51000"/>
    <x v="4"/>
    <x v="44"/>
    <n v="8"/>
    <n v="19.2"/>
    <n v="9.6"/>
    <n v="17"/>
    <x v="3"/>
    <s v="Lot's O' Nuts"/>
    <x v="1"/>
  </r>
  <r>
    <s v="US-2024-108560-CHO-SCR-58000"/>
    <d v="2024-07-08T00:00:00"/>
    <d v="2024-07-25T00:00:00"/>
    <x v="0"/>
    <n v="108560"/>
    <s v="United States"/>
    <x v="112"/>
    <x v="23"/>
    <n v="98031"/>
    <x v="0"/>
    <x v="3"/>
    <s v="CHO-SCR-58000"/>
    <x v="3"/>
    <x v="9"/>
    <n v="2"/>
    <n v="5"/>
    <n v="2.2000000000000002"/>
    <n v="17"/>
    <x v="3"/>
    <s v="Lot's O' Nuts"/>
    <x v="1"/>
  </r>
  <r>
    <s v="CA-2024-112109-CHO-MIL-31000"/>
    <d v="2024-07-08T00:00:00"/>
    <d v="2024-07-22T00:00:00"/>
    <x v="0"/>
    <n v="112109"/>
    <s v="Canada"/>
    <x v="424"/>
    <x v="54"/>
    <s v="R0H"/>
    <x v="0"/>
    <x v="0"/>
    <s v="CHO-MIL-31000"/>
    <x v="0"/>
    <x v="5"/>
    <n v="3"/>
    <n v="6.33"/>
    <n v="3.42"/>
    <n v="14"/>
    <x v="3"/>
    <s v="Wicked Choccy's"/>
    <x v="0"/>
  </r>
  <r>
    <s v="CA-2024-112109-CHO-TRI-54000"/>
    <d v="2024-07-08T00:00:00"/>
    <d v="2024-07-22T00:00:00"/>
    <x v="0"/>
    <n v="112109"/>
    <s v="Canada"/>
    <x v="424"/>
    <x v="54"/>
    <s v="R0H"/>
    <x v="0"/>
    <x v="0"/>
    <s v="CHO-TRI-54000"/>
    <x v="1"/>
    <x v="24"/>
    <n v="4"/>
    <n v="9.8000000000000007"/>
    <n v="5.2"/>
    <n v="14"/>
    <x v="3"/>
    <s v="Wicked Choccy's"/>
    <x v="0"/>
  </r>
  <r>
    <s v="US-2024-111759-CHO-FUD-51000"/>
    <d v="2024-07-08T00:00:00"/>
    <d v="2024-07-22T00:00:00"/>
    <x v="0"/>
    <n v="111759"/>
    <s v="United States"/>
    <x v="31"/>
    <x v="23"/>
    <n v="98103"/>
    <x v="0"/>
    <x v="3"/>
    <s v="CHO-FUD-51000"/>
    <x v="4"/>
    <x v="9"/>
    <n v="2"/>
    <n v="4.8"/>
    <n v="2.4"/>
    <n v="14"/>
    <x v="3"/>
    <s v="Lot's O' Nuts"/>
    <x v="1"/>
  </r>
  <r>
    <s v="US-2024-133249-CHO-MIL-31000"/>
    <d v="2024-07-08T00:00:00"/>
    <d v="2024-07-21T00:00:00"/>
    <x v="1"/>
    <n v="133249"/>
    <s v="United States"/>
    <x v="505"/>
    <x v="4"/>
    <n v="90660"/>
    <x v="0"/>
    <x v="3"/>
    <s v="CHO-MIL-31000"/>
    <x v="0"/>
    <x v="23"/>
    <n v="5"/>
    <n v="10.55"/>
    <n v="5.7"/>
    <n v="13"/>
    <x v="3"/>
    <s v="Wicked Choccy's"/>
    <x v="0"/>
  </r>
  <r>
    <s v="US-2024-134306-CHO-NUT-13000"/>
    <d v="2024-07-08T00:00:00"/>
    <d v="2024-07-22T00:00:00"/>
    <x v="0"/>
    <n v="134306"/>
    <s v="United States"/>
    <x v="190"/>
    <x v="34"/>
    <n v="1852"/>
    <x v="0"/>
    <x v="1"/>
    <s v="CHO-NUT-13000"/>
    <x v="2"/>
    <x v="7"/>
    <n v="2"/>
    <n v="4.9800000000000004"/>
    <n v="2"/>
    <n v="14"/>
    <x v="3"/>
    <s v="Lot's O' Nuts"/>
    <x v="1"/>
  </r>
  <r>
    <s v="US-2024-134306-CHO-TRI-54000"/>
    <d v="2024-07-08T00:00:00"/>
    <d v="2024-07-22T00:00:00"/>
    <x v="0"/>
    <n v="134306"/>
    <s v="United States"/>
    <x v="190"/>
    <x v="34"/>
    <n v="1852"/>
    <x v="0"/>
    <x v="1"/>
    <s v="CHO-TRI-54000"/>
    <x v="1"/>
    <x v="4"/>
    <n v="3"/>
    <n v="7.35"/>
    <n v="3.9"/>
    <n v="14"/>
    <x v="3"/>
    <s v="Wicked Choccy's"/>
    <x v="0"/>
  </r>
  <r>
    <s v="US-2024-134306-CHO-MIL-31000"/>
    <d v="2024-07-08T00:00:00"/>
    <d v="2024-07-22T00:00:00"/>
    <x v="0"/>
    <n v="134306"/>
    <s v="United States"/>
    <x v="190"/>
    <x v="34"/>
    <n v="1852"/>
    <x v="0"/>
    <x v="1"/>
    <s v="CHO-MIL-31000"/>
    <x v="0"/>
    <x v="0"/>
    <n v="2"/>
    <n v="4.22"/>
    <n v="2.2799999999999998"/>
    <n v="14"/>
    <x v="3"/>
    <s v="Wicked Choccy's"/>
    <x v="0"/>
  </r>
  <r>
    <s v="US-2024-138464-CHO-MIL-31000"/>
    <d v="2024-07-08T00:00:00"/>
    <d v="2024-07-22T00:00:00"/>
    <x v="0"/>
    <n v="138464"/>
    <s v="United States"/>
    <x v="31"/>
    <x v="23"/>
    <n v="98115"/>
    <x v="0"/>
    <x v="3"/>
    <s v="CHO-MIL-31000"/>
    <x v="0"/>
    <x v="5"/>
    <n v="3"/>
    <n v="6.33"/>
    <n v="3.42"/>
    <n v="14"/>
    <x v="3"/>
    <s v="Wicked Choccy's"/>
    <x v="0"/>
  </r>
  <r>
    <s v="US-2024-138464-CHO-FUD-51000"/>
    <d v="2024-07-08T00:00:00"/>
    <d v="2024-07-22T00:00:00"/>
    <x v="0"/>
    <n v="138464"/>
    <s v="United States"/>
    <x v="31"/>
    <x v="23"/>
    <n v="98115"/>
    <x v="0"/>
    <x v="3"/>
    <s v="CHO-FUD-51000"/>
    <x v="4"/>
    <x v="3"/>
    <n v="3"/>
    <n v="7.2"/>
    <n v="3.6"/>
    <n v="14"/>
    <x v="3"/>
    <s v="Lot's O' Nuts"/>
    <x v="1"/>
  </r>
  <r>
    <s v="US-2024-138464-CHO-TRI-54000"/>
    <d v="2024-07-08T00:00:00"/>
    <d v="2024-07-22T00:00:00"/>
    <x v="0"/>
    <n v="138464"/>
    <s v="United States"/>
    <x v="31"/>
    <x v="23"/>
    <n v="98115"/>
    <x v="0"/>
    <x v="3"/>
    <s v="CHO-TRI-54000"/>
    <x v="1"/>
    <x v="24"/>
    <n v="4"/>
    <n v="9.8000000000000007"/>
    <n v="5.2"/>
    <n v="14"/>
    <x v="3"/>
    <s v="Wicked Choccy's"/>
    <x v="0"/>
  </r>
  <r>
    <s v="US-2024-138464-CHO-NUT-13000"/>
    <d v="2024-07-08T00:00:00"/>
    <d v="2024-07-22T00:00:00"/>
    <x v="0"/>
    <n v="138464"/>
    <s v="United States"/>
    <x v="31"/>
    <x v="23"/>
    <n v="98115"/>
    <x v="0"/>
    <x v="3"/>
    <s v="CHO-NUT-13000"/>
    <x v="2"/>
    <x v="2"/>
    <n v="3"/>
    <n v="7.47"/>
    <n v="3"/>
    <n v="14"/>
    <x v="3"/>
    <s v="Lot's O' Nuts"/>
    <x v="1"/>
  </r>
  <r>
    <s v="US-2024-150189-CHO-SCR-58000"/>
    <d v="2024-07-08T00:00:00"/>
    <d v="2024-07-20T00:00:00"/>
    <x v="1"/>
    <n v="150189"/>
    <s v="United States"/>
    <x v="506"/>
    <x v="4"/>
    <n v="94403"/>
    <x v="0"/>
    <x v="3"/>
    <s v="CHO-SCR-58000"/>
    <x v="3"/>
    <x v="14"/>
    <n v="6"/>
    <n v="15"/>
    <n v="6.6"/>
    <n v="12"/>
    <x v="3"/>
    <s v="Lot's O' Nuts"/>
    <x v="1"/>
  </r>
  <r>
    <s v="US-2024-121083-CHO-NUT-13000"/>
    <d v="2024-07-09T00:00:00"/>
    <d v="2024-07-25T00:00:00"/>
    <x v="0"/>
    <n v="121083"/>
    <s v="United States"/>
    <x v="323"/>
    <x v="39"/>
    <n v="6040"/>
    <x v="0"/>
    <x v="1"/>
    <s v="CHO-NUT-13000"/>
    <x v="2"/>
    <x v="15"/>
    <n v="6"/>
    <n v="14.94"/>
    <n v="6"/>
    <n v="16"/>
    <x v="3"/>
    <s v="Lot's O' Nuts"/>
    <x v="1"/>
  </r>
  <r>
    <s v="US-2024-121083-CHO-SCR-58000"/>
    <d v="2024-07-09T00:00:00"/>
    <d v="2024-07-25T00:00:00"/>
    <x v="0"/>
    <n v="121083"/>
    <s v="United States"/>
    <x v="323"/>
    <x v="39"/>
    <n v="6040"/>
    <x v="0"/>
    <x v="1"/>
    <s v="CHO-SCR-58000"/>
    <x v="3"/>
    <x v="17"/>
    <n v="5"/>
    <n v="12.5"/>
    <n v="5.5"/>
    <n v="16"/>
    <x v="3"/>
    <s v="Lot's O' Nuts"/>
    <x v="1"/>
  </r>
  <r>
    <s v="US-2024-121083-CHO-TRI-54000"/>
    <d v="2024-07-09T00:00:00"/>
    <d v="2024-07-25T00:00:00"/>
    <x v="0"/>
    <n v="121083"/>
    <s v="United States"/>
    <x v="323"/>
    <x v="39"/>
    <n v="6040"/>
    <x v="0"/>
    <x v="1"/>
    <s v="CHO-TRI-54000"/>
    <x v="1"/>
    <x v="1"/>
    <n v="2"/>
    <n v="4.9000000000000004"/>
    <n v="2.6"/>
    <n v="16"/>
    <x v="3"/>
    <s v="Wicked Choccy's"/>
    <x v="0"/>
  </r>
  <r>
    <s v="US-2024-132122-CHO-SCR-58000"/>
    <d v="2024-07-09T00:00:00"/>
    <d v="2024-07-24T00:00:00"/>
    <x v="0"/>
    <n v="132122"/>
    <s v="United States"/>
    <x v="40"/>
    <x v="1"/>
    <n v="60610"/>
    <x v="0"/>
    <x v="0"/>
    <s v="CHO-SCR-58000"/>
    <x v="3"/>
    <x v="17"/>
    <n v="5"/>
    <n v="12.5"/>
    <n v="5.5"/>
    <n v="15"/>
    <x v="3"/>
    <s v="Lot's O' Nuts"/>
    <x v="1"/>
  </r>
  <r>
    <s v="US-2024-115651-CHO-NUT-13000"/>
    <d v="2024-07-09T00:00:00"/>
    <d v="2024-07-22T00:00:00"/>
    <x v="1"/>
    <n v="115651"/>
    <s v="United States"/>
    <x v="40"/>
    <x v="1"/>
    <n v="60610"/>
    <x v="0"/>
    <x v="0"/>
    <s v="CHO-NUT-13000"/>
    <x v="2"/>
    <x v="48"/>
    <n v="9"/>
    <n v="22.41"/>
    <n v="9"/>
    <n v="13"/>
    <x v="3"/>
    <s v="Lot's O' Nuts"/>
    <x v="1"/>
  </r>
  <r>
    <s v="US-2024-115651-OTH-GUM-21000"/>
    <d v="2024-07-09T00:00:00"/>
    <d v="2024-07-22T00:00:00"/>
    <x v="1"/>
    <n v="115651"/>
    <s v="United States"/>
    <x v="40"/>
    <x v="1"/>
    <n v="60610"/>
    <x v="1"/>
    <x v="0"/>
    <s v="OTH-GUM-21000"/>
    <x v="5"/>
    <x v="42"/>
    <n v="5"/>
    <n v="3.25"/>
    <n v="3"/>
    <n v="13"/>
    <x v="3"/>
    <s v="Secret Factory"/>
    <x v="2"/>
  </r>
  <r>
    <s v="US-2024-145128-CHO-TRI-54000"/>
    <d v="2024-07-09T00:00:00"/>
    <d v="2024-07-24T00:00:00"/>
    <x v="0"/>
    <n v="145128"/>
    <s v="United States"/>
    <x v="22"/>
    <x v="19"/>
    <n v="47905"/>
    <x v="0"/>
    <x v="0"/>
    <s v="CHO-TRI-54000"/>
    <x v="1"/>
    <x v="20"/>
    <n v="5"/>
    <n v="12.25"/>
    <n v="6.5"/>
    <n v="15"/>
    <x v="3"/>
    <s v="Wicked Choccy's"/>
    <x v="0"/>
  </r>
  <r>
    <s v="US-2024-100209-CHO-TRI-54000"/>
    <d v="2024-07-09T00:00:00"/>
    <d v="2024-07-25T00:00:00"/>
    <x v="0"/>
    <n v="100209"/>
    <s v="United States"/>
    <x v="229"/>
    <x v="11"/>
    <n v="97206"/>
    <x v="0"/>
    <x v="3"/>
    <s v="CHO-TRI-54000"/>
    <x v="1"/>
    <x v="1"/>
    <n v="2"/>
    <n v="4.9000000000000004"/>
    <n v="2.6"/>
    <n v="16"/>
    <x v="3"/>
    <s v="Wicked Choccy's"/>
    <x v="0"/>
  </r>
  <r>
    <s v="US-2024-169012-CHO-NUT-13000"/>
    <d v="2024-07-10T00:00:00"/>
    <d v="2024-07-24T00:00:00"/>
    <x v="0"/>
    <n v="169012"/>
    <s v="United States"/>
    <x v="48"/>
    <x v="3"/>
    <n v="31907"/>
    <x v="0"/>
    <x v="2"/>
    <s v="CHO-NUT-13000"/>
    <x v="2"/>
    <x v="2"/>
    <n v="3"/>
    <n v="7.47"/>
    <n v="3"/>
    <n v="14"/>
    <x v="3"/>
    <s v="Lot's O' Nuts"/>
    <x v="1"/>
  </r>
  <r>
    <s v="US-2024-128629-CHO-MIL-31000"/>
    <d v="2024-07-10T00:00:00"/>
    <d v="2024-07-24T00:00:00"/>
    <x v="2"/>
    <n v="128629"/>
    <s v="United States"/>
    <x v="48"/>
    <x v="3"/>
    <n v="31907"/>
    <x v="0"/>
    <x v="2"/>
    <s v="CHO-MIL-31000"/>
    <x v="0"/>
    <x v="5"/>
    <n v="3"/>
    <n v="6.33"/>
    <n v="3.42"/>
    <n v="14"/>
    <x v="3"/>
    <s v="Wicked Choccy's"/>
    <x v="0"/>
  </r>
  <r>
    <s v="US-2024-127460-CHO-TRI-54000"/>
    <d v="2024-07-10T00:00:00"/>
    <d v="2024-07-24T00:00:00"/>
    <x v="0"/>
    <n v="127460"/>
    <s v="United States"/>
    <x v="134"/>
    <x v="1"/>
    <n v="60505"/>
    <x v="0"/>
    <x v="0"/>
    <s v="CHO-TRI-54000"/>
    <x v="1"/>
    <x v="18"/>
    <n v="6"/>
    <n v="14.7"/>
    <n v="7.8"/>
    <n v="14"/>
    <x v="3"/>
    <s v="Wicked Choccy's"/>
    <x v="0"/>
  </r>
  <r>
    <s v="US-2024-156818-CHO-MIL-31000"/>
    <d v="2024-07-11T00:00:00"/>
    <d v="2024-07-23T00:00:00"/>
    <x v="2"/>
    <n v="156818"/>
    <s v="United States"/>
    <x v="26"/>
    <x v="21"/>
    <n v="10009"/>
    <x v="0"/>
    <x v="1"/>
    <s v="CHO-MIL-31000"/>
    <x v="0"/>
    <x v="29"/>
    <n v="6"/>
    <n v="12.66"/>
    <n v="6.84"/>
    <n v="12"/>
    <x v="3"/>
    <s v="Wicked Choccy's"/>
    <x v="0"/>
  </r>
  <r>
    <s v="US-2024-162015-CHO-FUD-51000"/>
    <d v="2024-07-11T00:00:00"/>
    <d v="2024-07-28T00:00:00"/>
    <x v="0"/>
    <n v="162015"/>
    <s v="United States"/>
    <x v="4"/>
    <x v="4"/>
    <n v="90049"/>
    <x v="0"/>
    <x v="3"/>
    <s v="CHO-FUD-51000"/>
    <x v="4"/>
    <x v="17"/>
    <n v="5"/>
    <n v="12"/>
    <n v="6"/>
    <n v="17"/>
    <x v="3"/>
    <s v="Lot's O' Nuts"/>
    <x v="1"/>
  </r>
  <r>
    <s v="US-2024-164959-OTH-GUM-21000"/>
    <d v="2024-07-11T00:00:00"/>
    <d v="2024-07-25T00:00:00"/>
    <x v="0"/>
    <n v="164959"/>
    <s v="United States"/>
    <x v="4"/>
    <x v="4"/>
    <n v="90004"/>
    <x v="1"/>
    <x v="3"/>
    <s v="OTH-GUM-21000"/>
    <x v="5"/>
    <x v="28"/>
    <n v="3"/>
    <n v="1.95"/>
    <n v="1.8"/>
    <n v="14"/>
    <x v="3"/>
    <s v="Secret Factory"/>
    <x v="2"/>
  </r>
  <r>
    <s v="US-2024-127656-CHO-MIL-31000"/>
    <d v="2024-07-11T00:00:00"/>
    <d v="2024-07-27T00:00:00"/>
    <x v="0"/>
    <n v="127656"/>
    <s v="United States"/>
    <x v="507"/>
    <x v="32"/>
    <n v="50701"/>
    <x v="0"/>
    <x v="0"/>
    <s v="CHO-MIL-31000"/>
    <x v="0"/>
    <x v="8"/>
    <n v="4"/>
    <n v="8.44"/>
    <n v="4.5599999999999996"/>
    <n v="16"/>
    <x v="3"/>
    <s v="Wicked Choccy's"/>
    <x v="0"/>
  </r>
  <r>
    <s v="US-2024-136623-CHO-TRI-54000"/>
    <d v="2024-07-11T00:00:00"/>
    <d v="2024-07-26T00:00:00"/>
    <x v="0"/>
    <n v="136623"/>
    <s v="United States"/>
    <x v="25"/>
    <x v="4"/>
    <n v="92105"/>
    <x v="0"/>
    <x v="3"/>
    <s v="CHO-TRI-54000"/>
    <x v="1"/>
    <x v="20"/>
    <n v="5"/>
    <n v="12.25"/>
    <n v="6.5"/>
    <n v="15"/>
    <x v="3"/>
    <s v="Wicked Choccy's"/>
    <x v="0"/>
  </r>
  <r>
    <s v="US-2024-136623-CHO-NUT-13000"/>
    <d v="2024-07-11T00:00:00"/>
    <d v="2024-07-26T00:00:00"/>
    <x v="0"/>
    <n v="136623"/>
    <s v="United States"/>
    <x v="25"/>
    <x v="4"/>
    <n v="92105"/>
    <x v="0"/>
    <x v="3"/>
    <s v="CHO-NUT-13000"/>
    <x v="2"/>
    <x v="15"/>
    <n v="6"/>
    <n v="14.94"/>
    <n v="6"/>
    <n v="15"/>
    <x v="3"/>
    <s v="Lot's O' Nuts"/>
    <x v="1"/>
  </r>
  <r>
    <s v="US-2024-106047-CHO-SCR-58000"/>
    <d v="2024-07-12T00:00:00"/>
    <d v="2024-07-28T00:00:00"/>
    <x v="0"/>
    <n v="106047"/>
    <s v="United States"/>
    <x v="172"/>
    <x v="9"/>
    <n v="45014"/>
    <x v="0"/>
    <x v="1"/>
    <s v="CHO-SCR-58000"/>
    <x v="3"/>
    <x v="25"/>
    <n v="1"/>
    <n v="2.5"/>
    <n v="1.1000000000000001"/>
    <n v="16"/>
    <x v="3"/>
    <s v="Lot's O' Nuts"/>
    <x v="1"/>
  </r>
  <r>
    <s v="US-2024-136364-CHO-SCR-58000"/>
    <d v="2024-07-13T00:00:00"/>
    <d v="2024-07-27T00:00:00"/>
    <x v="2"/>
    <n v="136364"/>
    <s v="United States"/>
    <x v="2"/>
    <x v="2"/>
    <n v="19140"/>
    <x v="0"/>
    <x v="1"/>
    <s v="CHO-SCR-58000"/>
    <x v="3"/>
    <x v="6"/>
    <n v="9"/>
    <n v="22.5"/>
    <n v="9.9"/>
    <n v="14"/>
    <x v="3"/>
    <s v="Lot's O' Nuts"/>
    <x v="1"/>
  </r>
  <r>
    <s v="US-2024-102155-CHO-TRI-54000"/>
    <d v="2024-07-13T00:00:00"/>
    <d v="2024-07-27T00:00:00"/>
    <x v="0"/>
    <n v="102155"/>
    <s v="United States"/>
    <x v="467"/>
    <x v="47"/>
    <n v="66212"/>
    <x v="0"/>
    <x v="0"/>
    <s v="CHO-TRI-54000"/>
    <x v="1"/>
    <x v="1"/>
    <n v="2"/>
    <n v="4.9000000000000004"/>
    <n v="2.6"/>
    <n v="14"/>
    <x v="3"/>
    <s v="Wicked Choccy's"/>
    <x v="0"/>
  </r>
  <r>
    <s v="US-2024-102155-CHO-MIL-31000"/>
    <d v="2024-07-13T00:00:00"/>
    <d v="2024-07-27T00:00:00"/>
    <x v="0"/>
    <n v="102155"/>
    <s v="United States"/>
    <x v="467"/>
    <x v="47"/>
    <n v="66212"/>
    <x v="0"/>
    <x v="0"/>
    <s v="CHO-MIL-31000"/>
    <x v="0"/>
    <x v="0"/>
    <n v="2"/>
    <n v="4.22"/>
    <n v="2.2799999999999998"/>
    <n v="14"/>
    <x v="3"/>
    <s v="Wicked Choccy's"/>
    <x v="0"/>
  </r>
  <r>
    <s v="US-2024-161935-CHO-TRI-54000"/>
    <d v="2024-07-14T00:00:00"/>
    <d v="2024-07-28T00:00:00"/>
    <x v="0"/>
    <n v="161935"/>
    <s v="United States"/>
    <x v="48"/>
    <x v="9"/>
    <n v="43229"/>
    <x v="0"/>
    <x v="1"/>
    <s v="CHO-TRI-54000"/>
    <x v="1"/>
    <x v="20"/>
    <n v="5"/>
    <n v="12.25"/>
    <n v="6.5"/>
    <n v="14"/>
    <x v="3"/>
    <s v="Wicked Choccy's"/>
    <x v="0"/>
  </r>
  <r>
    <s v="US-2024-161935-CHO-MIL-31000"/>
    <d v="2024-07-14T00:00:00"/>
    <d v="2024-07-28T00:00:00"/>
    <x v="0"/>
    <n v="161935"/>
    <s v="United States"/>
    <x v="48"/>
    <x v="9"/>
    <n v="43229"/>
    <x v="0"/>
    <x v="1"/>
    <s v="CHO-MIL-31000"/>
    <x v="0"/>
    <x v="38"/>
    <n v="7"/>
    <n v="14.77"/>
    <n v="7.98"/>
    <n v="14"/>
    <x v="3"/>
    <s v="Wicked Choccy's"/>
    <x v="0"/>
  </r>
  <r>
    <s v="US-2024-161935-CHO-SCR-58000"/>
    <d v="2024-07-14T00:00:00"/>
    <d v="2024-07-28T00:00:00"/>
    <x v="0"/>
    <n v="161935"/>
    <s v="United States"/>
    <x v="48"/>
    <x v="9"/>
    <n v="43229"/>
    <x v="0"/>
    <x v="1"/>
    <s v="CHO-SCR-58000"/>
    <x v="3"/>
    <x v="17"/>
    <n v="5"/>
    <n v="12.5"/>
    <n v="5.5"/>
    <n v="14"/>
    <x v="3"/>
    <s v="Lot's O' Nuts"/>
    <x v="1"/>
  </r>
  <r>
    <s v="US-2024-121048-CHO-TRI-54000"/>
    <d v="2024-07-14T00:00:00"/>
    <d v="2024-07-28T00:00:00"/>
    <x v="0"/>
    <n v="121048"/>
    <s v="United States"/>
    <x v="493"/>
    <x v="4"/>
    <n v="92683"/>
    <x v="0"/>
    <x v="3"/>
    <s v="CHO-TRI-54000"/>
    <x v="1"/>
    <x v="4"/>
    <n v="3"/>
    <n v="7.35"/>
    <n v="3.9"/>
    <n v="14"/>
    <x v="3"/>
    <s v="Wicked Choccy's"/>
    <x v="0"/>
  </r>
  <r>
    <s v="US-2024-121048-CHO-SCR-58000"/>
    <d v="2024-07-14T00:00:00"/>
    <d v="2024-07-28T00:00:00"/>
    <x v="0"/>
    <n v="121048"/>
    <s v="United States"/>
    <x v="493"/>
    <x v="4"/>
    <n v="92683"/>
    <x v="0"/>
    <x v="3"/>
    <s v="CHO-SCR-58000"/>
    <x v="3"/>
    <x v="3"/>
    <n v="3"/>
    <n v="7.5"/>
    <n v="3.3"/>
    <n v="14"/>
    <x v="3"/>
    <s v="Lot's O' Nuts"/>
    <x v="1"/>
  </r>
  <r>
    <s v="US-2024-121048-CHO-FUD-51000"/>
    <d v="2024-07-14T00:00:00"/>
    <d v="2024-07-28T00:00:00"/>
    <x v="0"/>
    <n v="121048"/>
    <s v="United States"/>
    <x v="493"/>
    <x v="4"/>
    <n v="92683"/>
    <x v="0"/>
    <x v="3"/>
    <s v="CHO-FUD-51000"/>
    <x v="4"/>
    <x v="9"/>
    <n v="2"/>
    <n v="4.8"/>
    <n v="2.4"/>
    <n v="14"/>
    <x v="3"/>
    <s v="Lot's O' Nuts"/>
    <x v="1"/>
  </r>
  <r>
    <s v="US-2024-121048-CHO-MIL-31000"/>
    <d v="2024-07-14T00:00:00"/>
    <d v="2024-07-28T00:00:00"/>
    <x v="0"/>
    <n v="121048"/>
    <s v="United States"/>
    <x v="493"/>
    <x v="4"/>
    <n v="92683"/>
    <x v="0"/>
    <x v="3"/>
    <s v="CHO-MIL-31000"/>
    <x v="0"/>
    <x v="8"/>
    <n v="4"/>
    <n v="8.44"/>
    <n v="4.5599999999999996"/>
    <n v="14"/>
    <x v="3"/>
    <s v="Wicked Choccy's"/>
    <x v="0"/>
  </r>
  <r>
    <s v="US-2024-166142-CHO-SCR-58000"/>
    <d v="2024-07-15T00:00:00"/>
    <d v="2024-07-29T00:00:00"/>
    <x v="0"/>
    <n v="166142"/>
    <s v="United States"/>
    <x v="50"/>
    <x v="7"/>
    <n v="19805"/>
    <x v="0"/>
    <x v="1"/>
    <s v="CHO-SCR-58000"/>
    <x v="3"/>
    <x v="3"/>
    <n v="3"/>
    <n v="7.5"/>
    <n v="3.3"/>
    <n v="14"/>
    <x v="3"/>
    <s v="Lot's O' Nuts"/>
    <x v="1"/>
  </r>
  <r>
    <s v="US-2024-166142-CHO-TRI-54000"/>
    <d v="2024-07-15T00:00:00"/>
    <d v="2024-07-29T00:00:00"/>
    <x v="0"/>
    <n v="166142"/>
    <s v="United States"/>
    <x v="50"/>
    <x v="7"/>
    <n v="19805"/>
    <x v="0"/>
    <x v="1"/>
    <s v="CHO-TRI-54000"/>
    <x v="1"/>
    <x v="4"/>
    <n v="3"/>
    <n v="7.35"/>
    <n v="3.9"/>
    <n v="14"/>
    <x v="3"/>
    <s v="Wicked Choccy's"/>
    <x v="0"/>
  </r>
  <r>
    <s v="US-2024-164378-CHO-MIL-31000"/>
    <d v="2024-07-15T00:00:00"/>
    <d v="2024-07-28T00:00:00"/>
    <x v="2"/>
    <n v="164378"/>
    <s v="United States"/>
    <x v="26"/>
    <x v="21"/>
    <n v="10024"/>
    <x v="0"/>
    <x v="1"/>
    <s v="CHO-MIL-31000"/>
    <x v="0"/>
    <x v="29"/>
    <n v="6"/>
    <n v="12.66"/>
    <n v="6.84"/>
    <n v="13"/>
    <x v="3"/>
    <s v="Wicked Choccy's"/>
    <x v="0"/>
  </r>
  <r>
    <s v="US-2024-164378-CHO-NUT-13000"/>
    <d v="2024-07-15T00:00:00"/>
    <d v="2024-07-28T00:00:00"/>
    <x v="2"/>
    <n v="164378"/>
    <s v="United States"/>
    <x v="26"/>
    <x v="21"/>
    <n v="10024"/>
    <x v="0"/>
    <x v="1"/>
    <s v="CHO-NUT-13000"/>
    <x v="2"/>
    <x v="7"/>
    <n v="2"/>
    <n v="4.9800000000000004"/>
    <n v="2"/>
    <n v="13"/>
    <x v="3"/>
    <s v="Lot's O' Nuts"/>
    <x v="1"/>
  </r>
  <r>
    <s v="US-2024-164378-CHO-SCR-58000"/>
    <d v="2024-07-15T00:00:00"/>
    <d v="2024-07-28T00:00:00"/>
    <x v="2"/>
    <n v="164378"/>
    <s v="United States"/>
    <x v="26"/>
    <x v="21"/>
    <n v="10024"/>
    <x v="0"/>
    <x v="1"/>
    <s v="CHO-SCR-58000"/>
    <x v="3"/>
    <x v="3"/>
    <n v="3"/>
    <n v="7.5"/>
    <n v="3.3"/>
    <n v="13"/>
    <x v="3"/>
    <s v="Lot's O' Nuts"/>
    <x v="1"/>
  </r>
  <r>
    <s v="US-2024-164378-CHO-FUD-51000"/>
    <d v="2024-07-15T00:00:00"/>
    <d v="2024-07-28T00:00:00"/>
    <x v="2"/>
    <n v="164378"/>
    <s v="United States"/>
    <x v="26"/>
    <x v="21"/>
    <n v="10024"/>
    <x v="0"/>
    <x v="1"/>
    <s v="CHO-FUD-51000"/>
    <x v="4"/>
    <x v="9"/>
    <n v="2"/>
    <n v="4.8"/>
    <n v="2.4"/>
    <n v="13"/>
    <x v="3"/>
    <s v="Lot's O' Nuts"/>
    <x v="1"/>
  </r>
  <r>
    <s v="US-2024-128951-CHO-FUD-51000"/>
    <d v="2024-07-15T00:00:00"/>
    <d v="2024-07-27T00:00:00"/>
    <x v="1"/>
    <n v="128951"/>
    <s v="United States"/>
    <x v="285"/>
    <x v="6"/>
    <n v="23434"/>
    <x v="0"/>
    <x v="2"/>
    <s v="CHO-FUD-51000"/>
    <x v="4"/>
    <x v="3"/>
    <n v="3"/>
    <n v="7.2"/>
    <n v="3.6"/>
    <n v="12"/>
    <x v="3"/>
    <s v="Lot's O' Nuts"/>
    <x v="1"/>
  </r>
  <r>
    <s v="US-2024-128951-CHO-MIL-31000"/>
    <d v="2024-07-15T00:00:00"/>
    <d v="2024-07-27T00:00:00"/>
    <x v="1"/>
    <n v="128951"/>
    <s v="United States"/>
    <x v="285"/>
    <x v="6"/>
    <n v="23434"/>
    <x v="0"/>
    <x v="2"/>
    <s v="CHO-MIL-31000"/>
    <x v="0"/>
    <x v="5"/>
    <n v="3"/>
    <n v="6.33"/>
    <n v="3.42"/>
    <n v="12"/>
    <x v="3"/>
    <s v="Wicked Choccy's"/>
    <x v="0"/>
  </r>
  <r>
    <s v="US-2024-128951-CHO-TRI-54000"/>
    <d v="2024-07-15T00:00:00"/>
    <d v="2024-07-27T00:00:00"/>
    <x v="1"/>
    <n v="128951"/>
    <s v="United States"/>
    <x v="285"/>
    <x v="6"/>
    <n v="23434"/>
    <x v="0"/>
    <x v="2"/>
    <s v="CHO-TRI-54000"/>
    <x v="1"/>
    <x v="1"/>
    <n v="2"/>
    <n v="4.9000000000000004"/>
    <n v="2.6"/>
    <n v="12"/>
    <x v="3"/>
    <s v="Wicked Choccy's"/>
    <x v="0"/>
  </r>
  <r>
    <s v="US-2024-152842-CHO-TRI-54000"/>
    <d v="2024-07-16T00:00:00"/>
    <d v="2024-08-02T00:00:00"/>
    <x v="0"/>
    <n v="152842"/>
    <s v="United States"/>
    <x v="165"/>
    <x v="26"/>
    <n v="28205"/>
    <x v="0"/>
    <x v="2"/>
    <s v="CHO-TRI-54000"/>
    <x v="1"/>
    <x v="4"/>
    <n v="3"/>
    <n v="7.35"/>
    <n v="3.9"/>
    <n v="17"/>
    <x v="3"/>
    <s v="Wicked Choccy's"/>
    <x v="0"/>
  </r>
  <r>
    <s v="US-2024-156909-CHO-SCR-58000"/>
    <d v="2024-07-16T00:00:00"/>
    <d v="2024-07-28T00:00:00"/>
    <x v="2"/>
    <n v="156909"/>
    <s v="United States"/>
    <x v="2"/>
    <x v="2"/>
    <n v="19140"/>
    <x v="0"/>
    <x v="1"/>
    <s v="CHO-SCR-58000"/>
    <x v="3"/>
    <x v="9"/>
    <n v="2"/>
    <n v="5"/>
    <n v="2.2000000000000002"/>
    <n v="12"/>
    <x v="3"/>
    <s v="Lot's O' Nuts"/>
    <x v="1"/>
  </r>
  <r>
    <s v="US-2024-109778-CHO-SCR-58000"/>
    <d v="2024-07-16T00:00:00"/>
    <d v="2024-07-31T00:00:00"/>
    <x v="0"/>
    <n v="109778"/>
    <s v="United States"/>
    <x v="44"/>
    <x v="1"/>
    <n v="60098"/>
    <x v="0"/>
    <x v="0"/>
    <s v="CHO-SCR-58000"/>
    <x v="3"/>
    <x v="9"/>
    <n v="2"/>
    <n v="5"/>
    <n v="2.2000000000000002"/>
    <n v="15"/>
    <x v="3"/>
    <s v="Lot's O' Nuts"/>
    <x v="1"/>
  </r>
  <r>
    <s v="US-2024-126662-CHO-SCR-58000"/>
    <d v="2024-07-17T00:00:00"/>
    <d v="2024-07-31T00:00:00"/>
    <x v="0"/>
    <n v="126662"/>
    <s v="United States"/>
    <x v="4"/>
    <x v="4"/>
    <n v="90036"/>
    <x v="0"/>
    <x v="3"/>
    <s v="CHO-SCR-58000"/>
    <x v="3"/>
    <x v="9"/>
    <n v="2"/>
    <n v="5"/>
    <n v="2.2000000000000002"/>
    <n v="14"/>
    <x v="3"/>
    <s v="Lot's O' Nuts"/>
    <x v="1"/>
  </r>
  <r>
    <s v="US-2024-142342-CHO-TRI-54000"/>
    <d v="2024-07-17T00:00:00"/>
    <d v="2024-07-29T00:00:00"/>
    <x v="2"/>
    <n v="142342"/>
    <s v="United States"/>
    <x v="80"/>
    <x v="4"/>
    <n v="92307"/>
    <x v="0"/>
    <x v="3"/>
    <s v="CHO-TRI-54000"/>
    <x v="1"/>
    <x v="20"/>
    <n v="5"/>
    <n v="12.25"/>
    <n v="6.5"/>
    <n v="12"/>
    <x v="3"/>
    <s v="Wicked Choccy's"/>
    <x v="0"/>
  </r>
  <r>
    <s v="US-2024-142342-CHO-NUT-13000"/>
    <d v="2024-07-17T00:00:00"/>
    <d v="2024-07-29T00:00:00"/>
    <x v="2"/>
    <n v="142342"/>
    <s v="United States"/>
    <x v="80"/>
    <x v="4"/>
    <n v="92307"/>
    <x v="0"/>
    <x v="3"/>
    <s v="CHO-NUT-13000"/>
    <x v="2"/>
    <x v="13"/>
    <n v="5"/>
    <n v="12.45"/>
    <n v="5"/>
    <n v="12"/>
    <x v="3"/>
    <s v="Lot's O' Nuts"/>
    <x v="1"/>
  </r>
  <r>
    <s v="US-2024-142342-OTH-GUM-21000"/>
    <d v="2024-07-17T00:00:00"/>
    <d v="2024-07-29T00:00:00"/>
    <x v="2"/>
    <n v="142342"/>
    <s v="United States"/>
    <x v="80"/>
    <x v="4"/>
    <n v="92307"/>
    <x v="1"/>
    <x v="3"/>
    <s v="OTH-GUM-21000"/>
    <x v="5"/>
    <x v="42"/>
    <n v="5"/>
    <n v="3.25"/>
    <n v="3"/>
    <n v="12"/>
    <x v="3"/>
    <s v="Secret Factory"/>
    <x v="2"/>
  </r>
  <r>
    <s v="US-2024-142342-CHO-SCR-58000"/>
    <d v="2024-07-17T00:00:00"/>
    <d v="2024-07-29T00:00:00"/>
    <x v="2"/>
    <n v="142342"/>
    <s v="United States"/>
    <x v="80"/>
    <x v="4"/>
    <n v="92307"/>
    <x v="0"/>
    <x v="3"/>
    <s v="CHO-SCR-58000"/>
    <x v="3"/>
    <x v="9"/>
    <n v="2"/>
    <n v="5"/>
    <n v="2.2000000000000002"/>
    <n v="12"/>
    <x v="3"/>
    <s v="Lot's O' Nuts"/>
    <x v="1"/>
  </r>
  <r>
    <s v="US-2024-105046-CHO-FUD-51000"/>
    <d v="2024-07-17T00:00:00"/>
    <d v="2024-08-02T00:00:00"/>
    <x v="0"/>
    <n v="105046"/>
    <s v="United States"/>
    <x v="284"/>
    <x v="21"/>
    <n v="13440"/>
    <x v="0"/>
    <x v="1"/>
    <s v="CHO-FUD-51000"/>
    <x v="4"/>
    <x v="31"/>
    <n v="4"/>
    <n v="9.6"/>
    <n v="4.8"/>
    <n v="16"/>
    <x v="3"/>
    <s v="Lot's O' Nuts"/>
    <x v="1"/>
  </r>
  <r>
    <s v="US-2024-105046-CHO-TRI-54000"/>
    <d v="2024-07-17T00:00:00"/>
    <d v="2024-08-02T00:00:00"/>
    <x v="0"/>
    <n v="105046"/>
    <s v="United States"/>
    <x v="284"/>
    <x v="21"/>
    <n v="13440"/>
    <x v="0"/>
    <x v="1"/>
    <s v="CHO-TRI-54000"/>
    <x v="1"/>
    <x v="20"/>
    <n v="5"/>
    <n v="12.25"/>
    <n v="6.5"/>
    <n v="16"/>
    <x v="3"/>
    <s v="Wicked Choccy's"/>
    <x v="0"/>
  </r>
  <r>
    <s v="US-2024-105046-CHO-NUT-13000"/>
    <d v="2024-07-17T00:00:00"/>
    <d v="2024-08-02T00:00:00"/>
    <x v="0"/>
    <n v="105046"/>
    <s v="United States"/>
    <x v="284"/>
    <x v="21"/>
    <n v="13440"/>
    <x v="0"/>
    <x v="1"/>
    <s v="CHO-NUT-13000"/>
    <x v="2"/>
    <x v="7"/>
    <n v="2"/>
    <n v="4.9800000000000004"/>
    <n v="2"/>
    <n v="16"/>
    <x v="3"/>
    <s v="Lot's O' Nuts"/>
    <x v="1"/>
  </r>
  <r>
    <s v="US-2024-139948-CHO-FUD-51000"/>
    <d v="2024-07-17T00:00:00"/>
    <d v="2024-08-01T00:00:00"/>
    <x v="0"/>
    <n v="139948"/>
    <s v="United States"/>
    <x v="61"/>
    <x v="17"/>
    <n v="33614"/>
    <x v="0"/>
    <x v="2"/>
    <s v="CHO-FUD-51000"/>
    <x v="4"/>
    <x v="9"/>
    <n v="2"/>
    <n v="4.8"/>
    <n v="2.4"/>
    <n v="15"/>
    <x v="3"/>
    <s v="Lot's O' Nuts"/>
    <x v="1"/>
  </r>
  <r>
    <s v="US-2024-142573-CHO-MIL-31000"/>
    <d v="2024-07-18T00:00:00"/>
    <d v="2024-08-02T00:00:00"/>
    <x v="0"/>
    <n v="142573"/>
    <s v="United States"/>
    <x v="146"/>
    <x v="12"/>
    <n v="85023"/>
    <x v="0"/>
    <x v="3"/>
    <s v="CHO-MIL-31000"/>
    <x v="0"/>
    <x v="5"/>
    <n v="3"/>
    <n v="6.33"/>
    <n v="3.42"/>
    <n v="15"/>
    <x v="3"/>
    <s v="Wicked Choccy's"/>
    <x v="0"/>
  </r>
  <r>
    <s v="US-2024-142573-CHO-TRI-54000"/>
    <d v="2024-07-18T00:00:00"/>
    <d v="2024-08-02T00:00:00"/>
    <x v="0"/>
    <n v="142573"/>
    <s v="United States"/>
    <x v="146"/>
    <x v="12"/>
    <n v="85023"/>
    <x v="0"/>
    <x v="3"/>
    <s v="CHO-TRI-54000"/>
    <x v="1"/>
    <x v="1"/>
    <n v="2"/>
    <n v="4.9000000000000004"/>
    <n v="2.6"/>
    <n v="15"/>
    <x v="3"/>
    <s v="Wicked Choccy's"/>
    <x v="0"/>
  </r>
  <r>
    <s v="US-2024-142573-CHO-SCR-58000"/>
    <d v="2024-07-18T00:00:00"/>
    <d v="2024-08-02T00:00:00"/>
    <x v="0"/>
    <n v="142573"/>
    <s v="United States"/>
    <x v="146"/>
    <x v="12"/>
    <n v="85023"/>
    <x v="0"/>
    <x v="3"/>
    <s v="CHO-SCR-58000"/>
    <x v="3"/>
    <x v="17"/>
    <n v="5"/>
    <n v="12.5"/>
    <n v="5.5"/>
    <n v="15"/>
    <x v="3"/>
    <s v="Lot's O' Nuts"/>
    <x v="1"/>
  </r>
  <r>
    <s v="US-2024-142573-CHO-FUD-51000"/>
    <d v="2024-07-18T00:00:00"/>
    <d v="2024-08-02T00:00:00"/>
    <x v="0"/>
    <n v="142573"/>
    <s v="United States"/>
    <x v="146"/>
    <x v="12"/>
    <n v="85023"/>
    <x v="0"/>
    <x v="3"/>
    <s v="CHO-FUD-51000"/>
    <x v="4"/>
    <x v="9"/>
    <n v="2"/>
    <n v="4.8"/>
    <n v="2.4"/>
    <n v="15"/>
    <x v="3"/>
    <s v="Lot's O' Nuts"/>
    <x v="1"/>
  </r>
  <r>
    <s v="US-2024-165358-CHO-SCR-58000"/>
    <d v="2024-07-18T00:00:00"/>
    <d v="2024-08-02T00:00:00"/>
    <x v="0"/>
    <n v="165358"/>
    <s v="United States"/>
    <x v="2"/>
    <x v="2"/>
    <n v="19134"/>
    <x v="0"/>
    <x v="1"/>
    <s v="CHO-SCR-58000"/>
    <x v="3"/>
    <x v="31"/>
    <n v="4"/>
    <n v="10"/>
    <n v="4.4000000000000004"/>
    <n v="15"/>
    <x v="3"/>
    <s v="Lot's O' Nuts"/>
    <x v="1"/>
  </r>
  <r>
    <s v="US-2024-165358-CHO-TRI-54000"/>
    <d v="2024-07-18T00:00:00"/>
    <d v="2024-08-02T00:00:00"/>
    <x v="0"/>
    <n v="165358"/>
    <s v="United States"/>
    <x v="2"/>
    <x v="2"/>
    <n v="19134"/>
    <x v="0"/>
    <x v="1"/>
    <s v="CHO-TRI-54000"/>
    <x v="1"/>
    <x v="1"/>
    <n v="2"/>
    <n v="4.9000000000000004"/>
    <n v="2.6"/>
    <n v="15"/>
    <x v="3"/>
    <s v="Wicked Choccy's"/>
    <x v="0"/>
  </r>
  <r>
    <s v="US-2024-165358-CHO-FUD-51000"/>
    <d v="2024-07-18T00:00:00"/>
    <d v="2024-08-02T00:00:00"/>
    <x v="0"/>
    <n v="165358"/>
    <s v="United States"/>
    <x v="2"/>
    <x v="2"/>
    <n v="19134"/>
    <x v="0"/>
    <x v="1"/>
    <s v="CHO-FUD-51000"/>
    <x v="4"/>
    <x v="17"/>
    <n v="5"/>
    <n v="12"/>
    <n v="6"/>
    <n v="15"/>
    <x v="3"/>
    <s v="Lot's O' Nuts"/>
    <x v="1"/>
  </r>
  <r>
    <s v="US-2024-108343-OTH-KAZ-38000"/>
    <d v="2024-07-20T00:00:00"/>
    <d v="2024-08-04T00:00:00"/>
    <x v="0"/>
    <n v="108343"/>
    <s v="United States"/>
    <x v="26"/>
    <x v="21"/>
    <n v="10009"/>
    <x v="1"/>
    <x v="1"/>
    <s v="OTH-KAZ-38000"/>
    <x v="6"/>
    <x v="0"/>
    <n v="2"/>
    <n v="0.5"/>
    <n v="6"/>
    <n v="15"/>
    <x v="3"/>
    <s v="The Other Factory"/>
    <x v="3"/>
  </r>
  <r>
    <s v="US-2024-108343-CHO-NUT-13000"/>
    <d v="2024-07-20T00:00:00"/>
    <d v="2024-08-04T00:00:00"/>
    <x v="0"/>
    <n v="108343"/>
    <s v="United States"/>
    <x v="26"/>
    <x v="21"/>
    <n v="10009"/>
    <x v="0"/>
    <x v="1"/>
    <s v="CHO-NUT-13000"/>
    <x v="2"/>
    <x v="19"/>
    <n v="4"/>
    <n v="9.9600000000000009"/>
    <n v="4"/>
    <n v="15"/>
    <x v="3"/>
    <s v="Lot's O' Nuts"/>
    <x v="1"/>
  </r>
  <r>
    <s v="US-2024-108343-CHO-SCR-58000"/>
    <d v="2024-07-20T00:00:00"/>
    <d v="2024-08-04T00:00:00"/>
    <x v="0"/>
    <n v="108343"/>
    <s v="United States"/>
    <x v="26"/>
    <x v="21"/>
    <n v="10009"/>
    <x v="0"/>
    <x v="1"/>
    <s v="CHO-SCR-58000"/>
    <x v="3"/>
    <x v="9"/>
    <n v="2"/>
    <n v="5"/>
    <n v="2.2000000000000002"/>
    <n v="15"/>
    <x v="3"/>
    <s v="Lot's O' Nuts"/>
    <x v="1"/>
  </r>
  <r>
    <s v="US-2024-118640-CHO-TRI-54000"/>
    <d v="2024-07-20T00:00:00"/>
    <d v="2024-08-05T00:00:00"/>
    <x v="0"/>
    <n v="118640"/>
    <s v="United States"/>
    <x v="40"/>
    <x v="1"/>
    <n v="60610"/>
    <x v="0"/>
    <x v="0"/>
    <s v="CHO-TRI-54000"/>
    <x v="1"/>
    <x v="28"/>
    <n v="1"/>
    <n v="2.4500000000000002"/>
    <n v="1.3"/>
    <n v="16"/>
    <x v="3"/>
    <s v="Wicked Choccy's"/>
    <x v="0"/>
  </r>
  <r>
    <s v="US-2024-118640-CHO-MIL-31000"/>
    <d v="2024-07-20T00:00:00"/>
    <d v="2024-08-05T00:00:00"/>
    <x v="0"/>
    <n v="118640"/>
    <s v="United States"/>
    <x v="40"/>
    <x v="1"/>
    <n v="60610"/>
    <x v="0"/>
    <x v="0"/>
    <s v="CHO-MIL-31000"/>
    <x v="0"/>
    <x v="0"/>
    <n v="2"/>
    <n v="4.22"/>
    <n v="2.2799999999999998"/>
    <n v="16"/>
    <x v="3"/>
    <s v="Wicked Choccy's"/>
    <x v="0"/>
  </r>
  <r>
    <s v="US-2024-122035-CHO-NUT-13000"/>
    <d v="2024-07-20T00:00:00"/>
    <d v="2024-08-04T00:00:00"/>
    <x v="0"/>
    <n v="122035"/>
    <s v="United States"/>
    <x v="158"/>
    <x v="20"/>
    <n v="57103"/>
    <x v="0"/>
    <x v="0"/>
    <s v="CHO-NUT-13000"/>
    <x v="2"/>
    <x v="2"/>
    <n v="3"/>
    <n v="7.47"/>
    <n v="3"/>
    <n v="15"/>
    <x v="3"/>
    <s v="Lot's O' Nuts"/>
    <x v="1"/>
  </r>
  <r>
    <s v="US-2024-122035-CHO-TRI-54000"/>
    <d v="2024-07-20T00:00:00"/>
    <d v="2024-08-04T00:00:00"/>
    <x v="0"/>
    <n v="122035"/>
    <s v="United States"/>
    <x v="158"/>
    <x v="20"/>
    <n v="57103"/>
    <x v="0"/>
    <x v="0"/>
    <s v="CHO-TRI-54000"/>
    <x v="1"/>
    <x v="20"/>
    <n v="5"/>
    <n v="12.25"/>
    <n v="6.5"/>
    <n v="15"/>
    <x v="3"/>
    <s v="Wicked Choccy's"/>
    <x v="0"/>
  </r>
  <r>
    <s v="US-2024-122035-CHO-SCR-58000"/>
    <d v="2024-07-20T00:00:00"/>
    <d v="2024-08-04T00:00:00"/>
    <x v="0"/>
    <n v="122035"/>
    <s v="United States"/>
    <x v="158"/>
    <x v="20"/>
    <n v="57103"/>
    <x v="0"/>
    <x v="0"/>
    <s v="CHO-SCR-58000"/>
    <x v="3"/>
    <x v="26"/>
    <n v="7"/>
    <n v="17.5"/>
    <n v="7.7"/>
    <n v="15"/>
    <x v="3"/>
    <s v="Lot's O' Nuts"/>
    <x v="1"/>
  </r>
  <r>
    <s v="US-2024-122035-CHO-FUD-51000"/>
    <d v="2024-07-20T00:00:00"/>
    <d v="2024-08-04T00:00:00"/>
    <x v="0"/>
    <n v="122035"/>
    <s v="United States"/>
    <x v="158"/>
    <x v="20"/>
    <n v="57103"/>
    <x v="0"/>
    <x v="0"/>
    <s v="CHO-FUD-51000"/>
    <x v="4"/>
    <x v="3"/>
    <n v="3"/>
    <n v="7.2"/>
    <n v="3.6"/>
    <n v="15"/>
    <x v="3"/>
    <s v="Lot's O' Nuts"/>
    <x v="1"/>
  </r>
  <r>
    <s v="US-2024-150497-CHO-NUT-13000"/>
    <d v="2024-07-20T00:00:00"/>
    <d v="2024-08-03T00:00:00"/>
    <x v="0"/>
    <n v="150497"/>
    <s v="United States"/>
    <x v="501"/>
    <x v="30"/>
    <n v="55369"/>
    <x v="0"/>
    <x v="0"/>
    <s v="CHO-NUT-13000"/>
    <x v="2"/>
    <x v="7"/>
    <n v="2"/>
    <n v="4.9800000000000004"/>
    <n v="2"/>
    <n v="14"/>
    <x v="3"/>
    <s v="Lot's O' Nuts"/>
    <x v="1"/>
  </r>
  <r>
    <s v="US-2024-104731-CHO-TRI-54000"/>
    <d v="2024-07-21T00:00:00"/>
    <d v="2024-08-06T00:00:00"/>
    <x v="0"/>
    <n v="104731"/>
    <s v="United States"/>
    <x v="147"/>
    <x v="6"/>
    <n v="24153"/>
    <x v="0"/>
    <x v="2"/>
    <s v="CHO-TRI-54000"/>
    <x v="1"/>
    <x v="4"/>
    <n v="3"/>
    <n v="7.35"/>
    <n v="3.9"/>
    <n v="16"/>
    <x v="3"/>
    <s v="Wicked Choccy's"/>
    <x v="0"/>
  </r>
  <r>
    <s v="US-2024-104731-CHO-NUT-13000"/>
    <d v="2024-07-21T00:00:00"/>
    <d v="2024-08-06T00:00:00"/>
    <x v="0"/>
    <n v="104731"/>
    <s v="United States"/>
    <x v="147"/>
    <x v="6"/>
    <n v="24153"/>
    <x v="0"/>
    <x v="2"/>
    <s v="CHO-NUT-13000"/>
    <x v="2"/>
    <x v="13"/>
    <n v="5"/>
    <n v="12.45"/>
    <n v="5"/>
    <n v="16"/>
    <x v="3"/>
    <s v="Lot's O' Nuts"/>
    <x v="1"/>
  </r>
  <r>
    <s v="US-2024-104731-CHO-FUD-51000"/>
    <d v="2024-07-21T00:00:00"/>
    <d v="2024-08-06T00:00:00"/>
    <x v="0"/>
    <n v="104731"/>
    <s v="United States"/>
    <x v="147"/>
    <x v="6"/>
    <n v="24153"/>
    <x v="0"/>
    <x v="2"/>
    <s v="CHO-FUD-51000"/>
    <x v="4"/>
    <x v="14"/>
    <n v="6"/>
    <n v="14.4"/>
    <n v="7.2"/>
    <n v="16"/>
    <x v="3"/>
    <s v="Lot's O' Nuts"/>
    <x v="1"/>
  </r>
  <r>
    <s v="US-2024-118724-CHO-SCR-58000"/>
    <d v="2024-07-21T00:00:00"/>
    <d v="2024-08-04T00:00:00"/>
    <x v="2"/>
    <n v="118724"/>
    <s v="United States"/>
    <x v="38"/>
    <x v="4"/>
    <n v="94521"/>
    <x v="0"/>
    <x v="3"/>
    <s v="CHO-SCR-58000"/>
    <x v="3"/>
    <x v="9"/>
    <n v="2"/>
    <n v="5"/>
    <n v="2.2000000000000002"/>
    <n v="14"/>
    <x v="3"/>
    <s v="Lot's O' Nuts"/>
    <x v="1"/>
  </r>
  <r>
    <s v="US-2024-118724-CHO-FUD-51000"/>
    <d v="2024-07-21T00:00:00"/>
    <d v="2024-08-04T00:00:00"/>
    <x v="2"/>
    <n v="118724"/>
    <s v="United States"/>
    <x v="38"/>
    <x v="4"/>
    <n v="94521"/>
    <x v="0"/>
    <x v="3"/>
    <s v="CHO-FUD-51000"/>
    <x v="4"/>
    <x v="6"/>
    <n v="9"/>
    <n v="21.6"/>
    <n v="10.8"/>
    <n v="14"/>
    <x v="3"/>
    <s v="Lot's O' Nuts"/>
    <x v="1"/>
  </r>
  <r>
    <s v="US-2024-123204-CHO-TRI-54000"/>
    <d v="2024-07-21T00:00:00"/>
    <d v="2024-08-06T00:00:00"/>
    <x v="0"/>
    <n v="123204"/>
    <s v="United States"/>
    <x v="26"/>
    <x v="21"/>
    <n v="10024"/>
    <x v="0"/>
    <x v="1"/>
    <s v="CHO-TRI-54000"/>
    <x v="1"/>
    <x v="24"/>
    <n v="4"/>
    <n v="9.8000000000000007"/>
    <n v="5.2"/>
    <n v="16"/>
    <x v="3"/>
    <s v="Wicked Choccy's"/>
    <x v="0"/>
  </r>
  <r>
    <s v="US-2024-123834-CHO-SCR-58000"/>
    <d v="2024-07-21T00:00:00"/>
    <d v="2024-08-04T00:00:00"/>
    <x v="0"/>
    <n v="123834"/>
    <s v="United States"/>
    <x v="433"/>
    <x v="0"/>
    <n v="78577"/>
    <x v="0"/>
    <x v="0"/>
    <s v="CHO-SCR-58000"/>
    <x v="3"/>
    <x v="31"/>
    <n v="4"/>
    <n v="10"/>
    <n v="4.4000000000000004"/>
    <n v="14"/>
    <x v="3"/>
    <s v="Lot's O' Nuts"/>
    <x v="1"/>
  </r>
  <r>
    <s v="US-2024-103478-CHO-FUD-51000"/>
    <d v="2024-07-21T00:00:00"/>
    <d v="2024-08-03T00:00:00"/>
    <x v="2"/>
    <n v="103478"/>
    <s v="United States"/>
    <x v="134"/>
    <x v="1"/>
    <n v="60505"/>
    <x v="0"/>
    <x v="0"/>
    <s v="CHO-FUD-51000"/>
    <x v="4"/>
    <x v="31"/>
    <n v="4"/>
    <n v="9.6"/>
    <n v="4.8"/>
    <n v="13"/>
    <x v="3"/>
    <s v="Lot's O' Nuts"/>
    <x v="1"/>
  </r>
  <r>
    <s v="US-2024-145093-CHO-MIL-31000"/>
    <d v="2024-07-21T00:00:00"/>
    <d v="2024-08-05T00:00:00"/>
    <x v="0"/>
    <n v="145093"/>
    <s v="United States"/>
    <x v="40"/>
    <x v="1"/>
    <n v="60623"/>
    <x v="0"/>
    <x v="0"/>
    <s v="CHO-MIL-31000"/>
    <x v="0"/>
    <x v="0"/>
    <n v="2"/>
    <n v="4.22"/>
    <n v="2.2799999999999998"/>
    <n v="15"/>
    <x v="3"/>
    <s v="Wicked Choccy's"/>
    <x v="0"/>
  </r>
  <r>
    <s v="US-2024-158505-CHO-FUD-51000"/>
    <d v="2024-07-21T00:00:00"/>
    <d v="2024-07-31T00:00:00"/>
    <x v="3"/>
    <n v="158505"/>
    <s v="United States"/>
    <x v="128"/>
    <x v="29"/>
    <n v="84107"/>
    <x v="0"/>
    <x v="3"/>
    <s v="CHO-FUD-51000"/>
    <x v="4"/>
    <x v="25"/>
    <n v="1"/>
    <n v="2.4"/>
    <n v="1.2"/>
    <n v="10"/>
    <x v="3"/>
    <s v="Lot's O' Nuts"/>
    <x v="1"/>
  </r>
  <r>
    <s v="US-2024-158505-CHO-TRI-54000"/>
    <d v="2024-07-21T00:00:00"/>
    <d v="2024-07-31T00:00:00"/>
    <x v="3"/>
    <n v="158505"/>
    <s v="United States"/>
    <x v="128"/>
    <x v="29"/>
    <n v="84107"/>
    <x v="0"/>
    <x v="3"/>
    <s v="CHO-TRI-54000"/>
    <x v="1"/>
    <x v="51"/>
    <n v="9"/>
    <n v="22.05"/>
    <n v="11.7"/>
    <n v="10"/>
    <x v="3"/>
    <s v="Wicked Choccy's"/>
    <x v="0"/>
  </r>
  <r>
    <s v="US-2024-160465-CHO-TRI-54000"/>
    <d v="2024-07-21T00:00:00"/>
    <d v="2024-08-05T00:00:00"/>
    <x v="0"/>
    <n v="160465"/>
    <s v="United States"/>
    <x v="121"/>
    <x v="9"/>
    <n v="44105"/>
    <x v="0"/>
    <x v="1"/>
    <s v="CHO-TRI-54000"/>
    <x v="1"/>
    <x v="4"/>
    <n v="3"/>
    <n v="7.35"/>
    <n v="3.9"/>
    <n v="15"/>
    <x v="3"/>
    <s v="Wicked Choccy's"/>
    <x v="0"/>
  </r>
  <r>
    <s v="US-2024-160465-SUG-SWE-91000"/>
    <d v="2024-07-21T00:00:00"/>
    <d v="2024-08-05T00:00:00"/>
    <x v="0"/>
    <n v="160465"/>
    <s v="United States"/>
    <x v="121"/>
    <x v="9"/>
    <n v="44105"/>
    <x v="2"/>
    <x v="1"/>
    <s v="SUG-SWE-91000"/>
    <x v="10"/>
    <x v="85"/>
    <n v="7"/>
    <n v="4.9000000000000004"/>
    <n v="5.6"/>
    <n v="15"/>
    <x v="3"/>
    <s v="Sugar Shack"/>
    <x v="4"/>
  </r>
  <r>
    <s v="US-2024-160465-CHO-NUT-13000"/>
    <d v="2024-07-21T00:00:00"/>
    <d v="2024-08-05T00:00:00"/>
    <x v="0"/>
    <n v="160465"/>
    <s v="United States"/>
    <x v="121"/>
    <x v="9"/>
    <n v="44105"/>
    <x v="0"/>
    <x v="1"/>
    <s v="CHO-NUT-13000"/>
    <x v="2"/>
    <x v="15"/>
    <n v="6"/>
    <n v="14.94"/>
    <n v="6"/>
    <n v="15"/>
    <x v="3"/>
    <s v="Lot's O' Nuts"/>
    <x v="1"/>
  </r>
  <r>
    <s v="US-2024-145429-CHO-TRI-54000"/>
    <d v="2024-07-21T00:00:00"/>
    <d v="2024-08-04T00:00:00"/>
    <x v="0"/>
    <n v="145429"/>
    <s v="United States"/>
    <x v="25"/>
    <x v="4"/>
    <n v="92024"/>
    <x v="0"/>
    <x v="3"/>
    <s v="CHO-TRI-54000"/>
    <x v="1"/>
    <x v="1"/>
    <n v="2"/>
    <n v="4.9000000000000004"/>
    <n v="2.6"/>
    <n v="14"/>
    <x v="3"/>
    <s v="Wicked Choccy's"/>
    <x v="0"/>
  </r>
  <r>
    <s v="US-2024-145429-CHO-NUT-13000"/>
    <d v="2024-07-21T00:00:00"/>
    <d v="2024-08-04T00:00:00"/>
    <x v="0"/>
    <n v="145429"/>
    <s v="United States"/>
    <x v="25"/>
    <x v="4"/>
    <n v="92024"/>
    <x v="0"/>
    <x v="3"/>
    <s v="CHO-NUT-13000"/>
    <x v="2"/>
    <x v="2"/>
    <n v="3"/>
    <n v="7.47"/>
    <n v="3"/>
    <n v="14"/>
    <x v="3"/>
    <s v="Lot's O' Nuts"/>
    <x v="1"/>
  </r>
  <r>
    <s v="US-2024-145429-CHO-SCR-58000"/>
    <d v="2024-07-21T00:00:00"/>
    <d v="2024-08-04T00:00:00"/>
    <x v="0"/>
    <n v="145429"/>
    <s v="United States"/>
    <x v="25"/>
    <x v="4"/>
    <n v="92024"/>
    <x v="0"/>
    <x v="3"/>
    <s v="CHO-SCR-58000"/>
    <x v="3"/>
    <x v="9"/>
    <n v="2"/>
    <n v="5"/>
    <n v="2.2000000000000002"/>
    <n v="14"/>
    <x v="3"/>
    <s v="Lot's O' Nuts"/>
    <x v="1"/>
  </r>
  <r>
    <s v="US-2024-127719-CHO-NUT-13000"/>
    <d v="2024-07-21T00:00:00"/>
    <d v="2024-08-04T00:00:00"/>
    <x v="0"/>
    <n v="127719"/>
    <s v="United States"/>
    <x v="151"/>
    <x v="24"/>
    <n v="7060"/>
    <x v="0"/>
    <x v="1"/>
    <s v="CHO-NUT-13000"/>
    <x v="2"/>
    <x v="22"/>
    <n v="1"/>
    <n v="2.4900000000000002"/>
    <n v="1"/>
    <n v="14"/>
    <x v="3"/>
    <s v="Lot's O' Nuts"/>
    <x v="1"/>
  </r>
  <r>
    <s v="US-2024-106551-CHO-MIL-31000"/>
    <d v="2024-07-22T00:00:00"/>
    <d v="2024-08-06T00:00:00"/>
    <x v="0"/>
    <n v="106551"/>
    <s v="United States"/>
    <x v="40"/>
    <x v="1"/>
    <n v="60653"/>
    <x v="0"/>
    <x v="0"/>
    <s v="CHO-MIL-31000"/>
    <x v="0"/>
    <x v="8"/>
    <n v="4"/>
    <n v="8.44"/>
    <n v="4.5599999999999996"/>
    <n v="15"/>
    <x v="3"/>
    <s v="Wicked Choccy's"/>
    <x v="0"/>
  </r>
  <r>
    <s v="US-2024-109750-CHO-SCR-58000"/>
    <d v="2024-07-22T00:00:00"/>
    <d v="2024-08-07T00:00:00"/>
    <x v="0"/>
    <n v="109750"/>
    <s v="United States"/>
    <x v="26"/>
    <x v="21"/>
    <n v="10009"/>
    <x v="0"/>
    <x v="1"/>
    <s v="CHO-SCR-58000"/>
    <x v="3"/>
    <x v="3"/>
    <n v="3"/>
    <n v="7.5"/>
    <n v="3.3"/>
    <n v="16"/>
    <x v="3"/>
    <s v="Lot's O' Nuts"/>
    <x v="1"/>
  </r>
  <r>
    <s v="US-2024-110940-CHO-MIL-31000"/>
    <d v="2024-07-23T00:00:00"/>
    <d v="2024-08-07T00:00:00"/>
    <x v="0"/>
    <n v="110940"/>
    <s v="United States"/>
    <x v="441"/>
    <x v="1"/>
    <n v="60090"/>
    <x v="0"/>
    <x v="0"/>
    <s v="CHO-MIL-31000"/>
    <x v="0"/>
    <x v="8"/>
    <n v="4"/>
    <n v="8.44"/>
    <n v="4.5599999999999996"/>
    <n v="15"/>
    <x v="3"/>
    <s v="Wicked Choccy's"/>
    <x v="0"/>
  </r>
  <r>
    <s v="US-2024-117240-CHO-FUD-51000"/>
    <d v="2024-07-23T00:00:00"/>
    <d v="2024-08-07T00:00:00"/>
    <x v="0"/>
    <n v="117240"/>
    <s v="United States"/>
    <x v="26"/>
    <x v="21"/>
    <n v="10009"/>
    <x v="0"/>
    <x v="1"/>
    <s v="CHO-FUD-51000"/>
    <x v="4"/>
    <x v="3"/>
    <n v="3"/>
    <n v="7.2"/>
    <n v="3.6"/>
    <n v="15"/>
    <x v="3"/>
    <s v="Lot's O' Nuts"/>
    <x v="1"/>
  </r>
  <r>
    <s v="US-2024-169320-CHO-NUT-13000"/>
    <d v="2024-07-23T00:00:00"/>
    <d v="2024-08-04T00:00:00"/>
    <x v="2"/>
    <n v="169320"/>
    <s v="United States"/>
    <x v="508"/>
    <x v="19"/>
    <n v="46514"/>
    <x v="0"/>
    <x v="0"/>
    <s v="CHO-NUT-13000"/>
    <x v="2"/>
    <x v="7"/>
    <n v="2"/>
    <n v="4.9800000000000004"/>
    <n v="2"/>
    <n v="12"/>
    <x v="3"/>
    <s v="Lot's O' Nuts"/>
    <x v="1"/>
  </r>
  <r>
    <s v="US-2024-169320-CHO-SCR-58000"/>
    <d v="2024-07-23T00:00:00"/>
    <d v="2024-08-04T00:00:00"/>
    <x v="2"/>
    <n v="169320"/>
    <s v="United States"/>
    <x v="508"/>
    <x v="19"/>
    <n v="46514"/>
    <x v="0"/>
    <x v="0"/>
    <s v="CHO-SCR-58000"/>
    <x v="3"/>
    <x v="17"/>
    <n v="5"/>
    <n v="12.5"/>
    <n v="5.5"/>
    <n v="12"/>
    <x v="3"/>
    <s v="Lot's O' Nuts"/>
    <x v="1"/>
  </r>
  <r>
    <s v="US-2024-103506-CHO-MIL-31000"/>
    <d v="2024-07-23T00:00:00"/>
    <d v="2024-08-06T00:00:00"/>
    <x v="0"/>
    <n v="103506"/>
    <s v="United States"/>
    <x v="78"/>
    <x v="21"/>
    <n v="11561"/>
    <x v="0"/>
    <x v="1"/>
    <s v="CHO-MIL-31000"/>
    <x v="0"/>
    <x v="8"/>
    <n v="4"/>
    <n v="8.44"/>
    <n v="4.5599999999999996"/>
    <n v="14"/>
    <x v="3"/>
    <s v="Wicked Choccy's"/>
    <x v="0"/>
  </r>
  <r>
    <s v="US-2024-101721-CHO-MIL-31000"/>
    <d v="2024-07-23T00:00:00"/>
    <d v="2024-08-06T00:00:00"/>
    <x v="0"/>
    <n v="101721"/>
    <s v="United States"/>
    <x v="40"/>
    <x v="1"/>
    <n v="60623"/>
    <x v="0"/>
    <x v="0"/>
    <s v="CHO-MIL-31000"/>
    <x v="0"/>
    <x v="5"/>
    <n v="3"/>
    <n v="6.33"/>
    <n v="3.42"/>
    <n v="14"/>
    <x v="3"/>
    <s v="Wicked Choccy's"/>
    <x v="0"/>
  </r>
  <r>
    <s v="US-2024-125367-CHO-SCR-58000"/>
    <d v="2024-07-23T00:00:00"/>
    <d v="2024-08-09T00:00:00"/>
    <x v="0"/>
    <n v="125367"/>
    <s v="United States"/>
    <x v="26"/>
    <x v="21"/>
    <n v="10011"/>
    <x v="0"/>
    <x v="1"/>
    <s v="CHO-SCR-58000"/>
    <x v="3"/>
    <x v="3"/>
    <n v="3"/>
    <n v="7.5"/>
    <n v="3.3"/>
    <n v="17"/>
    <x v="3"/>
    <s v="Lot's O' Nuts"/>
    <x v="1"/>
  </r>
  <r>
    <s v="US-2024-118346-CHO-SCR-58000"/>
    <d v="2024-07-23T00:00:00"/>
    <d v="2024-08-03T00:00:00"/>
    <x v="1"/>
    <n v="118346"/>
    <s v="United States"/>
    <x v="286"/>
    <x v="22"/>
    <n v="53142"/>
    <x v="0"/>
    <x v="0"/>
    <s v="CHO-SCR-58000"/>
    <x v="3"/>
    <x v="17"/>
    <n v="5"/>
    <n v="12.5"/>
    <n v="5.5"/>
    <n v="11"/>
    <x v="3"/>
    <s v="Lot's O' Nuts"/>
    <x v="1"/>
  </r>
  <r>
    <s v="US-2024-133718-CHO-SCR-58000"/>
    <d v="2024-07-23T00:00:00"/>
    <d v="2024-08-05T00:00:00"/>
    <x v="1"/>
    <n v="133718"/>
    <s v="United States"/>
    <x v="4"/>
    <x v="4"/>
    <n v="90045"/>
    <x v="0"/>
    <x v="3"/>
    <s v="CHO-SCR-58000"/>
    <x v="3"/>
    <x v="3"/>
    <n v="3"/>
    <n v="7.5"/>
    <n v="3.3"/>
    <n v="13"/>
    <x v="3"/>
    <s v="Lot's O' Nuts"/>
    <x v="1"/>
  </r>
  <r>
    <s v="US-2024-133718-CHO-FUD-51000"/>
    <d v="2024-07-23T00:00:00"/>
    <d v="2024-08-05T00:00:00"/>
    <x v="1"/>
    <n v="133718"/>
    <s v="United States"/>
    <x v="4"/>
    <x v="4"/>
    <n v="90045"/>
    <x v="0"/>
    <x v="3"/>
    <s v="CHO-FUD-51000"/>
    <x v="4"/>
    <x v="6"/>
    <n v="9"/>
    <n v="21.6"/>
    <n v="10.8"/>
    <n v="13"/>
    <x v="3"/>
    <s v="Lot's O' Nuts"/>
    <x v="1"/>
  </r>
  <r>
    <s v="US-2024-135013-CHO-TRI-54000"/>
    <d v="2024-07-24T00:00:00"/>
    <d v="2024-08-03T00:00:00"/>
    <x v="3"/>
    <n v="135013"/>
    <s v="United States"/>
    <x v="58"/>
    <x v="4"/>
    <n v="92646"/>
    <x v="0"/>
    <x v="3"/>
    <s v="CHO-TRI-54000"/>
    <x v="1"/>
    <x v="20"/>
    <n v="5"/>
    <n v="12.25"/>
    <n v="6.5"/>
    <n v="10"/>
    <x v="3"/>
    <s v="Wicked Choccy's"/>
    <x v="0"/>
  </r>
  <r>
    <s v="US-2024-125640-CHO-FUD-51000"/>
    <d v="2024-07-25T00:00:00"/>
    <d v="2024-08-08T00:00:00"/>
    <x v="0"/>
    <n v="125640"/>
    <s v="United States"/>
    <x v="2"/>
    <x v="2"/>
    <n v="19134"/>
    <x v="0"/>
    <x v="1"/>
    <s v="CHO-FUD-51000"/>
    <x v="4"/>
    <x v="25"/>
    <n v="1"/>
    <n v="2.4"/>
    <n v="1.2"/>
    <n v="14"/>
    <x v="3"/>
    <s v="Lot's O' Nuts"/>
    <x v="1"/>
  </r>
  <r>
    <s v="US-2024-167549-CHO-MIL-31000"/>
    <d v="2024-07-25T00:00:00"/>
    <d v="2024-08-06T00:00:00"/>
    <x v="1"/>
    <n v="167549"/>
    <s v="United States"/>
    <x v="39"/>
    <x v="0"/>
    <n v="75217"/>
    <x v="0"/>
    <x v="0"/>
    <s v="CHO-MIL-31000"/>
    <x v="0"/>
    <x v="29"/>
    <n v="6"/>
    <n v="12.66"/>
    <n v="6.84"/>
    <n v="12"/>
    <x v="3"/>
    <s v="Wicked Choccy's"/>
    <x v="0"/>
  </r>
  <r>
    <s v="US-2024-121293-CHO-FUD-51000"/>
    <d v="2024-07-25T00:00:00"/>
    <d v="2024-08-07T00:00:00"/>
    <x v="2"/>
    <n v="121293"/>
    <s v="United States"/>
    <x v="2"/>
    <x v="2"/>
    <n v="19143"/>
    <x v="0"/>
    <x v="1"/>
    <s v="CHO-FUD-51000"/>
    <x v="4"/>
    <x v="31"/>
    <n v="4"/>
    <n v="9.6"/>
    <n v="4.8"/>
    <n v="13"/>
    <x v="3"/>
    <s v="Lot's O' Nuts"/>
    <x v="1"/>
  </r>
  <r>
    <s v="US-2024-121293-CHO-SCR-58000"/>
    <d v="2024-07-25T00:00:00"/>
    <d v="2024-08-07T00:00:00"/>
    <x v="2"/>
    <n v="121293"/>
    <s v="United States"/>
    <x v="2"/>
    <x v="2"/>
    <n v="19143"/>
    <x v="0"/>
    <x v="1"/>
    <s v="CHO-SCR-58000"/>
    <x v="3"/>
    <x v="25"/>
    <n v="1"/>
    <n v="2.5"/>
    <n v="1.1000000000000001"/>
    <n v="13"/>
    <x v="3"/>
    <s v="Lot's O' Nuts"/>
    <x v="1"/>
  </r>
  <r>
    <s v="US-2024-121293-CHO-NUT-13000"/>
    <d v="2024-07-25T00:00:00"/>
    <d v="2024-08-07T00:00:00"/>
    <x v="2"/>
    <n v="121293"/>
    <s v="United States"/>
    <x v="2"/>
    <x v="2"/>
    <n v="19143"/>
    <x v="0"/>
    <x v="1"/>
    <s v="CHO-NUT-13000"/>
    <x v="2"/>
    <x v="19"/>
    <n v="4"/>
    <n v="9.9600000000000009"/>
    <n v="4"/>
    <n v="13"/>
    <x v="3"/>
    <s v="Lot's O' Nuts"/>
    <x v="1"/>
  </r>
  <r>
    <s v="US-2024-121293-CHO-TRI-54000"/>
    <d v="2024-07-25T00:00:00"/>
    <d v="2024-08-07T00:00:00"/>
    <x v="2"/>
    <n v="121293"/>
    <s v="United States"/>
    <x v="2"/>
    <x v="2"/>
    <n v="19143"/>
    <x v="0"/>
    <x v="1"/>
    <s v="CHO-TRI-54000"/>
    <x v="1"/>
    <x v="20"/>
    <n v="5"/>
    <n v="12.25"/>
    <n v="6.5"/>
    <n v="13"/>
    <x v="3"/>
    <s v="Wicked Choccy's"/>
    <x v="0"/>
  </r>
  <r>
    <s v="US-2024-121293-CHO-MIL-31000"/>
    <d v="2024-07-25T00:00:00"/>
    <d v="2024-08-07T00:00:00"/>
    <x v="2"/>
    <n v="121293"/>
    <s v="United States"/>
    <x v="2"/>
    <x v="2"/>
    <n v="19143"/>
    <x v="0"/>
    <x v="1"/>
    <s v="CHO-MIL-31000"/>
    <x v="0"/>
    <x v="5"/>
    <n v="3"/>
    <n v="6.33"/>
    <n v="3.42"/>
    <n v="13"/>
    <x v="3"/>
    <s v="Wicked Choccy's"/>
    <x v="0"/>
  </r>
  <r>
    <s v="US-2024-169810-CHO-SCR-58000"/>
    <d v="2024-07-25T00:00:00"/>
    <d v="2024-08-10T00:00:00"/>
    <x v="0"/>
    <n v="169810"/>
    <s v="United States"/>
    <x v="158"/>
    <x v="20"/>
    <n v="57103"/>
    <x v="0"/>
    <x v="0"/>
    <s v="CHO-SCR-58000"/>
    <x v="3"/>
    <x v="26"/>
    <n v="7"/>
    <n v="17.5"/>
    <n v="7.7"/>
    <n v="16"/>
    <x v="3"/>
    <s v="Lot's O' Nuts"/>
    <x v="1"/>
  </r>
  <r>
    <s v="US-2024-167318-CHO-NUT-13000"/>
    <d v="2024-07-26T00:00:00"/>
    <d v="2024-08-11T00:00:00"/>
    <x v="0"/>
    <n v="167318"/>
    <s v="United States"/>
    <x v="4"/>
    <x v="4"/>
    <n v="90036"/>
    <x v="0"/>
    <x v="3"/>
    <s v="CHO-NUT-13000"/>
    <x v="2"/>
    <x v="2"/>
    <n v="3"/>
    <n v="7.47"/>
    <n v="3"/>
    <n v="16"/>
    <x v="3"/>
    <s v="Lot's O' Nuts"/>
    <x v="1"/>
  </r>
  <r>
    <s v="US-2024-167318-CHO-MIL-31000"/>
    <d v="2024-07-26T00:00:00"/>
    <d v="2024-08-11T00:00:00"/>
    <x v="0"/>
    <n v="167318"/>
    <s v="United States"/>
    <x v="4"/>
    <x v="4"/>
    <n v="90036"/>
    <x v="0"/>
    <x v="3"/>
    <s v="CHO-MIL-31000"/>
    <x v="0"/>
    <x v="23"/>
    <n v="5"/>
    <n v="10.55"/>
    <n v="5.7"/>
    <n v="16"/>
    <x v="3"/>
    <s v="Wicked Choccy's"/>
    <x v="0"/>
  </r>
  <r>
    <s v="US-2024-133046-CHO-FUD-51000"/>
    <d v="2024-07-27T00:00:00"/>
    <d v="2024-08-11T00:00:00"/>
    <x v="2"/>
    <n v="133046"/>
    <s v="United States"/>
    <x v="31"/>
    <x v="23"/>
    <n v="98115"/>
    <x v="0"/>
    <x v="3"/>
    <s v="CHO-FUD-51000"/>
    <x v="4"/>
    <x v="3"/>
    <n v="3"/>
    <n v="7.2"/>
    <n v="3.6"/>
    <n v="15"/>
    <x v="3"/>
    <s v="Lot's O' Nuts"/>
    <x v="1"/>
  </r>
  <r>
    <s v="US-2024-133046-CHO-NUT-13000"/>
    <d v="2024-07-27T00:00:00"/>
    <d v="2024-08-11T00:00:00"/>
    <x v="2"/>
    <n v="133046"/>
    <s v="United States"/>
    <x v="31"/>
    <x v="23"/>
    <n v="98115"/>
    <x v="0"/>
    <x v="3"/>
    <s v="CHO-NUT-13000"/>
    <x v="2"/>
    <x v="7"/>
    <n v="2"/>
    <n v="4.9800000000000004"/>
    <n v="2"/>
    <n v="15"/>
    <x v="3"/>
    <s v="Lot's O' Nuts"/>
    <x v="1"/>
  </r>
  <r>
    <s v="US-2024-133046-CHO-MIL-31000"/>
    <d v="2024-07-27T00:00:00"/>
    <d v="2024-08-11T00:00:00"/>
    <x v="2"/>
    <n v="133046"/>
    <s v="United States"/>
    <x v="31"/>
    <x v="23"/>
    <n v="98115"/>
    <x v="0"/>
    <x v="3"/>
    <s v="CHO-MIL-31000"/>
    <x v="0"/>
    <x v="8"/>
    <n v="4"/>
    <n v="8.44"/>
    <n v="4.5599999999999996"/>
    <n v="15"/>
    <x v="3"/>
    <s v="Wicked Choccy's"/>
    <x v="0"/>
  </r>
  <r>
    <s v="US-2024-133046-CHO-SCR-58000"/>
    <d v="2024-07-27T00:00:00"/>
    <d v="2024-08-11T00:00:00"/>
    <x v="2"/>
    <n v="133046"/>
    <s v="United States"/>
    <x v="31"/>
    <x v="23"/>
    <n v="98115"/>
    <x v="0"/>
    <x v="3"/>
    <s v="CHO-SCR-58000"/>
    <x v="3"/>
    <x v="17"/>
    <n v="5"/>
    <n v="12.5"/>
    <n v="5.5"/>
    <n v="15"/>
    <x v="3"/>
    <s v="Lot's O' Nuts"/>
    <x v="1"/>
  </r>
  <r>
    <s v="US-2024-107209-CHO-TRI-54000"/>
    <d v="2024-07-27T00:00:00"/>
    <d v="2024-08-11T00:00:00"/>
    <x v="2"/>
    <n v="107209"/>
    <s v="United States"/>
    <x v="62"/>
    <x v="26"/>
    <n v="27604"/>
    <x v="0"/>
    <x v="2"/>
    <s v="CHO-TRI-54000"/>
    <x v="1"/>
    <x v="24"/>
    <n v="4"/>
    <n v="9.8000000000000007"/>
    <n v="5.2"/>
    <n v="15"/>
    <x v="3"/>
    <s v="Wicked Choccy's"/>
    <x v="0"/>
  </r>
  <r>
    <s v="US-2024-123239-CHO-NUT-13000"/>
    <d v="2024-07-27T00:00:00"/>
    <d v="2024-08-10T00:00:00"/>
    <x v="2"/>
    <n v="123239"/>
    <s v="United States"/>
    <x v="60"/>
    <x v="17"/>
    <n v="32216"/>
    <x v="0"/>
    <x v="2"/>
    <s v="CHO-NUT-13000"/>
    <x v="2"/>
    <x v="2"/>
    <n v="3"/>
    <n v="7.47"/>
    <n v="3"/>
    <n v="14"/>
    <x v="3"/>
    <s v="Lot's O' Nuts"/>
    <x v="1"/>
  </r>
  <r>
    <s v="US-2024-108791-CHO-NUT-13000"/>
    <d v="2024-07-27T00:00:00"/>
    <d v="2024-08-10T00:00:00"/>
    <x v="0"/>
    <n v="108791"/>
    <s v="United States"/>
    <x v="52"/>
    <x v="21"/>
    <n v="10701"/>
    <x v="0"/>
    <x v="1"/>
    <s v="CHO-NUT-13000"/>
    <x v="2"/>
    <x v="22"/>
    <n v="1"/>
    <n v="2.4900000000000002"/>
    <n v="1"/>
    <n v="14"/>
    <x v="3"/>
    <s v="Lot's O' Nuts"/>
    <x v="1"/>
  </r>
  <r>
    <s v="US-2024-108791-CHO-FUD-51000"/>
    <d v="2024-07-27T00:00:00"/>
    <d v="2024-08-10T00:00:00"/>
    <x v="0"/>
    <n v="108791"/>
    <s v="United States"/>
    <x v="52"/>
    <x v="21"/>
    <n v="10701"/>
    <x v="0"/>
    <x v="1"/>
    <s v="CHO-FUD-51000"/>
    <x v="4"/>
    <x v="44"/>
    <n v="8"/>
    <n v="19.2"/>
    <n v="9.6"/>
    <n v="14"/>
    <x v="3"/>
    <s v="Lot's O' Nuts"/>
    <x v="1"/>
  </r>
  <r>
    <s v="US-2024-130841-CHO-MIL-31000"/>
    <d v="2024-07-28T00:00:00"/>
    <d v="2024-08-11T00:00:00"/>
    <x v="0"/>
    <n v="130841"/>
    <s v="United States"/>
    <x v="10"/>
    <x v="4"/>
    <n v="94110"/>
    <x v="0"/>
    <x v="3"/>
    <s v="CHO-MIL-31000"/>
    <x v="0"/>
    <x v="8"/>
    <n v="4"/>
    <n v="8.44"/>
    <n v="4.5599999999999996"/>
    <n v="14"/>
    <x v="3"/>
    <s v="Wicked Choccy's"/>
    <x v="0"/>
  </r>
  <r>
    <s v="US-2024-130841-CHO-NUT-13000"/>
    <d v="2024-07-28T00:00:00"/>
    <d v="2024-08-11T00:00:00"/>
    <x v="0"/>
    <n v="130841"/>
    <s v="United States"/>
    <x v="10"/>
    <x v="4"/>
    <n v="94110"/>
    <x v="0"/>
    <x v="3"/>
    <s v="CHO-NUT-13000"/>
    <x v="2"/>
    <x v="22"/>
    <n v="1"/>
    <n v="2.4900000000000002"/>
    <n v="1"/>
    <n v="14"/>
    <x v="3"/>
    <s v="Lot's O' Nuts"/>
    <x v="1"/>
  </r>
  <r>
    <s v="US-2024-101483-CHO-MIL-31000"/>
    <d v="2024-07-29T00:00:00"/>
    <d v="2024-08-11T00:00:00"/>
    <x v="2"/>
    <n v="101483"/>
    <s v="United States"/>
    <x v="60"/>
    <x v="26"/>
    <n v="28540"/>
    <x v="0"/>
    <x v="2"/>
    <s v="CHO-MIL-31000"/>
    <x v="0"/>
    <x v="0"/>
    <n v="2"/>
    <n v="4.22"/>
    <n v="2.2799999999999998"/>
    <n v="13"/>
    <x v="3"/>
    <s v="Wicked Choccy's"/>
    <x v="0"/>
  </r>
  <r>
    <s v="US-2024-101483-CHO-FUD-51000"/>
    <d v="2024-07-29T00:00:00"/>
    <d v="2024-08-11T00:00:00"/>
    <x v="2"/>
    <n v="101483"/>
    <s v="United States"/>
    <x v="60"/>
    <x v="26"/>
    <n v="28540"/>
    <x v="0"/>
    <x v="2"/>
    <s v="CHO-FUD-51000"/>
    <x v="4"/>
    <x v="3"/>
    <n v="3"/>
    <n v="7.2"/>
    <n v="3.6"/>
    <n v="13"/>
    <x v="3"/>
    <s v="Lot's O' Nuts"/>
    <x v="1"/>
  </r>
  <r>
    <s v="US-2024-101483-CHO-TRI-54000"/>
    <d v="2024-07-29T00:00:00"/>
    <d v="2024-08-11T00:00:00"/>
    <x v="2"/>
    <n v="101483"/>
    <s v="United States"/>
    <x v="60"/>
    <x v="26"/>
    <n v="28540"/>
    <x v="0"/>
    <x v="2"/>
    <s v="CHO-TRI-54000"/>
    <x v="1"/>
    <x v="20"/>
    <n v="5"/>
    <n v="12.25"/>
    <n v="6.5"/>
    <n v="13"/>
    <x v="3"/>
    <s v="Wicked Choccy's"/>
    <x v="0"/>
  </r>
  <r>
    <s v="US-2024-146031-CHO-SCR-58000"/>
    <d v="2024-07-29T00:00:00"/>
    <d v="2024-08-11T00:00:00"/>
    <x v="2"/>
    <n v="146031"/>
    <s v="United States"/>
    <x v="100"/>
    <x v="21"/>
    <n v="12180"/>
    <x v="0"/>
    <x v="1"/>
    <s v="CHO-SCR-58000"/>
    <x v="3"/>
    <x v="6"/>
    <n v="9"/>
    <n v="22.5"/>
    <n v="9.9"/>
    <n v="13"/>
    <x v="3"/>
    <s v="Lot's O' Nuts"/>
    <x v="1"/>
  </r>
  <r>
    <s v="US-2024-113852-CHO-SCR-58000"/>
    <d v="2024-07-29T00:00:00"/>
    <d v="2024-08-12T00:00:00"/>
    <x v="0"/>
    <n v="113852"/>
    <s v="United States"/>
    <x v="31"/>
    <x v="23"/>
    <n v="98115"/>
    <x v="0"/>
    <x v="3"/>
    <s v="CHO-SCR-58000"/>
    <x v="3"/>
    <x v="3"/>
    <n v="3"/>
    <n v="7.5"/>
    <n v="3.3"/>
    <n v="14"/>
    <x v="3"/>
    <s v="Lot's O' Nuts"/>
    <x v="1"/>
  </r>
  <r>
    <s v="US-2024-130771-CHO-MIL-31000"/>
    <d v="2024-07-29T00:00:00"/>
    <d v="2024-08-13T00:00:00"/>
    <x v="0"/>
    <n v="130771"/>
    <s v="United States"/>
    <x v="92"/>
    <x v="0"/>
    <n v="78745"/>
    <x v="0"/>
    <x v="0"/>
    <s v="CHO-MIL-31000"/>
    <x v="0"/>
    <x v="0"/>
    <n v="2"/>
    <n v="4.22"/>
    <n v="2.2799999999999998"/>
    <n v="15"/>
    <x v="3"/>
    <s v="Wicked Choccy's"/>
    <x v="0"/>
  </r>
  <r>
    <s v="US-2024-130771-CHO-TRI-54000"/>
    <d v="2024-07-29T00:00:00"/>
    <d v="2024-08-13T00:00:00"/>
    <x v="0"/>
    <n v="130771"/>
    <s v="United States"/>
    <x v="92"/>
    <x v="0"/>
    <n v="78745"/>
    <x v="0"/>
    <x v="0"/>
    <s v="CHO-TRI-54000"/>
    <x v="1"/>
    <x v="28"/>
    <n v="1"/>
    <n v="2.4500000000000002"/>
    <n v="1.3"/>
    <n v="15"/>
    <x v="3"/>
    <s v="Wicked Choccy's"/>
    <x v="0"/>
  </r>
  <r>
    <s v="US-2024-130953-CHO-NUT-13000"/>
    <d v="2024-07-29T00:00:00"/>
    <d v="2024-08-13T00:00:00"/>
    <x v="0"/>
    <n v="130953"/>
    <s v="United States"/>
    <x v="260"/>
    <x v="44"/>
    <n v="73120"/>
    <x v="0"/>
    <x v="0"/>
    <s v="CHO-NUT-13000"/>
    <x v="2"/>
    <x v="2"/>
    <n v="3"/>
    <n v="7.47"/>
    <n v="3"/>
    <n v="15"/>
    <x v="3"/>
    <s v="Lot's O' Nuts"/>
    <x v="1"/>
  </r>
  <r>
    <s v="US-2024-130953-CHO-FUD-51000"/>
    <d v="2024-07-29T00:00:00"/>
    <d v="2024-08-13T00:00:00"/>
    <x v="0"/>
    <n v="130953"/>
    <s v="United States"/>
    <x v="260"/>
    <x v="44"/>
    <n v="73120"/>
    <x v="0"/>
    <x v="0"/>
    <s v="CHO-FUD-51000"/>
    <x v="4"/>
    <x v="9"/>
    <n v="2"/>
    <n v="4.8"/>
    <n v="2.4"/>
    <n v="15"/>
    <x v="3"/>
    <s v="Lot's O' Nuts"/>
    <x v="1"/>
  </r>
  <r>
    <s v="US-2024-130953-CHO-SCR-58000"/>
    <d v="2024-07-29T00:00:00"/>
    <d v="2024-08-13T00:00:00"/>
    <x v="0"/>
    <n v="130953"/>
    <s v="United States"/>
    <x v="260"/>
    <x v="44"/>
    <n v="73120"/>
    <x v="0"/>
    <x v="0"/>
    <s v="CHO-SCR-58000"/>
    <x v="3"/>
    <x v="9"/>
    <n v="2"/>
    <n v="5"/>
    <n v="2.2000000000000002"/>
    <n v="15"/>
    <x v="3"/>
    <s v="Lot's O' Nuts"/>
    <x v="1"/>
  </r>
  <r>
    <s v="US-2024-130953-CHO-MIL-31000"/>
    <d v="2024-07-29T00:00:00"/>
    <d v="2024-08-13T00:00:00"/>
    <x v="0"/>
    <n v="130953"/>
    <s v="United States"/>
    <x v="260"/>
    <x v="44"/>
    <n v="73120"/>
    <x v="0"/>
    <x v="0"/>
    <s v="CHO-MIL-31000"/>
    <x v="0"/>
    <x v="5"/>
    <n v="3"/>
    <n v="6.33"/>
    <n v="3.42"/>
    <n v="15"/>
    <x v="3"/>
    <s v="Wicked Choccy's"/>
    <x v="0"/>
  </r>
  <r>
    <s v="US-2024-115301-CHO-MIL-31000"/>
    <d v="2024-07-29T00:00:00"/>
    <d v="2024-08-12T00:00:00"/>
    <x v="0"/>
    <n v="115301"/>
    <s v="United States"/>
    <x v="31"/>
    <x v="23"/>
    <n v="98103"/>
    <x v="0"/>
    <x v="3"/>
    <s v="CHO-MIL-31000"/>
    <x v="0"/>
    <x v="0"/>
    <n v="2"/>
    <n v="4.22"/>
    <n v="2.2799999999999998"/>
    <n v="14"/>
    <x v="3"/>
    <s v="Wicked Choccy's"/>
    <x v="0"/>
  </r>
  <r>
    <s v="US-2024-141103-CHO-TRI-54000"/>
    <d v="2024-07-30T00:00:00"/>
    <d v="2024-08-16T00:00:00"/>
    <x v="0"/>
    <n v="141103"/>
    <s v="United States"/>
    <x v="98"/>
    <x v="38"/>
    <n v="21215"/>
    <x v="0"/>
    <x v="1"/>
    <s v="CHO-TRI-54000"/>
    <x v="1"/>
    <x v="20"/>
    <n v="5"/>
    <n v="12.25"/>
    <n v="6.5"/>
    <n v="17"/>
    <x v="3"/>
    <s v="Wicked Choccy's"/>
    <x v="0"/>
  </r>
  <r>
    <s v="US-2024-167913-CHO-TRI-54000"/>
    <d v="2024-07-30T00:00:00"/>
    <d v="2024-08-13T00:00:00"/>
    <x v="2"/>
    <n v="167913"/>
    <s v="United States"/>
    <x v="28"/>
    <x v="4"/>
    <n v="92691"/>
    <x v="0"/>
    <x v="3"/>
    <s v="CHO-TRI-54000"/>
    <x v="1"/>
    <x v="10"/>
    <n v="7"/>
    <n v="17.149999999999999"/>
    <n v="9.1"/>
    <n v="14"/>
    <x v="3"/>
    <s v="Wicked Choccy's"/>
    <x v="0"/>
  </r>
  <r>
    <s v="US-2024-155740-CHO-MIL-31000"/>
    <d v="2024-07-30T00:00:00"/>
    <d v="2024-08-12T00:00:00"/>
    <x v="1"/>
    <n v="155740"/>
    <s v="United States"/>
    <x v="130"/>
    <x v="9"/>
    <n v="44107"/>
    <x v="0"/>
    <x v="1"/>
    <s v="CHO-MIL-31000"/>
    <x v="0"/>
    <x v="8"/>
    <n v="4"/>
    <n v="8.44"/>
    <n v="4.5599999999999996"/>
    <n v="13"/>
    <x v="3"/>
    <s v="Wicked Choccy's"/>
    <x v="0"/>
  </r>
  <r>
    <s v="US-2024-121909-CHO-TRI-54000"/>
    <d v="2024-07-31T00:00:00"/>
    <d v="2024-08-15T00:00:00"/>
    <x v="0"/>
    <n v="121909"/>
    <s v="United States"/>
    <x v="2"/>
    <x v="2"/>
    <n v="19134"/>
    <x v="0"/>
    <x v="1"/>
    <s v="CHO-TRI-54000"/>
    <x v="1"/>
    <x v="4"/>
    <n v="3"/>
    <n v="7.35"/>
    <n v="3.9"/>
    <n v="15"/>
    <x v="3"/>
    <s v="Wicked Choccy's"/>
    <x v="0"/>
  </r>
  <r>
    <s v="US-2024-161102-CHO-MIL-31000"/>
    <d v="2024-07-31T00:00:00"/>
    <d v="2024-08-13T00:00:00"/>
    <x v="1"/>
    <n v="161102"/>
    <s v="United States"/>
    <x v="10"/>
    <x v="4"/>
    <n v="94110"/>
    <x v="0"/>
    <x v="3"/>
    <s v="CHO-MIL-31000"/>
    <x v="0"/>
    <x v="38"/>
    <n v="7"/>
    <n v="14.77"/>
    <n v="7.98"/>
    <n v="13"/>
    <x v="3"/>
    <s v="Wicked Choccy's"/>
    <x v="0"/>
  </r>
  <r>
    <s v="US-2024-125752-CHO-NUT-13000"/>
    <d v="2024-07-31T00:00:00"/>
    <d v="2024-08-14T00:00:00"/>
    <x v="0"/>
    <n v="125752"/>
    <s v="United States"/>
    <x v="222"/>
    <x v="17"/>
    <n v="33311"/>
    <x v="0"/>
    <x v="2"/>
    <s v="CHO-NUT-13000"/>
    <x v="2"/>
    <x v="7"/>
    <n v="2"/>
    <n v="4.9800000000000004"/>
    <n v="2"/>
    <n v="14"/>
    <x v="3"/>
    <s v="Lot's O' Nuts"/>
    <x v="1"/>
  </r>
  <r>
    <s v="US-2024-126144-CHO-TRI-54000"/>
    <d v="2024-07-31T00:00:00"/>
    <d v="2024-08-15T00:00:00"/>
    <x v="0"/>
    <n v="126144"/>
    <s v="United States"/>
    <x v="2"/>
    <x v="2"/>
    <n v="19134"/>
    <x v="0"/>
    <x v="1"/>
    <s v="CHO-TRI-54000"/>
    <x v="1"/>
    <x v="24"/>
    <n v="4"/>
    <n v="9.8000000000000007"/>
    <n v="5.2"/>
    <n v="15"/>
    <x v="3"/>
    <s v="Wicked Choccy's"/>
    <x v="0"/>
  </r>
  <r>
    <s v="US-2024-115805-CHO-TRI-54000"/>
    <d v="2024-07-31T00:00:00"/>
    <d v="2024-08-10T00:00:00"/>
    <x v="3"/>
    <n v="115805"/>
    <s v="United States"/>
    <x v="40"/>
    <x v="1"/>
    <n v="60653"/>
    <x v="0"/>
    <x v="0"/>
    <s v="CHO-TRI-54000"/>
    <x v="1"/>
    <x v="28"/>
    <n v="1"/>
    <n v="2.4500000000000002"/>
    <n v="1.3"/>
    <n v="10"/>
    <x v="3"/>
    <s v="Wicked Choccy's"/>
    <x v="0"/>
  </r>
  <r>
    <s v="US-2024-147032-CHO-NUT-13000"/>
    <d v="2024-07-31T00:00:00"/>
    <d v="2024-08-14T00:00:00"/>
    <x v="0"/>
    <n v="147032"/>
    <s v="United States"/>
    <x v="50"/>
    <x v="7"/>
    <n v="19805"/>
    <x v="0"/>
    <x v="1"/>
    <s v="CHO-NUT-13000"/>
    <x v="2"/>
    <x v="2"/>
    <n v="3"/>
    <n v="7.47"/>
    <n v="3"/>
    <n v="14"/>
    <x v="3"/>
    <s v="Lot's O' Nuts"/>
    <x v="1"/>
  </r>
  <r>
    <s v="US-2024-147032-CHO-SCR-58000"/>
    <d v="2024-07-31T00:00:00"/>
    <d v="2024-08-14T00:00:00"/>
    <x v="0"/>
    <n v="147032"/>
    <s v="United States"/>
    <x v="50"/>
    <x v="7"/>
    <n v="19805"/>
    <x v="0"/>
    <x v="1"/>
    <s v="CHO-SCR-58000"/>
    <x v="3"/>
    <x v="17"/>
    <n v="5"/>
    <n v="12.5"/>
    <n v="5.5"/>
    <n v="14"/>
    <x v="3"/>
    <s v="Lot's O' Nuts"/>
    <x v="1"/>
  </r>
  <r>
    <s v="US-2024-147032-CHO-TRI-54000"/>
    <d v="2024-07-31T00:00:00"/>
    <d v="2024-08-14T00:00:00"/>
    <x v="0"/>
    <n v="147032"/>
    <s v="United States"/>
    <x v="50"/>
    <x v="7"/>
    <n v="19805"/>
    <x v="0"/>
    <x v="1"/>
    <s v="CHO-TRI-54000"/>
    <x v="1"/>
    <x v="28"/>
    <n v="1"/>
    <n v="2.4500000000000002"/>
    <n v="1.3"/>
    <n v="14"/>
    <x v="3"/>
    <s v="Wicked Choccy's"/>
    <x v="0"/>
  </r>
  <r>
    <s v="US-2024-165869-CHO-FUD-51000"/>
    <d v="2024-07-31T00:00:00"/>
    <d v="2024-08-15T00:00:00"/>
    <x v="0"/>
    <n v="165869"/>
    <s v="United States"/>
    <x v="115"/>
    <x v="22"/>
    <n v="53209"/>
    <x v="0"/>
    <x v="0"/>
    <s v="CHO-FUD-51000"/>
    <x v="4"/>
    <x v="14"/>
    <n v="6"/>
    <n v="14.4"/>
    <n v="7.2"/>
    <n v="15"/>
    <x v="3"/>
    <s v="Lot's O' Nuts"/>
    <x v="1"/>
  </r>
  <r>
    <s v="US-2024-165869-CHO-MIL-31000"/>
    <d v="2024-07-31T00:00:00"/>
    <d v="2024-08-15T00:00:00"/>
    <x v="0"/>
    <n v="165869"/>
    <s v="United States"/>
    <x v="115"/>
    <x v="22"/>
    <n v="53209"/>
    <x v="0"/>
    <x v="0"/>
    <s v="CHO-MIL-31000"/>
    <x v="0"/>
    <x v="8"/>
    <n v="4"/>
    <n v="8.44"/>
    <n v="4.5599999999999996"/>
    <n v="15"/>
    <x v="3"/>
    <s v="Wicked Choccy's"/>
    <x v="0"/>
  </r>
  <r>
    <s v="US-2024-162691-CHO-MIL-31000"/>
    <d v="2024-08-01T00:00:00"/>
    <d v="2024-08-17T00:00:00"/>
    <x v="0"/>
    <n v="162691"/>
    <s v="United States"/>
    <x v="92"/>
    <x v="0"/>
    <n v="78745"/>
    <x v="0"/>
    <x v="0"/>
    <s v="CHO-MIL-31000"/>
    <x v="0"/>
    <x v="38"/>
    <n v="7"/>
    <n v="14.77"/>
    <n v="7.98"/>
    <n v="16"/>
    <x v="3"/>
    <s v="Wicked Choccy's"/>
    <x v="0"/>
  </r>
  <r>
    <s v="US-2024-162691-CHO-TRI-54000"/>
    <d v="2024-08-01T00:00:00"/>
    <d v="2024-08-17T00:00:00"/>
    <x v="0"/>
    <n v="162691"/>
    <s v="United States"/>
    <x v="92"/>
    <x v="0"/>
    <n v="78745"/>
    <x v="0"/>
    <x v="0"/>
    <s v="CHO-TRI-54000"/>
    <x v="1"/>
    <x v="4"/>
    <n v="3"/>
    <n v="7.35"/>
    <n v="3.9"/>
    <n v="16"/>
    <x v="3"/>
    <s v="Wicked Choccy's"/>
    <x v="0"/>
  </r>
  <r>
    <s v="US-2024-135034-CHO-NUT-13000"/>
    <d v="2024-08-01T00:00:00"/>
    <d v="2024-08-13T00:00:00"/>
    <x v="1"/>
    <n v="135034"/>
    <s v="United States"/>
    <x v="40"/>
    <x v="1"/>
    <n v="60653"/>
    <x v="0"/>
    <x v="0"/>
    <s v="CHO-NUT-13000"/>
    <x v="2"/>
    <x v="7"/>
    <n v="2"/>
    <n v="4.9800000000000004"/>
    <n v="2"/>
    <n v="12"/>
    <x v="3"/>
    <s v="Lot's O' Nuts"/>
    <x v="1"/>
  </r>
  <r>
    <s v="US-2024-168942-CHO-TRI-54000"/>
    <d v="2024-08-01T00:00:00"/>
    <d v="2024-08-15T00:00:00"/>
    <x v="2"/>
    <n v="168942"/>
    <s v="United States"/>
    <x v="10"/>
    <x v="4"/>
    <n v="94109"/>
    <x v="0"/>
    <x v="3"/>
    <s v="CHO-TRI-54000"/>
    <x v="1"/>
    <x v="4"/>
    <n v="3"/>
    <n v="7.35"/>
    <n v="3.9"/>
    <n v="14"/>
    <x v="3"/>
    <s v="Wicked Choccy's"/>
    <x v="0"/>
  </r>
  <r>
    <s v="US-2024-124576-CHO-SCR-58000"/>
    <d v="2024-08-01T00:00:00"/>
    <d v="2024-08-14T00:00:00"/>
    <x v="2"/>
    <n v="124576"/>
    <s v="United States"/>
    <x v="368"/>
    <x v="4"/>
    <n v="93905"/>
    <x v="0"/>
    <x v="3"/>
    <s v="CHO-SCR-58000"/>
    <x v="3"/>
    <x v="9"/>
    <n v="2"/>
    <n v="5"/>
    <n v="2.2000000000000002"/>
    <n v="13"/>
    <x v="3"/>
    <s v="Lot's O' Nuts"/>
    <x v="1"/>
  </r>
  <r>
    <s v="US-2024-133235-CHO-FUD-51000"/>
    <d v="2024-08-01T00:00:00"/>
    <d v="2024-08-14T00:00:00"/>
    <x v="1"/>
    <n v="133235"/>
    <s v="United States"/>
    <x v="165"/>
    <x v="26"/>
    <n v="28205"/>
    <x v="0"/>
    <x v="2"/>
    <s v="CHO-FUD-51000"/>
    <x v="4"/>
    <x v="17"/>
    <n v="5"/>
    <n v="12"/>
    <n v="6"/>
    <n v="13"/>
    <x v="3"/>
    <s v="Lot's O' Nuts"/>
    <x v="1"/>
  </r>
  <r>
    <s v="US-2024-140781-CHO-MIL-31000"/>
    <d v="2024-08-03T00:00:00"/>
    <d v="2024-08-17T00:00:00"/>
    <x v="0"/>
    <n v="140781"/>
    <s v="United States"/>
    <x v="97"/>
    <x v="1"/>
    <n v="61701"/>
    <x v="0"/>
    <x v="0"/>
    <s v="CHO-MIL-31000"/>
    <x v="0"/>
    <x v="5"/>
    <n v="3"/>
    <n v="6.33"/>
    <n v="3.42"/>
    <n v="14"/>
    <x v="3"/>
    <s v="Wicked Choccy's"/>
    <x v="0"/>
  </r>
  <r>
    <s v="US-2024-168396-CHO-FUD-51000"/>
    <d v="2024-08-03T00:00:00"/>
    <d v="2024-08-18T00:00:00"/>
    <x v="2"/>
    <n v="168396"/>
    <s v="United States"/>
    <x v="10"/>
    <x v="4"/>
    <n v="94122"/>
    <x v="0"/>
    <x v="3"/>
    <s v="CHO-FUD-51000"/>
    <x v="4"/>
    <x v="3"/>
    <n v="3"/>
    <n v="7.2"/>
    <n v="3.6"/>
    <n v="15"/>
    <x v="3"/>
    <s v="Lot's O' Nuts"/>
    <x v="1"/>
  </r>
  <r>
    <s v="US-2024-168396-CHO-TRI-54000"/>
    <d v="2024-08-03T00:00:00"/>
    <d v="2024-08-18T00:00:00"/>
    <x v="2"/>
    <n v="168396"/>
    <s v="United States"/>
    <x v="10"/>
    <x v="4"/>
    <n v="94122"/>
    <x v="0"/>
    <x v="3"/>
    <s v="CHO-TRI-54000"/>
    <x v="1"/>
    <x v="20"/>
    <n v="5"/>
    <n v="12.25"/>
    <n v="6.5"/>
    <n v="15"/>
    <x v="3"/>
    <s v="Wicked Choccy's"/>
    <x v="0"/>
  </r>
  <r>
    <s v="US-2024-165386-CHO-MIL-31000"/>
    <d v="2024-08-03T00:00:00"/>
    <d v="2024-08-14T00:00:00"/>
    <x v="1"/>
    <n v="165386"/>
    <s v="United States"/>
    <x v="40"/>
    <x v="1"/>
    <n v="60623"/>
    <x v="0"/>
    <x v="0"/>
    <s v="CHO-MIL-31000"/>
    <x v="0"/>
    <x v="0"/>
    <n v="2"/>
    <n v="4.22"/>
    <n v="2.2799999999999998"/>
    <n v="11"/>
    <x v="3"/>
    <s v="Wicked Choccy's"/>
    <x v="0"/>
  </r>
  <r>
    <s v="US-2024-143175-CHO-MIL-31000"/>
    <d v="2024-08-03T00:00:00"/>
    <d v="2024-08-16T00:00:00"/>
    <x v="2"/>
    <n v="143175"/>
    <s v="United States"/>
    <x v="4"/>
    <x v="4"/>
    <n v="90004"/>
    <x v="0"/>
    <x v="3"/>
    <s v="CHO-MIL-31000"/>
    <x v="0"/>
    <x v="5"/>
    <n v="3"/>
    <n v="6.33"/>
    <n v="3.42"/>
    <n v="13"/>
    <x v="3"/>
    <s v="Wicked Choccy's"/>
    <x v="0"/>
  </r>
  <r>
    <s v="US-2024-141747-CHO-SCR-58000"/>
    <d v="2024-08-03T00:00:00"/>
    <d v="2024-08-18T00:00:00"/>
    <x v="2"/>
    <n v="141747"/>
    <s v="United States"/>
    <x v="31"/>
    <x v="23"/>
    <n v="98105"/>
    <x v="0"/>
    <x v="3"/>
    <s v="CHO-SCR-58000"/>
    <x v="3"/>
    <x v="25"/>
    <n v="1"/>
    <n v="2.5"/>
    <n v="1.1000000000000001"/>
    <n v="15"/>
    <x v="3"/>
    <s v="Lot's O' Nuts"/>
    <x v="1"/>
  </r>
  <r>
    <s v="US-2024-163566-CHO-TRI-54000"/>
    <d v="2024-08-03T00:00:00"/>
    <d v="2024-08-16T00:00:00"/>
    <x v="1"/>
    <n v="163566"/>
    <s v="United States"/>
    <x v="172"/>
    <x v="9"/>
    <n v="45014"/>
    <x v="0"/>
    <x v="1"/>
    <s v="CHO-TRI-54000"/>
    <x v="1"/>
    <x v="20"/>
    <n v="5"/>
    <n v="12.25"/>
    <n v="6.5"/>
    <n v="13"/>
    <x v="3"/>
    <s v="Wicked Choccy's"/>
    <x v="0"/>
  </r>
  <r>
    <s v="US-2024-146367-CHO-NUT-13000"/>
    <d v="2024-08-04T00:00:00"/>
    <d v="2024-08-18T00:00:00"/>
    <x v="0"/>
    <n v="146367"/>
    <s v="United States"/>
    <x v="237"/>
    <x v="0"/>
    <n v="75007"/>
    <x v="0"/>
    <x v="0"/>
    <s v="CHO-NUT-13000"/>
    <x v="2"/>
    <x v="2"/>
    <n v="3"/>
    <n v="7.47"/>
    <n v="3"/>
    <n v="14"/>
    <x v="3"/>
    <s v="Lot's O' Nuts"/>
    <x v="1"/>
  </r>
  <r>
    <s v="US-2024-132738-CHO-TRI-54000"/>
    <d v="2024-08-04T00:00:00"/>
    <d v="2024-08-17T00:00:00"/>
    <x v="1"/>
    <n v="132738"/>
    <s v="United States"/>
    <x v="509"/>
    <x v="27"/>
    <n v="80538"/>
    <x v="0"/>
    <x v="3"/>
    <s v="CHO-TRI-54000"/>
    <x v="1"/>
    <x v="28"/>
    <n v="1"/>
    <n v="2.4500000000000002"/>
    <n v="1.3"/>
    <n v="13"/>
    <x v="3"/>
    <s v="Wicked Choccy's"/>
    <x v="0"/>
  </r>
  <r>
    <s v="US-2024-132738-OTH-GUM-21000"/>
    <d v="2024-08-04T00:00:00"/>
    <d v="2024-08-17T00:00:00"/>
    <x v="1"/>
    <n v="132738"/>
    <s v="United States"/>
    <x v="509"/>
    <x v="27"/>
    <n v="80538"/>
    <x v="1"/>
    <x v="3"/>
    <s v="OTH-GUM-21000"/>
    <x v="5"/>
    <x v="27"/>
    <n v="2"/>
    <n v="1.3"/>
    <n v="1.2"/>
    <n v="13"/>
    <x v="3"/>
    <s v="Secret Factory"/>
    <x v="2"/>
  </r>
  <r>
    <s v="US-2024-154676-CHO-MIL-31000"/>
    <d v="2024-08-05T00:00:00"/>
    <d v="2024-08-18T00:00:00"/>
    <x v="1"/>
    <n v="154676"/>
    <s v="United States"/>
    <x v="0"/>
    <x v="0"/>
    <n v="77070"/>
    <x v="0"/>
    <x v="0"/>
    <s v="CHO-MIL-31000"/>
    <x v="0"/>
    <x v="43"/>
    <n v="9"/>
    <n v="18.989999999999998"/>
    <n v="10.26"/>
    <n v="13"/>
    <x v="3"/>
    <s v="Wicked Choccy's"/>
    <x v="0"/>
  </r>
  <r>
    <s v="US-2024-128328-CHO-FUD-51000"/>
    <d v="2024-08-05T00:00:00"/>
    <d v="2024-08-19T00:00:00"/>
    <x v="0"/>
    <n v="128328"/>
    <s v="United States"/>
    <x v="209"/>
    <x v="19"/>
    <n v="46203"/>
    <x v="0"/>
    <x v="0"/>
    <s v="CHO-FUD-51000"/>
    <x v="4"/>
    <x v="14"/>
    <n v="6"/>
    <n v="14.4"/>
    <n v="7.2"/>
    <n v="14"/>
    <x v="3"/>
    <s v="Lot's O' Nuts"/>
    <x v="1"/>
  </r>
  <r>
    <s v="US-2024-128328-CHO-MIL-31000"/>
    <d v="2024-08-05T00:00:00"/>
    <d v="2024-08-19T00:00:00"/>
    <x v="0"/>
    <n v="128328"/>
    <s v="United States"/>
    <x v="209"/>
    <x v="19"/>
    <n v="46203"/>
    <x v="0"/>
    <x v="0"/>
    <s v="CHO-MIL-31000"/>
    <x v="0"/>
    <x v="43"/>
    <n v="9"/>
    <n v="18.989999999999998"/>
    <n v="10.26"/>
    <n v="14"/>
    <x v="3"/>
    <s v="Wicked Choccy's"/>
    <x v="0"/>
  </r>
  <r>
    <s v="US-2024-128328-CHO-SCR-58000"/>
    <d v="2024-08-05T00:00:00"/>
    <d v="2024-08-19T00:00:00"/>
    <x v="0"/>
    <n v="128328"/>
    <s v="United States"/>
    <x v="209"/>
    <x v="19"/>
    <n v="46203"/>
    <x v="0"/>
    <x v="0"/>
    <s v="CHO-SCR-58000"/>
    <x v="3"/>
    <x v="9"/>
    <n v="2"/>
    <n v="5"/>
    <n v="2.2000000000000002"/>
    <n v="14"/>
    <x v="3"/>
    <s v="Lot's O' Nuts"/>
    <x v="1"/>
  </r>
  <r>
    <s v="US-2024-117695-CHO-TRI-54000"/>
    <d v="2024-08-05T00:00:00"/>
    <d v="2024-08-18T00:00:00"/>
    <x v="1"/>
    <n v="117695"/>
    <s v="United States"/>
    <x v="43"/>
    <x v="5"/>
    <n v="40475"/>
    <x v="0"/>
    <x v="2"/>
    <s v="CHO-TRI-54000"/>
    <x v="1"/>
    <x v="1"/>
    <n v="2"/>
    <n v="4.9000000000000004"/>
    <n v="2.6"/>
    <n v="13"/>
    <x v="3"/>
    <s v="Wicked Choccy's"/>
    <x v="0"/>
  </r>
  <r>
    <s v="US-2024-151981-CHO-MIL-31000"/>
    <d v="2024-08-06T00:00:00"/>
    <d v="2024-08-22T00:00:00"/>
    <x v="0"/>
    <n v="151981"/>
    <s v="United States"/>
    <x v="38"/>
    <x v="41"/>
    <n v="3301"/>
    <x v="0"/>
    <x v="1"/>
    <s v="CHO-MIL-31000"/>
    <x v="0"/>
    <x v="29"/>
    <n v="6"/>
    <n v="12.66"/>
    <n v="6.84"/>
    <n v="16"/>
    <x v="3"/>
    <s v="Wicked Choccy's"/>
    <x v="0"/>
  </r>
  <r>
    <s v="US-2024-151981-OTH-GUM-21000"/>
    <d v="2024-08-06T00:00:00"/>
    <d v="2024-08-22T00:00:00"/>
    <x v="0"/>
    <n v="151981"/>
    <s v="United States"/>
    <x v="38"/>
    <x v="41"/>
    <n v="3301"/>
    <x v="1"/>
    <x v="1"/>
    <s v="OTH-GUM-21000"/>
    <x v="5"/>
    <x v="42"/>
    <n v="5"/>
    <n v="3.25"/>
    <n v="3"/>
    <n v="16"/>
    <x v="3"/>
    <s v="Secret Factory"/>
    <x v="2"/>
  </r>
  <r>
    <s v="US-2024-168172-CHO-SCR-58000"/>
    <d v="2024-08-06T00:00:00"/>
    <d v="2024-08-20T00:00:00"/>
    <x v="0"/>
    <n v="168172"/>
    <s v="United States"/>
    <x v="26"/>
    <x v="21"/>
    <n v="10011"/>
    <x v="0"/>
    <x v="1"/>
    <s v="CHO-SCR-58000"/>
    <x v="3"/>
    <x v="31"/>
    <n v="4"/>
    <n v="10"/>
    <n v="4.4000000000000004"/>
    <n v="14"/>
    <x v="3"/>
    <s v="Lot's O' Nuts"/>
    <x v="1"/>
  </r>
  <r>
    <s v="US-2024-161200-CHO-MIL-31000"/>
    <d v="2024-08-06T00:00:00"/>
    <d v="2024-08-20T00:00:00"/>
    <x v="2"/>
    <n v="161200"/>
    <s v="United States"/>
    <x v="22"/>
    <x v="8"/>
    <n v="70506"/>
    <x v="0"/>
    <x v="2"/>
    <s v="CHO-MIL-31000"/>
    <x v="0"/>
    <x v="5"/>
    <n v="3"/>
    <n v="6.33"/>
    <n v="3.42"/>
    <n v="14"/>
    <x v="3"/>
    <s v="Wicked Choccy's"/>
    <x v="0"/>
  </r>
  <r>
    <s v="US-2024-161200-CHO-FUD-51000"/>
    <d v="2024-08-06T00:00:00"/>
    <d v="2024-08-20T00:00:00"/>
    <x v="2"/>
    <n v="161200"/>
    <s v="United States"/>
    <x v="22"/>
    <x v="8"/>
    <n v="70506"/>
    <x v="0"/>
    <x v="2"/>
    <s v="CHO-FUD-51000"/>
    <x v="4"/>
    <x v="17"/>
    <n v="5"/>
    <n v="12"/>
    <n v="6"/>
    <n v="14"/>
    <x v="3"/>
    <s v="Lot's O' Nuts"/>
    <x v="1"/>
  </r>
  <r>
    <s v="US-2024-136609-CHO-NUT-13000"/>
    <d v="2024-08-06T00:00:00"/>
    <d v="2024-08-21T00:00:00"/>
    <x v="0"/>
    <n v="136609"/>
    <s v="United States"/>
    <x v="240"/>
    <x v="0"/>
    <n v="75104"/>
    <x v="0"/>
    <x v="0"/>
    <s v="CHO-NUT-13000"/>
    <x v="2"/>
    <x v="2"/>
    <n v="3"/>
    <n v="7.47"/>
    <n v="3"/>
    <n v="15"/>
    <x v="3"/>
    <s v="Lot's O' Nuts"/>
    <x v="1"/>
  </r>
  <r>
    <s v="US-2024-158344-CHO-MIL-31000"/>
    <d v="2024-08-07T00:00:00"/>
    <d v="2024-08-21T00:00:00"/>
    <x v="0"/>
    <n v="158344"/>
    <s v="United States"/>
    <x v="241"/>
    <x v="30"/>
    <n v="56560"/>
    <x v="0"/>
    <x v="0"/>
    <s v="CHO-MIL-31000"/>
    <x v="0"/>
    <x v="8"/>
    <n v="4"/>
    <n v="8.44"/>
    <n v="4.5599999999999996"/>
    <n v="14"/>
    <x v="3"/>
    <s v="Wicked Choccy's"/>
    <x v="0"/>
  </r>
  <r>
    <s v="US-2024-110821-CHO-MIL-31000"/>
    <d v="2024-08-07T00:00:00"/>
    <d v="2024-08-18T00:00:00"/>
    <x v="1"/>
    <n v="110821"/>
    <s v="United States"/>
    <x v="39"/>
    <x v="0"/>
    <n v="75081"/>
    <x v="0"/>
    <x v="0"/>
    <s v="CHO-MIL-31000"/>
    <x v="0"/>
    <x v="0"/>
    <n v="2"/>
    <n v="4.22"/>
    <n v="2.2799999999999998"/>
    <n v="11"/>
    <x v="3"/>
    <s v="Wicked Choccy's"/>
    <x v="0"/>
  </r>
  <r>
    <s v="US-2024-110821-CHO-SCR-58000"/>
    <d v="2024-08-07T00:00:00"/>
    <d v="2024-08-18T00:00:00"/>
    <x v="1"/>
    <n v="110821"/>
    <s v="United States"/>
    <x v="39"/>
    <x v="0"/>
    <n v="75081"/>
    <x v="0"/>
    <x v="0"/>
    <s v="CHO-SCR-58000"/>
    <x v="3"/>
    <x v="3"/>
    <n v="3"/>
    <n v="7.5"/>
    <n v="3.3"/>
    <n v="11"/>
    <x v="3"/>
    <s v="Lot's O' Nuts"/>
    <x v="1"/>
  </r>
  <r>
    <s v="US-2024-163321-CHO-NUT-13000"/>
    <d v="2024-08-07T00:00:00"/>
    <d v="2024-08-21T00:00:00"/>
    <x v="2"/>
    <n v="163321"/>
    <s v="United States"/>
    <x v="60"/>
    <x v="26"/>
    <n v="28540"/>
    <x v="0"/>
    <x v="2"/>
    <s v="CHO-NUT-13000"/>
    <x v="2"/>
    <x v="22"/>
    <n v="1"/>
    <n v="2.4900000000000002"/>
    <n v="1"/>
    <n v="14"/>
    <x v="3"/>
    <s v="Lot's O' Nuts"/>
    <x v="1"/>
  </r>
  <r>
    <s v="US-2024-155999-CHO-TRI-54000"/>
    <d v="2024-08-07T00:00:00"/>
    <d v="2024-08-23T00:00:00"/>
    <x v="0"/>
    <n v="155999"/>
    <s v="United States"/>
    <x v="25"/>
    <x v="4"/>
    <n v="92105"/>
    <x v="0"/>
    <x v="3"/>
    <s v="CHO-TRI-54000"/>
    <x v="1"/>
    <x v="1"/>
    <n v="2"/>
    <n v="4.9000000000000004"/>
    <n v="2.6"/>
    <n v="16"/>
    <x v="3"/>
    <s v="Wicked Choccy's"/>
    <x v="0"/>
  </r>
  <r>
    <s v="US-2024-155999-CHO-FUD-51000"/>
    <d v="2024-08-07T00:00:00"/>
    <d v="2024-08-23T00:00:00"/>
    <x v="0"/>
    <n v="155999"/>
    <s v="United States"/>
    <x v="25"/>
    <x v="4"/>
    <n v="92105"/>
    <x v="0"/>
    <x v="3"/>
    <s v="CHO-FUD-51000"/>
    <x v="4"/>
    <x v="17"/>
    <n v="5"/>
    <n v="12"/>
    <n v="6"/>
    <n v="16"/>
    <x v="3"/>
    <s v="Lot's O' Nuts"/>
    <x v="1"/>
  </r>
  <r>
    <s v="US-2024-156776-CHO-NUT-13000"/>
    <d v="2024-08-07T00:00:00"/>
    <d v="2024-08-21T00:00:00"/>
    <x v="0"/>
    <n v="156776"/>
    <s v="United States"/>
    <x v="493"/>
    <x v="4"/>
    <n v="92683"/>
    <x v="0"/>
    <x v="3"/>
    <s v="CHO-NUT-13000"/>
    <x v="2"/>
    <x v="22"/>
    <n v="1"/>
    <n v="2.4900000000000002"/>
    <n v="1"/>
    <n v="14"/>
    <x v="3"/>
    <s v="Lot's O' Nuts"/>
    <x v="1"/>
  </r>
  <r>
    <s v="US-2024-156776-CHO-FUD-51000"/>
    <d v="2024-08-07T00:00:00"/>
    <d v="2024-08-21T00:00:00"/>
    <x v="0"/>
    <n v="156776"/>
    <s v="United States"/>
    <x v="493"/>
    <x v="4"/>
    <n v="92683"/>
    <x v="0"/>
    <x v="3"/>
    <s v="CHO-FUD-51000"/>
    <x v="4"/>
    <x v="25"/>
    <n v="1"/>
    <n v="2.4"/>
    <n v="1.2"/>
    <n v="14"/>
    <x v="3"/>
    <s v="Lot's O' Nuts"/>
    <x v="1"/>
  </r>
  <r>
    <s v="US-2024-156776-CHO-TRI-54000"/>
    <d v="2024-08-07T00:00:00"/>
    <d v="2024-08-21T00:00:00"/>
    <x v="0"/>
    <n v="156776"/>
    <s v="United States"/>
    <x v="493"/>
    <x v="4"/>
    <n v="92683"/>
    <x v="0"/>
    <x v="3"/>
    <s v="CHO-TRI-54000"/>
    <x v="1"/>
    <x v="24"/>
    <n v="4"/>
    <n v="9.8000000000000007"/>
    <n v="5.2"/>
    <n v="14"/>
    <x v="3"/>
    <s v="Wicked Choccy's"/>
    <x v="0"/>
  </r>
  <r>
    <s v="US-2024-156776-CHO-MIL-31000"/>
    <d v="2024-08-07T00:00:00"/>
    <d v="2024-08-21T00:00:00"/>
    <x v="0"/>
    <n v="156776"/>
    <s v="United States"/>
    <x v="493"/>
    <x v="4"/>
    <n v="92683"/>
    <x v="0"/>
    <x v="3"/>
    <s v="CHO-MIL-31000"/>
    <x v="0"/>
    <x v="5"/>
    <n v="3"/>
    <n v="6.33"/>
    <n v="3.42"/>
    <n v="14"/>
    <x v="3"/>
    <s v="Wicked Choccy's"/>
    <x v="0"/>
  </r>
  <r>
    <s v="US-2024-117023-CHO-NUT-13000"/>
    <d v="2024-08-07T00:00:00"/>
    <d v="2024-08-22T00:00:00"/>
    <x v="0"/>
    <n v="117023"/>
    <s v="United States"/>
    <x v="78"/>
    <x v="21"/>
    <n v="11561"/>
    <x v="0"/>
    <x v="1"/>
    <s v="CHO-NUT-13000"/>
    <x v="2"/>
    <x v="7"/>
    <n v="2"/>
    <n v="4.9800000000000004"/>
    <n v="2"/>
    <n v="15"/>
    <x v="3"/>
    <s v="Lot's O' Nuts"/>
    <x v="1"/>
  </r>
  <r>
    <s v="US-2024-117023-CHO-SCR-58000"/>
    <d v="2024-08-07T00:00:00"/>
    <d v="2024-08-22T00:00:00"/>
    <x v="0"/>
    <n v="117023"/>
    <s v="United States"/>
    <x v="78"/>
    <x v="21"/>
    <n v="11561"/>
    <x v="0"/>
    <x v="1"/>
    <s v="CHO-SCR-58000"/>
    <x v="3"/>
    <x v="21"/>
    <n v="10"/>
    <n v="25"/>
    <n v="11"/>
    <n v="15"/>
    <x v="3"/>
    <s v="Lot's O' Nuts"/>
    <x v="1"/>
  </r>
  <r>
    <s v="US-2024-115175-CHO-TRI-54000"/>
    <d v="2024-08-07T00:00:00"/>
    <d v="2024-08-22T00:00:00"/>
    <x v="0"/>
    <n v="115175"/>
    <s v="United States"/>
    <x v="99"/>
    <x v="4"/>
    <n v="95123"/>
    <x v="0"/>
    <x v="3"/>
    <s v="CHO-TRI-54000"/>
    <x v="1"/>
    <x v="20"/>
    <n v="5"/>
    <n v="12.25"/>
    <n v="6.5"/>
    <n v="15"/>
    <x v="3"/>
    <s v="Wicked Choccy's"/>
    <x v="0"/>
  </r>
  <r>
    <s v="CA-2024-129322-CHO-FUD-51000"/>
    <d v="2024-08-08T00:00:00"/>
    <d v="2024-08-20T00:00:00"/>
    <x v="2"/>
    <n v="129322"/>
    <s v="Canada"/>
    <x v="19"/>
    <x v="16"/>
    <s v="M5H"/>
    <x v="0"/>
    <x v="1"/>
    <s v="CHO-FUD-51000"/>
    <x v="4"/>
    <x v="9"/>
    <n v="2"/>
    <n v="4.8"/>
    <n v="2.4"/>
    <n v="12"/>
    <x v="3"/>
    <s v="Lot's O' Nuts"/>
    <x v="1"/>
  </r>
  <r>
    <s v="CA-2024-129322-CHO-SCR-58000"/>
    <d v="2024-08-08T00:00:00"/>
    <d v="2024-08-20T00:00:00"/>
    <x v="2"/>
    <n v="129322"/>
    <s v="Canada"/>
    <x v="19"/>
    <x v="16"/>
    <s v="M5H"/>
    <x v="0"/>
    <x v="1"/>
    <s v="CHO-SCR-58000"/>
    <x v="3"/>
    <x v="9"/>
    <n v="2"/>
    <n v="5"/>
    <n v="2.2000000000000002"/>
    <n v="12"/>
    <x v="3"/>
    <s v="Lot's O' Nuts"/>
    <x v="1"/>
  </r>
  <r>
    <s v="CA-2024-129322-CHO-TRI-54000"/>
    <d v="2024-08-08T00:00:00"/>
    <d v="2024-08-20T00:00:00"/>
    <x v="2"/>
    <n v="129322"/>
    <s v="Canada"/>
    <x v="19"/>
    <x v="16"/>
    <s v="M5H"/>
    <x v="0"/>
    <x v="1"/>
    <s v="CHO-TRI-54000"/>
    <x v="1"/>
    <x v="10"/>
    <n v="7"/>
    <n v="17.149999999999999"/>
    <n v="9.1"/>
    <n v="12"/>
    <x v="3"/>
    <s v="Wicked Choccy's"/>
    <x v="0"/>
  </r>
  <r>
    <s v="US-2024-143063-CHO-NUT-13000"/>
    <d v="2024-08-10T00:00:00"/>
    <d v="2024-08-25T00:00:00"/>
    <x v="0"/>
    <n v="143063"/>
    <s v="United States"/>
    <x v="48"/>
    <x v="19"/>
    <n v="47201"/>
    <x v="0"/>
    <x v="0"/>
    <s v="CHO-NUT-13000"/>
    <x v="2"/>
    <x v="7"/>
    <n v="2"/>
    <n v="4.9800000000000004"/>
    <n v="2"/>
    <n v="15"/>
    <x v="3"/>
    <s v="Lot's O' Nuts"/>
    <x v="1"/>
  </r>
  <r>
    <s v="US-2024-143063-CHO-SCR-58000"/>
    <d v="2024-08-10T00:00:00"/>
    <d v="2024-08-25T00:00:00"/>
    <x v="0"/>
    <n v="143063"/>
    <s v="United States"/>
    <x v="48"/>
    <x v="19"/>
    <n v="47201"/>
    <x v="0"/>
    <x v="0"/>
    <s v="CHO-SCR-58000"/>
    <x v="3"/>
    <x v="14"/>
    <n v="6"/>
    <n v="15"/>
    <n v="6.6"/>
    <n v="15"/>
    <x v="3"/>
    <s v="Lot's O' Nuts"/>
    <x v="1"/>
  </r>
  <r>
    <s v="US-2024-143063-CHO-MIL-31000"/>
    <d v="2024-08-10T00:00:00"/>
    <d v="2024-08-25T00:00:00"/>
    <x v="0"/>
    <n v="143063"/>
    <s v="United States"/>
    <x v="48"/>
    <x v="19"/>
    <n v="47201"/>
    <x v="0"/>
    <x v="0"/>
    <s v="CHO-MIL-31000"/>
    <x v="0"/>
    <x v="43"/>
    <n v="9"/>
    <n v="18.989999999999998"/>
    <n v="10.26"/>
    <n v="15"/>
    <x v="3"/>
    <s v="Wicked Choccy's"/>
    <x v="0"/>
  </r>
  <r>
    <s v="US-2024-145443-CHO-SCR-58000"/>
    <d v="2024-08-10T00:00:00"/>
    <d v="2024-08-25T00:00:00"/>
    <x v="2"/>
    <n v="145443"/>
    <s v="United States"/>
    <x v="43"/>
    <x v="19"/>
    <n v="47374"/>
    <x v="0"/>
    <x v="0"/>
    <s v="CHO-SCR-58000"/>
    <x v="3"/>
    <x v="17"/>
    <n v="5"/>
    <n v="12.5"/>
    <n v="5.5"/>
    <n v="15"/>
    <x v="3"/>
    <s v="Lot's O' Nuts"/>
    <x v="1"/>
  </r>
  <r>
    <s v="US-2024-160899-CHO-MIL-31000"/>
    <d v="2024-08-11T00:00:00"/>
    <d v="2024-08-23T00:00:00"/>
    <x v="2"/>
    <n v="160899"/>
    <s v="United States"/>
    <x v="103"/>
    <x v="8"/>
    <n v="70601"/>
    <x v="0"/>
    <x v="2"/>
    <s v="CHO-MIL-31000"/>
    <x v="0"/>
    <x v="46"/>
    <n v="11"/>
    <n v="23.21"/>
    <n v="12.54"/>
    <n v="12"/>
    <x v="3"/>
    <s v="Wicked Choccy's"/>
    <x v="0"/>
  </r>
  <r>
    <s v="US-2024-139311-CHO-NUT-13000"/>
    <d v="2024-08-11T00:00:00"/>
    <d v="2024-08-23T00:00:00"/>
    <x v="1"/>
    <n v="139311"/>
    <s v="United States"/>
    <x v="345"/>
    <x v="0"/>
    <n v="76021"/>
    <x v="0"/>
    <x v="0"/>
    <s v="CHO-NUT-13000"/>
    <x v="2"/>
    <x v="47"/>
    <n v="7"/>
    <n v="17.43"/>
    <n v="7"/>
    <n v="12"/>
    <x v="3"/>
    <s v="Lot's O' Nuts"/>
    <x v="1"/>
  </r>
  <r>
    <s v="US-2024-139311-CHO-MIL-31000"/>
    <d v="2024-08-11T00:00:00"/>
    <d v="2024-08-23T00:00:00"/>
    <x v="1"/>
    <n v="139311"/>
    <s v="United States"/>
    <x v="345"/>
    <x v="0"/>
    <n v="76021"/>
    <x v="0"/>
    <x v="0"/>
    <s v="CHO-MIL-31000"/>
    <x v="0"/>
    <x v="8"/>
    <n v="4"/>
    <n v="8.44"/>
    <n v="4.5599999999999996"/>
    <n v="12"/>
    <x v="3"/>
    <s v="Wicked Choccy's"/>
    <x v="0"/>
  </r>
  <r>
    <s v="US-2024-100433-CHO-MIL-31000"/>
    <d v="2024-08-11T00:00:00"/>
    <d v="2024-08-26T00:00:00"/>
    <x v="0"/>
    <n v="100433"/>
    <s v="United States"/>
    <x v="26"/>
    <x v="21"/>
    <n v="10009"/>
    <x v="0"/>
    <x v="1"/>
    <s v="CHO-MIL-31000"/>
    <x v="0"/>
    <x v="8"/>
    <n v="4"/>
    <n v="8.44"/>
    <n v="4.5599999999999996"/>
    <n v="15"/>
    <x v="3"/>
    <s v="Wicked Choccy's"/>
    <x v="0"/>
  </r>
  <r>
    <s v="US-2024-118941-CHO-TRI-54000"/>
    <d v="2024-08-12T00:00:00"/>
    <d v="2024-08-22T00:00:00"/>
    <x v="3"/>
    <n v="118941"/>
    <s v="United States"/>
    <x v="37"/>
    <x v="38"/>
    <n v="21044"/>
    <x v="0"/>
    <x v="1"/>
    <s v="CHO-TRI-54000"/>
    <x v="1"/>
    <x v="20"/>
    <n v="5"/>
    <n v="12.25"/>
    <n v="6.5"/>
    <n v="10"/>
    <x v="3"/>
    <s v="Wicked Choccy's"/>
    <x v="0"/>
  </r>
  <r>
    <s v="US-2024-118941-CHO-SCR-58000"/>
    <d v="2024-08-12T00:00:00"/>
    <d v="2024-08-22T00:00:00"/>
    <x v="3"/>
    <n v="118941"/>
    <s v="United States"/>
    <x v="37"/>
    <x v="38"/>
    <n v="21044"/>
    <x v="0"/>
    <x v="1"/>
    <s v="CHO-SCR-58000"/>
    <x v="3"/>
    <x v="17"/>
    <n v="5"/>
    <n v="12.5"/>
    <n v="5.5"/>
    <n v="10"/>
    <x v="3"/>
    <s v="Lot's O' Nuts"/>
    <x v="1"/>
  </r>
  <r>
    <s v="US-2024-152310-CHO-SCR-58000"/>
    <d v="2024-08-12T00:00:00"/>
    <d v="2024-08-29T00:00:00"/>
    <x v="0"/>
    <n v="152310"/>
    <s v="United States"/>
    <x v="31"/>
    <x v="23"/>
    <n v="98103"/>
    <x v="0"/>
    <x v="3"/>
    <s v="CHO-SCR-58000"/>
    <x v="3"/>
    <x v="14"/>
    <n v="6"/>
    <n v="15"/>
    <n v="6.6"/>
    <n v="17"/>
    <x v="3"/>
    <s v="Lot's O' Nuts"/>
    <x v="1"/>
  </r>
  <r>
    <s v="US-2024-152310-CHO-TRI-54000"/>
    <d v="2024-08-12T00:00:00"/>
    <d v="2024-08-29T00:00:00"/>
    <x v="0"/>
    <n v="152310"/>
    <s v="United States"/>
    <x v="31"/>
    <x v="23"/>
    <n v="98103"/>
    <x v="0"/>
    <x v="3"/>
    <s v="CHO-TRI-54000"/>
    <x v="1"/>
    <x v="4"/>
    <n v="3"/>
    <n v="7.35"/>
    <n v="3.9"/>
    <n v="17"/>
    <x v="3"/>
    <s v="Wicked Choccy's"/>
    <x v="0"/>
  </r>
  <r>
    <s v="US-2024-152310-CHO-MIL-31000"/>
    <d v="2024-08-12T00:00:00"/>
    <d v="2024-08-29T00:00:00"/>
    <x v="0"/>
    <n v="152310"/>
    <s v="United States"/>
    <x v="31"/>
    <x v="23"/>
    <n v="98103"/>
    <x v="0"/>
    <x v="3"/>
    <s v="CHO-MIL-31000"/>
    <x v="0"/>
    <x v="11"/>
    <n v="1"/>
    <n v="2.11"/>
    <n v="1.1399999999999999"/>
    <n v="17"/>
    <x v="3"/>
    <s v="Wicked Choccy's"/>
    <x v="0"/>
  </r>
  <r>
    <s v="US-2024-158169-CHO-TRI-54000"/>
    <d v="2024-08-12T00:00:00"/>
    <d v="2024-08-25T00:00:00"/>
    <x v="1"/>
    <n v="158169"/>
    <s v="United States"/>
    <x v="451"/>
    <x v="4"/>
    <n v="92630"/>
    <x v="0"/>
    <x v="3"/>
    <s v="CHO-TRI-54000"/>
    <x v="1"/>
    <x v="24"/>
    <n v="4"/>
    <n v="9.8000000000000007"/>
    <n v="5.2"/>
    <n v="13"/>
    <x v="3"/>
    <s v="Wicked Choccy's"/>
    <x v="0"/>
  </r>
  <r>
    <s v="US-2024-158169-CHO-NUT-13000"/>
    <d v="2024-08-12T00:00:00"/>
    <d v="2024-08-25T00:00:00"/>
    <x v="1"/>
    <n v="158169"/>
    <s v="United States"/>
    <x v="451"/>
    <x v="4"/>
    <n v="92630"/>
    <x v="0"/>
    <x v="3"/>
    <s v="CHO-NUT-13000"/>
    <x v="2"/>
    <x v="2"/>
    <n v="3"/>
    <n v="7.47"/>
    <n v="3"/>
    <n v="13"/>
    <x v="3"/>
    <s v="Lot's O' Nuts"/>
    <x v="1"/>
  </r>
  <r>
    <s v="US-2024-106537-CHO-FUD-51000"/>
    <d v="2024-08-12T00:00:00"/>
    <d v="2024-08-27T00:00:00"/>
    <x v="0"/>
    <n v="106537"/>
    <s v="United States"/>
    <x v="256"/>
    <x v="17"/>
    <n v="32839"/>
    <x v="0"/>
    <x v="2"/>
    <s v="CHO-FUD-51000"/>
    <x v="4"/>
    <x v="31"/>
    <n v="4"/>
    <n v="9.6"/>
    <n v="4.8"/>
    <n v="15"/>
    <x v="3"/>
    <s v="Lot's O' Nuts"/>
    <x v="1"/>
  </r>
  <r>
    <s v="US-2024-128363-CHO-FUD-51000"/>
    <d v="2024-08-13T00:00:00"/>
    <d v="2024-08-28T00:00:00"/>
    <x v="0"/>
    <n v="128363"/>
    <s v="United States"/>
    <x v="104"/>
    <x v="14"/>
    <n v="38109"/>
    <x v="0"/>
    <x v="2"/>
    <s v="CHO-FUD-51000"/>
    <x v="4"/>
    <x v="9"/>
    <n v="2"/>
    <n v="4.8"/>
    <n v="2.4"/>
    <n v="15"/>
    <x v="3"/>
    <s v="Lot's O' Nuts"/>
    <x v="1"/>
  </r>
  <r>
    <s v="US-2024-128363-CHO-SCR-58000"/>
    <d v="2024-08-13T00:00:00"/>
    <d v="2024-08-28T00:00:00"/>
    <x v="0"/>
    <n v="128363"/>
    <s v="United States"/>
    <x v="104"/>
    <x v="14"/>
    <n v="38109"/>
    <x v="0"/>
    <x v="2"/>
    <s v="CHO-SCR-58000"/>
    <x v="3"/>
    <x v="25"/>
    <n v="1"/>
    <n v="2.5"/>
    <n v="1.1000000000000001"/>
    <n v="15"/>
    <x v="3"/>
    <s v="Lot's O' Nuts"/>
    <x v="1"/>
  </r>
  <r>
    <s v="US-2024-128363-CHO-NUT-13000"/>
    <d v="2024-08-13T00:00:00"/>
    <d v="2024-08-28T00:00:00"/>
    <x v="0"/>
    <n v="128363"/>
    <s v="United States"/>
    <x v="104"/>
    <x v="14"/>
    <n v="38109"/>
    <x v="0"/>
    <x v="2"/>
    <s v="CHO-NUT-13000"/>
    <x v="2"/>
    <x v="13"/>
    <n v="5"/>
    <n v="12.45"/>
    <n v="5"/>
    <n v="15"/>
    <x v="3"/>
    <s v="Lot's O' Nuts"/>
    <x v="1"/>
  </r>
  <r>
    <s v="US-2024-103828-CHO-MIL-31000"/>
    <d v="2024-08-13T00:00:00"/>
    <d v="2024-08-23T00:00:00"/>
    <x v="3"/>
    <n v="103828"/>
    <s v="United States"/>
    <x v="10"/>
    <x v="4"/>
    <n v="94122"/>
    <x v="0"/>
    <x v="3"/>
    <s v="CHO-MIL-31000"/>
    <x v="0"/>
    <x v="38"/>
    <n v="7"/>
    <n v="14.77"/>
    <n v="7.98"/>
    <n v="10"/>
    <x v="3"/>
    <s v="Wicked Choccy's"/>
    <x v="0"/>
  </r>
  <r>
    <s v="US-2024-103828-CHO-TRI-54000"/>
    <d v="2024-08-13T00:00:00"/>
    <d v="2024-08-23T00:00:00"/>
    <x v="3"/>
    <n v="103828"/>
    <s v="United States"/>
    <x v="10"/>
    <x v="4"/>
    <n v="94122"/>
    <x v="0"/>
    <x v="3"/>
    <s v="CHO-TRI-54000"/>
    <x v="1"/>
    <x v="4"/>
    <n v="3"/>
    <n v="7.35"/>
    <n v="3.9"/>
    <n v="10"/>
    <x v="3"/>
    <s v="Wicked Choccy's"/>
    <x v="0"/>
  </r>
  <r>
    <s v="US-2024-167542-CHO-SCR-58000"/>
    <d v="2024-08-13T00:00:00"/>
    <d v="2024-08-30T00:00:00"/>
    <x v="0"/>
    <n v="167542"/>
    <s v="United States"/>
    <x v="2"/>
    <x v="2"/>
    <n v="19120"/>
    <x v="0"/>
    <x v="1"/>
    <s v="CHO-SCR-58000"/>
    <x v="3"/>
    <x v="3"/>
    <n v="3"/>
    <n v="7.5"/>
    <n v="3.3"/>
    <n v="17"/>
    <x v="3"/>
    <s v="Lot's O' Nuts"/>
    <x v="1"/>
  </r>
  <r>
    <s v="US-2024-100580-CHO-FUD-51000"/>
    <d v="2024-08-13T00:00:00"/>
    <d v="2024-08-30T00:00:00"/>
    <x v="0"/>
    <n v="100580"/>
    <s v="United States"/>
    <x v="25"/>
    <x v="4"/>
    <n v="92037"/>
    <x v="0"/>
    <x v="3"/>
    <s v="CHO-FUD-51000"/>
    <x v="4"/>
    <x v="3"/>
    <n v="3"/>
    <n v="7.2"/>
    <n v="3.6"/>
    <n v="17"/>
    <x v="3"/>
    <s v="Lot's O' Nuts"/>
    <x v="1"/>
  </r>
  <r>
    <s v="US-2024-105921-CHO-MIL-31000"/>
    <d v="2024-08-14T00:00:00"/>
    <d v="2024-08-31T00:00:00"/>
    <x v="0"/>
    <n v="105921"/>
    <s v="United States"/>
    <x v="4"/>
    <x v="4"/>
    <n v="90032"/>
    <x v="0"/>
    <x v="3"/>
    <s v="CHO-MIL-31000"/>
    <x v="0"/>
    <x v="5"/>
    <n v="3"/>
    <n v="6.33"/>
    <n v="3.42"/>
    <n v="17"/>
    <x v="3"/>
    <s v="Wicked Choccy's"/>
    <x v="0"/>
  </r>
  <r>
    <s v="US-2024-169264-CHO-SCR-58000"/>
    <d v="2024-08-14T00:00:00"/>
    <d v="2024-08-26T00:00:00"/>
    <x v="2"/>
    <n v="169264"/>
    <s v="United States"/>
    <x v="10"/>
    <x v="4"/>
    <n v="94109"/>
    <x v="0"/>
    <x v="3"/>
    <s v="CHO-SCR-58000"/>
    <x v="3"/>
    <x v="14"/>
    <n v="6"/>
    <n v="15"/>
    <n v="6.6"/>
    <n v="12"/>
    <x v="3"/>
    <s v="Lot's O' Nuts"/>
    <x v="1"/>
  </r>
  <r>
    <s v="US-2024-169264-CHO-NUT-13000"/>
    <d v="2024-08-14T00:00:00"/>
    <d v="2024-08-26T00:00:00"/>
    <x v="2"/>
    <n v="169264"/>
    <s v="United States"/>
    <x v="10"/>
    <x v="4"/>
    <n v="94109"/>
    <x v="0"/>
    <x v="3"/>
    <s v="CHO-NUT-13000"/>
    <x v="2"/>
    <x v="7"/>
    <n v="2"/>
    <n v="4.9800000000000004"/>
    <n v="2"/>
    <n v="12"/>
    <x v="3"/>
    <s v="Lot's O' Nuts"/>
    <x v="1"/>
  </r>
  <r>
    <s v="US-2024-144883-CHO-SCR-58000"/>
    <d v="2024-08-15T00:00:00"/>
    <d v="2024-08-29T00:00:00"/>
    <x v="0"/>
    <n v="144883"/>
    <s v="United States"/>
    <x v="56"/>
    <x v="30"/>
    <n v="55113"/>
    <x v="0"/>
    <x v="0"/>
    <s v="CHO-SCR-58000"/>
    <x v="3"/>
    <x v="44"/>
    <n v="8"/>
    <n v="20"/>
    <n v="8.8000000000000007"/>
    <n v="14"/>
    <x v="3"/>
    <s v="Lot's O' Nuts"/>
    <x v="1"/>
  </r>
  <r>
    <s v="US-2024-117723-CHO-TRI-54000"/>
    <d v="2024-08-15T00:00:00"/>
    <d v="2024-08-28T00:00:00"/>
    <x v="2"/>
    <n v="117723"/>
    <s v="United States"/>
    <x v="2"/>
    <x v="2"/>
    <n v="19120"/>
    <x v="0"/>
    <x v="1"/>
    <s v="CHO-TRI-54000"/>
    <x v="1"/>
    <x v="18"/>
    <n v="6"/>
    <n v="14.7"/>
    <n v="7.8"/>
    <n v="13"/>
    <x v="3"/>
    <s v="Wicked Choccy's"/>
    <x v="0"/>
  </r>
  <r>
    <s v="US-2024-138548-CHO-TRI-54000"/>
    <d v="2024-08-15T00:00:00"/>
    <d v="2024-08-31T00:00:00"/>
    <x v="0"/>
    <n v="138548"/>
    <s v="United States"/>
    <x v="151"/>
    <x v="24"/>
    <n v="7060"/>
    <x v="0"/>
    <x v="1"/>
    <s v="CHO-TRI-54000"/>
    <x v="1"/>
    <x v="1"/>
    <n v="2"/>
    <n v="4.9000000000000004"/>
    <n v="2.6"/>
    <n v="16"/>
    <x v="3"/>
    <s v="Wicked Choccy's"/>
    <x v="0"/>
  </r>
  <r>
    <s v="US-2024-122987-CHO-NUT-13000"/>
    <d v="2024-08-16T00:00:00"/>
    <d v="2024-08-26T00:00:00"/>
    <x v="3"/>
    <n v="122987"/>
    <s v="United States"/>
    <x v="37"/>
    <x v="14"/>
    <n v="38401"/>
    <x v="0"/>
    <x v="2"/>
    <s v="CHO-NUT-13000"/>
    <x v="2"/>
    <x v="2"/>
    <n v="3"/>
    <n v="7.47"/>
    <n v="3"/>
    <n v="10"/>
    <x v="3"/>
    <s v="Lot's O' Nuts"/>
    <x v="1"/>
  </r>
  <r>
    <s v="US-2024-151211-CHO-SCR-58000"/>
    <d v="2024-08-17T00:00:00"/>
    <d v="2024-09-02T00:00:00"/>
    <x v="0"/>
    <n v="151211"/>
    <s v="United States"/>
    <x v="106"/>
    <x v="5"/>
    <n v="40214"/>
    <x v="0"/>
    <x v="2"/>
    <s v="CHO-SCR-58000"/>
    <x v="3"/>
    <x v="3"/>
    <n v="3"/>
    <n v="7.5"/>
    <n v="3.3"/>
    <n v="16"/>
    <x v="3"/>
    <s v="Lot's O' Nuts"/>
    <x v="1"/>
  </r>
  <r>
    <s v="US-2024-151211-CHO-NUT-13000"/>
    <d v="2024-08-17T00:00:00"/>
    <d v="2024-09-02T00:00:00"/>
    <x v="0"/>
    <n v="151211"/>
    <s v="United States"/>
    <x v="106"/>
    <x v="5"/>
    <n v="40214"/>
    <x v="0"/>
    <x v="2"/>
    <s v="CHO-NUT-13000"/>
    <x v="2"/>
    <x v="15"/>
    <n v="6"/>
    <n v="14.94"/>
    <n v="6"/>
    <n v="16"/>
    <x v="3"/>
    <s v="Lot's O' Nuts"/>
    <x v="1"/>
  </r>
  <r>
    <s v="US-2024-133102-CHO-SCR-58000"/>
    <d v="2024-08-17T00:00:00"/>
    <d v="2024-09-03T00:00:00"/>
    <x v="0"/>
    <n v="133102"/>
    <s v="United States"/>
    <x v="0"/>
    <x v="0"/>
    <n v="77095"/>
    <x v="0"/>
    <x v="0"/>
    <s v="CHO-SCR-58000"/>
    <x v="3"/>
    <x v="31"/>
    <n v="4"/>
    <n v="10"/>
    <n v="4.4000000000000004"/>
    <n v="17"/>
    <x v="3"/>
    <s v="Lot's O' Nuts"/>
    <x v="1"/>
  </r>
  <r>
    <s v="US-2024-133102-CHO-FUD-51000"/>
    <d v="2024-08-17T00:00:00"/>
    <d v="2024-09-03T00:00:00"/>
    <x v="0"/>
    <n v="133102"/>
    <s v="United States"/>
    <x v="0"/>
    <x v="0"/>
    <n v="77095"/>
    <x v="0"/>
    <x v="0"/>
    <s v="CHO-FUD-51000"/>
    <x v="4"/>
    <x v="9"/>
    <n v="2"/>
    <n v="4.8"/>
    <n v="2.4"/>
    <n v="17"/>
    <x v="3"/>
    <s v="Lot's O' Nuts"/>
    <x v="1"/>
  </r>
  <r>
    <s v="US-2024-133102-CHO-MIL-31000"/>
    <d v="2024-08-17T00:00:00"/>
    <d v="2024-09-03T00:00:00"/>
    <x v="0"/>
    <n v="133102"/>
    <s v="United States"/>
    <x v="0"/>
    <x v="0"/>
    <n v="77095"/>
    <x v="0"/>
    <x v="0"/>
    <s v="CHO-MIL-31000"/>
    <x v="0"/>
    <x v="5"/>
    <n v="3"/>
    <n v="6.33"/>
    <n v="3.42"/>
    <n v="17"/>
    <x v="3"/>
    <s v="Wicked Choccy's"/>
    <x v="0"/>
  </r>
  <r>
    <s v="US-2024-111423-CHO-TRI-54000"/>
    <d v="2024-08-17T00:00:00"/>
    <d v="2024-08-29T00:00:00"/>
    <x v="1"/>
    <n v="111423"/>
    <s v="United States"/>
    <x v="113"/>
    <x v="21"/>
    <n v="13601"/>
    <x v="0"/>
    <x v="1"/>
    <s v="CHO-TRI-54000"/>
    <x v="1"/>
    <x v="1"/>
    <n v="2"/>
    <n v="4.9000000000000004"/>
    <n v="2.6"/>
    <n v="12"/>
    <x v="3"/>
    <s v="Wicked Choccy's"/>
    <x v="0"/>
  </r>
  <r>
    <s v="US-2024-111423-CHO-NUT-13000"/>
    <d v="2024-08-17T00:00:00"/>
    <d v="2024-08-29T00:00:00"/>
    <x v="1"/>
    <n v="111423"/>
    <s v="United States"/>
    <x v="113"/>
    <x v="21"/>
    <n v="13601"/>
    <x v="0"/>
    <x v="1"/>
    <s v="CHO-NUT-13000"/>
    <x v="2"/>
    <x v="13"/>
    <n v="5"/>
    <n v="12.45"/>
    <n v="5"/>
    <n v="12"/>
    <x v="3"/>
    <s v="Lot's O' Nuts"/>
    <x v="1"/>
  </r>
  <r>
    <s v="US-2024-166093-CHO-SCR-58000"/>
    <d v="2024-08-17T00:00:00"/>
    <d v="2024-09-03T00:00:00"/>
    <x v="0"/>
    <n v="166093"/>
    <s v="United States"/>
    <x v="252"/>
    <x v="4"/>
    <n v="94513"/>
    <x v="0"/>
    <x v="3"/>
    <s v="CHO-SCR-58000"/>
    <x v="3"/>
    <x v="6"/>
    <n v="9"/>
    <n v="22.5"/>
    <n v="9.9"/>
    <n v="17"/>
    <x v="3"/>
    <s v="Lot's O' Nuts"/>
    <x v="1"/>
  </r>
  <r>
    <s v="US-2024-166093-CHO-MIL-31000"/>
    <d v="2024-08-17T00:00:00"/>
    <d v="2024-09-03T00:00:00"/>
    <x v="0"/>
    <n v="166093"/>
    <s v="United States"/>
    <x v="252"/>
    <x v="4"/>
    <n v="94513"/>
    <x v="0"/>
    <x v="3"/>
    <s v="CHO-MIL-31000"/>
    <x v="0"/>
    <x v="5"/>
    <n v="3"/>
    <n v="6.33"/>
    <n v="3.42"/>
    <n v="17"/>
    <x v="3"/>
    <s v="Wicked Choccy's"/>
    <x v="0"/>
  </r>
  <r>
    <s v="US-2024-166093-CHO-TRI-54000"/>
    <d v="2024-08-17T00:00:00"/>
    <d v="2024-09-03T00:00:00"/>
    <x v="0"/>
    <n v="166093"/>
    <s v="United States"/>
    <x v="252"/>
    <x v="4"/>
    <n v="94513"/>
    <x v="0"/>
    <x v="3"/>
    <s v="CHO-TRI-54000"/>
    <x v="1"/>
    <x v="50"/>
    <n v="8"/>
    <n v="19.600000000000001"/>
    <n v="10.4"/>
    <n v="17"/>
    <x v="3"/>
    <s v="Wicked Choccy's"/>
    <x v="0"/>
  </r>
  <r>
    <s v="US-2024-118892-CHO-TRI-54000"/>
    <d v="2024-08-17T00:00:00"/>
    <d v="2024-09-01T00:00:00"/>
    <x v="2"/>
    <n v="118892"/>
    <s v="United States"/>
    <x v="2"/>
    <x v="2"/>
    <n v="19134"/>
    <x v="0"/>
    <x v="1"/>
    <s v="CHO-TRI-54000"/>
    <x v="1"/>
    <x v="51"/>
    <n v="9"/>
    <n v="22.05"/>
    <n v="11.7"/>
    <n v="15"/>
    <x v="3"/>
    <s v="Wicked Choccy's"/>
    <x v="0"/>
  </r>
  <r>
    <s v="US-2024-122028-CHO-FUD-51000"/>
    <d v="2024-08-18T00:00:00"/>
    <d v="2024-09-04T00:00:00"/>
    <x v="0"/>
    <n v="122028"/>
    <s v="United States"/>
    <x v="130"/>
    <x v="9"/>
    <n v="44107"/>
    <x v="0"/>
    <x v="1"/>
    <s v="CHO-FUD-51000"/>
    <x v="4"/>
    <x v="3"/>
    <n v="3"/>
    <n v="7.2"/>
    <n v="3.6"/>
    <n v="17"/>
    <x v="3"/>
    <s v="Lot's O' Nuts"/>
    <x v="1"/>
  </r>
  <r>
    <s v="US-2024-162936-CHO-TRI-54000"/>
    <d v="2024-08-18T00:00:00"/>
    <d v="2024-09-01T00:00:00"/>
    <x v="0"/>
    <n v="162936"/>
    <s v="United States"/>
    <x v="342"/>
    <x v="34"/>
    <n v="2740"/>
    <x v="0"/>
    <x v="1"/>
    <s v="CHO-TRI-54000"/>
    <x v="1"/>
    <x v="1"/>
    <n v="2"/>
    <n v="4.9000000000000004"/>
    <n v="2.6"/>
    <n v="14"/>
    <x v="3"/>
    <s v="Wicked Choccy's"/>
    <x v="0"/>
  </r>
  <r>
    <s v="US-2024-121027-CHO-NUT-13000"/>
    <d v="2024-08-18T00:00:00"/>
    <d v="2024-09-01T00:00:00"/>
    <x v="0"/>
    <n v="121027"/>
    <s v="United States"/>
    <x v="31"/>
    <x v="23"/>
    <n v="98105"/>
    <x v="0"/>
    <x v="3"/>
    <s v="CHO-NUT-13000"/>
    <x v="2"/>
    <x v="7"/>
    <n v="2"/>
    <n v="4.9800000000000004"/>
    <n v="2"/>
    <n v="14"/>
    <x v="3"/>
    <s v="Lot's O' Nuts"/>
    <x v="1"/>
  </r>
  <r>
    <s v="US-2024-121027-CHO-TRI-54000"/>
    <d v="2024-08-18T00:00:00"/>
    <d v="2024-09-01T00:00:00"/>
    <x v="0"/>
    <n v="121027"/>
    <s v="United States"/>
    <x v="31"/>
    <x v="23"/>
    <n v="98105"/>
    <x v="0"/>
    <x v="3"/>
    <s v="CHO-TRI-54000"/>
    <x v="1"/>
    <x v="51"/>
    <n v="9"/>
    <n v="22.05"/>
    <n v="11.7"/>
    <n v="14"/>
    <x v="3"/>
    <s v="Wicked Choccy's"/>
    <x v="0"/>
  </r>
  <r>
    <s v="US-2024-151358-CHO-TRI-54000"/>
    <d v="2024-08-18T00:00:00"/>
    <d v="2024-09-01T00:00:00"/>
    <x v="0"/>
    <n v="151358"/>
    <s v="United States"/>
    <x v="31"/>
    <x v="23"/>
    <n v="98105"/>
    <x v="0"/>
    <x v="3"/>
    <s v="CHO-TRI-54000"/>
    <x v="1"/>
    <x v="1"/>
    <n v="2"/>
    <n v="4.9000000000000004"/>
    <n v="2.6"/>
    <n v="14"/>
    <x v="3"/>
    <s v="Wicked Choccy's"/>
    <x v="0"/>
  </r>
  <r>
    <s v="US-2024-117947-CHO-MIL-31000"/>
    <d v="2024-08-18T00:00:00"/>
    <d v="2024-09-02T00:00:00"/>
    <x v="2"/>
    <n v="117947"/>
    <s v="United States"/>
    <x v="26"/>
    <x v="21"/>
    <n v="10011"/>
    <x v="0"/>
    <x v="1"/>
    <s v="CHO-MIL-31000"/>
    <x v="0"/>
    <x v="0"/>
    <n v="2"/>
    <n v="4.22"/>
    <n v="2.2799999999999998"/>
    <n v="15"/>
    <x v="3"/>
    <s v="Wicked Choccy's"/>
    <x v="0"/>
  </r>
  <r>
    <s v="US-2024-117947-CHO-FUD-51000"/>
    <d v="2024-08-18T00:00:00"/>
    <d v="2024-09-02T00:00:00"/>
    <x v="2"/>
    <n v="117947"/>
    <s v="United States"/>
    <x v="26"/>
    <x v="21"/>
    <n v="10011"/>
    <x v="0"/>
    <x v="1"/>
    <s v="CHO-FUD-51000"/>
    <x v="4"/>
    <x v="3"/>
    <n v="3"/>
    <n v="7.2"/>
    <n v="3.6"/>
    <n v="15"/>
    <x v="3"/>
    <s v="Lot's O' Nuts"/>
    <x v="1"/>
  </r>
  <r>
    <s v="US-2024-117947-CHO-NUT-13000"/>
    <d v="2024-08-18T00:00:00"/>
    <d v="2024-09-02T00:00:00"/>
    <x v="2"/>
    <n v="117947"/>
    <s v="United States"/>
    <x v="26"/>
    <x v="21"/>
    <n v="10011"/>
    <x v="0"/>
    <x v="1"/>
    <s v="CHO-NUT-13000"/>
    <x v="2"/>
    <x v="7"/>
    <n v="2"/>
    <n v="4.9800000000000004"/>
    <n v="2"/>
    <n v="15"/>
    <x v="3"/>
    <s v="Lot's O' Nuts"/>
    <x v="1"/>
  </r>
  <r>
    <s v="US-2024-163069-CHO-TRI-54000"/>
    <d v="2024-08-18T00:00:00"/>
    <d v="2024-08-31T00:00:00"/>
    <x v="2"/>
    <n v="163069"/>
    <s v="United States"/>
    <x v="48"/>
    <x v="9"/>
    <n v="43229"/>
    <x v="0"/>
    <x v="1"/>
    <s v="CHO-TRI-54000"/>
    <x v="1"/>
    <x v="4"/>
    <n v="3"/>
    <n v="7.35"/>
    <n v="3.9"/>
    <n v="13"/>
    <x v="3"/>
    <s v="Wicked Choccy's"/>
    <x v="0"/>
  </r>
  <r>
    <s v="US-2024-112809-CHO-MIL-31000"/>
    <d v="2024-08-18T00:00:00"/>
    <d v="2024-09-01T00:00:00"/>
    <x v="0"/>
    <n v="112809"/>
    <s v="United States"/>
    <x v="39"/>
    <x v="0"/>
    <n v="75220"/>
    <x v="0"/>
    <x v="0"/>
    <s v="CHO-MIL-31000"/>
    <x v="0"/>
    <x v="23"/>
    <n v="5"/>
    <n v="10.55"/>
    <n v="5.7"/>
    <n v="14"/>
    <x v="3"/>
    <s v="Wicked Choccy's"/>
    <x v="0"/>
  </r>
  <r>
    <s v="US-2024-112809-CHO-FUD-51000"/>
    <d v="2024-08-18T00:00:00"/>
    <d v="2024-09-01T00:00:00"/>
    <x v="0"/>
    <n v="112809"/>
    <s v="United States"/>
    <x v="39"/>
    <x v="0"/>
    <n v="75220"/>
    <x v="0"/>
    <x v="0"/>
    <s v="CHO-FUD-51000"/>
    <x v="4"/>
    <x v="31"/>
    <n v="4"/>
    <n v="9.6"/>
    <n v="4.8"/>
    <n v="14"/>
    <x v="3"/>
    <s v="Lot's O' Nuts"/>
    <x v="1"/>
  </r>
  <r>
    <s v="US-2024-119809-CHO-TRI-54000"/>
    <d v="2024-08-18T00:00:00"/>
    <d v="2024-09-04T00:00:00"/>
    <x v="0"/>
    <n v="119809"/>
    <s v="United States"/>
    <x v="31"/>
    <x v="23"/>
    <n v="98103"/>
    <x v="0"/>
    <x v="3"/>
    <s v="CHO-TRI-54000"/>
    <x v="1"/>
    <x v="4"/>
    <n v="3"/>
    <n v="7.35"/>
    <n v="3.9"/>
    <n v="17"/>
    <x v="3"/>
    <s v="Wicked Choccy's"/>
    <x v="0"/>
  </r>
  <r>
    <s v="US-2024-119809-CHO-MIL-31000"/>
    <d v="2024-08-18T00:00:00"/>
    <d v="2024-09-04T00:00:00"/>
    <x v="0"/>
    <n v="119809"/>
    <s v="United States"/>
    <x v="31"/>
    <x v="23"/>
    <n v="98103"/>
    <x v="0"/>
    <x v="3"/>
    <s v="CHO-MIL-31000"/>
    <x v="0"/>
    <x v="38"/>
    <n v="7"/>
    <n v="14.77"/>
    <n v="7.98"/>
    <n v="17"/>
    <x v="3"/>
    <s v="Wicked Choccy's"/>
    <x v="0"/>
  </r>
  <r>
    <s v="US-2024-100398-CHO-MIL-31000"/>
    <d v="2024-08-19T00:00:00"/>
    <d v="2024-09-02T00:00:00"/>
    <x v="0"/>
    <n v="100398"/>
    <s v="United States"/>
    <x v="244"/>
    <x v="29"/>
    <n v="84106"/>
    <x v="0"/>
    <x v="3"/>
    <s v="CHO-MIL-31000"/>
    <x v="0"/>
    <x v="5"/>
    <n v="3"/>
    <n v="6.33"/>
    <n v="3.42"/>
    <n v="14"/>
    <x v="3"/>
    <s v="Wicked Choccy's"/>
    <x v="0"/>
  </r>
  <r>
    <s v="US-2024-115777-CHO-NUT-13000"/>
    <d v="2024-08-19T00:00:00"/>
    <d v="2024-09-03T00:00:00"/>
    <x v="0"/>
    <n v="115777"/>
    <s v="United States"/>
    <x v="111"/>
    <x v="34"/>
    <n v="1841"/>
    <x v="0"/>
    <x v="1"/>
    <s v="CHO-NUT-13000"/>
    <x v="2"/>
    <x v="2"/>
    <n v="3"/>
    <n v="7.47"/>
    <n v="3"/>
    <n v="15"/>
    <x v="3"/>
    <s v="Lot's O' Nuts"/>
    <x v="1"/>
  </r>
  <r>
    <s v="CA-2024-115777-CHO-NUT-13000"/>
    <d v="2024-08-19T00:00:00"/>
    <d v="2024-09-03T00:00:00"/>
    <x v="0"/>
    <n v="115777"/>
    <s v="Canada"/>
    <x v="126"/>
    <x v="42"/>
    <s v="H1B"/>
    <x v="0"/>
    <x v="1"/>
    <s v="CHO-NUT-13000"/>
    <x v="2"/>
    <x v="22"/>
    <n v="1"/>
    <n v="2.4900000000000002"/>
    <n v="1"/>
    <n v="15"/>
    <x v="3"/>
    <s v="Lot's O' Nuts"/>
    <x v="1"/>
  </r>
  <r>
    <s v="US-2024-132339-CHO-TRI-54000"/>
    <d v="2024-08-19T00:00:00"/>
    <d v="2024-09-02T00:00:00"/>
    <x v="0"/>
    <n v="132339"/>
    <s v="United States"/>
    <x v="111"/>
    <x v="34"/>
    <n v="1841"/>
    <x v="0"/>
    <x v="1"/>
    <s v="CHO-TRI-54000"/>
    <x v="1"/>
    <x v="28"/>
    <n v="1"/>
    <n v="2.4500000000000002"/>
    <n v="1.3"/>
    <n v="14"/>
    <x v="3"/>
    <s v="Wicked Choccy's"/>
    <x v="0"/>
  </r>
  <r>
    <s v="CA-2024-132339-CHO-TRI-54000"/>
    <d v="2024-08-19T00:00:00"/>
    <d v="2024-09-02T00:00:00"/>
    <x v="0"/>
    <n v="132339"/>
    <s v="Canada"/>
    <x v="126"/>
    <x v="42"/>
    <s v="H1B"/>
    <x v="0"/>
    <x v="1"/>
    <s v="CHO-TRI-54000"/>
    <x v="1"/>
    <x v="4"/>
    <n v="3"/>
    <n v="7.35"/>
    <n v="3.9"/>
    <n v="14"/>
    <x v="3"/>
    <s v="Wicked Choccy's"/>
    <x v="0"/>
  </r>
  <r>
    <s v="US-2024-101728-CHO-SCR-58000"/>
    <d v="2024-08-19T00:00:00"/>
    <d v="2024-09-02T00:00:00"/>
    <x v="0"/>
    <n v="101728"/>
    <s v="United States"/>
    <x v="40"/>
    <x v="1"/>
    <n v="60653"/>
    <x v="0"/>
    <x v="0"/>
    <s v="CHO-SCR-58000"/>
    <x v="3"/>
    <x v="9"/>
    <n v="2"/>
    <n v="5"/>
    <n v="2.2000000000000002"/>
    <n v="14"/>
    <x v="3"/>
    <s v="Lot's O' Nuts"/>
    <x v="1"/>
  </r>
  <r>
    <s v="US-2024-137344-CHO-SCR-58000"/>
    <d v="2024-08-20T00:00:00"/>
    <d v="2024-08-30T00:00:00"/>
    <x v="3"/>
    <n v="137344"/>
    <s v="United States"/>
    <x v="116"/>
    <x v="34"/>
    <n v="2038"/>
    <x v="0"/>
    <x v="1"/>
    <s v="CHO-SCR-58000"/>
    <x v="3"/>
    <x v="3"/>
    <n v="3"/>
    <n v="7.5"/>
    <n v="3.3"/>
    <n v="10"/>
    <x v="3"/>
    <s v="Lot's O' Nuts"/>
    <x v="1"/>
  </r>
  <r>
    <s v="US-2024-111241-CHO-FUD-51000"/>
    <d v="2024-08-20T00:00:00"/>
    <d v="2024-09-01T00:00:00"/>
    <x v="2"/>
    <n v="111241"/>
    <s v="United States"/>
    <x v="74"/>
    <x v="4"/>
    <n v="93727"/>
    <x v="0"/>
    <x v="3"/>
    <s v="CHO-FUD-51000"/>
    <x v="4"/>
    <x v="17"/>
    <n v="5"/>
    <n v="12"/>
    <n v="6"/>
    <n v="12"/>
    <x v="3"/>
    <s v="Lot's O' Nuts"/>
    <x v="1"/>
  </r>
  <r>
    <s v="US-2024-105326-CHO-MIL-31000"/>
    <d v="2024-08-20T00:00:00"/>
    <d v="2024-09-06T00:00:00"/>
    <x v="0"/>
    <n v="105326"/>
    <s v="United States"/>
    <x v="4"/>
    <x v="4"/>
    <n v="90036"/>
    <x v="0"/>
    <x v="3"/>
    <s v="CHO-MIL-31000"/>
    <x v="0"/>
    <x v="8"/>
    <n v="4"/>
    <n v="8.44"/>
    <n v="4.5599999999999996"/>
    <n v="17"/>
    <x v="3"/>
    <s v="Wicked Choccy's"/>
    <x v="0"/>
  </r>
  <r>
    <s v="US-2024-119011-CHO-FUD-51000"/>
    <d v="2024-08-20T00:00:00"/>
    <d v="2024-09-04T00:00:00"/>
    <x v="0"/>
    <n v="119011"/>
    <s v="United States"/>
    <x v="10"/>
    <x v="4"/>
    <n v="94109"/>
    <x v="0"/>
    <x v="3"/>
    <s v="CHO-FUD-51000"/>
    <x v="4"/>
    <x v="14"/>
    <n v="6"/>
    <n v="14.4"/>
    <n v="7.2"/>
    <n v="15"/>
    <x v="3"/>
    <s v="Lot's O' Nuts"/>
    <x v="1"/>
  </r>
  <r>
    <s v="US-2024-119011-CHO-TRI-54000"/>
    <d v="2024-08-20T00:00:00"/>
    <d v="2024-09-04T00:00:00"/>
    <x v="0"/>
    <n v="119011"/>
    <s v="United States"/>
    <x v="10"/>
    <x v="4"/>
    <n v="94109"/>
    <x v="0"/>
    <x v="3"/>
    <s v="CHO-TRI-54000"/>
    <x v="1"/>
    <x v="4"/>
    <n v="3"/>
    <n v="7.35"/>
    <n v="3.9"/>
    <n v="15"/>
    <x v="3"/>
    <s v="Wicked Choccy's"/>
    <x v="0"/>
  </r>
  <r>
    <s v="US-2024-119011-CHO-NUT-13000"/>
    <d v="2024-08-20T00:00:00"/>
    <d v="2024-09-04T00:00:00"/>
    <x v="0"/>
    <n v="119011"/>
    <s v="United States"/>
    <x v="10"/>
    <x v="4"/>
    <n v="94109"/>
    <x v="0"/>
    <x v="3"/>
    <s v="CHO-NUT-13000"/>
    <x v="2"/>
    <x v="2"/>
    <n v="3"/>
    <n v="7.47"/>
    <n v="3"/>
    <n v="15"/>
    <x v="3"/>
    <s v="Lot's O' Nuts"/>
    <x v="1"/>
  </r>
  <r>
    <s v="US-2024-114356-CHO-NUT-13000"/>
    <d v="2024-08-20T00:00:00"/>
    <d v="2024-09-05T00:00:00"/>
    <x v="0"/>
    <n v="114356"/>
    <s v="United States"/>
    <x v="165"/>
    <x v="26"/>
    <n v="28205"/>
    <x v="0"/>
    <x v="2"/>
    <s v="CHO-NUT-13000"/>
    <x v="2"/>
    <x v="22"/>
    <n v="1"/>
    <n v="2.4900000000000002"/>
    <n v="1"/>
    <n v="16"/>
    <x v="3"/>
    <s v="Lot's O' Nuts"/>
    <x v="1"/>
  </r>
  <r>
    <s v="US-2024-121489-CHO-TRI-54000"/>
    <d v="2024-08-21T00:00:00"/>
    <d v="2024-09-04T00:00:00"/>
    <x v="2"/>
    <n v="121489"/>
    <s v="United States"/>
    <x v="31"/>
    <x v="23"/>
    <n v="98115"/>
    <x v="0"/>
    <x v="3"/>
    <s v="CHO-TRI-54000"/>
    <x v="1"/>
    <x v="18"/>
    <n v="6"/>
    <n v="14.7"/>
    <n v="7.8"/>
    <n v="14"/>
    <x v="3"/>
    <s v="Wicked Choccy's"/>
    <x v="0"/>
  </r>
  <r>
    <s v="US-2024-121489-CHO-MIL-31000"/>
    <d v="2024-08-21T00:00:00"/>
    <d v="2024-09-04T00:00:00"/>
    <x v="2"/>
    <n v="121489"/>
    <s v="United States"/>
    <x v="31"/>
    <x v="23"/>
    <n v="98115"/>
    <x v="0"/>
    <x v="3"/>
    <s v="CHO-MIL-31000"/>
    <x v="0"/>
    <x v="29"/>
    <n v="6"/>
    <n v="12.66"/>
    <n v="6.84"/>
    <n v="14"/>
    <x v="3"/>
    <s v="Wicked Choccy's"/>
    <x v="0"/>
  </r>
  <r>
    <s v="US-2024-144750-CHO-MIL-31000"/>
    <d v="2024-08-21T00:00:00"/>
    <d v="2024-08-31T00:00:00"/>
    <x v="3"/>
    <n v="144750"/>
    <s v="United States"/>
    <x v="91"/>
    <x v="12"/>
    <n v="85224"/>
    <x v="0"/>
    <x v="3"/>
    <s v="CHO-MIL-31000"/>
    <x v="0"/>
    <x v="11"/>
    <n v="1"/>
    <n v="2.11"/>
    <n v="1.1399999999999999"/>
    <n v="10"/>
    <x v="3"/>
    <s v="Wicked Choccy's"/>
    <x v="0"/>
  </r>
  <r>
    <s v="US-2024-126956-CHO-MIL-31000"/>
    <d v="2024-08-21T00:00:00"/>
    <d v="2024-09-07T00:00:00"/>
    <x v="0"/>
    <n v="126956"/>
    <s v="United States"/>
    <x v="63"/>
    <x v="30"/>
    <n v="55044"/>
    <x v="0"/>
    <x v="0"/>
    <s v="CHO-MIL-31000"/>
    <x v="0"/>
    <x v="0"/>
    <n v="2"/>
    <n v="4.22"/>
    <n v="2.2799999999999998"/>
    <n v="17"/>
    <x v="3"/>
    <s v="Wicked Choccy's"/>
    <x v="0"/>
  </r>
  <r>
    <s v="US-2024-126956-CHO-TRI-54000"/>
    <d v="2024-08-21T00:00:00"/>
    <d v="2024-09-07T00:00:00"/>
    <x v="0"/>
    <n v="126956"/>
    <s v="United States"/>
    <x v="63"/>
    <x v="30"/>
    <n v="55044"/>
    <x v="0"/>
    <x v="0"/>
    <s v="CHO-TRI-54000"/>
    <x v="1"/>
    <x v="10"/>
    <n v="7"/>
    <n v="17.149999999999999"/>
    <n v="9.1"/>
    <n v="17"/>
    <x v="3"/>
    <s v="Wicked Choccy's"/>
    <x v="0"/>
  </r>
  <r>
    <s v="US-2024-126956-CHO-NUT-13000"/>
    <d v="2024-08-21T00:00:00"/>
    <d v="2024-09-07T00:00:00"/>
    <x v="0"/>
    <n v="126956"/>
    <s v="United States"/>
    <x v="63"/>
    <x v="30"/>
    <n v="55044"/>
    <x v="0"/>
    <x v="0"/>
    <s v="CHO-NUT-13000"/>
    <x v="2"/>
    <x v="19"/>
    <n v="4"/>
    <n v="9.9600000000000009"/>
    <n v="4"/>
    <n v="17"/>
    <x v="3"/>
    <s v="Lot's O' Nuts"/>
    <x v="1"/>
  </r>
  <r>
    <s v="US-2024-155705-CHO-NUT-13000"/>
    <d v="2024-08-21T00:00:00"/>
    <d v="2024-09-02T00:00:00"/>
    <x v="2"/>
    <n v="155705"/>
    <s v="United States"/>
    <x v="64"/>
    <x v="31"/>
    <n v="39212"/>
    <x v="0"/>
    <x v="2"/>
    <s v="CHO-NUT-13000"/>
    <x v="2"/>
    <x v="19"/>
    <n v="4"/>
    <n v="9.9600000000000009"/>
    <n v="4"/>
    <n v="12"/>
    <x v="3"/>
    <s v="Lot's O' Nuts"/>
    <x v="1"/>
  </r>
  <r>
    <s v="US-2024-102183-CHO-FUD-51000"/>
    <d v="2024-08-21T00:00:00"/>
    <d v="2024-09-07T00:00:00"/>
    <x v="0"/>
    <n v="102183"/>
    <s v="United States"/>
    <x v="26"/>
    <x v="21"/>
    <n v="10035"/>
    <x v="0"/>
    <x v="1"/>
    <s v="CHO-FUD-51000"/>
    <x v="4"/>
    <x v="14"/>
    <n v="6"/>
    <n v="14.4"/>
    <n v="7.2"/>
    <n v="17"/>
    <x v="3"/>
    <s v="Lot's O' Nuts"/>
    <x v="1"/>
  </r>
  <r>
    <s v="US-2024-102183-CHO-SCR-58000"/>
    <d v="2024-08-21T00:00:00"/>
    <d v="2024-09-07T00:00:00"/>
    <x v="0"/>
    <n v="102183"/>
    <s v="United States"/>
    <x v="26"/>
    <x v="21"/>
    <n v="10035"/>
    <x v="0"/>
    <x v="1"/>
    <s v="CHO-SCR-58000"/>
    <x v="3"/>
    <x v="26"/>
    <n v="7"/>
    <n v="17.5"/>
    <n v="7.7"/>
    <n v="17"/>
    <x v="3"/>
    <s v="Lot's O' Nuts"/>
    <x v="1"/>
  </r>
  <r>
    <s v="US-2024-109253-CHO-SCR-58000"/>
    <d v="2024-08-21T00:00:00"/>
    <d v="2024-09-01T00:00:00"/>
    <x v="1"/>
    <n v="109253"/>
    <s v="United States"/>
    <x v="119"/>
    <x v="4"/>
    <n v="94601"/>
    <x v="0"/>
    <x v="3"/>
    <s v="CHO-SCR-58000"/>
    <x v="3"/>
    <x v="31"/>
    <n v="4"/>
    <n v="10"/>
    <n v="4.4000000000000004"/>
    <n v="11"/>
    <x v="3"/>
    <s v="Lot's O' Nuts"/>
    <x v="1"/>
  </r>
  <r>
    <s v="US-2024-109253-CHO-NUT-13000"/>
    <d v="2024-08-21T00:00:00"/>
    <d v="2024-09-01T00:00:00"/>
    <x v="1"/>
    <n v="109253"/>
    <s v="United States"/>
    <x v="119"/>
    <x v="4"/>
    <n v="94601"/>
    <x v="0"/>
    <x v="3"/>
    <s v="CHO-NUT-13000"/>
    <x v="2"/>
    <x v="2"/>
    <n v="3"/>
    <n v="7.47"/>
    <n v="3"/>
    <n v="11"/>
    <x v="3"/>
    <s v="Lot's O' Nuts"/>
    <x v="1"/>
  </r>
  <r>
    <s v="US-2024-109253-CHO-TRI-54000"/>
    <d v="2024-08-21T00:00:00"/>
    <d v="2024-09-01T00:00:00"/>
    <x v="1"/>
    <n v="109253"/>
    <s v="United States"/>
    <x v="119"/>
    <x v="4"/>
    <n v="94601"/>
    <x v="0"/>
    <x v="3"/>
    <s v="CHO-TRI-54000"/>
    <x v="1"/>
    <x v="24"/>
    <n v="4"/>
    <n v="9.8000000000000007"/>
    <n v="5.2"/>
    <n v="11"/>
    <x v="3"/>
    <s v="Wicked Choccy's"/>
    <x v="0"/>
  </r>
  <r>
    <s v="US-2024-109253-CHO-MIL-31000"/>
    <d v="2024-08-21T00:00:00"/>
    <d v="2024-09-01T00:00:00"/>
    <x v="1"/>
    <n v="109253"/>
    <s v="United States"/>
    <x v="119"/>
    <x v="4"/>
    <n v="94601"/>
    <x v="0"/>
    <x v="3"/>
    <s v="CHO-MIL-31000"/>
    <x v="0"/>
    <x v="23"/>
    <n v="5"/>
    <n v="10.55"/>
    <n v="5.7"/>
    <n v="11"/>
    <x v="3"/>
    <s v="Wicked Choccy's"/>
    <x v="0"/>
  </r>
  <r>
    <s v="US-2024-117646-CHO-MIL-31000"/>
    <d v="2024-08-21T00:00:00"/>
    <d v="2024-09-04T00:00:00"/>
    <x v="0"/>
    <n v="117646"/>
    <s v="United States"/>
    <x v="106"/>
    <x v="27"/>
    <n v="80027"/>
    <x v="0"/>
    <x v="3"/>
    <s v="CHO-MIL-31000"/>
    <x v="0"/>
    <x v="5"/>
    <n v="3"/>
    <n v="6.33"/>
    <n v="3.42"/>
    <n v="14"/>
    <x v="3"/>
    <s v="Wicked Choccy's"/>
    <x v="0"/>
  </r>
  <r>
    <s v="US-2024-112956-OTH-GUM-21000"/>
    <d v="2024-08-21T00:00:00"/>
    <d v="2024-09-06T00:00:00"/>
    <x v="0"/>
    <n v="112956"/>
    <s v="United States"/>
    <x v="37"/>
    <x v="38"/>
    <n v="21044"/>
    <x v="1"/>
    <x v="1"/>
    <s v="OTH-GUM-21000"/>
    <x v="5"/>
    <x v="27"/>
    <n v="2"/>
    <n v="1.3"/>
    <n v="1.2"/>
    <n v="16"/>
    <x v="3"/>
    <s v="Secret Factory"/>
    <x v="2"/>
  </r>
  <r>
    <s v="US-2024-112956-CHO-NUT-13000"/>
    <d v="2024-08-21T00:00:00"/>
    <d v="2024-09-06T00:00:00"/>
    <x v="0"/>
    <n v="112956"/>
    <s v="United States"/>
    <x v="37"/>
    <x v="38"/>
    <n v="21044"/>
    <x v="0"/>
    <x v="1"/>
    <s v="CHO-NUT-13000"/>
    <x v="2"/>
    <x v="19"/>
    <n v="4"/>
    <n v="9.9600000000000009"/>
    <n v="4"/>
    <n v="16"/>
    <x v="3"/>
    <s v="Lot's O' Nuts"/>
    <x v="1"/>
  </r>
  <r>
    <s v="US-2024-112956-CHO-TRI-54000"/>
    <d v="2024-08-21T00:00:00"/>
    <d v="2024-09-06T00:00:00"/>
    <x v="0"/>
    <n v="112956"/>
    <s v="United States"/>
    <x v="37"/>
    <x v="38"/>
    <n v="21044"/>
    <x v="0"/>
    <x v="1"/>
    <s v="CHO-TRI-54000"/>
    <x v="1"/>
    <x v="20"/>
    <n v="5"/>
    <n v="12.25"/>
    <n v="6.5"/>
    <n v="16"/>
    <x v="3"/>
    <s v="Wicked Choccy's"/>
    <x v="0"/>
  </r>
  <r>
    <s v="US-2024-132381-CHO-FUD-51000"/>
    <d v="2024-08-22T00:00:00"/>
    <d v="2024-09-03T00:00:00"/>
    <x v="1"/>
    <n v="132381"/>
    <s v="United States"/>
    <x v="2"/>
    <x v="2"/>
    <n v="19143"/>
    <x v="0"/>
    <x v="1"/>
    <s v="CHO-FUD-51000"/>
    <x v="4"/>
    <x v="9"/>
    <n v="2"/>
    <n v="4.8"/>
    <n v="2.4"/>
    <n v="12"/>
    <x v="3"/>
    <s v="Lot's O' Nuts"/>
    <x v="1"/>
  </r>
  <r>
    <s v="US-2024-131037-CHO-SCR-58000"/>
    <d v="2024-08-22T00:00:00"/>
    <d v="2024-09-02T00:00:00"/>
    <x v="1"/>
    <n v="131037"/>
    <s v="United States"/>
    <x v="10"/>
    <x v="4"/>
    <n v="94110"/>
    <x v="0"/>
    <x v="3"/>
    <s v="CHO-SCR-58000"/>
    <x v="3"/>
    <x v="25"/>
    <n v="1"/>
    <n v="2.5"/>
    <n v="1.1000000000000001"/>
    <n v="11"/>
    <x v="3"/>
    <s v="Lot's O' Nuts"/>
    <x v="1"/>
  </r>
  <r>
    <s v="US-2024-129021-CHO-NUT-13000"/>
    <d v="2024-08-23T00:00:00"/>
    <d v="2024-09-05T00:00:00"/>
    <x v="2"/>
    <n v="129021"/>
    <s v="United States"/>
    <x v="381"/>
    <x v="17"/>
    <n v="32303"/>
    <x v="0"/>
    <x v="2"/>
    <s v="CHO-NUT-13000"/>
    <x v="2"/>
    <x v="7"/>
    <n v="2"/>
    <n v="4.9800000000000004"/>
    <n v="2"/>
    <n v="13"/>
    <x v="3"/>
    <s v="Lot's O' Nuts"/>
    <x v="1"/>
  </r>
  <r>
    <s v="US-2024-129021-CHO-FUD-51000"/>
    <d v="2024-08-23T00:00:00"/>
    <d v="2024-09-05T00:00:00"/>
    <x v="2"/>
    <n v="129021"/>
    <s v="United States"/>
    <x v="381"/>
    <x v="17"/>
    <n v="32303"/>
    <x v="0"/>
    <x v="2"/>
    <s v="CHO-FUD-51000"/>
    <x v="4"/>
    <x v="14"/>
    <n v="6"/>
    <n v="14.4"/>
    <n v="7.2"/>
    <n v="13"/>
    <x v="3"/>
    <s v="Lot's O' Nuts"/>
    <x v="1"/>
  </r>
  <r>
    <s v="US-2024-129021-CHO-SCR-58000"/>
    <d v="2024-08-23T00:00:00"/>
    <d v="2024-09-05T00:00:00"/>
    <x v="2"/>
    <n v="129021"/>
    <s v="United States"/>
    <x v="381"/>
    <x v="17"/>
    <n v="32303"/>
    <x v="0"/>
    <x v="2"/>
    <s v="CHO-SCR-58000"/>
    <x v="3"/>
    <x v="17"/>
    <n v="5"/>
    <n v="12.5"/>
    <n v="5.5"/>
    <n v="13"/>
    <x v="3"/>
    <s v="Lot's O' Nuts"/>
    <x v="1"/>
  </r>
  <r>
    <s v="US-2024-129021-CHO-MIL-31000"/>
    <d v="2024-08-23T00:00:00"/>
    <d v="2024-09-05T00:00:00"/>
    <x v="2"/>
    <n v="129021"/>
    <s v="United States"/>
    <x v="381"/>
    <x v="17"/>
    <n v="32303"/>
    <x v="0"/>
    <x v="2"/>
    <s v="CHO-MIL-31000"/>
    <x v="0"/>
    <x v="78"/>
    <n v="13"/>
    <n v="27.43"/>
    <n v="14.82"/>
    <n v="13"/>
    <x v="3"/>
    <s v="Wicked Choccy's"/>
    <x v="0"/>
  </r>
  <r>
    <s v="US-2024-123043-CHO-MIL-31000"/>
    <d v="2024-08-24T00:00:00"/>
    <d v="2024-09-08T00:00:00"/>
    <x v="0"/>
    <n v="123043"/>
    <s v="United States"/>
    <x v="26"/>
    <x v="21"/>
    <n v="10024"/>
    <x v="0"/>
    <x v="1"/>
    <s v="CHO-MIL-31000"/>
    <x v="0"/>
    <x v="11"/>
    <n v="1"/>
    <n v="2.11"/>
    <n v="1.1399999999999999"/>
    <n v="15"/>
    <x v="3"/>
    <s v="Wicked Choccy's"/>
    <x v="0"/>
  </r>
  <r>
    <s v="US-2024-123043-CHO-TRI-54000"/>
    <d v="2024-08-24T00:00:00"/>
    <d v="2024-09-08T00:00:00"/>
    <x v="0"/>
    <n v="123043"/>
    <s v="United States"/>
    <x v="26"/>
    <x v="21"/>
    <n v="10024"/>
    <x v="0"/>
    <x v="1"/>
    <s v="CHO-TRI-54000"/>
    <x v="1"/>
    <x v="24"/>
    <n v="4"/>
    <n v="9.8000000000000007"/>
    <n v="5.2"/>
    <n v="15"/>
    <x v="3"/>
    <s v="Wicked Choccy's"/>
    <x v="0"/>
  </r>
  <r>
    <s v="US-2024-139717-CHO-MIL-31000"/>
    <d v="2024-08-24T00:00:00"/>
    <d v="2024-09-05T00:00:00"/>
    <x v="2"/>
    <n v="139717"/>
    <s v="United States"/>
    <x v="86"/>
    <x v="9"/>
    <n v="43130"/>
    <x v="0"/>
    <x v="1"/>
    <s v="CHO-MIL-31000"/>
    <x v="0"/>
    <x v="35"/>
    <n v="8"/>
    <n v="16.88"/>
    <n v="9.1199999999999992"/>
    <n v="12"/>
    <x v="3"/>
    <s v="Wicked Choccy's"/>
    <x v="0"/>
  </r>
  <r>
    <s v="US-2024-139717-CHO-FUD-51000"/>
    <d v="2024-08-24T00:00:00"/>
    <d v="2024-09-05T00:00:00"/>
    <x v="2"/>
    <n v="139717"/>
    <s v="United States"/>
    <x v="86"/>
    <x v="9"/>
    <n v="43130"/>
    <x v="0"/>
    <x v="1"/>
    <s v="CHO-FUD-51000"/>
    <x v="4"/>
    <x v="9"/>
    <n v="2"/>
    <n v="4.8"/>
    <n v="2.4"/>
    <n v="12"/>
    <x v="3"/>
    <s v="Lot's O' Nuts"/>
    <x v="1"/>
  </r>
  <r>
    <s v="US-2024-101210-CHO-FUD-51000"/>
    <d v="2024-08-25T00:00:00"/>
    <d v="2024-09-07T00:00:00"/>
    <x v="2"/>
    <n v="101210"/>
    <s v="United States"/>
    <x v="64"/>
    <x v="14"/>
    <n v="38301"/>
    <x v="0"/>
    <x v="2"/>
    <s v="CHO-FUD-51000"/>
    <x v="4"/>
    <x v="9"/>
    <n v="2"/>
    <n v="4.8"/>
    <n v="2.4"/>
    <n v="13"/>
    <x v="3"/>
    <s v="Lot's O' Nuts"/>
    <x v="1"/>
  </r>
  <r>
    <s v="US-2024-101210-CHO-TRI-54000"/>
    <d v="2024-08-25T00:00:00"/>
    <d v="2024-09-07T00:00:00"/>
    <x v="2"/>
    <n v="101210"/>
    <s v="United States"/>
    <x v="64"/>
    <x v="14"/>
    <n v="38301"/>
    <x v="0"/>
    <x v="2"/>
    <s v="CHO-TRI-54000"/>
    <x v="1"/>
    <x v="28"/>
    <n v="1"/>
    <n v="2.4500000000000002"/>
    <n v="1.3"/>
    <n v="13"/>
    <x v="3"/>
    <s v="Wicked Choccy's"/>
    <x v="0"/>
  </r>
  <r>
    <s v="US-2024-114636-CHO-FUD-51000"/>
    <d v="2024-08-25T00:00:00"/>
    <d v="2024-09-08T00:00:00"/>
    <x v="0"/>
    <n v="114636"/>
    <s v="United States"/>
    <x v="165"/>
    <x v="26"/>
    <n v="28205"/>
    <x v="0"/>
    <x v="2"/>
    <s v="CHO-FUD-51000"/>
    <x v="4"/>
    <x v="17"/>
    <n v="5"/>
    <n v="12"/>
    <n v="6"/>
    <n v="14"/>
    <x v="3"/>
    <s v="Lot's O' Nuts"/>
    <x v="1"/>
  </r>
  <r>
    <s v="US-2024-105697-CHO-SCR-58000"/>
    <d v="2024-08-25T00:00:00"/>
    <d v="2024-09-06T00:00:00"/>
    <x v="1"/>
    <n v="105697"/>
    <s v="United States"/>
    <x v="121"/>
    <x v="9"/>
    <n v="44105"/>
    <x v="0"/>
    <x v="1"/>
    <s v="CHO-SCR-58000"/>
    <x v="3"/>
    <x v="9"/>
    <n v="2"/>
    <n v="5"/>
    <n v="2.2000000000000002"/>
    <n v="12"/>
    <x v="3"/>
    <s v="Lot's O' Nuts"/>
    <x v="1"/>
  </r>
  <r>
    <s v="US-2024-159793-CHO-SCR-58000"/>
    <d v="2024-08-25T00:00:00"/>
    <d v="2024-09-08T00:00:00"/>
    <x v="0"/>
    <n v="159793"/>
    <s v="United States"/>
    <x v="2"/>
    <x v="2"/>
    <n v="19140"/>
    <x v="0"/>
    <x v="1"/>
    <s v="CHO-SCR-58000"/>
    <x v="3"/>
    <x v="9"/>
    <n v="2"/>
    <n v="5"/>
    <n v="2.2000000000000002"/>
    <n v="14"/>
    <x v="3"/>
    <s v="Lot's O' Nuts"/>
    <x v="1"/>
  </r>
  <r>
    <s v="US-2024-157350-CHO-FUD-51000"/>
    <d v="2024-08-26T00:00:00"/>
    <d v="2024-09-11T00:00:00"/>
    <x v="0"/>
    <n v="157350"/>
    <s v="United States"/>
    <x v="40"/>
    <x v="1"/>
    <n v="60610"/>
    <x v="0"/>
    <x v="0"/>
    <s v="CHO-FUD-51000"/>
    <x v="4"/>
    <x v="17"/>
    <n v="5"/>
    <n v="12"/>
    <n v="6"/>
    <n v="16"/>
    <x v="3"/>
    <s v="Lot's O' Nuts"/>
    <x v="1"/>
  </r>
  <r>
    <s v="US-2024-132584-CHO-SCR-58000"/>
    <d v="2024-08-26T00:00:00"/>
    <d v="2024-09-06T00:00:00"/>
    <x v="1"/>
    <n v="132584"/>
    <s v="United States"/>
    <x v="27"/>
    <x v="15"/>
    <n v="48234"/>
    <x v="0"/>
    <x v="0"/>
    <s v="CHO-SCR-58000"/>
    <x v="3"/>
    <x v="31"/>
    <n v="4"/>
    <n v="10"/>
    <n v="4.4000000000000004"/>
    <n v="11"/>
    <x v="3"/>
    <s v="Lot's O' Nuts"/>
    <x v="1"/>
  </r>
  <r>
    <s v="US-2024-128475-CHO-NUT-13000"/>
    <d v="2024-08-26T00:00:00"/>
    <d v="2024-09-11T00:00:00"/>
    <x v="0"/>
    <n v="128475"/>
    <s v="United States"/>
    <x v="48"/>
    <x v="3"/>
    <n v="31907"/>
    <x v="0"/>
    <x v="2"/>
    <s v="CHO-NUT-13000"/>
    <x v="2"/>
    <x v="7"/>
    <n v="2"/>
    <n v="4.9800000000000004"/>
    <n v="2"/>
    <n v="16"/>
    <x v="3"/>
    <s v="Lot's O' Nuts"/>
    <x v="1"/>
  </r>
  <r>
    <s v="US-2024-134481-CHO-NUT-13000"/>
    <d v="2024-08-27T00:00:00"/>
    <d v="2024-09-11T00:00:00"/>
    <x v="0"/>
    <n v="134481"/>
    <s v="United States"/>
    <x v="116"/>
    <x v="34"/>
    <n v="2038"/>
    <x v="0"/>
    <x v="1"/>
    <s v="CHO-NUT-13000"/>
    <x v="2"/>
    <x v="47"/>
    <n v="7"/>
    <n v="17.43"/>
    <n v="7"/>
    <n v="15"/>
    <x v="3"/>
    <s v="Lot's O' Nuts"/>
    <x v="1"/>
  </r>
  <r>
    <s v="US-2024-130036-CHO-NUT-13000"/>
    <d v="2024-08-27T00:00:00"/>
    <d v="2024-09-06T00:00:00"/>
    <x v="3"/>
    <n v="130036"/>
    <s v="United States"/>
    <x v="2"/>
    <x v="2"/>
    <n v="19120"/>
    <x v="0"/>
    <x v="1"/>
    <s v="CHO-NUT-13000"/>
    <x v="2"/>
    <x v="2"/>
    <n v="3"/>
    <n v="7.47"/>
    <n v="3"/>
    <n v="10"/>
    <x v="3"/>
    <s v="Lot's O' Nuts"/>
    <x v="1"/>
  </r>
  <r>
    <s v="US-2024-130036-CHO-MIL-31000"/>
    <d v="2024-08-27T00:00:00"/>
    <d v="2024-09-06T00:00:00"/>
    <x v="3"/>
    <n v="130036"/>
    <s v="United States"/>
    <x v="2"/>
    <x v="2"/>
    <n v="19120"/>
    <x v="0"/>
    <x v="1"/>
    <s v="CHO-MIL-31000"/>
    <x v="0"/>
    <x v="30"/>
    <n v="14"/>
    <n v="29.54"/>
    <n v="15.96"/>
    <n v="10"/>
    <x v="3"/>
    <s v="Wicked Choccy's"/>
    <x v="0"/>
  </r>
  <r>
    <s v="US-2024-133501-CHO-NUT-13000"/>
    <d v="2024-08-27T00:00:00"/>
    <d v="2024-09-11T00:00:00"/>
    <x v="0"/>
    <n v="133501"/>
    <s v="United States"/>
    <x v="116"/>
    <x v="14"/>
    <n v="37064"/>
    <x v="0"/>
    <x v="2"/>
    <s v="CHO-NUT-13000"/>
    <x v="2"/>
    <x v="22"/>
    <n v="1"/>
    <n v="2.4900000000000002"/>
    <n v="1"/>
    <n v="15"/>
    <x v="3"/>
    <s v="Lot's O' Nuts"/>
    <x v="1"/>
  </r>
  <r>
    <s v="US-2024-161956-CHO-NUT-13000"/>
    <d v="2024-08-27T00:00:00"/>
    <d v="2024-09-08T00:00:00"/>
    <x v="2"/>
    <n v="161956"/>
    <s v="United States"/>
    <x v="510"/>
    <x v="4"/>
    <n v="90301"/>
    <x v="0"/>
    <x v="3"/>
    <s v="CHO-NUT-13000"/>
    <x v="2"/>
    <x v="2"/>
    <n v="3"/>
    <n v="7.47"/>
    <n v="3"/>
    <n v="12"/>
    <x v="3"/>
    <s v="Lot's O' Nuts"/>
    <x v="1"/>
  </r>
  <r>
    <s v="US-2024-161956-CHO-TRI-54000"/>
    <d v="2024-08-27T00:00:00"/>
    <d v="2024-09-08T00:00:00"/>
    <x v="2"/>
    <n v="161956"/>
    <s v="United States"/>
    <x v="510"/>
    <x v="4"/>
    <n v="90301"/>
    <x v="0"/>
    <x v="3"/>
    <s v="CHO-TRI-54000"/>
    <x v="1"/>
    <x v="1"/>
    <n v="2"/>
    <n v="4.9000000000000004"/>
    <n v="2.6"/>
    <n v="12"/>
    <x v="3"/>
    <s v="Wicked Choccy's"/>
    <x v="0"/>
  </r>
  <r>
    <s v="US-2024-161956-CHO-MIL-31000"/>
    <d v="2024-08-27T00:00:00"/>
    <d v="2024-09-08T00:00:00"/>
    <x v="2"/>
    <n v="161956"/>
    <s v="United States"/>
    <x v="510"/>
    <x v="4"/>
    <n v="90301"/>
    <x v="0"/>
    <x v="3"/>
    <s v="CHO-MIL-31000"/>
    <x v="0"/>
    <x v="0"/>
    <n v="2"/>
    <n v="4.22"/>
    <n v="2.2799999999999998"/>
    <n v="12"/>
    <x v="3"/>
    <s v="Wicked Choccy's"/>
    <x v="0"/>
  </r>
  <r>
    <s v="US-2024-161956-CHO-FUD-51000"/>
    <d v="2024-08-27T00:00:00"/>
    <d v="2024-09-08T00:00:00"/>
    <x v="2"/>
    <n v="161956"/>
    <s v="United States"/>
    <x v="510"/>
    <x v="4"/>
    <n v="90301"/>
    <x v="0"/>
    <x v="3"/>
    <s v="CHO-FUD-51000"/>
    <x v="4"/>
    <x v="17"/>
    <n v="5"/>
    <n v="12"/>
    <n v="6"/>
    <n v="12"/>
    <x v="3"/>
    <s v="Lot's O' Nuts"/>
    <x v="1"/>
  </r>
  <r>
    <s v="US-2024-161956-CHO-SCR-58000"/>
    <d v="2024-08-27T00:00:00"/>
    <d v="2024-09-08T00:00:00"/>
    <x v="2"/>
    <n v="161956"/>
    <s v="United States"/>
    <x v="510"/>
    <x v="4"/>
    <n v="90301"/>
    <x v="0"/>
    <x v="3"/>
    <s v="CHO-SCR-58000"/>
    <x v="3"/>
    <x v="17"/>
    <n v="5"/>
    <n v="12.5"/>
    <n v="5.5"/>
    <n v="12"/>
    <x v="3"/>
    <s v="Lot's O' Nuts"/>
    <x v="1"/>
  </r>
  <r>
    <s v="US-2024-139465-CHO-TRI-54000"/>
    <d v="2024-08-27T00:00:00"/>
    <d v="2024-09-09T00:00:00"/>
    <x v="1"/>
    <n v="139465"/>
    <s v="United States"/>
    <x v="26"/>
    <x v="21"/>
    <n v="10024"/>
    <x v="0"/>
    <x v="1"/>
    <s v="CHO-TRI-54000"/>
    <x v="1"/>
    <x v="18"/>
    <n v="6"/>
    <n v="14.7"/>
    <n v="7.8"/>
    <n v="13"/>
    <x v="3"/>
    <s v="Wicked Choccy's"/>
    <x v="0"/>
  </r>
  <r>
    <s v="US-2024-139465-OTH-GUM-21000"/>
    <d v="2024-08-27T00:00:00"/>
    <d v="2024-09-09T00:00:00"/>
    <x v="1"/>
    <n v="139465"/>
    <s v="United States"/>
    <x v="26"/>
    <x v="21"/>
    <n v="10024"/>
    <x v="1"/>
    <x v="1"/>
    <s v="OTH-GUM-21000"/>
    <x v="5"/>
    <x v="28"/>
    <n v="3"/>
    <n v="1.95"/>
    <n v="1.8"/>
    <n v="13"/>
    <x v="3"/>
    <s v="Secret Factory"/>
    <x v="2"/>
  </r>
  <r>
    <s v="US-2024-155047-CHO-TRI-54000"/>
    <d v="2024-08-27T00:00:00"/>
    <d v="2024-09-09T00:00:00"/>
    <x v="1"/>
    <n v="155047"/>
    <s v="United States"/>
    <x v="39"/>
    <x v="0"/>
    <n v="75220"/>
    <x v="0"/>
    <x v="0"/>
    <s v="CHO-TRI-54000"/>
    <x v="1"/>
    <x v="28"/>
    <n v="1"/>
    <n v="2.4500000000000002"/>
    <n v="1.3"/>
    <n v="13"/>
    <x v="3"/>
    <s v="Wicked Choccy's"/>
    <x v="0"/>
  </r>
  <r>
    <s v="US-2024-163097-CHO-FUD-51000"/>
    <d v="2024-08-27T00:00:00"/>
    <d v="2024-09-10T00:00:00"/>
    <x v="0"/>
    <n v="163097"/>
    <s v="United States"/>
    <x v="263"/>
    <x v="12"/>
    <n v="85204"/>
    <x v="0"/>
    <x v="3"/>
    <s v="CHO-FUD-51000"/>
    <x v="4"/>
    <x v="44"/>
    <n v="8"/>
    <n v="19.2"/>
    <n v="9.6"/>
    <n v="14"/>
    <x v="3"/>
    <s v="Lot's O' Nuts"/>
    <x v="1"/>
  </r>
  <r>
    <s v="US-2024-162208-CHO-SCR-58000"/>
    <d v="2024-08-27T00:00:00"/>
    <d v="2024-09-09T00:00:00"/>
    <x v="1"/>
    <n v="162208"/>
    <s v="United States"/>
    <x v="61"/>
    <x v="17"/>
    <n v="33614"/>
    <x v="0"/>
    <x v="2"/>
    <s v="CHO-SCR-58000"/>
    <x v="3"/>
    <x v="25"/>
    <n v="1"/>
    <n v="2.5"/>
    <n v="1.1000000000000001"/>
    <n v="13"/>
    <x v="3"/>
    <s v="Lot's O' Nuts"/>
    <x v="1"/>
  </r>
  <r>
    <s v="US-2024-101273-CHO-SCR-58000"/>
    <d v="2024-08-27T00:00:00"/>
    <d v="2024-09-09T00:00:00"/>
    <x v="2"/>
    <n v="101273"/>
    <s v="United States"/>
    <x v="333"/>
    <x v="17"/>
    <n v="34952"/>
    <x v="0"/>
    <x v="2"/>
    <s v="CHO-SCR-58000"/>
    <x v="3"/>
    <x v="31"/>
    <n v="4"/>
    <n v="10"/>
    <n v="4.4000000000000004"/>
    <n v="13"/>
    <x v="3"/>
    <s v="Lot's O' Nuts"/>
    <x v="1"/>
  </r>
  <r>
    <s v="US-2024-126067-CHO-SCR-58000"/>
    <d v="2024-08-28T00:00:00"/>
    <d v="2024-09-13T00:00:00"/>
    <x v="0"/>
    <n v="126067"/>
    <s v="United States"/>
    <x v="31"/>
    <x v="23"/>
    <n v="98105"/>
    <x v="0"/>
    <x v="3"/>
    <s v="CHO-SCR-58000"/>
    <x v="3"/>
    <x v="17"/>
    <n v="5"/>
    <n v="12.5"/>
    <n v="5.5"/>
    <n v="16"/>
    <x v="3"/>
    <s v="Lot's O' Nuts"/>
    <x v="1"/>
  </r>
  <r>
    <s v="US-2024-126067-CHO-TRI-54000"/>
    <d v="2024-08-28T00:00:00"/>
    <d v="2024-09-13T00:00:00"/>
    <x v="0"/>
    <n v="126067"/>
    <s v="United States"/>
    <x v="31"/>
    <x v="23"/>
    <n v="98105"/>
    <x v="0"/>
    <x v="3"/>
    <s v="CHO-TRI-54000"/>
    <x v="1"/>
    <x v="1"/>
    <n v="2"/>
    <n v="4.9000000000000004"/>
    <n v="2.6"/>
    <n v="16"/>
    <x v="3"/>
    <s v="Wicked Choccy's"/>
    <x v="0"/>
  </r>
  <r>
    <s v="US-2024-126067-CHO-NUT-13000"/>
    <d v="2024-08-28T00:00:00"/>
    <d v="2024-09-13T00:00:00"/>
    <x v="0"/>
    <n v="126067"/>
    <s v="United States"/>
    <x v="31"/>
    <x v="23"/>
    <n v="98105"/>
    <x v="0"/>
    <x v="3"/>
    <s v="CHO-NUT-13000"/>
    <x v="2"/>
    <x v="13"/>
    <n v="5"/>
    <n v="12.45"/>
    <n v="5"/>
    <n v="16"/>
    <x v="3"/>
    <s v="Lot's O' Nuts"/>
    <x v="1"/>
  </r>
  <r>
    <s v="US-2024-126067-OTH-LIC-15000"/>
    <d v="2024-08-28T00:00:00"/>
    <d v="2024-09-13T00:00:00"/>
    <x v="0"/>
    <n v="126067"/>
    <s v="United States"/>
    <x v="31"/>
    <x v="23"/>
    <n v="98105"/>
    <x v="1"/>
    <x v="3"/>
    <s v="OTH-LIC-15000"/>
    <x v="7"/>
    <x v="39"/>
    <n v="4"/>
    <n v="40"/>
    <n v="40"/>
    <n v="16"/>
    <x v="3"/>
    <s v="Secret Factory"/>
    <x v="2"/>
  </r>
  <r>
    <s v="US-2024-169502-CHO-TRI-54000"/>
    <d v="2024-08-28T00:00:00"/>
    <d v="2024-09-11T00:00:00"/>
    <x v="0"/>
    <n v="169502"/>
    <s v="United States"/>
    <x v="115"/>
    <x v="22"/>
    <n v="53209"/>
    <x v="0"/>
    <x v="0"/>
    <s v="CHO-TRI-54000"/>
    <x v="1"/>
    <x v="20"/>
    <n v="5"/>
    <n v="12.25"/>
    <n v="6.5"/>
    <n v="14"/>
    <x v="3"/>
    <s v="Wicked Choccy's"/>
    <x v="0"/>
  </r>
  <r>
    <s v="US-2024-169502-CHO-FUD-51000"/>
    <d v="2024-08-28T00:00:00"/>
    <d v="2024-09-11T00:00:00"/>
    <x v="0"/>
    <n v="169502"/>
    <s v="United States"/>
    <x v="115"/>
    <x v="22"/>
    <n v="53209"/>
    <x v="0"/>
    <x v="0"/>
    <s v="CHO-FUD-51000"/>
    <x v="4"/>
    <x v="3"/>
    <n v="3"/>
    <n v="7.2"/>
    <n v="3.6"/>
    <n v="14"/>
    <x v="3"/>
    <s v="Lot's O' Nuts"/>
    <x v="1"/>
  </r>
  <r>
    <s v="US-2024-146920-CHO-MIL-31000"/>
    <d v="2024-08-28T00:00:00"/>
    <d v="2024-09-11T00:00:00"/>
    <x v="0"/>
    <n v="146920"/>
    <s v="United States"/>
    <x v="40"/>
    <x v="1"/>
    <n v="60623"/>
    <x v="0"/>
    <x v="0"/>
    <s v="CHO-MIL-31000"/>
    <x v="0"/>
    <x v="23"/>
    <n v="5"/>
    <n v="10.55"/>
    <n v="5.7"/>
    <n v="14"/>
    <x v="3"/>
    <s v="Wicked Choccy's"/>
    <x v="0"/>
  </r>
  <r>
    <s v="US-2024-146920-CHO-SCR-58000"/>
    <d v="2024-08-28T00:00:00"/>
    <d v="2024-09-11T00:00:00"/>
    <x v="0"/>
    <n v="146920"/>
    <s v="United States"/>
    <x v="40"/>
    <x v="1"/>
    <n v="60623"/>
    <x v="0"/>
    <x v="0"/>
    <s v="CHO-SCR-58000"/>
    <x v="3"/>
    <x v="14"/>
    <n v="6"/>
    <n v="15"/>
    <n v="6.6"/>
    <n v="14"/>
    <x v="3"/>
    <s v="Lot's O' Nuts"/>
    <x v="1"/>
  </r>
  <r>
    <s v="US-2024-144064-CHO-TRI-54000"/>
    <d v="2024-08-29T00:00:00"/>
    <d v="2024-09-11T00:00:00"/>
    <x v="1"/>
    <n v="144064"/>
    <s v="United States"/>
    <x v="352"/>
    <x v="1"/>
    <n v="62301"/>
    <x v="0"/>
    <x v="0"/>
    <s v="CHO-TRI-54000"/>
    <x v="1"/>
    <x v="51"/>
    <n v="9"/>
    <n v="22.05"/>
    <n v="11.7"/>
    <n v="13"/>
    <x v="3"/>
    <s v="Wicked Choccy's"/>
    <x v="0"/>
  </r>
  <r>
    <s v="US-2024-144064-CHO-FUD-51000"/>
    <d v="2024-08-29T00:00:00"/>
    <d v="2024-09-11T00:00:00"/>
    <x v="1"/>
    <n v="144064"/>
    <s v="United States"/>
    <x v="352"/>
    <x v="1"/>
    <n v="62301"/>
    <x v="0"/>
    <x v="0"/>
    <s v="CHO-FUD-51000"/>
    <x v="4"/>
    <x v="31"/>
    <n v="4"/>
    <n v="9.6"/>
    <n v="4.8"/>
    <n v="13"/>
    <x v="3"/>
    <s v="Lot's O' Nuts"/>
    <x v="1"/>
  </r>
  <r>
    <s v="US-2024-144064-CHO-SCR-58000"/>
    <d v="2024-08-29T00:00:00"/>
    <d v="2024-09-11T00:00:00"/>
    <x v="1"/>
    <n v="144064"/>
    <s v="United States"/>
    <x v="352"/>
    <x v="1"/>
    <n v="62301"/>
    <x v="0"/>
    <x v="0"/>
    <s v="CHO-SCR-58000"/>
    <x v="3"/>
    <x v="9"/>
    <n v="2"/>
    <n v="5"/>
    <n v="2.2000000000000002"/>
    <n v="13"/>
    <x v="3"/>
    <s v="Lot's O' Nuts"/>
    <x v="1"/>
  </r>
  <r>
    <s v="US-2024-104024-CHO-NUT-13000"/>
    <d v="2024-08-29T00:00:00"/>
    <d v="2024-09-13T00:00:00"/>
    <x v="2"/>
    <n v="104024"/>
    <s v="United States"/>
    <x v="2"/>
    <x v="2"/>
    <n v="19134"/>
    <x v="0"/>
    <x v="1"/>
    <s v="CHO-NUT-13000"/>
    <x v="2"/>
    <x v="47"/>
    <n v="7"/>
    <n v="17.43"/>
    <n v="7"/>
    <n v="15"/>
    <x v="3"/>
    <s v="Lot's O' Nuts"/>
    <x v="1"/>
  </r>
  <r>
    <s v="US-2024-101014-CHO-MIL-31000"/>
    <d v="2024-08-29T00:00:00"/>
    <d v="2024-09-14T00:00:00"/>
    <x v="0"/>
    <n v="101014"/>
    <s v="United States"/>
    <x v="4"/>
    <x v="4"/>
    <n v="90049"/>
    <x v="0"/>
    <x v="3"/>
    <s v="CHO-MIL-31000"/>
    <x v="0"/>
    <x v="5"/>
    <n v="3"/>
    <n v="6.33"/>
    <n v="3.42"/>
    <n v="16"/>
    <x v="3"/>
    <s v="Wicked Choccy's"/>
    <x v="0"/>
  </r>
  <r>
    <s v="US-2024-133004-CHO-MIL-31000"/>
    <d v="2024-08-31T00:00:00"/>
    <d v="2024-09-15T00:00:00"/>
    <x v="0"/>
    <n v="133004"/>
    <s v="United States"/>
    <x v="111"/>
    <x v="19"/>
    <n v="46226"/>
    <x v="0"/>
    <x v="0"/>
    <s v="CHO-MIL-31000"/>
    <x v="0"/>
    <x v="43"/>
    <n v="9"/>
    <n v="18.989999999999998"/>
    <n v="10.26"/>
    <n v="15"/>
    <x v="3"/>
    <s v="Wicked Choccy's"/>
    <x v="0"/>
  </r>
  <r>
    <s v="US-2024-107321-CHO-FUD-51000"/>
    <d v="2024-08-31T00:00:00"/>
    <d v="2024-09-14T00:00:00"/>
    <x v="0"/>
    <n v="107321"/>
    <s v="United States"/>
    <x v="10"/>
    <x v="4"/>
    <n v="94110"/>
    <x v="0"/>
    <x v="3"/>
    <s v="CHO-FUD-51000"/>
    <x v="4"/>
    <x v="3"/>
    <n v="3"/>
    <n v="7.2"/>
    <n v="3.6"/>
    <n v="14"/>
    <x v="3"/>
    <s v="Lot's O' Nuts"/>
    <x v="1"/>
  </r>
  <r>
    <s v="US-2024-117198-CHO-TRI-54000"/>
    <d v="2024-08-31T00:00:00"/>
    <d v="2024-09-15T00:00:00"/>
    <x v="0"/>
    <n v="117198"/>
    <s v="United States"/>
    <x v="246"/>
    <x v="8"/>
    <n v="71203"/>
    <x v="0"/>
    <x v="2"/>
    <s v="CHO-TRI-54000"/>
    <x v="1"/>
    <x v="1"/>
    <n v="2"/>
    <n v="4.9000000000000004"/>
    <n v="2.6"/>
    <n v="15"/>
    <x v="3"/>
    <s v="Wicked Choccy's"/>
    <x v="0"/>
  </r>
  <r>
    <s v="US-2024-154074-CHO-TRI-54000"/>
    <d v="2024-08-31T00:00:00"/>
    <d v="2024-09-12T00:00:00"/>
    <x v="2"/>
    <n v="154074"/>
    <s v="United States"/>
    <x v="306"/>
    <x v="23"/>
    <n v="99207"/>
    <x v="0"/>
    <x v="3"/>
    <s v="CHO-TRI-54000"/>
    <x v="1"/>
    <x v="1"/>
    <n v="2"/>
    <n v="4.9000000000000004"/>
    <n v="2.6"/>
    <n v="12"/>
    <x v="3"/>
    <s v="Wicked Choccy's"/>
    <x v="0"/>
  </r>
  <r>
    <s v="US-2024-154074-CHO-SCR-58000"/>
    <d v="2024-08-31T00:00:00"/>
    <d v="2024-09-12T00:00:00"/>
    <x v="2"/>
    <n v="154074"/>
    <s v="United States"/>
    <x v="306"/>
    <x v="23"/>
    <n v="99207"/>
    <x v="0"/>
    <x v="3"/>
    <s v="CHO-SCR-58000"/>
    <x v="3"/>
    <x v="26"/>
    <n v="7"/>
    <n v="17.5"/>
    <n v="7.7"/>
    <n v="12"/>
    <x v="3"/>
    <s v="Lot's O' Nuts"/>
    <x v="1"/>
  </r>
  <r>
    <s v="US-2024-159884-CHO-FUD-51000"/>
    <d v="2024-08-31T00:00:00"/>
    <d v="2024-09-15T00:00:00"/>
    <x v="0"/>
    <n v="159884"/>
    <s v="United States"/>
    <x v="197"/>
    <x v="12"/>
    <n v="85281"/>
    <x v="0"/>
    <x v="3"/>
    <s v="CHO-FUD-51000"/>
    <x v="4"/>
    <x v="3"/>
    <n v="3"/>
    <n v="7.2"/>
    <n v="3.6"/>
    <n v="15"/>
    <x v="3"/>
    <s v="Lot's O' Nuts"/>
    <x v="1"/>
  </r>
  <r>
    <s v="US-2024-159884-CHO-SCR-58000"/>
    <d v="2024-08-31T00:00:00"/>
    <d v="2024-09-15T00:00:00"/>
    <x v="0"/>
    <n v="159884"/>
    <s v="United States"/>
    <x v="197"/>
    <x v="12"/>
    <n v="85281"/>
    <x v="0"/>
    <x v="3"/>
    <s v="CHO-SCR-58000"/>
    <x v="3"/>
    <x v="25"/>
    <n v="1"/>
    <n v="2.5"/>
    <n v="1.1000000000000001"/>
    <n v="15"/>
    <x v="3"/>
    <s v="Lot's O' Nuts"/>
    <x v="1"/>
  </r>
  <r>
    <s v="US-2024-127712-CHO-MIL-31000"/>
    <d v="2024-08-31T00:00:00"/>
    <d v="2024-09-15T00:00:00"/>
    <x v="0"/>
    <n v="127712"/>
    <s v="United States"/>
    <x v="147"/>
    <x v="11"/>
    <n v="97301"/>
    <x v="0"/>
    <x v="3"/>
    <s v="CHO-MIL-31000"/>
    <x v="0"/>
    <x v="0"/>
    <n v="2"/>
    <n v="4.22"/>
    <n v="2.2799999999999998"/>
    <n v="15"/>
    <x v="3"/>
    <s v="Wicked Choccy's"/>
    <x v="0"/>
  </r>
  <r>
    <s v="US-2024-132619-CHO-TRI-54000"/>
    <d v="2024-08-31T00:00:00"/>
    <d v="2024-09-15T00:00:00"/>
    <x v="0"/>
    <n v="132619"/>
    <s v="United States"/>
    <x v="10"/>
    <x v="4"/>
    <n v="94109"/>
    <x v="0"/>
    <x v="3"/>
    <s v="CHO-TRI-54000"/>
    <x v="1"/>
    <x v="4"/>
    <n v="3"/>
    <n v="7.35"/>
    <n v="3.9"/>
    <n v="15"/>
    <x v="3"/>
    <s v="Wicked Choccy's"/>
    <x v="0"/>
  </r>
  <r>
    <s v="US-2024-135062-CHO-TRI-54000"/>
    <d v="2024-08-31T00:00:00"/>
    <d v="2024-09-14T00:00:00"/>
    <x v="2"/>
    <n v="135062"/>
    <s v="United States"/>
    <x v="181"/>
    <x v="26"/>
    <n v="28314"/>
    <x v="0"/>
    <x v="2"/>
    <s v="CHO-TRI-54000"/>
    <x v="1"/>
    <x v="10"/>
    <n v="7"/>
    <n v="17.149999999999999"/>
    <n v="9.1"/>
    <n v="14"/>
    <x v="3"/>
    <s v="Wicked Choccy's"/>
    <x v="0"/>
  </r>
  <r>
    <s v="US-2024-131625-CHO-NUT-13000"/>
    <d v="2024-09-01T00:00:00"/>
    <d v="2024-09-15T00:00:00"/>
    <x v="2"/>
    <n v="131625"/>
    <s v="United States"/>
    <x v="26"/>
    <x v="21"/>
    <n v="10009"/>
    <x v="0"/>
    <x v="1"/>
    <s v="CHO-NUT-13000"/>
    <x v="2"/>
    <x v="13"/>
    <n v="5"/>
    <n v="12.45"/>
    <n v="5"/>
    <n v="14"/>
    <x v="3"/>
    <s v="Lot's O' Nuts"/>
    <x v="1"/>
  </r>
  <r>
    <s v="US-2024-145653-CHO-NUT-13000"/>
    <d v="2024-09-01T00:00:00"/>
    <d v="2024-09-11T00:00:00"/>
    <x v="3"/>
    <n v="145653"/>
    <s v="United States"/>
    <x v="27"/>
    <x v="15"/>
    <n v="48205"/>
    <x v="0"/>
    <x v="0"/>
    <s v="CHO-NUT-13000"/>
    <x v="2"/>
    <x v="47"/>
    <n v="7"/>
    <n v="17.43"/>
    <n v="7"/>
    <n v="10"/>
    <x v="3"/>
    <s v="Lot's O' Nuts"/>
    <x v="1"/>
  </r>
  <r>
    <s v="US-2024-135230-CHO-MIL-31000"/>
    <d v="2024-09-01T00:00:00"/>
    <d v="2024-09-17T00:00:00"/>
    <x v="0"/>
    <n v="135230"/>
    <s v="United States"/>
    <x v="31"/>
    <x v="23"/>
    <n v="98103"/>
    <x v="0"/>
    <x v="3"/>
    <s v="CHO-MIL-31000"/>
    <x v="0"/>
    <x v="11"/>
    <n v="1"/>
    <n v="2.11"/>
    <n v="1.1399999999999999"/>
    <n v="16"/>
    <x v="3"/>
    <s v="Wicked Choccy's"/>
    <x v="0"/>
  </r>
  <r>
    <s v="US-2024-128041-CHO-SCR-58000"/>
    <d v="2024-09-01T00:00:00"/>
    <d v="2024-09-11T00:00:00"/>
    <x v="3"/>
    <n v="128041"/>
    <s v="United States"/>
    <x v="31"/>
    <x v="23"/>
    <n v="98103"/>
    <x v="0"/>
    <x v="3"/>
    <s v="CHO-SCR-58000"/>
    <x v="3"/>
    <x v="31"/>
    <n v="4"/>
    <n v="10"/>
    <n v="4.4000000000000004"/>
    <n v="10"/>
    <x v="3"/>
    <s v="Lot's O' Nuts"/>
    <x v="1"/>
  </r>
  <r>
    <s v="US-2024-128041-CHO-TRI-54000"/>
    <d v="2024-09-01T00:00:00"/>
    <d v="2024-09-11T00:00:00"/>
    <x v="3"/>
    <n v="128041"/>
    <s v="United States"/>
    <x v="31"/>
    <x v="23"/>
    <n v="98103"/>
    <x v="0"/>
    <x v="3"/>
    <s v="CHO-TRI-54000"/>
    <x v="1"/>
    <x v="24"/>
    <n v="4"/>
    <n v="9.8000000000000007"/>
    <n v="5.2"/>
    <n v="10"/>
    <x v="3"/>
    <s v="Wicked Choccy's"/>
    <x v="0"/>
  </r>
  <r>
    <s v="US-2024-107909-CHO-SCR-58000"/>
    <d v="2024-09-01T00:00:00"/>
    <d v="2024-09-16T00:00:00"/>
    <x v="0"/>
    <n v="107909"/>
    <s v="United States"/>
    <x v="340"/>
    <x v="23"/>
    <n v="98052"/>
    <x v="0"/>
    <x v="3"/>
    <s v="CHO-SCR-58000"/>
    <x v="3"/>
    <x v="17"/>
    <n v="5"/>
    <n v="12.5"/>
    <n v="5.5"/>
    <n v="15"/>
    <x v="3"/>
    <s v="Lot's O' Nuts"/>
    <x v="1"/>
  </r>
  <r>
    <s v="US-2024-107909-CHO-NUT-13000"/>
    <d v="2024-09-01T00:00:00"/>
    <d v="2024-09-16T00:00:00"/>
    <x v="0"/>
    <n v="107909"/>
    <s v="United States"/>
    <x v="340"/>
    <x v="23"/>
    <n v="98052"/>
    <x v="0"/>
    <x v="3"/>
    <s v="CHO-NUT-13000"/>
    <x v="2"/>
    <x v="22"/>
    <n v="1"/>
    <n v="2.4900000000000002"/>
    <n v="1"/>
    <n v="15"/>
    <x v="3"/>
    <s v="Lot's O' Nuts"/>
    <x v="1"/>
  </r>
  <r>
    <s v="US-2024-157987-CHO-FUD-51000"/>
    <d v="2024-09-02T00:00:00"/>
    <d v="2024-09-16T00:00:00"/>
    <x v="0"/>
    <n v="157987"/>
    <s v="United States"/>
    <x v="26"/>
    <x v="21"/>
    <n v="10009"/>
    <x v="0"/>
    <x v="1"/>
    <s v="CHO-FUD-51000"/>
    <x v="4"/>
    <x v="17"/>
    <n v="5"/>
    <n v="12"/>
    <n v="6"/>
    <n v="14"/>
    <x v="3"/>
    <s v="Lot's O' Nuts"/>
    <x v="1"/>
  </r>
  <r>
    <s v="US-2024-157987-CHO-NUT-13000"/>
    <d v="2024-09-02T00:00:00"/>
    <d v="2024-09-16T00:00:00"/>
    <x v="0"/>
    <n v="157987"/>
    <s v="United States"/>
    <x v="26"/>
    <x v="21"/>
    <n v="10009"/>
    <x v="0"/>
    <x v="1"/>
    <s v="CHO-NUT-13000"/>
    <x v="2"/>
    <x v="7"/>
    <n v="2"/>
    <n v="4.9800000000000004"/>
    <n v="2"/>
    <n v="14"/>
    <x v="3"/>
    <s v="Lot's O' Nuts"/>
    <x v="1"/>
  </r>
  <r>
    <s v="US-2024-157987-CHO-MIL-31000"/>
    <d v="2024-09-02T00:00:00"/>
    <d v="2024-09-16T00:00:00"/>
    <x v="0"/>
    <n v="157987"/>
    <s v="United States"/>
    <x v="26"/>
    <x v="21"/>
    <n v="10009"/>
    <x v="0"/>
    <x v="1"/>
    <s v="CHO-MIL-31000"/>
    <x v="0"/>
    <x v="11"/>
    <n v="1"/>
    <n v="2.11"/>
    <n v="1.1399999999999999"/>
    <n v="14"/>
    <x v="3"/>
    <s v="Wicked Choccy's"/>
    <x v="0"/>
  </r>
  <r>
    <s v="US-2024-157987-CHO-SCR-58000"/>
    <d v="2024-09-02T00:00:00"/>
    <d v="2024-09-16T00:00:00"/>
    <x v="0"/>
    <n v="157987"/>
    <s v="United States"/>
    <x v="26"/>
    <x v="21"/>
    <n v="10009"/>
    <x v="0"/>
    <x v="1"/>
    <s v="CHO-SCR-58000"/>
    <x v="3"/>
    <x v="31"/>
    <n v="4"/>
    <n v="10"/>
    <n v="4.4000000000000004"/>
    <n v="14"/>
    <x v="3"/>
    <s v="Lot's O' Nuts"/>
    <x v="1"/>
  </r>
  <r>
    <s v="US-2024-146983-CHO-MIL-31000"/>
    <d v="2024-09-02T00:00:00"/>
    <d v="2024-09-16T00:00:00"/>
    <x v="0"/>
    <n v="146983"/>
    <s v="United States"/>
    <x v="5"/>
    <x v="5"/>
    <n v="42420"/>
    <x v="0"/>
    <x v="2"/>
    <s v="CHO-MIL-31000"/>
    <x v="0"/>
    <x v="5"/>
    <n v="3"/>
    <n v="6.33"/>
    <n v="3.42"/>
    <n v="14"/>
    <x v="3"/>
    <s v="Wicked Choccy's"/>
    <x v="0"/>
  </r>
  <r>
    <s v="US-2024-123001-CHO-SCR-58000"/>
    <d v="2024-09-02T00:00:00"/>
    <d v="2024-09-18T00:00:00"/>
    <x v="0"/>
    <n v="123001"/>
    <s v="United States"/>
    <x v="332"/>
    <x v="4"/>
    <n v="93309"/>
    <x v="0"/>
    <x v="3"/>
    <s v="CHO-SCR-58000"/>
    <x v="3"/>
    <x v="17"/>
    <n v="5"/>
    <n v="12.5"/>
    <n v="5.5"/>
    <n v="16"/>
    <x v="3"/>
    <s v="Lot's O' Nuts"/>
    <x v="1"/>
  </r>
  <r>
    <s v="US-2024-123001-CHO-FUD-51000"/>
    <d v="2024-09-02T00:00:00"/>
    <d v="2024-09-18T00:00:00"/>
    <x v="0"/>
    <n v="123001"/>
    <s v="United States"/>
    <x v="332"/>
    <x v="4"/>
    <n v="93309"/>
    <x v="0"/>
    <x v="3"/>
    <s v="CHO-FUD-51000"/>
    <x v="4"/>
    <x v="17"/>
    <n v="5"/>
    <n v="12"/>
    <n v="6"/>
    <n v="16"/>
    <x v="3"/>
    <s v="Lot's O' Nuts"/>
    <x v="1"/>
  </r>
  <r>
    <s v="US-2024-137596-CHO-TRI-54000"/>
    <d v="2024-09-02T00:00:00"/>
    <d v="2024-09-17T00:00:00"/>
    <x v="0"/>
    <n v="137596"/>
    <s v="United States"/>
    <x v="64"/>
    <x v="15"/>
    <n v="49201"/>
    <x v="0"/>
    <x v="0"/>
    <s v="CHO-TRI-54000"/>
    <x v="1"/>
    <x v="1"/>
    <n v="2"/>
    <n v="4.9000000000000004"/>
    <n v="2.6"/>
    <n v="15"/>
    <x v="3"/>
    <s v="Wicked Choccy's"/>
    <x v="0"/>
  </r>
  <r>
    <s v="US-2024-137596-OTH-GUM-21000"/>
    <d v="2024-09-02T00:00:00"/>
    <d v="2024-09-17T00:00:00"/>
    <x v="0"/>
    <n v="137596"/>
    <s v="United States"/>
    <x v="64"/>
    <x v="15"/>
    <n v="49201"/>
    <x v="1"/>
    <x v="0"/>
    <s v="OTH-GUM-21000"/>
    <x v="5"/>
    <x v="62"/>
    <n v="7"/>
    <n v="4.55"/>
    <n v="4.2"/>
    <n v="15"/>
    <x v="3"/>
    <s v="Secret Factory"/>
    <x v="2"/>
  </r>
  <r>
    <s v="US-2024-137596-CHO-SCR-58000"/>
    <d v="2024-09-02T00:00:00"/>
    <d v="2024-09-17T00:00:00"/>
    <x v="0"/>
    <n v="137596"/>
    <s v="United States"/>
    <x v="64"/>
    <x v="15"/>
    <n v="49201"/>
    <x v="0"/>
    <x v="0"/>
    <s v="CHO-SCR-58000"/>
    <x v="3"/>
    <x v="31"/>
    <n v="4"/>
    <n v="10"/>
    <n v="4.4000000000000004"/>
    <n v="15"/>
    <x v="3"/>
    <s v="Lot's O' Nuts"/>
    <x v="1"/>
  </r>
  <r>
    <s v="US-2024-114552-CHO-TRI-54000"/>
    <d v="2024-09-02T00:00:00"/>
    <d v="2024-09-18T00:00:00"/>
    <x v="0"/>
    <n v="114552"/>
    <s v="United States"/>
    <x v="121"/>
    <x v="9"/>
    <n v="44105"/>
    <x v="0"/>
    <x v="1"/>
    <s v="CHO-TRI-54000"/>
    <x v="1"/>
    <x v="4"/>
    <n v="3"/>
    <n v="7.35"/>
    <n v="3.9"/>
    <n v="16"/>
    <x v="3"/>
    <s v="Wicked Choccy's"/>
    <x v="0"/>
  </r>
  <r>
    <s v="US-2024-163657-CHO-SCR-58000"/>
    <d v="2024-09-02T00:00:00"/>
    <d v="2024-09-16T00:00:00"/>
    <x v="0"/>
    <n v="163657"/>
    <s v="United States"/>
    <x v="4"/>
    <x v="4"/>
    <n v="90049"/>
    <x v="0"/>
    <x v="3"/>
    <s v="CHO-SCR-58000"/>
    <x v="3"/>
    <x v="9"/>
    <n v="2"/>
    <n v="5"/>
    <n v="2.2000000000000002"/>
    <n v="14"/>
    <x v="3"/>
    <s v="Lot's O' Nuts"/>
    <x v="1"/>
  </r>
  <r>
    <s v="US-2024-163657-CHO-MIL-31000"/>
    <d v="2024-09-02T00:00:00"/>
    <d v="2024-09-16T00:00:00"/>
    <x v="0"/>
    <n v="163657"/>
    <s v="United States"/>
    <x v="4"/>
    <x v="4"/>
    <n v="90049"/>
    <x v="0"/>
    <x v="3"/>
    <s v="CHO-MIL-31000"/>
    <x v="0"/>
    <x v="23"/>
    <n v="5"/>
    <n v="10.55"/>
    <n v="5.7"/>
    <n v="14"/>
    <x v="3"/>
    <s v="Wicked Choccy's"/>
    <x v="0"/>
  </r>
  <r>
    <s v="US-2024-111220-CHO-NUT-13000"/>
    <d v="2024-09-02T00:00:00"/>
    <d v="2024-09-18T00:00:00"/>
    <x v="0"/>
    <n v="111220"/>
    <s v="United States"/>
    <x v="40"/>
    <x v="1"/>
    <n v="60653"/>
    <x v="0"/>
    <x v="0"/>
    <s v="CHO-NUT-13000"/>
    <x v="2"/>
    <x v="7"/>
    <n v="2"/>
    <n v="4.9800000000000004"/>
    <n v="2"/>
    <n v="16"/>
    <x v="3"/>
    <s v="Lot's O' Nuts"/>
    <x v="1"/>
  </r>
  <r>
    <s v="US-2024-111220-CHO-TRI-54000"/>
    <d v="2024-09-02T00:00:00"/>
    <d v="2024-09-18T00:00:00"/>
    <x v="0"/>
    <n v="111220"/>
    <s v="United States"/>
    <x v="40"/>
    <x v="1"/>
    <n v="60653"/>
    <x v="0"/>
    <x v="0"/>
    <s v="CHO-TRI-54000"/>
    <x v="1"/>
    <x v="24"/>
    <n v="4"/>
    <n v="9.8000000000000007"/>
    <n v="5.2"/>
    <n v="16"/>
    <x v="3"/>
    <s v="Wicked Choccy's"/>
    <x v="0"/>
  </r>
  <r>
    <s v="US-2024-102218-CHO-FUD-51000"/>
    <d v="2024-09-02T00:00:00"/>
    <d v="2024-09-14T00:00:00"/>
    <x v="2"/>
    <n v="102218"/>
    <s v="United States"/>
    <x v="431"/>
    <x v="27"/>
    <n v="80525"/>
    <x v="0"/>
    <x v="3"/>
    <s v="CHO-FUD-51000"/>
    <x v="4"/>
    <x v="9"/>
    <n v="2"/>
    <n v="4.8"/>
    <n v="2.4"/>
    <n v="12"/>
    <x v="3"/>
    <s v="Lot's O' Nuts"/>
    <x v="1"/>
  </r>
  <r>
    <s v="US-2024-113075-CHO-NUT-13000"/>
    <d v="2024-09-02T00:00:00"/>
    <d v="2024-09-16T00:00:00"/>
    <x v="0"/>
    <n v="113075"/>
    <s v="United States"/>
    <x v="40"/>
    <x v="1"/>
    <n v="60623"/>
    <x v="0"/>
    <x v="0"/>
    <s v="CHO-NUT-13000"/>
    <x v="2"/>
    <x v="2"/>
    <n v="3"/>
    <n v="7.47"/>
    <n v="3"/>
    <n v="14"/>
    <x v="3"/>
    <s v="Lot's O' Nuts"/>
    <x v="1"/>
  </r>
  <r>
    <s v="US-2024-169327-CHO-FUD-51000"/>
    <d v="2024-09-02T00:00:00"/>
    <d v="2024-09-14T00:00:00"/>
    <x v="2"/>
    <n v="169327"/>
    <s v="United States"/>
    <x v="4"/>
    <x v="4"/>
    <n v="90008"/>
    <x v="0"/>
    <x v="3"/>
    <s v="CHO-FUD-51000"/>
    <x v="4"/>
    <x v="17"/>
    <n v="5"/>
    <n v="12"/>
    <n v="6"/>
    <n v="12"/>
    <x v="3"/>
    <s v="Lot's O' Nuts"/>
    <x v="1"/>
  </r>
  <r>
    <s v="US-2024-169327-CHO-NUT-13000"/>
    <d v="2024-09-02T00:00:00"/>
    <d v="2024-09-14T00:00:00"/>
    <x v="2"/>
    <n v="169327"/>
    <s v="United States"/>
    <x v="4"/>
    <x v="4"/>
    <n v="90008"/>
    <x v="0"/>
    <x v="3"/>
    <s v="CHO-NUT-13000"/>
    <x v="2"/>
    <x v="13"/>
    <n v="5"/>
    <n v="12.45"/>
    <n v="5"/>
    <n v="12"/>
    <x v="3"/>
    <s v="Lot's O' Nuts"/>
    <x v="1"/>
  </r>
  <r>
    <s v="US-2024-169327-CHO-TRI-54000"/>
    <d v="2024-09-02T00:00:00"/>
    <d v="2024-09-14T00:00:00"/>
    <x v="2"/>
    <n v="169327"/>
    <s v="United States"/>
    <x v="4"/>
    <x v="4"/>
    <n v="90008"/>
    <x v="0"/>
    <x v="3"/>
    <s v="CHO-TRI-54000"/>
    <x v="1"/>
    <x v="20"/>
    <n v="5"/>
    <n v="12.25"/>
    <n v="6.5"/>
    <n v="12"/>
    <x v="3"/>
    <s v="Wicked Choccy's"/>
    <x v="0"/>
  </r>
  <r>
    <s v="US-2024-110380-CHO-SCR-58000"/>
    <d v="2024-09-02T00:00:00"/>
    <d v="2024-09-17T00:00:00"/>
    <x v="0"/>
    <n v="110380"/>
    <s v="United States"/>
    <x v="10"/>
    <x v="4"/>
    <n v="94122"/>
    <x v="0"/>
    <x v="3"/>
    <s v="CHO-SCR-58000"/>
    <x v="3"/>
    <x v="3"/>
    <n v="3"/>
    <n v="7.5"/>
    <n v="3.3"/>
    <n v="15"/>
    <x v="3"/>
    <s v="Lot's O' Nuts"/>
    <x v="1"/>
  </r>
  <r>
    <s v="US-2024-114216-CHO-FUD-51000"/>
    <d v="2024-09-02T00:00:00"/>
    <d v="2024-09-16T00:00:00"/>
    <x v="0"/>
    <n v="114216"/>
    <s v="United States"/>
    <x v="2"/>
    <x v="2"/>
    <n v="19140"/>
    <x v="0"/>
    <x v="1"/>
    <s v="CHO-FUD-51000"/>
    <x v="4"/>
    <x v="3"/>
    <n v="3"/>
    <n v="7.2"/>
    <n v="3.6"/>
    <n v="14"/>
    <x v="3"/>
    <s v="Lot's O' Nuts"/>
    <x v="1"/>
  </r>
  <r>
    <s v="US-2024-111388-CHO-FUD-51000"/>
    <d v="2024-09-02T00:00:00"/>
    <d v="2024-09-12T00:00:00"/>
    <x v="3"/>
    <n v="111388"/>
    <s v="United States"/>
    <x v="31"/>
    <x v="23"/>
    <n v="98103"/>
    <x v="0"/>
    <x v="3"/>
    <s v="CHO-FUD-51000"/>
    <x v="4"/>
    <x v="3"/>
    <n v="3"/>
    <n v="7.2"/>
    <n v="3.6"/>
    <n v="10"/>
    <x v="3"/>
    <s v="Lot's O' Nuts"/>
    <x v="1"/>
  </r>
  <r>
    <s v="US-2024-145037-CHO-MIL-31000"/>
    <d v="2024-09-02T00:00:00"/>
    <d v="2024-09-17T00:00:00"/>
    <x v="2"/>
    <n v="145037"/>
    <s v="United States"/>
    <x v="142"/>
    <x v="39"/>
    <n v="6450"/>
    <x v="0"/>
    <x v="1"/>
    <s v="CHO-MIL-31000"/>
    <x v="0"/>
    <x v="8"/>
    <n v="4"/>
    <n v="8.44"/>
    <n v="4.5599999999999996"/>
    <n v="15"/>
    <x v="3"/>
    <s v="Wicked Choccy's"/>
    <x v="0"/>
  </r>
  <r>
    <s v="US-2024-145037-CHO-FUD-51000"/>
    <d v="2024-09-02T00:00:00"/>
    <d v="2024-09-17T00:00:00"/>
    <x v="2"/>
    <n v="145037"/>
    <s v="United States"/>
    <x v="142"/>
    <x v="39"/>
    <n v="6450"/>
    <x v="0"/>
    <x v="1"/>
    <s v="CHO-FUD-51000"/>
    <x v="4"/>
    <x v="3"/>
    <n v="3"/>
    <n v="7.2"/>
    <n v="3.6"/>
    <n v="15"/>
    <x v="3"/>
    <s v="Lot's O' Nuts"/>
    <x v="1"/>
  </r>
  <r>
    <s v="US-2024-145037-CHO-SCR-58000"/>
    <d v="2024-09-02T00:00:00"/>
    <d v="2024-09-17T00:00:00"/>
    <x v="2"/>
    <n v="145037"/>
    <s v="United States"/>
    <x v="142"/>
    <x v="39"/>
    <n v="6450"/>
    <x v="0"/>
    <x v="1"/>
    <s v="CHO-SCR-58000"/>
    <x v="3"/>
    <x v="25"/>
    <n v="1"/>
    <n v="2.5"/>
    <n v="1.1000000000000001"/>
    <n v="15"/>
    <x v="3"/>
    <s v="Lot's O' Nuts"/>
    <x v="1"/>
  </r>
  <r>
    <s v="US-2024-161823-CHO-FUD-51000"/>
    <d v="2024-09-03T00:00:00"/>
    <d v="2024-09-18T00:00:00"/>
    <x v="0"/>
    <n v="161823"/>
    <s v="United States"/>
    <x v="10"/>
    <x v="4"/>
    <n v="94122"/>
    <x v="0"/>
    <x v="3"/>
    <s v="CHO-FUD-51000"/>
    <x v="4"/>
    <x v="9"/>
    <n v="2"/>
    <n v="4.8"/>
    <n v="2.4"/>
    <n v="15"/>
    <x v="3"/>
    <s v="Lot's O' Nuts"/>
    <x v="1"/>
  </r>
  <r>
    <s v="US-2024-161557-CHO-FUD-51000"/>
    <d v="2024-09-03T00:00:00"/>
    <d v="2024-09-18T00:00:00"/>
    <x v="0"/>
    <n v="161557"/>
    <s v="United States"/>
    <x v="39"/>
    <x v="0"/>
    <n v="75217"/>
    <x v="0"/>
    <x v="0"/>
    <s v="CHO-FUD-51000"/>
    <x v="4"/>
    <x v="17"/>
    <n v="5"/>
    <n v="12"/>
    <n v="6"/>
    <n v="15"/>
    <x v="3"/>
    <s v="Lot's O' Nuts"/>
    <x v="1"/>
  </r>
  <r>
    <s v="US-2024-146136-CHO-SCR-58000"/>
    <d v="2024-09-03T00:00:00"/>
    <d v="2024-09-17T00:00:00"/>
    <x v="0"/>
    <n v="146136"/>
    <s v="United States"/>
    <x v="152"/>
    <x v="17"/>
    <n v="32137"/>
    <x v="0"/>
    <x v="2"/>
    <s v="CHO-SCR-58000"/>
    <x v="3"/>
    <x v="31"/>
    <n v="4"/>
    <n v="10"/>
    <n v="4.4000000000000004"/>
    <n v="14"/>
    <x v="3"/>
    <s v="Lot's O' Nuts"/>
    <x v="1"/>
  </r>
  <r>
    <s v="US-2024-122637-CHO-TRI-54000"/>
    <d v="2024-09-03T00:00:00"/>
    <d v="2024-09-18T00:00:00"/>
    <x v="2"/>
    <n v="122637"/>
    <s v="United States"/>
    <x v="40"/>
    <x v="1"/>
    <n v="60653"/>
    <x v="0"/>
    <x v="0"/>
    <s v="CHO-TRI-54000"/>
    <x v="1"/>
    <x v="10"/>
    <n v="7"/>
    <n v="17.149999999999999"/>
    <n v="9.1"/>
    <n v="15"/>
    <x v="3"/>
    <s v="Wicked Choccy's"/>
    <x v="0"/>
  </r>
  <r>
    <s v="US-2024-153255-CHO-FUD-51000"/>
    <d v="2024-09-03T00:00:00"/>
    <d v="2024-09-17T00:00:00"/>
    <x v="2"/>
    <n v="153255"/>
    <s v="United States"/>
    <x v="38"/>
    <x v="4"/>
    <n v="94521"/>
    <x v="0"/>
    <x v="3"/>
    <s v="CHO-FUD-51000"/>
    <x v="4"/>
    <x v="9"/>
    <n v="2"/>
    <n v="4.8"/>
    <n v="2.4"/>
    <n v="14"/>
    <x v="3"/>
    <s v="Lot's O' Nuts"/>
    <x v="1"/>
  </r>
  <r>
    <s v="US-2024-161067-CHO-NUT-13000"/>
    <d v="2024-09-03T00:00:00"/>
    <d v="2024-09-16T00:00:00"/>
    <x v="2"/>
    <n v="161067"/>
    <s v="United States"/>
    <x v="26"/>
    <x v="21"/>
    <n v="10035"/>
    <x v="0"/>
    <x v="1"/>
    <s v="CHO-NUT-13000"/>
    <x v="2"/>
    <x v="22"/>
    <n v="1"/>
    <n v="2.4900000000000002"/>
    <n v="1"/>
    <n v="13"/>
    <x v="3"/>
    <s v="Lot's O' Nuts"/>
    <x v="1"/>
  </r>
  <r>
    <s v="US-2024-161067-CHO-TRI-54000"/>
    <d v="2024-09-03T00:00:00"/>
    <d v="2024-09-16T00:00:00"/>
    <x v="2"/>
    <n v="161067"/>
    <s v="United States"/>
    <x v="26"/>
    <x v="21"/>
    <n v="10035"/>
    <x v="0"/>
    <x v="1"/>
    <s v="CHO-TRI-54000"/>
    <x v="1"/>
    <x v="1"/>
    <n v="2"/>
    <n v="4.9000000000000004"/>
    <n v="2.6"/>
    <n v="13"/>
    <x v="3"/>
    <s v="Wicked Choccy's"/>
    <x v="0"/>
  </r>
  <r>
    <s v="US-2024-161067-CHO-FUD-51000"/>
    <d v="2024-09-03T00:00:00"/>
    <d v="2024-09-16T00:00:00"/>
    <x v="2"/>
    <n v="161067"/>
    <s v="United States"/>
    <x v="26"/>
    <x v="21"/>
    <n v="10035"/>
    <x v="0"/>
    <x v="1"/>
    <s v="CHO-FUD-51000"/>
    <x v="4"/>
    <x v="9"/>
    <n v="2"/>
    <n v="4.8"/>
    <n v="2.4"/>
    <n v="13"/>
    <x v="3"/>
    <s v="Lot's O' Nuts"/>
    <x v="1"/>
  </r>
  <r>
    <s v="US-2024-167626-CHO-FUD-51000"/>
    <d v="2024-09-03T00:00:00"/>
    <d v="2024-09-17T00:00:00"/>
    <x v="0"/>
    <n v="167626"/>
    <s v="United States"/>
    <x v="40"/>
    <x v="1"/>
    <n v="60623"/>
    <x v="0"/>
    <x v="0"/>
    <s v="CHO-FUD-51000"/>
    <x v="4"/>
    <x v="3"/>
    <n v="3"/>
    <n v="7.2"/>
    <n v="3.6"/>
    <n v="14"/>
    <x v="3"/>
    <s v="Lot's O' Nuts"/>
    <x v="1"/>
  </r>
  <r>
    <s v="US-2024-167626-CHO-MIL-31000"/>
    <d v="2024-09-03T00:00:00"/>
    <d v="2024-09-17T00:00:00"/>
    <x v="0"/>
    <n v="167626"/>
    <s v="United States"/>
    <x v="40"/>
    <x v="1"/>
    <n v="60623"/>
    <x v="0"/>
    <x v="0"/>
    <s v="CHO-MIL-31000"/>
    <x v="0"/>
    <x v="0"/>
    <n v="2"/>
    <n v="4.22"/>
    <n v="2.2799999999999998"/>
    <n v="14"/>
    <x v="3"/>
    <s v="Wicked Choccy's"/>
    <x v="0"/>
  </r>
  <r>
    <s v="US-2024-123022-CHO-NUT-13000"/>
    <d v="2024-09-03T00:00:00"/>
    <d v="2024-09-18T00:00:00"/>
    <x v="0"/>
    <n v="123022"/>
    <s v="United States"/>
    <x v="511"/>
    <x v="4"/>
    <n v="91941"/>
    <x v="0"/>
    <x v="3"/>
    <s v="CHO-NUT-13000"/>
    <x v="2"/>
    <x v="13"/>
    <n v="5"/>
    <n v="12.45"/>
    <n v="5"/>
    <n v="15"/>
    <x v="3"/>
    <s v="Lot's O' Nuts"/>
    <x v="1"/>
  </r>
  <r>
    <s v="US-2024-123022-CHO-FUD-51000"/>
    <d v="2024-09-03T00:00:00"/>
    <d v="2024-09-18T00:00:00"/>
    <x v="0"/>
    <n v="123022"/>
    <s v="United States"/>
    <x v="511"/>
    <x v="4"/>
    <n v="91941"/>
    <x v="0"/>
    <x v="3"/>
    <s v="CHO-FUD-51000"/>
    <x v="4"/>
    <x v="3"/>
    <n v="3"/>
    <n v="7.2"/>
    <n v="3.6"/>
    <n v="15"/>
    <x v="3"/>
    <s v="Lot's O' Nuts"/>
    <x v="1"/>
  </r>
  <r>
    <s v="US-2024-120761-CHO-FUD-51000"/>
    <d v="2024-09-04T00:00:00"/>
    <d v="2024-09-18T00:00:00"/>
    <x v="0"/>
    <n v="120761"/>
    <s v="United States"/>
    <x v="78"/>
    <x v="21"/>
    <n v="11561"/>
    <x v="0"/>
    <x v="1"/>
    <s v="CHO-FUD-51000"/>
    <x v="4"/>
    <x v="31"/>
    <n v="4"/>
    <n v="9.6"/>
    <n v="4.8"/>
    <n v="14"/>
    <x v="3"/>
    <s v="Lot's O' Nuts"/>
    <x v="1"/>
  </r>
  <r>
    <s v="US-2024-147655-CHO-SCR-58000"/>
    <d v="2024-09-04T00:00:00"/>
    <d v="2024-09-15T00:00:00"/>
    <x v="1"/>
    <n v="147655"/>
    <s v="United States"/>
    <x v="340"/>
    <x v="11"/>
    <n v="97756"/>
    <x v="0"/>
    <x v="3"/>
    <s v="CHO-SCR-58000"/>
    <x v="3"/>
    <x v="26"/>
    <n v="7"/>
    <n v="17.5"/>
    <n v="7.7"/>
    <n v="11"/>
    <x v="3"/>
    <s v="Lot's O' Nuts"/>
    <x v="1"/>
  </r>
  <r>
    <s v="US-2024-137582-CHO-NUT-13000"/>
    <d v="2024-09-04T00:00:00"/>
    <d v="2024-09-18T00:00:00"/>
    <x v="0"/>
    <n v="137582"/>
    <s v="United States"/>
    <x v="119"/>
    <x v="4"/>
    <n v="94601"/>
    <x v="0"/>
    <x v="3"/>
    <s v="CHO-NUT-13000"/>
    <x v="2"/>
    <x v="2"/>
    <n v="3"/>
    <n v="7.47"/>
    <n v="3"/>
    <n v="14"/>
    <x v="3"/>
    <s v="Lot's O' Nuts"/>
    <x v="1"/>
  </r>
  <r>
    <s v="US-2024-117450-CHO-MIL-31000"/>
    <d v="2024-09-04T00:00:00"/>
    <d v="2024-09-18T00:00:00"/>
    <x v="0"/>
    <n v="117450"/>
    <s v="United States"/>
    <x v="203"/>
    <x v="17"/>
    <n v="33437"/>
    <x v="0"/>
    <x v="2"/>
    <s v="CHO-MIL-31000"/>
    <x v="0"/>
    <x v="0"/>
    <n v="2"/>
    <n v="4.22"/>
    <n v="2.2799999999999998"/>
    <n v="14"/>
    <x v="3"/>
    <s v="Wicked Choccy's"/>
    <x v="0"/>
  </r>
  <r>
    <s v="US-2024-117450-CHO-SCR-58000"/>
    <d v="2024-09-04T00:00:00"/>
    <d v="2024-09-18T00:00:00"/>
    <x v="0"/>
    <n v="117450"/>
    <s v="United States"/>
    <x v="203"/>
    <x v="17"/>
    <n v="33437"/>
    <x v="0"/>
    <x v="2"/>
    <s v="CHO-SCR-58000"/>
    <x v="3"/>
    <x v="9"/>
    <n v="2"/>
    <n v="5"/>
    <n v="2.2000000000000002"/>
    <n v="14"/>
    <x v="3"/>
    <s v="Lot's O' Nuts"/>
    <x v="1"/>
  </r>
  <r>
    <s v="US-2024-147410-CHO-MIL-31000"/>
    <d v="2024-09-04T00:00:00"/>
    <d v="2024-09-18T00:00:00"/>
    <x v="0"/>
    <n v="147410"/>
    <s v="United States"/>
    <x v="379"/>
    <x v="4"/>
    <n v="92704"/>
    <x v="0"/>
    <x v="3"/>
    <s v="CHO-MIL-31000"/>
    <x v="0"/>
    <x v="0"/>
    <n v="2"/>
    <n v="4.22"/>
    <n v="2.2799999999999998"/>
    <n v="14"/>
    <x v="3"/>
    <s v="Wicked Choccy's"/>
    <x v="0"/>
  </r>
  <r>
    <s v="US-2024-102750-CHO-FUD-51000"/>
    <d v="2024-09-04T00:00:00"/>
    <d v="2024-09-18T00:00:00"/>
    <x v="2"/>
    <n v="102750"/>
    <s v="United States"/>
    <x v="4"/>
    <x v="4"/>
    <n v="90036"/>
    <x v="0"/>
    <x v="3"/>
    <s v="CHO-FUD-51000"/>
    <x v="4"/>
    <x v="3"/>
    <n v="3"/>
    <n v="7.2"/>
    <n v="3.6"/>
    <n v="14"/>
    <x v="3"/>
    <s v="Lot's O' Nuts"/>
    <x v="1"/>
  </r>
  <r>
    <s v="US-2024-140326-OTH-LIC-15000"/>
    <d v="2024-09-04T00:00:00"/>
    <d v="2024-09-16T00:00:00"/>
    <x v="1"/>
    <n v="140326"/>
    <s v="United States"/>
    <x v="40"/>
    <x v="1"/>
    <n v="60653"/>
    <x v="1"/>
    <x v="0"/>
    <s v="OTH-LIC-15000"/>
    <x v="7"/>
    <x v="60"/>
    <n v="9"/>
    <n v="90"/>
    <n v="90"/>
    <n v="12"/>
    <x v="3"/>
    <s v="Secret Factory"/>
    <x v="2"/>
  </r>
  <r>
    <s v="US-2024-140326-CHO-TRI-54000"/>
    <d v="2024-09-04T00:00:00"/>
    <d v="2024-09-16T00:00:00"/>
    <x v="1"/>
    <n v="140326"/>
    <s v="United States"/>
    <x v="40"/>
    <x v="1"/>
    <n v="60653"/>
    <x v="0"/>
    <x v="0"/>
    <s v="CHO-TRI-54000"/>
    <x v="1"/>
    <x v="4"/>
    <n v="3"/>
    <n v="7.35"/>
    <n v="3.9"/>
    <n v="12"/>
    <x v="3"/>
    <s v="Wicked Choccy's"/>
    <x v="0"/>
  </r>
  <r>
    <s v="US-2024-140326-CHO-SCR-58000"/>
    <d v="2024-09-04T00:00:00"/>
    <d v="2024-09-16T00:00:00"/>
    <x v="1"/>
    <n v="140326"/>
    <s v="United States"/>
    <x v="40"/>
    <x v="1"/>
    <n v="60653"/>
    <x v="0"/>
    <x v="0"/>
    <s v="CHO-SCR-58000"/>
    <x v="3"/>
    <x v="3"/>
    <n v="3"/>
    <n v="7.5"/>
    <n v="3.3"/>
    <n v="12"/>
    <x v="3"/>
    <s v="Lot's O' Nuts"/>
    <x v="1"/>
  </r>
  <r>
    <s v="US-2024-152485-CHO-TRI-54000"/>
    <d v="2024-09-04T00:00:00"/>
    <d v="2024-09-18T00:00:00"/>
    <x v="0"/>
    <n v="152485"/>
    <s v="United States"/>
    <x v="293"/>
    <x v="0"/>
    <n v="75019"/>
    <x v="0"/>
    <x v="0"/>
    <s v="CHO-TRI-54000"/>
    <x v="1"/>
    <x v="20"/>
    <n v="5"/>
    <n v="12.25"/>
    <n v="6.5"/>
    <n v="14"/>
    <x v="3"/>
    <s v="Wicked Choccy's"/>
    <x v="0"/>
  </r>
  <r>
    <s v="US-2024-152485-CHO-SCR-58000"/>
    <d v="2024-09-04T00:00:00"/>
    <d v="2024-09-18T00:00:00"/>
    <x v="0"/>
    <n v="152485"/>
    <s v="United States"/>
    <x v="293"/>
    <x v="0"/>
    <n v="75019"/>
    <x v="0"/>
    <x v="0"/>
    <s v="CHO-SCR-58000"/>
    <x v="3"/>
    <x v="26"/>
    <n v="7"/>
    <n v="17.5"/>
    <n v="7.7"/>
    <n v="14"/>
    <x v="3"/>
    <s v="Lot's O' Nuts"/>
    <x v="1"/>
  </r>
  <r>
    <s v="US-2024-152485-CHO-NUT-13000"/>
    <d v="2024-09-04T00:00:00"/>
    <d v="2024-09-18T00:00:00"/>
    <x v="0"/>
    <n v="152485"/>
    <s v="United States"/>
    <x v="293"/>
    <x v="0"/>
    <n v="75019"/>
    <x v="0"/>
    <x v="0"/>
    <s v="CHO-NUT-13000"/>
    <x v="2"/>
    <x v="22"/>
    <n v="1"/>
    <n v="2.4900000000000002"/>
    <n v="1"/>
    <n v="14"/>
    <x v="3"/>
    <s v="Lot's O' Nuts"/>
    <x v="1"/>
  </r>
  <r>
    <s v="US-2024-100783-CHO-MIL-31000"/>
    <d v="2024-09-04T00:00:00"/>
    <d v="2024-09-18T00:00:00"/>
    <x v="2"/>
    <n v="100783"/>
    <s v="United States"/>
    <x v="200"/>
    <x v="0"/>
    <n v="75043"/>
    <x v="0"/>
    <x v="0"/>
    <s v="CHO-MIL-31000"/>
    <x v="0"/>
    <x v="11"/>
    <n v="1"/>
    <n v="2.11"/>
    <n v="1.1399999999999999"/>
    <n v="14"/>
    <x v="3"/>
    <s v="Wicked Choccy's"/>
    <x v="0"/>
  </r>
  <r>
    <s v="US-2024-101182-CHO-NUT-13000"/>
    <d v="2024-09-04T00:00:00"/>
    <d v="2024-09-15T00:00:00"/>
    <x v="1"/>
    <n v="101182"/>
    <s v="United States"/>
    <x v="80"/>
    <x v="4"/>
    <n v="92307"/>
    <x v="0"/>
    <x v="3"/>
    <s v="CHO-NUT-13000"/>
    <x v="2"/>
    <x v="7"/>
    <n v="2"/>
    <n v="4.9800000000000004"/>
    <n v="2"/>
    <n v="11"/>
    <x v="3"/>
    <s v="Lot's O' Nuts"/>
    <x v="1"/>
  </r>
  <r>
    <s v="US-2024-101182-CHO-TRI-54000"/>
    <d v="2024-09-04T00:00:00"/>
    <d v="2024-09-15T00:00:00"/>
    <x v="1"/>
    <n v="101182"/>
    <s v="United States"/>
    <x v="80"/>
    <x v="4"/>
    <n v="92307"/>
    <x v="0"/>
    <x v="3"/>
    <s v="CHO-TRI-54000"/>
    <x v="1"/>
    <x v="4"/>
    <n v="3"/>
    <n v="7.35"/>
    <n v="3.9"/>
    <n v="11"/>
    <x v="3"/>
    <s v="Wicked Choccy's"/>
    <x v="0"/>
  </r>
  <r>
    <s v="US-2024-109757-CHO-FUD-51000"/>
    <d v="2024-09-04T00:00:00"/>
    <d v="2024-09-19T00:00:00"/>
    <x v="2"/>
    <n v="109757"/>
    <s v="United States"/>
    <x v="122"/>
    <x v="9"/>
    <n v="44312"/>
    <x v="0"/>
    <x v="1"/>
    <s v="CHO-FUD-51000"/>
    <x v="4"/>
    <x v="31"/>
    <n v="4"/>
    <n v="9.6"/>
    <n v="4.8"/>
    <n v="15"/>
    <x v="3"/>
    <s v="Lot's O' Nuts"/>
    <x v="1"/>
  </r>
  <r>
    <s v="US-2024-109757-CHO-TRI-54000"/>
    <d v="2024-09-04T00:00:00"/>
    <d v="2024-09-19T00:00:00"/>
    <x v="2"/>
    <n v="109757"/>
    <s v="United States"/>
    <x v="122"/>
    <x v="9"/>
    <n v="44312"/>
    <x v="0"/>
    <x v="1"/>
    <s v="CHO-TRI-54000"/>
    <x v="1"/>
    <x v="1"/>
    <n v="2"/>
    <n v="4.9000000000000004"/>
    <n v="2.6"/>
    <n v="15"/>
    <x v="3"/>
    <s v="Wicked Choccy's"/>
    <x v="0"/>
  </r>
  <r>
    <s v="US-2024-117394-CHO-MIL-31000"/>
    <d v="2024-09-04T00:00:00"/>
    <d v="2024-09-20T00:00:00"/>
    <x v="0"/>
    <n v="117394"/>
    <s v="United States"/>
    <x v="2"/>
    <x v="2"/>
    <n v="19120"/>
    <x v="0"/>
    <x v="1"/>
    <s v="CHO-MIL-31000"/>
    <x v="0"/>
    <x v="8"/>
    <n v="4"/>
    <n v="8.44"/>
    <n v="4.5599999999999996"/>
    <n v="16"/>
    <x v="3"/>
    <s v="Wicked Choccy's"/>
    <x v="0"/>
  </r>
  <r>
    <s v="US-2024-116680-CHO-SCR-58000"/>
    <d v="2024-09-04T00:00:00"/>
    <d v="2024-09-16T00:00:00"/>
    <x v="2"/>
    <n v="116680"/>
    <s v="United States"/>
    <x v="10"/>
    <x v="4"/>
    <n v="94122"/>
    <x v="0"/>
    <x v="3"/>
    <s v="CHO-SCR-58000"/>
    <x v="3"/>
    <x v="44"/>
    <n v="8"/>
    <n v="20"/>
    <n v="8.8000000000000007"/>
    <n v="12"/>
    <x v="3"/>
    <s v="Lot's O' Nuts"/>
    <x v="1"/>
  </r>
  <r>
    <s v="US-2024-116680-CHO-FUD-51000"/>
    <d v="2024-09-04T00:00:00"/>
    <d v="2024-09-16T00:00:00"/>
    <x v="2"/>
    <n v="116680"/>
    <s v="United States"/>
    <x v="10"/>
    <x v="4"/>
    <n v="94122"/>
    <x v="0"/>
    <x v="3"/>
    <s v="CHO-FUD-51000"/>
    <x v="4"/>
    <x v="14"/>
    <n v="6"/>
    <n v="14.4"/>
    <n v="7.2"/>
    <n v="12"/>
    <x v="3"/>
    <s v="Lot's O' Nuts"/>
    <x v="1"/>
  </r>
  <r>
    <s v="US-2024-141929-CHO-NUT-13000"/>
    <d v="2024-09-04T00:00:00"/>
    <d v="2024-09-18T00:00:00"/>
    <x v="0"/>
    <n v="141929"/>
    <s v="United States"/>
    <x v="4"/>
    <x v="4"/>
    <n v="90004"/>
    <x v="0"/>
    <x v="3"/>
    <s v="CHO-NUT-13000"/>
    <x v="2"/>
    <x v="7"/>
    <n v="2"/>
    <n v="4.9800000000000004"/>
    <n v="2"/>
    <n v="14"/>
    <x v="3"/>
    <s v="Lot's O' Nuts"/>
    <x v="1"/>
  </r>
  <r>
    <s v="US-2024-141929-CHO-MIL-31000"/>
    <d v="2024-09-04T00:00:00"/>
    <d v="2024-09-18T00:00:00"/>
    <x v="0"/>
    <n v="141929"/>
    <s v="United States"/>
    <x v="4"/>
    <x v="4"/>
    <n v="90004"/>
    <x v="0"/>
    <x v="3"/>
    <s v="CHO-MIL-31000"/>
    <x v="0"/>
    <x v="23"/>
    <n v="5"/>
    <n v="10.55"/>
    <n v="5.7"/>
    <n v="14"/>
    <x v="3"/>
    <s v="Wicked Choccy's"/>
    <x v="0"/>
  </r>
  <r>
    <s v="US-2024-141929-CHO-SCR-58000"/>
    <d v="2024-09-04T00:00:00"/>
    <d v="2024-09-18T00:00:00"/>
    <x v="0"/>
    <n v="141929"/>
    <s v="United States"/>
    <x v="4"/>
    <x v="4"/>
    <n v="90004"/>
    <x v="0"/>
    <x v="3"/>
    <s v="CHO-SCR-58000"/>
    <x v="3"/>
    <x v="25"/>
    <n v="1"/>
    <n v="2.5"/>
    <n v="1.1000000000000001"/>
    <n v="14"/>
    <x v="3"/>
    <s v="Lot's O' Nuts"/>
    <x v="1"/>
  </r>
  <r>
    <s v="US-2024-117261-CHO-MIL-31000"/>
    <d v="2024-09-04T00:00:00"/>
    <d v="2024-09-20T00:00:00"/>
    <x v="0"/>
    <n v="117261"/>
    <s v="United States"/>
    <x v="4"/>
    <x v="4"/>
    <n v="90032"/>
    <x v="0"/>
    <x v="3"/>
    <s v="CHO-MIL-31000"/>
    <x v="0"/>
    <x v="8"/>
    <n v="4"/>
    <n v="8.44"/>
    <n v="4.5599999999999996"/>
    <n v="16"/>
    <x v="3"/>
    <s v="Wicked Choccy's"/>
    <x v="0"/>
  </r>
  <r>
    <s v="US-2024-166394-CHO-FUD-51000"/>
    <d v="2024-09-04T00:00:00"/>
    <d v="2024-09-16T00:00:00"/>
    <x v="2"/>
    <n v="166394"/>
    <s v="United States"/>
    <x v="478"/>
    <x v="41"/>
    <n v="3060"/>
    <x v="0"/>
    <x v="1"/>
    <s v="CHO-FUD-51000"/>
    <x v="4"/>
    <x v="14"/>
    <n v="6"/>
    <n v="14.4"/>
    <n v="7.2"/>
    <n v="12"/>
    <x v="3"/>
    <s v="Lot's O' Nuts"/>
    <x v="1"/>
  </r>
  <r>
    <s v="US-2024-107293-CHO-MIL-31000"/>
    <d v="2024-09-05T00:00:00"/>
    <d v="2024-09-16T00:00:00"/>
    <x v="1"/>
    <n v="107293"/>
    <s v="United States"/>
    <x v="31"/>
    <x v="23"/>
    <n v="98115"/>
    <x v="0"/>
    <x v="3"/>
    <s v="CHO-MIL-31000"/>
    <x v="0"/>
    <x v="11"/>
    <n v="1"/>
    <n v="2.11"/>
    <n v="1.1399999999999999"/>
    <n v="11"/>
    <x v="3"/>
    <s v="Wicked Choccy's"/>
    <x v="0"/>
  </r>
  <r>
    <s v="US-2024-102736-CHO-FUD-51000"/>
    <d v="2024-09-05T00:00:00"/>
    <d v="2024-09-19T00:00:00"/>
    <x v="0"/>
    <n v="102736"/>
    <s v="United States"/>
    <x v="68"/>
    <x v="14"/>
    <n v="37918"/>
    <x v="0"/>
    <x v="2"/>
    <s v="CHO-FUD-51000"/>
    <x v="4"/>
    <x v="17"/>
    <n v="5"/>
    <n v="12"/>
    <n v="6"/>
    <n v="14"/>
    <x v="3"/>
    <s v="Lot's O' Nuts"/>
    <x v="1"/>
  </r>
  <r>
    <s v="US-2024-102736-CHO-NUT-13000"/>
    <d v="2024-09-05T00:00:00"/>
    <d v="2024-09-19T00:00:00"/>
    <x v="0"/>
    <n v="102736"/>
    <s v="United States"/>
    <x v="68"/>
    <x v="14"/>
    <n v="37918"/>
    <x v="0"/>
    <x v="2"/>
    <s v="CHO-NUT-13000"/>
    <x v="2"/>
    <x v="2"/>
    <n v="3"/>
    <n v="7.47"/>
    <n v="3"/>
    <n v="14"/>
    <x v="3"/>
    <s v="Lot's O' Nuts"/>
    <x v="1"/>
  </r>
  <r>
    <s v="US-2024-102736-CHO-SCR-58000"/>
    <d v="2024-09-05T00:00:00"/>
    <d v="2024-09-19T00:00:00"/>
    <x v="0"/>
    <n v="102736"/>
    <s v="United States"/>
    <x v="68"/>
    <x v="14"/>
    <n v="37918"/>
    <x v="0"/>
    <x v="2"/>
    <s v="CHO-SCR-58000"/>
    <x v="3"/>
    <x v="31"/>
    <n v="4"/>
    <n v="10"/>
    <n v="4.4000000000000004"/>
    <n v="14"/>
    <x v="3"/>
    <s v="Lot's O' Nuts"/>
    <x v="1"/>
  </r>
  <r>
    <s v="US-2024-120705-CHO-MIL-31000"/>
    <d v="2024-09-05T00:00:00"/>
    <d v="2024-09-21T00:00:00"/>
    <x v="0"/>
    <n v="120705"/>
    <s v="United States"/>
    <x v="222"/>
    <x v="17"/>
    <n v="33311"/>
    <x v="0"/>
    <x v="2"/>
    <s v="CHO-MIL-31000"/>
    <x v="0"/>
    <x v="0"/>
    <n v="2"/>
    <n v="4.22"/>
    <n v="2.2799999999999998"/>
    <n v="16"/>
    <x v="3"/>
    <s v="Wicked Choccy's"/>
    <x v="0"/>
  </r>
  <r>
    <s v="US-2024-169488-CHO-MIL-31000"/>
    <d v="2024-09-07T00:00:00"/>
    <d v="2024-09-19T00:00:00"/>
    <x v="1"/>
    <n v="169488"/>
    <s v="United States"/>
    <x v="277"/>
    <x v="48"/>
    <n v="2908"/>
    <x v="0"/>
    <x v="1"/>
    <s v="CHO-MIL-31000"/>
    <x v="0"/>
    <x v="0"/>
    <n v="2"/>
    <n v="4.22"/>
    <n v="2.2799999999999998"/>
    <n v="12"/>
    <x v="3"/>
    <s v="Wicked Choccy's"/>
    <x v="0"/>
  </r>
  <r>
    <s v="US-2024-169488-CHO-TRI-54000"/>
    <d v="2024-09-07T00:00:00"/>
    <d v="2024-09-19T00:00:00"/>
    <x v="1"/>
    <n v="169488"/>
    <s v="United States"/>
    <x v="277"/>
    <x v="48"/>
    <n v="2908"/>
    <x v="0"/>
    <x v="1"/>
    <s v="CHO-TRI-54000"/>
    <x v="1"/>
    <x v="20"/>
    <n v="5"/>
    <n v="12.25"/>
    <n v="6.5"/>
    <n v="12"/>
    <x v="3"/>
    <s v="Wicked Choccy's"/>
    <x v="0"/>
  </r>
  <r>
    <s v="US-2024-107244-CHO-FUD-51000"/>
    <d v="2024-09-07T00:00:00"/>
    <d v="2024-09-21T00:00:00"/>
    <x v="0"/>
    <n v="107244"/>
    <s v="United States"/>
    <x v="4"/>
    <x v="4"/>
    <n v="90004"/>
    <x v="0"/>
    <x v="3"/>
    <s v="CHO-FUD-51000"/>
    <x v="4"/>
    <x v="31"/>
    <n v="4"/>
    <n v="9.6"/>
    <n v="4.8"/>
    <n v="14"/>
    <x v="3"/>
    <s v="Lot's O' Nuts"/>
    <x v="1"/>
  </r>
  <r>
    <s v="US-2024-104094-CHO-FUD-51000"/>
    <d v="2024-09-07T00:00:00"/>
    <d v="2024-09-21T00:00:00"/>
    <x v="0"/>
    <n v="104094"/>
    <s v="United States"/>
    <x v="115"/>
    <x v="22"/>
    <n v="53209"/>
    <x v="0"/>
    <x v="0"/>
    <s v="CHO-FUD-51000"/>
    <x v="4"/>
    <x v="25"/>
    <n v="1"/>
    <n v="2.4"/>
    <n v="1.2"/>
    <n v="14"/>
    <x v="3"/>
    <s v="Lot's O' Nuts"/>
    <x v="1"/>
  </r>
  <r>
    <s v="US-2024-100160-CHO-TRI-54000"/>
    <d v="2024-09-07T00:00:00"/>
    <d v="2024-09-21T00:00:00"/>
    <x v="0"/>
    <n v="100160"/>
    <s v="United States"/>
    <x v="2"/>
    <x v="2"/>
    <n v="19134"/>
    <x v="0"/>
    <x v="1"/>
    <s v="CHO-TRI-54000"/>
    <x v="1"/>
    <x v="4"/>
    <n v="3"/>
    <n v="7.35"/>
    <n v="3.9"/>
    <n v="14"/>
    <x v="3"/>
    <s v="Wicked Choccy's"/>
    <x v="0"/>
  </r>
  <r>
    <s v="US-2024-100160-CHO-FUD-51000"/>
    <d v="2024-09-07T00:00:00"/>
    <d v="2024-09-21T00:00:00"/>
    <x v="0"/>
    <n v="100160"/>
    <s v="United States"/>
    <x v="2"/>
    <x v="2"/>
    <n v="19134"/>
    <x v="0"/>
    <x v="1"/>
    <s v="CHO-FUD-51000"/>
    <x v="4"/>
    <x v="17"/>
    <n v="5"/>
    <n v="12"/>
    <n v="6"/>
    <n v="14"/>
    <x v="3"/>
    <s v="Lot's O' Nuts"/>
    <x v="1"/>
  </r>
  <r>
    <s v="US-2024-128769-CHO-MIL-31000"/>
    <d v="2024-09-07T00:00:00"/>
    <d v="2024-09-22T00:00:00"/>
    <x v="0"/>
    <n v="128769"/>
    <s v="United States"/>
    <x v="232"/>
    <x v="14"/>
    <n v="37211"/>
    <x v="0"/>
    <x v="2"/>
    <s v="CHO-MIL-31000"/>
    <x v="0"/>
    <x v="0"/>
    <n v="2"/>
    <n v="4.22"/>
    <n v="2.2799999999999998"/>
    <n v="15"/>
    <x v="3"/>
    <s v="Wicked Choccy's"/>
    <x v="0"/>
  </r>
  <r>
    <s v="US-2024-163692-CHO-MIL-31000"/>
    <d v="2024-09-07T00:00:00"/>
    <d v="2024-09-19T00:00:00"/>
    <x v="1"/>
    <n v="163692"/>
    <s v="United States"/>
    <x v="146"/>
    <x v="12"/>
    <n v="85023"/>
    <x v="0"/>
    <x v="3"/>
    <s v="CHO-MIL-31000"/>
    <x v="0"/>
    <x v="5"/>
    <n v="3"/>
    <n v="6.33"/>
    <n v="3.42"/>
    <n v="12"/>
    <x v="3"/>
    <s v="Wicked Choccy's"/>
    <x v="0"/>
  </r>
  <r>
    <s v="US-2024-150070-CHO-TRI-54000"/>
    <d v="2024-09-07T00:00:00"/>
    <d v="2024-09-22T00:00:00"/>
    <x v="0"/>
    <n v="150070"/>
    <s v="United States"/>
    <x v="512"/>
    <x v="4"/>
    <n v="95351"/>
    <x v="0"/>
    <x v="3"/>
    <s v="CHO-TRI-54000"/>
    <x v="1"/>
    <x v="1"/>
    <n v="2"/>
    <n v="4.9000000000000004"/>
    <n v="2.6"/>
    <n v="15"/>
    <x v="3"/>
    <s v="Wicked Choccy's"/>
    <x v="0"/>
  </r>
  <r>
    <s v="US-2024-129441-CHO-TRI-54000"/>
    <d v="2024-09-07T00:00:00"/>
    <d v="2024-09-21T00:00:00"/>
    <x v="0"/>
    <n v="129441"/>
    <s v="United States"/>
    <x v="4"/>
    <x v="4"/>
    <n v="90032"/>
    <x v="0"/>
    <x v="3"/>
    <s v="CHO-TRI-54000"/>
    <x v="1"/>
    <x v="4"/>
    <n v="3"/>
    <n v="7.35"/>
    <n v="3.9"/>
    <n v="14"/>
    <x v="3"/>
    <s v="Wicked Choccy's"/>
    <x v="0"/>
  </r>
  <r>
    <s v="US-2024-151008-CHO-TRI-54000"/>
    <d v="2024-09-07T00:00:00"/>
    <d v="2024-09-18T00:00:00"/>
    <x v="1"/>
    <n v="151008"/>
    <s v="United States"/>
    <x v="162"/>
    <x v="29"/>
    <n v="84020"/>
    <x v="0"/>
    <x v="3"/>
    <s v="CHO-TRI-54000"/>
    <x v="1"/>
    <x v="1"/>
    <n v="2"/>
    <n v="4.9000000000000004"/>
    <n v="2.6"/>
    <n v="11"/>
    <x v="3"/>
    <s v="Wicked Choccy's"/>
    <x v="0"/>
  </r>
  <r>
    <s v="US-2024-151008-CHO-NUT-13000"/>
    <d v="2024-09-07T00:00:00"/>
    <d v="2024-09-18T00:00:00"/>
    <x v="1"/>
    <n v="151008"/>
    <s v="United States"/>
    <x v="162"/>
    <x v="29"/>
    <n v="84020"/>
    <x v="0"/>
    <x v="3"/>
    <s v="CHO-NUT-13000"/>
    <x v="2"/>
    <x v="19"/>
    <n v="4"/>
    <n v="9.9600000000000009"/>
    <n v="4"/>
    <n v="11"/>
    <x v="3"/>
    <s v="Lot's O' Nuts"/>
    <x v="1"/>
  </r>
  <r>
    <s v="US-2024-100335-CHO-FUD-51000"/>
    <d v="2024-09-07T00:00:00"/>
    <d v="2024-09-23T00:00:00"/>
    <x v="0"/>
    <n v="100335"/>
    <s v="United States"/>
    <x v="40"/>
    <x v="1"/>
    <n v="60610"/>
    <x v="0"/>
    <x v="0"/>
    <s v="CHO-FUD-51000"/>
    <x v="4"/>
    <x v="6"/>
    <n v="9"/>
    <n v="21.6"/>
    <n v="10.8"/>
    <n v="16"/>
    <x v="3"/>
    <s v="Lot's O' Nuts"/>
    <x v="1"/>
  </r>
  <r>
    <s v="US-2024-130687-CHO-NUT-13000"/>
    <d v="2024-09-07T00:00:00"/>
    <d v="2024-09-20T00:00:00"/>
    <x v="1"/>
    <n v="130687"/>
    <s v="United States"/>
    <x v="213"/>
    <x v="23"/>
    <n v="98026"/>
    <x v="0"/>
    <x v="3"/>
    <s v="CHO-NUT-13000"/>
    <x v="2"/>
    <x v="19"/>
    <n v="4"/>
    <n v="9.9600000000000009"/>
    <n v="4"/>
    <n v="13"/>
    <x v="3"/>
    <s v="Lot's O' Nuts"/>
    <x v="1"/>
  </r>
  <r>
    <s v="US-2024-130687-CHO-FUD-51000"/>
    <d v="2024-09-07T00:00:00"/>
    <d v="2024-09-20T00:00:00"/>
    <x v="1"/>
    <n v="130687"/>
    <s v="United States"/>
    <x v="213"/>
    <x v="23"/>
    <n v="98026"/>
    <x v="0"/>
    <x v="3"/>
    <s v="CHO-FUD-51000"/>
    <x v="4"/>
    <x v="25"/>
    <n v="1"/>
    <n v="2.4"/>
    <n v="1.2"/>
    <n v="13"/>
    <x v="3"/>
    <s v="Lot's O' Nuts"/>
    <x v="1"/>
  </r>
  <r>
    <s v="US-2024-130687-CHO-MIL-31000"/>
    <d v="2024-09-07T00:00:00"/>
    <d v="2024-09-20T00:00:00"/>
    <x v="1"/>
    <n v="130687"/>
    <s v="United States"/>
    <x v="213"/>
    <x v="23"/>
    <n v="98026"/>
    <x v="0"/>
    <x v="3"/>
    <s v="CHO-MIL-31000"/>
    <x v="0"/>
    <x v="0"/>
    <n v="2"/>
    <n v="4.22"/>
    <n v="2.2799999999999998"/>
    <n v="13"/>
    <x v="3"/>
    <s v="Wicked Choccy's"/>
    <x v="0"/>
  </r>
  <r>
    <s v="US-2024-103877-CHO-MIL-31000"/>
    <d v="2024-09-07T00:00:00"/>
    <d v="2024-09-24T00:00:00"/>
    <x v="0"/>
    <n v="103877"/>
    <s v="United States"/>
    <x v="513"/>
    <x v="25"/>
    <n v="64055"/>
    <x v="0"/>
    <x v="0"/>
    <s v="CHO-MIL-31000"/>
    <x v="0"/>
    <x v="5"/>
    <n v="3"/>
    <n v="6.33"/>
    <n v="3.42"/>
    <n v="17"/>
    <x v="3"/>
    <s v="Wicked Choccy's"/>
    <x v="0"/>
  </r>
  <r>
    <s v="US-2024-124401-CHO-FUD-51000"/>
    <d v="2024-09-07T00:00:00"/>
    <d v="2024-09-22T00:00:00"/>
    <x v="0"/>
    <n v="124401"/>
    <s v="United States"/>
    <x v="229"/>
    <x v="11"/>
    <n v="97206"/>
    <x v="0"/>
    <x v="3"/>
    <s v="CHO-FUD-51000"/>
    <x v="4"/>
    <x v="3"/>
    <n v="3"/>
    <n v="7.2"/>
    <n v="3.6"/>
    <n v="15"/>
    <x v="3"/>
    <s v="Lot's O' Nuts"/>
    <x v="1"/>
  </r>
  <r>
    <s v="US-2024-124401-CHO-TRI-54000"/>
    <d v="2024-09-07T00:00:00"/>
    <d v="2024-09-22T00:00:00"/>
    <x v="0"/>
    <n v="124401"/>
    <s v="United States"/>
    <x v="229"/>
    <x v="11"/>
    <n v="97206"/>
    <x v="0"/>
    <x v="3"/>
    <s v="CHO-TRI-54000"/>
    <x v="1"/>
    <x v="10"/>
    <n v="7"/>
    <n v="17.149999999999999"/>
    <n v="9.1"/>
    <n v="15"/>
    <x v="3"/>
    <s v="Wicked Choccy's"/>
    <x v="0"/>
  </r>
  <r>
    <s v="US-2024-148929-OTH-GUM-21000"/>
    <d v="2024-09-07T00:00:00"/>
    <d v="2024-09-21T00:00:00"/>
    <x v="0"/>
    <n v="148929"/>
    <s v="United States"/>
    <x v="26"/>
    <x v="21"/>
    <n v="10011"/>
    <x v="1"/>
    <x v="1"/>
    <s v="OTH-GUM-21000"/>
    <x v="5"/>
    <x v="70"/>
    <n v="8"/>
    <n v="5.2"/>
    <n v="4.8"/>
    <n v="14"/>
    <x v="3"/>
    <s v="Secret Factory"/>
    <x v="2"/>
  </r>
  <r>
    <s v="US-2024-128783-CHO-NUT-13000"/>
    <d v="2024-09-07T00:00:00"/>
    <d v="2024-09-17T00:00:00"/>
    <x v="3"/>
    <n v="128783"/>
    <s v="United States"/>
    <x v="174"/>
    <x v="25"/>
    <n v="63301"/>
    <x v="0"/>
    <x v="0"/>
    <s v="CHO-NUT-13000"/>
    <x v="2"/>
    <x v="13"/>
    <n v="5"/>
    <n v="12.45"/>
    <n v="5"/>
    <n v="10"/>
    <x v="3"/>
    <s v="Lot's O' Nuts"/>
    <x v="1"/>
  </r>
  <r>
    <s v="US-2024-128783-CHO-FUD-51000"/>
    <d v="2024-09-07T00:00:00"/>
    <d v="2024-09-17T00:00:00"/>
    <x v="3"/>
    <n v="128783"/>
    <s v="United States"/>
    <x v="174"/>
    <x v="25"/>
    <n v="63301"/>
    <x v="0"/>
    <x v="0"/>
    <s v="CHO-FUD-51000"/>
    <x v="4"/>
    <x v="31"/>
    <n v="4"/>
    <n v="9.6"/>
    <n v="4.8"/>
    <n v="10"/>
    <x v="3"/>
    <s v="Lot's O' Nuts"/>
    <x v="1"/>
  </r>
  <r>
    <s v="US-2024-126396-CHO-MIL-31000"/>
    <d v="2024-09-08T00:00:00"/>
    <d v="2024-09-22T00:00:00"/>
    <x v="2"/>
    <n v="126396"/>
    <s v="United States"/>
    <x v="0"/>
    <x v="0"/>
    <n v="77070"/>
    <x v="0"/>
    <x v="0"/>
    <s v="CHO-MIL-31000"/>
    <x v="0"/>
    <x v="29"/>
    <n v="6"/>
    <n v="12.66"/>
    <n v="6.84"/>
    <n v="14"/>
    <x v="3"/>
    <s v="Wicked Choccy's"/>
    <x v="0"/>
  </r>
  <r>
    <s v="US-2024-124779-CHO-TRI-54000"/>
    <d v="2024-09-08T00:00:00"/>
    <d v="2024-09-21T00:00:00"/>
    <x v="1"/>
    <n v="124779"/>
    <s v="United States"/>
    <x v="41"/>
    <x v="0"/>
    <n v="76017"/>
    <x v="0"/>
    <x v="0"/>
    <s v="CHO-TRI-54000"/>
    <x v="1"/>
    <x v="20"/>
    <n v="5"/>
    <n v="12.25"/>
    <n v="6.5"/>
    <n v="13"/>
    <x v="3"/>
    <s v="Wicked Choccy's"/>
    <x v="0"/>
  </r>
  <r>
    <s v="US-2024-124779-OTH-GUM-21000"/>
    <d v="2024-09-08T00:00:00"/>
    <d v="2024-09-21T00:00:00"/>
    <x v="1"/>
    <n v="124779"/>
    <s v="United States"/>
    <x v="41"/>
    <x v="0"/>
    <n v="76017"/>
    <x v="1"/>
    <x v="0"/>
    <s v="OTH-GUM-21000"/>
    <x v="5"/>
    <x v="16"/>
    <n v="4"/>
    <n v="2.6"/>
    <n v="2.4"/>
    <n v="13"/>
    <x v="3"/>
    <s v="Secret Factory"/>
    <x v="2"/>
  </r>
  <r>
    <s v="US-2024-124779-CHO-FUD-51000"/>
    <d v="2024-09-08T00:00:00"/>
    <d v="2024-09-21T00:00:00"/>
    <x v="1"/>
    <n v="124779"/>
    <s v="United States"/>
    <x v="41"/>
    <x v="0"/>
    <n v="76017"/>
    <x v="0"/>
    <x v="0"/>
    <s v="CHO-FUD-51000"/>
    <x v="4"/>
    <x v="9"/>
    <n v="2"/>
    <n v="4.8"/>
    <n v="2.4"/>
    <n v="13"/>
    <x v="3"/>
    <s v="Lot's O' Nuts"/>
    <x v="1"/>
  </r>
  <r>
    <s v="US-2024-158036-CHO-MIL-31000"/>
    <d v="2024-09-08T00:00:00"/>
    <d v="2024-09-24T00:00:00"/>
    <x v="0"/>
    <n v="158036"/>
    <s v="United States"/>
    <x v="388"/>
    <x v="9"/>
    <n v="43017"/>
    <x v="0"/>
    <x v="1"/>
    <s v="CHO-MIL-31000"/>
    <x v="0"/>
    <x v="11"/>
    <n v="1"/>
    <n v="2.11"/>
    <n v="1.1399999999999999"/>
    <n v="16"/>
    <x v="3"/>
    <s v="Wicked Choccy's"/>
    <x v="0"/>
  </r>
  <r>
    <s v="US-2024-149895-CHO-FUD-51000"/>
    <d v="2024-09-08T00:00:00"/>
    <d v="2024-09-22T00:00:00"/>
    <x v="0"/>
    <n v="149895"/>
    <s v="United States"/>
    <x v="2"/>
    <x v="2"/>
    <n v="19134"/>
    <x v="0"/>
    <x v="1"/>
    <s v="CHO-FUD-51000"/>
    <x v="4"/>
    <x v="9"/>
    <n v="2"/>
    <n v="4.8"/>
    <n v="2.4"/>
    <n v="14"/>
    <x v="3"/>
    <s v="Lot's O' Nuts"/>
    <x v="1"/>
  </r>
  <r>
    <s v="US-2024-132437-CHO-NUT-13000"/>
    <d v="2024-09-08T00:00:00"/>
    <d v="2024-09-23T00:00:00"/>
    <x v="2"/>
    <n v="132437"/>
    <s v="United States"/>
    <x v="26"/>
    <x v="21"/>
    <n v="10024"/>
    <x v="0"/>
    <x v="1"/>
    <s v="CHO-NUT-13000"/>
    <x v="2"/>
    <x v="19"/>
    <n v="4"/>
    <n v="9.9600000000000009"/>
    <n v="4"/>
    <n v="15"/>
    <x v="3"/>
    <s v="Lot's O' Nuts"/>
    <x v="1"/>
  </r>
  <r>
    <s v="US-2024-144456-CHO-FUD-51000"/>
    <d v="2024-09-08T00:00:00"/>
    <d v="2024-09-19T00:00:00"/>
    <x v="1"/>
    <n v="144456"/>
    <s v="United States"/>
    <x v="118"/>
    <x v="17"/>
    <n v="33012"/>
    <x v="0"/>
    <x v="2"/>
    <s v="CHO-FUD-51000"/>
    <x v="4"/>
    <x v="17"/>
    <n v="5"/>
    <n v="12"/>
    <n v="6"/>
    <n v="11"/>
    <x v="3"/>
    <s v="Lot's O' Nuts"/>
    <x v="1"/>
  </r>
  <r>
    <s v="US-2024-144456-CHO-SCR-58000"/>
    <d v="2024-09-08T00:00:00"/>
    <d v="2024-09-19T00:00:00"/>
    <x v="1"/>
    <n v="144456"/>
    <s v="United States"/>
    <x v="118"/>
    <x v="17"/>
    <n v="33012"/>
    <x v="0"/>
    <x v="2"/>
    <s v="CHO-SCR-58000"/>
    <x v="3"/>
    <x v="3"/>
    <n v="3"/>
    <n v="7.5"/>
    <n v="3.3"/>
    <n v="11"/>
    <x v="3"/>
    <s v="Lot's O' Nuts"/>
    <x v="1"/>
  </r>
  <r>
    <s v="US-2024-124968-CHO-MIL-31000"/>
    <d v="2024-09-08T00:00:00"/>
    <d v="2024-09-23T00:00:00"/>
    <x v="2"/>
    <n v="124968"/>
    <s v="United States"/>
    <x v="40"/>
    <x v="1"/>
    <n v="60610"/>
    <x v="0"/>
    <x v="0"/>
    <s v="CHO-MIL-31000"/>
    <x v="0"/>
    <x v="38"/>
    <n v="7"/>
    <n v="14.77"/>
    <n v="7.98"/>
    <n v="15"/>
    <x v="3"/>
    <s v="Wicked Choccy's"/>
    <x v="0"/>
  </r>
  <r>
    <s v="US-2024-152856-CHO-SCR-58000"/>
    <d v="2024-09-08T00:00:00"/>
    <d v="2024-09-20T00:00:00"/>
    <x v="2"/>
    <n v="152856"/>
    <s v="United States"/>
    <x v="265"/>
    <x v="9"/>
    <n v="43302"/>
    <x v="0"/>
    <x v="1"/>
    <s v="CHO-SCR-58000"/>
    <x v="3"/>
    <x v="31"/>
    <n v="4"/>
    <n v="10"/>
    <n v="4.4000000000000004"/>
    <n v="12"/>
    <x v="3"/>
    <s v="Lot's O' Nuts"/>
    <x v="1"/>
  </r>
  <r>
    <s v="US-2024-155929-CHO-SCR-58000"/>
    <d v="2024-09-09T00:00:00"/>
    <d v="2024-09-23T00:00:00"/>
    <x v="0"/>
    <n v="155929"/>
    <s v="United States"/>
    <x v="89"/>
    <x v="12"/>
    <n v="85301"/>
    <x v="0"/>
    <x v="3"/>
    <s v="CHO-SCR-58000"/>
    <x v="3"/>
    <x v="9"/>
    <n v="2"/>
    <n v="5"/>
    <n v="2.2000000000000002"/>
    <n v="14"/>
    <x v="3"/>
    <s v="Lot's O' Nuts"/>
    <x v="1"/>
  </r>
  <r>
    <s v="US-2024-168403-CHO-NUT-13000"/>
    <d v="2024-09-09T00:00:00"/>
    <d v="2024-09-25T00:00:00"/>
    <x v="0"/>
    <n v="168403"/>
    <s v="United States"/>
    <x v="229"/>
    <x v="11"/>
    <n v="97206"/>
    <x v="0"/>
    <x v="3"/>
    <s v="CHO-NUT-13000"/>
    <x v="2"/>
    <x v="22"/>
    <n v="1"/>
    <n v="2.4900000000000002"/>
    <n v="1"/>
    <n v="16"/>
    <x v="3"/>
    <s v="Lot's O' Nuts"/>
    <x v="1"/>
  </r>
  <r>
    <s v="US-2024-168403-CHO-TRI-54000"/>
    <d v="2024-09-09T00:00:00"/>
    <d v="2024-09-25T00:00:00"/>
    <x v="0"/>
    <n v="168403"/>
    <s v="United States"/>
    <x v="229"/>
    <x v="11"/>
    <n v="97206"/>
    <x v="0"/>
    <x v="3"/>
    <s v="CHO-TRI-54000"/>
    <x v="1"/>
    <x v="18"/>
    <n v="6"/>
    <n v="14.7"/>
    <n v="7.8"/>
    <n v="16"/>
    <x v="3"/>
    <s v="Wicked Choccy's"/>
    <x v="0"/>
  </r>
  <r>
    <s v="US-2024-139444-CHO-TRI-54000"/>
    <d v="2024-09-09T00:00:00"/>
    <d v="2024-09-25T00:00:00"/>
    <x v="0"/>
    <n v="139444"/>
    <s v="United States"/>
    <x v="77"/>
    <x v="0"/>
    <n v="75023"/>
    <x v="0"/>
    <x v="0"/>
    <s v="CHO-TRI-54000"/>
    <x v="1"/>
    <x v="24"/>
    <n v="4"/>
    <n v="9.8000000000000007"/>
    <n v="5.2"/>
    <n v="16"/>
    <x v="3"/>
    <s v="Wicked Choccy's"/>
    <x v="0"/>
  </r>
  <r>
    <s v="US-2024-159562-CHO-MIL-31000"/>
    <d v="2024-09-09T00:00:00"/>
    <d v="2024-09-25T00:00:00"/>
    <x v="0"/>
    <n v="159562"/>
    <s v="United States"/>
    <x v="56"/>
    <x v="15"/>
    <n v="48066"/>
    <x v="0"/>
    <x v="0"/>
    <s v="CHO-MIL-31000"/>
    <x v="0"/>
    <x v="0"/>
    <n v="2"/>
    <n v="4.22"/>
    <n v="2.2799999999999998"/>
    <n v="16"/>
    <x v="3"/>
    <s v="Wicked Choccy's"/>
    <x v="0"/>
  </r>
  <r>
    <s v="US-2024-152198-CHO-FUD-51000"/>
    <d v="2024-09-09T00:00:00"/>
    <d v="2024-09-20T00:00:00"/>
    <x v="1"/>
    <n v="152198"/>
    <s v="United States"/>
    <x v="90"/>
    <x v="9"/>
    <n v="43615"/>
    <x v="0"/>
    <x v="1"/>
    <s v="CHO-FUD-51000"/>
    <x v="4"/>
    <x v="9"/>
    <n v="2"/>
    <n v="4.8"/>
    <n v="2.4"/>
    <n v="11"/>
    <x v="3"/>
    <s v="Lot's O' Nuts"/>
    <x v="1"/>
  </r>
  <r>
    <s v="US-2024-152198-CHO-NUT-13000"/>
    <d v="2024-09-09T00:00:00"/>
    <d v="2024-09-20T00:00:00"/>
    <x v="1"/>
    <n v="152198"/>
    <s v="United States"/>
    <x v="90"/>
    <x v="9"/>
    <n v="43615"/>
    <x v="0"/>
    <x v="1"/>
    <s v="CHO-NUT-13000"/>
    <x v="2"/>
    <x v="15"/>
    <n v="6"/>
    <n v="14.94"/>
    <n v="6"/>
    <n v="11"/>
    <x v="3"/>
    <s v="Lot's O' Nuts"/>
    <x v="1"/>
  </r>
  <r>
    <s v="US-2024-100825-CHO-MIL-31000"/>
    <d v="2024-09-09T00:00:00"/>
    <d v="2024-09-24T00:00:00"/>
    <x v="0"/>
    <n v="100825"/>
    <s v="United States"/>
    <x v="4"/>
    <x v="4"/>
    <n v="90036"/>
    <x v="0"/>
    <x v="3"/>
    <s v="CHO-MIL-31000"/>
    <x v="0"/>
    <x v="5"/>
    <n v="3"/>
    <n v="6.33"/>
    <n v="3.42"/>
    <n v="15"/>
    <x v="3"/>
    <s v="Wicked Choccy's"/>
    <x v="0"/>
  </r>
  <r>
    <s v="US-2024-137498-CHO-NUT-13000"/>
    <d v="2024-09-09T00:00:00"/>
    <d v="2024-09-24T00:00:00"/>
    <x v="2"/>
    <n v="137498"/>
    <s v="United States"/>
    <x v="4"/>
    <x v="4"/>
    <n v="90004"/>
    <x v="0"/>
    <x v="3"/>
    <s v="CHO-NUT-13000"/>
    <x v="2"/>
    <x v="13"/>
    <n v="5"/>
    <n v="12.45"/>
    <n v="5"/>
    <n v="15"/>
    <x v="3"/>
    <s v="Lot's O' Nuts"/>
    <x v="1"/>
  </r>
  <r>
    <s v="US-2024-137498-CHO-FUD-51000"/>
    <d v="2024-09-09T00:00:00"/>
    <d v="2024-09-24T00:00:00"/>
    <x v="2"/>
    <n v="137498"/>
    <s v="United States"/>
    <x v="4"/>
    <x v="4"/>
    <n v="90004"/>
    <x v="0"/>
    <x v="3"/>
    <s v="CHO-FUD-51000"/>
    <x v="4"/>
    <x v="9"/>
    <n v="2"/>
    <n v="4.8"/>
    <n v="2.4"/>
    <n v="15"/>
    <x v="3"/>
    <s v="Lot's O' Nuts"/>
    <x v="1"/>
  </r>
  <r>
    <s v="US-2024-169439-CHO-FUD-51000"/>
    <d v="2024-09-09T00:00:00"/>
    <d v="2024-09-23T00:00:00"/>
    <x v="0"/>
    <n v="169439"/>
    <s v="United States"/>
    <x v="121"/>
    <x v="9"/>
    <n v="44105"/>
    <x v="0"/>
    <x v="1"/>
    <s v="CHO-FUD-51000"/>
    <x v="4"/>
    <x v="9"/>
    <n v="2"/>
    <n v="4.8"/>
    <n v="2.4"/>
    <n v="14"/>
    <x v="3"/>
    <s v="Lot's O' Nuts"/>
    <x v="1"/>
  </r>
  <r>
    <s v="US-2024-169439-CHO-NUT-13000"/>
    <d v="2024-09-09T00:00:00"/>
    <d v="2024-09-23T00:00:00"/>
    <x v="0"/>
    <n v="169439"/>
    <s v="United States"/>
    <x v="121"/>
    <x v="9"/>
    <n v="44105"/>
    <x v="0"/>
    <x v="1"/>
    <s v="CHO-NUT-13000"/>
    <x v="2"/>
    <x v="13"/>
    <n v="5"/>
    <n v="12.45"/>
    <n v="5"/>
    <n v="14"/>
    <x v="3"/>
    <s v="Lot's O' Nuts"/>
    <x v="1"/>
  </r>
  <r>
    <s v="US-2024-146213-CHO-NUT-13000"/>
    <d v="2024-09-09T00:00:00"/>
    <d v="2024-09-24T00:00:00"/>
    <x v="0"/>
    <n v="146213"/>
    <s v="United States"/>
    <x v="4"/>
    <x v="4"/>
    <n v="90032"/>
    <x v="0"/>
    <x v="3"/>
    <s v="CHO-NUT-13000"/>
    <x v="2"/>
    <x v="19"/>
    <n v="4"/>
    <n v="9.9600000000000009"/>
    <n v="4"/>
    <n v="15"/>
    <x v="3"/>
    <s v="Lot's O' Nuts"/>
    <x v="1"/>
  </r>
  <r>
    <s v="US-2024-147361-CHO-TRI-54000"/>
    <d v="2024-09-09T00:00:00"/>
    <d v="2024-09-25T00:00:00"/>
    <x v="0"/>
    <n v="147361"/>
    <s v="United States"/>
    <x v="266"/>
    <x v="10"/>
    <n v="29501"/>
    <x v="0"/>
    <x v="2"/>
    <s v="CHO-TRI-54000"/>
    <x v="1"/>
    <x v="10"/>
    <n v="7"/>
    <n v="17.149999999999999"/>
    <n v="9.1"/>
    <n v="16"/>
    <x v="3"/>
    <s v="Wicked Choccy's"/>
    <x v="0"/>
  </r>
  <r>
    <s v="US-2024-147361-CHO-SCR-58000"/>
    <d v="2024-09-09T00:00:00"/>
    <d v="2024-09-25T00:00:00"/>
    <x v="0"/>
    <n v="147361"/>
    <s v="United States"/>
    <x v="266"/>
    <x v="10"/>
    <n v="29501"/>
    <x v="0"/>
    <x v="2"/>
    <s v="CHO-SCR-58000"/>
    <x v="3"/>
    <x v="17"/>
    <n v="5"/>
    <n v="12.5"/>
    <n v="5.5"/>
    <n v="16"/>
    <x v="3"/>
    <s v="Lot's O' Nuts"/>
    <x v="1"/>
  </r>
  <r>
    <s v="US-2024-147228-CHO-NUT-13000"/>
    <d v="2024-09-09T00:00:00"/>
    <d v="2024-09-24T00:00:00"/>
    <x v="0"/>
    <n v="147228"/>
    <s v="United States"/>
    <x v="37"/>
    <x v="14"/>
    <n v="38401"/>
    <x v="0"/>
    <x v="2"/>
    <s v="CHO-NUT-13000"/>
    <x v="2"/>
    <x v="2"/>
    <n v="3"/>
    <n v="7.47"/>
    <n v="3"/>
    <n v="15"/>
    <x v="3"/>
    <s v="Lot's O' Nuts"/>
    <x v="1"/>
  </r>
  <r>
    <s v="US-2024-147228-CHO-TRI-54000"/>
    <d v="2024-09-09T00:00:00"/>
    <d v="2024-09-24T00:00:00"/>
    <x v="0"/>
    <n v="147228"/>
    <s v="United States"/>
    <x v="37"/>
    <x v="14"/>
    <n v="38401"/>
    <x v="0"/>
    <x v="2"/>
    <s v="CHO-TRI-54000"/>
    <x v="1"/>
    <x v="24"/>
    <n v="4"/>
    <n v="9.8000000000000007"/>
    <n v="5.2"/>
    <n v="15"/>
    <x v="3"/>
    <s v="Wicked Choccy's"/>
    <x v="0"/>
  </r>
  <r>
    <s v="US-2024-147228-CHO-SCR-58000"/>
    <d v="2024-09-09T00:00:00"/>
    <d v="2024-09-24T00:00:00"/>
    <x v="0"/>
    <n v="147228"/>
    <s v="United States"/>
    <x v="37"/>
    <x v="14"/>
    <n v="38401"/>
    <x v="0"/>
    <x v="2"/>
    <s v="CHO-SCR-58000"/>
    <x v="3"/>
    <x v="3"/>
    <n v="3"/>
    <n v="7.5"/>
    <n v="3.3"/>
    <n v="15"/>
    <x v="3"/>
    <s v="Lot's O' Nuts"/>
    <x v="1"/>
  </r>
  <r>
    <s v="US-2024-118087-CHO-TRI-54000"/>
    <d v="2024-09-09T00:00:00"/>
    <d v="2024-09-23T00:00:00"/>
    <x v="0"/>
    <n v="118087"/>
    <s v="United States"/>
    <x v="2"/>
    <x v="2"/>
    <n v="19134"/>
    <x v="0"/>
    <x v="1"/>
    <s v="CHO-TRI-54000"/>
    <x v="1"/>
    <x v="1"/>
    <n v="2"/>
    <n v="4.9000000000000004"/>
    <n v="2.6"/>
    <n v="14"/>
    <x v="3"/>
    <s v="Wicked Choccy's"/>
    <x v="0"/>
  </r>
  <r>
    <s v="US-2024-118087-CHO-SCR-58000"/>
    <d v="2024-09-09T00:00:00"/>
    <d v="2024-09-23T00:00:00"/>
    <x v="0"/>
    <n v="118087"/>
    <s v="United States"/>
    <x v="2"/>
    <x v="2"/>
    <n v="19134"/>
    <x v="0"/>
    <x v="1"/>
    <s v="CHO-SCR-58000"/>
    <x v="3"/>
    <x v="9"/>
    <n v="2"/>
    <n v="5"/>
    <n v="2.2000000000000002"/>
    <n v="14"/>
    <x v="3"/>
    <s v="Lot's O' Nuts"/>
    <x v="1"/>
  </r>
  <r>
    <s v="US-2024-118087-CHO-NUT-13000"/>
    <d v="2024-09-09T00:00:00"/>
    <d v="2024-09-23T00:00:00"/>
    <x v="0"/>
    <n v="118087"/>
    <s v="United States"/>
    <x v="2"/>
    <x v="2"/>
    <n v="19134"/>
    <x v="0"/>
    <x v="1"/>
    <s v="CHO-NUT-13000"/>
    <x v="2"/>
    <x v="22"/>
    <n v="1"/>
    <n v="2.4900000000000002"/>
    <n v="1"/>
    <n v="14"/>
    <x v="3"/>
    <s v="Lot's O' Nuts"/>
    <x v="1"/>
  </r>
  <r>
    <s v="US-2024-118087-CHO-FUD-51000"/>
    <d v="2024-09-09T00:00:00"/>
    <d v="2024-09-23T00:00:00"/>
    <x v="0"/>
    <n v="118087"/>
    <s v="United States"/>
    <x v="2"/>
    <x v="2"/>
    <n v="19134"/>
    <x v="0"/>
    <x v="1"/>
    <s v="CHO-FUD-51000"/>
    <x v="4"/>
    <x v="25"/>
    <n v="1"/>
    <n v="2.4"/>
    <n v="1.2"/>
    <n v="14"/>
    <x v="3"/>
    <s v="Lot's O' Nuts"/>
    <x v="1"/>
  </r>
  <r>
    <s v="US-2024-118087-CHO-MIL-31000"/>
    <d v="2024-09-09T00:00:00"/>
    <d v="2024-09-23T00:00:00"/>
    <x v="0"/>
    <n v="118087"/>
    <s v="United States"/>
    <x v="2"/>
    <x v="2"/>
    <n v="19134"/>
    <x v="0"/>
    <x v="1"/>
    <s v="CHO-MIL-31000"/>
    <x v="0"/>
    <x v="5"/>
    <n v="3"/>
    <n v="6.33"/>
    <n v="3.42"/>
    <n v="14"/>
    <x v="3"/>
    <s v="Wicked Choccy's"/>
    <x v="0"/>
  </r>
  <r>
    <s v="US-2024-126438-CHO-TRI-54000"/>
    <d v="2024-09-10T00:00:00"/>
    <d v="2024-09-23T00:00:00"/>
    <x v="1"/>
    <n v="126438"/>
    <s v="United States"/>
    <x v="111"/>
    <x v="34"/>
    <n v="1841"/>
    <x v="0"/>
    <x v="1"/>
    <s v="CHO-TRI-54000"/>
    <x v="1"/>
    <x v="1"/>
    <n v="2"/>
    <n v="4.9000000000000004"/>
    <n v="2.6"/>
    <n v="13"/>
    <x v="3"/>
    <s v="Wicked Choccy's"/>
    <x v="0"/>
  </r>
  <r>
    <s v="CA-2024-126438-CHO-TRI-54000"/>
    <d v="2024-09-10T00:00:00"/>
    <d v="2024-09-23T00:00:00"/>
    <x v="1"/>
    <n v="126438"/>
    <s v="Canada"/>
    <x v="126"/>
    <x v="42"/>
    <s v="H1C"/>
    <x v="0"/>
    <x v="1"/>
    <s v="CHO-TRI-54000"/>
    <x v="1"/>
    <x v="28"/>
    <n v="1"/>
    <n v="2.4500000000000002"/>
    <n v="1.3"/>
    <n v="13"/>
    <x v="3"/>
    <s v="Wicked Choccy's"/>
    <x v="0"/>
  </r>
  <r>
    <s v="US-2024-128370-CHO-TRI-54000"/>
    <d v="2024-09-10T00:00:00"/>
    <d v="2024-09-20T00:00:00"/>
    <x v="3"/>
    <n v="128370"/>
    <s v="United States"/>
    <x v="4"/>
    <x v="4"/>
    <n v="90004"/>
    <x v="0"/>
    <x v="3"/>
    <s v="CHO-TRI-54000"/>
    <x v="1"/>
    <x v="4"/>
    <n v="3"/>
    <n v="7.35"/>
    <n v="3.9"/>
    <n v="10"/>
    <x v="3"/>
    <s v="Wicked Choccy's"/>
    <x v="0"/>
  </r>
  <r>
    <s v="US-2024-128370-CHO-SCR-58000"/>
    <d v="2024-09-10T00:00:00"/>
    <d v="2024-09-20T00:00:00"/>
    <x v="3"/>
    <n v="128370"/>
    <s v="United States"/>
    <x v="4"/>
    <x v="4"/>
    <n v="90004"/>
    <x v="0"/>
    <x v="3"/>
    <s v="CHO-SCR-58000"/>
    <x v="3"/>
    <x v="9"/>
    <n v="2"/>
    <n v="5"/>
    <n v="2.2000000000000002"/>
    <n v="10"/>
    <x v="3"/>
    <s v="Lot's O' Nuts"/>
    <x v="1"/>
  </r>
  <r>
    <s v="US-2024-123036-CHO-SCR-58000"/>
    <d v="2024-09-10T00:00:00"/>
    <d v="2024-09-27T00:00:00"/>
    <x v="0"/>
    <n v="123036"/>
    <s v="United States"/>
    <x v="8"/>
    <x v="9"/>
    <n v="45503"/>
    <x v="0"/>
    <x v="1"/>
    <s v="CHO-SCR-58000"/>
    <x v="3"/>
    <x v="31"/>
    <n v="4"/>
    <n v="10"/>
    <n v="4.4000000000000004"/>
    <n v="17"/>
    <x v="3"/>
    <s v="Lot's O' Nuts"/>
    <x v="1"/>
  </r>
  <r>
    <s v="US-2024-123036-CHO-MIL-31000"/>
    <d v="2024-09-10T00:00:00"/>
    <d v="2024-09-27T00:00:00"/>
    <x v="0"/>
    <n v="123036"/>
    <s v="United States"/>
    <x v="8"/>
    <x v="9"/>
    <n v="45503"/>
    <x v="0"/>
    <x v="1"/>
    <s v="CHO-MIL-31000"/>
    <x v="0"/>
    <x v="0"/>
    <n v="2"/>
    <n v="4.22"/>
    <n v="2.2799999999999998"/>
    <n v="17"/>
    <x v="3"/>
    <s v="Wicked Choccy's"/>
    <x v="0"/>
  </r>
  <r>
    <s v="US-2024-147403-CHO-SCR-58000"/>
    <d v="2024-09-10T00:00:00"/>
    <d v="2024-09-23T00:00:00"/>
    <x v="1"/>
    <n v="147403"/>
    <s v="United States"/>
    <x v="122"/>
    <x v="9"/>
    <n v="44312"/>
    <x v="0"/>
    <x v="1"/>
    <s v="CHO-SCR-58000"/>
    <x v="3"/>
    <x v="3"/>
    <n v="3"/>
    <n v="7.5"/>
    <n v="3.3"/>
    <n v="13"/>
    <x v="3"/>
    <s v="Lot's O' Nuts"/>
    <x v="1"/>
  </r>
  <r>
    <s v="US-2024-120999-CHO-MIL-31000"/>
    <d v="2024-09-10T00:00:00"/>
    <d v="2024-09-25T00:00:00"/>
    <x v="0"/>
    <n v="120999"/>
    <s v="United States"/>
    <x v="1"/>
    <x v="1"/>
    <n v="60540"/>
    <x v="0"/>
    <x v="0"/>
    <s v="CHO-MIL-31000"/>
    <x v="0"/>
    <x v="8"/>
    <n v="4"/>
    <n v="8.44"/>
    <n v="4.5599999999999996"/>
    <n v="15"/>
    <x v="3"/>
    <s v="Wicked Choccy's"/>
    <x v="0"/>
  </r>
  <r>
    <s v="US-2024-110905-CHO-SCR-58000"/>
    <d v="2024-09-10T00:00:00"/>
    <d v="2024-09-25T00:00:00"/>
    <x v="2"/>
    <n v="110905"/>
    <s v="United States"/>
    <x v="8"/>
    <x v="25"/>
    <n v="65807"/>
    <x v="0"/>
    <x v="0"/>
    <s v="CHO-SCR-58000"/>
    <x v="3"/>
    <x v="9"/>
    <n v="2"/>
    <n v="5"/>
    <n v="2.2000000000000002"/>
    <n v="15"/>
    <x v="3"/>
    <s v="Lot's O' Nuts"/>
    <x v="1"/>
  </r>
  <r>
    <s v="US-2024-110905-CHO-NUT-13000"/>
    <d v="2024-09-10T00:00:00"/>
    <d v="2024-09-25T00:00:00"/>
    <x v="2"/>
    <n v="110905"/>
    <s v="United States"/>
    <x v="8"/>
    <x v="25"/>
    <n v="65807"/>
    <x v="0"/>
    <x v="0"/>
    <s v="CHO-NUT-13000"/>
    <x v="2"/>
    <x v="2"/>
    <n v="3"/>
    <n v="7.47"/>
    <n v="3"/>
    <n v="15"/>
    <x v="3"/>
    <s v="Lot's O' Nuts"/>
    <x v="1"/>
  </r>
  <r>
    <s v="US-2024-110905-CHO-MIL-31000"/>
    <d v="2024-09-10T00:00:00"/>
    <d v="2024-09-25T00:00:00"/>
    <x v="2"/>
    <n v="110905"/>
    <s v="United States"/>
    <x v="8"/>
    <x v="25"/>
    <n v="65807"/>
    <x v="0"/>
    <x v="0"/>
    <s v="CHO-MIL-31000"/>
    <x v="0"/>
    <x v="5"/>
    <n v="3"/>
    <n v="6.33"/>
    <n v="3.42"/>
    <n v="15"/>
    <x v="3"/>
    <s v="Wicked Choccy's"/>
    <x v="0"/>
  </r>
  <r>
    <s v="US-2024-110905-CHO-FUD-51000"/>
    <d v="2024-09-10T00:00:00"/>
    <d v="2024-09-25T00:00:00"/>
    <x v="2"/>
    <n v="110905"/>
    <s v="United States"/>
    <x v="8"/>
    <x v="25"/>
    <n v="65807"/>
    <x v="0"/>
    <x v="0"/>
    <s v="CHO-FUD-51000"/>
    <x v="4"/>
    <x v="3"/>
    <n v="3"/>
    <n v="7.2"/>
    <n v="3.6"/>
    <n v="15"/>
    <x v="3"/>
    <s v="Lot's O' Nuts"/>
    <x v="1"/>
  </r>
  <r>
    <s v="US-2024-122280-CHO-FUD-51000"/>
    <d v="2024-09-10T00:00:00"/>
    <d v="2024-09-20T00:00:00"/>
    <x v="3"/>
    <n v="122280"/>
    <s v="United States"/>
    <x v="26"/>
    <x v="21"/>
    <n v="10024"/>
    <x v="0"/>
    <x v="1"/>
    <s v="CHO-FUD-51000"/>
    <x v="4"/>
    <x v="9"/>
    <n v="2"/>
    <n v="4.8"/>
    <n v="2.4"/>
    <n v="10"/>
    <x v="3"/>
    <s v="Lot's O' Nuts"/>
    <x v="1"/>
  </r>
  <r>
    <s v="US-2024-152093-CHO-NUT-13000"/>
    <d v="2024-09-10T00:00:00"/>
    <d v="2024-09-25T00:00:00"/>
    <x v="0"/>
    <n v="152093"/>
    <s v="United States"/>
    <x v="40"/>
    <x v="1"/>
    <n v="60653"/>
    <x v="0"/>
    <x v="0"/>
    <s v="CHO-NUT-13000"/>
    <x v="2"/>
    <x v="2"/>
    <n v="3"/>
    <n v="7.47"/>
    <n v="3"/>
    <n v="15"/>
    <x v="3"/>
    <s v="Lot's O' Nuts"/>
    <x v="1"/>
  </r>
  <r>
    <s v="US-2024-159954-CHO-FUD-51000"/>
    <d v="2024-09-10T00:00:00"/>
    <d v="2024-09-24T00:00:00"/>
    <x v="0"/>
    <n v="159954"/>
    <s v="United States"/>
    <x v="163"/>
    <x v="3"/>
    <n v="30318"/>
    <x v="0"/>
    <x v="2"/>
    <s v="CHO-FUD-51000"/>
    <x v="4"/>
    <x v="25"/>
    <n v="1"/>
    <n v="2.4"/>
    <n v="1.2"/>
    <n v="14"/>
    <x v="3"/>
    <s v="Lot's O' Nuts"/>
    <x v="1"/>
  </r>
  <r>
    <s v="US-2024-144484-CHO-TRI-54000"/>
    <d v="2024-09-11T00:00:00"/>
    <d v="2024-09-21T00:00:00"/>
    <x v="3"/>
    <n v="144484"/>
    <s v="United States"/>
    <x v="10"/>
    <x v="4"/>
    <n v="94110"/>
    <x v="0"/>
    <x v="3"/>
    <s v="CHO-TRI-54000"/>
    <x v="1"/>
    <x v="24"/>
    <n v="4"/>
    <n v="9.8000000000000007"/>
    <n v="5.2"/>
    <n v="10"/>
    <x v="3"/>
    <s v="Wicked Choccy's"/>
    <x v="0"/>
  </r>
  <r>
    <s v="US-2024-152898-CHO-SCR-58000"/>
    <d v="2024-09-11T00:00:00"/>
    <d v="2024-09-25T00:00:00"/>
    <x v="0"/>
    <n v="152898"/>
    <s v="United States"/>
    <x v="43"/>
    <x v="6"/>
    <n v="23223"/>
    <x v="0"/>
    <x v="2"/>
    <s v="CHO-SCR-58000"/>
    <x v="3"/>
    <x v="17"/>
    <n v="5"/>
    <n v="12.5"/>
    <n v="5.5"/>
    <n v="14"/>
    <x v="3"/>
    <s v="Lot's O' Nuts"/>
    <x v="1"/>
  </r>
  <r>
    <s v="US-2024-144484-CHO-SCR-58000"/>
    <d v="2024-09-11T00:00:00"/>
    <d v="2024-09-21T00:00:00"/>
    <x v="3"/>
    <n v="144484"/>
    <s v="United States"/>
    <x v="10"/>
    <x v="4"/>
    <n v="94110"/>
    <x v="0"/>
    <x v="3"/>
    <s v="CHO-SCR-58000"/>
    <x v="3"/>
    <x v="17"/>
    <n v="5"/>
    <n v="12.5"/>
    <n v="5.5"/>
    <n v="10"/>
    <x v="3"/>
    <s v="Lot's O' Nuts"/>
    <x v="1"/>
  </r>
  <r>
    <s v="US-2024-160836-CHO-TRI-54000"/>
    <d v="2024-09-11T00:00:00"/>
    <d v="2024-09-26T00:00:00"/>
    <x v="0"/>
    <n v="160836"/>
    <s v="United States"/>
    <x v="0"/>
    <x v="0"/>
    <n v="77070"/>
    <x v="0"/>
    <x v="0"/>
    <s v="CHO-TRI-54000"/>
    <x v="1"/>
    <x v="20"/>
    <n v="5"/>
    <n v="12.25"/>
    <n v="6.5"/>
    <n v="15"/>
    <x v="3"/>
    <s v="Wicked Choccy's"/>
    <x v="0"/>
  </r>
  <r>
    <s v="US-2024-160836-CHO-NUT-13000"/>
    <d v="2024-09-11T00:00:00"/>
    <d v="2024-09-26T00:00:00"/>
    <x v="0"/>
    <n v="160836"/>
    <s v="United States"/>
    <x v="0"/>
    <x v="0"/>
    <n v="77070"/>
    <x v="0"/>
    <x v="0"/>
    <s v="CHO-NUT-13000"/>
    <x v="2"/>
    <x v="2"/>
    <n v="3"/>
    <n v="7.47"/>
    <n v="3"/>
    <n v="15"/>
    <x v="3"/>
    <s v="Lot's O' Nuts"/>
    <x v="1"/>
  </r>
  <r>
    <s v="US-2024-124898-OTH-KAZ-38000"/>
    <d v="2024-09-11T00:00:00"/>
    <d v="2024-09-25T00:00:00"/>
    <x v="0"/>
    <n v="124898"/>
    <s v="United States"/>
    <x v="48"/>
    <x v="3"/>
    <n v="31907"/>
    <x v="1"/>
    <x v="2"/>
    <s v="OTH-KAZ-38000"/>
    <x v="6"/>
    <x v="38"/>
    <n v="7"/>
    <n v="1.75"/>
    <n v="21"/>
    <n v="14"/>
    <x v="3"/>
    <s v="The Other Factory"/>
    <x v="3"/>
  </r>
  <r>
    <s v="US-2024-117044-CHO-FUD-51000"/>
    <d v="2024-09-11T00:00:00"/>
    <d v="2024-09-23T00:00:00"/>
    <x v="2"/>
    <n v="117044"/>
    <s v="United States"/>
    <x v="40"/>
    <x v="1"/>
    <n v="60623"/>
    <x v="0"/>
    <x v="0"/>
    <s v="CHO-FUD-51000"/>
    <x v="4"/>
    <x v="31"/>
    <n v="4"/>
    <n v="9.6"/>
    <n v="4.8"/>
    <n v="12"/>
    <x v="3"/>
    <s v="Lot's O' Nuts"/>
    <x v="1"/>
  </r>
  <r>
    <s v="US-2024-142188-CHO-SCR-58000"/>
    <d v="2024-09-11T00:00:00"/>
    <d v="2024-09-21T00:00:00"/>
    <x v="3"/>
    <n v="142188"/>
    <s v="United States"/>
    <x v="31"/>
    <x v="23"/>
    <n v="98105"/>
    <x v="0"/>
    <x v="3"/>
    <s v="CHO-SCR-58000"/>
    <x v="3"/>
    <x v="9"/>
    <n v="2"/>
    <n v="5"/>
    <n v="2.2000000000000002"/>
    <n v="10"/>
    <x v="3"/>
    <s v="Lot's O' Nuts"/>
    <x v="1"/>
  </r>
  <r>
    <s v="US-2024-142188-CHO-NUT-13000"/>
    <d v="2024-09-11T00:00:00"/>
    <d v="2024-09-21T00:00:00"/>
    <x v="3"/>
    <n v="142188"/>
    <s v="United States"/>
    <x v="31"/>
    <x v="23"/>
    <n v="98105"/>
    <x v="0"/>
    <x v="3"/>
    <s v="CHO-NUT-13000"/>
    <x v="2"/>
    <x v="13"/>
    <n v="5"/>
    <n v="12.45"/>
    <n v="5"/>
    <n v="10"/>
    <x v="3"/>
    <s v="Lot's O' Nuts"/>
    <x v="1"/>
  </r>
  <r>
    <s v="US-2024-142188-CHO-MIL-31000"/>
    <d v="2024-09-11T00:00:00"/>
    <d v="2024-09-21T00:00:00"/>
    <x v="3"/>
    <n v="142188"/>
    <s v="United States"/>
    <x v="31"/>
    <x v="23"/>
    <n v="98105"/>
    <x v="0"/>
    <x v="3"/>
    <s v="CHO-MIL-31000"/>
    <x v="0"/>
    <x v="5"/>
    <n v="3"/>
    <n v="6.33"/>
    <n v="3.42"/>
    <n v="10"/>
    <x v="3"/>
    <s v="Wicked Choccy's"/>
    <x v="0"/>
  </r>
  <r>
    <s v="US-2024-142188-CHO-TRI-54000"/>
    <d v="2024-09-11T00:00:00"/>
    <d v="2024-09-21T00:00:00"/>
    <x v="3"/>
    <n v="142188"/>
    <s v="United States"/>
    <x v="31"/>
    <x v="23"/>
    <n v="98105"/>
    <x v="0"/>
    <x v="3"/>
    <s v="CHO-TRI-54000"/>
    <x v="1"/>
    <x v="52"/>
    <n v="11"/>
    <n v="26.95"/>
    <n v="14.3"/>
    <n v="10"/>
    <x v="3"/>
    <s v="Wicked Choccy's"/>
    <x v="0"/>
  </r>
  <r>
    <s v="US-2024-149559-CHO-FUD-51000"/>
    <d v="2024-09-11T00:00:00"/>
    <d v="2024-09-22T00:00:00"/>
    <x v="3"/>
    <n v="149559"/>
    <s v="United States"/>
    <x v="78"/>
    <x v="4"/>
    <n v="90805"/>
    <x v="0"/>
    <x v="3"/>
    <s v="CHO-FUD-51000"/>
    <x v="4"/>
    <x v="44"/>
    <n v="8"/>
    <n v="19.2"/>
    <n v="9.6"/>
    <n v="11"/>
    <x v="3"/>
    <s v="Lot's O' Nuts"/>
    <x v="1"/>
  </r>
  <r>
    <s v="US-2024-149559-CHO-NUT-13000"/>
    <d v="2024-09-11T00:00:00"/>
    <d v="2024-09-22T00:00:00"/>
    <x v="3"/>
    <n v="149559"/>
    <s v="United States"/>
    <x v="78"/>
    <x v="4"/>
    <n v="90805"/>
    <x v="0"/>
    <x v="3"/>
    <s v="CHO-NUT-13000"/>
    <x v="2"/>
    <x v="7"/>
    <n v="2"/>
    <n v="4.9800000000000004"/>
    <n v="2"/>
    <n v="11"/>
    <x v="3"/>
    <s v="Lot's O' Nuts"/>
    <x v="1"/>
  </r>
  <r>
    <s v="US-2024-166898-CHO-NUT-13000"/>
    <d v="2024-09-11T00:00:00"/>
    <d v="2024-09-23T00:00:00"/>
    <x v="2"/>
    <n v="166898"/>
    <s v="United States"/>
    <x v="379"/>
    <x v="4"/>
    <n v="92704"/>
    <x v="0"/>
    <x v="3"/>
    <s v="CHO-NUT-13000"/>
    <x v="2"/>
    <x v="2"/>
    <n v="3"/>
    <n v="7.47"/>
    <n v="3"/>
    <n v="12"/>
    <x v="3"/>
    <s v="Lot's O' Nuts"/>
    <x v="1"/>
  </r>
  <r>
    <s v="US-2024-166898-CHO-MIL-31000"/>
    <d v="2024-09-11T00:00:00"/>
    <d v="2024-09-23T00:00:00"/>
    <x v="2"/>
    <n v="166898"/>
    <s v="United States"/>
    <x v="379"/>
    <x v="4"/>
    <n v="92704"/>
    <x v="0"/>
    <x v="3"/>
    <s v="CHO-MIL-31000"/>
    <x v="0"/>
    <x v="29"/>
    <n v="6"/>
    <n v="12.66"/>
    <n v="6.84"/>
    <n v="12"/>
    <x v="3"/>
    <s v="Wicked Choccy's"/>
    <x v="0"/>
  </r>
  <r>
    <s v="US-2024-112774-CHO-FUD-51000"/>
    <d v="2024-09-11T00:00:00"/>
    <d v="2024-09-22T00:00:00"/>
    <x v="1"/>
    <n v="112774"/>
    <s v="United States"/>
    <x v="60"/>
    <x v="17"/>
    <n v="32216"/>
    <x v="0"/>
    <x v="2"/>
    <s v="CHO-FUD-51000"/>
    <x v="4"/>
    <x v="25"/>
    <n v="1"/>
    <n v="2.4"/>
    <n v="1.2"/>
    <n v="11"/>
    <x v="3"/>
    <s v="Lot's O' Nuts"/>
    <x v="1"/>
  </r>
  <r>
    <s v="US-2024-127726-CHO-TRI-54000"/>
    <d v="2024-09-11T00:00:00"/>
    <d v="2024-09-23T00:00:00"/>
    <x v="2"/>
    <n v="127726"/>
    <s v="United States"/>
    <x v="437"/>
    <x v="5"/>
    <n v="40324"/>
    <x v="0"/>
    <x v="2"/>
    <s v="CHO-TRI-54000"/>
    <x v="1"/>
    <x v="24"/>
    <n v="4"/>
    <n v="9.8000000000000007"/>
    <n v="5.2"/>
    <n v="12"/>
    <x v="3"/>
    <s v="Wicked Choccy's"/>
    <x v="0"/>
  </r>
  <r>
    <s v="US-2024-127726-CHO-FUD-51000"/>
    <d v="2024-09-11T00:00:00"/>
    <d v="2024-09-23T00:00:00"/>
    <x v="2"/>
    <n v="127726"/>
    <s v="United States"/>
    <x v="437"/>
    <x v="5"/>
    <n v="40324"/>
    <x v="0"/>
    <x v="2"/>
    <s v="CHO-FUD-51000"/>
    <x v="4"/>
    <x v="31"/>
    <n v="4"/>
    <n v="9.6"/>
    <n v="4.8"/>
    <n v="12"/>
    <x v="3"/>
    <s v="Lot's O' Nuts"/>
    <x v="1"/>
  </r>
  <r>
    <s v="US-2024-140676-CHO-NUT-13000"/>
    <d v="2024-09-12T00:00:00"/>
    <d v="2024-09-25T00:00:00"/>
    <x v="1"/>
    <n v="140676"/>
    <s v="United States"/>
    <x v="98"/>
    <x v="38"/>
    <n v="21215"/>
    <x v="0"/>
    <x v="1"/>
    <s v="CHO-NUT-13000"/>
    <x v="2"/>
    <x v="47"/>
    <n v="7"/>
    <n v="17.43"/>
    <n v="7"/>
    <n v="13"/>
    <x v="3"/>
    <s v="Lot's O' Nuts"/>
    <x v="1"/>
  </r>
  <r>
    <s v="US-2024-140676-CHO-TRI-54000"/>
    <d v="2024-09-12T00:00:00"/>
    <d v="2024-09-25T00:00:00"/>
    <x v="1"/>
    <n v="140676"/>
    <s v="United States"/>
    <x v="98"/>
    <x v="38"/>
    <n v="21215"/>
    <x v="0"/>
    <x v="1"/>
    <s v="CHO-TRI-54000"/>
    <x v="1"/>
    <x v="20"/>
    <n v="5"/>
    <n v="12.25"/>
    <n v="6.5"/>
    <n v="13"/>
    <x v="3"/>
    <s v="Wicked Choccy's"/>
    <x v="0"/>
  </r>
  <r>
    <s v="US-2024-108749-CHO-FUD-51000"/>
    <d v="2024-09-12T00:00:00"/>
    <d v="2024-09-25T00:00:00"/>
    <x v="1"/>
    <n v="108749"/>
    <s v="United States"/>
    <x v="251"/>
    <x v="48"/>
    <n v="2895"/>
    <x v="0"/>
    <x v="1"/>
    <s v="CHO-FUD-51000"/>
    <x v="4"/>
    <x v="3"/>
    <n v="3"/>
    <n v="7.2"/>
    <n v="3.6"/>
    <n v="13"/>
    <x v="3"/>
    <s v="Lot's O' Nuts"/>
    <x v="1"/>
  </r>
  <r>
    <s v="US-2024-108749-CHO-NUT-13000"/>
    <d v="2024-09-12T00:00:00"/>
    <d v="2024-09-25T00:00:00"/>
    <x v="1"/>
    <n v="108749"/>
    <s v="United States"/>
    <x v="251"/>
    <x v="48"/>
    <n v="2895"/>
    <x v="0"/>
    <x v="1"/>
    <s v="CHO-NUT-13000"/>
    <x v="2"/>
    <x v="47"/>
    <n v="7"/>
    <n v="17.43"/>
    <n v="7"/>
    <n v="13"/>
    <x v="3"/>
    <s v="Lot's O' Nuts"/>
    <x v="1"/>
  </r>
  <r>
    <s v="US-2024-103611-CHO-NUT-13000"/>
    <d v="2024-09-12T00:00:00"/>
    <d v="2024-09-25T00:00:00"/>
    <x v="1"/>
    <n v="103611"/>
    <s v="United States"/>
    <x v="4"/>
    <x v="4"/>
    <n v="90036"/>
    <x v="0"/>
    <x v="3"/>
    <s v="CHO-NUT-13000"/>
    <x v="2"/>
    <x v="7"/>
    <n v="2"/>
    <n v="4.9800000000000004"/>
    <n v="2"/>
    <n v="13"/>
    <x v="3"/>
    <s v="Lot's O' Nuts"/>
    <x v="1"/>
  </r>
  <r>
    <s v="US-2024-109582-CHO-TRI-54000"/>
    <d v="2024-09-12T00:00:00"/>
    <d v="2024-09-27T00:00:00"/>
    <x v="2"/>
    <n v="109582"/>
    <s v="United States"/>
    <x v="4"/>
    <x v="4"/>
    <n v="90036"/>
    <x v="0"/>
    <x v="3"/>
    <s v="CHO-TRI-54000"/>
    <x v="1"/>
    <x v="4"/>
    <n v="3"/>
    <n v="7.35"/>
    <n v="3.9"/>
    <n v="15"/>
    <x v="3"/>
    <s v="Wicked Choccy's"/>
    <x v="0"/>
  </r>
  <r>
    <s v="US-2024-139493-CHO-SCR-58000"/>
    <d v="2024-09-13T00:00:00"/>
    <d v="2024-09-29T00:00:00"/>
    <x v="0"/>
    <n v="139493"/>
    <s v="United States"/>
    <x v="69"/>
    <x v="26"/>
    <n v="28806"/>
    <x v="0"/>
    <x v="2"/>
    <s v="CHO-SCR-58000"/>
    <x v="3"/>
    <x v="17"/>
    <n v="5"/>
    <n v="12.5"/>
    <n v="5.5"/>
    <n v="16"/>
    <x v="3"/>
    <s v="Lot's O' Nuts"/>
    <x v="1"/>
  </r>
  <r>
    <s v="US-2024-130302-CHO-TRI-54000"/>
    <d v="2024-09-14T00:00:00"/>
    <d v="2024-09-29T00:00:00"/>
    <x v="0"/>
    <n v="130302"/>
    <s v="United States"/>
    <x v="8"/>
    <x v="9"/>
    <n v="45503"/>
    <x v="0"/>
    <x v="1"/>
    <s v="CHO-TRI-54000"/>
    <x v="1"/>
    <x v="10"/>
    <n v="7"/>
    <n v="17.149999999999999"/>
    <n v="9.1"/>
    <n v="15"/>
    <x v="3"/>
    <s v="Wicked Choccy's"/>
    <x v="0"/>
  </r>
  <r>
    <s v="US-2024-115882-CHO-NUT-13000"/>
    <d v="2024-09-14T00:00:00"/>
    <d v="2024-09-27T00:00:00"/>
    <x v="1"/>
    <n v="115882"/>
    <s v="United States"/>
    <x v="62"/>
    <x v="26"/>
    <n v="27604"/>
    <x v="0"/>
    <x v="2"/>
    <s v="CHO-NUT-13000"/>
    <x v="2"/>
    <x v="19"/>
    <n v="4"/>
    <n v="9.9600000000000009"/>
    <n v="4"/>
    <n v="13"/>
    <x v="3"/>
    <s v="Lot's O' Nuts"/>
    <x v="1"/>
  </r>
  <r>
    <s v="US-2024-115882-CHO-MIL-31000"/>
    <d v="2024-09-14T00:00:00"/>
    <d v="2024-09-27T00:00:00"/>
    <x v="1"/>
    <n v="115882"/>
    <s v="United States"/>
    <x v="62"/>
    <x v="26"/>
    <n v="27604"/>
    <x v="0"/>
    <x v="2"/>
    <s v="CHO-MIL-31000"/>
    <x v="0"/>
    <x v="5"/>
    <n v="3"/>
    <n v="6.33"/>
    <n v="3.42"/>
    <n v="13"/>
    <x v="3"/>
    <s v="Wicked Choccy's"/>
    <x v="0"/>
  </r>
  <r>
    <s v="US-2024-108931-CHO-TRI-54000"/>
    <d v="2024-09-14T00:00:00"/>
    <d v="2024-09-29T00:00:00"/>
    <x v="0"/>
    <n v="108931"/>
    <s v="United States"/>
    <x v="26"/>
    <x v="21"/>
    <n v="10024"/>
    <x v="0"/>
    <x v="1"/>
    <s v="CHO-TRI-54000"/>
    <x v="1"/>
    <x v="1"/>
    <n v="2"/>
    <n v="4.9000000000000004"/>
    <n v="2.6"/>
    <n v="15"/>
    <x v="3"/>
    <s v="Wicked Choccy's"/>
    <x v="0"/>
  </r>
  <r>
    <s v="US-2024-157224-CHO-FUD-51000"/>
    <d v="2024-09-14T00:00:00"/>
    <d v="2024-09-28T00:00:00"/>
    <x v="2"/>
    <n v="157224"/>
    <s v="United States"/>
    <x v="4"/>
    <x v="4"/>
    <n v="90045"/>
    <x v="0"/>
    <x v="3"/>
    <s v="CHO-FUD-51000"/>
    <x v="4"/>
    <x v="6"/>
    <n v="9"/>
    <n v="21.6"/>
    <n v="10.8"/>
    <n v="14"/>
    <x v="3"/>
    <s v="Lot's O' Nuts"/>
    <x v="1"/>
  </r>
  <r>
    <s v="US-2024-147725-CHO-MIL-31000"/>
    <d v="2024-09-14T00:00:00"/>
    <d v="2024-09-24T00:00:00"/>
    <x v="3"/>
    <n v="147725"/>
    <s v="United States"/>
    <x v="227"/>
    <x v="24"/>
    <n v="7050"/>
    <x v="0"/>
    <x v="1"/>
    <s v="CHO-MIL-31000"/>
    <x v="0"/>
    <x v="5"/>
    <n v="3"/>
    <n v="6.33"/>
    <n v="3.42"/>
    <n v="10"/>
    <x v="3"/>
    <s v="Wicked Choccy's"/>
    <x v="0"/>
  </r>
  <r>
    <s v="US-2024-156237-CHO-FUD-51000"/>
    <d v="2024-09-14T00:00:00"/>
    <d v="2024-09-25T00:00:00"/>
    <x v="1"/>
    <n v="156237"/>
    <s v="United States"/>
    <x v="2"/>
    <x v="2"/>
    <n v="19140"/>
    <x v="0"/>
    <x v="1"/>
    <s v="CHO-FUD-51000"/>
    <x v="4"/>
    <x v="9"/>
    <n v="2"/>
    <n v="4.8"/>
    <n v="2.4"/>
    <n v="11"/>
    <x v="3"/>
    <s v="Lot's O' Nuts"/>
    <x v="1"/>
  </r>
  <r>
    <s v="US-2024-156237-CHO-NUT-13000"/>
    <d v="2024-09-14T00:00:00"/>
    <d v="2024-09-25T00:00:00"/>
    <x v="1"/>
    <n v="156237"/>
    <s v="United States"/>
    <x v="2"/>
    <x v="2"/>
    <n v="19140"/>
    <x v="0"/>
    <x v="1"/>
    <s v="CHO-NUT-13000"/>
    <x v="2"/>
    <x v="33"/>
    <n v="8"/>
    <n v="19.920000000000002"/>
    <n v="8"/>
    <n v="11"/>
    <x v="3"/>
    <s v="Lot's O' Nuts"/>
    <x v="1"/>
  </r>
  <r>
    <s v="US-2024-156237-CHO-SCR-58000"/>
    <d v="2024-09-14T00:00:00"/>
    <d v="2024-09-25T00:00:00"/>
    <x v="1"/>
    <n v="156237"/>
    <s v="United States"/>
    <x v="2"/>
    <x v="2"/>
    <n v="19140"/>
    <x v="0"/>
    <x v="1"/>
    <s v="CHO-SCR-58000"/>
    <x v="3"/>
    <x v="9"/>
    <n v="2"/>
    <n v="5"/>
    <n v="2.2000000000000002"/>
    <n v="11"/>
    <x v="3"/>
    <s v="Lot's O' Nuts"/>
    <x v="1"/>
  </r>
  <r>
    <s v="US-2024-152975-CHO-SCR-58000"/>
    <d v="2024-09-14T00:00:00"/>
    <d v="2024-09-26T00:00:00"/>
    <x v="1"/>
    <n v="152975"/>
    <s v="United States"/>
    <x v="26"/>
    <x v="21"/>
    <n v="10035"/>
    <x v="0"/>
    <x v="1"/>
    <s v="CHO-SCR-58000"/>
    <x v="3"/>
    <x v="17"/>
    <n v="5"/>
    <n v="12.5"/>
    <n v="5.5"/>
    <n v="12"/>
    <x v="3"/>
    <s v="Lot's O' Nuts"/>
    <x v="1"/>
  </r>
  <r>
    <s v="US-2024-152975-OTH-LIC-15000"/>
    <d v="2024-09-14T00:00:00"/>
    <d v="2024-09-26T00:00:00"/>
    <x v="1"/>
    <n v="152975"/>
    <s v="United States"/>
    <x v="26"/>
    <x v="21"/>
    <n v="10035"/>
    <x v="1"/>
    <x v="1"/>
    <s v="OTH-LIC-15000"/>
    <x v="7"/>
    <x v="41"/>
    <n v="5"/>
    <n v="50"/>
    <n v="50"/>
    <n v="12"/>
    <x v="3"/>
    <s v="Secret Factory"/>
    <x v="2"/>
  </r>
  <r>
    <s v="US-2024-152975-CHO-FUD-51000"/>
    <d v="2024-09-14T00:00:00"/>
    <d v="2024-09-26T00:00:00"/>
    <x v="1"/>
    <n v="152975"/>
    <s v="United States"/>
    <x v="26"/>
    <x v="21"/>
    <n v="10035"/>
    <x v="0"/>
    <x v="1"/>
    <s v="CHO-FUD-51000"/>
    <x v="4"/>
    <x v="25"/>
    <n v="1"/>
    <n v="2.4"/>
    <n v="1.2"/>
    <n v="12"/>
    <x v="3"/>
    <s v="Lot's O' Nuts"/>
    <x v="1"/>
  </r>
  <r>
    <s v="US-2024-152975-CHO-TRI-54000"/>
    <d v="2024-09-14T00:00:00"/>
    <d v="2024-09-26T00:00:00"/>
    <x v="1"/>
    <n v="152975"/>
    <s v="United States"/>
    <x v="26"/>
    <x v="21"/>
    <n v="10035"/>
    <x v="0"/>
    <x v="1"/>
    <s v="CHO-TRI-54000"/>
    <x v="1"/>
    <x v="4"/>
    <n v="3"/>
    <n v="7.35"/>
    <n v="3.9"/>
    <n v="12"/>
    <x v="3"/>
    <s v="Wicked Choccy's"/>
    <x v="0"/>
  </r>
  <r>
    <s v="US-2024-114440-CHO-MIL-31000"/>
    <d v="2024-09-14T00:00:00"/>
    <d v="2024-09-27T00:00:00"/>
    <x v="2"/>
    <n v="114440"/>
    <s v="United States"/>
    <x v="64"/>
    <x v="15"/>
    <n v="49201"/>
    <x v="0"/>
    <x v="0"/>
    <s v="CHO-MIL-31000"/>
    <x v="0"/>
    <x v="5"/>
    <n v="3"/>
    <n v="6.33"/>
    <n v="3.42"/>
    <n v="13"/>
    <x v="3"/>
    <s v="Wicked Choccy's"/>
    <x v="0"/>
  </r>
  <r>
    <s v="US-2024-145737-CHO-TRI-54000"/>
    <d v="2024-09-15T00:00:00"/>
    <d v="2024-09-30T00:00:00"/>
    <x v="0"/>
    <n v="145737"/>
    <s v="United States"/>
    <x v="371"/>
    <x v="14"/>
    <n v="37087"/>
    <x v="0"/>
    <x v="2"/>
    <s v="CHO-TRI-54000"/>
    <x v="1"/>
    <x v="20"/>
    <n v="5"/>
    <n v="12.25"/>
    <n v="6.5"/>
    <n v="15"/>
    <x v="3"/>
    <s v="Wicked Choccy's"/>
    <x v="0"/>
  </r>
  <r>
    <s v="US-2024-130043-CHO-FUD-51000"/>
    <d v="2024-09-15T00:00:00"/>
    <d v="2024-09-29T00:00:00"/>
    <x v="0"/>
    <n v="130043"/>
    <s v="United States"/>
    <x v="0"/>
    <x v="0"/>
    <n v="77070"/>
    <x v="0"/>
    <x v="0"/>
    <s v="CHO-FUD-51000"/>
    <x v="4"/>
    <x v="44"/>
    <n v="8"/>
    <n v="19.2"/>
    <n v="9.6"/>
    <n v="14"/>
    <x v="3"/>
    <s v="Lot's O' Nuts"/>
    <x v="1"/>
  </r>
  <r>
    <s v="US-2024-146185-CHO-NUT-13000"/>
    <d v="2024-09-15T00:00:00"/>
    <d v="2024-09-29T00:00:00"/>
    <x v="0"/>
    <n v="146185"/>
    <s v="United States"/>
    <x v="0"/>
    <x v="0"/>
    <n v="77095"/>
    <x v="0"/>
    <x v="0"/>
    <s v="CHO-NUT-13000"/>
    <x v="2"/>
    <x v="7"/>
    <n v="2"/>
    <n v="4.9800000000000004"/>
    <n v="2"/>
    <n v="14"/>
    <x v="3"/>
    <s v="Lot's O' Nuts"/>
    <x v="1"/>
  </r>
  <r>
    <s v="US-2024-121888-CHO-TRI-54000"/>
    <d v="2024-09-15T00:00:00"/>
    <d v="2024-09-27T00:00:00"/>
    <x v="2"/>
    <n v="121888"/>
    <s v="United States"/>
    <x v="214"/>
    <x v="34"/>
    <n v="2149"/>
    <x v="0"/>
    <x v="1"/>
    <s v="CHO-TRI-54000"/>
    <x v="1"/>
    <x v="4"/>
    <n v="3"/>
    <n v="7.35"/>
    <n v="3.9"/>
    <n v="12"/>
    <x v="3"/>
    <s v="Wicked Choccy's"/>
    <x v="0"/>
  </r>
  <r>
    <s v="US-2024-121888-CHO-MIL-31000"/>
    <d v="2024-09-15T00:00:00"/>
    <d v="2024-09-27T00:00:00"/>
    <x v="2"/>
    <n v="121888"/>
    <s v="United States"/>
    <x v="214"/>
    <x v="34"/>
    <n v="2149"/>
    <x v="0"/>
    <x v="1"/>
    <s v="CHO-MIL-31000"/>
    <x v="0"/>
    <x v="38"/>
    <n v="7"/>
    <n v="14.77"/>
    <n v="7.98"/>
    <n v="12"/>
    <x v="3"/>
    <s v="Wicked Choccy's"/>
    <x v="0"/>
  </r>
  <r>
    <s v="US-2024-121888-CHO-FUD-51000"/>
    <d v="2024-09-15T00:00:00"/>
    <d v="2024-09-27T00:00:00"/>
    <x v="2"/>
    <n v="121888"/>
    <s v="United States"/>
    <x v="214"/>
    <x v="34"/>
    <n v="2149"/>
    <x v="0"/>
    <x v="1"/>
    <s v="CHO-FUD-51000"/>
    <x v="4"/>
    <x v="25"/>
    <n v="1"/>
    <n v="2.4"/>
    <n v="1.2"/>
    <n v="12"/>
    <x v="3"/>
    <s v="Lot's O' Nuts"/>
    <x v="1"/>
  </r>
  <r>
    <s v="US-2024-127096-CHO-MIL-31000"/>
    <d v="2024-09-15T00:00:00"/>
    <d v="2024-09-27T00:00:00"/>
    <x v="2"/>
    <n v="127096"/>
    <s v="United States"/>
    <x v="10"/>
    <x v="4"/>
    <n v="94109"/>
    <x v="0"/>
    <x v="3"/>
    <s v="CHO-MIL-31000"/>
    <x v="0"/>
    <x v="11"/>
    <n v="1"/>
    <n v="2.11"/>
    <n v="1.1399999999999999"/>
    <n v="12"/>
    <x v="3"/>
    <s v="Wicked Choccy's"/>
    <x v="0"/>
  </r>
  <r>
    <s v="US-2024-132353-CHO-NUT-13000"/>
    <d v="2024-09-15T00:00:00"/>
    <d v="2024-09-27T00:00:00"/>
    <x v="1"/>
    <n v="132353"/>
    <s v="United States"/>
    <x v="40"/>
    <x v="1"/>
    <n v="60653"/>
    <x v="0"/>
    <x v="0"/>
    <s v="CHO-NUT-13000"/>
    <x v="2"/>
    <x v="2"/>
    <n v="3"/>
    <n v="7.47"/>
    <n v="3"/>
    <n v="12"/>
    <x v="3"/>
    <s v="Lot's O' Nuts"/>
    <x v="1"/>
  </r>
  <r>
    <s v="US-2024-165008-CHO-TRI-54000"/>
    <d v="2024-09-15T00:00:00"/>
    <d v="2024-09-27T00:00:00"/>
    <x v="2"/>
    <n v="165008"/>
    <s v="United States"/>
    <x v="244"/>
    <x v="29"/>
    <n v="84106"/>
    <x v="0"/>
    <x v="3"/>
    <s v="CHO-TRI-54000"/>
    <x v="1"/>
    <x v="51"/>
    <n v="9"/>
    <n v="22.05"/>
    <n v="11.7"/>
    <n v="12"/>
    <x v="3"/>
    <s v="Wicked Choccy's"/>
    <x v="0"/>
  </r>
  <r>
    <s v="US-2024-139822-CHO-MIL-31000"/>
    <d v="2024-09-15T00:00:00"/>
    <d v="2024-10-01T00:00:00"/>
    <x v="0"/>
    <n v="139822"/>
    <s v="United States"/>
    <x v="417"/>
    <x v="39"/>
    <n v="6708"/>
    <x v="0"/>
    <x v="1"/>
    <s v="CHO-MIL-31000"/>
    <x v="0"/>
    <x v="0"/>
    <n v="2"/>
    <n v="4.22"/>
    <n v="2.2799999999999998"/>
    <n v="16"/>
    <x v="3"/>
    <s v="Wicked Choccy's"/>
    <x v="0"/>
  </r>
  <r>
    <s v="US-2024-139822-SUG-LAF-25000"/>
    <d v="2024-09-15T00:00:00"/>
    <d v="2024-10-01T00:00:00"/>
    <x v="0"/>
    <n v="139822"/>
    <s v="United States"/>
    <x v="417"/>
    <x v="39"/>
    <n v="6708"/>
    <x v="2"/>
    <x v="1"/>
    <s v="SUG-LAF-25000"/>
    <x v="9"/>
    <x v="77"/>
    <n v="2"/>
    <n v="2.48"/>
    <n v="1.5"/>
    <n v="16"/>
    <x v="3"/>
    <s v="Sugar Shack"/>
    <x v="4"/>
  </r>
  <r>
    <s v="US-2024-163300-CHO-TRI-54000"/>
    <d v="2024-09-15T00:00:00"/>
    <d v="2024-10-01T00:00:00"/>
    <x v="0"/>
    <n v="163300"/>
    <s v="United States"/>
    <x v="4"/>
    <x v="4"/>
    <n v="90049"/>
    <x v="0"/>
    <x v="3"/>
    <s v="CHO-TRI-54000"/>
    <x v="1"/>
    <x v="4"/>
    <n v="3"/>
    <n v="7.35"/>
    <n v="3.9"/>
    <n v="16"/>
    <x v="3"/>
    <s v="Wicked Choccy's"/>
    <x v="0"/>
  </r>
  <r>
    <s v="US-2024-163300-CHO-SCR-58000"/>
    <d v="2024-09-15T00:00:00"/>
    <d v="2024-10-01T00:00:00"/>
    <x v="0"/>
    <n v="163300"/>
    <s v="United States"/>
    <x v="4"/>
    <x v="4"/>
    <n v="90049"/>
    <x v="0"/>
    <x v="3"/>
    <s v="CHO-SCR-58000"/>
    <x v="3"/>
    <x v="26"/>
    <n v="7"/>
    <n v="17.5"/>
    <n v="7.7"/>
    <n v="16"/>
    <x v="3"/>
    <s v="Lot's O' Nuts"/>
    <x v="1"/>
  </r>
  <r>
    <s v="US-2024-134418-CHO-NUT-13000"/>
    <d v="2024-09-15T00:00:00"/>
    <d v="2024-09-30T00:00:00"/>
    <x v="0"/>
    <n v="134418"/>
    <s v="United States"/>
    <x v="31"/>
    <x v="23"/>
    <n v="98103"/>
    <x v="0"/>
    <x v="3"/>
    <s v="CHO-NUT-13000"/>
    <x v="2"/>
    <x v="2"/>
    <n v="3"/>
    <n v="7.47"/>
    <n v="3"/>
    <n v="15"/>
    <x v="3"/>
    <s v="Lot's O' Nuts"/>
    <x v="1"/>
  </r>
  <r>
    <s v="US-2024-163020-CHO-MIL-31000"/>
    <d v="2024-09-15T00:00:00"/>
    <d v="2024-09-29T00:00:00"/>
    <x v="0"/>
    <n v="163020"/>
    <s v="United States"/>
    <x v="26"/>
    <x v="21"/>
    <n v="10009"/>
    <x v="0"/>
    <x v="1"/>
    <s v="CHO-MIL-31000"/>
    <x v="0"/>
    <x v="38"/>
    <n v="7"/>
    <n v="14.77"/>
    <n v="7.98"/>
    <n v="14"/>
    <x v="3"/>
    <s v="Wicked Choccy's"/>
    <x v="0"/>
  </r>
  <r>
    <s v="US-2024-116652-CHO-NUT-13000"/>
    <d v="2024-09-15T00:00:00"/>
    <d v="2024-09-29T00:00:00"/>
    <x v="0"/>
    <n v="116652"/>
    <s v="United States"/>
    <x v="10"/>
    <x v="4"/>
    <n v="94122"/>
    <x v="0"/>
    <x v="3"/>
    <s v="CHO-NUT-13000"/>
    <x v="2"/>
    <x v="2"/>
    <n v="3"/>
    <n v="7.47"/>
    <n v="3"/>
    <n v="14"/>
    <x v="3"/>
    <s v="Lot's O' Nuts"/>
    <x v="1"/>
  </r>
  <r>
    <s v="US-2024-116652-CHO-MIL-31000"/>
    <d v="2024-09-15T00:00:00"/>
    <d v="2024-09-29T00:00:00"/>
    <x v="0"/>
    <n v="116652"/>
    <s v="United States"/>
    <x v="10"/>
    <x v="4"/>
    <n v="94122"/>
    <x v="0"/>
    <x v="3"/>
    <s v="CHO-MIL-31000"/>
    <x v="0"/>
    <x v="23"/>
    <n v="5"/>
    <n v="10.55"/>
    <n v="5.7"/>
    <n v="14"/>
    <x v="3"/>
    <s v="Wicked Choccy's"/>
    <x v="0"/>
  </r>
  <r>
    <s v="US-2024-116652-CHO-TRI-54000"/>
    <d v="2024-09-15T00:00:00"/>
    <d v="2024-09-29T00:00:00"/>
    <x v="0"/>
    <n v="116652"/>
    <s v="United States"/>
    <x v="10"/>
    <x v="4"/>
    <n v="94122"/>
    <x v="0"/>
    <x v="3"/>
    <s v="CHO-TRI-54000"/>
    <x v="1"/>
    <x v="1"/>
    <n v="2"/>
    <n v="4.9000000000000004"/>
    <n v="2.6"/>
    <n v="14"/>
    <x v="3"/>
    <s v="Wicked Choccy's"/>
    <x v="0"/>
  </r>
  <r>
    <s v="US-2024-116652-CHO-SCR-58000"/>
    <d v="2024-09-15T00:00:00"/>
    <d v="2024-09-29T00:00:00"/>
    <x v="0"/>
    <n v="116652"/>
    <s v="United States"/>
    <x v="10"/>
    <x v="4"/>
    <n v="94122"/>
    <x v="0"/>
    <x v="3"/>
    <s v="CHO-SCR-58000"/>
    <x v="3"/>
    <x v="25"/>
    <n v="1"/>
    <n v="2.5"/>
    <n v="1.1000000000000001"/>
    <n v="14"/>
    <x v="3"/>
    <s v="Lot's O' Nuts"/>
    <x v="1"/>
  </r>
  <r>
    <s v="US-2024-124205-CHO-TRI-54000"/>
    <d v="2024-09-15T00:00:00"/>
    <d v="2024-09-29T00:00:00"/>
    <x v="0"/>
    <n v="124205"/>
    <s v="United States"/>
    <x v="130"/>
    <x v="24"/>
    <n v="8701"/>
    <x v="0"/>
    <x v="1"/>
    <s v="CHO-TRI-54000"/>
    <x v="1"/>
    <x v="24"/>
    <n v="4"/>
    <n v="9.8000000000000007"/>
    <n v="5.2"/>
    <n v="14"/>
    <x v="3"/>
    <s v="Wicked Choccy's"/>
    <x v="0"/>
  </r>
  <r>
    <s v="US-2024-124205-CHO-MIL-31000"/>
    <d v="2024-09-15T00:00:00"/>
    <d v="2024-09-29T00:00:00"/>
    <x v="0"/>
    <n v="124205"/>
    <s v="United States"/>
    <x v="130"/>
    <x v="24"/>
    <n v="8701"/>
    <x v="0"/>
    <x v="1"/>
    <s v="CHO-MIL-31000"/>
    <x v="0"/>
    <x v="23"/>
    <n v="5"/>
    <n v="10.55"/>
    <n v="5.7"/>
    <n v="14"/>
    <x v="3"/>
    <s v="Wicked Choccy's"/>
    <x v="0"/>
  </r>
  <r>
    <s v="US-2024-124205-CHO-FUD-51000"/>
    <d v="2024-09-15T00:00:00"/>
    <d v="2024-09-29T00:00:00"/>
    <x v="0"/>
    <n v="124205"/>
    <s v="United States"/>
    <x v="130"/>
    <x v="24"/>
    <n v="8701"/>
    <x v="0"/>
    <x v="1"/>
    <s v="CHO-FUD-51000"/>
    <x v="4"/>
    <x v="9"/>
    <n v="2"/>
    <n v="4.8"/>
    <n v="2.4"/>
    <n v="14"/>
    <x v="3"/>
    <s v="Lot's O' Nuts"/>
    <x v="1"/>
  </r>
  <r>
    <s v="US-2024-124205-OTH-KAZ-38000"/>
    <d v="2024-09-15T00:00:00"/>
    <d v="2024-09-29T00:00:00"/>
    <x v="0"/>
    <n v="124205"/>
    <s v="United States"/>
    <x v="130"/>
    <x v="24"/>
    <n v="8701"/>
    <x v="1"/>
    <x v="1"/>
    <s v="OTH-KAZ-38000"/>
    <x v="6"/>
    <x v="29"/>
    <n v="6"/>
    <n v="1.5"/>
    <n v="18"/>
    <n v="14"/>
    <x v="3"/>
    <s v="The Other Factory"/>
    <x v="3"/>
  </r>
  <r>
    <s v="US-2024-134173-CHO-NUT-13000"/>
    <d v="2024-09-16T00:00:00"/>
    <d v="2024-10-01T00:00:00"/>
    <x v="0"/>
    <n v="134173"/>
    <s v="United States"/>
    <x v="2"/>
    <x v="2"/>
    <n v="19143"/>
    <x v="0"/>
    <x v="1"/>
    <s v="CHO-NUT-13000"/>
    <x v="2"/>
    <x v="19"/>
    <n v="4"/>
    <n v="9.9600000000000009"/>
    <n v="4"/>
    <n v="15"/>
    <x v="3"/>
    <s v="Lot's O' Nuts"/>
    <x v="1"/>
  </r>
  <r>
    <s v="US-2024-136448-CHO-MIL-31000"/>
    <d v="2024-09-16T00:00:00"/>
    <d v="2024-09-28T00:00:00"/>
    <x v="1"/>
    <n v="136448"/>
    <s v="United States"/>
    <x v="2"/>
    <x v="2"/>
    <n v="19143"/>
    <x v="0"/>
    <x v="1"/>
    <s v="CHO-MIL-31000"/>
    <x v="0"/>
    <x v="5"/>
    <n v="3"/>
    <n v="6.33"/>
    <n v="3.42"/>
    <n v="12"/>
    <x v="3"/>
    <s v="Wicked Choccy's"/>
    <x v="0"/>
  </r>
  <r>
    <s v="US-2024-136448-CHO-FUD-51000"/>
    <d v="2024-09-16T00:00:00"/>
    <d v="2024-09-28T00:00:00"/>
    <x v="1"/>
    <n v="136448"/>
    <s v="United States"/>
    <x v="2"/>
    <x v="2"/>
    <n v="19143"/>
    <x v="0"/>
    <x v="1"/>
    <s v="CHO-FUD-51000"/>
    <x v="4"/>
    <x v="9"/>
    <n v="2"/>
    <n v="4.8"/>
    <n v="2.4"/>
    <n v="12"/>
    <x v="3"/>
    <s v="Lot's O' Nuts"/>
    <x v="1"/>
  </r>
  <r>
    <s v="US-2024-136448-CHO-SCR-58000"/>
    <d v="2024-09-16T00:00:00"/>
    <d v="2024-09-28T00:00:00"/>
    <x v="1"/>
    <n v="136448"/>
    <s v="United States"/>
    <x v="2"/>
    <x v="2"/>
    <n v="19143"/>
    <x v="0"/>
    <x v="1"/>
    <s v="CHO-SCR-58000"/>
    <x v="3"/>
    <x v="9"/>
    <n v="2"/>
    <n v="5"/>
    <n v="2.2000000000000002"/>
    <n v="12"/>
    <x v="3"/>
    <s v="Lot's O' Nuts"/>
    <x v="1"/>
  </r>
  <r>
    <s v="US-2024-136448-CHO-NUT-13000"/>
    <d v="2024-09-16T00:00:00"/>
    <d v="2024-09-28T00:00:00"/>
    <x v="1"/>
    <n v="136448"/>
    <s v="United States"/>
    <x v="2"/>
    <x v="2"/>
    <n v="19143"/>
    <x v="0"/>
    <x v="1"/>
    <s v="CHO-NUT-13000"/>
    <x v="2"/>
    <x v="2"/>
    <n v="3"/>
    <n v="7.47"/>
    <n v="3"/>
    <n v="12"/>
    <x v="3"/>
    <s v="Lot's O' Nuts"/>
    <x v="1"/>
  </r>
  <r>
    <s v="US-2024-118136-CHO-FUD-51000"/>
    <d v="2024-09-16T00:00:00"/>
    <d v="2024-09-27T00:00:00"/>
    <x v="1"/>
    <n v="118136"/>
    <s v="United States"/>
    <x v="510"/>
    <x v="4"/>
    <n v="90301"/>
    <x v="0"/>
    <x v="3"/>
    <s v="CHO-FUD-51000"/>
    <x v="4"/>
    <x v="25"/>
    <n v="1"/>
    <n v="2.4"/>
    <n v="1.2"/>
    <n v="11"/>
    <x v="3"/>
    <s v="Lot's O' Nuts"/>
    <x v="1"/>
  </r>
  <r>
    <s v="US-2024-118136-CHO-TRI-54000"/>
    <d v="2024-09-16T00:00:00"/>
    <d v="2024-09-27T00:00:00"/>
    <x v="1"/>
    <n v="118136"/>
    <s v="United States"/>
    <x v="510"/>
    <x v="4"/>
    <n v="90301"/>
    <x v="0"/>
    <x v="3"/>
    <s v="CHO-TRI-54000"/>
    <x v="1"/>
    <x v="1"/>
    <n v="2"/>
    <n v="4.9000000000000004"/>
    <n v="2.6"/>
    <n v="11"/>
    <x v="3"/>
    <s v="Wicked Choccy's"/>
    <x v="0"/>
  </r>
  <r>
    <s v="US-2024-141446-CHO-SCR-58000"/>
    <d v="2024-09-16T00:00:00"/>
    <d v="2024-09-28T00:00:00"/>
    <x v="2"/>
    <n v="141446"/>
    <s v="United States"/>
    <x v="266"/>
    <x v="5"/>
    <n v="41042"/>
    <x v="0"/>
    <x v="2"/>
    <s v="CHO-SCR-58000"/>
    <x v="3"/>
    <x v="25"/>
    <n v="1"/>
    <n v="2.5"/>
    <n v="1.1000000000000001"/>
    <n v="12"/>
    <x v="3"/>
    <s v="Lot's O' Nuts"/>
    <x v="1"/>
  </r>
  <r>
    <s v="US-2024-130715-CHO-SCR-58000"/>
    <d v="2024-09-16T00:00:00"/>
    <d v="2024-09-30T00:00:00"/>
    <x v="0"/>
    <n v="130715"/>
    <s v="United States"/>
    <x v="10"/>
    <x v="4"/>
    <n v="94110"/>
    <x v="0"/>
    <x v="3"/>
    <s v="CHO-SCR-58000"/>
    <x v="3"/>
    <x v="17"/>
    <n v="5"/>
    <n v="12.5"/>
    <n v="5.5"/>
    <n v="14"/>
    <x v="3"/>
    <s v="Lot's O' Nuts"/>
    <x v="1"/>
  </r>
  <r>
    <s v="US-2024-112984-CHO-FUD-51000"/>
    <d v="2024-09-16T00:00:00"/>
    <d v="2024-09-28T00:00:00"/>
    <x v="2"/>
    <n v="112984"/>
    <s v="United States"/>
    <x v="2"/>
    <x v="2"/>
    <n v="19143"/>
    <x v="0"/>
    <x v="1"/>
    <s v="CHO-FUD-51000"/>
    <x v="4"/>
    <x v="14"/>
    <n v="6"/>
    <n v="14.4"/>
    <n v="7.2"/>
    <n v="12"/>
    <x v="3"/>
    <s v="Lot's O' Nuts"/>
    <x v="1"/>
  </r>
  <r>
    <s v="US-2024-144113-CHO-TRI-54000"/>
    <d v="2024-09-16T00:00:00"/>
    <d v="2024-09-30T00:00:00"/>
    <x v="0"/>
    <n v="144113"/>
    <s v="United States"/>
    <x v="92"/>
    <x v="0"/>
    <n v="78745"/>
    <x v="0"/>
    <x v="0"/>
    <s v="CHO-TRI-54000"/>
    <x v="1"/>
    <x v="1"/>
    <n v="2"/>
    <n v="4.9000000000000004"/>
    <n v="2.6"/>
    <n v="14"/>
    <x v="3"/>
    <s v="Wicked Choccy's"/>
    <x v="0"/>
  </r>
  <r>
    <s v="US-2024-144113-CHO-SCR-58000"/>
    <d v="2024-09-16T00:00:00"/>
    <d v="2024-09-30T00:00:00"/>
    <x v="0"/>
    <n v="144113"/>
    <s v="United States"/>
    <x v="92"/>
    <x v="0"/>
    <n v="78745"/>
    <x v="0"/>
    <x v="0"/>
    <s v="CHO-SCR-58000"/>
    <x v="3"/>
    <x v="25"/>
    <n v="1"/>
    <n v="2.5"/>
    <n v="1.1000000000000001"/>
    <n v="14"/>
    <x v="3"/>
    <s v="Lot's O' Nuts"/>
    <x v="1"/>
  </r>
  <r>
    <s v="US-2024-112515-CHO-MIL-31000"/>
    <d v="2024-09-17T00:00:00"/>
    <d v="2024-10-01T00:00:00"/>
    <x v="2"/>
    <n v="112515"/>
    <s v="United States"/>
    <x v="242"/>
    <x v="29"/>
    <n v="84604"/>
    <x v="0"/>
    <x v="3"/>
    <s v="CHO-MIL-31000"/>
    <x v="0"/>
    <x v="5"/>
    <n v="3"/>
    <n v="6.33"/>
    <n v="3.42"/>
    <n v="14"/>
    <x v="3"/>
    <s v="Wicked Choccy's"/>
    <x v="0"/>
  </r>
  <r>
    <s v="US-2024-112515-CHO-FUD-51000"/>
    <d v="2024-09-17T00:00:00"/>
    <d v="2024-10-01T00:00:00"/>
    <x v="2"/>
    <n v="112515"/>
    <s v="United States"/>
    <x v="242"/>
    <x v="29"/>
    <n v="84604"/>
    <x v="0"/>
    <x v="3"/>
    <s v="CHO-FUD-51000"/>
    <x v="4"/>
    <x v="3"/>
    <n v="3"/>
    <n v="7.2"/>
    <n v="3.6"/>
    <n v="14"/>
    <x v="3"/>
    <s v="Lot's O' Nuts"/>
    <x v="1"/>
  </r>
  <r>
    <s v="US-2024-112515-CHO-SCR-58000"/>
    <d v="2024-09-17T00:00:00"/>
    <d v="2024-10-01T00:00:00"/>
    <x v="2"/>
    <n v="112515"/>
    <s v="United States"/>
    <x v="242"/>
    <x v="29"/>
    <n v="84604"/>
    <x v="0"/>
    <x v="3"/>
    <s v="CHO-SCR-58000"/>
    <x v="3"/>
    <x v="3"/>
    <n v="3"/>
    <n v="7.5"/>
    <n v="3.3"/>
    <n v="14"/>
    <x v="3"/>
    <s v="Lot's O' Nuts"/>
    <x v="1"/>
  </r>
  <r>
    <s v="US-2024-112515-CHO-TRI-54000"/>
    <d v="2024-09-17T00:00:00"/>
    <d v="2024-10-01T00:00:00"/>
    <x v="2"/>
    <n v="112515"/>
    <s v="United States"/>
    <x v="242"/>
    <x v="29"/>
    <n v="84604"/>
    <x v="0"/>
    <x v="3"/>
    <s v="CHO-TRI-54000"/>
    <x v="1"/>
    <x v="4"/>
    <n v="3"/>
    <n v="7.35"/>
    <n v="3.9"/>
    <n v="14"/>
    <x v="3"/>
    <s v="Wicked Choccy's"/>
    <x v="0"/>
  </r>
  <r>
    <s v="US-2024-126928-CHO-FUD-51000"/>
    <d v="2024-09-17T00:00:00"/>
    <d v="2024-10-03T00:00:00"/>
    <x v="0"/>
    <n v="126928"/>
    <s v="United States"/>
    <x v="375"/>
    <x v="24"/>
    <n v="7960"/>
    <x v="0"/>
    <x v="1"/>
    <s v="CHO-FUD-51000"/>
    <x v="4"/>
    <x v="3"/>
    <n v="3"/>
    <n v="7.2"/>
    <n v="3.6"/>
    <n v="16"/>
    <x v="3"/>
    <s v="Lot's O' Nuts"/>
    <x v="1"/>
  </r>
  <r>
    <s v="US-2024-157931-CHO-SCR-58000"/>
    <d v="2024-09-17T00:00:00"/>
    <d v="2024-10-02T00:00:00"/>
    <x v="2"/>
    <n v="157931"/>
    <s v="United States"/>
    <x v="14"/>
    <x v="3"/>
    <n v="30076"/>
    <x v="0"/>
    <x v="2"/>
    <s v="CHO-SCR-58000"/>
    <x v="3"/>
    <x v="31"/>
    <n v="4"/>
    <n v="10"/>
    <n v="4.4000000000000004"/>
    <n v="15"/>
    <x v="3"/>
    <s v="Lot's O' Nuts"/>
    <x v="1"/>
  </r>
  <r>
    <s v="US-2024-157931-CHO-FUD-51000"/>
    <d v="2024-09-17T00:00:00"/>
    <d v="2024-10-02T00:00:00"/>
    <x v="2"/>
    <n v="157931"/>
    <s v="United States"/>
    <x v="14"/>
    <x v="3"/>
    <n v="30076"/>
    <x v="0"/>
    <x v="2"/>
    <s v="CHO-FUD-51000"/>
    <x v="4"/>
    <x v="3"/>
    <n v="3"/>
    <n v="7.2"/>
    <n v="3.6"/>
    <n v="15"/>
    <x v="3"/>
    <s v="Lot's O' Nuts"/>
    <x v="1"/>
  </r>
  <r>
    <s v="US-2024-142293-CHO-NUT-13000"/>
    <d v="2024-09-17T00:00:00"/>
    <d v="2024-09-30T00:00:00"/>
    <x v="1"/>
    <n v="142293"/>
    <s v="United States"/>
    <x v="338"/>
    <x v="37"/>
    <n v="83704"/>
    <x v="0"/>
    <x v="3"/>
    <s v="CHO-NUT-13000"/>
    <x v="2"/>
    <x v="2"/>
    <n v="3"/>
    <n v="7.47"/>
    <n v="3"/>
    <n v="13"/>
    <x v="3"/>
    <s v="Lot's O' Nuts"/>
    <x v="1"/>
  </r>
  <r>
    <s v="US-2024-105669-CHO-MIL-31000"/>
    <d v="2024-09-17T00:00:00"/>
    <d v="2024-10-02T00:00:00"/>
    <x v="2"/>
    <n v="105669"/>
    <s v="United States"/>
    <x v="0"/>
    <x v="0"/>
    <n v="77036"/>
    <x v="0"/>
    <x v="0"/>
    <s v="CHO-MIL-31000"/>
    <x v="0"/>
    <x v="23"/>
    <n v="5"/>
    <n v="10.55"/>
    <n v="5.7"/>
    <n v="15"/>
    <x v="3"/>
    <s v="Wicked Choccy's"/>
    <x v="0"/>
  </r>
  <r>
    <s v="US-2024-105669-CHO-SCR-58000"/>
    <d v="2024-09-17T00:00:00"/>
    <d v="2024-10-02T00:00:00"/>
    <x v="2"/>
    <n v="105669"/>
    <s v="United States"/>
    <x v="0"/>
    <x v="0"/>
    <n v="77036"/>
    <x v="0"/>
    <x v="0"/>
    <s v="CHO-SCR-58000"/>
    <x v="3"/>
    <x v="3"/>
    <n v="3"/>
    <n v="7.5"/>
    <n v="3.3"/>
    <n v="15"/>
    <x v="3"/>
    <s v="Lot's O' Nuts"/>
    <x v="1"/>
  </r>
  <r>
    <s v="US-2024-137470-CHO-SCR-58000"/>
    <d v="2024-09-17T00:00:00"/>
    <d v="2024-09-27T00:00:00"/>
    <x v="3"/>
    <n v="137470"/>
    <s v="United States"/>
    <x v="31"/>
    <x v="23"/>
    <n v="98115"/>
    <x v="0"/>
    <x v="3"/>
    <s v="CHO-SCR-58000"/>
    <x v="3"/>
    <x v="9"/>
    <n v="2"/>
    <n v="5"/>
    <n v="2.2000000000000002"/>
    <n v="10"/>
    <x v="3"/>
    <s v="Lot's O' Nuts"/>
    <x v="1"/>
  </r>
  <r>
    <s v="US-2024-133333-CHO-FUD-51000"/>
    <d v="2024-09-18T00:00:00"/>
    <d v="2024-10-02T00:00:00"/>
    <x v="0"/>
    <n v="133333"/>
    <s v="United States"/>
    <x v="29"/>
    <x v="22"/>
    <n v="54302"/>
    <x v="0"/>
    <x v="0"/>
    <s v="CHO-FUD-51000"/>
    <x v="4"/>
    <x v="31"/>
    <n v="4"/>
    <n v="9.6"/>
    <n v="4.8"/>
    <n v="14"/>
    <x v="3"/>
    <s v="Lot's O' Nuts"/>
    <x v="1"/>
  </r>
  <r>
    <s v="US-2024-131016-CHO-MIL-31000"/>
    <d v="2024-09-18T00:00:00"/>
    <d v="2024-09-30T00:00:00"/>
    <x v="1"/>
    <n v="131016"/>
    <s v="United States"/>
    <x v="41"/>
    <x v="0"/>
    <n v="76017"/>
    <x v="0"/>
    <x v="0"/>
    <s v="CHO-MIL-31000"/>
    <x v="0"/>
    <x v="0"/>
    <n v="2"/>
    <n v="4.22"/>
    <n v="2.2799999999999998"/>
    <n v="12"/>
    <x v="3"/>
    <s v="Wicked Choccy's"/>
    <x v="0"/>
  </r>
  <r>
    <s v="US-2024-131016-CHO-NUT-13000"/>
    <d v="2024-09-18T00:00:00"/>
    <d v="2024-09-30T00:00:00"/>
    <x v="1"/>
    <n v="131016"/>
    <s v="United States"/>
    <x v="41"/>
    <x v="0"/>
    <n v="76017"/>
    <x v="0"/>
    <x v="0"/>
    <s v="CHO-NUT-13000"/>
    <x v="2"/>
    <x v="7"/>
    <n v="2"/>
    <n v="4.9800000000000004"/>
    <n v="2"/>
    <n v="12"/>
    <x v="3"/>
    <s v="Lot's O' Nuts"/>
    <x v="1"/>
  </r>
  <r>
    <s v="US-2024-148068-CHO-FUD-51000"/>
    <d v="2024-09-18T00:00:00"/>
    <d v="2024-10-05T00:00:00"/>
    <x v="0"/>
    <n v="148068"/>
    <s v="United States"/>
    <x v="26"/>
    <x v="21"/>
    <n v="10035"/>
    <x v="0"/>
    <x v="1"/>
    <s v="CHO-FUD-51000"/>
    <x v="4"/>
    <x v="9"/>
    <n v="2"/>
    <n v="4.8"/>
    <n v="2.4"/>
    <n v="17"/>
    <x v="3"/>
    <s v="Lot's O' Nuts"/>
    <x v="1"/>
  </r>
  <r>
    <s v="US-2024-148068-CHO-MIL-31000"/>
    <d v="2024-09-18T00:00:00"/>
    <d v="2024-10-05T00:00:00"/>
    <x v="0"/>
    <n v="148068"/>
    <s v="United States"/>
    <x v="26"/>
    <x v="21"/>
    <n v="10035"/>
    <x v="0"/>
    <x v="1"/>
    <s v="CHO-MIL-31000"/>
    <x v="0"/>
    <x v="5"/>
    <n v="3"/>
    <n v="6.33"/>
    <n v="3.42"/>
    <n v="17"/>
    <x v="3"/>
    <s v="Wicked Choccy's"/>
    <x v="0"/>
  </r>
  <r>
    <s v="US-2024-140508-CHO-NUT-13000"/>
    <d v="2024-09-18T00:00:00"/>
    <d v="2024-10-01T00:00:00"/>
    <x v="1"/>
    <n v="140508"/>
    <s v="United States"/>
    <x v="39"/>
    <x v="0"/>
    <n v="75220"/>
    <x v="0"/>
    <x v="0"/>
    <s v="CHO-NUT-13000"/>
    <x v="2"/>
    <x v="19"/>
    <n v="4"/>
    <n v="9.9600000000000009"/>
    <n v="4"/>
    <n v="13"/>
    <x v="3"/>
    <s v="Lot's O' Nuts"/>
    <x v="1"/>
  </r>
  <r>
    <s v="US-2024-106180-CHO-NUT-13000"/>
    <d v="2024-09-18T00:00:00"/>
    <d v="2024-10-03T00:00:00"/>
    <x v="0"/>
    <n v="106180"/>
    <s v="United States"/>
    <x v="10"/>
    <x v="4"/>
    <n v="94122"/>
    <x v="0"/>
    <x v="3"/>
    <s v="CHO-NUT-13000"/>
    <x v="2"/>
    <x v="2"/>
    <n v="3"/>
    <n v="7.47"/>
    <n v="3"/>
    <n v="15"/>
    <x v="3"/>
    <s v="Lot's O' Nuts"/>
    <x v="1"/>
  </r>
  <r>
    <s v="US-2024-106180-CHO-SCR-58000"/>
    <d v="2024-09-18T00:00:00"/>
    <d v="2024-10-03T00:00:00"/>
    <x v="0"/>
    <n v="106180"/>
    <s v="United States"/>
    <x v="10"/>
    <x v="4"/>
    <n v="94122"/>
    <x v="0"/>
    <x v="3"/>
    <s v="CHO-SCR-58000"/>
    <x v="3"/>
    <x v="3"/>
    <n v="3"/>
    <n v="7.5"/>
    <n v="3.3"/>
    <n v="15"/>
    <x v="3"/>
    <s v="Lot's O' Nuts"/>
    <x v="1"/>
  </r>
  <r>
    <s v="US-2024-106180-OTH-KAZ-38000"/>
    <d v="2024-09-18T00:00:00"/>
    <d v="2024-10-03T00:00:00"/>
    <x v="0"/>
    <n v="106180"/>
    <s v="United States"/>
    <x v="10"/>
    <x v="4"/>
    <n v="94122"/>
    <x v="1"/>
    <x v="3"/>
    <s v="OTH-KAZ-38000"/>
    <x v="6"/>
    <x v="5"/>
    <n v="3"/>
    <n v="0.75"/>
    <n v="9"/>
    <n v="15"/>
    <x v="3"/>
    <s v="The Other Factory"/>
    <x v="3"/>
  </r>
  <r>
    <s v="US-2024-164756-OTH-LIC-15000"/>
    <d v="2024-09-18T00:00:00"/>
    <d v="2024-10-02T00:00:00"/>
    <x v="0"/>
    <n v="164756"/>
    <s v="United States"/>
    <x v="48"/>
    <x v="3"/>
    <n v="31907"/>
    <x v="1"/>
    <x v="2"/>
    <s v="OTH-LIC-15000"/>
    <x v="7"/>
    <x v="39"/>
    <n v="4"/>
    <n v="40"/>
    <n v="40"/>
    <n v="14"/>
    <x v="3"/>
    <s v="Secret Factory"/>
    <x v="2"/>
  </r>
  <r>
    <s v="US-2024-164756-CHO-MIL-31000"/>
    <d v="2024-09-18T00:00:00"/>
    <d v="2024-10-02T00:00:00"/>
    <x v="0"/>
    <n v="164756"/>
    <s v="United States"/>
    <x v="48"/>
    <x v="3"/>
    <n v="31907"/>
    <x v="0"/>
    <x v="2"/>
    <s v="CHO-MIL-31000"/>
    <x v="0"/>
    <x v="5"/>
    <n v="3"/>
    <n v="6.33"/>
    <n v="3.42"/>
    <n v="14"/>
    <x v="3"/>
    <s v="Wicked Choccy's"/>
    <x v="0"/>
  </r>
  <r>
    <s v="US-2024-164756-CHO-NUT-13000"/>
    <d v="2024-09-18T00:00:00"/>
    <d v="2024-10-02T00:00:00"/>
    <x v="0"/>
    <n v="164756"/>
    <s v="United States"/>
    <x v="48"/>
    <x v="3"/>
    <n v="31907"/>
    <x v="0"/>
    <x v="2"/>
    <s v="CHO-NUT-13000"/>
    <x v="2"/>
    <x v="19"/>
    <n v="4"/>
    <n v="9.9600000000000009"/>
    <n v="4"/>
    <n v="14"/>
    <x v="3"/>
    <s v="Lot's O' Nuts"/>
    <x v="1"/>
  </r>
  <r>
    <s v="US-2024-164756-CHO-SCR-58000"/>
    <d v="2024-09-18T00:00:00"/>
    <d v="2024-10-02T00:00:00"/>
    <x v="0"/>
    <n v="164756"/>
    <s v="United States"/>
    <x v="48"/>
    <x v="3"/>
    <n v="31907"/>
    <x v="0"/>
    <x v="2"/>
    <s v="CHO-SCR-58000"/>
    <x v="3"/>
    <x v="9"/>
    <n v="2"/>
    <n v="5"/>
    <n v="2.2000000000000002"/>
    <n v="14"/>
    <x v="3"/>
    <s v="Lot's O' Nuts"/>
    <x v="1"/>
  </r>
  <r>
    <s v="US-2024-164756-CHO-TRI-54000"/>
    <d v="2024-09-18T00:00:00"/>
    <d v="2024-10-02T00:00:00"/>
    <x v="0"/>
    <n v="164756"/>
    <s v="United States"/>
    <x v="48"/>
    <x v="3"/>
    <n v="31907"/>
    <x v="0"/>
    <x v="2"/>
    <s v="CHO-TRI-54000"/>
    <x v="1"/>
    <x v="50"/>
    <n v="8"/>
    <n v="19.600000000000001"/>
    <n v="10.4"/>
    <n v="14"/>
    <x v="3"/>
    <s v="Wicked Choccy's"/>
    <x v="0"/>
  </r>
  <r>
    <s v="US-2024-134439-CHO-TRI-54000"/>
    <d v="2024-09-18T00:00:00"/>
    <d v="2024-10-03T00:00:00"/>
    <x v="2"/>
    <n v="134439"/>
    <s v="United States"/>
    <x v="514"/>
    <x v="45"/>
    <n v="68801"/>
    <x v="0"/>
    <x v="0"/>
    <s v="CHO-TRI-54000"/>
    <x v="1"/>
    <x v="1"/>
    <n v="2"/>
    <n v="4.9000000000000004"/>
    <n v="2.6"/>
    <n v="15"/>
    <x v="3"/>
    <s v="Wicked Choccy's"/>
    <x v="0"/>
  </r>
  <r>
    <s v="US-2024-166856-CHO-TRI-54000"/>
    <d v="2024-09-18T00:00:00"/>
    <d v="2024-10-02T00:00:00"/>
    <x v="0"/>
    <n v="166856"/>
    <s v="United States"/>
    <x v="515"/>
    <x v="33"/>
    <n v="88101"/>
    <x v="0"/>
    <x v="3"/>
    <s v="CHO-TRI-54000"/>
    <x v="1"/>
    <x v="10"/>
    <n v="7"/>
    <n v="17.149999999999999"/>
    <n v="9.1"/>
    <n v="14"/>
    <x v="3"/>
    <s v="Wicked Choccy's"/>
    <x v="0"/>
  </r>
  <r>
    <s v="US-2024-166856-CHO-SCR-58000"/>
    <d v="2024-09-18T00:00:00"/>
    <d v="2024-10-02T00:00:00"/>
    <x v="0"/>
    <n v="166856"/>
    <s v="United States"/>
    <x v="515"/>
    <x v="33"/>
    <n v="88101"/>
    <x v="0"/>
    <x v="3"/>
    <s v="CHO-SCR-58000"/>
    <x v="3"/>
    <x v="3"/>
    <n v="3"/>
    <n v="7.5"/>
    <n v="3.3"/>
    <n v="14"/>
    <x v="3"/>
    <s v="Lot's O' Nuts"/>
    <x v="1"/>
  </r>
  <r>
    <s v="US-2024-153822-CHO-MIL-31000"/>
    <d v="2024-09-19T00:00:00"/>
    <d v="2024-10-05T00:00:00"/>
    <x v="0"/>
    <n v="153822"/>
    <s v="United States"/>
    <x v="146"/>
    <x v="12"/>
    <n v="85023"/>
    <x v="0"/>
    <x v="3"/>
    <s v="CHO-MIL-31000"/>
    <x v="0"/>
    <x v="8"/>
    <n v="4"/>
    <n v="8.44"/>
    <n v="4.5599999999999996"/>
    <n v="16"/>
    <x v="3"/>
    <s v="Wicked Choccy's"/>
    <x v="0"/>
  </r>
  <r>
    <s v="US-2024-153822-CHO-FUD-51000"/>
    <d v="2024-09-19T00:00:00"/>
    <d v="2024-10-05T00:00:00"/>
    <x v="0"/>
    <n v="153822"/>
    <s v="United States"/>
    <x v="146"/>
    <x v="12"/>
    <n v="85023"/>
    <x v="0"/>
    <x v="3"/>
    <s v="CHO-FUD-51000"/>
    <x v="4"/>
    <x v="9"/>
    <n v="2"/>
    <n v="4.8"/>
    <n v="2.4"/>
    <n v="16"/>
    <x v="3"/>
    <s v="Lot's O' Nuts"/>
    <x v="1"/>
  </r>
  <r>
    <s v="US-2024-153822-CHO-NUT-13000"/>
    <d v="2024-09-19T00:00:00"/>
    <d v="2024-10-05T00:00:00"/>
    <x v="0"/>
    <n v="153822"/>
    <s v="United States"/>
    <x v="146"/>
    <x v="12"/>
    <n v="85023"/>
    <x v="0"/>
    <x v="3"/>
    <s v="CHO-NUT-13000"/>
    <x v="2"/>
    <x v="7"/>
    <n v="2"/>
    <n v="4.9800000000000004"/>
    <n v="2"/>
    <n v="16"/>
    <x v="3"/>
    <s v="Lot's O' Nuts"/>
    <x v="1"/>
  </r>
  <r>
    <s v="US-2024-102974-CHO-TRI-54000"/>
    <d v="2024-09-19T00:00:00"/>
    <d v="2024-10-04T00:00:00"/>
    <x v="0"/>
    <n v="102974"/>
    <s v="United States"/>
    <x v="4"/>
    <x v="4"/>
    <n v="90032"/>
    <x v="0"/>
    <x v="3"/>
    <s v="CHO-TRI-54000"/>
    <x v="1"/>
    <x v="1"/>
    <n v="2"/>
    <n v="4.9000000000000004"/>
    <n v="2.6"/>
    <n v="15"/>
    <x v="3"/>
    <s v="Wicked Choccy's"/>
    <x v="0"/>
  </r>
  <r>
    <s v="US-2024-102974-CHO-MIL-31000"/>
    <d v="2024-09-19T00:00:00"/>
    <d v="2024-10-04T00:00:00"/>
    <x v="0"/>
    <n v="102974"/>
    <s v="United States"/>
    <x v="4"/>
    <x v="4"/>
    <n v="90032"/>
    <x v="0"/>
    <x v="3"/>
    <s v="CHO-MIL-31000"/>
    <x v="0"/>
    <x v="5"/>
    <n v="3"/>
    <n v="6.33"/>
    <n v="3.42"/>
    <n v="15"/>
    <x v="3"/>
    <s v="Wicked Choccy's"/>
    <x v="0"/>
  </r>
  <r>
    <s v="US-2024-102974-CHO-SCR-58000"/>
    <d v="2024-09-19T00:00:00"/>
    <d v="2024-10-04T00:00:00"/>
    <x v="0"/>
    <n v="102974"/>
    <s v="United States"/>
    <x v="4"/>
    <x v="4"/>
    <n v="90032"/>
    <x v="0"/>
    <x v="3"/>
    <s v="CHO-SCR-58000"/>
    <x v="3"/>
    <x v="17"/>
    <n v="5"/>
    <n v="12.5"/>
    <n v="5.5"/>
    <n v="15"/>
    <x v="3"/>
    <s v="Lot's O' Nuts"/>
    <x v="1"/>
  </r>
  <r>
    <s v="US-2024-139619-OTH-GUM-21000"/>
    <d v="2024-09-19T00:00:00"/>
    <d v="2024-10-03T00:00:00"/>
    <x v="0"/>
    <n v="139619"/>
    <s v="United States"/>
    <x v="516"/>
    <x v="17"/>
    <n v="32935"/>
    <x v="1"/>
    <x v="2"/>
    <s v="OTH-GUM-21000"/>
    <x v="5"/>
    <x v="27"/>
    <n v="2"/>
    <n v="1.3"/>
    <n v="1.2"/>
    <n v="14"/>
    <x v="3"/>
    <s v="Secret Factory"/>
    <x v="2"/>
  </r>
  <r>
    <s v="US-2024-160801-CHO-NUT-13000"/>
    <d v="2024-09-19T00:00:00"/>
    <d v="2024-09-29T00:00:00"/>
    <x v="3"/>
    <n v="160801"/>
    <s v="United States"/>
    <x v="2"/>
    <x v="2"/>
    <n v="19120"/>
    <x v="0"/>
    <x v="1"/>
    <s v="CHO-NUT-13000"/>
    <x v="2"/>
    <x v="2"/>
    <n v="3"/>
    <n v="7.47"/>
    <n v="3"/>
    <n v="10"/>
    <x v="3"/>
    <s v="Lot's O' Nuts"/>
    <x v="1"/>
  </r>
  <r>
    <s v="US-2024-148866-CHO-MIL-31000"/>
    <d v="2024-09-19T00:00:00"/>
    <d v="2024-10-04T00:00:00"/>
    <x v="0"/>
    <n v="148866"/>
    <s v="United States"/>
    <x v="26"/>
    <x v="21"/>
    <n v="10011"/>
    <x v="0"/>
    <x v="1"/>
    <s v="CHO-MIL-31000"/>
    <x v="0"/>
    <x v="23"/>
    <n v="5"/>
    <n v="10.55"/>
    <n v="5.7"/>
    <n v="15"/>
    <x v="3"/>
    <s v="Wicked Choccy's"/>
    <x v="0"/>
  </r>
  <r>
    <s v="US-2024-139787-CHO-FUD-51000"/>
    <d v="2024-09-19T00:00:00"/>
    <d v="2024-10-03T00:00:00"/>
    <x v="0"/>
    <n v="139787"/>
    <s v="United States"/>
    <x v="48"/>
    <x v="3"/>
    <n v="31907"/>
    <x v="0"/>
    <x v="2"/>
    <s v="CHO-FUD-51000"/>
    <x v="4"/>
    <x v="17"/>
    <n v="5"/>
    <n v="12"/>
    <n v="6"/>
    <n v="14"/>
    <x v="3"/>
    <s v="Lot's O' Nuts"/>
    <x v="1"/>
  </r>
  <r>
    <s v="US-2024-143378-CHO-TRI-54000"/>
    <d v="2024-09-19T00:00:00"/>
    <d v="2024-10-05T00:00:00"/>
    <x v="0"/>
    <n v="143378"/>
    <s v="United States"/>
    <x v="8"/>
    <x v="11"/>
    <n v="97477"/>
    <x v="0"/>
    <x v="3"/>
    <s v="CHO-TRI-54000"/>
    <x v="1"/>
    <x v="1"/>
    <n v="2"/>
    <n v="4.9000000000000004"/>
    <n v="2.6"/>
    <n v="16"/>
    <x v="3"/>
    <s v="Wicked Choccy's"/>
    <x v="0"/>
  </r>
  <r>
    <s v="US-2024-143378-CHO-MIL-31000"/>
    <d v="2024-09-19T00:00:00"/>
    <d v="2024-10-05T00:00:00"/>
    <x v="0"/>
    <n v="143378"/>
    <s v="United States"/>
    <x v="8"/>
    <x v="11"/>
    <n v="97477"/>
    <x v="0"/>
    <x v="3"/>
    <s v="CHO-MIL-31000"/>
    <x v="0"/>
    <x v="35"/>
    <n v="8"/>
    <n v="16.88"/>
    <n v="9.1199999999999992"/>
    <n v="16"/>
    <x v="3"/>
    <s v="Wicked Choccy's"/>
    <x v="0"/>
  </r>
  <r>
    <s v="US-2024-143378-CHO-SCR-58000"/>
    <d v="2024-09-19T00:00:00"/>
    <d v="2024-10-05T00:00:00"/>
    <x v="0"/>
    <n v="143378"/>
    <s v="United States"/>
    <x v="8"/>
    <x v="11"/>
    <n v="97477"/>
    <x v="0"/>
    <x v="3"/>
    <s v="CHO-SCR-58000"/>
    <x v="3"/>
    <x v="3"/>
    <n v="3"/>
    <n v="7.5"/>
    <n v="3.3"/>
    <n v="16"/>
    <x v="3"/>
    <s v="Lot's O' Nuts"/>
    <x v="1"/>
  </r>
  <r>
    <s v="CA-2024-153738-CHO-SCR-58000"/>
    <d v="2024-09-20T00:00:00"/>
    <d v="2024-10-02T00:00:00"/>
    <x v="1"/>
    <n v="153738"/>
    <s v="Canada"/>
    <x v="19"/>
    <x v="16"/>
    <s v="M2N"/>
    <x v="0"/>
    <x v="1"/>
    <s v="CHO-SCR-58000"/>
    <x v="3"/>
    <x v="14"/>
    <n v="6"/>
    <n v="15"/>
    <n v="6.6"/>
    <n v="12"/>
    <x v="3"/>
    <s v="Lot's O' Nuts"/>
    <x v="1"/>
  </r>
  <r>
    <s v="US-2024-100111-CHO-NUT-13000"/>
    <d v="2024-09-20T00:00:00"/>
    <d v="2024-10-06T00:00:00"/>
    <x v="0"/>
    <n v="100111"/>
    <s v="United States"/>
    <x v="26"/>
    <x v="21"/>
    <n v="10035"/>
    <x v="0"/>
    <x v="1"/>
    <s v="CHO-NUT-13000"/>
    <x v="2"/>
    <x v="13"/>
    <n v="5"/>
    <n v="12.45"/>
    <n v="5"/>
    <n v="16"/>
    <x v="3"/>
    <s v="Lot's O' Nuts"/>
    <x v="1"/>
  </r>
  <r>
    <s v="US-2024-100111-CHO-FUD-51000"/>
    <d v="2024-09-20T00:00:00"/>
    <d v="2024-10-06T00:00:00"/>
    <x v="0"/>
    <n v="100111"/>
    <s v="United States"/>
    <x v="26"/>
    <x v="21"/>
    <n v="10035"/>
    <x v="0"/>
    <x v="1"/>
    <s v="CHO-FUD-51000"/>
    <x v="4"/>
    <x v="25"/>
    <n v="1"/>
    <n v="2.4"/>
    <n v="1.2"/>
    <n v="16"/>
    <x v="3"/>
    <s v="Lot's O' Nuts"/>
    <x v="1"/>
  </r>
  <r>
    <s v="US-2024-100111-CHO-MIL-31000"/>
    <d v="2024-09-20T00:00:00"/>
    <d v="2024-10-06T00:00:00"/>
    <x v="0"/>
    <n v="100111"/>
    <s v="United States"/>
    <x v="26"/>
    <x v="21"/>
    <n v="10035"/>
    <x v="0"/>
    <x v="1"/>
    <s v="CHO-MIL-31000"/>
    <x v="0"/>
    <x v="5"/>
    <n v="3"/>
    <n v="6.33"/>
    <n v="3.42"/>
    <n v="16"/>
    <x v="3"/>
    <s v="Wicked Choccy's"/>
    <x v="0"/>
  </r>
  <r>
    <s v="US-2024-100111-CHO-SCR-58000"/>
    <d v="2024-09-20T00:00:00"/>
    <d v="2024-10-06T00:00:00"/>
    <x v="0"/>
    <n v="100111"/>
    <s v="United States"/>
    <x v="26"/>
    <x v="21"/>
    <n v="10035"/>
    <x v="0"/>
    <x v="1"/>
    <s v="CHO-SCR-58000"/>
    <x v="3"/>
    <x v="6"/>
    <n v="9"/>
    <n v="22.5"/>
    <n v="9.9"/>
    <n v="16"/>
    <x v="3"/>
    <s v="Lot's O' Nuts"/>
    <x v="1"/>
  </r>
  <r>
    <s v="US-2024-100111-CHO-TRI-54000"/>
    <d v="2024-09-20T00:00:00"/>
    <d v="2024-10-06T00:00:00"/>
    <x v="0"/>
    <n v="100111"/>
    <s v="United States"/>
    <x v="26"/>
    <x v="21"/>
    <n v="10035"/>
    <x v="0"/>
    <x v="1"/>
    <s v="CHO-TRI-54000"/>
    <x v="1"/>
    <x v="1"/>
    <n v="2"/>
    <n v="4.9000000000000004"/>
    <n v="2.6"/>
    <n v="16"/>
    <x v="3"/>
    <s v="Wicked Choccy's"/>
    <x v="0"/>
  </r>
  <r>
    <s v="US-2024-165155-CHO-NUT-13000"/>
    <d v="2024-09-21T00:00:00"/>
    <d v="2024-10-03T00:00:00"/>
    <x v="1"/>
    <n v="165155"/>
    <s v="United States"/>
    <x v="4"/>
    <x v="4"/>
    <n v="90045"/>
    <x v="0"/>
    <x v="3"/>
    <s v="CHO-NUT-13000"/>
    <x v="2"/>
    <x v="22"/>
    <n v="1"/>
    <n v="2.4900000000000002"/>
    <n v="1"/>
    <n v="12"/>
    <x v="3"/>
    <s v="Lot's O' Nuts"/>
    <x v="1"/>
  </r>
  <r>
    <s v="US-2024-133074-CHO-TRI-54000"/>
    <d v="2024-09-21T00:00:00"/>
    <d v="2024-10-05T00:00:00"/>
    <x v="0"/>
    <n v="133074"/>
    <s v="United States"/>
    <x v="10"/>
    <x v="4"/>
    <n v="94109"/>
    <x v="0"/>
    <x v="3"/>
    <s v="CHO-TRI-54000"/>
    <x v="1"/>
    <x v="10"/>
    <n v="7"/>
    <n v="17.149999999999999"/>
    <n v="9.1"/>
    <n v="14"/>
    <x v="3"/>
    <s v="Wicked Choccy's"/>
    <x v="0"/>
  </r>
  <r>
    <s v="US-2024-146878-CHO-TRI-54000"/>
    <d v="2024-09-21T00:00:00"/>
    <d v="2024-10-07T00:00:00"/>
    <x v="0"/>
    <n v="146878"/>
    <s v="United States"/>
    <x v="20"/>
    <x v="17"/>
    <n v="33142"/>
    <x v="0"/>
    <x v="2"/>
    <s v="CHO-TRI-54000"/>
    <x v="1"/>
    <x v="28"/>
    <n v="1"/>
    <n v="2.4500000000000002"/>
    <n v="1.3"/>
    <n v="16"/>
    <x v="3"/>
    <s v="Wicked Choccy's"/>
    <x v="0"/>
  </r>
  <r>
    <s v="US-2024-169817-CHO-TRI-54000"/>
    <d v="2024-09-21T00:00:00"/>
    <d v="2024-10-05T00:00:00"/>
    <x v="0"/>
    <n v="169817"/>
    <s v="United States"/>
    <x v="2"/>
    <x v="2"/>
    <n v="19143"/>
    <x v="0"/>
    <x v="1"/>
    <s v="CHO-TRI-54000"/>
    <x v="1"/>
    <x v="1"/>
    <n v="2"/>
    <n v="4.9000000000000004"/>
    <n v="2.6"/>
    <n v="14"/>
    <x v="3"/>
    <s v="Wicked Choccy's"/>
    <x v="0"/>
  </r>
  <r>
    <s v="US-2024-123351-CHO-TRI-54000"/>
    <d v="2024-09-21T00:00:00"/>
    <d v="2024-10-05T00:00:00"/>
    <x v="0"/>
    <n v="123351"/>
    <s v="United States"/>
    <x v="48"/>
    <x v="3"/>
    <n v="31907"/>
    <x v="0"/>
    <x v="2"/>
    <s v="CHO-TRI-54000"/>
    <x v="1"/>
    <x v="28"/>
    <n v="1"/>
    <n v="2.4500000000000002"/>
    <n v="1.3"/>
    <n v="14"/>
    <x v="3"/>
    <s v="Wicked Choccy's"/>
    <x v="0"/>
  </r>
  <r>
    <s v="US-2024-132262-CHO-NUT-13000"/>
    <d v="2024-09-21T00:00:00"/>
    <d v="2024-10-03T00:00:00"/>
    <x v="1"/>
    <n v="132262"/>
    <s v="United States"/>
    <x v="31"/>
    <x v="23"/>
    <n v="98103"/>
    <x v="0"/>
    <x v="3"/>
    <s v="CHO-NUT-13000"/>
    <x v="2"/>
    <x v="7"/>
    <n v="2"/>
    <n v="4.9800000000000004"/>
    <n v="2"/>
    <n v="12"/>
    <x v="3"/>
    <s v="Lot's O' Nuts"/>
    <x v="1"/>
  </r>
  <r>
    <s v="US-2024-151428-CHO-MIL-31000"/>
    <d v="2024-09-21T00:00:00"/>
    <d v="2024-10-06T00:00:00"/>
    <x v="0"/>
    <n v="151428"/>
    <s v="United States"/>
    <x v="105"/>
    <x v="30"/>
    <n v="55901"/>
    <x v="0"/>
    <x v="0"/>
    <s v="CHO-MIL-31000"/>
    <x v="0"/>
    <x v="38"/>
    <n v="7"/>
    <n v="14.77"/>
    <n v="7.98"/>
    <n v="15"/>
    <x v="3"/>
    <s v="Wicked Choccy's"/>
    <x v="0"/>
  </r>
  <r>
    <s v="US-2024-117009-CHO-SCR-58000"/>
    <d v="2024-09-22T00:00:00"/>
    <d v="2024-10-08T00:00:00"/>
    <x v="0"/>
    <n v="117009"/>
    <s v="United States"/>
    <x v="379"/>
    <x v="4"/>
    <n v="92704"/>
    <x v="0"/>
    <x v="3"/>
    <s v="CHO-SCR-58000"/>
    <x v="3"/>
    <x v="9"/>
    <n v="2"/>
    <n v="5"/>
    <n v="2.2000000000000002"/>
    <n v="16"/>
    <x v="3"/>
    <s v="Lot's O' Nuts"/>
    <x v="1"/>
  </r>
  <r>
    <s v="US-2024-122196-CHO-FUD-51000"/>
    <d v="2024-09-22T00:00:00"/>
    <d v="2024-10-04T00:00:00"/>
    <x v="1"/>
    <n v="122196"/>
    <s v="United States"/>
    <x v="50"/>
    <x v="7"/>
    <n v="19805"/>
    <x v="0"/>
    <x v="1"/>
    <s v="CHO-FUD-51000"/>
    <x v="4"/>
    <x v="9"/>
    <n v="2"/>
    <n v="4.8"/>
    <n v="2.4"/>
    <n v="12"/>
    <x v="3"/>
    <s v="Lot's O' Nuts"/>
    <x v="1"/>
  </r>
  <r>
    <s v="US-2024-103226-CHO-TRI-54000"/>
    <d v="2024-09-22T00:00:00"/>
    <d v="2024-10-08T00:00:00"/>
    <x v="0"/>
    <n v="103226"/>
    <s v="United States"/>
    <x v="76"/>
    <x v="33"/>
    <n v="87105"/>
    <x v="0"/>
    <x v="3"/>
    <s v="CHO-TRI-54000"/>
    <x v="1"/>
    <x v="4"/>
    <n v="3"/>
    <n v="7.35"/>
    <n v="3.9"/>
    <n v="16"/>
    <x v="3"/>
    <s v="Wicked Choccy's"/>
    <x v="0"/>
  </r>
  <r>
    <s v="US-2024-167381-CHO-TRI-54000"/>
    <d v="2024-09-22T00:00:00"/>
    <d v="2024-10-04T00:00:00"/>
    <x v="2"/>
    <n v="167381"/>
    <s v="United States"/>
    <x v="305"/>
    <x v="15"/>
    <n v="48911"/>
    <x v="0"/>
    <x v="0"/>
    <s v="CHO-TRI-54000"/>
    <x v="1"/>
    <x v="1"/>
    <n v="2"/>
    <n v="4.9000000000000004"/>
    <n v="2.6"/>
    <n v="12"/>
    <x v="3"/>
    <s v="Wicked Choccy's"/>
    <x v="0"/>
  </r>
  <r>
    <s v="US-2024-158379-CHO-NUT-13000"/>
    <d v="2024-09-22T00:00:00"/>
    <d v="2024-10-06T00:00:00"/>
    <x v="2"/>
    <n v="158379"/>
    <s v="United States"/>
    <x v="2"/>
    <x v="2"/>
    <n v="19134"/>
    <x v="0"/>
    <x v="1"/>
    <s v="CHO-NUT-13000"/>
    <x v="2"/>
    <x v="22"/>
    <n v="1"/>
    <n v="2.4900000000000002"/>
    <n v="1"/>
    <n v="14"/>
    <x v="3"/>
    <s v="Lot's O' Nuts"/>
    <x v="1"/>
  </r>
  <r>
    <s v="US-2024-158379-CHO-TRI-54000"/>
    <d v="2024-09-22T00:00:00"/>
    <d v="2024-10-06T00:00:00"/>
    <x v="2"/>
    <n v="158379"/>
    <s v="United States"/>
    <x v="2"/>
    <x v="2"/>
    <n v="19134"/>
    <x v="0"/>
    <x v="1"/>
    <s v="CHO-TRI-54000"/>
    <x v="1"/>
    <x v="1"/>
    <n v="2"/>
    <n v="4.9000000000000004"/>
    <n v="2.6"/>
    <n v="14"/>
    <x v="3"/>
    <s v="Wicked Choccy's"/>
    <x v="0"/>
  </r>
  <r>
    <s v="US-2024-166317-CHO-MIL-31000"/>
    <d v="2024-09-22T00:00:00"/>
    <d v="2024-10-06T00:00:00"/>
    <x v="0"/>
    <n v="166317"/>
    <s v="United States"/>
    <x v="115"/>
    <x v="22"/>
    <n v="53209"/>
    <x v="0"/>
    <x v="0"/>
    <s v="CHO-MIL-31000"/>
    <x v="0"/>
    <x v="35"/>
    <n v="8"/>
    <n v="16.88"/>
    <n v="9.1199999999999992"/>
    <n v="14"/>
    <x v="3"/>
    <s v="Wicked Choccy's"/>
    <x v="0"/>
  </r>
  <r>
    <s v="US-2024-166317-OTH-LIC-15000"/>
    <d v="2024-09-22T00:00:00"/>
    <d v="2024-10-06T00:00:00"/>
    <x v="0"/>
    <n v="166317"/>
    <s v="United States"/>
    <x v="115"/>
    <x v="22"/>
    <n v="53209"/>
    <x v="1"/>
    <x v="0"/>
    <s v="OTH-LIC-15000"/>
    <x v="7"/>
    <x v="39"/>
    <n v="4"/>
    <n v="40"/>
    <n v="40"/>
    <n v="14"/>
    <x v="3"/>
    <s v="Secret Factory"/>
    <x v="2"/>
  </r>
  <r>
    <s v="US-2024-166317-CHO-NUT-13000"/>
    <d v="2024-09-22T00:00:00"/>
    <d v="2024-10-06T00:00:00"/>
    <x v="0"/>
    <n v="166317"/>
    <s v="United States"/>
    <x v="115"/>
    <x v="22"/>
    <n v="53209"/>
    <x v="0"/>
    <x v="0"/>
    <s v="CHO-NUT-13000"/>
    <x v="2"/>
    <x v="15"/>
    <n v="6"/>
    <n v="14.94"/>
    <n v="6"/>
    <n v="14"/>
    <x v="3"/>
    <s v="Lot's O' Nuts"/>
    <x v="1"/>
  </r>
  <r>
    <s v="US-2024-161053-CHO-TRI-54000"/>
    <d v="2024-09-22T00:00:00"/>
    <d v="2024-10-03T00:00:00"/>
    <x v="1"/>
    <n v="161053"/>
    <s v="United States"/>
    <x v="181"/>
    <x v="13"/>
    <n v="72701"/>
    <x v="0"/>
    <x v="2"/>
    <s v="CHO-TRI-54000"/>
    <x v="1"/>
    <x v="24"/>
    <n v="4"/>
    <n v="9.8000000000000007"/>
    <n v="5.2"/>
    <n v="11"/>
    <x v="3"/>
    <s v="Wicked Choccy's"/>
    <x v="0"/>
  </r>
  <r>
    <s v="US-2024-161053-CHO-FUD-51000"/>
    <d v="2024-09-22T00:00:00"/>
    <d v="2024-10-03T00:00:00"/>
    <x v="1"/>
    <n v="161053"/>
    <s v="United States"/>
    <x v="181"/>
    <x v="13"/>
    <n v="72701"/>
    <x v="0"/>
    <x v="2"/>
    <s v="CHO-FUD-51000"/>
    <x v="4"/>
    <x v="17"/>
    <n v="5"/>
    <n v="12"/>
    <n v="6"/>
    <n v="11"/>
    <x v="3"/>
    <s v="Lot's O' Nuts"/>
    <x v="1"/>
  </r>
  <r>
    <s v="US-2024-162789-CHO-MIL-31000"/>
    <d v="2024-09-22T00:00:00"/>
    <d v="2024-10-04T00:00:00"/>
    <x v="2"/>
    <n v="162789"/>
    <s v="United States"/>
    <x v="26"/>
    <x v="21"/>
    <n v="10035"/>
    <x v="0"/>
    <x v="1"/>
    <s v="CHO-MIL-31000"/>
    <x v="0"/>
    <x v="11"/>
    <n v="1"/>
    <n v="2.11"/>
    <n v="1.1399999999999999"/>
    <n v="12"/>
    <x v="3"/>
    <s v="Wicked Choccy's"/>
    <x v="0"/>
  </r>
  <r>
    <s v="US-2024-162789-CHO-FUD-51000"/>
    <d v="2024-09-22T00:00:00"/>
    <d v="2024-10-04T00:00:00"/>
    <x v="2"/>
    <n v="162789"/>
    <s v="United States"/>
    <x v="26"/>
    <x v="21"/>
    <n v="10035"/>
    <x v="0"/>
    <x v="1"/>
    <s v="CHO-FUD-51000"/>
    <x v="4"/>
    <x v="6"/>
    <n v="9"/>
    <n v="21.6"/>
    <n v="10.8"/>
    <n v="12"/>
    <x v="3"/>
    <s v="Lot's O' Nuts"/>
    <x v="1"/>
  </r>
  <r>
    <s v="US-2024-102967-CHO-MIL-31000"/>
    <d v="2024-09-22T00:00:00"/>
    <d v="2024-10-06T00:00:00"/>
    <x v="0"/>
    <n v="102967"/>
    <s v="United States"/>
    <x v="38"/>
    <x v="41"/>
    <n v="3301"/>
    <x v="0"/>
    <x v="1"/>
    <s v="CHO-MIL-31000"/>
    <x v="0"/>
    <x v="23"/>
    <n v="5"/>
    <n v="10.55"/>
    <n v="5.7"/>
    <n v="14"/>
    <x v="3"/>
    <s v="Wicked Choccy's"/>
    <x v="0"/>
  </r>
  <r>
    <s v="US-2024-161970-CHO-MIL-31000"/>
    <d v="2024-09-22T00:00:00"/>
    <d v="2024-10-07T00:00:00"/>
    <x v="0"/>
    <n v="161970"/>
    <s v="United States"/>
    <x v="17"/>
    <x v="3"/>
    <n v="30080"/>
    <x v="0"/>
    <x v="2"/>
    <s v="CHO-MIL-31000"/>
    <x v="0"/>
    <x v="5"/>
    <n v="3"/>
    <n v="6.33"/>
    <n v="3.42"/>
    <n v="15"/>
    <x v="3"/>
    <s v="Wicked Choccy's"/>
    <x v="0"/>
  </r>
  <r>
    <s v="US-2024-161970-CHO-TRI-54000"/>
    <d v="2024-09-22T00:00:00"/>
    <d v="2024-10-07T00:00:00"/>
    <x v="0"/>
    <n v="161970"/>
    <s v="United States"/>
    <x v="17"/>
    <x v="3"/>
    <n v="30080"/>
    <x v="0"/>
    <x v="2"/>
    <s v="CHO-TRI-54000"/>
    <x v="1"/>
    <x v="1"/>
    <n v="2"/>
    <n v="4.9000000000000004"/>
    <n v="2.6"/>
    <n v="15"/>
    <x v="3"/>
    <s v="Wicked Choccy's"/>
    <x v="0"/>
  </r>
  <r>
    <s v="US-2024-136000-CHO-SCR-58000"/>
    <d v="2024-09-22T00:00:00"/>
    <d v="2024-10-05T00:00:00"/>
    <x v="2"/>
    <n v="136000"/>
    <s v="United States"/>
    <x v="26"/>
    <x v="21"/>
    <n v="10009"/>
    <x v="0"/>
    <x v="1"/>
    <s v="CHO-SCR-58000"/>
    <x v="3"/>
    <x v="3"/>
    <n v="3"/>
    <n v="7.5"/>
    <n v="3.3"/>
    <n v="13"/>
    <x v="3"/>
    <s v="Lot's O' Nuts"/>
    <x v="1"/>
  </r>
  <r>
    <s v="US-2024-108245-CHO-FUD-51000"/>
    <d v="2024-09-22T00:00:00"/>
    <d v="2024-10-07T00:00:00"/>
    <x v="0"/>
    <n v="108245"/>
    <s v="United States"/>
    <x v="499"/>
    <x v="0"/>
    <n v="77581"/>
    <x v="0"/>
    <x v="0"/>
    <s v="CHO-FUD-51000"/>
    <x v="4"/>
    <x v="26"/>
    <n v="7"/>
    <n v="16.8"/>
    <n v="8.4"/>
    <n v="15"/>
    <x v="3"/>
    <s v="Lot's O' Nuts"/>
    <x v="1"/>
  </r>
  <r>
    <s v="US-2024-108245-CHO-MIL-31000"/>
    <d v="2024-09-22T00:00:00"/>
    <d v="2024-10-07T00:00:00"/>
    <x v="0"/>
    <n v="108245"/>
    <s v="United States"/>
    <x v="499"/>
    <x v="0"/>
    <n v="77581"/>
    <x v="0"/>
    <x v="0"/>
    <s v="CHO-MIL-31000"/>
    <x v="0"/>
    <x v="5"/>
    <n v="3"/>
    <n v="6.33"/>
    <n v="3.42"/>
    <n v="15"/>
    <x v="3"/>
    <s v="Wicked Choccy's"/>
    <x v="0"/>
  </r>
  <r>
    <s v="CA-2024-125724-CHO-MIL-31000"/>
    <d v="2024-09-22T00:00:00"/>
    <d v="2024-10-07T00:00:00"/>
    <x v="0"/>
    <n v="125724"/>
    <s v="Canada"/>
    <x v="448"/>
    <x v="55"/>
    <s v="S0G"/>
    <x v="0"/>
    <x v="3"/>
    <s v="CHO-MIL-31000"/>
    <x v="0"/>
    <x v="38"/>
    <n v="7"/>
    <n v="14.77"/>
    <n v="7.98"/>
    <n v="15"/>
    <x v="3"/>
    <s v="Wicked Choccy's"/>
    <x v="0"/>
  </r>
  <r>
    <s v="US-2024-132059-CHO-FUD-51000"/>
    <d v="2024-09-23T00:00:00"/>
    <d v="2024-10-09T00:00:00"/>
    <x v="0"/>
    <n v="132059"/>
    <s v="United States"/>
    <x v="431"/>
    <x v="27"/>
    <n v="80525"/>
    <x v="0"/>
    <x v="3"/>
    <s v="CHO-FUD-51000"/>
    <x v="4"/>
    <x v="9"/>
    <n v="2"/>
    <n v="4.8"/>
    <n v="2.4"/>
    <n v="16"/>
    <x v="3"/>
    <s v="Lot's O' Nuts"/>
    <x v="1"/>
  </r>
  <r>
    <s v="US-2024-132059-CHO-NUT-13000"/>
    <d v="2024-09-23T00:00:00"/>
    <d v="2024-10-09T00:00:00"/>
    <x v="0"/>
    <n v="132059"/>
    <s v="United States"/>
    <x v="431"/>
    <x v="27"/>
    <n v="80525"/>
    <x v="0"/>
    <x v="3"/>
    <s v="CHO-NUT-13000"/>
    <x v="2"/>
    <x v="7"/>
    <n v="2"/>
    <n v="4.9800000000000004"/>
    <n v="2"/>
    <n v="16"/>
    <x v="3"/>
    <s v="Lot's O' Nuts"/>
    <x v="1"/>
  </r>
  <r>
    <s v="US-2024-117485-CHO-NUT-13000"/>
    <d v="2024-09-23T00:00:00"/>
    <d v="2024-10-09T00:00:00"/>
    <x v="0"/>
    <n v="117485"/>
    <s v="United States"/>
    <x v="184"/>
    <x v="44"/>
    <n v="74133"/>
    <x v="0"/>
    <x v="0"/>
    <s v="CHO-NUT-13000"/>
    <x v="2"/>
    <x v="19"/>
    <n v="4"/>
    <n v="9.9600000000000009"/>
    <n v="4"/>
    <n v="16"/>
    <x v="3"/>
    <s v="Lot's O' Nuts"/>
    <x v="1"/>
  </r>
  <r>
    <s v="US-2024-121314-CHO-MIL-31000"/>
    <d v="2024-09-23T00:00:00"/>
    <d v="2024-10-06T00:00:00"/>
    <x v="1"/>
    <n v="121314"/>
    <s v="United States"/>
    <x v="20"/>
    <x v="17"/>
    <n v="33178"/>
    <x v="0"/>
    <x v="2"/>
    <s v="CHO-MIL-31000"/>
    <x v="0"/>
    <x v="5"/>
    <n v="3"/>
    <n v="6.33"/>
    <n v="3.42"/>
    <n v="13"/>
    <x v="3"/>
    <s v="Wicked Choccy's"/>
    <x v="0"/>
  </r>
  <r>
    <s v="US-2024-121412-CHO-MIL-31000"/>
    <d v="2024-09-23T00:00:00"/>
    <d v="2024-10-07T00:00:00"/>
    <x v="0"/>
    <n v="121412"/>
    <s v="United States"/>
    <x v="106"/>
    <x v="27"/>
    <n v="80027"/>
    <x v="0"/>
    <x v="3"/>
    <s v="CHO-MIL-31000"/>
    <x v="0"/>
    <x v="5"/>
    <n v="3"/>
    <n v="6.33"/>
    <n v="3.42"/>
    <n v="14"/>
    <x v="3"/>
    <s v="Wicked Choccy's"/>
    <x v="0"/>
  </r>
  <r>
    <s v="US-2024-123778-CHO-TRI-54000"/>
    <d v="2024-09-23T00:00:00"/>
    <d v="2024-10-10T00:00:00"/>
    <x v="0"/>
    <n v="123778"/>
    <s v="United States"/>
    <x v="10"/>
    <x v="4"/>
    <n v="94122"/>
    <x v="0"/>
    <x v="3"/>
    <s v="CHO-TRI-54000"/>
    <x v="1"/>
    <x v="1"/>
    <n v="2"/>
    <n v="4.9000000000000004"/>
    <n v="2.6"/>
    <n v="17"/>
    <x v="3"/>
    <s v="Wicked Choccy's"/>
    <x v="0"/>
  </r>
  <r>
    <s v="US-2024-123778-CHO-SCR-58000"/>
    <d v="2024-09-23T00:00:00"/>
    <d v="2024-10-10T00:00:00"/>
    <x v="0"/>
    <n v="123778"/>
    <s v="United States"/>
    <x v="10"/>
    <x v="4"/>
    <n v="94122"/>
    <x v="0"/>
    <x v="3"/>
    <s v="CHO-SCR-58000"/>
    <x v="3"/>
    <x v="14"/>
    <n v="6"/>
    <n v="15"/>
    <n v="6.6"/>
    <n v="17"/>
    <x v="3"/>
    <s v="Lot's O' Nuts"/>
    <x v="1"/>
  </r>
  <r>
    <s v="US-2024-121853-CHO-NUT-13000"/>
    <d v="2024-09-23T00:00:00"/>
    <d v="2024-10-09T00:00:00"/>
    <x v="0"/>
    <n v="121853"/>
    <s v="United States"/>
    <x v="4"/>
    <x v="4"/>
    <n v="90036"/>
    <x v="0"/>
    <x v="3"/>
    <s v="CHO-NUT-13000"/>
    <x v="2"/>
    <x v="7"/>
    <n v="2"/>
    <n v="4.9800000000000004"/>
    <n v="2"/>
    <n v="16"/>
    <x v="3"/>
    <s v="Lot's O' Nuts"/>
    <x v="1"/>
  </r>
  <r>
    <s v="US-2024-121853-CHO-SCR-58000"/>
    <d v="2024-09-23T00:00:00"/>
    <d v="2024-10-09T00:00:00"/>
    <x v="0"/>
    <n v="121853"/>
    <s v="United States"/>
    <x v="4"/>
    <x v="4"/>
    <n v="90036"/>
    <x v="0"/>
    <x v="3"/>
    <s v="CHO-SCR-58000"/>
    <x v="3"/>
    <x v="3"/>
    <n v="3"/>
    <n v="7.5"/>
    <n v="3.3"/>
    <n v="16"/>
    <x v="3"/>
    <s v="Lot's O' Nuts"/>
    <x v="1"/>
  </r>
  <r>
    <s v="US-2024-121853-CHO-MIL-31000"/>
    <d v="2024-09-23T00:00:00"/>
    <d v="2024-10-09T00:00:00"/>
    <x v="0"/>
    <n v="121853"/>
    <s v="United States"/>
    <x v="4"/>
    <x v="4"/>
    <n v="90036"/>
    <x v="0"/>
    <x v="3"/>
    <s v="CHO-MIL-31000"/>
    <x v="0"/>
    <x v="35"/>
    <n v="8"/>
    <n v="16.88"/>
    <n v="9.1199999999999992"/>
    <n v="16"/>
    <x v="3"/>
    <s v="Wicked Choccy's"/>
    <x v="0"/>
  </r>
  <r>
    <s v="US-2024-102309-CHO-MIL-31000"/>
    <d v="2024-09-23T00:00:00"/>
    <d v="2024-10-05T00:00:00"/>
    <x v="2"/>
    <n v="102309"/>
    <s v="United States"/>
    <x v="517"/>
    <x v="13"/>
    <n v="71603"/>
    <x v="0"/>
    <x v="2"/>
    <s v="CHO-MIL-31000"/>
    <x v="0"/>
    <x v="0"/>
    <n v="2"/>
    <n v="4.22"/>
    <n v="2.2799999999999998"/>
    <n v="12"/>
    <x v="3"/>
    <s v="Wicked Choccy's"/>
    <x v="0"/>
  </r>
  <r>
    <s v="US-2024-102309-CHO-NUT-13000"/>
    <d v="2024-09-23T00:00:00"/>
    <d v="2024-10-05T00:00:00"/>
    <x v="2"/>
    <n v="102309"/>
    <s v="United States"/>
    <x v="517"/>
    <x v="13"/>
    <n v="71603"/>
    <x v="0"/>
    <x v="2"/>
    <s v="CHO-NUT-13000"/>
    <x v="2"/>
    <x v="13"/>
    <n v="5"/>
    <n v="12.45"/>
    <n v="5"/>
    <n v="12"/>
    <x v="3"/>
    <s v="Lot's O' Nuts"/>
    <x v="1"/>
  </r>
  <r>
    <s v="US-2024-132521-CHO-MIL-31000"/>
    <d v="2024-09-23T00:00:00"/>
    <d v="2024-10-05T00:00:00"/>
    <x v="2"/>
    <n v="132521"/>
    <s v="United States"/>
    <x v="31"/>
    <x v="23"/>
    <n v="98105"/>
    <x v="0"/>
    <x v="3"/>
    <s v="CHO-MIL-31000"/>
    <x v="0"/>
    <x v="0"/>
    <n v="2"/>
    <n v="4.22"/>
    <n v="2.2799999999999998"/>
    <n v="12"/>
    <x v="3"/>
    <s v="Wicked Choccy's"/>
    <x v="0"/>
  </r>
  <r>
    <s v="US-2024-132521-CHO-TRI-54000"/>
    <d v="2024-09-23T00:00:00"/>
    <d v="2024-10-05T00:00:00"/>
    <x v="2"/>
    <n v="132521"/>
    <s v="United States"/>
    <x v="31"/>
    <x v="23"/>
    <n v="98105"/>
    <x v="0"/>
    <x v="3"/>
    <s v="CHO-TRI-54000"/>
    <x v="1"/>
    <x v="28"/>
    <n v="1"/>
    <n v="2.4500000000000002"/>
    <n v="1.3"/>
    <n v="12"/>
    <x v="3"/>
    <s v="Wicked Choccy's"/>
    <x v="0"/>
  </r>
  <r>
    <s v="US-2024-138422-CHO-NUT-13000"/>
    <d v="2024-09-23T00:00:00"/>
    <d v="2024-10-06T00:00:00"/>
    <x v="1"/>
    <n v="138422"/>
    <s v="United States"/>
    <x v="431"/>
    <x v="27"/>
    <n v="80525"/>
    <x v="0"/>
    <x v="3"/>
    <s v="CHO-NUT-13000"/>
    <x v="2"/>
    <x v="2"/>
    <n v="3"/>
    <n v="7.47"/>
    <n v="3"/>
    <n v="13"/>
    <x v="3"/>
    <s v="Lot's O' Nuts"/>
    <x v="1"/>
  </r>
  <r>
    <s v="US-2024-125647-CHO-TRI-54000"/>
    <d v="2024-09-23T00:00:00"/>
    <d v="2024-10-08T00:00:00"/>
    <x v="0"/>
    <n v="125647"/>
    <s v="United States"/>
    <x v="40"/>
    <x v="1"/>
    <n v="60653"/>
    <x v="0"/>
    <x v="0"/>
    <s v="CHO-TRI-54000"/>
    <x v="1"/>
    <x v="18"/>
    <n v="6"/>
    <n v="14.7"/>
    <n v="7.8"/>
    <n v="15"/>
    <x v="3"/>
    <s v="Wicked Choccy's"/>
    <x v="0"/>
  </r>
  <r>
    <s v="US-2024-125647-CHO-NUT-13000"/>
    <d v="2024-09-23T00:00:00"/>
    <d v="2024-10-08T00:00:00"/>
    <x v="0"/>
    <n v="125647"/>
    <s v="United States"/>
    <x v="40"/>
    <x v="1"/>
    <n v="60653"/>
    <x v="0"/>
    <x v="0"/>
    <s v="CHO-NUT-13000"/>
    <x v="2"/>
    <x v="19"/>
    <n v="4"/>
    <n v="9.9600000000000009"/>
    <n v="4"/>
    <n v="15"/>
    <x v="3"/>
    <s v="Lot's O' Nuts"/>
    <x v="1"/>
  </r>
  <r>
    <s v="US-2024-125647-CHO-SCR-58000"/>
    <d v="2024-09-23T00:00:00"/>
    <d v="2024-10-08T00:00:00"/>
    <x v="0"/>
    <n v="125647"/>
    <s v="United States"/>
    <x v="40"/>
    <x v="1"/>
    <n v="60653"/>
    <x v="0"/>
    <x v="0"/>
    <s v="CHO-SCR-58000"/>
    <x v="3"/>
    <x v="9"/>
    <n v="2"/>
    <n v="5"/>
    <n v="2.2000000000000002"/>
    <n v="15"/>
    <x v="3"/>
    <s v="Lot's O' Nuts"/>
    <x v="1"/>
  </r>
  <r>
    <s v="US-2024-103520-CHO-MIL-31000"/>
    <d v="2024-09-23T00:00:00"/>
    <d v="2024-10-05T00:00:00"/>
    <x v="1"/>
    <n v="103520"/>
    <s v="United States"/>
    <x v="42"/>
    <x v="0"/>
    <n v="79424"/>
    <x v="0"/>
    <x v="0"/>
    <s v="CHO-MIL-31000"/>
    <x v="0"/>
    <x v="0"/>
    <n v="2"/>
    <n v="4.22"/>
    <n v="2.2799999999999998"/>
    <n v="12"/>
    <x v="3"/>
    <s v="Wicked Choccy's"/>
    <x v="0"/>
  </r>
  <r>
    <s v="US-2024-163335-CHO-NUT-13000"/>
    <d v="2024-09-24T00:00:00"/>
    <d v="2024-10-07T00:00:00"/>
    <x v="1"/>
    <n v="163335"/>
    <s v="United States"/>
    <x v="48"/>
    <x v="3"/>
    <n v="31907"/>
    <x v="0"/>
    <x v="2"/>
    <s v="CHO-NUT-13000"/>
    <x v="2"/>
    <x v="47"/>
    <n v="7"/>
    <n v="17.43"/>
    <n v="7"/>
    <n v="13"/>
    <x v="3"/>
    <s v="Lot's O' Nuts"/>
    <x v="1"/>
  </r>
  <r>
    <s v="US-2024-163335-CHO-FUD-51000"/>
    <d v="2024-09-24T00:00:00"/>
    <d v="2024-10-07T00:00:00"/>
    <x v="1"/>
    <n v="163335"/>
    <s v="United States"/>
    <x v="48"/>
    <x v="3"/>
    <n v="31907"/>
    <x v="0"/>
    <x v="2"/>
    <s v="CHO-FUD-51000"/>
    <x v="4"/>
    <x v="3"/>
    <n v="3"/>
    <n v="7.2"/>
    <n v="3.6"/>
    <n v="13"/>
    <x v="3"/>
    <s v="Lot's O' Nuts"/>
    <x v="1"/>
  </r>
  <r>
    <s v="US-2024-144694-CHO-FUD-51000"/>
    <d v="2024-09-24T00:00:00"/>
    <d v="2024-10-06T00:00:00"/>
    <x v="2"/>
    <n v="144694"/>
    <s v="United States"/>
    <x v="20"/>
    <x v="17"/>
    <n v="33180"/>
    <x v="0"/>
    <x v="2"/>
    <s v="CHO-FUD-51000"/>
    <x v="4"/>
    <x v="3"/>
    <n v="3"/>
    <n v="7.2"/>
    <n v="3.6"/>
    <n v="12"/>
    <x v="3"/>
    <s v="Lot's O' Nuts"/>
    <x v="1"/>
  </r>
  <r>
    <s v="US-2024-160325-CHO-NUT-13000"/>
    <d v="2024-09-24T00:00:00"/>
    <d v="2024-10-04T00:00:00"/>
    <x v="3"/>
    <n v="160325"/>
    <s v="United States"/>
    <x v="111"/>
    <x v="34"/>
    <n v="1841"/>
    <x v="0"/>
    <x v="1"/>
    <s v="CHO-NUT-13000"/>
    <x v="2"/>
    <x v="7"/>
    <n v="2"/>
    <n v="4.9800000000000004"/>
    <n v="2"/>
    <n v="10"/>
    <x v="3"/>
    <s v="Lot's O' Nuts"/>
    <x v="1"/>
  </r>
  <r>
    <s v="CA-2024-160325-CHO-NUT-13000"/>
    <d v="2024-09-24T00:00:00"/>
    <d v="2024-10-04T00:00:00"/>
    <x v="3"/>
    <n v="160325"/>
    <s v="Canada"/>
    <x v="126"/>
    <x v="42"/>
    <s v="H1C"/>
    <x v="0"/>
    <x v="1"/>
    <s v="CHO-NUT-13000"/>
    <x v="2"/>
    <x v="2"/>
    <n v="3"/>
    <n v="7.47"/>
    <n v="3"/>
    <n v="10"/>
    <x v="3"/>
    <s v="Lot's O' Nuts"/>
    <x v="1"/>
  </r>
  <r>
    <s v="US-2024-122364-OTH-GUM-21000"/>
    <d v="2024-09-24T00:00:00"/>
    <d v="2024-10-09T00:00:00"/>
    <x v="0"/>
    <n v="122364"/>
    <s v="United States"/>
    <x v="4"/>
    <x v="4"/>
    <n v="90008"/>
    <x v="1"/>
    <x v="3"/>
    <s v="OTH-GUM-21000"/>
    <x v="5"/>
    <x v="28"/>
    <n v="3"/>
    <n v="1.95"/>
    <n v="1.8"/>
    <n v="15"/>
    <x v="3"/>
    <s v="Secret Factory"/>
    <x v="2"/>
  </r>
  <r>
    <s v="US-2024-122364-CHO-NUT-13000"/>
    <d v="2024-09-24T00:00:00"/>
    <d v="2024-10-09T00:00:00"/>
    <x v="0"/>
    <n v="122364"/>
    <s v="United States"/>
    <x v="4"/>
    <x v="4"/>
    <n v="90008"/>
    <x v="0"/>
    <x v="3"/>
    <s v="CHO-NUT-13000"/>
    <x v="2"/>
    <x v="2"/>
    <n v="3"/>
    <n v="7.47"/>
    <n v="3"/>
    <n v="15"/>
    <x v="3"/>
    <s v="Lot's O' Nuts"/>
    <x v="1"/>
  </r>
  <r>
    <s v="US-2024-142034-CHO-NUT-13000"/>
    <d v="2024-09-24T00:00:00"/>
    <d v="2024-10-08T00:00:00"/>
    <x v="0"/>
    <n v="142034"/>
    <s v="United States"/>
    <x v="518"/>
    <x v="30"/>
    <n v="56301"/>
    <x v="0"/>
    <x v="0"/>
    <s v="CHO-NUT-13000"/>
    <x v="2"/>
    <x v="19"/>
    <n v="4"/>
    <n v="9.9600000000000009"/>
    <n v="4"/>
    <n v="14"/>
    <x v="3"/>
    <s v="Lot's O' Nuts"/>
    <x v="1"/>
  </r>
  <r>
    <s v="US-2024-142034-CHO-SCR-58000"/>
    <d v="2024-09-24T00:00:00"/>
    <d v="2024-10-08T00:00:00"/>
    <x v="0"/>
    <n v="142034"/>
    <s v="United States"/>
    <x v="518"/>
    <x v="30"/>
    <n v="56301"/>
    <x v="0"/>
    <x v="0"/>
    <s v="CHO-SCR-58000"/>
    <x v="3"/>
    <x v="31"/>
    <n v="4"/>
    <n v="10"/>
    <n v="4.4000000000000004"/>
    <n v="14"/>
    <x v="3"/>
    <s v="Lot's O' Nuts"/>
    <x v="1"/>
  </r>
  <r>
    <s v="US-2024-108910-CHO-TRI-54000"/>
    <d v="2024-09-24T00:00:00"/>
    <d v="2024-10-09T00:00:00"/>
    <x v="0"/>
    <n v="108910"/>
    <s v="United States"/>
    <x v="12"/>
    <x v="9"/>
    <n v="43055"/>
    <x v="0"/>
    <x v="1"/>
    <s v="CHO-TRI-54000"/>
    <x v="1"/>
    <x v="4"/>
    <n v="3"/>
    <n v="7.35"/>
    <n v="3.9"/>
    <n v="15"/>
    <x v="3"/>
    <s v="Wicked Choccy's"/>
    <x v="0"/>
  </r>
  <r>
    <s v="US-2024-132675-CHO-FUD-51000"/>
    <d v="2024-09-24T00:00:00"/>
    <d v="2024-10-08T00:00:00"/>
    <x v="0"/>
    <n v="132675"/>
    <s v="United States"/>
    <x v="257"/>
    <x v="3"/>
    <n v="30328"/>
    <x v="0"/>
    <x v="2"/>
    <s v="CHO-FUD-51000"/>
    <x v="4"/>
    <x v="3"/>
    <n v="3"/>
    <n v="7.2"/>
    <n v="3.6"/>
    <n v="14"/>
    <x v="3"/>
    <s v="Lot's O' Nuts"/>
    <x v="1"/>
  </r>
  <r>
    <s v="US-2024-132675-CHO-NUT-13000"/>
    <d v="2024-09-24T00:00:00"/>
    <d v="2024-10-08T00:00:00"/>
    <x v="0"/>
    <n v="132675"/>
    <s v="United States"/>
    <x v="257"/>
    <x v="3"/>
    <n v="30328"/>
    <x v="0"/>
    <x v="2"/>
    <s v="CHO-NUT-13000"/>
    <x v="2"/>
    <x v="19"/>
    <n v="4"/>
    <n v="9.9600000000000009"/>
    <n v="4"/>
    <n v="14"/>
    <x v="3"/>
    <s v="Lot's O' Nuts"/>
    <x v="1"/>
  </r>
  <r>
    <s v="US-2024-132675-CHO-SCR-58000"/>
    <d v="2024-09-24T00:00:00"/>
    <d v="2024-10-08T00:00:00"/>
    <x v="0"/>
    <n v="132675"/>
    <s v="United States"/>
    <x v="257"/>
    <x v="3"/>
    <n v="30328"/>
    <x v="0"/>
    <x v="2"/>
    <s v="CHO-SCR-58000"/>
    <x v="3"/>
    <x v="17"/>
    <n v="5"/>
    <n v="12.5"/>
    <n v="5.5"/>
    <n v="14"/>
    <x v="3"/>
    <s v="Lot's O' Nuts"/>
    <x v="1"/>
  </r>
  <r>
    <s v="US-2024-121839-CHO-FUD-51000"/>
    <d v="2024-09-24T00:00:00"/>
    <d v="2024-10-08T00:00:00"/>
    <x v="0"/>
    <n v="121839"/>
    <s v="United States"/>
    <x v="86"/>
    <x v="9"/>
    <n v="43130"/>
    <x v="0"/>
    <x v="1"/>
    <s v="CHO-FUD-51000"/>
    <x v="4"/>
    <x v="3"/>
    <n v="3"/>
    <n v="7.2"/>
    <n v="3.6"/>
    <n v="14"/>
    <x v="3"/>
    <s v="Lot's O' Nuts"/>
    <x v="1"/>
  </r>
  <r>
    <s v="US-2024-130148-CHO-MIL-31000"/>
    <d v="2024-09-24T00:00:00"/>
    <d v="2024-10-08T00:00:00"/>
    <x v="2"/>
    <n v="130148"/>
    <s v="United States"/>
    <x v="10"/>
    <x v="4"/>
    <n v="94110"/>
    <x v="0"/>
    <x v="3"/>
    <s v="CHO-MIL-31000"/>
    <x v="0"/>
    <x v="29"/>
    <n v="6"/>
    <n v="12.66"/>
    <n v="6.84"/>
    <n v="14"/>
    <x v="3"/>
    <s v="Wicked Choccy's"/>
    <x v="0"/>
  </r>
  <r>
    <s v="US-2024-142391-CHO-TRI-54000"/>
    <d v="2024-09-24T00:00:00"/>
    <d v="2024-10-04T00:00:00"/>
    <x v="3"/>
    <n v="142391"/>
    <s v="United States"/>
    <x v="31"/>
    <x v="23"/>
    <n v="98115"/>
    <x v="0"/>
    <x v="3"/>
    <s v="CHO-TRI-54000"/>
    <x v="1"/>
    <x v="37"/>
    <n v="10"/>
    <n v="24.5"/>
    <n v="13"/>
    <n v="10"/>
    <x v="3"/>
    <s v="Wicked Choccy's"/>
    <x v="0"/>
  </r>
  <r>
    <s v="US-2024-134096-CHO-TRI-54000"/>
    <d v="2024-09-24T00:00:00"/>
    <d v="2024-10-09T00:00:00"/>
    <x v="0"/>
    <n v="134096"/>
    <s v="United States"/>
    <x v="171"/>
    <x v="17"/>
    <n v="33021"/>
    <x v="0"/>
    <x v="2"/>
    <s v="CHO-TRI-54000"/>
    <x v="1"/>
    <x v="4"/>
    <n v="3"/>
    <n v="7.35"/>
    <n v="3.9"/>
    <n v="15"/>
    <x v="3"/>
    <s v="Wicked Choccy's"/>
    <x v="0"/>
  </r>
  <r>
    <s v="US-2024-134096-CHO-MIL-31000"/>
    <d v="2024-09-24T00:00:00"/>
    <d v="2024-10-09T00:00:00"/>
    <x v="0"/>
    <n v="134096"/>
    <s v="United States"/>
    <x v="171"/>
    <x v="17"/>
    <n v="33021"/>
    <x v="0"/>
    <x v="2"/>
    <s v="CHO-MIL-31000"/>
    <x v="0"/>
    <x v="23"/>
    <n v="5"/>
    <n v="10.55"/>
    <n v="5.7"/>
    <n v="15"/>
    <x v="3"/>
    <s v="Wicked Choccy's"/>
    <x v="0"/>
  </r>
  <r>
    <s v="US-2024-148411-CHO-NUT-13000"/>
    <d v="2024-09-24T00:00:00"/>
    <d v="2024-10-06T00:00:00"/>
    <x v="1"/>
    <n v="148411"/>
    <s v="United States"/>
    <x v="40"/>
    <x v="1"/>
    <n v="60623"/>
    <x v="0"/>
    <x v="0"/>
    <s v="CHO-NUT-13000"/>
    <x v="2"/>
    <x v="7"/>
    <n v="2"/>
    <n v="4.9800000000000004"/>
    <n v="2"/>
    <n v="12"/>
    <x v="3"/>
    <s v="Lot's O' Nuts"/>
    <x v="1"/>
  </r>
  <r>
    <s v="US-2024-148411-CHO-MIL-31000"/>
    <d v="2024-09-24T00:00:00"/>
    <d v="2024-10-06T00:00:00"/>
    <x v="1"/>
    <n v="148411"/>
    <s v="United States"/>
    <x v="40"/>
    <x v="1"/>
    <n v="60623"/>
    <x v="0"/>
    <x v="0"/>
    <s v="CHO-MIL-31000"/>
    <x v="0"/>
    <x v="5"/>
    <n v="3"/>
    <n v="6.33"/>
    <n v="3.42"/>
    <n v="12"/>
    <x v="3"/>
    <s v="Wicked Choccy's"/>
    <x v="0"/>
  </r>
  <r>
    <s v="US-2024-116939-CHO-MIL-31000"/>
    <d v="2024-09-25T00:00:00"/>
    <d v="2024-10-09T00:00:00"/>
    <x v="0"/>
    <n v="116939"/>
    <s v="United States"/>
    <x v="43"/>
    <x v="6"/>
    <n v="23223"/>
    <x v="0"/>
    <x v="2"/>
    <s v="CHO-MIL-31000"/>
    <x v="0"/>
    <x v="23"/>
    <n v="5"/>
    <n v="10.55"/>
    <n v="5.7"/>
    <n v="14"/>
    <x v="3"/>
    <s v="Wicked Choccy's"/>
    <x v="0"/>
  </r>
  <r>
    <s v="US-2024-112004-CHO-SCR-58000"/>
    <d v="2024-09-25T00:00:00"/>
    <d v="2024-10-08T00:00:00"/>
    <x v="1"/>
    <n v="112004"/>
    <s v="United States"/>
    <x v="144"/>
    <x v="2"/>
    <n v="19013"/>
    <x v="0"/>
    <x v="1"/>
    <s v="CHO-SCR-58000"/>
    <x v="3"/>
    <x v="17"/>
    <n v="5"/>
    <n v="12.5"/>
    <n v="5.5"/>
    <n v="13"/>
    <x v="3"/>
    <s v="Lot's O' Nuts"/>
    <x v="1"/>
  </r>
  <r>
    <s v="US-2024-122112-CHO-MIL-31000"/>
    <d v="2024-09-25T00:00:00"/>
    <d v="2024-10-09T00:00:00"/>
    <x v="0"/>
    <n v="122112"/>
    <s v="United States"/>
    <x v="130"/>
    <x v="9"/>
    <n v="44107"/>
    <x v="0"/>
    <x v="1"/>
    <s v="CHO-MIL-31000"/>
    <x v="0"/>
    <x v="8"/>
    <n v="4"/>
    <n v="8.44"/>
    <n v="4.5599999999999996"/>
    <n v="14"/>
    <x v="3"/>
    <s v="Wicked Choccy's"/>
    <x v="0"/>
  </r>
  <r>
    <s v="US-2024-162481-CHO-FUD-51000"/>
    <d v="2024-09-25T00:00:00"/>
    <d v="2024-10-09T00:00:00"/>
    <x v="0"/>
    <n v="162481"/>
    <s v="United States"/>
    <x v="105"/>
    <x v="30"/>
    <n v="55901"/>
    <x v="0"/>
    <x v="0"/>
    <s v="CHO-FUD-51000"/>
    <x v="4"/>
    <x v="3"/>
    <n v="3"/>
    <n v="7.2"/>
    <n v="3.6"/>
    <n v="14"/>
    <x v="3"/>
    <s v="Lot's O' Nuts"/>
    <x v="1"/>
  </r>
  <r>
    <s v="US-2024-162481-CHO-MIL-31000"/>
    <d v="2024-09-25T00:00:00"/>
    <d v="2024-10-09T00:00:00"/>
    <x v="0"/>
    <n v="162481"/>
    <s v="United States"/>
    <x v="105"/>
    <x v="30"/>
    <n v="55901"/>
    <x v="0"/>
    <x v="0"/>
    <s v="CHO-MIL-31000"/>
    <x v="0"/>
    <x v="0"/>
    <n v="2"/>
    <n v="4.22"/>
    <n v="2.2799999999999998"/>
    <n v="14"/>
    <x v="3"/>
    <s v="Wicked Choccy's"/>
    <x v="0"/>
  </r>
  <r>
    <s v="US-2024-144904-CHO-SCR-58000"/>
    <d v="2024-09-25T00:00:00"/>
    <d v="2024-10-11T00:00:00"/>
    <x v="0"/>
    <n v="144904"/>
    <s v="United States"/>
    <x v="26"/>
    <x v="21"/>
    <n v="10009"/>
    <x v="0"/>
    <x v="1"/>
    <s v="CHO-SCR-58000"/>
    <x v="3"/>
    <x v="3"/>
    <n v="3"/>
    <n v="7.5"/>
    <n v="3.3"/>
    <n v="16"/>
    <x v="3"/>
    <s v="Lot's O' Nuts"/>
    <x v="1"/>
  </r>
  <r>
    <s v="US-2024-144904-CHO-NUT-13000"/>
    <d v="2024-09-25T00:00:00"/>
    <d v="2024-10-11T00:00:00"/>
    <x v="0"/>
    <n v="144904"/>
    <s v="United States"/>
    <x v="26"/>
    <x v="21"/>
    <n v="10009"/>
    <x v="0"/>
    <x v="1"/>
    <s v="CHO-NUT-13000"/>
    <x v="2"/>
    <x v="33"/>
    <n v="8"/>
    <n v="19.920000000000002"/>
    <n v="8"/>
    <n v="16"/>
    <x v="3"/>
    <s v="Lot's O' Nuts"/>
    <x v="1"/>
  </r>
  <r>
    <s v="US-2024-144904-CHO-MIL-31000"/>
    <d v="2024-09-25T00:00:00"/>
    <d v="2024-10-11T00:00:00"/>
    <x v="0"/>
    <n v="144904"/>
    <s v="United States"/>
    <x v="26"/>
    <x v="21"/>
    <n v="10009"/>
    <x v="0"/>
    <x v="1"/>
    <s v="CHO-MIL-31000"/>
    <x v="0"/>
    <x v="0"/>
    <n v="2"/>
    <n v="4.22"/>
    <n v="2.2799999999999998"/>
    <n v="16"/>
    <x v="3"/>
    <s v="Wicked Choccy's"/>
    <x v="0"/>
  </r>
  <r>
    <s v="US-2024-169929-CHO-TRI-54000"/>
    <d v="2024-09-25T00:00:00"/>
    <d v="2024-10-08T00:00:00"/>
    <x v="1"/>
    <n v="169929"/>
    <s v="United States"/>
    <x v="372"/>
    <x v="36"/>
    <n v="59601"/>
    <x v="0"/>
    <x v="3"/>
    <s v="CHO-TRI-54000"/>
    <x v="1"/>
    <x v="20"/>
    <n v="5"/>
    <n v="12.25"/>
    <n v="6.5"/>
    <n v="13"/>
    <x v="3"/>
    <s v="Wicked Choccy's"/>
    <x v="0"/>
  </r>
  <r>
    <s v="US-2024-162572-CHO-SCR-58000"/>
    <d v="2024-09-25T00:00:00"/>
    <d v="2024-10-07T00:00:00"/>
    <x v="2"/>
    <n v="162572"/>
    <s v="United States"/>
    <x v="149"/>
    <x v="9"/>
    <n v="45231"/>
    <x v="0"/>
    <x v="1"/>
    <s v="CHO-SCR-58000"/>
    <x v="3"/>
    <x v="14"/>
    <n v="6"/>
    <n v="15"/>
    <n v="6.6"/>
    <n v="12"/>
    <x v="3"/>
    <s v="Lot's O' Nuts"/>
    <x v="1"/>
  </r>
  <r>
    <s v="CA-2024-192314-CHO-SCR-58000"/>
    <d v="2024-09-26T00:00:00"/>
    <d v="2024-10-11T00:00:00"/>
    <x v="2"/>
    <n v="192314"/>
    <s v="Canada"/>
    <x v="273"/>
    <x v="42"/>
    <s v="G1B"/>
    <x v="0"/>
    <x v="1"/>
    <s v="CHO-SCR-58000"/>
    <x v="3"/>
    <x v="25"/>
    <n v="1"/>
    <n v="2.5"/>
    <n v="1.1000000000000001"/>
    <n v="15"/>
    <x v="3"/>
    <s v="Lot's O' Nuts"/>
    <x v="1"/>
  </r>
  <r>
    <s v="US-2024-106145-CHO-SCR-58000"/>
    <d v="2024-09-26T00:00:00"/>
    <d v="2024-10-06T00:00:00"/>
    <x v="3"/>
    <n v="106145"/>
    <s v="United States"/>
    <x v="10"/>
    <x v="4"/>
    <n v="94109"/>
    <x v="0"/>
    <x v="3"/>
    <s v="CHO-SCR-58000"/>
    <x v="3"/>
    <x v="3"/>
    <n v="3"/>
    <n v="7.5"/>
    <n v="3.3"/>
    <n v="10"/>
    <x v="3"/>
    <s v="Lot's O' Nuts"/>
    <x v="1"/>
  </r>
  <r>
    <s v="US-2024-106145-CHO-TRI-54000"/>
    <d v="2024-09-26T00:00:00"/>
    <d v="2024-10-06T00:00:00"/>
    <x v="3"/>
    <n v="106145"/>
    <s v="United States"/>
    <x v="10"/>
    <x v="4"/>
    <n v="94109"/>
    <x v="0"/>
    <x v="3"/>
    <s v="CHO-TRI-54000"/>
    <x v="1"/>
    <x v="4"/>
    <n v="3"/>
    <n v="7.35"/>
    <n v="3.9"/>
    <n v="10"/>
    <x v="3"/>
    <s v="Wicked Choccy's"/>
    <x v="0"/>
  </r>
  <r>
    <s v="US-2024-106145-CHO-FUD-51000"/>
    <d v="2024-09-26T00:00:00"/>
    <d v="2024-10-06T00:00:00"/>
    <x v="3"/>
    <n v="106145"/>
    <s v="United States"/>
    <x v="10"/>
    <x v="4"/>
    <n v="94109"/>
    <x v="0"/>
    <x v="3"/>
    <s v="CHO-FUD-51000"/>
    <x v="4"/>
    <x v="14"/>
    <n v="6"/>
    <n v="14.4"/>
    <n v="7.2"/>
    <n v="10"/>
    <x v="3"/>
    <s v="Lot's O' Nuts"/>
    <x v="1"/>
  </r>
  <r>
    <s v="US-2024-129490-CHO-SCR-58000"/>
    <d v="2024-09-26T00:00:00"/>
    <d v="2024-10-10T00:00:00"/>
    <x v="0"/>
    <n v="129490"/>
    <s v="United States"/>
    <x v="519"/>
    <x v="17"/>
    <n v="33023"/>
    <x v="0"/>
    <x v="2"/>
    <s v="CHO-SCR-58000"/>
    <x v="3"/>
    <x v="31"/>
    <n v="4"/>
    <n v="10"/>
    <n v="4.4000000000000004"/>
    <n v="14"/>
    <x v="3"/>
    <s v="Lot's O' Nuts"/>
    <x v="1"/>
  </r>
  <r>
    <s v="US-2024-156391-CHO-FUD-51000"/>
    <d v="2024-09-26T00:00:00"/>
    <d v="2024-10-08T00:00:00"/>
    <x v="1"/>
    <n v="156391"/>
    <s v="United States"/>
    <x v="147"/>
    <x v="11"/>
    <n v="97301"/>
    <x v="0"/>
    <x v="3"/>
    <s v="CHO-FUD-51000"/>
    <x v="4"/>
    <x v="25"/>
    <n v="1"/>
    <n v="2.4"/>
    <n v="1.2"/>
    <n v="12"/>
    <x v="3"/>
    <s v="Lot's O' Nuts"/>
    <x v="1"/>
  </r>
  <r>
    <s v="US-2024-101574-CHO-FUD-51000"/>
    <d v="2024-09-28T00:00:00"/>
    <d v="2024-10-14T00:00:00"/>
    <x v="0"/>
    <n v="101574"/>
    <s v="United States"/>
    <x v="4"/>
    <x v="4"/>
    <n v="90032"/>
    <x v="0"/>
    <x v="3"/>
    <s v="CHO-FUD-51000"/>
    <x v="4"/>
    <x v="3"/>
    <n v="3"/>
    <n v="7.2"/>
    <n v="3.6"/>
    <n v="16"/>
    <x v="3"/>
    <s v="Lot's O' Nuts"/>
    <x v="1"/>
  </r>
  <r>
    <s v="US-2024-139955-CHO-FUD-51000"/>
    <d v="2024-09-28T00:00:00"/>
    <d v="2024-10-10T00:00:00"/>
    <x v="2"/>
    <n v="139955"/>
    <s v="United States"/>
    <x v="79"/>
    <x v="0"/>
    <n v="78521"/>
    <x v="0"/>
    <x v="0"/>
    <s v="CHO-FUD-51000"/>
    <x v="4"/>
    <x v="25"/>
    <n v="1"/>
    <n v="2.4"/>
    <n v="1.2"/>
    <n v="12"/>
    <x v="3"/>
    <s v="Lot's O' Nuts"/>
    <x v="1"/>
  </r>
  <r>
    <s v="US-2024-125717-CHO-MIL-31000"/>
    <d v="2024-09-28T00:00:00"/>
    <d v="2024-10-11T00:00:00"/>
    <x v="1"/>
    <n v="125717"/>
    <s v="United States"/>
    <x v="134"/>
    <x v="27"/>
    <n v="80013"/>
    <x v="0"/>
    <x v="3"/>
    <s v="CHO-MIL-31000"/>
    <x v="0"/>
    <x v="11"/>
    <n v="1"/>
    <n v="2.11"/>
    <n v="1.1399999999999999"/>
    <n v="13"/>
    <x v="3"/>
    <s v="Wicked Choccy's"/>
    <x v="0"/>
  </r>
  <r>
    <s v="US-2024-125717-CHO-FUD-51000"/>
    <d v="2024-09-28T00:00:00"/>
    <d v="2024-10-11T00:00:00"/>
    <x v="1"/>
    <n v="125717"/>
    <s v="United States"/>
    <x v="134"/>
    <x v="27"/>
    <n v="80013"/>
    <x v="0"/>
    <x v="3"/>
    <s v="CHO-FUD-51000"/>
    <x v="4"/>
    <x v="9"/>
    <n v="2"/>
    <n v="4.8"/>
    <n v="2.4"/>
    <n v="13"/>
    <x v="3"/>
    <s v="Lot's O' Nuts"/>
    <x v="1"/>
  </r>
  <r>
    <s v="US-2024-125717-CHO-TRI-54000"/>
    <d v="2024-09-28T00:00:00"/>
    <d v="2024-10-11T00:00:00"/>
    <x v="1"/>
    <n v="125717"/>
    <s v="United States"/>
    <x v="134"/>
    <x v="27"/>
    <n v="80013"/>
    <x v="0"/>
    <x v="3"/>
    <s v="CHO-TRI-54000"/>
    <x v="1"/>
    <x v="24"/>
    <n v="4"/>
    <n v="9.8000000000000007"/>
    <n v="5.2"/>
    <n v="13"/>
    <x v="3"/>
    <s v="Wicked Choccy's"/>
    <x v="0"/>
  </r>
  <r>
    <s v="US-2024-125717-CHO-SCR-58000"/>
    <d v="2024-09-28T00:00:00"/>
    <d v="2024-10-11T00:00:00"/>
    <x v="1"/>
    <n v="125717"/>
    <s v="United States"/>
    <x v="134"/>
    <x v="27"/>
    <n v="80013"/>
    <x v="0"/>
    <x v="3"/>
    <s v="CHO-SCR-58000"/>
    <x v="3"/>
    <x v="9"/>
    <n v="2"/>
    <n v="5"/>
    <n v="2.2000000000000002"/>
    <n v="13"/>
    <x v="3"/>
    <s v="Lot's O' Nuts"/>
    <x v="1"/>
  </r>
  <r>
    <s v="US-2024-152205-CHO-TRI-54000"/>
    <d v="2024-09-28T00:00:00"/>
    <d v="2024-10-15T00:00:00"/>
    <x v="0"/>
    <n v="152205"/>
    <s v="United States"/>
    <x v="2"/>
    <x v="2"/>
    <n v="19134"/>
    <x v="0"/>
    <x v="1"/>
    <s v="CHO-TRI-54000"/>
    <x v="1"/>
    <x v="28"/>
    <n v="1"/>
    <n v="2.4500000000000002"/>
    <n v="1.3"/>
    <n v="17"/>
    <x v="3"/>
    <s v="Wicked Choccy's"/>
    <x v="0"/>
  </r>
  <r>
    <s v="US-2024-160017-CHO-NUT-13000"/>
    <d v="2024-09-28T00:00:00"/>
    <d v="2024-10-12T00:00:00"/>
    <x v="0"/>
    <n v="160017"/>
    <s v="United States"/>
    <x v="60"/>
    <x v="17"/>
    <n v="32216"/>
    <x v="0"/>
    <x v="2"/>
    <s v="CHO-NUT-13000"/>
    <x v="2"/>
    <x v="7"/>
    <n v="2"/>
    <n v="4.9800000000000004"/>
    <n v="2"/>
    <n v="14"/>
    <x v="3"/>
    <s v="Lot's O' Nuts"/>
    <x v="1"/>
  </r>
  <r>
    <s v="US-2024-100314-CHO-MIL-31000"/>
    <d v="2024-09-29T00:00:00"/>
    <d v="2024-10-15T00:00:00"/>
    <x v="0"/>
    <n v="100314"/>
    <s v="United States"/>
    <x v="211"/>
    <x v="0"/>
    <n v="77506"/>
    <x v="0"/>
    <x v="0"/>
    <s v="CHO-MIL-31000"/>
    <x v="0"/>
    <x v="8"/>
    <n v="4"/>
    <n v="8.44"/>
    <n v="4.5599999999999996"/>
    <n v="16"/>
    <x v="3"/>
    <s v="Wicked Choccy's"/>
    <x v="0"/>
  </r>
  <r>
    <s v="US-2024-100314-CHO-TRI-54000"/>
    <d v="2024-09-29T00:00:00"/>
    <d v="2024-10-15T00:00:00"/>
    <x v="0"/>
    <n v="100314"/>
    <s v="United States"/>
    <x v="211"/>
    <x v="0"/>
    <n v="77506"/>
    <x v="0"/>
    <x v="0"/>
    <s v="CHO-TRI-54000"/>
    <x v="1"/>
    <x v="1"/>
    <n v="2"/>
    <n v="4.9000000000000004"/>
    <n v="2.6"/>
    <n v="16"/>
    <x v="3"/>
    <s v="Wicked Choccy's"/>
    <x v="0"/>
  </r>
  <r>
    <s v="US-2024-100314-SUG-EVE-47000"/>
    <d v="2024-09-29T00:00:00"/>
    <d v="2024-10-15T00:00:00"/>
    <x v="0"/>
    <n v="100314"/>
    <s v="United States"/>
    <x v="211"/>
    <x v="0"/>
    <n v="77506"/>
    <x v="2"/>
    <x v="0"/>
    <s v="SUG-EVE-47000"/>
    <x v="13"/>
    <x v="50"/>
    <n v="3"/>
    <n v="24"/>
    <n v="6"/>
    <n v="16"/>
    <x v="3"/>
    <s v="Secret Factory"/>
    <x v="2"/>
  </r>
  <r>
    <s v="US-2024-126676-OTH-LIC-15000"/>
    <d v="2024-09-29T00:00:00"/>
    <d v="2024-10-11T00:00:00"/>
    <x v="1"/>
    <n v="126676"/>
    <s v="United States"/>
    <x v="137"/>
    <x v="21"/>
    <n v="11550"/>
    <x v="1"/>
    <x v="1"/>
    <s v="OTH-LIC-15000"/>
    <x v="7"/>
    <x v="32"/>
    <n v="3"/>
    <n v="30"/>
    <n v="30"/>
    <n v="12"/>
    <x v="3"/>
    <s v="Secret Factory"/>
    <x v="2"/>
  </r>
  <r>
    <s v="US-2024-128335-CHO-FUD-51000"/>
    <d v="2024-09-29T00:00:00"/>
    <d v="2024-10-15T00:00:00"/>
    <x v="0"/>
    <n v="128335"/>
    <s v="United States"/>
    <x v="212"/>
    <x v="21"/>
    <n v="10550"/>
    <x v="0"/>
    <x v="1"/>
    <s v="CHO-FUD-51000"/>
    <x v="4"/>
    <x v="3"/>
    <n v="3"/>
    <n v="7.2"/>
    <n v="3.6"/>
    <n v="16"/>
    <x v="3"/>
    <s v="Lot's O' Nuts"/>
    <x v="1"/>
  </r>
  <r>
    <s v="US-2024-128335-CHO-NUT-13000"/>
    <d v="2024-09-29T00:00:00"/>
    <d v="2024-10-15T00:00:00"/>
    <x v="0"/>
    <n v="128335"/>
    <s v="United States"/>
    <x v="212"/>
    <x v="21"/>
    <n v="10550"/>
    <x v="0"/>
    <x v="1"/>
    <s v="CHO-NUT-13000"/>
    <x v="2"/>
    <x v="13"/>
    <n v="5"/>
    <n v="12.45"/>
    <n v="5"/>
    <n v="16"/>
    <x v="3"/>
    <s v="Lot's O' Nuts"/>
    <x v="1"/>
  </r>
  <r>
    <s v="US-2024-137918-CHO-MIL-31000"/>
    <d v="2024-09-29T00:00:00"/>
    <d v="2024-10-16T00:00:00"/>
    <x v="0"/>
    <n v="137918"/>
    <s v="United States"/>
    <x v="95"/>
    <x v="4"/>
    <n v="95240"/>
    <x v="0"/>
    <x v="3"/>
    <s v="CHO-MIL-31000"/>
    <x v="0"/>
    <x v="38"/>
    <n v="7"/>
    <n v="14.77"/>
    <n v="7.98"/>
    <n v="17"/>
    <x v="3"/>
    <s v="Wicked Choccy's"/>
    <x v="0"/>
  </r>
  <r>
    <s v="US-2024-118402-CHO-NUT-13000"/>
    <d v="2024-09-29T00:00:00"/>
    <d v="2024-10-14T00:00:00"/>
    <x v="0"/>
    <n v="118402"/>
    <s v="United States"/>
    <x v="104"/>
    <x v="14"/>
    <n v="38109"/>
    <x v="0"/>
    <x v="2"/>
    <s v="CHO-NUT-13000"/>
    <x v="2"/>
    <x v="13"/>
    <n v="5"/>
    <n v="12.45"/>
    <n v="5"/>
    <n v="15"/>
    <x v="3"/>
    <s v="Lot's O' Nuts"/>
    <x v="1"/>
  </r>
  <r>
    <s v="US-2024-148138-CHO-FUD-51000"/>
    <d v="2024-09-29T00:00:00"/>
    <d v="2024-10-13T00:00:00"/>
    <x v="0"/>
    <n v="148138"/>
    <s v="United States"/>
    <x v="265"/>
    <x v="9"/>
    <n v="43302"/>
    <x v="0"/>
    <x v="1"/>
    <s v="CHO-FUD-51000"/>
    <x v="4"/>
    <x v="9"/>
    <n v="2"/>
    <n v="4.8"/>
    <n v="2.4"/>
    <n v="14"/>
    <x v="3"/>
    <s v="Lot's O' Nuts"/>
    <x v="1"/>
  </r>
  <r>
    <s v="US-2024-121300-CHO-MIL-31000"/>
    <d v="2024-09-29T00:00:00"/>
    <d v="2024-10-09T00:00:00"/>
    <x v="3"/>
    <n v="121300"/>
    <s v="United States"/>
    <x v="520"/>
    <x v="9"/>
    <n v="44060"/>
    <x v="0"/>
    <x v="1"/>
    <s v="CHO-MIL-31000"/>
    <x v="0"/>
    <x v="11"/>
    <n v="1"/>
    <n v="2.11"/>
    <n v="1.1399999999999999"/>
    <n v="10"/>
    <x v="3"/>
    <s v="Wicked Choccy's"/>
    <x v="0"/>
  </r>
  <r>
    <s v="US-2024-121300-CHO-FUD-51000"/>
    <d v="2024-09-29T00:00:00"/>
    <d v="2024-10-09T00:00:00"/>
    <x v="3"/>
    <n v="121300"/>
    <s v="United States"/>
    <x v="520"/>
    <x v="9"/>
    <n v="44060"/>
    <x v="0"/>
    <x v="1"/>
    <s v="CHO-FUD-51000"/>
    <x v="4"/>
    <x v="31"/>
    <n v="4"/>
    <n v="9.6"/>
    <n v="4.8"/>
    <n v="10"/>
    <x v="3"/>
    <s v="Lot's O' Nuts"/>
    <x v="1"/>
  </r>
  <r>
    <s v="US-2024-121300-CHO-NUT-13000"/>
    <d v="2024-09-29T00:00:00"/>
    <d v="2024-10-09T00:00:00"/>
    <x v="3"/>
    <n v="121300"/>
    <s v="United States"/>
    <x v="520"/>
    <x v="9"/>
    <n v="44060"/>
    <x v="0"/>
    <x v="1"/>
    <s v="CHO-NUT-13000"/>
    <x v="2"/>
    <x v="7"/>
    <n v="2"/>
    <n v="4.9800000000000004"/>
    <n v="2"/>
    <n v="10"/>
    <x v="3"/>
    <s v="Lot's O' Nuts"/>
    <x v="1"/>
  </r>
  <r>
    <s v="US-2024-140186-CHO-NUT-13000"/>
    <d v="2024-09-29T00:00:00"/>
    <d v="2024-10-12T00:00:00"/>
    <x v="1"/>
    <n v="140186"/>
    <s v="United States"/>
    <x v="332"/>
    <x v="4"/>
    <n v="93309"/>
    <x v="0"/>
    <x v="3"/>
    <s v="CHO-NUT-13000"/>
    <x v="2"/>
    <x v="22"/>
    <n v="1"/>
    <n v="2.4900000000000002"/>
    <n v="1"/>
    <n v="13"/>
    <x v="3"/>
    <s v="Lot's O' Nuts"/>
    <x v="1"/>
  </r>
  <r>
    <s v="US-2024-140186-CHO-FUD-51000"/>
    <d v="2024-09-29T00:00:00"/>
    <d v="2024-10-12T00:00:00"/>
    <x v="1"/>
    <n v="140186"/>
    <s v="United States"/>
    <x v="332"/>
    <x v="4"/>
    <n v="93309"/>
    <x v="0"/>
    <x v="3"/>
    <s v="CHO-FUD-51000"/>
    <x v="4"/>
    <x v="25"/>
    <n v="1"/>
    <n v="2.4"/>
    <n v="1.2"/>
    <n v="13"/>
    <x v="3"/>
    <s v="Lot's O' Nuts"/>
    <x v="1"/>
  </r>
  <r>
    <s v="US-2024-140186-CHO-TRI-54000"/>
    <d v="2024-09-29T00:00:00"/>
    <d v="2024-10-12T00:00:00"/>
    <x v="1"/>
    <n v="140186"/>
    <s v="United States"/>
    <x v="332"/>
    <x v="4"/>
    <n v="93309"/>
    <x v="0"/>
    <x v="3"/>
    <s v="CHO-TRI-54000"/>
    <x v="1"/>
    <x v="1"/>
    <n v="2"/>
    <n v="4.9000000000000004"/>
    <n v="2.6"/>
    <n v="13"/>
    <x v="3"/>
    <s v="Wicked Choccy's"/>
    <x v="0"/>
  </r>
  <r>
    <s v="US-2024-141509-CHO-FUD-51000"/>
    <d v="2024-09-29T00:00:00"/>
    <d v="2024-10-11T00:00:00"/>
    <x v="1"/>
    <n v="141509"/>
    <s v="United States"/>
    <x v="4"/>
    <x v="4"/>
    <n v="90036"/>
    <x v="0"/>
    <x v="3"/>
    <s v="CHO-FUD-51000"/>
    <x v="4"/>
    <x v="17"/>
    <n v="5"/>
    <n v="12"/>
    <n v="6"/>
    <n v="12"/>
    <x v="3"/>
    <s v="Lot's O' Nuts"/>
    <x v="1"/>
  </r>
  <r>
    <s v="US-2024-120908-OTH-KAZ-38000"/>
    <d v="2024-09-30T00:00:00"/>
    <d v="2024-10-12T00:00:00"/>
    <x v="1"/>
    <n v="120908"/>
    <s v="United States"/>
    <x v="2"/>
    <x v="2"/>
    <n v="19120"/>
    <x v="1"/>
    <x v="1"/>
    <s v="OTH-KAZ-38000"/>
    <x v="6"/>
    <x v="38"/>
    <n v="7"/>
    <n v="1.75"/>
    <n v="21"/>
    <n v="12"/>
    <x v="3"/>
    <s v="The Other Factory"/>
    <x v="3"/>
  </r>
  <r>
    <s v="US-2024-123029-CHO-FUD-51000"/>
    <d v="2024-09-30T00:00:00"/>
    <d v="2024-10-12T00:00:00"/>
    <x v="2"/>
    <n v="123029"/>
    <s v="United States"/>
    <x v="4"/>
    <x v="4"/>
    <n v="90049"/>
    <x v="0"/>
    <x v="3"/>
    <s v="CHO-FUD-51000"/>
    <x v="4"/>
    <x v="9"/>
    <n v="2"/>
    <n v="4.8"/>
    <n v="2.4"/>
    <n v="12"/>
    <x v="3"/>
    <s v="Lot's O' Nuts"/>
    <x v="1"/>
  </r>
  <r>
    <s v="US-2024-144225-CHO-TRI-54000"/>
    <d v="2024-09-30T00:00:00"/>
    <d v="2024-10-12T00:00:00"/>
    <x v="2"/>
    <n v="144225"/>
    <s v="United States"/>
    <x v="98"/>
    <x v="38"/>
    <n v="21215"/>
    <x v="0"/>
    <x v="1"/>
    <s v="CHO-TRI-54000"/>
    <x v="1"/>
    <x v="4"/>
    <n v="3"/>
    <n v="7.35"/>
    <n v="3.9"/>
    <n v="12"/>
    <x v="3"/>
    <s v="Wicked Choccy's"/>
    <x v="0"/>
  </r>
  <r>
    <s v="US-2024-147452-CHO-TRI-54000"/>
    <d v="2024-09-30T00:00:00"/>
    <d v="2024-10-13T00:00:00"/>
    <x v="1"/>
    <n v="147452"/>
    <s v="United States"/>
    <x v="31"/>
    <x v="23"/>
    <n v="98103"/>
    <x v="0"/>
    <x v="3"/>
    <s v="CHO-TRI-54000"/>
    <x v="1"/>
    <x v="28"/>
    <n v="1"/>
    <n v="2.4500000000000002"/>
    <n v="1.3"/>
    <n v="13"/>
    <x v="3"/>
    <s v="Wicked Choccy's"/>
    <x v="0"/>
  </r>
  <r>
    <s v="US-2024-147452-CHO-NUT-13000"/>
    <d v="2024-09-30T00:00:00"/>
    <d v="2024-10-13T00:00:00"/>
    <x v="1"/>
    <n v="147452"/>
    <s v="United States"/>
    <x v="31"/>
    <x v="23"/>
    <n v="98103"/>
    <x v="0"/>
    <x v="3"/>
    <s v="CHO-NUT-13000"/>
    <x v="2"/>
    <x v="7"/>
    <n v="2"/>
    <n v="4.9800000000000004"/>
    <n v="2"/>
    <n v="13"/>
    <x v="3"/>
    <s v="Lot's O' Nuts"/>
    <x v="1"/>
  </r>
  <r>
    <s v="US-2024-147452-CHO-MIL-31000"/>
    <d v="2024-09-30T00:00:00"/>
    <d v="2024-10-13T00:00:00"/>
    <x v="1"/>
    <n v="147452"/>
    <s v="United States"/>
    <x v="31"/>
    <x v="23"/>
    <n v="98103"/>
    <x v="0"/>
    <x v="3"/>
    <s v="CHO-MIL-31000"/>
    <x v="0"/>
    <x v="5"/>
    <n v="3"/>
    <n v="6.33"/>
    <n v="3.42"/>
    <n v="13"/>
    <x v="3"/>
    <s v="Wicked Choccy's"/>
    <x v="0"/>
  </r>
  <r>
    <s v="US-2024-130603-CHO-NUT-13000"/>
    <d v="2024-09-30T00:00:00"/>
    <d v="2024-10-16T00:00:00"/>
    <x v="0"/>
    <n v="130603"/>
    <s v="United States"/>
    <x v="41"/>
    <x v="0"/>
    <n v="76017"/>
    <x v="0"/>
    <x v="0"/>
    <s v="CHO-NUT-13000"/>
    <x v="2"/>
    <x v="48"/>
    <n v="9"/>
    <n v="22.41"/>
    <n v="9"/>
    <n v="16"/>
    <x v="3"/>
    <s v="Lot's O' Nuts"/>
    <x v="1"/>
  </r>
  <r>
    <s v="US-2024-113418-CHO-FUD-51000"/>
    <d v="2024-10-01T00:00:00"/>
    <d v="2024-10-13T00:00:00"/>
    <x v="1"/>
    <n v="113418"/>
    <s v="United States"/>
    <x v="26"/>
    <x v="21"/>
    <n v="10035"/>
    <x v="0"/>
    <x v="1"/>
    <s v="CHO-FUD-51000"/>
    <x v="4"/>
    <x v="53"/>
    <n v="11"/>
    <n v="26.4"/>
    <n v="13.2"/>
    <n v="12"/>
    <x v="3"/>
    <s v="Lot's O' Nuts"/>
    <x v="1"/>
  </r>
  <r>
    <s v="US-2024-117807-CHO-TRI-54000"/>
    <d v="2024-10-01T00:00:00"/>
    <d v="2024-10-17T00:00:00"/>
    <x v="0"/>
    <n v="117807"/>
    <s v="United States"/>
    <x v="473"/>
    <x v="45"/>
    <n v="68025"/>
    <x v="0"/>
    <x v="0"/>
    <s v="CHO-TRI-54000"/>
    <x v="1"/>
    <x v="28"/>
    <n v="1"/>
    <n v="2.4500000000000002"/>
    <n v="1.3"/>
    <n v="16"/>
    <x v="3"/>
    <s v="Wicked Choccy's"/>
    <x v="0"/>
  </r>
  <r>
    <s v="US-2024-156951-CHO-MIL-31000"/>
    <d v="2024-10-01T00:00:00"/>
    <d v="2024-10-18T00:00:00"/>
    <x v="0"/>
    <n v="156951"/>
    <s v="United States"/>
    <x v="31"/>
    <x v="23"/>
    <n v="98105"/>
    <x v="0"/>
    <x v="3"/>
    <s v="CHO-MIL-31000"/>
    <x v="0"/>
    <x v="5"/>
    <n v="3"/>
    <n v="6.33"/>
    <n v="3.42"/>
    <n v="17"/>
    <x v="3"/>
    <s v="Wicked Choccy's"/>
    <x v="0"/>
  </r>
  <r>
    <s v="US-2024-156951-CHO-NUT-13000"/>
    <d v="2024-10-01T00:00:00"/>
    <d v="2024-10-18T00:00:00"/>
    <x v="0"/>
    <n v="156951"/>
    <s v="United States"/>
    <x v="31"/>
    <x v="23"/>
    <n v="98105"/>
    <x v="0"/>
    <x v="3"/>
    <s v="CHO-NUT-13000"/>
    <x v="2"/>
    <x v="47"/>
    <n v="7"/>
    <n v="17.43"/>
    <n v="7"/>
    <n v="17"/>
    <x v="3"/>
    <s v="Lot's O' Nuts"/>
    <x v="1"/>
  </r>
  <r>
    <s v="US-2024-156951-CHO-FUD-51000"/>
    <d v="2024-10-01T00:00:00"/>
    <d v="2024-10-18T00:00:00"/>
    <x v="0"/>
    <n v="156951"/>
    <s v="United States"/>
    <x v="31"/>
    <x v="23"/>
    <n v="98105"/>
    <x v="0"/>
    <x v="3"/>
    <s v="CHO-FUD-51000"/>
    <x v="4"/>
    <x v="3"/>
    <n v="3"/>
    <n v="7.2"/>
    <n v="3.6"/>
    <n v="17"/>
    <x v="3"/>
    <s v="Lot's O' Nuts"/>
    <x v="1"/>
  </r>
  <r>
    <s v="US-2024-152275-CHO-SCR-58000"/>
    <d v="2024-10-01T00:00:00"/>
    <d v="2024-10-18T00:00:00"/>
    <x v="0"/>
    <n v="152275"/>
    <s v="United States"/>
    <x v="109"/>
    <x v="0"/>
    <n v="78207"/>
    <x v="0"/>
    <x v="0"/>
    <s v="CHO-SCR-58000"/>
    <x v="3"/>
    <x v="14"/>
    <n v="6"/>
    <n v="15"/>
    <n v="6.6"/>
    <n v="17"/>
    <x v="3"/>
    <s v="Lot's O' Nuts"/>
    <x v="1"/>
  </r>
  <r>
    <s v="US-2024-129378-CHO-NUT-13000"/>
    <d v="2024-10-01T00:00:00"/>
    <d v="2024-10-12T00:00:00"/>
    <x v="1"/>
    <n v="129378"/>
    <s v="United States"/>
    <x v="99"/>
    <x v="4"/>
    <n v="95123"/>
    <x v="0"/>
    <x v="3"/>
    <s v="CHO-NUT-13000"/>
    <x v="2"/>
    <x v="19"/>
    <n v="4"/>
    <n v="9.9600000000000009"/>
    <n v="4"/>
    <n v="11"/>
    <x v="3"/>
    <s v="Lot's O' Nuts"/>
    <x v="1"/>
  </r>
  <r>
    <s v="US-2024-129378-CHO-SCR-58000"/>
    <d v="2024-10-01T00:00:00"/>
    <d v="2024-10-12T00:00:00"/>
    <x v="1"/>
    <n v="129378"/>
    <s v="United States"/>
    <x v="99"/>
    <x v="4"/>
    <n v="95123"/>
    <x v="0"/>
    <x v="3"/>
    <s v="CHO-SCR-58000"/>
    <x v="3"/>
    <x v="57"/>
    <n v="13"/>
    <n v="32.5"/>
    <n v="14.3"/>
    <n v="11"/>
    <x v="3"/>
    <s v="Lot's O' Nuts"/>
    <x v="1"/>
  </r>
  <r>
    <s v="US-2024-129378-CHO-TRI-54000"/>
    <d v="2024-10-01T00:00:00"/>
    <d v="2024-10-12T00:00:00"/>
    <x v="1"/>
    <n v="129378"/>
    <s v="United States"/>
    <x v="99"/>
    <x v="4"/>
    <n v="95123"/>
    <x v="0"/>
    <x v="3"/>
    <s v="CHO-TRI-54000"/>
    <x v="1"/>
    <x v="28"/>
    <n v="1"/>
    <n v="2.4500000000000002"/>
    <n v="1.3"/>
    <n v="11"/>
    <x v="3"/>
    <s v="Wicked Choccy's"/>
    <x v="0"/>
  </r>
  <r>
    <s v="US-2024-139577-CHO-FUD-51000"/>
    <d v="2024-10-01T00:00:00"/>
    <d v="2024-10-16T00:00:00"/>
    <x v="0"/>
    <n v="139577"/>
    <s v="United States"/>
    <x v="10"/>
    <x v="4"/>
    <n v="94110"/>
    <x v="0"/>
    <x v="3"/>
    <s v="CHO-FUD-51000"/>
    <x v="4"/>
    <x v="17"/>
    <n v="5"/>
    <n v="12"/>
    <n v="6"/>
    <n v="15"/>
    <x v="3"/>
    <s v="Lot's O' Nuts"/>
    <x v="1"/>
  </r>
  <r>
    <s v="US-2024-147564-CHO-MIL-31000"/>
    <d v="2024-10-02T00:00:00"/>
    <d v="2024-10-16T00:00:00"/>
    <x v="0"/>
    <n v="147564"/>
    <s v="United States"/>
    <x v="26"/>
    <x v="21"/>
    <n v="10011"/>
    <x v="0"/>
    <x v="1"/>
    <s v="CHO-MIL-31000"/>
    <x v="0"/>
    <x v="8"/>
    <n v="4"/>
    <n v="8.44"/>
    <n v="4.5599999999999996"/>
    <n v="14"/>
    <x v="3"/>
    <s v="Wicked Choccy's"/>
    <x v="0"/>
  </r>
  <r>
    <s v="US-2024-137414-CHO-SCR-58000"/>
    <d v="2024-10-02T00:00:00"/>
    <d v="2024-10-16T00:00:00"/>
    <x v="0"/>
    <n v="137414"/>
    <s v="United States"/>
    <x v="10"/>
    <x v="4"/>
    <n v="94109"/>
    <x v="0"/>
    <x v="3"/>
    <s v="CHO-SCR-58000"/>
    <x v="3"/>
    <x v="9"/>
    <n v="2"/>
    <n v="5"/>
    <n v="2.2000000000000002"/>
    <n v="14"/>
    <x v="3"/>
    <s v="Lot's O' Nuts"/>
    <x v="1"/>
  </r>
  <r>
    <s v="US-2024-137414-CHO-FUD-51000"/>
    <d v="2024-10-02T00:00:00"/>
    <d v="2024-10-16T00:00:00"/>
    <x v="0"/>
    <n v="137414"/>
    <s v="United States"/>
    <x v="10"/>
    <x v="4"/>
    <n v="94109"/>
    <x v="0"/>
    <x v="3"/>
    <s v="CHO-FUD-51000"/>
    <x v="4"/>
    <x v="53"/>
    <n v="11"/>
    <n v="26.4"/>
    <n v="13.2"/>
    <n v="14"/>
    <x v="3"/>
    <s v="Lot's O' Nuts"/>
    <x v="1"/>
  </r>
  <r>
    <s v="US-2024-162558-CHO-SCR-58000"/>
    <d v="2024-10-02T00:00:00"/>
    <d v="2024-10-15T00:00:00"/>
    <x v="1"/>
    <n v="162558"/>
    <s v="United States"/>
    <x v="68"/>
    <x v="14"/>
    <n v="37918"/>
    <x v="0"/>
    <x v="2"/>
    <s v="CHO-SCR-58000"/>
    <x v="3"/>
    <x v="9"/>
    <n v="2"/>
    <n v="5"/>
    <n v="2.2000000000000002"/>
    <n v="13"/>
    <x v="3"/>
    <s v="Lot's O' Nuts"/>
    <x v="1"/>
  </r>
  <r>
    <s v="US-2024-162558-CHO-MIL-31000"/>
    <d v="2024-10-02T00:00:00"/>
    <d v="2024-10-15T00:00:00"/>
    <x v="1"/>
    <n v="162558"/>
    <s v="United States"/>
    <x v="68"/>
    <x v="14"/>
    <n v="37918"/>
    <x v="0"/>
    <x v="2"/>
    <s v="CHO-MIL-31000"/>
    <x v="0"/>
    <x v="0"/>
    <n v="2"/>
    <n v="4.22"/>
    <n v="2.2799999999999998"/>
    <n v="13"/>
    <x v="3"/>
    <s v="Wicked Choccy's"/>
    <x v="0"/>
  </r>
  <r>
    <s v="US-2024-162558-CHO-FUD-51000"/>
    <d v="2024-10-02T00:00:00"/>
    <d v="2024-10-15T00:00:00"/>
    <x v="1"/>
    <n v="162558"/>
    <s v="United States"/>
    <x v="68"/>
    <x v="14"/>
    <n v="37918"/>
    <x v="0"/>
    <x v="2"/>
    <s v="CHO-FUD-51000"/>
    <x v="4"/>
    <x v="26"/>
    <n v="7"/>
    <n v="16.8"/>
    <n v="8.4"/>
    <n v="13"/>
    <x v="3"/>
    <s v="Lot's O' Nuts"/>
    <x v="1"/>
  </r>
  <r>
    <s v="US-2024-162558-CHO-NUT-13000"/>
    <d v="2024-10-02T00:00:00"/>
    <d v="2024-10-15T00:00:00"/>
    <x v="1"/>
    <n v="162558"/>
    <s v="United States"/>
    <x v="68"/>
    <x v="14"/>
    <n v="37918"/>
    <x v="0"/>
    <x v="2"/>
    <s v="CHO-NUT-13000"/>
    <x v="2"/>
    <x v="19"/>
    <n v="4"/>
    <n v="9.9600000000000009"/>
    <n v="4"/>
    <n v="13"/>
    <x v="3"/>
    <s v="Lot's O' Nuts"/>
    <x v="1"/>
  </r>
  <r>
    <s v="US-2024-101308-OTH-LIC-15000"/>
    <d v="2024-10-02T00:00:00"/>
    <d v="2024-10-17T00:00:00"/>
    <x v="0"/>
    <n v="101308"/>
    <s v="United States"/>
    <x v="31"/>
    <x v="23"/>
    <n v="98105"/>
    <x v="1"/>
    <x v="3"/>
    <s v="OTH-LIC-15000"/>
    <x v="7"/>
    <x v="32"/>
    <n v="3"/>
    <n v="30"/>
    <n v="30"/>
    <n v="15"/>
    <x v="3"/>
    <s v="Secret Factory"/>
    <x v="2"/>
  </r>
  <r>
    <s v="US-2024-101308-CHO-MIL-31000"/>
    <d v="2024-10-02T00:00:00"/>
    <d v="2024-10-17T00:00:00"/>
    <x v="0"/>
    <n v="101308"/>
    <s v="United States"/>
    <x v="31"/>
    <x v="23"/>
    <n v="98105"/>
    <x v="0"/>
    <x v="3"/>
    <s v="CHO-MIL-31000"/>
    <x v="0"/>
    <x v="0"/>
    <n v="2"/>
    <n v="4.22"/>
    <n v="2.2799999999999998"/>
    <n v="15"/>
    <x v="3"/>
    <s v="Wicked Choccy's"/>
    <x v="0"/>
  </r>
  <r>
    <s v="US-2024-141117-CHO-TRI-54000"/>
    <d v="2024-10-02T00:00:00"/>
    <d v="2024-10-18T00:00:00"/>
    <x v="0"/>
    <n v="141117"/>
    <s v="United States"/>
    <x v="8"/>
    <x v="11"/>
    <n v="97477"/>
    <x v="0"/>
    <x v="3"/>
    <s v="CHO-TRI-54000"/>
    <x v="1"/>
    <x v="18"/>
    <n v="6"/>
    <n v="14.7"/>
    <n v="7.8"/>
    <n v="16"/>
    <x v="3"/>
    <s v="Wicked Choccy's"/>
    <x v="0"/>
  </r>
  <r>
    <s v="US-2024-141117-CHO-FUD-51000"/>
    <d v="2024-10-02T00:00:00"/>
    <d v="2024-10-18T00:00:00"/>
    <x v="0"/>
    <n v="141117"/>
    <s v="United States"/>
    <x v="8"/>
    <x v="11"/>
    <n v="97477"/>
    <x v="0"/>
    <x v="3"/>
    <s v="CHO-FUD-51000"/>
    <x v="4"/>
    <x v="26"/>
    <n v="7"/>
    <n v="16.8"/>
    <n v="8.4"/>
    <n v="16"/>
    <x v="3"/>
    <s v="Lot's O' Nuts"/>
    <x v="1"/>
  </r>
  <r>
    <s v="US-2024-116113-OTH-LIC-15000"/>
    <d v="2024-10-02T00:00:00"/>
    <d v="2024-10-16T00:00:00"/>
    <x v="2"/>
    <n v="116113"/>
    <s v="United States"/>
    <x v="217"/>
    <x v="35"/>
    <n v="36116"/>
    <x v="1"/>
    <x v="2"/>
    <s v="OTH-LIC-15000"/>
    <x v="7"/>
    <x v="49"/>
    <n v="2"/>
    <n v="20"/>
    <n v="20"/>
    <n v="14"/>
    <x v="3"/>
    <s v="Secret Factory"/>
    <x v="2"/>
  </r>
  <r>
    <s v="US-2024-105914-CHO-TRI-54000"/>
    <d v="2024-10-02T00:00:00"/>
    <d v="2024-10-18T00:00:00"/>
    <x v="0"/>
    <n v="105914"/>
    <s v="United States"/>
    <x v="4"/>
    <x v="4"/>
    <n v="90036"/>
    <x v="0"/>
    <x v="3"/>
    <s v="CHO-TRI-54000"/>
    <x v="1"/>
    <x v="20"/>
    <n v="5"/>
    <n v="12.25"/>
    <n v="6.5"/>
    <n v="16"/>
    <x v="3"/>
    <s v="Wicked Choccy's"/>
    <x v="0"/>
  </r>
  <r>
    <s v="US-2024-105914-CHO-FUD-51000"/>
    <d v="2024-10-02T00:00:00"/>
    <d v="2024-10-18T00:00:00"/>
    <x v="0"/>
    <n v="105914"/>
    <s v="United States"/>
    <x v="4"/>
    <x v="4"/>
    <n v="90036"/>
    <x v="0"/>
    <x v="3"/>
    <s v="CHO-FUD-51000"/>
    <x v="4"/>
    <x v="26"/>
    <n v="7"/>
    <n v="16.8"/>
    <n v="8.4"/>
    <n v="16"/>
    <x v="3"/>
    <s v="Lot's O' Nuts"/>
    <x v="1"/>
  </r>
  <r>
    <s v="US-2024-126074-CHO-NUT-13000"/>
    <d v="2024-10-02T00:00:00"/>
    <d v="2024-10-16T00:00:00"/>
    <x v="0"/>
    <n v="126074"/>
    <s v="United States"/>
    <x v="169"/>
    <x v="15"/>
    <n v="48183"/>
    <x v="0"/>
    <x v="0"/>
    <s v="CHO-NUT-13000"/>
    <x v="2"/>
    <x v="63"/>
    <n v="11"/>
    <n v="27.39"/>
    <n v="11"/>
    <n v="14"/>
    <x v="3"/>
    <s v="Lot's O' Nuts"/>
    <x v="1"/>
  </r>
  <r>
    <s v="US-2024-126074-CHO-TRI-54000"/>
    <d v="2024-10-02T00:00:00"/>
    <d v="2024-10-16T00:00:00"/>
    <x v="0"/>
    <n v="126074"/>
    <s v="United States"/>
    <x v="169"/>
    <x v="15"/>
    <n v="48183"/>
    <x v="0"/>
    <x v="0"/>
    <s v="CHO-TRI-54000"/>
    <x v="1"/>
    <x v="10"/>
    <n v="7"/>
    <n v="17.149999999999999"/>
    <n v="9.1"/>
    <n v="14"/>
    <x v="3"/>
    <s v="Wicked Choccy's"/>
    <x v="0"/>
  </r>
  <r>
    <s v="US-2024-126074-CHO-MIL-31000"/>
    <d v="2024-10-02T00:00:00"/>
    <d v="2024-10-16T00:00:00"/>
    <x v="0"/>
    <n v="126074"/>
    <s v="United States"/>
    <x v="169"/>
    <x v="15"/>
    <n v="48183"/>
    <x v="0"/>
    <x v="0"/>
    <s v="CHO-MIL-31000"/>
    <x v="0"/>
    <x v="11"/>
    <n v="1"/>
    <n v="2.11"/>
    <n v="1.1399999999999999"/>
    <n v="14"/>
    <x v="3"/>
    <s v="Wicked Choccy's"/>
    <x v="0"/>
  </r>
  <r>
    <s v="US-2024-126074-CHO-SCR-58000"/>
    <d v="2024-10-02T00:00:00"/>
    <d v="2024-10-16T00:00:00"/>
    <x v="0"/>
    <n v="126074"/>
    <s v="United States"/>
    <x v="169"/>
    <x v="15"/>
    <n v="48183"/>
    <x v="0"/>
    <x v="0"/>
    <s v="CHO-SCR-58000"/>
    <x v="3"/>
    <x v="3"/>
    <n v="3"/>
    <n v="7.5"/>
    <n v="3.3"/>
    <n v="14"/>
    <x v="3"/>
    <s v="Lot's O' Nuts"/>
    <x v="1"/>
  </r>
  <r>
    <s v="US-2024-123981-OTH-KAZ-38000"/>
    <d v="2024-10-02T00:00:00"/>
    <d v="2024-10-18T00:00:00"/>
    <x v="0"/>
    <n v="123981"/>
    <s v="United States"/>
    <x v="26"/>
    <x v="21"/>
    <n v="10035"/>
    <x v="1"/>
    <x v="1"/>
    <s v="OTH-KAZ-38000"/>
    <x v="6"/>
    <x v="11"/>
    <n v="1"/>
    <n v="0.25"/>
    <n v="3"/>
    <n v="16"/>
    <x v="3"/>
    <s v="The Other Factory"/>
    <x v="3"/>
  </r>
  <r>
    <s v="US-2024-152926-CHO-TRI-54000"/>
    <d v="2024-10-02T00:00:00"/>
    <d v="2024-10-14T00:00:00"/>
    <x v="2"/>
    <n v="152926"/>
    <s v="United States"/>
    <x v="0"/>
    <x v="0"/>
    <n v="77041"/>
    <x v="0"/>
    <x v="0"/>
    <s v="CHO-TRI-54000"/>
    <x v="1"/>
    <x v="18"/>
    <n v="6"/>
    <n v="14.7"/>
    <n v="7.8"/>
    <n v="12"/>
    <x v="3"/>
    <s v="Wicked Choccy's"/>
    <x v="0"/>
  </r>
  <r>
    <s v="US-2024-141789-CHO-FUD-51000"/>
    <d v="2024-10-03T00:00:00"/>
    <d v="2024-10-16T00:00:00"/>
    <x v="1"/>
    <n v="141789"/>
    <s v="United States"/>
    <x v="145"/>
    <x v="30"/>
    <n v="55407"/>
    <x v="0"/>
    <x v="0"/>
    <s v="CHO-FUD-51000"/>
    <x v="4"/>
    <x v="9"/>
    <n v="2"/>
    <n v="4.8"/>
    <n v="2.4"/>
    <n v="13"/>
    <x v="3"/>
    <s v="Lot's O' Nuts"/>
    <x v="1"/>
  </r>
  <r>
    <s v="US-2024-101749-CHO-NUT-13000"/>
    <d v="2024-10-03T00:00:00"/>
    <d v="2024-10-18T00:00:00"/>
    <x v="0"/>
    <n v="101749"/>
    <s v="United States"/>
    <x v="211"/>
    <x v="4"/>
    <n v="91104"/>
    <x v="0"/>
    <x v="3"/>
    <s v="CHO-NUT-13000"/>
    <x v="2"/>
    <x v="2"/>
    <n v="3"/>
    <n v="7.47"/>
    <n v="3"/>
    <n v="15"/>
    <x v="3"/>
    <s v="Lot's O' Nuts"/>
    <x v="1"/>
  </r>
  <r>
    <s v="US-2024-143035-CHO-FUD-51000"/>
    <d v="2024-10-03T00:00:00"/>
    <d v="2024-10-15T00:00:00"/>
    <x v="2"/>
    <n v="143035"/>
    <s v="United States"/>
    <x v="26"/>
    <x v="21"/>
    <n v="10009"/>
    <x v="0"/>
    <x v="1"/>
    <s v="CHO-FUD-51000"/>
    <x v="4"/>
    <x v="31"/>
    <n v="4"/>
    <n v="9.6"/>
    <n v="4.8"/>
    <n v="12"/>
    <x v="3"/>
    <s v="Lot's O' Nuts"/>
    <x v="1"/>
  </r>
  <r>
    <s v="US-2024-143035-OTH-GUM-21000"/>
    <d v="2024-10-03T00:00:00"/>
    <d v="2024-10-15T00:00:00"/>
    <x v="2"/>
    <n v="143035"/>
    <s v="United States"/>
    <x v="26"/>
    <x v="21"/>
    <n v="10009"/>
    <x v="1"/>
    <x v="1"/>
    <s v="OTH-GUM-21000"/>
    <x v="5"/>
    <x v="28"/>
    <n v="3"/>
    <n v="1.95"/>
    <n v="1.8"/>
    <n v="12"/>
    <x v="3"/>
    <s v="Secret Factory"/>
    <x v="2"/>
  </r>
  <r>
    <s v="US-2024-143035-CHO-NUT-13000"/>
    <d v="2024-10-03T00:00:00"/>
    <d v="2024-10-15T00:00:00"/>
    <x v="2"/>
    <n v="143035"/>
    <s v="United States"/>
    <x v="26"/>
    <x v="21"/>
    <n v="10009"/>
    <x v="0"/>
    <x v="1"/>
    <s v="CHO-NUT-13000"/>
    <x v="2"/>
    <x v="2"/>
    <n v="3"/>
    <n v="7.47"/>
    <n v="3"/>
    <n v="12"/>
    <x v="3"/>
    <s v="Lot's O' Nuts"/>
    <x v="1"/>
  </r>
  <r>
    <s v="US-2024-134607-CHO-SCR-58000"/>
    <d v="2024-10-03T00:00:00"/>
    <d v="2024-10-18T00:00:00"/>
    <x v="2"/>
    <n v="134607"/>
    <s v="United States"/>
    <x v="105"/>
    <x v="21"/>
    <n v="14609"/>
    <x v="0"/>
    <x v="1"/>
    <s v="CHO-SCR-58000"/>
    <x v="3"/>
    <x v="9"/>
    <n v="2"/>
    <n v="5"/>
    <n v="2.2000000000000002"/>
    <n v="15"/>
    <x v="3"/>
    <s v="Lot's O' Nuts"/>
    <x v="1"/>
  </r>
  <r>
    <s v="US-2024-144820-CHO-NUT-13000"/>
    <d v="2024-10-03T00:00:00"/>
    <d v="2024-10-17T00:00:00"/>
    <x v="2"/>
    <n v="144820"/>
    <s v="United States"/>
    <x v="211"/>
    <x v="0"/>
    <n v="77506"/>
    <x v="0"/>
    <x v="0"/>
    <s v="CHO-NUT-13000"/>
    <x v="2"/>
    <x v="13"/>
    <n v="5"/>
    <n v="12.45"/>
    <n v="5"/>
    <n v="14"/>
    <x v="3"/>
    <s v="Lot's O' Nuts"/>
    <x v="1"/>
  </r>
  <r>
    <s v="US-2024-149853-CHO-SCR-58000"/>
    <d v="2024-10-03T00:00:00"/>
    <d v="2024-10-19T00:00:00"/>
    <x v="0"/>
    <n v="149853"/>
    <s v="United States"/>
    <x v="118"/>
    <x v="17"/>
    <n v="33012"/>
    <x v="0"/>
    <x v="2"/>
    <s v="CHO-SCR-58000"/>
    <x v="3"/>
    <x v="17"/>
    <n v="5"/>
    <n v="12.5"/>
    <n v="5.5"/>
    <n v="16"/>
    <x v="3"/>
    <s v="Lot's O' Nuts"/>
    <x v="1"/>
  </r>
  <r>
    <s v="US-2024-149853-CHO-FUD-51000"/>
    <d v="2024-10-03T00:00:00"/>
    <d v="2024-10-19T00:00:00"/>
    <x v="0"/>
    <n v="149853"/>
    <s v="United States"/>
    <x v="118"/>
    <x v="17"/>
    <n v="33012"/>
    <x v="0"/>
    <x v="2"/>
    <s v="CHO-FUD-51000"/>
    <x v="4"/>
    <x v="3"/>
    <n v="3"/>
    <n v="7.2"/>
    <n v="3.6"/>
    <n v="16"/>
    <x v="3"/>
    <s v="Lot's O' Nuts"/>
    <x v="1"/>
  </r>
  <r>
    <s v="US-2024-163818-CHO-SCR-58000"/>
    <d v="2024-10-04T00:00:00"/>
    <d v="2024-10-18T00:00:00"/>
    <x v="0"/>
    <n v="163818"/>
    <s v="United States"/>
    <x v="259"/>
    <x v="38"/>
    <n v="20735"/>
    <x v="0"/>
    <x v="1"/>
    <s v="CHO-SCR-58000"/>
    <x v="3"/>
    <x v="25"/>
    <n v="1"/>
    <n v="2.5"/>
    <n v="1.1000000000000001"/>
    <n v="14"/>
    <x v="3"/>
    <s v="Lot's O' Nuts"/>
    <x v="1"/>
  </r>
  <r>
    <s v="US-2024-131807-CHO-MIL-31000"/>
    <d v="2024-10-05T00:00:00"/>
    <d v="2024-10-20T00:00:00"/>
    <x v="0"/>
    <n v="131807"/>
    <s v="United States"/>
    <x v="297"/>
    <x v="4"/>
    <n v="95928"/>
    <x v="0"/>
    <x v="3"/>
    <s v="CHO-MIL-31000"/>
    <x v="0"/>
    <x v="8"/>
    <n v="4"/>
    <n v="8.44"/>
    <n v="4.5599999999999996"/>
    <n v="15"/>
    <x v="3"/>
    <s v="Wicked Choccy's"/>
    <x v="0"/>
  </r>
  <r>
    <s v="US-2024-131807-CHO-FUD-51000"/>
    <d v="2024-10-05T00:00:00"/>
    <d v="2024-10-20T00:00:00"/>
    <x v="0"/>
    <n v="131807"/>
    <s v="United States"/>
    <x v="297"/>
    <x v="4"/>
    <n v="95928"/>
    <x v="0"/>
    <x v="3"/>
    <s v="CHO-FUD-51000"/>
    <x v="4"/>
    <x v="17"/>
    <n v="5"/>
    <n v="12"/>
    <n v="6"/>
    <n v="15"/>
    <x v="3"/>
    <s v="Lot's O' Nuts"/>
    <x v="1"/>
  </r>
  <r>
    <s v="US-2024-131807-CHO-SCR-58000"/>
    <d v="2024-10-05T00:00:00"/>
    <d v="2024-10-20T00:00:00"/>
    <x v="0"/>
    <n v="131807"/>
    <s v="United States"/>
    <x v="297"/>
    <x v="4"/>
    <n v="95928"/>
    <x v="0"/>
    <x v="3"/>
    <s v="CHO-SCR-58000"/>
    <x v="3"/>
    <x v="3"/>
    <n v="3"/>
    <n v="7.5"/>
    <n v="3.3"/>
    <n v="15"/>
    <x v="3"/>
    <s v="Lot's O' Nuts"/>
    <x v="1"/>
  </r>
  <r>
    <s v="US-2024-131807-CHO-TRI-54000"/>
    <d v="2024-10-05T00:00:00"/>
    <d v="2024-10-20T00:00:00"/>
    <x v="0"/>
    <n v="131807"/>
    <s v="United States"/>
    <x v="297"/>
    <x v="4"/>
    <n v="95928"/>
    <x v="0"/>
    <x v="3"/>
    <s v="CHO-TRI-54000"/>
    <x v="1"/>
    <x v="24"/>
    <n v="4"/>
    <n v="9.8000000000000007"/>
    <n v="5.2"/>
    <n v="15"/>
    <x v="3"/>
    <s v="Wicked Choccy's"/>
    <x v="0"/>
  </r>
  <r>
    <s v="US-2024-131807-OTH-LIC-15000"/>
    <d v="2024-10-05T00:00:00"/>
    <d v="2024-10-20T00:00:00"/>
    <x v="0"/>
    <n v="131807"/>
    <s v="United States"/>
    <x v="297"/>
    <x v="4"/>
    <n v="95928"/>
    <x v="1"/>
    <x v="3"/>
    <s v="OTH-LIC-15000"/>
    <x v="7"/>
    <x v="41"/>
    <n v="5"/>
    <n v="50"/>
    <n v="50"/>
    <n v="15"/>
    <x v="3"/>
    <s v="Secret Factory"/>
    <x v="2"/>
  </r>
  <r>
    <s v="CA-2024-131807-CHO-MIL-31000"/>
    <d v="2024-10-05T00:00:00"/>
    <d v="2024-10-20T00:00:00"/>
    <x v="0"/>
    <n v="131807"/>
    <s v="Canada"/>
    <x v="57"/>
    <x v="28"/>
    <s v="T1Y"/>
    <x v="0"/>
    <x v="3"/>
    <s v="CHO-MIL-31000"/>
    <x v="0"/>
    <x v="0"/>
    <n v="2"/>
    <n v="4.22"/>
    <n v="2.2799999999999998"/>
    <n v="15"/>
    <x v="3"/>
    <s v="Wicked Choccy's"/>
    <x v="0"/>
  </r>
  <r>
    <s v="CA-2024-131807-CHO-FUD-51000"/>
    <d v="2024-10-05T00:00:00"/>
    <d v="2024-10-20T00:00:00"/>
    <x v="0"/>
    <n v="131807"/>
    <s v="Canada"/>
    <x v="208"/>
    <x v="28"/>
    <s v="T5A"/>
    <x v="0"/>
    <x v="3"/>
    <s v="CHO-FUD-51000"/>
    <x v="4"/>
    <x v="17"/>
    <n v="5"/>
    <n v="12"/>
    <n v="6"/>
    <n v="15"/>
    <x v="3"/>
    <s v="Lot's O' Nuts"/>
    <x v="1"/>
  </r>
  <r>
    <s v="CA-2024-131807-CHO-SCR-58000"/>
    <d v="2024-10-05T00:00:00"/>
    <d v="2024-10-20T00:00:00"/>
    <x v="0"/>
    <n v="131807"/>
    <s v="Canada"/>
    <x v="208"/>
    <x v="28"/>
    <s v="T5A"/>
    <x v="0"/>
    <x v="3"/>
    <s v="CHO-SCR-58000"/>
    <x v="3"/>
    <x v="9"/>
    <n v="2"/>
    <n v="5"/>
    <n v="2.2000000000000002"/>
    <n v="15"/>
    <x v="3"/>
    <s v="Lot's O' Nuts"/>
    <x v="1"/>
  </r>
  <r>
    <s v="CA-2024-131807-CHO-TRI-54000"/>
    <d v="2024-10-05T00:00:00"/>
    <d v="2024-10-20T00:00:00"/>
    <x v="0"/>
    <n v="131807"/>
    <s v="Canada"/>
    <x v="208"/>
    <x v="28"/>
    <s v="T5A"/>
    <x v="0"/>
    <x v="3"/>
    <s v="CHO-TRI-54000"/>
    <x v="1"/>
    <x v="1"/>
    <n v="2"/>
    <n v="4.9000000000000004"/>
    <n v="2.6"/>
    <n v="15"/>
    <x v="3"/>
    <s v="Wicked Choccy's"/>
    <x v="0"/>
  </r>
  <r>
    <s v="CA-2024-131807-OTH-LIC-15000"/>
    <d v="2024-10-05T00:00:00"/>
    <d v="2024-10-20T00:00:00"/>
    <x v="0"/>
    <n v="131807"/>
    <s v="Canada"/>
    <x v="57"/>
    <x v="28"/>
    <s v="T1Y"/>
    <x v="1"/>
    <x v="3"/>
    <s v="OTH-LIC-15000"/>
    <x v="7"/>
    <x v="39"/>
    <n v="4"/>
    <n v="40"/>
    <n v="40"/>
    <n v="15"/>
    <x v="3"/>
    <s v="Secret Factory"/>
    <x v="2"/>
  </r>
  <r>
    <s v="US-2024-167661-CHO-TRI-54000"/>
    <d v="2024-10-05T00:00:00"/>
    <d v="2024-10-20T00:00:00"/>
    <x v="0"/>
    <n v="167661"/>
    <s v="United States"/>
    <x v="10"/>
    <x v="4"/>
    <n v="94110"/>
    <x v="0"/>
    <x v="3"/>
    <s v="CHO-TRI-54000"/>
    <x v="1"/>
    <x v="24"/>
    <n v="4"/>
    <n v="9.8000000000000007"/>
    <n v="5.2"/>
    <n v="15"/>
    <x v="3"/>
    <s v="Wicked Choccy's"/>
    <x v="0"/>
  </r>
  <r>
    <s v="US-2024-167661-CHO-MIL-31000"/>
    <d v="2024-10-05T00:00:00"/>
    <d v="2024-10-20T00:00:00"/>
    <x v="0"/>
    <n v="167661"/>
    <s v="United States"/>
    <x v="10"/>
    <x v="4"/>
    <n v="94110"/>
    <x v="0"/>
    <x v="3"/>
    <s v="CHO-MIL-31000"/>
    <x v="0"/>
    <x v="23"/>
    <n v="5"/>
    <n v="10.55"/>
    <n v="5.7"/>
    <n v="15"/>
    <x v="3"/>
    <s v="Wicked Choccy's"/>
    <x v="0"/>
  </r>
  <r>
    <s v="US-2024-103247-CHO-FUD-51000"/>
    <d v="2024-10-05T00:00:00"/>
    <d v="2024-10-18T00:00:00"/>
    <x v="2"/>
    <n v="103247"/>
    <s v="United States"/>
    <x v="26"/>
    <x v="21"/>
    <n v="10011"/>
    <x v="0"/>
    <x v="1"/>
    <s v="CHO-FUD-51000"/>
    <x v="4"/>
    <x v="3"/>
    <n v="3"/>
    <n v="7.2"/>
    <n v="3.6"/>
    <n v="13"/>
    <x v="3"/>
    <s v="Lot's O' Nuts"/>
    <x v="1"/>
  </r>
  <r>
    <s v="US-2024-103247-CHO-NUT-13000"/>
    <d v="2024-10-05T00:00:00"/>
    <d v="2024-10-18T00:00:00"/>
    <x v="2"/>
    <n v="103247"/>
    <s v="United States"/>
    <x v="26"/>
    <x v="21"/>
    <n v="10011"/>
    <x v="0"/>
    <x v="1"/>
    <s v="CHO-NUT-13000"/>
    <x v="2"/>
    <x v="47"/>
    <n v="7"/>
    <n v="17.43"/>
    <n v="7"/>
    <n v="13"/>
    <x v="3"/>
    <s v="Lot's O' Nuts"/>
    <x v="1"/>
  </r>
  <r>
    <s v="US-2024-157672-CHO-SCR-58000"/>
    <d v="2024-10-05T00:00:00"/>
    <d v="2024-10-17T00:00:00"/>
    <x v="1"/>
    <n v="157672"/>
    <s v="United States"/>
    <x v="54"/>
    <x v="27"/>
    <n v="80219"/>
    <x v="0"/>
    <x v="3"/>
    <s v="CHO-SCR-58000"/>
    <x v="3"/>
    <x v="9"/>
    <n v="2"/>
    <n v="5"/>
    <n v="2.2000000000000002"/>
    <n v="12"/>
    <x v="3"/>
    <s v="Lot's O' Nuts"/>
    <x v="1"/>
  </r>
  <r>
    <s v="US-2024-143112-CHO-NUT-13000"/>
    <d v="2024-10-05T00:00:00"/>
    <d v="2024-10-19T00:00:00"/>
    <x v="0"/>
    <n v="143112"/>
    <s v="United States"/>
    <x v="26"/>
    <x v="21"/>
    <n v="10035"/>
    <x v="0"/>
    <x v="1"/>
    <s v="CHO-NUT-13000"/>
    <x v="2"/>
    <x v="7"/>
    <n v="2"/>
    <n v="4.9800000000000004"/>
    <n v="2"/>
    <n v="14"/>
    <x v="3"/>
    <s v="Lot's O' Nuts"/>
    <x v="1"/>
  </r>
  <r>
    <s v="US-2024-143112-OTH-KAZ-38000"/>
    <d v="2024-10-05T00:00:00"/>
    <d v="2024-10-19T00:00:00"/>
    <x v="0"/>
    <n v="143112"/>
    <s v="United States"/>
    <x v="26"/>
    <x v="21"/>
    <n v="10035"/>
    <x v="1"/>
    <x v="1"/>
    <s v="OTH-KAZ-38000"/>
    <x v="6"/>
    <x v="8"/>
    <n v="4"/>
    <n v="1"/>
    <n v="12"/>
    <n v="14"/>
    <x v="3"/>
    <s v="The Other Factory"/>
    <x v="3"/>
  </r>
  <r>
    <s v="US-2024-143112-CHO-SCR-58000"/>
    <d v="2024-10-05T00:00:00"/>
    <d v="2024-10-19T00:00:00"/>
    <x v="0"/>
    <n v="143112"/>
    <s v="United States"/>
    <x v="26"/>
    <x v="21"/>
    <n v="10035"/>
    <x v="0"/>
    <x v="1"/>
    <s v="CHO-SCR-58000"/>
    <x v="3"/>
    <x v="31"/>
    <n v="4"/>
    <n v="10"/>
    <n v="4.4000000000000004"/>
    <n v="14"/>
    <x v="3"/>
    <s v="Lot's O' Nuts"/>
    <x v="1"/>
  </r>
  <r>
    <s v="US-2024-137421-CHO-MIL-31000"/>
    <d v="2024-10-06T00:00:00"/>
    <d v="2024-10-21T00:00:00"/>
    <x v="0"/>
    <n v="137421"/>
    <s v="United States"/>
    <x v="91"/>
    <x v="12"/>
    <n v="85224"/>
    <x v="0"/>
    <x v="3"/>
    <s v="CHO-MIL-31000"/>
    <x v="0"/>
    <x v="0"/>
    <n v="2"/>
    <n v="4.22"/>
    <n v="2.2799999999999998"/>
    <n v="15"/>
    <x v="3"/>
    <s v="Wicked Choccy's"/>
    <x v="0"/>
  </r>
  <r>
    <s v="US-2024-136868-CHO-FUD-51000"/>
    <d v="2024-10-06T00:00:00"/>
    <d v="2024-10-22T00:00:00"/>
    <x v="0"/>
    <n v="136868"/>
    <s v="United States"/>
    <x v="26"/>
    <x v="21"/>
    <n v="10035"/>
    <x v="0"/>
    <x v="1"/>
    <s v="CHO-FUD-51000"/>
    <x v="4"/>
    <x v="3"/>
    <n v="3"/>
    <n v="7.2"/>
    <n v="3.6"/>
    <n v="16"/>
    <x v="3"/>
    <s v="Lot's O' Nuts"/>
    <x v="1"/>
  </r>
  <r>
    <s v="US-2024-136868-CHO-NUT-13000"/>
    <d v="2024-10-06T00:00:00"/>
    <d v="2024-10-22T00:00:00"/>
    <x v="0"/>
    <n v="136868"/>
    <s v="United States"/>
    <x v="26"/>
    <x v="21"/>
    <n v="10035"/>
    <x v="0"/>
    <x v="1"/>
    <s v="CHO-NUT-13000"/>
    <x v="2"/>
    <x v="2"/>
    <n v="3"/>
    <n v="7.47"/>
    <n v="3"/>
    <n v="16"/>
    <x v="3"/>
    <s v="Lot's O' Nuts"/>
    <x v="1"/>
  </r>
  <r>
    <s v="US-2024-136868-CHO-TRI-54000"/>
    <d v="2024-10-06T00:00:00"/>
    <d v="2024-10-22T00:00:00"/>
    <x v="0"/>
    <n v="136868"/>
    <s v="United States"/>
    <x v="26"/>
    <x v="21"/>
    <n v="10035"/>
    <x v="0"/>
    <x v="1"/>
    <s v="CHO-TRI-54000"/>
    <x v="1"/>
    <x v="24"/>
    <n v="4"/>
    <n v="9.8000000000000007"/>
    <n v="5.2"/>
    <n v="16"/>
    <x v="3"/>
    <s v="Wicked Choccy's"/>
    <x v="0"/>
  </r>
  <r>
    <s v="US-2024-146269-CHO-MIL-31000"/>
    <d v="2024-10-06T00:00:00"/>
    <d v="2024-10-16T00:00:00"/>
    <x v="3"/>
    <n v="146269"/>
    <s v="United States"/>
    <x v="40"/>
    <x v="1"/>
    <n v="60623"/>
    <x v="0"/>
    <x v="0"/>
    <s v="CHO-MIL-31000"/>
    <x v="0"/>
    <x v="0"/>
    <n v="2"/>
    <n v="4.22"/>
    <n v="2.2799999999999998"/>
    <n v="10"/>
    <x v="3"/>
    <s v="Wicked Choccy's"/>
    <x v="0"/>
  </r>
  <r>
    <s v="US-2024-146269-CHO-TRI-54000"/>
    <d v="2024-10-06T00:00:00"/>
    <d v="2024-10-16T00:00:00"/>
    <x v="3"/>
    <n v="146269"/>
    <s v="United States"/>
    <x v="40"/>
    <x v="1"/>
    <n v="60623"/>
    <x v="0"/>
    <x v="0"/>
    <s v="CHO-TRI-54000"/>
    <x v="1"/>
    <x v="1"/>
    <n v="2"/>
    <n v="4.9000000000000004"/>
    <n v="2.6"/>
    <n v="10"/>
    <x v="3"/>
    <s v="Wicked Choccy's"/>
    <x v="0"/>
  </r>
  <r>
    <s v="US-2024-109099-CHO-TRI-54000"/>
    <d v="2024-10-06T00:00:00"/>
    <d v="2024-10-21T00:00:00"/>
    <x v="0"/>
    <n v="109099"/>
    <s v="United States"/>
    <x v="26"/>
    <x v="21"/>
    <n v="10009"/>
    <x v="0"/>
    <x v="1"/>
    <s v="CHO-TRI-54000"/>
    <x v="1"/>
    <x v="28"/>
    <n v="1"/>
    <n v="2.4500000000000002"/>
    <n v="1.3"/>
    <n v="15"/>
    <x v="3"/>
    <s v="Wicked Choccy's"/>
    <x v="0"/>
  </r>
  <r>
    <s v="US-2024-148054-CHO-FUD-51000"/>
    <d v="2024-10-06T00:00:00"/>
    <d v="2024-10-21T00:00:00"/>
    <x v="0"/>
    <n v="148054"/>
    <s v="United States"/>
    <x v="521"/>
    <x v="37"/>
    <n v="83642"/>
    <x v="0"/>
    <x v="3"/>
    <s v="CHO-FUD-51000"/>
    <x v="4"/>
    <x v="9"/>
    <n v="2"/>
    <n v="4.8"/>
    <n v="2.4"/>
    <n v="15"/>
    <x v="3"/>
    <s v="Lot's O' Nuts"/>
    <x v="1"/>
  </r>
  <r>
    <s v="US-2024-148054-CHO-TRI-54000"/>
    <d v="2024-10-06T00:00:00"/>
    <d v="2024-10-21T00:00:00"/>
    <x v="0"/>
    <n v="148054"/>
    <s v="United States"/>
    <x v="521"/>
    <x v="37"/>
    <n v="83642"/>
    <x v="0"/>
    <x v="3"/>
    <s v="CHO-TRI-54000"/>
    <x v="1"/>
    <x v="1"/>
    <n v="2"/>
    <n v="4.9000000000000004"/>
    <n v="2.6"/>
    <n v="15"/>
    <x v="3"/>
    <s v="Wicked Choccy's"/>
    <x v="0"/>
  </r>
  <r>
    <s v="US-2024-118577-CHO-MIL-31000"/>
    <d v="2024-10-06T00:00:00"/>
    <d v="2024-10-21T00:00:00"/>
    <x v="0"/>
    <n v="118577"/>
    <s v="United States"/>
    <x v="398"/>
    <x v="24"/>
    <n v="7109"/>
    <x v="0"/>
    <x v="1"/>
    <s v="CHO-MIL-31000"/>
    <x v="0"/>
    <x v="5"/>
    <n v="3"/>
    <n v="6.33"/>
    <n v="3.42"/>
    <n v="15"/>
    <x v="3"/>
    <s v="Wicked Choccy's"/>
    <x v="0"/>
  </r>
  <r>
    <s v="US-2024-118577-CHO-NUT-13000"/>
    <d v="2024-10-06T00:00:00"/>
    <d v="2024-10-21T00:00:00"/>
    <x v="0"/>
    <n v="118577"/>
    <s v="United States"/>
    <x v="398"/>
    <x v="24"/>
    <n v="7109"/>
    <x v="0"/>
    <x v="1"/>
    <s v="CHO-NUT-13000"/>
    <x v="2"/>
    <x v="22"/>
    <n v="1"/>
    <n v="2.4900000000000002"/>
    <n v="1"/>
    <n v="15"/>
    <x v="3"/>
    <s v="Lot's O' Nuts"/>
    <x v="1"/>
  </r>
  <r>
    <s v="US-2024-152709-CHO-MIL-31000"/>
    <d v="2024-10-07T00:00:00"/>
    <d v="2024-10-22T00:00:00"/>
    <x v="0"/>
    <n v="152709"/>
    <s v="United States"/>
    <x v="27"/>
    <x v="15"/>
    <n v="48234"/>
    <x v="0"/>
    <x v="0"/>
    <s v="CHO-MIL-31000"/>
    <x v="0"/>
    <x v="0"/>
    <n v="2"/>
    <n v="4.22"/>
    <n v="2.2799999999999998"/>
    <n v="15"/>
    <x v="3"/>
    <s v="Wicked Choccy's"/>
    <x v="0"/>
  </r>
  <r>
    <s v="US-2024-104003-CHO-FUD-51000"/>
    <d v="2024-10-07T00:00:00"/>
    <d v="2024-10-23T00:00:00"/>
    <x v="0"/>
    <n v="104003"/>
    <s v="United States"/>
    <x v="10"/>
    <x v="4"/>
    <n v="94110"/>
    <x v="0"/>
    <x v="3"/>
    <s v="CHO-FUD-51000"/>
    <x v="4"/>
    <x v="9"/>
    <n v="2"/>
    <n v="4.8"/>
    <n v="2.4"/>
    <n v="16"/>
    <x v="3"/>
    <s v="Lot's O' Nuts"/>
    <x v="1"/>
  </r>
  <r>
    <s v="US-2024-148404-CHO-FUD-51000"/>
    <d v="2024-10-07T00:00:00"/>
    <d v="2024-10-21T00:00:00"/>
    <x v="0"/>
    <n v="148404"/>
    <s v="United States"/>
    <x v="165"/>
    <x v="26"/>
    <n v="28205"/>
    <x v="0"/>
    <x v="2"/>
    <s v="CHO-FUD-51000"/>
    <x v="4"/>
    <x v="3"/>
    <n v="3"/>
    <n v="7.2"/>
    <n v="3.6"/>
    <n v="14"/>
    <x v="3"/>
    <s v="Lot's O' Nuts"/>
    <x v="1"/>
  </r>
  <r>
    <s v="US-2024-148404-CHO-TRI-54000"/>
    <d v="2024-10-07T00:00:00"/>
    <d v="2024-10-21T00:00:00"/>
    <x v="0"/>
    <n v="148404"/>
    <s v="United States"/>
    <x v="165"/>
    <x v="26"/>
    <n v="28205"/>
    <x v="0"/>
    <x v="2"/>
    <s v="CHO-TRI-54000"/>
    <x v="1"/>
    <x v="18"/>
    <n v="6"/>
    <n v="14.7"/>
    <n v="7.8"/>
    <n v="14"/>
    <x v="3"/>
    <s v="Wicked Choccy's"/>
    <x v="0"/>
  </r>
  <r>
    <s v="US-2024-148404-CHO-MIL-31000"/>
    <d v="2024-10-07T00:00:00"/>
    <d v="2024-10-21T00:00:00"/>
    <x v="0"/>
    <n v="148404"/>
    <s v="United States"/>
    <x v="165"/>
    <x v="26"/>
    <n v="28205"/>
    <x v="0"/>
    <x v="2"/>
    <s v="CHO-MIL-31000"/>
    <x v="0"/>
    <x v="0"/>
    <n v="2"/>
    <n v="4.22"/>
    <n v="2.2799999999999998"/>
    <n v="14"/>
    <x v="3"/>
    <s v="Wicked Choccy's"/>
    <x v="0"/>
  </r>
  <r>
    <s v="US-2024-128426-CHO-SCR-58000"/>
    <d v="2024-10-07T00:00:00"/>
    <d v="2024-10-21T00:00:00"/>
    <x v="0"/>
    <n v="128426"/>
    <s v="United States"/>
    <x v="0"/>
    <x v="0"/>
    <n v="77036"/>
    <x v="0"/>
    <x v="0"/>
    <s v="CHO-SCR-58000"/>
    <x v="3"/>
    <x v="17"/>
    <n v="5"/>
    <n v="12.5"/>
    <n v="5.5"/>
    <n v="14"/>
    <x v="3"/>
    <s v="Lot's O' Nuts"/>
    <x v="1"/>
  </r>
  <r>
    <s v="US-2024-108574-CHO-NUT-13000"/>
    <d v="2024-10-07T00:00:00"/>
    <d v="2024-10-21T00:00:00"/>
    <x v="0"/>
    <n v="108574"/>
    <s v="United States"/>
    <x v="4"/>
    <x v="4"/>
    <n v="90045"/>
    <x v="0"/>
    <x v="3"/>
    <s v="CHO-NUT-13000"/>
    <x v="2"/>
    <x v="48"/>
    <n v="9"/>
    <n v="22.41"/>
    <n v="9"/>
    <n v="14"/>
    <x v="3"/>
    <s v="Lot's O' Nuts"/>
    <x v="1"/>
  </r>
  <r>
    <s v="US-2024-108574-CHO-SCR-58000"/>
    <d v="2024-10-07T00:00:00"/>
    <d v="2024-10-21T00:00:00"/>
    <x v="0"/>
    <n v="108574"/>
    <s v="United States"/>
    <x v="4"/>
    <x v="4"/>
    <n v="90045"/>
    <x v="0"/>
    <x v="3"/>
    <s v="CHO-SCR-58000"/>
    <x v="3"/>
    <x v="21"/>
    <n v="10"/>
    <n v="25"/>
    <n v="11"/>
    <n v="14"/>
    <x v="3"/>
    <s v="Lot's O' Nuts"/>
    <x v="1"/>
  </r>
  <r>
    <s v="US-2024-151596-CHO-MIL-31000"/>
    <d v="2024-10-08T00:00:00"/>
    <d v="2024-10-21T00:00:00"/>
    <x v="1"/>
    <n v="151596"/>
    <s v="United States"/>
    <x v="226"/>
    <x v="48"/>
    <n v="2920"/>
    <x v="0"/>
    <x v="1"/>
    <s v="CHO-MIL-31000"/>
    <x v="0"/>
    <x v="11"/>
    <n v="1"/>
    <n v="2.11"/>
    <n v="1.1399999999999999"/>
    <n v="13"/>
    <x v="3"/>
    <s v="Wicked Choccy's"/>
    <x v="0"/>
  </r>
  <r>
    <s v="US-2024-105487-CHO-SCR-58000"/>
    <d v="2024-10-08T00:00:00"/>
    <d v="2024-10-24T00:00:00"/>
    <x v="0"/>
    <n v="105487"/>
    <s v="United States"/>
    <x v="25"/>
    <x v="4"/>
    <n v="92105"/>
    <x v="0"/>
    <x v="3"/>
    <s v="CHO-SCR-58000"/>
    <x v="3"/>
    <x v="9"/>
    <n v="2"/>
    <n v="5"/>
    <n v="2.2000000000000002"/>
    <n v="16"/>
    <x v="3"/>
    <s v="Lot's O' Nuts"/>
    <x v="1"/>
  </r>
  <r>
    <s v="US-2024-105487-CHO-FUD-51000"/>
    <d v="2024-10-08T00:00:00"/>
    <d v="2024-10-24T00:00:00"/>
    <x v="0"/>
    <n v="105487"/>
    <s v="United States"/>
    <x v="25"/>
    <x v="4"/>
    <n v="92105"/>
    <x v="0"/>
    <x v="3"/>
    <s v="CHO-FUD-51000"/>
    <x v="4"/>
    <x v="31"/>
    <n v="4"/>
    <n v="9.6"/>
    <n v="4.8"/>
    <n v="16"/>
    <x v="3"/>
    <s v="Lot's O' Nuts"/>
    <x v="1"/>
  </r>
  <r>
    <s v="US-2024-105487-CHO-TRI-54000"/>
    <d v="2024-10-08T00:00:00"/>
    <d v="2024-10-24T00:00:00"/>
    <x v="0"/>
    <n v="105487"/>
    <s v="United States"/>
    <x v="25"/>
    <x v="4"/>
    <n v="92105"/>
    <x v="0"/>
    <x v="3"/>
    <s v="CHO-TRI-54000"/>
    <x v="1"/>
    <x v="28"/>
    <n v="1"/>
    <n v="2.4500000000000002"/>
    <n v="1.3"/>
    <n v="16"/>
    <x v="3"/>
    <s v="Wicked Choccy's"/>
    <x v="0"/>
  </r>
  <r>
    <s v="US-2024-168613-CHO-FUD-51000"/>
    <d v="2024-10-08T00:00:00"/>
    <d v="2024-10-24T00:00:00"/>
    <x v="0"/>
    <n v="168613"/>
    <s v="United States"/>
    <x v="26"/>
    <x v="21"/>
    <n v="10009"/>
    <x v="0"/>
    <x v="1"/>
    <s v="CHO-FUD-51000"/>
    <x v="4"/>
    <x v="9"/>
    <n v="2"/>
    <n v="4.8"/>
    <n v="2.4"/>
    <n v="16"/>
    <x v="3"/>
    <s v="Lot's O' Nuts"/>
    <x v="1"/>
  </r>
  <r>
    <s v="US-2024-117247-CHO-SCR-58000"/>
    <d v="2024-10-09T00:00:00"/>
    <d v="2024-10-24T00:00:00"/>
    <x v="0"/>
    <n v="117247"/>
    <s v="United States"/>
    <x v="134"/>
    <x v="1"/>
    <n v="60505"/>
    <x v="0"/>
    <x v="0"/>
    <s v="CHO-SCR-58000"/>
    <x v="3"/>
    <x v="3"/>
    <n v="3"/>
    <n v="7.5"/>
    <n v="3.3"/>
    <n v="15"/>
    <x v="3"/>
    <s v="Lot's O' Nuts"/>
    <x v="1"/>
  </r>
  <r>
    <s v="US-2024-117247-CHO-MIL-31000"/>
    <d v="2024-10-09T00:00:00"/>
    <d v="2024-10-24T00:00:00"/>
    <x v="0"/>
    <n v="117247"/>
    <s v="United States"/>
    <x v="134"/>
    <x v="1"/>
    <n v="60505"/>
    <x v="0"/>
    <x v="0"/>
    <s v="CHO-MIL-31000"/>
    <x v="0"/>
    <x v="23"/>
    <n v="5"/>
    <n v="10.55"/>
    <n v="5.7"/>
    <n v="15"/>
    <x v="3"/>
    <s v="Wicked Choccy's"/>
    <x v="0"/>
  </r>
  <r>
    <s v="US-2024-132430-CHO-NUT-13000"/>
    <d v="2024-10-09T00:00:00"/>
    <d v="2024-10-21T00:00:00"/>
    <x v="1"/>
    <n v="132430"/>
    <s v="United States"/>
    <x v="130"/>
    <x v="9"/>
    <n v="44107"/>
    <x v="0"/>
    <x v="1"/>
    <s v="CHO-NUT-13000"/>
    <x v="2"/>
    <x v="19"/>
    <n v="4"/>
    <n v="9.9600000000000009"/>
    <n v="4"/>
    <n v="12"/>
    <x v="3"/>
    <s v="Lot's O' Nuts"/>
    <x v="1"/>
  </r>
  <r>
    <s v="US-2024-162635-CHO-TRI-54000"/>
    <d v="2024-10-09T00:00:00"/>
    <d v="2024-10-20T00:00:00"/>
    <x v="1"/>
    <n v="162635"/>
    <s v="United States"/>
    <x v="50"/>
    <x v="26"/>
    <n v="28403"/>
    <x v="0"/>
    <x v="2"/>
    <s v="CHO-TRI-54000"/>
    <x v="1"/>
    <x v="24"/>
    <n v="4"/>
    <n v="9.8000000000000007"/>
    <n v="5.2"/>
    <n v="11"/>
    <x v="3"/>
    <s v="Wicked Choccy's"/>
    <x v="0"/>
  </r>
  <r>
    <s v="US-2024-141873-CHO-MIL-31000"/>
    <d v="2024-10-09T00:00:00"/>
    <d v="2024-10-24T00:00:00"/>
    <x v="0"/>
    <n v="141873"/>
    <s v="United States"/>
    <x v="26"/>
    <x v="21"/>
    <n v="10024"/>
    <x v="0"/>
    <x v="1"/>
    <s v="CHO-MIL-31000"/>
    <x v="0"/>
    <x v="5"/>
    <n v="3"/>
    <n v="6.33"/>
    <n v="3.42"/>
    <n v="15"/>
    <x v="3"/>
    <s v="Wicked Choccy's"/>
    <x v="0"/>
  </r>
  <r>
    <s v="US-2024-141873-CHO-SCR-58000"/>
    <d v="2024-10-09T00:00:00"/>
    <d v="2024-10-24T00:00:00"/>
    <x v="0"/>
    <n v="141873"/>
    <s v="United States"/>
    <x v="26"/>
    <x v="21"/>
    <n v="10024"/>
    <x v="0"/>
    <x v="1"/>
    <s v="CHO-SCR-58000"/>
    <x v="3"/>
    <x v="3"/>
    <n v="3"/>
    <n v="7.5"/>
    <n v="3.3"/>
    <n v="15"/>
    <x v="3"/>
    <s v="Lot's O' Nuts"/>
    <x v="1"/>
  </r>
  <r>
    <s v="US-2024-141873-CHO-FUD-51000"/>
    <d v="2024-10-09T00:00:00"/>
    <d v="2024-10-24T00:00:00"/>
    <x v="0"/>
    <n v="141873"/>
    <s v="United States"/>
    <x v="26"/>
    <x v="21"/>
    <n v="10024"/>
    <x v="0"/>
    <x v="1"/>
    <s v="CHO-FUD-51000"/>
    <x v="4"/>
    <x v="14"/>
    <n v="6"/>
    <n v="14.4"/>
    <n v="7.2"/>
    <n v="15"/>
    <x v="3"/>
    <s v="Lot's O' Nuts"/>
    <x v="1"/>
  </r>
  <r>
    <s v="US-2024-163125-CHO-SCR-58000"/>
    <d v="2024-10-09T00:00:00"/>
    <d v="2024-10-21T00:00:00"/>
    <x v="2"/>
    <n v="163125"/>
    <s v="United States"/>
    <x v="157"/>
    <x v="0"/>
    <n v="77573"/>
    <x v="0"/>
    <x v="0"/>
    <s v="CHO-SCR-58000"/>
    <x v="3"/>
    <x v="3"/>
    <n v="3"/>
    <n v="7.5"/>
    <n v="3.3"/>
    <n v="12"/>
    <x v="3"/>
    <s v="Lot's O' Nuts"/>
    <x v="1"/>
  </r>
  <r>
    <s v="US-2024-115595-CHO-FUD-51000"/>
    <d v="2024-10-09T00:00:00"/>
    <d v="2024-10-21T00:00:00"/>
    <x v="1"/>
    <n v="115595"/>
    <s v="United States"/>
    <x v="4"/>
    <x v="4"/>
    <n v="90032"/>
    <x v="0"/>
    <x v="3"/>
    <s v="CHO-FUD-51000"/>
    <x v="4"/>
    <x v="17"/>
    <n v="5"/>
    <n v="12"/>
    <n v="6"/>
    <n v="12"/>
    <x v="3"/>
    <s v="Lot's O' Nuts"/>
    <x v="1"/>
  </r>
  <r>
    <s v="US-2024-111717-CHO-MIL-31000"/>
    <d v="2024-10-10T00:00:00"/>
    <d v="2024-10-26T00:00:00"/>
    <x v="0"/>
    <n v="111717"/>
    <s v="United States"/>
    <x v="134"/>
    <x v="1"/>
    <n v="60505"/>
    <x v="0"/>
    <x v="0"/>
    <s v="CHO-MIL-31000"/>
    <x v="0"/>
    <x v="5"/>
    <n v="3"/>
    <n v="6.33"/>
    <n v="3.42"/>
    <n v="16"/>
    <x v="3"/>
    <s v="Wicked Choccy's"/>
    <x v="0"/>
  </r>
  <r>
    <s v="CA-2024-126627-CHO-FUD-51000"/>
    <d v="2024-10-10T00:00:00"/>
    <d v="2024-10-22T00:00:00"/>
    <x v="1"/>
    <n v="126627"/>
    <s v="Canada"/>
    <x v="424"/>
    <x v="54"/>
    <s v="R3R"/>
    <x v="0"/>
    <x v="0"/>
    <s v="CHO-FUD-51000"/>
    <x v="4"/>
    <x v="31"/>
    <n v="4"/>
    <n v="9.6"/>
    <n v="4.8"/>
    <n v="12"/>
    <x v="3"/>
    <s v="Lot's O' Nuts"/>
    <x v="1"/>
  </r>
  <r>
    <s v="CA-2024-126627-CHO-MIL-31000"/>
    <d v="2024-10-10T00:00:00"/>
    <d v="2024-10-22T00:00:00"/>
    <x v="1"/>
    <n v="126627"/>
    <s v="Canada"/>
    <x v="424"/>
    <x v="54"/>
    <s v="R3R"/>
    <x v="0"/>
    <x v="0"/>
    <s v="CHO-MIL-31000"/>
    <x v="0"/>
    <x v="0"/>
    <n v="2"/>
    <n v="4.22"/>
    <n v="2.2799999999999998"/>
    <n v="12"/>
    <x v="3"/>
    <s v="Wicked Choccy's"/>
    <x v="0"/>
  </r>
  <r>
    <s v="US-2024-169607-CHO-FUD-51000"/>
    <d v="2024-10-12T00:00:00"/>
    <d v="2024-10-25T00:00:00"/>
    <x v="1"/>
    <n v="169607"/>
    <s v="United States"/>
    <x v="26"/>
    <x v="21"/>
    <n v="10024"/>
    <x v="0"/>
    <x v="1"/>
    <s v="CHO-FUD-51000"/>
    <x v="4"/>
    <x v="9"/>
    <n v="2"/>
    <n v="4.8"/>
    <n v="2.4"/>
    <n v="13"/>
    <x v="3"/>
    <s v="Lot's O' Nuts"/>
    <x v="1"/>
  </r>
  <r>
    <s v="US-2024-152933-CHO-NUT-13000"/>
    <d v="2024-10-12T00:00:00"/>
    <d v="2024-10-26T00:00:00"/>
    <x v="0"/>
    <n v="152933"/>
    <s v="United States"/>
    <x v="39"/>
    <x v="0"/>
    <n v="75081"/>
    <x v="0"/>
    <x v="0"/>
    <s v="CHO-NUT-13000"/>
    <x v="2"/>
    <x v="7"/>
    <n v="2"/>
    <n v="4.9800000000000004"/>
    <n v="2"/>
    <n v="14"/>
    <x v="3"/>
    <s v="Lot's O' Nuts"/>
    <x v="1"/>
  </r>
  <r>
    <s v="US-2024-152933-CHO-TRI-54000"/>
    <d v="2024-10-12T00:00:00"/>
    <d v="2024-10-26T00:00:00"/>
    <x v="0"/>
    <n v="152933"/>
    <s v="United States"/>
    <x v="39"/>
    <x v="0"/>
    <n v="75081"/>
    <x v="0"/>
    <x v="0"/>
    <s v="CHO-TRI-54000"/>
    <x v="1"/>
    <x v="4"/>
    <n v="3"/>
    <n v="7.35"/>
    <n v="3.9"/>
    <n v="14"/>
    <x v="3"/>
    <s v="Wicked Choccy's"/>
    <x v="0"/>
  </r>
  <r>
    <s v="US-2024-168655-CHO-MIL-31000"/>
    <d v="2024-10-12T00:00:00"/>
    <d v="2024-10-28T00:00:00"/>
    <x v="0"/>
    <n v="168655"/>
    <s v="United States"/>
    <x v="76"/>
    <x v="33"/>
    <n v="87105"/>
    <x v="0"/>
    <x v="3"/>
    <s v="CHO-MIL-31000"/>
    <x v="0"/>
    <x v="5"/>
    <n v="3"/>
    <n v="6.33"/>
    <n v="3.42"/>
    <n v="16"/>
    <x v="3"/>
    <s v="Wicked Choccy's"/>
    <x v="0"/>
  </r>
  <r>
    <s v="US-2024-168655-CHO-FUD-51000"/>
    <d v="2024-10-12T00:00:00"/>
    <d v="2024-10-28T00:00:00"/>
    <x v="0"/>
    <n v="168655"/>
    <s v="United States"/>
    <x v="76"/>
    <x v="33"/>
    <n v="87105"/>
    <x v="0"/>
    <x v="3"/>
    <s v="CHO-FUD-51000"/>
    <x v="4"/>
    <x v="17"/>
    <n v="5"/>
    <n v="12"/>
    <n v="6"/>
    <n v="16"/>
    <x v="3"/>
    <s v="Lot's O' Nuts"/>
    <x v="1"/>
  </r>
  <r>
    <s v="US-2024-130505-CHO-SCR-58000"/>
    <d v="2024-10-12T00:00:00"/>
    <d v="2024-10-22T00:00:00"/>
    <x v="3"/>
    <n v="130505"/>
    <s v="United States"/>
    <x v="441"/>
    <x v="58"/>
    <n v="26003"/>
    <x v="0"/>
    <x v="1"/>
    <s v="CHO-SCR-58000"/>
    <x v="3"/>
    <x v="3"/>
    <n v="3"/>
    <n v="7.5"/>
    <n v="3.3"/>
    <n v="10"/>
    <x v="3"/>
    <s v="Lot's O' Nuts"/>
    <x v="1"/>
  </r>
  <r>
    <s v="US-2024-126536-CHO-MIL-31000"/>
    <d v="2024-10-12T00:00:00"/>
    <d v="2024-10-24T00:00:00"/>
    <x v="1"/>
    <n v="126536"/>
    <s v="United States"/>
    <x v="10"/>
    <x v="4"/>
    <n v="94110"/>
    <x v="0"/>
    <x v="3"/>
    <s v="CHO-MIL-31000"/>
    <x v="0"/>
    <x v="23"/>
    <n v="5"/>
    <n v="10.55"/>
    <n v="5.7"/>
    <n v="12"/>
    <x v="3"/>
    <s v="Wicked Choccy's"/>
    <x v="0"/>
  </r>
  <r>
    <s v="US-2024-126536-CHO-NUT-13000"/>
    <d v="2024-10-12T00:00:00"/>
    <d v="2024-10-24T00:00:00"/>
    <x v="1"/>
    <n v="126536"/>
    <s v="United States"/>
    <x v="10"/>
    <x v="4"/>
    <n v="94110"/>
    <x v="0"/>
    <x v="3"/>
    <s v="CHO-NUT-13000"/>
    <x v="2"/>
    <x v="22"/>
    <n v="1"/>
    <n v="2.4900000000000002"/>
    <n v="1"/>
    <n v="12"/>
    <x v="3"/>
    <s v="Lot's O' Nuts"/>
    <x v="1"/>
  </r>
  <r>
    <s v="US-2024-150091-CHO-MIL-31000"/>
    <d v="2024-10-12T00:00:00"/>
    <d v="2024-10-26T00:00:00"/>
    <x v="0"/>
    <n v="150091"/>
    <s v="United States"/>
    <x v="130"/>
    <x v="24"/>
    <n v="8701"/>
    <x v="0"/>
    <x v="1"/>
    <s v="CHO-MIL-31000"/>
    <x v="0"/>
    <x v="23"/>
    <n v="5"/>
    <n v="10.55"/>
    <n v="5.7"/>
    <n v="14"/>
    <x v="3"/>
    <s v="Wicked Choccy's"/>
    <x v="0"/>
  </r>
  <r>
    <s v="US-2024-150091-CHO-NUT-13000"/>
    <d v="2024-10-12T00:00:00"/>
    <d v="2024-10-26T00:00:00"/>
    <x v="0"/>
    <n v="150091"/>
    <s v="United States"/>
    <x v="130"/>
    <x v="24"/>
    <n v="8701"/>
    <x v="0"/>
    <x v="1"/>
    <s v="CHO-NUT-13000"/>
    <x v="2"/>
    <x v="7"/>
    <n v="2"/>
    <n v="4.9800000000000004"/>
    <n v="2"/>
    <n v="14"/>
    <x v="3"/>
    <s v="Lot's O' Nuts"/>
    <x v="1"/>
  </r>
  <r>
    <s v="US-2024-150091-CHO-SCR-58000"/>
    <d v="2024-10-12T00:00:00"/>
    <d v="2024-10-26T00:00:00"/>
    <x v="0"/>
    <n v="150091"/>
    <s v="United States"/>
    <x v="130"/>
    <x v="24"/>
    <n v="8701"/>
    <x v="0"/>
    <x v="1"/>
    <s v="CHO-SCR-58000"/>
    <x v="3"/>
    <x v="17"/>
    <n v="5"/>
    <n v="12.5"/>
    <n v="5.5"/>
    <n v="14"/>
    <x v="3"/>
    <s v="Lot's O' Nuts"/>
    <x v="1"/>
  </r>
  <r>
    <s v="US-2024-112431-CHO-NUT-13000"/>
    <d v="2024-10-12T00:00:00"/>
    <d v="2024-10-24T00:00:00"/>
    <x v="2"/>
    <n v="112431"/>
    <s v="United States"/>
    <x v="4"/>
    <x v="4"/>
    <n v="90049"/>
    <x v="0"/>
    <x v="3"/>
    <s v="CHO-NUT-13000"/>
    <x v="2"/>
    <x v="7"/>
    <n v="2"/>
    <n v="4.9800000000000004"/>
    <n v="2"/>
    <n v="12"/>
    <x v="3"/>
    <s v="Lot's O' Nuts"/>
    <x v="1"/>
  </r>
  <r>
    <s v="US-2024-112431-CHO-MIL-31000"/>
    <d v="2024-10-12T00:00:00"/>
    <d v="2024-10-24T00:00:00"/>
    <x v="2"/>
    <n v="112431"/>
    <s v="United States"/>
    <x v="4"/>
    <x v="4"/>
    <n v="90049"/>
    <x v="0"/>
    <x v="3"/>
    <s v="CHO-MIL-31000"/>
    <x v="0"/>
    <x v="36"/>
    <n v="12"/>
    <n v="25.32"/>
    <n v="13.68"/>
    <n v="12"/>
    <x v="3"/>
    <s v="Wicked Choccy's"/>
    <x v="0"/>
  </r>
  <r>
    <s v="US-2024-149146-SUG-HAI-55000"/>
    <d v="2024-10-12T00:00:00"/>
    <d v="2024-10-22T00:00:00"/>
    <x v="3"/>
    <n v="149146"/>
    <s v="United States"/>
    <x v="246"/>
    <x v="26"/>
    <n v="28110"/>
    <x v="2"/>
    <x v="2"/>
    <s v="SUG-HAI-55000"/>
    <x v="12"/>
    <x v="82"/>
    <n v="2"/>
    <n v="7"/>
    <n v="2"/>
    <n v="10"/>
    <x v="3"/>
    <s v="The Other Factory"/>
    <x v="3"/>
  </r>
  <r>
    <s v="US-2024-152702-CHO-MIL-31000"/>
    <d v="2024-10-12T00:00:00"/>
    <d v="2024-10-26T00:00:00"/>
    <x v="0"/>
    <n v="152702"/>
    <s v="United States"/>
    <x v="356"/>
    <x v="1"/>
    <n v="61107"/>
    <x v="0"/>
    <x v="0"/>
    <s v="CHO-MIL-31000"/>
    <x v="0"/>
    <x v="30"/>
    <n v="14"/>
    <n v="29.54"/>
    <n v="15.96"/>
    <n v="14"/>
    <x v="3"/>
    <s v="Wicked Choccy's"/>
    <x v="0"/>
  </r>
  <r>
    <s v="US-2024-169362-CHO-NUT-13000"/>
    <d v="2024-10-12T00:00:00"/>
    <d v="2024-10-25T00:00:00"/>
    <x v="1"/>
    <n v="169362"/>
    <s v="United States"/>
    <x v="39"/>
    <x v="0"/>
    <n v="75217"/>
    <x v="0"/>
    <x v="0"/>
    <s v="CHO-NUT-13000"/>
    <x v="2"/>
    <x v="7"/>
    <n v="2"/>
    <n v="4.9800000000000004"/>
    <n v="2"/>
    <n v="13"/>
    <x v="3"/>
    <s v="Lot's O' Nuts"/>
    <x v="1"/>
  </r>
  <r>
    <s v="US-2024-132976-CHO-FUD-51000"/>
    <d v="2024-10-13T00:00:00"/>
    <d v="2024-10-27T00:00:00"/>
    <x v="0"/>
    <n v="132976"/>
    <s v="United States"/>
    <x v="2"/>
    <x v="2"/>
    <n v="19140"/>
    <x v="0"/>
    <x v="1"/>
    <s v="CHO-FUD-51000"/>
    <x v="4"/>
    <x v="3"/>
    <n v="3"/>
    <n v="7.2"/>
    <n v="3.6"/>
    <n v="14"/>
    <x v="3"/>
    <s v="Lot's O' Nuts"/>
    <x v="1"/>
  </r>
  <r>
    <s v="US-2024-132976-OTH-LIC-15000"/>
    <d v="2024-10-13T00:00:00"/>
    <d v="2024-10-27T00:00:00"/>
    <x v="0"/>
    <n v="132976"/>
    <s v="United States"/>
    <x v="2"/>
    <x v="2"/>
    <n v="19140"/>
    <x v="1"/>
    <x v="1"/>
    <s v="OTH-LIC-15000"/>
    <x v="7"/>
    <x v="49"/>
    <n v="2"/>
    <n v="20"/>
    <n v="20"/>
    <n v="14"/>
    <x v="3"/>
    <s v="Secret Factory"/>
    <x v="2"/>
  </r>
  <r>
    <s v="US-2024-132976-CHO-TRI-54000"/>
    <d v="2024-10-13T00:00:00"/>
    <d v="2024-10-27T00:00:00"/>
    <x v="0"/>
    <n v="132976"/>
    <s v="United States"/>
    <x v="2"/>
    <x v="2"/>
    <n v="19140"/>
    <x v="0"/>
    <x v="1"/>
    <s v="CHO-TRI-54000"/>
    <x v="1"/>
    <x v="24"/>
    <n v="4"/>
    <n v="9.8000000000000007"/>
    <n v="5.2"/>
    <n v="14"/>
    <x v="3"/>
    <s v="Wicked Choccy's"/>
    <x v="0"/>
  </r>
  <r>
    <s v="US-2024-148831-CHO-MIL-31000"/>
    <d v="2024-10-13T00:00:00"/>
    <d v="2024-10-25T00:00:00"/>
    <x v="1"/>
    <n v="148831"/>
    <s v="United States"/>
    <x v="106"/>
    <x v="5"/>
    <n v="40214"/>
    <x v="0"/>
    <x v="2"/>
    <s v="CHO-MIL-31000"/>
    <x v="0"/>
    <x v="35"/>
    <n v="8"/>
    <n v="16.88"/>
    <n v="9.1199999999999992"/>
    <n v="12"/>
    <x v="3"/>
    <s v="Wicked Choccy's"/>
    <x v="0"/>
  </r>
  <r>
    <s v="US-2024-116519-CHO-NUT-13000"/>
    <d v="2024-10-13T00:00:00"/>
    <d v="2024-10-25T00:00:00"/>
    <x v="1"/>
    <n v="116519"/>
    <s v="United States"/>
    <x v="26"/>
    <x v="21"/>
    <n v="10009"/>
    <x v="0"/>
    <x v="1"/>
    <s v="CHO-NUT-13000"/>
    <x v="2"/>
    <x v="13"/>
    <n v="5"/>
    <n v="12.45"/>
    <n v="5"/>
    <n v="12"/>
    <x v="3"/>
    <s v="Lot's O' Nuts"/>
    <x v="1"/>
  </r>
  <r>
    <s v="US-2024-135909-CHO-NUT-13000"/>
    <d v="2024-10-13T00:00:00"/>
    <d v="2024-10-30T00:00:00"/>
    <x v="0"/>
    <n v="135909"/>
    <s v="United States"/>
    <x v="248"/>
    <x v="4"/>
    <n v="95823"/>
    <x v="0"/>
    <x v="3"/>
    <s v="CHO-NUT-13000"/>
    <x v="2"/>
    <x v="13"/>
    <n v="5"/>
    <n v="12.45"/>
    <n v="5"/>
    <n v="17"/>
    <x v="3"/>
    <s v="Lot's O' Nuts"/>
    <x v="1"/>
  </r>
  <r>
    <s v="US-2024-135909-CHO-SCR-58000"/>
    <d v="2024-10-13T00:00:00"/>
    <d v="2024-10-30T00:00:00"/>
    <x v="0"/>
    <n v="135909"/>
    <s v="United States"/>
    <x v="248"/>
    <x v="4"/>
    <n v="95823"/>
    <x v="0"/>
    <x v="3"/>
    <s v="CHO-SCR-58000"/>
    <x v="3"/>
    <x v="14"/>
    <n v="6"/>
    <n v="15"/>
    <n v="6.6"/>
    <n v="17"/>
    <x v="3"/>
    <s v="Lot's O' Nuts"/>
    <x v="1"/>
  </r>
  <r>
    <s v="US-2024-103212-CHO-MIL-31000"/>
    <d v="2024-10-13T00:00:00"/>
    <d v="2024-10-24T00:00:00"/>
    <x v="1"/>
    <n v="103212"/>
    <s v="United States"/>
    <x v="22"/>
    <x v="8"/>
    <n v="70506"/>
    <x v="0"/>
    <x v="2"/>
    <s v="CHO-MIL-31000"/>
    <x v="0"/>
    <x v="8"/>
    <n v="4"/>
    <n v="8.44"/>
    <n v="4.5599999999999996"/>
    <n v="11"/>
    <x v="3"/>
    <s v="Wicked Choccy's"/>
    <x v="0"/>
  </r>
  <r>
    <s v="US-2024-103212-CHO-TRI-54000"/>
    <d v="2024-10-13T00:00:00"/>
    <d v="2024-10-24T00:00:00"/>
    <x v="1"/>
    <n v="103212"/>
    <s v="United States"/>
    <x v="22"/>
    <x v="8"/>
    <n v="70506"/>
    <x v="0"/>
    <x v="2"/>
    <s v="CHO-TRI-54000"/>
    <x v="1"/>
    <x v="4"/>
    <n v="3"/>
    <n v="7.35"/>
    <n v="3.9"/>
    <n v="11"/>
    <x v="3"/>
    <s v="Wicked Choccy's"/>
    <x v="0"/>
  </r>
  <r>
    <s v="US-2024-103212-CHO-NUT-13000"/>
    <d v="2024-10-13T00:00:00"/>
    <d v="2024-10-24T00:00:00"/>
    <x v="1"/>
    <n v="103212"/>
    <s v="United States"/>
    <x v="22"/>
    <x v="8"/>
    <n v="70506"/>
    <x v="0"/>
    <x v="2"/>
    <s v="CHO-NUT-13000"/>
    <x v="2"/>
    <x v="19"/>
    <n v="4"/>
    <n v="9.9600000000000009"/>
    <n v="4"/>
    <n v="11"/>
    <x v="3"/>
    <s v="Lot's O' Nuts"/>
    <x v="1"/>
  </r>
  <r>
    <s v="US-2024-163160-CHO-SCR-58000"/>
    <d v="2024-10-13T00:00:00"/>
    <d v="2024-10-26T00:00:00"/>
    <x v="1"/>
    <n v="163160"/>
    <s v="United States"/>
    <x v="110"/>
    <x v="1"/>
    <n v="61032"/>
    <x v="0"/>
    <x v="0"/>
    <s v="CHO-SCR-58000"/>
    <x v="3"/>
    <x v="3"/>
    <n v="3"/>
    <n v="7.5"/>
    <n v="3.3"/>
    <n v="13"/>
    <x v="3"/>
    <s v="Lot's O' Nuts"/>
    <x v="1"/>
  </r>
  <r>
    <s v="US-2024-163160-CHO-NUT-13000"/>
    <d v="2024-10-13T00:00:00"/>
    <d v="2024-10-26T00:00:00"/>
    <x v="1"/>
    <n v="163160"/>
    <s v="United States"/>
    <x v="110"/>
    <x v="1"/>
    <n v="61032"/>
    <x v="0"/>
    <x v="0"/>
    <s v="CHO-NUT-13000"/>
    <x v="2"/>
    <x v="19"/>
    <n v="4"/>
    <n v="9.9600000000000009"/>
    <n v="4"/>
    <n v="13"/>
    <x v="3"/>
    <s v="Lot's O' Nuts"/>
    <x v="1"/>
  </r>
  <r>
    <s v="US-2024-163160-CHO-FUD-51000"/>
    <d v="2024-10-13T00:00:00"/>
    <d v="2024-10-26T00:00:00"/>
    <x v="1"/>
    <n v="163160"/>
    <s v="United States"/>
    <x v="110"/>
    <x v="1"/>
    <n v="61032"/>
    <x v="0"/>
    <x v="0"/>
    <s v="CHO-FUD-51000"/>
    <x v="4"/>
    <x v="3"/>
    <n v="3"/>
    <n v="7.2"/>
    <n v="3.6"/>
    <n v="13"/>
    <x v="3"/>
    <s v="Lot's O' Nuts"/>
    <x v="1"/>
  </r>
  <r>
    <s v="US-2024-126123-CHO-MIL-31000"/>
    <d v="2024-10-14T00:00:00"/>
    <d v="2024-10-28T00:00:00"/>
    <x v="0"/>
    <n v="126123"/>
    <s v="United States"/>
    <x v="40"/>
    <x v="1"/>
    <n v="60623"/>
    <x v="0"/>
    <x v="0"/>
    <s v="CHO-MIL-31000"/>
    <x v="0"/>
    <x v="43"/>
    <n v="9"/>
    <n v="18.989999999999998"/>
    <n v="10.26"/>
    <n v="14"/>
    <x v="3"/>
    <s v="Wicked Choccy's"/>
    <x v="0"/>
  </r>
  <r>
    <s v="US-2024-126123-CHO-FUD-51000"/>
    <d v="2024-10-14T00:00:00"/>
    <d v="2024-10-28T00:00:00"/>
    <x v="0"/>
    <n v="126123"/>
    <s v="United States"/>
    <x v="40"/>
    <x v="1"/>
    <n v="60623"/>
    <x v="0"/>
    <x v="0"/>
    <s v="CHO-FUD-51000"/>
    <x v="4"/>
    <x v="25"/>
    <n v="1"/>
    <n v="2.4"/>
    <n v="1.2"/>
    <n v="14"/>
    <x v="3"/>
    <s v="Lot's O' Nuts"/>
    <x v="1"/>
  </r>
  <r>
    <s v="US-2024-151183-CHO-TRI-54000"/>
    <d v="2024-10-14T00:00:00"/>
    <d v="2024-10-29T00:00:00"/>
    <x v="0"/>
    <n v="151183"/>
    <s v="United States"/>
    <x v="10"/>
    <x v="4"/>
    <n v="94110"/>
    <x v="0"/>
    <x v="3"/>
    <s v="CHO-TRI-54000"/>
    <x v="1"/>
    <x v="24"/>
    <n v="4"/>
    <n v="9.8000000000000007"/>
    <n v="5.2"/>
    <n v="15"/>
    <x v="3"/>
    <s v="Wicked Choccy's"/>
    <x v="0"/>
  </r>
  <r>
    <s v="US-2024-150707-CHO-MIL-31000"/>
    <d v="2024-10-14T00:00:00"/>
    <d v="2024-10-29T00:00:00"/>
    <x v="0"/>
    <n v="150707"/>
    <s v="United States"/>
    <x v="37"/>
    <x v="38"/>
    <n v="21044"/>
    <x v="0"/>
    <x v="1"/>
    <s v="CHO-MIL-31000"/>
    <x v="0"/>
    <x v="38"/>
    <n v="7"/>
    <n v="14.77"/>
    <n v="7.98"/>
    <n v="15"/>
    <x v="3"/>
    <s v="Wicked Choccy's"/>
    <x v="0"/>
  </r>
  <r>
    <s v="US-2024-168837-CHO-MIL-31000"/>
    <d v="2024-10-14T00:00:00"/>
    <d v="2024-10-27T00:00:00"/>
    <x v="1"/>
    <n v="168837"/>
    <s v="United States"/>
    <x v="119"/>
    <x v="4"/>
    <n v="94601"/>
    <x v="0"/>
    <x v="3"/>
    <s v="CHO-MIL-31000"/>
    <x v="0"/>
    <x v="0"/>
    <n v="2"/>
    <n v="4.22"/>
    <n v="2.2799999999999998"/>
    <n v="13"/>
    <x v="3"/>
    <s v="Wicked Choccy's"/>
    <x v="0"/>
  </r>
  <r>
    <s v="US-2024-142643-CHO-TRI-54000"/>
    <d v="2024-10-15T00:00:00"/>
    <d v="2024-10-30T00:00:00"/>
    <x v="0"/>
    <n v="142643"/>
    <s v="United States"/>
    <x v="301"/>
    <x v="4"/>
    <n v="91360"/>
    <x v="0"/>
    <x v="3"/>
    <s v="CHO-TRI-54000"/>
    <x v="1"/>
    <x v="28"/>
    <n v="1"/>
    <n v="2.4500000000000002"/>
    <n v="1.3"/>
    <n v="15"/>
    <x v="3"/>
    <s v="Wicked Choccy's"/>
    <x v="0"/>
  </r>
  <r>
    <s v="US-2024-142643-CHO-NUT-13000"/>
    <d v="2024-10-15T00:00:00"/>
    <d v="2024-10-30T00:00:00"/>
    <x v="0"/>
    <n v="142643"/>
    <s v="United States"/>
    <x v="301"/>
    <x v="4"/>
    <n v="91360"/>
    <x v="0"/>
    <x v="3"/>
    <s v="CHO-NUT-13000"/>
    <x v="2"/>
    <x v="13"/>
    <n v="5"/>
    <n v="12.45"/>
    <n v="5"/>
    <n v="15"/>
    <x v="3"/>
    <s v="Lot's O' Nuts"/>
    <x v="1"/>
  </r>
  <r>
    <s v="US-2024-106033-SUG-SWE-91000"/>
    <d v="2024-10-15T00:00:00"/>
    <d v="2024-10-28T00:00:00"/>
    <x v="2"/>
    <n v="106033"/>
    <s v="United States"/>
    <x v="10"/>
    <x v="4"/>
    <n v="94110"/>
    <x v="2"/>
    <x v="3"/>
    <s v="SUG-SWE-91000"/>
    <x v="10"/>
    <x v="68"/>
    <n v="4"/>
    <n v="2.8"/>
    <n v="3.2"/>
    <n v="13"/>
    <x v="3"/>
    <s v="Sugar Shack"/>
    <x v="4"/>
  </r>
  <r>
    <s v="US-2024-154949-CHO-NUT-13000"/>
    <d v="2024-10-15T00:00:00"/>
    <d v="2024-10-29T00:00:00"/>
    <x v="0"/>
    <n v="154949"/>
    <s v="United States"/>
    <x v="318"/>
    <x v="4"/>
    <n v="93010"/>
    <x v="0"/>
    <x v="3"/>
    <s v="CHO-NUT-13000"/>
    <x v="2"/>
    <x v="2"/>
    <n v="3"/>
    <n v="7.47"/>
    <n v="3"/>
    <n v="14"/>
    <x v="3"/>
    <s v="Lot's O' Nuts"/>
    <x v="1"/>
  </r>
  <r>
    <s v="US-2024-164819-CHO-FUD-51000"/>
    <d v="2024-10-15T00:00:00"/>
    <d v="2024-10-29T00:00:00"/>
    <x v="2"/>
    <n v="164819"/>
    <s v="United States"/>
    <x v="172"/>
    <x v="39"/>
    <n v="6824"/>
    <x v="0"/>
    <x v="1"/>
    <s v="CHO-FUD-51000"/>
    <x v="4"/>
    <x v="17"/>
    <n v="5"/>
    <n v="12"/>
    <n v="6"/>
    <n v="14"/>
    <x v="3"/>
    <s v="Lot's O' Nuts"/>
    <x v="1"/>
  </r>
  <r>
    <s v="US-2024-113670-CHO-FUD-51000"/>
    <d v="2024-10-15T00:00:00"/>
    <d v="2024-10-27T00:00:00"/>
    <x v="1"/>
    <n v="113670"/>
    <s v="United States"/>
    <x v="4"/>
    <x v="4"/>
    <n v="90045"/>
    <x v="0"/>
    <x v="3"/>
    <s v="CHO-FUD-51000"/>
    <x v="4"/>
    <x v="3"/>
    <n v="3"/>
    <n v="7.2"/>
    <n v="3.6"/>
    <n v="12"/>
    <x v="3"/>
    <s v="Lot's O' Nuts"/>
    <x v="1"/>
  </r>
  <r>
    <s v="US-2024-100237-CHO-MIL-31000"/>
    <d v="2024-10-15T00:00:00"/>
    <d v="2024-10-29T00:00:00"/>
    <x v="0"/>
    <n v="100237"/>
    <s v="United States"/>
    <x v="132"/>
    <x v="29"/>
    <n v="84057"/>
    <x v="0"/>
    <x v="3"/>
    <s v="CHO-MIL-31000"/>
    <x v="0"/>
    <x v="0"/>
    <n v="2"/>
    <n v="4.22"/>
    <n v="2.2799999999999998"/>
    <n v="14"/>
    <x v="3"/>
    <s v="Wicked Choccy's"/>
    <x v="0"/>
  </r>
  <r>
    <s v="US-2024-111577-CHO-TRI-54000"/>
    <d v="2024-10-16T00:00:00"/>
    <d v="2024-10-31T00:00:00"/>
    <x v="0"/>
    <n v="111577"/>
    <s v="United States"/>
    <x v="15"/>
    <x v="12"/>
    <n v="85254"/>
    <x v="0"/>
    <x v="3"/>
    <s v="CHO-TRI-54000"/>
    <x v="1"/>
    <x v="10"/>
    <n v="7"/>
    <n v="17.149999999999999"/>
    <n v="9.1"/>
    <n v="15"/>
    <x v="3"/>
    <s v="Wicked Choccy's"/>
    <x v="0"/>
  </r>
  <r>
    <s v="US-2024-158386-CHO-FUD-51000"/>
    <d v="2024-10-16T00:00:00"/>
    <d v="2024-10-31T00:00:00"/>
    <x v="0"/>
    <n v="158386"/>
    <s v="United States"/>
    <x v="43"/>
    <x v="5"/>
    <n v="40475"/>
    <x v="0"/>
    <x v="2"/>
    <s v="CHO-FUD-51000"/>
    <x v="4"/>
    <x v="17"/>
    <n v="5"/>
    <n v="12"/>
    <n v="6"/>
    <n v="15"/>
    <x v="3"/>
    <s v="Lot's O' Nuts"/>
    <x v="1"/>
  </r>
  <r>
    <s v="US-2024-159282-CHO-NUT-13000"/>
    <d v="2024-10-16T00:00:00"/>
    <d v="2024-10-31T00:00:00"/>
    <x v="0"/>
    <n v="159282"/>
    <s v="United States"/>
    <x v="416"/>
    <x v="12"/>
    <n v="85364"/>
    <x v="0"/>
    <x v="3"/>
    <s v="CHO-NUT-13000"/>
    <x v="2"/>
    <x v="13"/>
    <n v="5"/>
    <n v="12.45"/>
    <n v="5"/>
    <n v="15"/>
    <x v="3"/>
    <s v="Lot's O' Nuts"/>
    <x v="1"/>
  </r>
  <r>
    <s v="US-2024-132234-CHO-TRI-54000"/>
    <d v="2024-10-16T00:00:00"/>
    <d v="2024-10-28T00:00:00"/>
    <x v="1"/>
    <n v="132234"/>
    <s v="United States"/>
    <x v="26"/>
    <x v="21"/>
    <n v="10011"/>
    <x v="0"/>
    <x v="1"/>
    <s v="CHO-TRI-54000"/>
    <x v="1"/>
    <x v="55"/>
    <n v="13"/>
    <n v="31.85"/>
    <n v="16.899999999999999"/>
    <n v="12"/>
    <x v="3"/>
    <s v="Wicked Choccy's"/>
    <x v="0"/>
  </r>
  <r>
    <s v="US-2024-159100-OTH-GUM-21000"/>
    <d v="2024-10-16T00:00:00"/>
    <d v="2024-10-31T00:00:00"/>
    <x v="0"/>
    <n v="159100"/>
    <s v="United States"/>
    <x v="37"/>
    <x v="14"/>
    <n v="38401"/>
    <x v="1"/>
    <x v="2"/>
    <s v="OTH-GUM-21000"/>
    <x v="5"/>
    <x v="62"/>
    <n v="7"/>
    <n v="4.55"/>
    <n v="4.2"/>
    <n v="15"/>
    <x v="3"/>
    <s v="Secret Factory"/>
    <x v="2"/>
  </r>
  <r>
    <s v="US-2024-159100-CHO-SCR-58000"/>
    <d v="2024-10-16T00:00:00"/>
    <d v="2024-10-31T00:00:00"/>
    <x v="0"/>
    <n v="159100"/>
    <s v="United States"/>
    <x v="37"/>
    <x v="14"/>
    <n v="38401"/>
    <x v="0"/>
    <x v="2"/>
    <s v="CHO-SCR-58000"/>
    <x v="3"/>
    <x v="9"/>
    <n v="2"/>
    <n v="5"/>
    <n v="2.2000000000000002"/>
    <n v="15"/>
    <x v="3"/>
    <s v="Lot's O' Nuts"/>
    <x v="1"/>
  </r>
  <r>
    <s v="US-2024-123246-CHO-SCR-58000"/>
    <d v="2024-10-17T00:00:00"/>
    <d v="2024-10-29T00:00:00"/>
    <x v="2"/>
    <n v="123246"/>
    <s v="United States"/>
    <x v="25"/>
    <x v="4"/>
    <n v="92037"/>
    <x v="0"/>
    <x v="3"/>
    <s v="CHO-SCR-58000"/>
    <x v="3"/>
    <x v="31"/>
    <n v="4"/>
    <n v="10"/>
    <n v="4.4000000000000004"/>
    <n v="12"/>
    <x v="3"/>
    <s v="Lot's O' Nuts"/>
    <x v="1"/>
  </r>
  <r>
    <s v="US-2024-114804-CHO-SCR-58000"/>
    <d v="2024-10-17T00:00:00"/>
    <d v="2024-10-29T00:00:00"/>
    <x v="2"/>
    <n v="114804"/>
    <s v="United States"/>
    <x v="512"/>
    <x v="4"/>
    <n v="95351"/>
    <x v="0"/>
    <x v="3"/>
    <s v="CHO-SCR-58000"/>
    <x v="3"/>
    <x v="25"/>
    <n v="1"/>
    <n v="2.5"/>
    <n v="1.1000000000000001"/>
    <n v="12"/>
    <x v="3"/>
    <s v="Lot's O' Nuts"/>
    <x v="1"/>
  </r>
  <r>
    <s v="US-2024-165603-OTH-LIC-15000"/>
    <d v="2024-10-17T00:00:00"/>
    <d v="2024-10-29T00:00:00"/>
    <x v="2"/>
    <n v="165603"/>
    <s v="United States"/>
    <x v="418"/>
    <x v="48"/>
    <n v="2886"/>
    <x v="1"/>
    <x v="1"/>
    <s v="OTH-LIC-15000"/>
    <x v="7"/>
    <x v="49"/>
    <n v="2"/>
    <n v="20"/>
    <n v="20"/>
    <n v="12"/>
    <x v="3"/>
    <s v="Secret Factory"/>
    <x v="2"/>
  </r>
  <r>
    <s v="US-2024-165603-CHO-MIL-31000"/>
    <d v="2024-10-17T00:00:00"/>
    <d v="2024-10-29T00:00:00"/>
    <x v="2"/>
    <n v="165603"/>
    <s v="United States"/>
    <x v="418"/>
    <x v="48"/>
    <n v="2886"/>
    <x v="0"/>
    <x v="1"/>
    <s v="CHO-MIL-31000"/>
    <x v="0"/>
    <x v="0"/>
    <n v="2"/>
    <n v="4.22"/>
    <n v="2.2799999999999998"/>
    <n v="12"/>
    <x v="3"/>
    <s v="Wicked Choccy's"/>
    <x v="0"/>
  </r>
  <r>
    <s v="US-2024-106432-CHO-MIL-31000"/>
    <d v="2024-10-19T00:00:00"/>
    <d v="2024-11-03T00:00:00"/>
    <x v="0"/>
    <n v="106432"/>
    <s v="United States"/>
    <x v="435"/>
    <x v="0"/>
    <n v="76706"/>
    <x v="0"/>
    <x v="0"/>
    <s v="CHO-MIL-31000"/>
    <x v="0"/>
    <x v="5"/>
    <n v="3"/>
    <n v="6.33"/>
    <n v="3.42"/>
    <n v="15"/>
    <x v="3"/>
    <s v="Wicked Choccy's"/>
    <x v="0"/>
  </r>
  <r>
    <s v="US-2024-106432-CHO-TRI-54000"/>
    <d v="2024-10-19T00:00:00"/>
    <d v="2024-11-03T00:00:00"/>
    <x v="0"/>
    <n v="106432"/>
    <s v="United States"/>
    <x v="435"/>
    <x v="0"/>
    <n v="76706"/>
    <x v="0"/>
    <x v="0"/>
    <s v="CHO-TRI-54000"/>
    <x v="1"/>
    <x v="1"/>
    <n v="2"/>
    <n v="4.9000000000000004"/>
    <n v="2.6"/>
    <n v="15"/>
    <x v="3"/>
    <s v="Wicked Choccy's"/>
    <x v="0"/>
  </r>
  <r>
    <s v="CA-2024-107004-CHO-FUD-51000"/>
    <d v="2024-10-19T00:00:00"/>
    <d v="2024-11-03T00:00:00"/>
    <x v="0"/>
    <n v="107004"/>
    <s v="Canada"/>
    <x v="124"/>
    <x v="40"/>
    <s v="V6G"/>
    <x v="0"/>
    <x v="3"/>
    <s v="CHO-FUD-51000"/>
    <x v="4"/>
    <x v="3"/>
    <n v="3"/>
    <n v="7.2"/>
    <n v="3.6"/>
    <n v="15"/>
    <x v="3"/>
    <s v="Lot's O' Nuts"/>
    <x v="1"/>
  </r>
  <r>
    <s v="US-2024-131492-CHO-MIL-31000"/>
    <d v="2024-10-19T00:00:00"/>
    <d v="2024-11-03T00:00:00"/>
    <x v="2"/>
    <n v="131492"/>
    <s v="United States"/>
    <x v="10"/>
    <x v="4"/>
    <n v="94110"/>
    <x v="0"/>
    <x v="3"/>
    <s v="CHO-MIL-31000"/>
    <x v="0"/>
    <x v="0"/>
    <n v="2"/>
    <n v="4.22"/>
    <n v="2.2799999999999998"/>
    <n v="15"/>
    <x v="3"/>
    <s v="Wicked Choccy's"/>
    <x v="0"/>
  </r>
  <r>
    <s v="US-2024-131492-CHO-SCR-58000"/>
    <d v="2024-10-19T00:00:00"/>
    <d v="2024-11-03T00:00:00"/>
    <x v="2"/>
    <n v="131492"/>
    <s v="United States"/>
    <x v="10"/>
    <x v="4"/>
    <n v="94110"/>
    <x v="0"/>
    <x v="3"/>
    <s v="CHO-SCR-58000"/>
    <x v="3"/>
    <x v="9"/>
    <n v="2"/>
    <n v="5"/>
    <n v="2.2000000000000002"/>
    <n v="15"/>
    <x v="3"/>
    <s v="Lot's O' Nuts"/>
    <x v="1"/>
  </r>
  <r>
    <s v="US-2024-125199-CHO-TRI-54000"/>
    <d v="2024-10-19T00:00:00"/>
    <d v="2024-11-04T00:00:00"/>
    <x v="0"/>
    <n v="125199"/>
    <s v="United States"/>
    <x v="2"/>
    <x v="2"/>
    <n v="19120"/>
    <x v="0"/>
    <x v="1"/>
    <s v="CHO-TRI-54000"/>
    <x v="1"/>
    <x v="10"/>
    <n v="7"/>
    <n v="17.149999999999999"/>
    <n v="9.1"/>
    <n v="16"/>
    <x v="3"/>
    <s v="Wicked Choccy's"/>
    <x v="0"/>
  </r>
  <r>
    <s v="US-2024-125199-CHO-SCR-58000"/>
    <d v="2024-10-19T00:00:00"/>
    <d v="2024-11-04T00:00:00"/>
    <x v="0"/>
    <n v="125199"/>
    <s v="United States"/>
    <x v="2"/>
    <x v="2"/>
    <n v="19120"/>
    <x v="0"/>
    <x v="1"/>
    <s v="CHO-SCR-58000"/>
    <x v="3"/>
    <x v="31"/>
    <n v="4"/>
    <n v="10"/>
    <n v="4.4000000000000004"/>
    <n v="16"/>
    <x v="3"/>
    <s v="Lot's O' Nuts"/>
    <x v="1"/>
  </r>
  <r>
    <s v="US-2024-125990-CHO-MIL-31000"/>
    <d v="2024-10-19T00:00:00"/>
    <d v="2024-11-02T00:00:00"/>
    <x v="0"/>
    <n v="125990"/>
    <s v="United States"/>
    <x v="10"/>
    <x v="4"/>
    <n v="94122"/>
    <x v="0"/>
    <x v="3"/>
    <s v="CHO-MIL-31000"/>
    <x v="0"/>
    <x v="5"/>
    <n v="3"/>
    <n v="6.33"/>
    <n v="3.42"/>
    <n v="14"/>
    <x v="3"/>
    <s v="Wicked Choccy's"/>
    <x v="0"/>
  </r>
  <r>
    <s v="US-2024-107727-CHO-MIL-31000"/>
    <d v="2024-10-19T00:00:00"/>
    <d v="2024-11-02T00:00:00"/>
    <x v="2"/>
    <n v="107727"/>
    <s v="United States"/>
    <x v="0"/>
    <x v="0"/>
    <n v="77095"/>
    <x v="0"/>
    <x v="0"/>
    <s v="CHO-MIL-31000"/>
    <x v="0"/>
    <x v="5"/>
    <n v="3"/>
    <n v="6.33"/>
    <n v="3.42"/>
    <n v="14"/>
    <x v="3"/>
    <s v="Wicked Choccy's"/>
    <x v="0"/>
  </r>
  <r>
    <s v="US-2024-117653-CHO-FUD-51000"/>
    <d v="2024-10-19T00:00:00"/>
    <d v="2024-11-02T00:00:00"/>
    <x v="0"/>
    <n v="117653"/>
    <s v="United States"/>
    <x v="40"/>
    <x v="1"/>
    <n v="60623"/>
    <x v="0"/>
    <x v="0"/>
    <s v="CHO-FUD-51000"/>
    <x v="4"/>
    <x v="25"/>
    <n v="1"/>
    <n v="2.4"/>
    <n v="1.2"/>
    <n v="14"/>
    <x v="3"/>
    <s v="Lot's O' Nuts"/>
    <x v="1"/>
  </r>
  <r>
    <s v="US-2024-125388-OTH-LIC-15000"/>
    <d v="2024-10-19T00:00:00"/>
    <d v="2024-11-02T00:00:00"/>
    <x v="0"/>
    <n v="125388"/>
    <s v="United States"/>
    <x v="111"/>
    <x v="34"/>
    <n v="1841"/>
    <x v="1"/>
    <x v="1"/>
    <s v="OTH-LIC-15000"/>
    <x v="7"/>
    <x v="39"/>
    <n v="4"/>
    <n v="40"/>
    <n v="40"/>
    <n v="14"/>
    <x v="3"/>
    <s v="Secret Factory"/>
    <x v="2"/>
  </r>
  <r>
    <s v="US-2024-125388-CHO-SCR-58000"/>
    <d v="2024-10-19T00:00:00"/>
    <d v="2024-11-02T00:00:00"/>
    <x v="0"/>
    <n v="125388"/>
    <s v="United States"/>
    <x v="111"/>
    <x v="34"/>
    <n v="1841"/>
    <x v="0"/>
    <x v="1"/>
    <s v="CHO-SCR-58000"/>
    <x v="3"/>
    <x v="3"/>
    <n v="3"/>
    <n v="7.5"/>
    <n v="3.3"/>
    <n v="14"/>
    <x v="3"/>
    <s v="Lot's O' Nuts"/>
    <x v="1"/>
  </r>
  <r>
    <s v="CA-2024-125388-OTH-LIC-15000"/>
    <d v="2024-10-19T00:00:00"/>
    <d v="2024-11-02T00:00:00"/>
    <x v="0"/>
    <n v="125388"/>
    <s v="Canada"/>
    <x v="126"/>
    <x v="42"/>
    <s v="H1A"/>
    <x v="1"/>
    <x v="1"/>
    <s v="OTH-LIC-15000"/>
    <x v="7"/>
    <x v="49"/>
    <n v="2"/>
    <n v="20"/>
    <n v="20"/>
    <n v="14"/>
    <x v="3"/>
    <s v="Secret Factory"/>
    <x v="2"/>
  </r>
  <r>
    <s v="CA-2024-125388-CHO-SCR-58000"/>
    <d v="2024-10-19T00:00:00"/>
    <d v="2024-11-02T00:00:00"/>
    <x v="0"/>
    <n v="125388"/>
    <s v="Canada"/>
    <x v="126"/>
    <x v="42"/>
    <s v="H1A"/>
    <x v="0"/>
    <x v="1"/>
    <s v="CHO-SCR-58000"/>
    <x v="3"/>
    <x v="3"/>
    <n v="3"/>
    <n v="7.5"/>
    <n v="3.3"/>
    <n v="14"/>
    <x v="3"/>
    <s v="Lot's O' Nuts"/>
    <x v="1"/>
  </r>
  <r>
    <s v="US-2024-159457-CHO-SCR-58000"/>
    <d v="2024-10-19T00:00:00"/>
    <d v="2024-11-05T00:00:00"/>
    <x v="0"/>
    <n v="159457"/>
    <s v="United States"/>
    <x v="0"/>
    <x v="0"/>
    <n v="77095"/>
    <x v="0"/>
    <x v="0"/>
    <s v="CHO-SCR-58000"/>
    <x v="3"/>
    <x v="3"/>
    <n v="3"/>
    <n v="7.5"/>
    <n v="3.3"/>
    <n v="17"/>
    <x v="3"/>
    <s v="Lot's O' Nuts"/>
    <x v="1"/>
  </r>
  <r>
    <s v="US-2024-120390-CHO-FUD-51000"/>
    <d v="2024-10-19T00:00:00"/>
    <d v="2024-11-05T00:00:00"/>
    <x v="0"/>
    <n v="120390"/>
    <s v="United States"/>
    <x v="370"/>
    <x v="26"/>
    <n v="27217"/>
    <x v="0"/>
    <x v="2"/>
    <s v="CHO-FUD-51000"/>
    <x v="4"/>
    <x v="31"/>
    <n v="4"/>
    <n v="9.6"/>
    <n v="4.8"/>
    <n v="17"/>
    <x v="3"/>
    <s v="Lot's O' Nuts"/>
    <x v="1"/>
  </r>
  <r>
    <s v="US-2024-147277-CHO-SCR-58000"/>
    <d v="2024-10-20T00:00:00"/>
    <d v="2024-11-03T00:00:00"/>
    <x v="0"/>
    <n v="147277"/>
    <s v="United States"/>
    <x v="122"/>
    <x v="9"/>
    <n v="44312"/>
    <x v="0"/>
    <x v="1"/>
    <s v="CHO-SCR-58000"/>
    <x v="3"/>
    <x v="9"/>
    <n v="2"/>
    <n v="5"/>
    <n v="2.2000000000000002"/>
    <n v="14"/>
    <x v="3"/>
    <s v="Lot's O' Nuts"/>
    <x v="1"/>
  </r>
  <r>
    <s v="US-2024-147277-OTH-LIC-15000"/>
    <d v="2024-10-20T00:00:00"/>
    <d v="2024-11-03T00:00:00"/>
    <x v="0"/>
    <n v="147277"/>
    <s v="United States"/>
    <x v="122"/>
    <x v="9"/>
    <n v="44312"/>
    <x v="1"/>
    <x v="1"/>
    <s v="OTH-LIC-15000"/>
    <x v="7"/>
    <x v="49"/>
    <n v="2"/>
    <n v="20"/>
    <n v="20"/>
    <n v="14"/>
    <x v="3"/>
    <s v="Secret Factory"/>
    <x v="2"/>
  </r>
  <r>
    <s v="US-2024-158743-CHO-MIL-31000"/>
    <d v="2024-10-20T00:00:00"/>
    <d v="2024-11-06T00:00:00"/>
    <x v="0"/>
    <n v="158743"/>
    <s v="United States"/>
    <x v="131"/>
    <x v="13"/>
    <n v="72209"/>
    <x v="0"/>
    <x v="2"/>
    <s v="CHO-MIL-31000"/>
    <x v="0"/>
    <x v="8"/>
    <n v="4"/>
    <n v="8.44"/>
    <n v="4.5599999999999996"/>
    <n v="17"/>
    <x v="3"/>
    <s v="Wicked Choccy's"/>
    <x v="0"/>
  </r>
  <r>
    <s v="US-2024-158743-CHO-FUD-51000"/>
    <d v="2024-10-20T00:00:00"/>
    <d v="2024-11-06T00:00:00"/>
    <x v="0"/>
    <n v="158743"/>
    <s v="United States"/>
    <x v="131"/>
    <x v="13"/>
    <n v="72209"/>
    <x v="0"/>
    <x v="2"/>
    <s v="CHO-FUD-51000"/>
    <x v="4"/>
    <x v="17"/>
    <n v="5"/>
    <n v="12"/>
    <n v="6"/>
    <n v="17"/>
    <x v="3"/>
    <s v="Lot's O' Nuts"/>
    <x v="1"/>
  </r>
  <r>
    <s v="US-2024-158743-CHO-SCR-58000"/>
    <d v="2024-10-20T00:00:00"/>
    <d v="2024-11-06T00:00:00"/>
    <x v="0"/>
    <n v="158743"/>
    <s v="United States"/>
    <x v="131"/>
    <x v="13"/>
    <n v="72209"/>
    <x v="0"/>
    <x v="2"/>
    <s v="CHO-SCR-58000"/>
    <x v="3"/>
    <x v="9"/>
    <n v="2"/>
    <n v="5"/>
    <n v="2.2000000000000002"/>
    <n v="17"/>
    <x v="3"/>
    <s v="Lot's O' Nuts"/>
    <x v="1"/>
  </r>
  <r>
    <s v="US-2024-146416-OTH-KAZ-38000"/>
    <d v="2024-10-20T00:00:00"/>
    <d v="2024-11-01T00:00:00"/>
    <x v="2"/>
    <n v="146416"/>
    <s v="United States"/>
    <x v="447"/>
    <x v="4"/>
    <n v="95695"/>
    <x v="1"/>
    <x v="3"/>
    <s v="OTH-KAZ-38000"/>
    <x v="6"/>
    <x v="8"/>
    <n v="4"/>
    <n v="1"/>
    <n v="12"/>
    <n v="12"/>
    <x v="3"/>
    <s v="The Other Factory"/>
    <x v="3"/>
  </r>
  <r>
    <s v="US-2024-146416-CHO-NUT-13000"/>
    <d v="2024-10-20T00:00:00"/>
    <d v="2024-11-01T00:00:00"/>
    <x v="2"/>
    <n v="146416"/>
    <s v="United States"/>
    <x v="447"/>
    <x v="4"/>
    <n v="95695"/>
    <x v="0"/>
    <x v="3"/>
    <s v="CHO-NUT-13000"/>
    <x v="2"/>
    <x v="22"/>
    <n v="1"/>
    <n v="2.4900000000000002"/>
    <n v="1"/>
    <n v="12"/>
    <x v="3"/>
    <s v="Lot's O' Nuts"/>
    <x v="1"/>
  </r>
  <r>
    <s v="US-2024-158722-CHO-NUT-13000"/>
    <d v="2024-10-20T00:00:00"/>
    <d v="2024-11-05T00:00:00"/>
    <x v="0"/>
    <n v="158722"/>
    <s v="United States"/>
    <x v="2"/>
    <x v="2"/>
    <n v="19120"/>
    <x v="0"/>
    <x v="1"/>
    <s v="CHO-NUT-13000"/>
    <x v="2"/>
    <x v="2"/>
    <n v="3"/>
    <n v="7.47"/>
    <n v="3"/>
    <n v="16"/>
    <x v="3"/>
    <s v="Lot's O' Nuts"/>
    <x v="1"/>
  </r>
  <r>
    <s v="US-2024-115252-CHO-SCR-58000"/>
    <d v="2024-10-20T00:00:00"/>
    <d v="2024-11-04T00:00:00"/>
    <x v="0"/>
    <n v="115252"/>
    <s v="United States"/>
    <x v="207"/>
    <x v="26"/>
    <n v="27707"/>
    <x v="0"/>
    <x v="2"/>
    <s v="CHO-SCR-58000"/>
    <x v="3"/>
    <x v="3"/>
    <n v="3"/>
    <n v="7.5"/>
    <n v="3.3"/>
    <n v="15"/>
    <x v="3"/>
    <s v="Lot's O' Nuts"/>
    <x v="1"/>
  </r>
  <r>
    <s v="US-2024-115252-CHO-TRI-54000"/>
    <d v="2024-10-20T00:00:00"/>
    <d v="2024-11-04T00:00:00"/>
    <x v="0"/>
    <n v="115252"/>
    <s v="United States"/>
    <x v="207"/>
    <x v="26"/>
    <n v="27707"/>
    <x v="0"/>
    <x v="2"/>
    <s v="CHO-TRI-54000"/>
    <x v="1"/>
    <x v="1"/>
    <n v="2"/>
    <n v="4.9000000000000004"/>
    <n v="2.6"/>
    <n v="15"/>
    <x v="3"/>
    <s v="Wicked Choccy's"/>
    <x v="0"/>
  </r>
  <r>
    <s v="US-2024-103065-CHO-MIL-31000"/>
    <d v="2024-10-20T00:00:00"/>
    <d v="2024-10-30T00:00:00"/>
    <x v="3"/>
    <n v="103065"/>
    <s v="United States"/>
    <x v="60"/>
    <x v="17"/>
    <n v="32216"/>
    <x v="0"/>
    <x v="2"/>
    <s v="CHO-MIL-31000"/>
    <x v="0"/>
    <x v="8"/>
    <n v="4"/>
    <n v="8.44"/>
    <n v="4.5599999999999996"/>
    <n v="10"/>
    <x v="3"/>
    <s v="Wicked Choccy's"/>
    <x v="0"/>
  </r>
  <r>
    <s v="US-2024-103065-CHO-FUD-51000"/>
    <d v="2024-10-20T00:00:00"/>
    <d v="2024-10-30T00:00:00"/>
    <x v="3"/>
    <n v="103065"/>
    <s v="United States"/>
    <x v="60"/>
    <x v="17"/>
    <n v="32216"/>
    <x v="0"/>
    <x v="2"/>
    <s v="CHO-FUD-51000"/>
    <x v="4"/>
    <x v="9"/>
    <n v="2"/>
    <n v="4.8"/>
    <n v="2.4"/>
    <n v="10"/>
    <x v="3"/>
    <s v="Lot's O' Nuts"/>
    <x v="1"/>
  </r>
  <r>
    <s v="US-2024-103065-CHO-SCR-58000"/>
    <d v="2024-10-20T00:00:00"/>
    <d v="2024-10-30T00:00:00"/>
    <x v="3"/>
    <n v="103065"/>
    <s v="United States"/>
    <x v="60"/>
    <x v="17"/>
    <n v="32216"/>
    <x v="0"/>
    <x v="2"/>
    <s v="CHO-SCR-58000"/>
    <x v="3"/>
    <x v="9"/>
    <n v="2"/>
    <n v="5"/>
    <n v="2.2000000000000002"/>
    <n v="10"/>
    <x v="3"/>
    <s v="Lot's O' Nuts"/>
    <x v="1"/>
  </r>
  <r>
    <s v="US-2024-104822-CHO-NUT-13000"/>
    <d v="2024-10-20T00:00:00"/>
    <d v="2024-10-30T00:00:00"/>
    <x v="3"/>
    <n v="104822"/>
    <s v="United States"/>
    <x v="26"/>
    <x v="21"/>
    <n v="10024"/>
    <x v="0"/>
    <x v="1"/>
    <s v="CHO-NUT-13000"/>
    <x v="2"/>
    <x v="13"/>
    <n v="5"/>
    <n v="12.45"/>
    <n v="5"/>
    <n v="10"/>
    <x v="3"/>
    <s v="Lot's O' Nuts"/>
    <x v="1"/>
  </r>
  <r>
    <s v="US-2024-113453-CHO-NUT-13000"/>
    <d v="2024-10-21T00:00:00"/>
    <d v="2024-11-07T00:00:00"/>
    <x v="0"/>
    <n v="113453"/>
    <s v="United States"/>
    <x v="2"/>
    <x v="2"/>
    <n v="19143"/>
    <x v="0"/>
    <x v="1"/>
    <s v="CHO-NUT-13000"/>
    <x v="2"/>
    <x v="2"/>
    <n v="3"/>
    <n v="7.47"/>
    <n v="3"/>
    <n v="17"/>
    <x v="3"/>
    <s v="Lot's O' Nuts"/>
    <x v="1"/>
  </r>
  <r>
    <s v="US-2024-113453-CHO-MIL-31000"/>
    <d v="2024-10-21T00:00:00"/>
    <d v="2024-11-07T00:00:00"/>
    <x v="0"/>
    <n v="113453"/>
    <s v="United States"/>
    <x v="2"/>
    <x v="2"/>
    <n v="19143"/>
    <x v="0"/>
    <x v="1"/>
    <s v="CHO-MIL-31000"/>
    <x v="0"/>
    <x v="0"/>
    <n v="2"/>
    <n v="4.22"/>
    <n v="2.2799999999999998"/>
    <n v="17"/>
    <x v="3"/>
    <s v="Wicked Choccy's"/>
    <x v="0"/>
  </r>
  <r>
    <s v="US-2024-167094-CHO-NUT-13000"/>
    <d v="2024-10-21T00:00:00"/>
    <d v="2024-11-01T00:00:00"/>
    <x v="1"/>
    <n v="167094"/>
    <s v="United States"/>
    <x v="8"/>
    <x v="11"/>
    <n v="97477"/>
    <x v="0"/>
    <x v="3"/>
    <s v="CHO-NUT-13000"/>
    <x v="2"/>
    <x v="7"/>
    <n v="2"/>
    <n v="4.9800000000000004"/>
    <n v="2"/>
    <n v="11"/>
    <x v="3"/>
    <s v="Lot's O' Nuts"/>
    <x v="1"/>
  </r>
  <r>
    <s v="US-2024-167094-CHO-SCR-58000"/>
    <d v="2024-10-21T00:00:00"/>
    <d v="2024-11-01T00:00:00"/>
    <x v="1"/>
    <n v="167094"/>
    <s v="United States"/>
    <x v="8"/>
    <x v="11"/>
    <n v="97477"/>
    <x v="0"/>
    <x v="3"/>
    <s v="CHO-SCR-58000"/>
    <x v="3"/>
    <x v="25"/>
    <n v="1"/>
    <n v="2.5"/>
    <n v="1.1000000000000001"/>
    <n v="11"/>
    <x v="3"/>
    <s v="Lot's O' Nuts"/>
    <x v="1"/>
  </r>
  <r>
    <s v="US-2024-167094-CHO-MIL-31000"/>
    <d v="2024-10-21T00:00:00"/>
    <d v="2024-11-01T00:00:00"/>
    <x v="1"/>
    <n v="167094"/>
    <s v="United States"/>
    <x v="8"/>
    <x v="11"/>
    <n v="97477"/>
    <x v="0"/>
    <x v="3"/>
    <s v="CHO-MIL-31000"/>
    <x v="0"/>
    <x v="0"/>
    <n v="2"/>
    <n v="4.22"/>
    <n v="2.2799999999999998"/>
    <n v="11"/>
    <x v="3"/>
    <s v="Wicked Choccy's"/>
    <x v="0"/>
  </r>
  <r>
    <s v="US-2024-117422-CHO-MIL-31000"/>
    <d v="2024-10-21T00:00:00"/>
    <d v="2024-11-04T00:00:00"/>
    <x v="0"/>
    <n v="117422"/>
    <s v="United States"/>
    <x v="130"/>
    <x v="9"/>
    <n v="44107"/>
    <x v="0"/>
    <x v="1"/>
    <s v="CHO-MIL-31000"/>
    <x v="0"/>
    <x v="0"/>
    <n v="2"/>
    <n v="4.22"/>
    <n v="2.2799999999999998"/>
    <n v="14"/>
    <x v="3"/>
    <s v="Wicked Choccy's"/>
    <x v="0"/>
  </r>
  <r>
    <s v="US-2024-117422-CHO-TRI-54000"/>
    <d v="2024-10-21T00:00:00"/>
    <d v="2024-11-04T00:00:00"/>
    <x v="0"/>
    <n v="117422"/>
    <s v="United States"/>
    <x v="130"/>
    <x v="9"/>
    <n v="44107"/>
    <x v="0"/>
    <x v="1"/>
    <s v="CHO-TRI-54000"/>
    <x v="1"/>
    <x v="24"/>
    <n v="4"/>
    <n v="9.8000000000000007"/>
    <n v="5.2"/>
    <n v="14"/>
    <x v="3"/>
    <s v="Wicked Choccy's"/>
    <x v="0"/>
  </r>
  <r>
    <s v="US-2024-117422-CHO-FUD-51000"/>
    <d v="2024-10-21T00:00:00"/>
    <d v="2024-11-04T00:00:00"/>
    <x v="0"/>
    <n v="117422"/>
    <s v="United States"/>
    <x v="130"/>
    <x v="9"/>
    <n v="44107"/>
    <x v="0"/>
    <x v="1"/>
    <s v="CHO-FUD-51000"/>
    <x v="4"/>
    <x v="25"/>
    <n v="1"/>
    <n v="2.4"/>
    <n v="1.2"/>
    <n v="14"/>
    <x v="3"/>
    <s v="Lot's O' Nuts"/>
    <x v="1"/>
  </r>
  <r>
    <s v="US-2024-142125-CHO-NUT-13000"/>
    <d v="2024-10-21T00:00:00"/>
    <d v="2024-11-06T00:00:00"/>
    <x v="0"/>
    <n v="142125"/>
    <s v="United States"/>
    <x v="115"/>
    <x v="22"/>
    <n v="53209"/>
    <x v="0"/>
    <x v="0"/>
    <s v="CHO-NUT-13000"/>
    <x v="2"/>
    <x v="15"/>
    <n v="6"/>
    <n v="14.94"/>
    <n v="6"/>
    <n v="16"/>
    <x v="3"/>
    <s v="Lot's O' Nuts"/>
    <x v="1"/>
  </r>
  <r>
    <s v="US-2024-142125-CHO-MIL-31000"/>
    <d v="2024-10-21T00:00:00"/>
    <d v="2024-11-06T00:00:00"/>
    <x v="0"/>
    <n v="142125"/>
    <s v="United States"/>
    <x v="115"/>
    <x v="22"/>
    <n v="53209"/>
    <x v="0"/>
    <x v="0"/>
    <s v="CHO-MIL-31000"/>
    <x v="0"/>
    <x v="23"/>
    <n v="5"/>
    <n v="10.55"/>
    <n v="5.7"/>
    <n v="16"/>
    <x v="3"/>
    <s v="Wicked Choccy's"/>
    <x v="0"/>
  </r>
  <r>
    <s v="US-2024-154410-CHO-SCR-58000"/>
    <d v="2024-10-21T00:00:00"/>
    <d v="2024-11-03T00:00:00"/>
    <x v="1"/>
    <n v="154410"/>
    <s v="United States"/>
    <x v="209"/>
    <x v="19"/>
    <n v="46203"/>
    <x v="0"/>
    <x v="0"/>
    <s v="CHO-SCR-58000"/>
    <x v="3"/>
    <x v="44"/>
    <n v="8"/>
    <n v="20"/>
    <n v="8.8000000000000007"/>
    <n v="13"/>
    <x v="3"/>
    <s v="Lot's O' Nuts"/>
    <x v="1"/>
  </r>
  <r>
    <s v="US-2024-117331-CHO-SCR-58000"/>
    <d v="2024-10-21T00:00:00"/>
    <d v="2024-11-07T00:00:00"/>
    <x v="0"/>
    <n v="117331"/>
    <s v="United States"/>
    <x v="89"/>
    <x v="12"/>
    <n v="85301"/>
    <x v="0"/>
    <x v="3"/>
    <s v="CHO-SCR-58000"/>
    <x v="3"/>
    <x v="25"/>
    <n v="1"/>
    <n v="2.5"/>
    <n v="1.1000000000000001"/>
    <n v="17"/>
    <x v="3"/>
    <s v="Lot's O' Nuts"/>
    <x v="1"/>
  </r>
  <r>
    <s v="US-2024-148166-CHO-MIL-31000"/>
    <d v="2024-10-21T00:00:00"/>
    <d v="2024-11-05T00:00:00"/>
    <x v="0"/>
    <n v="148166"/>
    <s v="United States"/>
    <x v="150"/>
    <x v="17"/>
    <n v="32725"/>
    <x v="0"/>
    <x v="2"/>
    <s v="CHO-MIL-31000"/>
    <x v="0"/>
    <x v="8"/>
    <n v="4"/>
    <n v="8.44"/>
    <n v="4.5599999999999996"/>
    <n v="15"/>
    <x v="3"/>
    <s v="Wicked Choccy's"/>
    <x v="0"/>
  </r>
  <r>
    <s v="US-2024-113558-CHO-FUD-51000"/>
    <d v="2024-10-21T00:00:00"/>
    <d v="2024-11-05T00:00:00"/>
    <x v="0"/>
    <n v="113558"/>
    <s v="United States"/>
    <x v="66"/>
    <x v="17"/>
    <n v="33801"/>
    <x v="0"/>
    <x v="2"/>
    <s v="CHO-FUD-51000"/>
    <x v="4"/>
    <x v="3"/>
    <n v="3"/>
    <n v="7.2"/>
    <n v="3.6"/>
    <n v="15"/>
    <x v="3"/>
    <s v="Lot's O' Nuts"/>
    <x v="1"/>
  </r>
  <r>
    <s v="US-2024-113558-CHO-SCR-58000"/>
    <d v="2024-10-21T00:00:00"/>
    <d v="2024-11-05T00:00:00"/>
    <x v="0"/>
    <n v="113558"/>
    <s v="United States"/>
    <x v="66"/>
    <x v="17"/>
    <n v="33801"/>
    <x v="0"/>
    <x v="2"/>
    <s v="CHO-SCR-58000"/>
    <x v="3"/>
    <x v="3"/>
    <n v="3"/>
    <n v="7.5"/>
    <n v="3.3"/>
    <n v="15"/>
    <x v="3"/>
    <s v="Lot's O' Nuts"/>
    <x v="1"/>
  </r>
  <r>
    <s v="US-2024-145884-CHO-FUD-51000"/>
    <d v="2024-10-21T00:00:00"/>
    <d v="2024-10-31T00:00:00"/>
    <x v="3"/>
    <n v="145884"/>
    <s v="United States"/>
    <x v="484"/>
    <x v="44"/>
    <n v="74403"/>
    <x v="0"/>
    <x v="0"/>
    <s v="CHO-FUD-51000"/>
    <x v="4"/>
    <x v="25"/>
    <n v="1"/>
    <n v="2.4"/>
    <n v="1.2"/>
    <n v="10"/>
    <x v="3"/>
    <s v="Lot's O' Nuts"/>
    <x v="1"/>
  </r>
  <r>
    <s v="US-2024-145884-CHO-MIL-31000"/>
    <d v="2024-10-21T00:00:00"/>
    <d v="2024-10-31T00:00:00"/>
    <x v="3"/>
    <n v="145884"/>
    <s v="United States"/>
    <x v="484"/>
    <x v="44"/>
    <n v="74403"/>
    <x v="0"/>
    <x v="0"/>
    <s v="CHO-MIL-31000"/>
    <x v="0"/>
    <x v="35"/>
    <n v="8"/>
    <n v="16.88"/>
    <n v="9.1199999999999992"/>
    <n v="10"/>
    <x v="3"/>
    <s v="Wicked Choccy's"/>
    <x v="0"/>
  </r>
  <r>
    <s v="US-2024-100356-CHO-MIL-31000"/>
    <d v="2024-10-21T00:00:00"/>
    <d v="2024-11-04T00:00:00"/>
    <x v="0"/>
    <n v="100356"/>
    <s v="United States"/>
    <x v="40"/>
    <x v="1"/>
    <n v="60653"/>
    <x v="0"/>
    <x v="0"/>
    <s v="CHO-MIL-31000"/>
    <x v="0"/>
    <x v="0"/>
    <n v="2"/>
    <n v="4.22"/>
    <n v="2.2799999999999998"/>
    <n v="14"/>
    <x v="3"/>
    <s v="Wicked Choccy's"/>
    <x v="0"/>
  </r>
  <r>
    <s v="US-2024-130211-CHO-TRI-54000"/>
    <d v="2024-10-22T00:00:00"/>
    <d v="2024-11-01T00:00:00"/>
    <x v="3"/>
    <n v="130211"/>
    <s v="United States"/>
    <x v="140"/>
    <x v="44"/>
    <n v="73505"/>
    <x v="0"/>
    <x v="0"/>
    <s v="CHO-TRI-54000"/>
    <x v="1"/>
    <x v="1"/>
    <n v="2"/>
    <n v="4.9000000000000004"/>
    <n v="2.6"/>
    <n v="10"/>
    <x v="3"/>
    <s v="Wicked Choccy's"/>
    <x v="0"/>
  </r>
  <r>
    <s v="US-2024-130211-CHO-MIL-31000"/>
    <d v="2024-10-22T00:00:00"/>
    <d v="2024-11-01T00:00:00"/>
    <x v="3"/>
    <n v="130211"/>
    <s v="United States"/>
    <x v="140"/>
    <x v="44"/>
    <n v="73505"/>
    <x v="0"/>
    <x v="0"/>
    <s v="CHO-MIL-31000"/>
    <x v="0"/>
    <x v="5"/>
    <n v="3"/>
    <n v="6.33"/>
    <n v="3.42"/>
    <n v="10"/>
    <x v="3"/>
    <s v="Wicked Choccy's"/>
    <x v="0"/>
  </r>
  <r>
    <s v="US-2024-101581-CHO-SCR-58000"/>
    <d v="2024-10-22T00:00:00"/>
    <d v="2024-11-06T00:00:00"/>
    <x v="0"/>
    <n v="101581"/>
    <s v="United States"/>
    <x v="340"/>
    <x v="11"/>
    <n v="97756"/>
    <x v="0"/>
    <x v="3"/>
    <s v="CHO-SCR-58000"/>
    <x v="3"/>
    <x v="17"/>
    <n v="5"/>
    <n v="12.5"/>
    <n v="5.5"/>
    <n v="15"/>
    <x v="3"/>
    <s v="Lot's O' Nuts"/>
    <x v="1"/>
  </r>
  <r>
    <s v="US-2024-130141-CHO-NUT-13000"/>
    <d v="2024-10-22T00:00:00"/>
    <d v="2024-11-03T00:00:00"/>
    <x v="2"/>
    <n v="130141"/>
    <s v="United States"/>
    <x v="431"/>
    <x v="27"/>
    <n v="80525"/>
    <x v="0"/>
    <x v="3"/>
    <s v="CHO-NUT-13000"/>
    <x v="2"/>
    <x v="19"/>
    <n v="4"/>
    <n v="9.9600000000000009"/>
    <n v="4"/>
    <n v="12"/>
    <x v="3"/>
    <s v="Lot's O' Nuts"/>
    <x v="1"/>
  </r>
  <r>
    <s v="US-2024-156363-CHO-NUT-13000"/>
    <d v="2024-10-22T00:00:00"/>
    <d v="2024-11-07T00:00:00"/>
    <x v="0"/>
    <n v="156363"/>
    <s v="United States"/>
    <x v="2"/>
    <x v="2"/>
    <n v="19134"/>
    <x v="0"/>
    <x v="1"/>
    <s v="CHO-NUT-13000"/>
    <x v="2"/>
    <x v="19"/>
    <n v="4"/>
    <n v="9.9600000000000009"/>
    <n v="4"/>
    <n v="16"/>
    <x v="3"/>
    <s v="Lot's O' Nuts"/>
    <x v="1"/>
  </r>
  <r>
    <s v="US-2024-156363-CHO-TRI-54000"/>
    <d v="2024-10-22T00:00:00"/>
    <d v="2024-11-07T00:00:00"/>
    <x v="0"/>
    <n v="156363"/>
    <s v="United States"/>
    <x v="2"/>
    <x v="2"/>
    <n v="19134"/>
    <x v="0"/>
    <x v="1"/>
    <s v="CHO-TRI-54000"/>
    <x v="1"/>
    <x v="20"/>
    <n v="5"/>
    <n v="12.25"/>
    <n v="6.5"/>
    <n v="16"/>
    <x v="3"/>
    <s v="Wicked Choccy's"/>
    <x v="0"/>
  </r>
  <r>
    <s v="US-2024-111920-CHO-TRI-54000"/>
    <d v="2024-10-22T00:00:00"/>
    <d v="2024-11-05T00:00:00"/>
    <x v="0"/>
    <n v="111920"/>
    <s v="United States"/>
    <x v="184"/>
    <x v="44"/>
    <n v="74133"/>
    <x v="0"/>
    <x v="0"/>
    <s v="CHO-TRI-54000"/>
    <x v="1"/>
    <x v="24"/>
    <n v="4"/>
    <n v="9.8000000000000007"/>
    <n v="5.2"/>
    <n v="14"/>
    <x v="3"/>
    <s v="Wicked Choccy's"/>
    <x v="0"/>
  </r>
  <r>
    <s v="US-2024-127180-CHO-FUD-51000"/>
    <d v="2024-10-22T00:00:00"/>
    <d v="2024-11-03T00:00:00"/>
    <x v="1"/>
    <n v="127180"/>
    <s v="United States"/>
    <x v="26"/>
    <x v="21"/>
    <n v="10024"/>
    <x v="0"/>
    <x v="1"/>
    <s v="CHO-FUD-51000"/>
    <x v="4"/>
    <x v="17"/>
    <n v="5"/>
    <n v="12"/>
    <n v="6"/>
    <n v="12"/>
    <x v="3"/>
    <s v="Lot's O' Nuts"/>
    <x v="1"/>
  </r>
  <r>
    <s v="US-2024-127180-CHO-NUT-13000"/>
    <d v="2024-10-22T00:00:00"/>
    <d v="2024-11-03T00:00:00"/>
    <x v="1"/>
    <n v="127180"/>
    <s v="United States"/>
    <x v="26"/>
    <x v="21"/>
    <n v="10024"/>
    <x v="0"/>
    <x v="1"/>
    <s v="CHO-NUT-13000"/>
    <x v="2"/>
    <x v="19"/>
    <n v="4"/>
    <n v="9.9600000000000009"/>
    <n v="4"/>
    <n v="12"/>
    <x v="3"/>
    <s v="Lot's O' Nuts"/>
    <x v="1"/>
  </r>
  <r>
    <s v="US-2024-127180-CHO-SCR-58000"/>
    <d v="2024-10-22T00:00:00"/>
    <d v="2024-11-03T00:00:00"/>
    <x v="1"/>
    <n v="127180"/>
    <s v="United States"/>
    <x v="26"/>
    <x v="21"/>
    <n v="10024"/>
    <x v="0"/>
    <x v="1"/>
    <s v="CHO-SCR-58000"/>
    <x v="3"/>
    <x v="44"/>
    <n v="8"/>
    <n v="20"/>
    <n v="8.8000000000000007"/>
    <n v="12"/>
    <x v="3"/>
    <s v="Lot's O' Nuts"/>
    <x v="1"/>
  </r>
  <r>
    <s v="US-2024-127180-CHO-MIL-31000"/>
    <d v="2024-10-22T00:00:00"/>
    <d v="2024-11-03T00:00:00"/>
    <x v="1"/>
    <n v="127180"/>
    <s v="United States"/>
    <x v="26"/>
    <x v="21"/>
    <n v="10024"/>
    <x v="0"/>
    <x v="1"/>
    <s v="CHO-MIL-31000"/>
    <x v="0"/>
    <x v="11"/>
    <n v="1"/>
    <n v="2.11"/>
    <n v="1.1399999999999999"/>
    <n v="12"/>
    <x v="3"/>
    <s v="Wicked Choccy's"/>
    <x v="0"/>
  </r>
  <r>
    <s v="US-2024-125451-CHO-SCR-58000"/>
    <d v="2024-10-23T00:00:00"/>
    <d v="2024-11-03T00:00:00"/>
    <x v="1"/>
    <n v="125451"/>
    <s v="United States"/>
    <x v="226"/>
    <x v="48"/>
    <n v="2920"/>
    <x v="0"/>
    <x v="1"/>
    <s v="CHO-SCR-58000"/>
    <x v="3"/>
    <x v="9"/>
    <n v="2"/>
    <n v="5"/>
    <n v="2.2000000000000002"/>
    <n v="11"/>
    <x v="3"/>
    <s v="Lot's O' Nuts"/>
    <x v="1"/>
  </r>
  <r>
    <s v="US-2024-125451-CHO-FUD-51000"/>
    <d v="2024-10-23T00:00:00"/>
    <d v="2024-11-03T00:00:00"/>
    <x v="1"/>
    <n v="125451"/>
    <s v="United States"/>
    <x v="226"/>
    <x v="48"/>
    <n v="2920"/>
    <x v="0"/>
    <x v="1"/>
    <s v="CHO-FUD-51000"/>
    <x v="4"/>
    <x v="31"/>
    <n v="4"/>
    <n v="9.6"/>
    <n v="4.8"/>
    <n v="11"/>
    <x v="3"/>
    <s v="Lot's O' Nuts"/>
    <x v="1"/>
  </r>
  <r>
    <s v="US-2024-125451-CHO-NUT-13000"/>
    <d v="2024-10-23T00:00:00"/>
    <d v="2024-11-03T00:00:00"/>
    <x v="1"/>
    <n v="125451"/>
    <s v="United States"/>
    <x v="226"/>
    <x v="48"/>
    <n v="2920"/>
    <x v="0"/>
    <x v="1"/>
    <s v="CHO-NUT-13000"/>
    <x v="2"/>
    <x v="2"/>
    <n v="3"/>
    <n v="7.47"/>
    <n v="3"/>
    <n v="11"/>
    <x v="3"/>
    <s v="Lot's O' Nuts"/>
    <x v="1"/>
  </r>
  <r>
    <s v="US-2024-125451-CHO-TRI-54000"/>
    <d v="2024-10-23T00:00:00"/>
    <d v="2024-11-03T00:00:00"/>
    <x v="1"/>
    <n v="125451"/>
    <s v="United States"/>
    <x v="226"/>
    <x v="48"/>
    <n v="2920"/>
    <x v="0"/>
    <x v="1"/>
    <s v="CHO-TRI-54000"/>
    <x v="1"/>
    <x v="50"/>
    <n v="8"/>
    <n v="19.600000000000001"/>
    <n v="10.4"/>
    <n v="11"/>
    <x v="3"/>
    <s v="Wicked Choccy's"/>
    <x v="0"/>
  </r>
  <r>
    <s v="US-2024-105389-CHO-MIL-31000"/>
    <d v="2024-10-23T00:00:00"/>
    <d v="2024-11-07T00:00:00"/>
    <x v="2"/>
    <n v="105389"/>
    <s v="United States"/>
    <x v="109"/>
    <x v="0"/>
    <n v="78207"/>
    <x v="0"/>
    <x v="0"/>
    <s v="CHO-MIL-31000"/>
    <x v="0"/>
    <x v="5"/>
    <n v="3"/>
    <n v="6.33"/>
    <n v="3.42"/>
    <n v="15"/>
    <x v="3"/>
    <s v="Wicked Choccy's"/>
    <x v="0"/>
  </r>
  <r>
    <s v="US-2024-105389-CHO-TRI-54000"/>
    <d v="2024-10-23T00:00:00"/>
    <d v="2024-11-07T00:00:00"/>
    <x v="2"/>
    <n v="105389"/>
    <s v="United States"/>
    <x v="109"/>
    <x v="0"/>
    <n v="78207"/>
    <x v="0"/>
    <x v="0"/>
    <s v="CHO-TRI-54000"/>
    <x v="1"/>
    <x v="4"/>
    <n v="3"/>
    <n v="7.35"/>
    <n v="3.9"/>
    <n v="15"/>
    <x v="3"/>
    <s v="Wicked Choccy's"/>
    <x v="0"/>
  </r>
  <r>
    <s v="US-2024-139913-CHO-MIL-31000"/>
    <d v="2024-10-23T00:00:00"/>
    <d v="2024-11-08T00:00:00"/>
    <x v="0"/>
    <n v="139913"/>
    <s v="United States"/>
    <x v="105"/>
    <x v="21"/>
    <n v="14609"/>
    <x v="0"/>
    <x v="1"/>
    <s v="CHO-MIL-31000"/>
    <x v="0"/>
    <x v="46"/>
    <n v="11"/>
    <n v="23.21"/>
    <n v="12.54"/>
    <n v="16"/>
    <x v="3"/>
    <s v="Wicked Choccy's"/>
    <x v="0"/>
  </r>
  <r>
    <s v="US-2024-139913-CHO-SCR-58000"/>
    <d v="2024-10-23T00:00:00"/>
    <d v="2024-11-08T00:00:00"/>
    <x v="0"/>
    <n v="139913"/>
    <s v="United States"/>
    <x v="105"/>
    <x v="21"/>
    <n v="14609"/>
    <x v="0"/>
    <x v="1"/>
    <s v="CHO-SCR-58000"/>
    <x v="3"/>
    <x v="17"/>
    <n v="5"/>
    <n v="12.5"/>
    <n v="5.5"/>
    <n v="16"/>
    <x v="3"/>
    <s v="Lot's O' Nuts"/>
    <x v="1"/>
  </r>
  <r>
    <s v="US-2024-139913-OTH-LIC-15000"/>
    <d v="2024-10-23T00:00:00"/>
    <d v="2024-11-08T00:00:00"/>
    <x v="0"/>
    <n v="139913"/>
    <s v="United States"/>
    <x v="105"/>
    <x v="21"/>
    <n v="14609"/>
    <x v="1"/>
    <x v="1"/>
    <s v="OTH-LIC-15000"/>
    <x v="7"/>
    <x v="49"/>
    <n v="2"/>
    <n v="20"/>
    <n v="20"/>
    <n v="16"/>
    <x v="3"/>
    <s v="Secret Factory"/>
    <x v="2"/>
  </r>
  <r>
    <s v="US-2024-139913-CHO-TRI-54000"/>
    <d v="2024-10-23T00:00:00"/>
    <d v="2024-11-08T00:00:00"/>
    <x v="0"/>
    <n v="139913"/>
    <s v="United States"/>
    <x v="105"/>
    <x v="21"/>
    <n v="14609"/>
    <x v="0"/>
    <x v="1"/>
    <s v="CHO-TRI-54000"/>
    <x v="1"/>
    <x v="4"/>
    <n v="3"/>
    <n v="7.35"/>
    <n v="3.9"/>
    <n v="16"/>
    <x v="3"/>
    <s v="Wicked Choccy's"/>
    <x v="0"/>
  </r>
  <r>
    <s v="US-2024-117079-CHO-TRI-54000"/>
    <d v="2024-10-23T00:00:00"/>
    <d v="2024-11-06T00:00:00"/>
    <x v="0"/>
    <n v="117079"/>
    <s v="United States"/>
    <x v="60"/>
    <x v="17"/>
    <n v="32216"/>
    <x v="0"/>
    <x v="2"/>
    <s v="CHO-TRI-54000"/>
    <x v="1"/>
    <x v="4"/>
    <n v="3"/>
    <n v="7.35"/>
    <n v="3.9"/>
    <n v="14"/>
    <x v="3"/>
    <s v="Wicked Choccy's"/>
    <x v="0"/>
  </r>
  <r>
    <s v="US-2024-106068-CHO-SCR-58000"/>
    <d v="2024-10-23T00:00:00"/>
    <d v="2024-11-07T00:00:00"/>
    <x v="0"/>
    <n v="106068"/>
    <s v="United States"/>
    <x v="92"/>
    <x v="0"/>
    <n v="78745"/>
    <x v="0"/>
    <x v="0"/>
    <s v="CHO-SCR-58000"/>
    <x v="3"/>
    <x v="3"/>
    <n v="3"/>
    <n v="7.5"/>
    <n v="3.3"/>
    <n v="15"/>
    <x v="3"/>
    <s v="Lot's O' Nuts"/>
    <x v="1"/>
  </r>
  <r>
    <s v="US-2024-106068-CHO-FUD-51000"/>
    <d v="2024-10-23T00:00:00"/>
    <d v="2024-11-07T00:00:00"/>
    <x v="0"/>
    <n v="106068"/>
    <s v="United States"/>
    <x v="92"/>
    <x v="0"/>
    <n v="78745"/>
    <x v="0"/>
    <x v="0"/>
    <s v="CHO-FUD-51000"/>
    <x v="4"/>
    <x v="31"/>
    <n v="4"/>
    <n v="9.6"/>
    <n v="4.8"/>
    <n v="15"/>
    <x v="3"/>
    <s v="Lot's O' Nuts"/>
    <x v="1"/>
  </r>
  <r>
    <s v="US-2024-106068-CHO-NUT-13000"/>
    <d v="2024-10-23T00:00:00"/>
    <d v="2024-11-07T00:00:00"/>
    <x v="0"/>
    <n v="106068"/>
    <s v="United States"/>
    <x v="92"/>
    <x v="0"/>
    <n v="78745"/>
    <x v="0"/>
    <x v="0"/>
    <s v="CHO-NUT-13000"/>
    <x v="2"/>
    <x v="22"/>
    <n v="1"/>
    <n v="2.4900000000000002"/>
    <n v="1"/>
    <n v="15"/>
    <x v="3"/>
    <s v="Lot's O' Nuts"/>
    <x v="1"/>
  </r>
  <r>
    <s v="US-2024-144365-CHO-NUT-13000"/>
    <d v="2024-10-24T00:00:00"/>
    <d v="2024-11-09T00:00:00"/>
    <x v="0"/>
    <n v="144365"/>
    <s v="United States"/>
    <x v="64"/>
    <x v="31"/>
    <n v="39212"/>
    <x v="0"/>
    <x v="2"/>
    <s v="CHO-NUT-13000"/>
    <x v="2"/>
    <x v="19"/>
    <n v="4"/>
    <n v="9.9600000000000009"/>
    <n v="4"/>
    <n v="16"/>
    <x v="3"/>
    <s v="Lot's O' Nuts"/>
    <x v="1"/>
  </r>
  <r>
    <s v="US-2024-141705-CHO-SCR-58000"/>
    <d v="2024-10-24T00:00:00"/>
    <d v="2024-11-05T00:00:00"/>
    <x v="1"/>
    <n v="141705"/>
    <s v="United States"/>
    <x v="494"/>
    <x v="0"/>
    <n v="76063"/>
    <x v="0"/>
    <x v="0"/>
    <s v="CHO-SCR-58000"/>
    <x v="3"/>
    <x v="17"/>
    <n v="5"/>
    <n v="12.5"/>
    <n v="5.5"/>
    <n v="12"/>
    <x v="3"/>
    <s v="Lot's O' Nuts"/>
    <x v="1"/>
  </r>
  <r>
    <s v="US-2024-102729-CHO-FUD-51000"/>
    <d v="2024-10-26T00:00:00"/>
    <d v="2024-11-10T00:00:00"/>
    <x v="0"/>
    <n v="102729"/>
    <s v="United States"/>
    <x v="39"/>
    <x v="0"/>
    <n v="75217"/>
    <x v="0"/>
    <x v="0"/>
    <s v="CHO-FUD-51000"/>
    <x v="4"/>
    <x v="9"/>
    <n v="2"/>
    <n v="4.8"/>
    <n v="2.4"/>
    <n v="15"/>
    <x v="3"/>
    <s v="Lot's O' Nuts"/>
    <x v="1"/>
  </r>
  <r>
    <s v="US-2024-110646-CHO-TRI-54000"/>
    <d v="2024-10-26T00:00:00"/>
    <d v="2024-11-10T00:00:00"/>
    <x v="0"/>
    <n v="110646"/>
    <s v="United States"/>
    <x v="2"/>
    <x v="2"/>
    <n v="19134"/>
    <x v="0"/>
    <x v="1"/>
    <s v="CHO-TRI-54000"/>
    <x v="1"/>
    <x v="4"/>
    <n v="3"/>
    <n v="7.35"/>
    <n v="3.9"/>
    <n v="15"/>
    <x v="3"/>
    <s v="Wicked Choccy's"/>
    <x v="0"/>
  </r>
  <r>
    <s v="US-2024-110646-CHO-FUD-51000"/>
    <d v="2024-10-26T00:00:00"/>
    <d v="2024-11-10T00:00:00"/>
    <x v="0"/>
    <n v="110646"/>
    <s v="United States"/>
    <x v="2"/>
    <x v="2"/>
    <n v="19134"/>
    <x v="0"/>
    <x v="1"/>
    <s v="CHO-FUD-51000"/>
    <x v="4"/>
    <x v="17"/>
    <n v="5"/>
    <n v="12"/>
    <n v="6"/>
    <n v="15"/>
    <x v="3"/>
    <s v="Lot's O' Nuts"/>
    <x v="1"/>
  </r>
  <r>
    <s v="US-2024-110646-CHO-NUT-13000"/>
    <d v="2024-10-26T00:00:00"/>
    <d v="2024-11-10T00:00:00"/>
    <x v="0"/>
    <n v="110646"/>
    <s v="United States"/>
    <x v="2"/>
    <x v="2"/>
    <n v="19134"/>
    <x v="0"/>
    <x v="1"/>
    <s v="CHO-NUT-13000"/>
    <x v="2"/>
    <x v="13"/>
    <n v="5"/>
    <n v="12.45"/>
    <n v="5"/>
    <n v="15"/>
    <x v="3"/>
    <s v="Lot's O' Nuts"/>
    <x v="1"/>
  </r>
  <r>
    <s v="US-2024-162173-CHO-NUT-13000"/>
    <d v="2024-10-26T00:00:00"/>
    <d v="2024-11-11T00:00:00"/>
    <x v="0"/>
    <n v="162173"/>
    <s v="United States"/>
    <x v="83"/>
    <x v="6"/>
    <n v="23464"/>
    <x v="0"/>
    <x v="2"/>
    <s v="CHO-NUT-13000"/>
    <x v="2"/>
    <x v="13"/>
    <n v="5"/>
    <n v="12.45"/>
    <n v="5"/>
    <n v="16"/>
    <x v="3"/>
    <s v="Lot's O' Nuts"/>
    <x v="1"/>
  </r>
  <r>
    <s v="US-2024-162173-CHO-FUD-51000"/>
    <d v="2024-10-26T00:00:00"/>
    <d v="2024-11-11T00:00:00"/>
    <x v="0"/>
    <n v="162173"/>
    <s v="United States"/>
    <x v="83"/>
    <x v="6"/>
    <n v="23464"/>
    <x v="0"/>
    <x v="2"/>
    <s v="CHO-FUD-51000"/>
    <x v="4"/>
    <x v="26"/>
    <n v="7"/>
    <n v="16.8"/>
    <n v="8.4"/>
    <n v="16"/>
    <x v="3"/>
    <s v="Lot's O' Nuts"/>
    <x v="1"/>
  </r>
  <r>
    <s v="US-2024-155558-CHO-TRI-54000"/>
    <d v="2024-10-26T00:00:00"/>
    <d v="2024-11-12T00:00:00"/>
    <x v="0"/>
    <n v="155558"/>
    <s v="United States"/>
    <x v="105"/>
    <x v="30"/>
    <n v="55901"/>
    <x v="0"/>
    <x v="0"/>
    <s v="CHO-TRI-54000"/>
    <x v="1"/>
    <x v="1"/>
    <n v="2"/>
    <n v="4.9000000000000004"/>
    <n v="2.6"/>
    <n v="17"/>
    <x v="3"/>
    <s v="Wicked Choccy's"/>
    <x v="0"/>
  </r>
  <r>
    <s v="US-2024-155558-CHO-NUT-13000"/>
    <d v="2024-10-26T00:00:00"/>
    <d v="2024-11-12T00:00:00"/>
    <x v="0"/>
    <n v="155558"/>
    <s v="United States"/>
    <x v="105"/>
    <x v="30"/>
    <n v="55901"/>
    <x v="0"/>
    <x v="0"/>
    <s v="CHO-NUT-13000"/>
    <x v="2"/>
    <x v="22"/>
    <n v="1"/>
    <n v="2.4900000000000002"/>
    <n v="1"/>
    <n v="17"/>
    <x v="3"/>
    <s v="Lot's O' Nuts"/>
    <x v="1"/>
  </r>
  <r>
    <s v="US-2024-115119-CHO-NUT-13000"/>
    <d v="2024-10-26T00:00:00"/>
    <d v="2024-11-09T00:00:00"/>
    <x v="0"/>
    <n v="115119"/>
    <s v="United States"/>
    <x v="86"/>
    <x v="2"/>
    <n v="17602"/>
    <x v="0"/>
    <x v="1"/>
    <s v="CHO-NUT-13000"/>
    <x v="2"/>
    <x v="47"/>
    <n v="7"/>
    <n v="17.43"/>
    <n v="7"/>
    <n v="14"/>
    <x v="3"/>
    <s v="Lot's O' Nuts"/>
    <x v="1"/>
  </r>
  <r>
    <s v="US-2024-151225-CHO-SCR-58000"/>
    <d v="2024-10-27T00:00:00"/>
    <d v="2024-11-08T00:00:00"/>
    <x v="1"/>
    <n v="151225"/>
    <s v="United States"/>
    <x v="4"/>
    <x v="4"/>
    <n v="90032"/>
    <x v="0"/>
    <x v="3"/>
    <s v="CHO-SCR-58000"/>
    <x v="3"/>
    <x v="25"/>
    <n v="1"/>
    <n v="2.5"/>
    <n v="1.1000000000000001"/>
    <n v="12"/>
    <x v="3"/>
    <s v="Lot's O' Nuts"/>
    <x v="1"/>
  </r>
  <r>
    <s v="US-2024-151225-CHO-TRI-54000"/>
    <d v="2024-10-27T00:00:00"/>
    <d v="2024-11-08T00:00:00"/>
    <x v="1"/>
    <n v="151225"/>
    <s v="United States"/>
    <x v="4"/>
    <x v="4"/>
    <n v="90032"/>
    <x v="0"/>
    <x v="3"/>
    <s v="CHO-TRI-54000"/>
    <x v="1"/>
    <x v="20"/>
    <n v="5"/>
    <n v="12.25"/>
    <n v="6.5"/>
    <n v="12"/>
    <x v="3"/>
    <s v="Wicked Choccy's"/>
    <x v="0"/>
  </r>
  <r>
    <s v="US-2024-130764-CHO-MIL-31000"/>
    <d v="2024-10-27T00:00:00"/>
    <d v="2024-11-07T00:00:00"/>
    <x v="1"/>
    <n v="130764"/>
    <s v="United States"/>
    <x v="10"/>
    <x v="4"/>
    <n v="94110"/>
    <x v="0"/>
    <x v="3"/>
    <s v="CHO-MIL-31000"/>
    <x v="0"/>
    <x v="23"/>
    <n v="5"/>
    <n v="10.55"/>
    <n v="5.7"/>
    <n v="11"/>
    <x v="3"/>
    <s v="Wicked Choccy's"/>
    <x v="0"/>
  </r>
  <r>
    <s v="US-2024-130764-CHO-FUD-51000"/>
    <d v="2024-10-27T00:00:00"/>
    <d v="2024-11-07T00:00:00"/>
    <x v="1"/>
    <n v="130764"/>
    <s v="United States"/>
    <x v="10"/>
    <x v="4"/>
    <n v="94110"/>
    <x v="0"/>
    <x v="3"/>
    <s v="CHO-FUD-51000"/>
    <x v="4"/>
    <x v="31"/>
    <n v="4"/>
    <n v="9.6"/>
    <n v="4.8"/>
    <n v="11"/>
    <x v="3"/>
    <s v="Lot's O' Nuts"/>
    <x v="1"/>
  </r>
  <r>
    <s v="US-2024-110373-CHO-NUT-13000"/>
    <d v="2024-10-27T00:00:00"/>
    <d v="2024-11-09T00:00:00"/>
    <x v="2"/>
    <n v="110373"/>
    <s v="United States"/>
    <x v="40"/>
    <x v="1"/>
    <n v="60610"/>
    <x v="0"/>
    <x v="0"/>
    <s v="CHO-NUT-13000"/>
    <x v="2"/>
    <x v="2"/>
    <n v="3"/>
    <n v="7.47"/>
    <n v="3"/>
    <n v="13"/>
    <x v="3"/>
    <s v="Lot's O' Nuts"/>
    <x v="1"/>
  </r>
  <r>
    <s v="US-2024-110310-CHO-TRI-54000"/>
    <d v="2024-10-27T00:00:00"/>
    <d v="2024-11-12T00:00:00"/>
    <x v="0"/>
    <n v="110310"/>
    <s v="United States"/>
    <x v="381"/>
    <x v="17"/>
    <n v="32303"/>
    <x v="0"/>
    <x v="2"/>
    <s v="CHO-TRI-54000"/>
    <x v="1"/>
    <x v="4"/>
    <n v="3"/>
    <n v="7.35"/>
    <n v="3.9"/>
    <n v="16"/>
    <x v="3"/>
    <s v="Wicked Choccy's"/>
    <x v="0"/>
  </r>
  <r>
    <s v="US-2024-110310-CHO-FUD-51000"/>
    <d v="2024-10-27T00:00:00"/>
    <d v="2024-11-12T00:00:00"/>
    <x v="0"/>
    <n v="110310"/>
    <s v="United States"/>
    <x v="381"/>
    <x v="17"/>
    <n v="32303"/>
    <x v="0"/>
    <x v="2"/>
    <s v="CHO-FUD-51000"/>
    <x v="4"/>
    <x v="26"/>
    <n v="7"/>
    <n v="16.8"/>
    <n v="8.4"/>
    <n v="16"/>
    <x v="3"/>
    <s v="Lot's O' Nuts"/>
    <x v="1"/>
  </r>
  <r>
    <s v="US-2024-127922-CHO-NUT-13000"/>
    <d v="2024-10-27T00:00:00"/>
    <d v="2024-11-13T00:00:00"/>
    <x v="0"/>
    <n v="127922"/>
    <s v="United States"/>
    <x v="39"/>
    <x v="0"/>
    <n v="75081"/>
    <x v="0"/>
    <x v="0"/>
    <s v="CHO-NUT-13000"/>
    <x v="2"/>
    <x v="7"/>
    <n v="2"/>
    <n v="4.9800000000000004"/>
    <n v="2"/>
    <n v="17"/>
    <x v="3"/>
    <s v="Lot's O' Nuts"/>
    <x v="1"/>
  </r>
  <r>
    <s v="US-2024-134880-CHO-MIL-31000"/>
    <d v="2024-10-27T00:00:00"/>
    <d v="2024-11-11T00:00:00"/>
    <x v="0"/>
    <n v="134880"/>
    <s v="United States"/>
    <x v="263"/>
    <x v="12"/>
    <n v="85204"/>
    <x v="0"/>
    <x v="3"/>
    <s v="CHO-MIL-31000"/>
    <x v="0"/>
    <x v="11"/>
    <n v="1"/>
    <n v="2.11"/>
    <n v="1.1399999999999999"/>
    <n v="15"/>
    <x v="3"/>
    <s v="Wicked Choccy's"/>
    <x v="0"/>
  </r>
  <r>
    <s v="US-2024-139353-CHO-MIL-31000"/>
    <d v="2024-10-28T00:00:00"/>
    <d v="2024-11-09T00:00:00"/>
    <x v="2"/>
    <n v="139353"/>
    <s v="United States"/>
    <x v="181"/>
    <x v="26"/>
    <n v="28314"/>
    <x v="0"/>
    <x v="2"/>
    <s v="CHO-MIL-31000"/>
    <x v="0"/>
    <x v="5"/>
    <n v="3"/>
    <n v="6.33"/>
    <n v="3.42"/>
    <n v="12"/>
    <x v="3"/>
    <s v="Wicked Choccy's"/>
    <x v="0"/>
  </r>
  <r>
    <s v="US-2024-139353-CHO-FUD-51000"/>
    <d v="2024-10-28T00:00:00"/>
    <d v="2024-11-09T00:00:00"/>
    <x v="2"/>
    <n v="139353"/>
    <s v="United States"/>
    <x v="181"/>
    <x v="26"/>
    <n v="28314"/>
    <x v="0"/>
    <x v="2"/>
    <s v="CHO-FUD-51000"/>
    <x v="4"/>
    <x v="3"/>
    <n v="3"/>
    <n v="7.2"/>
    <n v="3.6"/>
    <n v="12"/>
    <x v="3"/>
    <s v="Lot's O' Nuts"/>
    <x v="1"/>
  </r>
  <r>
    <s v="US-2024-111262-CHO-MIL-31000"/>
    <d v="2024-10-28T00:00:00"/>
    <d v="2024-11-11T00:00:00"/>
    <x v="2"/>
    <n v="111262"/>
    <s v="United States"/>
    <x v="0"/>
    <x v="0"/>
    <n v="77095"/>
    <x v="0"/>
    <x v="0"/>
    <s v="CHO-MIL-31000"/>
    <x v="0"/>
    <x v="5"/>
    <n v="3"/>
    <n v="6.33"/>
    <n v="3.42"/>
    <n v="14"/>
    <x v="3"/>
    <s v="Wicked Choccy's"/>
    <x v="0"/>
  </r>
  <r>
    <s v="US-2024-111262-CHO-NUT-13000"/>
    <d v="2024-10-28T00:00:00"/>
    <d v="2024-11-11T00:00:00"/>
    <x v="2"/>
    <n v="111262"/>
    <s v="United States"/>
    <x v="0"/>
    <x v="0"/>
    <n v="77095"/>
    <x v="0"/>
    <x v="0"/>
    <s v="CHO-NUT-13000"/>
    <x v="2"/>
    <x v="7"/>
    <n v="2"/>
    <n v="4.9800000000000004"/>
    <n v="2"/>
    <n v="14"/>
    <x v="3"/>
    <s v="Lot's O' Nuts"/>
    <x v="1"/>
  </r>
  <r>
    <s v="US-2024-118367-CHO-SCR-58000"/>
    <d v="2024-10-28T00:00:00"/>
    <d v="2024-11-12T00:00:00"/>
    <x v="2"/>
    <n v="118367"/>
    <s v="United States"/>
    <x v="26"/>
    <x v="21"/>
    <n v="10035"/>
    <x v="0"/>
    <x v="1"/>
    <s v="CHO-SCR-58000"/>
    <x v="3"/>
    <x v="9"/>
    <n v="2"/>
    <n v="5"/>
    <n v="2.2000000000000002"/>
    <n v="15"/>
    <x v="3"/>
    <s v="Lot's O' Nuts"/>
    <x v="1"/>
  </r>
  <r>
    <s v="US-2024-160661-CHO-FUD-51000"/>
    <d v="2024-10-28T00:00:00"/>
    <d v="2024-11-11T00:00:00"/>
    <x v="0"/>
    <n v="160661"/>
    <s v="United States"/>
    <x v="214"/>
    <x v="34"/>
    <n v="2149"/>
    <x v="0"/>
    <x v="1"/>
    <s v="CHO-FUD-51000"/>
    <x v="4"/>
    <x v="3"/>
    <n v="3"/>
    <n v="7.2"/>
    <n v="3.6"/>
    <n v="14"/>
    <x v="3"/>
    <s v="Lot's O' Nuts"/>
    <x v="1"/>
  </r>
  <r>
    <s v="US-2024-160983-CHO-SCR-58000"/>
    <d v="2024-10-29T00:00:00"/>
    <d v="2024-11-10T00:00:00"/>
    <x v="2"/>
    <n v="160983"/>
    <s v="United States"/>
    <x v="299"/>
    <x v="21"/>
    <n v="13021"/>
    <x v="0"/>
    <x v="1"/>
    <s v="CHO-SCR-58000"/>
    <x v="3"/>
    <x v="44"/>
    <n v="8"/>
    <n v="20"/>
    <n v="8.8000000000000007"/>
    <n v="12"/>
    <x v="3"/>
    <s v="Lot's O' Nuts"/>
    <x v="1"/>
  </r>
  <r>
    <s v="US-2024-123491-CHO-FUD-51000"/>
    <d v="2024-10-30T00:00:00"/>
    <d v="2024-11-15T00:00:00"/>
    <x v="0"/>
    <n v="123491"/>
    <s v="United States"/>
    <x v="10"/>
    <x v="4"/>
    <n v="94122"/>
    <x v="0"/>
    <x v="3"/>
    <s v="CHO-FUD-51000"/>
    <x v="4"/>
    <x v="25"/>
    <n v="1"/>
    <n v="2.4"/>
    <n v="1.2"/>
    <n v="16"/>
    <x v="3"/>
    <s v="Lot's O' Nuts"/>
    <x v="1"/>
  </r>
  <r>
    <s v="US-2024-123491-CHO-MIL-31000"/>
    <d v="2024-10-30T00:00:00"/>
    <d v="2024-11-15T00:00:00"/>
    <x v="0"/>
    <n v="123491"/>
    <s v="United States"/>
    <x v="10"/>
    <x v="4"/>
    <n v="94122"/>
    <x v="0"/>
    <x v="3"/>
    <s v="CHO-MIL-31000"/>
    <x v="0"/>
    <x v="23"/>
    <n v="5"/>
    <n v="10.55"/>
    <n v="5.7"/>
    <n v="16"/>
    <x v="3"/>
    <s v="Wicked Choccy's"/>
    <x v="0"/>
  </r>
  <r>
    <s v="US-2024-123491-CHO-NUT-13000"/>
    <d v="2024-10-30T00:00:00"/>
    <d v="2024-11-15T00:00:00"/>
    <x v="0"/>
    <n v="123491"/>
    <s v="United States"/>
    <x v="10"/>
    <x v="4"/>
    <n v="94122"/>
    <x v="0"/>
    <x v="3"/>
    <s v="CHO-NUT-13000"/>
    <x v="2"/>
    <x v="7"/>
    <n v="2"/>
    <n v="4.9800000000000004"/>
    <n v="2"/>
    <n v="16"/>
    <x v="3"/>
    <s v="Lot's O' Nuts"/>
    <x v="1"/>
  </r>
  <r>
    <s v="US-2024-142622-CHO-TRI-54000"/>
    <d v="2024-10-30T00:00:00"/>
    <d v="2024-11-12T00:00:00"/>
    <x v="1"/>
    <n v="142622"/>
    <s v="United States"/>
    <x v="31"/>
    <x v="23"/>
    <n v="98115"/>
    <x v="0"/>
    <x v="3"/>
    <s v="CHO-TRI-54000"/>
    <x v="1"/>
    <x v="1"/>
    <n v="2"/>
    <n v="4.9000000000000004"/>
    <n v="2.6"/>
    <n v="13"/>
    <x v="3"/>
    <s v="Wicked Choccy's"/>
    <x v="0"/>
  </r>
  <r>
    <s v="US-2024-142622-CHO-NUT-13000"/>
    <d v="2024-10-30T00:00:00"/>
    <d v="2024-11-12T00:00:00"/>
    <x v="1"/>
    <n v="142622"/>
    <s v="United States"/>
    <x v="31"/>
    <x v="23"/>
    <n v="98115"/>
    <x v="0"/>
    <x v="3"/>
    <s v="CHO-NUT-13000"/>
    <x v="2"/>
    <x v="7"/>
    <n v="2"/>
    <n v="4.9800000000000004"/>
    <n v="2"/>
    <n v="13"/>
    <x v="3"/>
    <s v="Lot's O' Nuts"/>
    <x v="1"/>
  </r>
  <r>
    <s v="US-2024-142622-CHO-MIL-31000"/>
    <d v="2024-10-30T00:00:00"/>
    <d v="2024-11-12T00:00:00"/>
    <x v="1"/>
    <n v="142622"/>
    <s v="United States"/>
    <x v="31"/>
    <x v="23"/>
    <n v="98115"/>
    <x v="0"/>
    <x v="3"/>
    <s v="CHO-MIL-31000"/>
    <x v="0"/>
    <x v="35"/>
    <n v="8"/>
    <n v="16.88"/>
    <n v="9.1199999999999992"/>
    <n v="13"/>
    <x v="3"/>
    <s v="Wicked Choccy's"/>
    <x v="0"/>
  </r>
  <r>
    <s v="US-2024-139661-CHO-MIL-31000"/>
    <d v="2024-10-30T00:00:00"/>
    <d v="2024-11-13T00:00:00"/>
    <x v="0"/>
    <n v="139661"/>
    <s v="United States"/>
    <x v="124"/>
    <x v="23"/>
    <n v="98661"/>
    <x v="0"/>
    <x v="3"/>
    <s v="CHO-MIL-31000"/>
    <x v="0"/>
    <x v="0"/>
    <n v="2"/>
    <n v="4.22"/>
    <n v="2.2799999999999998"/>
    <n v="14"/>
    <x v="3"/>
    <s v="Wicked Choccy's"/>
    <x v="0"/>
  </r>
  <r>
    <s v="US-2024-152807-CHO-MIL-31000"/>
    <d v="2024-10-30T00:00:00"/>
    <d v="2024-11-13T00:00:00"/>
    <x v="0"/>
    <n v="152807"/>
    <s v="United States"/>
    <x v="2"/>
    <x v="2"/>
    <n v="19140"/>
    <x v="0"/>
    <x v="1"/>
    <s v="CHO-MIL-31000"/>
    <x v="0"/>
    <x v="0"/>
    <n v="2"/>
    <n v="4.22"/>
    <n v="2.2799999999999998"/>
    <n v="14"/>
    <x v="3"/>
    <s v="Wicked Choccy's"/>
    <x v="0"/>
  </r>
  <r>
    <s v="US-2024-152807-CHO-NUT-13000"/>
    <d v="2024-10-30T00:00:00"/>
    <d v="2024-11-13T00:00:00"/>
    <x v="0"/>
    <n v="152807"/>
    <s v="United States"/>
    <x v="2"/>
    <x v="2"/>
    <n v="19140"/>
    <x v="0"/>
    <x v="1"/>
    <s v="CHO-NUT-13000"/>
    <x v="2"/>
    <x v="19"/>
    <n v="4"/>
    <n v="9.9600000000000009"/>
    <n v="4"/>
    <n v="14"/>
    <x v="3"/>
    <s v="Lot's O' Nuts"/>
    <x v="1"/>
  </r>
  <r>
    <s v="US-2024-152807-CHO-SCR-58000"/>
    <d v="2024-10-30T00:00:00"/>
    <d v="2024-11-13T00:00:00"/>
    <x v="0"/>
    <n v="152807"/>
    <s v="United States"/>
    <x v="2"/>
    <x v="2"/>
    <n v="19140"/>
    <x v="0"/>
    <x v="1"/>
    <s v="CHO-SCR-58000"/>
    <x v="3"/>
    <x v="26"/>
    <n v="7"/>
    <n v="17.5"/>
    <n v="7.7"/>
    <n v="14"/>
    <x v="3"/>
    <s v="Lot's O' Nuts"/>
    <x v="1"/>
  </r>
  <r>
    <s v="US-2024-127285-CHO-SCR-58000"/>
    <d v="2024-10-30T00:00:00"/>
    <d v="2024-11-16T00:00:00"/>
    <x v="0"/>
    <n v="127285"/>
    <s v="United States"/>
    <x v="31"/>
    <x v="23"/>
    <n v="98115"/>
    <x v="0"/>
    <x v="3"/>
    <s v="CHO-SCR-58000"/>
    <x v="3"/>
    <x v="9"/>
    <n v="2"/>
    <n v="5"/>
    <n v="2.2000000000000002"/>
    <n v="17"/>
    <x v="3"/>
    <s v="Lot's O' Nuts"/>
    <x v="1"/>
  </r>
  <r>
    <s v="US-2024-127285-CHO-TRI-54000"/>
    <d v="2024-10-30T00:00:00"/>
    <d v="2024-11-16T00:00:00"/>
    <x v="0"/>
    <n v="127285"/>
    <s v="United States"/>
    <x v="31"/>
    <x v="23"/>
    <n v="98115"/>
    <x v="0"/>
    <x v="3"/>
    <s v="CHO-TRI-54000"/>
    <x v="1"/>
    <x v="4"/>
    <n v="3"/>
    <n v="7.35"/>
    <n v="3.9"/>
    <n v="17"/>
    <x v="3"/>
    <s v="Wicked Choccy's"/>
    <x v="0"/>
  </r>
  <r>
    <s v="US-2024-152583-CHO-NUT-13000"/>
    <d v="2024-10-30T00:00:00"/>
    <d v="2024-11-09T00:00:00"/>
    <x v="3"/>
    <n v="152583"/>
    <s v="United States"/>
    <x v="39"/>
    <x v="0"/>
    <n v="75217"/>
    <x v="0"/>
    <x v="0"/>
    <s v="CHO-NUT-13000"/>
    <x v="2"/>
    <x v="7"/>
    <n v="2"/>
    <n v="4.9800000000000004"/>
    <n v="2"/>
    <n v="10"/>
    <x v="3"/>
    <s v="Lot's O' Nuts"/>
    <x v="1"/>
  </r>
  <r>
    <s v="US-2024-152583-CHO-TRI-54000"/>
    <d v="2024-10-30T00:00:00"/>
    <d v="2024-11-09T00:00:00"/>
    <x v="3"/>
    <n v="152583"/>
    <s v="United States"/>
    <x v="39"/>
    <x v="0"/>
    <n v="75217"/>
    <x v="0"/>
    <x v="0"/>
    <s v="CHO-TRI-54000"/>
    <x v="1"/>
    <x v="1"/>
    <n v="2"/>
    <n v="4.9000000000000004"/>
    <n v="2.6"/>
    <n v="10"/>
    <x v="3"/>
    <s v="Wicked Choccy's"/>
    <x v="0"/>
  </r>
  <r>
    <s v="US-2024-152583-CHO-SCR-58000"/>
    <d v="2024-10-30T00:00:00"/>
    <d v="2024-11-09T00:00:00"/>
    <x v="3"/>
    <n v="152583"/>
    <s v="United States"/>
    <x v="39"/>
    <x v="0"/>
    <n v="75217"/>
    <x v="0"/>
    <x v="0"/>
    <s v="CHO-SCR-58000"/>
    <x v="3"/>
    <x v="14"/>
    <n v="6"/>
    <n v="15"/>
    <n v="6.6"/>
    <n v="10"/>
    <x v="3"/>
    <s v="Lot's O' Nuts"/>
    <x v="1"/>
  </r>
  <r>
    <s v="US-2024-155292-CHO-NUT-13000"/>
    <d v="2024-10-30T00:00:00"/>
    <d v="2024-11-11T00:00:00"/>
    <x v="1"/>
    <n v="155292"/>
    <s v="United States"/>
    <x v="43"/>
    <x v="5"/>
    <n v="40475"/>
    <x v="0"/>
    <x v="2"/>
    <s v="CHO-NUT-13000"/>
    <x v="2"/>
    <x v="22"/>
    <n v="1"/>
    <n v="2.4900000000000002"/>
    <n v="1"/>
    <n v="12"/>
    <x v="3"/>
    <s v="Lot's O' Nuts"/>
    <x v="1"/>
  </r>
  <r>
    <s v="US-2024-155292-CHO-SCR-58000"/>
    <d v="2024-10-30T00:00:00"/>
    <d v="2024-11-11T00:00:00"/>
    <x v="1"/>
    <n v="155292"/>
    <s v="United States"/>
    <x v="43"/>
    <x v="5"/>
    <n v="40475"/>
    <x v="0"/>
    <x v="2"/>
    <s v="CHO-SCR-58000"/>
    <x v="3"/>
    <x v="44"/>
    <n v="8"/>
    <n v="20"/>
    <n v="8.8000000000000007"/>
    <n v="12"/>
    <x v="3"/>
    <s v="Lot's O' Nuts"/>
    <x v="1"/>
  </r>
  <r>
    <s v="US-2024-155292-CHO-FUD-51000"/>
    <d v="2024-10-30T00:00:00"/>
    <d v="2024-11-11T00:00:00"/>
    <x v="1"/>
    <n v="155292"/>
    <s v="United States"/>
    <x v="43"/>
    <x v="5"/>
    <n v="40475"/>
    <x v="0"/>
    <x v="2"/>
    <s v="CHO-FUD-51000"/>
    <x v="4"/>
    <x v="26"/>
    <n v="7"/>
    <n v="16.8"/>
    <n v="8.4"/>
    <n v="12"/>
    <x v="3"/>
    <s v="Lot's O' Nuts"/>
    <x v="1"/>
  </r>
  <r>
    <s v="US-2024-131632-CHO-FUD-51000"/>
    <d v="2024-10-31T00:00:00"/>
    <d v="2024-11-14T00:00:00"/>
    <x v="0"/>
    <n v="131632"/>
    <s v="United States"/>
    <x v="39"/>
    <x v="0"/>
    <n v="75217"/>
    <x v="0"/>
    <x v="0"/>
    <s v="CHO-FUD-51000"/>
    <x v="4"/>
    <x v="9"/>
    <n v="2"/>
    <n v="4.8"/>
    <n v="2.4"/>
    <n v="14"/>
    <x v="3"/>
    <s v="Lot's O' Nuts"/>
    <x v="1"/>
  </r>
  <r>
    <s v="US-2024-117114-CHO-SCR-58000"/>
    <d v="2024-10-31T00:00:00"/>
    <d v="2024-11-15T00:00:00"/>
    <x v="0"/>
    <n v="117114"/>
    <s v="United States"/>
    <x v="40"/>
    <x v="1"/>
    <n v="60610"/>
    <x v="0"/>
    <x v="0"/>
    <s v="CHO-SCR-58000"/>
    <x v="3"/>
    <x v="3"/>
    <n v="3"/>
    <n v="7.5"/>
    <n v="3.3"/>
    <n v="15"/>
    <x v="3"/>
    <s v="Lot's O' Nuts"/>
    <x v="1"/>
  </r>
  <r>
    <s v="US-2024-117114-CHO-MIL-31000"/>
    <d v="2024-10-31T00:00:00"/>
    <d v="2024-11-15T00:00:00"/>
    <x v="0"/>
    <n v="117114"/>
    <s v="United States"/>
    <x v="40"/>
    <x v="1"/>
    <n v="60610"/>
    <x v="0"/>
    <x v="0"/>
    <s v="CHO-MIL-31000"/>
    <x v="0"/>
    <x v="8"/>
    <n v="4"/>
    <n v="8.44"/>
    <n v="4.5599999999999996"/>
    <n v="15"/>
    <x v="3"/>
    <s v="Wicked Choccy's"/>
    <x v="0"/>
  </r>
  <r>
    <s v="US-2024-104136-CHO-TRI-54000"/>
    <d v="2024-11-01T00:00:00"/>
    <d v="2024-11-14T00:00:00"/>
    <x v="2"/>
    <n v="104136"/>
    <s v="United States"/>
    <x v="214"/>
    <x v="34"/>
    <n v="2149"/>
    <x v="0"/>
    <x v="1"/>
    <s v="CHO-TRI-54000"/>
    <x v="1"/>
    <x v="28"/>
    <n v="1"/>
    <n v="2.4500000000000002"/>
    <n v="1.3"/>
    <n v="13"/>
    <x v="3"/>
    <s v="Wicked Choccy's"/>
    <x v="0"/>
  </r>
  <r>
    <s v="US-2024-123967-CHO-TRI-54000"/>
    <d v="2024-11-01T00:00:00"/>
    <d v="2024-11-13T00:00:00"/>
    <x v="2"/>
    <n v="123967"/>
    <s v="United States"/>
    <x v="497"/>
    <x v="23"/>
    <n v="98226"/>
    <x v="0"/>
    <x v="3"/>
    <s v="CHO-TRI-54000"/>
    <x v="1"/>
    <x v="51"/>
    <n v="9"/>
    <n v="22.05"/>
    <n v="11.7"/>
    <n v="12"/>
    <x v="3"/>
    <s v="Wicked Choccy's"/>
    <x v="0"/>
  </r>
  <r>
    <s v="US-2024-123967-CHO-SCR-58000"/>
    <d v="2024-11-01T00:00:00"/>
    <d v="2024-11-13T00:00:00"/>
    <x v="2"/>
    <n v="123967"/>
    <s v="United States"/>
    <x v="497"/>
    <x v="23"/>
    <n v="98226"/>
    <x v="0"/>
    <x v="3"/>
    <s v="CHO-SCR-58000"/>
    <x v="3"/>
    <x v="17"/>
    <n v="5"/>
    <n v="12.5"/>
    <n v="5.5"/>
    <n v="12"/>
    <x v="3"/>
    <s v="Lot's O' Nuts"/>
    <x v="1"/>
  </r>
  <r>
    <s v="US-2024-141425-CHO-SCR-58000"/>
    <d v="2024-11-02T00:00:00"/>
    <d v="2024-11-16T00:00:00"/>
    <x v="2"/>
    <n v="141425"/>
    <s v="United States"/>
    <x v="48"/>
    <x v="9"/>
    <n v="43229"/>
    <x v="0"/>
    <x v="1"/>
    <s v="CHO-SCR-58000"/>
    <x v="3"/>
    <x v="9"/>
    <n v="2"/>
    <n v="5"/>
    <n v="2.2000000000000002"/>
    <n v="14"/>
    <x v="3"/>
    <s v="Lot's O' Nuts"/>
    <x v="1"/>
  </r>
  <r>
    <s v="US-2024-169005-CHO-SCR-58000"/>
    <d v="2024-11-02T00:00:00"/>
    <d v="2024-11-16T00:00:00"/>
    <x v="0"/>
    <n v="169005"/>
    <s v="United States"/>
    <x v="8"/>
    <x v="6"/>
    <n v="22153"/>
    <x v="0"/>
    <x v="2"/>
    <s v="CHO-SCR-58000"/>
    <x v="3"/>
    <x v="9"/>
    <n v="2"/>
    <n v="5"/>
    <n v="2.2000000000000002"/>
    <n v="14"/>
    <x v="3"/>
    <s v="Lot's O' Nuts"/>
    <x v="1"/>
  </r>
  <r>
    <s v="US-2024-115609-CHO-FUD-51000"/>
    <d v="2024-11-02T00:00:00"/>
    <d v="2024-11-17T00:00:00"/>
    <x v="0"/>
    <n v="115609"/>
    <s v="United States"/>
    <x v="4"/>
    <x v="4"/>
    <n v="90036"/>
    <x v="0"/>
    <x v="3"/>
    <s v="CHO-FUD-51000"/>
    <x v="4"/>
    <x v="17"/>
    <n v="5"/>
    <n v="12"/>
    <n v="6"/>
    <n v="15"/>
    <x v="3"/>
    <s v="Lot's O' Nuts"/>
    <x v="1"/>
  </r>
  <r>
    <s v="US-2024-145597-CHO-SCR-58000"/>
    <d v="2024-11-02T00:00:00"/>
    <d v="2024-11-15T00:00:00"/>
    <x v="1"/>
    <n v="145597"/>
    <s v="United States"/>
    <x v="97"/>
    <x v="1"/>
    <n v="61701"/>
    <x v="0"/>
    <x v="0"/>
    <s v="CHO-SCR-58000"/>
    <x v="3"/>
    <x v="31"/>
    <n v="4"/>
    <n v="10"/>
    <n v="4.4000000000000004"/>
    <n v="13"/>
    <x v="3"/>
    <s v="Lot's O' Nuts"/>
    <x v="1"/>
  </r>
  <r>
    <s v="US-2024-168179-CHO-NUT-13000"/>
    <d v="2024-11-02T00:00:00"/>
    <d v="2024-11-17T00:00:00"/>
    <x v="0"/>
    <n v="168179"/>
    <s v="United States"/>
    <x v="244"/>
    <x v="29"/>
    <n v="84106"/>
    <x v="0"/>
    <x v="3"/>
    <s v="CHO-NUT-13000"/>
    <x v="2"/>
    <x v="2"/>
    <n v="3"/>
    <n v="7.47"/>
    <n v="3"/>
    <n v="15"/>
    <x v="3"/>
    <s v="Lot's O' Nuts"/>
    <x v="1"/>
  </r>
  <r>
    <s v="US-2024-164049-CHO-SCR-58000"/>
    <d v="2024-11-02T00:00:00"/>
    <d v="2024-11-16T00:00:00"/>
    <x v="0"/>
    <n v="164049"/>
    <s v="United States"/>
    <x v="31"/>
    <x v="23"/>
    <n v="98105"/>
    <x v="0"/>
    <x v="3"/>
    <s v="CHO-SCR-58000"/>
    <x v="3"/>
    <x v="17"/>
    <n v="5"/>
    <n v="12.5"/>
    <n v="5.5"/>
    <n v="14"/>
    <x v="3"/>
    <s v="Lot's O' Nuts"/>
    <x v="1"/>
  </r>
  <r>
    <s v="US-2024-116358-CHO-MIL-31000"/>
    <d v="2024-11-02T00:00:00"/>
    <d v="2024-11-16T00:00:00"/>
    <x v="0"/>
    <n v="116358"/>
    <s v="United States"/>
    <x v="467"/>
    <x v="47"/>
    <n v="66212"/>
    <x v="0"/>
    <x v="0"/>
    <s v="CHO-MIL-31000"/>
    <x v="0"/>
    <x v="29"/>
    <n v="6"/>
    <n v="12.66"/>
    <n v="6.84"/>
    <n v="14"/>
    <x v="3"/>
    <s v="Wicked Choccy's"/>
    <x v="0"/>
  </r>
  <r>
    <s v="US-2024-116358-CHO-NUT-13000"/>
    <d v="2024-11-02T00:00:00"/>
    <d v="2024-11-16T00:00:00"/>
    <x v="0"/>
    <n v="116358"/>
    <s v="United States"/>
    <x v="467"/>
    <x v="47"/>
    <n v="66212"/>
    <x v="0"/>
    <x v="0"/>
    <s v="CHO-NUT-13000"/>
    <x v="2"/>
    <x v="2"/>
    <n v="3"/>
    <n v="7.47"/>
    <n v="3"/>
    <n v="14"/>
    <x v="3"/>
    <s v="Lot's O' Nuts"/>
    <x v="1"/>
  </r>
  <r>
    <s v="US-2024-163790-OTH-KAZ-38000"/>
    <d v="2024-11-02T00:00:00"/>
    <d v="2024-11-14T00:00:00"/>
    <x v="2"/>
    <n v="163790"/>
    <s v="United States"/>
    <x v="492"/>
    <x v="4"/>
    <n v="94526"/>
    <x v="1"/>
    <x v="3"/>
    <s v="OTH-KAZ-38000"/>
    <x v="6"/>
    <x v="5"/>
    <n v="3"/>
    <n v="0.75"/>
    <n v="9"/>
    <n v="12"/>
    <x v="3"/>
    <s v="The Other Factory"/>
    <x v="3"/>
  </r>
  <r>
    <s v="US-2024-163790-CHO-SCR-58000"/>
    <d v="2024-11-02T00:00:00"/>
    <d v="2024-11-14T00:00:00"/>
    <x v="2"/>
    <n v="163790"/>
    <s v="United States"/>
    <x v="492"/>
    <x v="4"/>
    <n v="94526"/>
    <x v="0"/>
    <x v="3"/>
    <s v="CHO-SCR-58000"/>
    <x v="3"/>
    <x v="17"/>
    <n v="5"/>
    <n v="12.5"/>
    <n v="5.5"/>
    <n v="12"/>
    <x v="3"/>
    <s v="Lot's O' Nuts"/>
    <x v="1"/>
  </r>
  <r>
    <s v="US-2024-163790-OTH-LIC-15000"/>
    <d v="2024-11-02T00:00:00"/>
    <d v="2024-11-14T00:00:00"/>
    <x v="2"/>
    <n v="163790"/>
    <s v="United States"/>
    <x v="492"/>
    <x v="4"/>
    <n v="94526"/>
    <x v="1"/>
    <x v="3"/>
    <s v="OTH-LIC-15000"/>
    <x v="7"/>
    <x v="61"/>
    <n v="6"/>
    <n v="60"/>
    <n v="60"/>
    <n v="12"/>
    <x v="3"/>
    <s v="Secret Factory"/>
    <x v="2"/>
  </r>
  <r>
    <s v="US-2024-163790-CHO-FUD-51000"/>
    <d v="2024-11-02T00:00:00"/>
    <d v="2024-11-14T00:00:00"/>
    <x v="2"/>
    <n v="163790"/>
    <s v="United States"/>
    <x v="492"/>
    <x v="4"/>
    <n v="94526"/>
    <x v="0"/>
    <x v="3"/>
    <s v="CHO-FUD-51000"/>
    <x v="4"/>
    <x v="26"/>
    <n v="7"/>
    <n v="16.8"/>
    <n v="8.4"/>
    <n v="12"/>
    <x v="3"/>
    <s v="Lot's O' Nuts"/>
    <x v="1"/>
  </r>
  <r>
    <s v="US-2024-163790-CHO-MIL-31000"/>
    <d v="2024-11-02T00:00:00"/>
    <d v="2024-11-14T00:00:00"/>
    <x v="2"/>
    <n v="163790"/>
    <s v="United States"/>
    <x v="492"/>
    <x v="4"/>
    <n v="94526"/>
    <x v="0"/>
    <x v="3"/>
    <s v="CHO-MIL-31000"/>
    <x v="0"/>
    <x v="5"/>
    <n v="3"/>
    <n v="6.33"/>
    <n v="3.42"/>
    <n v="12"/>
    <x v="3"/>
    <s v="Wicked Choccy's"/>
    <x v="0"/>
  </r>
  <r>
    <s v="US-2024-163790-CHO-TRI-54000"/>
    <d v="2024-11-02T00:00:00"/>
    <d v="2024-11-14T00:00:00"/>
    <x v="2"/>
    <n v="163790"/>
    <s v="United States"/>
    <x v="492"/>
    <x v="4"/>
    <n v="94526"/>
    <x v="0"/>
    <x v="3"/>
    <s v="CHO-TRI-54000"/>
    <x v="1"/>
    <x v="10"/>
    <n v="7"/>
    <n v="17.149999999999999"/>
    <n v="9.1"/>
    <n v="12"/>
    <x v="3"/>
    <s v="Wicked Choccy's"/>
    <x v="0"/>
  </r>
  <r>
    <s v="US-2024-167227-CHO-SCR-58000"/>
    <d v="2024-11-02T00:00:00"/>
    <d v="2024-11-15T00:00:00"/>
    <x v="1"/>
    <n v="167227"/>
    <s v="United States"/>
    <x v="250"/>
    <x v="25"/>
    <n v="63116"/>
    <x v="0"/>
    <x v="0"/>
    <s v="CHO-SCR-58000"/>
    <x v="3"/>
    <x v="21"/>
    <n v="10"/>
    <n v="25"/>
    <n v="11"/>
    <n v="13"/>
    <x v="3"/>
    <s v="Lot's O' Nuts"/>
    <x v="1"/>
  </r>
  <r>
    <s v="US-2024-167227-CHO-NUT-13000"/>
    <d v="2024-11-02T00:00:00"/>
    <d v="2024-11-15T00:00:00"/>
    <x v="1"/>
    <n v="167227"/>
    <s v="United States"/>
    <x v="250"/>
    <x v="25"/>
    <n v="63116"/>
    <x v="0"/>
    <x v="0"/>
    <s v="CHO-NUT-13000"/>
    <x v="2"/>
    <x v="7"/>
    <n v="2"/>
    <n v="4.9800000000000004"/>
    <n v="2"/>
    <n v="13"/>
    <x v="3"/>
    <s v="Lot's O' Nuts"/>
    <x v="1"/>
  </r>
  <r>
    <s v="US-2024-120061-CHO-MIL-31000"/>
    <d v="2024-11-02T00:00:00"/>
    <d v="2024-11-17T00:00:00"/>
    <x v="2"/>
    <n v="120061"/>
    <s v="United States"/>
    <x v="8"/>
    <x v="9"/>
    <n v="45503"/>
    <x v="0"/>
    <x v="1"/>
    <s v="CHO-MIL-31000"/>
    <x v="0"/>
    <x v="0"/>
    <n v="2"/>
    <n v="4.22"/>
    <n v="2.2799999999999998"/>
    <n v="15"/>
    <x v="3"/>
    <s v="Wicked Choccy's"/>
    <x v="0"/>
  </r>
  <r>
    <s v="US-2024-143567-CHO-FUD-51000"/>
    <d v="2024-11-02T00:00:00"/>
    <d v="2024-11-15T00:00:00"/>
    <x v="2"/>
    <n v="143567"/>
    <s v="United States"/>
    <x v="5"/>
    <x v="5"/>
    <n v="42420"/>
    <x v="0"/>
    <x v="2"/>
    <s v="CHO-FUD-51000"/>
    <x v="4"/>
    <x v="31"/>
    <n v="4"/>
    <n v="9.6"/>
    <n v="4.8"/>
    <n v="13"/>
    <x v="3"/>
    <s v="Lot's O' Nuts"/>
    <x v="1"/>
  </r>
  <r>
    <s v="US-2024-143567-OTH-LIC-15000"/>
    <d v="2024-11-02T00:00:00"/>
    <d v="2024-11-15T00:00:00"/>
    <x v="2"/>
    <n v="143567"/>
    <s v="United States"/>
    <x v="5"/>
    <x v="5"/>
    <n v="42420"/>
    <x v="1"/>
    <x v="2"/>
    <s v="OTH-LIC-15000"/>
    <x v="7"/>
    <x v="49"/>
    <n v="2"/>
    <n v="20"/>
    <n v="20"/>
    <n v="13"/>
    <x v="3"/>
    <s v="Secret Factory"/>
    <x v="2"/>
  </r>
  <r>
    <s v="US-2024-143567-CHO-NUT-13000"/>
    <d v="2024-11-02T00:00:00"/>
    <d v="2024-11-15T00:00:00"/>
    <x v="2"/>
    <n v="143567"/>
    <s v="United States"/>
    <x v="5"/>
    <x v="5"/>
    <n v="42420"/>
    <x v="0"/>
    <x v="2"/>
    <s v="CHO-NUT-13000"/>
    <x v="2"/>
    <x v="19"/>
    <n v="4"/>
    <n v="9.9600000000000009"/>
    <n v="4"/>
    <n v="13"/>
    <x v="3"/>
    <s v="Lot's O' Nuts"/>
    <x v="1"/>
  </r>
  <r>
    <s v="US-2024-127782-CHO-MIL-31000"/>
    <d v="2024-11-02T00:00:00"/>
    <d v="2024-11-16T00:00:00"/>
    <x v="0"/>
    <n v="127782"/>
    <s v="United States"/>
    <x v="2"/>
    <x v="2"/>
    <n v="19140"/>
    <x v="0"/>
    <x v="1"/>
    <s v="CHO-MIL-31000"/>
    <x v="0"/>
    <x v="11"/>
    <n v="1"/>
    <n v="2.11"/>
    <n v="1.1399999999999999"/>
    <n v="14"/>
    <x v="3"/>
    <s v="Wicked Choccy's"/>
    <x v="0"/>
  </r>
  <r>
    <s v="US-2024-127782-CHO-SCR-58000"/>
    <d v="2024-11-02T00:00:00"/>
    <d v="2024-11-16T00:00:00"/>
    <x v="0"/>
    <n v="127782"/>
    <s v="United States"/>
    <x v="2"/>
    <x v="2"/>
    <n v="19140"/>
    <x v="0"/>
    <x v="1"/>
    <s v="CHO-SCR-58000"/>
    <x v="3"/>
    <x v="3"/>
    <n v="3"/>
    <n v="7.5"/>
    <n v="3.3"/>
    <n v="14"/>
    <x v="3"/>
    <s v="Lot's O' Nuts"/>
    <x v="1"/>
  </r>
  <r>
    <s v="US-2024-127782-CHO-NUT-13000"/>
    <d v="2024-11-02T00:00:00"/>
    <d v="2024-11-16T00:00:00"/>
    <x v="0"/>
    <n v="127782"/>
    <s v="United States"/>
    <x v="2"/>
    <x v="2"/>
    <n v="19140"/>
    <x v="0"/>
    <x v="1"/>
    <s v="CHO-NUT-13000"/>
    <x v="2"/>
    <x v="2"/>
    <n v="3"/>
    <n v="7.47"/>
    <n v="3"/>
    <n v="14"/>
    <x v="3"/>
    <s v="Lot's O' Nuts"/>
    <x v="1"/>
  </r>
  <r>
    <s v="US-2024-161130-CHO-FUD-51000"/>
    <d v="2024-11-03T00:00:00"/>
    <d v="2024-11-18T00:00:00"/>
    <x v="0"/>
    <n v="161130"/>
    <s v="United States"/>
    <x v="20"/>
    <x v="17"/>
    <n v="33178"/>
    <x v="0"/>
    <x v="2"/>
    <s v="CHO-FUD-51000"/>
    <x v="4"/>
    <x v="9"/>
    <n v="2"/>
    <n v="4.8"/>
    <n v="2.4"/>
    <n v="15"/>
    <x v="3"/>
    <s v="Lot's O' Nuts"/>
    <x v="1"/>
  </r>
  <r>
    <s v="US-2024-135419-CHO-FUD-51000"/>
    <d v="2024-11-03T00:00:00"/>
    <d v="2024-11-19T00:00:00"/>
    <x v="0"/>
    <n v="135419"/>
    <s v="United States"/>
    <x v="332"/>
    <x v="4"/>
    <n v="93309"/>
    <x v="0"/>
    <x v="3"/>
    <s v="CHO-FUD-51000"/>
    <x v="4"/>
    <x v="31"/>
    <n v="4"/>
    <n v="9.6"/>
    <n v="4.8"/>
    <n v="16"/>
    <x v="3"/>
    <s v="Lot's O' Nuts"/>
    <x v="1"/>
  </r>
  <r>
    <s v="US-2024-105998-CHO-MIL-31000"/>
    <d v="2024-11-03T00:00:00"/>
    <d v="2024-11-15T00:00:00"/>
    <x v="1"/>
    <n v="105998"/>
    <s v="United States"/>
    <x v="25"/>
    <x v="4"/>
    <n v="92037"/>
    <x v="0"/>
    <x v="3"/>
    <s v="CHO-MIL-31000"/>
    <x v="0"/>
    <x v="36"/>
    <n v="12"/>
    <n v="25.32"/>
    <n v="13.68"/>
    <n v="12"/>
    <x v="3"/>
    <s v="Wicked Choccy's"/>
    <x v="0"/>
  </r>
  <r>
    <s v="US-2024-153339-CHO-NUT-13000"/>
    <d v="2024-11-03T00:00:00"/>
    <d v="2024-11-15T00:00:00"/>
    <x v="2"/>
    <n v="153339"/>
    <s v="United States"/>
    <x v="357"/>
    <x v="14"/>
    <n v="37130"/>
    <x v="0"/>
    <x v="2"/>
    <s v="CHO-NUT-13000"/>
    <x v="2"/>
    <x v="22"/>
    <n v="1"/>
    <n v="2.4900000000000002"/>
    <n v="1"/>
    <n v="12"/>
    <x v="3"/>
    <s v="Lot's O' Nuts"/>
    <x v="1"/>
  </r>
  <r>
    <s v="US-2024-100622-CHO-TRI-54000"/>
    <d v="2024-11-03T00:00:00"/>
    <d v="2024-11-17T00:00:00"/>
    <x v="0"/>
    <n v="100622"/>
    <s v="United States"/>
    <x v="256"/>
    <x v="17"/>
    <n v="32839"/>
    <x v="0"/>
    <x v="2"/>
    <s v="CHO-TRI-54000"/>
    <x v="1"/>
    <x v="1"/>
    <n v="2"/>
    <n v="4.9000000000000004"/>
    <n v="2.6"/>
    <n v="14"/>
    <x v="3"/>
    <s v="Wicked Choccy's"/>
    <x v="0"/>
  </r>
  <r>
    <s v="US-2024-100622-CHO-NUT-13000"/>
    <d v="2024-11-03T00:00:00"/>
    <d v="2024-11-17T00:00:00"/>
    <x v="0"/>
    <n v="100622"/>
    <s v="United States"/>
    <x v="256"/>
    <x v="17"/>
    <n v="32839"/>
    <x v="0"/>
    <x v="2"/>
    <s v="CHO-NUT-13000"/>
    <x v="2"/>
    <x v="7"/>
    <n v="2"/>
    <n v="4.9800000000000004"/>
    <n v="2"/>
    <n v="14"/>
    <x v="3"/>
    <s v="Lot's O' Nuts"/>
    <x v="1"/>
  </r>
  <r>
    <s v="US-2024-100622-CHO-SCR-58000"/>
    <d v="2024-11-03T00:00:00"/>
    <d v="2024-11-17T00:00:00"/>
    <x v="0"/>
    <n v="100622"/>
    <s v="United States"/>
    <x v="256"/>
    <x v="17"/>
    <n v="32839"/>
    <x v="0"/>
    <x v="2"/>
    <s v="CHO-SCR-58000"/>
    <x v="3"/>
    <x v="9"/>
    <n v="2"/>
    <n v="5"/>
    <n v="2.2000000000000002"/>
    <n v="14"/>
    <x v="3"/>
    <s v="Lot's O' Nuts"/>
    <x v="1"/>
  </r>
  <r>
    <s v="US-2024-121615-CHO-FUD-51000"/>
    <d v="2024-11-03T00:00:00"/>
    <d v="2024-11-19T00:00:00"/>
    <x v="0"/>
    <n v="121615"/>
    <s v="United States"/>
    <x v="339"/>
    <x v="30"/>
    <n v="55122"/>
    <x v="0"/>
    <x v="0"/>
    <s v="CHO-FUD-51000"/>
    <x v="4"/>
    <x v="3"/>
    <n v="3"/>
    <n v="7.2"/>
    <n v="3.6"/>
    <n v="16"/>
    <x v="3"/>
    <s v="Lot's O' Nuts"/>
    <x v="1"/>
  </r>
  <r>
    <s v="US-2024-121615-CHO-TRI-54000"/>
    <d v="2024-11-03T00:00:00"/>
    <d v="2024-11-19T00:00:00"/>
    <x v="0"/>
    <n v="121615"/>
    <s v="United States"/>
    <x v="339"/>
    <x v="30"/>
    <n v="55122"/>
    <x v="0"/>
    <x v="0"/>
    <s v="CHO-TRI-54000"/>
    <x v="1"/>
    <x v="1"/>
    <n v="2"/>
    <n v="4.9000000000000004"/>
    <n v="2.6"/>
    <n v="16"/>
    <x v="3"/>
    <s v="Wicked Choccy's"/>
    <x v="0"/>
  </r>
  <r>
    <s v="US-2024-143329-CHO-SCR-58000"/>
    <d v="2024-11-03T00:00:00"/>
    <d v="2024-11-18T00:00:00"/>
    <x v="0"/>
    <n v="143329"/>
    <s v="United States"/>
    <x v="289"/>
    <x v="33"/>
    <n v="88001"/>
    <x v="0"/>
    <x v="3"/>
    <s v="CHO-SCR-58000"/>
    <x v="3"/>
    <x v="3"/>
    <n v="3"/>
    <n v="7.5"/>
    <n v="3.3"/>
    <n v="15"/>
    <x v="3"/>
    <s v="Lot's O' Nuts"/>
    <x v="1"/>
  </r>
  <r>
    <s v="US-2024-110429-CHO-NUT-13000"/>
    <d v="2024-11-03T00:00:00"/>
    <d v="2024-11-18T00:00:00"/>
    <x v="0"/>
    <n v="110429"/>
    <s v="United States"/>
    <x v="2"/>
    <x v="2"/>
    <n v="19143"/>
    <x v="0"/>
    <x v="1"/>
    <s v="CHO-NUT-13000"/>
    <x v="2"/>
    <x v="2"/>
    <n v="3"/>
    <n v="7.47"/>
    <n v="3"/>
    <n v="15"/>
    <x v="3"/>
    <s v="Lot's O' Nuts"/>
    <x v="1"/>
  </r>
  <r>
    <s v="US-2024-110989-CHO-MIL-31000"/>
    <d v="2024-11-03T00:00:00"/>
    <d v="2024-11-15T00:00:00"/>
    <x v="2"/>
    <n v="110989"/>
    <s v="United States"/>
    <x v="31"/>
    <x v="23"/>
    <n v="98105"/>
    <x v="0"/>
    <x v="3"/>
    <s v="CHO-MIL-31000"/>
    <x v="0"/>
    <x v="5"/>
    <n v="3"/>
    <n v="6.33"/>
    <n v="3.42"/>
    <n v="12"/>
    <x v="3"/>
    <s v="Wicked Choccy's"/>
    <x v="0"/>
  </r>
  <r>
    <s v="US-2024-126046-CHO-TRI-54000"/>
    <d v="2024-11-03T00:00:00"/>
    <d v="2024-11-17T00:00:00"/>
    <x v="0"/>
    <n v="126046"/>
    <s v="United States"/>
    <x v="163"/>
    <x v="3"/>
    <n v="30318"/>
    <x v="0"/>
    <x v="2"/>
    <s v="CHO-TRI-54000"/>
    <x v="1"/>
    <x v="4"/>
    <n v="3"/>
    <n v="7.35"/>
    <n v="3.9"/>
    <n v="14"/>
    <x v="3"/>
    <s v="Wicked Choccy's"/>
    <x v="0"/>
  </r>
  <r>
    <s v="US-2024-130834-CHO-TRI-54000"/>
    <d v="2024-11-03T00:00:00"/>
    <d v="2024-11-16T00:00:00"/>
    <x v="2"/>
    <n v="130834"/>
    <s v="United States"/>
    <x v="50"/>
    <x v="26"/>
    <n v="28403"/>
    <x v="0"/>
    <x v="2"/>
    <s v="CHO-TRI-54000"/>
    <x v="1"/>
    <x v="4"/>
    <n v="3"/>
    <n v="7.35"/>
    <n v="3.9"/>
    <n v="13"/>
    <x v="3"/>
    <s v="Wicked Choccy's"/>
    <x v="0"/>
  </r>
  <r>
    <s v="US-2024-168802-CHO-SCR-58000"/>
    <d v="2024-11-03T00:00:00"/>
    <d v="2024-11-17T00:00:00"/>
    <x v="0"/>
    <n v="168802"/>
    <s v="United States"/>
    <x v="31"/>
    <x v="23"/>
    <n v="98103"/>
    <x v="0"/>
    <x v="3"/>
    <s v="CHO-SCR-58000"/>
    <x v="3"/>
    <x v="31"/>
    <n v="4"/>
    <n v="10"/>
    <n v="4.4000000000000004"/>
    <n v="14"/>
    <x v="3"/>
    <s v="Lot's O' Nuts"/>
    <x v="1"/>
  </r>
  <r>
    <s v="US-2024-142636-CHO-TRI-54000"/>
    <d v="2024-11-03T00:00:00"/>
    <d v="2024-11-17T00:00:00"/>
    <x v="0"/>
    <n v="142636"/>
    <s v="United States"/>
    <x v="31"/>
    <x v="23"/>
    <n v="98105"/>
    <x v="0"/>
    <x v="3"/>
    <s v="CHO-TRI-54000"/>
    <x v="1"/>
    <x v="24"/>
    <n v="4"/>
    <n v="9.8000000000000007"/>
    <n v="5.2"/>
    <n v="14"/>
    <x v="3"/>
    <s v="Wicked Choccy's"/>
    <x v="0"/>
  </r>
  <r>
    <s v="US-2024-142636-CHO-MIL-31000"/>
    <d v="2024-11-03T00:00:00"/>
    <d v="2024-11-17T00:00:00"/>
    <x v="0"/>
    <n v="142636"/>
    <s v="United States"/>
    <x v="31"/>
    <x v="23"/>
    <n v="98105"/>
    <x v="0"/>
    <x v="3"/>
    <s v="CHO-MIL-31000"/>
    <x v="0"/>
    <x v="38"/>
    <n v="7"/>
    <n v="14.77"/>
    <n v="7.98"/>
    <n v="14"/>
    <x v="3"/>
    <s v="Wicked Choccy's"/>
    <x v="0"/>
  </r>
  <r>
    <s v="US-2024-101518-CHO-SCR-58000"/>
    <d v="2024-11-03T00:00:00"/>
    <d v="2024-11-18T00:00:00"/>
    <x v="0"/>
    <n v="101518"/>
    <s v="United States"/>
    <x v="2"/>
    <x v="2"/>
    <n v="19140"/>
    <x v="0"/>
    <x v="1"/>
    <s v="CHO-SCR-58000"/>
    <x v="3"/>
    <x v="3"/>
    <n v="3"/>
    <n v="7.5"/>
    <n v="3.3"/>
    <n v="15"/>
    <x v="3"/>
    <s v="Lot's O' Nuts"/>
    <x v="1"/>
  </r>
  <r>
    <s v="US-2024-148320-CHO-MIL-31000"/>
    <d v="2024-11-03T00:00:00"/>
    <d v="2024-11-18T00:00:00"/>
    <x v="0"/>
    <n v="148320"/>
    <s v="United States"/>
    <x v="10"/>
    <x v="4"/>
    <n v="94109"/>
    <x v="0"/>
    <x v="3"/>
    <s v="CHO-MIL-31000"/>
    <x v="0"/>
    <x v="29"/>
    <n v="6"/>
    <n v="12.66"/>
    <n v="6.84"/>
    <n v="15"/>
    <x v="3"/>
    <s v="Wicked Choccy's"/>
    <x v="0"/>
  </r>
  <r>
    <s v="US-2024-103009-OTH-GUM-21000"/>
    <d v="2024-11-03T00:00:00"/>
    <d v="2024-11-15T00:00:00"/>
    <x v="2"/>
    <n v="103009"/>
    <s v="United States"/>
    <x v="43"/>
    <x v="5"/>
    <n v="40475"/>
    <x v="1"/>
    <x v="2"/>
    <s v="OTH-GUM-21000"/>
    <x v="5"/>
    <x v="42"/>
    <n v="5"/>
    <n v="3.25"/>
    <n v="3"/>
    <n v="12"/>
    <x v="3"/>
    <s v="Secret Factory"/>
    <x v="2"/>
  </r>
  <r>
    <s v="US-2024-102610-CHO-TRI-54000"/>
    <d v="2024-11-04T00:00:00"/>
    <d v="2024-11-18T00:00:00"/>
    <x v="0"/>
    <n v="102610"/>
    <s v="United States"/>
    <x v="397"/>
    <x v="14"/>
    <n v="37421"/>
    <x v="0"/>
    <x v="2"/>
    <s v="CHO-TRI-54000"/>
    <x v="1"/>
    <x v="1"/>
    <n v="2"/>
    <n v="4.9000000000000004"/>
    <n v="2.6"/>
    <n v="14"/>
    <x v="3"/>
    <s v="Wicked Choccy's"/>
    <x v="0"/>
  </r>
  <r>
    <s v="US-2024-102610-CHO-MIL-31000"/>
    <d v="2024-11-04T00:00:00"/>
    <d v="2024-11-18T00:00:00"/>
    <x v="0"/>
    <n v="102610"/>
    <s v="United States"/>
    <x v="397"/>
    <x v="14"/>
    <n v="37421"/>
    <x v="0"/>
    <x v="2"/>
    <s v="CHO-MIL-31000"/>
    <x v="0"/>
    <x v="0"/>
    <n v="2"/>
    <n v="4.22"/>
    <n v="2.2799999999999998"/>
    <n v="14"/>
    <x v="3"/>
    <s v="Wicked Choccy's"/>
    <x v="0"/>
  </r>
  <r>
    <s v="US-2024-102610-CHO-NUT-13000"/>
    <d v="2024-11-04T00:00:00"/>
    <d v="2024-11-18T00:00:00"/>
    <x v="0"/>
    <n v="102610"/>
    <s v="United States"/>
    <x v="397"/>
    <x v="14"/>
    <n v="37421"/>
    <x v="0"/>
    <x v="2"/>
    <s v="CHO-NUT-13000"/>
    <x v="2"/>
    <x v="2"/>
    <n v="3"/>
    <n v="7.47"/>
    <n v="3"/>
    <n v="14"/>
    <x v="3"/>
    <s v="Lot's O' Nuts"/>
    <x v="1"/>
  </r>
  <r>
    <s v="US-2024-102610-CHO-SCR-58000"/>
    <d v="2024-11-04T00:00:00"/>
    <d v="2024-11-18T00:00:00"/>
    <x v="0"/>
    <n v="102610"/>
    <s v="United States"/>
    <x v="397"/>
    <x v="14"/>
    <n v="37421"/>
    <x v="0"/>
    <x v="2"/>
    <s v="CHO-SCR-58000"/>
    <x v="3"/>
    <x v="6"/>
    <n v="9"/>
    <n v="22.5"/>
    <n v="9.9"/>
    <n v="14"/>
    <x v="3"/>
    <s v="Lot's O' Nuts"/>
    <x v="1"/>
  </r>
  <r>
    <s v="US-2024-121160-CHO-SCR-58000"/>
    <d v="2024-11-04T00:00:00"/>
    <d v="2024-11-14T00:00:00"/>
    <x v="3"/>
    <n v="121160"/>
    <s v="United States"/>
    <x v="405"/>
    <x v="0"/>
    <n v="77803"/>
    <x v="0"/>
    <x v="0"/>
    <s v="CHO-SCR-58000"/>
    <x v="3"/>
    <x v="14"/>
    <n v="6"/>
    <n v="15"/>
    <n v="6.6"/>
    <n v="10"/>
    <x v="3"/>
    <s v="Lot's O' Nuts"/>
    <x v="1"/>
  </r>
  <r>
    <s v="US-2024-121160-CHO-MIL-31000"/>
    <d v="2024-11-04T00:00:00"/>
    <d v="2024-11-14T00:00:00"/>
    <x v="3"/>
    <n v="121160"/>
    <s v="United States"/>
    <x v="405"/>
    <x v="0"/>
    <n v="77803"/>
    <x v="0"/>
    <x v="0"/>
    <s v="CHO-MIL-31000"/>
    <x v="0"/>
    <x v="0"/>
    <n v="2"/>
    <n v="4.22"/>
    <n v="2.2799999999999998"/>
    <n v="10"/>
    <x v="3"/>
    <s v="Wicked Choccy's"/>
    <x v="0"/>
  </r>
  <r>
    <s v="US-2024-121160-CHO-TRI-54000"/>
    <d v="2024-11-04T00:00:00"/>
    <d v="2024-11-14T00:00:00"/>
    <x v="3"/>
    <n v="121160"/>
    <s v="United States"/>
    <x v="405"/>
    <x v="0"/>
    <n v="77803"/>
    <x v="0"/>
    <x v="0"/>
    <s v="CHO-TRI-54000"/>
    <x v="1"/>
    <x v="4"/>
    <n v="3"/>
    <n v="7.35"/>
    <n v="3.9"/>
    <n v="10"/>
    <x v="3"/>
    <s v="Wicked Choccy's"/>
    <x v="0"/>
  </r>
  <r>
    <s v="US-2024-168116-CHO-NUT-13000"/>
    <d v="2024-11-04T00:00:00"/>
    <d v="2024-11-14T00:00:00"/>
    <x v="3"/>
    <n v="168116"/>
    <s v="United States"/>
    <x v="370"/>
    <x v="26"/>
    <n v="27217"/>
    <x v="0"/>
    <x v="2"/>
    <s v="CHO-NUT-13000"/>
    <x v="2"/>
    <x v="7"/>
    <n v="2"/>
    <n v="4.9800000000000004"/>
    <n v="2"/>
    <n v="10"/>
    <x v="3"/>
    <s v="Lot's O' Nuts"/>
    <x v="1"/>
  </r>
  <r>
    <s v="US-2024-168116-OTH-GUM-21000"/>
    <d v="2024-11-04T00:00:00"/>
    <d v="2024-11-14T00:00:00"/>
    <x v="3"/>
    <n v="168116"/>
    <s v="United States"/>
    <x v="370"/>
    <x v="26"/>
    <n v="27217"/>
    <x v="1"/>
    <x v="2"/>
    <s v="OTH-GUM-21000"/>
    <x v="5"/>
    <x v="16"/>
    <n v="4"/>
    <n v="2.6"/>
    <n v="2.4"/>
    <n v="10"/>
    <x v="3"/>
    <s v="Secret Factory"/>
    <x v="2"/>
  </r>
  <r>
    <s v="US-2024-122672-CHO-FUD-51000"/>
    <d v="2024-11-04T00:00:00"/>
    <d v="2024-11-19T00:00:00"/>
    <x v="0"/>
    <n v="122672"/>
    <s v="United States"/>
    <x v="86"/>
    <x v="9"/>
    <n v="43130"/>
    <x v="0"/>
    <x v="1"/>
    <s v="CHO-FUD-51000"/>
    <x v="4"/>
    <x v="3"/>
    <n v="3"/>
    <n v="7.2"/>
    <n v="3.6"/>
    <n v="15"/>
    <x v="3"/>
    <s v="Lot's O' Nuts"/>
    <x v="1"/>
  </r>
  <r>
    <s v="US-2024-122672-CHO-MIL-31000"/>
    <d v="2024-11-04T00:00:00"/>
    <d v="2024-11-19T00:00:00"/>
    <x v="0"/>
    <n v="122672"/>
    <s v="United States"/>
    <x v="86"/>
    <x v="9"/>
    <n v="43130"/>
    <x v="0"/>
    <x v="1"/>
    <s v="CHO-MIL-31000"/>
    <x v="0"/>
    <x v="8"/>
    <n v="4"/>
    <n v="8.44"/>
    <n v="4.5599999999999996"/>
    <n v="15"/>
    <x v="3"/>
    <s v="Wicked Choccy's"/>
    <x v="0"/>
  </r>
  <r>
    <s v="US-2024-156083-CHO-NUT-13000"/>
    <d v="2024-11-04T00:00:00"/>
    <d v="2024-11-21T00:00:00"/>
    <x v="0"/>
    <n v="156083"/>
    <s v="United States"/>
    <x v="37"/>
    <x v="14"/>
    <n v="38401"/>
    <x v="0"/>
    <x v="2"/>
    <s v="CHO-NUT-13000"/>
    <x v="2"/>
    <x v="7"/>
    <n v="2"/>
    <n v="4.9800000000000004"/>
    <n v="2"/>
    <n v="17"/>
    <x v="3"/>
    <s v="Lot's O' Nuts"/>
    <x v="1"/>
  </r>
  <r>
    <s v="US-2024-147760-CHO-FUD-51000"/>
    <d v="2024-11-04T00:00:00"/>
    <d v="2024-11-15T00:00:00"/>
    <x v="1"/>
    <n v="147760"/>
    <s v="United States"/>
    <x v="71"/>
    <x v="26"/>
    <n v="27405"/>
    <x v="0"/>
    <x v="2"/>
    <s v="CHO-FUD-51000"/>
    <x v="4"/>
    <x v="3"/>
    <n v="3"/>
    <n v="7.2"/>
    <n v="3.6"/>
    <n v="11"/>
    <x v="3"/>
    <s v="Lot's O' Nuts"/>
    <x v="1"/>
  </r>
  <r>
    <s v="US-2024-147760-CHO-MIL-31000"/>
    <d v="2024-11-04T00:00:00"/>
    <d v="2024-11-15T00:00:00"/>
    <x v="1"/>
    <n v="147760"/>
    <s v="United States"/>
    <x v="71"/>
    <x v="26"/>
    <n v="27405"/>
    <x v="0"/>
    <x v="2"/>
    <s v="CHO-MIL-31000"/>
    <x v="0"/>
    <x v="23"/>
    <n v="5"/>
    <n v="10.55"/>
    <n v="5.7"/>
    <n v="11"/>
    <x v="3"/>
    <s v="Wicked Choccy's"/>
    <x v="0"/>
  </r>
  <r>
    <s v="US-2024-159135-CHO-TRI-54000"/>
    <d v="2024-11-04T00:00:00"/>
    <d v="2024-11-18T00:00:00"/>
    <x v="0"/>
    <n v="159135"/>
    <s v="United States"/>
    <x v="522"/>
    <x v="13"/>
    <n v="72762"/>
    <x v="0"/>
    <x v="2"/>
    <s v="CHO-TRI-54000"/>
    <x v="1"/>
    <x v="1"/>
    <n v="2"/>
    <n v="4.9000000000000004"/>
    <n v="2.6"/>
    <n v="14"/>
    <x v="3"/>
    <s v="Wicked Choccy's"/>
    <x v="0"/>
  </r>
  <r>
    <s v="US-2024-105144-CHO-FUD-51000"/>
    <d v="2024-11-04T00:00:00"/>
    <d v="2024-11-21T00:00:00"/>
    <x v="0"/>
    <n v="105144"/>
    <s v="United States"/>
    <x v="268"/>
    <x v="0"/>
    <n v="75051"/>
    <x v="0"/>
    <x v="0"/>
    <s v="CHO-FUD-51000"/>
    <x v="4"/>
    <x v="9"/>
    <n v="2"/>
    <n v="4.8"/>
    <n v="2.4"/>
    <n v="17"/>
    <x v="3"/>
    <s v="Lot's O' Nuts"/>
    <x v="1"/>
  </r>
  <r>
    <s v="US-2024-157196-CHO-NUT-13000"/>
    <d v="2024-11-05T00:00:00"/>
    <d v="2024-11-19T00:00:00"/>
    <x v="0"/>
    <n v="157196"/>
    <s v="United States"/>
    <x v="25"/>
    <x v="4"/>
    <n v="92105"/>
    <x v="0"/>
    <x v="3"/>
    <s v="CHO-NUT-13000"/>
    <x v="2"/>
    <x v="7"/>
    <n v="2"/>
    <n v="4.9800000000000004"/>
    <n v="2"/>
    <n v="14"/>
    <x v="3"/>
    <s v="Lot's O' Nuts"/>
    <x v="1"/>
  </r>
  <r>
    <s v="US-2024-118213-OTH-GUM-21000"/>
    <d v="2024-11-05T00:00:00"/>
    <d v="2024-11-17T00:00:00"/>
    <x v="1"/>
    <n v="118213"/>
    <s v="United States"/>
    <x v="474"/>
    <x v="19"/>
    <n v="46142"/>
    <x v="1"/>
    <x v="0"/>
    <s v="OTH-GUM-21000"/>
    <x v="5"/>
    <x v="28"/>
    <n v="3"/>
    <n v="1.95"/>
    <n v="1.8"/>
    <n v="12"/>
    <x v="3"/>
    <s v="Secret Factory"/>
    <x v="2"/>
  </r>
  <r>
    <s v="US-2024-118213-CHO-TRI-54000"/>
    <d v="2024-11-05T00:00:00"/>
    <d v="2024-11-17T00:00:00"/>
    <x v="1"/>
    <n v="118213"/>
    <s v="United States"/>
    <x v="474"/>
    <x v="19"/>
    <n v="46142"/>
    <x v="0"/>
    <x v="0"/>
    <s v="CHO-TRI-54000"/>
    <x v="1"/>
    <x v="28"/>
    <n v="1"/>
    <n v="2.4500000000000002"/>
    <n v="1.3"/>
    <n v="12"/>
    <x v="3"/>
    <s v="Wicked Choccy's"/>
    <x v="0"/>
  </r>
  <r>
    <s v="US-2024-154732-CHO-MIL-31000"/>
    <d v="2024-11-05T00:00:00"/>
    <d v="2024-11-17T00:00:00"/>
    <x v="1"/>
    <n v="154732"/>
    <s v="United States"/>
    <x v="40"/>
    <x v="1"/>
    <n v="60623"/>
    <x v="0"/>
    <x v="0"/>
    <s v="CHO-MIL-31000"/>
    <x v="0"/>
    <x v="23"/>
    <n v="5"/>
    <n v="10.55"/>
    <n v="5.7"/>
    <n v="12"/>
    <x v="3"/>
    <s v="Wicked Choccy's"/>
    <x v="0"/>
  </r>
  <r>
    <s v="US-2024-102925-CHO-NUT-13000"/>
    <d v="2024-11-05T00:00:00"/>
    <d v="2024-11-20T00:00:00"/>
    <x v="2"/>
    <n v="102925"/>
    <s v="United States"/>
    <x v="26"/>
    <x v="21"/>
    <n v="10024"/>
    <x v="0"/>
    <x v="1"/>
    <s v="CHO-NUT-13000"/>
    <x v="2"/>
    <x v="7"/>
    <n v="2"/>
    <n v="4.9800000000000004"/>
    <n v="2"/>
    <n v="15"/>
    <x v="3"/>
    <s v="Lot's O' Nuts"/>
    <x v="1"/>
  </r>
  <r>
    <s v="US-2024-102925-CHO-TRI-54000"/>
    <d v="2024-11-05T00:00:00"/>
    <d v="2024-11-20T00:00:00"/>
    <x v="2"/>
    <n v="102925"/>
    <s v="United States"/>
    <x v="26"/>
    <x v="21"/>
    <n v="10024"/>
    <x v="0"/>
    <x v="1"/>
    <s v="CHO-TRI-54000"/>
    <x v="1"/>
    <x v="20"/>
    <n v="5"/>
    <n v="12.25"/>
    <n v="6.5"/>
    <n v="15"/>
    <x v="3"/>
    <s v="Wicked Choccy's"/>
    <x v="0"/>
  </r>
  <r>
    <s v="US-2024-102925-CHO-MIL-31000"/>
    <d v="2024-11-05T00:00:00"/>
    <d v="2024-11-20T00:00:00"/>
    <x v="2"/>
    <n v="102925"/>
    <s v="United States"/>
    <x v="26"/>
    <x v="21"/>
    <n v="10024"/>
    <x v="0"/>
    <x v="1"/>
    <s v="CHO-MIL-31000"/>
    <x v="0"/>
    <x v="11"/>
    <n v="1"/>
    <n v="2.11"/>
    <n v="1.1399999999999999"/>
    <n v="15"/>
    <x v="3"/>
    <s v="Wicked Choccy's"/>
    <x v="0"/>
  </r>
  <r>
    <s v="US-2024-102925-CHO-SCR-58000"/>
    <d v="2024-11-05T00:00:00"/>
    <d v="2024-11-20T00:00:00"/>
    <x v="2"/>
    <n v="102925"/>
    <s v="United States"/>
    <x v="26"/>
    <x v="21"/>
    <n v="10024"/>
    <x v="0"/>
    <x v="1"/>
    <s v="CHO-SCR-58000"/>
    <x v="3"/>
    <x v="14"/>
    <n v="6"/>
    <n v="15"/>
    <n v="6.6"/>
    <n v="15"/>
    <x v="3"/>
    <s v="Lot's O' Nuts"/>
    <x v="1"/>
  </r>
  <r>
    <s v="US-2024-102925-CHO-FUD-51000"/>
    <d v="2024-11-05T00:00:00"/>
    <d v="2024-11-20T00:00:00"/>
    <x v="2"/>
    <n v="102925"/>
    <s v="United States"/>
    <x v="26"/>
    <x v="21"/>
    <n v="10024"/>
    <x v="0"/>
    <x v="1"/>
    <s v="CHO-FUD-51000"/>
    <x v="4"/>
    <x v="9"/>
    <n v="2"/>
    <n v="4.8"/>
    <n v="2.4"/>
    <n v="15"/>
    <x v="3"/>
    <s v="Lot's O' Nuts"/>
    <x v="1"/>
  </r>
  <r>
    <s v="US-2024-114258-CHO-MIL-31000"/>
    <d v="2024-11-05T00:00:00"/>
    <d v="2024-11-20T00:00:00"/>
    <x v="2"/>
    <n v="114258"/>
    <s v="United States"/>
    <x v="39"/>
    <x v="0"/>
    <n v="75081"/>
    <x v="0"/>
    <x v="0"/>
    <s v="CHO-MIL-31000"/>
    <x v="0"/>
    <x v="8"/>
    <n v="4"/>
    <n v="8.44"/>
    <n v="4.5599999999999996"/>
    <n v="15"/>
    <x v="3"/>
    <s v="Wicked Choccy's"/>
    <x v="0"/>
  </r>
  <r>
    <s v="US-2024-111745-CHO-NUT-13000"/>
    <d v="2024-11-05T00:00:00"/>
    <d v="2024-11-16T00:00:00"/>
    <x v="1"/>
    <n v="111745"/>
    <s v="United States"/>
    <x v="308"/>
    <x v="33"/>
    <n v="87401"/>
    <x v="0"/>
    <x v="3"/>
    <s v="CHO-NUT-13000"/>
    <x v="2"/>
    <x v="22"/>
    <n v="1"/>
    <n v="2.4900000000000002"/>
    <n v="1"/>
    <n v="11"/>
    <x v="3"/>
    <s v="Lot's O' Nuts"/>
    <x v="1"/>
  </r>
  <r>
    <s v="US-2024-116225-CHO-SCR-58000"/>
    <d v="2024-11-05T00:00:00"/>
    <d v="2024-11-19T00:00:00"/>
    <x v="0"/>
    <n v="116225"/>
    <s v="United States"/>
    <x v="26"/>
    <x v="21"/>
    <n v="10009"/>
    <x v="0"/>
    <x v="1"/>
    <s v="CHO-SCR-58000"/>
    <x v="3"/>
    <x v="17"/>
    <n v="5"/>
    <n v="12.5"/>
    <n v="5.5"/>
    <n v="14"/>
    <x v="3"/>
    <s v="Lot's O' Nuts"/>
    <x v="1"/>
  </r>
  <r>
    <s v="US-2024-107272-CHO-SCR-58000"/>
    <d v="2024-11-05T00:00:00"/>
    <d v="2024-11-22T00:00:00"/>
    <x v="0"/>
    <n v="107272"/>
    <s v="United States"/>
    <x v="146"/>
    <x v="12"/>
    <n v="85023"/>
    <x v="0"/>
    <x v="3"/>
    <s v="CHO-SCR-58000"/>
    <x v="3"/>
    <x v="9"/>
    <n v="2"/>
    <n v="5"/>
    <n v="2.2000000000000002"/>
    <n v="17"/>
    <x v="3"/>
    <s v="Lot's O' Nuts"/>
    <x v="1"/>
  </r>
  <r>
    <s v="US-2024-107272-CHO-MIL-31000"/>
    <d v="2024-11-05T00:00:00"/>
    <d v="2024-11-22T00:00:00"/>
    <x v="0"/>
    <n v="107272"/>
    <s v="United States"/>
    <x v="146"/>
    <x v="12"/>
    <n v="85023"/>
    <x v="0"/>
    <x v="3"/>
    <s v="CHO-MIL-31000"/>
    <x v="0"/>
    <x v="38"/>
    <n v="7"/>
    <n v="14.77"/>
    <n v="7.98"/>
    <n v="17"/>
    <x v="3"/>
    <s v="Wicked Choccy's"/>
    <x v="0"/>
  </r>
  <r>
    <s v="US-2024-107174-CHO-TRI-54000"/>
    <d v="2024-11-06T00:00:00"/>
    <d v="2024-11-23T00:00:00"/>
    <x v="0"/>
    <n v="107174"/>
    <s v="United States"/>
    <x v="31"/>
    <x v="23"/>
    <n v="98105"/>
    <x v="0"/>
    <x v="3"/>
    <s v="CHO-TRI-54000"/>
    <x v="1"/>
    <x v="1"/>
    <n v="2"/>
    <n v="4.9000000000000004"/>
    <n v="2.6"/>
    <n v="17"/>
    <x v="3"/>
    <s v="Wicked Choccy's"/>
    <x v="0"/>
  </r>
  <r>
    <s v="US-2024-107174-CHO-FUD-51000"/>
    <d v="2024-11-06T00:00:00"/>
    <d v="2024-11-23T00:00:00"/>
    <x v="0"/>
    <n v="107174"/>
    <s v="United States"/>
    <x v="31"/>
    <x v="23"/>
    <n v="98105"/>
    <x v="0"/>
    <x v="3"/>
    <s v="CHO-FUD-51000"/>
    <x v="4"/>
    <x v="26"/>
    <n v="7"/>
    <n v="16.8"/>
    <n v="8.4"/>
    <n v="17"/>
    <x v="3"/>
    <s v="Lot's O' Nuts"/>
    <x v="1"/>
  </r>
  <r>
    <s v="US-2024-107174-CHO-MIL-31000"/>
    <d v="2024-11-06T00:00:00"/>
    <d v="2024-11-23T00:00:00"/>
    <x v="0"/>
    <n v="107174"/>
    <s v="United States"/>
    <x v="31"/>
    <x v="23"/>
    <n v="98105"/>
    <x v="0"/>
    <x v="3"/>
    <s v="CHO-MIL-31000"/>
    <x v="0"/>
    <x v="5"/>
    <n v="3"/>
    <n v="6.33"/>
    <n v="3.42"/>
    <n v="17"/>
    <x v="3"/>
    <s v="Wicked Choccy's"/>
    <x v="0"/>
  </r>
  <r>
    <s v="US-2024-106691-CHO-MIL-31000"/>
    <d v="2024-11-06T00:00:00"/>
    <d v="2024-11-22T00:00:00"/>
    <x v="0"/>
    <n v="106691"/>
    <s v="United States"/>
    <x v="0"/>
    <x v="0"/>
    <n v="77070"/>
    <x v="0"/>
    <x v="0"/>
    <s v="CHO-MIL-31000"/>
    <x v="0"/>
    <x v="0"/>
    <n v="2"/>
    <n v="4.22"/>
    <n v="2.2799999999999998"/>
    <n v="16"/>
    <x v="3"/>
    <s v="Wicked Choccy's"/>
    <x v="0"/>
  </r>
  <r>
    <s v="US-2024-125290-CHO-MIL-31000"/>
    <d v="2024-11-06T00:00:00"/>
    <d v="2024-11-20T00:00:00"/>
    <x v="2"/>
    <n v="125290"/>
    <s v="United States"/>
    <x v="145"/>
    <x v="30"/>
    <n v="55407"/>
    <x v="0"/>
    <x v="0"/>
    <s v="CHO-MIL-31000"/>
    <x v="0"/>
    <x v="23"/>
    <n v="5"/>
    <n v="10.55"/>
    <n v="5.7"/>
    <n v="14"/>
    <x v="3"/>
    <s v="Wicked Choccy's"/>
    <x v="0"/>
  </r>
  <r>
    <s v="US-2024-125290-CHO-FUD-51000"/>
    <d v="2024-11-06T00:00:00"/>
    <d v="2024-11-20T00:00:00"/>
    <x v="2"/>
    <n v="125290"/>
    <s v="United States"/>
    <x v="145"/>
    <x v="30"/>
    <n v="55407"/>
    <x v="0"/>
    <x v="0"/>
    <s v="CHO-FUD-51000"/>
    <x v="4"/>
    <x v="25"/>
    <n v="1"/>
    <n v="2.4"/>
    <n v="1.2"/>
    <n v="14"/>
    <x v="3"/>
    <s v="Lot's O' Nuts"/>
    <x v="1"/>
  </r>
  <r>
    <s v="US-2024-144596-CHO-SCR-58000"/>
    <d v="2024-11-06T00:00:00"/>
    <d v="2024-11-20T00:00:00"/>
    <x v="0"/>
    <n v="144596"/>
    <s v="United States"/>
    <x v="26"/>
    <x v="21"/>
    <n v="10011"/>
    <x v="0"/>
    <x v="1"/>
    <s v="CHO-SCR-58000"/>
    <x v="3"/>
    <x v="6"/>
    <n v="9"/>
    <n v="22.5"/>
    <n v="9.9"/>
    <n v="14"/>
    <x v="3"/>
    <s v="Lot's O' Nuts"/>
    <x v="1"/>
  </r>
  <r>
    <s v="US-2024-153948-OTH-GUM-21000"/>
    <d v="2024-11-06T00:00:00"/>
    <d v="2024-11-16T00:00:00"/>
    <x v="3"/>
    <n v="153948"/>
    <s v="United States"/>
    <x v="10"/>
    <x v="4"/>
    <n v="94122"/>
    <x v="1"/>
    <x v="3"/>
    <s v="OTH-GUM-21000"/>
    <x v="5"/>
    <x v="16"/>
    <n v="4"/>
    <n v="2.6"/>
    <n v="2.4"/>
    <n v="10"/>
    <x v="3"/>
    <s v="Secret Factory"/>
    <x v="2"/>
  </r>
  <r>
    <s v="US-2024-153948-CHO-FUD-51000"/>
    <d v="2024-11-06T00:00:00"/>
    <d v="2024-11-16T00:00:00"/>
    <x v="3"/>
    <n v="153948"/>
    <s v="United States"/>
    <x v="10"/>
    <x v="4"/>
    <n v="94122"/>
    <x v="0"/>
    <x v="3"/>
    <s v="CHO-FUD-51000"/>
    <x v="4"/>
    <x v="17"/>
    <n v="5"/>
    <n v="12"/>
    <n v="6"/>
    <n v="10"/>
    <x v="3"/>
    <s v="Lot's O' Nuts"/>
    <x v="1"/>
  </r>
  <r>
    <s v="US-2024-153948-CHO-MIL-31000"/>
    <d v="2024-11-06T00:00:00"/>
    <d v="2024-11-16T00:00:00"/>
    <x v="3"/>
    <n v="153948"/>
    <s v="United States"/>
    <x v="10"/>
    <x v="4"/>
    <n v="94122"/>
    <x v="0"/>
    <x v="3"/>
    <s v="CHO-MIL-31000"/>
    <x v="0"/>
    <x v="5"/>
    <n v="3"/>
    <n v="6.33"/>
    <n v="3.42"/>
    <n v="10"/>
    <x v="3"/>
    <s v="Wicked Choccy's"/>
    <x v="0"/>
  </r>
  <r>
    <s v="US-2024-153948-OTH-KAZ-38000"/>
    <d v="2024-11-06T00:00:00"/>
    <d v="2024-11-16T00:00:00"/>
    <x v="3"/>
    <n v="153948"/>
    <s v="United States"/>
    <x v="10"/>
    <x v="4"/>
    <n v="94122"/>
    <x v="1"/>
    <x v="3"/>
    <s v="OTH-KAZ-38000"/>
    <x v="6"/>
    <x v="8"/>
    <n v="4"/>
    <n v="1"/>
    <n v="12"/>
    <n v="10"/>
    <x v="3"/>
    <s v="The Other Factory"/>
    <x v="3"/>
  </r>
  <r>
    <s v="US-2024-153948-CHO-NUT-13000"/>
    <d v="2024-11-06T00:00:00"/>
    <d v="2024-11-16T00:00:00"/>
    <x v="3"/>
    <n v="153948"/>
    <s v="United States"/>
    <x v="10"/>
    <x v="4"/>
    <n v="94122"/>
    <x v="0"/>
    <x v="3"/>
    <s v="CHO-NUT-13000"/>
    <x v="2"/>
    <x v="22"/>
    <n v="1"/>
    <n v="2.4900000000000002"/>
    <n v="1"/>
    <n v="10"/>
    <x v="3"/>
    <s v="Lot's O' Nuts"/>
    <x v="1"/>
  </r>
  <r>
    <s v="US-2024-150504-CHO-FUD-51000"/>
    <d v="2024-11-06T00:00:00"/>
    <d v="2024-11-22T00:00:00"/>
    <x v="0"/>
    <n v="150504"/>
    <s v="United States"/>
    <x v="39"/>
    <x v="0"/>
    <n v="75220"/>
    <x v="0"/>
    <x v="0"/>
    <s v="CHO-FUD-51000"/>
    <x v="4"/>
    <x v="9"/>
    <n v="2"/>
    <n v="4.8"/>
    <n v="2.4"/>
    <n v="16"/>
    <x v="3"/>
    <s v="Lot's O' Nuts"/>
    <x v="1"/>
  </r>
  <r>
    <s v="US-2024-167941-CHO-MIL-31000"/>
    <d v="2024-11-06T00:00:00"/>
    <d v="2024-11-19T00:00:00"/>
    <x v="2"/>
    <n v="167941"/>
    <s v="United States"/>
    <x v="181"/>
    <x v="26"/>
    <n v="28314"/>
    <x v="0"/>
    <x v="2"/>
    <s v="CHO-MIL-31000"/>
    <x v="0"/>
    <x v="0"/>
    <n v="2"/>
    <n v="4.22"/>
    <n v="2.2799999999999998"/>
    <n v="13"/>
    <x v="3"/>
    <s v="Wicked Choccy's"/>
    <x v="0"/>
  </r>
  <r>
    <s v="US-2024-167941-CHO-NUT-13000"/>
    <d v="2024-11-06T00:00:00"/>
    <d v="2024-11-19T00:00:00"/>
    <x v="2"/>
    <n v="167941"/>
    <s v="United States"/>
    <x v="181"/>
    <x v="26"/>
    <n v="28314"/>
    <x v="0"/>
    <x v="2"/>
    <s v="CHO-NUT-13000"/>
    <x v="2"/>
    <x v="2"/>
    <n v="3"/>
    <n v="7.47"/>
    <n v="3"/>
    <n v="13"/>
    <x v="3"/>
    <s v="Lot's O' Nuts"/>
    <x v="1"/>
  </r>
  <r>
    <s v="US-2024-167941-CHO-TRI-54000"/>
    <d v="2024-11-06T00:00:00"/>
    <d v="2024-11-19T00:00:00"/>
    <x v="2"/>
    <n v="167941"/>
    <s v="United States"/>
    <x v="181"/>
    <x v="26"/>
    <n v="28314"/>
    <x v="0"/>
    <x v="2"/>
    <s v="CHO-TRI-54000"/>
    <x v="1"/>
    <x v="24"/>
    <n v="4"/>
    <n v="9.8000000000000007"/>
    <n v="5.2"/>
    <n v="13"/>
    <x v="3"/>
    <s v="Wicked Choccy's"/>
    <x v="0"/>
  </r>
  <r>
    <s v="US-2024-119319-CHO-MIL-31000"/>
    <d v="2024-11-06T00:00:00"/>
    <d v="2024-11-19T00:00:00"/>
    <x v="2"/>
    <n v="119319"/>
    <s v="United States"/>
    <x v="39"/>
    <x v="0"/>
    <n v="75217"/>
    <x v="0"/>
    <x v="0"/>
    <s v="CHO-MIL-31000"/>
    <x v="0"/>
    <x v="23"/>
    <n v="5"/>
    <n v="10.55"/>
    <n v="5.7"/>
    <n v="13"/>
    <x v="3"/>
    <s v="Wicked Choccy's"/>
    <x v="0"/>
  </r>
  <r>
    <s v="US-2024-154109-CHO-MIL-31000"/>
    <d v="2024-11-06T00:00:00"/>
    <d v="2024-11-21T00:00:00"/>
    <x v="0"/>
    <n v="154109"/>
    <s v="United States"/>
    <x v="2"/>
    <x v="2"/>
    <n v="19143"/>
    <x v="0"/>
    <x v="1"/>
    <s v="CHO-MIL-31000"/>
    <x v="0"/>
    <x v="0"/>
    <n v="2"/>
    <n v="4.22"/>
    <n v="2.2799999999999998"/>
    <n v="15"/>
    <x v="3"/>
    <s v="Wicked Choccy's"/>
    <x v="0"/>
  </r>
  <r>
    <s v="US-2024-109484-CHO-MIL-31000"/>
    <d v="2024-11-06T00:00:00"/>
    <d v="2024-11-22T00:00:00"/>
    <x v="0"/>
    <n v="109484"/>
    <s v="United States"/>
    <x v="229"/>
    <x v="11"/>
    <n v="97206"/>
    <x v="0"/>
    <x v="3"/>
    <s v="CHO-MIL-31000"/>
    <x v="0"/>
    <x v="11"/>
    <n v="1"/>
    <n v="2.11"/>
    <n v="1.1399999999999999"/>
    <n v="16"/>
    <x v="3"/>
    <s v="Wicked Choccy's"/>
    <x v="0"/>
  </r>
  <r>
    <s v="US-2024-154816-CHO-TRI-54000"/>
    <d v="2024-11-06T00:00:00"/>
    <d v="2024-11-20T00:00:00"/>
    <x v="0"/>
    <n v="154816"/>
    <s v="United States"/>
    <x v="43"/>
    <x v="5"/>
    <n v="40475"/>
    <x v="0"/>
    <x v="2"/>
    <s v="CHO-TRI-54000"/>
    <x v="1"/>
    <x v="28"/>
    <n v="1"/>
    <n v="2.4500000000000002"/>
    <n v="1.3"/>
    <n v="14"/>
    <x v="3"/>
    <s v="Wicked Choccy's"/>
    <x v="0"/>
  </r>
  <r>
    <s v="US-2024-107720-SUG-LAF-25000"/>
    <d v="2024-11-06T00:00:00"/>
    <d v="2024-11-23T00:00:00"/>
    <x v="0"/>
    <n v="107720"/>
    <s v="United States"/>
    <x v="393"/>
    <x v="24"/>
    <n v="7090"/>
    <x v="2"/>
    <x v="1"/>
    <s v="SUG-LAF-25000"/>
    <x v="9"/>
    <x v="86"/>
    <n v="3"/>
    <n v="3.72"/>
    <n v="2.25"/>
    <n v="17"/>
    <x v="3"/>
    <s v="Sugar Shack"/>
    <x v="4"/>
  </r>
  <r>
    <s v="US-2024-100013-CHO-SCR-58000"/>
    <d v="2024-11-06T00:00:00"/>
    <d v="2024-11-21T00:00:00"/>
    <x v="0"/>
    <n v="100013"/>
    <s v="United States"/>
    <x v="4"/>
    <x v="4"/>
    <n v="90045"/>
    <x v="0"/>
    <x v="3"/>
    <s v="CHO-SCR-58000"/>
    <x v="3"/>
    <x v="25"/>
    <n v="1"/>
    <n v="2.5"/>
    <n v="1.1000000000000001"/>
    <n v="15"/>
    <x v="3"/>
    <s v="Lot's O' Nuts"/>
    <x v="1"/>
  </r>
  <r>
    <s v="US-2024-122504-CHO-NUT-13000"/>
    <d v="2024-11-07T00:00:00"/>
    <d v="2024-11-22T00:00:00"/>
    <x v="2"/>
    <n v="122504"/>
    <s v="United States"/>
    <x v="252"/>
    <x v="4"/>
    <n v="94513"/>
    <x v="0"/>
    <x v="3"/>
    <s v="CHO-NUT-13000"/>
    <x v="2"/>
    <x v="2"/>
    <n v="3"/>
    <n v="7.47"/>
    <n v="3"/>
    <n v="15"/>
    <x v="3"/>
    <s v="Lot's O' Nuts"/>
    <x v="1"/>
  </r>
  <r>
    <s v="US-2024-122504-CHO-FUD-51000"/>
    <d v="2024-11-07T00:00:00"/>
    <d v="2024-11-22T00:00:00"/>
    <x v="2"/>
    <n v="122504"/>
    <s v="United States"/>
    <x v="252"/>
    <x v="4"/>
    <n v="94513"/>
    <x v="0"/>
    <x v="3"/>
    <s v="CHO-FUD-51000"/>
    <x v="4"/>
    <x v="26"/>
    <n v="7"/>
    <n v="16.8"/>
    <n v="8.4"/>
    <n v="15"/>
    <x v="3"/>
    <s v="Lot's O' Nuts"/>
    <x v="1"/>
  </r>
  <r>
    <s v="US-2024-163188-CHO-SCR-58000"/>
    <d v="2024-11-07T00:00:00"/>
    <d v="2024-11-17T00:00:00"/>
    <x v="3"/>
    <n v="163188"/>
    <s v="United States"/>
    <x v="260"/>
    <x v="44"/>
    <n v="73120"/>
    <x v="0"/>
    <x v="0"/>
    <s v="CHO-SCR-58000"/>
    <x v="3"/>
    <x v="6"/>
    <n v="9"/>
    <n v="22.5"/>
    <n v="9.9"/>
    <n v="10"/>
    <x v="3"/>
    <s v="Lot's O' Nuts"/>
    <x v="1"/>
  </r>
  <r>
    <s v="US-2024-149888-CHO-SCR-58000"/>
    <d v="2024-11-07T00:00:00"/>
    <d v="2024-11-23T00:00:00"/>
    <x v="0"/>
    <n v="149888"/>
    <s v="United States"/>
    <x v="2"/>
    <x v="2"/>
    <n v="19120"/>
    <x v="0"/>
    <x v="1"/>
    <s v="CHO-SCR-58000"/>
    <x v="3"/>
    <x v="31"/>
    <n v="4"/>
    <n v="10"/>
    <n v="4.4000000000000004"/>
    <n v="16"/>
    <x v="3"/>
    <s v="Lot's O' Nuts"/>
    <x v="1"/>
  </r>
  <r>
    <s v="US-2024-149888-CHO-NUT-13000"/>
    <d v="2024-11-07T00:00:00"/>
    <d v="2024-11-23T00:00:00"/>
    <x v="0"/>
    <n v="149888"/>
    <s v="United States"/>
    <x v="2"/>
    <x v="2"/>
    <n v="19120"/>
    <x v="0"/>
    <x v="1"/>
    <s v="CHO-NUT-13000"/>
    <x v="2"/>
    <x v="13"/>
    <n v="5"/>
    <n v="12.45"/>
    <n v="5"/>
    <n v="16"/>
    <x v="3"/>
    <s v="Lot's O' Nuts"/>
    <x v="1"/>
  </r>
  <r>
    <s v="US-2024-113572-CHO-SCR-58000"/>
    <d v="2024-11-07T00:00:00"/>
    <d v="2024-11-21T00:00:00"/>
    <x v="0"/>
    <n v="113572"/>
    <s v="United States"/>
    <x v="26"/>
    <x v="21"/>
    <n v="10024"/>
    <x v="0"/>
    <x v="1"/>
    <s v="CHO-SCR-58000"/>
    <x v="3"/>
    <x v="31"/>
    <n v="4"/>
    <n v="10"/>
    <n v="4.4000000000000004"/>
    <n v="14"/>
    <x v="3"/>
    <s v="Lot's O' Nuts"/>
    <x v="1"/>
  </r>
  <r>
    <s v="US-2024-113460-CHO-NUT-13000"/>
    <d v="2024-11-07T00:00:00"/>
    <d v="2024-11-19T00:00:00"/>
    <x v="2"/>
    <n v="113460"/>
    <s v="United States"/>
    <x v="259"/>
    <x v="38"/>
    <n v="20735"/>
    <x v="0"/>
    <x v="1"/>
    <s v="CHO-NUT-13000"/>
    <x v="2"/>
    <x v="2"/>
    <n v="3"/>
    <n v="7.47"/>
    <n v="3"/>
    <n v="12"/>
    <x v="3"/>
    <s v="Lot's O' Nuts"/>
    <x v="1"/>
  </r>
  <r>
    <s v="US-2024-132346-CHO-MIL-31000"/>
    <d v="2024-11-07T00:00:00"/>
    <d v="2024-11-21T00:00:00"/>
    <x v="0"/>
    <n v="132346"/>
    <s v="United States"/>
    <x v="12"/>
    <x v="7"/>
    <n v="19711"/>
    <x v="0"/>
    <x v="1"/>
    <s v="CHO-MIL-31000"/>
    <x v="0"/>
    <x v="38"/>
    <n v="7"/>
    <n v="14.77"/>
    <n v="7.98"/>
    <n v="14"/>
    <x v="3"/>
    <s v="Wicked Choccy's"/>
    <x v="0"/>
  </r>
  <r>
    <s v="US-2024-152737-CHO-NUT-13000"/>
    <d v="2024-11-07T00:00:00"/>
    <d v="2024-11-22T00:00:00"/>
    <x v="0"/>
    <n v="152737"/>
    <s v="United States"/>
    <x v="10"/>
    <x v="4"/>
    <n v="94122"/>
    <x v="0"/>
    <x v="3"/>
    <s v="CHO-NUT-13000"/>
    <x v="2"/>
    <x v="19"/>
    <n v="4"/>
    <n v="9.9600000000000009"/>
    <n v="4"/>
    <n v="15"/>
    <x v="3"/>
    <s v="Lot's O' Nuts"/>
    <x v="1"/>
  </r>
  <r>
    <s v="US-2024-152737-CHO-TRI-54000"/>
    <d v="2024-11-07T00:00:00"/>
    <d v="2024-11-22T00:00:00"/>
    <x v="0"/>
    <n v="152737"/>
    <s v="United States"/>
    <x v="10"/>
    <x v="4"/>
    <n v="94122"/>
    <x v="0"/>
    <x v="3"/>
    <s v="CHO-TRI-54000"/>
    <x v="1"/>
    <x v="24"/>
    <n v="4"/>
    <n v="9.8000000000000007"/>
    <n v="5.2"/>
    <n v="15"/>
    <x v="3"/>
    <s v="Wicked Choccy's"/>
    <x v="0"/>
  </r>
  <r>
    <s v="US-2024-155621-CHO-NUT-13000"/>
    <d v="2024-11-08T00:00:00"/>
    <d v="2024-11-23T00:00:00"/>
    <x v="0"/>
    <n v="155621"/>
    <s v="United States"/>
    <x v="98"/>
    <x v="38"/>
    <n v="21215"/>
    <x v="0"/>
    <x v="1"/>
    <s v="CHO-NUT-13000"/>
    <x v="2"/>
    <x v="73"/>
    <n v="10"/>
    <n v="24.9"/>
    <n v="10"/>
    <n v="15"/>
    <x v="3"/>
    <s v="Lot's O' Nuts"/>
    <x v="1"/>
  </r>
  <r>
    <s v="US-2024-143658-SUG-SWE-91000"/>
    <d v="2024-11-08T00:00:00"/>
    <d v="2024-11-23T00:00:00"/>
    <x v="2"/>
    <n v="143658"/>
    <s v="United States"/>
    <x v="26"/>
    <x v="21"/>
    <n v="10035"/>
    <x v="2"/>
    <x v="1"/>
    <s v="SUG-SWE-91000"/>
    <x v="10"/>
    <x v="1"/>
    <n v="5"/>
    <n v="3.5"/>
    <n v="4"/>
    <n v="15"/>
    <x v="3"/>
    <s v="Sugar Shack"/>
    <x v="4"/>
  </r>
  <r>
    <s v="US-2024-152912-CHO-SCR-58000"/>
    <d v="2024-11-09T00:00:00"/>
    <d v="2024-11-22T00:00:00"/>
    <x v="2"/>
    <n v="152912"/>
    <s v="United States"/>
    <x v="37"/>
    <x v="38"/>
    <n v="21044"/>
    <x v="0"/>
    <x v="1"/>
    <s v="CHO-SCR-58000"/>
    <x v="3"/>
    <x v="9"/>
    <n v="2"/>
    <n v="5"/>
    <n v="2.2000000000000002"/>
    <n v="13"/>
    <x v="3"/>
    <s v="Lot's O' Nuts"/>
    <x v="1"/>
  </r>
  <r>
    <s v="US-2024-152912-CHO-TRI-54000"/>
    <d v="2024-11-09T00:00:00"/>
    <d v="2024-11-22T00:00:00"/>
    <x v="2"/>
    <n v="152912"/>
    <s v="United States"/>
    <x v="37"/>
    <x v="38"/>
    <n v="21044"/>
    <x v="0"/>
    <x v="1"/>
    <s v="CHO-TRI-54000"/>
    <x v="1"/>
    <x v="51"/>
    <n v="9"/>
    <n v="22.05"/>
    <n v="11.7"/>
    <n v="13"/>
    <x v="3"/>
    <s v="Wicked Choccy's"/>
    <x v="0"/>
  </r>
  <r>
    <s v="US-2024-152912-OTH-GUM-21000"/>
    <d v="2024-11-09T00:00:00"/>
    <d v="2024-11-22T00:00:00"/>
    <x v="2"/>
    <n v="152912"/>
    <s v="United States"/>
    <x v="37"/>
    <x v="38"/>
    <n v="21044"/>
    <x v="1"/>
    <x v="1"/>
    <s v="OTH-GUM-21000"/>
    <x v="5"/>
    <x v="28"/>
    <n v="3"/>
    <n v="1.95"/>
    <n v="1.8"/>
    <n v="13"/>
    <x v="3"/>
    <s v="Secret Factory"/>
    <x v="2"/>
  </r>
  <r>
    <s v="US-2024-158246-CHO-FUD-51000"/>
    <d v="2024-11-09T00:00:00"/>
    <d v="2024-11-21T00:00:00"/>
    <x v="1"/>
    <n v="158246"/>
    <s v="United States"/>
    <x v="523"/>
    <x v="4"/>
    <n v="94086"/>
    <x v="0"/>
    <x v="3"/>
    <s v="CHO-FUD-51000"/>
    <x v="4"/>
    <x v="3"/>
    <n v="3"/>
    <n v="7.2"/>
    <n v="3.6"/>
    <n v="12"/>
    <x v="3"/>
    <s v="Lot's O' Nuts"/>
    <x v="1"/>
  </r>
  <r>
    <s v="US-2024-119494-CHO-MIL-31000"/>
    <d v="2024-11-09T00:00:00"/>
    <d v="2024-11-23T00:00:00"/>
    <x v="0"/>
    <n v="119494"/>
    <s v="United States"/>
    <x v="25"/>
    <x v="4"/>
    <n v="92105"/>
    <x v="0"/>
    <x v="3"/>
    <s v="CHO-MIL-31000"/>
    <x v="0"/>
    <x v="5"/>
    <n v="3"/>
    <n v="6.33"/>
    <n v="3.42"/>
    <n v="14"/>
    <x v="3"/>
    <s v="Wicked Choccy's"/>
    <x v="0"/>
  </r>
  <r>
    <s v="US-2024-141852-CHO-NUT-13000"/>
    <d v="2024-11-09T00:00:00"/>
    <d v="2024-11-24T00:00:00"/>
    <x v="0"/>
    <n v="141852"/>
    <s v="United States"/>
    <x v="178"/>
    <x v="4"/>
    <n v="92054"/>
    <x v="0"/>
    <x v="3"/>
    <s v="CHO-NUT-13000"/>
    <x v="2"/>
    <x v="33"/>
    <n v="8"/>
    <n v="19.920000000000002"/>
    <n v="8"/>
    <n v="15"/>
    <x v="3"/>
    <s v="Lot's O' Nuts"/>
    <x v="1"/>
  </r>
  <r>
    <s v="US-2024-159597-CHO-FUD-51000"/>
    <d v="2024-11-09T00:00:00"/>
    <d v="2024-11-24T00:00:00"/>
    <x v="0"/>
    <n v="159597"/>
    <s v="United States"/>
    <x v="524"/>
    <x v="4"/>
    <n v="92236"/>
    <x v="0"/>
    <x v="3"/>
    <s v="CHO-FUD-51000"/>
    <x v="4"/>
    <x v="9"/>
    <n v="2"/>
    <n v="4.8"/>
    <n v="2.4"/>
    <n v="15"/>
    <x v="3"/>
    <s v="Lot's O' Nuts"/>
    <x v="1"/>
  </r>
  <r>
    <s v="US-2024-159597-CHO-SCR-58000"/>
    <d v="2024-11-09T00:00:00"/>
    <d v="2024-11-24T00:00:00"/>
    <x v="0"/>
    <n v="159597"/>
    <s v="United States"/>
    <x v="524"/>
    <x v="4"/>
    <n v="92236"/>
    <x v="0"/>
    <x v="3"/>
    <s v="CHO-SCR-58000"/>
    <x v="3"/>
    <x v="25"/>
    <n v="1"/>
    <n v="2.5"/>
    <n v="1.1000000000000001"/>
    <n v="15"/>
    <x v="3"/>
    <s v="Lot's O' Nuts"/>
    <x v="1"/>
  </r>
  <r>
    <s v="US-2024-159667-CHO-TRI-54000"/>
    <d v="2024-11-09T00:00:00"/>
    <d v="2024-11-23T00:00:00"/>
    <x v="0"/>
    <n v="159667"/>
    <s v="United States"/>
    <x v="60"/>
    <x v="17"/>
    <n v="32216"/>
    <x v="0"/>
    <x v="2"/>
    <s v="CHO-TRI-54000"/>
    <x v="1"/>
    <x v="4"/>
    <n v="3"/>
    <n v="7.35"/>
    <n v="3.9"/>
    <n v="14"/>
    <x v="3"/>
    <s v="Wicked Choccy's"/>
    <x v="0"/>
  </r>
  <r>
    <s v="US-2024-159667-CHO-FUD-51000"/>
    <d v="2024-11-09T00:00:00"/>
    <d v="2024-11-23T00:00:00"/>
    <x v="0"/>
    <n v="159667"/>
    <s v="United States"/>
    <x v="60"/>
    <x v="17"/>
    <n v="32216"/>
    <x v="0"/>
    <x v="2"/>
    <s v="CHO-FUD-51000"/>
    <x v="4"/>
    <x v="31"/>
    <n v="4"/>
    <n v="9.6"/>
    <n v="4.8"/>
    <n v="14"/>
    <x v="3"/>
    <s v="Lot's O' Nuts"/>
    <x v="1"/>
  </r>
  <r>
    <s v="US-2024-161018-CHO-SCR-58000"/>
    <d v="2024-11-09T00:00:00"/>
    <d v="2024-11-21T00:00:00"/>
    <x v="2"/>
    <n v="161018"/>
    <s v="United States"/>
    <x v="26"/>
    <x v="21"/>
    <n v="10009"/>
    <x v="0"/>
    <x v="1"/>
    <s v="CHO-SCR-58000"/>
    <x v="3"/>
    <x v="26"/>
    <n v="7"/>
    <n v="17.5"/>
    <n v="7.7"/>
    <n v="12"/>
    <x v="3"/>
    <s v="Lot's O' Nuts"/>
    <x v="1"/>
  </r>
  <r>
    <s v="US-2024-155425-CHO-TRI-54000"/>
    <d v="2024-11-10T00:00:00"/>
    <d v="2024-11-21T00:00:00"/>
    <x v="1"/>
    <n v="155425"/>
    <s v="United States"/>
    <x v="70"/>
    <x v="12"/>
    <n v="85705"/>
    <x v="0"/>
    <x v="3"/>
    <s v="CHO-TRI-54000"/>
    <x v="1"/>
    <x v="24"/>
    <n v="4"/>
    <n v="9.8000000000000007"/>
    <n v="5.2"/>
    <n v="11"/>
    <x v="3"/>
    <s v="Wicked Choccy's"/>
    <x v="0"/>
  </r>
  <r>
    <s v="US-2024-155425-CHO-MIL-31000"/>
    <d v="2024-11-10T00:00:00"/>
    <d v="2024-11-21T00:00:00"/>
    <x v="1"/>
    <n v="155425"/>
    <s v="United States"/>
    <x v="70"/>
    <x v="12"/>
    <n v="85705"/>
    <x v="0"/>
    <x v="3"/>
    <s v="CHO-MIL-31000"/>
    <x v="0"/>
    <x v="30"/>
    <n v="14"/>
    <n v="29.54"/>
    <n v="15.96"/>
    <n v="11"/>
    <x v="3"/>
    <s v="Wicked Choccy's"/>
    <x v="0"/>
  </r>
  <r>
    <s v="US-2024-155425-CHO-NUT-13000"/>
    <d v="2024-11-10T00:00:00"/>
    <d v="2024-11-21T00:00:00"/>
    <x v="1"/>
    <n v="155425"/>
    <s v="United States"/>
    <x v="70"/>
    <x v="12"/>
    <n v="85705"/>
    <x v="0"/>
    <x v="3"/>
    <s v="CHO-NUT-13000"/>
    <x v="2"/>
    <x v="7"/>
    <n v="2"/>
    <n v="4.9800000000000004"/>
    <n v="2"/>
    <n v="11"/>
    <x v="3"/>
    <s v="Lot's O' Nuts"/>
    <x v="1"/>
  </r>
  <r>
    <s v="US-2024-142671-OTH-GUM-21000"/>
    <d v="2024-11-10T00:00:00"/>
    <d v="2024-11-24T00:00:00"/>
    <x v="2"/>
    <n v="142671"/>
    <s v="United States"/>
    <x v="171"/>
    <x v="17"/>
    <n v="33021"/>
    <x v="1"/>
    <x v="2"/>
    <s v="OTH-GUM-21000"/>
    <x v="5"/>
    <x v="42"/>
    <n v="5"/>
    <n v="3.25"/>
    <n v="3"/>
    <n v="14"/>
    <x v="3"/>
    <s v="Secret Factory"/>
    <x v="2"/>
  </r>
  <r>
    <s v="US-2024-161739-CHO-FUD-51000"/>
    <d v="2024-11-10T00:00:00"/>
    <d v="2024-11-25T00:00:00"/>
    <x v="2"/>
    <n v="161739"/>
    <s v="United States"/>
    <x v="400"/>
    <x v="0"/>
    <n v="78664"/>
    <x v="0"/>
    <x v="0"/>
    <s v="CHO-FUD-51000"/>
    <x v="4"/>
    <x v="17"/>
    <n v="5"/>
    <n v="12"/>
    <n v="6"/>
    <n v="15"/>
    <x v="3"/>
    <s v="Lot's O' Nuts"/>
    <x v="1"/>
  </r>
  <r>
    <s v="US-2024-104640-CHO-TRI-54000"/>
    <d v="2024-11-10T00:00:00"/>
    <d v="2024-11-26T00:00:00"/>
    <x v="0"/>
    <n v="104640"/>
    <s v="United States"/>
    <x v="26"/>
    <x v="21"/>
    <n v="10024"/>
    <x v="0"/>
    <x v="1"/>
    <s v="CHO-TRI-54000"/>
    <x v="1"/>
    <x v="4"/>
    <n v="3"/>
    <n v="7.35"/>
    <n v="3.9"/>
    <n v="16"/>
    <x v="3"/>
    <s v="Wicked Choccy's"/>
    <x v="0"/>
  </r>
  <r>
    <s v="US-2024-104640-CHO-FUD-51000"/>
    <d v="2024-11-10T00:00:00"/>
    <d v="2024-11-26T00:00:00"/>
    <x v="0"/>
    <n v="104640"/>
    <s v="United States"/>
    <x v="26"/>
    <x v="21"/>
    <n v="10024"/>
    <x v="0"/>
    <x v="1"/>
    <s v="CHO-FUD-51000"/>
    <x v="4"/>
    <x v="9"/>
    <n v="2"/>
    <n v="4.8"/>
    <n v="2.4"/>
    <n v="16"/>
    <x v="3"/>
    <s v="Lot's O' Nuts"/>
    <x v="1"/>
  </r>
  <r>
    <s v="US-2024-141138-CHO-MIL-31000"/>
    <d v="2024-11-10T00:00:00"/>
    <d v="2024-11-26T00:00:00"/>
    <x v="0"/>
    <n v="141138"/>
    <s v="United States"/>
    <x v="512"/>
    <x v="4"/>
    <n v="95351"/>
    <x v="0"/>
    <x v="3"/>
    <s v="CHO-MIL-31000"/>
    <x v="0"/>
    <x v="38"/>
    <n v="7"/>
    <n v="14.77"/>
    <n v="7.98"/>
    <n v="16"/>
    <x v="3"/>
    <s v="Wicked Choccy's"/>
    <x v="0"/>
  </r>
  <r>
    <s v="US-2024-128447-CHO-TRI-54000"/>
    <d v="2024-11-10T00:00:00"/>
    <d v="2024-11-27T00:00:00"/>
    <x v="0"/>
    <n v="128447"/>
    <s v="United States"/>
    <x v="188"/>
    <x v="23"/>
    <n v="99301"/>
    <x v="0"/>
    <x v="3"/>
    <s v="CHO-TRI-54000"/>
    <x v="1"/>
    <x v="20"/>
    <n v="5"/>
    <n v="12.25"/>
    <n v="6.5"/>
    <n v="17"/>
    <x v="3"/>
    <s v="Wicked Choccy's"/>
    <x v="0"/>
  </r>
  <r>
    <s v="US-2024-128447-CHO-NUT-13000"/>
    <d v="2024-11-10T00:00:00"/>
    <d v="2024-11-27T00:00:00"/>
    <x v="0"/>
    <n v="128447"/>
    <s v="United States"/>
    <x v="188"/>
    <x v="23"/>
    <n v="99301"/>
    <x v="0"/>
    <x v="3"/>
    <s v="CHO-NUT-13000"/>
    <x v="2"/>
    <x v="22"/>
    <n v="1"/>
    <n v="2.4900000000000002"/>
    <n v="1"/>
    <n v="17"/>
    <x v="3"/>
    <s v="Lot's O' Nuts"/>
    <x v="1"/>
  </r>
  <r>
    <s v="US-2024-137624-CHO-MIL-31000"/>
    <d v="2024-11-10T00:00:00"/>
    <d v="2024-11-27T00:00:00"/>
    <x v="0"/>
    <n v="137624"/>
    <s v="United States"/>
    <x v="4"/>
    <x v="4"/>
    <n v="90008"/>
    <x v="0"/>
    <x v="3"/>
    <s v="CHO-MIL-31000"/>
    <x v="0"/>
    <x v="0"/>
    <n v="2"/>
    <n v="4.22"/>
    <n v="2.2799999999999998"/>
    <n v="17"/>
    <x v="3"/>
    <s v="Wicked Choccy's"/>
    <x v="0"/>
  </r>
  <r>
    <s v="US-2024-163874-CHO-TRI-54000"/>
    <d v="2024-11-10T00:00:00"/>
    <d v="2024-11-22T00:00:00"/>
    <x v="2"/>
    <n v="163874"/>
    <s v="United States"/>
    <x v="31"/>
    <x v="23"/>
    <n v="98105"/>
    <x v="0"/>
    <x v="3"/>
    <s v="CHO-TRI-54000"/>
    <x v="1"/>
    <x v="4"/>
    <n v="3"/>
    <n v="7.35"/>
    <n v="3.9"/>
    <n v="12"/>
    <x v="3"/>
    <s v="Wicked Choccy's"/>
    <x v="0"/>
  </r>
  <r>
    <s v="US-2024-162096-CHO-FUD-51000"/>
    <d v="2024-11-10T00:00:00"/>
    <d v="2024-11-20T00:00:00"/>
    <x v="3"/>
    <n v="162096"/>
    <s v="United States"/>
    <x v="160"/>
    <x v="4"/>
    <n v="92503"/>
    <x v="0"/>
    <x v="3"/>
    <s v="CHO-FUD-51000"/>
    <x v="4"/>
    <x v="3"/>
    <n v="3"/>
    <n v="7.2"/>
    <n v="3.6"/>
    <n v="10"/>
    <x v="3"/>
    <s v="Lot's O' Nuts"/>
    <x v="1"/>
  </r>
  <r>
    <s v="US-2024-158561-CHO-TRI-54000"/>
    <d v="2024-11-11T00:00:00"/>
    <d v="2024-11-26T00:00:00"/>
    <x v="2"/>
    <n v="158561"/>
    <s v="United States"/>
    <x v="222"/>
    <x v="17"/>
    <n v="33311"/>
    <x v="0"/>
    <x v="2"/>
    <s v="CHO-TRI-54000"/>
    <x v="1"/>
    <x v="20"/>
    <n v="5"/>
    <n v="12.25"/>
    <n v="6.5"/>
    <n v="15"/>
    <x v="3"/>
    <s v="Wicked Choccy's"/>
    <x v="0"/>
  </r>
  <r>
    <s v="US-2024-143217-CHO-TRI-54000"/>
    <d v="2024-11-11T00:00:00"/>
    <d v="2024-11-27T00:00:00"/>
    <x v="0"/>
    <n v="143217"/>
    <s v="United States"/>
    <x v="115"/>
    <x v="22"/>
    <n v="53209"/>
    <x v="0"/>
    <x v="0"/>
    <s v="CHO-TRI-54000"/>
    <x v="1"/>
    <x v="4"/>
    <n v="3"/>
    <n v="7.35"/>
    <n v="3.9"/>
    <n v="16"/>
    <x v="3"/>
    <s v="Wicked Choccy's"/>
    <x v="0"/>
  </r>
  <r>
    <s v="US-2024-157483-CHO-FUD-51000"/>
    <d v="2024-11-11T00:00:00"/>
    <d v="2024-11-28T00:00:00"/>
    <x v="0"/>
    <n v="157483"/>
    <s v="United States"/>
    <x v="27"/>
    <x v="15"/>
    <n v="48227"/>
    <x v="0"/>
    <x v="0"/>
    <s v="CHO-FUD-51000"/>
    <x v="4"/>
    <x v="26"/>
    <n v="7"/>
    <n v="16.8"/>
    <n v="8.4"/>
    <n v="17"/>
    <x v="3"/>
    <s v="Lot's O' Nuts"/>
    <x v="1"/>
  </r>
  <r>
    <s v="US-2024-110842-CHO-SCR-58000"/>
    <d v="2024-11-11T00:00:00"/>
    <d v="2024-11-26T00:00:00"/>
    <x v="0"/>
    <n v="110842"/>
    <s v="United States"/>
    <x v="4"/>
    <x v="4"/>
    <n v="90036"/>
    <x v="0"/>
    <x v="3"/>
    <s v="CHO-SCR-58000"/>
    <x v="3"/>
    <x v="25"/>
    <n v="1"/>
    <n v="2.5"/>
    <n v="1.1000000000000001"/>
    <n v="15"/>
    <x v="3"/>
    <s v="Lot's O' Nuts"/>
    <x v="1"/>
  </r>
  <r>
    <s v="US-2024-167976-CHO-SCR-58000"/>
    <d v="2024-11-11T00:00:00"/>
    <d v="2024-11-24T00:00:00"/>
    <x v="2"/>
    <n v="167976"/>
    <s v="United States"/>
    <x v="525"/>
    <x v="20"/>
    <n v="57401"/>
    <x v="0"/>
    <x v="0"/>
    <s v="CHO-SCR-58000"/>
    <x v="3"/>
    <x v="3"/>
    <n v="3"/>
    <n v="7.5"/>
    <n v="3.3"/>
    <n v="13"/>
    <x v="3"/>
    <s v="Lot's O' Nuts"/>
    <x v="1"/>
  </r>
  <r>
    <s v="US-2024-115448-CHO-SCR-58000"/>
    <d v="2024-11-11T00:00:00"/>
    <d v="2024-11-24T00:00:00"/>
    <x v="1"/>
    <n v="115448"/>
    <s v="United States"/>
    <x v="68"/>
    <x v="14"/>
    <n v="37918"/>
    <x v="0"/>
    <x v="2"/>
    <s v="CHO-SCR-58000"/>
    <x v="3"/>
    <x v="17"/>
    <n v="5"/>
    <n v="12.5"/>
    <n v="5.5"/>
    <n v="13"/>
    <x v="3"/>
    <s v="Lot's O' Nuts"/>
    <x v="1"/>
  </r>
  <r>
    <s v="US-2024-143455-CHO-FUD-51000"/>
    <d v="2024-11-11T00:00:00"/>
    <d v="2024-11-28T00:00:00"/>
    <x v="0"/>
    <n v="143455"/>
    <s v="United States"/>
    <x v="8"/>
    <x v="9"/>
    <n v="45503"/>
    <x v="0"/>
    <x v="1"/>
    <s v="CHO-FUD-51000"/>
    <x v="4"/>
    <x v="9"/>
    <n v="2"/>
    <n v="4.8"/>
    <n v="2.4"/>
    <n v="17"/>
    <x v="3"/>
    <s v="Lot's O' Nuts"/>
    <x v="1"/>
  </r>
  <r>
    <s v="US-2024-154137-CHO-NUT-13000"/>
    <d v="2024-11-11T00:00:00"/>
    <d v="2024-11-27T00:00:00"/>
    <x v="0"/>
    <n v="154137"/>
    <s v="United States"/>
    <x v="26"/>
    <x v="21"/>
    <n v="10009"/>
    <x v="0"/>
    <x v="1"/>
    <s v="CHO-NUT-13000"/>
    <x v="2"/>
    <x v="22"/>
    <n v="1"/>
    <n v="2.4900000000000002"/>
    <n v="1"/>
    <n v="16"/>
    <x v="3"/>
    <s v="Lot's O' Nuts"/>
    <x v="1"/>
  </r>
  <r>
    <s v="US-2024-116491-CHO-SCR-58000"/>
    <d v="2024-11-11T00:00:00"/>
    <d v="2024-11-23T00:00:00"/>
    <x v="1"/>
    <n v="116491"/>
    <s v="United States"/>
    <x v="39"/>
    <x v="0"/>
    <n v="75081"/>
    <x v="0"/>
    <x v="0"/>
    <s v="CHO-SCR-58000"/>
    <x v="3"/>
    <x v="9"/>
    <n v="2"/>
    <n v="5"/>
    <n v="2.2000000000000002"/>
    <n v="12"/>
    <x v="3"/>
    <s v="Lot's O' Nuts"/>
    <x v="1"/>
  </r>
  <r>
    <s v="US-2024-148985-CHO-SCR-58000"/>
    <d v="2024-11-11T00:00:00"/>
    <d v="2024-11-25T00:00:00"/>
    <x v="2"/>
    <n v="148985"/>
    <s v="United States"/>
    <x v="4"/>
    <x v="4"/>
    <n v="90045"/>
    <x v="0"/>
    <x v="3"/>
    <s v="CHO-SCR-58000"/>
    <x v="3"/>
    <x v="31"/>
    <n v="4"/>
    <n v="10"/>
    <n v="4.4000000000000004"/>
    <n v="14"/>
    <x v="3"/>
    <s v="Lot's O' Nuts"/>
    <x v="1"/>
  </r>
  <r>
    <s v="US-2024-150959-CHO-FUD-51000"/>
    <d v="2024-11-11T00:00:00"/>
    <d v="2024-11-23T00:00:00"/>
    <x v="1"/>
    <n v="150959"/>
    <s v="United States"/>
    <x v="200"/>
    <x v="0"/>
    <n v="75043"/>
    <x v="0"/>
    <x v="0"/>
    <s v="CHO-FUD-51000"/>
    <x v="4"/>
    <x v="31"/>
    <n v="4"/>
    <n v="9.6"/>
    <n v="4.8"/>
    <n v="12"/>
    <x v="3"/>
    <s v="Lot's O' Nuts"/>
    <x v="1"/>
  </r>
  <r>
    <s v="US-2024-120327-CHO-TRI-54000"/>
    <d v="2024-11-11T00:00:00"/>
    <d v="2024-11-26T00:00:00"/>
    <x v="0"/>
    <n v="120327"/>
    <s v="United States"/>
    <x v="458"/>
    <x v="32"/>
    <n v="50322"/>
    <x v="0"/>
    <x v="0"/>
    <s v="CHO-TRI-54000"/>
    <x v="1"/>
    <x v="24"/>
    <n v="4"/>
    <n v="9.8000000000000007"/>
    <n v="5.2"/>
    <n v="15"/>
    <x v="3"/>
    <s v="Wicked Choccy's"/>
    <x v="0"/>
  </r>
  <r>
    <s v="US-2024-164364-CHO-FUD-51000"/>
    <d v="2024-11-12T00:00:00"/>
    <d v="2024-11-26T00:00:00"/>
    <x v="0"/>
    <n v="164364"/>
    <s v="United States"/>
    <x v="31"/>
    <x v="23"/>
    <n v="98115"/>
    <x v="0"/>
    <x v="3"/>
    <s v="CHO-FUD-51000"/>
    <x v="4"/>
    <x v="3"/>
    <n v="3"/>
    <n v="7.2"/>
    <n v="3.6"/>
    <n v="14"/>
    <x v="3"/>
    <s v="Lot's O' Nuts"/>
    <x v="1"/>
  </r>
  <r>
    <s v="US-2024-164364-CHO-SCR-58000"/>
    <d v="2024-11-12T00:00:00"/>
    <d v="2024-11-26T00:00:00"/>
    <x v="0"/>
    <n v="164364"/>
    <s v="United States"/>
    <x v="31"/>
    <x v="23"/>
    <n v="98115"/>
    <x v="0"/>
    <x v="3"/>
    <s v="CHO-SCR-58000"/>
    <x v="3"/>
    <x v="9"/>
    <n v="2"/>
    <n v="5"/>
    <n v="2.2000000000000002"/>
    <n v="14"/>
    <x v="3"/>
    <s v="Lot's O' Nuts"/>
    <x v="1"/>
  </r>
  <r>
    <s v="US-2024-164364-CHO-NUT-13000"/>
    <d v="2024-11-12T00:00:00"/>
    <d v="2024-11-26T00:00:00"/>
    <x v="0"/>
    <n v="164364"/>
    <s v="United States"/>
    <x v="31"/>
    <x v="23"/>
    <n v="98115"/>
    <x v="0"/>
    <x v="3"/>
    <s v="CHO-NUT-13000"/>
    <x v="2"/>
    <x v="2"/>
    <n v="3"/>
    <n v="7.47"/>
    <n v="3"/>
    <n v="14"/>
    <x v="3"/>
    <s v="Lot's O' Nuts"/>
    <x v="1"/>
  </r>
  <r>
    <s v="US-2024-160514-CHO-SCR-58000"/>
    <d v="2024-11-12T00:00:00"/>
    <d v="2024-11-26T00:00:00"/>
    <x v="0"/>
    <n v="160514"/>
    <s v="United States"/>
    <x v="183"/>
    <x v="4"/>
    <n v="95051"/>
    <x v="0"/>
    <x v="3"/>
    <s v="CHO-SCR-58000"/>
    <x v="3"/>
    <x v="9"/>
    <n v="2"/>
    <n v="5"/>
    <n v="2.2000000000000002"/>
    <n v="14"/>
    <x v="3"/>
    <s v="Lot's O' Nuts"/>
    <x v="1"/>
  </r>
  <r>
    <s v="US-2024-132220-CHO-SCR-58000"/>
    <d v="2024-11-12T00:00:00"/>
    <d v="2024-11-26T00:00:00"/>
    <x v="0"/>
    <n v="132220"/>
    <s v="United States"/>
    <x v="197"/>
    <x v="12"/>
    <n v="85281"/>
    <x v="0"/>
    <x v="3"/>
    <s v="CHO-SCR-58000"/>
    <x v="3"/>
    <x v="14"/>
    <n v="6"/>
    <n v="15"/>
    <n v="6.6"/>
    <n v="14"/>
    <x v="3"/>
    <s v="Lot's O' Nuts"/>
    <x v="1"/>
  </r>
  <r>
    <s v="US-2024-166835-CHO-TRI-54000"/>
    <d v="2024-11-12T00:00:00"/>
    <d v="2024-11-24T00:00:00"/>
    <x v="2"/>
    <n v="166835"/>
    <s v="United States"/>
    <x v="86"/>
    <x v="2"/>
    <n v="17602"/>
    <x v="0"/>
    <x v="1"/>
    <s v="CHO-TRI-54000"/>
    <x v="1"/>
    <x v="1"/>
    <n v="2"/>
    <n v="4.9000000000000004"/>
    <n v="2.6"/>
    <n v="12"/>
    <x v="3"/>
    <s v="Wicked Choccy's"/>
    <x v="0"/>
  </r>
  <r>
    <s v="US-2024-134978-CHO-SCR-58000"/>
    <d v="2024-11-12T00:00:00"/>
    <d v="2024-11-25T00:00:00"/>
    <x v="2"/>
    <n v="134978"/>
    <s v="United States"/>
    <x v="26"/>
    <x v="21"/>
    <n v="10024"/>
    <x v="0"/>
    <x v="1"/>
    <s v="CHO-SCR-58000"/>
    <x v="3"/>
    <x v="17"/>
    <n v="5"/>
    <n v="12.5"/>
    <n v="5.5"/>
    <n v="13"/>
    <x v="3"/>
    <s v="Lot's O' Nuts"/>
    <x v="1"/>
  </r>
  <r>
    <s v="US-2024-134915-CHO-NUT-13000"/>
    <d v="2024-11-12T00:00:00"/>
    <d v="2024-11-22T00:00:00"/>
    <x v="3"/>
    <n v="134915"/>
    <s v="United States"/>
    <x v="89"/>
    <x v="12"/>
    <n v="85301"/>
    <x v="0"/>
    <x v="3"/>
    <s v="CHO-NUT-13000"/>
    <x v="2"/>
    <x v="7"/>
    <n v="2"/>
    <n v="4.9800000000000004"/>
    <n v="2"/>
    <n v="10"/>
    <x v="3"/>
    <s v="Lot's O' Nuts"/>
    <x v="1"/>
  </r>
  <r>
    <s v="US-2024-134915-CHO-SCR-58000"/>
    <d v="2024-11-12T00:00:00"/>
    <d v="2024-11-22T00:00:00"/>
    <x v="3"/>
    <n v="134915"/>
    <s v="United States"/>
    <x v="89"/>
    <x v="12"/>
    <n v="85301"/>
    <x v="0"/>
    <x v="3"/>
    <s v="CHO-SCR-58000"/>
    <x v="3"/>
    <x v="17"/>
    <n v="5"/>
    <n v="12.5"/>
    <n v="5.5"/>
    <n v="10"/>
    <x v="3"/>
    <s v="Lot's O' Nuts"/>
    <x v="1"/>
  </r>
  <r>
    <s v="US-2024-134915-CHO-TRI-54000"/>
    <d v="2024-11-12T00:00:00"/>
    <d v="2024-11-22T00:00:00"/>
    <x v="3"/>
    <n v="134915"/>
    <s v="United States"/>
    <x v="89"/>
    <x v="12"/>
    <n v="85301"/>
    <x v="0"/>
    <x v="3"/>
    <s v="CHO-TRI-54000"/>
    <x v="1"/>
    <x v="24"/>
    <n v="4"/>
    <n v="9.8000000000000007"/>
    <n v="5.2"/>
    <n v="10"/>
    <x v="3"/>
    <s v="Wicked Choccy's"/>
    <x v="0"/>
  </r>
  <r>
    <s v="US-2024-134915-CHO-MIL-31000"/>
    <d v="2024-11-12T00:00:00"/>
    <d v="2024-11-22T00:00:00"/>
    <x v="3"/>
    <n v="134915"/>
    <s v="United States"/>
    <x v="89"/>
    <x v="12"/>
    <n v="85301"/>
    <x v="0"/>
    <x v="3"/>
    <s v="CHO-MIL-31000"/>
    <x v="0"/>
    <x v="0"/>
    <n v="2"/>
    <n v="4.22"/>
    <n v="2.2799999999999998"/>
    <n v="10"/>
    <x v="3"/>
    <s v="Wicked Choccy's"/>
    <x v="0"/>
  </r>
  <r>
    <s v="US-2024-125808-CHO-MIL-31000"/>
    <d v="2024-11-12T00:00:00"/>
    <d v="2024-11-25T00:00:00"/>
    <x v="2"/>
    <n v="125808"/>
    <s v="United States"/>
    <x v="4"/>
    <x v="4"/>
    <n v="90032"/>
    <x v="0"/>
    <x v="3"/>
    <s v="CHO-MIL-31000"/>
    <x v="0"/>
    <x v="0"/>
    <n v="2"/>
    <n v="4.22"/>
    <n v="2.2799999999999998"/>
    <n v="13"/>
    <x v="3"/>
    <s v="Wicked Choccy's"/>
    <x v="0"/>
  </r>
  <r>
    <s v="US-2024-136707-CHO-MIL-31000"/>
    <d v="2024-11-12T00:00:00"/>
    <d v="2024-11-25T00:00:00"/>
    <x v="1"/>
    <n v="136707"/>
    <s v="United States"/>
    <x v="4"/>
    <x v="4"/>
    <n v="90036"/>
    <x v="0"/>
    <x v="3"/>
    <s v="CHO-MIL-31000"/>
    <x v="0"/>
    <x v="8"/>
    <n v="4"/>
    <n v="8.44"/>
    <n v="4.5599999999999996"/>
    <n v="13"/>
    <x v="3"/>
    <s v="Wicked Choccy's"/>
    <x v="0"/>
  </r>
  <r>
    <s v="US-2024-154088-CHO-SCR-58000"/>
    <d v="2024-11-12T00:00:00"/>
    <d v="2024-11-27T00:00:00"/>
    <x v="0"/>
    <n v="154088"/>
    <s v="United States"/>
    <x v="381"/>
    <x v="17"/>
    <n v="32303"/>
    <x v="0"/>
    <x v="2"/>
    <s v="CHO-SCR-58000"/>
    <x v="3"/>
    <x v="17"/>
    <n v="5"/>
    <n v="12.5"/>
    <n v="5.5"/>
    <n v="15"/>
    <x v="3"/>
    <s v="Lot's O' Nuts"/>
    <x v="1"/>
  </r>
  <r>
    <s v="US-2024-164168-CHO-SCR-58000"/>
    <d v="2024-11-12T00:00:00"/>
    <d v="2024-11-28T00:00:00"/>
    <x v="0"/>
    <n v="164168"/>
    <s v="United States"/>
    <x v="39"/>
    <x v="0"/>
    <n v="75081"/>
    <x v="0"/>
    <x v="0"/>
    <s v="CHO-SCR-58000"/>
    <x v="3"/>
    <x v="3"/>
    <n v="3"/>
    <n v="7.5"/>
    <n v="3.3"/>
    <n v="16"/>
    <x v="3"/>
    <s v="Lot's O' Nuts"/>
    <x v="1"/>
  </r>
  <r>
    <s v="US-2024-164168-CHO-MIL-31000"/>
    <d v="2024-11-12T00:00:00"/>
    <d v="2024-11-28T00:00:00"/>
    <x v="0"/>
    <n v="164168"/>
    <s v="United States"/>
    <x v="39"/>
    <x v="0"/>
    <n v="75081"/>
    <x v="0"/>
    <x v="0"/>
    <s v="CHO-MIL-31000"/>
    <x v="0"/>
    <x v="23"/>
    <n v="5"/>
    <n v="10.55"/>
    <n v="5.7"/>
    <n v="16"/>
    <x v="3"/>
    <s v="Wicked Choccy's"/>
    <x v="0"/>
  </r>
  <r>
    <s v="US-2024-164168-CHO-TRI-54000"/>
    <d v="2024-11-12T00:00:00"/>
    <d v="2024-11-28T00:00:00"/>
    <x v="0"/>
    <n v="164168"/>
    <s v="United States"/>
    <x v="39"/>
    <x v="0"/>
    <n v="75081"/>
    <x v="0"/>
    <x v="0"/>
    <s v="CHO-TRI-54000"/>
    <x v="1"/>
    <x v="4"/>
    <n v="3"/>
    <n v="7.35"/>
    <n v="3.9"/>
    <n v="16"/>
    <x v="3"/>
    <s v="Wicked Choccy's"/>
    <x v="0"/>
  </r>
  <r>
    <s v="US-2024-164168-CHO-FUD-51000"/>
    <d v="2024-11-12T00:00:00"/>
    <d v="2024-11-28T00:00:00"/>
    <x v="0"/>
    <n v="164168"/>
    <s v="United States"/>
    <x v="39"/>
    <x v="0"/>
    <n v="75081"/>
    <x v="0"/>
    <x v="0"/>
    <s v="CHO-FUD-51000"/>
    <x v="4"/>
    <x v="25"/>
    <n v="1"/>
    <n v="2.4"/>
    <n v="1.2"/>
    <n v="16"/>
    <x v="3"/>
    <s v="Lot's O' Nuts"/>
    <x v="1"/>
  </r>
  <r>
    <s v="US-2024-149944-CHO-TRI-54000"/>
    <d v="2024-11-12T00:00:00"/>
    <d v="2024-11-26T00:00:00"/>
    <x v="2"/>
    <n v="149944"/>
    <s v="United States"/>
    <x v="392"/>
    <x v="23"/>
    <n v="98632"/>
    <x v="0"/>
    <x v="3"/>
    <s v="CHO-TRI-54000"/>
    <x v="1"/>
    <x v="1"/>
    <n v="2"/>
    <n v="4.9000000000000004"/>
    <n v="2.6"/>
    <n v="14"/>
    <x v="3"/>
    <s v="Wicked Choccy's"/>
    <x v="0"/>
  </r>
  <r>
    <s v="US-2024-149944-CHO-NUT-13000"/>
    <d v="2024-11-12T00:00:00"/>
    <d v="2024-11-26T00:00:00"/>
    <x v="2"/>
    <n v="149944"/>
    <s v="United States"/>
    <x v="392"/>
    <x v="23"/>
    <n v="98632"/>
    <x v="0"/>
    <x v="3"/>
    <s v="CHO-NUT-13000"/>
    <x v="2"/>
    <x v="2"/>
    <n v="3"/>
    <n v="7.47"/>
    <n v="3"/>
    <n v="14"/>
    <x v="3"/>
    <s v="Lot's O' Nuts"/>
    <x v="1"/>
  </r>
  <r>
    <s v="US-2024-116659-CHO-TRI-54000"/>
    <d v="2024-11-12T00:00:00"/>
    <d v="2024-11-22T00:00:00"/>
    <x v="3"/>
    <n v="116659"/>
    <s v="United States"/>
    <x v="12"/>
    <x v="9"/>
    <n v="43055"/>
    <x v="0"/>
    <x v="1"/>
    <s v="CHO-TRI-54000"/>
    <x v="1"/>
    <x v="4"/>
    <n v="3"/>
    <n v="7.35"/>
    <n v="3.9"/>
    <n v="10"/>
    <x v="3"/>
    <s v="Wicked Choccy's"/>
    <x v="0"/>
  </r>
  <r>
    <s v="US-2024-130386-CHO-FUD-51000"/>
    <d v="2024-11-12T00:00:00"/>
    <d v="2024-11-28T00:00:00"/>
    <x v="0"/>
    <n v="130386"/>
    <s v="United States"/>
    <x v="92"/>
    <x v="0"/>
    <n v="78745"/>
    <x v="0"/>
    <x v="0"/>
    <s v="CHO-FUD-51000"/>
    <x v="4"/>
    <x v="3"/>
    <n v="3"/>
    <n v="7.2"/>
    <n v="3.6"/>
    <n v="16"/>
    <x v="3"/>
    <s v="Lot's O' Nuts"/>
    <x v="1"/>
  </r>
  <r>
    <s v="US-2024-130386-CHO-SCR-58000"/>
    <d v="2024-11-12T00:00:00"/>
    <d v="2024-11-28T00:00:00"/>
    <x v="0"/>
    <n v="130386"/>
    <s v="United States"/>
    <x v="92"/>
    <x v="0"/>
    <n v="78745"/>
    <x v="0"/>
    <x v="0"/>
    <s v="CHO-SCR-58000"/>
    <x v="3"/>
    <x v="6"/>
    <n v="9"/>
    <n v="22.5"/>
    <n v="9.9"/>
    <n v="16"/>
    <x v="3"/>
    <s v="Lot's O' Nuts"/>
    <x v="1"/>
  </r>
  <r>
    <s v="US-2024-122644-CHO-TRI-54000"/>
    <d v="2024-11-12T00:00:00"/>
    <d v="2024-11-27T00:00:00"/>
    <x v="0"/>
    <n v="122644"/>
    <s v="United States"/>
    <x v="48"/>
    <x v="9"/>
    <n v="43229"/>
    <x v="0"/>
    <x v="1"/>
    <s v="CHO-TRI-54000"/>
    <x v="1"/>
    <x v="1"/>
    <n v="2"/>
    <n v="4.9000000000000004"/>
    <n v="2.6"/>
    <n v="15"/>
    <x v="3"/>
    <s v="Wicked Choccy's"/>
    <x v="0"/>
  </r>
  <r>
    <s v="US-2024-160416-CHO-TRI-54000"/>
    <d v="2024-11-13T00:00:00"/>
    <d v="2024-11-28T00:00:00"/>
    <x v="2"/>
    <n v="160416"/>
    <s v="United States"/>
    <x v="52"/>
    <x v="21"/>
    <n v="10701"/>
    <x v="0"/>
    <x v="1"/>
    <s v="CHO-TRI-54000"/>
    <x v="1"/>
    <x v="24"/>
    <n v="4"/>
    <n v="9.8000000000000007"/>
    <n v="5.2"/>
    <n v="15"/>
    <x v="3"/>
    <s v="Wicked Choccy's"/>
    <x v="0"/>
  </r>
  <r>
    <s v="US-2024-102904-CHO-FUD-51000"/>
    <d v="2024-11-13T00:00:00"/>
    <d v="2024-11-30T00:00:00"/>
    <x v="0"/>
    <n v="102904"/>
    <s v="United States"/>
    <x v="84"/>
    <x v="35"/>
    <n v="35601"/>
    <x v="0"/>
    <x v="2"/>
    <s v="CHO-FUD-51000"/>
    <x v="4"/>
    <x v="44"/>
    <n v="8"/>
    <n v="19.2"/>
    <n v="9.6"/>
    <n v="17"/>
    <x v="3"/>
    <s v="Lot's O' Nuts"/>
    <x v="1"/>
  </r>
  <r>
    <s v="US-2024-119662-CHO-TRI-54000"/>
    <d v="2024-11-13T00:00:00"/>
    <d v="2024-11-26T00:00:00"/>
    <x v="1"/>
    <n v="119662"/>
    <s v="United States"/>
    <x v="40"/>
    <x v="1"/>
    <n v="60623"/>
    <x v="0"/>
    <x v="0"/>
    <s v="CHO-TRI-54000"/>
    <x v="1"/>
    <x v="4"/>
    <n v="3"/>
    <n v="7.35"/>
    <n v="3.9"/>
    <n v="13"/>
    <x v="3"/>
    <s v="Wicked Choccy's"/>
    <x v="0"/>
  </r>
  <r>
    <s v="US-2024-133620-CHO-SCR-58000"/>
    <d v="2024-11-13T00:00:00"/>
    <d v="2024-11-28T00:00:00"/>
    <x v="0"/>
    <n v="133620"/>
    <s v="United States"/>
    <x v="26"/>
    <x v="21"/>
    <n v="10009"/>
    <x v="0"/>
    <x v="1"/>
    <s v="CHO-SCR-58000"/>
    <x v="3"/>
    <x v="25"/>
    <n v="1"/>
    <n v="2.5"/>
    <n v="1.1000000000000001"/>
    <n v="15"/>
    <x v="3"/>
    <s v="Lot's O' Nuts"/>
    <x v="1"/>
  </r>
  <r>
    <s v="US-2024-159156-CHO-TRI-54000"/>
    <d v="2024-11-13T00:00:00"/>
    <d v="2024-11-26T00:00:00"/>
    <x v="1"/>
    <n v="159156"/>
    <s v="United States"/>
    <x v="26"/>
    <x v="21"/>
    <n v="10009"/>
    <x v="0"/>
    <x v="1"/>
    <s v="CHO-TRI-54000"/>
    <x v="1"/>
    <x v="20"/>
    <n v="5"/>
    <n v="12.25"/>
    <n v="6.5"/>
    <n v="13"/>
    <x v="3"/>
    <s v="Wicked Choccy's"/>
    <x v="0"/>
  </r>
  <r>
    <s v="US-2024-113873-CHO-TRI-54000"/>
    <d v="2024-11-13T00:00:00"/>
    <d v="2024-11-29T00:00:00"/>
    <x v="0"/>
    <n v="113873"/>
    <s v="United States"/>
    <x v="39"/>
    <x v="0"/>
    <n v="75220"/>
    <x v="0"/>
    <x v="0"/>
    <s v="CHO-TRI-54000"/>
    <x v="1"/>
    <x v="4"/>
    <n v="3"/>
    <n v="7.35"/>
    <n v="3.9"/>
    <n v="16"/>
    <x v="3"/>
    <s v="Wicked Choccy's"/>
    <x v="0"/>
  </r>
  <r>
    <s v="US-2024-113873-CHO-MIL-31000"/>
    <d v="2024-11-13T00:00:00"/>
    <d v="2024-11-29T00:00:00"/>
    <x v="0"/>
    <n v="113873"/>
    <s v="United States"/>
    <x v="39"/>
    <x v="0"/>
    <n v="75220"/>
    <x v="0"/>
    <x v="0"/>
    <s v="CHO-MIL-31000"/>
    <x v="0"/>
    <x v="8"/>
    <n v="4"/>
    <n v="8.44"/>
    <n v="4.5599999999999996"/>
    <n v="16"/>
    <x v="3"/>
    <s v="Wicked Choccy's"/>
    <x v="0"/>
  </r>
  <r>
    <s v="US-2024-140312-CHO-TRI-54000"/>
    <d v="2024-11-13T00:00:00"/>
    <d v="2024-11-29T00:00:00"/>
    <x v="0"/>
    <n v="140312"/>
    <s v="United States"/>
    <x v="388"/>
    <x v="4"/>
    <n v="94568"/>
    <x v="0"/>
    <x v="3"/>
    <s v="CHO-TRI-54000"/>
    <x v="1"/>
    <x v="20"/>
    <n v="5"/>
    <n v="12.25"/>
    <n v="6.5"/>
    <n v="16"/>
    <x v="3"/>
    <s v="Wicked Choccy's"/>
    <x v="0"/>
  </r>
  <r>
    <s v="US-2024-124926-CHO-MIL-31000"/>
    <d v="2024-11-13T00:00:00"/>
    <d v="2024-11-28T00:00:00"/>
    <x v="2"/>
    <n v="124926"/>
    <s v="United States"/>
    <x v="0"/>
    <x v="0"/>
    <n v="77095"/>
    <x v="0"/>
    <x v="0"/>
    <s v="CHO-MIL-31000"/>
    <x v="0"/>
    <x v="29"/>
    <n v="6"/>
    <n v="12.66"/>
    <n v="6.84"/>
    <n v="15"/>
    <x v="3"/>
    <s v="Wicked Choccy's"/>
    <x v="0"/>
  </r>
  <r>
    <s v="US-2024-165204-CHO-FUD-51000"/>
    <d v="2024-11-13T00:00:00"/>
    <d v="2024-11-26T00:00:00"/>
    <x v="2"/>
    <n v="165204"/>
    <s v="United States"/>
    <x v="104"/>
    <x v="14"/>
    <n v="38109"/>
    <x v="0"/>
    <x v="2"/>
    <s v="CHO-FUD-51000"/>
    <x v="4"/>
    <x v="3"/>
    <n v="3"/>
    <n v="7.2"/>
    <n v="3.6"/>
    <n v="13"/>
    <x v="3"/>
    <s v="Lot's O' Nuts"/>
    <x v="1"/>
  </r>
  <r>
    <s v="US-2024-165344-CHO-SCR-58000"/>
    <d v="2024-11-13T00:00:00"/>
    <d v="2024-11-25T00:00:00"/>
    <x v="1"/>
    <n v="165344"/>
    <s v="United States"/>
    <x v="8"/>
    <x v="9"/>
    <n v="45503"/>
    <x v="0"/>
    <x v="1"/>
    <s v="CHO-SCR-58000"/>
    <x v="3"/>
    <x v="21"/>
    <n v="10"/>
    <n v="25"/>
    <n v="11"/>
    <n v="12"/>
    <x v="3"/>
    <s v="Lot's O' Nuts"/>
    <x v="1"/>
  </r>
  <r>
    <s v="US-2024-165344-CHO-MIL-31000"/>
    <d v="2024-11-13T00:00:00"/>
    <d v="2024-11-25T00:00:00"/>
    <x v="1"/>
    <n v="165344"/>
    <s v="United States"/>
    <x v="8"/>
    <x v="9"/>
    <n v="45503"/>
    <x v="0"/>
    <x v="1"/>
    <s v="CHO-MIL-31000"/>
    <x v="0"/>
    <x v="8"/>
    <n v="4"/>
    <n v="8.44"/>
    <n v="4.5599999999999996"/>
    <n v="12"/>
    <x v="3"/>
    <s v="Wicked Choccy's"/>
    <x v="0"/>
  </r>
  <r>
    <s v="US-2024-165344-OTH-LIC-15000"/>
    <d v="2024-11-13T00:00:00"/>
    <d v="2024-11-25T00:00:00"/>
    <x v="1"/>
    <n v="165344"/>
    <s v="United States"/>
    <x v="8"/>
    <x v="9"/>
    <n v="45503"/>
    <x v="1"/>
    <x v="1"/>
    <s v="OTH-LIC-15000"/>
    <x v="7"/>
    <x v="59"/>
    <n v="7"/>
    <n v="70"/>
    <n v="70"/>
    <n v="12"/>
    <x v="3"/>
    <s v="Secret Factory"/>
    <x v="2"/>
  </r>
  <r>
    <s v="US-2024-123624-CHO-MIL-31000"/>
    <d v="2024-11-13T00:00:00"/>
    <d v="2024-11-27T00:00:00"/>
    <x v="2"/>
    <n v="123624"/>
    <s v="United States"/>
    <x v="193"/>
    <x v="4"/>
    <n v="93030"/>
    <x v="0"/>
    <x v="3"/>
    <s v="CHO-MIL-31000"/>
    <x v="0"/>
    <x v="23"/>
    <n v="5"/>
    <n v="10.55"/>
    <n v="5.7"/>
    <n v="14"/>
    <x v="3"/>
    <s v="Wicked Choccy's"/>
    <x v="0"/>
  </r>
  <r>
    <s v="US-2024-112844-CHO-TRI-54000"/>
    <d v="2024-11-13T00:00:00"/>
    <d v="2024-11-26T00:00:00"/>
    <x v="2"/>
    <n v="112844"/>
    <s v="United States"/>
    <x v="154"/>
    <x v="21"/>
    <n v="14215"/>
    <x v="0"/>
    <x v="1"/>
    <s v="CHO-TRI-54000"/>
    <x v="1"/>
    <x v="4"/>
    <n v="3"/>
    <n v="7.35"/>
    <n v="3.9"/>
    <n v="13"/>
    <x v="3"/>
    <s v="Wicked Choccy's"/>
    <x v="0"/>
  </r>
  <r>
    <s v="US-2024-153633-CHO-FUD-51000"/>
    <d v="2024-11-13T00:00:00"/>
    <d v="2024-11-28T00:00:00"/>
    <x v="2"/>
    <n v="153633"/>
    <s v="United States"/>
    <x v="526"/>
    <x v="17"/>
    <n v="33458"/>
    <x v="0"/>
    <x v="2"/>
    <s v="CHO-FUD-51000"/>
    <x v="4"/>
    <x v="25"/>
    <n v="1"/>
    <n v="2.4"/>
    <n v="1.2"/>
    <n v="15"/>
    <x v="3"/>
    <s v="Lot's O' Nuts"/>
    <x v="1"/>
  </r>
  <r>
    <s v="US-2024-122490-CHO-NUT-13000"/>
    <d v="2024-11-13T00:00:00"/>
    <d v="2024-11-28T00:00:00"/>
    <x v="0"/>
    <n v="122490"/>
    <s v="United States"/>
    <x v="31"/>
    <x v="23"/>
    <n v="98103"/>
    <x v="0"/>
    <x v="3"/>
    <s v="CHO-NUT-13000"/>
    <x v="2"/>
    <x v="15"/>
    <n v="6"/>
    <n v="14.94"/>
    <n v="6"/>
    <n v="15"/>
    <x v="3"/>
    <s v="Lot's O' Nuts"/>
    <x v="1"/>
  </r>
  <r>
    <s v="US-2024-122490-CHO-TRI-54000"/>
    <d v="2024-11-13T00:00:00"/>
    <d v="2024-11-28T00:00:00"/>
    <x v="0"/>
    <n v="122490"/>
    <s v="United States"/>
    <x v="31"/>
    <x v="23"/>
    <n v="98103"/>
    <x v="0"/>
    <x v="3"/>
    <s v="CHO-TRI-54000"/>
    <x v="1"/>
    <x v="52"/>
    <n v="11"/>
    <n v="26.95"/>
    <n v="14.3"/>
    <n v="15"/>
    <x v="3"/>
    <s v="Wicked Choccy's"/>
    <x v="0"/>
  </r>
  <r>
    <s v="US-2024-118157-CHO-MIL-31000"/>
    <d v="2024-11-14T00:00:00"/>
    <d v="2024-11-27T00:00:00"/>
    <x v="1"/>
    <n v="118157"/>
    <s v="United States"/>
    <x v="145"/>
    <x v="30"/>
    <n v="55407"/>
    <x v="0"/>
    <x v="0"/>
    <s v="CHO-MIL-31000"/>
    <x v="0"/>
    <x v="0"/>
    <n v="2"/>
    <n v="4.22"/>
    <n v="2.2799999999999998"/>
    <n v="13"/>
    <x v="3"/>
    <s v="Wicked Choccy's"/>
    <x v="0"/>
  </r>
  <r>
    <s v="US-2024-138611-CHO-TRI-54000"/>
    <d v="2024-11-14T00:00:00"/>
    <d v="2024-11-27T00:00:00"/>
    <x v="2"/>
    <n v="138611"/>
    <s v="United States"/>
    <x v="527"/>
    <x v="9"/>
    <n v="43123"/>
    <x v="0"/>
    <x v="1"/>
    <s v="CHO-TRI-54000"/>
    <x v="1"/>
    <x v="1"/>
    <n v="2"/>
    <n v="4.9000000000000004"/>
    <n v="2.6"/>
    <n v="13"/>
    <x v="3"/>
    <s v="Wicked Choccy's"/>
    <x v="0"/>
  </r>
  <r>
    <s v="US-2024-138611-CHO-FUD-51000"/>
    <d v="2024-11-14T00:00:00"/>
    <d v="2024-11-27T00:00:00"/>
    <x v="2"/>
    <n v="138611"/>
    <s v="United States"/>
    <x v="527"/>
    <x v="9"/>
    <n v="43123"/>
    <x v="0"/>
    <x v="1"/>
    <s v="CHO-FUD-51000"/>
    <x v="4"/>
    <x v="21"/>
    <n v="10"/>
    <n v="24"/>
    <n v="12"/>
    <n v="13"/>
    <x v="3"/>
    <s v="Lot's O' Nuts"/>
    <x v="1"/>
  </r>
  <r>
    <s v="US-2024-106943-CHO-FUD-51000"/>
    <d v="2024-11-14T00:00:00"/>
    <d v="2024-11-29T00:00:00"/>
    <x v="0"/>
    <n v="106943"/>
    <s v="United States"/>
    <x v="26"/>
    <x v="21"/>
    <n v="10035"/>
    <x v="0"/>
    <x v="1"/>
    <s v="CHO-FUD-51000"/>
    <x v="4"/>
    <x v="9"/>
    <n v="2"/>
    <n v="4.8"/>
    <n v="2.4"/>
    <n v="15"/>
    <x v="3"/>
    <s v="Lot's O' Nuts"/>
    <x v="1"/>
  </r>
  <r>
    <s v="US-2024-124261-CHO-NUT-13000"/>
    <d v="2024-11-14T00:00:00"/>
    <d v="2024-11-29T00:00:00"/>
    <x v="0"/>
    <n v="124261"/>
    <s v="United States"/>
    <x v="4"/>
    <x v="4"/>
    <n v="90049"/>
    <x v="0"/>
    <x v="3"/>
    <s v="CHO-NUT-13000"/>
    <x v="2"/>
    <x v="33"/>
    <n v="8"/>
    <n v="19.920000000000002"/>
    <n v="8"/>
    <n v="15"/>
    <x v="3"/>
    <s v="Lot's O' Nuts"/>
    <x v="1"/>
  </r>
  <r>
    <s v="US-2024-152142-CHO-FUD-51000"/>
    <d v="2024-11-14T00:00:00"/>
    <d v="2024-11-29T00:00:00"/>
    <x v="0"/>
    <n v="152142"/>
    <s v="United States"/>
    <x v="10"/>
    <x v="4"/>
    <n v="94110"/>
    <x v="0"/>
    <x v="3"/>
    <s v="CHO-FUD-51000"/>
    <x v="4"/>
    <x v="9"/>
    <n v="2"/>
    <n v="4.8"/>
    <n v="2.4"/>
    <n v="15"/>
    <x v="3"/>
    <s v="Lot's O' Nuts"/>
    <x v="1"/>
  </r>
  <r>
    <s v="US-2024-137323-CHO-SCR-58000"/>
    <d v="2024-11-14T00:00:00"/>
    <d v="2024-11-28T00:00:00"/>
    <x v="2"/>
    <n v="137323"/>
    <s v="United States"/>
    <x v="113"/>
    <x v="21"/>
    <n v="13601"/>
    <x v="0"/>
    <x v="1"/>
    <s v="CHO-SCR-58000"/>
    <x v="3"/>
    <x v="14"/>
    <n v="6"/>
    <n v="15"/>
    <n v="6.6"/>
    <n v="14"/>
    <x v="3"/>
    <s v="Lot's O' Nuts"/>
    <x v="1"/>
  </r>
  <r>
    <s v="CA-2024-154121-CHO-MIL-31000"/>
    <d v="2024-11-14T00:00:00"/>
    <d v="2024-11-28T00:00:00"/>
    <x v="0"/>
    <n v="154121"/>
    <s v="Canada"/>
    <x v="126"/>
    <x v="42"/>
    <s v="H1A"/>
    <x v="0"/>
    <x v="1"/>
    <s v="CHO-MIL-31000"/>
    <x v="0"/>
    <x v="0"/>
    <n v="2"/>
    <n v="4.22"/>
    <n v="2.2799999999999998"/>
    <n v="14"/>
    <x v="3"/>
    <s v="Wicked Choccy's"/>
    <x v="0"/>
  </r>
  <r>
    <s v="US-2024-142489-CHO-MIL-31000"/>
    <d v="2024-11-14T00:00:00"/>
    <d v="2024-11-26T00:00:00"/>
    <x v="2"/>
    <n v="142489"/>
    <s v="United States"/>
    <x v="0"/>
    <x v="0"/>
    <n v="77095"/>
    <x v="0"/>
    <x v="0"/>
    <s v="CHO-MIL-31000"/>
    <x v="0"/>
    <x v="23"/>
    <n v="5"/>
    <n v="10.55"/>
    <n v="5.7"/>
    <n v="12"/>
    <x v="3"/>
    <s v="Wicked Choccy's"/>
    <x v="0"/>
  </r>
  <r>
    <s v="US-2024-136679-CHO-FUD-51000"/>
    <d v="2024-11-14T00:00:00"/>
    <d v="2024-11-28T00:00:00"/>
    <x v="0"/>
    <n v="136679"/>
    <s v="United States"/>
    <x v="211"/>
    <x v="0"/>
    <n v="77506"/>
    <x v="0"/>
    <x v="0"/>
    <s v="CHO-FUD-51000"/>
    <x v="4"/>
    <x v="9"/>
    <n v="2"/>
    <n v="4.8"/>
    <n v="2.4"/>
    <n v="14"/>
    <x v="3"/>
    <s v="Lot's O' Nuts"/>
    <x v="1"/>
  </r>
  <r>
    <s v="US-2024-136679-CHO-SCR-58000"/>
    <d v="2024-11-14T00:00:00"/>
    <d v="2024-11-28T00:00:00"/>
    <x v="0"/>
    <n v="136679"/>
    <s v="United States"/>
    <x v="211"/>
    <x v="0"/>
    <n v="77506"/>
    <x v="0"/>
    <x v="0"/>
    <s v="CHO-SCR-58000"/>
    <x v="3"/>
    <x v="14"/>
    <n v="6"/>
    <n v="15"/>
    <n v="6.6"/>
    <n v="14"/>
    <x v="3"/>
    <s v="Lot's O' Nuts"/>
    <x v="1"/>
  </r>
  <r>
    <s v="US-2024-108112-CHO-MIL-31000"/>
    <d v="2024-11-15T00:00:00"/>
    <d v="2024-11-30T00:00:00"/>
    <x v="0"/>
    <n v="108112"/>
    <s v="United States"/>
    <x v="519"/>
    <x v="17"/>
    <n v="33023"/>
    <x v="0"/>
    <x v="2"/>
    <s v="CHO-MIL-31000"/>
    <x v="0"/>
    <x v="8"/>
    <n v="4"/>
    <n v="8.44"/>
    <n v="4.5599999999999996"/>
    <n v="15"/>
    <x v="3"/>
    <s v="Wicked Choccy's"/>
    <x v="0"/>
  </r>
  <r>
    <s v="US-2024-108112-CHO-FUD-51000"/>
    <d v="2024-11-15T00:00:00"/>
    <d v="2024-11-30T00:00:00"/>
    <x v="0"/>
    <n v="108112"/>
    <s v="United States"/>
    <x v="519"/>
    <x v="17"/>
    <n v="33023"/>
    <x v="0"/>
    <x v="2"/>
    <s v="CHO-FUD-51000"/>
    <x v="4"/>
    <x v="31"/>
    <n v="4"/>
    <n v="9.6"/>
    <n v="4.8"/>
    <n v="15"/>
    <x v="3"/>
    <s v="Lot's O' Nuts"/>
    <x v="1"/>
  </r>
  <r>
    <s v="US-2024-121678-CHO-TRI-54000"/>
    <d v="2024-11-16T00:00:00"/>
    <d v="2024-11-30T00:00:00"/>
    <x v="2"/>
    <n v="121678"/>
    <s v="United States"/>
    <x v="528"/>
    <x v="9"/>
    <n v="44035"/>
    <x v="0"/>
    <x v="1"/>
    <s v="CHO-TRI-54000"/>
    <x v="1"/>
    <x v="28"/>
    <n v="1"/>
    <n v="2.4500000000000002"/>
    <n v="1.3"/>
    <n v="14"/>
    <x v="3"/>
    <s v="Wicked Choccy's"/>
    <x v="0"/>
  </r>
  <r>
    <s v="US-2024-160633-CHO-SCR-58000"/>
    <d v="2024-11-16T00:00:00"/>
    <d v="2024-12-01T00:00:00"/>
    <x v="0"/>
    <n v="160633"/>
    <s v="United States"/>
    <x v="182"/>
    <x v="9"/>
    <n v="43402"/>
    <x v="0"/>
    <x v="1"/>
    <s v="CHO-SCR-58000"/>
    <x v="3"/>
    <x v="3"/>
    <n v="3"/>
    <n v="7.5"/>
    <n v="3.3"/>
    <n v="15"/>
    <x v="3"/>
    <s v="Lot's O' Nuts"/>
    <x v="1"/>
  </r>
  <r>
    <s v="US-2024-160633-CHO-FUD-51000"/>
    <d v="2024-11-16T00:00:00"/>
    <d v="2024-12-01T00:00:00"/>
    <x v="0"/>
    <n v="160633"/>
    <s v="United States"/>
    <x v="182"/>
    <x v="9"/>
    <n v="43402"/>
    <x v="0"/>
    <x v="1"/>
    <s v="CHO-FUD-51000"/>
    <x v="4"/>
    <x v="3"/>
    <n v="3"/>
    <n v="7.2"/>
    <n v="3.6"/>
    <n v="15"/>
    <x v="3"/>
    <s v="Lot's O' Nuts"/>
    <x v="1"/>
  </r>
  <r>
    <s v="US-2024-157896-CHO-MIL-31000"/>
    <d v="2024-11-16T00:00:00"/>
    <d v="2024-11-26T00:00:00"/>
    <x v="3"/>
    <n v="157896"/>
    <s v="United States"/>
    <x v="26"/>
    <x v="21"/>
    <n v="10009"/>
    <x v="0"/>
    <x v="1"/>
    <s v="CHO-MIL-31000"/>
    <x v="0"/>
    <x v="5"/>
    <n v="3"/>
    <n v="6.33"/>
    <n v="3.42"/>
    <n v="10"/>
    <x v="3"/>
    <s v="Wicked Choccy's"/>
    <x v="0"/>
  </r>
  <r>
    <s v="US-2024-107888-CHO-TRI-54000"/>
    <d v="2024-11-16T00:00:00"/>
    <d v="2024-11-29T00:00:00"/>
    <x v="1"/>
    <n v="107888"/>
    <s v="United States"/>
    <x v="31"/>
    <x v="23"/>
    <n v="98103"/>
    <x v="0"/>
    <x v="3"/>
    <s v="CHO-TRI-54000"/>
    <x v="1"/>
    <x v="1"/>
    <n v="2"/>
    <n v="4.9000000000000004"/>
    <n v="2.6"/>
    <n v="13"/>
    <x v="3"/>
    <s v="Wicked Choccy's"/>
    <x v="0"/>
  </r>
  <r>
    <s v="US-2024-107888-CHO-SCR-58000"/>
    <d v="2024-11-16T00:00:00"/>
    <d v="2024-11-29T00:00:00"/>
    <x v="1"/>
    <n v="107888"/>
    <s v="United States"/>
    <x v="31"/>
    <x v="23"/>
    <n v="98103"/>
    <x v="0"/>
    <x v="3"/>
    <s v="CHO-SCR-58000"/>
    <x v="3"/>
    <x v="14"/>
    <n v="6"/>
    <n v="15"/>
    <n v="6.6"/>
    <n v="13"/>
    <x v="3"/>
    <s v="Lot's O' Nuts"/>
    <x v="1"/>
  </r>
  <r>
    <s v="US-2024-107888-CHO-MIL-31000"/>
    <d v="2024-11-16T00:00:00"/>
    <d v="2024-11-29T00:00:00"/>
    <x v="1"/>
    <n v="107888"/>
    <s v="United States"/>
    <x v="31"/>
    <x v="23"/>
    <n v="98103"/>
    <x v="0"/>
    <x v="3"/>
    <s v="CHO-MIL-31000"/>
    <x v="0"/>
    <x v="11"/>
    <n v="1"/>
    <n v="2.11"/>
    <n v="1.1399999999999999"/>
    <n v="13"/>
    <x v="3"/>
    <s v="Wicked Choccy's"/>
    <x v="0"/>
  </r>
  <r>
    <s v="US-2024-107888-CHO-NUT-13000"/>
    <d v="2024-11-16T00:00:00"/>
    <d v="2024-11-29T00:00:00"/>
    <x v="1"/>
    <n v="107888"/>
    <s v="United States"/>
    <x v="31"/>
    <x v="23"/>
    <n v="98103"/>
    <x v="0"/>
    <x v="3"/>
    <s v="CHO-NUT-13000"/>
    <x v="2"/>
    <x v="2"/>
    <n v="3"/>
    <n v="7.47"/>
    <n v="3"/>
    <n v="13"/>
    <x v="3"/>
    <s v="Lot's O' Nuts"/>
    <x v="1"/>
  </r>
  <r>
    <s v="US-2024-118598-CHO-NUT-13000"/>
    <d v="2024-11-16T00:00:00"/>
    <d v="2024-11-26T00:00:00"/>
    <x v="3"/>
    <n v="118598"/>
    <s v="United States"/>
    <x v="253"/>
    <x v="21"/>
    <n v="13501"/>
    <x v="0"/>
    <x v="1"/>
    <s v="CHO-NUT-13000"/>
    <x v="2"/>
    <x v="15"/>
    <n v="6"/>
    <n v="14.94"/>
    <n v="6"/>
    <n v="10"/>
    <x v="3"/>
    <s v="Lot's O' Nuts"/>
    <x v="1"/>
  </r>
  <r>
    <s v="US-2024-108091-CHO-NUT-13000"/>
    <d v="2024-11-16T00:00:00"/>
    <d v="2024-12-01T00:00:00"/>
    <x v="0"/>
    <n v="108091"/>
    <s v="United States"/>
    <x v="32"/>
    <x v="4"/>
    <n v="92025"/>
    <x v="0"/>
    <x v="3"/>
    <s v="CHO-NUT-13000"/>
    <x v="2"/>
    <x v="19"/>
    <n v="4"/>
    <n v="9.9600000000000009"/>
    <n v="4"/>
    <n v="15"/>
    <x v="3"/>
    <s v="Lot's O' Nuts"/>
    <x v="1"/>
  </r>
  <r>
    <s v="US-2024-100601-CHO-NUT-13000"/>
    <d v="2024-11-16T00:00:00"/>
    <d v="2024-11-30T00:00:00"/>
    <x v="0"/>
    <n v="100601"/>
    <s v="United States"/>
    <x v="74"/>
    <x v="4"/>
    <n v="93727"/>
    <x v="0"/>
    <x v="3"/>
    <s v="CHO-NUT-13000"/>
    <x v="2"/>
    <x v="47"/>
    <n v="7"/>
    <n v="17.43"/>
    <n v="7"/>
    <n v="14"/>
    <x v="3"/>
    <s v="Lot's O' Nuts"/>
    <x v="1"/>
  </r>
  <r>
    <s v="US-2024-157448-CHO-MIL-31000"/>
    <d v="2024-11-16T00:00:00"/>
    <d v="2024-11-30T00:00:00"/>
    <x v="0"/>
    <n v="157448"/>
    <s v="United States"/>
    <x v="4"/>
    <x v="4"/>
    <n v="90049"/>
    <x v="0"/>
    <x v="3"/>
    <s v="CHO-MIL-31000"/>
    <x v="0"/>
    <x v="5"/>
    <n v="3"/>
    <n v="6.33"/>
    <n v="3.42"/>
    <n v="14"/>
    <x v="3"/>
    <s v="Wicked Choccy's"/>
    <x v="0"/>
  </r>
  <r>
    <s v="US-2024-157448-CHO-SCR-58000"/>
    <d v="2024-11-16T00:00:00"/>
    <d v="2024-11-30T00:00:00"/>
    <x v="0"/>
    <n v="157448"/>
    <s v="United States"/>
    <x v="4"/>
    <x v="4"/>
    <n v="90049"/>
    <x v="0"/>
    <x v="3"/>
    <s v="CHO-SCR-58000"/>
    <x v="3"/>
    <x v="3"/>
    <n v="3"/>
    <n v="7.5"/>
    <n v="3.3"/>
    <n v="14"/>
    <x v="3"/>
    <s v="Lot's O' Nuts"/>
    <x v="1"/>
  </r>
  <r>
    <s v="US-2024-122945-CHO-NUT-13000"/>
    <d v="2024-11-16T00:00:00"/>
    <d v="2024-12-02T00:00:00"/>
    <x v="0"/>
    <n v="122945"/>
    <s v="United States"/>
    <x v="56"/>
    <x v="4"/>
    <n v="95661"/>
    <x v="0"/>
    <x v="3"/>
    <s v="CHO-NUT-13000"/>
    <x v="2"/>
    <x v="2"/>
    <n v="3"/>
    <n v="7.47"/>
    <n v="3"/>
    <n v="16"/>
    <x v="3"/>
    <s v="Lot's O' Nuts"/>
    <x v="1"/>
  </r>
  <r>
    <s v="US-2024-114657-OTH-LIC-15000"/>
    <d v="2024-11-16T00:00:00"/>
    <d v="2024-12-01T00:00:00"/>
    <x v="0"/>
    <n v="114657"/>
    <s v="United States"/>
    <x v="52"/>
    <x v="21"/>
    <n v="10701"/>
    <x v="1"/>
    <x v="1"/>
    <s v="OTH-LIC-15000"/>
    <x v="7"/>
    <x v="39"/>
    <n v="4"/>
    <n v="40"/>
    <n v="40"/>
    <n v="15"/>
    <x v="3"/>
    <s v="Secret Factory"/>
    <x v="2"/>
  </r>
  <r>
    <s v="US-2024-136308-CHO-TRI-54000"/>
    <d v="2024-11-16T00:00:00"/>
    <d v="2024-11-26T00:00:00"/>
    <x v="3"/>
    <n v="136308"/>
    <s v="United States"/>
    <x v="10"/>
    <x v="4"/>
    <n v="94122"/>
    <x v="0"/>
    <x v="3"/>
    <s v="CHO-TRI-54000"/>
    <x v="1"/>
    <x v="4"/>
    <n v="3"/>
    <n v="7.35"/>
    <n v="3.9"/>
    <n v="10"/>
    <x v="3"/>
    <s v="Wicked Choccy's"/>
    <x v="0"/>
  </r>
  <r>
    <s v="US-2024-137022-CHO-TRI-54000"/>
    <d v="2024-11-16T00:00:00"/>
    <d v="2024-12-02T00:00:00"/>
    <x v="0"/>
    <n v="137022"/>
    <s v="United States"/>
    <x v="25"/>
    <x v="4"/>
    <n v="92105"/>
    <x v="0"/>
    <x v="3"/>
    <s v="CHO-TRI-54000"/>
    <x v="1"/>
    <x v="50"/>
    <n v="8"/>
    <n v="19.600000000000001"/>
    <n v="10.4"/>
    <n v="16"/>
    <x v="3"/>
    <s v="Wicked Choccy's"/>
    <x v="0"/>
  </r>
  <r>
    <s v="US-2024-155866-CHO-NUT-13000"/>
    <d v="2024-11-17T00:00:00"/>
    <d v="2024-12-01T00:00:00"/>
    <x v="0"/>
    <n v="155866"/>
    <s v="United States"/>
    <x v="26"/>
    <x v="21"/>
    <n v="10011"/>
    <x v="0"/>
    <x v="1"/>
    <s v="CHO-NUT-13000"/>
    <x v="2"/>
    <x v="19"/>
    <n v="4"/>
    <n v="9.9600000000000009"/>
    <n v="4"/>
    <n v="14"/>
    <x v="3"/>
    <s v="Lot's O' Nuts"/>
    <x v="1"/>
  </r>
  <r>
    <s v="US-2024-155866-CHO-TRI-54000"/>
    <d v="2024-11-17T00:00:00"/>
    <d v="2024-12-01T00:00:00"/>
    <x v="0"/>
    <n v="155866"/>
    <s v="United States"/>
    <x v="26"/>
    <x v="21"/>
    <n v="10011"/>
    <x v="0"/>
    <x v="1"/>
    <s v="CHO-TRI-54000"/>
    <x v="1"/>
    <x v="18"/>
    <n v="6"/>
    <n v="14.7"/>
    <n v="7.8"/>
    <n v="14"/>
    <x v="3"/>
    <s v="Wicked Choccy's"/>
    <x v="0"/>
  </r>
  <r>
    <s v="US-2024-100902-CHO-MIL-31000"/>
    <d v="2024-11-17T00:00:00"/>
    <d v="2024-12-01T00:00:00"/>
    <x v="0"/>
    <n v="100902"/>
    <s v="United States"/>
    <x v="165"/>
    <x v="26"/>
    <n v="28205"/>
    <x v="0"/>
    <x v="2"/>
    <s v="CHO-MIL-31000"/>
    <x v="0"/>
    <x v="38"/>
    <n v="7"/>
    <n v="14.77"/>
    <n v="7.98"/>
    <n v="14"/>
    <x v="3"/>
    <s v="Wicked Choccy's"/>
    <x v="0"/>
  </r>
  <r>
    <s v="US-2024-100902-CHO-SCR-58000"/>
    <d v="2024-11-17T00:00:00"/>
    <d v="2024-12-01T00:00:00"/>
    <x v="0"/>
    <n v="100902"/>
    <s v="United States"/>
    <x v="165"/>
    <x v="26"/>
    <n v="28205"/>
    <x v="0"/>
    <x v="2"/>
    <s v="CHO-SCR-58000"/>
    <x v="3"/>
    <x v="17"/>
    <n v="5"/>
    <n v="12.5"/>
    <n v="5.5"/>
    <n v="14"/>
    <x v="3"/>
    <s v="Lot's O' Nuts"/>
    <x v="1"/>
  </r>
  <r>
    <s v="US-2024-165687-CHO-FUD-51000"/>
    <d v="2024-11-17T00:00:00"/>
    <d v="2024-12-03T00:00:00"/>
    <x v="0"/>
    <n v="165687"/>
    <s v="United States"/>
    <x v="147"/>
    <x v="6"/>
    <n v="24153"/>
    <x v="0"/>
    <x v="2"/>
    <s v="CHO-FUD-51000"/>
    <x v="4"/>
    <x v="9"/>
    <n v="2"/>
    <n v="4.8"/>
    <n v="2.4"/>
    <n v="16"/>
    <x v="3"/>
    <s v="Lot's O' Nuts"/>
    <x v="1"/>
  </r>
  <r>
    <s v="US-2024-141719-CHO-FUD-51000"/>
    <d v="2024-11-17T00:00:00"/>
    <d v="2024-12-01T00:00:00"/>
    <x v="2"/>
    <n v="141719"/>
    <s v="United States"/>
    <x v="1"/>
    <x v="1"/>
    <n v="60540"/>
    <x v="0"/>
    <x v="0"/>
    <s v="CHO-FUD-51000"/>
    <x v="4"/>
    <x v="17"/>
    <n v="5"/>
    <n v="12"/>
    <n v="6"/>
    <n v="14"/>
    <x v="3"/>
    <s v="Lot's O' Nuts"/>
    <x v="1"/>
  </r>
  <r>
    <s v="US-2024-118122-CHO-TRI-54000"/>
    <d v="2024-11-17T00:00:00"/>
    <d v="2024-12-04T00:00:00"/>
    <x v="0"/>
    <n v="118122"/>
    <s v="United States"/>
    <x v="31"/>
    <x v="23"/>
    <n v="98103"/>
    <x v="0"/>
    <x v="3"/>
    <s v="CHO-TRI-54000"/>
    <x v="1"/>
    <x v="1"/>
    <n v="2"/>
    <n v="4.9000000000000004"/>
    <n v="2.6"/>
    <n v="17"/>
    <x v="3"/>
    <s v="Wicked Choccy's"/>
    <x v="0"/>
  </r>
  <r>
    <s v="US-2024-166709-CHO-NUT-13000"/>
    <d v="2024-11-17T00:00:00"/>
    <d v="2024-12-02T00:00:00"/>
    <x v="0"/>
    <n v="166709"/>
    <s v="United States"/>
    <x v="12"/>
    <x v="7"/>
    <n v="19711"/>
    <x v="0"/>
    <x v="1"/>
    <s v="CHO-NUT-13000"/>
    <x v="2"/>
    <x v="2"/>
    <n v="3"/>
    <n v="7.47"/>
    <n v="3"/>
    <n v="15"/>
    <x v="3"/>
    <s v="Lot's O' Nuts"/>
    <x v="1"/>
  </r>
  <r>
    <s v="US-2024-124674-CHO-SCR-58000"/>
    <d v="2024-11-17T00:00:00"/>
    <d v="2024-12-03T00:00:00"/>
    <x v="0"/>
    <n v="124674"/>
    <s v="United States"/>
    <x v="79"/>
    <x v="0"/>
    <n v="78521"/>
    <x v="0"/>
    <x v="0"/>
    <s v="CHO-SCR-58000"/>
    <x v="3"/>
    <x v="9"/>
    <n v="2"/>
    <n v="5"/>
    <n v="2.2000000000000002"/>
    <n v="16"/>
    <x v="3"/>
    <s v="Lot's O' Nuts"/>
    <x v="1"/>
  </r>
  <r>
    <s v="US-2024-158120-CHO-SCR-58000"/>
    <d v="2024-11-17T00:00:00"/>
    <d v="2024-12-01T00:00:00"/>
    <x v="0"/>
    <n v="158120"/>
    <s v="United States"/>
    <x v="360"/>
    <x v="11"/>
    <n v="97123"/>
    <x v="0"/>
    <x v="3"/>
    <s v="CHO-SCR-58000"/>
    <x v="3"/>
    <x v="26"/>
    <n v="7"/>
    <n v="17.5"/>
    <n v="7.7"/>
    <n v="14"/>
    <x v="3"/>
    <s v="Lot's O' Nuts"/>
    <x v="1"/>
  </r>
  <r>
    <s v="US-2024-163629-CHO-TRI-54000"/>
    <d v="2024-11-17T00:00:00"/>
    <d v="2024-12-01T00:00:00"/>
    <x v="0"/>
    <n v="163629"/>
    <s v="United States"/>
    <x v="3"/>
    <x v="3"/>
    <n v="30605"/>
    <x v="0"/>
    <x v="2"/>
    <s v="CHO-TRI-54000"/>
    <x v="1"/>
    <x v="28"/>
    <n v="1"/>
    <n v="2.4500000000000002"/>
    <n v="1.3"/>
    <n v="14"/>
    <x v="3"/>
    <s v="Wicked Choccy's"/>
    <x v="0"/>
  </r>
  <r>
    <s v="US-2024-163629-CHO-SCR-58000"/>
    <d v="2024-11-17T00:00:00"/>
    <d v="2024-12-01T00:00:00"/>
    <x v="0"/>
    <n v="163629"/>
    <s v="United States"/>
    <x v="3"/>
    <x v="3"/>
    <n v="30605"/>
    <x v="0"/>
    <x v="2"/>
    <s v="CHO-SCR-58000"/>
    <x v="3"/>
    <x v="17"/>
    <n v="5"/>
    <n v="12.5"/>
    <n v="5.5"/>
    <n v="14"/>
    <x v="3"/>
    <s v="Lot's O' Nuts"/>
    <x v="1"/>
  </r>
  <r>
    <s v="US-2024-116505-CHO-SCR-58000"/>
    <d v="2024-11-17T00:00:00"/>
    <d v="2024-12-01T00:00:00"/>
    <x v="2"/>
    <n v="116505"/>
    <s v="United States"/>
    <x v="529"/>
    <x v="38"/>
    <n v="21740"/>
    <x v="0"/>
    <x v="1"/>
    <s v="CHO-SCR-58000"/>
    <x v="3"/>
    <x v="14"/>
    <n v="6"/>
    <n v="15"/>
    <n v="6.6"/>
    <n v="14"/>
    <x v="3"/>
    <s v="Lot's O' Nuts"/>
    <x v="1"/>
  </r>
  <r>
    <s v="US-2024-128265-OTH-LIC-15000"/>
    <d v="2024-11-17T00:00:00"/>
    <d v="2024-12-02T00:00:00"/>
    <x v="2"/>
    <n v="128265"/>
    <s v="United States"/>
    <x v="26"/>
    <x v="21"/>
    <n v="10011"/>
    <x v="1"/>
    <x v="1"/>
    <s v="OTH-LIC-15000"/>
    <x v="7"/>
    <x v="32"/>
    <n v="3"/>
    <n v="30"/>
    <n v="30"/>
    <n v="15"/>
    <x v="3"/>
    <s v="Secret Factory"/>
    <x v="2"/>
  </r>
  <r>
    <s v="US-2024-138163-CHO-SCR-58000"/>
    <d v="2024-11-17T00:00:00"/>
    <d v="2024-11-30T00:00:00"/>
    <x v="1"/>
    <n v="138163"/>
    <s v="United States"/>
    <x v="214"/>
    <x v="34"/>
    <n v="2149"/>
    <x v="0"/>
    <x v="1"/>
    <s v="CHO-SCR-58000"/>
    <x v="3"/>
    <x v="3"/>
    <n v="3"/>
    <n v="7.5"/>
    <n v="3.3"/>
    <n v="13"/>
    <x v="3"/>
    <s v="Lot's O' Nuts"/>
    <x v="1"/>
  </r>
  <r>
    <s v="US-2024-167871-CHO-TRI-54000"/>
    <d v="2024-11-18T00:00:00"/>
    <d v="2024-12-03T00:00:00"/>
    <x v="0"/>
    <n v="167871"/>
    <s v="United States"/>
    <x v="475"/>
    <x v="17"/>
    <n v="33030"/>
    <x v="0"/>
    <x v="2"/>
    <s v="CHO-TRI-54000"/>
    <x v="1"/>
    <x v="28"/>
    <n v="1"/>
    <n v="2.4500000000000002"/>
    <n v="1.3"/>
    <n v="15"/>
    <x v="3"/>
    <s v="Wicked Choccy's"/>
    <x v="0"/>
  </r>
  <r>
    <s v="US-2024-167871-CHO-SCR-58000"/>
    <d v="2024-11-18T00:00:00"/>
    <d v="2024-12-03T00:00:00"/>
    <x v="0"/>
    <n v="167871"/>
    <s v="United States"/>
    <x v="475"/>
    <x v="17"/>
    <n v="33030"/>
    <x v="0"/>
    <x v="2"/>
    <s v="CHO-SCR-58000"/>
    <x v="3"/>
    <x v="25"/>
    <n v="1"/>
    <n v="2.5"/>
    <n v="1.1000000000000001"/>
    <n v="15"/>
    <x v="3"/>
    <s v="Lot's O' Nuts"/>
    <x v="1"/>
  </r>
  <r>
    <s v="US-2024-132444-CHO-MIL-31000"/>
    <d v="2024-11-18T00:00:00"/>
    <d v="2024-12-01T00:00:00"/>
    <x v="1"/>
    <n v="132444"/>
    <s v="United States"/>
    <x v="31"/>
    <x v="23"/>
    <n v="98105"/>
    <x v="0"/>
    <x v="3"/>
    <s v="CHO-MIL-31000"/>
    <x v="0"/>
    <x v="0"/>
    <n v="2"/>
    <n v="4.22"/>
    <n v="2.2799999999999998"/>
    <n v="13"/>
    <x v="3"/>
    <s v="Wicked Choccy's"/>
    <x v="0"/>
  </r>
  <r>
    <s v="US-2024-132444-CHO-FUD-51000"/>
    <d v="2024-11-18T00:00:00"/>
    <d v="2024-12-01T00:00:00"/>
    <x v="1"/>
    <n v="132444"/>
    <s v="United States"/>
    <x v="31"/>
    <x v="23"/>
    <n v="98105"/>
    <x v="0"/>
    <x v="3"/>
    <s v="CHO-FUD-51000"/>
    <x v="4"/>
    <x v="3"/>
    <n v="3"/>
    <n v="7.2"/>
    <n v="3.6"/>
    <n v="13"/>
    <x v="3"/>
    <s v="Lot's O' Nuts"/>
    <x v="1"/>
  </r>
  <r>
    <s v="US-2024-104913-CHO-MIL-31000"/>
    <d v="2024-11-18T00:00:00"/>
    <d v="2024-12-02T00:00:00"/>
    <x v="0"/>
    <n v="104913"/>
    <s v="United States"/>
    <x v="78"/>
    <x v="21"/>
    <n v="11561"/>
    <x v="0"/>
    <x v="1"/>
    <s v="CHO-MIL-31000"/>
    <x v="0"/>
    <x v="23"/>
    <n v="5"/>
    <n v="10.55"/>
    <n v="5.7"/>
    <n v="14"/>
    <x v="3"/>
    <s v="Wicked Choccy's"/>
    <x v="0"/>
  </r>
  <r>
    <s v="US-2024-104864-CHO-FUD-51000"/>
    <d v="2024-11-18T00:00:00"/>
    <d v="2024-12-03T00:00:00"/>
    <x v="2"/>
    <n v="104864"/>
    <s v="United States"/>
    <x v="519"/>
    <x v="17"/>
    <n v="33023"/>
    <x v="0"/>
    <x v="2"/>
    <s v="CHO-FUD-51000"/>
    <x v="4"/>
    <x v="31"/>
    <n v="4"/>
    <n v="9.6"/>
    <n v="4.8"/>
    <n v="15"/>
    <x v="3"/>
    <s v="Lot's O' Nuts"/>
    <x v="1"/>
  </r>
  <r>
    <s v="US-2024-104864-OTH-GUM-21000"/>
    <d v="2024-11-18T00:00:00"/>
    <d v="2024-12-03T00:00:00"/>
    <x v="2"/>
    <n v="104864"/>
    <s v="United States"/>
    <x v="519"/>
    <x v="17"/>
    <n v="33023"/>
    <x v="1"/>
    <x v="2"/>
    <s v="OTH-GUM-21000"/>
    <x v="5"/>
    <x v="70"/>
    <n v="8"/>
    <n v="5.2"/>
    <n v="4.8"/>
    <n v="15"/>
    <x v="3"/>
    <s v="Secret Factory"/>
    <x v="2"/>
  </r>
  <r>
    <s v="US-2024-104864-CHO-SCR-58000"/>
    <d v="2024-11-18T00:00:00"/>
    <d v="2024-12-03T00:00:00"/>
    <x v="2"/>
    <n v="104864"/>
    <s v="United States"/>
    <x v="519"/>
    <x v="17"/>
    <n v="33023"/>
    <x v="0"/>
    <x v="2"/>
    <s v="CHO-SCR-58000"/>
    <x v="3"/>
    <x v="17"/>
    <n v="5"/>
    <n v="12.5"/>
    <n v="5.5"/>
    <n v="15"/>
    <x v="3"/>
    <s v="Lot's O' Nuts"/>
    <x v="1"/>
  </r>
  <r>
    <s v="US-2024-158946-CHO-FUD-51000"/>
    <d v="2024-11-18T00:00:00"/>
    <d v="2024-12-03T00:00:00"/>
    <x v="0"/>
    <n v="158946"/>
    <s v="United States"/>
    <x v="130"/>
    <x v="9"/>
    <n v="44107"/>
    <x v="0"/>
    <x v="1"/>
    <s v="CHO-FUD-51000"/>
    <x v="4"/>
    <x v="26"/>
    <n v="7"/>
    <n v="16.8"/>
    <n v="8.4"/>
    <n v="15"/>
    <x v="3"/>
    <s v="Lot's O' Nuts"/>
    <x v="1"/>
  </r>
  <r>
    <s v="US-2024-143434-CHO-FUD-51000"/>
    <d v="2024-11-18T00:00:00"/>
    <d v="2024-12-04T00:00:00"/>
    <x v="0"/>
    <n v="143434"/>
    <s v="United States"/>
    <x v="530"/>
    <x v="15"/>
    <n v="48601"/>
    <x v="0"/>
    <x v="0"/>
    <s v="CHO-FUD-51000"/>
    <x v="4"/>
    <x v="31"/>
    <n v="4"/>
    <n v="9.6"/>
    <n v="4.8"/>
    <n v="16"/>
    <x v="3"/>
    <s v="Lot's O' Nuts"/>
    <x v="1"/>
  </r>
  <r>
    <s v="US-2024-107825-CHO-NUT-13000"/>
    <d v="2024-11-18T00:00:00"/>
    <d v="2024-11-28T00:00:00"/>
    <x v="3"/>
    <n v="107825"/>
    <s v="United States"/>
    <x v="115"/>
    <x v="22"/>
    <n v="53209"/>
    <x v="0"/>
    <x v="0"/>
    <s v="CHO-NUT-13000"/>
    <x v="2"/>
    <x v="7"/>
    <n v="2"/>
    <n v="4.9800000000000004"/>
    <n v="2"/>
    <n v="10"/>
    <x v="3"/>
    <s v="Lot's O' Nuts"/>
    <x v="1"/>
  </r>
  <r>
    <s v="US-2024-107825-CHO-FUD-51000"/>
    <d v="2024-11-18T00:00:00"/>
    <d v="2024-11-28T00:00:00"/>
    <x v="3"/>
    <n v="107825"/>
    <s v="United States"/>
    <x v="115"/>
    <x v="22"/>
    <n v="53209"/>
    <x v="0"/>
    <x v="0"/>
    <s v="CHO-FUD-51000"/>
    <x v="4"/>
    <x v="9"/>
    <n v="2"/>
    <n v="4.8"/>
    <n v="2.4"/>
    <n v="10"/>
    <x v="3"/>
    <s v="Lot's O' Nuts"/>
    <x v="1"/>
  </r>
  <r>
    <s v="US-2024-160122-CHO-NUT-13000"/>
    <d v="2024-11-18T00:00:00"/>
    <d v="2024-12-03T00:00:00"/>
    <x v="0"/>
    <n v="160122"/>
    <s v="United States"/>
    <x v="40"/>
    <x v="1"/>
    <n v="60623"/>
    <x v="0"/>
    <x v="0"/>
    <s v="CHO-NUT-13000"/>
    <x v="2"/>
    <x v="7"/>
    <n v="2"/>
    <n v="4.9800000000000004"/>
    <n v="2"/>
    <n v="15"/>
    <x v="3"/>
    <s v="Lot's O' Nuts"/>
    <x v="1"/>
  </r>
  <r>
    <s v="US-2024-101042-CHO-MIL-31000"/>
    <d v="2024-11-19T00:00:00"/>
    <d v="2024-12-03T00:00:00"/>
    <x v="0"/>
    <n v="101042"/>
    <s v="United States"/>
    <x v="5"/>
    <x v="5"/>
    <n v="42420"/>
    <x v="0"/>
    <x v="2"/>
    <s v="CHO-MIL-31000"/>
    <x v="0"/>
    <x v="29"/>
    <n v="6"/>
    <n v="12.66"/>
    <n v="6.84"/>
    <n v="14"/>
    <x v="3"/>
    <s v="Wicked Choccy's"/>
    <x v="0"/>
  </r>
  <r>
    <s v="US-2024-101042-CHO-TRI-54000"/>
    <d v="2024-11-19T00:00:00"/>
    <d v="2024-12-03T00:00:00"/>
    <x v="0"/>
    <n v="101042"/>
    <s v="United States"/>
    <x v="5"/>
    <x v="5"/>
    <n v="42420"/>
    <x v="0"/>
    <x v="2"/>
    <s v="CHO-TRI-54000"/>
    <x v="1"/>
    <x v="1"/>
    <n v="2"/>
    <n v="4.9000000000000004"/>
    <n v="2.6"/>
    <n v="14"/>
    <x v="3"/>
    <s v="Wicked Choccy's"/>
    <x v="0"/>
  </r>
  <r>
    <s v="US-2024-158876-CHO-NUT-13000"/>
    <d v="2024-11-19T00:00:00"/>
    <d v="2024-12-01T00:00:00"/>
    <x v="2"/>
    <n v="158876"/>
    <s v="United States"/>
    <x v="237"/>
    <x v="0"/>
    <n v="75007"/>
    <x v="0"/>
    <x v="0"/>
    <s v="CHO-NUT-13000"/>
    <x v="2"/>
    <x v="7"/>
    <n v="2"/>
    <n v="4.9800000000000004"/>
    <n v="2"/>
    <n v="12"/>
    <x v="3"/>
    <s v="Lot's O' Nuts"/>
    <x v="1"/>
  </r>
  <r>
    <s v="US-2024-158876-CHO-SCR-58000"/>
    <d v="2024-11-19T00:00:00"/>
    <d v="2024-12-01T00:00:00"/>
    <x v="2"/>
    <n v="158876"/>
    <s v="United States"/>
    <x v="237"/>
    <x v="0"/>
    <n v="75007"/>
    <x v="0"/>
    <x v="0"/>
    <s v="CHO-SCR-58000"/>
    <x v="3"/>
    <x v="31"/>
    <n v="4"/>
    <n v="10"/>
    <n v="4.4000000000000004"/>
    <n v="12"/>
    <x v="3"/>
    <s v="Lot's O' Nuts"/>
    <x v="1"/>
  </r>
  <r>
    <s v="US-2024-139969-CHO-MIL-31000"/>
    <d v="2024-11-19T00:00:00"/>
    <d v="2024-12-06T00:00:00"/>
    <x v="0"/>
    <n v="139969"/>
    <s v="United States"/>
    <x v="531"/>
    <x v="0"/>
    <n v="77840"/>
    <x v="0"/>
    <x v="0"/>
    <s v="CHO-MIL-31000"/>
    <x v="0"/>
    <x v="5"/>
    <n v="3"/>
    <n v="6.33"/>
    <n v="3.42"/>
    <n v="17"/>
    <x v="3"/>
    <s v="Wicked Choccy's"/>
    <x v="0"/>
  </r>
  <r>
    <s v="US-2024-143021-CHO-SCR-58000"/>
    <d v="2024-11-19T00:00:00"/>
    <d v="2024-11-29T00:00:00"/>
    <x v="3"/>
    <n v="143021"/>
    <s v="United States"/>
    <x v="26"/>
    <x v="21"/>
    <n v="10011"/>
    <x v="0"/>
    <x v="1"/>
    <s v="CHO-SCR-58000"/>
    <x v="3"/>
    <x v="3"/>
    <n v="3"/>
    <n v="7.5"/>
    <n v="3.3"/>
    <n v="10"/>
    <x v="3"/>
    <s v="Lot's O' Nuts"/>
    <x v="1"/>
  </r>
  <r>
    <s v="US-2024-143021-CHO-FUD-51000"/>
    <d v="2024-11-19T00:00:00"/>
    <d v="2024-11-29T00:00:00"/>
    <x v="3"/>
    <n v="143021"/>
    <s v="United States"/>
    <x v="26"/>
    <x v="21"/>
    <n v="10011"/>
    <x v="0"/>
    <x v="1"/>
    <s v="CHO-FUD-51000"/>
    <x v="4"/>
    <x v="26"/>
    <n v="7"/>
    <n v="16.8"/>
    <n v="8.4"/>
    <n v="10"/>
    <x v="3"/>
    <s v="Lot's O' Nuts"/>
    <x v="1"/>
  </r>
  <r>
    <s v="US-2024-162929-CHO-TRI-54000"/>
    <d v="2024-11-19T00:00:00"/>
    <d v="2024-12-02T00:00:00"/>
    <x v="1"/>
    <n v="162929"/>
    <s v="United States"/>
    <x v="26"/>
    <x v="21"/>
    <n v="10035"/>
    <x v="0"/>
    <x v="1"/>
    <s v="CHO-TRI-54000"/>
    <x v="1"/>
    <x v="18"/>
    <n v="6"/>
    <n v="14.7"/>
    <n v="7.8"/>
    <n v="13"/>
    <x v="3"/>
    <s v="Wicked Choccy's"/>
    <x v="0"/>
  </r>
  <r>
    <s v="US-2024-162929-CHO-MIL-31000"/>
    <d v="2024-11-19T00:00:00"/>
    <d v="2024-12-02T00:00:00"/>
    <x v="1"/>
    <n v="162929"/>
    <s v="United States"/>
    <x v="26"/>
    <x v="21"/>
    <n v="10035"/>
    <x v="0"/>
    <x v="1"/>
    <s v="CHO-MIL-31000"/>
    <x v="0"/>
    <x v="0"/>
    <n v="2"/>
    <n v="4.22"/>
    <n v="2.2799999999999998"/>
    <n v="13"/>
    <x v="3"/>
    <s v="Wicked Choccy's"/>
    <x v="0"/>
  </r>
  <r>
    <s v="US-2024-110926-CHO-SCR-58000"/>
    <d v="2024-11-19T00:00:00"/>
    <d v="2024-12-03T00:00:00"/>
    <x v="0"/>
    <n v="110926"/>
    <s v="United States"/>
    <x v="24"/>
    <x v="6"/>
    <n v="22304"/>
    <x v="0"/>
    <x v="2"/>
    <s v="CHO-SCR-58000"/>
    <x v="3"/>
    <x v="26"/>
    <n v="7"/>
    <n v="17.5"/>
    <n v="7.7"/>
    <n v="14"/>
    <x v="3"/>
    <s v="Lot's O' Nuts"/>
    <x v="1"/>
  </r>
  <r>
    <s v="US-2024-168858-CHO-NUT-13000"/>
    <d v="2024-11-19T00:00:00"/>
    <d v="2024-12-03T00:00:00"/>
    <x v="0"/>
    <n v="168858"/>
    <s v="United States"/>
    <x v="26"/>
    <x v="21"/>
    <n v="10011"/>
    <x v="0"/>
    <x v="1"/>
    <s v="CHO-NUT-13000"/>
    <x v="2"/>
    <x v="47"/>
    <n v="7"/>
    <n v="17.43"/>
    <n v="7"/>
    <n v="14"/>
    <x v="3"/>
    <s v="Lot's O' Nuts"/>
    <x v="1"/>
  </r>
  <r>
    <s v="US-2024-168858-CHO-MIL-31000"/>
    <d v="2024-11-19T00:00:00"/>
    <d v="2024-12-03T00:00:00"/>
    <x v="0"/>
    <n v="168858"/>
    <s v="United States"/>
    <x v="26"/>
    <x v="21"/>
    <n v="10011"/>
    <x v="0"/>
    <x v="1"/>
    <s v="CHO-MIL-31000"/>
    <x v="0"/>
    <x v="5"/>
    <n v="3"/>
    <n v="6.33"/>
    <n v="3.42"/>
    <n v="14"/>
    <x v="3"/>
    <s v="Wicked Choccy's"/>
    <x v="0"/>
  </r>
  <r>
    <s v="US-2024-108014-CHO-SCR-58000"/>
    <d v="2024-11-19T00:00:00"/>
    <d v="2024-12-05T00:00:00"/>
    <x v="0"/>
    <n v="108014"/>
    <s v="United States"/>
    <x v="121"/>
    <x v="9"/>
    <n v="44105"/>
    <x v="0"/>
    <x v="1"/>
    <s v="CHO-SCR-58000"/>
    <x v="3"/>
    <x v="26"/>
    <n v="7"/>
    <n v="17.5"/>
    <n v="7.7"/>
    <n v="16"/>
    <x v="3"/>
    <s v="Lot's O' Nuts"/>
    <x v="1"/>
  </r>
  <r>
    <s v="US-2024-152380-CHO-TRI-54000"/>
    <d v="2024-11-19T00:00:00"/>
    <d v="2024-12-03T00:00:00"/>
    <x v="0"/>
    <n v="152380"/>
    <s v="United States"/>
    <x v="40"/>
    <x v="1"/>
    <n v="60623"/>
    <x v="0"/>
    <x v="0"/>
    <s v="CHO-TRI-54000"/>
    <x v="1"/>
    <x v="4"/>
    <n v="3"/>
    <n v="7.35"/>
    <n v="3.9"/>
    <n v="14"/>
    <x v="3"/>
    <s v="Wicked Choccy's"/>
    <x v="0"/>
  </r>
  <r>
    <s v="US-2024-121468-CHO-SCR-58000"/>
    <d v="2024-11-19T00:00:00"/>
    <d v="2024-11-30T00:00:00"/>
    <x v="1"/>
    <n v="121468"/>
    <s v="United States"/>
    <x v="493"/>
    <x v="4"/>
    <n v="92683"/>
    <x v="0"/>
    <x v="3"/>
    <s v="CHO-SCR-58000"/>
    <x v="3"/>
    <x v="31"/>
    <n v="4"/>
    <n v="10"/>
    <n v="4.4000000000000004"/>
    <n v="11"/>
    <x v="3"/>
    <s v="Lot's O' Nuts"/>
    <x v="1"/>
  </r>
  <r>
    <s v="US-2024-137491-CHO-MIL-31000"/>
    <d v="2024-11-19T00:00:00"/>
    <d v="2024-12-05T00:00:00"/>
    <x v="0"/>
    <n v="137491"/>
    <s v="United States"/>
    <x v="469"/>
    <x v="0"/>
    <n v="76903"/>
    <x v="0"/>
    <x v="0"/>
    <s v="CHO-MIL-31000"/>
    <x v="0"/>
    <x v="0"/>
    <n v="2"/>
    <n v="4.22"/>
    <n v="2.2799999999999998"/>
    <n v="16"/>
    <x v="3"/>
    <s v="Wicked Choccy's"/>
    <x v="0"/>
  </r>
  <r>
    <s v="US-2024-126242-CHO-SCR-58000"/>
    <d v="2024-11-19T00:00:00"/>
    <d v="2024-12-04T00:00:00"/>
    <x v="0"/>
    <n v="126242"/>
    <s v="United States"/>
    <x v="4"/>
    <x v="4"/>
    <n v="90049"/>
    <x v="0"/>
    <x v="3"/>
    <s v="CHO-SCR-58000"/>
    <x v="3"/>
    <x v="25"/>
    <n v="1"/>
    <n v="2.5"/>
    <n v="1.1000000000000001"/>
    <n v="15"/>
    <x v="3"/>
    <s v="Lot's O' Nuts"/>
    <x v="1"/>
  </r>
  <r>
    <s v="US-2024-126242-CHO-NUT-13000"/>
    <d v="2024-11-19T00:00:00"/>
    <d v="2024-12-04T00:00:00"/>
    <x v="0"/>
    <n v="126242"/>
    <s v="United States"/>
    <x v="4"/>
    <x v="4"/>
    <n v="90049"/>
    <x v="0"/>
    <x v="3"/>
    <s v="CHO-NUT-13000"/>
    <x v="2"/>
    <x v="48"/>
    <n v="9"/>
    <n v="22.41"/>
    <n v="9"/>
    <n v="15"/>
    <x v="3"/>
    <s v="Lot's O' Nuts"/>
    <x v="1"/>
  </r>
  <r>
    <s v="US-2024-131254-CHO-MIL-31000"/>
    <d v="2024-11-19T00:00:00"/>
    <d v="2024-12-01T00:00:00"/>
    <x v="1"/>
    <n v="131254"/>
    <s v="United States"/>
    <x v="0"/>
    <x v="0"/>
    <n v="77095"/>
    <x v="0"/>
    <x v="0"/>
    <s v="CHO-MIL-31000"/>
    <x v="0"/>
    <x v="5"/>
    <n v="3"/>
    <n v="6.33"/>
    <n v="3.42"/>
    <n v="12"/>
    <x v="3"/>
    <s v="Wicked Choccy's"/>
    <x v="0"/>
  </r>
  <r>
    <s v="US-2024-131254-CHO-FUD-51000"/>
    <d v="2024-11-19T00:00:00"/>
    <d v="2024-12-01T00:00:00"/>
    <x v="1"/>
    <n v="131254"/>
    <s v="United States"/>
    <x v="0"/>
    <x v="0"/>
    <n v="77095"/>
    <x v="0"/>
    <x v="0"/>
    <s v="CHO-FUD-51000"/>
    <x v="4"/>
    <x v="17"/>
    <n v="5"/>
    <n v="12"/>
    <n v="6"/>
    <n v="12"/>
    <x v="3"/>
    <s v="Lot's O' Nuts"/>
    <x v="1"/>
  </r>
  <r>
    <s v="US-2024-131254-CHO-NUT-13000"/>
    <d v="2024-11-19T00:00:00"/>
    <d v="2024-12-01T00:00:00"/>
    <x v="1"/>
    <n v="131254"/>
    <s v="United States"/>
    <x v="0"/>
    <x v="0"/>
    <n v="77095"/>
    <x v="0"/>
    <x v="0"/>
    <s v="CHO-NUT-13000"/>
    <x v="2"/>
    <x v="15"/>
    <n v="6"/>
    <n v="14.94"/>
    <n v="6"/>
    <n v="12"/>
    <x v="3"/>
    <s v="Lot's O' Nuts"/>
    <x v="1"/>
  </r>
  <r>
    <s v="US-2024-146458-CHO-NUT-13000"/>
    <d v="2024-11-19T00:00:00"/>
    <d v="2024-12-02T00:00:00"/>
    <x v="2"/>
    <n v="146458"/>
    <s v="United States"/>
    <x v="8"/>
    <x v="6"/>
    <n v="22153"/>
    <x v="0"/>
    <x v="2"/>
    <s v="CHO-NUT-13000"/>
    <x v="2"/>
    <x v="47"/>
    <n v="7"/>
    <n v="17.43"/>
    <n v="7"/>
    <n v="13"/>
    <x v="3"/>
    <s v="Lot's O' Nuts"/>
    <x v="1"/>
  </r>
  <r>
    <s v="US-2024-112529-CHO-TRI-54000"/>
    <d v="2024-11-19T00:00:00"/>
    <d v="2024-12-01T00:00:00"/>
    <x v="1"/>
    <n v="112529"/>
    <s v="United States"/>
    <x v="109"/>
    <x v="0"/>
    <n v="78207"/>
    <x v="0"/>
    <x v="0"/>
    <s v="CHO-TRI-54000"/>
    <x v="1"/>
    <x v="18"/>
    <n v="6"/>
    <n v="14.7"/>
    <n v="7.8"/>
    <n v="12"/>
    <x v="3"/>
    <s v="Wicked Choccy's"/>
    <x v="0"/>
  </r>
  <r>
    <s v="US-2024-112529-CHO-MIL-31000"/>
    <d v="2024-11-19T00:00:00"/>
    <d v="2024-12-01T00:00:00"/>
    <x v="1"/>
    <n v="112529"/>
    <s v="United States"/>
    <x v="109"/>
    <x v="0"/>
    <n v="78207"/>
    <x v="0"/>
    <x v="0"/>
    <s v="CHO-MIL-31000"/>
    <x v="0"/>
    <x v="8"/>
    <n v="4"/>
    <n v="8.44"/>
    <n v="4.5599999999999996"/>
    <n v="12"/>
    <x v="3"/>
    <s v="Wicked Choccy's"/>
    <x v="0"/>
  </r>
  <r>
    <s v="US-2024-161193-CHO-NUT-13000"/>
    <d v="2024-11-20T00:00:00"/>
    <d v="2024-12-06T00:00:00"/>
    <x v="0"/>
    <n v="161193"/>
    <s v="United States"/>
    <x v="12"/>
    <x v="9"/>
    <n v="43055"/>
    <x v="0"/>
    <x v="1"/>
    <s v="CHO-NUT-13000"/>
    <x v="2"/>
    <x v="7"/>
    <n v="2"/>
    <n v="4.9800000000000004"/>
    <n v="2"/>
    <n v="16"/>
    <x v="3"/>
    <s v="Lot's O' Nuts"/>
    <x v="1"/>
  </r>
  <r>
    <s v="US-2024-161193-CHO-MIL-31000"/>
    <d v="2024-11-20T00:00:00"/>
    <d v="2024-12-06T00:00:00"/>
    <x v="0"/>
    <n v="161193"/>
    <s v="United States"/>
    <x v="12"/>
    <x v="9"/>
    <n v="43055"/>
    <x v="0"/>
    <x v="1"/>
    <s v="CHO-MIL-31000"/>
    <x v="0"/>
    <x v="23"/>
    <n v="5"/>
    <n v="10.55"/>
    <n v="5.7"/>
    <n v="16"/>
    <x v="3"/>
    <s v="Wicked Choccy's"/>
    <x v="0"/>
  </r>
  <r>
    <s v="US-2024-111556-CHO-SCR-58000"/>
    <d v="2024-11-20T00:00:00"/>
    <d v="2024-12-02T00:00:00"/>
    <x v="1"/>
    <n v="111556"/>
    <s v="United States"/>
    <x v="26"/>
    <x v="21"/>
    <n v="10035"/>
    <x v="0"/>
    <x v="1"/>
    <s v="CHO-SCR-58000"/>
    <x v="3"/>
    <x v="9"/>
    <n v="2"/>
    <n v="5"/>
    <n v="2.2000000000000002"/>
    <n v="12"/>
    <x v="3"/>
    <s v="Lot's O' Nuts"/>
    <x v="1"/>
  </r>
  <r>
    <s v="US-2024-111556-CHO-MIL-31000"/>
    <d v="2024-11-20T00:00:00"/>
    <d v="2024-12-02T00:00:00"/>
    <x v="1"/>
    <n v="111556"/>
    <s v="United States"/>
    <x v="26"/>
    <x v="21"/>
    <n v="10035"/>
    <x v="0"/>
    <x v="1"/>
    <s v="CHO-MIL-31000"/>
    <x v="0"/>
    <x v="5"/>
    <n v="3"/>
    <n v="6.33"/>
    <n v="3.42"/>
    <n v="12"/>
    <x v="3"/>
    <s v="Wicked Choccy's"/>
    <x v="0"/>
  </r>
  <r>
    <s v="US-2024-103499-CHO-FUD-51000"/>
    <d v="2024-11-20T00:00:00"/>
    <d v="2024-12-04T00:00:00"/>
    <x v="0"/>
    <n v="103499"/>
    <s v="United States"/>
    <x v="64"/>
    <x v="14"/>
    <n v="38301"/>
    <x v="0"/>
    <x v="2"/>
    <s v="CHO-FUD-51000"/>
    <x v="4"/>
    <x v="9"/>
    <n v="2"/>
    <n v="4.8"/>
    <n v="2.4"/>
    <n v="14"/>
    <x v="3"/>
    <s v="Lot's O' Nuts"/>
    <x v="1"/>
  </r>
  <r>
    <s v="US-2024-146724-CHO-TRI-54000"/>
    <d v="2024-11-20T00:00:00"/>
    <d v="2024-12-07T00:00:00"/>
    <x v="0"/>
    <n v="146724"/>
    <s v="United States"/>
    <x v="63"/>
    <x v="30"/>
    <n v="55044"/>
    <x v="0"/>
    <x v="0"/>
    <s v="CHO-TRI-54000"/>
    <x v="1"/>
    <x v="37"/>
    <n v="10"/>
    <n v="24.5"/>
    <n v="13"/>
    <n v="17"/>
    <x v="3"/>
    <s v="Wicked Choccy's"/>
    <x v="0"/>
  </r>
  <r>
    <s v="US-2024-121818-CHO-TRI-54000"/>
    <d v="2024-11-20T00:00:00"/>
    <d v="2024-12-01T00:00:00"/>
    <x v="1"/>
    <n v="121818"/>
    <s v="United States"/>
    <x v="370"/>
    <x v="26"/>
    <n v="27217"/>
    <x v="0"/>
    <x v="2"/>
    <s v="CHO-TRI-54000"/>
    <x v="1"/>
    <x v="10"/>
    <n v="7"/>
    <n v="17.149999999999999"/>
    <n v="9.1"/>
    <n v="11"/>
    <x v="3"/>
    <s v="Wicked Choccy's"/>
    <x v="0"/>
  </r>
  <r>
    <s v="US-2024-121818-CHO-MIL-31000"/>
    <d v="2024-11-20T00:00:00"/>
    <d v="2024-12-01T00:00:00"/>
    <x v="1"/>
    <n v="121818"/>
    <s v="United States"/>
    <x v="370"/>
    <x v="26"/>
    <n v="27217"/>
    <x v="0"/>
    <x v="2"/>
    <s v="CHO-MIL-31000"/>
    <x v="0"/>
    <x v="5"/>
    <n v="3"/>
    <n v="6.33"/>
    <n v="3.42"/>
    <n v="11"/>
    <x v="3"/>
    <s v="Wicked Choccy's"/>
    <x v="0"/>
  </r>
  <r>
    <s v="US-2024-110996-CHO-TRI-54000"/>
    <d v="2024-11-20T00:00:00"/>
    <d v="2024-12-05T00:00:00"/>
    <x v="0"/>
    <n v="110996"/>
    <s v="United States"/>
    <x v="532"/>
    <x v="4"/>
    <n v="91761"/>
    <x v="0"/>
    <x v="3"/>
    <s v="CHO-TRI-54000"/>
    <x v="1"/>
    <x v="20"/>
    <n v="5"/>
    <n v="12.25"/>
    <n v="6.5"/>
    <n v="15"/>
    <x v="3"/>
    <s v="Wicked Choccy's"/>
    <x v="0"/>
  </r>
  <r>
    <s v="US-2024-120404-CHO-SCR-58000"/>
    <d v="2024-11-20T00:00:00"/>
    <d v="2024-12-04T00:00:00"/>
    <x v="2"/>
    <n v="120404"/>
    <s v="United States"/>
    <x v="26"/>
    <x v="21"/>
    <n v="10035"/>
    <x v="0"/>
    <x v="1"/>
    <s v="CHO-SCR-58000"/>
    <x v="3"/>
    <x v="3"/>
    <n v="3"/>
    <n v="7.5"/>
    <n v="3.3"/>
    <n v="14"/>
    <x v="3"/>
    <s v="Lot's O' Nuts"/>
    <x v="1"/>
  </r>
  <r>
    <s v="US-2024-120404-CHO-TRI-54000"/>
    <d v="2024-11-20T00:00:00"/>
    <d v="2024-12-04T00:00:00"/>
    <x v="2"/>
    <n v="120404"/>
    <s v="United States"/>
    <x v="26"/>
    <x v="21"/>
    <n v="10035"/>
    <x v="0"/>
    <x v="1"/>
    <s v="CHO-TRI-54000"/>
    <x v="1"/>
    <x v="4"/>
    <n v="3"/>
    <n v="7.35"/>
    <n v="3.9"/>
    <n v="14"/>
    <x v="3"/>
    <s v="Wicked Choccy's"/>
    <x v="0"/>
  </r>
  <r>
    <s v="US-2024-118731-CHO-TRI-54000"/>
    <d v="2024-11-20T00:00:00"/>
    <d v="2024-12-02T00:00:00"/>
    <x v="2"/>
    <n v="118731"/>
    <s v="United States"/>
    <x v="10"/>
    <x v="4"/>
    <n v="94110"/>
    <x v="0"/>
    <x v="3"/>
    <s v="CHO-TRI-54000"/>
    <x v="1"/>
    <x v="4"/>
    <n v="3"/>
    <n v="7.35"/>
    <n v="3.9"/>
    <n v="12"/>
    <x v="3"/>
    <s v="Wicked Choccy's"/>
    <x v="0"/>
  </r>
  <r>
    <s v="US-2024-118731-CHO-FUD-51000"/>
    <d v="2024-11-20T00:00:00"/>
    <d v="2024-12-02T00:00:00"/>
    <x v="2"/>
    <n v="118731"/>
    <s v="United States"/>
    <x v="10"/>
    <x v="4"/>
    <n v="94110"/>
    <x v="0"/>
    <x v="3"/>
    <s v="CHO-FUD-51000"/>
    <x v="4"/>
    <x v="26"/>
    <n v="7"/>
    <n v="16.8"/>
    <n v="8.4"/>
    <n v="12"/>
    <x v="3"/>
    <s v="Lot's O' Nuts"/>
    <x v="1"/>
  </r>
  <r>
    <s v="US-2024-154123-CHO-SCR-58000"/>
    <d v="2024-11-20T00:00:00"/>
    <d v="2024-12-05T00:00:00"/>
    <x v="0"/>
    <n v="154123"/>
    <s v="United States"/>
    <x v="5"/>
    <x v="5"/>
    <n v="42420"/>
    <x v="0"/>
    <x v="2"/>
    <s v="CHO-SCR-58000"/>
    <x v="3"/>
    <x v="9"/>
    <n v="2"/>
    <n v="5"/>
    <n v="2.2000000000000002"/>
    <n v="15"/>
    <x v="3"/>
    <s v="Lot's O' Nuts"/>
    <x v="1"/>
  </r>
  <r>
    <s v="US-2024-103380-CHO-NUT-13000"/>
    <d v="2024-11-21T00:00:00"/>
    <d v="2024-12-05T00:00:00"/>
    <x v="0"/>
    <n v="103380"/>
    <s v="United States"/>
    <x v="211"/>
    <x v="4"/>
    <n v="91104"/>
    <x v="0"/>
    <x v="3"/>
    <s v="CHO-NUT-13000"/>
    <x v="2"/>
    <x v="22"/>
    <n v="1"/>
    <n v="2.4900000000000002"/>
    <n v="1"/>
    <n v="14"/>
    <x v="3"/>
    <s v="Lot's O' Nuts"/>
    <x v="1"/>
  </r>
  <r>
    <s v="US-2024-103380-CHO-TRI-54000"/>
    <d v="2024-11-21T00:00:00"/>
    <d v="2024-12-05T00:00:00"/>
    <x v="0"/>
    <n v="103380"/>
    <s v="United States"/>
    <x v="211"/>
    <x v="4"/>
    <n v="91104"/>
    <x v="0"/>
    <x v="3"/>
    <s v="CHO-TRI-54000"/>
    <x v="1"/>
    <x v="1"/>
    <n v="2"/>
    <n v="4.9000000000000004"/>
    <n v="2.6"/>
    <n v="14"/>
    <x v="3"/>
    <s v="Wicked Choccy's"/>
    <x v="0"/>
  </r>
  <r>
    <s v="US-2024-103380-CHO-MIL-31000"/>
    <d v="2024-11-21T00:00:00"/>
    <d v="2024-12-05T00:00:00"/>
    <x v="0"/>
    <n v="103380"/>
    <s v="United States"/>
    <x v="211"/>
    <x v="4"/>
    <n v="91104"/>
    <x v="0"/>
    <x v="3"/>
    <s v="CHO-MIL-31000"/>
    <x v="0"/>
    <x v="0"/>
    <n v="2"/>
    <n v="4.22"/>
    <n v="2.2799999999999998"/>
    <n v="14"/>
    <x v="3"/>
    <s v="Wicked Choccy's"/>
    <x v="0"/>
  </r>
  <r>
    <s v="US-2024-142888-CHO-MIL-31000"/>
    <d v="2024-11-21T00:00:00"/>
    <d v="2024-12-05T00:00:00"/>
    <x v="0"/>
    <n v="142888"/>
    <s v="United States"/>
    <x v="306"/>
    <x v="23"/>
    <n v="99207"/>
    <x v="0"/>
    <x v="3"/>
    <s v="CHO-MIL-31000"/>
    <x v="0"/>
    <x v="11"/>
    <n v="1"/>
    <n v="2.11"/>
    <n v="1.1399999999999999"/>
    <n v="14"/>
    <x v="3"/>
    <s v="Wicked Choccy's"/>
    <x v="0"/>
  </r>
  <r>
    <s v="US-2024-100811-CHO-NUT-13000"/>
    <d v="2024-11-21T00:00:00"/>
    <d v="2024-12-04T00:00:00"/>
    <x v="1"/>
    <n v="100811"/>
    <s v="United States"/>
    <x v="2"/>
    <x v="2"/>
    <n v="19143"/>
    <x v="0"/>
    <x v="1"/>
    <s v="CHO-NUT-13000"/>
    <x v="2"/>
    <x v="7"/>
    <n v="2"/>
    <n v="4.9800000000000004"/>
    <n v="2"/>
    <n v="13"/>
    <x v="3"/>
    <s v="Lot's O' Nuts"/>
    <x v="1"/>
  </r>
  <r>
    <s v="US-2024-100811-CHO-TRI-54000"/>
    <d v="2024-11-21T00:00:00"/>
    <d v="2024-12-04T00:00:00"/>
    <x v="1"/>
    <n v="100811"/>
    <s v="United States"/>
    <x v="2"/>
    <x v="2"/>
    <n v="19143"/>
    <x v="0"/>
    <x v="1"/>
    <s v="CHO-TRI-54000"/>
    <x v="1"/>
    <x v="24"/>
    <n v="4"/>
    <n v="9.8000000000000007"/>
    <n v="5.2"/>
    <n v="13"/>
    <x v="3"/>
    <s v="Wicked Choccy's"/>
    <x v="0"/>
  </r>
  <r>
    <s v="US-2024-110443-CHO-TRI-54000"/>
    <d v="2024-11-21T00:00:00"/>
    <d v="2024-12-05T00:00:00"/>
    <x v="0"/>
    <n v="110443"/>
    <s v="United States"/>
    <x v="533"/>
    <x v="23"/>
    <n v="98059"/>
    <x v="0"/>
    <x v="3"/>
    <s v="CHO-TRI-54000"/>
    <x v="1"/>
    <x v="20"/>
    <n v="5"/>
    <n v="12.25"/>
    <n v="6.5"/>
    <n v="14"/>
    <x v="3"/>
    <s v="Wicked Choccy's"/>
    <x v="0"/>
  </r>
  <r>
    <s v="US-2024-110443-CHO-NUT-13000"/>
    <d v="2024-11-21T00:00:00"/>
    <d v="2024-12-05T00:00:00"/>
    <x v="0"/>
    <n v="110443"/>
    <s v="United States"/>
    <x v="533"/>
    <x v="23"/>
    <n v="98059"/>
    <x v="0"/>
    <x v="3"/>
    <s v="CHO-NUT-13000"/>
    <x v="2"/>
    <x v="33"/>
    <n v="8"/>
    <n v="19.920000000000002"/>
    <n v="8"/>
    <n v="14"/>
    <x v="3"/>
    <s v="Lot's O' Nuts"/>
    <x v="1"/>
  </r>
  <r>
    <s v="US-2024-110443-CHO-MIL-31000"/>
    <d v="2024-11-21T00:00:00"/>
    <d v="2024-12-05T00:00:00"/>
    <x v="0"/>
    <n v="110443"/>
    <s v="United States"/>
    <x v="533"/>
    <x v="23"/>
    <n v="98059"/>
    <x v="0"/>
    <x v="3"/>
    <s v="CHO-MIL-31000"/>
    <x v="0"/>
    <x v="11"/>
    <n v="1"/>
    <n v="2.11"/>
    <n v="1.1399999999999999"/>
    <n v="14"/>
    <x v="3"/>
    <s v="Wicked Choccy's"/>
    <x v="0"/>
  </r>
  <r>
    <s v="US-2024-157420-CHO-NUT-13000"/>
    <d v="2024-11-21T00:00:00"/>
    <d v="2024-12-01T00:00:00"/>
    <x v="3"/>
    <n v="157420"/>
    <s v="United States"/>
    <x v="0"/>
    <x v="0"/>
    <n v="77095"/>
    <x v="0"/>
    <x v="0"/>
    <s v="CHO-NUT-13000"/>
    <x v="2"/>
    <x v="2"/>
    <n v="3"/>
    <n v="7.47"/>
    <n v="3"/>
    <n v="10"/>
    <x v="3"/>
    <s v="Lot's O' Nuts"/>
    <x v="1"/>
  </r>
  <r>
    <s v="US-2024-105130-CHO-NUT-13000"/>
    <d v="2024-11-21T00:00:00"/>
    <d v="2024-12-05T00:00:00"/>
    <x v="0"/>
    <n v="105130"/>
    <s v="United States"/>
    <x v="10"/>
    <x v="4"/>
    <n v="94122"/>
    <x v="0"/>
    <x v="3"/>
    <s v="CHO-NUT-13000"/>
    <x v="2"/>
    <x v="19"/>
    <n v="4"/>
    <n v="9.9600000000000009"/>
    <n v="4"/>
    <n v="14"/>
    <x v="3"/>
    <s v="Lot's O' Nuts"/>
    <x v="1"/>
  </r>
  <r>
    <s v="US-2024-105130-CHO-MIL-31000"/>
    <d v="2024-11-21T00:00:00"/>
    <d v="2024-12-05T00:00:00"/>
    <x v="0"/>
    <n v="105130"/>
    <s v="United States"/>
    <x v="10"/>
    <x v="4"/>
    <n v="94122"/>
    <x v="0"/>
    <x v="3"/>
    <s v="CHO-MIL-31000"/>
    <x v="0"/>
    <x v="0"/>
    <n v="2"/>
    <n v="4.22"/>
    <n v="2.2799999999999998"/>
    <n v="14"/>
    <x v="3"/>
    <s v="Wicked Choccy's"/>
    <x v="0"/>
  </r>
  <r>
    <s v="US-2024-107874-CHO-NUT-13000"/>
    <d v="2024-11-21T00:00:00"/>
    <d v="2024-12-05T00:00:00"/>
    <x v="0"/>
    <n v="107874"/>
    <s v="United States"/>
    <x v="26"/>
    <x v="21"/>
    <n v="10035"/>
    <x v="0"/>
    <x v="1"/>
    <s v="CHO-NUT-13000"/>
    <x v="2"/>
    <x v="22"/>
    <n v="1"/>
    <n v="2.4900000000000002"/>
    <n v="1"/>
    <n v="14"/>
    <x v="3"/>
    <s v="Lot's O' Nuts"/>
    <x v="1"/>
  </r>
  <r>
    <s v="US-2024-144036-CHO-MIL-31000"/>
    <d v="2024-11-22T00:00:00"/>
    <d v="2024-12-06T00:00:00"/>
    <x v="0"/>
    <n v="144036"/>
    <s v="United States"/>
    <x v="0"/>
    <x v="0"/>
    <n v="77070"/>
    <x v="0"/>
    <x v="0"/>
    <s v="CHO-MIL-31000"/>
    <x v="0"/>
    <x v="35"/>
    <n v="8"/>
    <n v="16.88"/>
    <n v="9.1199999999999992"/>
    <n v="14"/>
    <x v="3"/>
    <s v="Wicked Choccy's"/>
    <x v="0"/>
  </r>
  <r>
    <s v="US-2024-166919-CHO-NUT-13000"/>
    <d v="2024-11-23T00:00:00"/>
    <d v="2024-12-07T00:00:00"/>
    <x v="0"/>
    <n v="166919"/>
    <s v="United States"/>
    <x v="39"/>
    <x v="0"/>
    <n v="75220"/>
    <x v="0"/>
    <x v="0"/>
    <s v="CHO-NUT-13000"/>
    <x v="2"/>
    <x v="13"/>
    <n v="5"/>
    <n v="12.45"/>
    <n v="5"/>
    <n v="14"/>
    <x v="3"/>
    <s v="Lot's O' Nuts"/>
    <x v="1"/>
  </r>
  <r>
    <s v="US-2024-119746-CHO-NUT-13000"/>
    <d v="2024-11-23T00:00:00"/>
    <d v="2024-12-07T00:00:00"/>
    <x v="0"/>
    <n v="119746"/>
    <s v="United States"/>
    <x v="40"/>
    <x v="1"/>
    <n v="60610"/>
    <x v="0"/>
    <x v="0"/>
    <s v="CHO-NUT-13000"/>
    <x v="2"/>
    <x v="22"/>
    <n v="1"/>
    <n v="2.4900000000000002"/>
    <n v="1"/>
    <n v="14"/>
    <x v="3"/>
    <s v="Lot's O' Nuts"/>
    <x v="1"/>
  </r>
  <r>
    <s v="US-2024-119746-CHO-MIL-31000"/>
    <d v="2024-11-23T00:00:00"/>
    <d v="2024-12-07T00:00:00"/>
    <x v="0"/>
    <n v="119746"/>
    <s v="United States"/>
    <x v="40"/>
    <x v="1"/>
    <n v="60610"/>
    <x v="0"/>
    <x v="0"/>
    <s v="CHO-MIL-31000"/>
    <x v="0"/>
    <x v="0"/>
    <n v="2"/>
    <n v="4.22"/>
    <n v="2.2799999999999998"/>
    <n v="14"/>
    <x v="3"/>
    <s v="Wicked Choccy's"/>
    <x v="0"/>
  </r>
  <r>
    <s v="US-2024-148992-CHO-SCR-58000"/>
    <d v="2024-11-23T00:00:00"/>
    <d v="2024-12-07T00:00:00"/>
    <x v="0"/>
    <n v="148992"/>
    <s v="United States"/>
    <x v="40"/>
    <x v="1"/>
    <n v="60623"/>
    <x v="0"/>
    <x v="0"/>
    <s v="CHO-SCR-58000"/>
    <x v="3"/>
    <x v="9"/>
    <n v="2"/>
    <n v="5"/>
    <n v="2.2000000000000002"/>
    <n v="14"/>
    <x v="3"/>
    <s v="Lot's O' Nuts"/>
    <x v="1"/>
  </r>
  <r>
    <s v="US-2024-167017-CHO-FUD-51000"/>
    <d v="2024-11-23T00:00:00"/>
    <d v="2024-12-05T00:00:00"/>
    <x v="1"/>
    <n v="167017"/>
    <s v="United States"/>
    <x v="56"/>
    <x v="15"/>
    <n v="48066"/>
    <x v="0"/>
    <x v="0"/>
    <s v="CHO-FUD-51000"/>
    <x v="4"/>
    <x v="9"/>
    <n v="2"/>
    <n v="4.8"/>
    <n v="2.4"/>
    <n v="12"/>
    <x v="3"/>
    <s v="Lot's O' Nuts"/>
    <x v="1"/>
  </r>
  <r>
    <s v="US-2024-107832-CHO-NUT-13000"/>
    <d v="2024-11-23T00:00:00"/>
    <d v="2024-12-06T00:00:00"/>
    <x v="2"/>
    <n v="107832"/>
    <s v="United States"/>
    <x v="2"/>
    <x v="2"/>
    <n v="19120"/>
    <x v="0"/>
    <x v="1"/>
    <s v="CHO-NUT-13000"/>
    <x v="2"/>
    <x v="22"/>
    <n v="1"/>
    <n v="2.4900000000000002"/>
    <n v="1"/>
    <n v="13"/>
    <x v="3"/>
    <s v="Lot's O' Nuts"/>
    <x v="1"/>
  </r>
  <r>
    <s v="US-2024-119004-CHO-SCR-58000"/>
    <d v="2024-11-23T00:00:00"/>
    <d v="2024-12-08T00:00:00"/>
    <x v="0"/>
    <n v="119004"/>
    <s v="United States"/>
    <x v="165"/>
    <x v="26"/>
    <n v="28205"/>
    <x v="0"/>
    <x v="2"/>
    <s v="CHO-SCR-58000"/>
    <x v="3"/>
    <x v="25"/>
    <n v="1"/>
    <n v="2.5"/>
    <n v="1.1000000000000001"/>
    <n v="15"/>
    <x v="3"/>
    <s v="Lot's O' Nuts"/>
    <x v="1"/>
  </r>
  <r>
    <s v="US-2024-119004-CHO-TRI-54000"/>
    <d v="2024-11-23T00:00:00"/>
    <d v="2024-12-08T00:00:00"/>
    <x v="0"/>
    <n v="119004"/>
    <s v="United States"/>
    <x v="165"/>
    <x v="26"/>
    <n v="28205"/>
    <x v="0"/>
    <x v="2"/>
    <s v="CHO-TRI-54000"/>
    <x v="1"/>
    <x v="28"/>
    <n v="1"/>
    <n v="2.4500000000000002"/>
    <n v="1.3"/>
    <n v="15"/>
    <x v="3"/>
    <s v="Wicked Choccy's"/>
    <x v="0"/>
  </r>
  <r>
    <s v="US-2024-149160-CHO-TRI-54000"/>
    <d v="2024-11-23T00:00:00"/>
    <d v="2024-12-06T00:00:00"/>
    <x v="2"/>
    <n v="149160"/>
    <s v="United States"/>
    <x v="534"/>
    <x v="15"/>
    <n v="48187"/>
    <x v="0"/>
    <x v="0"/>
    <s v="CHO-TRI-54000"/>
    <x v="1"/>
    <x v="1"/>
    <n v="2"/>
    <n v="4.9000000000000004"/>
    <n v="2.6"/>
    <n v="13"/>
    <x v="3"/>
    <s v="Wicked Choccy's"/>
    <x v="0"/>
  </r>
  <r>
    <s v="US-2024-149160-CHO-NUT-13000"/>
    <d v="2024-11-23T00:00:00"/>
    <d v="2024-12-06T00:00:00"/>
    <x v="2"/>
    <n v="149160"/>
    <s v="United States"/>
    <x v="534"/>
    <x v="15"/>
    <n v="48187"/>
    <x v="0"/>
    <x v="0"/>
    <s v="CHO-NUT-13000"/>
    <x v="2"/>
    <x v="33"/>
    <n v="8"/>
    <n v="19.920000000000002"/>
    <n v="8"/>
    <n v="13"/>
    <x v="3"/>
    <s v="Lot's O' Nuts"/>
    <x v="1"/>
  </r>
  <r>
    <s v="US-2024-156622-CHO-FUD-51000"/>
    <d v="2024-11-23T00:00:00"/>
    <d v="2024-12-06T00:00:00"/>
    <x v="1"/>
    <n v="156622"/>
    <s v="United States"/>
    <x v="39"/>
    <x v="0"/>
    <n v="75220"/>
    <x v="0"/>
    <x v="0"/>
    <s v="CHO-FUD-51000"/>
    <x v="4"/>
    <x v="25"/>
    <n v="1"/>
    <n v="2.4"/>
    <n v="1.2"/>
    <n v="13"/>
    <x v="3"/>
    <s v="Lot's O' Nuts"/>
    <x v="1"/>
  </r>
  <r>
    <s v="US-2024-156622-CHO-TRI-54000"/>
    <d v="2024-11-23T00:00:00"/>
    <d v="2024-12-06T00:00:00"/>
    <x v="1"/>
    <n v="156622"/>
    <s v="United States"/>
    <x v="39"/>
    <x v="0"/>
    <n v="75220"/>
    <x v="0"/>
    <x v="0"/>
    <s v="CHO-TRI-54000"/>
    <x v="1"/>
    <x v="1"/>
    <n v="2"/>
    <n v="4.9000000000000004"/>
    <n v="2.6"/>
    <n v="13"/>
    <x v="3"/>
    <s v="Wicked Choccy's"/>
    <x v="0"/>
  </r>
  <r>
    <s v="US-2024-103156-CHO-SCR-58000"/>
    <d v="2024-11-23T00:00:00"/>
    <d v="2024-12-04T00:00:00"/>
    <x v="1"/>
    <n v="103156"/>
    <s v="United States"/>
    <x v="2"/>
    <x v="2"/>
    <n v="19120"/>
    <x v="0"/>
    <x v="1"/>
    <s v="CHO-SCR-58000"/>
    <x v="3"/>
    <x v="6"/>
    <n v="9"/>
    <n v="22.5"/>
    <n v="9.9"/>
    <n v="11"/>
    <x v="3"/>
    <s v="Lot's O' Nuts"/>
    <x v="1"/>
  </r>
  <r>
    <s v="US-2024-105543-CHO-MIL-31000"/>
    <d v="2024-11-24T00:00:00"/>
    <d v="2024-12-04T00:00:00"/>
    <x v="3"/>
    <n v="105543"/>
    <s v="United States"/>
    <x v="223"/>
    <x v="47"/>
    <n v="67846"/>
    <x v="0"/>
    <x v="0"/>
    <s v="CHO-MIL-31000"/>
    <x v="0"/>
    <x v="11"/>
    <n v="1"/>
    <n v="2.11"/>
    <n v="1.1399999999999999"/>
    <n v="10"/>
    <x v="3"/>
    <s v="Wicked Choccy's"/>
    <x v="0"/>
  </r>
  <r>
    <s v="US-2024-137505-CHO-SCR-58000"/>
    <d v="2024-11-24T00:00:00"/>
    <d v="2024-12-04T00:00:00"/>
    <x v="3"/>
    <n v="137505"/>
    <s v="United States"/>
    <x v="4"/>
    <x v="4"/>
    <n v="90008"/>
    <x v="0"/>
    <x v="3"/>
    <s v="CHO-SCR-58000"/>
    <x v="3"/>
    <x v="9"/>
    <n v="2"/>
    <n v="5"/>
    <n v="2.2000000000000002"/>
    <n v="10"/>
    <x v="3"/>
    <s v="Lot's O' Nuts"/>
    <x v="1"/>
  </r>
  <r>
    <s v="US-2024-146535-CHO-MIL-31000"/>
    <d v="2024-11-24T00:00:00"/>
    <d v="2024-12-10T00:00:00"/>
    <x v="0"/>
    <n v="146535"/>
    <s v="United States"/>
    <x v="43"/>
    <x v="5"/>
    <n v="40475"/>
    <x v="0"/>
    <x v="2"/>
    <s v="CHO-MIL-31000"/>
    <x v="0"/>
    <x v="11"/>
    <n v="1"/>
    <n v="2.11"/>
    <n v="1.1399999999999999"/>
    <n v="16"/>
    <x v="3"/>
    <s v="Wicked Choccy's"/>
    <x v="0"/>
  </r>
  <r>
    <s v="US-2024-146535-CHO-SCR-58000"/>
    <d v="2024-11-24T00:00:00"/>
    <d v="2024-12-10T00:00:00"/>
    <x v="0"/>
    <n v="146535"/>
    <s v="United States"/>
    <x v="43"/>
    <x v="5"/>
    <n v="40475"/>
    <x v="0"/>
    <x v="2"/>
    <s v="CHO-SCR-58000"/>
    <x v="3"/>
    <x v="64"/>
    <n v="12"/>
    <n v="30"/>
    <n v="13.2"/>
    <n v="16"/>
    <x v="3"/>
    <s v="Lot's O' Nuts"/>
    <x v="1"/>
  </r>
  <r>
    <s v="US-2024-101945-CHO-NUT-13000"/>
    <d v="2024-11-24T00:00:00"/>
    <d v="2024-12-08T00:00:00"/>
    <x v="0"/>
    <n v="101945"/>
    <s v="United States"/>
    <x v="0"/>
    <x v="0"/>
    <n v="77070"/>
    <x v="0"/>
    <x v="0"/>
    <s v="CHO-NUT-13000"/>
    <x v="2"/>
    <x v="2"/>
    <n v="3"/>
    <n v="7.47"/>
    <n v="3"/>
    <n v="14"/>
    <x v="3"/>
    <s v="Lot's O' Nuts"/>
    <x v="1"/>
  </r>
  <r>
    <s v="US-2024-103765-CHO-FUD-51000"/>
    <d v="2024-11-24T00:00:00"/>
    <d v="2024-12-10T00:00:00"/>
    <x v="0"/>
    <n v="103765"/>
    <s v="United States"/>
    <x v="196"/>
    <x v="0"/>
    <n v="79762"/>
    <x v="0"/>
    <x v="0"/>
    <s v="CHO-FUD-51000"/>
    <x v="4"/>
    <x v="25"/>
    <n v="1"/>
    <n v="2.4"/>
    <n v="1.2"/>
    <n v="16"/>
    <x v="3"/>
    <s v="Lot's O' Nuts"/>
    <x v="1"/>
  </r>
  <r>
    <s v="US-2024-164028-CHO-MIL-31000"/>
    <d v="2024-11-24T00:00:00"/>
    <d v="2024-12-10T00:00:00"/>
    <x v="0"/>
    <n v="164028"/>
    <s v="United States"/>
    <x v="10"/>
    <x v="4"/>
    <n v="94122"/>
    <x v="0"/>
    <x v="3"/>
    <s v="CHO-MIL-31000"/>
    <x v="0"/>
    <x v="30"/>
    <n v="14"/>
    <n v="29.54"/>
    <n v="15.96"/>
    <n v="16"/>
    <x v="3"/>
    <s v="Wicked Choccy's"/>
    <x v="0"/>
  </r>
  <r>
    <s v="US-2024-168641-CHO-TRI-54000"/>
    <d v="2024-11-24T00:00:00"/>
    <d v="2024-12-11T00:00:00"/>
    <x v="0"/>
    <n v="168641"/>
    <s v="United States"/>
    <x v="26"/>
    <x v="21"/>
    <n v="10035"/>
    <x v="0"/>
    <x v="1"/>
    <s v="CHO-TRI-54000"/>
    <x v="1"/>
    <x v="1"/>
    <n v="2"/>
    <n v="4.9000000000000004"/>
    <n v="2.6"/>
    <n v="17"/>
    <x v="3"/>
    <s v="Wicked Choccy's"/>
    <x v="0"/>
  </r>
  <r>
    <s v="US-2024-168641-CHO-SCR-58000"/>
    <d v="2024-11-24T00:00:00"/>
    <d v="2024-12-11T00:00:00"/>
    <x v="0"/>
    <n v="168641"/>
    <s v="United States"/>
    <x v="26"/>
    <x v="21"/>
    <n v="10035"/>
    <x v="0"/>
    <x v="1"/>
    <s v="CHO-SCR-58000"/>
    <x v="3"/>
    <x v="6"/>
    <n v="9"/>
    <n v="22.5"/>
    <n v="9.9"/>
    <n v="17"/>
    <x v="3"/>
    <s v="Lot's O' Nuts"/>
    <x v="1"/>
  </r>
  <r>
    <s v="US-2024-168641-CHO-FUD-51000"/>
    <d v="2024-11-24T00:00:00"/>
    <d v="2024-12-11T00:00:00"/>
    <x v="0"/>
    <n v="168641"/>
    <s v="United States"/>
    <x v="26"/>
    <x v="21"/>
    <n v="10035"/>
    <x v="0"/>
    <x v="1"/>
    <s v="CHO-FUD-51000"/>
    <x v="4"/>
    <x v="9"/>
    <n v="2"/>
    <n v="4.8"/>
    <n v="2.4"/>
    <n v="17"/>
    <x v="3"/>
    <s v="Lot's O' Nuts"/>
    <x v="1"/>
  </r>
  <r>
    <s v="US-2024-153654-CHO-TRI-54000"/>
    <d v="2024-11-24T00:00:00"/>
    <d v="2024-12-06T00:00:00"/>
    <x v="2"/>
    <n v="153654"/>
    <s v="United States"/>
    <x v="69"/>
    <x v="26"/>
    <n v="28806"/>
    <x v="0"/>
    <x v="2"/>
    <s v="CHO-TRI-54000"/>
    <x v="1"/>
    <x v="50"/>
    <n v="8"/>
    <n v="19.600000000000001"/>
    <n v="10.4"/>
    <n v="12"/>
    <x v="3"/>
    <s v="Wicked Choccy's"/>
    <x v="0"/>
  </r>
  <r>
    <s v="US-2024-169894-CHO-TRI-54000"/>
    <d v="2024-11-24T00:00:00"/>
    <d v="2024-12-09T00:00:00"/>
    <x v="2"/>
    <n v="169894"/>
    <s v="United States"/>
    <x v="263"/>
    <x v="12"/>
    <n v="85204"/>
    <x v="0"/>
    <x v="3"/>
    <s v="CHO-TRI-54000"/>
    <x v="1"/>
    <x v="1"/>
    <n v="2"/>
    <n v="4.9000000000000004"/>
    <n v="2.6"/>
    <n v="15"/>
    <x v="3"/>
    <s v="Wicked Choccy's"/>
    <x v="0"/>
  </r>
  <r>
    <s v="US-2024-128118-CHO-NUT-13000"/>
    <d v="2024-11-24T00:00:00"/>
    <d v="2024-12-11T00:00:00"/>
    <x v="0"/>
    <n v="128118"/>
    <s v="United States"/>
    <x v="104"/>
    <x v="14"/>
    <n v="38109"/>
    <x v="0"/>
    <x v="2"/>
    <s v="CHO-NUT-13000"/>
    <x v="2"/>
    <x v="2"/>
    <n v="3"/>
    <n v="7.47"/>
    <n v="3"/>
    <n v="17"/>
    <x v="3"/>
    <s v="Lot's O' Nuts"/>
    <x v="1"/>
  </r>
  <r>
    <s v="US-2024-123701-CHO-FUD-51000"/>
    <d v="2024-11-24T00:00:00"/>
    <d v="2024-12-07T00:00:00"/>
    <x v="1"/>
    <n v="123701"/>
    <s v="United States"/>
    <x v="10"/>
    <x v="4"/>
    <n v="94110"/>
    <x v="0"/>
    <x v="3"/>
    <s v="CHO-FUD-51000"/>
    <x v="4"/>
    <x v="31"/>
    <n v="4"/>
    <n v="9.6"/>
    <n v="4.8"/>
    <n v="13"/>
    <x v="3"/>
    <s v="Lot's O' Nuts"/>
    <x v="1"/>
  </r>
  <r>
    <s v="US-2024-162250-CHO-NUT-13000"/>
    <d v="2024-11-24T00:00:00"/>
    <d v="2024-12-04T00:00:00"/>
    <x v="3"/>
    <n v="162250"/>
    <s v="United States"/>
    <x v="10"/>
    <x v="4"/>
    <n v="94109"/>
    <x v="0"/>
    <x v="3"/>
    <s v="CHO-NUT-13000"/>
    <x v="2"/>
    <x v="22"/>
    <n v="1"/>
    <n v="2.4900000000000002"/>
    <n v="1"/>
    <n v="10"/>
    <x v="3"/>
    <s v="Lot's O' Nuts"/>
    <x v="1"/>
  </r>
  <r>
    <s v="US-2024-128300-CHO-MIL-31000"/>
    <d v="2024-11-24T00:00:00"/>
    <d v="2024-12-06T00:00:00"/>
    <x v="2"/>
    <n v="128300"/>
    <s v="United States"/>
    <x v="535"/>
    <x v="10"/>
    <n v="29483"/>
    <x v="0"/>
    <x v="2"/>
    <s v="CHO-MIL-31000"/>
    <x v="0"/>
    <x v="35"/>
    <n v="8"/>
    <n v="16.88"/>
    <n v="9.1199999999999992"/>
    <n v="12"/>
    <x v="3"/>
    <s v="Wicked Choccy's"/>
    <x v="0"/>
  </r>
  <r>
    <s v="US-2024-128300-CHO-NUT-13000"/>
    <d v="2024-11-24T00:00:00"/>
    <d v="2024-12-06T00:00:00"/>
    <x v="2"/>
    <n v="128300"/>
    <s v="United States"/>
    <x v="535"/>
    <x v="10"/>
    <n v="29483"/>
    <x v="0"/>
    <x v="2"/>
    <s v="CHO-NUT-13000"/>
    <x v="2"/>
    <x v="7"/>
    <n v="2"/>
    <n v="4.9800000000000004"/>
    <n v="2"/>
    <n v="12"/>
    <x v="3"/>
    <s v="Lot's O' Nuts"/>
    <x v="1"/>
  </r>
  <r>
    <s v="US-2024-131366-CHO-FUD-51000"/>
    <d v="2024-11-24T00:00:00"/>
    <d v="2024-12-09T00:00:00"/>
    <x v="0"/>
    <n v="131366"/>
    <s v="United States"/>
    <x v="86"/>
    <x v="2"/>
    <n v="17602"/>
    <x v="0"/>
    <x v="1"/>
    <s v="CHO-FUD-51000"/>
    <x v="4"/>
    <x v="26"/>
    <n v="7"/>
    <n v="16.8"/>
    <n v="8.4"/>
    <n v="15"/>
    <x v="3"/>
    <s v="Lot's O' Nuts"/>
    <x v="1"/>
  </r>
  <r>
    <s v="US-2024-166436-CHO-SCR-58000"/>
    <d v="2024-11-24T00:00:00"/>
    <d v="2024-12-08T00:00:00"/>
    <x v="0"/>
    <n v="166436"/>
    <s v="United States"/>
    <x v="26"/>
    <x v="21"/>
    <n v="10035"/>
    <x v="0"/>
    <x v="1"/>
    <s v="CHO-SCR-58000"/>
    <x v="3"/>
    <x v="14"/>
    <n v="6"/>
    <n v="15"/>
    <n v="6.6"/>
    <n v="14"/>
    <x v="3"/>
    <s v="Lot's O' Nuts"/>
    <x v="1"/>
  </r>
  <r>
    <s v="US-2024-166436-CHO-NUT-13000"/>
    <d v="2024-11-24T00:00:00"/>
    <d v="2024-12-08T00:00:00"/>
    <x v="0"/>
    <n v="166436"/>
    <s v="United States"/>
    <x v="26"/>
    <x v="21"/>
    <n v="10035"/>
    <x v="0"/>
    <x v="1"/>
    <s v="CHO-NUT-13000"/>
    <x v="2"/>
    <x v="22"/>
    <n v="1"/>
    <n v="2.4900000000000002"/>
    <n v="1"/>
    <n v="14"/>
    <x v="3"/>
    <s v="Lot's O' Nuts"/>
    <x v="1"/>
  </r>
  <r>
    <s v="US-2024-133312-CHO-SCR-58000"/>
    <d v="2024-11-25T00:00:00"/>
    <d v="2024-12-09T00:00:00"/>
    <x v="0"/>
    <n v="133312"/>
    <s v="United States"/>
    <x v="10"/>
    <x v="4"/>
    <n v="94122"/>
    <x v="0"/>
    <x v="3"/>
    <s v="CHO-SCR-58000"/>
    <x v="3"/>
    <x v="3"/>
    <n v="3"/>
    <n v="7.5"/>
    <n v="3.3"/>
    <n v="14"/>
    <x v="3"/>
    <s v="Lot's O' Nuts"/>
    <x v="1"/>
  </r>
  <r>
    <s v="US-2024-133312-CHO-TRI-54000"/>
    <d v="2024-11-25T00:00:00"/>
    <d v="2024-12-09T00:00:00"/>
    <x v="0"/>
    <n v="133312"/>
    <s v="United States"/>
    <x v="10"/>
    <x v="4"/>
    <n v="94122"/>
    <x v="0"/>
    <x v="3"/>
    <s v="CHO-TRI-54000"/>
    <x v="1"/>
    <x v="28"/>
    <n v="1"/>
    <n v="2.4500000000000002"/>
    <n v="1.3"/>
    <n v="14"/>
    <x v="3"/>
    <s v="Wicked Choccy's"/>
    <x v="0"/>
  </r>
  <r>
    <s v="US-2024-109610-CHO-TRI-54000"/>
    <d v="2024-11-25T00:00:00"/>
    <d v="2024-12-10T00:00:00"/>
    <x v="2"/>
    <n v="109610"/>
    <s v="United States"/>
    <x v="106"/>
    <x v="5"/>
    <n v="40214"/>
    <x v="0"/>
    <x v="2"/>
    <s v="CHO-TRI-54000"/>
    <x v="1"/>
    <x v="1"/>
    <n v="2"/>
    <n v="4.9000000000000004"/>
    <n v="2.6"/>
    <n v="15"/>
    <x v="3"/>
    <s v="Wicked Choccy's"/>
    <x v="0"/>
  </r>
  <r>
    <s v="US-2024-155159-CHO-TRI-54000"/>
    <d v="2024-11-25T00:00:00"/>
    <d v="2024-12-09T00:00:00"/>
    <x v="2"/>
    <n v="155159"/>
    <s v="United States"/>
    <x v="163"/>
    <x v="3"/>
    <n v="30318"/>
    <x v="0"/>
    <x v="2"/>
    <s v="CHO-TRI-54000"/>
    <x v="1"/>
    <x v="51"/>
    <n v="9"/>
    <n v="22.05"/>
    <n v="11.7"/>
    <n v="14"/>
    <x v="3"/>
    <s v="Wicked Choccy's"/>
    <x v="0"/>
  </r>
  <r>
    <s v="US-2024-161459-CHO-FUD-51000"/>
    <d v="2024-11-25T00:00:00"/>
    <d v="2024-12-09T00:00:00"/>
    <x v="2"/>
    <n v="161459"/>
    <s v="United States"/>
    <x v="445"/>
    <x v="4"/>
    <n v="92677"/>
    <x v="0"/>
    <x v="3"/>
    <s v="CHO-FUD-51000"/>
    <x v="4"/>
    <x v="14"/>
    <n v="6"/>
    <n v="14.4"/>
    <n v="7.2"/>
    <n v="14"/>
    <x v="3"/>
    <s v="Lot's O' Nuts"/>
    <x v="1"/>
  </r>
  <r>
    <s v="US-2024-161459-CHO-TRI-54000"/>
    <d v="2024-11-25T00:00:00"/>
    <d v="2024-12-09T00:00:00"/>
    <x v="2"/>
    <n v="161459"/>
    <s v="United States"/>
    <x v="445"/>
    <x v="4"/>
    <n v="92677"/>
    <x v="0"/>
    <x v="3"/>
    <s v="CHO-TRI-54000"/>
    <x v="1"/>
    <x v="20"/>
    <n v="5"/>
    <n v="12.25"/>
    <n v="6.5"/>
    <n v="14"/>
    <x v="3"/>
    <s v="Wicked Choccy's"/>
    <x v="0"/>
  </r>
  <r>
    <s v="US-2024-124765-CHO-FUD-51000"/>
    <d v="2024-11-25T00:00:00"/>
    <d v="2024-12-10T00:00:00"/>
    <x v="0"/>
    <n v="124765"/>
    <s v="United States"/>
    <x v="222"/>
    <x v="17"/>
    <n v="33311"/>
    <x v="0"/>
    <x v="2"/>
    <s v="CHO-FUD-51000"/>
    <x v="4"/>
    <x v="17"/>
    <n v="5"/>
    <n v="12"/>
    <n v="6"/>
    <n v="15"/>
    <x v="3"/>
    <s v="Lot's O' Nuts"/>
    <x v="1"/>
  </r>
  <r>
    <s v="US-2024-150266-CHO-SCR-58000"/>
    <d v="2024-11-25T00:00:00"/>
    <d v="2024-12-10T00:00:00"/>
    <x v="0"/>
    <n v="150266"/>
    <s v="United States"/>
    <x v="0"/>
    <x v="0"/>
    <n v="77070"/>
    <x v="0"/>
    <x v="0"/>
    <s v="CHO-SCR-58000"/>
    <x v="3"/>
    <x v="17"/>
    <n v="5"/>
    <n v="12.5"/>
    <n v="5.5"/>
    <n v="15"/>
    <x v="3"/>
    <s v="Lot's O' Nuts"/>
    <x v="1"/>
  </r>
  <r>
    <s v="US-2024-150266-CHO-NUT-13000"/>
    <d v="2024-11-25T00:00:00"/>
    <d v="2024-12-10T00:00:00"/>
    <x v="0"/>
    <n v="150266"/>
    <s v="United States"/>
    <x v="0"/>
    <x v="0"/>
    <n v="77070"/>
    <x v="0"/>
    <x v="0"/>
    <s v="CHO-NUT-13000"/>
    <x v="2"/>
    <x v="13"/>
    <n v="5"/>
    <n v="12.45"/>
    <n v="5"/>
    <n v="15"/>
    <x v="3"/>
    <s v="Lot's O' Nuts"/>
    <x v="1"/>
  </r>
  <r>
    <s v="US-2024-150266-CHO-MIL-31000"/>
    <d v="2024-11-25T00:00:00"/>
    <d v="2024-12-10T00:00:00"/>
    <x v="0"/>
    <n v="150266"/>
    <s v="United States"/>
    <x v="0"/>
    <x v="0"/>
    <n v="77070"/>
    <x v="0"/>
    <x v="0"/>
    <s v="CHO-MIL-31000"/>
    <x v="0"/>
    <x v="8"/>
    <n v="4"/>
    <n v="8.44"/>
    <n v="4.5599999999999996"/>
    <n v="15"/>
    <x v="3"/>
    <s v="Wicked Choccy's"/>
    <x v="0"/>
  </r>
  <r>
    <s v="US-2024-150266-CHO-FUD-51000"/>
    <d v="2024-11-25T00:00:00"/>
    <d v="2024-12-10T00:00:00"/>
    <x v="0"/>
    <n v="150266"/>
    <s v="United States"/>
    <x v="0"/>
    <x v="0"/>
    <n v="77070"/>
    <x v="0"/>
    <x v="0"/>
    <s v="CHO-FUD-51000"/>
    <x v="4"/>
    <x v="17"/>
    <n v="5"/>
    <n v="12"/>
    <n v="6"/>
    <n v="15"/>
    <x v="3"/>
    <s v="Lot's O' Nuts"/>
    <x v="1"/>
  </r>
  <r>
    <s v="US-2024-129000-CHO-SCR-58000"/>
    <d v="2024-11-25T00:00:00"/>
    <d v="2024-12-07T00:00:00"/>
    <x v="2"/>
    <n v="129000"/>
    <s v="United States"/>
    <x v="534"/>
    <x v="15"/>
    <n v="48187"/>
    <x v="0"/>
    <x v="0"/>
    <s v="CHO-SCR-58000"/>
    <x v="3"/>
    <x v="3"/>
    <n v="3"/>
    <n v="7.5"/>
    <n v="3.3"/>
    <n v="12"/>
    <x v="3"/>
    <s v="Lot's O' Nuts"/>
    <x v="1"/>
  </r>
  <r>
    <s v="US-2024-101665-CHO-FUD-51000"/>
    <d v="2024-11-25T00:00:00"/>
    <d v="2024-12-11T00:00:00"/>
    <x v="0"/>
    <n v="101665"/>
    <s v="United States"/>
    <x v="10"/>
    <x v="4"/>
    <n v="94122"/>
    <x v="0"/>
    <x v="3"/>
    <s v="CHO-FUD-51000"/>
    <x v="4"/>
    <x v="9"/>
    <n v="2"/>
    <n v="4.8"/>
    <n v="2.4"/>
    <n v="16"/>
    <x v="3"/>
    <s v="Lot's O' Nuts"/>
    <x v="1"/>
  </r>
  <r>
    <s v="US-2024-165029-CHO-NUT-13000"/>
    <d v="2024-11-26T00:00:00"/>
    <d v="2024-12-10T00:00:00"/>
    <x v="0"/>
    <n v="165029"/>
    <s v="United States"/>
    <x v="163"/>
    <x v="3"/>
    <n v="30318"/>
    <x v="0"/>
    <x v="2"/>
    <s v="CHO-NUT-13000"/>
    <x v="2"/>
    <x v="2"/>
    <n v="3"/>
    <n v="7.47"/>
    <n v="3"/>
    <n v="14"/>
    <x v="3"/>
    <s v="Lot's O' Nuts"/>
    <x v="1"/>
  </r>
  <r>
    <s v="US-2024-155957-CHO-MIL-31000"/>
    <d v="2024-11-26T00:00:00"/>
    <d v="2024-12-10T00:00:00"/>
    <x v="0"/>
    <n v="155957"/>
    <s v="United States"/>
    <x v="48"/>
    <x v="9"/>
    <n v="43229"/>
    <x v="0"/>
    <x v="1"/>
    <s v="CHO-MIL-31000"/>
    <x v="0"/>
    <x v="5"/>
    <n v="3"/>
    <n v="6.33"/>
    <n v="3.42"/>
    <n v="14"/>
    <x v="3"/>
    <s v="Wicked Choccy's"/>
    <x v="0"/>
  </r>
  <r>
    <s v="US-2024-155957-CHO-TRI-54000"/>
    <d v="2024-11-26T00:00:00"/>
    <d v="2024-12-10T00:00:00"/>
    <x v="0"/>
    <n v="155957"/>
    <s v="United States"/>
    <x v="48"/>
    <x v="9"/>
    <n v="43229"/>
    <x v="0"/>
    <x v="1"/>
    <s v="CHO-TRI-54000"/>
    <x v="1"/>
    <x v="10"/>
    <n v="7"/>
    <n v="17.149999999999999"/>
    <n v="9.1"/>
    <n v="14"/>
    <x v="3"/>
    <s v="Wicked Choccy's"/>
    <x v="0"/>
  </r>
  <r>
    <s v="US-2024-155607-CHO-SCR-58000"/>
    <d v="2024-11-26T00:00:00"/>
    <d v="2024-12-10T00:00:00"/>
    <x v="0"/>
    <n v="155607"/>
    <s v="United States"/>
    <x v="26"/>
    <x v="21"/>
    <n v="10009"/>
    <x v="0"/>
    <x v="1"/>
    <s v="CHO-SCR-58000"/>
    <x v="3"/>
    <x v="26"/>
    <n v="7"/>
    <n v="17.5"/>
    <n v="7.7"/>
    <n v="14"/>
    <x v="3"/>
    <s v="Lot's O' Nuts"/>
    <x v="1"/>
  </r>
  <r>
    <s v="US-2024-155607-CHO-FUD-51000"/>
    <d v="2024-11-26T00:00:00"/>
    <d v="2024-12-10T00:00:00"/>
    <x v="0"/>
    <n v="155607"/>
    <s v="United States"/>
    <x v="26"/>
    <x v="21"/>
    <n v="10009"/>
    <x v="0"/>
    <x v="1"/>
    <s v="CHO-FUD-51000"/>
    <x v="4"/>
    <x v="31"/>
    <n v="4"/>
    <n v="9.6"/>
    <n v="4.8"/>
    <n v="14"/>
    <x v="3"/>
    <s v="Lot's O' Nuts"/>
    <x v="1"/>
  </r>
  <r>
    <s v="US-2024-130526-CHO-NUT-13000"/>
    <d v="2024-11-26T00:00:00"/>
    <d v="2024-12-09T00:00:00"/>
    <x v="1"/>
    <n v="130526"/>
    <s v="United States"/>
    <x v="356"/>
    <x v="1"/>
    <n v="61107"/>
    <x v="0"/>
    <x v="0"/>
    <s v="CHO-NUT-13000"/>
    <x v="2"/>
    <x v="33"/>
    <n v="8"/>
    <n v="19.920000000000002"/>
    <n v="8"/>
    <n v="13"/>
    <x v="3"/>
    <s v="Lot's O' Nuts"/>
    <x v="1"/>
  </r>
  <r>
    <s v="US-2024-135307-CHO-TRI-54000"/>
    <d v="2024-11-26T00:00:00"/>
    <d v="2024-12-07T00:00:00"/>
    <x v="1"/>
    <n v="135307"/>
    <s v="United States"/>
    <x v="536"/>
    <x v="25"/>
    <n v="64118"/>
    <x v="0"/>
    <x v="0"/>
    <s v="CHO-TRI-54000"/>
    <x v="1"/>
    <x v="4"/>
    <n v="3"/>
    <n v="7.35"/>
    <n v="3.9"/>
    <n v="11"/>
    <x v="3"/>
    <s v="Wicked Choccy's"/>
    <x v="0"/>
  </r>
  <r>
    <s v="US-2024-135307-CHO-MIL-31000"/>
    <d v="2024-11-26T00:00:00"/>
    <d v="2024-12-07T00:00:00"/>
    <x v="1"/>
    <n v="135307"/>
    <s v="United States"/>
    <x v="536"/>
    <x v="25"/>
    <n v="64118"/>
    <x v="0"/>
    <x v="0"/>
    <s v="CHO-MIL-31000"/>
    <x v="0"/>
    <x v="0"/>
    <n v="2"/>
    <n v="4.22"/>
    <n v="2.2799999999999998"/>
    <n v="11"/>
    <x v="3"/>
    <s v="Wicked Choccy's"/>
    <x v="0"/>
  </r>
  <r>
    <s v="US-2024-122700-CHO-TRI-54000"/>
    <d v="2024-11-26T00:00:00"/>
    <d v="2024-12-10T00:00:00"/>
    <x v="0"/>
    <n v="122700"/>
    <s v="United States"/>
    <x v="48"/>
    <x v="9"/>
    <n v="43229"/>
    <x v="0"/>
    <x v="1"/>
    <s v="CHO-TRI-54000"/>
    <x v="1"/>
    <x v="50"/>
    <n v="8"/>
    <n v="19.600000000000001"/>
    <n v="10.4"/>
    <n v="14"/>
    <x v="3"/>
    <s v="Wicked Choccy's"/>
    <x v="0"/>
  </r>
  <r>
    <s v="US-2024-100097-CHO-NUT-13000"/>
    <d v="2024-11-26T00:00:00"/>
    <d v="2024-12-09T00:00:00"/>
    <x v="2"/>
    <n v="100097"/>
    <s v="United States"/>
    <x v="26"/>
    <x v="21"/>
    <n v="10009"/>
    <x v="0"/>
    <x v="1"/>
    <s v="CHO-NUT-13000"/>
    <x v="2"/>
    <x v="13"/>
    <n v="5"/>
    <n v="12.45"/>
    <n v="5"/>
    <n v="13"/>
    <x v="3"/>
    <s v="Lot's O' Nuts"/>
    <x v="1"/>
  </r>
  <r>
    <s v="US-2024-100097-CHO-MIL-31000"/>
    <d v="2024-11-26T00:00:00"/>
    <d v="2024-12-09T00:00:00"/>
    <x v="2"/>
    <n v="100097"/>
    <s v="United States"/>
    <x v="26"/>
    <x v="21"/>
    <n v="10009"/>
    <x v="0"/>
    <x v="1"/>
    <s v="CHO-MIL-31000"/>
    <x v="0"/>
    <x v="23"/>
    <n v="5"/>
    <n v="10.55"/>
    <n v="5.7"/>
    <n v="13"/>
    <x v="3"/>
    <s v="Wicked Choccy's"/>
    <x v="0"/>
  </r>
  <r>
    <s v="US-2024-141439-CHO-MIL-31000"/>
    <d v="2024-11-26T00:00:00"/>
    <d v="2024-12-11T00:00:00"/>
    <x v="0"/>
    <n v="141439"/>
    <s v="United States"/>
    <x v="43"/>
    <x v="19"/>
    <n v="47374"/>
    <x v="0"/>
    <x v="0"/>
    <s v="CHO-MIL-31000"/>
    <x v="0"/>
    <x v="5"/>
    <n v="3"/>
    <n v="6.33"/>
    <n v="3.42"/>
    <n v="15"/>
    <x v="3"/>
    <s v="Wicked Choccy's"/>
    <x v="0"/>
  </r>
  <r>
    <s v="US-2024-141439-CHO-TRI-54000"/>
    <d v="2024-11-26T00:00:00"/>
    <d v="2024-12-11T00:00:00"/>
    <x v="0"/>
    <n v="141439"/>
    <s v="United States"/>
    <x v="43"/>
    <x v="19"/>
    <n v="47374"/>
    <x v="0"/>
    <x v="0"/>
    <s v="CHO-TRI-54000"/>
    <x v="1"/>
    <x v="1"/>
    <n v="2"/>
    <n v="4.9000000000000004"/>
    <n v="2.6"/>
    <n v="15"/>
    <x v="3"/>
    <s v="Wicked Choccy's"/>
    <x v="0"/>
  </r>
  <r>
    <s v="US-2024-141439-CHO-FUD-51000"/>
    <d v="2024-11-26T00:00:00"/>
    <d v="2024-12-11T00:00:00"/>
    <x v="0"/>
    <n v="141439"/>
    <s v="United States"/>
    <x v="43"/>
    <x v="19"/>
    <n v="47374"/>
    <x v="0"/>
    <x v="0"/>
    <s v="CHO-FUD-51000"/>
    <x v="4"/>
    <x v="3"/>
    <n v="3"/>
    <n v="7.2"/>
    <n v="3.6"/>
    <n v="15"/>
    <x v="3"/>
    <s v="Lot's O' Nuts"/>
    <x v="1"/>
  </r>
  <r>
    <s v="US-2024-107125-CHO-FUD-51000"/>
    <d v="2024-11-27T00:00:00"/>
    <d v="2024-12-12T00:00:00"/>
    <x v="0"/>
    <n v="107125"/>
    <s v="United States"/>
    <x v="4"/>
    <x v="4"/>
    <n v="90045"/>
    <x v="0"/>
    <x v="3"/>
    <s v="CHO-FUD-51000"/>
    <x v="4"/>
    <x v="3"/>
    <n v="3"/>
    <n v="7.2"/>
    <n v="3.6"/>
    <n v="15"/>
    <x v="3"/>
    <s v="Lot's O' Nuts"/>
    <x v="1"/>
  </r>
  <r>
    <s v="US-2024-102519-CHO-NUT-13000"/>
    <d v="2024-11-27T00:00:00"/>
    <d v="2024-12-09T00:00:00"/>
    <x v="1"/>
    <n v="102519"/>
    <s v="United States"/>
    <x v="115"/>
    <x v="22"/>
    <n v="53209"/>
    <x v="0"/>
    <x v="0"/>
    <s v="CHO-NUT-13000"/>
    <x v="2"/>
    <x v="22"/>
    <n v="1"/>
    <n v="2.4900000000000002"/>
    <n v="1"/>
    <n v="12"/>
    <x v="3"/>
    <s v="Lot's O' Nuts"/>
    <x v="1"/>
  </r>
  <r>
    <s v="US-2024-102519-CHO-MIL-31000"/>
    <d v="2024-11-27T00:00:00"/>
    <d v="2024-12-09T00:00:00"/>
    <x v="1"/>
    <n v="102519"/>
    <s v="United States"/>
    <x v="115"/>
    <x v="22"/>
    <n v="53209"/>
    <x v="0"/>
    <x v="0"/>
    <s v="CHO-MIL-31000"/>
    <x v="0"/>
    <x v="43"/>
    <n v="9"/>
    <n v="18.989999999999998"/>
    <n v="10.26"/>
    <n v="12"/>
    <x v="3"/>
    <s v="Wicked Choccy's"/>
    <x v="0"/>
  </r>
  <r>
    <s v="US-2024-132185-CHO-TRI-54000"/>
    <d v="2024-11-27T00:00:00"/>
    <d v="2024-12-12T00:00:00"/>
    <x v="0"/>
    <n v="132185"/>
    <s v="United States"/>
    <x v="69"/>
    <x v="26"/>
    <n v="28806"/>
    <x v="0"/>
    <x v="2"/>
    <s v="CHO-TRI-54000"/>
    <x v="1"/>
    <x v="28"/>
    <n v="1"/>
    <n v="2.4500000000000002"/>
    <n v="1.3"/>
    <n v="15"/>
    <x v="3"/>
    <s v="Wicked Choccy's"/>
    <x v="0"/>
  </r>
  <r>
    <s v="US-2024-132185-CHO-SCR-58000"/>
    <d v="2024-11-27T00:00:00"/>
    <d v="2024-12-12T00:00:00"/>
    <x v="0"/>
    <n v="132185"/>
    <s v="United States"/>
    <x v="69"/>
    <x v="26"/>
    <n v="28806"/>
    <x v="0"/>
    <x v="2"/>
    <s v="CHO-SCR-58000"/>
    <x v="3"/>
    <x v="17"/>
    <n v="5"/>
    <n v="12.5"/>
    <n v="5.5"/>
    <n v="15"/>
    <x v="3"/>
    <s v="Lot's O' Nuts"/>
    <x v="1"/>
  </r>
  <r>
    <s v="US-2024-133207-CHO-TRI-54000"/>
    <d v="2024-11-27T00:00:00"/>
    <d v="2024-12-13T00:00:00"/>
    <x v="0"/>
    <n v="133207"/>
    <s v="United States"/>
    <x v="4"/>
    <x v="4"/>
    <n v="90036"/>
    <x v="0"/>
    <x v="3"/>
    <s v="CHO-TRI-54000"/>
    <x v="1"/>
    <x v="24"/>
    <n v="4"/>
    <n v="9.8000000000000007"/>
    <n v="5.2"/>
    <n v="16"/>
    <x v="3"/>
    <s v="Wicked Choccy's"/>
    <x v="0"/>
  </r>
  <r>
    <s v="US-2024-159506-CHO-TRI-54000"/>
    <d v="2024-11-27T00:00:00"/>
    <d v="2024-12-12T00:00:00"/>
    <x v="0"/>
    <n v="159506"/>
    <s v="United States"/>
    <x v="48"/>
    <x v="19"/>
    <n v="47201"/>
    <x v="0"/>
    <x v="0"/>
    <s v="CHO-TRI-54000"/>
    <x v="1"/>
    <x v="4"/>
    <n v="3"/>
    <n v="7.35"/>
    <n v="3.9"/>
    <n v="15"/>
    <x v="3"/>
    <s v="Wicked Choccy's"/>
    <x v="0"/>
  </r>
  <r>
    <s v="US-2024-159506-CHO-MIL-31000"/>
    <d v="2024-11-27T00:00:00"/>
    <d v="2024-12-12T00:00:00"/>
    <x v="0"/>
    <n v="159506"/>
    <s v="United States"/>
    <x v="48"/>
    <x v="19"/>
    <n v="47201"/>
    <x v="0"/>
    <x v="0"/>
    <s v="CHO-MIL-31000"/>
    <x v="0"/>
    <x v="29"/>
    <n v="6"/>
    <n v="12.66"/>
    <n v="6.84"/>
    <n v="15"/>
    <x v="3"/>
    <s v="Wicked Choccy's"/>
    <x v="0"/>
  </r>
  <r>
    <s v="US-2024-101245-CHO-TRI-54000"/>
    <d v="2024-11-27T00:00:00"/>
    <d v="2024-12-13T00:00:00"/>
    <x v="0"/>
    <n v="101245"/>
    <s v="United States"/>
    <x v="10"/>
    <x v="4"/>
    <n v="94109"/>
    <x v="0"/>
    <x v="3"/>
    <s v="CHO-TRI-54000"/>
    <x v="1"/>
    <x v="20"/>
    <n v="5"/>
    <n v="12.25"/>
    <n v="6.5"/>
    <n v="16"/>
    <x v="3"/>
    <s v="Wicked Choccy's"/>
    <x v="0"/>
  </r>
  <r>
    <s v="US-2024-101245-CHO-MIL-31000"/>
    <d v="2024-11-27T00:00:00"/>
    <d v="2024-12-13T00:00:00"/>
    <x v="0"/>
    <n v="101245"/>
    <s v="United States"/>
    <x v="10"/>
    <x v="4"/>
    <n v="94109"/>
    <x v="0"/>
    <x v="3"/>
    <s v="CHO-MIL-31000"/>
    <x v="0"/>
    <x v="35"/>
    <n v="8"/>
    <n v="16.88"/>
    <n v="9.1199999999999992"/>
    <n v="16"/>
    <x v="3"/>
    <s v="Wicked Choccy's"/>
    <x v="0"/>
  </r>
  <r>
    <s v="US-2024-103352-CHO-MIL-31000"/>
    <d v="2024-11-27T00:00:00"/>
    <d v="2024-12-10T00:00:00"/>
    <x v="2"/>
    <n v="103352"/>
    <s v="United States"/>
    <x v="26"/>
    <x v="21"/>
    <n v="10011"/>
    <x v="0"/>
    <x v="1"/>
    <s v="CHO-MIL-31000"/>
    <x v="0"/>
    <x v="5"/>
    <n v="3"/>
    <n v="6.33"/>
    <n v="3.42"/>
    <n v="13"/>
    <x v="3"/>
    <s v="Wicked Choccy's"/>
    <x v="0"/>
  </r>
  <r>
    <s v="US-2024-103352-CHO-NUT-13000"/>
    <d v="2024-11-27T00:00:00"/>
    <d v="2024-12-10T00:00:00"/>
    <x v="2"/>
    <n v="103352"/>
    <s v="United States"/>
    <x v="26"/>
    <x v="21"/>
    <n v="10011"/>
    <x v="0"/>
    <x v="1"/>
    <s v="CHO-NUT-13000"/>
    <x v="2"/>
    <x v="15"/>
    <n v="6"/>
    <n v="14.94"/>
    <n v="6"/>
    <n v="13"/>
    <x v="3"/>
    <s v="Lot's O' Nuts"/>
    <x v="1"/>
  </r>
  <r>
    <s v="US-2024-123372-CHO-FUD-51000"/>
    <d v="2024-11-28T00:00:00"/>
    <d v="2024-12-12T00:00:00"/>
    <x v="0"/>
    <n v="123372"/>
    <s v="United States"/>
    <x v="26"/>
    <x v="21"/>
    <n v="10035"/>
    <x v="0"/>
    <x v="1"/>
    <s v="CHO-FUD-51000"/>
    <x v="4"/>
    <x v="9"/>
    <n v="2"/>
    <n v="4.8"/>
    <n v="2.4"/>
    <n v="14"/>
    <x v="3"/>
    <s v="Lot's O' Nuts"/>
    <x v="1"/>
  </r>
  <r>
    <s v="US-2024-131303-CHO-TRI-54000"/>
    <d v="2024-11-28T00:00:00"/>
    <d v="2024-12-12T00:00:00"/>
    <x v="0"/>
    <n v="131303"/>
    <s v="United States"/>
    <x v="25"/>
    <x v="4"/>
    <n v="92037"/>
    <x v="0"/>
    <x v="3"/>
    <s v="CHO-TRI-54000"/>
    <x v="1"/>
    <x v="20"/>
    <n v="5"/>
    <n v="12.25"/>
    <n v="6.5"/>
    <n v="14"/>
    <x v="3"/>
    <s v="Wicked Choccy's"/>
    <x v="0"/>
  </r>
  <r>
    <s v="US-2024-117702-CHO-NUT-13000"/>
    <d v="2024-11-28T00:00:00"/>
    <d v="2024-12-14T00:00:00"/>
    <x v="0"/>
    <n v="117702"/>
    <s v="United States"/>
    <x v="98"/>
    <x v="38"/>
    <n v="21215"/>
    <x v="0"/>
    <x v="1"/>
    <s v="CHO-NUT-13000"/>
    <x v="2"/>
    <x v="13"/>
    <n v="5"/>
    <n v="12.45"/>
    <n v="5"/>
    <n v="16"/>
    <x v="3"/>
    <s v="Lot's O' Nuts"/>
    <x v="1"/>
  </r>
  <r>
    <s v="US-2024-110576-CHO-NUT-13000"/>
    <d v="2024-11-28T00:00:00"/>
    <d v="2024-12-12T00:00:00"/>
    <x v="0"/>
    <n v="110576"/>
    <s v="United States"/>
    <x v="2"/>
    <x v="2"/>
    <n v="19120"/>
    <x v="0"/>
    <x v="1"/>
    <s v="CHO-NUT-13000"/>
    <x v="2"/>
    <x v="15"/>
    <n v="6"/>
    <n v="14.94"/>
    <n v="6"/>
    <n v="14"/>
    <x v="3"/>
    <s v="Lot's O' Nuts"/>
    <x v="1"/>
  </r>
  <r>
    <s v="US-2024-110576-CHO-SCR-58000"/>
    <d v="2024-11-28T00:00:00"/>
    <d v="2024-12-12T00:00:00"/>
    <x v="0"/>
    <n v="110576"/>
    <s v="United States"/>
    <x v="2"/>
    <x v="2"/>
    <n v="19120"/>
    <x v="0"/>
    <x v="1"/>
    <s v="CHO-SCR-58000"/>
    <x v="3"/>
    <x v="26"/>
    <n v="7"/>
    <n v="17.5"/>
    <n v="7.7"/>
    <n v="14"/>
    <x v="3"/>
    <s v="Lot's O' Nuts"/>
    <x v="1"/>
  </r>
  <r>
    <s v="US-2024-110576-OTH-GUM-21000"/>
    <d v="2024-11-28T00:00:00"/>
    <d v="2024-12-12T00:00:00"/>
    <x v="0"/>
    <n v="110576"/>
    <s v="United States"/>
    <x v="2"/>
    <x v="2"/>
    <n v="19120"/>
    <x v="1"/>
    <x v="1"/>
    <s v="OTH-GUM-21000"/>
    <x v="5"/>
    <x v="24"/>
    <n v="12"/>
    <n v="7.8"/>
    <n v="7.2"/>
    <n v="14"/>
    <x v="3"/>
    <s v="Secret Factory"/>
    <x v="2"/>
  </r>
  <r>
    <s v="US-2024-110576-CHO-TRI-54000"/>
    <d v="2024-11-28T00:00:00"/>
    <d v="2024-12-12T00:00:00"/>
    <x v="0"/>
    <n v="110576"/>
    <s v="United States"/>
    <x v="2"/>
    <x v="2"/>
    <n v="19120"/>
    <x v="0"/>
    <x v="1"/>
    <s v="CHO-TRI-54000"/>
    <x v="1"/>
    <x v="4"/>
    <n v="3"/>
    <n v="7.35"/>
    <n v="3.9"/>
    <n v="14"/>
    <x v="3"/>
    <s v="Wicked Choccy's"/>
    <x v="0"/>
  </r>
  <r>
    <s v="US-2024-121538-CHO-TRI-54000"/>
    <d v="2024-11-28T00:00:00"/>
    <d v="2024-12-11T00:00:00"/>
    <x v="1"/>
    <n v="121538"/>
    <s v="United States"/>
    <x v="54"/>
    <x v="27"/>
    <n v="80219"/>
    <x v="0"/>
    <x v="3"/>
    <s v="CHO-TRI-54000"/>
    <x v="1"/>
    <x v="1"/>
    <n v="2"/>
    <n v="4.9000000000000004"/>
    <n v="2.6"/>
    <n v="13"/>
    <x v="3"/>
    <s v="Wicked Choccy's"/>
    <x v="0"/>
  </r>
  <r>
    <s v="US-2024-108035-CHO-FUD-51000"/>
    <d v="2024-11-29T00:00:00"/>
    <d v="2024-12-13T00:00:00"/>
    <x v="0"/>
    <n v="108035"/>
    <s v="United States"/>
    <x v="397"/>
    <x v="14"/>
    <n v="37421"/>
    <x v="0"/>
    <x v="2"/>
    <s v="CHO-FUD-51000"/>
    <x v="4"/>
    <x v="9"/>
    <n v="2"/>
    <n v="4.8"/>
    <n v="2.4"/>
    <n v="14"/>
    <x v="3"/>
    <s v="Lot's O' Nuts"/>
    <x v="1"/>
  </r>
  <r>
    <s v="US-2024-137365-CHO-TRI-54000"/>
    <d v="2024-11-30T00:00:00"/>
    <d v="2024-12-13T00:00:00"/>
    <x v="2"/>
    <n v="137365"/>
    <s v="United States"/>
    <x v="46"/>
    <x v="0"/>
    <n v="79907"/>
    <x v="0"/>
    <x v="0"/>
    <s v="CHO-TRI-54000"/>
    <x v="1"/>
    <x v="4"/>
    <n v="3"/>
    <n v="7.35"/>
    <n v="3.9"/>
    <n v="13"/>
    <x v="3"/>
    <s v="Wicked Choccy's"/>
    <x v="0"/>
  </r>
  <r>
    <s v="US-2024-111689-CHO-MIL-31000"/>
    <d v="2024-11-30T00:00:00"/>
    <d v="2024-12-12T00:00:00"/>
    <x v="2"/>
    <n v="111689"/>
    <s v="United States"/>
    <x v="26"/>
    <x v="21"/>
    <n v="10024"/>
    <x v="0"/>
    <x v="1"/>
    <s v="CHO-MIL-31000"/>
    <x v="0"/>
    <x v="23"/>
    <n v="5"/>
    <n v="10.55"/>
    <n v="5.7"/>
    <n v="12"/>
    <x v="3"/>
    <s v="Wicked Choccy's"/>
    <x v="0"/>
  </r>
  <r>
    <s v="US-2024-111689-CHO-SCR-58000"/>
    <d v="2024-11-30T00:00:00"/>
    <d v="2024-12-12T00:00:00"/>
    <x v="2"/>
    <n v="111689"/>
    <s v="United States"/>
    <x v="26"/>
    <x v="21"/>
    <n v="10024"/>
    <x v="0"/>
    <x v="1"/>
    <s v="CHO-SCR-58000"/>
    <x v="3"/>
    <x v="3"/>
    <n v="3"/>
    <n v="7.5"/>
    <n v="3.3"/>
    <n v="12"/>
    <x v="3"/>
    <s v="Lot's O' Nuts"/>
    <x v="1"/>
  </r>
  <r>
    <s v="US-2024-116645-CHO-FUD-51000"/>
    <d v="2024-11-30T00:00:00"/>
    <d v="2024-12-14T00:00:00"/>
    <x v="0"/>
    <n v="116645"/>
    <s v="United States"/>
    <x v="12"/>
    <x v="7"/>
    <n v="19711"/>
    <x v="0"/>
    <x v="1"/>
    <s v="CHO-FUD-51000"/>
    <x v="4"/>
    <x v="14"/>
    <n v="6"/>
    <n v="14.4"/>
    <n v="7.2"/>
    <n v="14"/>
    <x v="3"/>
    <s v="Lot's O' Nuts"/>
    <x v="1"/>
  </r>
  <r>
    <s v="US-2024-120089-SUG-LAF-25000"/>
    <d v="2024-11-30T00:00:00"/>
    <d v="2024-12-10T00:00:00"/>
    <x v="3"/>
    <n v="120089"/>
    <s v="United States"/>
    <x v="90"/>
    <x v="9"/>
    <n v="43615"/>
    <x v="2"/>
    <x v="1"/>
    <s v="SUG-LAF-25000"/>
    <x v="9"/>
    <x v="87"/>
    <n v="4"/>
    <n v="4.96"/>
    <n v="3"/>
    <n v="10"/>
    <x v="3"/>
    <s v="Sugar Shack"/>
    <x v="4"/>
  </r>
  <r>
    <s v="US-2024-107314-OTH-KAZ-38000"/>
    <d v="2024-11-30T00:00:00"/>
    <d v="2024-12-13T00:00:00"/>
    <x v="1"/>
    <n v="107314"/>
    <s v="United States"/>
    <x v="10"/>
    <x v="4"/>
    <n v="94109"/>
    <x v="1"/>
    <x v="3"/>
    <s v="OTH-KAZ-38000"/>
    <x v="6"/>
    <x v="5"/>
    <n v="3"/>
    <n v="0.75"/>
    <n v="9"/>
    <n v="13"/>
    <x v="3"/>
    <s v="The Other Factory"/>
    <x v="3"/>
  </r>
  <r>
    <s v="US-2024-148768-CHO-MIL-31000"/>
    <d v="2024-11-30T00:00:00"/>
    <d v="2024-12-12T00:00:00"/>
    <x v="2"/>
    <n v="148768"/>
    <s v="United States"/>
    <x v="20"/>
    <x v="17"/>
    <n v="33180"/>
    <x v="0"/>
    <x v="2"/>
    <s v="CHO-MIL-31000"/>
    <x v="0"/>
    <x v="5"/>
    <n v="3"/>
    <n v="6.33"/>
    <n v="3.42"/>
    <n v="12"/>
    <x v="3"/>
    <s v="Wicked Choccy's"/>
    <x v="0"/>
  </r>
  <r>
    <s v="US-2024-142090-CHO-MIL-31000"/>
    <d v="2024-11-30T00:00:00"/>
    <d v="2024-12-17T00:00:00"/>
    <x v="0"/>
    <n v="142090"/>
    <s v="United States"/>
    <x v="370"/>
    <x v="26"/>
    <n v="27217"/>
    <x v="0"/>
    <x v="2"/>
    <s v="CHO-MIL-31000"/>
    <x v="0"/>
    <x v="38"/>
    <n v="7"/>
    <n v="14.77"/>
    <n v="7.98"/>
    <n v="17"/>
    <x v="3"/>
    <s v="Wicked Choccy's"/>
    <x v="0"/>
  </r>
  <r>
    <s v="US-2024-142090-CHO-TRI-54000"/>
    <d v="2024-11-30T00:00:00"/>
    <d v="2024-12-17T00:00:00"/>
    <x v="0"/>
    <n v="142090"/>
    <s v="United States"/>
    <x v="370"/>
    <x v="26"/>
    <n v="27217"/>
    <x v="0"/>
    <x v="2"/>
    <s v="CHO-TRI-54000"/>
    <x v="1"/>
    <x v="4"/>
    <n v="3"/>
    <n v="7.35"/>
    <n v="3.9"/>
    <n v="17"/>
    <x v="3"/>
    <s v="Wicked Choccy's"/>
    <x v="0"/>
  </r>
  <r>
    <s v="US-2024-102267-CHO-MIL-31000"/>
    <d v="2024-11-30T00:00:00"/>
    <d v="2024-12-14T00:00:00"/>
    <x v="0"/>
    <n v="102267"/>
    <s v="United States"/>
    <x v="430"/>
    <x v="0"/>
    <n v="78539"/>
    <x v="0"/>
    <x v="0"/>
    <s v="CHO-MIL-31000"/>
    <x v="0"/>
    <x v="0"/>
    <n v="2"/>
    <n v="4.22"/>
    <n v="2.2799999999999998"/>
    <n v="14"/>
    <x v="3"/>
    <s v="Wicked Choccy's"/>
    <x v="0"/>
  </r>
  <r>
    <s v="US-2024-119305-CHO-FUD-51000"/>
    <d v="2024-11-30T00:00:00"/>
    <d v="2024-12-14T00:00:00"/>
    <x v="0"/>
    <n v="119305"/>
    <s v="United States"/>
    <x v="64"/>
    <x v="31"/>
    <n v="39212"/>
    <x v="0"/>
    <x v="2"/>
    <s v="CHO-FUD-51000"/>
    <x v="4"/>
    <x v="17"/>
    <n v="5"/>
    <n v="12"/>
    <n v="6"/>
    <n v="14"/>
    <x v="3"/>
    <s v="Lot's O' Nuts"/>
    <x v="1"/>
  </r>
  <r>
    <s v="US-2024-165456-CHO-TRI-54000"/>
    <d v="2024-11-30T00:00:00"/>
    <d v="2024-12-13T00:00:00"/>
    <x v="1"/>
    <n v="165456"/>
    <s v="United States"/>
    <x v="2"/>
    <x v="2"/>
    <n v="19134"/>
    <x v="0"/>
    <x v="1"/>
    <s v="CHO-TRI-54000"/>
    <x v="1"/>
    <x v="18"/>
    <n v="6"/>
    <n v="14.7"/>
    <n v="7.8"/>
    <n v="13"/>
    <x v="3"/>
    <s v="Wicked Choccy's"/>
    <x v="0"/>
  </r>
  <r>
    <s v="US-2024-105333-CHO-TRI-54000"/>
    <d v="2024-11-30T00:00:00"/>
    <d v="2024-12-14T00:00:00"/>
    <x v="0"/>
    <n v="105333"/>
    <s v="United States"/>
    <x v="26"/>
    <x v="21"/>
    <n v="10011"/>
    <x v="0"/>
    <x v="1"/>
    <s v="CHO-TRI-54000"/>
    <x v="1"/>
    <x v="4"/>
    <n v="3"/>
    <n v="7.35"/>
    <n v="3.9"/>
    <n v="14"/>
    <x v="3"/>
    <s v="Wicked Choccy's"/>
    <x v="0"/>
  </r>
  <r>
    <s v="US-2024-105333-CHO-MIL-31000"/>
    <d v="2024-11-30T00:00:00"/>
    <d v="2024-12-14T00:00:00"/>
    <x v="0"/>
    <n v="105333"/>
    <s v="United States"/>
    <x v="26"/>
    <x v="21"/>
    <n v="10011"/>
    <x v="0"/>
    <x v="1"/>
    <s v="CHO-MIL-31000"/>
    <x v="0"/>
    <x v="8"/>
    <n v="4"/>
    <n v="8.44"/>
    <n v="4.5599999999999996"/>
    <n v="14"/>
    <x v="3"/>
    <s v="Wicked Choccy's"/>
    <x v="0"/>
  </r>
  <r>
    <s v="US-2024-105333-SUG-NER-92000"/>
    <d v="2024-11-30T00:00:00"/>
    <d v="2024-12-14T00:00:00"/>
    <x v="0"/>
    <n v="105333"/>
    <s v="United States"/>
    <x v="26"/>
    <x v="21"/>
    <n v="10011"/>
    <x v="2"/>
    <x v="1"/>
    <s v="SUG-NER-92000"/>
    <x v="11"/>
    <x v="58"/>
    <n v="3"/>
    <n v="2.1"/>
    <n v="2.4"/>
    <n v="14"/>
    <x v="3"/>
    <s v="Sugar Shack"/>
    <x v="4"/>
  </r>
  <r>
    <s v="US-2024-143245-CHO-NUT-13000"/>
    <d v="2024-12-01T00:00:00"/>
    <d v="2024-12-16T00:00:00"/>
    <x v="0"/>
    <n v="143245"/>
    <s v="United States"/>
    <x v="172"/>
    <x v="39"/>
    <n v="6824"/>
    <x v="0"/>
    <x v="1"/>
    <s v="CHO-NUT-13000"/>
    <x v="2"/>
    <x v="2"/>
    <n v="3"/>
    <n v="7.47"/>
    <n v="3"/>
    <n v="15"/>
    <x v="3"/>
    <s v="Lot's O' Nuts"/>
    <x v="1"/>
  </r>
  <r>
    <s v="US-2024-143245-CHO-FUD-51000"/>
    <d v="2024-12-01T00:00:00"/>
    <d v="2024-12-16T00:00:00"/>
    <x v="0"/>
    <n v="143245"/>
    <s v="United States"/>
    <x v="172"/>
    <x v="39"/>
    <n v="6824"/>
    <x v="0"/>
    <x v="1"/>
    <s v="CHO-FUD-51000"/>
    <x v="4"/>
    <x v="3"/>
    <n v="3"/>
    <n v="7.2"/>
    <n v="3.6"/>
    <n v="15"/>
    <x v="3"/>
    <s v="Lot's O' Nuts"/>
    <x v="1"/>
  </r>
  <r>
    <s v="US-2024-118542-CHO-SCR-58000"/>
    <d v="2024-12-01T00:00:00"/>
    <d v="2024-12-15T00:00:00"/>
    <x v="0"/>
    <n v="118542"/>
    <s v="United States"/>
    <x v="4"/>
    <x v="4"/>
    <n v="90008"/>
    <x v="0"/>
    <x v="3"/>
    <s v="CHO-SCR-58000"/>
    <x v="3"/>
    <x v="9"/>
    <n v="2"/>
    <n v="5"/>
    <n v="2.2000000000000002"/>
    <n v="14"/>
    <x v="3"/>
    <s v="Lot's O' Nuts"/>
    <x v="1"/>
  </r>
  <r>
    <s v="US-2024-118542-CHO-TRI-54000"/>
    <d v="2024-12-01T00:00:00"/>
    <d v="2024-12-15T00:00:00"/>
    <x v="0"/>
    <n v="118542"/>
    <s v="United States"/>
    <x v="4"/>
    <x v="4"/>
    <n v="90008"/>
    <x v="0"/>
    <x v="3"/>
    <s v="CHO-TRI-54000"/>
    <x v="1"/>
    <x v="10"/>
    <n v="7"/>
    <n v="17.149999999999999"/>
    <n v="9.1"/>
    <n v="14"/>
    <x v="3"/>
    <s v="Wicked Choccy's"/>
    <x v="0"/>
  </r>
  <r>
    <s v="US-2024-163139-CHO-MIL-31000"/>
    <d v="2024-12-01T00:00:00"/>
    <d v="2024-12-13T00:00:00"/>
    <x v="2"/>
    <n v="163139"/>
    <s v="United States"/>
    <x v="26"/>
    <x v="21"/>
    <n v="10009"/>
    <x v="0"/>
    <x v="1"/>
    <s v="CHO-MIL-31000"/>
    <x v="0"/>
    <x v="23"/>
    <n v="5"/>
    <n v="10.55"/>
    <n v="5.7"/>
    <n v="12"/>
    <x v="3"/>
    <s v="Wicked Choccy's"/>
    <x v="0"/>
  </r>
  <r>
    <s v="US-2024-163139-CHO-TRI-54000"/>
    <d v="2024-12-01T00:00:00"/>
    <d v="2024-12-13T00:00:00"/>
    <x v="2"/>
    <n v="163139"/>
    <s v="United States"/>
    <x v="26"/>
    <x v="21"/>
    <n v="10009"/>
    <x v="0"/>
    <x v="1"/>
    <s v="CHO-TRI-54000"/>
    <x v="1"/>
    <x v="4"/>
    <n v="3"/>
    <n v="7.35"/>
    <n v="3.9"/>
    <n v="12"/>
    <x v="3"/>
    <s v="Wicked Choccy's"/>
    <x v="0"/>
  </r>
  <r>
    <s v="US-2024-145233-CHO-NUT-13000"/>
    <d v="2024-12-01T00:00:00"/>
    <d v="2024-12-15T00:00:00"/>
    <x v="0"/>
    <n v="145233"/>
    <s v="United States"/>
    <x v="54"/>
    <x v="27"/>
    <n v="80219"/>
    <x v="0"/>
    <x v="3"/>
    <s v="CHO-NUT-13000"/>
    <x v="2"/>
    <x v="2"/>
    <n v="3"/>
    <n v="7.47"/>
    <n v="3"/>
    <n v="14"/>
    <x v="3"/>
    <s v="Lot's O' Nuts"/>
    <x v="1"/>
  </r>
  <r>
    <s v="US-2024-145233-CHO-SCR-58000"/>
    <d v="2024-12-01T00:00:00"/>
    <d v="2024-12-15T00:00:00"/>
    <x v="0"/>
    <n v="145233"/>
    <s v="United States"/>
    <x v="54"/>
    <x v="27"/>
    <n v="80219"/>
    <x v="0"/>
    <x v="3"/>
    <s v="CHO-SCR-58000"/>
    <x v="3"/>
    <x v="26"/>
    <n v="7"/>
    <n v="17.5"/>
    <n v="7.7"/>
    <n v="14"/>
    <x v="3"/>
    <s v="Lot's O' Nuts"/>
    <x v="1"/>
  </r>
  <r>
    <s v="US-2024-145233-CHO-TRI-54000"/>
    <d v="2024-12-01T00:00:00"/>
    <d v="2024-12-15T00:00:00"/>
    <x v="0"/>
    <n v="145233"/>
    <s v="United States"/>
    <x v="54"/>
    <x v="27"/>
    <n v="80219"/>
    <x v="0"/>
    <x v="3"/>
    <s v="CHO-TRI-54000"/>
    <x v="1"/>
    <x v="1"/>
    <n v="2"/>
    <n v="4.9000000000000004"/>
    <n v="2.6"/>
    <n v="14"/>
    <x v="3"/>
    <s v="Wicked Choccy's"/>
    <x v="0"/>
  </r>
  <r>
    <s v="US-2024-145233-CHO-FUD-51000"/>
    <d v="2024-12-01T00:00:00"/>
    <d v="2024-12-15T00:00:00"/>
    <x v="0"/>
    <n v="145233"/>
    <s v="United States"/>
    <x v="54"/>
    <x v="27"/>
    <n v="80219"/>
    <x v="0"/>
    <x v="3"/>
    <s v="CHO-FUD-51000"/>
    <x v="4"/>
    <x v="3"/>
    <n v="3"/>
    <n v="7.2"/>
    <n v="3.6"/>
    <n v="14"/>
    <x v="3"/>
    <s v="Lot's O' Nuts"/>
    <x v="1"/>
  </r>
  <r>
    <s v="US-2024-144862-OTH-GUM-21000"/>
    <d v="2024-12-01T00:00:00"/>
    <d v="2024-12-15T00:00:00"/>
    <x v="0"/>
    <n v="144862"/>
    <s v="United States"/>
    <x v="2"/>
    <x v="2"/>
    <n v="19143"/>
    <x v="1"/>
    <x v="1"/>
    <s v="OTH-GUM-21000"/>
    <x v="5"/>
    <x v="42"/>
    <n v="5"/>
    <n v="3.25"/>
    <n v="3"/>
    <n v="14"/>
    <x v="3"/>
    <s v="Secret Factory"/>
    <x v="2"/>
  </r>
  <r>
    <s v="US-2024-144862-CHO-MIL-31000"/>
    <d v="2024-12-01T00:00:00"/>
    <d v="2024-12-15T00:00:00"/>
    <x v="0"/>
    <n v="144862"/>
    <s v="United States"/>
    <x v="2"/>
    <x v="2"/>
    <n v="19143"/>
    <x v="0"/>
    <x v="1"/>
    <s v="CHO-MIL-31000"/>
    <x v="0"/>
    <x v="38"/>
    <n v="7"/>
    <n v="14.77"/>
    <n v="7.98"/>
    <n v="14"/>
    <x v="3"/>
    <s v="Wicked Choccy's"/>
    <x v="0"/>
  </r>
  <r>
    <s v="US-2024-135860-CHO-SCR-58000"/>
    <d v="2024-12-01T00:00:00"/>
    <d v="2024-12-17T00:00:00"/>
    <x v="0"/>
    <n v="135860"/>
    <s v="United States"/>
    <x v="530"/>
    <x v="15"/>
    <n v="48601"/>
    <x v="0"/>
    <x v="0"/>
    <s v="CHO-SCR-58000"/>
    <x v="3"/>
    <x v="31"/>
    <n v="4"/>
    <n v="10"/>
    <n v="4.4000000000000004"/>
    <n v="16"/>
    <x v="3"/>
    <s v="Lot's O' Nuts"/>
    <x v="1"/>
  </r>
  <r>
    <s v="US-2024-135860-CHO-NUT-13000"/>
    <d v="2024-12-01T00:00:00"/>
    <d v="2024-12-17T00:00:00"/>
    <x v="0"/>
    <n v="135860"/>
    <s v="United States"/>
    <x v="530"/>
    <x v="15"/>
    <n v="48601"/>
    <x v="0"/>
    <x v="0"/>
    <s v="CHO-NUT-13000"/>
    <x v="2"/>
    <x v="48"/>
    <n v="9"/>
    <n v="22.41"/>
    <n v="9"/>
    <n v="16"/>
    <x v="3"/>
    <s v="Lot's O' Nuts"/>
    <x v="1"/>
  </r>
  <r>
    <s v="US-2024-135860-CHO-FUD-51000"/>
    <d v="2024-12-01T00:00:00"/>
    <d v="2024-12-17T00:00:00"/>
    <x v="0"/>
    <n v="135860"/>
    <s v="United States"/>
    <x v="530"/>
    <x v="15"/>
    <n v="48601"/>
    <x v="0"/>
    <x v="0"/>
    <s v="CHO-FUD-51000"/>
    <x v="4"/>
    <x v="31"/>
    <n v="4"/>
    <n v="9.6"/>
    <n v="4.8"/>
    <n v="16"/>
    <x v="3"/>
    <s v="Lot's O' Nuts"/>
    <x v="1"/>
  </r>
  <r>
    <s v="US-2024-135860-CHO-MIL-31000"/>
    <d v="2024-12-01T00:00:00"/>
    <d v="2024-12-17T00:00:00"/>
    <x v="0"/>
    <n v="135860"/>
    <s v="United States"/>
    <x v="530"/>
    <x v="15"/>
    <n v="48601"/>
    <x v="0"/>
    <x v="0"/>
    <s v="CHO-MIL-31000"/>
    <x v="0"/>
    <x v="11"/>
    <n v="1"/>
    <n v="2.11"/>
    <n v="1.1399999999999999"/>
    <n v="16"/>
    <x v="3"/>
    <s v="Wicked Choccy's"/>
    <x v="0"/>
  </r>
  <r>
    <s v="US-2024-145660-CHO-MIL-31000"/>
    <d v="2024-12-01T00:00:00"/>
    <d v="2024-12-13T00:00:00"/>
    <x v="1"/>
    <n v="145660"/>
    <s v="United States"/>
    <x v="265"/>
    <x v="9"/>
    <n v="43302"/>
    <x v="0"/>
    <x v="1"/>
    <s v="CHO-MIL-31000"/>
    <x v="0"/>
    <x v="0"/>
    <n v="2"/>
    <n v="4.22"/>
    <n v="2.2799999999999998"/>
    <n v="12"/>
    <x v="3"/>
    <s v="Wicked Choccy's"/>
    <x v="0"/>
  </r>
  <r>
    <s v="US-2024-103968-CHO-TRI-54000"/>
    <d v="2024-12-01T00:00:00"/>
    <d v="2024-12-17T00:00:00"/>
    <x v="0"/>
    <n v="103968"/>
    <s v="United States"/>
    <x v="442"/>
    <x v="4"/>
    <n v="95207"/>
    <x v="0"/>
    <x v="3"/>
    <s v="CHO-TRI-54000"/>
    <x v="1"/>
    <x v="51"/>
    <n v="9"/>
    <n v="22.05"/>
    <n v="11.7"/>
    <n v="16"/>
    <x v="3"/>
    <s v="Wicked Choccy's"/>
    <x v="0"/>
  </r>
  <r>
    <s v="US-2024-138618-CHO-SCR-58000"/>
    <d v="2024-12-01T00:00:00"/>
    <d v="2024-12-18T00:00:00"/>
    <x v="0"/>
    <n v="138618"/>
    <s v="United States"/>
    <x v="109"/>
    <x v="0"/>
    <n v="78207"/>
    <x v="0"/>
    <x v="0"/>
    <s v="CHO-SCR-58000"/>
    <x v="3"/>
    <x v="9"/>
    <n v="2"/>
    <n v="5"/>
    <n v="2.2000000000000002"/>
    <n v="17"/>
    <x v="3"/>
    <s v="Lot's O' Nuts"/>
    <x v="1"/>
  </r>
  <r>
    <s v="US-2024-127313-CHO-SCR-58000"/>
    <d v="2024-12-01T00:00:00"/>
    <d v="2024-12-14T00:00:00"/>
    <x v="1"/>
    <n v="127313"/>
    <s v="United States"/>
    <x v="2"/>
    <x v="2"/>
    <n v="19120"/>
    <x v="0"/>
    <x v="1"/>
    <s v="CHO-SCR-58000"/>
    <x v="3"/>
    <x v="17"/>
    <n v="5"/>
    <n v="12.5"/>
    <n v="5.5"/>
    <n v="13"/>
    <x v="3"/>
    <s v="Lot's O' Nuts"/>
    <x v="1"/>
  </r>
  <r>
    <s v="US-2024-127313-CHO-TRI-54000"/>
    <d v="2024-12-01T00:00:00"/>
    <d v="2024-12-14T00:00:00"/>
    <x v="1"/>
    <n v="127313"/>
    <s v="United States"/>
    <x v="2"/>
    <x v="2"/>
    <n v="19120"/>
    <x v="0"/>
    <x v="1"/>
    <s v="CHO-TRI-54000"/>
    <x v="1"/>
    <x v="4"/>
    <n v="3"/>
    <n v="7.35"/>
    <n v="3.9"/>
    <n v="13"/>
    <x v="3"/>
    <s v="Wicked Choccy's"/>
    <x v="0"/>
  </r>
  <r>
    <s v="US-2024-122539-CHO-FUD-51000"/>
    <d v="2024-12-01T00:00:00"/>
    <d v="2024-12-15T00:00:00"/>
    <x v="0"/>
    <n v="122539"/>
    <s v="United States"/>
    <x v="2"/>
    <x v="2"/>
    <n v="19140"/>
    <x v="0"/>
    <x v="1"/>
    <s v="CHO-FUD-51000"/>
    <x v="4"/>
    <x v="9"/>
    <n v="2"/>
    <n v="4.8"/>
    <n v="2.4"/>
    <n v="14"/>
    <x v="3"/>
    <s v="Lot's O' Nuts"/>
    <x v="1"/>
  </r>
  <r>
    <s v="US-2024-122539-CHO-SCR-58000"/>
    <d v="2024-12-01T00:00:00"/>
    <d v="2024-12-15T00:00:00"/>
    <x v="0"/>
    <n v="122539"/>
    <s v="United States"/>
    <x v="2"/>
    <x v="2"/>
    <n v="19140"/>
    <x v="0"/>
    <x v="1"/>
    <s v="CHO-SCR-58000"/>
    <x v="3"/>
    <x v="31"/>
    <n v="4"/>
    <n v="10"/>
    <n v="4.4000000000000004"/>
    <n v="14"/>
    <x v="3"/>
    <s v="Lot's O' Nuts"/>
    <x v="1"/>
  </r>
  <r>
    <s v="US-2024-101805-CHO-NUT-13000"/>
    <d v="2024-12-01T00:00:00"/>
    <d v="2024-12-16T00:00:00"/>
    <x v="0"/>
    <n v="101805"/>
    <s v="United States"/>
    <x v="31"/>
    <x v="23"/>
    <n v="98105"/>
    <x v="0"/>
    <x v="3"/>
    <s v="CHO-NUT-13000"/>
    <x v="2"/>
    <x v="84"/>
    <n v="12"/>
    <n v="29.88"/>
    <n v="12"/>
    <n v="15"/>
    <x v="3"/>
    <s v="Lot's O' Nuts"/>
    <x v="1"/>
  </r>
  <r>
    <s v="US-2024-101805-CHO-TRI-54000"/>
    <d v="2024-12-01T00:00:00"/>
    <d v="2024-12-16T00:00:00"/>
    <x v="0"/>
    <n v="101805"/>
    <s v="United States"/>
    <x v="31"/>
    <x v="23"/>
    <n v="98105"/>
    <x v="0"/>
    <x v="3"/>
    <s v="CHO-TRI-54000"/>
    <x v="1"/>
    <x v="20"/>
    <n v="5"/>
    <n v="12.25"/>
    <n v="6.5"/>
    <n v="15"/>
    <x v="3"/>
    <s v="Wicked Choccy's"/>
    <x v="0"/>
  </r>
  <r>
    <s v="US-2024-101805-CHO-FUD-51000"/>
    <d v="2024-12-01T00:00:00"/>
    <d v="2024-12-16T00:00:00"/>
    <x v="0"/>
    <n v="101805"/>
    <s v="United States"/>
    <x v="31"/>
    <x v="23"/>
    <n v="98105"/>
    <x v="0"/>
    <x v="3"/>
    <s v="CHO-FUD-51000"/>
    <x v="4"/>
    <x v="31"/>
    <n v="4"/>
    <n v="9.6"/>
    <n v="4.8"/>
    <n v="15"/>
    <x v="3"/>
    <s v="Lot's O' Nuts"/>
    <x v="1"/>
  </r>
  <r>
    <s v="US-2024-113355-CHO-TRI-54000"/>
    <d v="2024-12-01T00:00:00"/>
    <d v="2024-12-15T00:00:00"/>
    <x v="0"/>
    <n v="113355"/>
    <s v="United States"/>
    <x v="268"/>
    <x v="0"/>
    <n v="75051"/>
    <x v="0"/>
    <x v="0"/>
    <s v="CHO-TRI-54000"/>
    <x v="1"/>
    <x v="4"/>
    <n v="3"/>
    <n v="7.35"/>
    <n v="3.9"/>
    <n v="14"/>
    <x v="3"/>
    <s v="Wicked Choccy's"/>
    <x v="0"/>
  </r>
  <r>
    <s v="US-2024-166926-CHO-FUD-51000"/>
    <d v="2024-12-01T00:00:00"/>
    <d v="2024-12-18T00:00:00"/>
    <x v="0"/>
    <n v="166926"/>
    <s v="United States"/>
    <x v="31"/>
    <x v="23"/>
    <n v="98105"/>
    <x v="0"/>
    <x v="3"/>
    <s v="CHO-FUD-51000"/>
    <x v="4"/>
    <x v="9"/>
    <n v="2"/>
    <n v="4.8"/>
    <n v="2.4"/>
    <n v="17"/>
    <x v="3"/>
    <s v="Lot's O' Nuts"/>
    <x v="1"/>
  </r>
  <r>
    <s v="US-2024-166926-CHO-MIL-31000"/>
    <d v="2024-12-01T00:00:00"/>
    <d v="2024-12-18T00:00:00"/>
    <x v="0"/>
    <n v="166926"/>
    <s v="United States"/>
    <x v="31"/>
    <x v="23"/>
    <n v="98105"/>
    <x v="0"/>
    <x v="3"/>
    <s v="CHO-MIL-31000"/>
    <x v="0"/>
    <x v="38"/>
    <n v="7"/>
    <n v="14.77"/>
    <n v="7.98"/>
    <n v="17"/>
    <x v="3"/>
    <s v="Wicked Choccy's"/>
    <x v="0"/>
  </r>
  <r>
    <s v="US-2024-109701-CHO-TRI-54000"/>
    <d v="2024-12-02T00:00:00"/>
    <d v="2024-12-13T00:00:00"/>
    <x v="3"/>
    <n v="109701"/>
    <s v="United States"/>
    <x v="4"/>
    <x v="4"/>
    <n v="90032"/>
    <x v="0"/>
    <x v="3"/>
    <s v="CHO-TRI-54000"/>
    <x v="1"/>
    <x v="4"/>
    <n v="3"/>
    <n v="7.35"/>
    <n v="3.9"/>
    <n v="11"/>
    <x v="3"/>
    <s v="Wicked Choccy's"/>
    <x v="0"/>
  </r>
  <r>
    <s v="US-2024-109701-CHO-MIL-31000"/>
    <d v="2024-12-02T00:00:00"/>
    <d v="2024-12-13T00:00:00"/>
    <x v="3"/>
    <n v="109701"/>
    <s v="United States"/>
    <x v="4"/>
    <x v="4"/>
    <n v="90032"/>
    <x v="0"/>
    <x v="3"/>
    <s v="CHO-MIL-31000"/>
    <x v="0"/>
    <x v="29"/>
    <n v="6"/>
    <n v="12.66"/>
    <n v="6.84"/>
    <n v="11"/>
    <x v="3"/>
    <s v="Wicked Choccy's"/>
    <x v="0"/>
  </r>
  <r>
    <s v="US-2024-108063-CHO-MIL-31000"/>
    <d v="2024-12-02T00:00:00"/>
    <d v="2024-12-15T00:00:00"/>
    <x v="1"/>
    <n v="108063"/>
    <s v="United States"/>
    <x v="347"/>
    <x v="6"/>
    <n v="22901"/>
    <x v="0"/>
    <x v="2"/>
    <s v="CHO-MIL-31000"/>
    <x v="0"/>
    <x v="5"/>
    <n v="3"/>
    <n v="6.33"/>
    <n v="3.42"/>
    <n v="13"/>
    <x v="3"/>
    <s v="Wicked Choccy's"/>
    <x v="0"/>
  </r>
  <r>
    <s v="US-2024-102379-CHO-SCR-58000"/>
    <d v="2024-12-02T00:00:00"/>
    <d v="2024-12-16T00:00:00"/>
    <x v="0"/>
    <n v="102379"/>
    <s v="United States"/>
    <x v="119"/>
    <x v="4"/>
    <n v="94601"/>
    <x v="0"/>
    <x v="3"/>
    <s v="CHO-SCR-58000"/>
    <x v="3"/>
    <x v="6"/>
    <n v="9"/>
    <n v="22.5"/>
    <n v="9.9"/>
    <n v="14"/>
    <x v="3"/>
    <s v="Lot's O' Nuts"/>
    <x v="1"/>
  </r>
  <r>
    <s v="US-2024-102379-CHO-FUD-51000"/>
    <d v="2024-12-02T00:00:00"/>
    <d v="2024-12-16T00:00:00"/>
    <x v="0"/>
    <n v="102379"/>
    <s v="United States"/>
    <x v="119"/>
    <x v="4"/>
    <n v="94601"/>
    <x v="0"/>
    <x v="3"/>
    <s v="CHO-FUD-51000"/>
    <x v="4"/>
    <x v="25"/>
    <n v="1"/>
    <n v="2.4"/>
    <n v="1.2"/>
    <n v="14"/>
    <x v="3"/>
    <s v="Lot's O' Nuts"/>
    <x v="1"/>
  </r>
  <r>
    <s v="US-2024-165715-CHO-TRI-54000"/>
    <d v="2024-12-02T00:00:00"/>
    <d v="2024-12-18T00:00:00"/>
    <x v="0"/>
    <n v="165715"/>
    <s v="United States"/>
    <x v="71"/>
    <x v="26"/>
    <n v="27405"/>
    <x v="0"/>
    <x v="2"/>
    <s v="CHO-TRI-54000"/>
    <x v="1"/>
    <x v="28"/>
    <n v="1"/>
    <n v="2.4500000000000002"/>
    <n v="1.3"/>
    <n v="16"/>
    <x v="3"/>
    <s v="Wicked Choccy's"/>
    <x v="0"/>
  </r>
  <r>
    <s v="US-2024-112347-CHO-SCR-58000"/>
    <d v="2024-12-02T00:00:00"/>
    <d v="2024-12-16T00:00:00"/>
    <x v="0"/>
    <n v="112347"/>
    <s v="United States"/>
    <x v="54"/>
    <x v="27"/>
    <n v="80219"/>
    <x v="0"/>
    <x v="3"/>
    <s v="CHO-SCR-58000"/>
    <x v="3"/>
    <x v="44"/>
    <n v="8"/>
    <n v="20"/>
    <n v="8.8000000000000007"/>
    <n v="14"/>
    <x v="3"/>
    <s v="Lot's O' Nuts"/>
    <x v="1"/>
  </r>
  <r>
    <s v="US-2024-112347-CHO-MIL-31000"/>
    <d v="2024-12-02T00:00:00"/>
    <d v="2024-12-16T00:00:00"/>
    <x v="0"/>
    <n v="112347"/>
    <s v="United States"/>
    <x v="54"/>
    <x v="27"/>
    <n v="80219"/>
    <x v="0"/>
    <x v="3"/>
    <s v="CHO-MIL-31000"/>
    <x v="0"/>
    <x v="29"/>
    <n v="6"/>
    <n v="12.66"/>
    <n v="6.84"/>
    <n v="14"/>
    <x v="3"/>
    <s v="Wicked Choccy's"/>
    <x v="0"/>
  </r>
  <r>
    <s v="US-2024-112347-CHO-FUD-51000"/>
    <d v="2024-12-02T00:00:00"/>
    <d v="2024-12-16T00:00:00"/>
    <x v="0"/>
    <n v="112347"/>
    <s v="United States"/>
    <x v="54"/>
    <x v="27"/>
    <n v="80219"/>
    <x v="0"/>
    <x v="3"/>
    <s v="CHO-FUD-51000"/>
    <x v="4"/>
    <x v="44"/>
    <n v="8"/>
    <n v="19.2"/>
    <n v="9.6"/>
    <n v="14"/>
    <x v="3"/>
    <s v="Lot's O' Nuts"/>
    <x v="1"/>
  </r>
  <r>
    <s v="US-2024-112347-OTH-LIC-15000"/>
    <d v="2024-12-02T00:00:00"/>
    <d v="2024-12-16T00:00:00"/>
    <x v="0"/>
    <n v="112347"/>
    <s v="United States"/>
    <x v="54"/>
    <x v="27"/>
    <n v="80219"/>
    <x v="1"/>
    <x v="3"/>
    <s v="OTH-LIC-15000"/>
    <x v="7"/>
    <x v="49"/>
    <n v="2"/>
    <n v="20"/>
    <n v="20"/>
    <n v="14"/>
    <x v="3"/>
    <s v="Secret Factory"/>
    <x v="2"/>
  </r>
  <r>
    <s v="US-2024-155089-CHO-TRI-54000"/>
    <d v="2024-12-02T00:00:00"/>
    <d v="2024-12-16T00:00:00"/>
    <x v="0"/>
    <n v="155089"/>
    <s v="United States"/>
    <x v="61"/>
    <x v="17"/>
    <n v="33614"/>
    <x v="0"/>
    <x v="2"/>
    <s v="CHO-TRI-54000"/>
    <x v="1"/>
    <x v="20"/>
    <n v="5"/>
    <n v="12.25"/>
    <n v="6.5"/>
    <n v="14"/>
    <x v="3"/>
    <s v="Wicked Choccy's"/>
    <x v="0"/>
  </r>
  <r>
    <s v="US-2024-157469-CHO-TRI-54000"/>
    <d v="2024-12-02T00:00:00"/>
    <d v="2024-12-17T00:00:00"/>
    <x v="0"/>
    <n v="157469"/>
    <s v="United States"/>
    <x v="130"/>
    <x v="9"/>
    <n v="44107"/>
    <x v="0"/>
    <x v="1"/>
    <s v="CHO-TRI-54000"/>
    <x v="1"/>
    <x v="51"/>
    <n v="9"/>
    <n v="22.05"/>
    <n v="11.7"/>
    <n v="15"/>
    <x v="3"/>
    <s v="Wicked Choccy's"/>
    <x v="0"/>
  </r>
  <r>
    <s v="US-2024-157469-CHO-SCR-58000"/>
    <d v="2024-12-02T00:00:00"/>
    <d v="2024-12-17T00:00:00"/>
    <x v="0"/>
    <n v="157469"/>
    <s v="United States"/>
    <x v="130"/>
    <x v="9"/>
    <n v="44107"/>
    <x v="0"/>
    <x v="1"/>
    <s v="CHO-SCR-58000"/>
    <x v="3"/>
    <x v="9"/>
    <n v="2"/>
    <n v="5"/>
    <n v="2.2000000000000002"/>
    <n v="15"/>
    <x v="3"/>
    <s v="Lot's O' Nuts"/>
    <x v="1"/>
  </r>
  <r>
    <s v="US-2024-155075-CHO-MIL-31000"/>
    <d v="2024-12-02T00:00:00"/>
    <d v="2024-12-19T00:00:00"/>
    <x v="0"/>
    <n v="155075"/>
    <s v="United States"/>
    <x v="2"/>
    <x v="2"/>
    <n v="19140"/>
    <x v="0"/>
    <x v="1"/>
    <s v="CHO-MIL-31000"/>
    <x v="0"/>
    <x v="8"/>
    <n v="4"/>
    <n v="8.44"/>
    <n v="4.5599999999999996"/>
    <n v="17"/>
    <x v="3"/>
    <s v="Wicked Choccy's"/>
    <x v="0"/>
  </r>
  <r>
    <s v="US-2024-160885-CHO-FUD-51000"/>
    <d v="2024-12-02T00:00:00"/>
    <d v="2024-12-16T00:00:00"/>
    <x v="0"/>
    <n v="160885"/>
    <s v="United States"/>
    <x v="161"/>
    <x v="45"/>
    <n v="68104"/>
    <x v="0"/>
    <x v="0"/>
    <s v="CHO-FUD-51000"/>
    <x v="4"/>
    <x v="31"/>
    <n v="4"/>
    <n v="9.6"/>
    <n v="4.8"/>
    <n v="14"/>
    <x v="3"/>
    <s v="Lot's O' Nuts"/>
    <x v="1"/>
  </r>
  <r>
    <s v="US-2024-147221-CHO-NUT-13000"/>
    <d v="2024-12-02T00:00:00"/>
    <d v="2024-12-14T00:00:00"/>
    <x v="2"/>
    <n v="147221"/>
    <s v="United States"/>
    <x v="0"/>
    <x v="0"/>
    <n v="77036"/>
    <x v="0"/>
    <x v="0"/>
    <s v="CHO-NUT-13000"/>
    <x v="2"/>
    <x v="19"/>
    <n v="4"/>
    <n v="9.9600000000000009"/>
    <n v="4"/>
    <n v="12"/>
    <x v="3"/>
    <s v="Lot's O' Nuts"/>
    <x v="1"/>
  </r>
  <r>
    <s v="US-2024-167395-CHO-FUD-51000"/>
    <d v="2024-12-02T00:00:00"/>
    <d v="2024-12-14T00:00:00"/>
    <x v="1"/>
    <n v="167395"/>
    <s v="United States"/>
    <x v="190"/>
    <x v="34"/>
    <n v="1852"/>
    <x v="0"/>
    <x v="1"/>
    <s v="CHO-FUD-51000"/>
    <x v="4"/>
    <x v="26"/>
    <n v="7"/>
    <n v="16.8"/>
    <n v="8.4"/>
    <n v="12"/>
    <x v="3"/>
    <s v="Lot's O' Nuts"/>
    <x v="1"/>
  </r>
  <r>
    <s v="US-2024-143756-CHO-TRI-54000"/>
    <d v="2024-12-02T00:00:00"/>
    <d v="2024-12-15T00:00:00"/>
    <x v="1"/>
    <n v="143756"/>
    <s v="United States"/>
    <x v="147"/>
    <x v="6"/>
    <n v="24153"/>
    <x v="0"/>
    <x v="2"/>
    <s v="CHO-TRI-54000"/>
    <x v="1"/>
    <x v="1"/>
    <n v="2"/>
    <n v="4.9000000000000004"/>
    <n v="2.6"/>
    <n v="13"/>
    <x v="3"/>
    <s v="Wicked Choccy's"/>
    <x v="0"/>
  </r>
  <r>
    <s v="US-2024-164917-CHO-SCR-58000"/>
    <d v="2024-12-02T00:00:00"/>
    <d v="2024-12-17T00:00:00"/>
    <x v="0"/>
    <n v="164917"/>
    <s v="United States"/>
    <x v="20"/>
    <x v="17"/>
    <n v="33180"/>
    <x v="0"/>
    <x v="2"/>
    <s v="CHO-SCR-58000"/>
    <x v="3"/>
    <x v="17"/>
    <n v="5"/>
    <n v="12.5"/>
    <n v="5.5"/>
    <n v="15"/>
    <x v="3"/>
    <s v="Lot's O' Nuts"/>
    <x v="1"/>
  </r>
  <r>
    <s v="CA-2024-106541-CHO-TRI-54000"/>
    <d v="2024-12-02T00:00:00"/>
    <d v="2024-12-16T00:00:00"/>
    <x v="0"/>
    <n v="106541"/>
    <s v="Canada"/>
    <x v="258"/>
    <x v="50"/>
    <s v="E1A"/>
    <x v="0"/>
    <x v="1"/>
    <s v="CHO-TRI-54000"/>
    <x v="1"/>
    <x v="20"/>
    <n v="5"/>
    <n v="12.25"/>
    <n v="6.5"/>
    <n v="14"/>
    <x v="3"/>
    <s v="Wicked Choccy's"/>
    <x v="0"/>
  </r>
  <r>
    <s v="CA-2024-145612-CHO-NUT-13000"/>
    <d v="2024-12-02T00:00:00"/>
    <d v="2024-12-16T00:00:00"/>
    <x v="0"/>
    <n v="145612"/>
    <s v="Canada"/>
    <x v="258"/>
    <x v="50"/>
    <s v="E1A"/>
    <x v="0"/>
    <x v="1"/>
    <s v="CHO-NUT-13000"/>
    <x v="2"/>
    <x v="47"/>
    <n v="7"/>
    <n v="17.43"/>
    <n v="7"/>
    <n v="14"/>
    <x v="3"/>
    <s v="Lot's O' Nuts"/>
    <x v="1"/>
  </r>
  <r>
    <s v="CA-2024-105471-CHO-MIL-31000"/>
    <d v="2024-12-02T00:00:00"/>
    <d v="2024-12-16T00:00:00"/>
    <x v="0"/>
    <n v="105471"/>
    <s v="Canada"/>
    <x v="139"/>
    <x v="43"/>
    <s v="B3H"/>
    <x v="0"/>
    <x v="1"/>
    <s v="CHO-MIL-31000"/>
    <x v="0"/>
    <x v="23"/>
    <n v="5"/>
    <n v="10.55"/>
    <n v="5.7"/>
    <n v="14"/>
    <x v="3"/>
    <s v="Wicked Choccy's"/>
    <x v="0"/>
  </r>
  <r>
    <s v="US-2024-104108-CHO-SCR-58000"/>
    <d v="2024-12-02T00:00:00"/>
    <d v="2024-12-19T00:00:00"/>
    <x v="0"/>
    <n v="104108"/>
    <s v="United States"/>
    <x v="0"/>
    <x v="0"/>
    <n v="77095"/>
    <x v="0"/>
    <x v="0"/>
    <s v="CHO-SCR-58000"/>
    <x v="3"/>
    <x v="17"/>
    <n v="5"/>
    <n v="12.5"/>
    <n v="5.5"/>
    <n v="17"/>
    <x v="3"/>
    <s v="Lot's O' Nuts"/>
    <x v="1"/>
  </r>
  <r>
    <s v="US-2024-147767-CHO-TRI-54000"/>
    <d v="2024-12-02T00:00:00"/>
    <d v="2024-12-12T00:00:00"/>
    <x v="3"/>
    <n v="147767"/>
    <s v="United States"/>
    <x v="133"/>
    <x v="12"/>
    <n v="85345"/>
    <x v="0"/>
    <x v="3"/>
    <s v="CHO-TRI-54000"/>
    <x v="1"/>
    <x v="18"/>
    <n v="6"/>
    <n v="14.7"/>
    <n v="7.8"/>
    <n v="10"/>
    <x v="3"/>
    <s v="Wicked Choccy's"/>
    <x v="0"/>
  </r>
  <r>
    <s v="US-2024-116715-CHO-SCR-58000"/>
    <d v="2024-12-02T00:00:00"/>
    <d v="2024-12-15T00:00:00"/>
    <x v="1"/>
    <n v="116715"/>
    <s v="United States"/>
    <x v="10"/>
    <x v="4"/>
    <n v="94122"/>
    <x v="0"/>
    <x v="3"/>
    <s v="CHO-SCR-58000"/>
    <x v="3"/>
    <x v="9"/>
    <n v="2"/>
    <n v="5"/>
    <n v="2.2000000000000002"/>
    <n v="13"/>
    <x v="3"/>
    <s v="Lot's O' Nuts"/>
    <x v="1"/>
  </r>
  <r>
    <s v="US-2024-116715-OTH-LIC-15000"/>
    <d v="2024-12-02T00:00:00"/>
    <d v="2024-12-15T00:00:00"/>
    <x v="1"/>
    <n v="116715"/>
    <s v="United States"/>
    <x v="10"/>
    <x v="4"/>
    <n v="94122"/>
    <x v="1"/>
    <x v="3"/>
    <s v="OTH-LIC-15000"/>
    <x v="7"/>
    <x v="49"/>
    <n v="2"/>
    <n v="20"/>
    <n v="20"/>
    <n v="13"/>
    <x v="3"/>
    <s v="Secret Factory"/>
    <x v="2"/>
  </r>
  <r>
    <s v="US-2024-116715-CHO-TRI-54000"/>
    <d v="2024-12-02T00:00:00"/>
    <d v="2024-12-15T00:00:00"/>
    <x v="1"/>
    <n v="116715"/>
    <s v="United States"/>
    <x v="10"/>
    <x v="4"/>
    <n v="94122"/>
    <x v="0"/>
    <x v="3"/>
    <s v="CHO-TRI-54000"/>
    <x v="1"/>
    <x v="51"/>
    <n v="9"/>
    <n v="22.05"/>
    <n v="11.7"/>
    <n v="13"/>
    <x v="3"/>
    <s v="Wicked Choccy's"/>
    <x v="0"/>
  </r>
  <r>
    <s v="US-2024-123071-CHO-MIL-31000"/>
    <d v="2024-12-03T00:00:00"/>
    <d v="2024-12-16T00:00:00"/>
    <x v="1"/>
    <n v="123071"/>
    <s v="United States"/>
    <x v="77"/>
    <x v="0"/>
    <n v="75023"/>
    <x v="0"/>
    <x v="0"/>
    <s v="CHO-MIL-31000"/>
    <x v="0"/>
    <x v="0"/>
    <n v="2"/>
    <n v="4.22"/>
    <n v="2.2799999999999998"/>
    <n v="13"/>
    <x v="3"/>
    <s v="Wicked Choccy's"/>
    <x v="0"/>
  </r>
  <r>
    <s v="US-2024-143126-CHO-MIL-31000"/>
    <d v="2024-12-03T00:00:00"/>
    <d v="2024-12-17T00:00:00"/>
    <x v="2"/>
    <n v="143126"/>
    <s v="United States"/>
    <x v="31"/>
    <x v="23"/>
    <n v="98115"/>
    <x v="0"/>
    <x v="3"/>
    <s v="CHO-MIL-31000"/>
    <x v="0"/>
    <x v="0"/>
    <n v="2"/>
    <n v="4.22"/>
    <n v="2.2799999999999998"/>
    <n v="14"/>
    <x v="3"/>
    <s v="Wicked Choccy's"/>
    <x v="0"/>
  </r>
  <r>
    <s v="US-2024-148691-CHO-NUT-13000"/>
    <d v="2024-12-03T00:00:00"/>
    <d v="2024-12-19T00:00:00"/>
    <x v="0"/>
    <n v="148691"/>
    <s v="United States"/>
    <x v="26"/>
    <x v="21"/>
    <n v="10009"/>
    <x v="0"/>
    <x v="1"/>
    <s v="CHO-NUT-13000"/>
    <x v="2"/>
    <x v="13"/>
    <n v="5"/>
    <n v="12.45"/>
    <n v="5"/>
    <n v="16"/>
    <x v="3"/>
    <s v="Lot's O' Nuts"/>
    <x v="1"/>
  </r>
  <r>
    <s v="US-2024-148691-CHO-TRI-54000"/>
    <d v="2024-12-03T00:00:00"/>
    <d v="2024-12-19T00:00:00"/>
    <x v="0"/>
    <n v="148691"/>
    <s v="United States"/>
    <x v="26"/>
    <x v="21"/>
    <n v="10009"/>
    <x v="0"/>
    <x v="1"/>
    <s v="CHO-TRI-54000"/>
    <x v="1"/>
    <x v="1"/>
    <n v="2"/>
    <n v="4.9000000000000004"/>
    <n v="2.6"/>
    <n v="16"/>
    <x v="3"/>
    <s v="Wicked Choccy's"/>
    <x v="0"/>
  </r>
  <r>
    <s v="US-2024-148691-CHO-SCR-58000"/>
    <d v="2024-12-03T00:00:00"/>
    <d v="2024-12-19T00:00:00"/>
    <x v="0"/>
    <n v="148691"/>
    <s v="United States"/>
    <x v="26"/>
    <x v="21"/>
    <n v="10009"/>
    <x v="0"/>
    <x v="1"/>
    <s v="CHO-SCR-58000"/>
    <x v="3"/>
    <x v="25"/>
    <n v="1"/>
    <n v="2.5"/>
    <n v="1.1000000000000001"/>
    <n v="16"/>
    <x v="3"/>
    <s v="Lot's O' Nuts"/>
    <x v="1"/>
  </r>
  <r>
    <s v="US-2024-148691-CHO-FUD-51000"/>
    <d v="2024-12-03T00:00:00"/>
    <d v="2024-12-19T00:00:00"/>
    <x v="0"/>
    <n v="148691"/>
    <s v="United States"/>
    <x v="26"/>
    <x v="21"/>
    <n v="10009"/>
    <x v="0"/>
    <x v="1"/>
    <s v="CHO-FUD-51000"/>
    <x v="4"/>
    <x v="25"/>
    <n v="1"/>
    <n v="2.4"/>
    <n v="1.2"/>
    <n v="16"/>
    <x v="3"/>
    <s v="Lot's O' Nuts"/>
    <x v="1"/>
  </r>
  <r>
    <s v="US-2024-118017-CHO-NUT-13000"/>
    <d v="2024-12-03T00:00:00"/>
    <d v="2024-12-16T00:00:00"/>
    <x v="2"/>
    <n v="118017"/>
    <s v="United States"/>
    <x v="267"/>
    <x v="27"/>
    <n v="80229"/>
    <x v="0"/>
    <x v="3"/>
    <s v="CHO-NUT-13000"/>
    <x v="2"/>
    <x v="22"/>
    <n v="1"/>
    <n v="2.4900000000000002"/>
    <n v="1"/>
    <n v="13"/>
    <x v="3"/>
    <s v="Lot's O' Nuts"/>
    <x v="1"/>
  </r>
  <r>
    <s v="US-2024-118017-CHO-TRI-54000"/>
    <d v="2024-12-03T00:00:00"/>
    <d v="2024-12-16T00:00:00"/>
    <x v="2"/>
    <n v="118017"/>
    <s v="United States"/>
    <x v="267"/>
    <x v="27"/>
    <n v="80229"/>
    <x v="0"/>
    <x v="3"/>
    <s v="CHO-TRI-54000"/>
    <x v="1"/>
    <x v="4"/>
    <n v="3"/>
    <n v="7.35"/>
    <n v="3.9"/>
    <n v="13"/>
    <x v="3"/>
    <s v="Wicked Choccy's"/>
    <x v="0"/>
  </r>
  <r>
    <s v="US-2024-118017-CHO-FUD-51000"/>
    <d v="2024-12-03T00:00:00"/>
    <d v="2024-12-16T00:00:00"/>
    <x v="2"/>
    <n v="118017"/>
    <s v="United States"/>
    <x v="267"/>
    <x v="27"/>
    <n v="80229"/>
    <x v="0"/>
    <x v="3"/>
    <s v="CHO-FUD-51000"/>
    <x v="4"/>
    <x v="26"/>
    <n v="7"/>
    <n v="16.8"/>
    <n v="8.4"/>
    <n v="13"/>
    <x v="3"/>
    <s v="Lot's O' Nuts"/>
    <x v="1"/>
  </r>
  <r>
    <s v="US-2024-118017-CHO-MIL-31000"/>
    <d v="2024-12-03T00:00:00"/>
    <d v="2024-12-16T00:00:00"/>
    <x v="2"/>
    <n v="118017"/>
    <s v="United States"/>
    <x v="267"/>
    <x v="27"/>
    <n v="80229"/>
    <x v="0"/>
    <x v="3"/>
    <s v="CHO-MIL-31000"/>
    <x v="0"/>
    <x v="29"/>
    <n v="6"/>
    <n v="12.66"/>
    <n v="6.84"/>
    <n v="13"/>
    <x v="3"/>
    <s v="Wicked Choccy's"/>
    <x v="0"/>
  </r>
  <r>
    <s v="US-2024-149510-CHO-SCR-58000"/>
    <d v="2024-12-03T00:00:00"/>
    <d v="2024-12-20T00:00:00"/>
    <x v="0"/>
    <n v="149510"/>
    <s v="United States"/>
    <x v="181"/>
    <x v="26"/>
    <n v="28314"/>
    <x v="0"/>
    <x v="2"/>
    <s v="CHO-SCR-58000"/>
    <x v="3"/>
    <x v="3"/>
    <n v="3"/>
    <n v="7.5"/>
    <n v="3.3"/>
    <n v="17"/>
    <x v="3"/>
    <s v="Lot's O' Nuts"/>
    <x v="1"/>
  </r>
  <r>
    <s v="US-2024-149510-CHO-FUD-51000"/>
    <d v="2024-12-03T00:00:00"/>
    <d v="2024-12-20T00:00:00"/>
    <x v="0"/>
    <n v="149510"/>
    <s v="United States"/>
    <x v="181"/>
    <x v="26"/>
    <n v="28314"/>
    <x v="0"/>
    <x v="2"/>
    <s v="CHO-FUD-51000"/>
    <x v="4"/>
    <x v="14"/>
    <n v="6"/>
    <n v="14.4"/>
    <n v="7.2"/>
    <n v="17"/>
    <x v="3"/>
    <s v="Lot's O' Nuts"/>
    <x v="1"/>
  </r>
  <r>
    <s v="US-2024-103415-CHO-SCR-58000"/>
    <d v="2024-12-03T00:00:00"/>
    <d v="2024-12-18T00:00:00"/>
    <x v="0"/>
    <n v="103415"/>
    <s v="United States"/>
    <x v="0"/>
    <x v="0"/>
    <n v="77041"/>
    <x v="0"/>
    <x v="0"/>
    <s v="CHO-SCR-58000"/>
    <x v="3"/>
    <x v="9"/>
    <n v="2"/>
    <n v="5"/>
    <n v="2.2000000000000002"/>
    <n v="15"/>
    <x v="3"/>
    <s v="Lot's O' Nuts"/>
    <x v="1"/>
  </r>
  <r>
    <s v="US-2024-128699-CHO-FUD-51000"/>
    <d v="2024-12-03T00:00:00"/>
    <d v="2024-12-15T00:00:00"/>
    <x v="2"/>
    <n v="128699"/>
    <s v="United States"/>
    <x v="60"/>
    <x v="17"/>
    <n v="32216"/>
    <x v="0"/>
    <x v="2"/>
    <s v="CHO-FUD-51000"/>
    <x v="4"/>
    <x v="25"/>
    <n v="1"/>
    <n v="2.4"/>
    <n v="1.2"/>
    <n v="12"/>
    <x v="3"/>
    <s v="Lot's O' Nuts"/>
    <x v="1"/>
  </r>
  <r>
    <s v="US-2024-136875-CHO-TRI-54000"/>
    <d v="2024-12-03T00:00:00"/>
    <d v="2024-12-13T00:00:00"/>
    <x v="3"/>
    <n v="136875"/>
    <s v="United States"/>
    <x v="25"/>
    <x v="4"/>
    <n v="92024"/>
    <x v="0"/>
    <x v="3"/>
    <s v="CHO-TRI-54000"/>
    <x v="1"/>
    <x v="4"/>
    <n v="3"/>
    <n v="7.35"/>
    <n v="3.9"/>
    <n v="10"/>
    <x v="3"/>
    <s v="Wicked Choccy's"/>
    <x v="0"/>
  </r>
  <r>
    <s v="US-2024-152660-CHO-MIL-31000"/>
    <d v="2024-12-04T00:00:00"/>
    <d v="2024-12-19T00:00:00"/>
    <x v="0"/>
    <n v="152660"/>
    <s v="United States"/>
    <x v="40"/>
    <x v="1"/>
    <n v="60610"/>
    <x v="0"/>
    <x v="0"/>
    <s v="CHO-MIL-31000"/>
    <x v="0"/>
    <x v="0"/>
    <n v="2"/>
    <n v="4.22"/>
    <n v="2.2799999999999998"/>
    <n v="15"/>
    <x v="3"/>
    <s v="Wicked Choccy's"/>
    <x v="0"/>
  </r>
  <r>
    <s v="US-2024-156412-CHO-TRI-54000"/>
    <d v="2024-12-04T00:00:00"/>
    <d v="2024-12-18T00:00:00"/>
    <x v="0"/>
    <n v="156412"/>
    <s v="United States"/>
    <x v="2"/>
    <x v="2"/>
    <n v="19134"/>
    <x v="0"/>
    <x v="1"/>
    <s v="CHO-TRI-54000"/>
    <x v="1"/>
    <x v="4"/>
    <n v="3"/>
    <n v="7.35"/>
    <n v="3.9"/>
    <n v="14"/>
    <x v="3"/>
    <s v="Wicked Choccy's"/>
    <x v="0"/>
  </r>
  <r>
    <s v="US-2024-153227-CHO-NUT-13000"/>
    <d v="2024-12-04T00:00:00"/>
    <d v="2024-12-16T00:00:00"/>
    <x v="1"/>
    <n v="153227"/>
    <s v="United States"/>
    <x v="4"/>
    <x v="4"/>
    <n v="90032"/>
    <x v="0"/>
    <x v="3"/>
    <s v="CHO-NUT-13000"/>
    <x v="2"/>
    <x v="7"/>
    <n v="2"/>
    <n v="4.9800000000000004"/>
    <n v="2"/>
    <n v="12"/>
    <x v="3"/>
    <s v="Lot's O' Nuts"/>
    <x v="1"/>
  </r>
  <r>
    <s v="US-2024-118003-CHO-MIL-31000"/>
    <d v="2024-12-04T00:00:00"/>
    <d v="2024-12-20T00:00:00"/>
    <x v="0"/>
    <n v="118003"/>
    <s v="United States"/>
    <x v="324"/>
    <x v="24"/>
    <n v="7501"/>
    <x v="0"/>
    <x v="1"/>
    <s v="CHO-MIL-31000"/>
    <x v="0"/>
    <x v="5"/>
    <n v="3"/>
    <n v="6.33"/>
    <n v="3.42"/>
    <n v="16"/>
    <x v="3"/>
    <s v="Wicked Choccy's"/>
    <x v="0"/>
  </r>
  <r>
    <s v="US-2024-118003-CHO-TRI-54000"/>
    <d v="2024-12-04T00:00:00"/>
    <d v="2024-12-20T00:00:00"/>
    <x v="0"/>
    <n v="118003"/>
    <s v="United States"/>
    <x v="324"/>
    <x v="24"/>
    <n v="7501"/>
    <x v="0"/>
    <x v="1"/>
    <s v="CHO-TRI-54000"/>
    <x v="1"/>
    <x v="4"/>
    <n v="3"/>
    <n v="7.35"/>
    <n v="3.9"/>
    <n v="16"/>
    <x v="3"/>
    <s v="Wicked Choccy's"/>
    <x v="0"/>
  </r>
  <r>
    <s v="US-2024-118003-CHO-SCR-58000"/>
    <d v="2024-12-04T00:00:00"/>
    <d v="2024-12-20T00:00:00"/>
    <x v="0"/>
    <n v="118003"/>
    <s v="United States"/>
    <x v="324"/>
    <x v="24"/>
    <n v="7501"/>
    <x v="0"/>
    <x v="1"/>
    <s v="CHO-SCR-58000"/>
    <x v="3"/>
    <x v="25"/>
    <n v="1"/>
    <n v="2.5"/>
    <n v="1.1000000000000001"/>
    <n v="16"/>
    <x v="3"/>
    <s v="Lot's O' Nuts"/>
    <x v="1"/>
  </r>
  <r>
    <s v="US-2024-139773-CHO-FUD-51000"/>
    <d v="2024-12-04T00:00:00"/>
    <d v="2024-12-14T00:00:00"/>
    <x v="3"/>
    <n v="139773"/>
    <s v="United States"/>
    <x v="2"/>
    <x v="2"/>
    <n v="19143"/>
    <x v="0"/>
    <x v="1"/>
    <s v="CHO-FUD-51000"/>
    <x v="4"/>
    <x v="26"/>
    <n v="7"/>
    <n v="16.8"/>
    <n v="8.4"/>
    <n v="10"/>
    <x v="3"/>
    <s v="Lot's O' Nuts"/>
    <x v="1"/>
  </r>
  <r>
    <s v="US-2024-147550-CHO-MIL-31000"/>
    <d v="2024-12-04T00:00:00"/>
    <d v="2024-12-15T00:00:00"/>
    <x v="1"/>
    <n v="147550"/>
    <s v="United States"/>
    <x v="2"/>
    <x v="2"/>
    <n v="19134"/>
    <x v="0"/>
    <x v="1"/>
    <s v="CHO-MIL-31000"/>
    <x v="0"/>
    <x v="5"/>
    <n v="3"/>
    <n v="6.33"/>
    <n v="3.42"/>
    <n v="11"/>
    <x v="3"/>
    <s v="Wicked Choccy's"/>
    <x v="0"/>
  </r>
  <r>
    <s v="US-2024-109183-CHO-MIL-31000"/>
    <d v="2024-12-04T00:00:00"/>
    <d v="2024-12-19T00:00:00"/>
    <x v="0"/>
    <n v="109183"/>
    <s v="United States"/>
    <x v="232"/>
    <x v="14"/>
    <n v="37211"/>
    <x v="0"/>
    <x v="2"/>
    <s v="CHO-MIL-31000"/>
    <x v="0"/>
    <x v="0"/>
    <n v="2"/>
    <n v="4.22"/>
    <n v="2.2799999999999998"/>
    <n v="15"/>
    <x v="3"/>
    <s v="Wicked Choccy's"/>
    <x v="0"/>
  </r>
  <r>
    <s v="US-2024-160031-CHO-FUD-51000"/>
    <d v="2024-12-04T00:00:00"/>
    <d v="2024-12-17T00:00:00"/>
    <x v="2"/>
    <n v="160031"/>
    <s v="United States"/>
    <x v="172"/>
    <x v="9"/>
    <n v="45014"/>
    <x v="0"/>
    <x v="1"/>
    <s v="CHO-FUD-51000"/>
    <x v="4"/>
    <x v="3"/>
    <n v="3"/>
    <n v="7.2"/>
    <n v="3.6"/>
    <n v="13"/>
    <x v="3"/>
    <s v="Lot's O' Nuts"/>
    <x v="1"/>
  </r>
  <r>
    <s v="US-2024-117667-CHO-SCR-58000"/>
    <d v="2024-12-04T00:00:00"/>
    <d v="2024-12-19T00:00:00"/>
    <x v="0"/>
    <n v="117667"/>
    <s v="United States"/>
    <x v="2"/>
    <x v="2"/>
    <n v="19134"/>
    <x v="0"/>
    <x v="1"/>
    <s v="CHO-SCR-58000"/>
    <x v="3"/>
    <x v="21"/>
    <n v="10"/>
    <n v="25"/>
    <n v="11"/>
    <n v="15"/>
    <x v="3"/>
    <s v="Lot's O' Nuts"/>
    <x v="1"/>
  </r>
  <r>
    <s v="US-2024-117667-CHO-MIL-31000"/>
    <d v="2024-12-04T00:00:00"/>
    <d v="2024-12-19T00:00:00"/>
    <x v="0"/>
    <n v="117667"/>
    <s v="United States"/>
    <x v="2"/>
    <x v="2"/>
    <n v="19134"/>
    <x v="0"/>
    <x v="1"/>
    <s v="CHO-MIL-31000"/>
    <x v="0"/>
    <x v="0"/>
    <n v="2"/>
    <n v="4.22"/>
    <n v="2.2799999999999998"/>
    <n v="15"/>
    <x v="3"/>
    <s v="Wicked Choccy's"/>
    <x v="0"/>
  </r>
  <r>
    <s v="US-2024-117667-OTH-GUM-21000"/>
    <d v="2024-12-04T00:00:00"/>
    <d v="2024-12-19T00:00:00"/>
    <x v="0"/>
    <n v="117667"/>
    <s v="United States"/>
    <x v="2"/>
    <x v="2"/>
    <n v="19134"/>
    <x v="1"/>
    <x v="1"/>
    <s v="OTH-GUM-21000"/>
    <x v="5"/>
    <x v="42"/>
    <n v="5"/>
    <n v="3.25"/>
    <n v="3"/>
    <n v="15"/>
    <x v="3"/>
    <s v="Secret Factory"/>
    <x v="2"/>
  </r>
  <r>
    <s v="US-2024-107384-CHO-SCR-58000"/>
    <d v="2024-12-04T00:00:00"/>
    <d v="2024-12-18T00:00:00"/>
    <x v="0"/>
    <n v="107384"/>
    <s v="United States"/>
    <x v="105"/>
    <x v="30"/>
    <n v="55901"/>
    <x v="0"/>
    <x v="0"/>
    <s v="CHO-SCR-58000"/>
    <x v="3"/>
    <x v="17"/>
    <n v="5"/>
    <n v="12.5"/>
    <n v="5.5"/>
    <n v="14"/>
    <x v="3"/>
    <s v="Lot's O' Nuts"/>
    <x v="1"/>
  </r>
  <r>
    <s v="US-2024-107384-CHO-TRI-54000"/>
    <d v="2024-12-04T00:00:00"/>
    <d v="2024-12-18T00:00:00"/>
    <x v="0"/>
    <n v="107384"/>
    <s v="United States"/>
    <x v="105"/>
    <x v="30"/>
    <n v="55901"/>
    <x v="0"/>
    <x v="0"/>
    <s v="CHO-TRI-54000"/>
    <x v="1"/>
    <x v="20"/>
    <n v="5"/>
    <n v="12.25"/>
    <n v="6.5"/>
    <n v="14"/>
    <x v="3"/>
    <s v="Wicked Choccy's"/>
    <x v="0"/>
  </r>
  <r>
    <s v="CA-2024-119508-CHO-NUT-13000"/>
    <d v="2024-12-04T00:00:00"/>
    <d v="2024-12-19T00:00:00"/>
    <x v="0"/>
    <n v="119508"/>
    <s v="Canada"/>
    <x v="124"/>
    <x v="40"/>
    <s v="V6B"/>
    <x v="0"/>
    <x v="3"/>
    <s v="CHO-NUT-13000"/>
    <x v="2"/>
    <x v="15"/>
    <n v="6"/>
    <n v="14.94"/>
    <n v="6"/>
    <n v="15"/>
    <x v="3"/>
    <s v="Lot's O' Nuts"/>
    <x v="1"/>
  </r>
  <r>
    <s v="CA-2024-119508-CHO-FUD-51000"/>
    <d v="2024-12-04T00:00:00"/>
    <d v="2024-12-19T00:00:00"/>
    <x v="0"/>
    <n v="119508"/>
    <s v="Canada"/>
    <x v="124"/>
    <x v="40"/>
    <s v="V6B"/>
    <x v="0"/>
    <x v="3"/>
    <s v="CHO-FUD-51000"/>
    <x v="4"/>
    <x v="17"/>
    <n v="5"/>
    <n v="12"/>
    <n v="6"/>
    <n v="15"/>
    <x v="3"/>
    <s v="Lot's O' Nuts"/>
    <x v="1"/>
  </r>
  <r>
    <s v="US-2024-131212-CHO-MIL-31000"/>
    <d v="2024-12-05T00:00:00"/>
    <d v="2024-12-19T00:00:00"/>
    <x v="0"/>
    <n v="131212"/>
    <s v="United States"/>
    <x v="127"/>
    <x v="23"/>
    <n v="98006"/>
    <x v="0"/>
    <x v="3"/>
    <s v="CHO-MIL-31000"/>
    <x v="0"/>
    <x v="29"/>
    <n v="6"/>
    <n v="12.66"/>
    <n v="6.84"/>
    <n v="14"/>
    <x v="3"/>
    <s v="Wicked Choccy's"/>
    <x v="0"/>
  </r>
  <r>
    <s v="US-2024-131212-CHO-NUT-13000"/>
    <d v="2024-12-05T00:00:00"/>
    <d v="2024-12-19T00:00:00"/>
    <x v="0"/>
    <n v="131212"/>
    <s v="United States"/>
    <x v="127"/>
    <x v="23"/>
    <n v="98006"/>
    <x v="0"/>
    <x v="3"/>
    <s v="CHO-NUT-13000"/>
    <x v="2"/>
    <x v="2"/>
    <n v="3"/>
    <n v="7.47"/>
    <n v="3"/>
    <n v="14"/>
    <x v="3"/>
    <s v="Lot's O' Nuts"/>
    <x v="1"/>
  </r>
  <r>
    <s v="US-2024-117128-CHO-TRI-54000"/>
    <d v="2024-12-05T00:00:00"/>
    <d v="2024-12-18T00:00:00"/>
    <x v="2"/>
    <n v="117128"/>
    <s v="United States"/>
    <x v="26"/>
    <x v="21"/>
    <n v="10024"/>
    <x v="0"/>
    <x v="1"/>
    <s v="CHO-TRI-54000"/>
    <x v="1"/>
    <x v="4"/>
    <n v="3"/>
    <n v="7.35"/>
    <n v="3.9"/>
    <n v="13"/>
    <x v="3"/>
    <s v="Wicked Choccy's"/>
    <x v="0"/>
  </r>
  <r>
    <s v="US-2024-117128-CHO-FUD-51000"/>
    <d v="2024-12-05T00:00:00"/>
    <d v="2024-12-18T00:00:00"/>
    <x v="2"/>
    <n v="117128"/>
    <s v="United States"/>
    <x v="26"/>
    <x v="21"/>
    <n v="10024"/>
    <x v="0"/>
    <x v="1"/>
    <s v="CHO-FUD-51000"/>
    <x v="4"/>
    <x v="14"/>
    <n v="6"/>
    <n v="14.4"/>
    <n v="7.2"/>
    <n v="13"/>
    <x v="3"/>
    <s v="Lot's O' Nuts"/>
    <x v="1"/>
  </r>
  <r>
    <s v="US-2024-126053-CHO-FUD-51000"/>
    <d v="2024-12-05T00:00:00"/>
    <d v="2024-12-18T00:00:00"/>
    <x v="1"/>
    <n v="126053"/>
    <s v="United States"/>
    <x v="26"/>
    <x v="21"/>
    <n v="10024"/>
    <x v="0"/>
    <x v="1"/>
    <s v="CHO-FUD-51000"/>
    <x v="4"/>
    <x v="9"/>
    <n v="2"/>
    <n v="4.8"/>
    <n v="2.4"/>
    <n v="13"/>
    <x v="3"/>
    <s v="Lot's O' Nuts"/>
    <x v="1"/>
  </r>
  <r>
    <s v="US-2024-126053-CHO-SCR-58000"/>
    <d v="2024-12-05T00:00:00"/>
    <d v="2024-12-18T00:00:00"/>
    <x v="1"/>
    <n v="126053"/>
    <s v="United States"/>
    <x v="26"/>
    <x v="21"/>
    <n v="10024"/>
    <x v="0"/>
    <x v="1"/>
    <s v="CHO-SCR-58000"/>
    <x v="3"/>
    <x v="3"/>
    <n v="3"/>
    <n v="7.5"/>
    <n v="3.3"/>
    <n v="13"/>
    <x v="3"/>
    <s v="Lot's O' Nuts"/>
    <x v="1"/>
  </r>
  <r>
    <s v="US-2024-126865-CHO-NUT-13000"/>
    <d v="2024-12-05T00:00:00"/>
    <d v="2024-12-17T00:00:00"/>
    <x v="2"/>
    <n v="126865"/>
    <s v="United States"/>
    <x v="25"/>
    <x v="4"/>
    <n v="92024"/>
    <x v="0"/>
    <x v="3"/>
    <s v="CHO-NUT-13000"/>
    <x v="2"/>
    <x v="2"/>
    <n v="3"/>
    <n v="7.47"/>
    <n v="3"/>
    <n v="12"/>
    <x v="3"/>
    <s v="Lot's O' Nuts"/>
    <x v="1"/>
  </r>
  <r>
    <s v="US-2024-156958-CHO-SCR-58000"/>
    <d v="2024-12-05T00:00:00"/>
    <d v="2024-12-16T00:00:00"/>
    <x v="1"/>
    <n v="156958"/>
    <s v="United States"/>
    <x v="31"/>
    <x v="23"/>
    <n v="98115"/>
    <x v="0"/>
    <x v="3"/>
    <s v="CHO-SCR-58000"/>
    <x v="3"/>
    <x v="17"/>
    <n v="5"/>
    <n v="12.5"/>
    <n v="5.5"/>
    <n v="11"/>
    <x v="3"/>
    <s v="Lot's O' Nuts"/>
    <x v="1"/>
  </r>
  <r>
    <s v="US-2024-156958-CHO-NUT-13000"/>
    <d v="2024-12-05T00:00:00"/>
    <d v="2024-12-16T00:00:00"/>
    <x v="1"/>
    <n v="156958"/>
    <s v="United States"/>
    <x v="31"/>
    <x v="23"/>
    <n v="98115"/>
    <x v="0"/>
    <x v="3"/>
    <s v="CHO-NUT-13000"/>
    <x v="2"/>
    <x v="13"/>
    <n v="5"/>
    <n v="12.45"/>
    <n v="5"/>
    <n v="11"/>
    <x v="3"/>
    <s v="Lot's O' Nuts"/>
    <x v="1"/>
  </r>
  <r>
    <s v="US-2024-156958-CHO-MIL-31000"/>
    <d v="2024-12-05T00:00:00"/>
    <d v="2024-12-16T00:00:00"/>
    <x v="1"/>
    <n v="156958"/>
    <s v="United States"/>
    <x v="31"/>
    <x v="23"/>
    <n v="98115"/>
    <x v="0"/>
    <x v="3"/>
    <s v="CHO-MIL-31000"/>
    <x v="0"/>
    <x v="0"/>
    <n v="2"/>
    <n v="4.22"/>
    <n v="2.2799999999999998"/>
    <n v="11"/>
    <x v="3"/>
    <s v="Wicked Choccy's"/>
    <x v="0"/>
  </r>
  <r>
    <s v="US-2024-104066-CHO-NUT-13000"/>
    <d v="2024-12-05T00:00:00"/>
    <d v="2024-12-20T00:00:00"/>
    <x v="0"/>
    <n v="104066"/>
    <s v="United States"/>
    <x v="370"/>
    <x v="53"/>
    <n v="5401"/>
    <x v="0"/>
    <x v="1"/>
    <s v="CHO-NUT-13000"/>
    <x v="2"/>
    <x v="47"/>
    <n v="7"/>
    <n v="17.43"/>
    <n v="7"/>
    <n v="15"/>
    <x v="3"/>
    <s v="Lot's O' Nuts"/>
    <x v="1"/>
  </r>
  <r>
    <s v="US-2024-130351-CHO-FUD-51000"/>
    <d v="2024-12-05T00:00:00"/>
    <d v="2024-12-18T00:00:00"/>
    <x v="1"/>
    <n v="130351"/>
    <s v="United States"/>
    <x v="48"/>
    <x v="19"/>
    <n v="47201"/>
    <x v="0"/>
    <x v="0"/>
    <s v="CHO-FUD-51000"/>
    <x v="4"/>
    <x v="3"/>
    <n v="3"/>
    <n v="7.2"/>
    <n v="3.6"/>
    <n v="13"/>
    <x v="3"/>
    <s v="Lot's O' Nuts"/>
    <x v="1"/>
  </r>
  <r>
    <s v="US-2024-130351-CHO-NUT-13000"/>
    <d v="2024-12-05T00:00:00"/>
    <d v="2024-12-18T00:00:00"/>
    <x v="1"/>
    <n v="130351"/>
    <s v="United States"/>
    <x v="48"/>
    <x v="19"/>
    <n v="47201"/>
    <x v="0"/>
    <x v="0"/>
    <s v="CHO-NUT-13000"/>
    <x v="2"/>
    <x v="13"/>
    <n v="5"/>
    <n v="12.45"/>
    <n v="5"/>
    <n v="13"/>
    <x v="3"/>
    <s v="Lot's O' Nuts"/>
    <x v="1"/>
  </r>
  <r>
    <s v="US-2024-105235-CHO-FUD-51000"/>
    <d v="2024-12-05T00:00:00"/>
    <d v="2024-12-21T00:00:00"/>
    <x v="0"/>
    <n v="105235"/>
    <s v="United States"/>
    <x v="26"/>
    <x v="21"/>
    <n v="10011"/>
    <x v="0"/>
    <x v="1"/>
    <s v="CHO-FUD-51000"/>
    <x v="4"/>
    <x v="9"/>
    <n v="2"/>
    <n v="4.8"/>
    <n v="2.4"/>
    <n v="16"/>
    <x v="3"/>
    <s v="Lot's O' Nuts"/>
    <x v="1"/>
  </r>
  <r>
    <s v="US-2024-105235-CHO-SCR-58000"/>
    <d v="2024-12-05T00:00:00"/>
    <d v="2024-12-21T00:00:00"/>
    <x v="0"/>
    <n v="105235"/>
    <s v="United States"/>
    <x v="26"/>
    <x v="21"/>
    <n v="10011"/>
    <x v="0"/>
    <x v="1"/>
    <s v="CHO-SCR-58000"/>
    <x v="3"/>
    <x v="3"/>
    <n v="3"/>
    <n v="7.5"/>
    <n v="3.3"/>
    <n v="16"/>
    <x v="3"/>
    <s v="Lot's O' Nuts"/>
    <x v="1"/>
  </r>
  <r>
    <s v="US-2024-105235-CHO-MIL-31000"/>
    <d v="2024-12-05T00:00:00"/>
    <d v="2024-12-21T00:00:00"/>
    <x v="0"/>
    <n v="105235"/>
    <s v="United States"/>
    <x v="26"/>
    <x v="21"/>
    <n v="10011"/>
    <x v="0"/>
    <x v="1"/>
    <s v="CHO-MIL-31000"/>
    <x v="0"/>
    <x v="23"/>
    <n v="5"/>
    <n v="10.55"/>
    <n v="5.7"/>
    <n v="16"/>
    <x v="3"/>
    <s v="Wicked Choccy's"/>
    <x v="0"/>
  </r>
  <r>
    <s v="US-2024-149006-CHO-FUD-51000"/>
    <d v="2024-12-06T00:00:00"/>
    <d v="2024-12-18T00:00:00"/>
    <x v="2"/>
    <n v="149006"/>
    <s v="United States"/>
    <x v="252"/>
    <x v="4"/>
    <n v="94513"/>
    <x v="0"/>
    <x v="3"/>
    <s v="CHO-FUD-51000"/>
    <x v="4"/>
    <x v="25"/>
    <n v="1"/>
    <n v="2.4"/>
    <n v="1.2"/>
    <n v="12"/>
    <x v="3"/>
    <s v="Lot's O' Nuts"/>
    <x v="1"/>
  </r>
  <r>
    <s v="US-2024-135587-CHO-TRI-54000"/>
    <d v="2024-12-07T00:00:00"/>
    <d v="2024-12-22T00:00:00"/>
    <x v="0"/>
    <n v="135587"/>
    <s v="United States"/>
    <x v="336"/>
    <x v="31"/>
    <n v="39401"/>
    <x v="0"/>
    <x v="2"/>
    <s v="CHO-TRI-54000"/>
    <x v="1"/>
    <x v="24"/>
    <n v="4"/>
    <n v="9.8000000000000007"/>
    <n v="5.2"/>
    <n v="15"/>
    <x v="3"/>
    <s v="Wicked Choccy's"/>
    <x v="0"/>
  </r>
  <r>
    <s v="US-2024-136189-CHO-MIL-31000"/>
    <d v="2024-12-07T00:00:00"/>
    <d v="2024-12-21T00:00:00"/>
    <x v="0"/>
    <n v="136189"/>
    <s v="United States"/>
    <x v="43"/>
    <x v="6"/>
    <n v="23223"/>
    <x v="0"/>
    <x v="2"/>
    <s v="CHO-MIL-31000"/>
    <x v="0"/>
    <x v="29"/>
    <n v="6"/>
    <n v="12.66"/>
    <n v="6.84"/>
    <n v="14"/>
    <x v="3"/>
    <s v="Wicked Choccy's"/>
    <x v="0"/>
  </r>
  <r>
    <s v="US-2024-134285-CHO-MIL-31000"/>
    <d v="2024-12-07T00:00:00"/>
    <d v="2024-12-22T00:00:00"/>
    <x v="0"/>
    <n v="134285"/>
    <s v="United States"/>
    <x v="109"/>
    <x v="0"/>
    <n v="78207"/>
    <x v="0"/>
    <x v="0"/>
    <s v="CHO-MIL-31000"/>
    <x v="0"/>
    <x v="5"/>
    <n v="3"/>
    <n v="6.33"/>
    <n v="3.42"/>
    <n v="15"/>
    <x v="3"/>
    <s v="Wicked Choccy's"/>
    <x v="0"/>
  </r>
  <r>
    <s v="US-2024-137099-CHO-TRI-54000"/>
    <d v="2024-12-07T00:00:00"/>
    <d v="2024-12-20T00:00:00"/>
    <x v="1"/>
    <n v="137099"/>
    <s v="United States"/>
    <x v="4"/>
    <x v="4"/>
    <n v="90008"/>
    <x v="0"/>
    <x v="3"/>
    <s v="CHO-TRI-54000"/>
    <x v="1"/>
    <x v="4"/>
    <n v="3"/>
    <n v="7.35"/>
    <n v="3.9"/>
    <n v="13"/>
    <x v="3"/>
    <s v="Wicked Choccy's"/>
    <x v="0"/>
  </r>
  <r>
    <s v="US-2024-122714-CHO-TRI-54000"/>
    <d v="2024-12-07T00:00:00"/>
    <d v="2024-12-23T00:00:00"/>
    <x v="0"/>
    <n v="122714"/>
    <s v="United States"/>
    <x v="40"/>
    <x v="1"/>
    <n v="60653"/>
    <x v="0"/>
    <x v="0"/>
    <s v="CHO-TRI-54000"/>
    <x v="1"/>
    <x v="20"/>
    <n v="5"/>
    <n v="12.25"/>
    <n v="6.5"/>
    <n v="16"/>
    <x v="3"/>
    <s v="Wicked Choccy's"/>
    <x v="0"/>
  </r>
  <r>
    <s v="US-2024-157980-CHO-TRI-54000"/>
    <d v="2024-12-07T00:00:00"/>
    <d v="2024-12-19T00:00:00"/>
    <x v="1"/>
    <n v="157980"/>
    <s v="United States"/>
    <x v="90"/>
    <x v="9"/>
    <n v="43615"/>
    <x v="0"/>
    <x v="1"/>
    <s v="CHO-TRI-54000"/>
    <x v="1"/>
    <x v="1"/>
    <n v="2"/>
    <n v="4.9000000000000004"/>
    <n v="2.6"/>
    <n v="12"/>
    <x v="3"/>
    <s v="Wicked Choccy's"/>
    <x v="0"/>
  </r>
  <r>
    <s v="US-2024-142328-CHO-MIL-31000"/>
    <d v="2024-12-07T00:00:00"/>
    <d v="2024-12-24T00:00:00"/>
    <x v="0"/>
    <n v="142328"/>
    <s v="United States"/>
    <x v="10"/>
    <x v="4"/>
    <n v="94122"/>
    <x v="0"/>
    <x v="3"/>
    <s v="CHO-MIL-31000"/>
    <x v="0"/>
    <x v="29"/>
    <n v="6"/>
    <n v="12.66"/>
    <n v="6.84"/>
    <n v="17"/>
    <x v="3"/>
    <s v="Wicked Choccy's"/>
    <x v="0"/>
  </r>
  <r>
    <s v="US-2024-117926-OTH-KAZ-38000"/>
    <d v="2024-12-08T00:00:00"/>
    <d v="2024-12-22T00:00:00"/>
    <x v="2"/>
    <n v="117926"/>
    <s v="United States"/>
    <x v="10"/>
    <x v="4"/>
    <n v="94109"/>
    <x v="1"/>
    <x v="3"/>
    <s v="OTH-KAZ-38000"/>
    <x v="6"/>
    <x v="11"/>
    <n v="1"/>
    <n v="0.25"/>
    <n v="3"/>
    <n v="14"/>
    <x v="3"/>
    <s v="The Other Factory"/>
    <x v="3"/>
  </r>
  <r>
    <s v="US-2024-152436-CHO-MIL-31000"/>
    <d v="2024-12-08T00:00:00"/>
    <d v="2024-12-20T00:00:00"/>
    <x v="2"/>
    <n v="152436"/>
    <s v="United States"/>
    <x v="226"/>
    <x v="48"/>
    <n v="2920"/>
    <x v="0"/>
    <x v="1"/>
    <s v="CHO-MIL-31000"/>
    <x v="0"/>
    <x v="29"/>
    <n v="6"/>
    <n v="12.66"/>
    <n v="6.84"/>
    <n v="12"/>
    <x v="3"/>
    <s v="Wicked Choccy's"/>
    <x v="0"/>
  </r>
  <r>
    <s v="US-2024-145226-CHO-SCR-58000"/>
    <d v="2024-12-08T00:00:00"/>
    <d v="2024-12-20T00:00:00"/>
    <x v="2"/>
    <n v="145226"/>
    <s v="United States"/>
    <x v="26"/>
    <x v="21"/>
    <n v="10035"/>
    <x v="0"/>
    <x v="1"/>
    <s v="CHO-SCR-58000"/>
    <x v="3"/>
    <x v="9"/>
    <n v="2"/>
    <n v="5"/>
    <n v="2.2000000000000002"/>
    <n v="12"/>
    <x v="3"/>
    <s v="Lot's O' Nuts"/>
    <x v="1"/>
  </r>
  <r>
    <s v="US-2024-145226-CHO-NUT-13000"/>
    <d v="2024-12-08T00:00:00"/>
    <d v="2024-12-20T00:00:00"/>
    <x v="2"/>
    <n v="145226"/>
    <s v="United States"/>
    <x v="26"/>
    <x v="21"/>
    <n v="10035"/>
    <x v="0"/>
    <x v="1"/>
    <s v="CHO-NUT-13000"/>
    <x v="2"/>
    <x v="2"/>
    <n v="3"/>
    <n v="7.47"/>
    <n v="3"/>
    <n v="12"/>
    <x v="3"/>
    <s v="Lot's O' Nuts"/>
    <x v="1"/>
  </r>
  <r>
    <s v="US-2024-145226-CHO-TRI-54000"/>
    <d v="2024-12-08T00:00:00"/>
    <d v="2024-12-20T00:00:00"/>
    <x v="2"/>
    <n v="145226"/>
    <s v="United States"/>
    <x v="26"/>
    <x v="21"/>
    <n v="10035"/>
    <x v="0"/>
    <x v="1"/>
    <s v="CHO-TRI-54000"/>
    <x v="1"/>
    <x v="24"/>
    <n v="4"/>
    <n v="9.8000000000000007"/>
    <n v="5.2"/>
    <n v="12"/>
    <x v="3"/>
    <s v="Wicked Choccy's"/>
    <x v="0"/>
  </r>
  <r>
    <s v="US-2024-145226-CHO-MIL-31000"/>
    <d v="2024-12-08T00:00:00"/>
    <d v="2024-12-20T00:00:00"/>
    <x v="2"/>
    <n v="145226"/>
    <s v="United States"/>
    <x v="26"/>
    <x v="21"/>
    <n v="10035"/>
    <x v="0"/>
    <x v="1"/>
    <s v="CHO-MIL-31000"/>
    <x v="0"/>
    <x v="5"/>
    <n v="3"/>
    <n v="6.33"/>
    <n v="3.42"/>
    <n v="12"/>
    <x v="3"/>
    <s v="Wicked Choccy's"/>
    <x v="0"/>
  </r>
  <r>
    <s v="US-2024-108854-CHO-TRI-54000"/>
    <d v="2024-12-08T00:00:00"/>
    <d v="2024-12-24T00:00:00"/>
    <x v="0"/>
    <n v="108854"/>
    <s v="United States"/>
    <x v="10"/>
    <x v="4"/>
    <n v="94109"/>
    <x v="0"/>
    <x v="3"/>
    <s v="CHO-TRI-54000"/>
    <x v="1"/>
    <x v="4"/>
    <n v="3"/>
    <n v="7.35"/>
    <n v="3.9"/>
    <n v="16"/>
    <x v="3"/>
    <s v="Wicked Choccy's"/>
    <x v="0"/>
  </r>
  <r>
    <s v="US-2024-108854-CHO-MIL-31000"/>
    <d v="2024-12-08T00:00:00"/>
    <d v="2024-12-24T00:00:00"/>
    <x v="0"/>
    <n v="108854"/>
    <s v="United States"/>
    <x v="10"/>
    <x v="4"/>
    <n v="94109"/>
    <x v="0"/>
    <x v="3"/>
    <s v="CHO-MIL-31000"/>
    <x v="0"/>
    <x v="8"/>
    <n v="4"/>
    <n v="8.44"/>
    <n v="4.5599999999999996"/>
    <n v="16"/>
    <x v="3"/>
    <s v="Wicked Choccy's"/>
    <x v="0"/>
  </r>
  <r>
    <s v="US-2024-167570-CHO-TRI-54000"/>
    <d v="2024-12-08T00:00:00"/>
    <d v="2024-12-25T00:00:00"/>
    <x v="0"/>
    <n v="167570"/>
    <s v="United States"/>
    <x v="2"/>
    <x v="2"/>
    <n v="19140"/>
    <x v="0"/>
    <x v="1"/>
    <s v="CHO-TRI-54000"/>
    <x v="1"/>
    <x v="24"/>
    <n v="4"/>
    <n v="9.8000000000000007"/>
    <n v="5.2"/>
    <n v="17"/>
    <x v="3"/>
    <s v="Wicked Choccy's"/>
    <x v="0"/>
  </r>
  <r>
    <s v="US-2024-117324-CHO-SCR-58000"/>
    <d v="2024-12-08T00:00:00"/>
    <d v="2024-12-23T00:00:00"/>
    <x v="0"/>
    <n v="117324"/>
    <s v="United States"/>
    <x v="235"/>
    <x v="22"/>
    <n v="53711"/>
    <x v="0"/>
    <x v="0"/>
    <s v="CHO-SCR-58000"/>
    <x v="3"/>
    <x v="31"/>
    <n v="4"/>
    <n v="10"/>
    <n v="4.4000000000000004"/>
    <n v="15"/>
    <x v="3"/>
    <s v="Lot's O' Nuts"/>
    <x v="1"/>
  </r>
  <r>
    <s v="US-2024-117324-CHO-NUT-13000"/>
    <d v="2024-12-08T00:00:00"/>
    <d v="2024-12-23T00:00:00"/>
    <x v="0"/>
    <n v="117324"/>
    <s v="United States"/>
    <x v="235"/>
    <x v="22"/>
    <n v="53711"/>
    <x v="0"/>
    <x v="0"/>
    <s v="CHO-NUT-13000"/>
    <x v="2"/>
    <x v="2"/>
    <n v="3"/>
    <n v="7.47"/>
    <n v="3"/>
    <n v="15"/>
    <x v="3"/>
    <s v="Lot's O' Nuts"/>
    <x v="1"/>
  </r>
  <r>
    <s v="US-2024-117324-CHO-TRI-54000"/>
    <d v="2024-12-08T00:00:00"/>
    <d v="2024-12-23T00:00:00"/>
    <x v="0"/>
    <n v="117324"/>
    <s v="United States"/>
    <x v="235"/>
    <x v="22"/>
    <n v="53711"/>
    <x v="0"/>
    <x v="0"/>
    <s v="CHO-TRI-54000"/>
    <x v="1"/>
    <x v="24"/>
    <n v="4"/>
    <n v="9.8000000000000007"/>
    <n v="5.2"/>
    <n v="15"/>
    <x v="3"/>
    <s v="Wicked Choccy's"/>
    <x v="0"/>
  </r>
  <r>
    <s v="US-2024-117457-CHO-TRI-54000"/>
    <d v="2024-12-08T00:00:00"/>
    <d v="2024-12-22T00:00:00"/>
    <x v="0"/>
    <n v="117457"/>
    <s v="United States"/>
    <x v="10"/>
    <x v="4"/>
    <n v="94110"/>
    <x v="0"/>
    <x v="3"/>
    <s v="CHO-TRI-54000"/>
    <x v="1"/>
    <x v="55"/>
    <n v="13"/>
    <n v="31.85"/>
    <n v="16.899999999999999"/>
    <n v="14"/>
    <x v="3"/>
    <s v="Wicked Choccy's"/>
    <x v="0"/>
  </r>
  <r>
    <s v="US-2024-117457-CHO-SCR-58000"/>
    <d v="2024-12-08T00:00:00"/>
    <d v="2024-12-22T00:00:00"/>
    <x v="0"/>
    <n v="117457"/>
    <s v="United States"/>
    <x v="10"/>
    <x v="4"/>
    <n v="94110"/>
    <x v="0"/>
    <x v="3"/>
    <s v="CHO-SCR-58000"/>
    <x v="3"/>
    <x v="6"/>
    <n v="9"/>
    <n v="22.5"/>
    <n v="9.9"/>
    <n v="14"/>
    <x v="3"/>
    <s v="Lot's O' Nuts"/>
    <x v="1"/>
  </r>
  <r>
    <s v="US-2024-117457-CHO-NUT-13000"/>
    <d v="2024-12-08T00:00:00"/>
    <d v="2024-12-22T00:00:00"/>
    <x v="0"/>
    <n v="117457"/>
    <s v="United States"/>
    <x v="10"/>
    <x v="4"/>
    <n v="94110"/>
    <x v="0"/>
    <x v="3"/>
    <s v="CHO-NUT-13000"/>
    <x v="2"/>
    <x v="22"/>
    <n v="1"/>
    <n v="2.4900000000000002"/>
    <n v="1"/>
    <n v="14"/>
    <x v="3"/>
    <s v="Lot's O' Nuts"/>
    <x v="1"/>
  </r>
  <r>
    <s v="US-2024-117457-CHO-MIL-31000"/>
    <d v="2024-12-08T00:00:00"/>
    <d v="2024-12-22T00:00:00"/>
    <x v="0"/>
    <n v="117457"/>
    <s v="United States"/>
    <x v="10"/>
    <x v="4"/>
    <n v="94110"/>
    <x v="0"/>
    <x v="3"/>
    <s v="CHO-MIL-31000"/>
    <x v="0"/>
    <x v="5"/>
    <n v="3"/>
    <n v="6.33"/>
    <n v="3.42"/>
    <n v="14"/>
    <x v="3"/>
    <s v="Wicked Choccy's"/>
    <x v="0"/>
  </r>
  <r>
    <s v="US-2024-148264-CHO-MIL-31000"/>
    <d v="2024-12-08T00:00:00"/>
    <d v="2024-12-19T00:00:00"/>
    <x v="1"/>
    <n v="148264"/>
    <s v="United States"/>
    <x v="510"/>
    <x v="4"/>
    <n v="90301"/>
    <x v="0"/>
    <x v="3"/>
    <s v="CHO-MIL-31000"/>
    <x v="0"/>
    <x v="0"/>
    <n v="2"/>
    <n v="4.22"/>
    <n v="2.2799999999999998"/>
    <n v="11"/>
    <x v="3"/>
    <s v="Wicked Choccy's"/>
    <x v="0"/>
  </r>
  <r>
    <s v="US-2024-148264-CHO-SCR-58000"/>
    <d v="2024-12-08T00:00:00"/>
    <d v="2024-12-19T00:00:00"/>
    <x v="1"/>
    <n v="148264"/>
    <s v="United States"/>
    <x v="510"/>
    <x v="4"/>
    <n v="90301"/>
    <x v="0"/>
    <x v="3"/>
    <s v="CHO-SCR-58000"/>
    <x v="3"/>
    <x v="6"/>
    <n v="9"/>
    <n v="22.5"/>
    <n v="9.9"/>
    <n v="11"/>
    <x v="3"/>
    <s v="Lot's O' Nuts"/>
    <x v="1"/>
  </r>
  <r>
    <s v="US-2024-148264-CHO-FUD-51000"/>
    <d v="2024-12-08T00:00:00"/>
    <d v="2024-12-19T00:00:00"/>
    <x v="1"/>
    <n v="148264"/>
    <s v="United States"/>
    <x v="510"/>
    <x v="4"/>
    <n v="90301"/>
    <x v="0"/>
    <x v="3"/>
    <s v="CHO-FUD-51000"/>
    <x v="4"/>
    <x v="3"/>
    <n v="3"/>
    <n v="7.2"/>
    <n v="3.6"/>
    <n v="11"/>
    <x v="3"/>
    <s v="Lot's O' Nuts"/>
    <x v="1"/>
  </r>
  <r>
    <s v="US-2024-131961-CHO-NUT-13000"/>
    <d v="2024-12-08T00:00:00"/>
    <d v="2024-12-21T00:00:00"/>
    <x v="1"/>
    <n v="131961"/>
    <s v="United States"/>
    <x v="2"/>
    <x v="2"/>
    <n v="19140"/>
    <x v="0"/>
    <x v="1"/>
    <s v="CHO-NUT-13000"/>
    <x v="2"/>
    <x v="19"/>
    <n v="4"/>
    <n v="9.9600000000000009"/>
    <n v="4"/>
    <n v="13"/>
    <x v="3"/>
    <s v="Lot's O' Nuts"/>
    <x v="1"/>
  </r>
  <r>
    <s v="US-2024-131961-CHO-SCR-58000"/>
    <d v="2024-12-08T00:00:00"/>
    <d v="2024-12-21T00:00:00"/>
    <x v="1"/>
    <n v="131961"/>
    <s v="United States"/>
    <x v="2"/>
    <x v="2"/>
    <n v="19140"/>
    <x v="0"/>
    <x v="1"/>
    <s v="CHO-SCR-58000"/>
    <x v="3"/>
    <x v="9"/>
    <n v="2"/>
    <n v="5"/>
    <n v="2.2000000000000002"/>
    <n v="13"/>
    <x v="3"/>
    <s v="Lot's O' Nuts"/>
    <x v="1"/>
  </r>
  <r>
    <s v="US-2024-109715-CHO-TRI-54000"/>
    <d v="2024-12-09T00:00:00"/>
    <d v="2024-12-24T00:00:00"/>
    <x v="0"/>
    <n v="109715"/>
    <s v="United States"/>
    <x v="40"/>
    <x v="1"/>
    <n v="60623"/>
    <x v="0"/>
    <x v="0"/>
    <s v="CHO-TRI-54000"/>
    <x v="1"/>
    <x v="1"/>
    <n v="2"/>
    <n v="4.9000000000000004"/>
    <n v="2.6"/>
    <n v="15"/>
    <x v="3"/>
    <s v="Wicked Choccy's"/>
    <x v="0"/>
  </r>
  <r>
    <s v="US-2024-102407-CHO-TRI-54000"/>
    <d v="2024-12-09T00:00:00"/>
    <d v="2024-12-23T00:00:00"/>
    <x v="2"/>
    <n v="102407"/>
    <s v="United States"/>
    <x v="4"/>
    <x v="4"/>
    <n v="90004"/>
    <x v="0"/>
    <x v="3"/>
    <s v="CHO-TRI-54000"/>
    <x v="1"/>
    <x v="51"/>
    <n v="9"/>
    <n v="22.05"/>
    <n v="11.7"/>
    <n v="14"/>
    <x v="3"/>
    <s v="Wicked Choccy's"/>
    <x v="0"/>
  </r>
  <r>
    <s v="US-2024-102407-CHO-NUT-13000"/>
    <d v="2024-12-09T00:00:00"/>
    <d v="2024-12-23T00:00:00"/>
    <x v="2"/>
    <n v="102407"/>
    <s v="United States"/>
    <x v="4"/>
    <x v="4"/>
    <n v="90004"/>
    <x v="0"/>
    <x v="3"/>
    <s v="CHO-NUT-13000"/>
    <x v="2"/>
    <x v="22"/>
    <n v="1"/>
    <n v="2.4900000000000002"/>
    <n v="1"/>
    <n v="14"/>
    <x v="3"/>
    <s v="Lot's O' Nuts"/>
    <x v="1"/>
  </r>
  <r>
    <s v="US-2024-102407-CHO-MIL-31000"/>
    <d v="2024-12-09T00:00:00"/>
    <d v="2024-12-23T00:00:00"/>
    <x v="2"/>
    <n v="102407"/>
    <s v="United States"/>
    <x v="4"/>
    <x v="4"/>
    <n v="90004"/>
    <x v="0"/>
    <x v="3"/>
    <s v="CHO-MIL-31000"/>
    <x v="0"/>
    <x v="0"/>
    <n v="2"/>
    <n v="4.22"/>
    <n v="2.2799999999999998"/>
    <n v="14"/>
    <x v="3"/>
    <s v="Wicked Choccy's"/>
    <x v="0"/>
  </r>
  <r>
    <s v="US-2024-145366-CHO-SCR-58000"/>
    <d v="2024-12-09T00:00:00"/>
    <d v="2024-12-23T00:00:00"/>
    <x v="0"/>
    <n v="145366"/>
    <s v="United States"/>
    <x v="149"/>
    <x v="9"/>
    <n v="45231"/>
    <x v="0"/>
    <x v="1"/>
    <s v="CHO-SCR-58000"/>
    <x v="3"/>
    <x v="3"/>
    <n v="3"/>
    <n v="7.5"/>
    <n v="3.3"/>
    <n v="14"/>
    <x v="3"/>
    <s v="Lot's O' Nuts"/>
    <x v="1"/>
  </r>
  <r>
    <s v="US-2024-145366-OTH-GUM-21000"/>
    <d v="2024-12-09T00:00:00"/>
    <d v="2024-12-23T00:00:00"/>
    <x v="0"/>
    <n v="145366"/>
    <s v="United States"/>
    <x v="149"/>
    <x v="9"/>
    <n v="45231"/>
    <x v="1"/>
    <x v="1"/>
    <s v="OTH-GUM-21000"/>
    <x v="5"/>
    <x v="12"/>
    <n v="1"/>
    <n v="0.65"/>
    <n v="0.6"/>
    <n v="14"/>
    <x v="3"/>
    <s v="Secret Factory"/>
    <x v="2"/>
  </r>
  <r>
    <s v="US-2024-141201-CHO-TRI-54000"/>
    <d v="2024-12-09T00:00:00"/>
    <d v="2024-12-21T00:00:00"/>
    <x v="2"/>
    <n v="141201"/>
    <s v="United States"/>
    <x v="368"/>
    <x v="4"/>
    <n v="93905"/>
    <x v="0"/>
    <x v="3"/>
    <s v="CHO-TRI-54000"/>
    <x v="1"/>
    <x v="4"/>
    <n v="3"/>
    <n v="7.35"/>
    <n v="3.9"/>
    <n v="12"/>
    <x v="3"/>
    <s v="Wicked Choccy's"/>
    <x v="0"/>
  </r>
  <r>
    <s v="US-2024-109960-CHO-FUD-51000"/>
    <d v="2024-12-09T00:00:00"/>
    <d v="2024-12-21T00:00:00"/>
    <x v="2"/>
    <n v="109960"/>
    <s v="United States"/>
    <x v="27"/>
    <x v="15"/>
    <n v="48234"/>
    <x v="0"/>
    <x v="0"/>
    <s v="CHO-FUD-51000"/>
    <x v="4"/>
    <x v="17"/>
    <n v="5"/>
    <n v="12"/>
    <n v="6"/>
    <n v="12"/>
    <x v="3"/>
    <s v="Lot's O' Nuts"/>
    <x v="1"/>
  </r>
  <r>
    <s v="US-2024-109960-CHO-MIL-31000"/>
    <d v="2024-12-09T00:00:00"/>
    <d v="2024-12-21T00:00:00"/>
    <x v="2"/>
    <n v="109960"/>
    <s v="United States"/>
    <x v="27"/>
    <x v="15"/>
    <n v="48234"/>
    <x v="0"/>
    <x v="0"/>
    <s v="CHO-MIL-31000"/>
    <x v="0"/>
    <x v="5"/>
    <n v="3"/>
    <n v="6.33"/>
    <n v="3.42"/>
    <n v="12"/>
    <x v="3"/>
    <s v="Wicked Choccy's"/>
    <x v="0"/>
  </r>
  <r>
    <s v="US-2024-139199-CHO-SCR-58000"/>
    <d v="2024-12-09T00:00:00"/>
    <d v="2024-12-23T00:00:00"/>
    <x v="0"/>
    <n v="139199"/>
    <s v="United States"/>
    <x v="27"/>
    <x v="15"/>
    <n v="48234"/>
    <x v="0"/>
    <x v="0"/>
    <s v="CHO-SCR-58000"/>
    <x v="3"/>
    <x v="3"/>
    <n v="3"/>
    <n v="7.5"/>
    <n v="3.3"/>
    <n v="14"/>
    <x v="3"/>
    <s v="Lot's O' Nuts"/>
    <x v="1"/>
  </r>
  <r>
    <s v="US-2024-139199-CHO-FUD-51000"/>
    <d v="2024-12-09T00:00:00"/>
    <d v="2024-12-23T00:00:00"/>
    <x v="0"/>
    <n v="139199"/>
    <s v="United States"/>
    <x v="27"/>
    <x v="15"/>
    <n v="48234"/>
    <x v="0"/>
    <x v="0"/>
    <s v="CHO-FUD-51000"/>
    <x v="4"/>
    <x v="9"/>
    <n v="2"/>
    <n v="4.8"/>
    <n v="2.4"/>
    <n v="14"/>
    <x v="3"/>
    <s v="Lot's O' Nuts"/>
    <x v="1"/>
  </r>
  <r>
    <s v="US-2024-139199-CHO-MIL-31000"/>
    <d v="2024-12-09T00:00:00"/>
    <d v="2024-12-23T00:00:00"/>
    <x v="0"/>
    <n v="139199"/>
    <s v="United States"/>
    <x v="27"/>
    <x v="15"/>
    <n v="48234"/>
    <x v="0"/>
    <x v="0"/>
    <s v="CHO-MIL-31000"/>
    <x v="0"/>
    <x v="0"/>
    <n v="2"/>
    <n v="4.22"/>
    <n v="2.2799999999999998"/>
    <n v="14"/>
    <x v="3"/>
    <s v="Wicked Choccy's"/>
    <x v="0"/>
  </r>
  <r>
    <s v="CA-2024-141082-CHO-FUD-51000"/>
    <d v="2024-12-09T00:00:00"/>
    <d v="2024-12-23T00:00:00"/>
    <x v="0"/>
    <n v="141082"/>
    <s v="Canada"/>
    <x v="126"/>
    <x v="42"/>
    <s v="H1A"/>
    <x v="0"/>
    <x v="1"/>
    <s v="CHO-FUD-51000"/>
    <x v="4"/>
    <x v="25"/>
    <n v="1"/>
    <n v="2.4"/>
    <n v="1.2"/>
    <n v="14"/>
    <x v="3"/>
    <s v="Lot's O' Nuts"/>
    <x v="1"/>
  </r>
  <r>
    <s v="US-2024-129833-CHO-SCR-58000"/>
    <d v="2024-12-09T00:00:00"/>
    <d v="2024-12-25T00:00:00"/>
    <x v="0"/>
    <n v="129833"/>
    <s v="United States"/>
    <x v="209"/>
    <x v="19"/>
    <n v="46203"/>
    <x v="0"/>
    <x v="0"/>
    <s v="CHO-SCR-58000"/>
    <x v="3"/>
    <x v="17"/>
    <n v="5"/>
    <n v="12.5"/>
    <n v="5.5"/>
    <n v="16"/>
    <x v="3"/>
    <s v="Lot's O' Nuts"/>
    <x v="1"/>
  </r>
  <r>
    <s v="US-2024-167920-CHO-MIL-31000"/>
    <d v="2024-12-09T00:00:00"/>
    <d v="2024-12-22T00:00:00"/>
    <x v="2"/>
    <n v="167920"/>
    <s v="United States"/>
    <x v="43"/>
    <x v="5"/>
    <n v="40475"/>
    <x v="0"/>
    <x v="2"/>
    <s v="CHO-MIL-31000"/>
    <x v="0"/>
    <x v="23"/>
    <n v="5"/>
    <n v="10.55"/>
    <n v="5.7"/>
    <n v="13"/>
    <x v="3"/>
    <s v="Wicked Choccy's"/>
    <x v="0"/>
  </r>
  <r>
    <s v="US-2024-167920-CHO-SCR-58000"/>
    <d v="2024-12-09T00:00:00"/>
    <d v="2024-12-22T00:00:00"/>
    <x v="2"/>
    <n v="167920"/>
    <s v="United States"/>
    <x v="43"/>
    <x v="5"/>
    <n v="40475"/>
    <x v="0"/>
    <x v="2"/>
    <s v="CHO-SCR-58000"/>
    <x v="3"/>
    <x v="31"/>
    <n v="4"/>
    <n v="10"/>
    <n v="4.4000000000000004"/>
    <n v="13"/>
    <x v="3"/>
    <s v="Lot's O' Nuts"/>
    <x v="1"/>
  </r>
  <r>
    <s v="US-2024-167920-CHO-NUT-13000"/>
    <d v="2024-12-09T00:00:00"/>
    <d v="2024-12-22T00:00:00"/>
    <x v="2"/>
    <n v="167920"/>
    <s v="United States"/>
    <x v="43"/>
    <x v="5"/>
    <n v="40475"/>
    <x v="0"/>
    <x v="2"/>
    <s v="CHO-NUT-13000"/>
    <x v="2"/>
    <x v="7"/>
    <n v="2"/>
    <n v="4.9800000000000004"/>
    <n v="2"/>
    <n v="13"/>
    <x v="3"/>
    <s v="Lot's O' Nuts"/>
    <x v="1"/>
  </r>
  <r>
    <s v="US-2024-167920-CHO-FUD-51000"/>
    <d v="2024-12-09T00:00:00"/>
    <d v="2024-12-22T00:00:00"/>
    <x v="2"/>
    <n v="167920"/>
    <s v="United States"/>
    <x v="43"/>
    <x v="5"/>
    <n v="40475"/>
    <x v="0"/>
    <x v="2"/>
    <s v="CHO-FUD-51000"/>
    <x v="4"/>
    <x v="25"/>
    <n v="1"/>
    <n v="2.4"/>
    <n v="1.2"/>
    <n v="13"/>
    <x v="3"/>
    <s v="Lot's O' Nuts"/>
    <x v="1"/>
  </r>
  <r>
    <s v="US-2024-118038-CHO-TRI-54000"/>
    <d v="2024-12-09T00:00:00"/>
    <d v="2024-12-21T00:00:00"/>
    <x v="1"/>
    <n v="118038"/>
    <s v="United States"/>
    <x v="0"/>
    <x v="0"/>
    <n v="77041"/>
    <x v="0"/>
    <x v="0"/>
    <s v="CHO-TRI-54000"/>
    <x v="1"/>
    <x v="4"/>
    <n v="3"/>
    <n v="7.35"/>
    <n v="3.9"/>
    <n v="12"/>
    <x v="3"/>
    <s v="Wicked Choccy's"/>
    <x v="0"/>
  </r>
  <r>
    <s v="US-2024-118038-CHO-SCR-58000"/>
    <d v="2024-12-09T00:00:00"/>
    <d v="2024-12-21T00:00:00"/>
    <x v="1"/>
    <n v="118038"/>
    <s v="United States"/>
    <x v="0"/>
    <x v="0"/>
    <n v="77041"/>
    <x v="0"/>
    <x v="0"/>
    <s v="CHO-SCR-58000"/>
    <x v="3"/>
    <x v="3"/>
    <n v="3"/>
    <n v="7.5"/>
    <n v="3.3"/>
    <n v="12"/>
    <x v="3"/>
    <s v="Lot's O' Nuts"/>
    <x v="1"/>
  </r>
  <r>
    <s v="US-2024-118038-CHO-FUD-51000"/>
    <d v="2024-12-09T00:00:00"/>
    <d v="2024-12-21T00:00:00"/>
    <x v="1"/>
    <n v="118038"/>
    <s v="United States"/>
    <x v="0"/>
    <x v="0"/>
    <n v="77041"/>
    <x v="0"/>
    <x v="0"/>
    <s v="CHO-FUD-51000"/>
    <x v="4"/>
    <x v="3"/>
    <n v="3"/>
    <n v="7.2"/>
    <n v="3.6"/>
    <n v="12"/>
    <x v="3"/>
    <s v="Lot's O' Nuts"/>
    <x v="1"/>
  </r>
  <r>
    <s v="US-2024-148012-CHO-TRI-54000"/>
    <d v="2024-12-09T00:00:00"/>
    <d v="2024-12-25T00:00:00"/>
    <x v="0"/>
    <n v="148012"/>
    <s v="United States"/>
    <x v="2"/>
    <x v="2"/>
    <n v="19143"/>
    <x v="0"/>
    <x v="1"/>
    <s v="CHO-TRI-54000"/>
    <x v="1"/>
    <x v="28"/>
    <n v="1"/>
    <n v="2.4500000000000002"/>
    <n v="1.3"/>
    <n v="16"/>
    <x v="3"/>
    <s v="Wicked Choccy's"/>
    <x v="0"/>
  </r>
  <r>
    <s v="US-2024-108329-CHO-FUD-51000"/>
    <d v="2024-12-09T00:00:00"/>
    <d v="2024-12-24T00:00:00"/>
    <x v="0"/>
    <n v="108329"/>
    <s v="United States"/>
    <x v="537"/>
    <x v="4"/>
    <n v="90604"/>
    <x v="0"/>
    <x v="3"/>
    <s v="CHO-FUD-51000"/>
    <x v="4"/>
    <x v="31"/>
    <n v="4"/>
    <n v="9.6"/>
    <n v="4.8"/>
    <n v="15"/>
    <x v="3"/>
    <s v="Lot's O' Nuts"/>
    <x v="1"/>
  </r>
  <r>
    <s v="US-2024-103814-CHO-SCR-58000"/>
    <d v="2024-12-09T00:00:00"/>
    <d v="2024-12-26T00:00:00"/>
    <x v="0"/>
    <n v="103814"/>
    <s v="United States"/>
    <x v="281"/>
    <x v="1"/>
    <n v="60068"/>
    <x v="0"/>
    <x v="0"/>
    <s v="CHO-SCR-58000"/>
    <x v="3"/>
    <x v="6"/>
    <n v="9"/>
    <n v="22.5"/>
    <n v="9.9"/>
    <n v="17"/>
    <x v="3"/>
    <s v="Lot's O' Nuts"/>
    <x v="1"/>
  </r>
  <r>
    <s v="US-2024-102659-CHO-TRI-54000"/>
    <d v="2024-12-09T00:00:00"/>
    <d v="2024-12-25T00:00:00"/>
    <x v="0"/>
    <n v="102659"/>
    <s v="United States"/>
    <x v="176"/>
    <x v="15"/>
    <n v="49505"/>
    <x v="0"/>
    <x v="0"/>
    <s v="CHO-TRI-54000"/>
    <x v="1"/>
    <x v="20"/>
    <n v="5"/>
    <n v="12.25"/>
    <n v="6.5"/>
    <n v="16"/>
    <x v="3"/>
    <s v="Wicked Choccy's"/>
    <x v="0"/>
  </r>
  <r>
    <s v="US-2024-139402-CHO-SCR-58000"/>
    <d v="2024-12-09T00:00:00"/>
    <d v="2024-12-23T00:00:00"/>
    <x v="0"/>
    <n v="139402"/>
    <s v="United States"/>
    <x v="146"/>
    <x v="12"/>
    <n v="85023"/>
    <x v="0"/>
    <x v="3"/>
    <s v="CHO-SCR-58000"/>
    <x v="3"/>
    <x v="3"/>
    <n v="3"/>
    <n v="7.5"/>
    <n v="3.3"/>
    <n v="14"/>
    <x v="3"/>
    <s v="Lot's O' Nuts"/>
    <x v="1"/>
  </r>
  <r>
    <s v="US-2024-139402-CHO-TRI-54000"/>
    <d v="2024-12-09T00:00:00"/>
    <d v="2024-12-23T00:00:00"/>
    <x v="0"/>
    <n v="139402"/>
    <s v="United States"/>
    <x v="146"/>
    <x v="12"/>
    <n v="85023"/>
    <x v="0"/>
    <x v="3"/>
    <s v="CHO-TRI-54000"/>
    <x v="1"/>
    <x v="20"/>
    <n v="5"/>
    <n v="12.25"/>
    <n v="6.5"/>
    <n v="14"/>
    <x v="3"/>
    <s v="Wicked Choccy's"/>
    <x v="0"/>
  </r>
  <r>
    <s v="US-2024-132927-CHO-MIL-31000"/>
    <d v="2024-12-09T00:00:00"/>
    <d v="2024-12-25T00:00:00"/>
    <x v="0"/>
    <n v="132927"/>
    <s v="United States"/>
    <x v="2"/>
    <x v="2"/>
    <n v="19134"/>
    <x v="0"/>
    <x v="1"/>
    <s v="CHO-MIL-31000"/>
    <x v="0"/>
    <x v="38"/>
    <n v="7"/>
    <n v="14.77"/>
    <n v="7.98"/>
    <n v="16"/>
    <x v="3"/>
    <s v="Wicked Choccy's"/>
    <x v="0"/>
  </r>
  <r>
    <s v="US-2024-107748-CHO-MIL-31000"/>
    <d v="2024-12-10T00:00:00"/>
    <d v="2024-12-22T00:00:00"/>
    <x v="2"/>
    <n v="107748"/>
    <s v="United States"/>
    <x v="442"/>
    <x v="4"/>
    <n v="95207"/>
    <x v="0"/>
    <x v="3"/>
    <s v="CHO-MIL-31000"/>
    <x v="0"/>
    <x v="0"/>
    <n v="2"/>
    <n v="4.22"/>
    <n v="2.2799999999999998"/>
    <n v="12"/>
    <x v="3"/>
    <s v="Wicked Choccy's"/>
    <x v="0"/>
  </r>
  <r>
    <s v="US-2024-107748-CHO-FUD-51000"/>
    <d v="2024-12-10T00:00:00"/>
    <d v="2024-12-22T00:00:00"/>
    <x v="2"/>
    <n v="107748"/>
    <s v="United States"/>
    <x v="442"/>
    <x v="4"/>
    <n v="95207"/>
    <x v="0"/>
    <x v="3"/>
    <s v="CHO-FUD-51000"/>
    <x v="4"/>
    <x v="31"/>
    <n v="4"/>
    <n v="9.6"/>
    <n v="4.8"/>
    <n v="12"/>
    <x v="3"/>
    <s v="Lot's O' Nuts"/>
    <x v="1"/>
  </r>
  <r>
    <s v="US-2024-143798-CHO-NUT-13000"/>
    <d v="2024-12-10T00:00:00"/>
    <d v="2024-12-22T00:00:00"/>
    <x v="1"/>
    <n v="143798"/>
    <s v="United States"/>
    <x v="2"/>
    <x v="2"/>
    <n v="19140"/>
    <x v="0"/>
    <x v="1"/>
    <s v="CHO-NUT-13000"/>
    <x v="2"/>
    <x v="7"/>
    <n v="2"/>
    <n v="4.9800000000000004"/>
    <n v="2"/>
    <n v="12"/>
    <x v="3"/>
    <s v="Lot's O' Nuts"/>
    <x v="1"/>
  </r>
  <r>
    <s v="US-2024-143798-CHO-TRI-54000"/>
    <d v="2024-12-10T00:00:00"/>
    <d v="2024-12-22T00:00:00"/>
    <x v="1"/>
    <n v="143798"/>
    <s v="United States"/>
    <x v="2"/>
    <x v="2"/>
    <n v="19140"/>
    <x v="0"/>
    <x v="1"/>
    <s v="CHO-TRI-54000"/>
    <x v="1"/>
    <x v="1"/>
    <n v="2"/>
    <n v="4.9000000000000004"/>
    <n v="2.6"/>
    <n v="12"/>
    <x v="3"/>
    <s v="Wicked Choccy's"/>
    <x v="0"/>
  </r>
  <r>
    <s v="US-2024-140907-OTH-LIC-15000"/>
    <d v="2024-12-10T00:00:00"/>
    <d v="2024-12-22T00:00:00"/>
    <x v="2"/>
    <n v="140907"/>
    <s v="United States"/>
    <x v="31"/>
    <x v="23"/>
    <n v="98103"/>
    <x v="1"/>
    <x v="3"/>
    <s v="OTH-LIC-15000"/>
    <x v="7"/>
    <x v="32"/>
    <n v="3"/>
    <n v="30"/>
    <n v="30"/>
    <n v="12"/>
    <x v="3"/>
    <s v="Secret Factory"/>
    <x v="2"/>
  </r>
  <r>
    <s v="US-2024-167150-CHO-TRI-54000"/>
    <d v="2024-12-10T00:00:00"/>
    <d v="2024-12-27T00:00:00"/>
    <x v="0"/>
    <n v="167150"/>
    <s v="United States"/>
    <x v="25"/>
    <x v="4"/>
    <n v="92037"/>
    <x v="0"/>
    <x v="3"/>
    <s v="CHO-TRI-54000"/>
    <x v="1"/>
    <x v="24"/>
    <n v="4"/>
    <n v="9.8000000000000007"/>
    <n v="5.2"/>
    <n v="17"/>
    <x v="3"/>
    <s v="Wicked Choccy's"/>
    <x v="0"/>
  </r>
  <r>
    <s v="US-2024-167150-CHO-MIL-31000"/>
    <d v="2024-12-10T00:00:00"/>
    <d v="2024-12-27T00:00:00"/>
    <x v="0"/>
    <n v="167150"/>
    <s v="United States"/>
    <x v="25"/>
    <x v="4"/>
    <n v="92037"/>
    <x v="0"/>
    <x v="3"/>
    <s v="CHO-MIL-31000"/>
    <x v="0"/>
    <x v="0"/>
    <n v="2"/>
    <n v="4.22"/>
    <n v="2.2799999999999998"/>
    <n v="17"/>
    <x v="3"/>
    <s v="Wicked Choccy's"/>
    <x v="0"/>
  </r>
  <r>
    <s v="US-2024-140907-CHO-TRI-54000"/>
    <d v="2024-12-10T00:00:00"/>
    <d v="2024-12-22T00:00:00"/>
    <x v="2"/>
    <n v="140907"/>
    <s v="United States"/>
    <x v="31"/>
    <x v="23"/>
    <n v="98103"/>
    <x v="0"/>
    <x v="3"/>
    <s v="CHO-TRI-54000"/>
    <x v="1"/>
    <x v="20"/>
    <n v="5"/>
    <n v="12.25"/>
    <n v="6.5"/>
    <n v="12"/>
    <x v="3"/>
    <s v="Wicked Choccy's"/>
    <x v="0"/>
  </r>
  <r>
    <s v="US-2024-140907-CHO-NUT-13000"/>
    <d v="2024-12-10T00:00:00"/>
    <d v="2024-12-22T00:00:00"/>
    <x v="2"/>
    <n v="140907"/>
    <s v="United States"/>
    <x v="31"/>
    <x v="23"/>
    <n v="98103"/>
    <x v="0"/>
    <x v="3"/>
    <s v="CHO-NUT-13000"/>
    <x v="2"/>
    <x v="2"/>
    <n v="3"/>
    <n v="7.47"/>
    <n v="3"/>
    <n v="12"/>
    <x v="3"/>
    <s v="Lot's O' Nuts"/>
    <x v="1"/>
  </r>
  <r>
    <s v="US-2024-158967-CHO-FUD-51000"/>
    <d v="2024-12-10T00:00:00"/>
    <d v="2024-12-22T00:00:00"/>
    <x v="1"/>
    <n v="158967"/>
    <s v="United States"/>
    <x v="222"/>
    <x v="17"/>
    <n v="33311"/>
    <x v="0"/>
    <x v="2"/>
    <s v="CHO-FUD-51000"/>
    <x v="4"/>
    <x v="3"/>
    <n v="3"/>
    <n v="7.2"/>
    <n v="3.6"/>
    <n v="12"/>
    <x v="3"/>
    <s v="Lot's O' Nuts"/>
    <x v="1"/>
  </r>
  <r>
    <s v="US-2024-152695-CHO-MIL-31000"/>
    <d v="2024-12-10T00:00:00"/>
    <d v="2024-12-20T00:00:00"/>
    <x v="3"/>
    <n v="152695"/>
    <s v="United States"/>
    <x v="172"/>
    <x v="39"/>
    <n v="6824"/>
    <x v="0"/>
    <x v="1"/>
    <s v="CHO-MIL-31000"/>
    <x v="0"/>
    <x v="38"/>
    <n v="7"/>
    <n v="14.77"/>
    <n v="7.98"/>
    <n v="10"/>
    <x v="3"/>
    <s v="Wicked Choccy's"/>
    <x v="0"/>
  </r>
  <r>
    <s v="US-2024-152695-CHO-SCR-58000"/>
    <d v="2024-12-10T00:00:00"/>
    <d v="2024-12-20T00:00:00"/>
    <x v="3"/>
    <n v="152695"/>
    <s v="United States"/>
    <x v="172"/>
    <x v="39"/>
    <n v="6824"/>
    <x v="0"/>
    <x v="1"/>
    <s v="CHO-SCR-58000"/>
    <x v="3"/>
    <x v="3"/>
    <n v="3"/>
    <n v="7.5"/>
    <n v="3.3"/>
    <n v="10"/>
    <x v="3"/>
    <s v="Lot's O' Nuts"/>
    <x v="1"/>
  </r>
  <r>
    <s v="US-2024-157651-CHO-MIL-31000"/>
    <d v="2024-12-10T00:00:00"/>
    <d v="2024-12-24T00:00:00"/>
    <x v="0"/>
    <n v="157651"/>
    <s v="United States"/>
    <x v="2"/>
    <x v="2"/>
    <n v="19120"/>
    <x v="0"/>
    <x v="1"/>
    <s v="CHO-MIL-31000"/>
    <x v="0"/>
    <x v="11"/>
    <n v="1"/>
    <n v="2.11"/>
    <n v="1.1399999999999999"/>
    <n v="14"/>
    <x v="3"/>
    <s v="Wicked Choccy's"/>
    <x v="0"/>
  </r>
  <r>
    <s v="US-2024-135503-CHO-SCR-58000"/>
    <d v="2024-12-10T00:00:00"/>
    <d v="2024-12-25T00:00:00"/>
    <x v="0"/>
    <n v="135503"/>
    <s v="United States"/>
    <x v="351"/>
    <x v="10"/>
    <n v="29406"/>
    <x v="0"/>
    <x v="2"/>
    <s v="CHO-SCR-58000"/>
    <x v="3"/>
    <x v="9"/>
    <n v="2"/>
    <n v="5"/>
    <n v="2.2000000000000002"/>
    <n v="15"/>
    <x v="3"/>
    <s v="Lot's O' Nuts"/>
    <x v="1"/>
  </r>
  <r>
    <s v="CA-2024-124626-CHO-SCR-58000"/>
    <d v="2024-12-10T00:00:00"/>
    <d v="2024-12-25T00:00:00"/>
    <x v="0"/>
    <n v="124626"/>
    <s v="Canada"/>
    <x v="249"/>
    <x v="49"/>
    <s v="A0A"/>
    <x v="0"/>
    <x v="1"/>
    <s v="CHO-SCR-58000"/>
    <x v="3"/>
    <x v="44"/>
    <n v="8"/>
    <n v="20"/>
    <n v="8.8000000000000007"/>
    <n v="15"/>
    <x v="3"/>
    <s v="Lot's O' Nuts"/>
    <x v="1"/>
  </r>
  <r>
    <s v="US-2024-108294-CHO-SCR-58000"/>
    <d v="2024-12-10T00:00:00"/>
    <d v="2024-12-20T00:00:00"/>
    <x v="3"/>
    <n v="108294"/>
    <s v="United States"/>
    <x v="161"/>
    <x v="45"/>
    <n v="68104"/>
    <x v="0"/>
    <x v="0"/>
    <s v="CHO-SCR-58000"/>
    <x v="3"/>
    <x v="3"/>
    <n v="3"/>
    <n v="7.5"/>
    <n v="3.3"/>
    <n v="10"/>
    <x v="3"/>
    <s v="Lot's O' Nuts"/>
    <x v="1"/>
  </r>
  <r>
    <s v="US-2024-148446-CHO-TRI-54000"/>
    <d v="2024-12-10T00:00:00"/>
    <d v="2024-12-24T00:00:00"/>
    <x v="2"/>
    <n v="148446"/>
    <s v="United States"/>
    <x v="36"/>
    <x v="18"/>
    <n v="89031"/>
    <x v="0"/>
    <x v="3"/>
    <s v="CHO-TRI-54000"/>
    <x v="1"/>
    <x v="24"/>
    <n v="4"/>
    <n v="9.8000000000000007"/>
    <n v="5.2"/>
    <n v="14"/>
    <x v="3"/>
    <s v="Wicked Choccy's"/>
    <x v="0"/>
  </r>
  <r>
    <s v="US-2024-148922-CHO-SCR-58000"/>
    <d v="2024-12-10T00:00:00"/>
    <d v="2024-12-25T00:00:00"/>
    <x v="2"/>
    <n v="148922"/>
    <s v="United States"/>
    <x v="64"/>
    <x v="31"/>
    <n v="39212"/>
    <x v="0"/>
    <x v="2"/>
    <s v="CHO-SCR-58000"/>
    <x v="3"/>
    <x v="44"/>
    <n v="8"/>
    <n v="20"/>
    <n v="8.8000000000000007"/>
    <n v="15"/>
    <x v="3"/>
    <s v="Lot's O' Nuts"/>
    <x v="1"/>
  </r>
  <r>
    <s v="US-2024-148922-CHO-FUD-51000"/>
    <d v="2024-12-10T00:00:00"/>
    <d v="2024-12-25T00:00:00"/>
    <x v="2"/>
    <n v="148922"/>
    <s v="United States"/>
    <x v="64"/>
    <x v="31"/>
    <n v="39212"/>
    <x v="0"/>
    <x v="2"/>
    <s v="CHO-FUD-51000"/>
    <x v="4"/>
    <x v="3"/>
    <n v="3"/>
    <n v="7.2"/>
    <n v="3.6"/>
    <n v="15"/>
    <x v="3"/>
    <s v="Lot's O' Nuts"/>
    <x v="1"/>
  </r>
  <r>
    <s v="US-2024-110149-CHO-TRI-54000"/>
    <d v="2024-12-10T00:00:00"/>
    <d v="2024-12-23T00:00:00"/>
    <x v="1"/>
    <n v="110149"/>
    <s v="United States"/>
    <x v="2"/>
    <x v="2"/>
    <n v="19143"/>
    <x v="0"/>
    <x v="1"/>
    <s v="CHO-TRI-54000"/>
    <x v="1"/>
    <x v="20"/>
    <n v="5"/>
    <n v="12.25"/>
    <n v="6.5"/>
    <n v="13"/>
    <x v="3"/>
    <s v="Wicked Choccy's"/>
    <x v="0"/>
  </r>
  <r>
    <s v="US-2024-100230-CHO-NUT-13000"/>
    <d v="2024-12-11T00:00:00"/>
    <d v="2024-12-25T00:00:00"/>
    <x v="0"/>
    <n v="100230"/>
    <s v="United States"/>
    <x v="26"/>
    <x v="21"/>
    <n v="10035"/>
    <x v="0"/>
    <x v="1"/>
    <s v="CHO-NUT-13000"/>
    <x v="2"/>
    <x v="22"/>
    <n v="1"/>
    <n v="2.4900000000000002"/>
    <n v="1"/>
    <n v="14"/>
    <x v="3"/>
    <s v="Lot's O' Nuts"/>
    <x v="1"/>
  </r>
  <r>
    <s v="US-2024-100230-CHO-TRI-54000"/>
    <d v="2024-12-11T00:00:00"/>
    <d v="2024-12-25T00:00:00"/>
    <x v="0"/>
    <n v="100230"/>
    <s v="United States"/>
    <x v="26"/>
    <x v="21"/>
    <n v="10035"/>
    <x v="0"/>
    <x v="1"/>
    <s v="CHO-TRI-54000"/>
    <x v="1"/>
    <x v="4"/>
    <n v="3"/>
    <n v="7.35"/>
    <n v="3.9"/>
    <n v="14"/>
    <x v="3"/>
    <s v="Wicked Choccy's"/>
    <x v="0"/>
  </r>
  <r>
    <s v="US-2024-160759-CHO-NUT-13000"/>
    <d v="2024-12-11T00:00:00"/>
    <d v="2024-12-27T00:00:00"/>
    <x v="0"/>
    <n v="160759"/>
    <s v="United States"/>
    <x v="2"/>
    <x v="2"/>
    <n v="19120"/>
    <x v="0"/>
    <x v="1"/>
    <s v="CHO-NUT-13000"/>
    <x v="2"/>
    <x v="22"/>
    <n v="1"/>
    <n v="2.4900000000000002"/>
    <n v="1"/>
    <n v="16"/>
    <x v="3"/>
    <s v="Lot's O' Nuts"/>
    <x v="1"/>
  </r>
  <r>
    <s v="US-2024-149706-CHO-MIL-31000"/>
    <d v="2024-12-11T00:00:00"/>
    <d v="2024-12-22T00:00:00"/>
    <x v="1"/>
    <n v="149706"/>
    <s v="United States"/>
    <x v="538"/>
    <x v="1"/>
    <n v="60067"/>
    <x v="0"/>
    <x v="0"/>
    <s v="CHO-MIL-31000"/>
    <x v="0"/>
    <x v="38"/>
    <n v="7"/>
    <n v="14.77"/>
    <n v="7.98"/>
    <n v="11"/>
    <x v="3"/>
    <s v="Wicked Choccy's"/>
    <x v="0"/>
  </r>
  <r>
    <s v="US-2024-165099-CHO-MIL-31000"/>
    <d v="2024-12-11T00:00:00"/>
    <d v="2024-12-23T00:00:00"/>
    <x v="1"/>
    <n v="165099"/>
    <s v="United States"/>
    <x v="539"/>
    <x v="0"/>
    <n v="79605"/>
    <x v="0"/>
    <x v="0"/>
    <s v="CHO-MIL-31000"/>
    <x v="0"/>
    <x v="0"/>
    <n v="2"/>
    <n v="4.22"/>
    <n v="2.2799999999999998"/>
    <n v="12"/>
    <x v="3"/>
    <s v="Wicked Choccy's"/>
    <x v="0"/>
  </r>
  <r>
    <s v="US-2024-168389-CHO-SCR-58000"/>
    <d v="2024-12-11T00:00:00"/>
    <d v="2024-12-27T00:00:00"/>
    <x v="0"/>
    <n v="168389"/>
    <s v="United States"/>
    <x v="60"/>
    <x v="17"/>
    <n v="32216"/>
    <x v="0"/>
    <x v="2"/>
    <s v="CHO-SCR-58000"/>
    <x v="3"/>
    <x v="25"/>
    <n v="1"/>
    <n v="2.5"/>
    <n v="1.1000000000000001"/>
    <n v="16"/>
    <x v="3"/>
    <s v="Lot's O' Nuts"/>
    <x v="1"/>
  </r>
  <r>
    <s v="US-2024-168389-CHO-MIL-31000"/>
    <d v="2024-12-11T00:00:00"/>
    <d v="2024-12-27T00:00:00"/>
    <x v="0"/>
    <n v="168389"/>
    <s v="United States"/>
    <x v="60"/>
    <x v="17"/>
    <n v="32216"/>
    <x v="0"/>
    <x v="2"/>
    <s v="CHO-MIL-31000"/>
    <x v="0"/>
    <x v="29"/>
    <n v="6"/>
    <n v="12.66"/>
    <n v="6.84"/>
    <n v="16"/>
    <x v="3"/>
    <s v="Wicked Choccy's"/>
    <x v="0"/>
  </r>
  <r>
    <s v="US-2024-168389-CHO-NUT-13000"/>
    <d v="2024-12-11T00:00:00"/>
    <d v="2024-12-27T00:00:00"/>
    <x v="0"/>
    <n v="168389"/>
    <s v="United States"/>
    <x v="60"/>
    <x v="17"/>
    <n v="32216"/>
    <x v="0"/>
    <x v="2"/>
    <s v="CHO-NUT-13000"/>
    <x v="2"/>
    <x v="19"/>
    <n v="4"/>
    <n v="9.9600000000000009"/>
    <n v="4"/>
    <n v="16"/>
    <x v="3"/>
    <s v="Lot's O' Nuts"/>
    <x v="1"/>
  </r>
  <r>
    <s v="US-2024-129581-CHO-MIL-31000"/>
    <d v="2024-12-11T00:00:00"/>
    <d v="2024-12-28T00:00:00"/>
    <x v="0"/>
    <n v="129581"/>
    <s v="United States"/>
    <x v="342"/>
    <x v="34"/>
    <n v="2740"/>
    <x v="0"/>
    <x v="1"/>
    <s v="CHO-MIL-31000"/>
    <x v="0"/>
    <x v="5"/>
    <n v="3"/>
    <n v="6.33"/>
    <n v="3.42"/>
    <n v="17"/>
    <x v="3"/>
    <s v="Wicked Choccy's"/>
    <x v="0"/>
  </r>
  <r>
    <s v="US-2024-101798-CHO-SCR-58000"/>
    <d v="2024-12-11T00:00:00"/>
    <d v="2024-12-25T00:00:00"/>
    <x v="0"/>
    <n v="101798"/>
    <s v="United States"/>
    <x v="26"/>
    <x v="21"/>
    <n v="10009"/>
    <x v="0"/>
    <x v="1"/>
    <s v="CHO-SCR-58000"/>
    <x v="3"/>
    <x v="31"/>
    <n v="4"/>
    <n v="10"/>
    <n v="4.4000000000000004"/>
    <n v="14"/>
    <x v="3"/>
    <s v="Lot's O' Nuts"/>
    <x v="1"/>
  </r>
  <r>
    <s v="US-2024-101798-CHO-NUT-13000"/>
    <d v="2024-12-11T00:00:00"/>
    <d v="2024-12-25T00:00:00"/>
    <x v="0"/>
    <n v="101798"/>
    <s v="United States"/>
    <x v="26"/>
    <x v="21"/>
    <n v="10009"/>
    <x v="0"/>
    <x v="1"/>
    <s v="CHO-NUT-13000"/>
    <x v="2"/>
    <x v="7"/>
    <n v="2"/>
    <n v="4.9800000000000004"/>
    <n v="2"/>
    <n v="14"/>
    <x v="3"/>
    <s v="Lot's O' Nuts"/>
    <x v="1"/>
  </r>
  <r>
    <s v="US-2024-125213-CHO-NUT-13000"/>
    <d v="2024-12-11T00:00:00"/>
    <d v="2024-12-23T00:00:00"/>
    <x v="1"/>
    <n v="125213"/>
    <s v="United States"/>
    <x v="324"/>
    <x v="24"/>
    <n v="7501"/>
    <x v="0"/>
    <x v="1"/>
    <s v="CHO-NUT-13000"/>
    <x v="2"/>
    <x v="2"/>
    <n v="3"/>
    <n v="7.47"/>
    <n v="3"/>
    <n v="12"/>
    <x v="3"/>
    <s v="Lot's O' Nuts"/>
    <x v="1"/>
  </r>
  <r>
    <s v="US-2024-153871-CHO-MIL-31000"/>
    <d v="2024-12-11T00:00:00"/>
    <d v="2024-12-27T00:00:00"/>
    <x v="0"/>
    <n v="153871"/>
    <s v="United States"/>
    <x v="151"/>
    <x v="24"/>
    <n v="7060"/>
    <x v="0"/>
    <x v="1"/>
    <s v="CHO-MIL-31000"/>
    <x v="0"/>
    <x v="38"/>
    <n v="7"/>
    <n v="14.77"/>
    <n v="7.98"/>
    <n v="16"/>
    <x v="3"/>
    <s v="Wicked Choccy's"/>
    <x v="0"/>
  </r>
  <r>
    <s v="US-2024-153871-CHO-NUT-13000"/>
    <d v="2024-12-11T00:00:00"/>
    <d v="2024-12-27T00:00:00"/>
    <x v="0"/>
    <n v="153871"/>
    <s v="United States"/>
    <x v="151"/>
    <x v="24"/>
    <n v="7060"/>
    <x v="0"/>
    <x v="1"/>
    <s v="CHO-NUT-13000"/>
    <x v="2"/>
    <x v="13"/>
    <n v="5"/>
    <n v="12.45"/>
    <n v="5"/>
    <n v="16"/>
    <x v="3"/>
    <s v="Lot's O' Nuts"/>
    <x v="1"/>
  </r>
  <r>
    <s v="US-2024-162565-CHO-NUT-13000"/>
    <d v="2024-12-11T00:00:00"/>
    <d v="2024-12-21T00:00:00"/>
    <x v="3"/>
    <n v="162565"/>
    <s v="United States"/>
    <x v="134"/>
    <x v="1"/>
    <n v="60505"/>
    <x v="0"/>
    <x v="0"/>
    <s v="CHO-NUT-13000"/>
    <x v="2"/>
    <x v="7"/>
    <n v="2"/>
    <n v="4.9800000000000004"/>
    <n v="2"/>
    <n v="10"/>
    <x v="3"/>
    <s v="Lot's O' Nuts"/>
    <x v="1"/>
  </r>
  <r>
    <s v="US-2024-162565-CHO-MIL-31000"/>
    <d v="2024-12-11T00:00:00"/>
    <d v="2024-12-21T00:00:00"/>
    <x v="3"/>
    <n v="162565"/>
    <s v="United States"/>
    <x v="134"/>
    <x v="1"/>
    <n v="60505"/>
    <x v="0"/>
    <x v="0"/>
    <s v="CHO-MIL-31000"/>
    <x v="0"/>
    <x v="0"/>
    <n v="2"/>
    <n v="4.22"/>
    <n v="2.2799999999999998"/>
    <n v="10"/>
    <x v="3"/>
    <s v="Wicked Choccy's"/>
    <x v="0"/>
  </r>
  <r>
    <s v="US-2024-142776-CHO-TRI-54000"/>
    <d v="2024-12-11T00:00:00"/>
    <d v="2024-12-24T00:00:00"/>
    <x v="2"/>
    <n v="142776"/>
    <s v="United States"/>
    <x v="370"/>
    <x v="32"/>
    <n v="52601"/>
    <x v="0"/>
    <x v="0"/>
    <s v="CHO-TRI-54000"/>
    <x v="1"/>
    <x v="4"/>
    <n v="3"/>
    <n v="7.35"/>
    <n v="3.9"/>
    <n v="13"/>
    <x v="3"/>
    <s v="Wicked Choccy's"/>
    <x v="0"/>
  </r>
  <r>
    <s v="US-2024-142776-CHO-SCR-58000"/>
    <d v="2024-12-11T00:00:00"/>
    <d v="2024-12-24T00:00:00"/>
    <x v="2"/>
    <n v="142776"/>
    <s v="United States"/>
    <x v="370"/>
    <x v="32"/>
    <n v="52601"/>
    <x v="0"/>
    <x v="0"/>
    <s v="CHO-SCR-58000"/>
    <x v="3"/>
    <x v="25"/>
    <n v="1"/>
    <n v="2.5"/>
    <n v="1.1000000000000001"/>
    <n v="13"/>
    <x v="3"/>
    <s v="Lot's O' Nuts"/>
    <x v="1"/>
  </r>
  <r>
    <s v="US-2024-135377-CHO-SCR-58000"/>
    <d v="2024-12-13T00:00:00"/>
    <d v="2024-12-28T00:00:00"/>
    <x v="0"/>
    <n v="135377"/>
    <s v="United States"/>
    <x v="26"/>
    <x v="21"/>
    <n v="10024"/>
    <x v="0"/>
    <x v="1"/>
    <s v="CHO-SCR-58000"/>
    <x v="3"/>
    <x v="3"/>
    <n v="3"/>
    <n v="7.5"/>
    <n v="3.3"/>
    <n v="15"/>
    <x v="3"/>
    <s v="Lot's O' Nuts"/>
    <x v="1"/>
  </r>
  <r>
    <s v="US-2024-122770-CHO-TRI-54000"/>
    <d v="2024-12-13T00:00:00"/>
    <d v="2024-12-28T00:00:00"/>
    <x v="0"/>
    <n v="122770"/>
    <s v="United States"/>
    <x v="10"/>
    <x v="4"/>
    <n v="94122"/>
    <x v="0"/>
    <x v="3"/>
    <s v="CHO-TRI-54000"/>
    <x v="1"/>
    <x v="50"/>
    <n v="8"/>
    <n v="19.600000000000001"/>
    <n v="10.4"/>
    <n v="15"/>
    <x v="3"/>
    <s v="Wicked Choccy's"/>
    <x v="0"/>
  </r>
  <r>
    <s v="US-2024-122770-CHO-SCR-58000"/>
    <d v="2024-12-13T00:00:00"/>
    <d v="2024-12-28T00:00:00"/>
    <x v="0"/>
    <n v="122770"/>
    <s v="United States"/>
    <x v="10"/>
    <x v="4"/>
    <n v="94122"/>
    <x v="0"/>
    <x v="3"/>
    <s v="CHO-SCR-58000"/>
    <x v="3"/>
    <x v="3"/>
    <n v="3"/>
    <n v="7.5"/>
    <n v="3.3"/>
    <n v="15"/>
    <x v="3"/>
    <s v="Lot's O' Nuts"/>
    <x v="1"/>
  </r>
  <r>
    <s v="US-2024-122770-CHO-NUT-13000"/>
    <d v="2024-12-13T00:00:00"/>
    <d v="2024-12-28T00:00:00"/>
    <x v="0"/>
    <n v="122770"/>
    <s v="United States"/>
    <x v="10"/>
    <x v="4"/>
    <n v="94122"/>
    <x v="0"/>
    <x v="3"/>
    <s v="CHO-NUT-13000"/>
    <x v="2"/>
    <x v="15"/>
    <n v="6"/>
    <n v="14.94"/>
    <n v="6"/>
    <n v="15"/>
    <x v="3"/>
    <s v="Lot's O' Nuts"/>
    <x v="1"/>
  </r>
  <r>
    <s v="US-2024-107986-CHO-TRI-54000"/>
    <d v="2024-12-13T00:00:00"/>
    <d v="2024-12-23T00:00:00"/>
    <x v="3"/>
    <n v="107986"/>
    <s v="United States"/>
    <x v="31"/>
    <x v="23"/>
    <n v="98103"/>
    <x v="0"/>
    <x v="3"/>
    <s v="CHO-TRI-54000"/>
    <x v="1"/>
    <x v="4"/>
    <n v="3"/>
    <n v="7.35"/>
    <n v="3.9"/>
    <n v="10"/>
    <x v="3"/>
    <s v="Wicked Choccy's"/>
    <x v="0"/>
  </r>
  <r>
    <s v="US-2024-151799-CHO-MIL-31000"/>
    <d v="2024-12-14T00:00:00"/>
    <d v="2024-12-28T00:00:00"/>
    <x v="0"/>
    <n v="151799"/>
    <s v="United States"/>
    <x v="111"/>
    <x v="34"/>
    <n v="1841"/>
    <x v="0"/>
    <x v="1"/>
    <s v="CHO-MIL-31000"/>
    <x v="0"/>
    <x v="0"/>
    <n v="2"/>
    <n v="4.22"/>
    <n v="2.2799999999999998"/>
    <n v="14"/>
    <x v="3"/>
    <s v="Wicked Choccy's"/>
    <x v="0"/>
  </r>
  <r>
    <s v="US-2024-151799-CHO-SCR-58000"/>
    <d v="2024-12-14T00:00:00"/>
    <d v="2024-12-28T00:00:00"/>
    <x v="0"/>
    <n v="151799"/>
    <s v="United States"/>
    <x v="111"/>
    <x v="34"/>
    <n v="1841"/>
    <x v="0"/>
    <x v="1"/>
    <s v="CHO-SCR-58000"/>
    <x v="3"/>
    <x v="14"/>
    <n v="6"/>
    <n v="15"/>
    <n v="6.6"/>
    <n v="14"/>
    <x v="3"/>
    <s v="Lot's O' Nuts"/>
    <x v="1"/>
  </r>
  <r>
    <s v="CA-2024-151799-CHO-MIL-31000"/>
    <d v="2024-12-14T00:00:00"/>
    <d v="2024-12-28T00:00:00"/>
    <x v="0"/>
    <n v="151799"/>
    <s v="Canada"/>
    <x v="19"/>
    <x v="16"/>
    <s v="M3C"/>
    <x v="0"/>
    <x v="1"/>
    <s v="CHO-MIL-31000"/>
    <x v="0"/>
    <x v="23"/>
    <n v="5"/>
    <n v="10.55"/>
    <n v="5.7"/>
    <n v="14"/>
    <x v="3"/>
    <s v="Wicked Choccy's"/>
    <x v="0"/>
  </r>
  <r>
    <s v="CA-2024-151799-CHO-SCR-58000"/>
    <d v="2024-12-14T00:00:00"/>
    <d v="2024-12-28T00:00:00"/>
    <x v="0"/>
    <n v="151799"/>
    <s v="Canada"/>
    <x v="19"/>
    <x v="16"/>
    <s v="M3C"/>
    <x v="0"/>
    <x v="1"/>
    <s v="CHO-SCR-58000"/>
    <x v="3"/>
    <x v="75"/>
    <n v="14"/>
    <n v="35"/>
    <n v="15.4"/>
    <n v="14"/>
    <x v="3"/>
    <s v="Lot's O' Nuts"/>
    <x v="1"/>
  </r>
  <r>
    <s v="US-2024-107629-CHO-TRI-54000"/>
    <d v="2024-12-14T00:00:00"/>
    <d v="2024-12-24T00:00:00"/>
    <x v="3"/>
    <n v="107629"/>
    <s v="United States"/>
    <x v="255"/>
    <x v="1"/>
    <n v="60076"/>
    <x v="0"/>
    <x v="0"/>
    <s v="CHO-TRI-54000"/>
    <x v="1"/>
    <x v="18"/>
    <n v="6"/>
    <n v="14.7"/>
    <n v="7.8"/>
    <n v="10"/>
    <x v="3"/>
    <s v="Wicked Choccy's"/>
    <x v="0"/>
  </r>
  <r>
    <s v="US-2024-107629-CHO-NUT-13000"/>
    <d v="2024-12-14T00:00:00"/>
    <d v="2024-12-24T00:00:00"/>
    <x v="3"/>
    <n v="107629"/>
    <s v="United States"/>
    <x v="255"/>
    <x v="1"/>
    <n v="60076"/>
    <x v="0"/>
    <x v="0"/>
    <s v="CHO-NUT-13000"/>
    <x v="2"/>
    <x v="2"/>
    <n v="3"/>
    <n v="7.47"/>
    <n v="3"/>
    <n v="10"/>
    <x v="3"/>
    <s v="Lot's O' Nuts"/>
    <x v="1"/>
  </r>
  <r>
    <s v="US-2024-122595-OTH-LIC-15000"/>
    <d v="2024-12-14T00:00:00"/>
    <d v="2024-12-30T00:00:00"/>
    <x v="0"/>
    <n v="122595"/>
    <s v="United States"/>
    <x v="40"/>
    <x v="1"/>
    <n v="60653"/>
    <x v="1"/>
    <x v="0"/>
    <s v="OTH-LIC-15000"/>
    <x v="7"/>
    <x v="74"/>
    <n v="1"/>
    <n v="10"/>
    <n v="10"/>
    <n v="16"/>
    <x v="3"/>
    <s v="Secret Factory"/>
    <x v="2"/>
  </r>
  <r>
    <s v="US-2024-122595-CHO-FUD-51000"/>
    <d v="2024-12-14T00:00:00"/>
    <d v="2024-12-30T00:00:00"/>
    <x v="0"/>
    <n v="122595"/>
    <s v="United States"/>
    <x v="40"/>
    <x v="1"/>
    <n v="60653"/>
    <x v="0"/>
    <x v="0"/>
    <s v="CHO-FUD-51000"/>
    <x v="4"/>
    <x v="3"/>
    <n v="3"/>
    <n v="7.2"/>
    <n v="3.6"/>
    <n v="16"/>
    <x v="3"/>
    <s v="Lot's O' Nuts"/>
    <x v="1"/>
  </r>
  <r>
    <s v="US-2024-122595-CHO-SCR-58000"/>
    <d v="2024-12-14T00:00:00"/>
    <d v="2024-12-30T00:00:00"/>
    <x v="0"/>
    <n v="122595"/>
    <s v="United States"/>
    <x v="40"/>
    <x v="1"/>
    <n v="60653"/>
    <x v="0"/>
    <x v="0"/>
    <s v="CHO-SCR-58000"/>
    <x v="3"/>
    <x v="3"/>
    <n v="3"/>
    <n v="7.5"/>
    <n v="3.3"/>
    <n v="16"/>
    <x v="3"/>
    <s v="Lot's O' Nuts"/>
    <x v="1"/>
  </r>
  <r>
    <s v="US-2024-147333-CHO-NUT-13000"/>
    <d v="2024-12-14T00:00:00"/>
    <d v="2024-12-30T00:00:00"/>
    <x v="0"/>
    <n v="147333"/>
    <s v="United States"/>
    <x v="181"/>
    <x v="13"/>
    <n v="72701"/>
    <x v="0"/>
    <x v="2"/>
    <s v="CHO-NUT-13000"/>
    <x v="2"/>
    <x v="13"/>
    <n v="5"/>
    <n v="12.45"/>
    <n v="5"/>
    <n v="16"/>
    <x v="3"/>
    <s v="Lot's O' Nuts"/>
    <x v="1"/>
  </r>
  <r>
    <s v="US-2024-147333-CHO-MIL-31000"/>
    <d v="2024-12-14T00:00:00"/>
    <d v="2024-12-30T00:00:00"/>
    <x v="0"/>
    <n v="147333"/>
    <s v="United States"/>
    <x v="181"/>
    <x v="13"/>
    <n v="72701"/>
    <x v="0"/>
    <x v="2"/>
    <s v="CHO-MIL-31000"/>
    <x v="0"/>
    <x v="8"/>
    <n v="4"/>
    <n v="8.44"/>
    <n v="4.5599999999999996"/>
    <n v="16"/>
    <x v="3"/>
    <s v="Wicked Choccy's"/>
    <x v="0"/>
  </r>
  <r>
    <s v="US-2024-113992-CHO-SCR-58000"/>
    <d v="2024-12-14T00:00:00"/>
    <d v="2024-12-29T00:00:00"/>
    <x v="0"/>
    <n v="113992"/>
    <s v="United States"/>
    <x v="77"/>
    <x v="0"/>
    <n v="75023"/>
    <x v="0"/>
    <x v="0"/>
    <s v="CHO-SCR-58000"/>
    <x v="3"/>
    <x v="31"/>
    <n v="4"/>
    <n v="10"/>
    <n v="4.4000000000000004"/>
    <n v="15"/>
    <x v="3"/>
    <s v="Lot's O' Nuts"/>
    <x v="1"/>
  </r>
  <r>
    <s v="US-2024-169859-CHO-FUD-51000"/>
    <d v="2024-12-14T00:00:00"/>
    <d v="2024-12-28T00:00:00"/>
    <x v="0"/>
    <n v="169859"/>
    <s v="United States"/>
    <x v="25"/>
    <x v="4"/>
    <n v="92024"/>
    <x v="0"/>
    <x v="3"/>
    <s v="CHO-FUD-51000"/>
    <x v="4"/>
    <x v="3"/>
    <n v="3"/>
    <n v="7.2"/>
    <n v="3.6"/>
    <n v="14"/>
    <x v="3"/>
    <s v="Lot's O' Nuts"/>
    <x v="1"/>
  </r>
  <r>
    <s v="US-2024-169859-CHO-MIL-31000"/>
    <d v="2024-12-14T00:00:00"/>
    <d v="2024-12-28T00:00:00"/>
    <x v="0"/>
    <n v="169859"/>
    <s v="United States"/>
    <x v="25"/>
    <x v="4"/>
    <n v="92024"/>
    <x v="0"/>
    <x v="3"/>
    <s v="CHO-MIL-31000"/>
    <x v="0"/>
    <x v="30"/>
    <n v="14"/>
    <n v="29.54"/>
    <n v="15.96"/>
    <n v="14"/>
    <x v="3"/>
    <s v="Wicked Choccy's"/>
    <x v="0"/>
  </r>
  <r>
    <s v="CA-2024-135480-CHO-MIL-31000"/>
    <d v="2024-12-15T00:00:00"/>
    <d v="2025-01-01T00:00:00"/>
    <x v="0"/>
    <n v="135480"/>
    <s v="Canada"/>
    <x v="273"/>
    <x v="42"/>
    <s v="G1B"/>
    <x v="0"/>
    <x v="1"/>
    <s v="CHO-MIL-31000"/>
    <x v="0"/>
    <x v="0"/>
    <n v="2"/>
    <n v="4.22"/>
    <n v="2.2799999999999998"/>
    <n v="17"/>
    <x v="3"/>
    <s v="Wicked Choccy's"/>
    <x v="0"/>
  </r>
  <r>
    <s v="US-2024-154116-CHO-SCR-58000"/>
    <d v="2024-12-15T00:00:00"/>
    <d v="2024-12-29T00:00:00"/>
    <x v="0"/>
    <n v="154116"/>
    <s v="United States"/>
    <x v="510"/>
    <x v="4"/>
    <n v="90301"/>
    <x v="0"/>
    <x v="3"/>
    <s v="CHO-SCR-58000"/>
    <x v="3"/>
    <x v="31"/>
    <n v="4"/>
    <n v="10"/>
    <n v="4.4000000000000004"/>
    <n v="14"/>
    <x v="3"/>
    <s v="Lot's O' Nuts"/>
    <x v="1"/>
  </r>
  <r>
    <s v="US-2024-154116-CHO-NUT-13000"/>
    <d v="2024-12-15T00:00:00"/>
    <d v="2024-12-29T00:00:00"/>
    <x v="0"/>
    <n v="154116"/>
    <s v="United States"/>
    <x v="510"/>
    <x v="4"/>
    <n v="90301"/>
    <x v="0"/>
    <x v="3"/>
    <s v="CHO-NUT-13000"/>
    <x v="2"/>
    <x v="2"/>
    <n v="3"/>
    <n v="7.47"/>
    <n v="3"/>
    <n v="14"/>
    <x v="3"/>
    <s v="Lot's O' Nuts"/>
    <x v="1"/>
  </r>
  <r>
    <s v="US-2024-154116-CHO-FUD-51000"/>
    <d v="2024-12-15T00:00:00"/>
    <d v="2024-12-29T00:00:00"/>
    <x v="0"/>
    <n v="154116"/>
    <s v="United States"/>
    <x v="510"/>
    <x v="4"/>
    <n v="90301"/>
    <x v="0"/>
    <x v="3"/>
    <s v="CHO-FUD-51000"/>
    <x v="4"/>
    <x v="3"/>
    <n v="3"/>
    <n v="7.2"/>
    <n v="3.6"/>
    <n v="14"/>
    <x v="3"/>
    <s v="Lot's O' Nuts"/>
    <x v="1"/>
  </r>
  <r>
    <s v="US-2024-119564-CHO-SCR-58000"/>
    <d v="2024-12-15T00:00:00"/>
    <d v="2024-12-30T00:00:00"/>
    <x v="0"/>
    <n v="119564"/>
    <s v="United States"/>
    <x v="31"/>
    <x v="23"/>
    <n v="98115"/>
    <x v="0"/>
    <x v="3"/>
    <s v="CHO-SCR-58000"/>
    <x v="3"/>
    <x v="3"/>
    <n v="3"/>
    <n v="7.5"/>
    <n v="3.3"/>
    <n v="15"/>
    <x v="3"/>
    <s v="Lot's O' Nuts"/>
    <x v="1"/>
  </r>
  <r>
    <s v="US-2024-136063-CHO-FUD-51000"/>
    <d v="2024-12-15T00:00:00"/>
    <d v="2024-12-29T00:00:00"/>
    <x v="0"/>
    <n v="136063"/>
    <s v="United States"/>
    <x v="487"/>
    <x v="1"/>
    <n v="60302"/>
    <x v="0"/>
    <x v="0"/>
    <s v="CHO-FUD-51000"/>
    <x v="4"/>
    <x v="26"/>
    <n v="7"/>
    <n v="16.8"/>
    <n v="8.4"/>
    <n v="14"/>
    <x v="3"/>
    <s v="Lot's O' Nuts"/>
    <x v="1"/>
  </r>
  <r>
    <s v="US-2024-111808-CHO-FUD-51000"/>
    <d v="2024-12-16T00:00:00"/>
    <d v="2024-12-30T00:00:00"/>
    <x v="0"/>
    <n v="111808"/>
    <s v="United States"/>
    <x v="184"/>
    <x v="44"/>
    <n v="74133"/>
    <x v="0"/>
    <x v="0"/>
    <s v="CHO-FUD-51000"/>
    <x v="4"/>
    <x v="17"/>
    <n v="5"/>
    <n v="12"/>
    <n v="6"/>
    <n v="14"/>
    <x v="3"/>
    <s v="Lot's O' Nuts"/>
    <x v="1"/>
  </r>
  <r>
    <s v="US-2024-137428-CHO-SCR-58000"/>
    <d v="2024-12-16T00:00:00"/>
    <d v="2024-12-31T00:00:00"/>
    <x v="2"/>
    <n v="137428"/>
    <s v="United States"/>
    <x v="178"/>
    <x v="4"/>
    <n v="92054"/>
    <x v="0"/>
    <x v="3"/>
    <s v="CHO-SCR-58000"/>
    <x v="3"/>
    <x v="9"/>
    <n v="2"/>
    <n v="5"/>
    <n v="2.2000000000000002"/>
    <n v="15"/>
    <x v="3"/>
    <s v="Lot's O' Nuts"/>
    <x v="1"/>
  </r>
  <r>
    <s v="US-2024-137428-CHO-MIL-31000"/>
    <d v="2024-12-16T00:00:00"/>
    <d v="2024-12-31T00:00:00"/>
    <x v="2"/>
    <n v="137428"/>
    <s v="United States"/>
    <x v="178"/>
    <x v="4"/>
    <n v="92054"/>
    <x v="0"/>
    <x v="3"/>
    <s v="CHO-MIL-31000"/>
    <x v="0"/>
    <x v="0"/>
    <n v="2"/>
    <n v="4.22"/>
    <n v="2.2799999999999998"/>
    <n v="15"/>
    <x v="3"/>
    <s v="Wicked Choccy's"/>
    <x v="0"/>
  </r>
  <r>
    <s v="US-2024-137428-CHO-TRI-54000"/>
    <d v="2024-12-16T00:00:00"/>
    <d v="2024-12-31T00:00:00"/>
    <x v="2"/>
    <n v="137428"/>
    <s v="United States"/>
    <x v="178"/>
    <x v="4"/>
    <n v="92054"/>
    <x v="0"/>
    <x v="3"/>
    <s v="CHO-TRI-54000"/>
    <x v="1"/>
    <x v="20"/>
    <n v="5"/>
    <n v="12.25"/>
    <n v="6.5"/>
    <n v="15"/>
    <x v="3"/>
    <s v="Wicked Choccy's"/>
    <x v="0"/>
  </r>
  <r>
    <s v="US-2024-137463-OTH-LIC-15000"/>
    <d v="2024-12-16T00:00:00"/>
    <d v="2024-12-30T00:00:00"/>
    <x v="2"/>
    <n v="137463"/>
    <s v="United States"/>
    <x v="523"/>
    <x v="4"/>
    <n v="94086"/>
    <x v="1"/>
    <x v="3"/>
    <s v="OTH-LIC-15000"/>
    <x v="7"/>
    <x v="41"/>
    <n v="5"/>
    <n v="50"/>
    <n v="50"/>
    <n v="14"/>
    <x v="3"/>
    <s v="Secret Factory"/>
    <x v="2"/>
  </r>
  <r>
    <s v="US-2024-137463-CHO-SCR-58000"/>
    <d v="2024-12-16T00:00:00"/>
    <d v="2024-12-30T00:00:00"/>
    <x v="2"/>
    <n v="137463"/>
    <s v="United States"/>
    <x v="523"/>
    <x v="4"/>
    <n v="94086"/>
    <x v="0"/>
    <x v="3"/>
    <s v="CHO-SCR-58000"/>
    <x v="3"/>
    <x v="9"/>
    <n v="2"/>
    <n v="5"/>
    <n v="2.2000000000000002"/>
    <n v="14"/>
    <x v="3"/>
    <s v="Lot's O' Nuts"/>
    <x v="1"/>
  </r>
  <r>
    <s v="US-2024-137463-CHO-MIL-31000"/>
    <d v="2024-12-16T00:00:00"/>
    <d v="2024-12-30T00:00:00"/>
    <x v="2"/>
    <n v="137463"/>
    <s v="United States"/>
    <x v="523"/>
    <x v="4"/>
    <n v="94086"/>
    <x v="0"/>
    <x v="3"/>
    <s v="CHO-MIL-31000"/>
    <x v="0"/>
    <x v="5"/>
    <n v="3"/>
    <n v="6.33"/>
    <n v="3.42"/>
    <n v="14"/>
    <x v="3"/>
    <s v="Wicked Choccy's"/>
    <x v="0"/>
  </r>
  <r>
    <s v="US-2024-137463-OTH-KAZ-38000"/>
    <d v="2024-12-16T00:00:00"/>
    <d v="2024-12-30T00:00:00"/>
    <x v="2"/>
    <n v="137463"/>
    <s v="United States"/>
    <x v="523"/>
    <x v="4"/>
    <n v="94086"/>
    <x v="1"/>
    <x v="3"/>
    <s v="OTH-KAZ-38000"/>
    <x v="6"/>
    <x v="23"/>
    <n v="5"/>
    <n v="1.25"/>
    <n v="15"/>
    <n v="14"/>
    <x v="3"/>
    <s v="The Other Factory"/>
    <x v="3"/>
  </r>
  <r>
    <s v="US-2024-161578-CHO-MIL-31000"/>
    <d v="2024-12-16T00:00:00"/>
    <d v="2024-12-31T00:00:00"/>
    <x v="2"/>
    <n v="161578"/>
    <s v="United States"/>
    <x v="4"/>
    <x v="4"/>
    <n v="90036"/>
    <x v="0"/>
    <x v="3"/>
    <s v="CHO-MIL-31000"/>
    <x v="0"/>
    <x v="0"/>
    <n v="2"/>
    <n v="4.22"/>
    <n v="2.2799999999999998"/>
    <n v="15"/>
    <x v="3"/>
    <s v="Wicked Choccy's"/>
    <x v="0"/>
  </r>
  <r>
    <s v="US-2024-161578-CHO-FUD-51000"/>
    <d v="2024-12-16T00:00:00"/>
    <d v="2024-12-31T00:00:00"/>
    <x v="2"/>
    <n v="161578"/>
    <s v="United States"/>
    <x v="4"/>
    <x v="4"/>
    <n v="90036"/>
    <x v="0"/>
    <x v="3"/>
    <s v="CHO-FUD-51000"/>
    <x v="4"/>
    <x v="17"/>
    <n v="5"/>
    <n v="12"/>
    <n v="6"/>
    <n v="15"/>
    <x v="3"/>
    <s v="Lot's O' Nuts"/>
    <x v="1"/>
  </r>
  <r>
    <s v="US-2024-104381-CHO-FUD-51000"/>
    <d v="2024-12-16T00:00:00"/>
    <d v="2025-01-02T00:00:00"/>
    <x v="0"/>
    <n v="104381"/>
    <s v="United States"/>
    <x v="105"/>
    <x v="21"/>
    <n v="14609"/>
    <x v="0"/>
    <x v="1"/>
    <s v="CHO-FUD-51000"/>
    <x v="4"/>
    <x v="31"/>
    <n v="4"/>
    <n v="9.6"/>
    <n v="4.8"/>
    <n v="17"/>
    <x v="3"/>
    <s v="Lot's O' Nuts"/>
    <x v="1"/>
  </r>
  <r>
    <s v="US-2024-116855-CHO-NUT-13000"/>
    <d v="2024-12-17T00:00:00"/>
    <d v="2024-12-31T00:00:00"/>
    <x v="0"/>
    <n v="116855"/>
    <s v="United States"/>
    <x v="34"/>
    <x v="6"/>
    <n v="23320"/>
    <x v="0"/>
    <x v="2"/>
    <s v="CHO-NUT-13000"/>
    <x v="2"/>
    <x v="13"/>
    <n v="5"/>
    <n v="12.45"/>
    <n v="5"/>
    <n v="14"/>
    <x v="3"/>
    <s v="Lot's O' Nuts"/>
    <x v="1"/>
  </r>
  <r>
    <s v="US-2024-103443-CHO-FUD-51000"/>
    <d v="2024-12-17T00:00:00"/>
    <d v="2025-01-02T00:00:00"/>
    <x v="0"/>
    <n v="103443"/>
    <s v="United States"/>
    <x v="26"/>
    <x v="21"/>
    <n v="10009"/>
    <x v="0"/>
    <x v="1"/>
    <s v="CHO-FUD-51000"/>
    <x v="4"/>
    <x v="9"/>
    <n v="2"/>
    <n v="4.8"/>
    <n v="2.4"/>
    <n v="16"/>
    <x v="3"/>
    <s v="Lot's O' Nuts"/>
    <x v="1"/>
  </r>
  <r>
    <s v="US-2024-103443-CHO-NUT-13000"/>
    <d v="2024-12-17T00:00:00"/>
    <d v="2025-01-02T00:00:00"/>
    <x v="0"/>
    <n v="103443"/>
    <s v="United States"/>
    <x v="26"/>
    <x v="21"/>
    <n v="10009"/>
    <x v="0"/>
    <x v="1"/>
    <s v="CHO-NUT-13000"/>
    <x v="2"/>
    <x v="2"/>
    <n v="3"/>
    <n v="7.47"/>
    <n v="3"/>
    <n v="16"/>
    <x v="3"/>
    <s v="Lot's O' Nuts"/>
    <x v="1"/>
  </r>
  <r>
    <s v="US-2024-103443-CHO-MIL-31000"/>
    <d v="2024-12-17T00:00:00"/>
    <d v="2025-01-02T00:00:00"/>
    <x v="0"/>
    <n v="103443"/>
    <s v="United States"/>
    <x v="26"/>
    <x v="21"/>
    <n v="10009"/>
    <x v="0"/>
    <x v="1"/>
    <s v="CHO-MIL-31000"/>
    <x v="0"/>
    <x v="0"/>
    <n v="2"/>
    <n v="4.22"/>
    <n v="2.2799999999999998"/>
    <n v="16"/>
    <x v="3"/>
    <s v="Wicked Choccy's"/>
    <x v="0"/>
  </r>
  <r>
    <s v="US-2024-120936-CHO-SCR-58000"/>
    <d v="2024-12-17T00:00:00"/>
    <d v="2024-12-31T00:00:00"/>
    <x v="0"/>
    <n v="120936"/>
    <s v="United States"/>
    <x v="272"/>
    <x v="4"/>
    <n v="92804"/>
    <x v="0"/>
    <x v="3"/>
    <s v="CHO-SCR-58000"/>
    <x v="3"/>
    <x v="31"/>
    <n v="4"/>
    <n v="10"/>
    <n v="4.4000000000000004"/>
    <n v="14"/>
    <x v="3"/>
    <s v="Lot's O' Nuts"/>
    <x v="1"/>
  </r>
  <r>
    <s v="US-2024-120936-CHO-NUT-13000"/>
    <d v="2024-12-17T00:00:00"/>
    <d v="2024-12-31T00:00:00"/>
    <x v="0"/>
    <n v="120936"/>
    <s v="United States"/>
    <x v="272"/>
    <x v="4"/>
    <n v="92804"/>
    <x v="0"/>
    <x v="3"/>
    <s v="CHO-NUT-13000"/>
    <x v="2"/>
    <x v="22"/>
    <n v="1"/>
    <n v="2.4900000000000002"/>
    <n v="1"/>
    <n v="14"/>
    <x v="3"/>
    <s v="Lot's O' Nuts"/>
    <x v="1"/>
  </r>
  <r>
    <s v="US-2024-155362-CHO-NUT-13000"/>
    <d v="2024-12-17T00:00:00"/>
    <d v="2024-12-31T00:00:00"/>
    <x v="0"/>
    <n v="155362"/>
    <s v="United States"/>
    <x v="120"/>
    <x v="22"/>
    <n v="54703"/>
    <x v="0"/>
    <x v="0"/>
    <s v="CHO-NUT-13000"/>
    <x v="2"/>
    <x v="7"/>
    <n v="2"/>
    <n v="4.9800000000000004"/>
    <n v="2"/>
    <n v="14"/>
    <x v="3"/>
    <s v="Lot's O' Nuts"/>
    <x v="1"/>
  </r>
  <r>
    <s v="US-2024-130309-CHO-TRI-54000"/>
    <d v="2024-12-17T00:00:00"/>
    <d v="2024-12-31T00:00:00"/>
    <x v="0"/>
    <n v="130309"/>
    <s v="United States"/>
    <x v="41"/>
    <x v="6"/>
    <n v="22204"/>
    <x v="0"/>
    <x v="2"/>
    <s v="CHO-TRI-54000"/>
    <x v="1"/>
    <x v="4"/>
    <n v="3"/>
    <n v="7.35"/>
    <n v="3.9"/>
    <n v="14"/>
    <x v="3"/>
    <s v="Wicked Choccy's"/>
    <x v="0"/>
  </r>
  <r>
    <s v="US-2024-106964-CHO-SCR-58000"/>
    <d v="2024-12-17T00:00:00"/>
    <d v="2024-12-30T00:00:00"/>
    <x v="1"/>
    <n v="106964"/>
    <s v="United States"/>
    <x v="4"/>
    <x v="4"/>
    <n v="90045"/>
    <x v="0"/>
    <x v="3"/>
    <s v="CHO-SCR-58000"/>
    <x v="3"/>
    <x v="9"/>
    <n v="2"/>
    <n v="5"/>
    <n v="2.2000000000000002"/>
    <n v="13"/>
    <x v="3"/>
    <s v="Lot's O' Nuts"/>
    <x v="1"/>
  </r>
  <r>
    <s v="US-2024-116701-CHO-NUT-13000"/>
    <d v="2024-12-17T00:00:00"/>
    <d v="2024-12-31T00:00:00"/>
    <x v="2"/>
    <n v="116701"/>
    <s v="United States"/>
    <x v="39"/>
    <x v="0"/>
    <n v="75220"/>
    <x v="0"/>
    <x v="0"/>
    <s v="CHO-NUT-13000"/>
    <x v="2"/>
    <x v="7"/>
    <n v="2"/>
    <n v="4.9800000000000004"/>
    <n v="2"/>
    <n v="14"/>
    <x v="3"/>
    <s v="Lot's O' Nuts"/>
    <x v="1"/>
  </r>
  <r>
    <s v="US-2024-133431-CHO-MIL-31000"/>
    <d v="2024-12-17T00:00:00"/>
    <d v="2024-12-31T00:00:00"/>
    <x v="0"/>
    <n v="133431"/>
    <s v="United States"/>
    <x v="10"/>
    <x v="4"/>
    <n v="94122"/>
    <x v="0"/>
    <x v="3"/>
    <s v="CHO-MIL-31000"/>
    <x v="0"/>
    <x v="23"/>
    <n v="5"/>
    <n v="10.55"/>
    <n v="5.7"/>
    <n v="14"/>
    <x v="3"/>
    <s v="Wicked Choccy's"/>
    <x v="0"/>
  </r>
  <r>
    <s v="US-2024-133431-CHO-TRI-54000"/>
    <d v="2024-12-17T00:00:00"/>
    <d v="2024-12-31T00:00:00"/>
    <x v="0"/>
    <n v="133431"/>
    <s v="United States"/>
    <x v="10"/>
    <x v="4"/>
    <n v="94122"/>
    <x v="0"/>
    <x v="3"/>
    <s v="CHO-TRI-54000"/>
    <x v="1"/>
    <x v="4"/>
    <n v="3"/>
    <n v="7.35"/>
    <n v="3.9"/>
    <n v="14"/>
    <x v="3"/>
    <s v="Wicked Choccy's"/>
    <x v="0"/>
  </r>
  <r>
    <s v="US-2024-107342-CHO-FUD-51000"/>
    <d v="2024-12-17T00:00:00"/>
    <d v="2025-01-01T00:00:00"/>
    <x v="0"/>
    <n v="107342"/>
    <s v="United States"/>
    <x v="48"/>
    <x v="19"/>
    <n v="47201"/>
    <x v="0"/>
    <x v="0"/>
    <s v="CHO-FUD-51000"/>
    <x v="4"/>
    <x v="31"/>
    <n v="4"/>
    <n v="9.6"/>
    <n v="4.8"/>
    <n v="15"/>
    <x v="3"/>
    <s v="Lot's O' Nuts"/>
    <x v="1"/>
  </r>
  <r>
    <s v="US-2024-108287-CHO-SCR-58000"/>
    <d v="2024-12-18T00:00:00"/>
    <d v="2024-12-30T00:00:00"/>
    <x v="1"/>
    <n v="108287"/>
    <s v="United States"/>
    <x v="165"/>
    <x v="26"/>
    <n v="28205"/>
    <x v="0"/>
    <x v="2"/>
    <s v="CHO-SCR-58000"/>
    <x v="3"/>
    <x v="6"/>
    <n v="9"/>
    <n v="22.5"/>
    <n v="9.9"/>
    <n v="12"/>
    <x v="3"/>
    <s v="Lot's O' Nuts"/>
    <x v="1"/>
  </r>
  <r>
    <s v="US-2024-164000-CHO-MIL-31000"/>
    <d v="2024-12-18T00:00:00"/>
    <d v="2025-01-01T00:00:00"/>
    <x v="0"/>
    <n v="164000"/>
    <s v="United States"/>
    <x v="2"/>
    <x v="2"/>
    <n v="19134"/>
    <x v="0"/>
    <x v="1"/>
    <s v="CHO-MIL-31000"/>
    <x v="0"/>
    <x v="38"/>
    <n v="7"/>
    <n v="14.77"/>
    <n v="7.98"/>
    <n v="14"/>
    <x v="3"/>
    <s v="Wicked Choccy's"/>
    <x v="0"/>
  </r>
  <r>
    <s v="US-2024-156664-CHO-SCR-58000"/>
    <d v="2024-12-18T00:00:00"/>
    <d v="2025-01-02T00:00:00"/>
    <x v="0"/>
    <n v="156664"/>
    <s v="United States"/>
    <x v="48"/>
    <x v="9"/>
    <n v="43229"/>
    <x v="0"/>
    <x v="1"/>
    <s v="CHO-SCR-58000"/>
    <x v="3"/>
    <x v="9"/>
    <n v="2"/>
    <n v="5"/>
    <n v="2.2000000000000002"/>
    <n v="15"/>
    <x v="3"/>
    <s v="Lot's O' Nuts"/>
    <x v="1"/>
  </r>
  <r>
    <s v="US-2024-156664-CHO-NUT-13000"/>
    <d v="2024-12-18T00:00:00"/>
    <d v="2025-01-02T00:00:00"/>
    <x v="0"/>
    <n v="156664"/>
    <s v="United States"/>
    <x v="48"/>
    <x v="9"/>
    <n v="43229"/>
    <x v="0"/>
    <x v="1"/>
    <s v="CHO-NUT-13000"/>
    <x v="2"/>
    <x v="2"/>
    <n v="3"/>
    <n v="7.47"/>
    <n v="3"/>
    <n v="15"/>
    <x v="3"/>
    <s v="Lot's O' Nuts"/>
    <x v="1"/>
  </r>
  <r>
    <s v="US-2024-156664-CHO-FUD-51000"/>
    <d v="2024-12-18T00:00:00"/>
    <d v="2025-01-02T00:00:00"/>
    <x v="0"/>
    <n v="156664"/>
    <s v="United States"/>
    <x v="48"/>
    <x v="9"/>
    <n v="43229"/>
    <x v="0"/>
    <x v="1"/>
    <s v="CHO-FUD-51000"/>
    <x v="4"/>
    <x v="3"/>
    <n v="3"/>
    <n v="7.2"/>
    <n v="3.6"/>
    <n v="15"/>
    <x v="3"/>
    <s v="Lot's O' Nuts"/>
    <x v="1"/>
  </r>
  <r>
    <s v="US-2024-105886-CHO-MIL-31000"/>
    <d v="2024-12-18T00:00:00"/>
    <d v="2025-01-02T00:00:00"/>
    <x v="0"/>
    <n v="105886"/>
    <s v="United States"/>
    <x v="178"/>
    <x v="21"/>
    <n v="11572"/>
    <x v="0"/>
    <x v="1"/>
    <s v="CHO-MIL-31000"/>
    <x v="0"/>
    <x v="0"/>
    <n v="2"/>
    <n v="4.22"/>
    <n v="2.2799999999999998"/>
    <n v="15"/>
    <x v="3"/>
    <s v="Wicked Choccy's"/>
    <x v="0"/>
  </r>
  <r>
    <s v="US-2024-115602-CHO-MIL-31000"/>
    <d v="2024-12-18T00:00:00"/>
    <d v="2025-01-03T00:00:00"/>
    <x v="0"/>
    <n v="115602"/>
    <s v="United States"/>
    <x v="26"/>
    <x v="21"/>
    <n v="10009"/>
    <x v="0"/>
    <x v="1"/>
    <s v="CHO-MIL-31000"/>
    <x v="0"/>
    <x v="43"/>
    <n v="9"/>
    <n v="18.989999999999998"/>
    <n v="10.26"/>
    <n v="16"/>
    <x v="3"/>
    <s v="Wicked Choccy's"/>
    <x v="0"/>
  </r>
  <r>
    <s v="US-2024-115602-CHO-FUD-51000"/>
    <d v="2024-12-18T00:00:00"/>
    <d v="2025-01-03T00:00:00"/>
    <x v="0"/>
    <n v="115602"/>
    <s v="United States"/>
    <x v="26"/>
    <x v="21"/>
    <n v="10009"/>
    <x v="0"/>
    <x v="1"/>
    <s v="CHO-FUD-51000"/>
    <x v="4"/>
    <x v="57"/>
    <n v="13"/>
    <n v="31.2"/>
    <n v="15.6"/>
    <n v="16"/>
    <x v="3"/>
    <s v="Lot's O' Nuts"/>
    <x v="1"/>
  </r>
  <r>
    <s v="US-2024-115602-CHO-NUT-13000"/>
    <d v="2024-12-18T00:00:00"/>
    <d v="2025-01-03T00:00:00"/>
    <x v="0"/>
    <n v="115602"/>
    <s v="United States"/>
    <x v="26"/>
    <x v="21"/>
    <n v="10009"/>
    <x v="0"/>
    <x v="1"/>
    <s v="CHO-NUT-13000"/>
    <x v="2"/>
    <x v="15"/>
    <n v="6"/>
    <n v="14.94"/>
    <n v="6"/>
    <n v="16"/>
    <x v="3"/>
    <s v="Lot's O' Nuts"/>
    <x v="1"/>
  </r>
  <r>
    <s v="US-2024-102099-CHO-SCR-58000"/>
    <d v="2024-12-18T00:00:00"/>
    <d v="2024-12-29T00:00:00"/>
    <x v="1"/>
    <n v="102099"/>
    <s v="United States"/>
    <x v="4"/>
    <x v="4"/>
    <n v="90008"/>
    <x v="0"/>
    <x v="3"/>
    <s v="CHO-SCR-58000"/>
    <x v="3"/>
    <x v="3"/>
    <n v="3"/>
    <n v="7.5"/>
    <n v="3.3"/>
    <n v="11"/>
    <x v="3"/>
    <s v="Lot's O' Nuts"/>
    <x v="1"/>
  </r>
  <r>
    <s v="US-2024-102099-CHO-NUT-13000"/>
    <d v="2024-12-18T00:00:00"/>
    <d v="2024-12-29T00:00:00"/>
    <x v="1"/>
    <n v="102099"/>
    <s v="United States"/>
    <x v="4"/>
    <x v="4"/>
    <n v="90008"/>
    <x v="0"/>
    <x v="3"/>
    <s v="CHO-NUT-13000"/>
    <x v="2"/>
    <x v="7"/>
    <n v="2"/>
    <n v="4.9800000000000004"/>
    <n v="2"/>
    <n v="11"/>
    <x v="3"/>
    <s v="Lot's O' Nuts"/>
    <x v="1"/>
  </r>
  <r>
    <s v="US-2024-143252-CHO-NUT-13000"/>
    <d v="2024-12-18T00:00:00"/>
    <d v="2025-01-03T00:00:00"/>
    <x v="0"/>
    <n v="143252"/>
    <s v="United States"/>
    <x v="115"/>
    <x v="22"/>
    <n v="53209"/>
    <x v="0"/>
    <x v="0"/>
    <s v="CHO-NUT-13000"/>
    <x v="2"/>
    <x v="13"/>
    <n v="5"/>
    <n v="12.45"/>
    <n v="5"/>
    <n v="16"/>
    <x v="3"/>
    <s v="Lot's O' Nuts"/>
    <x v="1"/>
  </r>
  <r>
    <s v="US-2024-143252-CHO-TRI-54000"/>
    <d v="2024-12-18T00:00:00"/>
    <d v="2025-01-03T00:00:00"/>
    <x v="0"/>
    <n v="143252"/>
    <s v="United States"/>
    <x v="115"/>
    <x v="22"/>
    <n v="53209"/>
    <x v="0"/>
    <x v="0"/>
    <s v="CHO-TRI-54000"/>
    <x v="1"/>
    <x v="4"/>
    <n v="3"/>
    <n v="7.35"/>
    <n v="3.9"/>
    <n v="16"/>
    <x v="3"/>
    <s v="Wicked Choccy's"/>
    <x v="0"/>
  </r>
  <r>
    <s v="US-2024-140585-CHO-FUD-51000"/>
    <d v="2024-12-18T00:00:00"/>
    <d v="2025-01-02T00:00:00"/>
    <x v="2"/>
    <n v="140585"/>
    <s v="United States"/>
    <x v="415"/>
    <x v="4"/>
    <n v="92024"/>
    <x v="0"/>
    <x v="3"/>
    <s v="CHO-FUD-51000"/>
    <x v="4"/>
    <x v="25"/>
    <n v="1"/>
    <n v="2.4"/>
    <n v="1.2"/>
    <n v="15"/>
    <x v="3"/>
    <s v="Lot's O' Nuts"/>
    <x v="1"/>
  </r>
  <r>
    <s v="US-2024-158736-CHO-SCR-58000"/>
    <d v="2024-12-18T00:00:00"/>
    <d v="2025-01-03T00:00:00"/>
    <x v="0"/>
    <n v="158736"/>
    <s v="United States"/>
    <x v="10"/>
    <x v="4"/>
    <n v="94110"/>
    <x v="0"/>
    <x v="3"/>
    <s v="CHO-SCR-58000"/>
    <x v="3"/>
    <x v="9"/>
    <n v="2"/>
    <n v="5"/>
    <n v="2.2000000000000002"/>
    <n v="16"/>
    <x v="3"/>
    <s v="Lot's O' Nuts"/>
    <x v="1"/>
  </r>
  <r>
    <s v="US-2024-158729-CHO-NUT-13000"/>
    <d v="2024-12-19T00:00:00"/>
    <d v="2024-12-31T00:00:00"/>
    <x v="1"/>
    <n v="158729"/>
    <s v="United States"/>
    <x v="22"/>
    <x v="8"/>
    <n v="70506"/>
    <x v="0"/>
    <x v="2"/>
    <s v="CHO-NUT-13000"/>
    <x v="2"/>
    <x v="7"/>
    <n v="2"/>
    <n v="4.9800000000000004"/>
    <n v="2"/>
    <n v="12"/>
    <x v="3"/>
    <s v="Lot's O' Nuts"/>
    <x v="1"/>
  </r>
  <r>
    <s v="US-2024-128160-CHO-FUD-51000"/>
    <d v="2024-12-19T00:00:00"/>
    <d v="2025-01-03T00:00:00"/>
    <x v="2"/>
    <n v="128160"/>
    <s v="United States"/>
    <x v="10"/>
    <x v="4"/>
    <n v="94110"/>
    <x v="0"/>
    <x v="3"/>
    <s v="CHO-FUD-51000"/>
    <x v="4"/>
    <x v="9"/>
    <n v="2"/>
    <n v="4.8"/>
    <n v="2.4"/>
    <n v="15"/>
    <x v="3"/>
    <s v="Lot's O' Nuts"/>
    <x v="1"/>
  </r>
  <r>
    <s v="US-2024-116946-CHO-MIL-31000"/>
    <d v="2024-12-19T00:00:00"/>
    <d v="2025-01-02T00:00:00"/>
    <x v="0"/>
    <n v="116946"/>
    <s v="United States"/>
    <x v="420"/>
    <x v="27"/>
    <n v="80134"/>
    <x v="0"/>
    <x v="3"/>
    <s v="CHO-MIL-31000"/>
    <x v="0"/>
    <x v="38"/>
    <n v="7"/>
    <n v="14.77"/>
    <n v="7.98"/>
    <n v="14"/>
    <x v="3"/>
    <s v="Wicked Choccy's"/>
    <x v="0"/>
  </r>
  <r>
    <s v="US-2024-116946-CHO-SCR-58000"/>
    <d v="2024-12-19T00:00:00"/>
    <d v="2025-01-02T00:00:00"/>
    <x v="0"/>
    <n v="116946"/>
    <s v="United States"/>
    <x v="420"/>
    <x v="27"/>
    <n v="80134"/>
    <x v="0"/>
    <x v="3"/>
    <s v="CHO-SCR-58000"/>
    <x v="3"/>
    <x v="17"/>
    <n v="5"/>
    <n v="12.5"/>
    <n v="5.5"/>
    <n v="14"/>
    <x v="3"/>
    <s v="Lot's O' Nuts"/>
    <x v="1"/>
  </r>
  <r>
    <s v="CA-2024-126634-CHO-FUD-51000"/>
    <d v="2024-12-20T00:00:00"/>
    <d v="2025-01-01T00:00:00"/>
    <x v="2"/>
    <n v="126634"/>
    <s v="Canada"/>
    <x v="124"/>
    <x v="40"/>
    <s v="V5K"/>
    <x v="0"/>
    <x v="3"/>
    <s v="CHO-FUD-51000"/>
    <x v="4"/>
    <x v="25"/>
    <n v="1"/>
    <n v="2.4"/>
    <n v="1.2"/>
    <n v="12"/>
    <x v="3"/>
    <s v="Lot's O' Nuts"/>
    <x v="1"/>
  </r>
  <r>
    <s v="US-2024-102197-CHO-NUT-13000"/>
    <d v="2024-12-20T00:00:00"/>
    <d v="2025-01-05T00:00:00"/>
    <x v="0"/>
    <n v="102197"/>
    <s v="United States"/>
    <x v="26"/>
    <x v="21"/>
    <n v="10009"/>
    <x v="0"/>
    <x v="1"/>
    <s v="CHO-NUT-13000"/>
    <x v="2"/>
    <x v="2"/>
    <n v="3"/>
    <n v="7.47"/>
    <n v="3"/>
    <n v="16"/>
    <x v="3"/>
    <s v="Lot's O' Nuts"/>
    <x v="1"/>
  </r>
  <r>
    <s v="US-2024-102197-CHO-MIL-31000"/>
    <d v="2024-12-20T00:00:00"/>
    <d v="2025-01-05T00:00:00"/>
    <x v="0"/>
    <n v="102197"/>
    <s v="United States"/>
    <x v="26"/>
    <x v="21"/>
    <n v="10009"/>
    <x v="0"/>
    <x v="1"/>
    <s v="CHO-MIL-31000"/>
    <x v="0"/>
    <x v="5"/>
    <n v="3"/>
    <n v="6.33"/>
    <n v="3.42"/>
    <n v="16"/>
    <x v="3"/>
    <s v="Wicked Choccy's"/>
    <x v="0"/>
  </r>
  <r>
    <s v="US-2024-105480-CHO-MIL-31000"/>
    <d v="2024-12-20T00:00:00"/>
    <d v="2025-01-05T00:00:00"/>
    <x v="0"/>
    <n v="105480"/>
    <s v="United States"/>
    <x v="105"/>
    <x v="21"/>
    <n v="14609"/>
    <x v="0"/>
    <x v="1"/>
    <s v="CHO-MIL-31000"/>
    <x v="0"/>
    <x v="11"/>
    <n v="1"/>
    <n v="2.11"/>
    <n v="1.1399999999999999"/>
    <n v="16"/>
    <x v="3"/>
    <s v="Wicked Choccy's"/>
    <x v="0"/>
  </r>
  <r>
    <s v="US-2024-105480-CHO-NUT-13000"/>
    <d v="2024-12-20T00:00:00"/>
    <d v="2025-01-05T00:00:00"/>
    <x v="0"/>
    <n v="105480"/>
    <s v="United States"/>
    <x v="105"/>
    <x v="21"/>
    <n v="14609"/>
    <x v="0"/>
    <x v="1"/>
    <s v="CHO-NUT-13000"/>
    <x v="2"/>
    <x v="22"/>
    <n v="1"/>
    <n v="2.4900000000000002"/>
    <n v="1"/>
    <n v="16"/>
    <x v="3"/>
    <s v="Lot's O' Nuts"/>
    <x v="1"/>
  </r>
  <r>
    <s v="US-2024-109589-CHO-MIL-31000"/>
    <d v="2024-12-21T00:00:00"/>
    <d v="2025-01-03T00:00:00"/>
    <x v="1"/>
    <n v="109589"/>
    <s v="United States"/>
    <x v="182"/>
    <x v="5"/>
    <n v="42104"/>
    <x v="0"/>
    <x v="2"/>
    <s v="CHO-MIL-31000"/>
    <x v="0"/>
    <x v="8"/>
    <n v="4"/>
    <n v="8.44"/>
    <n v="4.5599999999999996"/>
    <n v="13"/>
    <x v="3"/>
    <s v="Wicked Choccy's"/>
    <x v="0"/>
  </r>
  <r>
    <s v="US-2024-163405-CHO-SCR-58000"/>
    <d v="2024-12-21T00:00:00"/>
    <d v="2025-01-04T00:00:00"/>
    <x v="0"/>
    <n v="163405"/>
    <s v="United States"/>
    <x v="4"/>
    <x v="4"/>
    <n v="90049"/>
    <x v="0"/>
    <x v="3"/>
    <s v="CHO-SCR-58000"/>
    <x v="3"/>
    <x v="9"/>
    <n v="2"/>
    <n v="5"/>
    <n v="2.2000000000000002"/>
    <n v="14"/>
    <x v="3"/>
    <s v="Lot's O' Nuts"/>
    <x v="1"/>
  </r>
  <r>
    <s v="US-2024-165841-CHO-MIL-31000"/>
    <d v="2024-12-21T00:00:00"/>
    <d v="2025-01-07T00:00:00"/>
    <x v="0"/>
    <n v="165841"/>
    <s v="United States"/>
    <x v="324"/>
    <x v="24"/>
    <n v="7501"/>
    <x v="0"/>
    <x v="1"/>
    <s v="CHO-MIL-31000"/>
    <x v="0"/>
    <x v="5"/>
    <n v="3"/>
    <n v="6.33"/>
    <n v="3.42"/>
    <n v="17"/>
    <x v="3"/>
    <s v="Wicked Choccy's"/>
    <x v="0"/>
  </r>
  <r>
    <s v="US-2024-165841-CHO-FUD-51000"/>
    <d v="2024-12-21T00:00:00"/>
    <d v="2025-01-07T00:00:00"/>
    <x v="0"/>
    <n v="165841"/>
    <s v="United States"/>
    <x v="324"/>
    <x v="24"/>
    <n v="7501"/>
    <x v="0"/>
    <x v="1"/>
    <s v="CHO-FUD-51000"/>
    <x v="4"/>
    <x v="3"/>
    <n v="3"/>
    <n v="7.2"/>
    <n v="3.6"/>
    <n v="17"/>
    <x v="3"/>
    <s v="Lot's O' Nuts"/>
    <x v="1"/>
  </r>
  <r>
    <s v="US-2024-106782-CHO-TRI-54000"/>
    <d v="2024-12-21T00:00:00"/>
    <d v="2025-01-06T00:00:00"/>
    <x v="0"/>
    <n v="106782"/>
    <s v="United States"/>
    <x v="22"/>
    <x v="19"/>
    <n v="47905"/>
    <x v="0"/>
    <x v="0"/>
    <s v="CHO-TRI-54000"/>
    <x v="1"/>
    <x v="28"/>
    <n v="1"/>
    <n v="2.4500000000000002"/>
    <n v="1.3"/>
    <n v="16"/>
    <x v="3"/>
    <s v="Wicked Choccy's"/>
    <x v="0"/>
  </r>
  <r>
    <s v="US-2024-107461-CHO-TRI-54000"/>
    <d v="2024-12-21T00:00:00"/>
    <d v="2025-01-05T00:00:00"/>
    <x v="2"/>
    <n v="107461"/>
    <s v="United States"/>
    <x v="37"/>
    <x v="10"/>
    <n v="29203"/>
    <x v="0"/>
    <x v="2"/>
    <s v="CHO-TRI-54000"/>
    <x v="1"/>
    <x v="18"/>
    <n v="6"/>
    <n v="14.7"/>
    <n v="7.8"/>
    <n v="15"/>
    <x v="3"/>
    <s v="Wicked Choccy's"/>
    <x v="0"/>
  </r>
  <r>
    <s v="US-2024-137456-CHO-FUD-51000"/>
    <d v="2024-12-21T00:00:00"/>
    <d v="2024-12-31T00:00:00"/>
    <x v="3"/>
    <n v="137456"/>
    <s v="United States"/>
    <x v="473"/>
    <x v="45"/>
    <n v="68025"/>
    <x v="0"/>
    <x v="0"/>
    <s v="CHO-FUD-51000"/>
    <x v="4"/>
    <x v="9"/>
    <n v="2"/>
    <n v="4.8"/>
    <n v="2.4"/>
    <n v="10"/>
    <x v="3"/>
    <s v="Lot's O' Nuts"/>
    <x v="1"/>
  </r>
  <r>
    <s v="US-2024-144827-CHO-TRI-54000"/>
    <d v="2024-12-21T00:00:00"/>
    <d v="2025-01-06T00:00:00"/>
    <x v="0"/>
    <n v="144827"/>
    <s v="United States"/>
    <x v="383"/>
    <x v="4"/>
    <n v="92627"/>
    <x v="0"/>
    <x v="3"/>
    <s v="CHO-TRI-54000"/>
    <x v="1"/>
    <x v="1"/>
    <n v="2"/>
    <n v="4.9000000000000004"/>
    <n v="2.6"/>
    <n v="16"/>
    <x v="3"/>
    <s v="Wicked Choccy's"/>
    <x v="0"/>
  </r>
  <r>
    <s v="US-2024-138380-CHO-MIL-31000"/>
    <d v="2024-12-21T00:00:00"/>
    <d v="2025-01-04T00:00:00"/>
    <x v="0"/>
    <n v="138380"/>
    <s v="United States"/>
    <x v="119"/>
    <x v="4"/>
    <n v="94601"/>
    <x v="0"/>
    <x v="3"/>
    <s v="CHO-MIL-31000"/>
    <x v="0"/>
    <x v="38"/>
    <n v="7"/>
    <n v="14.77"/>
    <n v="7.98"/>
    <n v="14"/>
    <x v="3"/>
    <s v="Wicked Choccy's"/>
    <x v="0"/>
  </r>
  <r>
    <s v="US-2024-142909-CHO-FUD-51000"/>
    <d v="2024-12-22T00:00:00"/>
    <d v="2025-01-04T00:00:00"/>
    <x v="2"/>
    <n v="142909"/>
    <s v="United States"/>
    <x v="263"/>
    <x v="12"/>
    <n v="85204"/>
    <x v="0"/>
    <x v="3"/>
    <s v="CHO-FUD-51000"/>
    <x v="4"/>
    <x v="9"/>
    <n v="2"/>
    <n v="4.8"/>
    <n v="2.4"/>
    <n v="13"/>
    <x v="3"/>
    <s v="Lot's O' Nuts"/>
    <x v="1"/>
  </r>
  <r>
    <s v="US-2024-104927-CHO-SCR-58000"/>
    <d v="2024-12-22T00:00:00"/>
    <d v="2025-01-05T00:00:00"/>
    <x v="0"/>
    <n v="104927"/>
    <s v="United States"/>
    <x v="0"/>
    <x v="0"/>
    <n v="77095"/>
    <x v="0"/>
    <x v="0"/>
    <s v="CHO-SCR-58000"/>
    <x v="3"/>
    <x v="17"/>
    <n v="5"/>
    <n v="12.5"/>
    <n v="5.5"/>
    <n v="14"/>
    <x v="3"/>
    <s v="Lot's O' Nuts"/>
    <x v="1"/>
  </r>
  <r>
    <s v="US-2024-104927-CHO-MIL-31000"/>
    <d v="2024-12-22T00:00:00"/>
    <d v="2025-01-05T00:00:00"/>
    <x v="0"/>
    <n v="104927"/>
    <s v="United States"/>
    <x v="0"/>
    <x v="0"/>
    <n v="77095"/>
    <x v="0"/>
    <x v="0"/>
    <s v="CHO-MIL-31000"/>
    <x v="0"/>
    <x v="23"/>
    <n v="5"/>
    <n v="10.55"/>
    <n v="5.7"/>
    <n v="14"/>
    <x v="3"/>
    <s v="Wicked Choccy's"/>
    <x v="0"/>
  </r>
  <r>
    <s v="US-2024-104927-CHO-NUT-13000"/>
    <d v="2024-12-22T00:00:00"/>
    <d v="2025-01-05T00:00:00"/>
    <x v="0"/>
    <n v="104927"/>
    <s v="United States"/>
    <x v="0"/>
    <x v="0"/>
    <n v="77095"/>
    <x v="0"/>
    <x v="0"/>
    <s v="CHO-NUT-13000"/>
    <x v="2"/>
    <x v="13"/>
    <n v="5"/>
    <n v="12.45"/>
    <n v="5"/>
    <n v="14"/>
    <x v="3"/>
    <s v="Lot's O' Nuts"/>
    <x v="1"/>
  </r>
  <r>
    <s v="US-2024-149699-CHO-FUD-51000"/>
    <d v="2024-12-22T00:00:00"/>
    <d v="2025-01-03T00:00:00"/>
    <x v="1"/>
    <n v="149699"/>
    <s v="United States"/>
    <x v="4"/>
    <x v="4"/>
    <n v="90008"/>
    <x v="0"/>
    <x v="3"/>
    <s v="CHO-FUD-51000"/>
    <x v="4"/>
    <x v="17"/>
    <n v="5"/>
    <n v="12"/>
    <n v="6"/>
    <n v="12"/>
    <x v="3"/>
    <s v="Lot's O' Nuts"/>
    <x v="1"/>
  </r>
  <r>
    <s v="US-2024-146164-CHO-NUT-13000"/>
    <d v="2024-12-22T00:00:00"/>
    <d v="2025-01-05T00:00:00"/>
    <x v="0"/>
    <n v="146164"/>
    <s v="United States"/>
    <x v="105"/>
    <x v="30"/>
    <n v="55901"/>
    <x v="0"/>
    <x v="0"/>
    <s v="CHO-NUT-13000"/>
    <x v="2"/>
    <x v="7"/>
    <n v="2"/>
    <n v="4.9800000000000004"/>
    <n v="2"/>
    <n v="14"/>
    <x v="3"/>
    <s v="Lot's O' Nuts"/>
    <x v="1"/>
  </r>
  <r>
    <s v="US-2024-146164-CHO-TRI-54000"/>
    <d v="2024-12-22T00:00:00"/>
    <d v="2025-01-05T00:00:00"/>
    <x v="0"/>
    <n v="146164"/>
    <s v="United States"/>
    <x v="105"/>
    <x v="30"/>
    <n v="55901"/>
    <x v="0"/>
    <x v="0"/>
    <s v="CHO-TRI-54000"/>
    <x v="1"/>
    <x v="1"/>
    <n v="2"/>
    <n v="4.9000000000000004"/>
    <n v="2.6"/>
    <n v="14"/>
    <x v="3"/>
    <s v="Wicked Choccy's"/>
    <x v="0"/>
  </r>
  <r>
    <s v="US-2024-119578-CHO-TRI-54000"/>
    <d v="2024-12-22T00:00:00"/>
    <d v="2025-01-06T00:00:00"/>
    <x v="2"/>
    <n v="119578"/>
    <s v="United States"/>
    <x v="277"/>
    <x v="48"/>
    <n v="2908"/>
    <x v="0"/>
    <x v="1"/>
    <s v="CHO-TRI-54000"/>
    <x v="1"/>
    <x v="28"/>
    <n v="1"/>
    <n v="2.4500000000000002"/>
    <n v="1.3"/>
    <n v="15"/>
    <x v="3"/>
    <s v="Wicked Choccy's"/>
    <x v="0"/>
  </r>
  <r>
    <s v="US-2024-119578-CHO-FUD-51000"/>
    <d v="2024-12-22T00:00:00"/>
    <d v="2025-01-06T00:00:00"/>
    <x v="2"/>
    <n v="119578"/>
    <s v="United States"/>
    <x v="277"/>
    <x v="48"/>
    <n v="2908"/>
    <x v="0"/>
    <x v="1"/>
    <s v="CHO-FUD-51000"/>
    <x v="4"/>
    <x v="14"/>
    <n v="6"/>
    <n v="14.4"/>
    <n v="7.2"/>
    <n v="15"/>
    <x v="3"/>
    <s v="Lot's O' Nuts"/>
    <x v="1"/>
  </r>
  <r>
    <s v="US-2024-150910-CHO-MIL-31000"/>
    <d v="2024-12-22T00:00:00"/>
    <d v="2025-01-07T00:00:00"/>
    <x v="0"/>
    <n v="150910"/>
    <s v="United States"/>
    <x v="64"/>
    <x v="14"/>
    <n v="38301"/>
    <x v="0"/>
    <x v="2"/>
    <s v="CHO-MIL-31000"/>
    <x v="0"/>
    <x v="29"/>
    <n v="6"/>
    <n v="12.66"/>
    <n v="6.84"/>
    <n v="16"/>
    <x v="3"/>
    <s v="Wicked Choccy's"/>
    <x v="0"/>
  </r>
  <r>
    <s v="US-2024-150910-CHO-SCR-58000"/>
    <d v="2024-12-22T00:00:00"/>
    <d v="2025-01-07T00:00:00"/>
    <x v="0"/>
    <n v="150910"/>
    <s v="United States"/>
    <x v="64"/>
    <x v="14"/>
    <n v="38301"/>
    <x v="0"/>
    <x v="2"/>
    <s v="CHO-SCR-58000"/>
    <x v="3"/>
    <x v="17"/>
    <n v="5"/>
    <n v="12.5"/>
    <n v="5.5"/>
    <n v="16"/>
    <x v="3"/>
    <s v="Lot's O' Nuts"/>
    <x v="1"/>
  </r>
  <r>
    <s v="US-2024-150910-CHO-TRI-54000"/>
    <d v="2024-12-22T00:00:00"/>
    <d v="2025-01-07T00:00:00"/>
    <x v="0"/>
    <n v="150910"/>
    <s v="United States"/>
    <x v="64"/>
    <x v="14"/>
    <n v="38301"/>
    <x v="0"/>
    <x v="2"/>
    <s v="CHO-TRI-54000"/>
    <x v="1"/>
    <x v="10"/>
    <n v="7"/>
    <n v="17.149999999999999"/>
    <n v="9.1"/>
    <n v="16"/>
    <x v="3"/>
    <s v="Wicked Choccy's"/>
    <x v="0"/>
  </r>
  <r>
    <s v="US-2024-150910-CHO-NUT-13000"/>
    <d v="2024-12-22T00:00:00"/>
    <d v="2025-01-07T00:00:00"/>
    <x v="0"/>
    <n v="150910"/>
    <s v="United States"/>
    <x v="64"/>
    <x v="14"/>
    <n v="38301"/>
    <x v="0"/>
    <x v="2"/>
    <s v="CHO-NUT-13000"/>
    <x v="2"/>
    <x v="7"/>
    <n v="2"/>
    <n v="4.9800000000000004"/>
    <n v="2"/>
    <n v="16"/>
    <x v="3"/>
    <s v="Lot's O' Nuts"/>
    <x v="1"/>
  </r>
  <r>
    <s v="US-2024-115931-CHO-SCR-58000"/>
    <d v="2024-12-22T00:00:00"/>
    <d v="2025-01-05T00:00:00"/>
    <x v="0"/>
    <n v="115931"/>
    <s v="United States"/>
    <x v="462"/>
    <x v="33"/>
    <n v="88220"/>
    <x v="0"/>
    <x v="3"/>
    <s v="CHO-SCR-58000"/>
    <x v="3"/>
    <x v="3"/>
    <n v="3"/>
    <n v="7.5"/>
    <n v="3.3"/>
    <n v="14"/>
    <x v="3"/>
    <s v="Lot's O' Nuts"/>
    <x v="1"/>
  </r>
  <r>
    <s v="US-2024-115931-CHO-FUD-51000"/>
    <d v="2024-12-22T00:00:00"/>
    <d v="2025-01-05T00:00:00"/>
    <x v="0"/>
    <n v="115931"/>
    <s v="United States"/>
    <x v="462"/>
    <x v="33"/>
    <n v="88220"/>
    <x v="0"/>
    <x v="3"/>
    <s v="CHO-FUD-51000"/>
    <x v="4"/>
    <x v="17"/>
    <n v="5"/>
    <n v="12"/>
    <n v="6"/>
    <n v="14"/>
    <x v="3"/>
    <s v="Lot's O' Nuts"/>
    <x v="1"/>
  </r>
  <r>
    <s v="US-2024-115931-CHO-TRI-54000"/>
    <d v="2024-12-22T00:00:00"/>
    <d v="2025-01-05T00:00:00"/>
    <x v="0"/>
    <n v="115931"/>
    <s v="United States"/>
    <x v="462"/>
    <x v="33"/>
    <n v="88220"/>
    <x v="0"/>
    <x v="3"/>
    <s v="CHO-TRI-54000"/>
    <x v="1"/>
    <x v="4"/>
    <n v="3"/>
    <n v="7.35"/>
    <n v="3.9"/>
    <n v="14"/>
    <x v="3"/>
    <s v="Wicked Choccy's"/>
    <x v="0"/>
  </r>
  <r>
    <s v="US-2024-115931-CHO-MIL-31000"/>
    <d v="2024-12-22T00:00:00"/>
    <d v="2025-01-05T00:00:00"/>
    <x v="0"/>
    <n v="115931"/>
    <s v="United States"/>
    <x v="462"/>
    <x v="33"/>
    <n v="88220"/>
    <x v="0"/>
    <x v="3"/>
    <s v="CHO-MIL-31000"/>
    <x v="0"/>
    <x v="8"/>
    <n v="4"/>
    <n v="8.44"/>
    <n v="4.5599999999999996"/>
    <n v="14"/>
    <x v="3"/>
    <s v="Wicked Choccy's"/>
    <x v="0"/>
  </r>
  <r>
    <s v="US-2024-145310-CHO-SCR-58000"/>
    <d v="2024-12-22T00:00:00"/>
    <d v="2025-01-03T00:00:00"/>
    <x v="2"/>
    <n v="145310"/>
    <s v="United States"/>
    <x v="540"/>
    <x v="17"/>
    <n v="32127"/>
    <x v="0"/>
    <x v="2"/>
    <s v="CHO-SCR-58000"/>
    <x v="3"/>
    <x v="25"/>
    <n v="1"/>
    <n v="2.5"/>
    <n v="1.1000000000000001"/>
    <n v="12"/>
    <x v="3"/>
    <s v="Lot's O' Nuts"/>
    <x v="1"/>
  </r>
  <r>
    <s v="US-2024-155376-CHO-SCR-58000"/>
    <d v="2024-12-22T00:00:00"/>
    <d v="2025-01-06T00:00:00"/>
    <x v="0"/>
    <n v="155376"/>
    <s v="United States"/>
    <x v="513"/>
    <x v="25"/>
    <n v="64055"/>
    <x v="0"/>
    <x v="0"/>
    <s v="CHO-SCR-58000"/>
    <x v="3"/>
    <x v="3"/>
    <n v="3"/>
    <n v="7.5"/>
    <n v="3.3"/>
    <n v="15"/>
    <x v="3"/>
    <s v="Lot's O' Nuts"/>
    <x v="1"/>
  </r>
  <r>
    <s v="US-2024-119193-CHO-FUD-51000"/>
    <d v="2024-12-22T00:00:00"/>
    <d v="2025-01-03T00:00:00"/>
    <x v="1"/>
    <n v="119193"/>
    <s v="United States"/>
    <x v="90"/>
    <x v="9"/>
    <n v="43615"/>
    <x v="0"/>
    <x v="1"/>
    <s v="CHO-FUD-51000"/>
    <x v="4"/>
    <x v="25"/>
    <n v="1"/>
    <n v="2.4"/>
    <n v="1.2"/>
    <n v="12"/>
    <x v="3"/>
    <s v="Lot's O' Nuts"/>
    <x v="1"/>
  </r>
  <r>
    <s v="US-2024-119193-CHO-NUT-13000"/>
    <d v="2024-12-22T00:00:00"/>
    <d v="2025-01-03T00:00:00"/>
    <x v="1"/>
    <n v="119193"/>
    <s v="United States"/>
    <x v="90"/>
    <x v="9"/>
    <n v="43615"/>
    <x v="0"/>
    <x v="1"/>
    <s v="CHO-NUT-13000"/>
    <x v="2"/>
    <x v="47"/>
    <n v="7"/>
    <n v="17.43"/>
    <n v="7"/>
    <n v="12"/>
    <x v="3"/>
    <s v="Lot's O' Nuts"/>
    <x v="1"/>
  </r>
  <r>
    <s v="US-2024-100412-CHO-SCR-58000"/>
    <d v="2024-12-22T00:00:00"/>
    <d v="2025-01-05T00:00:00"/>
    <x v="0"/>
    <n v="100412"/>
    <s v="United States"/>
    <x v="480"/>
    <x v="35"/>
    <n v="35401"/>
    <x v="0"/>
    <x v="2"/>
    <s v="CHO-SCR-58000"/>
    <x v="3"/>
    <x v="9"/>
    <n v="2"/>
    <n v="5"/>
    <n v="2.2000000000000002"/>
    <n v="14"/>
    <x v="3"/>
    <s v="Lot's O' Nuts"/>
    <x v="1"/>
  </r>
  <r>
    <s v="US-2024-120376-CHO-SCR-58000"/>
    <d v="2024-12-22T00:00:00"/>
    <d v="2025-01-04T00:00:00"/>
    <x v="1"/>
    <n v="120376"/>
    <s v="United States"/>
    <x v="27"/>
    <x v="15"/>
    <n v="48227"/>
    <x v="0"/>
    <x v="0"/>
    <s v="CHO-SCR-58000"/>
    <x v="3"/>
    <x v="26"/>
    <n v="7"/>
    <n v="17.5"/>
    <n v="7.7"/>
    <n v="13"/>
    <x v="3"/>
    <s v="Lot's O' Nuts"/>
    <x v="1"/>
  </r>
  <r>
    <s v="US-2024-120376-CHO-TRI-54000"/>
    <d v="2024-12-22T00:00:00"/>
    <d v="2025-01-04T00:00:00"/>
    <x v="1"/>
    <n v="120376"/>
    <s v="United States"/>
    <x v="27"/>
    <x v="15"/>
    <n v="48227"/>
    <x v="0"/>
    <x v="0"/>
    <s v="CHO-TRI-54000"/>
    <x v="1"/>
    <x v="28"/>
    <n v="1"/>
    <n v="2.4500000000000002"/>
    <n v="1.3"/>
    <n v="13"/>
    <x v="3"/>
    <s v="Wicked Choccy's"/>
    <x v="0"/>
  </r>
  <r>
    <s v="US-2024-120376-CHO-NUT-13000"/>
    <d v="2024-12-22T00:00:00"/>
    <d v="2025-01-04T00:00:00"/>
    <x v="1"/>
    <n v="120376"/>
    <s v="United States"/>
    <x v="27"/>
    <x v="15"/>
    <n v="48227"/>
    <x v="0"/>
    <x v="0"/>
    <s v="CHO-NUT-13000"/>
    <x v="2"/>
    <x v="13"/>
    <n v="5"/>
    <n v="12.45"/>
    <n v="5"/>
    <n v="13"/>
    <x v="3"/>
    <s v="Lot's O' Nuts"/>
    <x v="1"/>
  </r>
  <r>
    <s v="US-2024-140627-CHO-TRI-54000"/>
    <d v="2024-12-23T00:00:00"/>
    <d v="2025-01-06T00:00:00"/>
    <x v="0"/>
    <n v="140627"/>
    <s v="United States"/>
    <x v="426"/>
    <x v="14"/>
    <n v="37075"/>
    <x v="0"/>
    <x v="2"/>
    <s v="CHO-TRI-54000"/>
    <x v="1"/>
    <x v="24"/>
    <n v="4"/>
    <n v="9.8000000000000007"/>
    <n v="5.2"/>
    <n v="14"/>
    <x v="3"/>
    <s v="Wicked Choccy's"/>
    <x v="0"/>
  </r>
  <r>
    <s v="US-2024-140627-CHO-SCR-58000"/>
    <d v="2024-12-23T00:00:00"/>
    <d v="2025-01-06T00:00:00"/>
    <x v="0"/>
    <n v="140627"/>
    <s v="United States"/>
    <x v="426"/>
    <x v="14"/>
    <n v="37075"/>
    <x v="0"/>
    <x v="2"/>
    <s v="CHO-SCR-58000"/>
    <x v="3"/>
    <x v="26"/>
    <n v="7"/>
    <n v="17.5"/>
    <n v="7.7"/>
    <n v="14"/>
    <x v="3"/>
    <s v="Lot's O' Nuts"/>
    <x v="1"/>
  </r>
  <r>
    <s v="US-2024-140627-CHO-MIL-31000"/>
    <d v="2024-12-23T00:00:00"/>
    <d v="2025-01-06T00:00:00"/>
    <x v="0"/>
    <n v="140627"/>
    <s v="United States"/>
    <x v="426"/>
    <x v="14"/>
    <n v="37075"/>
    <x v="0"/>
    <x v="2"/>
    <s v="CHO-MIL-31000"/>
    <x v="0"/>
    <x v="5"/>
    <n v="3"/>
    <n v="6.33"/>
    <n v="3.42"/>
    <n v="14"/>
    <x v="3"/>
    <s v="Wicked Choccy's"/>
    <x v="0"/>
  </r>
  <r>
    <s v="US-2024-127929-CHO-NUT-13000"/>
    <d v="2024-12-23T00:00:00"/>
    <d v="2025-01-06T00:00:00"/>
    <x v="0"/>
    <n v="127929"/>
    <s v="United States"/>
    <x v="108"/>
    <x v="39"/>
    <n v="6457"/>
    <x v="0"/>
    <x v="1"/>
    <s v="CHO-NUT-13000"/>
    <x v="2"/>
    <x v="2"/>
    <n v="3"/>
    <n v="7.47"/>
    <n v="3"/>
    <n v="14"/>
    <x v="3"/>
    <s v="Lot's O' Nuts"/>
    <x v="1"/>
  </r>
  <r>
    <s v="US-2024-123463-CHO-MIL-31000"/>
    <d v="2024-12-23T00:00:00"/>
    <d v="2025-01-02T00:00:00"/>
    <x v="3"/>
    <n v="123463"/>
    <s v="United States"/>
    <x v="10"/>
    <x v="4"/>
    <n v="94109"/>
    <x v="0"/>
    <x v="3"/>
    <s v="CHO-MIL-31000"/>
    <x v="0"/>
    <x v="8"/>
    <n v="4"/>
    <n v="8.44"/>
    <n v="4.5599999999999996"/>
    <n v="10"/>
    <x v="3"/>
    <s v="Wicked Choccy's"/>
    <x v="0"/>
  </r>
  <r>
    <s v="US-2024-117443-CHO-TRI-54000"/>
    <d v="2024-12-23T00:00:00"/>
    <d v="2025-01-04T00:00:00"/>
    <x v="2"/>
    <n v="117443"/>
    <s v="United States"/>
    <x v="356"/>
    <x v="1"/>
    <n v="61107"/>
    <x v="0"/>
    <x v="0"/>
    <s v="CHO-TRI-54000"/>
    <x v="1"/>
    <x v="24"/>
    <n v="4"/>
    <n v="9.8000000000000007"/>
    <n v="5.2"/>
    <n v="12"/>
    <x v="3"/>
    <s v="Wicked Choccy's"/>
    <x v="0"/>
  </r>
  <r>
    <s v="US-2024-117443-OTH-LIC-15000"/>
    <d v="2024-12-23T00:00:00"/>
    <d v="2025-01-04T00:00:00"/>
    <x v="2"/>
    <n v="117443"/>
    <s v="United States"/>
    <x v="356"/>
    <x v="1"/>
    <n v="61107"/>
    <x v="1"/>
    <x v="0"/>
    <s v="OTH-LIC-15000"/>
    <x v="7"/>
    <x v="39"/>
    <n v="4"/>
    <n v="40"/>
    <n v="40"/>
    <n v="12"/>
    <x v="3"/>
    <s v="Secret Factory"/>
    <x v="2"/>
  </r>
  <r>
    <s v="US-2024-110625-CHO-TRI-54000"/>
    <d v="2024-12-23T00:00:00"/>
    <d v="2025-01-09T00:00:00"/>
    <x v="0"/>
    <n v="110625"/>
    <s v="United States"/>
    <x v="541"/>
    <x v="39"/>
    <n v="6810"/>
    <x v="0"/>
    <x v="1"/>
    <s v="CHO-TRI-54000"/>
    <x v="1"/>
    <x v="1"/>
    <n v="2"/>
    <n v="4.9000000000000004"/>
    <n v="2.6"/>
    <n v="17"/>
    <x v="3"/>
    <s v="Wicked Choccy's"/>
    <x v="0"/>
  </r>
  <r>
    <s v="US-2024-162670-CHO-SCR-58000"/>
    <d v="2024-12-23T00:00:00"/>
    <d v="2025-01-07T00:00:00"/>
    <x v="2"/>
    <n v="162670"/>
    <s v="United States"/>
    <x v="131"/>
    <x v="13"/>
    <n v="72209"/>
    <x v="0"/>
    <x v="2"/>
    <s v="CHO-SCR-58000"/>
    <x v="3"/>
    <x v="3"/>
    <n v="3"/>
    <n v="7.5"/>
    <n v="3.3"/>
    <n v="15"/>
    <x v="3"/>
    <s v="Lot's O' Nuts"/>
    <x v="1"/>
  </r>
  <r>
    <s v="US-2024-162670-CHO-FUD-51000"/>
    <d v="2024-12-23T00:00:00"/>
    <d v="2025-01-07T00:00:00"/>
    <x v="2"/>
    <n v="162670"/>
    <s v="United States"/>
    <x v="131"/>
    <x v="13"/>
    <n v="72209"/>
    <x v="0"/>
    <x v="2"/>
    <s v="CHO-FUD-51000"/>
    <x v="4"/>
    <x v="9"/>
    <n v="2"/>
    <n v="4.8"/>
    <n v="2.4"/>
    <n v="15"/>
    <x v="3"/>
    <s v="Lot's O' Nuts"/>
    <x v="1"/>
  </r>
  <r>
    <s v="US-2024-162670-CHO-MIL-31000"/>
    <d v="2024-12-23T00:00:00"/>
    <d v="2025-01-07T00:00:00"/>
    <x v="2"/>
    <n v="162670"/>
    <s v="United States"/>
    <x v="131"/>
    <x v="13"/>
    <n v="72209"/>
    <x v="0"/>
    <x v="2"/>
    <s v="CHO-MIL-31000"/>
    <x v="0"/>
    <x v="8"/>
    <n v="4"/>
    <n v="8.44"/>
    <n v="4.5599999999999996"/>
    <n v="15"/>
    <x v="3"/>
    <s v="Wicked Choccy's"/>
    <x v="0"/>
  </r>
  <r>
    <s v="US-2024-162670-OTH-GUM-21000"/>
    <d v="2024-12-23T00:00:00"/>
    <d v="2025-01-07T00:00:00"/>
    <x v="2"/>
    <n v="162670"/>
    <s v="United States"/>
    <x v="131"/>
    <x v="13"/>
    <n v="72209"/>
    <x v="1"/>
    <x v="2"/>
    <s v="OTH-GUM-21000"/>
    <x v="5"/>
    <x v="28"/>
    <n v="3"/>
    <n v="1.95"/>
    <n v="1.8"/>
    <n v="15"/>
    <x v="3"/>
    <s v="Secret Factory"/>
    <x v="2"/>
  </r>
  <r>
    <s v="US-2024-121216-CHO-TRI-54000"/>
    <d v="2024-12-23T00:00:00"/>
    <d v="2025-01-04T00:00:00"/>
    <x v="2"/>
    <n v="121216"/>
    <s v="United States"/>
    <x v="531"/>
    <x v="0"/>
    <n v="77840"/>
    <x v="0"/>
    <x v="0"/>
    <s v="CHO-TRI-54000"/>
    <x v="1"/>
    <x v="50"/>
    <n v="8"/>
    <n v="19.600000000000001"/>
    <n v="10.4"/>
    <n v="12"/>
    <x v="3"/>
    <s v="Wicked Choccy's"/>
    <x v="0"/>
  </r>
  <r>
    <s v="US-2024-121216-CHO-NUT-13000"/>
    <d v="2024-12-23T00:00:00"/>
    <d v="2025-01-04T00:00:00"/>
    <x v="2"/>
    <n v="121216"/>
    <s v="United States"/>
    <x v="531"/>
    <x v="0"/>
    <n v="77840"/>
    <x v="0"/>
    <x v="0"/>
    <s v="CHO-NUT-13000"/>
    <x v="2"/>
    <x v="33"/>
    <n v="8"/>
    <n v="19.920000000000002"/>
    <n v="8"/>
    <n v="12"/>
    <x v="3"/>
    <s v="Lot's O' Nuts"/>
    <x v="1"/>
  </r>
  <r>
    <s v="US-2024-169411-CHO-NUT-13000"/>
    <d v="2024-12-24T00:00:00"/>
    <d v="2025-01-08T00:00:00"/>
    <x v="0"/>
    <n v="169411"/>
    <s v="United States"/>
    <x v="105"/>
    <x v="21"/>
    <n v="14609"/>
    <x v="0"/>
    <x v="1"/>
    <s v="CHO-NUT-13000"/>
    <x v="2"/>
    <x v="22"/>
    <n v="1"/>
    <n v="2.4900000000000002"/>
    <n v="1"/>
    <n v="15"/>
    <x v="3"/>
    <s v="Lot's O' Nuts"/>
    <x v="1"/>
  </r>
  <r>
    <s v="US-2024-147956-CHO-SCR-58000"/>
    <d v="2024-12-24T00:00:00"/>
    <d v="2025-01-10T00:00:00"/>
    <x v="0"/>
    <n v="147956"/>
    <s v="United States"/>
    <x v="31"/>
    <x v="23"/>
    <n v="98105"/>
    <x v="0"/>
    <x v="3"/>
    <s v="CHO-SCR-58000"/>
    <x v="3"/>
    <x v="14"/>
    <n v="6"/>
    <n v="15"/>
    <n v="6.6"/>
    <n v="17"/>
    <x v="3"/>
    <s v="Lot's O' Nuts"/>
    <x v="1"/>
  </r>
  <r>
    <s v="US-2024-154935-CHO-TRI-54000"/>
    <d v="2024-12-24T00:00:00"/>
    <d v="2025-01-08T00:00:00"/>
    <x v="0"/>
    <n v="154935"/>
    <s v="United States"/>
    <x v="26"/>
    <x v="21"/>
    <n v="10024"/>
    <x v="0"/>
    <x v="1"/>
    <s v="CHO-TRI-54000"/>
    <x v="1"/>
    <x v="4"/>
    <n v="3"/>
    <n v="7.35"/>
    <n v="3.9"/>
    <n v="15"/>
    <x v="3"/>
    <s v="Wicked Choccy's"/>
    <x v="0"/>
  </r>
  <r>
    <s v="US-2024-124296-CHO-FUD-51000"/>
    <d v="2024-12-24T00:00:00"/>
    <d v="2025-01-07T00:00:00"/>
    <x v="0"/>
    <n v="124296"/>
    <s v="United States"/>
    <x v="22"/>
    <x v="8"/>
    <n v="70506"/>
    <x v="0"/>
    <x v="2"/>
    <s v="CHO-FUD-51000"/>
    <x v="4"/>
    <x v="31"/>
    <n v="4"/>
    <n v="9.6"/>
    <n v="4.8"/>
    <n v="14"/>
    <x v="3"/>
    <s v="Lot's O' Nuts"/>
    <x v="1"/>
  </r>
  <r>
    <s v="US-2024-124296-CHO-NUT-13000"/>
    <d v="2024-12-24T00:00:00"/>
    <d v="2025-01-07T00:00:00"/>
    <x v="0"/>
    <n v="124296"/>
    <s v="United States"/>
    <x v="22"/>
    <x v="8"/>
    <n v="70506"/>
    <x v="0"/>
    <x v="2"/>
    <s v="CHO-NUT-13000"/>
    <x v="2"/>
    <x v="2"/>
    <n v="3"/>
    <n v="7.47"/>
    <n v="3"/>
    <n v="14"/>
    <x v="3"/>
    <s v="Lot's O' Nuts"/>
    <x v="1"/>
  </r>
  <r>
    <s v="US-2024-163671-CHO-SCR-58000"/>
    <d v="2024-12-24T00:00:00"/>
    <d v="2025-01-09T00:00:00"/>
    <x v="0"/>
    <n v="163671"/>
    <s v="United States"/>
    <x v="521"/>
    <x v="37"/>
    <n v="83642"/>
    <x v="0"/>
    <x v="3"/>
    <s v="CHO-SCR-58000"/>
    <x v="3"/>
    <x v="3"/>
    <n v="3"/>
    <n v="7.5"/>
    <n v="3.3"/>
    <n v="16"/>
    <x v="3"/>
    <s v="Lot's O' Nuts"/>
    <x v="1"/>
  </r>
  <r>
    <s v="US-2024-169978-CHO-TRI-54000"/>
    <d v="2024-12-24T00:00:00"/>
    <d v="2025-01-07T00:00:00"/>
    <x v="0"/>
    <n v="169978"/>
    <s v="United States"/>
    <x v="178"/>
    <x v="21"/>
    <n v="11572"/>
    <x v="0"/>
    <x v="1"/>
    <s v="CHO-TRI-54000"/>
    <x v="1"/>
    <x v="1"/>
    <n v="2"/>
    <n v="4.9000000000000004"/>
    <n v="2.6"/>
    <n v="14"/>
    <x v="3"/>
    <s v="Wicked Choccy's"/>
    <x v="0"/>
  </r>
  <r>
    <s v="US-2024-128734-CHO-MIL-31000"/>
    <d v="2024-12-24T00:00:00"/>
    <d v="2025-01-10T00:00:00"/>
    <x v="0"/>
    <n v="128734"/>
    <s v="United States"/>
    <x v="91"/>
    <x v="12"/>
    <n v="85224"/>
    <x v="0"/>
    <x v="3"/>
    <s v="CHO-MIL-31000"/>
    <x v="0"/>
    <x v="5"/>
    <n v="3"/>
    <n v="6.33"/>
    <n v="3.42"/>
    <n v="17"/>
    <x v="3"/>
    <s v="Wicked Choccy's"/>
    <x v="0"/>
  </r>
  <r>
    <s v="US-2024-148355-CHO-FUD-51000"/>
    <d v="2024-12-24T00:00:00"/>
    <d v="2025-01-07T00:00:00"/>
    <x v="0"/>
    <n v="148355"/>
    <s v="United States"/>
    <x v="342"/>
    <x v="34"/>
    <n v="2740"/>
    <x v="0"/>
    <x v="1"/>
    <s v="CHO-FUD-51000"/>
    <x v="4"/>
    <x v="17"/>
    <n v="5"/>
    <n v="12"/>
    <n v="6"/>
    <n v="14"/>
    <x v="3"/>
    <s v="Lot's O' Nuts"/>
    <x v="1"/>
  </r>
  <r>
    <s v="US-2024-121195-CHO-TRI-54000"/>
    <d v="2024-12-24T00:00:00"/>
    <d v="2025-01-06T00:00:00"/>
    <x v="1"/>
    <n v="121195"/>
    <s v="United States"/>
    <x v="39"/>
    <x v="0"/>
    <n v="75220"/>
    <x v="0"/>
    <x v="0"/>
    <s v="CHO-TRI-54000"/>
    <x v="1"/>
    <x v="1"/>
    <n v="2"/>
    <n v="4.9000000000000004"/>
    <n v="2.6"/>
    <n v="13"/>
    <x v="3"/>
    <s v="Wicked Choccy's"/>
    <x v="0"/>
  </r>
  <r>
    <s v="US-2024-117933-CHO-MIL-31000"/>
    <d v="2024-12-24T00:00:00"/>
    <d v="2025-01-08T00:00:00"/>
    <x v="0"/>
    <n v="117933"/>
    <s v="United States"/>
    <x v="26"/>
    <x v="21"/>
    <n v="10024"/>
    <x v="0"/>
    <x v="1"/>
    <s v="CHO-MIL-31000"/>
    <x v="0"/>
    <x v="5"/>
    <n v="3"/>
    <n v="6.33"/>
    <n v="3.42"/>
    <n v="15"/>
    <x v="3"/>
    <s v="Wicked Choccy's"/>
    <x v="0"/>
  </r>
  <r>
    <s v="US-2024-145219-CHO-TRI-54000"/>
    <d v="2024-12-24T00:00:00"/>
    <d v="2025-01-04T00:00:00"/>
    <x v="1"/>
    <n v="145219"/>
    <s v="United States"/>
    <x v="4"/>
    <x v="4"/>
    <n v="90049"/>
    <x v="0"/>
    <x v="3"/>
    <s v="CHO-TRI-54000"/>
    <x v="1"/>
    <x v="4"/>
    <n v="3"/>
    <n v="7.35"/>
    <n v="3.9"/>
    <n v="11"/>
    <x v="3"/>
    <s v="Wicked Choccy's"/>
    <x v="0"/>
  </r>
  <r>
    <s v="US-2024-146780-CHO-FUD-51000"/>
    <d v="2024-12-25T00:00:00"/>
    <d v="2025-01-09T00:00:00"/>
    <x v="0"/>
    <n v="146780"/>
    <s v="United States"/>
    <x v="26"/>
    <x v="21"/>
    <n v="10035"/>
    <x v="0"/>
    <x v="1"/>
    <s v="CHO-FUD-51000"/>
    <x v="4"/>
    <x v="9"/>
    <n v="2"/>
    <n v="4.8"/>
    <n v="2.4"/>
    <n v="15"/>
    <x v="3"/>
    <s v="Lot's O' Nuts"/>
    <x v="1"/>
  </r>
  <r>
    <s v="US-2024-121398-CHO-TRI-54000"/>
    <d v="2024-12-25T00:00:00"/>
    <d v="2025-01-08T00:00:00"/>
    <x v="0"/>
    <n v="121398"/>
    <s v="United States"/>
    <x v="4"/>
    <x v="4"/>
    <n v="90008"/>
    <x v="0"/>
    <x v="3"/>
    <s v="CHO-TRI-54000"/>
    <x v="1"/>
    <x v="4"/>
    <n v="3"/>
    <n v="7.35"/>
    <n v="3.9"/>
    <n v="14"/>
    <x v="3"/>
    <s v="Wicked Choccy's"/>
    <x v="0"/>
  </r>
  <r>
    <s v="US-2024-121398-CHO-FUD-51000"/>
    <d v="2024-12-25T00:00:00"/>
    <d v="2025-01-08T00:00:00"/>
    <x v="0"/>
    <n v="121398"/>
    <s v="United States"/>
    <x v="4"/>
    <x v="4"/>
    <n v="90008"/>
    <x v="0"/>
    <x v="3"/>
    <s v="CHO-FUD-51000"/>
    <x v="4"/>
    <x v="9"/>
    <n v="2"/>
    <n v="4.8"/>
    <n v="2.4"/>
    <n v="14"/>
    <x v="3"/>
    <s v="Lot's O' Nuts"/>
    <x v="1"/>
  </r>
  <r>
    <s v="US-2024-134194-CHO-NUT-13000"/>
    <d v="2024-12-25T00:00:00"/>
    <d v="2025-01-11T00:00:00"/>
    <x v="0"/>
    <n v="134194"/>
    <s v="United States"/>
    <x v="39"/>
    <x v="0"/>
    <n v="75081"/>
    <x v="0"/>
    <x v="0"/>
    <s v="CHO-NUT-13000"/>
    <x v="2"/>
    <x v="7"/>
    <n v="2"/>
    <n v="4.9800000000000004"/>
    <n v="2"/>
    <n v="17"/>
    <x v="3"/>
    <s v="Lot's O' Nuts"/>
    <x v="1"/>
  </r>
  <r>
    <s v="US-2024-134194-CHO-MIL-31000"/>
    <d v="2024-12-25T00:00:00"/>
    <d v="2025-01-11T00:00:00"/>
    <x v="0"/>
    <n v="134194"/>
    <s v="United States"/>
    <x v="39"/>
    <x v="0"/>
    <n v="75081"/>
    <x v="0"/>
    <x v="0"/>
    <s v="CHO-MIL-31000"/>
    <x v="0"/>
    <x v="5"/>
    <n v="3"/>
    <n v="6.33"/>
    <n v="3.42"/>
    <n v="17"/>
    <x v="3"/>
    <s v="Wicked Choccy's"/>
    <x v="0"/>
  </r>
  <r>
    <s v="US-2024-162880-CHO-FUD-51000"/>
    <d v="2024-12-25T00:00:00"/>
    <d v="2025-01-08T00:00:00"/>
    <x v="0"/>
    <n v="162880"/>
    <s v="United States"/>
    <x v="214"/>
    <x v="23"/>
    <n v="98208"/>
    <x v="0"/>
    <x v="3"/>
    <s v="CHO-FUD-51000"/>
    <x v="4"/>
    <x v="25"/>
    <n v="1"/>
    <n v="2.4"/>
    <n v="1.2"/>
    <n v="14"/>
    <x v="3"/>
    <s v="Lot's O' Nuts"/>
    <x v="1"/>
  </r>
  <r>
    <s v="US-2024-105620-CHO-FUD-51000"/>
    <d v="2024-12-25T00:00:00"/>
    <d v="2025-01-07T00:00:00"/>
    <x v="1"/>
    <n v="105620"/>
    <s v="United States"/>
    <x v="118"/>
    <x v="17"/>
    <n v="33012"/>
    <x v="0"/>
    <x v="2"/>
    <s v="CHO-FUD-51000"/>
    <x v="4"/>
    <x v="3"/>
    <n v="3"/>
    <n v="7.2"/>
    <n v="3.6"/>
    <n v="13"/>
    <x v="3"/>
    <s v="Lot's O' Nuts"/>
    <x v="1"/>
  </r>
  <r>
    <s v="US-2024-163510-CHO-TRI-54000"/>
    <d v="2024-12-25T00:00:00"/>
    <d v="2025-01-07T00:00:00"/>
    <x v="2"/>
    <n v="163510"/>
    <s v="United States"/>
    <x v="106"/>
    <x v="5"/>
    <n v="40214"/>
    <x v="0"/>
    <x v="2"/>
    <s v="CHO-TRI-54000"/>
    <x v="1"/>
    <x v="20"/>
    <n v="5"/>
    <n v="12.25"/>
    <n v="6.5"/>
    <n v="13"/>
    <x v="3"/>
    <s v="Wicked Choccy's"/>
    <x v="0"/>
  </r>
  <r>
    <s v="US-2024-163510-CHO-FUD-51000"/>
    <d v="2024-12-25T00:00:00"/>
    <d v="2025-01-07T00:00:00"/>
    <x v="2"/>
    <n v="163510"/>
    <s v="United States"/>
    <x v="106"/>
    <x v="5"/>
    <n v="40214"/>
    <x v="0"/>
    <x v="2"/>
    <s v="CHO-FUD-51000"/>
    <x v="4"/>
    <x v="3"/>
    <n v="3"/>
    <n v="7.2"/>
    <n v="3.6"/>
    <n v="13"/>
    <x v="3"/>
    <s v="Lot's O' Nuts"/>
    <x v="1"/>
  </r>
  <r>
    <s v="US-2024-114055-CHO-MIL-31000"/>
    <d v="2024-12-25T00:00:00"/>
    <d v="2025-01-08T00:00:00"/>
    <x v="2"/>
    <n v="114055"/>
    <s v="United States"/>
    <x v="6"/>
    <x v="35"/>
    <n v="35810"/>
    <x v="0"/>
    <x v="2"/>
    <s v="CHO-MIL-31000"/>
    <x v="0"/>
    <x v="0"/>
    <n v="2"/>
    <n v="4.22"/>
    <n v="2.2799999999999998"/>
    <n v="14"/>
    <x v="3"/>
    <s v="Wicked Choccy's"/>
    <x v="0"/>
  </r>
  <r>
    <s v="US-2024-114055-CHO-TRI-54000"/>
    <d v="2024-12-25T00:00:00"/>
    <d v="2025-01-08T00:00:00"/>
    <x v="2"/>
    <n v="114055"/>
    <s v="United States"/>
    <x v="6"/>
    <x v="35"/>
    <n v="35810"/>
    <x v="0"/>
    <x v="2"/>
    <s v="CHO-TRI-54000"/>
    <x v="1"/>
    <x v="18"/>
    <n v="6"/>
    <n v="14.7"/>
    <n v="7.8"/>
    <n v="14"/>
    <x v="3"/>
    <s v="Wicked Choccy's"/>
    <x v="0"/>
  </r>
  <r>
    <s v="US-2024-114055-CHO-NUT-13000"/>
    <d v="2024-12-25T00:00:00"/>
    <d v="2025-01-08T00:00:00"/>
    <x v="2"/>
    <n v="114055"/>
    <s v="United States"/>
    <x v="6"/>
    <x v="35"/>
    <n v="35810"/>
    <x v="0"/>
    <x v="2"/>
    <s v="CHO-NUT-13000"/>
    <x v="2"/>
    <x v="7"/>
    <n v="2"/>
    <n v="4.9800000000000004"/>
    <n v="2"/>
    <n v="14"/>
    <x v="3"/>
    <s v="Lot's O' Nuts"/>
    <x v="1"/>
  </r>
  <r>
    <s v="US-2024-108756-CHO-MIL-31000"/>
    <d v="2024-12-25T00:00:00"/>
    <d v="2025-01-08T00:00:00"/>
    <x v="0"/>
    <n v="108756"/>
    <s v="United States"/>
    <x v="466"/>
    <x v="24"/>
    <n v="7017"/>
    <x v="0"/>
    <x v="1"/>
    <s v="CHO-MIL-31000"/>
    <x v="0"/>
    <x v="5"/>
    <n v="3"/>
    <n v="6.33"/>
    <n v="3.42"/>
    <n v="14"/>
    <x v="3"/>
    <s v="Wicked Choccy's"/>
    <x v="0"/>
  </r>
  <r>
    <s v="US-2024-161480-CHO-SCR-58000"/>
    <d v="2024-12-25T00:00:00"/>
    <d v="2025-01-08T00:00:00"/>
    <x v="0"/>
    <n v="161480"/>
    <s v="United States"/>
    <x v="26"/>
    <x v="21"/>
    <n v="10035"/>
    <x v="0"/>
    <x v="1"/>
    <s v="CHO-SCR-58000"/>
    <x v="3"/>
    <x v="9"/>
    <n v="2"/>
    <n v="5"/>
    <n v="2.2000000000000002"/>
    <n v="14"/>
    <x v="3"/>
    <s v="Lot's O' Nuts"/>
    <x v="1"/>
  </r>
  <r>
    <s v="US-2024-147669-CHO-NUT-13000"/>
    <d v="2024-12-25T00:00:00"/>
    <d v="2025-01-09T00:00:00"/>
    <x v="0"/>
    <n v="147669"/>
    <s v="United States"/>
    <x v="172"/>
    <x v="9"/>
    <n v="45014"/>
    <x v="0"/>
    <x v="1"/>
    <s v="CHO-NUT-13000"/>
    <x v="2"/>
    <x v="7"/>
    <n v="2"/>
    <n v="4.9800000000000004"/>
    <n v="2"/>
    <n v="15"/>
    <x v="3"/>
    <s v="Lot's O' Nuts"/>
    <x v="1"/>
  </r>
  <r>
    <s v="US-2024-147669-CHO-MIL-31000"/>
    <d v="2024-12-25T00:00:00"/>
    <d v="2025-01-09T00:00:00"/>
    <x v="0"/>
    <n v="147669"/>
    <s v="United States"/>
    <x v="172"/>
    <x v="9"/>
    <n v="45014"/>
    <x v="0"/>
    <x v="1"/>
    <s v="CHO-MIL-31000"/>
    <x v="0"/>
    <x v="11"/>
    <n v="1"/>
    <n v="2.11"/>
    <n v="1.1399999999999999"/>
    <n v="15"/>
    <x v="3"/>
    <s v="Wicked Choccy's"/>
    <x v="0"/>
  </r>
  <r>
    <s v="US-2024-147669-CHO-TRI-54000"/>
    <d v="2024-12-25T00:00:00"/>
    <d v="2025-01-09T00:00:00"/>
    <x v="0"/>
    <n v="147669"/>
    <s v="United States"/>
    <x v="172"/>
    <x v="9"/>
    <n v="45014"/>
    <x v="0"/>
    <x v="1"/>
    <s v="CHO-TRI-54000"/>
    <x v="1"/>
    <x v="55"/>
    <n v="13"/>
    <n v="31.85"/>
    <n v="16.899999999999999"/>
    <n v="15"/>
    <x v="3"/>
    <s v="Wicked Choccy's"/>
    <x v="0"/>
  </r>
  <r>
    <s v="US-2024-147669-CHO-FUD-51000"/>
    <d v="2024-12-25T00:00:00"/>
    <d v="2025-01-09T00:00:00"/>
    <x v="0"/>
    <n v="147669"/>
    <s v="United States"/>
    <x v="172"/>
    <x v="9"/>
    <n v="45014"/>
    <x v="0"/>
    <x v="1"/>
    <s v="CHO-FUD-51000"/>
    <x v="4"/>
    <x v="26"/>
    <n v="7"/>
    <n v="16.8"/>
    <n v="8.4"/>
    <n v="15"/>
    <x v="3"/>
    <s v="Lot's O' Nuts"/>
    <x v="1"/>
  </r>
  <r>
    <s v="US-2024-136238-CHO-SCR-58000"/>
    <d v="2024-12-26T00:00:00"/>
    <d v="2025-01-11T00:00:00"/>
    <x v="0"/>
    <n v="136238"/>
    <s v="United States"/>
    <x v="196"/>
    <x v="0"/>
    <n v="79762"/>
    <x v="0"/>
    <x v="0"/>
    <s v="CHO-SCR-58000"/>
    <x v="3"/>
    <x v="3"/>
    <n v="3"/>
    <n v="7.5"/>
    <n v="3.3"/>
    <n v="16"/>
    <x v="3"/>
    <s v="Lot's O' Nuts"/>
    <x v="1"/>
  </r>
  <r>
    <s v="US-2024-106705-CHO-FUD-51000"/>
    <d v="2024-12-26T00:00:00"/>
    <d v="2025-01-11T00:00:00"/>
    <x v="0"/>
    <n v="106705"/>
    <s v="United States"/>
    <x v="370"/>
    <x v="32"/>
    <n v="52601"/>
    <x v="0"/>
    <x v="0"/>
    <s v="CHO-FUD-51000"/>
    <x v="4"/>
    <x v="17"/>
    <n v="5"/>
    <n v="12"/>
    <n v="6"/>
    <n v="16"/>
    <x v="3"/>
    <s v="Lot's O' Nuts"/>
    <x v="1"/>
  </r>
  <r>
    <s v="US-2024-112487-OTH-GUM-21000"/>
    <d v="2024-12-26T00:00:00"/>
    <d v="2025-01-09T00:00:00"/>
    <x v="0"/>
    <n v="112487"/>
    <s v="United States"/>
    <x v="48"/>
    <x v="9"/>
    <n v="43229"/>
    <x v="1"/>
    <x v="1"/>
    <s v="OTH-GUM-21000"/>
    <x v="5"/>
    <x v="27"/>
    <n v="2"/>
    <n v="1.3"/>
    <n v="1.2"/>
    <n v="14"/>
    <x v="3"/>
    <s v="Secret Factory"/>
    <x v="2"/>
  </r>
  <r>
    <s v="US-2024-121741-CHO-TRI-54000"/>
    <d v="2024-12-26T00:00:00"/>
    <d v="2025-01-05T00:00:00"/>
    <x v="3"/>
    <n v="121741"/>
    <s v="United States"/>
    <x v="473"/>
    <x v="45"/>
    <n v="68025"/>
    <x v="0"/>
    <x v="0"/>
    <s v="CHO-TRI-54000"/>
    <x v="1"/>
    <x v="1"/>
    <n v="2"/>
    <n v="4.9000000000000004"/>
    <n v="2.6"/>
    <n v="10"/>
    <x v="3"/>
    <s v="Wicked Choccy's"/>
    <x v="0"/>
  </r>
  <r>
    <s v="US-2024-134404-CHO-NUT-13000"/>
    <d v="2024-12-27T00:00:00"/>
    <d v="2025-01-06T00:00:00"/>
    <x v="3"/>
    <n v="134404"/>
    <s v="United States"/>
    <x v="12"/>
    <x v="9"/>
    <n v="43055"/>
    <x v="0"/>
    <x v="1"/>
    <s v="CHO-NUT-13000"/>
    <x v="2"/>
    <x v="19"/>
    <n v="4"/>
    <n v="9.9600000000000009"/>
    <n v="4"/>
    <n v="10"/>
    <x v="3"/>
    <s v="Lot's O' Nuts"/>
    <x v="1"/>
  </r>
  <r>
    <s v="US-2024-134404-CHO-FUD-51000"/>
    <d v="2024-12-27T00:00:00"/>
    <d v="2025-01-06T00:00:00"/>
    <x v="3"/>
    <n v="134404"/>
    <s v="United States"/>
    <x v="12"/>
    <x v="9"/>
    <n v="43055"/>
    <x v="0"/>
    <x v="1"/>
    <s v="CHO-FUD-51000"/>
    <x v="4"/>
    <x v="9"/>
    <n v="2"/>
    <n v="4.8"/>
    <n v="2.4"/>
    <n v="10"/>
    <x v="3"/>
    <s v="Lot's O' Nuts"/>
    <x v="1"/>
  </r>
  <r>
    <s v="US-2024-135111-CHO-SCR-58000"/>
    <d v="2024-12-28T00:00:00"/>
    <d v="2025-01-12T00:00:00"/>
    <x v="0"/>
    <n v="135111"/>
    <s v="United States"/>
    <x v="495"/>
    <x v="57"/>
    <n v="58103"/>
    <x v="0"/>
    <x v="0"/>
    <s v="CHO-SCR-58000"/>
    <x v="3"/>
    <x v="25"/>
    <n v="1"/>
    <n v="2.5"/>
    <n v="1.1000000000000001"/>
    <n v="15"/>
    <x v="3"/>
    <s v="Lot's O' Nuts"/>
    <x v="1"/>
  </r>
  <r>
    <s v="US-2024-127516-CHO-TRI-54000"/>
    <d v="2024-12-28T00:00:00"/>
    <d v="2025-01-13T00:00:00"/>
    <x v="0"/>
    <n v="127516"/>
    <s v="United States"/>
    <x v="232"/>
    <x v="14"/>
    <n v="37211"/>
    <x v="0"/>
    <x v="2"/>
    <s v="CHO-TRI-54000"/>
    <x v="1"/>
    <x v="28"/>
    <n v="1"/>
    <n v="2.4500000000000002"/>
    <n v="1.3"/>
    <n v="16"/>
    <x v="3"/>
    <s v="Wicked Choccy's"/>
    <x v="0"/>
  </r>
  <r>
    <s v="US-2024-136539-CHO-MIL-31000"/>
    <d v="2024-12-28T00:00:00"/>
    <d v="2025-01-11T00:00:00"/>
    <x v="0"/>
    <n v="136539"/>
    <s v="United States"/>
    <x v="400"/>
    <x v="0"/>
    <n v="78664"/>
    <x v="0"/>
    <x v="0"/>
    <s v="CHO-MIL-31000"/>
    <x v="0"/>
    <x v="0"/>
    <n v="2"/>
    <n v="4.22"/>
    <n v="2.2799999999999998"/>
    <n v="14"/>
    <x v="3"/>
    <s v="Wicked Choccy's"/>
    <x v="0"/>
  </r>
  <r>
    <s v="US-2024-136539-CHO-SCR-58000"/>
    <d v="2024-12-28T00:00:00"/>
    <d v="2025-01-11T00:00:00"/>
    <x v="0"/>
    <n v="136539"/>
    <s v="United States"/>
    <x v="400"/>
    <x v="0"/>
    <n v="78664"/>
    <x v="0"/>
    <x v="0"/>
    <s v="CHO-SCR-58000"/>
    <x v="3"/>
    <x v="9"/>
    <n v="2"/>
    <n v="5"/>
    <n v="2.2000000000000002"/>
    <n v="14"/>
    <x v="3"/>
    <s v="Lot's O' Nuts"/>
    <x v="1"/>
  </r>
  <r>
    <s v="US-2024-129805-CHO-TRI-54000"/>
    <d v="2024-12-28T00:00:00"/>
    <d v="2025-01-12T00:00:00"/>
    <x v="0"/>
    <n v="129805"/>
    <s v="United States"/>
    <x v="31"/>
    <x v="23"/>
    <n v="98103"/>
    <x v="0"/>
    <x v="3"/>
    <s v="CHO-TRI-54000"/>
    <x v="1"/>
    <x v="1"/>
    <n v="2"/>
    <n v="4.9000000000000004"/>
    <n v="2.6"/>
    <n v="15"/>
    <x v="3"/>
    <s v="Wicked Choccy's"/>
    <x v="0"/>
  </r>
  <r>
    <s v="US-2024-164826-CHO-SCR-58000"/>
    <d v="2024-12-28T00:00:00"/>
    <d v="2025-01-14T00:00:00"/>
    <x v="0"/>
    <n v="164826"/>
    <s v="United States"/>
    <x v="26"/>
    <x v="21"/>
    <n v="10024"/>
    <x v="0"/>
    <x v="1"/>
    <s v="CHO-SCR-58000"/>
    <x v="3"/>
    <x v="26"/>
    <n v="7"/>
    <n v="17.5"/>
    <n v="7.7"/>
    <n v="17"/>
    <x v="3"/>
    <s v="Lot's O' Nuts"/>
    <x v="1"/>
  </r>
  <r>
    <s v="US-2024-164826-CHO-FUD-51000"/>
    <d v="2024-12-28T00:00:00"/>
    <d v="2025-01-14T00:00:00"/>
    <x v="0"/>
    <n v="164826"/>
    <s v="United States"/>
    <x v="26"/>
    <x v="21"/>
    <n v="10024"/>
    <x v="0"/>
    <x v="1"/>
    <s v="CHO-FUD-51000"/>
    <x v="4"/>
    <x v="31"/>
    <n v="4"/>
    <n v="9.6"/>
    <n v="4.8"/>
    <n v="17"/>
    <x v="3"/>
    <s v="Lot's O' Nuts"/>
    <x v="1"/>
  </r>
  <r>
    <s v="US-2024-164826-CHO-TRI-54000"/>
    <d v="2024-12-28T00:00:00"/>
    <d v="2025-01-14T00:00:00"/>
    <x v="0"/>
    <n v="164826"/>
    <s v="United States"/>
    <x v="26"/>
    <x v="21"/>
    <n v="10024"/>
    <x v="0"/>
    <x v="1"/>
    <s v="CHO-TRI-54000"/>
    <x v="1"/>
    <x v="10"/>
    <n v="7"/>
    <n v="17.149999999999999"/>
    <n v="9.1"/>
    <n v="17"/>
    <x v="3"/>
    <s v="Wicked Choccy's"/>
    <x v="0"/>
  </r>
  <r>
    <s v="US-2024-101322-CHO-SCR-58000"/>
    <d v="2024-12-28T00:00:00"/>
    <d v="2025-01-10T00:00:00"/>
    <x v="1"/>
    <n v="101322"/>
    <s v="United States"/>
    <x v="78"/>
    <x v="4"/>
    <n v="90805"/>
    <x v="0"/>
    <x v="3"/>
    <s v="CHO-SCR-58000"/>
    <x v="3"/>
    <x v="14"/>
    <n v="6"/>
    <n v="15"/>
    <n v="6.6"/>
    <n v="13"/>
    <x v="3"/>
    <s v="Lot's O' Nuts"/>
    <x v="1"/>
  </r>
  <r>
    <s v="US-2024-163979-CHO-TRI-54000"/>
    <d v="2024-12-28T00:00:00"/>
    <d v="2025-01-12T00:00:00"/>
    <x v="2"/>
    <n v="163979"/>
    <s v="United States"/>
    <x v="10"/>
    <x v="4"/>
    <n v="94110"/>
    <x v="0"/>
    <x v="3"/>
    <s v="CHO-TRI-54000"/>
    <x v="1"/>
    <x v="24"/>
    <n v="4"/>
    <n v="9.8000000000000007"/>
    <n v="5.2"/>
    <n v="15"/>
    <x v="3"/>
    <s v="Wicked Choccy's"/>
    <x v="0"/>
  </r>
  <r>
    <s v="US-2024-163860-CHO-TRI-54000"/>
    <d v="2024-12-28T00:00:00"/>
    <d v="2025-01-11T00:00:00"/>
    <x v="0"/>
    <n v="163860"/>
    <s v="United States"/>
    <x v="133"/>
    <x v="1"/>
    <n v="61604"/>
    <x v="0"/>
    <x v="0"/>
    <s v="CHO-TRI-54000"/>
    <x v="1"/>
    <x v="1"/>
    <n v="2"/>
    <n v="4.9000000000000004"/>
    <n v="2.6"/>
    <n v="14"/>
    <x v="3"/>
    <s v="Wicked Choccy's"/>
    <x v="0"/>
  </r>
  <r>
    <s v="US-2024-163860-CHO-FUD-51000"/>
    <d v="2024-12-28T00:00:00"/>
    <d v="2025-01-11T00:00:00"/>
    <x v="0"/>
    <n v="163860"/>
    <s v="United States"/>
    <x v="133"/>
    <x v="1"/>
    <n v="61604"/>
    <x v="0"/>
    <x v="0"/>
    <s v="CHO-FUD-51000"/>
    <x v="4"/>
    <x v="3"/>
    <n v="3"/>
    <n v="7.2"/>
    <n v="3.6"/>
    <n v="14"/>
    <x v="3"/>
    <s v="Lot's O' Nuts"/>
    <x v="1"/>
  </r>
  <r>
    <s v="US-2024-163860-CHO-SCR-58000"/>
    <d v="2024-12-28T00:00:00"/>
    <d v="2025-01-11T00:00:00"/>
    <x v="0"/>
    <n v="163860"/>
    <s v="United States"/>
    <x v="133"/>
    <x v="1"/>
    <n v="61604"/>
    <x v="0"/>
    <x v="0"/>
    <s v="CHO-SCR-58000"/>
    <x v="3"/>
    <x v="17"/>
    <n v="5"/>
    <n v="12.5"/>
    <n v="5.5"/>
    <n v="14"/>
    <x v="3"/>
    <s v="Lot's O' Nuts"/>
    <x v="1"/>
  </r>
  <r>
    <s v="US-2024-162068-CHO-SCR-58000"/>
    <d v="2024-12-28T00:00:00"/>
    <d v="2025-01-10T00:00:00"/>
    <x v="2"/>
    <n v="162068"/>
    <s v="United States"/>
    <x v="509"/>
    <x v="27"/>
    <n v="80538"/>
    <x v="0"/>
    <x v="3"/>
    <s v="CHO-SCR-58000"/>
    <x v="3"/>
    <x v="9"/>
    <n v="2"/>
    <n v="5"/>
    <n v="2.2000000000000002"/>
    <n v="13"/>
    <x v="3"/>
    <s v="Lot's O' Nuts"/>
    <x v="1"/>
  </r>
  <r>
    <s v="US-2024-122798-CHO-NUT-13000"/>
    <d v="2024-12-28T00:00:00"/>
    <d v="2025-01-11T00:00:00"/>
    <x v="0"/>
    <n v="122798"/>
    <s v="United States"/>
    <x v="76"/>
    <x v="33"/>
    <n v="87105"/>
    <x v="0"/>
    <x v="3"/>
    <s v="CHO-NUT-13000"/>
    <x v="2"/>
    <x v="22"/>
    <n v="1"/>
    <n v="2.4900000000000002"/>
    <n v="1"/>
    <n v="14"/>
    <x v="3"/>
    <s v="Lot's O' Nuts"/>
    <x v="1"/>
  </r>
  <r>
    <s v="US-2024-122798-CHO-MIL-31000"/>
    <d v="2024-12-28T00:00:00"/>
    <d v="2025-01-11T00:00:00"/>
    <x v="0"/>
    <n v="122798"/>
    <s v="United States"/>
    <x v="76"/>
    <x v="33"/>
    <n v="87105"/>
    <x v="0"/>
    <x v="3"/>
    <s v="CHO-MIL-31000"/>
    <x v="0"/>
    <x v="23"/>
    <n v="5"/>
    <n v="10.55"/>
    <n v="5.7"/>
    <n v="14"/>
    <x v="3"/>
    <s v="Wicked Choccy's"/>
    <x v="0"/>
  </r>
  <r>
    <s v="CA-2024-141531-CHO-MIL-31000"/>
    <d v="2024-12-29T00:00:00"/>
    <d v="2025-01-12T00:00:00"/>
    <x v="0"/>
    <n v="141531"/>
    <s v="Canada"/>
    <x v="273"/>
    <x v="42"/>
    <s v="G1B"/>
    <x v="0"/>
    <x v="1"/>
    <s v="CHO-MIL-31000"/>
    <x v="0"/>
    <x v="0"/>
    <n v="2"/>
    <n v="4.22"/>
    <n v="2.2799999999999998"/>
    <n v="14"/>
    <x v="3"/>
    <s v="Wicked Choccy's"/>
    <x v="0"/>
  </r>
  <r>
    <s v="US-2024-146626-CHO-SCR-58000"/>
    <d v="2024-12-29T00:00:00"/>
    <d v="2025-01-15T00:00:00"/>
    <x v="0"/>
    <n v="146626"/>
    <s v="United States"/>
    <x v="272"/>
    <x v="4"/>
    <n v="92804"/>
    <x v="0"/>
    <x v="3"/>
    <s v="CHO-SCR-58000"/>
    <x v="3"/>
    <x v="44"/>
    <n v="8"/>
    <n v="20"/>
    <n v="8.8000000000000007"/>
    <n v="17"/>
    <x v="3"/>
    <s v="Lot's O' Nuts"/>
    <x v="1"/>
  </r>
  <r>
    <s v="US-2024-130631-CHO-MIL-31000"/>
    <d v="2024-12-29T00:00:00"/>
    <d v="2025-01-12T00:00:00"/>
    <x v="0"/>
    <n v="130631"/>
    <s v="United States"/>
    <x v="213"/>
    <x v="23"/>
    <n v="98026"/>
    <x v="0"/>
    <x v="3"/>
    <s v="CHO-MIL-31000"/>
    <x v="0"/>
    <x v="0"/>
    <n v="2"/>
    <n v="4.22"/>
    <n v="2.2799999999999998"/>
    <n v="14"/>
    <x v="3"/>
    <s v="Wicked Choccy's"/>
    <x v="0"/>
  </r>
  <r>
    <s v="US-2024-118885-CHO-NUT-13000"/>
    <d v="2024-12-29T00:00:00"/>
    <d v="2025-01-12T00:00:00"/>
    <x v="0"/>
    <n v="118885"/>
    <s v="United States"/>
    <x v="4"/>
    <x v="4"/>
    <n v="90049"/>
    <x v="0"/>
    <x v="3"/>
    <s v="CHO-NUT-13000"/>
    <x v="2"/>
    <x v="19"/>
    <n v="4"/>
    <n v="9.9600000000000009"/>
    <n v="4"/>
    <n v="14"/>
    <x v="3"/>
    <s v="Lot's O' Nuts"/>
    <x v="1"/>
  </r>
  <r>
    <s v="US-2024-118885-CHO-TRI-54000"/>
    <d v="2024-12-29T00:00:00"/>
    <d v="2025-01-12T00:00:00"/>
    <x v="0"/>
    <n v="118885"/>
    <s v="United States"/>
    <x v="4"/>
    <x v="4"/>
    <n v="90049"/>
    <x v="0"/>
    <x v="3"/>
    <s v="CHO-TRI-54000"/>
    <x v="1"/>
    <x v="4"/>
    <n v="3"/>
    <n v="7.35"/>
    <n v="3.9"/>
    <n v="14"/>
    <x v="3"/>
    <s v="Wicked Choccy's"/>
    <x v="0"/>
  </r>
  <r>
    <s v="CA-2024-146626-CHO-SCR-58000"/>
    <d v="2024-12-29T00:00:00"/>
    <d v="2025-01-15T00:00:00"/>
    <x v="0"/>
    <n v="146626"/>
    <s v="Canada"/>
    <x v="249"/>
    <x v="49"/>
    <s v="A0A"/>
    <x v="0"/>
    <x v="1"/>
    <s v="CHO-SCR-58000"/>
    <x v="3"/>
    <x v="44"/>
    <n v="8"/>
    <n v="20"/>
    <n v="8.8000000000000007"/>
    <n v="17"/>
    <x v="3"/>
    <s v="Lot's O' Nuts"/>
    <x v="1"/>
  </r>
  <r>
    <s v="US-2024-158673-CHO-TRI-54000"/>
    <d v="2024-12-29T00:00:00"/>
    <d v="2025-01-14T00:00:00"/>
    <x v="0"/>
    <n v="158673"/>
    <s v="United States"/>
    <x v="176"/>
    <x v="15"/>
    <n v="49505"/>
    <x v="0"/>
    <x v="0"/>
    <s v="CHO-TRI-54000"/>
    <x v="1"/>
    <x v="1"/>
    <n v="2"/>
    <n v="4.9000000000000004"/>
    <n v="2.6"/>
    <n v="16"/>
    <x v="3"/>
    <s v="Wicked Choccy's"/>
    <x v="0"/>
  </r>
  <r>
    <s v="US-2024-158526-CHO-SCR-58000"/>
    <d v="2024-12-29T00:00:00"/>
    <d v="2025-01-11T00:00:00"/>
    <x v="2"/>
    <n v="158526"/>
    <s v="United States"/>
    <x v="106"/>
    <x v="5"/>
    <n v="40214"/>
    <x v="0"/>
    <x v="2"/>
    <s v="CHO-SCR-58000"/>
    <x v="3"/>
    <x v="3"/>
    <n v="3"/>
    <n v="7.5"/>
    <n v="3.3"/>
    <n v="13"/>
    <x v="3"/>
    <s v="Lot's O' Nuts"/>
    <x v="1"/>
  </r>
  <r>
    <s v="US-2024-158526-CHO-TRI-54000"/>
    <d v="2024-12-29T00:00:00"/>
    <d v="2025-01-11T00:00:00"/>
    <x v="2"/>
    <n v="158526"/>
    <s v="United States"/>
    <x v="106"/>
    <x v="5"/>
    <n v="40214"/>
    <x v="0"/>
    <x v="2"/>
    <s v="CHO-TRI-54000"/>
    <x v="1"/>
    <x v="50"/>
    <n v="8"/>
    <n v="19.600000000000001"/>
    <n v="10.4"/>
    <n v="13"/>
    <x v="3"/>
    <s v="Wicked Choccy's"/>
    <x v="0"/>
  </r>
  <r>
    <s v="US-2024-158526-CHO-NUT-13000"/>
    <d v="2024-12-29T00:00:00"/>
    <d v="2025-01-11T00:00:00"/>
    <x v="2"/>
    <n v="158526"/>
    <s v="United States"/>
    <x v="106"/>
    <x v="5"/>
    <n v="40214"/>
    <x v="0"/>
    <x v="2"/>
    <s v="CHO-NUT-13000"/>
    <x v="2"/>
    <x v="22"/>
    <n v="1"/>
    <n v="2.4900000000000002"/>
    <n v="1"/>
    <n v="13"/>
    <x v="3"/>
    <s v="Lot's O' Nuts"/>
    <x v="1"/>
  </r>
  <r>
    <s v="US-2024-158526-CHO-MIL-31000"/>
    <d v="2024-12-29T00:00:00"/>
    <d v="2025-01-11T00:00:00"/>
    <x v="2"/>
    <n v="158526"/>
    <s v="United States"/>
    <x v="106"/>
    <x v="5"/>
    <n v="40214"/>
    <x v="0"/>
    <x v="2"/>
    <s v="CHO-MIL-31000"/>
    <x v="0"/>
    <x v="11"/>
    <n v="1"/>
    <n v="2.11"/>
    <n v="1.1399999999999999"/>
    <n v="13"/>
    <x v="3"/>
    <s v="Wicked Choccy's"/>
    <x v="0"/>
  </r>
  <r>
    <s v="US-2024-102638-CHO-FUD-51000"/>
    <d v="2024-12-29T00:00:00"/>
    <d v="2025-01-10T00:00:00"/>
    <x v="1"/>
    <n v="102638"/>
    <s v="United States"/>
    <x v="26"/>
    <x v="21"/>
    <n v="10035"/>
    <x v="0"/>
    <x v="1"/>
    <s v="CHO-FUD-51000"/>
    <x v="4"/>
    <x v="3"/>
    <n v="3"/>
    <n v="7.2"/>
    <n v="3.6"/>
    <n v="12"/>
    <x v="3"/>
    <s v="Lot's O' Nuts"/>
    <x v="1"/>
  </r>
  <r>
    <s v="US-2024-126221-CHO-NUT-13000"/>
    <d v="2024-12-30T00:00:00"/>
    <d v="2025-01-15T00:00:00"/>
    <x v="0"/>
    <n v="126221"/>
    <s v="United States"/>
    <x v="48"/>
    <x v="19"/>
    <n v="47201"/>
    <x v="0"/>
    <x v="0"/>
    <s v="CHO-NUT-13000"/>
    <x v="2"/>
    <x v="7"/>
    <n v="2"/>
    <n v="4.9800000000000004"/>
    <n v="2"/>
    <n v="16"/>
    <x v="3"/>
    <s v="Lot's O' Nuts"/>
    <x v="1"/>
  </r>
  <r>
    <s v="US-2024-115427-CHO-TRI-54000"/>
    <d v="2024-12-30T00:00:00"/>
    <d v="2025-01-13T00:00:00"/>
    <x v="0"/>
    <n v="115427"/>
    <s v="United States"/>
    <x v="172"/>
    <x v="4"/>
    <n v="94533"/>
    <x v="0"/>
    <x v="3"/>
    <s v="CHO-TRI-54000"/>
    <x v="1"/>
    <x v="1"/>
    <n v="2"/>
    <n v="4.9000000000000004"/>
    <n v="2.6"/>
    <n v="14"/>
    <x v="3"/>
    <s v="Wicked Choccy's"/>
    <x v="0"/>
  </r>
  <r>
    <s v="US-2024-115427-CHO-NUT-13000"/>
    <d v="2024-12-30T00:00:00"/>
    <d v="2025-01-13T00:00:00"/>
    <x v="0"/>
    <n v="115427"/>
    <s v="United States"/>
    <x v="172"/>
    <x v="4"/>
    <n v="94533"/>
    <x v="0"/>
    <x v="3"/>
    <s v="CHO-NUT-13000"/>
    <x v="2"/>
    <x v="7"/>
    <n v="2"/>
    <n v="4.9800000000000004"/>
    <n v="2"/>
    <n v="14"/>
    <x v="3"/>
    <s v="Lot's O' Nuts"/>
    <x v="1"/>
  </r>
  <r>
    <s v="CA-2024-143500-CHO-SCR-58000"/>
    <d v="2024-12-30T00:00:00"/>
    <d v="2025-01-13T00:00:00"/>
    <x v="0"/>
    <n v="143500"/>
    <s v="Canada"/>
    <x v="275"/>
    <x v="51"/>
    <s v="C0A"/>
    <x v="0"/>
    <x v="1"/>
    <s v="CHO-SCR-58000"/>
    <x v="3"/>
    <x v="3"/>
    <n v="3"/>
    <n v="7.5"/>
    <n v="3.3"/>
    <n v="14"/>
    <x v="3"/>
    <s v="Lot's O' Nuts"/>
    <x v="1"/>
  </r>
  <r>
    <s v="US-2024-156720-CHO-SCR-58000"/>
    <d v="2024-12-30T00:00:00"/>
    <d v="2025-01-13T00:00:00"/>
    <x v="0"/>
    <n v="156720"/>
    <s v="United States"/>
    <x v="509"/>
    <x v="27"/>
    <n v="80538"/>
    <x v="0"/>
    <x v="3"/>
    <s v="CHO-SCR-58000"/>
    <x v="3"/>
    <x v="3"/>
    <n v="3"/>
    <n v="7.5"/>
    <n v="3.3"/>
    <n v="14"/>
    <x v="3"/>
    <s v="Lot's O' Nuts"/>
    <x v="1"/>
  </r>
  <r>
    <s v="US-2024-143259-CHO-TRI-54000"/>
    <d v="2024-12-30T00:00:00"/>
    <d v="2025-01-13T00:00:00"/>
    <x v="0"/>
    <n v="143259"/>
    <s v="United States"/>
    <x v="26"/>
    <x v="21"/>
    <n v="10009"/>
    <x v="0"/>
    <x v="1"/>
    <s v="CHO-TRI-54000"/>
    <x v="1"/>
    <x v="24"/>
    <n v="4"/>
    <n v="9.8000000000000007"/>
    <n v="5.2"/>
    <n v="14"/>
    <x v="3"/>
    <s v="Wicked Choccy's"/>
    <x v="0"/>
  </r>
  <r>
    <s v="US-2024-143259-CHO-MIL-31000"/>
    <d v="2024-12-30T00:00:00"/>
    <d v="2025-01-13T00:00:00"/>
    <x v="0"/>
    <n v="143259"/>
    <s v="United States"/>
    <x v="26"/>
    <x v="21"/>
    <n v="10009"/>
    <x v="0"/>
    <x v="1"/>
    <s v="CHO-MIL-31000"/>
    <x v="0"/>
    <x v="5"/>
    <n v="3"/>
    <n v="6.33"/>
    <n v="3.42"/>
    <n v="14"/>
    <x v="3"/>
    <s v="Wicked Choccy's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53C91E-E781-4BA4-8F49-3DD38F747B77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I18:N24" firstHeaderRow="1" firstDataRow="2" firstDataCol="1"/>
  <pivotFields count="21">
    <pivotField showAll="0"/>
    <pivotField numFmtId="164" showAll="0"/>
    <pivotField numFmtId="164" showAll="0"/>
    <pivotField showAll="0"/>
    <pivotField showAll="0"/>
    <pivotField showAll="0"/>
    <pivotField showAll="0"/>
    <pivotField showAll="0">
      <items count="60">
        <item x="35"/>
        <item x="28"/>
        <item x="12"/>
        <item x="13"/>
        <item x="40"/>
        <item x="4"/>
        <item x="27"/>
        <item x="39"/>
        <item x="7"/>
        <item x="52"/>
        <item x="17"/>
        <item x="3"/>
        <item x="37"/>
        <item x="1"/>
        <item x="19"/>
        <item x="32"/>
        <item x="47"/>
        <item x="5"/>
        <item x="8"/>
        <item x="46"/>
        <item x="54"/>
        <item x="38"/>
        <item x="34"/>
        <item x="15"/>
        <item x="30"/>
        <item x="31"/>
        <item x="25"/>
        <item x="36"/>
        <item x="45"/>
        <item x="18"/>
        <item x="50"/>
        <item x="41"/>
        <item x="24"/>
        <item x="33"/>
        <item x="21"/>
        <item x="49"/>
        <item x="26"/>
        <item x="57"/>
        <item x="43"/>
        <item x="9"/>
        <item x="44"/>
        <item x="16"/>
        <item x="11"/>
        <item x="2"/>
        <item x="51"/>
        <item x="42"/>
        <item x="48"/>
        <item x="55"/>
        <item x="10"/>
        <item x="20"/>
        <item x="14"/>
        <item x="0"/>
        <item x="29"/>
        <item x="53"/>
        <item x="6"/>
        <item x="23"/>
        <item x="58"/>
        <item x="22"/>
        <item x="56"/>
        <item t="default"/>
      </items>
    </pivotField>
    <pivotField showAll="0"/>
    <pivotField showAll="0"/>
    <pivotField axis="axisCol" showAll="0">
      <items count="5">
        <item x="1"/>
        <item x="2"/>
        <item x="0"/>
        <item x="3"/>
        <item t="default"/>
      </items>
    </pivotField>
    <pivotField showAll="0"/>
    <pivotField showAll="0">
      <items count="16">
        <item x="13"/>
        <item x="8"/>
        <item x="14"/>
        <item x="12"/>
        <item x="6"/>
        <item x="9"/>
        <item x="7"/>
        <item x="11"/>
        <item x="10"/>
        <item x="4"/>
        <item x="0"/>
        <item x="2"/>
        <item x="1"/>
        <item x="3"/>
        <item x="5"/>
        <item t="default"/>
      </items>
    </pivotField>
    <pivotField dataField="1" numFmtId="44" showAll="0"/>
    <pivotField numFmtId="1" showAll="0"/>
    <pivotField numFmtId="44" showAll="0"/>
    <pivotField numFmtId="44" showAll="0"/>
    <pivotField numFmtId="1"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dataFields count="1">
    <dataField name="Suma de Ventas" fld="13" baseField="0" baseItem="0" numFmtId="44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417EB-DF64-4A60-884B-3A3CBD5D71FF}" name="TablaDiná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>
  <location ref="A19:C24" firstHeaderRow="0" firstDataRow="1" firstDataCol="1"/>
  <pivotFields count="21">
    <pivotField showAll="0"/>
    <pivotField numFmtId="164" showAll="0"/>
    <pivotField numFmtId="164" showAll="0"/>
    <pivotField showAll="0"/>
    <pivotField showAll="0"/>
    <pivotField showAll="0"/>
    <pivotField showAll="0"/>
    <pivotField showAll="0">
      <items count="60">
        <item x="35"/>
        <item x="28"/>
        <item x="12"/>
        <item x="13"/>
        <item x="40"/>
        <item x="4"/>
        <item x="27"/>
        <item x="39"/>
        <item x="7"/>
        <item x="52"/>
        <item x="17"/>
        <item x="3"/>
        <item x="37"/>
        <item x="1"/>
        <item x="19"/>
        <item x="32"/>
        <item x="47"/>
        <item x="5"/>
        <item x="8"/>
        <item x="46"/>
        <item x="54"/>
        <item x="38"/>
        <item x="34"/>
        <item x="15"/>
        <item x="30"/>
        <item x="31"/>
        <item x="25"/>
        <item x="36"/>
        <item x="45"/>
        <item x="18"/>
        <item x="50"/>
        <item x="41"/>
        <item x="24"/>
        <item x="33"/>
        <item x="21"/>
        <item x="49"/>
        <item x="26"/>
        <item x="57"/>
        <item x="43"/>
        <item x="9"/>
        <item x="44"/>
        <item x="16"/>
        <item x="11"/>
        <item x="2"/>
        <item x="51"/>
        <item x="42"/>
        <item x="48"/>
        <item x="55"/>
        <item x="10"/>
        <item x="20"/>
        <item x="14"/>
        <item x="0"/>
        <item x="29"/>
        <item x="53"/>
        <item x="6"/>
        <item x="23"/>
        <item x="58"/>
        <item x="22"/>
        <item x="56"/>
        <item t="default"/>
      </items>
    </pivotField>
    <pivotField showAll="0"/>
    <pivotField showAll="0"/>
    <pivotField showAll="0">
      <items count="5">
        <item x="1"/>
        <item x="2"/>
        <item x="0"/>
        <item x="3"/>
        <item t="default"/>
      </items>
    </pivotField>
    <pivotField showAll="0"/>
    <pivotField axis="axisRow" showAll="0" measureFilter="1" sortType="ascending">
      <items count="16">
        <item x="13"/>
        <item x="8"/>
        <item x="14"/>
        <item x="12"/>
        <item x="6"/>
        <item x="9"/>
        <item x="7"/>
        <item x="11"/>
        <item x="10"/>
        <item x="4"/>
        <item x="0"/>
        <item x="2"/>
        <item x="1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4" showAll="0"/>
    <pivotField numFmtId="1" showAll="0"/>
    <pivotField dataField="1" numFmtId="44" showAll="0"/>
    <pivotField numFmtId="44" showAll="0"/>
    <pivotField numFmtId="1" showAll="0"/>
    <pivotField showAll="0">
      <items count="5">
        <item x="0"/>
        <item x="1"/>
        <item x="2"/>
        <item x="3"/>
        <item t="default"/>
      </items>
    </pivotField>
    <pivotField showAll="0"/>
    <pivotField showAll="0"/>
  </pivotFields>
  <rowFields count="1">
    <field x="12"/>
  </rowFields>
  <rowItems count="5">
    <i>
      <x v="11"/>
    </i>
    <i>
      <x v="9"/>
    </i>
    <i>
      <x v="10"/>
    </i>
    <i>
      <x v="13"/>
    </i>
    <i>
      <x v="12"/>
    </i>
  </rowItems>
  <colFields count="1">
    <field x="-2"/>
  </colFields>
  <colItems count="2">
    <i>
      <x/>
    </i>
    <i i="1">
      <x v="1"/>
    </i>
  </colItems>
  <dataFields count="2">
    <dataField name="Suma de Ventas" fld="13" baseField="0" baseItem="0" numFmtId="44"/>
    <dataField name="Suma de Beneficio" fld="15" baseField="0" baseItem="0" numFmtId="44"/>
  </dataFields>
  <chartFormats count="5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2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D80EEF-7C9B-4512-AD16-356821040CE4}" name="TablaDinámica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3">
  <location ref="H2:I6" firstHeaderRow="1" firstDataRow="1" firstDataCol="1"/>
  <pivotFields count="21">
    <pivotField showAll="0"/>
    <pivotField numFmtId="164" showAll="0"/>
    <pivotField numFmtId="164"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>
      <items count="60">
        <item x="35"/>
        <item x="28"/>
        <item x="12"/>
        <item x="13"/>
        <item x="40"/>
        <item x="4"/>
        <item x="27"/>
        <item x="39"/>
        <item x="7"/>
        <item x="52"/>
        <item x="17"/>
        <item x="3"/>
        <item x="37"/>
        <item x="1"/>
        <item x="19"/>
        <item x="32"/>
        <item x="47"/>
        <item x="5"/>
        <item x="8"/>
        <item x="46"/>
        <item x="54"/>
        <item x="38"/>
        <item x="34"/>
        <item x="15"/>
        <item x="30"/>
        <item x="31"/>
        <item x="25"/>
        <item x="36"/>
        <item x="45"/>
        <item x="18"/>
        <item x="50"/>
        <item x="41"/>
        <item x="24"/>
        <item x="33"/>
        <item x="21"/>
        <item x="49"/>
        <item x="26"/>
        <item x="57"/>
        <item x="43"/>
        <item x="9"/>
        <item x="44"/>
        <item x="16"/>
        <item x="11"/>
        <item x="2"/>
        <item x="51"/>
        <item x="42"/>
        <item x="48"/>
        <item x="55"/>
        <item x="10"/>
        <item x="20"/>
        <item x="14"/>
        <item x="0"/>
        <item x="29"/>
        <item x="53"/>
        <item x="6"/>
        <item x="23"/>
        <item x="58"/>
        <item x="22"/>
        <item x="56"/>
        <item t="default"/>
      </items>
    </pivotField>
    <pivotField showAll="0"/>
    <pivotField showAll="0"/>
    <pivotField showAll="0">
      <items count="5">
        <item x="1"/>
        <item x="2"/>
        <item x="0"/>
        <item x="3"/>
        <item t="default"/>
      </items>
    </pivotField>
    <pivotField showAll="0"/>
    <pivotField showAll="0">
      <items count="16">
        <item x="13"/>
        <item x="8"/>
        <item x="14"/>
        <item x="12"/>
        <item x="6"/>
        <item x="9"/>
        <item x="7"/>
        <item x="11"/>
        <item x="10"/>
        <item x="4"/>
        <item x="0"/>
        <item x="2"/>
        <item x="1"/>
        <item x="3"/>
        <item x="5"/>
        <item t="default"/>
      </items>
    </pivotField>
    <pivotField numFmtId="44" showAll="0"/>
    <pivotField numFmtId="1" showAll="0"/>
    <pivotField numFmtId="44" showAll="0"/>
    <pivotField numFmtId="44" showAll="0"/>
    <pivotField dataField="1" numFmtId="1" showAll="0"/>
    <pivotField showAll="0">
      <items count="5">
        <item x="0"/>
        <item x="1"/>
        <item x="2"/>
        <item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>
      <x v="3"/>
    </i>
  </rowItems>
  <colItems count="1">
    <i/>
  </colItems>
  <dataFields count="1">
    <dataField name="Promedio de Tardanza del Envío en Días" fld="17" subtotal="average" baseField="3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2279D1-579C-4463-B42F-C1EB8DCFAD48}" name="TablaDinámica3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7">
  <location ref="A1:B5" firstHeaderRow="1" firstDataRow="1" firstDataCol="1"/>
  <pivotFields count="21">
    <pivotField showAll="0"/>
    <pivotField numFmtId="164" showAll="0"/>
    <pivotField numFmtId="164" showAll="0"/>
    <pivotField axis="axisRow" dataField="1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>
      <items count="60">
        <item x="35"/>
        <item x="28"/>
        <item x="12"/>
        <item x="13"/>
        <item x="40"/>
        <item x="4"/>
        <item x="27"/>
        <item x="39"/>
        <item x="7"/>
        <item x="52"/>
        <item x="17"/>
        <item x="3"/>
        <item x="37"/>
        <item x="1"/>
        <item x="19"/>
        <item x="32"/>
        <item x="47"/>
        <item x="5"/>
        <item x="8"/>
        <item x="46"/>
        <item x="54"/>
        <item x="38"/>
        <item x="34"/>
        <item x="15"/>
        <item x="30"/>
        <item x="31"/>
        <item x="25"/>
        <item x="36"/>
        <item x="45"/>
        <item x="18"/>
        <item x="50"/>
        <item x="41"/>
        <item x="24"/>
        <item x="33"/>
        <item x="21"/>
        <item x="49"/>
        <item x="26"/>
        <item x="57"/>
        <item x="43"/>
        <item x="9"/>
        <item x="44"/>
        <item x="16"/>
        <item x="11"/>
        <item x="2"/>
        <item x="51"/>
        <item x="42"/>
        <item x="48"/>
        <item x="55"/>
        <item x="10"/>
        <item x="20"/>
        <item x="14"/>
        <item x="0"/>
        <item x="29"/>
        <item x="53"/>
        <item x="6"/>
        <item x="23"/>
        <item x="58"/>
        <item x="22"/>
        <item x="56"/>
        <item t="default"/>
      </items>
    </pivotField>
    <pivotField showAll="0"/>
    <pivotField showAll="0"/>
    <pivotField showAll="0">
      <items count="5">
        <item x="1"/>
        <item x="2"/>
        <item x="0"/>
        <item x="3"/>
        <item t="default"/>
      </items>
    </pivotField>
    <pivotField showAll="0"/>
    <pivotField showAll="0">
      <items count="16">
        <item x="13"/>
        <item x="8"/>
        <item x="14"/>
        <item x="12"/>
        <item x="6"/>
        <item x="9"/>
        <item x="7"/>
        <item x="11"/>
        <item x="10"/>
        <item x="4"/>
        <item x="0"/>
        <item x="2"/>
        <item x="1"/>
        <item x="3"/>
        <item x="5"/>
        <item t="default"/>
      </items>
    </pivotField>
    <pivotField numFmtId="44" showAll="0"/>
    <pivotField numFmtId="1" showAll="0"/>
    <pivotField numFmtId="44" showAll="0"/>
    <pivotField numFmtId="44" showAll="0"/>
    <pivotField numFmtId="1" showAll="0"/>
    <pivotField showAll="0">
      <items count="5">
        <item x="0"/>
        <item x="1"/>
        <item x="2"/>
        <item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uenta de Modo de Envío" fld="3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E1341D-4FF2-4F29-9F35-439674FCF977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:D18" firstHeaderRow="0" firstDataRow="1" firstDataCol="1"/>
  <pivotFields count="21"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16">
        <item x="13"/>
        <item x="8"/>
        <item x="14"/>
        <item x="12"/>
        <item x="6"/>
        <item x="9"/>
        <item x="7"/>
        <item x="11"/>
        <item x="10"/>
        <item x="4"/>
        <item x="0"/>
        <item x="2"/>
        <item x="1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numFmtId="44" showAll="0"/>
    <pivotField numFmtId="1" showAll="0"/>
    <pivotField dataField="1" numFmtId="44" showAll="0"/>
    <pivotField dataField="1" numFmtId="44" showAll="0"/>
    <pivotField numFmtId="1" showAll="0"/>
    <pivotField showAll="0"/>
    <pivotField showAll="0"/>
    <pivotField showAll="0"/>
  </pivotFields>
  <rowFields count="1">
    <field x="12"/>
  </rowFields>
  <rowItems count="16">
    <i>
      <x v="13"/>
    </i>
    <i>
      <x v="12"/>
    </i>
    <i>
      <x v="10"/>
    </i>
    <i>
      <x v="11"/>
    </i>
    <i>
      <x v="9"/>
    </i>
    <i>
      <x v="6"/>
    </i>
    <i>
      <x v="14"/>
    </i>
    <i>
      <x/>
    </i>
    <i>
      <x v="4"/>
    </i>
    <i>
      <x v="3"/>
    </i>
    <i>
      <x v="1"/>
    </i>
    <i>
      <x v="5"/>
    </i>
    <i>
      <x v="8"/>
    </i>
    <i>
      <x v="7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Ventas" fld="13" baseField="0" baseItem="0" numFmtId="44"/>
    <dataField name="Suma de Costo" fld="16" baseField="0" baseItem="0" numFmtId="44"/>
    <dataField name="Suma de Beneficio" fld="15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E7A67D-EB13-467E-B2B6-6FFA2339E4E7}" name="TablaDiná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I11:AC72" firstHeaderRow="1" firstDataRow="3" firstDataCol="1"/>
  <pivotFields count="21">
    <pivotField compact="0" outline="0" showAll="0" defaultSubtotal="0"/>
    <pivotField compact="0" numFmtId="164" outline="0" showAll="0" defaultSubtotal="0"/>
    <pivotField compact="0" numFmtId="164" outline="0" showAll="0" defaultSubtotal="0"/>
    <pivotField axis="axisCol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35"/>
        <item x="28"/>
        <item x="12"/>
        <item x="13"/>
        <item x="40"/>
        <item x="4"/>
        <item x="27"/>
        <item x="39"/>
        <item x="7"/>
        <item x="52"/>
        <item x="17"/>
        <item x="3"/>
        <item x="37"/>
        <item x="1"/>
        <item x="19"/>
        <item x="32"/>
        <item x="47"/>
        <item x="5"/>
        <item x="8"/>
        <item x="46"/>
        <item x="54"/>
        <item x="38"/>
        <item x="34"/>
        <item x="15"/>
        <item x="30"/>
        <item x="31"/>
        <item x="25"/>
        <item x="36"/>
        <item x="45"/>
        <item x="18"/>
        <item x="50"/>
        <item x="41"/>
        <item x="24"/>
        <item x="33"/>
        <item x="21"/>
        <item x="49"/>
        <item x="26"/>
        <item x="57"/>
        <item x="43"/>
        <item x="9"/>
        <item x="44"/>
        <item x="16"/>
        <item x="11"/>
        <item x="2"/>
        <item x="51"/>
        <item x="42"/>
        <item x="48"/>
        <item x="55"/>
        <item x="10"/>
        <item x="20"/>
        <item x="14"/>
        <item x="0"/>
        <item x="29"/>
        <item x="53"/>
        <item x="6"/>
        <item x="23"/>
        <item x="58"/>
        <item x="22"/>
        <item x="56"/>
      </items>
    </pivotField>
    <pivotField compact="0" outline="0" showAll="0" defaultSubtotal="0"/>
    <pivotField compact="0" outline="0" showAll="0" defaultSubtotal="0"/>
    <pivotField compact="0" outline="0" showAll="0" defaultSubtotal="0">
      <items count="4">
        <item x="1"/>
        <item x="2"/>
        <item x="0"/>
        <item x="3"/>
      </items>
    </pivotField>
    <pivotField compact="0" outline="0" showAll="0" defaultSubtotal="0"/>
    <pivotField compact="0" outline="0" showAll="0" defaultSubtotal="0"/>
    <pivotField compact="0" numFmtId="44" outline="0" showAll="0" defaultSubtotal="0"/>
    <pivotField compact="0" numFmtId="1" outline="0" showAll="0" defaultSubtotal="0"/>
    <pivotField compact="0" numFmtId="44" outline="0" showAll="0" defaultSubtotal="0"/>
    <pivotField compact="0" numFmtId="44" outline="0" showAll="0" defaultSubtotal="0"/>
    <pivotField dataField="1" compact="0" numFmtId="1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5">
        <item x="1"/>
        <item x="0"/>
        <item x="2"/>
        <item x="4"/>
        <item x="3"/>
      </items>
    </pivotField>
  </pivotFields>
  <rowFields count="1">
    <field x="7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</rowItems>
  <colFields count="2">
    <field x="20"/>
    <field x="3"/>
  </colFields>
  <colItems count="20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</colItems>
  <dataFields count="1">
    <dataField name="Promedio de Tardanza del Envío en Días" fld="17" subtotal="average" baseField="10" baseItem="0" numFmtId="1"/>
  </dataFields>
  <conditionalFormats count="5">
    <conditionalFormat priority="2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3" count="4" selected="0">
              <x v="0"/>
              <x v="1"/>
              <x v="2"/>
              <x v="3"/>
            </reference>
            <reference field="20" count="1" selected="0">
              <x v="4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3" count="4" selected="0">
              <x v="0"/>
              <x v="1"/>
              <x v="2"/>
              <x v="3"/>
            </reference>
            <reference field="20" count="1" selected="0">
              <x v="3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3" count="4" selected="0">
              <x v="0"/>
              <x v="1"/>
              <x v="2"/>
              <x v="3"/>
            </reference>
            <reference field="20" count="1" selected="0">
              <x v="2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3" count="4" selected="0">
              <x v="0"/>
              <x v="1"/>
              <x v="2"/>
              <x v="3"/>
            </reference>
            <reference field="20" count="1" selected="0">
              <x v="1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3" count="4" selected="0">
              <x v="0"/>
              <x v="1"/>
              <x v="2"/>
              <x v="3"/>
            </reference>
            <reference field="20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61762F-88F5-4BDE-BE79-B8DD6A5FC0E3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22:F86" firstHeaderRow="1" firstDataRow="2" firstDataCol="2"/>
  <pivotFields count="21"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>
      <items count="543">
        <item x="525"/>
        <item x="539"/>
        <item x="122"/>
        <item x="76"/>
        <item x="24"/>
        <item x="316"/>
        <item x="343"/>
        <item x="292"/>
        <item x="331"/>
        <item x="272"/>
        <item x="401"/>
        <item x="363"/>
        <item x="471"/>
        <item x="164"/>
        <item x="80"/>
        <item x="107"/>
        <item x="41"/>
        <item x="461"/>
        <item x="443"/>
        <item x="69"/>
        <item x="3"/>
        <item x="163"/>
        <item x="395"/>
        <item x="299"/>
        <item x="134"/>
        <item x="92"/>
        <item x="224"/>
        <item x="332"/>
        <item x="98"/>
        <item x="166"/>
        <item x="280"/>
        <item x="358"/>
        <item x="278"/>
        <item x="216"/>
        <item x="345"/>
        <item x="398"/>
        <item x="127"/>
        <item x="497"/>
        <item x="294"/>
        <item x="271"/>
        <item x="179"/>
        <item x="97"/>
        <item x="201"/>
        <item x="338"/>
        <item x="247"/>
        <item x="11"/>
        <item x="182"/>
        <item x="203"/>
        <item x="282"/>
        <item x="252"/>
        <item x="455"/>
        <item x="135"/>
        <item x="355"/>
        <item x="423"/>
        <item x="79"/>
        <item x="405"/>
        <item x="154"/>
        <item x="129"/>
        <item x="385"/>
        <item x="65"/>
        <item x="370"/>
        <item x="264"/>
        <item x="57"/>
        <item x="318"/>
        <item x="359"/>
        <item x="534"/>
        <item x="462"/>
        <item x="328"/>
        <item x="237"/>
        <item x="194"/>
        <item x="240"/>
        <item x="438"/>
        <item x="378"/>
        <item x="91"/>
        <item x="502"/>
        <item x="165"/>
        <item x="347"/>
        <item x="275"/>
        <item x="397"/>
        <item x="34"/>
        <item x="144"/>
        <item x="460"/>
        <item x="40"/>
        <item x="297"/>
        <item x="199"/>
        <item x="149"/>
        <item x="504"/>
        <item x="204"/>
        <item x="121"/>
        <item x="192"/>
        <item x="259"/>
        <item x="515"/>
        <item x="524"/>
        <item x="531"/>
        <item x="270"/>
        <item x="37"/>
        <item x="48"/>
        <item x="503"/>
        <item x="38"/>
        <item x="457"/>
        <item x="369"/>
        <item x="245"/>
        <item x="293"/>
        <item x="452"/>
        <item x="302"/>
        <item x="198"/>
        <item x="383"/>
        <item x="274"/>
        <item x="303"/>
        <item x="226"/>
        <item x="317"/>
        <item x="39"/>
        <item x="541"/>
        <item x="492"/>
        <item x="429"/>
        <item x="313"/>
        <item x="380"/>
        <item x="85"/>
        <item x="84"/>
        <item x="479"/>
        <item x="73"/>
        <item x="150"/>
        <item x="54"/>
        <item x="53"/>
        <item x="243"/>
        <item x="27"/>
        <item x="9"/>
        <item x="162"/>
        <item x="388"/>
        <item x="354"/>
        <item x="207"/>
        <item x="339"/>
        <item x="466"/>
        <item x="327"/>
        <item x="120"/>
        <item x="430"/>
        <item x="464"/>
        <item x="213"/>
        <item x="208"/>
        <item x="153"/>
        <item x="46"/>
        <item x="508"/>
        <item x="49"/>
        <item x="528"/>
        <item x="415"/>
        <item x="434"/>
        <item x="32"/>
        <item x="459"/>
        <item x="206"/>
        <item x="214"/>
        <item x="172"/>
        <item x="495"/>
        <item x="308"/>
        <item x="181"/>
        <item x="266"/>
        <item x="431"/>
        <item x="222"/>
        <item x="114"/>
        <item x="320"/>
        <item x="116"/>
        <item x="110"/>
        <item x="473"/>
        <item x="74"/>
        <item x="374"/>
        <item x="391"/>
        <item x="223"/>
        <item x="200"/>
        <item x="411"/>
        <item x="437"/>
        <item x="261"/>
        <item x="536"/>
        <item x="89"/>
        <item x="384"/>
        <item x="477"/>
        <item x="514"/>
        <item x="268"/>
        <item x="176"/>
        <item x="410"/>
        <item x="93"/>
        <item x="489"/>
        <item x="29"/>
        <item x="71"/>
        <item x="189"/>
        <item x="474"/>
        <item x="191"/>
        <item x="527"/>
        <item x="394"/>
        <item x="156"/>
        <item x="529"/>
        <item x="139"/>
        <item x="321"/>
        <item x="67"/>
        <item x="173"/>
        <item x="403"/>
        <item x="136"/>
        <item x="336"/>
        <item x="372"/>
        <item x="137"/>
        <item x="5"/>
        <item x="426"/>
        <item x="414"/>
        <item x="118"/>
        <item x="468"/>
        <item x="334"/>
        <item x="360"/>
        <item x="346"/>
        <item x="171"/>
        <item x="330"/>
        <item x="475"/>
        <item x="483"/>
        <item x="288"/>
        <item x="0"/>
        <item x="58"/>
        <item x="6"/>
        <item x="513"/>
        <item x="209"/>
        <item x="510"/>
        <item x="449"/>
        <item x="231"/>
        <item x="64"/>
        <item x="60"/>
        <item x="102"/>
        <item x="412"/>
        <item x="238"/>
        <item x="16"/>
        <item x="526"/>
        <item x="482"/>
        <item x="427"/>
        <item x="286"/>
        <item x="112"/>
        <item x="337"/>
        <item x="490"/>
        <item x="68"/>
        <item x="399"/>
        <item x="511"/>
        <item x="450"/>
        <item x="349"/>
        <item x="22"/>
        <item x="445"/>
        <item x="103"/>
        <item x="376"/>
        <item x="451"/>
        <item x="66"/>
        <item x="63"/>
        <item x="130"/>
        <item x="86"/>
        <item x="305"/>
        <item x="7"/>
        <item x="289"/>
        <item x="21"/>
        <item x="496"/>
        <item x="111"/>
        <item x="140"/>
        <item x="326"/>
        <item x="157"/>
        <item x="371"/>
        <item x="298"/>
        <item x="291"/>
        <item x="94"/>
        <item x="353"/>
        <item x="35"/>
        <item x="386"/>
        <item x="131"/>
        <item x="407"/>
        <item x="95"/>
        <item x="59"/>
        <item x="78"/>
        <item x="421"/>
        <item x="392"/>
        <item x="225"/>
        <item x="4"/>
        <item x="106"/>
        <item x="509"/>
        <item x="190"/>
        <item x="42"/>
        <item x="186"/>
        <item x="235"/>
        <item x="406"/>
        <item x="323"/>
        <item x="239"/>
        <item x="494"/>
        <item x="210"/>
        <item x="501"/>
        <item x="51"/>
        <item x="88"/>
        <item x="265"/>
        <item x="446"/>
        <item x="454"/>
        <item x="228"/>
        <item x="311"/>
        <item x="47"/>
        <item x="230"/>
        <item x="516"/>
        <item x="104"/>
        <item x="520"/>
        <item x="142"/>
        <item x="521"/>
        <item x="263"/>
        <item x="202"/>
        <item x="20"/>
        <item x="108"/>
        <item x="123"/>
        <item x="402"/>
        <item x="115"/>
        <item x="145"/>
        <item x="519"/>
        <item x="138"/>
        <item x="28"/>
        <item x="390"/>
        <item x="498"/>
        <item x="87"/>
        <item x="512"/>
        <item x="258"/>
        <item x="246"/>
        <item x="463"/>
        <item x="217"/>
        <item x="126"/>
        <item x="241"/>
        <item x="45"/>
        <item x="470"/>
        <item x="375"/>
        <item x="13"/>
        <item x="212"/>
        <item x="357"/>
        <item x="128"/>
        <item x="344"/>
        <item x="484"/>
        <item x="1"/>
        <item x="478"/>
        <item x="232"/>
        <item x="310"/>
        <item x="342"/>
        <item x="488"/>
        <item x="295"/>
        <item x="159"/>
        <item x="26"/>
        <item x="12"/>
        <item x="219"/>
        <item x="155"/>
        <item x="365"/>
        <item x="309"/>
        <item x="304"/>
        <item x="409"/>
        <item x="351"/>
        <item x="36"/>
        <item x="175"/>
        <item x="307"/>
        <item x="487"/>
        <item x="119"/>
        <item x="178"/>
        <item x="196"/>
        <item x="260"/>
        <item x="195"/>
        <item x="262"/>
        <item x="161"/>
        <item x="532"/>
        <item x="227"/>
        <item x="132"/>
        <item x="366"/>
        <item x="256"/>
        <item x="481"/>
        <item x="185"/>
        <item x="467"/>
        <item x="177"/>
        <item x="193"/>
        <item x="538"/>
        <item x="152"/>
        <item x="281"/>
        <item x="420"/>
        <item x="215"/>
        <item x="211"/>
        <item x="188"/>
        <item x="419"/>
        <item x="324"/>
        <item x="499"/>
        <item x="377"/>
        <item x="425"/>
        <item x="133"/>
        <item x="287"/>
        <item x="433"/>
        <item x="2"/>
        <item x="146"/>
        <item x="505"/>
        <item x="517"/>
        <item x="151"/>
        <item x="77"/>
        <item x="296"/>
        <item x="167"/>
        <item x="325"/>
        <item x="75"/>
        <item x="486"/>
        <item x="269"/>
        <item x="540"/>
        <item x="333"/>
        <item x="72"/>
        <item x="229"/>
        <item x="277"/>
        <item x="242"/>
        <item x="143"/>
        <item x="273"/>
        <item x="352"/>
        <item x="62"/>
        <item x="220"/>
        <item x="23"/>
        <item x="236"/>
        <item x="234"/>
        <item x="350"/>
        <item x="340"/>
        <item x="96"/>
        <item x="404"/>
        <item x="448"/>
        <item x="205"/>
        <item x="533"/>
        <item x="81"/>
        <item x="472"/>
        <item x="43"/>
        <item x="373"/>
        <item x="160"/>
        <item x="105"/>
        <item x="500"/>
        <item x="221"/>
        <item x="356"/>
        <item x="361"/>
        <item x="485"/>
        <item x="284"/>
        <item x="33"/>
        <item x="56"/>
        <item x="14"/>
        <item x="400"/>
        <item x="55"/>
        <item x="248"/>
        <item x="530"/>
        <item x="174"/>
        <item x="518"/>
        <item x="250"/>
        <item x="439"/>
        <item x="408"/>
        <item x="30"/>
        <item x="147"/>
        <item x="368"/>
        <item x="244"/>
        <item x="469"/>
        <item x="109"/>
        <item x="300"/>
        <item x="413"/>
        <item x="25"/>
        <item x="10"/>
        <item x="101"/>
        <item x="99"/>
        <item x="456"/>
        <item x="125"/>
        <item x="506"/>
        <item x="257"/>
        <item x="491"/>
        <item x="379"/>
        <item x="364"/>
        <item x="183"/>
        <item x="180"/>
        <item x="312"/>
        <item x="15"/>
        <item x="31"/>
        <item x="432"/>
        <item x="465"/>
        <item x="396"/>
        <item x="158"/>
        <item x="255"/>
        <item x="17"/>
        <item x="335"/>
        <item x="148"/>
        <item x="367"/>
        <item x="306"/>
        <item x="522"/>
        <item x="8"/>
        <item x="249"/>
        <item x="290"/>
        <item x="442"/>
        <item x="285"/>
        <item x="535"/>
        <item x="523"/>
        <item x="387"/>
        <item x="381"/>
        <item x="348"/>
        <item x="61"/>
        <item x="276"/>
        <item x="382"/>
        <item x="197"/>
        <item x="218"/>
        <item x="168"/>
        <item x="453"/>
        <item x="440"/>
        <item x="267"/>
        <item x="301"/>
        <item x="254"/>
        <item x="315"/>
        <item x="90"/>
        <item x="19"/>
        <item x="476"/>
        <item x="169"/>
        <item x="100"/>
        <item x="70"/>
        <item x="184"/>
        <item x="480"/>
        <item x="444"/>
        <item x="187"/>
        <item x="458"/>
        <item x="253"/>
        <item x="170"/>
        <item x="82"/>
        <item x="124"/>
        <item x="329"/>
        <item x="83"/>
        <item x="389"/>
        <item x="435"/>
        <item x="362"/>
        <item x="418"/>
        <item x="314"/>
        <item x="417"/>
        <item x="507"/>
        <item x="113"/>
        <item x="436"/>
        <item x="233"/>
        <item x="141"/>
        <item x="428"/>
        <item x="117"/>
        <item x="283"/>
        <item x="393"/>
        <item x="18"/>
        <item x="493"/>
        <item x="441"/>
        <item x="537"/>
        <item x="322"/>
        <item x="50"/>
        <item x="319"/>
        <item x="424"/>
        <item x="279"/>
        <item x="447"/>
        <item x="44"/>
        <item x="251"/>
        <item x="52"/>
        <item x="422"/>
        <item x="341"/>
        <item x="416"/>
        <item t="default"/>
      </items>
    </pivotField>
    <pivotField axis="axisRow" compact="0" outline="0" showAll="0">
      <items count="60">
        <item x="35"/>
        <item x="28"/>
        <item x="12"/>
        <item x="13"/>
        <item x="40"/>
        <item x="4"/>
        <item x="27"/>
        <item x="39"/>
        <item x="7"/>
        <item x="52"/>
        <item x="17"/>
        <item x="3"/>
        <item x="37"/>
        <item x="1"/>
        <item x="19"/>
        <item x="32"/>
        <item x="47"/>
        <item x="5"/>
        <item x="8"/>
        <item x="46"/>
        <item x="54"/>
        <item x="38"/>
        <item x="34"/>
        <item x="15"/>
        <item x="30"/>
        <item x="31"/>
        <item x="25"/>
        <item x="36"/>
        <item x="45"/>
        <item x="18"/>
        <item x="50"/>
        <item x="41"/>
        <item x="24"/>
        <item x="33"/>
        <item x="21"/>
        <item x="49"/>
        <item x="26"/>
        <item x="57"/>
        <item x="43"/>
        <item x="9"/>
        <item x="44"/>
        <item x="16"/>
        <item x="11"/>
        <item x="2"/>
        <item x="51"/>
        <item x="42"/>
        <item x="48"/>
        <item x="55"/>
        <item x="10"/>
        <item x="20"/>
        <item x="14"/>
        <item x="0"/>
        <item x="29"/>
        <item x="53"/>
        <item x="6"/>
        <item x="23"/>
        <item x="58"/>
        <item x="22"/>
        <item x="56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dataField="1" compact="0" numFmtId="44" outline="0" showAll="0">
      <items count="89">
        <item x="12"/>
        <item x="80"/>
        <item x="71"/>
        <item x="27"/>
        <item x="65"/>
        <item x="11"/>
        <item x="22"/>
        <item x="25"/>
        <item x="28"/>
        <item x="77"/>
        <item x="58"/>
        <item x="16"/>
        <item x="86"/>
        <item x="68"/>
        <item x="42"/>
        <item x="0"/>
        <item x="7"/>
        <item x="9"/>
        <item x="1"/>
        <item x="87"/>
        <item x="62"/>
        <item x="82"/>
        <item x="5"/>
        <item x="83"/>
        <item x="70"/>
        <item x="2"/>
        <item x="85"/>
        <item x="3"/>
        <item x="4"/>
        <item x="40"/>
        <item x="72"/>
        <item x="8"/>
        <item x="54"/>
        <item x="19"/>
        <item x="31"/>
        <item x="24"/>
        <item x="23"/>
        <item x="13"/>
        <item x="17"/>
        <item x="20"/>
        <item x="29"/>
        <item x="74"/>
        <item x="15"/>
        <item x="14"/>
        <item x="18"/>
        <item x="38"/>
        <item x="47"/>
        <item x="26"/>
        <item x="35"/>
        <item x="10"/>
        <item x="33"/>
        <item x="44"/>
        <item x="43"/>
        <item x="50"/>
        <item x="48"/>
        <item x="6"/>
        <item x="66"/>
        <item x="51"/>
        <item x="73"/>
        <item x="46"/>
        <item x="21"/>
        <item x="37"/>
        <item x="63"/>
        <item x="36"/>
        <item x="53"/>
        <item x="49"/>
        <item x="52"/>
        <item x="84"/>
        <item x="78"/>
        <item x="64"/>
        <item x="76"/>
        <item x="56"/>
        <item x="30"/>
        <item x="57"/>
        <item x="55"/>
        <item x="34"/>
        <item x="75"/>
        <item x="69"/>
        <item x="32"/>
        <item x="39"/>
        <item x="41"/>
        <item x="61"/>
        <item x="59"/>
        <item x="67"/>
        <item x="60"/>
        <item x="79"/>
        <item x="81"/>
        <item x="45"/>
        <item t="default"/>
      </items>
    </pivotField>
    <pivotField compact="0" numFmtId="1" outline="0" showAll="0"/>
    <pivotField compact="0" numFmtId="44" outline="0" showAll="0"/>
    <pivotField compact="0" numFmtId="44" outline="0" showAll="0"/>
    <pivotField compact="0" numFmtId="1" outline="0" showAll="0"/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</pivotFields>
  <rowFields count="2">
    <field x="10"/>
    <field x="7"/>
  </rowFields>
  <rowItems count="63">
    <i>
      <x/>
      <x v="7"/>
    </i>
    <i r="1">
      <x v="8"/>
    </i>
    <i r="1">
      <x v="9"/>
    </i>
    <i r="1">
      <x v="19"/>
    </i>
    <i r="1">
      <x v="21"/>
    </i>
    <i r="1">
      <x v="22"/>
    </i>
    <i r="1">
      <x v="30"/>
    </i>
    <i r="1">
      <x v="31"/>
    </i>
    <i r="1">
      <x v="32"/>
    </i>
    <i r="1">
      <x v="34"/>
    </i>
    <i r="1">
      <x v="35"/>
    </i>
    <i r="1">
      <x v="38"/>
    </i>
    <i r="1">
      <x v="39"/>
    </i>
    <i r="1">
      <x v="41"/>
    </i>
    <i r="1">
      <x v="43"/>
    </i>
    <i r="1">
      <x v="44"/>
    </i>
    <i r="1">
      <x v="45"/>
    </i>
    <i r="1">
      <x v="46"/>
    </i>
    <i r="1">
      <x v="53"/>
    </i>
    <i r="1">
      <x v="56"/>
    </i>
    <i t="default">
      <x/>
    </i>
    <i>
      <x v="1"/>
      <x/>
    </i>
    <i r="1">
      <x v="3"/>
    </i>
    <i r="1">
      <x v="10"/>
    </i>
    <i r="1">
      <x v="11"/>
    </i>
    <i r="1">
      <x v="17"/>
    </i>
    <i r="1">
      <x v="18"/>
    </i>
    <i r="1">
      <x v="25"/>
    </i>
    <i r="1">
      <x v="36"/>
    </i>
    <i r="1">
      <x v="48"/>
    </i>
    <i r="1">
      <x v="50"/>
    </i>
    <i r="1">
      <x v="54"/>
    </i>
    <i t="default">
      <x v="1"/>
    </i>
    <i>
      <x v="2"/>
      <x v="13"/>
    </i>
    <i r="1">
      <x v="14"/>
    </i>
    <i r="1">
      <x v="15"/>
    </i>
    <i r="1">
      <x v="16"/>
    </i>
    <i r="1">
      <x v="20"/>
    </i>
    <i r="1">
      <x v="23"/>
    </i>
    <i r="1">
      <x v="24"/>
    </i>
    <i r="1">
      <x v="26"/>
    </i>
    <i r="1">
      <x v="28"/>
    </i>
    <i r="1">
      <x v="37"/>
    </i>
    <i r="1">
      <x v="40"/>
    </i>
    <i r="1">
      <x v="49"/>
    </i>
    <i r="1">
      <x v="51"/>
    </i>
    <i r="1">
      <x v="57"/>
    </i>
    <i t="default">
      <x v="2"/>
    </i>
    <i>
      <x v="3"/>
      <x v="1"/>
    </i>
    <i r="1">
      <x v="2"/>
    </i>
    <i r="1">
      <x v="4"/>
    </i>
    <i r="1">
      <x v="5"/>
    </i>
    <i r="1">
      <x v="6"/>
    </i>
    <i r="1">
      <x v="12"/>
    </i>
    <i r="1">
      <x v="27"/>
    </i>
    <i r="1">
      <x v="29"/>
    </i>
    <i r="1">
      <x v="33"/>
    </i>
    <i r="1">
      <x v="42"/>
    </i>
    <i r="1">
      <x v="47"/>
    </i>
    <i r="1">
      <x v="52"/>
    </i>
    <i r="1">
      <x v="55"/>
    </i>
    <i r="1">
      <x v="58"/>
    </i>
    <i t="default">
      <x v="3"/>
    </i>
  </rowItems>
  <colFields count="1">
    <field x="18"/>
  </colFields>
  <colItems count="4">
    <i>
      <x/>
    </i>
    <i>
      <x v="1"/>
    </i>
    <i>
      <x v="2"/>
    </i>
    <i>
      <x v="3"/>
    </i>
  </colItems>
  <dataFields count="1">
    <dataField name="Suma de Ventas" fld="13" showDataAs="percentDiff" baseField="18" baseItem="1048828" numFmtId="10"/>
  </dataFields>
  <conditionalFormats count="1">
    <conditionalFormat priority="8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8" count="3" selected="0">
              <x v="1"/>
              <x v="2"/>
              <x v="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08C67827-EE13-42F6-AF82-0478C3CADBDE}" sourceName="Estado">
  <pivotTables>
    <pivotTable tabId="7" name="TablaDinámica3"/>
    <pivotTable tabId="7" name="TablaDinámica4"/>
    <pivotTable tabId="7" name="TablaDinámica6"/>
    <pivotTable tabId="7" name="TablaDinámica9"/>
  </pivotTables>
  <data>
    <tabular pivotCacheId="30281840">
      <items count="59">
        <i x="35" s="1"/>
        <i x="28" s="1"/>
        <i x="12" s="1"/>
        <i x="13" s="1"/>
        <i x="40" s="1"/>
        <i x="4" s="1"/>
        <i x="27" s="1"/>
        <i x="39" s="1"/>
        <i x="7" s="1"/>
        <i x="52" s="1"/>
        <i x="17" s="1"/>
        <i x="3" s="1"/>
        <i x="37" s="1"/>
        <i x="1" s="1"/>
        <i x="19" s="1"/>
        <i x="32" s="1"/>
        <i x="47" s="1"/>
        <i x="5" s="1"/>
        <i x="8" s="1"/>
        <i x="46" s="1"/>
        <i x="54" s="1"/>
        <i x="38" s="1"/>
        <i x="34" s="1"/>
        <i x="15" s="1"/>
        <i x="30" s="1"/>
        <i x="31" s="1"/>
        <i x="25" s="1"/>
        <i x="36" s="1"/>
        <i x="45" s="1"/>
        <i x="18" s="1"/>
        <i x="50" s="1"/>
        <i x="41" s="1"/>
        <i x="24" s="1"/>
        <i x="33" s="1"/>
        <i x="21" s="1"/>
        <i x="49" s="1"/>
        <i x="26" s="1"/>
        <i x="57" s="1"/>
        <i x="43" s="1"/>
        <i x="9" s="1"/>
        <i x="44" s="1"/>
        <i x="16" s="1"/>
        <i x="11" s="1"/>
        <i x="2" s="1"/>
        <i x="51" s="1"/>
        <i x="42" s="1"/>
        <i x="48" s="1"/>
        <i x="55" s="1"/>
        <i x="10" s="1"/>
        <i x="20" s="1"/>
        <i x="14" s="1"/>
        <i x="0" s="1"/>
        <i x="29" s="1"/>
        <i x="53" s="1"/>
        <i x="6" s="1"/>
        <i x="23" s="1"/>
        <i x="58" s="1"/>
        <i x="22" s="1"/>
        <i x="5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95CD53CC-2542-4748-9667-308A1D8E62D6}" sourceName="Región">
  <pivotTables>
    <pivotTable tabId="7" name="TablaDinámica3"/>
    <pivotTable tabId="7" name="TablaDinámica4"/>
    <pivotTable tabId="7" name="TablaDinámica6"/>
    <pivotTable tabId="7" name="TablaDinámica9"/>
  </pivotTables>
  <data>
    <tabular pivotCacheId="30281840">
      <items count="4">
        <i x="1" s="1"/>
        <i x="2" s="1"/>
        <i x="0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Producto" xr10:uid="{06A85D93-0776-45B7-8EC2-C23C898C7322}" sourceName="Nombre del Producto">
  <pivotTables>
    <pivotTable tabId="7" name="TablaDinámica3"/>
    <pivotTable tabId="7" name="TablaDinámica4"/>
    <pivotTable tabId="7" name="TablaDinámica9"/>
  </pivotTables>
  <data>
    <tabular pivotCacheId="30281840">
      <items count="15">
        <i x="13" s="1"/>
        <i x="8" s="1"/>
        <i x="14" s="1"/>
        <i x="12" s="1"/>
        <i x="6" s="1"/>
        <i x="9" s="1"/>
        <i x="7" s="1"/>
        <i x="11" s="1"/>
        <i x="10" s="1"/>
        <i x="4" s="1"/>
        <i x="0" s="1"/>
        <i x="2" s="1"/>
        <i x="1" s="1"/>
        <i x="3" s="1"/>
        <i x="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1E897626-5A52-47A7-AD29-EEE066679892}" sourceName="Año">
  <pivotTables>
    <pivotTable tabId="7" name="TablaDinámica3"/>
    <pivotTable tabId="7" name="TablaDinámica4"/>
    <pivotTable tabId="7" name="TablaDinámica6"/>
    <pivotTable tabId="7" name="TablaDinámica9"/>
  </pivotTables>
  <data>
    <tabular pivotCacheId="30281840">
      <items count="4">
        <i x="0" s="1"/>
        <i x="1" s="1"/>
        <i x="2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D68CD657-21D5-4E2F-84CA-2D51FF8C45A6}" cache="SegmentaciónDeDatos_Estado" caption="Estado" columnCount="2" style="SlicerStyleLight5" rowHeight="257175"/>
  <slicer name="Región" xr10:uid="{03FA428A-DF88-40F9-91AB-B6EE2134EC5D}" cache="SegmentaciónDeDatos_Región" caption="Región" columnCount="2" style="SlicerStyleLight5" rowHeight="257175"/>
  <slicer name="Nombre del Producto" xr10:uid="{2C729FD4-FA1D-497D-8479-532B413573FB}" cache="SegmentaciónDeDatos_Nombre_del_Producto" caption="Nombre del Producto" startItem="4" columnCount="2" style="SlicerStyleLight5" rowHeight="257175"/>
  <slicer name="Año" xr10:uid="{CD56296A-CC00-426E-A93D-264EEF2BC567}" cache="SegmentaciónDeDatos_Año" caption="Año" columnCount="2" style="SlicerStyleLight5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88AE92-CBD3-428C-B5AE-B935882C1BF4}" name="Tabla1" displayName="Tabla1" ref="A6:U8556" totalsRowCount="1" headerRowDxfId="22">
  <sortState xmlns:xlrd2="http://schemas.microsoft.com/office/spreadsheetml/2017/richdata2" ref="A7:R8555">
    <sortCondition ref="B6:B8555"/>
  </sortState>
  <tableColumns count="21">
    <tableColumn id="2" xr3:uid="{405955CD-7E3F-4DF4-BE74-94FBA68CF724}" name="ID Órden"/>
    <tableColumn id="3" xr3:uid="{CDD4B4C3-F314-4BB6-B13A-D1EC160C2A1D}" name="Fecha de Orden" dataDxfId="21" totalsRowDxfId="20"/>
    <tableColumn id="4" xr3:uid="{5148C712-17EC-4AFE-9942-8D35D40610FE}" name="Fecha de Envío" dataDxfId="19" totalsRowDxfId="18"/>
    <tableColumn id="5" xr3:uid="{EE90E927-3D84-4D0C-BB2B-D7405CCA8553}" name="Modo de Envío"/>
    <tableColumn id="6" xr3:uid="{8320A5F0-4ED5-4F48-AE5C-6161E3BD33CD}" name="ID Cliente"/>
    <tableColumn id="7" xr3:uid="{57F3B18A-8D5B-4B09-8718-A185E143F609}" name="Country"/>
    <tableColumn id="8" xr3:uid="{2BE6DDF0-B2A1-4098-86FD-5FDC7C1E5421}" name="Ciudad"/>
    <tableColumn id="9" xr3:uid="{2715A51C-5EA9-4799-B86E-EDA3D5D1A58B}" name="Estado"/>
    <tableColumn id="10" xr3:uid="{28E3252A-A51F-446B-927C-9D9F2B541EDA}" name="Código Postal"/>
    <tableColumn id="11" xr3:uid="{AA2A19EA-538C-4AE3-B5AE-7569CF6F138A}" name="División"/>
    <tableColumn id="12" xr3:uid="{16B1ED07-CDDC-492A-AD49-1C91280A8930}" name="Región"/>
    <tableColumn id="13" xr3:uid="{182E46E4-DBAE-4183-BAC9-C715D4379052}" name="ID Producto"/>
    <tableColumn id="14" xr3:uid="{469AFA11-B96C-45BE-B88A-F25796898634}" name="Nombre del Producto"/>
    <tableColumn id="15" xr3:uid="{BC82EF1D-B775-4ABA-9B3F-67CA30F619E0}" name="Ventas" totalsRowDxfId="17" dataCellStyle="Moneda"/>
    <tableColumn id="16" xr3:uid="{65408ED5-24DD-4388-8618-33FEADA790DB}" name="Unidades" dataDxfId="16" totalsRowDxfId="15"/>
    <tableColumn id="17" xr3:uid="{09D28AE8-48BA-4E7C-81FF-E687EAFC9BD4}" name="Beneficio" totalsRowDxfId="14" dataCellStyle="Moneda"/>
    <tableColumn id="18" xr3:uid="{D1E40708-D365-4420-B75A-917623BC5F2D}" name="Costo" totalsRowDxfId="13" dataCellStyle="Moneda"/>
    <tableColumn id="20" xr3:uid="{CE06EA4D-4113-4D3B-B2F4-9785124AB805}" name="Tardanza del Envío en Días" dataDxfId="12" totalsRowDxfId="11" dataCellStyle="Moneda">
      <calculatedColumnFormula>Tabla1[[#This Row],[Fecha de Envío]]-Tabla1[[#This Row],[Fecha de Orden]]</calculatedColumnFormula>
    </tableColumn>
    <tableColumn id="1" xr3:uid="{5A60612D-33B3-4A39-A35D-3AA39B2DC6B2}" name="Año" dataDxfId="10" totalsRowDxfId="9" dataCellStyle="Moneda">
      <calculatedColumnFormula>YEAR(Tabla1[[#This Row],[Fecha de Orden]])</calculatedColumnFormula>
    </tableColumn>
    <tableColumn id="19" xr3:uid="{94FAD5AD-B27C-45D6-B3BB-01931AACD5DE}" name="Fábrica">
      <calculatedColumnFormula>VLOOKUP(Tabla1[[#This Row],[Nombre del Producto]],Tabla2[[Nombre Producto]:[Costo Unitario]],2,FALSE)</calculatedColumnFormula>
    </tableColumn>
    <tableColumn id="21" xr3:uid="{102001EA-9E7A-4661-9E62-28172D9F2DA5}" name="Ubicación Fábrica">
      <calculatedColumnFormula>VLOOKUP(Tabla1[[#This Row],[Fábrica]],Tabla3[],4,FALSE)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7BAF13-2697-46D3-B912-38BB85E34BCE}" name="Tabla2" displayName="Tabla2" ref="A1:F16" totalsRowShown="0" headerRowDxfId="8">
  <autoFilter ref="A1:F16" xr:uid="{757BAF13-2697-46D3-B912-38BB85E34BCE}"/>
  <sortState xmlns:xlrd2="http://schemas.microsoft.com/office/spreadsheetml/2017/richdata2" ref="A2:F16">
    <sortCondition ref="C1:C16"/>
  </sortState>
  <tableColumns count="6">
    <tableColumn id="1" xr3:uid="{7055689A-5543-4609-9A37-5504006E6C93}" name="División"/>
    <tableColumn id="2" xr3:uid="{C4B85D44-C16C-4F53-B0DA-961D79E70195}" name="Nombre Producto"/>
    <tableColumn id="3" xr3:uid="{6983BFF8-7BC9-49C7-BCF2-EEBF08F1469F}" name="Fábrica"/>
    <tableColumn id="4" xr3:uid="{5BFBC32E-D819-4F1E-95B8-7914D97D2740}" name="ID producto"/>
    <tableColumn id="5" xr3:uid="{EE5C8ED5-795C-4814-B8BF-6DD26C580720}" name="Precio Unitario" dataCellStyle="Moneda"/>
    <tableColumn id="6" xr3:uid="{3B36C7A4-56A8-4F20-ACEF-4D49531D096C}" name="Costo Unitario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7ACE68-3125-4643-B55B-08B50907866A}" name="Tabla3" displayName="Tabla3" ref="A1:D6" totalsRowShown="0" headerRowDxfId="7">
  <autoFilter ref="A1:D6" xr:uid="{EC7ACE68-3125-4643-B55B-08B50907866A}"/>
  <tableColumns count="4">
    <tableColumn id="1" xr3:uid="{3B8E5C82-D6F5-4FEF-818D-7A7B1A0E719D}" name="Fábrica"/>
    <tableColumn id="2" xr3:uid="{348D9218-A1BF-405F-8C66-059FEF2E64FF}" name="Latitud" dataDxfId="6"/>
    <tableColumn id="3" xr3:uid="{34E265EA-4AB0-413E-BBBD-5DFBC59A53DE}" name="Longitud" dataDxfId="5"/>
    <tableColumn id="4" xr3:uid="{7620BF93-C2E3-4EE9-B5D0-5152F71CAA61}" name="Ubicació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79CE24-E711-44DB-80FA-C26BDD78ED0E}" name="Tabla4" displayName="Tabla4" ref="A1:B4" totalsRowShown="0" headerRowDxfId="4">
  <autoFilter ref="A1:B4" xr:uid="{1F79CE24-E711-44DB-80FA-C26BDD78ED0E}"/>
  <tableColumns count="2">
    <tableColumn id="1" xr3:uid="{434A2595-F8D1-4780-B100-84977A94DA82}" name="División"/>
    <tableColumn id="2" xr3:uid="{81B661E0-E3CD-44C8-95FE-540362811429}" name="Objetivo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A0E2-8C26-4112-B978-88EDB0F59DA9}">
  <sheetPr codeName="Hoja5"/>
  <dimension ref="A1:X38"/>
  <sheetViews>
    <sheetView showGridLines="0" tabSelected="1" workbookViewId="0">
      <selection activeCell="X40" sqref="X40"/>
    </sheetView>
  </sheetViews>
  <sheetFormatPr baseColWidth="10" defaultRowHeight="15" x14ac:dyDescent="0.25"/>
  <sheetData>
    <row r="1" spans="1:24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</row>
    <row r="2" spans="1:24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</row>
    <row r="3" spans="1:24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</row>
    <row r="4" spans="1:24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</row>
    <row r="5" spans="1:24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</row>
    <row r="6" spans="1:24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</row>
    <row r="7" spans="1:24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</row>
    <row r="8" spans="1:24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</row>
    <row r="9" spans="1:24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</row>
    <row r="10" spans="1:24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</row>
    <row r="11" spans="1:24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</row>
    <row r="12" spans="1:24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</row>
    <row r="13" spans="1:24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</row>
    <row r="14" spans="1:24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</row>
    <row r="15" spans="1:24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</row>
    <row r="16" spans="1:24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</row>
    <row r="17" spans="1:24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</row>
    <row r="18" spans="1:24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</row>
    <row r="19" spans="1:24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</row>
    <row r="20" spans="1:24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</row>
    <row r="21" spans="1:24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</row>
    <row r="22" spans="1:24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</row>
    <row r="23" spans="1:24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</row>
    <row r="24" spans="1:24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</row>
    <row r="25" spans="1:24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</row>
    <row r="26" spans="1:24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</row>
    <row r="27" spans="1:24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</row>
    <row r="28" spans="1:24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</row>
    <row r="29" spans="1:24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</row>
    <row r="30" spans="1:24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</row>
    <row r="31" spans="1:24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</row>
    <row r="32" spans="1:24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</row>
    <row r="33" spans="1:24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</row>
    <row r="34" spans="1:24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</row>
    <row r="35" spans="1:24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</row>
    <row r="36" spans="1:24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rrarSegmentacionesSeleccionadas">
                <anchor moveWithCells="1" sizeWithCells="1">
                  <from>
                    <xdr:col>21</xdr:col>
                    <xdr:colOff>276225</xdr:colOff>
                    <xdr:row>0</xdr:row>
                    <xdr:rowOff>152400</xdr:rowOff>
                  </from>
                  <to>
                    <xdr:col>23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9D00-65B5-423C-AFDA-241F1F88CA22}">
  <sheetPr codeName="Hoja1"/>
  <dimension ref="A1:U8556"/>
  <sheetViews>
    <sheetView workbookViewId="0">
      <selection activeCell="J16" sqref="J16"/>
    </sheetView>
  </sheetViews>
  <sheetFormatPr baseColWidth="10" defaultRowHeight="15" x14ac:dyDescent="0.25"/>
  <cols>
    <col min="1" max="1" width="30.140625" bestFit="1" customWidth="1"/>
    <col min="2" max="2" width="21.140625" style="3" customWidth="1"/>
    <col min="3" max="3" width="15.140625" style="3" customWidth="1"/>
    <col min="4" max="4" width="16.7109375" customWidth="1"/>
    <col min="5" max="5" width="17.28515625" customWidth="1"/>
    <col min="6" max="6" width="20.140625" customWidth="1"/>
    <col min="7" max="7" width="18.85546875" bestFit="1" customWidth="1"/>
    <col min="8" max="8" width="26.7109375" bestFit="1" customWidth="1"/>
    <col min="9" max="9" width="16.85546875" customWidth="1"/>
    <col min="10" max="10" width="13.28515625" customWidth="1"/>
    <col min="11" max="11" width="12.42578125" customWidth="1"/>
    <col min="12" max="12" width="16.7109375" customWidth="1"/>
    <col min="13" max="13" width="33.42578125" customWidth="1"/>
    <col min="14" max="14" width="11" style="5" customWidth="1"/>
    <col min="15" max="15" width="11" style="7" customWidth="1"/>
    <col min="16" max="16" width="17.28515625" style="5" customWidth="1"/>
    <col min="17" max="17" width="11.7109375" style="5" customWidth="1"/>
    <col min="18" max="18" width="30.5703125" customWidth="1"/>
    <col min="19" max="19" width="11.42578125" style="18"/>
    <col min="20" max="20" width="18.28515625" customWidth="1"/>
    <col min="21" max="21" width="22" customWidth="1"/>
  </cols>
  <sheetData>
    <row r="1" spans="1:21" x14ac:dyDescent="0.25">
      <c r="A1" s="9" t="s">
        <v>0</v>
      </c>
      <c r="B1" s="10" t="s">
        <v>1</v>
      </c>
      <c r="C1" s="10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11" t="s">
        <v>13</v>
      </c>
      <c r="O1" s="12" t="s">
        <v>14</v>
      </c>
      <c r="P1" s="11" t="s">
        <v>15</v>
      </c>
      <c r="Q1" s="11" t="s">
        <v>16</v>
      </c>
    </row>
    <row r="2" spans="1:21" x14ac:dyDescent="0.25">
      <c r="A2" s="13"/>
      <c r="B2" s="14"/>
      <c r="C2" s="14"/>
      <c r="D2" s="13"/>
      <c r="E2" s="13"/>
      <c r="F2" s="13"/>
      <c r="G2" s="13"/>
      <c r="H2" s="13"/>
      <c r="I2" s="13"/>
      <c r="J2" s="13"/>
      <c r="K2" s="13"/>
      <c r="L2" s="13"/>
      <c r="M2" s="13"/>
      <c r="N2" s="15"/>
      <c r="O2" s="16"/>
      <c r="P2" s="15"/>
      <c r="Q2" s="15"/>
    </row>
    <row r="3" spans="1:21" x14ac:dyDescent="0.25">
      <c r="N3" s="17"/>
      <c r="P3" s="17"/>
      <c r="Q3" s="17"/>
    </row>
    <row r="4" spans="1:21" x14ac:dyDescent="0.25">
      <c r="B4" s="18"/>
      <c r="N4" s="17"/>
      <c r="P4" s="17"/>
      <c r="Q4" s="17"/>
    </row>
    <row r="5" spans="1:21" x14ac:dyDescent="0.25">
      <c r="B5" s="18"/>
    </row>
    <row r="6" spans="1:21" s="1" customFormat="1" x14ac:dyDescent="0.25">
      <c r="A6" s="1" t="s">
        <v>9260</v>
      </c>
      <c r="B6" s="2" t="s">
        <v>9285</v>
      </c>
      <c r="C6" s="2" t="s">
        <v>9259</v>
      </c>
      <c r="D6" s="1" t="s">
        <v>9258</v>
      </c>
      <c r="E6" s="1" t="s">
        <v>9257</v>
      </c>
      <c r="F6" s="1" t="s">
        <v>9235</v>
      </c>
      <c r="G6" s="1" t="s">
        <v>9256</v>
      </c>
      <c r="H6" s="1" t="s">
        <v>9255</v>
      </c>
      <c r="I6" s="1" t="s">
        <v>9254</v>
      </c>
      <c r="J6" s="1" t="s">
        <v>9240</v>
      </c>
      <c r="K6" s="1" t="s">
        <v>9253</v>
      </c>
      <c r="L6" s="1" t="s">
        <v>9252</v>
      </c>
      <c r="M6" s="1" t="s">
        <v>9251</v>
      </c>
      <c r="N6" s="4" t="s">
        <v>9248</v>
      </c>
      <c r="O6" s="6" t="s">
        <v>9249</v>
      </c>
      <c r="P6" s="4" t="s">
        <v>9247</v>
      </c>
      <c r="Q6" s="4" t="s">
        <v>9250</v>
      </c>
      <c r="R6" s="4" t="s">
        <v>9237</v>
      </c>
      <c r="S6" s="23" t="s">
        <v>9239</v>
      </c>
      <c r="T6" s="1" t="s">
        <v>9243</v>
      </c>
      <c r="U6" s="1" t="s">
        <v>9284</v>
      </c>
    </row>
    <row r="7" spans="1:21" x14ac:dyDescent="0.25">
      <c r="A7" t="s">
        <v>2853</v>
      </c>
      <c r="B7" s="3">
        <v>44199</v>
      </c>
      <c r="C7" s="3">
        <v>44213</v>
      </c>
      <c r="D7" t="s">
        <v>18</v>
      </c>
      <c r="E7">
        <v>103800</v>
      </c>
      <c r="F7" t="s">
        <v>19</v>
      </c>
      <c r="G7" t="s">
        <v>159</v>
      </c>
      <c r="H7" t="s">
        <v>42</v>
      </c>
      <c r="I7">
        <v>77095</v>
      </c>
      <c r="J7" t="s">
        <v>22</v>
      </c>
      <c r="K7" t="s">
        <v>43</v>
      </c>
      <c r="L7" t="s">
        <v>36</v>
      </c>
      <c r="M7" t="s">
        <v>37</v>
      </c>
      <c r="N7" s="5">
        <v>6.5</v>
      </c>
      <c r="O7" s="7">
        <v>2</v>
      </c>
      <c r="P7" s="5">
        <v>4.22</v>
      </c>
      <c r="Q7" s="5">
        <v>2.2799999999999998</v>
      </c>
      <c r="R7" s="22">
        <f>Tabla1[[#This Row],[Fecha de Envío]]-Tabla1[[#This Row],[Fecha de Orden]]</f>
        <v>14</v>
      </c>
      <c r="S7" s="24">
        <f>YEAR(Tabla1[[#This Row],[Fecha de Orden]])</f>
        <v>2021</v>
      </c>
      <c r="T7" t="str">
        <f>VLOOKUP(Tabla1[[#This Row],[Nombre del Producto]],Tabla2[[Nombre Producto]:[Costo Unitario]],2,FALSE)</f>
        <v>Wicked Choccy's</v>
      </c>
      <c r="U7" t="str">
        <f>VLOOKUP(Tabla1[[#This Row],[Fábrica]],Tabla3[],4,FALSE)</f>
        <v>Georgia</v>
      </c>
    </row>
    <row r="8" spans="1:21" x14ac:dyDescent="0.25">
      <c r="A8" t="s">
        <v>7117</v>
      </c>
      <c r="B8" s="3">
        <v>44200</v>
      </c>
      <c r="C8" s="3">
        <v>44214</v>
      </c>
      <c r="D8" t="s">
        <v>18</v>
      </c>
      <c r="E8">
        <v>112326</v>
      </c>
      <c r="F8" t="s">
        <v>19</v>
      </c>
      <c r="G8" t="s">
        <v>3177</v>
      </c>
      <c r="H8" t="s">
        <v>173</v>
      </c>
      <c r="I8">
        <v>60540</v>
      </c>
      <c r="J8" t="s">
        <v>22</v>
      </c>
      <c r="K8" t="s">
        <v>43</v>
      </c>
      <c r="L8" t="s">
        <v>24</v>
      </c>
      <c r="M8" t="s">
        <v>25</v>
      </c>
      <c r="N8" s="5">
        <v>7.5</v>
      </c>
      <c r="O8" s="7">
        <v>2</v>
      </c>
      <c r="P8" s="5">
        <v>4.9000000000000004</v>
      </c>
      <c r="Q8" s="5">
        <v>2.6</v>
      </c>
      <c r="R8" s="22">
        <f>Tabla1[[#This Row],[Fecha de Envío]]-Tabla1[[#This Row],[Fecha de Orden]]</f>
        <v>14</v>
      </c>
      <c r="S8" s="24">
        <f>YEAR(Tabla1[[#This Row],[Fecha de Orden]])</f>
        <v>2021</v>
      </c>
      <c r="T8" t="str">
        <f>VLOOKUP(Tabla1[[#This Row],[Nombre del Producto]],Tabla2[[Nombre Producto]:[Costo Unitario]],2,FALSE)</f>
        <v>Wicked Choccy's</v>
      </c>
      <c r="U8" t="str">
        <f>VLOOKUP(Tabla1[[#This Row],[Fábrica]],Tabla3[],4,FALSE)</f>
        <v>Georgia</v>
      </c>
    </row>
    <row r="9" spans="1:21" x14ac:dyDescent="0.25">
      <c r="A9" t="s">
        <v>7118</v>
      </c>
      <c r="B9" s="3">
        <v>44200</v>
      </c>
      <c r="C9" s="3">
        <v>44214</v>
      </c>
      <c r="D9" t="s">
        <v>18</v>
      </c>
      <c r="E9">
        <v>112326</v>
      </c>
      <c r="F9" t="s">
        <v>19</v>
      </c>
      <c r="G9" t="s">
        <v>3177</v>
      </c>
      <c r="H9" t="s">
        <v>173</v>
      </c>
      <c r="I9">
        <v>60540</v>
      </c>
      <c r="J9" t="s">
        <v>22</v>
      </c>
      <c r="K9" t="s">
        <v>43</v>
      </c>
      <c r="L9" t="s">
        <v>45</v>
      </c>
      <c r="M9" t="s">
        <v>46</v>
      </c>
      <c r="N9" s="5">
        <v>10.47</v>
      </c>
      <c r="O9" s="7">
        <v>3</v>
      </c>
      <c r="P9" s="5">
        <v>7.47</v>
      </c>
      <c r="Q9" s="5">
        <v>3</v>
      </c>
      <c r="R9" s="22">
        <f>Tabla1[[#This Row],[Fecha de Envío]]-Tabla1[[#This Row],[Fecha de Orden]]</f>
        <v>14</v>
      </c>
      <c r="S9" s="24">
        <f>YEAR(Tabla1[[#This Row],[Fecha de Orden]])</f>
        <v>2021</v>
      </c>
      <c r="T9" t="str">
        <f>VLOOKUP(Tabla1[[#This Row],[Nombre del Producto]],Tabla2[[Nombre Producto]:[Costo Unitario]],2,FALSE)</f>
        <v>Lot's O' Nuts</v>
      </c>
      <c r="U9" t="str">
        <f>VLOOKUP(Tabla1[[#This Row],[Fábrica]],Tabla3[],4,FALSE)</f>
        <v>Arizona</v>
      </c>
    </row>
    <row r="10" spans="1:21" x14ac:dyDescent="0.25">
      <c r="A10" t="s">
        <v>7119</v>
      </c>
      <c r="B10" s="3">
        <v>44200</v>
      </c>
      <c r="C10" s="3">
        <v>44214</v>
      </c>
      <c r="D10" t="s">
        <v>18</v>
      </c>
      <c r="E10">
        <v>112326</v>
      </c>
      <c r="F10" t="s">
        <v>19</v>
      </c>
      <c r="G10" t="s">
        <v>3177</v>
      </c>
      <c r="H10" t="s">
        <v>173</v>
      </c>
      <c r="I10">
        <v>60540</v>
      </c>
      <c r="J10" t="s">
        <v>22</v>
      </c>
      <c r="K10" t="s">
        <v>43</v>
      </c>
      <c r="L10" t="s">
        <v>27</v>
      </c>
      <c r="M10" t="s">
        <v>28</v>
      </c>
      <c r="N10" s="5">
        <v>10.8</v>
      </c>
      <c r="O10" s="7">
        <v>3</v>
      </c>
      <c r="P10" s="5">
        <v>7.5</v>
      </c>
      <c r="Q10" s="5">
        <v>3.3</v>
      </c>
      <c r="R10" s="22">
        <f>Tabla1[[#This Row],[Fecha de Envío]]-Tabla1[[#This Row],[Fecha de Orden]]</f>
        <v>14</v>
      </c>
      <c r="S10" s="24">
        <f>YEAR(Tabla1[[#This Row],[Fecha de Orden]])</f>
        <v>2021</v>
      </c>
      <c r="T10" t="str">
        <f>VLOOKUP(Tabla1[[#This Row],[Nombre del Producto]],Tabla2[[Nombre Producto]:[Costo Unitario]],2,FALSE)</f>
        <v>Lot's O' Nuts</v>
      </c>
      <c r="U10" t="str">
        <f>VLOOKUP(Tabla1[[#This Row],[Fábrica]],Tabla3[],4,FALSE)</f>
        <v>Arizona</v>
      </c>
    </row>
    <row r="11" spans="1:21" x14ac:dyDescent="0.25">
      <c r="A11" t="s">
        <v>5826</v>
      </c>
      <c r="B11" s="3">
        <v>44201</v>
      </c>
      <c r="C11" s="3">
        <v>44218</v>
      </c>
      <c r="D11" t="s">
        <v>18</v>
      </c>
      <c r="E11">
        <v>141817</v>
      </c>
      <c r="F11" t="s">
        <v>19</v>
      </c>
      <c r="G11" t="s">
        <v>144</v>
      </c>
      <c r="H11" t="s">
        <v>101</v>
      </c>
      <c r="I11">
        <v>19143</v>
      </c>
      <c r="J11" t="s">
        <v>22</v>
      </c>
      <c r="K11" t="s">
        <v>32</v>
      </c>
      <c r="L11" t="s">
        <v>24</v>
      </c>
      <c r="M11" t="s">
        <v>25</v>
      </c>
      <c r="N11" s="5">
        <v>11.25</v>
      </c>
      <c r="O11" s="7">
        <v>3</v>
      </c>
      <c r="P11" s="5">
        <v>7.35</v>
      </c>
      <c r="Q11" s="5">
        <v>3.9</v>
      </c>
      <c r="R11" s="22">
        <f>Tabla1[[#This Row],[Fecha de Envío]]-Tabla1[[#This Row],[Fecha de Orden]]</f>
        <v>17</v>
      </c>
      <c r="S11" s="24">
        <f>YEAR(Tabla1[[#This Row],[Fecha de Orden]])</f>
        <v>2021</v>
      </c>
      <c r="T11" t="str">
        <f>VLOOKUP(Tabla1[[#This Row],[Nombre del Producto]],Tabla2[[Nombre Producto]:[Costo Unitario]],2,FALSE)</f>
        <v>Wicked Choccy's</v>
      </c>
      <c r="U11" t="str">
        <f>VLOOKUP(Tabla1[[#This Row],[Fábrica]],Tabla3[],4,FALSE)</f>
        <v>Georgia</v>
      </c>
    </row>
    <row r="12" spans="1:21" x14ac:dyDescent="0.25">
      <c r="A12" t="s">
        <v>4767</v>
      </c>
      <c r="B12" s="3">
        <v>44202</v>
      </c>
      <c r="C12" s="3">
        <v>44213</v>
      </c>
      <c r="D12" t="s">
        <v>39</v>
      </c>
      <c r="E12">
        <v>106054</v>
      </c>
      <c r="F12" t="s">
        <v>19</v>
      </c>
      <c r="G12" t="s">
        <v>4404</v>
      </c>
      <c r="H12" t="s">
        <v>73</v>
      </c>
      <c r="I12">
        <v>30605</v>
      </c>
      <c r="J12" t="s">
        <v>22</v>
      </c>
      <c r="K12" t="s">
        <v>66</v>
      </c>
      <c r="L12" t="s">
        <v>36</v>
      </c>
      <c r="M12" t="s">
        <v>37</v>
      </c>
      <c r="N12" s="5">
        <v>9.75</v>
      </c>
      <c r="O12" s="7">
        <v>3</v>
      </c>
      <c r="P12" s="5">
        <v>6.33</v>
      </c>
      <c r="Q12" s="5">
        <v>3.42</v>
      </c>
      <c r="R12" s="22">
        <f>Tabla1[[#This Row],[Fecha de Envío]]-Tabla1[[#This Row],[Fecha de Orden]]</f>
        <v>11</v>
      </c>
      <c r="S12" s="24">
        <f>YEAR(Tabla1[[#This Row],[Fecha de Orden]])</f>
        <v>2021</v>
      </c>
      <c r="T12" t="str">
        <f>VLOOKUP(Tabla1[[#This Row],[Nombre del Producto]],Tabla2[[Nombre Producto]:[Costo Unitario]],2,FALSE)</f>
        <v>Wicked Choccy's</v>
      </c>
      <c r="U12" t="str">
        <f>VLOOKUP(Tabla1[[#This Row],[Fábrica]],Tabla3[],4,FALSE)</f>
        <v>Georgia</v>
      </c>
    </row>
    <row r="13" spans="1:21" x14ac:dyDescent="0.25">
      <c r="A13" t="s">
        <v>5695</v>
      </c>
      <c r="B13" s="3">
        <v>44202</v>
      </c>
      <c r="C13" s="3">
        <v>44214</v>
      </c>
      <c r="D13" t="s">
        <v>71</v>
      </c>
      <c r="E13">
        <v>130813</v>
      </c>
      <c r="F13" t="s">
        <v>19</v>
      </c>
      <c r="G13" t="s">
        <v>53</v>
      </c>
      <c r="H13" t="s">
        <v>21</v>
      </c>
      <c r="I13">
        <v>90049</v>
      </c>
      <c r="J13" t="s">
        <v>22</v>
      </c>
      <c r="K13" t="s">
        <v>23</v>
      </c>
      <c r="L13" t="s">
        <v>36</v>
      </c>
      <c r="M13" t="s">
        <v>37</v>
      </c>
      <c r="N13" s="5">
        <v>9.75</v>
      </c>
      <c r="O13" s="7">
        <v>3</v>
      </c>
      <c r="P13" s="5">
        <v>6.33</v>
      </c>
      <c r="Q13" s="5">
        <v>3.42</v>
      </c>
      <c r="R13" s="22">
        <f>Tabla1[[#This Row],[Fecha de Envío]]-Tabla1[[#This Row],[Fecha de Orden]]</f>
        <v>12</v>
      </c>
      <c r="S13" s="24">
        <f>YEAR(Tabla1[[#This Row],[Fecha de Orden]])</f>
        <v>2021</v>
      </c>
      <c r="T13" t="str">
        <f>VLOOKUP(Tabla1[[#This Row],[Nombre del Producto]],Tabla2[[Nombre Producto]:[Costo Unitario]],2,FALSE)</f>
        <v>Wicked Choccy's</v>
      </c>
      <c r="U13" t="str">
        <f>VLOOKUP(Tabla1[[#This Row],[Fábrica]],Tabla3[],4,FALSE)</f>
        <v>Georgia</v>
      </c>
    </row>
    <row r="14" spans="1:21" x14ac:dyDescent="0.25">
      <c r="A14" t="s">
        <v>5961</v>
      </c>
      <c r="B14" s="3">
        <v>44202</v>
      </c>
      <c r="C14" s="3">
        <v>44216</v>
      </c>
      <c r="D14" t="s">
        <v>18</v>
      </c>
      <c r="E14">
        <v>167199</v>
      </c>
      <c r="F14" t="s">
        <v>19</v>
      </c>
      <c r="G14" t="s">
        <v>178</v>
      </c>
      <c r="H14" t="s">
        <v>116</v>
      </c>
      <c r="I14">
        <v>42420</v>
      </c>
      <c r="J14" t="s">
        <v>22</v>
      </c>
      <c r="K14" t="s">
        <v>66</v>
      </c>
      <c r="L14" t="s">
        <v>27</v>
      </c>
      <c r="M14" t="s">
        <v>28</v>
      </c>
      <c r="N14" s="5">
        <v>32.4</v>
      </c>
      <c r="O14" s="7">
        <v>9</v>
      </c>
      <c r="P14" s="5">
        <v>22.5</v>
      </c>
      <c r="Q14" s="5">
        <v>9.9</v>
      </c>
      <c r="R14" s="22">
        <f>Tabla1[[#This Row],[Fecha de Envío]]-Tabla1[[#This Row],[Fecha de Orden]]</f>
        <v>14</v>
      </c>
      <c r="S14" s="24">
        <f>YEAR(Tabla1[[#This Row],[Fecha de Orden]])</f>
        <v>2021</v>
      </c>
      <c r="T14" t="str">
        <f>VLOOKUP(Tabla1[[#This Row],[Nombre del Producto]],Tabla2[[Nombre Producto]:[Costo Unitario]],2,FALSE)</f>
        <v>Lot's O' Nuts</v>
      </c>
      <c r="U14" t="str">
        <f>VLOOKUP(Tabla1[[#This Row],[Fábrica]],Tabla3[],4,FALSE)</f>
        <v>Arizona</v>
      </c>
    </row>
    <row r="15" spans="1:21" x14ac:dyDescent="0.25">
      <c r="A15" t="s">
        <v>5962</v>
      </c>
      <c r="B15" s="3">
        <v>44202</v>
      </c>
      <c r="C15" s="3">
        <v>44216</v>
      </c>
      <c r="D15" t="s">
        <v>18</v>
      </c>
      <c r="E15">
        <v>167199</v>
      </c>
      <c r="F15" t="s">
        <v>19</v>
      </c>
      <c r="G15" t="s">
        <v>178</v>
      </c>
      <c r="H15" t="s">
        <v>116</v>
      </c>
      <c r="I15">
        <v>42420</v>
      </c>
      <c r="J15" t="s">
        <v>22</v>
      </c>
      <c r="K15" t="s">
        <v>66</v>
      </c>
      <c r="L15" t="s">
        <v>24</v>
      </c>
      <c r="M15" t="s">
        <v>25</v>
      </c>
      <c r="N15" s="5">
        <v>7.5</v>
      </c>
      <c r="O15" s="7">
        <v>2</v>
      </c>
      <c r="P15" s="5">
        <v>4.9000000000000004</v>
      </c>
      <c r="Q15" s="5">
        <v>2.6</v>
      </c>
      <c r="R15" s="22">
        <f>Tabla1[[#This Row],[Fecha de Envío]]-Tabla1[[#This Row],[Fecha de Orden]]</f>
        <v>14</v>
      </c>
      <c r="S15" s="24">
        <f>YEAR(Tabla1[[#This Row],[Fecha de Orden]])</f>
        <v>2021</v>
      </c>
      <c r="T15" t="str">
        <f>VLOOKUP(Tabla1[[#This Row],[Nombre del Producto]],Tabla2[[Nombre Producto]:[Costo Unitario]],2,FALSE)</f>
        <v>Wicked Choccy's</v>
      </c>
      <c r="U15" t="str">
        <f>VLOOKUP(Tabla1[[#This Row],[Fábrica]],Tabla3[],4,FALSE)</f>
        <v>Georgia</v>
      </c>
    </row>
    <row r="16" spans="1:21" x14ac:dyDescent="0.25">
      <c r="A16" t="s">
        <v>5963</v>
      </c>
      <c r="B16" s="3">
        <v>44202</v>
      </c>
      <c r="C16" s="3">
        <v>44216</v>
      </c>
      <c r="D16" t="s">
        <v>18</v>
      </c>
      <c r="E16">
        <v>167199</v>
      </c>
      <c r="F16" t="s">
        <v>19</v>
      </c>
      <c r="G16" t="s">
        <v>178</v>
      </c>
      <c r="H16" t="s">
        <v>116</v>
      </c>
      <c r="I16">
        <v>42420</v>
      </c>
      <c r="J16" t="s">
        <v>22</v>
      </c>
      <c r="K16" t="s">
        <v>66</v>
      </c>
      <c r="L16" t="s">
        <v>45</v>
      </c>
      <c r="M16" t="s">
        <v>46</v>
      </c>
      <c r="N16" s="5">
        <v>6.98</v>
      </c>
      <c r="O16" s="7">
        <v>2</v>
      </c>
      <c r="P16" s="5">
        <v>4.9800000000000004</v>
      </c>
      <c r="Q16" s="5">
        <v>2</v>
      </c>
      <c r="R16" s="22">
        <f>Tabla1[[#This Row],[Fecha de Envío]]-Tabla1[[#This Row],[Fecha de Orden]]</f>
        <v>14</v>
      </c>
      <c r="S16" s="24">
        <f>YEAR(Tabla1[[#This Row],[Fecha de Orden]])</f>
        <v>2021</v>
      </c>
      <c r="T16" t="str">
        <f>VLOOKUP(Tabla1[[#This Row],[Nombre del Producto]],Tabla2[[Nombre Producto]:[Costo Unitario]],2,FALSE)</f>
        <v>Lot's O' Nuts</v>
      </c>
      <c r="U16" t="str">
        <f>VLOOKUP(Tabla1[[#This Row],[Fábrica]],Tabla3[],4,FALSE)</f>
        <v>Arizona</v>
      </c>
    </row>
    <row r="17" spans="1:21" x14ac:dyDescent="0.25">
      <c r="A17" t="s">
        <v>5964</v>
      </c>
      <c r="B17" s="3">
        <v>44202</v>
      </c>
      <c r="C17" s="3">
        <v>44216</v>
      </c>
      <c r="D17" t="s">
        <v>18</v>
      </c>
      <c r="E17">
        <v>167199</v>
      </c>
      <c r="F17" t="s">
        <v>19</v>
      </c>
      <c r="G17" t="s">
        <v>178</v>
      </c>
      <c r="H17" t="s">
        <v>116</v>
      </c>
      <c r="I17">
        <v>42420</v>
      </c>
      <c r="J17" t="s">
        <v>22</v>
      </c>
      <c r="K17" t="s">
        <v>66</v>
      </c>
      <c r="L17" t="s">
        <v>36</v>
      </c>
      <c r="M17" t="s">
        <v>37</v>
      </c>
      <c r="N17" s="5">
        <v>13</v>
      </c>
      <c r="O17" s="7">
        <v>4</v>
      </c>
      <c r="P17" s="5">
        <v>8.44</v>
      </c>
      <c r="Q17" s="5">
        <v>4.5599999999999996</v>
      </c>
      <c r="R17" s="22">
        <f>Tabla1[[#This Row],[Fecha de Envío]]-Tabla1[[#This Row],[Fecha de Orden]]</f>
        <v>14</v>
      </c>
      <c r="S17" s="24">
        <f>YEAR(Tabla1[[#This Row],[Fecha de Orden]])</f>
        <v>2021</v>
      </c>
      <c r="T17" t="str">
        <f>VLOOKUP(Tabla1[[#This Row],[Nombre del Producto]],Tabla2[[Nombre Producto]:[Costo Unitario]],2,FALSE)</f>
        <v>Wicked Choccy's</v>
      </c>
      <c r="U17" t="str">
        <f>VLOOKUP(Tabla1[[#This Row],[Fábrica]],Tabla3[],4,FALSE)</f>
        <v>Georgia</v>
      </c>
    </row>
    <row r="18" spans="1:21" x14ac:dyDescent="0.25">
      <c r="A18" t="s">
        <v>5965</v>
      </c>
      <c r="B18" s="3">
        <v>44202</v>
      </c>
      <c r="C18" s="3">
        <v>44216</v>
      </c>
      <c r="D18" t="s">
        <v>18</v>
      </c>
      <c r="E18">
        <v>167199</v>
      </c>
      <c r="F18" t="s">
        <v>19</v>
      </c>
      <c r="G18" t="s">
        <v>178</v>
      </c>
      <c r="H18" t="s">
        <v>116</v>
      </c>
      <c r="I18">
        <v>42420</v>
      </c>
      <c r="J18" t="s">
        <v>22</v>
      </c>
      <c r="K18" t="s">
        <v>66</v>
      </c>
      <c r="L18" t="s">
        <v>33</v>
      </c>
      <c r="M18" t="s">
        <v>34</v>
      </c>
      <c r="N18" s="5">
        <v>7.2</v>
      </c>
      <c r="O18" s="7">
        <v>2</v>
      </c>
      <c r="P18" s="5">
        <v>4.8</v>
      </c>
      <c r="Q18" s="5">
        <v>2.4</v>
      </c>
      <c r="R18" s="22">
        <f>Tabla1[[#This Row],[Fecha de Envío]]-Tabla1[[#This Row],[Fecha de Orden]]</f>
        <v>14</v>
      </c>
      <c r="S18" s="24">
        <f>YEAR(Tabla1[[#This Row],[Fecha de Orden]])</f>
        <v>2021</v>
      </c>
      <c r="T18" t="str">
        <f>VLOOKUP(Tabla1[[#This Row],[Nombre del Producto]],Tabla2[[Nombre Producto]:[Costo Unitario]],2,FALSE)</f>
        <v>Lot's O' Nuts</v>
      </c>
      <c r="U18" t="str">
        <f>VLOOKUP(Tabla1[[#This Row],[Fábrica]],Tabla3[],4,FALSE)</f>
        <v>Arizona</v>
      </c>
    </row>
    <row r="19" spans="1:21" x14ac:dyDescent="0.25">
      <c r="A19" t="s">
        <v>9098</v>
      </c>
      <c r="B19" s="3">
        <v>44203</v>
      </c>
      <c r="C19" s="3">
        <v>44218</v>
      </c>
      <c r="D19" t="s">
        <v>18</v>
      </c>
      <c r="E19">
        <v>105417</v>
      </c>
      <c r="F19" t="s">
        <v>19</v>
      </c>
      <c r="G19" t="s">
        <v>285</v>
      </c>
      <c r="H19" t="s">
        <v>42</v>
      </c>
      <c r="I19">
        <v>77340</v>
      </c>
      <c r="J19" t="s">
        <v>22</v>
      </c>
      <c r="K19" t="s">
        <v>43</v>
      </c>
      <c r="L19" t="s">
        <v>36</v>
      </c>
      <c r="M19" t="s">
        <v>37</v>
      </c>
      <c r="N19" s="5">
        <v>9.75</v>
      </c>
      <c r="O19" s="7">
        <v>3</v>
      </c>
      <c r="P19" s="5">
        <v>6.33</v>
      </c>
      <c r="Q19" s="5">
        <v>3.42</v>
      </c>
      <c r="R19" s="22">
        <f>Tabla1[[#This Row],[Fecha de Envío]]-Tabla1[[#This Row],[Fecha de Orden]]</f>
        <v>15</v>
      </c>
      <c r="S19" s="24">
        <f>YEAR(Tabla1[[#This Row],[Fecha de Orden]])</f>
        <v>2021</v>
      </c>
      <c r="T19" t="str">
        <f>VLOOKUP(Tabla1[[#This Row],[Nombre del Producto]],Tabla2[[Nombre Producto]:[Costo Unitario]],2,FALSE)</f>
        <v>Wicked Choccy's</v>
      </c>
      <c r="U19" t="str">
        <f>VLOOKUP(Tabla1[[#This Row],[Fábrica]],Tabla3[],4,FALSE)</f>
        <v>Georgia</v>
      </c>
    </row>
    <row r="20" spans="1:21" x14ac:dyDescent="0.25">
      <c r="A20" t="s">
        <v>9099</v>
      </c>
      <c r="B20" s="3">
        <v>44203</v>
      </c>
      <c r="C20" s="3">
        <v>44218</v>
      </c>
      <c r="D20" t="s">
        <v>18</v>
      </c>
      <c r="E20">
        <v>105417</v>
      </c>
      <c r="F20" t="s">
        <v>19</v>
      </c>
      <c r="G20" t="s">
        <v>285</v>
      </c>
      <c r="H20" t="s">
        <v>42</v>
      </c>
      <c r="I20">
        <v>77340</v>
      </c>
      <c r="J20" t="s">
        <v>22</v>
      </c>
      <c r="K20" t="s">
        <v>43</v>
      </c>
      <c r="L20" t="s">
        <v>24</v>
      </c>
      <c r="M20" t="s">
        <v>25</v>
      </c>
      <c r="N20" s="5">
        <v>26.25</v>
      </c>
      <c r="O20" s="7">
        <v>7</v>
      </c>
      <c r="P20" s="5">
        <v>17.149999999999999</v>
      </c>
      <c r="Q20" s="5">
        <v>9.1</v>
      </c>
      <c r="R20" s="22">
        <f>Tabla1[[#This Row],[Fecha de Envío]]-Tabla1[[#This Row],[Fecha de Orden]]</f>
        <v>15</v>
      </c>
      <c r="S20" s="24">
        <f>YEAR(Tabla1[[#This Row],[Fecha de Orden]])</f>
        <v>2021</v>
      </c>
      <c r="T20" t="str">
        <f>VLOOKUP(Tabla1[[#This Row],[Nombre del Producto]],Tabla2[[Nombre Producto]:[Costo Unitario]],2,FALSE)</f>
        <v>Wicked Choccy's</v>
      </c>
      <c r="U20" t="str">
        <f>VLOOKUP(Tabla1[[#This Row],[Fábrica]],Tabla3[],4,FALSE)</f>
        <v>Georgia</v>
      </c>
    </row>
    <row r="21" spans="1:21" x14ac:dyDescent="0.25">
      <c r="A21" t="s">
        <v>6417</v>
      </c>
      <c r="B21" s="3">
        <v>44205</v>
      </c>
      <c r="C21" s="3">
        <v>44219</v>
      </c>
      <c r="D21" t="s">
        <v>18</v>
      </c>
      <c r="E21">
        <v>135405</v>
      </c>
      <c r="F21" t="s">
        <v>19</v>
      </c>
      <c r="G21" t="s">
        <v>3151</v>
      </c>
      <c r="H21" t="s">
        <v>42</v>
      </c>
      <c r="I21">
        <v>78041</v>
      </c>
      <c r="J21" t="s">
        <v>22</v>
      </c>
      <c r="K21" t="s">
        <v>43</v>
      </c>
      <c r="L21" t="s">
        <v>24</v>
      </c>
      <c r="M21" t="s">
        <v>25</v>
      </c>
      <c r="N21" s="5">
        <v>7.5</v>
      </c>
      <c r="O21" s="7">
        <v>2</v>
      </c>
      <c r="P21" s="5">
        <v>4.9000000000000004</v>
      </c>
      <c r="Q21" s="5">
        <v>2.6</v>
      </c>
      <c r="R21" s="22">
        <f>Tabla1[[#This Row],[Fecha de Envío]]-Tabla1[[#This Row],[Fecha de Orden]]</f>
        <v>14</v>
      </c>
      <c r="S21" s="24">
        <f>YEAR(Tabla1[[#This Row],[Fecha de Orden]])</f>
        <v>2021</v>
      </c>
      <c r="T21" t="str">
        <f>VLOOKUP(Tabla1[[#This Row],[Nombre del Producto]],Tabla2[[Nombre Producto]:[Costo Unitario]],2,FALSE)</f>
        <v>Wicked Choccy's</v>
      </c>
      <c r="U21" t="str">
        <f>VLOOKUP(Tabla1[[#This Row],[Fábrica]],Tabla3[],4,FALSE)</f>
        <v>Georgia</v>
      </c>
    </row>
    <row r="22" spans="1:21" x14ac:dyDescent="0.25">
      <c r="A22" t="s">
        <v>572</v>
      </c>
      <c r="B22" s="3">
        <v>44206</v>
      </c>
      <c r="C22" s="3">
        <v>44221</v>
      </c>
      <c r="D22" t="s">
        <v>18</v>
      </c>
      <c r="E22">
        <v>149020</v>
      </c>
      <c r="F22" t="s">
        <v>19</v>
      </c>
      <c r="G22" t="s">
        <v>86</v>
      </c>
      <c r="H22" t="s">
        <v>133</v>
      </c>
      <c r="I22">
        <v>22153</v>
      </c>
      <c r="J22" t="s">
        <v>22</v>
      </c>
      <c r="K22" t="s">
        <v>66</v>
      </c>
      <c r="L22" t="s">
        <v>36</v>
      </c>
      <c r="M22" t="s">
        <v>37</v>
      </c>
      <c r="N22" s="5">
        <v>3.25</v>
      </c>
      <c r="O22" s="7">
        <v>1</v>
      </c>
      <c r="P22" s="5">
        <v>2.11</v>
      </c>
      <c r="Q22" s="5">
        <v>1.1399999999999999</v>
      </c>
      <c r="R22" s="22">
        <f>Tabla1[[#This Row],[Fecha de Envío]]-Tabla1[[#This Row],[Fecha de Orden]]</f>
        <v>15</v>
      </c>
      <c r="S22" s="24">
        <f>YEAR(Tabla1[[#This Row],[Fecha de Orden]])</f>
        <v>2021</v>
      </c>
      <c r="T22" t="str">
        <f>VLOOKUP(Tabla1[[#This Row],[Nombre del Producto]],Tabla2[[Nombre Producto]:[Costo Unitario]],2,FALSE)</f>
        <v>Wicked Choccy's</v>
      </c>
      <c r="U22" t="str">
        <f>VLOOKUP(Tabla1[[#This Row],[Fábrica]],Tabla3[],4,FALSE)</f>
        <v>Georgia</v>
      </c>
    </row>
    <row r="23" spans="1:21" x14ac:dyDescent="0.25">
      <c r="A23" t="s">
        <v>573</v>
      </c>
      <c r="B23" s="3">
        <v>44206</v>
      </c>
      <c r="C23" s="3">
        <v>44221</v>
      </c>
      <c r="D23" t="s">
        <v>18</v>
      </c>
      <c r="E23">
        <v>149020</v>
      </c>
      <c r="F23" t="s">
        <v>19</v>
      </c>
      <c r="G23" t="s">
        <v>86</v>
      </c>
      <c r="H23" t="s">
        <v>133</v>
      </c>
      <c r="I23">
        <v>22153</v>
      </c>
      <c r="J23" t="s">
        <v>148</v>
      </c>
      <c r="K23" t="s">
        <v>66</v>
      </c>
      <c r="L23" t="s">
        <v>149</v>
      </c>
      <c r="M23" t="s">
        <v>150</v>
      </c>
      <c r="N23" s="5">
        <v>1.25</v>
      </c>
      <c r="O23" s="7">
        <v>1</v>
      </c>
      <c r="P23" s="5">
        <v>0.65</v>
      </c>
      <c r="Q23" s="5">
        <v>0.6</v>
      </c>
      <c r="R23" s="22">
        <f>Tabla1[[#This Row],[Fecha de Envío]]-Tabla1[[#This Row],[Fecha de Orden]]</f>
        <v>15</v>
      </c>
      <c r="S23" s="24">
        <f>YEAR(Tabla1[[#This Row],[Fecha de Orden]])</f>
        <v>2021</v>
      </c>
      <c r="T23" t="str">
        <f>VLOOKUP(Tabla1[[#This Row],[Nombre del Producto]],Tabla2[[Nombre Producto]:[Costo Unitario]],2,FALSE)</f>
        <v>Secret Factory</v>
      </c>
      <c r="U23" t="str">
        <f>VLOOKUP(Tabla1[[#This Row],[Fábrica]],Tabla3[],4,FALSE)</f>
        <v>Illinois</v>
      </c>
    </row>
    <row r="24" spans="1:21" x14ac:dyDescent="0.25">
      <c r="A24" t="s">
        <v>8438</v>
      </c>
      <c r="B24" s="3">
        <v>44207</v>
      </c>
      <c r="C24" s="3">
        <v>44220</v>
      </c>
      <c r="D24" t="s">
        <v>39</v>
      </c>
      <c r="E24">
        <v>130092</v>
      </c>
      <c r="F24" t="s">
        <v>19</v>
      </c>
      <c r="G24" t="s">
        <v>3294</v>
      </c>
      <c r="H24" t="s">
        <v>1209</v>
      </c>
      <c r="I24">
        <v>19901</v>
      </c>
      <c r="J24" t="s">
        <v>22</v>
      </c>
      <c r="K24" t="s">
        <v>32</v>
      </c>
      <c r="L24" t="s">
        <v>36</v>
      </c>
      <c r="M24" t="s">
        <v>37</v>
      </c>
      <c r="N24" s="5">
        <v>6.5</v>
      </c>
      <c r="O24" s="7">
        <v>2</v>
      </c>
      <c r="P24" s="5">
        <v>4.22</v>
      </c>
      <c r="Q24" s="5">
        <v>2.2799999999999998</v>
      </c>
      <c r="R24" s="22">
        <f>Tabla1[[#This Row],[Fecha de Envío]]-Tabla1[[#This Row],[Fecha de Orden]]</f>
        <v>13</v>
      </c>
      <c r="S24" s="24">
        <f>YEAR(Tabla1[[#This Row],[Fecha de Orden]])</f>
        <v>2021</v>
      </c>
      <c r="T24" t="str">
        <f>VLOOKUP(Tabla1[[#This Row],[Nombre del Producto]],Tabla2[[Nombre Producto]:[Costo Unitario]],2,FALSE)</f>
        <v>Wicked Choccy's</v>
      </c>
      <c r="U24" t="str">
        <f>VLOOKUP(Tabla1[[#This Row],[Fábrica]],Tabla3[],4,FALSE)</f>
        <v>Georgia</v>
      </c>
    </row>
    <row r="25" spans="1:21" x14ac:dyDescent="0.25">
      <c r="A25" t="s">
        <v>989</v>
      </c>
      <c r="B25" s="3">
        <v>44209</v>
      </c>
      <c r="C25" s="3">
        <v>44224</v>
      </c>
      <c r="D25" t="s">
        <v>18</v>
      </c>
      <c r="E25">
        <v>157147</v>
      </c>
      <c r="F25" t="s">
        <v>19</v>
      </c>
      <c r="G25" t="s">
        <v>20</v>
      </c>
      <c r="H25" t="s">
        <v>21</v>
      </c>
      <c r="I25">
        <v>94109</v>
      </c>
      <c r="J25" t="s">
        <v>22</v>
      </c>
      <c r="K25" t="s">
        <v>23</v>
      </c>
      <c r="L25" t="s">
        <v>36</v>
      </c>
      <c r="M25" t="s">
        <v>37</v>
      </c>
      <c r="N25" s="5">
        <v>9.75</v>
      </c>
      <c r="O25" s="7">
        <v>3</v>
      </c>
      <c r="P25" s="5">
        <v>6.33</v>
      </c>
      <c r="Q25" s="5">
        <v>3.42</v>
      </c>
      <c r="R25" s="22">
        <f>Tabla1[[#This Row],[Fecha de Envío]]-Tabla1[[#This Row],[Fecha de Orden]]</f>
        <v>15</v>
      </c>
      <c r="S25" s="24">
        <f>YEAR(Tabla1[[#This Row],[Fecha de Orden]])</f>
        <v>2021</v>
      </c>
      <c r="T25" t="str">
        <f>VLOOKUP(Tabla1[[#This Row],[Nombre del Producto]],Tabla2[[Nombre Producto]:[Costo Unitario]],2,FALSE)</f>
        <v>Wicked Choccy's</v>
      </c>
      <c r="U25" t="str">
        <f>VLOOKUP(Tabla1[[#This Row],[Fábrica]],Tabla3[],4,FALSE)</f>
        <v>Georgia</v>
      </c>
    </row>
    <row r="26" spans="1:21" x14ac:dyDescent="0.25">
      <c r="A26" t="s">
        <v>990</v>
      </c>
      <c r="B26" s="3">
        <v>44209</v>
      </c>
      <c r="C26" s="3">
        <v>44224</v>
      </c>
      <c r="D26" t="s">
        <v>18</v>
      </c>
      <c r="E26">
        <v>157147</v>
      </c>
      <c r="F26" t="s">
        <v>19</v>
      </c>
      <c r="G26" t="s">
        <v>20</v>
      </c>
      <c r="H26" t="s">
        <v>21</v>
      </c>
      <c r="I26">
        <v>94109</v>
      </c>
      <c r="J26" t="s">
        <v>22</v>
      </c>
      <c r="K26" t="s">
        <v>23</v>
      </c>
      <c r="L26" t="s">
        <v>45</v>
      </c>
      <c r="M26" t="s">
        <v>46</v>
      </c>
      <c r="N26" s="5">
        <v>17.45</v>
      </c>
      <c r="O26" s="7">
        <v>5</v>
      </c>
      <c r="P26" s="5">
        <v>12.45</v>
      </c>
      <c r="Q26" s="5">
        <v>5</v>
      </c>
      <c r="R26" s="22">
        <f>Tabla1[[#This Row],[Fecha de Envío]]-Tabla1[[#This Row],[Fecha de Orden]]</f>
        <v>15</v>
      </c>
      <c r="S26" s="24">
        <f>YEAR(Tabla1[[#This Row],[Fecha de Orden]])</f>
        <v>2021</v>
      </c>
      <c r="T26" t="str">
        <f>VLOOKUP(Tabla1[[#This Row],[Nombre del Producto]],Tabla2[[Nombre Producto]:[Costo Unitario]],2,FALSE)</f>
        <v>Lot's O' Nuts</v>
      </c>
      <c r="U26" t="str">
        <f>VLOOKUP(Tabla1[[#This Row],[Fábrica]],Tabla3[],4,FALSE)</f>
        <v>Arizona</v>
      </c>
    </row>
    <row r="27" spans="1:21" x14ac:dyDescent="0.25">
      <c r="A27" t="s">
        <v>2188</v>
      </c>
      <c r="B27" s="3">
        <v>44209</v>
      </c>
      <c r="C27" s="3">
        <v>44221</v>
      </c>
      <c r="D27" t="s">
        <v>71</v>
      </c>
      <c r="E27">
        <v>162775</v>
      </c>
      <c r="F27" t="s">
        <v>19</v>
      </c>
      <c r="G27" t="s">
        <v>2189</v>
      </c>
      <c r="H27" t="s">
        <v>264</v>
      </c>
      <c r="I27">
        <v>71111</v>
      </c>
      <c r="J27" t="s">
        <v>22</v>
      </c>
      <c r="K27" t="s">
        <v>66</v>
      </c>
      <c r="L27" t="s">
        <v>24</v>
      </c>
      <c r="M27" t="s">
        <v>25</v>
      </c>
      <c r="N27" s="5">
        <v>11.25</v>
      </c>
      <c r="O27" s="7">
        <v>3</v>
      </c>
      <c r="P27" s="5">
        <v>7.35</v>
      </c>
      <c r="Q27" s="5">
        <v>3.9</v>
      </c>
      <c r="R27" s="22">
        <f>Tabla1[[#This Row],[Fecha de Envío]]-Tabla1[[#This Row],[Fecha de Orden]]</f>
        <v>12</v>
      </c>
      <c r="S27" s="24">
        <f>YEAR(Tabla1[[#This Row],[Fecha de Orden]])</f>
        <v>2021</v>
      </c>
      <c r="T27" t="str">
        <f>VLOOKUP(Tabla1[[#This Row],[Nombre del Producto]],Tabla2[[Nombre Producto]:[Costo Unitario]],2,FALSE)</f>
        <v>Wicked Choccy's</v>
      </c>
      <c r="U27" t="str">
        <f>VLOOKUP(Tabla1[[#This Row],[Fábrica]],Tabla3[],4,FALSE)</f>
        <v>Georgia</v>
      </c>
    </row>
    <row r="28" spans="1:21" x14ac:dyDescent="0.25">
      <c r="A28" t="s">
        <v>2190</v>
      </c>
      <c r="B28" s="3">
        <v>44209</v>
      </c>
      <c r="C28" s="3">
        <v>44221</v>
      </c>
      <c r="D28" t="s">
        <v>71</v>
      </c>
      <c r="E28">
        <v>162775</v>
      </c>
      <c r="F28" t="s">
        <v>19</v>
      </c>
      <c r="G28" t="s">
        <v>2189</v>
      </c>
      <c r="H28" t="s">
        <v>264</v>
      </c>
      <c r="I28">
        <v>71111</v>
      </c>
      <c r="J28" t="s">
        <v>148</v>
      </c>
      <c r="K28" t="s">
        <v>66</v>
      </c>
      <c r="L28" t="s">
        <v>445</v>
      </c>
      <c r="M28" t="s">
        <v>446</v>
      </c>
      <c r="N28" s="5">
        <v>9.75</v>
      </c>
      <c r="O28" s="7">
        <v>3</v>
      </c>
      <c r="P28" s="5">
        <v>0.75</v>
      </c>
      <c r="Q28" s="5">
        <v>9</v>
      </c>
      <c r="R28" s="22">
        <f>Tabla1[[#This Row],[Fecha de Envío]]-Tabla1[[#This Row],[Fecha de Orden]]</f>
        <v>12</v>
      </c>
      <c r="S28" s="24">
        <f>YEAR(Tabla1[[#This Row],[Fecha de Orden]])</f>
        <v>2021</v>
      </c>
      <c r="T28" t="str">
        <f>VLOOKUP(Tabla1[[#This Row],[Nombre del Producto]],Tabla2[[Nombre Producto]:[Costo Unitario]],2,FALSE)</f>
        <v>The Other Factory</v>
      </c>
      <c r="U28" t="str">
        <f>VLOOKUP(Tabla1[[#This Row],[Fábrica]],Tabla3[],4,FALSE)</f>
        <v>Tennessee</v>
      </c>
    </row>
    <row r="29" spans="1:21" x14ac:dyDescent="0.25">
      <c r="A29" t="s">
        <v>2191</v>
      </c>
      <c r="B29" s="3">
        <v>44209</v>
      </c>
      <c r="C29" s="3">
        <v>44221</v>
      </c>
      <c r="D29" t="s">
        <v>71</v>
      </c>
      <c r="E29">
        <v>162775</v>
      </c>
      <c r="F29" t="s">
        <v>19</v>
      </c>
      <c r="G29" t="s">
        <v>2189</v>
      </c>
      <c r="H29" t="s">
        <v>264</v>
      </c>
      <c r="I29">
        <v>71111</v>
      </c>
      <c r="J29" t="s">
        <v>22</v>
      </c>
      <c r="K29" t="s">
        <v>66</v>
      </c>
      <c r="L29" t="s">
        <v>36</v>
      </c>
      <c r="M29" t="s">
        <v>37</v>
      </c>
      <c r="N29" s="5">
        <v>6.5</v>
      </c>
      <c r="O29" s="7">
        <v>2</v>
      </c>
      <c r="P29" s="5">
        <v>4.22</v>
      </c>
      <c r="Q29" s="5">
        <v>2.2799999999999998</v>
      </c>
      <c r="R29" s="22">
        <f>Tabla1[[#This Row],[Fecha de Envío]]-Tabla1[[#This Row],[Fecha de Orden]]</f>
        <v>12</v>
      </c>
      <c r="S29" s="24">
        <f>YEAR(Tabla1[[#This Row],[Fecha de Orden]])</f>
        <v>2021</v>
      </c>
      <c r="T29" t="str">
        <f>VLOOKUP(Tabla1[[#This Row],[Nombre del Producto]],Tabla2[[Nombre Producto]:[Costo Unitario]],2,FALSE)</f>
        <v>Wicked Choccy's</v>
      </c>
      <c r="U29" t="str">
        <f>VLOOKUP(Tabla1[[#This Row],[Fábrica]],Tabla3[],4,FALSE)</f>
        <v>Georgia</v>
      </c>
    </row>
    <row r="30" spans="1:21" x14ac:dyDescent="0.25">
      <c r="A30" t="s">
        <v>2192</v>
      </c>
      <c r="B30" s="3">
        <v>44209</v>
      </c>
      <c r="C30" s="3">
        <v>44221</v>
      </c>
      <c r="D30" t="s">
        <v>71</v>
      </c>
      <c r="E30">
        <v>162775</v>
      </c>
      <c r="F30" t="s">
        <v>19</v>
      </c>
      <c r="G30" t="s">
        <v>2189</v>
      </c>
      <c r="H30" t="s">
        <v>264</v>
      </c>
      <c r="I30">
        <v>71111</v>
      </c>
      <c r="J30" t="s">
        <v>22</v>
      </c>
      <c r="K30" t="s">
        <v>66</v>
      </c>
      <c r="L30" t="s">
        <v>27</v>
      </c>
      <c r="M30" t="s">
        <v>28</v>
      </c>
      <c r="N30" s="5">
        <v>21.6</v>
      </c>
      <c r="O30" s="7">
        <v>6</v>
      </c>
      <c r="P30" s="5">
        <v>15</v>
      </c>
      <c r="Q30" s="5">
        <v>6.6</v>
      </c>
      <c r="R30" s="22">
        <f>Tabla1[[#This Row],[Fecha de Envío]]-Tabla1[[#This Row],[Fecha de Orden]]</f>
        <v>12</v>
      </c>
      <c r="S30" s="24">
        <f>YEAR(Tabla1[[#This Row],[Fecha de Orden]])</f>
        <v>2021</v>
      </c>
      <c r="T30" t="str">
        <f>VLOOKUP(Tabla1[[#This Row],[Nombre del Producto]],Tabla2[[Nombre Producto]:[Costo Unitario]],2,FALSE)</f>
        <v>Lot's O' Nuts</v>
      </c>
      <c r="U30" t="str">
        <f>VLOOKUP(Tabla1[[#This Row],[Fábrica]],Tabla3[],4,FALSE)</f>
        <v>Arizona</v>
      </c>
    </row>
    <row r="31" spans="1:21" x14ac:dyDescent="0.25">
      <c r="A31" t="s">
        <v>6238</v>
      </c>
      <c r="B31" s="3">
        <v>44209</v>
      </c>
      <c r="C31" s="3">
        <v>44224</v>
      </c>
      <c r="D31" t="s">
        <v>18</v>
      </c>
      <c r="E31">
        <v>118192</v>
      </c>
      <c r="F31" t="s">
        <v>19</v>
      </c>
      <c r="G31" t="s">
        <v>1028</v>
      </c>
      <c r="H31" t="s">
        <v>210</v>
      </c>
      <c r="I31">
        <v>43055</v>
      </c>
      <c r="J31" t="s">
        <v>22</v>
      </c>
      <c r="K31" t="s">
        <v>32</v>
      </c>
      <c r="L31" t="s">
        <v>27</v>
      </c>
      <c r="M31" t="s">
        <v>28</v>
      </c>
      <c r="N31" s="5">
        <v>7.2</v>
      </c>
      <c r="O31" s="7">
        <v>2</v>
      </c>
      <c r="P31" s="5">
        <v>5</v>
      </c>
      <c r="Q31" s="5">
        <v>2.2000000000000002</v>
      </c>
      <c r="R31" s="22">
        <f>Tabla1[[#This Row],[Fecha de Envío]]-Tabla1[[#This Row],[Fecha de Orden]]</f>
        <v>15</v>
      </c>
      <c r="S31" s="24">
        <f>YEAR(Tabla1[[#This Row],[Fecha de Orden]])</f>
        <v>2021</v>
      </c>
      <c r="T31" t="str">
        <f>VLOOKUP(Tabla1[[#This Row],[Nombre del Producto]],Tabla2[[Nombre Producto]:[Costo Unitario]],2,FALSE)</f>
        <v>Lot's O' Nuts</v>
      </c>
      <c r="U31" t="str">
        <f>VLOOKUP(Tabla1[[#This Row],[Fábrica]],Tabla3[],4,FALSE)</f>
        <v>Arizona</v>
      </c>
    </row>
    <row r="32" spans="1:21" x14ac:dyDescent="0.25">
      <c r="A32" t="s">
        <v>6602</v>
      </c>
      <c r="B32" s="3">
        <v>44209</v>
      </c>
      <c r="C32" s="3">
        <v>44222</v>
      </c>
      <c r="D32" t="s">
        <v>71</v>
      </c>
      <c r="E32">
        <v>109232</v>
      </c>
      <c r="F32" t="s">
        <v>19</v>
      </c>
      <c r="G32" t="s">
        <v>3602</v>
      </c>
      <c r="H32" t="s">
        <v>678</v>
      </c>
      <c r="I32">
        <v>29464</v>
      </c>
      <c r="J32" t="s">
        <v>22</v>
      </c>
      <c r="K32" t="s">
        <v>66</v>
      </c>
      <c r="L32" t="s">
        <v>45</v>
      </c>
      <c r="M32" t="s">
        <v>46</v>
      </c>
      <c r="N32" s="5">
        <v>20.94</v>
      </c>
      <c r="O32" s="7">
        <v>6</v>
      </c>
      <c r="P32" s="5">
        <v>14.94</v>
      </c>
      <c r="Q32" s="5">
        <v>6</v>
      </c>
      <c r="R32" s="22">
        <f>Tabla1[[#This Row],[Fecha de Envío]]-Tabla1[[#This Row],[Fecha de Orden]]</f>
        <v>13</v>
      </c>
      <c r="S32" s="24">
        <f>YEAR(Tabla1[[#This Row],[Fecha de Orden]])</f>
        <v>2021</v>
      </c>
      <c r="T32" t="str">
        <f>VLOOKUP(Tabla1[[#This Row],[Nombre del Producto]],Tabla2[[Nombre Producto]:[Costo Unitario]],2,FALSE)</f>
        <v>Lot's O' Nuts</v>
      </c>
      <c r="U32" t="str">
        <f>VLOOKUP(Tabla1[[#This Row],[Fábrica]],Tabla3[],4,FALSE)</f>
        <v>Arizona</v>
      </c>
    </row>
    <row r="33" spans="1:21" x14ac:dyDescent="0.25">
      <c r="A33" t="s">
        <v>1420</v>
      </c>
      <c r="B33" s="3">
        <v>44210</v>
      </c>
      <c r="C33" s="3">
        <v>44221</v>
      </c>
      <c r="D33" t="s">
        <v>39</v>
      </c>
      <c r="E33">
        <v>149524</v>
      </c>
      <c r="F33" t="s">
        <v>19</v>
      </c>
      <c r="G33" t="s">
        <v>144</v>
      </c>
      <c r="H33" t="s">
        <v>101</v>
      </c>
      <c r="I33">
        <v>19140</v>
      </c>
      <c r="J33" t="s">
        <v>148</v>
      </c>
      <c r="K33" t="s">
        <v>32</v>
      </c>
      <c r="L33" t="s">
        <v>149</v>
      </c>
      <c r="M33" t="s">
        <v>150</v>
      </c>
      <c r="N33" s="5">
        <v>5</v>
      </c>
      <c r="O33" s="7">
        <v>4</v>
      </c>
      <c r="P33" s="5">
        <v>2.6</v>
      </c>
      <c r="Q33" s="5">
        <v>2.4</v>
      </c>
      <c r="R33" s="22">
        <f>Tabla1[[#This Row],[Fecha de Envío]]-Tabla1[[#This Row],[Fecha de Orden]]</f>
        <v>11</v>
      </c>
      <c r="S33" s="24">
        <f>YEAR(Tabla1[[#This Row],[Fecha de Orden]])</f>
        <v>2021</v>
      </c>
      <c r="T33" t="str">
        <f>VLOOKUP(Tabla1[[#This Row],[Nombre del Producto]],Tabla2[[Nombre Producto]:[Costo Unitario]],2,FALSE)</f>
        <v>Secret Factory</v>
      </c>
      <c r="U33" t="str">
        <f>VLOOKUP(Tabla1[[#This Row],[Fábrica]],Tabla3[],4,FALSE)</f>
        <v>Illinois</v>
      </c>
    </row>
    <row r="34" spans="1:21" x14ac:dyDescent="0.25">
      <c r="A34" t="s">
        <v>3216</v>
      </c>
      <c r="B34" s="3">
        <v>44211</v>
      </c>
      <c r="C34" s="3">
        <v>44223</v>
      </c>
      <c r="D34" t="s">
        <v>39</v>
      </c>
      <c r="E34">
        <v>103366</v>
      </c>
      <c r="F34" t="s">
        <v>19</v>
      </c>
      <c r="G34" t="s">
        <v>535</v>
      </c>
      <c r="H34" t="s">
        <v>73</v>
      </c>
      <c r="I34">
        <v>30076</v>
      </c>
      <c r="J34" t="s">
        <v>22</v>
      </c>
      <c r="K34" t="s">
        <v>66</v>
      </c>
      <c r="L34" t="s">
        <v>27</v>
      </c>
      <c r="M34" t="s">
        <v>28</v>
      </c>
      <c r="N34" s="5">
        <v>18</v>
      </c>
      <c r="O34" s="7">
        <v>5</v>
      </c>
      <c r="P34" s="5">
        <v>12.5</v>
      </c>
      <c r="Q34" s="5">
        <v>5.5</v>
      </c>
      <c r="R34" s="22">
        <f>Tabla1[[#This Row],[Fecha de Envío]]-Tabla1[[#This Row],[Fecha de Orden]]</f>
        <v>12</v>
      </c>
      <c r="S34" s="24">
        <f>YEAR(Tabla1[[#This Row],[Fecha de Orden]])</f>
        <v>2021</v>
      </c>
      <c r="T34" t="str">
        <f>VLOOKUP(Tabla1[[#This Row],[Nombre del Producto]],Tabla2[[Nombre Producto]:[Costo Unitario]],2,FALSE)</f>
        <v>Lot's O' Nuts</v>
      </c>
      <c r="U34" t="str">
        <f>VLOOKUP(Tabla1[[#This Row],[Fábrica]],Tabla3[],4,FALSE)</f>
        <v>Arizona</v>
      </c>
    </row>
    <row r="35" spans="1:21" x14ac:dyDescent="0.25">
      <c r="A35" t="s">
        <v>2725</v>
      </c>
      <c r="B35" s="3">
        <v>44212</v>
      </c>
      <c r="C35" s="3">
        <v>44224</v>
      </c>
      <c r="D35" t="s">
        <v>71</v>
      </c>
      <c r="E35">
        <v>115791</v>
      </c>
      <c r="F35" t="s">
        <v>19</v>
      </c>
      <c r="G35" t="s">
        <v>144</v>
      </c>
      <c r="H35" t="s">
        <v>101</v>
      </c>
      <c r="I35">
        <v>19134</v>
      </c>
      <c r="J35" t="s">
        <v>22</v>
      </c>
      <c r="K35" t="s">
        <v>32</v>
      </c>
      <c r="L35" t="s">
        <v>24</v>
      </c>
      <c r="M35" t="s">
        <v>25</v>
      </c>
      <c r="N35" s="5">
        <v>22.5</v>
      </c>
      <c r="O35" s="7">
        <v>6</v>
      </c>
      <c r="P35" s="5">
        <v>14.7</v>
      </c>
      <c r="Q35" s="5">
        <v>7.8</v>
      </c>
      <c r="R35" s="22">
        <f>Tabla1[[#This Row],[Fecha de Envío]]-Tabla1[[#This Row],[Fecha de Orden]]</f>
        <v>12</v>
      </c>
      <c r="S35" s="24">
        <f>YEAR(Tabla1[[#This Row],[Fecha de Orden]])</f>
        <v>2021</v>
      </c>
      <c r="T35" t="str">
        <f>VLOOKUP(Tabla1[[#This Row],[Nombre del Producto]],Tabla2[[Nombre Producto]:[Costo Unitario]],2,FALSE)</f>
        <v>Wicked Choccy's</v>
      </c>
      <c r="U35" t="str">
        <f>VLOOKUP(Tabla1[[#This Row],[Fábrica]],Tabla3[],4,FALSE)</f>
        <v>Georgia</v>
      </c>
    </row>
    <row r="36" spans="1:21" x14ac:dyDescent="0.25">
      <c r="A36" t="s">
        <v>2726</v>
      </c>
      <c r="B36" s="3">
        <v>44212</v>
      </c>
      <c r="C36" s="3">
        <v>44224</v>
      </c>
      <c r="D36" t="s">
        <v>71</v>
      </c>
      <c r="E36">
        <v>115791</v>
      </c>
      <c r="F36" t="s">
        <v>19</v>
      </c>
      <c r="G36" t="s">
        <v>144</v>
      </c>
      <c r="H36" t="s">
        <v>101</v>
      </c>
      <c r="I36">
        <v>19134</v>
      </c>
      <c r="J36" t="s">
        <v>22</v>
      </c>
      <c r="K36" t="s">
        <v>32</v>
      </c>
      <c r="L36" t="s">
        <v>33</v>
      </c>
      <c r="M36" t="s">
        <v>34</v>
      </c>
      <c r="N36" s="5">
        <v>7.2</v>
      </c>
      <c r="O36" s="7">
        <v>2</v>
      </c>
      <c r="P36" s="5">
        <v>4.8</v>
      </c>
      <c r="Q36" s="5">
        <v>2.4</v>
      </c>
      <c r="R36" s="22">
        <f>Tabla1[[#This Row],[Fecha de Envío]]-Tabla1[[#This Row],[Fecha de Orden]]</f>
        <v>12</v>
      </c>
      <c r="S36" s="24">
        <f>YEAR(Tabla1[[#This Row],[Fecha de Orden]])</f>
        <v>2021</v>
      </c>
      <c r="T36" t="str">
        <f>VLOOKUP(Tabla1[[#This Row],[Nombre del Producto]],Tabla2[[Nombre Producto]:[Costo Unitario]],2,FALSE)</f>
        <v>Lot's O' Nuts</v>
      </c>
      <c r="U36" t="str">
        <f>VLOOKUP(Tabla1[[#This Row],[Fábrica]],Tabla3[],4,FALSE)</f>
        <v>Arizona</v>
      </c>
    </row>
    <row r="37" spans="1:21" x14ac:dyDescent="0.25">
      <c r="A37" t="s">
        <v>2727</v>
      </c>
      <c r="B37" s="3">
        <v>44212</v>
      </c>
      <c r="C37" s="3">
        <v>44224</v>
      </c>
      <c r="D37" t="s">
        <v>71</v>
      </c>
      <c r="E37">
        <v>115791</v>
      </c>
      <c r="F37" t="s">
        <v>19</v>
      </c>
      <c r="G37" t="s">
        <v>144</v>
      </c>
      <c r="H37" t="s">
        <v>101</v>
      </c>
      <c r="I37">
        <v>19134</v>
      </c>
      <c r="J37" t="s">
        <v>22</v>
      </c>
      <c r="K37" t="s">
        <v>32</v>
      </c>
      <c r="L37" t="s">
        <v>27</v>
      </c>
      <c r="M37" t="s">
        <v>28</v>
      </c>
      <c r="N37" s="5">
        <v>10.8</v>
      </c>
      <c r="O37" s="7">
        <v>3</v>
      </c>
      <c r="P37" s="5">
        <v>7.5</v>
      </c>
      <c r="Q37" s="5">
        <v>3.3</v>
      </c>
      <c r="R37" s="22">
        <f>Tabla1[[#This Row],[Fecha de Envío]]-Tabla1[[#This Row],[Fecha de Orden]]</f>
        <v>12</v>
      </c>
      <c r="S37" s="24">
        <f>YEAR(Tabla1[[#This Row],[Fecha de Orden]])</f>
        <v>2021</v>
      </c>
      <c r="T37" t="str">
        <f>VLOOKUP(Tabla1[[#This Row],[Nombre del Producto]],Tabla2[[Nombre Producto]:[Costo Unitario]],2,FALSE)</f>
        <v>Lot's O' Nuts</v>
      </c>
      <c r="U37" t="str">
        <f>VLOOKUP(Tabla1[[#This Row],[Fábrica]],Tabla3[],4,FALSE)</f>
        <v>Arizona</v>
      </c>
    </row>
    <row r="38" spans="1:21" x14ac:dyDescent="0.25">
      <c r="A38" t="s">
        <v>3014</v>
      </c>
      <c r="B38" s="3">
        <v>44214</v>
      </c>
      <c r="C38" s="3">
        <v>44227</v>
      </c>
      <c r="D38" t="s">
        <v>71</v>
      </c>
      <c r="E38">
        <v>123477</v>
      </c>
      <c r="F38" t="s">
        <v>19</v>
      </c>
      <c r="G38" t="s">
        <v>86</v>
      </c>
      <c r="H38" t="s">
        <v>62</v>
      </c>
      <c r="I38">
        <v>97477</v>
      </c>
      <c r="J38" t="s">
        <v>22</v>
      </c>
      <c r="K38" t="s">
        <v>23</v>
      </c>
      <c r="L38" t="s">
        <v>45</v>
      </c>
      <c r="M38" t="s">
        <v>46</v>
      </c>
      <c r="N38" s="5">
        <v>13.96</v>
      </c>
      <c r="O38" s="7">
        <v>4</v>
      </c>
      <c r="P38" s="5">
        <v>9.9600000000000009</v>
      </c>
      <c r="Q38" s="5">
        <v>4</v>
      </c>
      <c r="R38" s="22">
        <f>Tabla1[[#This Row],[Fecha de Envío]]-Tabla1[[#This Row],[Fecha de Orden]]</f>
        <v>13</v>
      </c>
      <c r="S38" s="24">
        <f>YEAR(Tabla1[[#This Row],[Fecha de Orden]])</f>
        <v>2021</v>
      </c>
      <c r="T38" t="str">
        <f>VLOOKUP(Tabla1[[#This Row],[Nombre del Producto]],Tabla2[[Nombre Producto]:[Costo Unitario]],2,FALSE)</f>
        <v>Lot's O' Nuts</v>
      </c>
      <c r="U38" t="str">
        <f>VLOOKUP(Tabla1[[#This Row],[Fábrica]],Tabla3[],4,FALSE)</f>
        <v>Arizona</v>
      </c>
    </row>
    <row r="39" spans="1:21" x14ac:dyDescent="0.25">
      <c r="A39" t="s">
        <v>8884</v>
      </c>
      <c r="B39" s="3">
        <v>44215</v>
      </c>
      <c r="C39" s="3">
        <v>44226</v>
      </c>
      <c r="D39" t="s">
        <v>39</v>
      </c>
      <c r="E39">
        <v>146591</v>
      </c>
      <c r="F39" t="s">
        <v>19</v>
      </c>
      <c r="G39" t="s">
        <v>588</v>
      </c>
      <c r="H39" t="s">
        <v>69</v>
      </c>
      <c r="I39">
        <v>85254</v>
      </c>
      <c r="J39" t="s">
        <v>22</v>
      </c>
      <c r="K39" t="s">
        <v>23</v>
      </c>
      <c r="L39" t="s">
        <v>24</v>
      </c>
      <c r="M39" t="s">
        <v>25</v>
      </c>
      <c r="N39" s="5">
        <v>18.75</v>
      </c>
      <c r="O39" s="7">
        <v>5</v>
      </c>
      <c r="P39" s="5">
        <v>12.25</v>
      </c>
      <c r="Q39" s="5">
        <v>6.5</v>
      </c>
      <c r="R39" s="22">
        <f>Tabla1[[#This Row],[Fecha de Envío]]-Tabla1[[#This Row],[Fecha de Orden]]</f>
        <v>11</v>
      </c>
      <c r="S39" s="24">
        <f>YEAR(Tabla1[[#This Row],[Fecha de Orden]])</f>
        <v>2021</v>
      </c>
      <c r="T39" t="str">
        <f>VLOOKUP(Tabla1[[#This Row],[Nombre del Producto]],Tabla2[[Nombre Producto]:[Costo Unitario]],2,FALSE)</f>
        <v>Wicked Choccy's</v>
      </c>
      <c r="U39" t="str">
        <f>VLOOKUP(Tabla1[[#This Row],[Fábrica]],Tabla3[],4,FALSE)</f>
        <v>Georgia</v>
      </c>
    </row>
    <row r="40" spans="1:21" x14ac:dyDescent="0.25">
      <c r="A40" t="s">
        <v>8885</v>
      </c>
      <c r="B40" s="3">
        <v>44215</v>
      </c>
      <c r="C40" s="3">
        <v>44226</v>
      </c>
      <c r="D40" t="s">
        <v>39</v>
      </c>
      <c r="E40">
        <v>146591</v>
      </c>
      <c r="F40" t="s">
        <v>19</v>
      </c>
      <c r="G40" t="s">
        <v>588</v>
      </c>
      <c r="H40" t="s">
        <v>69</v>
      </c>
      <c r="I40">
        <v>85254</v>
      </c>
      <c r="J40" t="s">
        <v>22</v>
      </c>
      <c r="K40" t="s">
        <v>23</v>
      </c>
      <c r="L40" t="s">
        <v>33</v>
      </c>
      <c r="M40" t="s">
        <v>34</v>
      </c>
      <c r="N40" s="5">
        <v>36</v>
      </c>
      <c r="O40" s="7">
        <v>10</v>
      </c>
      <c r="P40" s="5">
        <v>24</v>
      </c>
      <c r="Q40" s="5">
        <v>12</v>
      </c>
      <c r="R40" s="22">
        <f>Tabla1[[#This Row],[Fecha de Envío]]-Tabla1[[#This Row],[Fecha de Orden]]</f>
        <v>11</v>
      </c>
      <c r="S40" s="24">
        <f>YEAR(Tabla1[[#This Row],[Fecha de Orden]])</f>
        <v>2021</v>
      </c>
      <c r="T40" t="str">
        <f>VLOOKUP(Tabla1[[#This Row],[Nombre del Producto]],Tabla2[[Nombre Producto]:[Costo Unitario]],2,FALSE)</f>
        <v>Lot's O' Nuts</v>
      </c>
      <c r="U40" t="str">
        <f>VLOOKUP(Tabla1[[#This Row],[Fábrica]],Tabla3[],4,FALSE)</f>
        <v>Arizona</v>
      </c>
    </row>
    <row r="41" spans="1:21" x14ac:dyDescent="0.25">
      <c r="A41" t="s">
        <v>3971</v>
      </c>
      <c r="B41" s="3">
        <v>44216</v>
      </c>
      <c r="C41" s="3">
        <v>44232</v>
      </c>
      <c r="D41" t="s">
        <v>18</v>
      </c>
      <c r="E41">
        <v>147627</v>
      </c>
      <c r="F41" t="s">
        <v>19</v>
      </c>
      <c r="G41" t="s">
        <v>3228</v>
      </c>
      <c r="H41" t="s">
        <v>1911</v>
      </c>
      <c r="I41">
        <v>72401</v>
      </c>
      <c r="J41" t="s">
        <v>22</v>
      </c>
      <c r="K41" t="s">
        <v>66</v>
      </c>
      <c r="L41" t="s">
        <v>24</v>
      </c>
      <c r="M41" t="s">
        <v>25</v>
      </c>
      <c r="N41" s="5">
        <v>11.25</v>
      </c>
      <c r="O41" s="7">
        <v>3</v>
      </c>
      <c r="P41" s="5">
        <v>7.35</v>
      </c>
      <c r="Q41" s="5">
        <v>3.9</v>
      </c>
      <c r="R41" s="22">
        <f>Tabla1[[#This Row],[Fecha de Envío]]-Tabla1[[#This Row],[Fecha de Orden]]</f>
        <v>16</v>
      </c>
      <c r="S41" s="24">
        <f>YEAR(Tabla1[[#This Row],[Fecha de Orden]])</f>
        <v>2021</v>
      </c>
      <c r="T41" t="str">
        <f>VLOOKUP(Tabla1[[#This Row],[Nombre del Producto]],Tabla2[[Nombre Producto]:[Costo Unitario]],2,FALSE)</f>
        <v>Wicked Choccy's</v>
      </c>
      <c r="U41" t="str">
        <f>VLOOKUP(Tabla1[[#This Row],[Fábrica]],Tabla3[],4,FALSE)</f>
        <v>Georgia</v>
      </c>
    </row>
    <row r="42" spans="1:21" x14ac:dyDescent="0.25">
      <c r="A42" t="s">
        <v>3972</v>
      </c>
      <c r="B42" s="3">
        <v>44216</v>
      </c>
      <c r="C42" s="3">
        <v>44232</v>
      </c>
      <c r="D42" t="s">
        <v>18</v>
      </c>
      <c r="E42">
        <v>147627</v>
      </c>
      <c r="F42" t="s">
        <v>19</v>
      </c>
      <c r="G42" t="s">
        <v>3228</v>
      </c>
      <c r="H42" t="s">
        <v>1911</v>
      </c>
      <c r="I42">
        <v>72401</v>
      </c>
      <c r="J42" t="s">
        <v>22</v>
      </c>
      <c r="K42" t="s">
        <v>66</v>
      </c>
      <c r="L42" t="s">
        <v>36</v>
      </c>
      <c r="M42" t="s">
        <v>37</v>
      </c>
      <c r="N42" s="5">
        <v>13</v>
      </c>
      <c r="O42" s="7">
        <v>4</v>
      </c>
      <c r="P42" s="5">
        <v>8.44</v>
      </c>
      <c r="Q42" s="5">
        <v>4.5599999999999996</v>
      </c>
      <c r="R42" s="22">
        <f>Tabla1[[#This Row],[Fecha de Envío]]-Tabla1[[#This Row],[Fecha de Orden]]</f>
        <v>16</v>
      </c>
      <c r="S42" s="24">
        <f>YEAR(Tabla1[[#This Row],[Fecha de Orden]])</f>
        <v>2021</v>
      </c>
      <c r="T42" t="str">
        <f>VLOOKUP(Tabla1[[#This Row],[Nombre del Producto]],Tabla2[[Nombre Producto]:[Costo Unitario]],2,FALSE)</f>
        <v>Wicked Choccy's</v>
      </c>
      <c r="U42" t="str">
        <f>VLOOKUP(Tabla1[[#This Row],[Fábrica]],Tabla3[],4,FALSE)</f>
        <v>Georgia</v>
      </c>
    </row>
    <row r="43" spans="1:21" x14ac:dyDescent="0.25">
      <c r="A43" t="s">
        <v>3973</v>
      </c>
      <c r="B43" s="3">
        <v>44216</v>
      </c>
      <c r="C43" s="3">
        <v>44232</v>
      </c>
      <c r="D43" t="s">
        <v>18</v>
      </c>
      <c r="E43">
        <v>147627</v>
      </c>
      <c r="F43" t="s">
        <v>19</v>
      </c>
      <c r="G43" t="s">
        <v>3228</v>
      </c>
      <c r="H43" t="s">
        <v>1911</v>
      </c>
      <c r="I43">
        <v>72401</v>
      </c>
      <c r="J43" t="s">
        <v>22</v>
      </c>
      <c r="K43" t="s">
        <v>66</v>
      </c>
      <c r="L43" t="s">
        <v>27</v>
      </c>
      <c r="M43" t="s">
        <v>28</v>
      </c>
      <c r="N43" s="5">
        <v>10.8</v>
      </c>
      <c r="O43" s="7">
        <v>3</v>
      </c>
      <c r="P43" s="5">
        <v>7.5</v>
      </c>
      <c r="Q43" s="5">
        <v>3.3</v>
      </c>
      <c r="R43" s="22">
        <f>Tabla1[[#This Row],[Fecha de Envío]]-Tabla1[[#This Row],[Fecha de Orden]]</f>
        <v>16</v>
      </c>
      <c r="S43" s="24">
        <f>YEAR(Tabla1[[#This Row],[Fecha de Orden]])</f>
        <v>2021</v>
      </c>
      <c r="T43" t="str">
        <f>VLOOKUP(Tabla1[[#This Row],[Nombre del Producto]],Tabla2[[Nombre Producto]:[Costo Unitario]],2,FALSE)</f>
        <v>Lot's O' Nuts</v>
      </c>
      <c r="U43" t="str">
        <f>VLOOKUP(Tabla1[[#This Row],[Fábrica]],Tabla3[],4,FALSE)</f>
        <v>Arizona</v>
      </c>
    </row>
    <row r="44" spans="1:21" x14ac:dyDescent="0.25">
      <c r="A44" t="s">
        <v>3974</v>
      </c>
      <c r="B44" s="3">
        <v>44216</v>
      </c>
      <c r="C44" s="3">
        <v>44232</v>
      </c>
      <c r="D44" t="s">
        <v>18</v>
      </c>
      <c r="E44">
        <v>147627</v>
      </c>
      <c r="F44" t="s">
        <v>19</v>
      </c>
      <c r="G44" t="s">
        <v>3228</v>
      </c>
      <c r="H44" t="s">
        <v>1911</v>
      </c>
      <c r="I44">
        <v>72401</v>
      </c>
      <c r="J44" t="s">
        <v>22</v>
      </c>
      <c r="K44" t="s">
        <v>66</v>
      </c>
      <c r="L44" t="s">
        <v>33</v>
      </c>
      <c r="M44" t="s">
        <v>34</v>
      </c>
      <c r="N44" s="5">
        <v>10.8</v>
      </c>
      <c r="O44" s="7">
        <v>3</v>
      </c>
      <c r="P44" s="5">
        <v>7.2</v>
      </c>
      <c r="Q44" s="5">
        <v>3.6</v>
      </c>
      <c r="R44" s="22">
        <f>Tabla1[[#This Row],[Fecha de Envío]]-Tabla1[[#This Row],[Fecha de Orden]]</f>
        <v>16</v>
      </c>
      <c r="S44" s="24">
        <f>YEAR(Tabla1[[#This Row],[Fecha de Orden]])</f>
        <v>2021</v>
      </c>
      <c r="T44" t="str">
        <f>VLOOKUP(Tabla1[[#This Row],[Nombre del Producto]],Tabla2[[Nombre Producto]:[Costo Unitario]],2,FALSE)</f>
        <v>Lot's O' Nuts</v>
      </c>
      <c r="U44" t="str">
        <f>VLOOKUP(Tabla1[[#This Row],[Fábrica]],Tabla3[],4,FALSE)</f>
        <v>Arizona</v>
      </c>
    </row>
    <row r="45" spans="1:21" x14ac:dyDescent="0.25">
      <c r="A45" t="s">
        <v>6268</v>
      </c>
      <c r="B45" s="3">
        <v>44216</v>
      </c>
      <c r="C45" s="3">
        <v>44232</v>
      </c>
      <c r="D45" t="s">
        <v>18</v>
      </c>
      <c r="E45">
        <v>147774</v>
      </c>
      <c r="F45" t="s">
        <v>19</v>
      </c>
      <c r="G45" t="s">
        <v>1512</v>
      </c>
      <c r="H45" t="s">
        <v>65</v>
      </c>
      <c r="I45">
        <v>37167</v>
      </c>
      <c r="J45" t="s">
        <v>22</v>
      </c>
      <c r="K45" t="s">
        <v>66</v>
      </c>
      <c r="L45" t="s">
        <v>45</v>
      </c>
      <c r="M45" t="s">
        <v>46</v>
      </c>
      <c r="N45" s="5">
        <v>3.49</v>
      </c>
      <c r="O45" s="7">
        <v>1</v>
      </c>
      <c r="P45" s="5">
        <v>2.4900000000000002</v>
      </c>
      <c r="Q45" s="5">
        <v>1</v>
      </c>
      <c r="R45" s="22">
        <f>Tabla1[[#This Row],[Fecha de Envío]]-Tabla1[[#This Row],[Fecha de Orden]]</f>
        <v>16</v>
      </c>
      <c r="S45" s="24">
        <f>YEAR(Tabla1[[#This Row],[Fecha de Orden]])</f>
        <v>2021</v>
      </c>
      <c r="T45" t="str">
        <f>VLOOKUP(Tabla1[[#This Row],[Nombre del Producto]],Tabla2[[Nombre Producto]:[Costo Unitario]],2,FALSE)</f>
        <v>Lot's O' Nuts</v>
      </c>
      <c r="U45" t="str">
        <f>VLOOKUP(Tabla1[[#This Row],[Fábrica]],Tabla3[],4,FALSE)</f>
        <v>Arizona</v>
      </c>
    </row>
    <row r="46" spans="1:21" x14ac:dyDescent="0.25">
      <c r="A46" t="s">
        <v>6448</v>
      </c>
      <c r="B46" s="3">
        <v>44216</v>
      </c>
      <c r="C46" s="3">
        <v>44231</v>
      </c>
      <c r="D46" t="s">
        <v>18</v>
      </c>
      <c r="E46">
        <v>148614</v>
      </c>
      <c r="F46" t="s">
        <v>19</v>
      </c>
      <c r="G46" t="s">
        <v>53</v>
      </c>
      <c r="H46" t="s">
        <v>21</v>
      </c>
      <c r="I46">
        <v>90049</v>
      </c>
      <c r="J46" t="s">
        <v>22</v>
      </c>
      <c r="K46" t="s">
        <v>23</v>
      </c>
      <c r="L46" t="s">
        <v>36</v>
      </c>
      <c r="M46" t="s">
        <v>37</v>
      </c>
      <c r="N46" s="5">
        <v>6.5</v>
      </c>
      <c r="O46" s="7">
        <v>2</v>
      </c>
      <c r="P46" s="5">
        <v>4.22</v>
      </c>
      <c r="Q46" s="5">
        <v>2.2799999999999998</v>
      </c>
      <c r="R46" s="22">
        <f>Tabla1[[#This Row],[Fecha de Envío]]-Tabla1[[#This Row],[Fecha de Orden]]</f>
        <v>15</v>
      </c>
      <c r="S46" s="24">
        <f>YEAR(Tabla1[[#This Row],[Fecha de Orden]])</f>
        <v>2021</v>
      </c>
      <c r="T46" t="str">
        <f>VLOOKUP(Tabla1[[#This Row],[Nombre del Producto]],Tabla2[[Nombre Producto]:[Costo Unitario]],2,FALSE)</f>
        <v>Wicked Choccy's</v>
      </c>
      <c r="U46" t="str">
        <f>VLOOKUP(Tabla1[[#This Row],[Fábrica]],Tabla3[],4,FALSE)</f>
        <v>Georgia</v>
      </c>
    </row>
    <row r="47" spans="1:21" x14ac:dyDescent="0.25">
      <c r="A47" t="s">
        <v>6449</v>
      </c>
      <c r="B47" s="3">
        <v>44216</v>
      </c>
      <c r="C47" s="3">
        <v>44231</v>
      </c>
      <c r="D47" t="s">
        <v>18</v>
      </c>
      <c r="E47">
        <v>148614</v>
      </c>
      <c r="F47" t="s">
        <v>19</v>
      </c>
      <c r="G47" t="s">
        <v>53</v>
      </c>
      <c r="H47" t="s">
        <v>21</v>
      </c>
      <c r="I47">
        <v>90049</v>
      </c>
      <c r="J47" t="s">
        <v>22</v>
      </c>
      <c r="K47" t="s">
        <v>23</v>
      </c>
      <c r="L47" t="s">
        <v>27</v>
      </c>
      <c r="M47" t="s">
        <v>28</v>
      </c>
      <c r="N47" s="5">
        <v>7.2</v>
      </c>
      <c r="O47" s="7">
        <v>2</v>
      </c>
      <c r="P47" s="5">
        <v>5</v>
      </c>
      <c r="Q47" s="5">
        <v>2.2000000000000002</v>
      </c>
      <c r="R47" s="22">
        <f>Tabla1[[#This Row],[Fecha de Envío]]-Tabla1[[#This Row],[Fecha de Orden]]</f>
        <v>15</v>
      </c>
      <c r="S47" s="24">
        <f>YEAR(Tabla1[[#This Row],[Fecha de Orden]])</f>
        <v>2021</v>
      </c>
      <c r="T47" t="str">
        <f>VLOOKUP(Tabla1[[#This Row],[Nombre del Producto]],Tabla2[[Nombre Producto]:[Costo Unitario]],2,FALSE)</f>
        <v>Lot's O' Nuts</v>
      </c>
      <c r="U47" t="str">
        <f>VLOOKUP(Tabla1[[#This Row],[Fábrica]],Tabla3[],4,FALSE)</f>
        <v>Arizona</v>
      </c>
    </row>
    <row r="48" spans="1:21" x14ac:dyDescent="0.25">
      <c r="A48" t="s">
        <v>9157</v>
      </c>
      <c r="B48" s="3">
        <v>44216</v>
      </c>
      <c r="C48" s="3">
        <v>44232</v>
      </c>
      <c r="D48" t="s">
        <v>18</v>
      </c>
      <c r="E48">
        <v>167927</v>
      </c>
      <c r="F48" t="s">
        <v>19</v>
      </c>
      <c r="G48" t="s">
        <v>2690</v>
      </c>
      <c r="H48" t="s">
        <v>93</v>
      </c>
      <c r="I48">
        <v>48185</v>
      </c>
      <c r="J48" t="s">
        <v>22</v>
      </c>
      <c r="K48" t="s">
        <v>43</v>
      </c>
      <c r="L48" t="s">
        <v>33</v>
      </c>
      <c r="M48" t="s">
        <v>34</v>
      </c>
      <c r="N48" s="5">
        <v>10.8</v>
      </c>
      <c r="O48" s="7">
        <v>3</v>
      </c>
      <c r="P48" s="5">
        <v>7.2</v>
      </c>
      <c r="Q48" s="5">
        <v>3.6</v>
      </c>
      <c r="R48" s="22">
        <f>Tabla1[[#This Row],[Fecha de Envío]]-Tabla1[[#This Row],[Fecha de Orden]]</f>
        <v>16</v>
      </c>
      <c r="S48" s="24">
        <f>YEAR(Tabla1[[#This Row],[Fecha de Orden]])</f>
        <v>2021</v>
      </c>
      <c r="T48" t="str">
        <f>VLOOKUP(Tabla1[[#This Row],[Nombre del Producto]],Tabla2[[Nombre Producto]:[Costo Unitario]],2,FALSE)</f>
        <v>Lot's O' Nuts</v>
      </c>
      <c r="U48" t="str">
        <f>VLOOKUP(Tabla1[[#This Row],[Fábrica]],Tabla3[],4,FALSE)</f>
        <v>Arizona</v>
      </c>
    </row>
    <row r="49" spans="1:21" x14ac:dyDescent="0.25">
      <c r="A49" t="s">
        <v>9158</v>
      </c>
      <c r="B49" s="3">
        <v>44216</v>
      </c>
      <c r="C49" s="3">
        <v>44232</v>
      </c>
      <c r="D49" t="s">
        <v>18</v>
      </c>
      <c r="E49">
        <v>167927</v>
      </c>
      <c r="F49" t="s">
        <v>19</v>
      </c>
      <c r="G49" t="s">
        <v>2690</v>
      </c>
      <c r="H49" t="s">
        <v>93</v>
      </c>
      <c r="I49">
        <v>48185</v>
      </c>
      <c r="J49" t="s">
        <v>22</v>
      </c>
      <c r="K49" t="s">
        <v>43</v>
      </c>
      <c r="L49" t="s">
        <v>45</v>
      </c>
      <c r="M49" t="s">
        <v>46</v>
      </c>
      <c r="N49" s="5">
        <v>10.47</v>
      </c>
      <c r="O49" s="7">
        <v>3</v>
      </c>
      <c r="P49" s="5">
        <v>7.47</v>
      </c>
      <c r="Q49" s="5">
        <v>3</v>
      </c>
      <c r="R49" s="22">
        <f>Tabla1[[#This Row],[Fecha de Envío]]-Tabla1[[#This Row],[Fecha de Orden]]</f>
        <v>16</v>
      </c>
      <c r="S49" s="24">
        <f>YEAR(Tabla1[[#This Row],[Fecha de Orden]])</f>
        <v>2021</v>
      </c>
      <c r="T49" t="str">
        <f>VLOOKUP(Tabla1[[#This Row],[Nombre del Producto]],Tabla2[[Nombre Producto]:[Costo Unitario]],2,FALSE)</f>
        <v>Lot's O' Nuts</v>
      </c>
      <c r="U49" t="str">
        <f>VLOOKUP(Tabla1[[#This Row],[Fábrica]],Tabla3[],4,FALSE)</f>
        <v>Arizona</v>
      </c>
    </row>
    <row r="50" spans="1:21" x14ac:dyDescent="0.25">
      <c r="A50" t="s">
        <v>9159</v>
      </c>
      <c r="B50" s="3">
        <v>44216</v>
      </c>
      <c r="C50" s="3">
        <v>44232</v>
      </c>
      <c r="D50" t="s">
        <v>18</v>
      </c>
      <c r="E50">
        <v>167927</v>
      </c>
      <c r="F50" t="s">
        <v>19</v>
      </c>
      <c r="G50" t="s">
        <v>2690</v>
      </c>
      <c r="H50" t="s">
        <v>93</v>
      </c>
      <c r="I50">
        <v>48185</v>
      </c>
      <c r="J50" t="s">
        <v>22</v>
      </c>
      <c r="K50" t="s">
        <v>43</v>
      </c>
      <c r="L50" t="s">
        <v>36</v>
      </c>
      <c r="M50" t="s">
        <v>37</v>
      </c>
      <c r="N50" s="5">
        <v>16.25</v>
      </c>
      <c r="O50" s="7">
        <v>5</v>
      </c>
      <c r="P50" s="5">
        <v>10.55</v>
      </c>
      <c r="Q50" s="5">
        <v>5.7</v>
      </c>
      <c r="R50" s="22">
        <f>Tabla1[[#This Row],[Fecha de Envío]]-Tabla1[[#This Row],[Fecha de Orden]]</f>
        <v>16</v>
      </c>
      <c r="S50" s="24">
        <f>YEAR(Tabla1[[#This Row],[Fecha de Orden]])</f>
        <v>2021</v>
      </c>
      <c r="T50" t="str">
        <f>VLOOKUP(Tabla1[[#This Row],[Nombre del Producto]],Tabla2[[Nombre Producto]:[Costo Unitario]],2,FALSE)</f>
        <v>Wicked Choccy's</v>
      </c>
      <c r="U50" t="str">
        <f>VLOOKUP(Tabla1[[#This Row],[Fábrica]],Tabla3[],4,FALSE)</f>
        <v>Georgia</v>
      </c>
    </row>
    <row r="51" spans="1:21" x14ac:dyDescent="0.25">
      <c r="A51" t="s">
        <v>9160</v>
      </c>
      <c r="B51" s="3">
        <v>44216</v>
      </c>
      <c r="C51" s="3">
        <v>44232</v>
      </c>
      <c r="D51" t="s">
        <v>18</v>
      </c>
      <c r="E51">
        <v>167927</v>
      </c>
      <c r="F51" t="s">
        <v>19</v>
      </c>
      <c r="G51" t="s">
        <v>2690</v>
      </c>
      <c r="H51" t="s">
        <v>93</v>
      </c>
      <c r="I51">
        <v>48185</v>
      </c>
      <c r="J51" t="s">
        <v>22</v>
      </c>
      <c r="K51" t="s">
        <v>43</v>
      </c>
      <c r="L51" t="s">
        <v>24</v>
      </c>
      <c r="M51" t="s">
        <v>25</v>
      </c>
      <c r="N51" s="5">
        <v>18.75</v>
      </c>
      <c r="O51" s="7">
        <v>5</v>
      </c>
      <c r="P51" s="5">
        <v>12.25</v>
      </c>
      <c r="Q51" s="5">
        <v>6.5</v>
      </c>
      <c r="R51" s="22">
        <f>Tabla1[[#This Row],[Fecha de Envío]]-Tabla1[[#This Row],[Fecha de Orden]]</f>
        <v>16</v>
      </c>
      <c r="S51" s="24">
        <f>YEAR(Tabla1[[#This Row],[Fecha de Orden]])</f>
        <v>2021</v>
      </c>
      <c r="T51" t="str">
        <f>VLOOKUP(Tabla1[[#This Row],[Nombre del Producto]],Tabla2[[Nombre Producto]:[Costo Unitario]],2,FALSE)</f>
        <v>Wicked Choccy's</v>
      </c>
      <c r="U51" t="str">
        <f>VLOOKUP(Tabla1[[#This Row],[Fábrica]],Tabla3[],4,FALSE)</f>
        <v>Georgia</v>
      </c>
    </row>
    <row r="52" spans="1:21" x14ac:dyDescent="0.25">
      <c r="A52" t="s">
        <v>4906</v>
      </c>
      <c r="B52" s="3">
        <v>44217</v>
      </c>
      <c r="C52" s="3">
        <v>44230</v>
      </c>
      <c r="D52" t="s">
        <v>18</v>
      </c>
      <c r="E52">
        <v>115238</v>
      </c>
      <c r="F52" t="s">
        <v>195</v>
      </c>
      <c r="G52" t="s">
        <v>328</v>
      </c>
      <c r="H52" t="s">
        <v>329</v>
      </c>
      <c r="I52" t="s">
        <v>4907</v>
      </c>
      <c r="J52" t="s">
        <v>22</v>
      </c>
      <c r="K52" t="s">
        <v>32</v>
      </c>
      <c r="L52" t="s">
        <v>33</v>
      </c>
      <c r="M52" t="s">
        <v>34</v>
      </c>
      <c r="N52" s="5">
        <v>18</v>
      </c>
      <c r="O52" s="7">
        <v>5</v>
      </c>
      <c r="P52" s="5">
        <v>12</v>
      </c>
      <c r="Q52" s="5">
        <v>6</v>
      </c>
      <c r="R52" s="22">
        <f>Tabla1[[#This Row],[Fecha de Envío]]-Tabla1[[#This Row],[Fecha de Orden]]</f>
        <v>13</v>
      </c>
      <c r="S52" s="24">
        <f>YEAR(Tabla1[[#This Row],[Fecha de Orden]])</f>
        <v>2021</v>
      </c>
      <c r="T52" t="str">
        <f>VLOOKUP(Tabla1[[#This Row],[Nombre del Producto]],Tabla2[[Nombre Producto]:[Costo Unitario]],2,FALSE)</f>
        <v>Lot's O' Nuts</v>
      </c>
      <c r="U52" t="str">
        <f>VLOOKUP(Tabla1[[#This Row],[Fábrica]],Tabla3[],4,FALSE)</f>
        <v>Arizona</v>
      </c>
    </row>
    <row r="53" spans="1:21" x14ac:dyDescent="0.25">
      <c r="A53" t="s">
        <v>4908</v>
      </c>
      <c r="B53" s="3">
        <v>44217</v>
      </c>
      <c r="C53" s="3">
        <v>44230</v>
      </c>
      <c r="D53" t="s">
        <v>18</v>
      </c>
      <c r="E53">
        <v>115238</v>
      </c>
      <c r="F53" t="s">
        <v>195</v>
      </c>
      <c r="G53" t="s">
        <v>328</v>
      </c>
      <c r="H53" t="s">
        <v>329</v>
      </c>
      <c r="I53" t="s">
        <v>4907</v>
      </c>
      <c r="J53" t="s">
        <v>22</v>
      </c>
      <c r="K53" t="s">
        <v>32</v>
      </c>
      <c r="L53" t="s">
        <v>36</v>
      </c>
      <c r="M53" t="s">
        <v>37</v>
      </c>
      <c r="N53" s="5">
        <v>3.25</v>
      </c>
      <c r="O53" s="7">
        <v>1</v>
      </c>
      <c r="P53" s="5">
        <v>2.11</v>
      </c>
      <c r="Q53" s="5">
        <v>1.1399999999999999</v>
      </c>
      <c r="R53" s="22">
        <f>Tabla1[[#This Row],[Fecha de Envío]]-Tabla1[[#This Row],[Fecha de Orden]]</f>
        <v>13</v>
      </c>
      <c r="S53" s="24">
        <f>YEAR(Tabla1[[#This Row],[Fecha de Orden]])</f>
        <v>2021</v>
      </c>
      <c r="T53" t="str">
        <f>VLOOKUP(Tabla1[[#This Row],[Nombre del Producto]],Tabla2[[Nombre Producto]:[Costo Unitario]],2,FALSE)</f>
        <v>Wicked Choccy's</v>
      </c>
      <c r="U53" t="str">
        <f>VLOOKUP(Tabla1[[#This Row],[Fábrica]],Tabla3[],4,FALSE)</f>
        <v>Georgia</v>
      </c>
    </row>
    <row r="54" spans="1:21" x14ac:dyDescent="0.25">
      <c r="A54" t="s">
        <v>4909</v>
      </c>
      <c r="B54" s="3">
        <v>44217</v>
      </c>
      <c r="C54" s="3">
        <v>44230</v>
      </c>
      <c r="D54" t="s">
        <v>18</v>
      </c>
      <c r="E54">
        <v>115238</v>
      </c>
      <c r="F54" t="s">
        <v>195</v>
      </c>
      <c r="G54" t="s">
        <v>328</v>
      </c>
      <c r="H54" t="s">
        <v>329</v>
      </c>
      <c r="I54" t="s">
        <v>4907</v>
      </c>
      <c r="J54" t="s">
        <v>22</v>
      </c>
      <c r="K54" t="s">
        <v>32</v>
      </c>
      <c r="L54" t="s">
        <v>24</v>
      </c>
      <c r="M54" t="s">
        <v>25</v>
      </c>
      <c r="N54" s="5">
        <v>18.75</v>
      </c>
      <c r="O54" s="7">
        <v>5</v>
      </c>
      <c r="P54" s="5">
        <v>12.25</v>
      </c>
      <c r="Q54" s="5">
        <v>6.5</v>
      </c>
      <c r="R54" s="22">
        <f>Tabla1[[#This Row],[Fecha de Envío]]-Tabla1[[#This Row],[Fecha de Orden]]</f>
        <v>13</v>
      </c>
      <c r="S54" s="24">
        <f>YEAR(Tabla1[[#This Row],[Fecha de Orden]])</f>
        <v>2021</v>
      </c>
      <c r="T54" t="str">
        <f>VLOOKUP(Tabla1[[#This Row],[Nombre del Producto]],Tabla2[[Nombre Producto]:[Costo Unitario]],2,FALSE)</f>
        <v>Wicked Choccy's</v>
      </c>
      <c r="U54" t="str">
        <f>VLOOKUP(Tabla1[[#This Row],[Fábrica]],Tabla3[],4,FALSE)</f>
        <v>Georgia</v>
      </c>
    </row>
    <row r="55" spans="1:21" x14ac:dyDescent="0.25">
      <c r="A55" t="s">
        <v>8619</v>
      </c>
      <c r="B55" s="3">
        <v>44217</v>
      </c>
      <c r="C55" s="3">
        <v>44229</v>
      </c>
      <c r="D55" t="s">
        <v>71</v>
      </c>
      <c r="E55">
        <v>110422</v>
      </c>
      <c r="F55" t="s">
        <v>19</v>
      </c>
      <c r="G55" t="s">
        <v>529</v>
      </c>
      <c r="H55" t="s">
        <v>255</v>
      </c>
      <c r="I55">
        <v>33180</v>
      </c>
      <c r="J55" t="s">
        <v>22</v>
      </c>
      <c r="K55" t="s">
        <v>66</v>
      </c>
      <c r="L55" t="s">
        <v>24</v>
      </c>
      <c r="M55" t="s">
        <v>25</v>
      </c>
      <c r="N55" s="5">
        <v>11.25</v>
      </c>
      <c r="O55" s="7">
        <v>3</v>
      </c>
      <c r="P55" s="5">
        <v>7.35</v>
      </c>
      <c r="Q55" s="5">
        <v>3.9</v>
      </c>
      <c r="R55" s="22">
        <f>Tabla1[[#This Row],[Fecha de Envío]]-Tabla1[[#This Row],[Fecha de Orden]]</f>
        <v>12</v>
      </c>
      <c r="S55" s="24">
        <f>YEAR(Tabla1[[#This Row],[Fecha de Orden]])</f>
        <v>2021</v>
      </c>
      <c r="T55" t="str">
        <f>VLOOKUP(Tabla1[[#This Row],[Nombre del Producto]],Tabla2[[Nombre Producto]:[Costo Unitario]],2,FALSE)</f>
        <v>Wicked Choccy's</v>
      </c>
      <c r="U55" t="str">
        <f>VLOOKUP(Tabla1[[#This Row],[Fábrica]],Tabla3[],4,FALSE)</f>
        <v>Georgia</v>
      </c>
    </row>
    <row r="56" spans="1:21" x14ac:dyDescent="0.25">
      <c r="A56" t="s">
        <v>4091</v>
      </c>
      <c r="B56" s="3">
        <v>44219</v>
      </c>
      <c r="C56" s="3">
        <v>44234</v>
      </c>
      <c r="D56" t="s">
        <v>18</v>
      </c>
      <c r="E56">
        <v>102645</v>
      </c>
      <c r="F56" t="s">
        <v>19</v>
      </c>
      <c r="G56" t="s">
        <v>344</v>
      </c>
      <c r="H56" t="s">
        <v>345</v>
      </c>
      <c r="I56">
        <v>89115</v>
      </c>
      <c r="J56" t="s">
        <v>22</v>
      </c>
      <c r="K56" t="s">
        <v>23</v>
      </c>
      <c r="L56" t="s">
        <v>33</v>
      </c>
      <c r="M56" t="s">
        <v>34</v>
      </c>
      <c r="N56" s="5">
        <v>21.6</v>
      </c>
      <c r="O56" s="7">
        <v>6</v>
      </c>
      <c r="P56" s="5">
        <v>14.4</v>
      </c>
      <c r="Q56" s="5">
        <v>7.2</v>
      </c>
      <c r="R56" s="22">
        <f>Tabla1[[#This Row],[Fecha de Envío]]-Tabla1[[#This Row],[Fecha de Orden]]</f>
        <v>15</v>
      </c>
      <c r="S56" s="24">
        <f>YEAR(Tabla1[[#This Row],[Fecha de Orden]])</f>
        <v>2021</v>
      </c>
      <c r="T56" t="str">
        <f>VLOOKUP(Tabla1[[#This Row],[Nombre del Producto]],Tabla2[[Nombre Producto]:[Costo Unitario]],2,FALSE)</f>
        <v>Lot's O' Nuts</v>
      </c>
      <c r="U56" t="str">
        <f>VLOOKUP(Tabla1[[#This Row],[Fábrica]],Tabla3[],4,FALSE)</f>
        <v>Arizona</v>
      </c>
    </row>
    <row r="57" spans="1:21" x14ac:dyDescent="0.25">
      <c r="A57" t="s">
        <v>8076</v>
      </c>
      <c r="B57" s="3">
        <v>44219</v>
      </c>
      <c r="C57" s="3">
        <v>44233</v>
      </c>
      <c r="D57" t="s">
        <v>18</v>
      </c>
      <c r="E57">
        <v>146997</v>
      </c>
      <c r="F57" t="s">
        <v>19</v>
      </c>
      <c r="G57" t="s">
        <v>263</v>
      </c>
      <c r="H57" t="s">
        <v>147</v>
      </c>
      <c r="I57">
        <v>47905</v>
      </c>
      <c r="J57" t="s">
        <v>22</v>
      </c>
      <c r="K57" t="s">
        <v>43</v>
      </c>
      <c r="L57" t="s">
        <v>24</v>
      </c>
      <c r="M57" t="s">
        <v>25</v>
      </c>
      <c r="N57" s="5">
        <v>11.25</v>
      </c>
      <c r="O57" s="7">
        <v>3</v>
      </c>
      <c r="P57" s="5">
        <v>7.35</v>
      </c>
      <c r="Q57" s="5">
        <v>3.9</v>
      </c>
      <c r="R57" s="22">
        <f>Tabla1[[#This Row],[Fecha de Envío]]-Tabla1[[#This Row],[Fecha de Orden]]</f>
        <v>14</v>
      </c>
      <c r="S57" s="24">
        <f>YEAR(Tabla1[[#This Row],[Fecha de Orden]])</f>
        <v>2021</v>
      </c>
      <c r="T57" t="str">
        <f>VLOOKUP(Tabla1[[#This Row],[Nombre del Producto]],Tabla2[[Nombre Producto]:[Costo Unitario]],2,FALSE)</f>
        <v>Wicked Choccy's</v>
      </c>
      <c r="U57" t="str">
        <f>VLOOKUP(Tabla1[[#This Row],[Fábrica]],Tabla3[],4,FALSE)</f>
        <v>Georgia</v>
      </c>
    </row>
    <row r="58" spans="1:21" x14ac:dyDescent="0.25">
      <c r="A58" t="s">
        <v>1550</v>
      </c>
      <c r="B58" s="3">
        <v>44222</v>
      </c>
      <c r="C58" s="3">
        <v>44235</v>
      </c>
      <c r="D58" t="s">
        <v>39</v>
      </c>
      <c r="E58">
        <v>167997</v>
      </c>
      <c r="F58" t="s">
        <v>19</v>
      </c>
      <c r="G58" t="s">
        <v>1551</v>
      </c>
      <c r="H58" t="s">
        <v>1552</v>
      </c>
      <c r="I58">
        <v>57701</v>
      </c>
      <c r="J58" t="s">
        <v>22</v>
      </c>
      <c r="K58" t="s">
        <v>43</v>
      </c>
      <c r="L58" t="s">
        <v>24</v>
      </c>
      <c r="M58" t="s">
        <v>25</v>
      </c>
      <c r="N58" s="5">
        <v>7.5</v>
      </c>
      <c r="O58" s="7">
        <v>2</v>
      </c>
      <c r="P58" s="5">
        <v>4.9000000000000004</v>
      </c>
      <c r="Q58" s="5">
        <v>2.6</v>
      </c>
      <c r="R58" s="22">
        <f>Tabla1[[#This Row],[Fecha de Envío]]-Tabla1[[#This Row],[Fecha de Orden]]</f>
        <v>13</v>
      </c>
      <c r="S58" s="24">
        <f>YEAR(Tabla1[[#This Row],[Fecha de Orden]])</f>
        <v>2021</v>
      </c>
      <c r="T58" t="str">
        <f>VLOOKUP(Tabla1[[#This Row],[Nombre del Producto]],Tabla2[[Nombre Producto]:[Costo Unitario]],2,FALSE)</f>
        <v>Wicked Choccy's</v>
      </c>
      <c r="U58" t="str">
        <f>VLOOKUP(Tabla1[[#This Row],[Fábrica]],Tabla3[],4,FALSE)</f>
        <v>Georgia</v>
      </c>
    </row>
    <row r="59" spans="1:21" x14ac:dyDescent="0.25">
      <c r="A59" t="s">
        <v>7987</v>
      </c>
      <c r="B59" s="3">
        <v>44222</v>
      </c>
      <c r="C59" s="3">
        <v>44237</v>
      </c>
      <c r="D59" t="s">
        <v>18</v>
      </c>
      <c r="E59">
        <v>155502</v>
      </c>
      <c r="F59" t="s">
        <v>19</v>
      </c>
      <c r="G59" t="s">
        <v>370</v>
      </c>
      <c r="H59" t="s">
        <v>133</v>
      </c>
      <c r="I59">
        <v>22304</v>
      </c>
      <c r="J59" t="s">
        <v>22</v>
      </c>
      <c r="K59" t="s">
        <v>66</v>
      </c>
      <c r="L59" t="s">
        <v>36</v>
      </c>
      <c r="M59" t="s">
        <v>37</v>
      </c>
      <c r="N59" s="5">
        <v>9.75</v>
      </c>
      <c r="O59" s="7">
        <v>3</v>
      </c>
      <c r="P59" s="5">
        <v>6.33</v>
      </c>
      <c r="Q59" s="5">
        <v>3.42</v>
      </c>
      <c r="R59" s="22">
        <f>Tabla1[[#This Row],[Fecha de Envío]]-Tabla1[[#This Row],[Fecha de Orden]]</f>
        <v>15</v>
      </c>
      <c r="S59" s="24">
        <f>YEAR(Tabla1[[#This Row],[Fecha de Orden]])</f>
        <v>2021</v>
      </c>
      <c r="T59" t="str">
        <f>VLOOKUP(Tabla1[[#This Row],[Nombre del Producto]],Tabla2[[Nombre Producto]:[Costo Unitario]],2,FALSE)</f>
        <v>Wicked Choccy's</v>
      </c>
      <c r="U59" t="str">
        <f>VLOOKUP(Tabla1[[#This Row],[Fábrica]],Tabla3[],4,FALSE)</f>
        <v>Georgia</v>
      </c>
    </row>
    <row r="60" spans="1:21" x14ac:dyDescent="0.25">
      <c r="A60" t="s">
        <v>7988</v>
      </c>
      <c r="B60" s="3">
        <v>44222</v>
      </c>
      <c r="C60" s="3">
        <v>44237</v>
      </c>
      <c r="D60" t="s">
        <v>18</v>
      </c>
      <c r="E60">
        <v>155502</v>
      </c>
      <c r="F60" t="s">
        <v>19</v>
      </c>
      <c r="G60" t="s">
        <v>370</v>
      </c>
      <c r="H60" t="s">
        <v>133</v>
      </c>
      <c r="I60">
        <v>22304</v>
      </c>
      <c r="J60" t="s">
        <v>22</v>
      </c>
      <c r="K60" t="s">
        <v>66</v>
      </c>
      <c r="L60" t="s">
        <v>24</v>
      </c>
      <c r="M60" t="s">
        <v>25</v>
      </c>
      <c r="N60" s="5">
        <v>11.25</v>
      </c>
      <c r="O60" s="7">
        <v>3</v>
      </c>
      <c r="P60" s="5">
        <v>7.35</v>
      </c>
      <c r="Q60" s="5">
        <v>3.9</v>
      </c>
      <c r="R60" s="22">
        <f>Tabla1[[#This Row],[Fecha de Envío]]-Tabla1[[#This Row],[Fecha de Orden]]</f>
        <v>15</v>
      </c>
      <c r="S60" s="24">
        <f>YEAR(Tabla1[[#This Row],[Fecha de Orden]])</f>
        <v>2021</v>
      </c>
      <c r="T60" t="str">
        <f>VLOOKUP(Tabla1[[#This Row],[Nombre del Producto]],Tabla2[[Nombre Producto]:[Costo Unitario]],2,FALSE)</f>
        <v>Wicked Choccy's</v>
      </c>
      <c r="U60" t="str">
        <f>VLOOKUP(Tabla1[[#This Row],[Fábrica]],Tabla3[],4,FALSE)</f>
        <v>Georgia</v>
      </c>
    </row>
    <row r="61" spans="1:21" x14ac:dyDescent="0.25">
      <c r="A61" t="s">
        <v>7989</v>
      </c>
      <c r="B61" s="3">
        <v>44222</v>
      </c>
      <c r="C61" s="3">
        <v>44237</v>
      </c>
      <c r="D61" t="s">
        <v>18</v>
      </c>
      <c r="E61">
        <v>155502</v>
      </c>
      <c r="F61" t="s">
        <v>19</v>
      </c>
      <c r="G61" t="s">
        <v>370</v>
      </c>
      <c r="H61" t="s">
        <v>133</v>
      </c>
      <c r="I61">
        <v>22304</v>
      </c>
      <c r="J61" t="s">
        <v>22</v>
      </c>
      <c r="K61" t="s">
        <v>66</v>
      </c>
      <c r="L61" t="s">
        <v>33</v>
      </c>
      <c r="M61" t="s">
        <v>34</v>
      </c>
      <c r="N61" s="5">
        <v>7.2</v>
      </c>
      <c r="O61" s="7">
        <v>2</v>
      </c>
      <c r="P61" s="5">
        <v>4.8</v>
      </c>
      <c r="Q61" s="5">
        <v>2.4</v>
      </c>
      <c r="R61" s="22">
        <f>Tabla1[[#This Row],[Fecha de Envío]]-Tabla1[[#This Row],[Fecha de Orden]]</f>
        <v>15</v>
      </c>
      <c r="S61" s="24">
        <f>YEAR(Tabla1[[#This Row],[Fecha de Orden]])</f>
        <v>2021</v>
      </c>
      <c r="T61" t="str">
        <f>VLOOKUP(Tabla1[[#This Row],[Nombre del Producto]],Tabla2[[Nombre Producto]:[Costo Unitario]],2,FALSE)</f>
        <v>Lot's O' Nuts</v>
      </c>
      <c r="U61" t="str">
        <f>VLOOKUP(Tabla1[[#This Row],[Fábrica]],Tabla3[],4,FALSE)</f>
        <v>Arizona</v>
      </c>
    </row>
    <row r="62" spans="1:21" x14ac:dyDescent="0.25">
      <c r="A62" t="s">
        <v>3266</v>
      </c>
      <c r="B62" s="3">
        <v>44223</v>
      </c>
      <c r="C62" s="3">
        <v>44239</v>
      </c>
      <c r="D62" t="s">
        <v>18</v>
      </c>
      <c r="E62">
        <v>117163</v>
      </c>
      <c r="F62" t="s">
        <v>19</v>
      </c>
      <c r="G62" t="s">
        <v>120</v>
      </c>
      <c r="H62" t="s">
        <v>21</v>
      </c>
      <c r="I62">
        <v>92037</v>
      </c>
      <c r="J62" t="s">
        <v>22</v>
      </c>
      <c r="K62" t="s">
        <v>23</v>
      </c>
      <c r="L62" t="s">
        <v>45</v>
      </c>
      <c r="M62" t="s">
        <v>46</v>
      </c>
      <c r="N62" s="5">
        <v>10.47</v>
      </c>
      <c r="O62" s="7">
        <v>3</v>
      </c>
      <c r="P62" s="5">
        <v>7.47</v>
      </c>
      <c r="Q62" s="5">
        <v>3</v>
      </c>
      <c r="R62" s="22">
        <f>Tabla1[[#This Row],[Fecha de Envío]]-Tabla1[[#This Row],[Fecha de Orden]]</f>
        <v>16</v>
      </c>
      <c r="S62" s="24">
        <f>YEAR(Tabla1[[#This Row],[Fecha de Orden]])</f>
        <v>2021</v>
      </c>
      <c r="T62" t="str">
        <f>VLOOKUP(Tabla1[[#This Row],[Nombre del Producto]],Tabla2[[Nombre Producto]:[Costo Unitario]],2,FALSE)</f>
        <v>Lot's O' Nuts</v>
      </c>
      <c r="U62" t="str">
        <f>VLOOKUP(Tabla1[[#This Row],[Fábrica]],Tabla3[],4,FALSE)</f>
        <v>Arizona</v>
      </c>
    </row>
    <row r="63" spans="1:21" x14ac:dyDescent="0.25">
      <c r="A63" t="s">
        <v>3267</v>
      </c>
      <c r="B63" s="3">
        <v>44223</v>
      </c>
      <c r="C63" s="3">
        <v>44239</v>
      </c>
      <c r="D63" t="s">
        <v>18</v>
      </c>
      <c r="E63">
        <v>117163</v>
      </c>
      <c r="F63" t="s">
        <v>19</v>
      </c>
      <c r="G63" t="s">
        <v>120</v>
      </c>
      <c r="H63" t="s">
        <v>21</v>
      </c>
      <c r="I63">
        <v>92037</v>
      </c>
      <c r="J63" t="s">
        <v>22</v>
      </c>
      <c r="K63" t="s">
        <v>23</v>
      </c>
      <c r="L63" t="s">
        <v>24</v>
      </c>
      <c r="M63" t="s">
        <v>25</v>
      </c>
      <c r="N63" s="5">
        <v>15</v>
      </c>
      <c r="O63" s="7">
        <v>4</v>
      </c>
      <c r="P63" s="5">
        <v>9.8000000000000007</v>
      </c>
      <c r="Q63" s="5">
        <v>5.2</v>
      </c>
      <c r="R63" s="22">
        <f>Tabla1[[#This Row],[Fecha de Envío]]-Tabla1[[#This Row],[Fecha de Orden]]</f>
        <v>16</v>
      </c>
      <c r="S63" s="24">
        <f>YEAR(Tabla1[[#This Row],[Fecha de Orden]])</f>
        <v>2021</v>
      </c>
      <c r="T63" t="str">
        <f>VLOOKUP(Tabla1[[#This Row],[Nombre del Producto]],Tabla2[[Nombre Producto]:[Costo Unitario]],2,FALSE)</f>
        <v>Wicked Choccy's</v>
      </c>
      <c r="U63" t="str">
        <f>VLOOKUP(Tabla1[[#This Row],[Fábrica]],Tabla3[],4,FALSE)</f>
        <v>Georgia</v>
      </c>
    </row>
    <row r="64" spans="1:21" x14ac:dyDescent="0.25">
      <c r="A64" t="s">
        <v>3268</v>
      </c>
      <c r="B64" s="3">
        <v>44223</v>
      </c>
      <c r="C64" s="3">
        <v>44239</v>
      </c>
      <c r="D64" t="s">
        <v>18</v>
      </c>
      <c r="E64">
        <v>117163</v>
      </c>
      <c r="F64" t="s">
        <v>19</v>
      </c>
      <c r="G64" t="s">
        <v>120</v>
      </c>
      <c r="H64" t="s">
        <v>21</v>
      </c>
      <c r="I64">
        <v>92037</v>
      </c>
      <c r="J64" t="s">
        <v>22</v>
      </c>
      <c r="K64" t="s">
        <v>23</v>
      </c>
      <c r="L64" t="s">
        <v>27</v>
      </c>
      <c r="M64" t="s">
        <v>28</v>
      </c>
      <c r="N64" s="5">
        <v>3.6</v>
      </c>
      <c r="O64" s="7">
        <v>1</v>
      </c>
      <c r="P64" s="5">
        <v>2.5</v>
      </c>
      <c r="Q64" s="5">
        <v>1.1000000000000001</v>
      </c>
      <c r="R64" s="22">
        <f>Tabla1[[#This Row],[Fecha de Envío]]-Tabla1[[#This Row],[Fecha de Orden]]</f>
        <v>16</v>
      </c>
      <c r="S64" s="24">
        <f>YEAR(Tabla1[[#This Row],[Fecha de Orden]])</f>
        <v>2021</v>
      </c>
      <c r="T64" t="str">
        <f>VLOOKUP(Tabla1[[#This Row],[Nombre del Producto]],Tabla2[[Nombre Producto]:[Costo Unitario]],2,FALSE)</f>
        <v>Lot's O' Nuts</v>
      </c>
      <c r="U64" t="str">
        <f>VLOOKUP(Tabla1[[#This Row],[Fábrica]],Tabla3[],4,FALSE)</f>
        <v>Arizona</v>
      </c>
    </row>
    <row r="65" spans="1:21" x14ac:dyDescent="0.25">
      <c r="A65" t="s">
        <v>4168</v>
      </c>
      <c r="B65" s="3">
        <v>44224</v>
      </c>
      <c r="C65" s="3">
        <v>44240</v>
      </c>
      <c r="D65" t="s">
        <v>18</v>
      </c>
      <c r="E65">
        <v>100328</v>
      </c>
      <c r="F65" t="s">
        <v>19</v>
      </c>
      <c r="G65" t="s">
        <v>30</v>
      </c>
      <c r="H65" t="s">
        <v>31</v>
      </c>
      <c r="I65">
        <v>10024</v>
      </c>
      <c r="J65" t="s">
        <v>22</v>
      </c>
      <c r="K65" t="s">
        <v>32</v>
      </c>
      <c r="L65" t="s">
        <v>36</v>
      </c>
      <c r="M65" t="s">
        <v>37</v>
      </c>
      <c r="N65" s="5">
        <v>3.25</v>
      </c>
      <c r="O65" s="7">
        <v>1</v>
      </c>
      <c r="P65" s="5">
        <v>2.11</v>
      </c>
      <c r="Q65" s="5">
        <v>1.1399999999999999</v>
      </c>
      <c r="R65" s="22">
        <f>Tabla1[[#This Row],[Fecha de Envío]]-Tabla1[[#This Row],[Fecha de Orden]]</f>
        <v>16</v>
      </c>
      <c r="S65" s="24">
        <f>YEAR(Tabla1[[#This Row],[Fecha de Orden]])</f>
        <v>2021</v>
      </c>
      <c r="T65" t="str">
        <f>VLOOKUP(Tabla1[[#This Row],[Nombre del Producto]],Tabla2[[Nombre Producto]:[Costo Unitario]],2,FALSE)</f>
        <v>Wicked Choccy's</v>
      </c>
      <c r="U65" t="str">
        <f>VLOOKUP(Tabla1[[#This Row],[Fábrica]],Tabla3[],4,FALSE)</f>
        <v>Georgia</v>
      </c>
    </row>
    <row r="66" spans="1:21" x14ac:dyDescent="0.25">
      <c r="A66" t="s">
        <v>6462</v>
      </c>
      <c r="B66" s="3">
        <v>44226</v>
      </c>
      <c r="C66" s="3">
        <v>44241</v>
      </c>
      <c r="D66" t="s">
        <v>18</v>
      </c>
      <c r="E66">
        <v>134103</v>
      </c>
      <c r="F66" t="s">
        <v>19</v>
      </c>
      <c r="G66" t="s">
        <v>92</v>
      </c>
      <c r="H66" t="s">
        <v>93</v>
      </c>
      <c r="I66">
        <v>48234</v>
      </c>
      <c r="J66" t="s">
        <v>22</v>
      </c>
      <c r="K66" t="s">
        <v>43</v>
      </c>
      <c r="L66" t="s">
        <v>45</v>
      </c>
      <c r="M66" t="s">
        <v>46</v>
      </c>
      <c r="N66" s="5">
        <v>6.98</v>
      </c>
      <c r="O66" s="7">
        <v>2</v>
      </c>
      <c r="P66" s="5">
        <v>4.9800000000000004</v>
      </c>
      <c r="Q66" s="5">
        <v>2</v>
      </c>
      <c r="R66" s="22">
        <f>Tabla1[[#This Row],[Fecha de Envío]]-Tabla1[[#This Row],[Fecha de Orden]]</f>
        <v>15</v>
      </c>
      <c r="S66" s="24">
        <f>YEAR(Tabla1[[#This Row],[Fecha de Orden]])</f>
        <v>2021</v>
      </c>
      <c r="T66" t="str">
        <f>VLOOKUP(Tabla1[[#This Row],[Nombre del Producto]],Tabla2[[Nombre Producto]:[Costo Unitario]],2,FALSE)</f>
        <v>Lot's O' Nuts</v>
      </c>
      <c r="U66" t="str">
        <f>VLOOKUP(Tabla1[[#This Row],[Fábrica]],Tabla3[],4,FALSE)</f>
        <v>Arizona</v>
      </c>
    </row>
    <row r="67" spans="1:21" x14ac:dyDescent="0.25">
      <c r="A67" t="s">
        <v>5490</v>
      </c>
      <c r="B67" s="3">
        <v>44227</v>
      </c>
      <c r="C67" s="3">
        <v>44239</v>
      </c>
      <c r="D67" t="s">
        <v>39</v>
      </c>
      <c r="E67">
        <v>115161</v>
      </c>
      <c r="F67" t="s">
        <v>19</v>
      </c>
      <c r="G67" t="s">
        <v>4665</v>
      </c>
      <c r="H67" t="s">
        <v>21</v>
      </c>
      <c r="I67">
        <v>92691</v>
      </c>
      <c r="J67" t="s">
        <v>22</v>
      </c>
      <c r="K67" t="s">
        <v>23</v>
      </c>
      <c r="L67" t="s">
        <v>36</v>
      </c>
      <c r="M67" t="s">
        <v>37</v>
      </c>
      <c r="N67" s="5">
        <v>6.5</v>
      </c>
      <c r="O67" s="7">
        <v>2</v>
      </c>
      <c r="P67" s="5">
        <v>4.22</v>
      </c>
      <c r="Q67" s="5">
        <v>2.2799999999999998</v>
      </c>
      <c r="R67" s="22">
        <f>Tabla1[[#This Row],[Fecha de Envío]]-Tabla1[[#This Row],[Fecha de Orden]]</f>
        <v>12</v>
      </c>
      <c r="S67" s="24">
        <f>YEAR(Tabla1[[#This Row],[Fecha de Orden]])</f>
        <v>2021</v>
      </c>
      <c r="T67" t="str">
        <f>VLOOKUP(Tabla1[[#This Row],[Nombre del Producto]],Tabla2[[Nombre Producto]:[Costo Unitario]],2,FALSE)</f>
        <v>Wicked Choccy's</v>
      </c>
      <c r="U67" t="str">
        <f>VLOOKUP(Tabla1[[#This Row],[Fábrica]],Tabla3[],4,FALSE)</f>
        <v>Georgia</v>
      </c>
    </row>
    <row r="68" spans="1:21" x14ac:dyDescent="0.25">
      <c r="A68" t="s">
        <v>973</v>
      </c>
      <c r="B68" s="3">
        <v>44228</v>
      </c>
      <c r="C68" s="3">
        <v>44240</v>
      </c>
      <c r="D68" t="s">
        <v>39</v>
      </c>
      <c r="E68">
        <v>140795</v>
      </c>
      <c r="F68" t="s">
        <v>19</v>
      </c>
      <c r="G68" t="s">
        <v>974</v>
      </c>
      <c r="H68" t="s">
        <v>410</v>
      </c>
      <c r="I68">
        <v>54302</v>
      </c>
      <c r="J68" t="s">
        <v>22</v>
      </c>
      <c r="K68" t="s">
        <v>43</v>
      </c>
      <c r="L68" t="s">
        <v>27</v>
      </c>
      <c r="M68" t="s">
        <v>28</v>
      </c>
      <c r="N68" s="5">
        <v>21.6</v>
      </c>
      <c r="O68" s="7">
        <v>6</v>
      </c>
      <c r="P68" s="5">
        <v>15</v>
      </c>
      <c r="Q68" s="5">
        <v>6.6</v>
      </c>
      <c r="R68" s="22">
        <f>Tabla1[[#This Row],[Fecha de Envío]]-Tabla1[[#This Row],[Fecha de Orden]]</f>
        <v>12</v>
      </c>
      <c r="S68" s="24">
        <f>YEAR(Tabla1[[#This Row],[Fecha de Orden]])</f>
        <v>2021</v>
      </c>
      <c r="T68" t="str">
        <f>VLOOKUP(Tabla1[[#This Row],[Nombre del Producto]],Tabla2[[Nombre Producto]:[Costo Unitario]],2,FALSE)</f>
        <v>Lot's O' Nuts</v>
      </c>
      <c r="U68" t="str">
        <f>VLOOKUP(Tabla1[[#This Row],[Fábrica]],Tabla3[],4,FALSE)</f>
        <v>Arizona</v>
      </c>
    </row>
    <row r="69" spans="1:21" x14ac:dyDescent="0.25">
      <c r="A69" t="s">
        <v>1821</v>
      </c>
      <c r="B69" s="3">
        <v>44229</v>
      </c>
      <c r="C69" s="3">
        <v>44243</v>
      </c>
      <c r="D69" t="s">
        <v>18</v>
      </c>
      <c r="E69">
        <v>139857</v>
      </c>
      <c r="F69" t="s">
        <v>19</v>
      </c>
      <c r="G69" t="s">
        <v>120</v>
      </c>
      <c r="H69" t="s">
        <v>21</v>
      </c>
      <c r="I69">
        <v>92037</v>
      </c>
      <c r="J69" t="s">
        <v>22</v>
      </c>
      <c r="K69" t="s">
        <v>23</v>
      </c>
      <c r="L69" t="s">
        <v>33</v>
      </c>
      <c r="M69" t="s">
        <v>34</v>
      </c>
      <c r="N69" s="5">
        <v>18</v>
      </c>
      <c r="O69" s="7">
        <v>5</v>
      </c>
      <c r="P69" s="5">
        <v>12</v>
      </c>
      <c r="Q69" s="5">
        <v>6</v>
      </c>
      <c r="R69" s="22">
        <f>Tabla1[[#This Row],[Fecha de Envío]]-Tabla1[[#This Row],[Fecha de Orden]]</f>
        <v>14</v>
      </c>
      <c r="S69" s="24">
        <f>YEAR(Tabla1[[#This Row],[Fecha de Orden]])</f>
        <v>2021</v>
      </c>
      <c r="T69" t="str">
        <f>VLOOKUP(Tabla1[[#This Row],[Nombre del Producto]],Tabla2[[Nombre Producto]:[Costo Unitario]],2,FALSE)</f>
        <v>Lot's O' Nuts</v>
      </c>
      <c r="U69" t="str">
        <f>VLOOKUP(Tabla1[[#This Row],[Fábrica]],Tabla3[],4,FALSE)</f>
        <v>Arizona</v>
      </c>
    </row>
    <row r="70" spans="1:21" x14ac:dyDescent="0.25">
      <c r="A70" t="s">
        <v>3122</v>
      </c>
      <c r="B70" s="3">
        <v>44229</v>
      </c>
      <c r="C70" s="3">
        <v>44246</v>
      </c>
      <c r="D70" t="s">
        <v>18</v>
      </c>
      <c r="E70">
        <v>123400</v>
      </c>
      <c r="F70" t="s">
        <v>19</v>
      </c>
      <c r="G70" t="s">
        <v>372</v>
      </c>
      <c r="H70" t="s">
        <v>255</v>
      </c>
      <c r="I70">
        <v>33710</v>
      </c>
      <c r="J70" t="s">
        <v>22</v>
      </c>
      <c r="K70" t="s">
        <v>66</v>
      </c>
      <c r="L70" t="s">
        <v>36</v>
      </c>
      <c r="M70" t="s">
        <v>37</v>
      </c>
      <c r="N70" s="5">
        <v>6.5</v>
      </c>
      <c r="O70" s="7">
        <v>2</v>
      </c>
      <c r="P70" s="5">
        <v>4.22</v>
      </c>
      <c r="Q70" s="5">
        <v>2.2799999999999998</v>
      </c>
      <c r="R70" s="22">
        <f>Tabla1[[#This Row],[Fecha de Envío]]-Tabla1[[#This Row],[Fecha de Orden]]</f>
        <v>17</v>
      </c>
      <c r="S70" s="24">
        <f>YEAR(Tabla1[[#This Row],[Fecha de Orden]])</f>
        <v>2021</v>
      </c>
      <c r="T70" t="str">
        <f>VLOOKUP(Tabla1[[#This Row],[Nombre del Producto]],Tabla2[[Nombre Producto]:[Costo Unitario]],2,FALSE)</f>
        <v>Wicked Choccy's</v>
      </c>
      <c r="U70" t="str">
        <f>VLOOKUP(Tabla1[[#This Row],[Fábrica]],Tabla3[],4,FALSE)</f>
        <v>Georgia</v>
      </c>
    </row>
    <row r="71" spans="1:21" x14ac:dyDescent="0.25">
      <c r="A71" t="s">
        <v>3123</v>
      </c>
      <c r="B71" s="3">
        <v>44229</v>
      </c>
      <c r="C71" s="3">
        <v>44246</v>
      </c>
      <c r="D71" t="s">
        <v>18</v>
      </c>
      <c r="E71">
        <v>123400</v>
      </c>
      <c r="F71" t="s">
        <v>19</v>
      </c>
      <c r="G71" t="s">
        <v>372</v>
      </c>
      <c r="H71" t="s">
        <v>255</v>
      </c>
      <c r="I71">
        <v>33710</v>
      </c>
      <c r="J71" t="s">
        <v>22</v>
      </c>
      <c r="K71" t="s">
        <v>66</v>
      </c>
      <c r="L71" t="s">
        <v>24</v>
      </c>
      <c r="M71" t="s">
        <v>25</v>
      </c>
      <c r="N71" s="5">
        <v>18.75</v>
      </c>
      <c r="O71" s="7">
        <v>5</v>
      </c>
      <c r="P71" s="5">
        <v>12.25</v>
      </c>
      <c r="Q71" s="5">
        <v>6.5</v>
      </c>
      <c r="R71" s="22">
        <f>Tabla1[[#This Row],[Fecha de Envío]]-Tabla1[[#This Row],[Fecha de Orden]]</f>
        <v>17</v>
      </c>
      <c r="S71" s="24">
        <f>YEAR(Tabla1[[#This Row],[Fecha de Orden]])</f>
        <v>2021</v>
      </c>
      <c r="T71" t="str">
        <f>VLOOKUP(Tabla1[[#This Row],[Nombre del Producto]],Tabla2[[Nombre Producto]:[Costo Unitario]],2,FALSE)</f>
        <v>Wicked Choccy's</v>
      </c>
      <c r="U71" t="str">
        <f>VLOOKUP(Tabla1[[#This Row],[Fábrica]],Tabla3[],4,FALSE)</f>
        <v>Georgia</v>
      </c>
    </row>
    <row r="72" spans="1:21" x14ac:dyDescent="0.25">
      <c r="A72" t="s">
        <v>8620</v>
      </c>
      <c r="B72" s="3">
        <v>44230</v>
      </c>
      <c r="C72" s="3">
        <v>44243</v>
      </c>
      <c r="D72" t="s">
        <v>71</v>
      </c>
      <c r="E72">
        <v>111059</v>
      </c>
      <c r="F72" t="s">
        <v>19</v>
      </c>
      <c r="G72" t="s">
        <v>124</v>
      </c>
      <c r="H72" t="s">
        <v>125</v>
      </c>
      <c r="I72">
        <v>98105</v>
      </c>
      <c r="J72" t="s">
        <v>22</v>
      </c>
      <c r="K72" t="s">
        <v>23</v>
      </c>
      <c r="L72" t="s">
        <v>45</v>
      </c>
      <c r="M72" t="s">
        <v>46</v>
      </c>
      <c r="N72" s="5">
        <v>10.47</v>
      </c>
      <c r="O72" s="7">
        <v>3</v>
      </c>
      <c r="P72" s="5">
        <v>7.47</v>
      </c>
      <c r="Q72" s="5">
        <v>3</v>
      </c>
      <c r="R72" s="22">
        <f>Tabla1[[#This Row],[Fecha de Envío]]-Tabla1[[#This Row],[Fecha de Orden]]</f>
        <v>13</v>
      </c>
      <c r="S72" s="24">
        <f>YEAR(Tabla1[[#This Row],[Fecha de Orden]])</f>
        <v>2021</v>
      </c>
      <c r="T72" t="str">
        <f>VLOOKUP(Tabla1[[#This Row],[Nombre del Producto]],Tabla2[[Nombre Producto]:[Costo Unitario]],2,FALSE)</f>
        <v>Lot's O' Nuts</v>
      </c>
      <c r="U72" t="str">
        <f>VLOOKUP(Tabla1[[#This Row],[Fábrica]],Tabla3[],4,FALSE)</f>
        <v>Arizona</v>
      </c>
    </row>
    <row r="73" spans="1:21" x14ac:dyDescent="0.25">
      <c r="A73" t="s">
        <v>8621</v>
      </c>
      <c r="B73" s="3">
        <v>44230</v>
      </c>
      <c r="C73" s="3">
        <v>44243</v>
      </c>
      <c r="D73" t="s">
        <v>71</v>
      </c>
      <c r="E73">
        <v>111059</v>
      </c>
      <c r="F73" t="s">
        <v>19</v>
      </c>
      <c r="G73" t="s">
        <v>124</v>
      </c>
      <c r="H73" t="s">
        <v>125</v>
      </c>
      <c r="I73">
        <v>98105</v>
      </c>
      <c r="J73" t="s">
        <v>22</v>
      </c>
      <c r="K73" t="s">
        <v>23</v>
      </c>
      <c r="L73" t="s">
        <v>27</v>
      </c>
      <c r="M73" t="s">
        <v>28</v>
      </c>
      <c r="N73" s="5">
        <v>7.2</v>
      </c>
      <c r="O73" s="7">
        <v>2</v>
      </c>
      <c r="P73" s="5">
        <v>5</v>
      </c>
      <c r="Q73" s="5">
        <v>2.2000000000000002</v>
      </c>
      <c r="R73" s="22">
        <f>Tabla1[[#This Row],[Fecha de Envío]]-Tabla1[[#This Row],[Fecha de Orden]]</f>
        <v>13</v>
      </c>
      <c r="S73" s="24">
        <f>YEAR(Tabla1[[#This Row],[Fecha de Orden]])</f>
        <v>2021</v>
      </c>
      <c r="T73" t="str">
        <f>VLOOKUP(Tabla1[[#This Row],[Nombre del Producto]],Tabla2[[Nombre Producto]:[Costo Unitario]],2,FALSE)</f>
        <v>Lot's O' Nuts</v>
      </c>
      <c r="U73" t="str">
        <f>VLOOKUP(Tabla1[[#This Row],[Fábrica]],Tabla3[],4,FALSE)</f>
        <v>Arizona</v>
      </c>
    </row>
    <row r="74" spans="1:21" x14ac:dyDescent="0.25">
      <c r="A74" t="s">
        <v>2421</v>
      </c>
      <c r="B74" s="3">
        <v>44231</v>
      </c>
      <c r="C74" s="3">
        <v>44245</v>
      </c>
      <c r="D74" t="s">
        <v>18</v>
      </c>
      <c r="E74">
        <v>107181</v>
      </c>
      <c r="F74" t="s">
        <v>19</v>
      </c>
      <c r="G74" t="s">
        <v>120</v>
      </c>
      <c r="H74" t="s">
        <v>21</v>
      </c>
      <c r="I74">
        <v>92024</v>
      </c>
      <c r="J74" t="s">
        <v>22</v>
      </c>
      <c r="K74" t="s">
        <v>23</v>
      </c>
      <c r="L74" t="s">
        <v>24</v>
      </c>
      <c r="M74" t="s">
        <v>25</v>
      </c>
      <c r="N74" s="5">
        <v>11.25</v>
      </c>
      <c r="O74" s="7">
        <v>3</v>
      </c>
      <c r="P74" s="5">
        <v>7.35</v>
      </c>
      <c r="Q74" s="5">
        <v>3.9</v>
      </c>
      <c r="R74" s="22">
        <f>Tabla1[[#This Row],[Fecha de Envío]]-Tabla1[[#This Row],[Fecha de Orden]]</f>
        <v>14</v>
      </c>
      <c r="S74" s="24">
        <f>YEAR(Tabla1[[#This Row],[Fecha de Orden]])</f>
        <v>2021</v>
      </c>
      <c r="T74" t="str">
        <f>VLOOKUP(Tabla1[[#This Row],[Nombre del Producto]],Tabla2[[Nombre Producto]:[Costo Unitario]],2,FALSE)</f>
        <v>Wicked Choccy's</v>
      </c>
      <c r="U74" t="str">
        <f>VLOOKUP(Tabla1[[#This Row],[Fábrica]],Tabla3[],4,FALSE)</f>
        <v>Georgia</v>
      </c>
    </row>
    <row r="75" spans="1:21" x14ac:dyDescent="0.25">
      <c r="A75" t="s">
        <v>2422</v>
      </c>
      <c r="B75" s="3">
        <v>44231</v>
      </c>
      <c r="C75" s="3">
        <v>44245</v>
      </c>
      <c r="D75" t="s">
        <v>18</v>
      </c>
      <c r="E75">
        <v>107181</v>
      </c>
      <c r="F75" t="s">
        <v>19</v>
      </c>
      <c r="G75" t="s">
        <v>120</v>
      </c>
      <c r="H75" t="s">
        <v>21</v>
      </c>
      <c r="I75">
        <v>92024</v>
      </c>
      <c r="J75" t="s">
        <v>148</v>
      </c>
      <c r="K75" t="s">
        <v>23</v>
      </c>
      <c r="L75" t="s">
        <v>445</v>
      </c>
      <c r="M75" t="s">
        <v>446</v>
      </c>
      <c r="N75" s="5">
        <v>13</v>
      </c>
      <c r="O75" s="7">
        <v>4</v>
      </c>
      <c r="P75" s="5">
        <v>1</v>
      </c>
      <c r="Q75" s="5">
        <v>12</v>
      </c>
      <c r="R75" s="22">
        <f>Tabla1[[#This Row],[Fecha de Envío]]-Tabla1[[#This Row],[Fecha de Orden]]</f>
        <v>14</v>
      </c>
      <c r="S75" s="24">
        <f>YEAR(Tabla1[[#This Row],[Fecha de Orden]])</f>
        <v>2021</v>
      </c>
      <c r="T75" t="str">
        <f>VLOOKUP(Tabla1[[#This Row],[Nombre del Producto]],Tabla2[[Nombre Producto]:[Costo Unitario]],2,FALSE)</f>
        <v>The Other Factory</v>
      </c>
      <c r="U75" t="str">
        <f>VLOOKUP(Tabla1[[#This Row],[Fábrica]],Tabla3[],4,FALSE)</f>
        <v>Tennessee</v>
      </c>
    </row>
    <row r="76" spans="1:21" x14ac:dyDescent="0.25">
      <c r="A76" t="s">
        <v>6078</v>
      </c>
      <c r="B76" s="3">
        <v>44231</v>
      </c>
      <c r="C76" s="3">
        <v>44245</v>
      </c>
      <c r="D76" t="s">
        <v>71</v>
      </c>
      <c r="E76">
        <v>104808</v>
      </c>
      <c r="F76" t="s">
        <v>19</v>
      </c>
      <c r="G76" t="s">
        <v>3284</v>
      </c>
      <c r="H76" t="s">
        <v>21</v>
      </c>
      <c r="I76">
        <v>92025</v>
      </c>
      <c r="J76" t="s">
        <v>22</v>
      </c>
      <c r="K76" t="s">
        <v>23</v>
      </c>
      <c r="L76" t="s">
        <v>33</v>
      </c>
      <c r="M76" t="s">
        <v>34</v>
      </c>
      <c r="N76" s="5">
        <v>7.2</v>
      </c>
      <c r="O76" s="7">
        <v>2</v>
      </c>
      <c r="P76" s="5">
        <v>4.8</v>
      </c>
      <c r="Q76" s="5">
        <v>2.4</v>
      </c>
      <c r="R76" s="22">
        <f>Tabla1[[#This Row],[Fecha de Envío]]-Tabla1[[#This Row],[Fecha de Orden]]</f>
        <v>14</v>
      </c>
      <c r="S76" s="24">
        <f>YEAR(Tabla1[[#This Row],[Fecha de Orden]])</f>
        <v>2021</v>
      </c>
      <c r="T76" t="str">
        <f>VLOOKUP(Tabla1[[#This Row],[Nombre del Producto]],Tabla2[[Nombre Producto]:[Costo Unitario]],2,FALSE)</f>
        <v>Lot's O' Nuts</v>
      </c>
      <c r="U76" t="str">
        <f>VLOOKUP(Tabla1[[#This Row],[Fábrica]],Tabla3[],4,FALSE)</f>
        <v>Arizona</v>
      </c>
    </row>
    <row r="77" spans="1:21" x14ac:dyDescent="0.25">
      <c r="A77" t="s">
        <v>2728</v>
      </c>
      <c r="B77" s="3">
        <v>44233</v>
      </c>
      <c r="C77" s="3">
        <v>44247</v>
      </c>
      <c r="D77" t="s">
        <v>71</v>
      </c>
      <c r="E77">
        <v>108182</v>
      </c>
      <c r="F77" t="s">
        <v>19</v>
      </c>
      <c r="G77" t="s">
        <v>2729</v>
      </c>
      <c r="H77" t="s">
        <v>173</v>
      </c>
      <c r="I77">
        <v>60441</v>
      </c>
      <c r="J77" t="s">
        <v>22</v>
      </c>
      <c r="K77" t="s">
        <v>43</v>
      </c>
      <c r="L77" t="s">
        <v>45</v>
      </c>
      <c r="M77" t="s">
        <v>46</v>
      </c>
      <c r="N77" s="5">
        <v>6.98</v>
      </c>
      <c r="O77" s="7">
        <v>2</v>
      </c>
      <c r="P77" s="5">
        <v>4.9800000000000004</v>
      </c>
      <c r="Q77" s="5">
        <v>2</v>
      </c>
      <c r="R77" s="22">
        <f>Tabla1[[#This Row],[Fecha de Envío]]-Tabla1[[#This Row],[Fecha de Orden]]</f>
        <v>14</v>
      </c>
      <c r="S77" s="24">
        <f>YEAR(Tabla1[[#This Row],[Fecha de Orden]])</f>
        <v>2021</v>
      </c>
      <c r="T77" t="str">
        <f>VLOOKUP(Tabla1[[#This Row],[Nombre del Producto]],Tabla2[[Nombre Producto]:[Costo Unitario]],2,FALSE)</f>
        <v>Lot's O' Nuts</v>
      </c>
      <c r="U77" t="str">
        <f>VLOOKUP(Tabla1[[#This Row],[Fábrica]],Tabla3[],4,FALSE)</f>
        <v>Arizona</v>
      </c>
    </row>
    <row r="78" spans="1:21" x14ac:dyDescent="0.25">
      <c r="A78" t="s">
        <v>6619</v>
      </c>
      <c r="B78" s="3">
        <v>44233</v>
      </c>
      <c r="C78" s="3">
        <v>44246</v>
      </c>
      <c r="D78" t="s">
        <v>39</v>
      </c>
      <c r="E78">
        <v>131905</v>
      </c>
      <c r="F78" t="s">
        <v>19</v>
      </c>
      <c r="G78" t="s">
        <v>571</v>
      </c>
      <c r="H78" t="s">
        <v>133</v>
      </c>
      <c r="I78">
        <v>23320</v>
      </c>
      <c r="J78" t="s">
        <v>22</v>
      </c>
      <c r="K78" t="s">
        <v>66</v>
      </c>
      <c r="L78" t="s">
        <v>24</v>
      </c>
      <c r="M78" t="s">
        <v>25</v>
      </c>
      <c r="N78" s="5">
        <v>15</v>
      </c>
      <c r="O78" s="7">
        <v>4</v>
      </c>
      <c r="P78" s="5">
        <v>9.8000000000000007</v>
      </c>
      <c r="Q78" s="5">
        <v>5.2</v>
      </c>
      <c r="R78" s="22">
        <f>Tabla1[[#This Row],[Fecha de Envío]]-Tabla1[[#This Row],[Fecha de Orden]]</f>
        <v>13</v>
      </c>
      <c r="S78" s="24">
        <f>YEAR(Tabla1[[#This Row],[Fecha de Orden]])</f>
        <v>2021</v>
      </c>
      <c r="T78" t="str">
        <f>VLOOKUP(Tabla1[[#This Row],[Nombre del Producto]],Tabla2[[Nombre Producto]:[Costo Unitario]],2,FALSE)</f>
        <v>Wicked Choccy's</v>
      </c>
      <c r="U78" t="str">
        <f>VLOOKUP(Tabla1[[#This Row],[Fábrica]],Tabla3[],4,FALSE)</f>
        <v>Georgia</v>
      </c>
    </row>
    <row r="79" spans="1:21" x14ac:dyDescent="0.25">
      <c r="A79" t="s">
        <v>6620</v>
      </c>
      <c r="B79" s="3">
        <v>44233</v>
      </c>
      <c r="C79" s="3">
        <v>44246</v>
      </c>
      <c r="D79" t="s">
        <v>39</v>
      </c>
      <c r="E79">
        <v>131905</v>
      </c>
      <c r="F79" t="s">
        <v>19</v>
      </c>
      <c r="G79" t="s">
        <v>571</v>
      </c>
      <c r="H79" t="s">
        <v>133</v>
      </c>
      <c r="I79">
        <v>23320</v>
      </c>
      <c r="J79" t="s">
        <v>22</v>
      </c>
      <c r="K79" t="s">
        <v>66</v>
      </c>
      <c r="L79" t="s">
        <v>45</v>
      </c>
      <c r="M79" t="s">
        <v>46</v>
      </c>
      <c r="N79" s="5">
        <v>17.45</v>
      </c>
      <c r="O79" s="7">
        <v>5</v>
      </c>
      <c r="P79" s="5">
        <v>12.45</v>
      </c>
      <c r="Q79" s="5">
        <v>5</v>
      </c>
      <c r="R79" s="22">
        <f>Tabla1[[#This Row],[Fecha de Envío]]-Tabla1[[#This Row],[Fecha de Orden]]</f>
        <v>13</v>
      </c>
      <c r="S79" s="24">
        <f>YEAR(Tabla1[[#This Row],[Fecha de Orden]])</f>
        <v>2021</v>
      </c>
      <c r="T79" t="str">
        <f>VLOOKUP(Tabla1[[#This Row],[Nombre del Producto]],Tabla2[[Nombre Producto]:[Costo Unitario]],2,FALSE)</f>
        <v>Lot's O' Nuts</v>
      </c>
      <c r="U79" t="str">
        <f>VLOOKUP(Tabla1[[#This Row],[Fábrica]],Tabla3[],4,FALSE)</f>
        <v>Arizona</v>
      </c>
    </row>
    <row r="80" spans="1:21" x14ac:dyDescent="0.25">
      <c r="A80" t="s">
        <v>6621</v>
      </c>
      <c r="B80" s="3">
        <v>44233</v>
      </c>
      <c r="C80" s="3">
        <v>44246</v>
      </c>
      <c r="D80" t="s">
        <v>39</v>
      </c>
      <c r="E80">
        <v>131905</v>
      </c>
      <c r="F80" t="s">
        <v>19</v>
      </c>
      <c r="G80" t="s">
        <v>571</v>
      </c>
      <c r="H80" t="s">
        <v>133</v>
      </c>
      <c r="I80">
        <v>23320</v>
      </c>
      <c r="J80" t="s">
        <v>22</v>
      </c>
      <c r="K80" t="s">
        <v>66</v>
      </c>
      <c r="L80" t="s">
        <v>36</v>
      </c>
      <c r="M80" t="s">
        <v>37</v>
      </c>
      <c r="N80" s="5">
        <v>3.25</v>
      </c>
      <c r="O80" s="7">
        <v>1</v>
      </c>
      <c r="P80" s="5">
        <v>2.11</v>
      </c>
      <c r="Q80" s="5">
        <v>1.1399999999999999</v>
      </c>
      <c r="R80" s="22">
        <f>Tabla1[[#This Row],[Fecha de Envío]]-Tabla1[[#This Row],[Fecha de Orden]]</f>
        <v>13</v>
      </c>
      <c r="S80" s="24">
        <f>YEAR(Tabla1[[#This Row],[Fecha de Orden]])</f>
        <v>2021</v>
      </c>
      <c r="T80" t="str">
        <f>VLOOKUP(Tabla1[[#This Row],[Nombre del Producto]],Tabla2[[Nombre Producto]:[Costo Unitario]],2,FALSE)</f>
        <v>Wicked Choccy's</v>
      </c>
      <c r="U80" t="str">
        <f>VLOOKUP(Tabla1[[#This Row],[Fábrica]],Tabla3[],4,FALSE)</f>
        <v>Georgia</v>
      </c>
    </row>
    <row r="81" spans="1:21" x14ac:dyDescent="0.25">
      <c r="A81" t="s">
        <v>1940</v>
      </c>
      <c r="B81" s="3">
        <v>44234</v>
      </c>
      <c r="C81" s="3">
        <v>44249</v>
      </c>
      <c r="D81" t="s">
        <v>18</v>
      </c>
      <c r="E81">
        <v>107755</v>
      </c>
      <c r="F81" t="s">
        <v>19</v>
      </c>
      <c r="G81" t="s">
        <v>1941</v>
      </c>
      <c r="H81" t="s">
        <v>306</v>
      </c>
      <c r="I81">
        <v>7036</v>
      </c>
      <c r="J81" t="s">
        <v>22</v>
      </c>
      <c r="K81" t="s">
        <v>32</v>
      </c>
      <c r="L81" t="s">
        <v>33</v>
      </c>
      <c r="M81" t="s">
        <v>34</v>
      </c>
      <c r="N81" s="5">
        <v>25.2</v>
      </c>
      <c r="O81" s="7">
        <v>7</v>
      </c>
      <c r="P81" s="5">
        <v>16.8</v>
      </c>
      <c r="Q81" s="5">
        <v>8.4</v>
      </c>
      <c r="R81" s="22">
        <f>Tabla1[[#This Row],[Fecha de Envío]]-Tabla1[[#This Row],[Fecha de Orden]]</f>
        <v>15</v>
      </c>
      <c r="S81" s="24">
        <f>YEAR(Tabla1[[#This Row],[Fecha de Orden]])</f>
        <v>2021</v>
      </c>
      <c r="T81" t="str">
        <f>VLOOKUP(Tabla1[[#This Row],[Nombre del Producto]],Tabla2[[Nombre Producto]:[Costo Unitario]],2,FALSE)</f>
        <v>Lot's O' Nuts</v>
      </c>
      <c r="U81" t="str">
        <f>VLOOKUP(Tabla1[[#This Row],[Fábrica]],Tabla3[],4,FALSE)</f>
        <v>Arizona</v>
      </c>
    </row>
    <row r="82" spans="1:21" x14ac:dyDescent="0.25">
      <c r="A82" t="s">
        <v>2193</v>
      </c>
      <c r="B82" s="3">
        <v>44234</v>
      </c>
      <c r="C82" s="3">
        <v>44247</v>
      </c>
      <c r="D82" t="s">
        <v>71</v>
      </c>
      <c r="E82">
        <v>169390</v>
      </c>
      <c r="F82" t="s">
        <v>19</v>
      </c>
      <c r="G82" t="s">
        <v>30</v>
      </c>
      <c r="H82" t="s">
        <v>31</v>
      </c>
      <c r="I82">
        <v>10024</v>
      </c>
      <c r="J82" t="s">
        <v>22</v>
      </c>
      <c r="K82" t="s">
        <v>32</v>
      </c>
      <c r="L82" t="s">
        <v>36</v>
      </c>
      <c r="M82" t="s">
        <v>37</v>
      </c>
      <c r="N82" s="5">
        <v>13</v>
      </c>
      <c r="O82" s="7">
        <v>4</v>
      </c>
      <c r="P82" s="5">
        <v>8.44</v>
      </c>
      <c r="Q82" s="5">
        <v>4.5599999999999996</v>
      </c>
      <c r="R82" s="22">
        <f>Tabla1[[#This Row],[Fecha de Envío]]-Tabla1[[#This Row],[Fecha de Orden]]</f>
        <v>13</v>
      </c>
      <c r="S82" s="24">
        <f>YEAR(Tabla1[[#This Row],[Fecha de Orden]])</f>
        <v>2021</v>
      </c>
      <c r="T82" t="str">
        <f>VLOOKUP(Tabla1[[#This Row],[Nombre del Producto]],Tabla2[[Nombre Producto]:[Costo Unitario]],2,FALSE)</f>
        <v>Wicked Choccy's</v>
      </c>
      <c r="U82" t="str">
        <f>VLOOKUP(Tabla1[[#This Row],[Fábrica]],Tabla3[],4,FALSE)</f>
        <v>Georgia</v>
      </c>
    </row>
    <row r="83" spans="1:21" x14ac:dyDescent="0.25">
      <c r="A83" t="s">
        <v>6716</v>
      </c>
      <c r="B83" s="3">
        <v>44235</v>
      </c>
      <c r="C83" s="3">
        <v>44246</v>
      </c>
      <c r="D83" t="s">
        <v>39</v>
      </c>
      <c r="E83">
        <v>125759</v>
      </c>
      <c r="F83" t="s">
        <v>19</v>
      </c>
      <c r="G83" t="s">
        <v>2926</v>
      </c>
      <c r="H83" t="s">
        <v>345</v>
      </c>
      <c r="I83">
        <v>89031</v>
      </c>
      <c r="J83" t="s">
        <v>148</v>
      </c>
      <c r="K83" t="s">
        <v>23</v>
      </c>
      <c r="L83" t="s">
        <v>149</v>
      </c>
      <c r="M83" t="s">
        <v>150</v>
      </c>
      <c r="N83" s="5">
        <v>2.5</v>
      </c>
      <c r="O83" s="7">
        <v>2</v>
      </c>
      <c r="P83" s="5">
        <v>1.3</v>
      </c>
      <c r="Q83" s="5">
        <v>1.2</v>
      </c>
      <c r="R83" s="22">
        <f>Tabla1[[#This Row],[Fecha de Envío]]-Tabla1[[#This Row],[Fecha de Orden]]</f>
        <v>11</v>
      </c>
      <c r="S83" s="24">
        <f>YEAR(Tabla1[[#This Row],[Fecha de Orden]])</f>
        <v>2021</v>
      </c>
      <c r="T83" t="str">
        <f>VLOOKUP(Tabla1[[#This Row],[Nombre del Producto]],Tabla2[[Nombre Producto]:[Costo Unitario]],2,FALSE)</f>
        <v>Secret Factory</v>
      </c>
      <c r="U83" t="str">
        <f>VLOOKUP(Tabla1[[#This Row],[Fábrica]],Tabla3[],4,FALSE)</f>
        <v>Illinois</v>
      </c>
    </row>
    <row r="84" spans="1:21" x14ac:dyDescent="0.25">
      <c r="A84" t="s">
        <v>3595</v>
      </c>
      <c r="B84" s="3">
        <v>44238</v>
      </c>
      <c r="C84" s="3">
        <v>44252</v>
      </c>
      <c r="D84" t="s">
        <v>71</v>
      </c>
      <c r="E84">
        <v>168368</v>
      </c>
      <c r="F84" t="s">
        <v>19</v>
      </c>
      <c r="G84" t="s">
        <v>931</v>
      </c>
      <c r="H84" t="s">
        <v>87</v>
      </c>
      <c r="I84">
        <v>65203</v>
      </c>
      <c r="J84" t="s">
        <v>22</v>
      </c>
      <c r="K84" t="s">
        <v>43</v>
      </c>
      <c r="L84" t="s">
        <v>24</v>
      </c>
      <c r="M84" t="s">
        <v>25</v>
      </c>
      <c r="N84" s="5">
        <v>3.75</v>
      </c>
      <c r="O84" s="7">
        <v>1</v>
      </c>
      <c r="P84" s="5">
        <v>2.4500000000000002</v>
      </c>
      <c r="Q84" s="5">
        <v>1.3</v>
      </c>
      <c r="R84" s="22">
        <f>Tabla1[[#This Row],[Fecha de Envío]]-Tabla1[[#This Row],[Fecha de Orden]]</f>
        <v>14</v>
      </c>
      <c r="S84" s="24">
        <f>YEAR(Tabla1[[#This Row],[Fecha de Orden]])</f>
        <v>2021</v>
      </c>
      <c r="T84" t="str">
        <f>VLOOKUP(Tabla1[[#This Row],[Nombre del Producto]],Tabla2[[Nombre Producto]:[Costo Unitario]],2,FALSE)</f>
        <v>Wicked Choccy's</v>
      </c>
      <c r="U84" t="str">
        <f>VLOOKUP(Tabla1[[#This Row],[Fábrica]],Tabla3[],4,FALSE)</f>
        <v>Georgia</v>
      </c>
    </row>
    <row r="85" spans="1:21" x14ac:dyDescent="0.25">
      <c r="A85" t="s">
        <v>3596</v>
      </c>
      <c r="B85" s="3">
        <v>44238</v>
      </c>
      <c r="C85" s="3">
        <v>44252</v>
      </c>
      <c r="D85" t="s">
        <v>71</v>
      </c>
      <c r="E85">
        <v>168368</v>
      </c>
      <c r="F85" t="s">
        <v>19</v>
      </c>
      <c r="G85" t="s">
        <v>931</v>
      </c>
      <c r="H85" t="s">
        <v>87</v>
      </c>
      <c r="I85">
        <v>65203</v>
      </c>
      <c r="J85" t="s">
        <v>22</v>
      </c>
      <c r="K85" t="s">
        <v>43</v>
      </c>
      <c r="L85" t="s">
        <v>45</v>
      </c>
      <c r="M85" t="s">
        <v>46</v>
      </c>
      <c r="N85" s="5">
        <v>10.47</v>
      </c>
      <c r="O85" s="7">
        <v>3</v>
      </c>
      <c r="P85" s="5">
        <v>7.47</v>
      </c>
      <c r="Q85" s="5">
        <v>3</v>
      </c>
      <c r="R85" s="22">
        <f>Tabla1[[#This Row],[Fecha de Envío]]-Tabla1[[#This Row],[Fecha de Orden]]</f>
        <v>14</v>
      </c>
      <c r="S85" s="24">
        <f>YEAR(Tabla1[[#This Row],[Fecha de Orden]])</f>
        <v>2021</v>
      </c>
      <c r="T85" t="str">
        <f>VLOOKUP(Tabla1[[#This Row],[Nombre del Producto]],Tabla2[[Nombre Producto]:[Costo Unitario]],2,FALSE)</f>
        <v>Lot's O' Nuts</v>
      </c>
      <c r="U85" t="str">
        <f>VLOOKUP(Tabla1[[#This Row],[Fábrica]],Tabla3[],4,FALSE)</f>
        <v>Arizona</v>
      </c>
    </row>
    <row r="86" spans="1:21" x14ac:dyDescent="0.25">
      <c r="A86" t="s">
        <v>3597</v>
      </c>
      <c r="B86" s="3">
        <v>44238</v>
      </c>
      <c r="C86" s="3">
        <v>44252</v>
      </c>
      <c r="D86" t="s">
        <v>71</v>
      </c>
      <c r="E86">
        <v>168368</v>
      </c>
      <c r="F86" t="s">
        <v>19</v>
      </c>
      <c r="G86" t="s">
        <v>931</v>
      </c>
      <c r="H86" t="s">
        <v>87</v>
      </c>
      <c r="I86">
        <v>65203</v>
      </c>
      <c r="J86" t="s">
        <v>22</v>
      </c>
      <c r="K86" t="s">
        <v>43</v>
      </c>
      <c r="L86" t="s">
        <v>27</v>
      </c>
      <c r="M86" t="s">
        <v>28</v>
      </c>
      <c r="N86" s="5">
        <v>7.2</v>
      </c>
      <c r="O86" s="7">
        <v>2</v>
      </c>
      <c r="P86" s="5">
        <v>5</v>
      </c>
      <c r="Q86" s="5">
        <v>2.2000000000000002</v>
      </c>
      <c r="R86" s="22">
        <f>Tabla1[[#This Row],[Fecha de Envío]]-Tabla1[[#This Row],[Fecha de Orden]]</f>
        <v>14</v>
      </c>
      <c r="S86" s="24">
        <f>YEAR(Tabla1[[#This Row],[Fecha de Orden]])</f>
        <v>2021</v>
      </c>
      <c r="T86" t="str">
        <f>VLOOKUP(Tabla1[[#This Row],[Nombre del Producto]],Tabla2[[Nombre Producto]:[Costo Unitario]],2,FALSE)</f>
        <v>Lot's O' Nuts</v>
      </c>
      <c r="U86" t="str">
        <f>VLOOKUP(Tabla1[[#This Row],[Fábrica]],Tabla3[],4,FALSE)</f>
        <v>Arizona</v>
      </c>
    </row>
    <row r="87" spans="1:21" x14ac:dyDescent="0.25">
      <c r="A87" t="s">
        <v>6627</v>
      </c>
      <c r="B87" s="3">
        <v>44238</v>
      </c>
      <c r="C87" s="3">
        <v>44252</v>
      </c>
      <c r="D87" t="s">
        <v>18</v>
      </c>
      <c r="E87">
        <v>127614</v>
      </c>
      <c r="F87" t="s">
        <v>19</v>
      </c>
      <c r="G87" t="s">
        <v>571</v>
      </c>
      <c r="H87" t="s">
        <v>133</v>
      </c>
      <c r="I87">
        <v>23320</v>
      </c>
      <c r="J87" t="s">
        <v>22</v>
      </c>
      <c r="K87" t="s">
        <v>66</v>
      </c>
      <c r="L87" t="s">
        <v>36</v>
      </c>
      <c r="M87" t="s">
        <v>37</v>
      </c>
      <c r="N87" s="5">
        <v>19.5</v>
      </c>
      <c r="O87" s="7">
        <v>6</v>
      </c>
      <c r="P87" s="5">
        <v>12.66</v>
      </c>
      <c r="Q87" s="5">
        <v>6.84</v>
      </c>
      <c r="R87" s="22">
        <f>Tabla1[[#This Row],[Fecha de Envío]]-Tabla1[[#This Row],[Fecha de Orden]]</f>
        <v>14</v>
      </c>
      <c r="S87" s="24">
        <f>YEAR(Tabla1[[#This Row],[Fecha de Orden]])</f>
        <v>2021</v>
      </c>
      <c r="T87" t="str">
        <f>VLOOKUP(Tabla1[[#This Row],[Nombre del Producto]],Tabla2[[Nombre Producto]:[Costo Unitario]],2,FALSE)</f>
        <v>Wicked Choccy's</v>
      </c>
      <c r="U87" t="str">
        <f>VLOOKUP(Tabla1[[#This Row],[Fábrica]],Tabla3[],4,FALSE)</f>
        <v>Georgia</v>
      </c>
    </row>
    <row r="88" spans="1:21" x14ac:dyDescent="0.25">
      <c r="A88" t="s">
        <v>6628</v>
      </c>
      <c r="B88" s="3">
        <v>44238</v>
      </c>
      <c r="C88" s="3">
        <v>44252</v>
      </c>
      <c r="D88" t="s">
        <v>18</v>
      </c>
      <c r="E88">
        <v>127614</v>
      </c>
      <c r="F88" t="s">
        <v>19</v>
      </c>
      <c r="G88" t="s">
        <v>571</v>
      </c>
      <c r="H88" t="s">
        <v>133</v>
      </c>
      <c r="I88">
        <v>23320</v>
      </c>
      <c r="J88" t="s">
        <v>22</v>
      </c>
      <c r="K88" t="s">
        <v>66</v>
      </c>
      <c r="L88" t="s">
        <v>27</v>
      </c>
      <c r="M88" t="s">
        <v>28</v>
      </c>
      <c r="N88" s="5">
        <v>10.8</v>
      </c>
      <c r="O88" s="7">
        <v>3</v>
      </c>
      <c r="P88" s="5">
        <v>7.5</v>
      </c>
      <c r="Q88" s="5">
        <v>3.3</v>
      </c>
      <c r="R88" s="22">
        <f>Tabla1[[#This Row],[Fecha de Envío]]-Tabla1[[#This Row],[Fecha de Orden]]</f>
        <v>14</v>
      </c>
      <c r="S88" s="24">
        <f>YEAR(Tabla1[[#This Row],[Fecha de Orden]])</f>
        <v>2021</v>
      </c>
      <c r="T88" t="str">
        <f>VLOOKUP(Tabla1[[#This Row],[Nombre del Producto]],Tabla2[[Nombre Producto]:[Costo Unitario]],2,FALSE)</f>
        <v>Lot's O' Nuts</v>
      </c>
      <c r="U88" t="str">
        <f>VLOOKUP(Tabla1[[#This Row],[Fábrica]],Tabla3[],4,FALSE)</f>
        <v>Arizona</v>
      </c>
    </row>
    <row r="89" spans="1:21" x14ac:dyDescent="0.25">
      <c r="A89" t="s">
        <v>7832</v>
      </c>
      <c r="B89" s="3">
        <v>44239</v>
      </c>
      <c r="C89" s="3">
        <v>44255</v>
      </c>
      <c r="D89" t="s">
        <v>18</v>
      </c>
      <c r="E89">
        <v>110674</v>
      </c>
      <c r="F89" t="s">
        <v>19</v>
      </c>
      <c r="G89" t="s">
        <v>97</v>
      </c>
      <c r="H89" t="s">
        <v>21</v>
      </c>
      <c r="I89">
        <v>94521</v>
      </c>
      <c r="J89" t="s">
        <v>22</v>
      </c>
      <c r="K89" t="s">
        <v>23</v>
      </c>
      <c r="L89" t="s">
        <v>27</v>
      </c>
      <c r="M89" t="s">
        <v>28</v>
      </c>
      <c r="N89" s="5">
        <v>7.2</v>
      </c>
      <c r="O89" s="7">
        <v>2</v>
      </c>
      <c r="P89" s="5">
        <v>5</v>
      </c>
      <c r="Q89" s="5">
        <v>2.2000000000000002</v>
      </c>
      <c r="R89" s="22">
        <f>Tabla1[[#This Row],[Fecha de Envío]]-Tabla1[[#This Row],[Fecha de Orden]]</f>
        <v>16</v>
      </c>
      <c r="S89" s="24">
        <f>YEAR(Tabla1[[#This Row],[Fecha de Orden]])</f>
        <v>2021</v>
      </c>
      <c r="T89" t="str">
        <f>VLOOKUP(Tabla1[[#This Row],[Nombre del Producto]],Tabla2[[Nombre Producto]:[Costo Unitario]],2,FALSE)</f>
        <v>Lot's O' Nuts</v>
      </c>
      <c r="U89" t="str">
        <f>VLOOKUP(Tabla1[[#This Row],[Fábrica]],Tabla3[],4,FALSE)</f>
        <v>Arizona</v>
      </c>
    </row>
    <row r="90" spans="1:21" x14ac:dyDescent="0.25">
      <c r="A90" t="s">
        <v>6184</v>
      </c>
      <c r="B90" s="3">
        <v>44241</v>
      </c>
      <c r="C90" s="3">
        <v>44255</v>
      </c>
      <c r="D90" t="s">
        <v>18</v>
      </c>
      <c r="E90">
        <v>121762</v>
      </c>
      <c r="F90" t="s">
        <v>19</v>
      </c>
      <c r="G90" t="s">
        <v>124</v>
      </c>
      <c r="H90" t="s">
        <v>125</v>
      </c>
      <c r="I90">
        <v>98103</v>
      </c>
      <c r="J90" t="s">
        <v>22</v>
      </c>
      <c r="K90" t="s">
        <v>23</v>
      </c>
      <c r="L90" t="s">
        <v>33</v>
      </c>
      <c r="M90" t="s">
        <v>34</v>
      </c>
      <c r="N90" s="5">
        <v>7.2</v>
      </c>
      <c r="O90" s="7">
        <v>2</v>
      </c>
      <c r="P90" s="5">
        <v>4.8</v>
      </c>
      <c r="Q90" s="5">
        <v>2.4</v>
      </c>
      <c r="R90" s="22">
        <f>Tabla1[[#This Row],[Fecha de Envío]]-Tabla1[[#This Row],[Fecha de Orden]]</f>
        <v>14</v>
      </c>
      <c r="S90" s="24">
        <f>YEAR(Tabla1[[#This Row],[Fecha de Orden]])</f>
        <v>2021</v>
      </c>
      <c r="T90" t="str">
        <f>VLOOKUP(Tabla1[[#This Row],[Nombre del Producto]],Tabla2[[Nombre Producto]:[Costo Unitario]],2,FALSE)</f>
        <v>Lot's O' Nuts</v>
      </c>
      <c r="U90" t="str">
        <f>VLOOKUP(Tabla1[[#This Row],[Fábrica]],Tabla3[],4,FALSE)</f>
        <v>Arizona</v>
      </c>
    </row>
    <row r="91" spans="1:21" x14ac:dyDescent="0.25">
      <c r="A91" t="s">
        <v>6185</v>
      </c>
      <c r="B91" s="3">
        <v>44241</v>
      </c>
      <c r="C91" s="3">
        <v>44255</v>
      </c>
      <c r="D91" t="s">
        <v>18</v>
      </c>
      <c r="E91">
        <v>121762</v>
      </c>
      <c r="F91" t="s">
        <v>19</v>
      </c>
      <c r="G91" t="s">
        <v>124</v>
      </c>
      <c r="H91" t="s">
        <v>125</v>
      </c>
      <c r="I91">
        <v>98103</v>
      </c>
      <c r="J91" t="s">
        <v>22</v>
      </c>
      <c r="K91" t="s">
        <v>23</v>
      </c>
      <c r="L91" t="s">
        <v>27</v>
      </c>
      <c r="M91" t="s">
        <v>28</v>
      </c>
      <c r="N91" s="5">
        <v>7.2</v>
      </c>
      <c r="O91" s="7">
        <v>2</v>
      </c>
      <c r="P91" s="5">
        <v>5</v>
      </c>
      <c r="Q91" s="5">
        <v>2.2000000000000002</v>
      </c>
      <c r="R91" s="22">
        <f>Tabla1[[#This Row],[Fecha de Envío]]-Tabla1[[#This Row],[Fecha de Orden]]</f>
        <v>14</v>
      </c>
      <c r="S91" s="24">
        <f>YEAR(Tabla1[[#This Row],[Fecha de Orden]])</f>
        <v>2021</v>
      </c>
      <c r="T91" t="str">
        <f>VLOOKUP(Tabla1[[#This Row],[Nombre del Producto]],Tabla2[[Nombre Producto]:[Costo Unitario]],2,FALSE)</f>
        <v>Lot's O' Nuts</v>
      </c>
      <c r="U91" t="str">
        <f>VLOOKUP(Tabla1[[#This Row],[Fábrica]],Tabla3[],4,FALSE)</f>
        <v>Arizona</v>
      </c>
    </row>
    <row r="92" spans="1:21" x14ac:dyDescent="0.25">
      <c r="A92" t="s">
        <v>8414</v>
      </c>
      <c r="B92" s="3">
        <v>44241</v>
      </c>
      <c r="C92" s="3">
        <v>44256</v>
      </c>
      <c r="D92" t="s">
        <v>71</v>
      </c>
      <c r="E92">
        <v>107706</v>
      </c>
      <c r="F92" t="s">
        <v>19</v>
      </c>
      <c r="G92" t="s">
        <v>159</v>
      </c>
      <c r="H92" t="s">
        <v>42</v>
      </c>
      <c r="I92">
        <v>77095</v>
      </c>
      <c r="J92" t="s">
        <v>22</v>
      </c>
      <c r="K92" t="s">
        <v>43</v>
      </c>
      <c r="L92" t="s">
        <v>36</v>
      </c>
      <c r="M92" t="s">
        <v>37</v>
      </c>
      <c r="N92" s="5">
        <v>9.75</v>
      </c>
      <c r="O92" s="7">
        <v>3</v>
      </c>
      <c r="P92" s="5">
        <v>6.33</v>
      </c>
      <c r="Q92" s="5">
        <v>3.42</v>
      </c>
      <c r="R92" s="22">
        <f>Tabla1[[#This Row],[Fecha de Envío]]-Tabla1[[#This Row],[Fecha de Orden]]</f>
        <v>15</v>
      </c>
      <c r="S92" s="24">
        <f>YEAR(Tabla1[[#This Row],[Fecha de Orden]])</f>
        <v>2021</v>
      </c>
      <c r="T92" t="str">
        <f>VLOOKUP(Tabla1[[#This Row],[Nombre del Producto]],Tabla2[[Nombre Producto]:[Costo Unitario]],2,FALSE)</f>
        <v>Wicked Choccy's</v>
      </c>
      <c r="U92" t="str">
        <f>VLOOKUP(Tabla1[[#This Row],[Fábrica]],Tabla3[],4,FALSE)</f>
        <v>Georgia</v>
      </c>
    </row>
    <row r="93" spans="1:21" x14ac:dyDescent="0.25">
      <c r="A93" t="s">
        <v>1096</v>
      </c>
      <c r="B93" s="3">
        <v>44242</v>
      </c>
      <c r="C93" s="3">
        <v>44256</v>
      </c>
      <c r="D93" t="s">
        <v>18</v>
      </c>
      <c r="E93">
        <v>165568</v>
      </c>
      <c r="F93" t="s">
        <v>19</v>
      </c>
      <c r="G93" t="s">
        <v>124</v>
      </c>
      <c r="H93" t="s">
        <v>125</v>
      </c>
      <c r="I93">
        <v>98105</v>
      </c>
      <c r="J93" t="s">
        <v>22</v>
      </c>
      <c r="K93" t="s">
        <v>23</v>
      </c>
      <c r="L93" t="s">
        <v>27</v>
      </c>
      <c r="M93" t="s">
        <v>28</v>
      </c>
      <c r="N93" s="5">
        <v>18</v>
      </c>
      <c r="O93" s="7">
        <v>5</v>
      </c>
      <c r="P93" s="5">
        <v>12.5</v>
      </c>
      <c r="Q93" s="5">
        <v>5.5</v>
      </c>
      <c r="R93" s="22">
        <f>Tabla1[[#This Row],[Fecha de Envío]]-Tabla1[[#This Row],[Fecha de Orden]]</f>
        <v>14</v>
      </c>
      <c r="S93" s="24">
        <f>YEAR(Tabla1[[#This Row],[Fecha de Orden]])</f>
        <v>2021</v>
      </c>
      <c r="T93" t="str">
        <f>VLOOKUP(Tabla1[[#This Row],[Nombre del Producto]],Tabla2[[Nombre Producto]:[Costo Unitario]],2,FALSE)</f>
        <v>Lot's O' Nuts</v>
      </c>
      <c r="U93" t="str">
        <f>VLOOKUP(Tabla1[[#This Row],[Fábrica]],Tabla3[],4,FALSE)</f>
        <v>Arizona</v>
      </c>
    </row>
    <row r="94" spans="1:21" x14ac:dyDescent="0.25">
      <c r="A94" t="s">
        <v>6280</v>
      </c>
      <c r="B94" s="3">
        <v>44243</v>
      </c>
      <c r="C94" s="3">
        <v>44258</v>
      </c>
      <c r="D94" t="s">
        <v>18</v>
      </c>
      <c r="E94">
        <v>122567</v>
      </c>
      <c r="F94" t="s">
        <v>19</v>
      </c>
      <c r="G94" t="s">
        <v>186</v>
      </c>
      <c r="H94" t="s">
        <v>42</v>
      </c>
      <c r="I94">
        <v>75220</v>
      </c>
      <c r="J94" t="s">
        <v>22</v>
      </c>
      <c r="K94" t="s">
        <v>43</v>
      </c>
      <c r="L94" t="s">
        <v>33</v>
      </c>
      <c r="M94" t="s">
        <v>34</v>
      </c>
      <c r="N94" s="5">
        <v>7.2</v>
      </c>
      <c r="O94" s="7">
        <v>2</v>
      </c>
      <c r="P94" s="5">
        <v>4.8</v>
      </c>
      <c r="Q94" s="5">
        <v>2.4</v>
      </c>
      <c r="R94" s="22">
        <f>Tabla1[[#This Row],[Fecha de Envío]]-Tabla1[[#This Row],[Fecha de Orden]]</f>
        <v>15</v>
      </c>
      <c r="S94" s="24">
        <f>YEAR(Tabla1[[#This Row],[Fecha de Orden]])</f>
        <v>2021</v>
      </c>
      <c r="T94" t="str">
        <f>VLOOKUP(Tabla1[[#This Row],[Nombre del Producto]],Tabla2[[Nombre Producto]:[Costo Unitario]],2,FALSE)</f>
        <v>Lot's O' Nuts</v>
      </c>
      <c r="U94" t="str">
        <f>VLOOKUP(Tabla1[[#This Row],[Fábrica]],Tabla3[],4,FALSE)</f>
        <v>Arizona</v>
      </c>
    </row>
    <row r="95" spans="1:21" x14ac:dyDescent="0.25">
      <c r="A95" t="s">
        <v>6281</v>
      </c>
      <c r="B95" s="3">
        <v>44243</v>
      </c>
      <c r="C95" s="3">
        <v>44258</v>
      </c>
      <c r="D95" t="s">
        <v>18</v>
      </c>
      <c r="E95">
        <v>122567</v>
      </c>
      <c r="F95" t="s">
        <v>19</v>
      </c>
      <c r="G95" t="s">
        <v>186</v>
      </c>
      <c r="H95" t="s">
        <v>42</v>
      </c>
      <c r="I95">
        <v>75220</v>
      </c>
      <c r="J95" t="s">
        <v>22</v>
      </c>
      <c r="K95" t="s">
        <v>43</v>
      </c>
      <c r="L95" t="s">
        <v>24</v>
      </c>
      <c r="M95" t="s">
        <v>25</v>
      </c>
      <c r="N95" s="5">
        <v>11.25</v>
      </c>
      <c r="O95" s="7">
        <v>3</v>
      </c>
      <c r="P95" s="5">
        <v>7.35</v>
      </c>
      <c r="Q95" s="5">
        <v>3.9</v>
      </c>
      <c r="R95" s="22">
        <f>Tabla1[[#This Row],[Fecha de Envío]]-Tabla1[[#This Row],[Fecha de Orden]]</f>
        <v>15</v>
      </c>
      <c r="S95" s="24">
        <f>YEAR(Tabla1[[#This Row],[Fecha de Orden]])</f>
        <v>2021</v>
      </c>
      <c r="T95" t="str">
        <f>VLOOKUP(Tabla1[[#This Row],[Nombre del Producto]],Tabla2[[Nombre Producto]:[Costo Unitario]],2,FALSE)</f>
        <v>Wicked Choccy's</v>
      </c>
      <c r="U95" t="str">
        <f>VLOOKUP(Tabla1[[#This Row],[Fábrica]],Tabla3[],4,FALSE)</f>
        <v>Georgia</v>
      </c>
    </row>
    <row r="96" spans="1:21" x14ac:dyDescent="0.25">
      <c r="A96" t="s">
        <v>2730</v>
      </c>
      <c r="B96" s="3">
        <v>44244</v>
      </c>
      <c r="C96" s="3">
        <v>44261</v>
      </c>
      <c r="D96" t="s">
        <v>18</v>
      </c>
      <c r="E96">
        <v>154165</v>
      </c>
      <c r="F96" t="s">
        <v>19</v>
      </c>
      <c r="G96" t="s">
        <v>239</v>
      </c>
      <c r="H96" t="s">
        <v>173</v>
      </c>
      <c r="I96">
        <v>60653</v>
      </c>
      <c r="J96" t="s">
        <v>22</v>
      </c>
      <c r="K96" t="s">
        <v>43</v>
      </c>
      <c r="L96" t="s">
        <v>36</v>
      </c>
      <c r="M96" t="s">
        <v>37</v>
      </c>
      <c r="N96" s="5">
        <v>45.5</v>
      </c>
      <c r="O96" s="7">
        <v>14</v>
      </c>
      <c r="P96" s="5">
        <v>29.54</v>
      </c>
      <c r="Q96" s="5">
        <v>15.96</v>
      </c>
      <c r="R96" s="22">
        <f>Tabla1[[#This Row],[Fecha de Envío]]-Tabla1[[#This Row],[Fecha de Orden]]</f>
        <v>17</v>
      </c>
      <c r="S96" s="24">
        <f>YEAR(Tabla1[[#This Row],[Fecha de Orden]])</f>
        <v>2021</v>
      </c>
      <c r="T96" t="str">
        <f>VLOOKUP(Tabla1[[#This Row],[Nombre del Producto]],Tabla2[[Nombre Producto]:[Costo Unitario]],2,FALSE)</f>
        <v>Wicked Choccy's</v>
      </c>
      <c r="U96" t="str">
        <f>VLOOKUP(Tabla1[[#This Row],[Fábrica]],Tabla3[],4,FALSE)</f>
        <v>Georgia</v>
      </c>
    </row>
    <row r="97" spans="1:21" x14ac:dyDescent="0.25">
      <c r="A97" t="s">
        <v>121</v>
      </c>
      <c r="B97" s="3">
        <v>44245</v>
      </c>
      <c r="C97" s="3">
        <v>44261</v>
      </c>
      <c r="D97" t="s">
        <v>18</v>
      </c>
      <c r="E97">
        <v>152905</v>
      </c>
      <c r="F97" t="s">
        <v>19</v>
      </c>
      <c r="G97" t="s">
        <v>122</v>
      </c>
      <c r="H97" t="s">
        <v>42</v>
      </c>
      <c r="I97">
        <v>76017</v>
      </c>
      <c r="J97" t="s">
        <v>22</v>
      </c>
      <c r="K97" t="s">
        <v>43</v>
      </c>
      <c r="L97" t="s">
        <v>33</v>
      </c>
      <c r="M97" t="s">
        <v>34</v>
      </c>
      <c r="N97" s="5">
        <v>7.2</v>
      </c>
      <c r="O97" s="7">
        <v>2</v>
      </c>
      <c r="P97" s="5">
        <v>4.8</v>
      </c>
      <c r="Q97" s="5">
        <v>2.4</v>
      </c>
      <c r="R97" s="22">
        <f>Tabla1[[#This Row],[Fecha de Envío]]-Tabla1[[#This Row],[Fecha de Orden]]</f>
        <v>16</v>
      </c>
      <c r="S97" s="24">
        <f>YEAR(Tabla1[[#This Row],[Fecha de Orden]])</f>
        <v>2021</v>
      </c>
      <c r="T97" t="str">
        <f>VLOOKUP(Tabla1[[#This Row],[Nombre del Producto]],Tabla2[[Nombre Producto]:[Costo Unitario]],2,FALSE)</f>
        <v>Lot's O' Nuts</v>
      </c>
      <c r="U97" t="str">
        <f>VLOOKUP(Tabla1[[#This Row],[Fábrica]],Tabla3[],4,FALSE)</f>
        <v>Arizona</v>
      </c>
    </row>
    <row r="98" spans="1:21" x14ac:dyDescent="0.25">
      <c r="A98" t="s">
        <v>8649</v>
      </c>
      <c r="B98" s="3">
        <v>44245</v>
      </c>
      <c r="C98" s="3">
        <v>44255</v>
      </c>
      <c r="D98" t="s">
        <v>82</v>
      </c>
      <c r="E98">
        <v>165589</v>
      </c>
      <c r="F98" t="s">
        <v>19</v>
      </c>
      <c r="G98" t="s">
        <v>1795</v>
      </c>
      <c r="H98" t="s">
        <v>42</v>
      </c>
      <c r="I98">
        <v>79424</v>
      </c>
      <c r="J98" t="s">
        <v>22</v>
      </c>
      <c r="K98" t="s">
        <v>43</v>
      </c>
      <c r="L98" t="s">
        <v>24</v>
      </c>
      <c r="M98" t="s">
        <v>25</v>
      </c>
      <c r="N98" s="5">
        <v>18.75</v>
      </c>
      <c r="O98" s="7">
        <v>5</v>
      </c>
      <c r="P98" s="5">
        <v>12.25</v>
      </c>
      <c r="Q98" s="5">
        <v>6.5</v>
      </c>
      <c r="R98" s="22">
        <f>Tabla1[[#This Row],[Fecha de Envío]]-Tabla1[[#This Row],[Fecha de Orden]]</f>
        <v>10</v>
      </c>
      <c r="S98" s="24">
        <f>YEAR(Tabla1[[#This Row],[Fecha de Orden]])</f>
        <v>2021</v>
      </c>
      <c r="T98" t="str">
        <f>VLOOKUP(Tabla1[[#This Row],[Nombre del Producto]],Tabla2[[Nombre Producto]:[Costo Unitario]],2,FALSE)</f>
        <v>Wicked Choccy's</v>
      </c>
      <c r="U98" t="str">
        <f>VLOOKUP(Tabla1[[#This Row],[Fábrica]],Tabla3[],4,FALSE)</f>
        <v>Georgia</v>
      </c>
    </row>
    <row r="99" spans="1:21" x14ac:dyDescent="0.25">
      <c r="A99" t="s">
        <v>5472</v>
      </c>
      <c r="B99" s="3">
        <v>44247</v>
      </c>
      <c r="C99" s="3">
        <v>44263</v>
      </c>
      <c r="D99" t="s">
        <v>18</v>
      </c>
      <c r="E99">
        <v>109491</v>
      </c>
      <c r="F99" t="s">
        <v>19</v>
      </c>
      <c r="G99" t="s">
        <v>393</v>
      </c>
      <c r="H99" t="s">
        <v>147</v>
      </c>
      <c r="I99">
        <v>47374</v>
      </c>
      <c r="J99" t="s">
        <v>22</v>
      </c>
      <c r="K99" t="s">
        <v>43</v>
      </c>
      <c r="L99" t="s">
        <v>36</v>
      </c>
      <c r="M99" t="s">
        <v>37</v>
      </c>
      <c r="N99" s="5">
        <v>13</v>
      </c>
      <c r="O99" s="7">
        <v>4</v>
      </c>
      <c r="P99" s="5">
        <v>8.44</v>
      </c>
      <c r="Q99" s="5">
        <v>4.5599999999999996</v>
      </c>
      <c r="R99" s="22">
        <f>Tabla1[[#This Row],[Fecha de Envío]]-Tabla1[[#This Row],[Fecha de Orden]]</f>
        <v>16</v>
      </c>
      <c r="S99" s="24">
        <f>YEAR(Tabla1[[#This Row],[Fecha de Orden]])</f>
        <v>2021</v>
      </c>
      <c r="T99" t="str">
        <f>VLOOKUP(Tabla1[[#This Row],[Nombre del Producto]],Tabla2[[Nombre Producto]:[Costo Unitario]],2,FALSE)</f>
        <v>Wicked Choccy's</v>
      </c>
      <c r="U99" t="str">
        <f>VLOOKUP(Tabla1[[#This Row],[Fábrica]],Tabla3[],4,FALSE)</f>
        <v>Georgia</v>
      </c>
    </row>
    <row r="100" spans="1:21" x14ac:dyDescent="0.25">
      <c r="A100" t="s">
        <v>8348</v>
      </c>
      <c r="B100" s="3">
        <v>44247</v>
      </c>
      <c r="C100" s="3">
        <v>44261</v>
      </c>
      <c r="D100" t="s">
        <v>18</v>
      </c>
      <c r="E100">
        <v>164903</v>
      </c>
      <c r="F100" t="s">
        <v>19</v>
      </c>
      <c r="G100" t="s">
        <v>53</v>
      </c>
      <c r="H100" t="s">
        <v>21</v>
      </c>
      <c r="I100">
        <v>90049</v>
      </c>
      <c r="J100" t="s">
        <v>22</v>
      </c>
      <c r="K100" t="s">
        <v>23</v>
      </c>
      <c r="L100" t="s">
        <v>27</v>
      </c>
      <c r="M100" t="s">
        <v>28</v>
      </c>
      <c r="N100" s="5">
        <v>7.2</v>
      </c>
      <c r="O100" s="7">
        <v>2</v>
      </c>
      <c r="P100" s="5">
        <v>5</v>
      </c>
      <c r="Q100" s="5">
        <v>2.2000000000000002</v>
      </c>
      <c r="R100" s="22">
        <f>Tabla1[[#This Row],[Fecha de Envío]]-Tabla1[[#This Row],[Fecha de Orden]]</f>
        <v>14</v>
      </c>
      <c r="S100" s="24">
        <f>YEAR(Tabla1[[#This Row],[Fecha de Orden]])</f>
        <v>2021</v>
      </c>
      <c r="T100" t="str">
        <f>VLOOKUP(Tabla1[[#This Row],[Nombre del Producto]],Tabla2[[Nombre Producto]:[Costo Unitario]],2,FALSE)</f>
        <v>Lot's O' Nuts</v>
      </c>
      <c r="U100" t="str">
        <f>VLOOKUP(Tabla1[[#This Row],[Fábrica]],Tabla3[],4,FALSE)</f>
        <v>Arizona</v>
      </c>
    </row>
    <row r="101" spans="1:21" x14ac:dyDescent="0.25">
      <c r="A101" t="s">
        <v>8782</v>
      </c>
      <c r="B101" s="3">
        <v>44248</v>
      </c>
      <c r="C101" s="3">
        <v>44262</v>
      </c>
      <c r="D101" t="s">
        <v>18</v>
      </c>
      <c r="E101">
        <v>165540</v>
      </c>
      <c r="F101" t="s">
        <v>19</v>
      </c>
      <c r="G101" t="s">
        <v>1178</v>
      </c>
      <c r="H101" t="s">
        <v>173</v>
      </c>
      <c r="I101">
        <v>60098</v>
      </c>
      <c r="J101" t="s">
        <v>22</v>
      </c>
      <c r="K101" t="s">
        <v>43</v>
      </c>
      <c r="L101" t="s">
        <v>24</v>
      </c>
      <c r="M101" t="s">
        <v>25</v>
      </c>
      <c r="N101" s="5">
        <v>18.75</v>
      </c>
      <c r="O101" s="7">
        <v>5</v>
      </c>
      <c r="P101" s="5">
        <v>12.25</v>
      </c>
      <c r="Q101" s="5">
        <v>6.5</v>
      </c>
      <c r="R101" s="22">
        <f>Tabla1[[#This Row],[Fecha de Envío]]-Tabla1[[#This Row],[Fecha de Orden]]</f>
        <v>14</v>
      </c>
      <c r="S101" s="24">
        <f>YEAR(Tabla1[[#This Row],[Fecha de Orden]])</f>
        <v>2021</v>
      </c>
      <c r="T101" t="str">
        <f>VLOOKUP(Tabla1[[#This Row],[Nombre del Producto]],Tabla2[[Nombre Producto]:[Costo Unitario]],2,FALSE)</f>
        <v>Wicked Choccy's</v>
      </c>
      <c r="U101" t="str">
        <f>VLOOKUP(Tabla1[[#This Row],[Fábrica]],Tabla3[],4,FALSE)</f>
        <v>Georgia</v>
      </c>
    </row>
    <row r="102" spans="1:21" x14ac:dyDescent="0.25">
      <c r="A102" t="s">
        <v>7756</v>
      </c>
      <c r="B102" s="3">
        <v>44249</v>
      </c>
      <c r="C102" s="3">
        <v>44261</v>
      </c>
      <c r="D102" t="s">
        <v>39</v>
      </c>
      <c r="E102">
        <v>133354</v>
      </c>
      <c r="F102" t="s">
        <v>19</v>
      </c>
      <c r="G102" t="s">
        <v>1823</v>
      </c>
      <c r="H102" t="s">
        <v>21</v>
      </c>
      <c r="I102">
        <v>92553</v>
      </c>
      <c r="J102" t="s">
        <v>22</v>
      </c>
      <c r="K102" t="s">
        <v>23</v>
      </c>
      <c r="L102" t="s">
        <v>45</v>
      </c>
      <c r="M102" t="s">
        <v>46</v>
      </c>
      <c r="N102" s="5">
        <v>10.47</v>
      </c>
      <c r="O102" s="7">
        <v>3</v>
      </c>
      <c r="P102" s="5">
        <v>7.47</v>
      </c>
      <c r="Q102" s="5">
        <v>3</v>
      </c>
      <c r="R102" s="22">
        <f>Tabla1[[#This Row],[Fecha de Envío]]-Tabla1[[#This Row],[Fecha de Orden]]</f>
        <v>12</v>
      </c>
      <c r="S102" s="24">
        <f>YEAR(Tabla1[[#This Row],[Fecha de Orden]])</f>
        <v>2021</v>
      </c>
      <c r="T102" t="str">
        <f>VLOOKUP(Tabla1[[#This Row],[Nombre del Producto]],Tabla2[[Nombre Producto]:[Costo Unitario]],2,FALSE)</f>
        <v>Lot's O' Nuts</v>
      </c>
      <c r="U102" t="str">
        <f>VLOOKUP(Tabla1[[#This Row],[Fábrica]],Tabla3[],4,FALSE)</f>
        <v>Arizona</v>
      </c>
    </row>
    <row r="103" spans="1:21" x14ac:dyDescent="0.25">
      <c r="A103" t="s">
        <v>6039</v>
      </c>
      <c r="B103" s="3">
        <v>44250</v>
      </c>
      <c r="C103" s="3">
        <v>44264</v>
      </c>
      <c r="D103" t="s">
        <v>18</v>
      </c>
      <c r="E103">
        <v>103744</v>
      </c>
      <c r="F103" t="s">
        <v>19</v>
      </c>
      <c r="G103" t="s">
        <v>1350</v>
      </c>
      <c r="H103" t="s">
        <v>42</v>
      </c>
      <c r="I103">
        <v>79907</v>
      </c>
      <c r="J103" t="s">
        <v>22</v>
      </c>
      <c r="K103" t="s">
        <v>43</v>
      </c>
      <c r="L103" t="s">
        <v>27</v>
      </c>
      <c r="M103" t="s">
        <v>28</v>
      </c>
      <c r="N103" s="5">
        <v>10.8</v>
      </c>
      <c r="O103" s="7">
        <v>3</v>
      </c>
      <c r="P103" s="5">
        <v>7.5</v>
      </c>
      <c r="Q103" s="5">
        <v>3.3</v>
      </c>
      <c r="R103" s="22">
        <f>Tabla1[[#This Row],[Fecha de Envío]]-Tabla1[[#This Row],[Fecha de Orden]]</f>
        <v>14</v>
      </c>
      <c r="S103" s="24">
        <f>YEAR(Tabla1[[#This Row],[Fecha de Orden]])</f>
        <v>2021</v>
      </c>
      <c r="T103" t="str">
        <f>VLOOKUP(Tabla1[[#This Row],[Nombre del Producto]],Tabla2[[Nombre Producto]:[Costo Unitario]],2,FALSE)</f>
        <v>Lot's O' Nuts</v>
      </c>
      <c r="U103" t="str">
        <f>VLOOKUP(Tabla1[[#This Row],[Fábrica]],Tabla3[],4,FALSE)</f>
        <v>Arizona</v>
      </c>
    </row>
    <row r="104" spans="1:21" x14ac:dyDescent="0.25">
      <c r="A104" t="s">
        <v>6040</v>
      </c>
      <c r="B104" s="3">
        <v>44250</v>
      </c>
      <c r="C104" s="3">
        <v>44264</v>
      </c>
      <c r="D104" t="s">
        <v>18</v>
      </c>
      <c r="E104">
        <v>103744</v>
      </c>
      <c r="F104" t="s">
        <v>19</v>
      </c>
      <c r="G104" t="s">
        <v>1350</v>
      </c>
      <c r="H104" t="s">
        <v>42</v>
      </c>
      <c r="I104">
        <v>79907</v>
      </c>
      <c r="J104" t="s">
        <v>148</v>
      </c>
      <c r="K104" t="s">
        <v>43</v>
      </c>
      <c r="L104" t="s">
        <v>149</v>
      </c>
      <c r="M104" t="s">
        <v>150</v>
      </c>
      <c r="N104" s="5">
        <v>3.75</v>
      </c>
      <c r="O104" s="7">
        <v>3</v>
      </c>
      <c r="P104" s="5">
        <v>1.95</v>
      </c>
      <c r="Q104" s="5">
        <v>1.8</v>
      </c>
      <c r="R104" s="22">
        <f>Tabla1[[#This Row],[Fecha de Envío]]-Tabla1[[#This Row],[Fecha de Orden]]</f>
        <v>14</v>
      </c>
      <c r="S104" s="24">
        <f>YEAR(Tabla1[[#This Row],[Fecha de Orden]])</f>
        <v>2021</v>
      </c>
      <c r="T104" t="str">
        <f>VLOOKUP(Tabla1[[#This Row],[Nombre del Producto]],Tabla2[[Nombre Producto]:[Costo Unitario]],2,FALSE)</f>
        <v>Secret Factory</v>
      </c>
      <c r="U104" t="str">
        <f>VLOOKUP(Tabla1[[#This Row],[Fábrica]],Tabla3[],4,FALSE)</f>
        <v>Illinois</v>
      </c>
    </row>
    <row r="105" spans="1:21" x14ac:dyDescent="0.25">
      <c r="A105" t="s">
        <v>4462</v>
      </c>
      <c r="B105" s="3">
        <v>44251</v>
      </c>
      <c r="C105" s="3">
        <v>44267</v>
      </c>
      <c r="D105" t="s">
        <v>18</v>
      </c>
      <c r="E105">
        <v>137680</v>
      </c>
      <c r="F105" t="s">
        <v>19</v>
      </c>
      <c r="G105" t="s">
        <v>1807</v>
      </c>
      <c r="H105" t="s">
        <v>62</v>
      </c>
      <c r="I105">
        <v>97504</v>
      </c>
      <c r="J105" t="s">
        <v>22</v>
      </c>
      <c r="K105" t="s">
        <v>23</v>
      </c>
      <c r="L105" t="s">
        <v>33</v>
      </c>
      <c r="M105" t="s">
        <v>34</v>
      </c>
      <c r="N105" s="5">
        <v>10.8</v>
      </c>
      <c r="O105" s="7">
        <v>3</v>
      </c>
      <c r="P105" s="5">
        <v>7.2</v>
      </c>
      <c r="Q105" s="5">
        <v>3.6</v>
      </c>
      <c r="R105" s="22">
        <f>Tabla1[[#This Row],[Fecha de Envío]]-Tabla1[[#This Row],[Fecha de Orden]]</f>
        <v>16</v>
      </c>
      <c r="S105" s="24">
        <f>YEAR(Tabla1[[#This Row],[Fecha de Orden]])</f>
        <v>2021</v>
      </c>
      <c r="T105" t="str">
        <f>VLOOKUP(Tabla1[[#This Row],[Nombre del Producto]],Tabla2[[Nombre Producto]:[Costo Unitario]],2,FALSE)</f>
        <v>Lot's O' Nuts</v>
      </c>
      <c r="U105" t="str">
        <f>VLOOKUP(Tabla1[[#This Row],[Fábrica]],Tabla3[],4,FALSE)</f>
        <v>Arizona</v>
      </c>
    </row>
    <row r="106" spans="1:21" x14ac:dyDescent="0.25">
      <c r="A106" t="s">
        <v>4463</v>
      </c>
      <c r="B106" s="3">
        <v>44251</v>
      </c>
      <c r="C106" s="3">
        <v>44267</v>
      </c>
      <c r="D106" t="s">
        <v>18</v>
      </c>
      <c r="E106">
        <v>137680</v>
      </c>
      <c r="F106" t="s">
        <v>19</v>
      </c>
      <c r="G106" t="s">
        <v>1807</v>
      </c>
      <c r="H106" t="s">
        <v>62</v>
      </c>
      <c r="I106">
        <v>97504</v>
      </c>
      <c r="J106" t="s">
        <v>22</v>
      </c>
      <c r="K106" t="s">
        <v>23</v>
      </c>
      <c r="L106" t="s">
        <v>36</v>
      </c>
      <c r="M106" t="s">
        <v>37</v>
      </c>
      <c r="N106" s="5">
        <v>13</v>
      </c>
      <c r="O106" s="7">
        <v>4</v>
      </c>
      <c r="P106" s="5">
        <v>8.44</v>
      </c>
      <c r="Q106" s="5">
        <v>4.5599999999999996</v>
      </c>
      <c r="R106" s="22">
        <f>Tabla1[[#This Row],[Fecha de Envío]]-Tabla1[[#This Row],[Fecha de Orden]]</f>
        <v>16</v>
      </c>
      <c r="S106" s="24">
        <f>YEAR(Tabla1[[#This Row],[Fecha de Orden]])</f>
        <v>2021</v>
      </c>
      <c r="T106" t="str">
        <f>VLOOKUP(Tabla1[[#This Row],[Nombre del Producto]],Tabla2[[Nombre Producto]:[Costo Unitario]],2,FALSE)</f>
        <v>Wicked Choccy's</v>
      </c>
      <c r="U106" t="str">
        <f>VLOOKUP(Tabla1[[#This Row],[Fábrica]],Tabla3[],4,FALSE)</f>
        <v>Georgia</v>
      </c>
    </row>
    <row r="107" spans="1:21" x14ac:dyDescent="0.25">
      <c r="A107" t="s">
        <v>4891</v>
      </c>
      <c r="B107" s="3">
        <v>44254</v>
      </c>
      <c r="C107" s="3">
        <v>44268</v>
      </c>
      <c r="D107" t="s">
        <v>39</v>
      </c>
      <c r="E107">
        <v>156545</v>
      </c>
      <c r="F107" t="s">
        <v>19</v>
      </c>
      <c r="G107" t="s">
        <v>412</v>
      </c>
      <c r="H107" t="s">
        <v>210</v>
      </c>
      <c r="I107">
        <v>43229</v>
      </c>
      <c r="J107" t="s">
        <v>22</v>
      </c>
      <c r="K107" t="s">
        <v>32</v>
      </c>
      <c r="L107" t="s">
        <v>33</v>
      </c>
      <c r="M107" t="s">
        <v>34</v>
      </c>
      <c r="N107" s="5">
        <v>14.4</v>
      </c>
      <c r="O107" s="7">
        <v>4</v>
      </c>
      <c r="P107" s="5">
        <v>9.6</v>
      </c>
      <c r="Q107" s="5">
        <v>4.8</v>
      </c>
      <c r="R107" s="22">
        <f>Tabla1[[#This Row],[Fecha de Envío]]-Tabla1[[#This Row],[Fecha de Orden]]</f>
        <v>14</v>
      </c>
      <c r="S107" s="24">
        <f>YEAR(Tabla1[[#This Row],[Fecha de Orden]])</f>
        <v>2021</v>
      </c>
      <c r="T107" t="str">
        <f>VLOOKUP(Tabla1[[#This Row],[Nombre del Producto]],Tabla2[[Nombre Producto]:[Costo Unitario]],2,FALSE)</f>
        <v>Lot's O' Nuts</v>
      </c>
      <c r="U107" t="str">
        <f>VLOOKUP(Tabla1[[#This Row],[Fábrica]],Tabla3[],4,FALSE)</f>
        <v>Arizona</v>
      </c>
    </row>
    <row r="108" spans="1:21" x14ac:dyDescent="0.25">
      <c r="A108" t="s">
        <v>2382</v>
      </c>
      <c r="B108" s="3">
        <v>44256</v>
      </c>
      <c r="C108" s="3">
        <v>44271</v>
      </c>
      <c r="D108" t="s">
        <v>71</v>
      </c>
      <c r="E108">
        <v>104269</v>
      </c>
      <c r="F108" t="s">
        <v>19</v>
      </c>
      <c r="G108" t="s">
        <v>124</v>
      </c>
      <c r="H108" t="s">
        <v>125</v>
      </c>
      <c r="I108">
        <v>98115</v>
      </c>
      <c r="J108" t="s">
        <v>22</v>
      </c>
      <c r="K108" t="s">
        <v>23</v>
      </c>
      <c r="L108" t="s">
        <v>27</v>
      </c>
      <c r="M108" t="s">
        <v>28</v>
      </c>
      <c r="N108" s="5">
        <v>7.2</v>
      </c>
      <c r="O108" s="7">
        <v>2</v>
      </c>
      <c r="P108" s="5">
        <v>5</v>
      </c>
      <c r="Q108" s="5">
        <v>2.2000000000000002</v>
      </c>
      <c r="R108" s="22">
        <f>Tabla1[[#This Row],[Fecha de Envío]]-Tabla1[[#This Row],[Fecha de Orden]]</f>
        <v>15</v>
      </c>
      <c r="S108" s="24">
        <f>YEAR(Tabla1[[#This Row],[Fecha de Orden]])</f>
        <v>2021</v>
      </c>
      <c r="T108" t="str">
        <f>VLOOKUP(Tabla1[[#This Row],[Nombre del Producto]],Tabla2[[Nombre Producto]:[Costo Unitario]],2,FALSE)</f>
        <v>Lot's O' Nuts</v>
      </c>
      <c r="U108" t="str">
        <f>VLOOKUP(Tabla1[[#This Row],[Fábrica]],Tabla3[],4,FALSE)</f>
        <v>Arizona</v>
      </c>
    </row>
    <row r="109" spans="1:21" x14ac:dyDescent="0.25">
      <c r="A109" t="s">
        <v>3825</v>
      </c>
      <c r="B109" s="3">
        <v>44256</v>
      </c>
      <c r="C109" s="3">
        <v>44272</v>
      </c>
      <c r="D109" t="s">
        <v>18</v>
      </c>
      <c r="E109">
        <v>168312</v>
      </c>
      <c r="F109" t="s">
        <v>19</v>
      </c>
      <c r="G109" t="s">
        <v>159</v>
      </c>
      <c r="H109" t="s">
        <v>42</v>
      </c>
      <c r="I109">
        <v>77036</v>
      </c>
      <c r="J109" t="s">
        <v>22</v>
      </c>
      <c r="K109" t="s">
        <v>43</v>
      </c>
      <c r="L109" t="s">
        <v>27</v>
      </c>
      <c r="M109" t="s">
        <v>28</v>
      </c>
      <c r="N109" s="5">
        <v>10.8</v>
      </c>
      <c r="O109" s="7">
        <v>3</v>
      </c>
      <c r="P109" s="5">
        <v>7.5</v>
      </c>
      <c r="Q109" s="5">
        <v>3.3</v>
      </c>
      <c r="R109" s="22">
        <f>Tabla1[[#This Row],[Fecha de Envío]]-Tabla1[[#This Row],[Fecha de Orden]]</f>
        <v>16</v>
      </c>
      <c r="S109" s="24">
        <f>YEAR(Tabla1[[#This Row],[Fecha de Orden]])</f>
        <v>2021</v>
      </c>
      <c r="T109" t="str">
        <f>VLOOKUP(Tabla1[[#This Row],[Nombre del Producto]],Tabla2[[Nombre Producto]:[Costo Unitario]],2,FALSE)</f>
        <v>Lot's O' Nuts</v>
      </c>
      <c r="U109" t="str">
        <f>VLOOKUP(Tabla1[[#This Row],[Fábrica]],Tabla3[],4,FALSE)</f>
        <v>Arizona</v>
      </c>
    </row>
    <row r="110" spans="1:21" x14ac:dyDescent="0.25">
      <c r="A110" t="s">
        <v>4027</v>
      </c>
      <c r="B110" s="3">
        <v>44256</v>
      </c>
      <c r="C110" s="3">
        <v>44270</v>
      </c>
      <c r="D110" t="s">
        <v>18</v>
      </c>
      <c r="E110">
        <v>143707</v>
      </c>
      <c r="F110" t="s">
        <v>19</v>
      </c>
      <c r="G110" t="s">
        <v>30</v>
      </c>
      <c r="H110" t="s">
        <v>31</v>
      </c>
      <c r="I110">
        <v>10035</v>
      </c>
      <c r="J110" t="s">
        <v>22</v>
      </c>
      <c r="K110" t="s">
        <v>32</v>
      </c>
      <c r="L110" t="s">
        <v>27</v>
      </c>
      <c r="M110" t="s">
        <v>28</v>
      </c>
      <c r="N110" s="5">
        <v>10.8</v>
      </c>
      <c r="O110" s="7">
        <v>3</v>
      </c>
      <c r="P110" s="5">
        <v>7.5</v>
      </c>
      <c r="Q110" s="5">
        <v>3.3</v>
      </c>
      <c r="R110" s="22">
        <f>Tabla1[[#This Row],[Fecha de Envío]]-Tabla1[[#This Row],[Fecha de Orden]]</f>
        <v>14</v>
      </c>
      <c r="S110" s="24">
        <f>YEAR(Tabla1[[#This Row],[Fecha de Orden]])</f>
        <v>2021</v>
      </c>
      <c r="T110" t="str">
        <f>VLOOKUP(Tabla1[[#This Row],[Nombre del Producto]],Tabla2[[Nombre Producto]:[Costo Unitario]],2,FALSE)</f>
        <v>Lot's O' Nuts</v>
      </c>
      <c r="U110" t="str">
        <f>VLOOKUP(Tabla1[[#This Row],[Fábrica]],Tabla3[],4,FALSE)</f>
        <v>Arizona</v>
      </c>
    </row>
    <row r="111" spans="1:21" x14ac:dyDescent="0.25">
      <c r="A111" t="s">
        <v>7888</v>
      </c>
      <c r="B111" s="3">
        <v>44256</v>
      </c>
      <c r="C111" s="3">
        <v>44270</v>
      </c>
      <c r="D111" t="s">
        <v>18</v>
      </c>
      <c r="E111">
        <v>131009</v>
      </c>
      <c r="F111" t="s">
        <v>19</v>
      </c>
      <c r="G111" t="s">
        <v>1350</v>
      </c>
      <c r="H111" t="s">
        <v>42</v>
      </c>
      <c r="I111">
        <v>79907</v>
      </c>
      <c r="J111" t="s">
        <v>22</v>
      </c>
      <c r="K111" t="s">
        <v>43</v>
      </c>
      <c r="L111" t="s">
        <v>27</v>
      </c>
      <c r="M111" t="s">
        <v>28</v>
      </c>
      <c r="N111" s="5">
        <v>21.6</v>
      </c>
      <c r="O111" s="7">
        <v>6</v>
      </c>
      <c r="P111" s="5">
        <v>15</v>
      </c>
      <c r="Q111" s="5">
        <v>6.6</v>
      </c>
      <c r="R111" s="22">
        <f>Tabla1[[#This Row],[Fecha de Envío]]-Tabla1[[#This Row],[Fecha de Orden]]</f>
        <v>14</v>
      </c>
      <c r="S111" s="24">
        <f>YEAR(Tabla1[[#This Row],[Fecha de Orden]])</f>
        <v>2021</v>
      </c>
      <c r="T111" t="str">
        <f>VLOOKUP(Tabla1[[#This Row],[Nombre del Producto]],Tabla2[[Nombre Producto]:[Costo Unitario]],2,FALSE)</f>
        <v>Lot's O' Nuts</v>
      </c>
      <c r="U111" t="str">
        <f>VLOOKUP(Tabla1[[#This Row],[Fábrica]],Tabla3[],4,FALSE)</f>
        <v>Arizona</v>
      </c>
    </row>
    <row r="112" spans="1:21" x14ac:dyDescent="0.25">
      <c r="A112" t="s">
        <v>7889</v>
      </c>
      <c r="B112" s="3">
        <v>44256</v>
      </c>
      <c r="C112" s="3">
        <v>44270</v>
      </c>
      <c r="D112" t="s">
        <v>18</v>
      </c>
      <c r="E112">
        <v>131009</v>
      </c>
      <c r="F112" t="s">
        <v>19</v>
      </c>
      <c r="G112" t="s">
        <v>1350</v>
      </c>
      <c r="H112" t="s">
        <v>42</v>
      </c>
      <c r="I112">
        <v>79907</v>
      </c>
      <c r="J112" t="s">
        <v>22</v>
      </c>
      <c r="K112" t="s">
        <v>43</v>
      </c>
      <c r="L112" t="s">
        <v>24</v>
      </c>
      <c r="M112" t="s">
        <v>25</v>
      </c>
      <c r="N112" s="5">
        <v>22.5</v>
      </c>
      <c r="O112" s="7">
        <v>6</v>
      </c>
      <c r="P112" s="5">
        <v>14.7</v>
      </c>
      <c r="Q112" s="5">
        <v>7.8</v>
      </c>
      <c r="R112" s="22">
        <f>Tabla1[[#This Row],[Fecha de Envío]]-Tabla1[[#This Row],[Fecha de Orden]]</f>
        <v>14</v>
      </c>
      <c r="S112" s="24">
        <f>YEAR(Tabla1[[#This Row],[Fecha de Orden]])</f>
        <v>2021</v>
      </c>
      <c r="T112" t="str">
        <f>VLOOKUP(Tabla1[[#This Row],[Nombre del Producto]],Tabla2[[Nombre Producto]:[Costo Unitario]],2,FALSE)</f>
        <v>Wicked Choccy's</v>
      </c>
      <c r="U112" t="str">
        <f>VLOOKUP(Tabla1[[#This Row],[Fábrica]],Tabla3[],4,FALSE)</f>
        <v>Georgia</v>
      </c>
    </row>
    <row r="113" spans="1:21" x14ac:dyDescent="0.25">
      <c r="A113" t="s">
        <v>7890</v>
      </c>
      <c r="B113" s="3">
        <v>44256</v>
      </c>
      <c r="C113" s="3">
        <v>44270</v>
      </c>
      <c r="D113" t="s">
        <v>18</v>
      </c>
      <c r="E113">
        <v>131009</v>
      </c>
      <c r="F113" t="s">
        <v>19</v>
      </c>
      <c r="G113" t="s">
        <v>1350</v>
      </c>
      <c r="H113" t="s">
        <v>42</v>
      </c>
      <c r="I113">
        <v>79907</v>
      </c>
      <c r="J113" t="s">
        <v>22</v>
      </c>
      <c r="K113" t="s">
        <v>43</v>
      </c>
      <c r="L113" t="s">
        <v>33</v>
      </c>
      <c r="M113" t="s">
        <v>34</v>
      </c>
      <c r="N113" s="5">
        <v>18</v>
      </c>
      <c r="O113" s="7">
        <v>5</v>
      </c>
      <c r="P113" s="5">
        <v>12</v>
      </c>
      <c r="Q113" s="5">
        <v>6</v>
      </c>
      <c r="R113" s="22">
        <f>Tabla1[[#This Row],[Fecha de Envío]]-Tabla1[[#This Row],[Fecha de Orden]]</f>
        <v>14</v>
      </c>
      <c r="S113" s="24">
        <f>YEAR(Tabla1[[#This Row],[Fecha de Orden]])</f>
        <v>2021</v>
      </c>
      <c r="T113" t="str">
        <f>VLOOKUP(Tabla1[[#This Row],[Nombre del Producto]],Tabla2[[Nombre Producto]:[Costo Unitario]],2,FALSE)</f>
        <v>Lot's O' Nuts</v>
      </c>
      <c r="U113" t="str">
        <f>VLOOKUP(Tabla1[[#This Row],[Fábrica]],Tabla3[],4,FALSE)</f>
        <v>Arizona</v>
      </c>
    </row>
    <row r="114" spans="1:21" x14ac:dyDescent="0.25">
      <c r="A114" t="s">
        <v>9035</v>
      </c>
      <c r="B114" s="3">
        <v>44256</v>
      </c>
      <c r="C114" s="3">
        <v>44270</v>
      </c>
      <c r="D114" t="s">
        <v>18</v>
      </c>
      <c r="E114">
        <v>113880</v>
      </c>
      <c r="F114" t="s">
        <v>19</v>
      </c>
      <c r="G114" t="s">
        <v>2112</v>
      </c>
      <c r="H114" t="s">
        <v>173</v>
      </c>
      <c r="I114">
        <v>60126</v>
      </c>
      <c r="J114" t="s">
        <v>22</v>
      </c>
      <c r="K114" t="s">
        <v>43</v>
      </c>
      <c r="L114" t="s">
        <v>45</v>
      </c>
      <c r="M114" t="s">
        <v>46</v>
      </c>
      <c r="N114" s="5">
        <v>20.94</v>
      </c>
      <c r="O114" s="7">
        <v>6</v>
      </c>
      <c r="P114" s="5">
        <v>14.94</v>
      </c>
      <c r="Q114" s="5">
        <v>6</v>
      </c>
      <c r="R114" s="22">
        <f>Tabla1[[#This Row],[Fecha de Envío]]-Tabla1[[#This Row],[Fecha de Orden]]</f>
        <v>14</v>
      </c>
      <c r="S114" s="24">
        <f>YEAR(Tabla1[[#This Row],[Fecha de Orden]])</f>
        <v>2021</v>
      </c>
      <c r="T114" t="str">
        <f>VLOOKUP(Tabla1[[#This Row],[Nombre del Producto]],Tabla2[[Nombre Producto]:[Costo Unitario]],2,FALSE)</f>
        <v>Lot's O' Nuts</v>
      </c>
      <c r="U114" t="str">
        <f>VLOOKUP(Tabla1[[#This Row],[Fábrica]],Tabla3[],4,FALSE)</f>
        <v>Arizona</v>
      </c>
    </row>
    <row r="115" spans="1:21" x14ac:dyDescent="0.25">
      <c r="A115" t="s">
        <v>9036</v>
      </c>
      <c r="B115" s="3">
        <v>44256</v>
      </c>
      <c r="C115" s="3">
        <v>44270</v>
      </c>
      <c r="D115" t="s">
        <v>18</v>
      </c>
      <c r="E115">
        <v>113880</v>
      </c>
      <c r="F115" t="s">
        <v>19</v>
      </c>
      <c r="G115" t="s">
        <v>2112</v>
      </c>
      <c r="H115" t="s">
        <v>173</v>
      </c>
      <c r="I115">
        <v>60126</v>
      </c>
      <c r="J115" t="s">
        <v>148</v>
      </c>
      <c r="K115" t="s">
        <v>43</v>
      </c>
      <c r="L115" t="s">
        <v>348</v>
      </c>
      <c r="M115" t="s">
        <v>349</v>
      </c>
      <c r="N115" s="5">
        <v>60</v>
      </c>
      <c r="O115" s="7">
        <v>3</v>
      </c>
      <c r="P115" s="5">
        <v>30</v>
      </c>
      <c r="Q115" s="5">
        <v>30</v>
      </c>
      <c r="R115" s="22">
        <f>Tabla1[[#This Row],[Fecha de Envío]]-Tabla1[[#This Row],[Fecha de Orden]]</f>
        <v>14</v>
      </c>
      <c r="S115" s="24">
        <f>YEAR(Tabla1[[#This Row],[Fecha de Orden]])</f>
        <v>2021</v>
      </c>
      <c r="T115" t="str">
        <f>VLOOKUP(Tabla1[[#This Row],[Nombre del Producto]],Tabla2[[Nombre Producto]:[Costo Unitario]],2,FALSE)</f>
        <v>Secret Factory</v>
      </c>
      <c r="U115" t="str">
        <f>VLOOKUP(Tabla1[[#This Row],[Fábrica]],Tabla3[],4,FALSE)</f>
        <v>Illinois</v>
      </c>
    </row>
    <row r="116" spans="1:21" x14ac:dyDescent="0.25">
      <c r="A116" t="s">
        <v>5327</v>
      </c>
      <c r="B116" s="3">
        <v>44257</v>
      </c>
      <c r="C116" s="3">
        <v>44273</v>
      </c>
      <c r="D116" t="s">
        <v>18</v>
      </c>
      <c r="E116">
        <v>107524</v>
      </c>
      <c r="F116" t="s">
        <v>19</v>
      </c>
      <c r="G116" t="s">
        <v>30</v>
      </c>
      <c r="H116" t="s">
        <v>31</v>
      </c>
      <c r="I116">
        <v>10009</v>
      </c>
      <c r="J116" t="s">
        <v>22</v>
      </c>
      <c r="K116" t="s">
        <v>32</v>
      </c>
      <c r="L116" t="s">
        <v>36</v>
      </c>
      <c r="M116" t="s">
        <v>37</v>
      </c>
      <c r="N116" s="5">
        <v>6.5</v>
      </c>
      <c r="O116" s="7">
        <v>2</v>
      </c>
      <c r="P116" s="5">
        <v>4.22</v>
      </c>
      <c r="Q116" s="5">
        <v>2.2799999999999998</v>
      </c>
      <c r="R116" s="22">
        <f>Tabla1[[#This Row],[Fecha de Envío]]-Tabla1[[#This Row],[Fecha de Orden]]</f>
        <v>16</v>
      </c>
      <c r="S116" s="24">
        <f>YEAR(Tabla1[[#This Row],[Fecha de Orden]])</f>
        <v>2021</v>
      </c>
      <c r="T116" t="str">
        <f>VLOOKUP(Tabla1[[#This Row],[Nombre del Producto]],Tabla2[[Nombre Producto]:[Costo Unitario]],2,FALSE)</f>
        <v>Wicked Choccy's</v>
      </c>
      <c r="U116" t="str">
        <f>VLOOKUP(Tabla1[[#This Row],[Fábrica]],Tabla3[],4,FALSE)</f>
        <v>Georgia</v>
      </c>
    </row>
    <row r="117" spans="1:21" x14ac:dyDescent="0.25">
      <c r="A117" t="s">
        <v>5328</v>
      </c>
      <c r="B117" s="3">
        <v>44257</v>
      </c>
      <c r="C117" s="3">
        <v>44273</v>
      </c>
      <c r="D117" t="s">
        <v>18</v>
      </c>
      <c r="E117">
        <v>107524</v>
      </c>
      <c r="F117" t="s">
        <v>19</v>
      </c>
      <c r="G117" t="s">
        <v>30</v>
      </c>
      <c r="H117" t="s">
        <v>31</v>
      </c>
      <c r="I117">
        <v>10009</v>
      </c>
      <c r="J117" t="s">
        <v>22</v>
      </c>
      <c r="K117" t="s">
        <v>32</v>
      </c>
      <c r="L117" t="s">
        <v>45</v>
      </c>
      <c r="M117" t="s">
        <v>46</v>
      </c>
      <c r="N117" s="5">
        <v>17.45</v>
      </c>
      <c r="O117" s="7">
        <v>5</v>
      </c>
      <c r="P117" s="5">
        <v>12.45</v>
      </c>
      <c r="Q117" s="5">
        <v>5</v>
      </c>
      <c r="R117" s="22">
        <f>Tabla1[[#This Row],[Fecha de Envío]]-Tabla1[[#This Row],[Fecha de Orden]]</f>
        <v>16</v>
      </c>
      <c r="S117" s="24">
        <f>YEAR(Tabla1[[#This Row],[Fecha de Orden]])</f>
        <v>2021</v>
      </c>
      <c r="T117" t="str">
        <f>VLOOKUP(Tabla1[[#This Row],[Nombre del Producto]],Tabla2[[Nombre Producto]:[Costo Unitario]],2,FALSE)</f>
        <v>Lot's O' Nuts</v>
      </c>
      <c r="U117" t="str">
        <f>VLOOKUP(Tabla1[[#This Row],[Fábrica]],Tabla3[],4,FALSE)</f>
        <v>Arizona</v>
      </c>
    </row>
    <row r="118" spans="1:21" x14ac:dyDescent="0.25">
      <c r="A118" t="s">
        <v>6684</v>
      </c>
      <c r="B118" s="3">
        <v>44257</v>
      </c>
      <c r="C118" s="3">
        <v>44271</v>
      </c>
      <c r="D118" t="s">
        <v>18</v>
      </c>
      <c r="E118">
        <v>111157</v>
      </c>
      <c r="F118" t="s">
        <v>19</v>
      </c>
      <c r="G118" t="s">
        <v>144</v>
      </c>
      <c r="H118" t="s">
        <v>101</v>
      </c>
      <c r="I118">
        <v>19120</v>
      </c>
      <c r="J118" t="s">
        <v>22</v>
      </c>
      <c r="K118" t="s">
        <v>32</v>
      </c>
      <c r="L118" t="s">
        <v>24</v>
      </c>
      <c r="M118" t="s">
        <v>25</v>
      </c>
      <c r="N118" s="5">
        <v>3.75</v>
      </c>
      <c r="O118" s="7">
        <v>1</v>
      </c>
      <c r="P118" s="5">
        <v>2.4500000000000002</v>
      </c>
      <c r="Q118" s="5">
        <v>1.3</v>
      </c>
      <c r="R118" s="22">
        <f>Tabla1[[#This Row],[Fecha de Envío]]-Tabla1[[#This Row],[Fecha de Orden]]</f>
        <v>14</v>
      </c>
      <c r="S118" s="24">
        <f>YEAR(Tabla1[[#This Row],[Fecha de Orden]])</f>
        <v>2021</v>
      </c>
      <c r="T118" t="str">
        <f>VLOOKUP(Tabla1[[#This Row],[Nombre del Producto]],Tabla2[[Nombre Producto]:[Costo Unitario]],2,FALSE)</f>
        <v>Wicked Choccy's</v>
      </c>
      <c r="U118" t="str">
        <f>VLOOKUP(Tabla1[[#This Row],[Fábrica]],Tabla3[],4,FALSE)</f>
        <v>Georgia</v>
      </c>
    </row>
    <row r="119" spans="1:21" x14ac:dyDescent="0.25">
      <c r="A119" t="s">
        <v>6685</v>
      </c>
      <c r="B119" s="3">
        <v>44257</v>
      </c>
      <c r="C119" s="3">
        <v>44271</v>
      </c>
      <c r="D119" t="s">
        <v>18</v>
      </c>
      <c r="E119">
        <v>111157</v>
      </c>
      <c r="F119" t="s">
        <v>19</v>
      </c>
      <c r="G119" t="s">
        <v>144</v>
      </c>
      <c r="H119" t="s">
        <v>101</v>
      </c>
      <c r="I119">
        <v>19120</v>
      </c>
      <c r="J119" t="s">
        <v>22</v>
      </c>
      <c r="K119" t="s">
        <v>32</v>
      </c>
      <c r="L119" t="s">
        <v>36</v>
      </c>
      <c r="M119" t="s">
        <v>37</v>
      </c>
      <c r="N119" s="5">
        <v>9.75</v>
      </c>
      <c r="O119" s="7">
        <v>3</v>
      </c>
      <c r="P119" s="5">
        <v>6.33</v>
      </c>
      <c r="Q119" s="5">
        <v>3.42</v>
      </c>
      <c r="R119" s="22">
        <f>Tabla1[[#This Row],[Fecha de Envío]]-Tabla1[[#This Row],[Fecha de Orden]]</f>
        <v>14</v>
      </c>
      <c r="S119" s="24">
        <f>YEAR(Tabla1[[#This Row],[Fecha de Orden]])</f>
        <v>2021</v>
      </c>
      <c r="T119" t="str">
        <f>VLOOKUP(Tabla1[[#This Row],[Nombre del Producto]],Tabla2[[Nombre Producto]:[Costo Unitario]],2,FALSE)</f>
        <v>Wicked Choccy's</v>
      </c>
      <c r="U119" t="str">
        <f>VLOOKUP(Tabla1[[#This Row],[Fábrica]],Tabla3[],4,FALSE)</f>
        <v>Georgia</v>
      </c>
    </row>
    <row r="120" spans="1:21" x14ac:dyDescent="0.25">
      <c r="A120" t="s">
        <v>605</v>
      </c>
      <c r="B120" s="3">
        <v>44258</v>
      </c>
      <c r="C120" s="3">
        <v>44272</v>
      </c>
      <c r="D120" t="s">
        <v>71</v>
      </c>
      <c r="E120">
        <v>155852</v>
      </c>
      <c r="F120" t="s">
        <v>19</v>
      </c>
      <c r="G120" t="s">
        <v>606</v>
      </c>
      <c r="H120" t="s">
        <v>98</v>
      </c>
      <c r="I120">
        <v>28403</v>
      </c>
      <c r="J120" t="s">
        <v>22</v>
      </c>
      <c r="K120" t="s">
        <v>66</v>
      </c>
      <c r="L120" t="s">
        <v>33</v>
      </c>
      <c r="M120" t="s">
        <v>34</v>
      </c>
      <c r="N120" s="5">
        <v>14.4</v>
      </c>
      <c r="O120" s="7">
        <v>4</v>
      </c>
      <c r="P120" s="5">
        <v>9.6</v>
      </c>
      <c r="Q120" s="5">
        <v>4.8</v>
      </c>
      <c r="R120" s="22">
        <f>Tabla1[[#This Row],[Fecha de Envío]]-Tabla1[[#This Row],[Fecha de Orden]]</f>
        <v>14</v>
      </c>
      <c r="S120" s="24">
        <f>YEAR(Tabla1[[#This Row],[Fecha de Orden]])</f>
        <v>2021</v>
      </c>
      <c r="T120" t="str">
        <f>VLOOKUP(Tabla1[[#This Row],[Nombre del Producto]],Tabla2[[Nombre Producto]:[Costo Unitario]],2,FALSE)</f>
        <v>Lot's O' Nuts</v>
      </c>
      <c r="U120" t="str">
        <f>VLOOKUP(Tabla1[[#This Row],[Fábrica]],Tabla3[],4,FALSE)</f>
        <v>Arizona</v>
      </c>
    </row>
    <row r="121" spans="1:21" x14ac:dyDescent="0.25">
      <c r="A121" t="s">
        <v>647</v>
      </c>
      <c r="B121" s="3">
        <v>44258</v>
      </c>
      <c r="C121" s="3">
        <v>44273</v>
      </c>
      <c r="D121" t="s">
        <v>18</v>
      </c>
      <c r="E121">
        <v>127964</v>
      </c>
      <c r="F121" t="s">
        <v>19</v>
      </c>
      <c r="G121" t="s">
        <v>30</v>
      </c>
      <c r="H121" t="s">
        <v>31</v>
      </c>
      <c r="I121">
        <v>10035</v>
      </c>
      <c r="J121" t="s">
        <v>22</v>
      </c>
      <c r="K121" t="s">
        <v>32</v>
      </c>
      <c r="L121" t="s">
        <v>27</v>
      </c>
      <c r="M121" t="s">
        <v>28</v>
      </c>
      <c r="N121" s="5">
        <v>18</v>
      </c>
      <c r="O121" s="7">
        <v>5</v>
      </c>
      <c r="P121" s="5">
        <v>12.5</v>
      </c>
      <c r="Q121" s="5">
        <v>5.5</v>
      </c>
      <c r="R121" s="22">
        <f>Tabla1[[#This Row],[Fecha de Envío]]-Tabla1[[#This Row],[Fecha de Orden]]</f>
        <v>15</v>
      </c>
      <c r="S121" s="24">
        <f>YEAR(Tabla1[[#This Row],[Fecha de Orden]])</f>
        <v>2021</v>
      </c>
      <c r="T121" t="str">
        <f>VLOOKUP(Tabla1[[#This Row],[Nombre del Producto]],Tabla2[[Nombre Producto]:[Costo Unitario]],2,FALSE)</f>
        <v>Lot's O' Nuts</v>
      </c>
      <c r="U121" t="str">
        <f>VLOOKUP(Tabla1[[#This Row],[Fábrica]],Tabla3[],4,FALSE)</f>
        <v>Arizona</v>
      </c>
    </row>
    <row r="122" spans="1:21" x14ac:dyDescent="0.25">
      <c r="A122" t="s">
        <v>648</v>
      </c>
      <c r="B122" s="3">
        <v>44258</v>
      </c>
      <c r="C122" s="3">
        <v>44273</v>
      </c>
      <c r="D122" t="s">
        <v>18</v>
      </c>
      <c r="E122">
        <v>127964</v>
      </c>
      <c r="F122" t="s">
        <v>19</v>
      </c>
      <c r="G122" t="s">
        <v>30</v>
      </c>
      <c r="H122" t="s">
        <v>31</v>
      </c>
      <c r="I122">
        <v>10035</v>
      </c>
      <c r="J122" t="s">
        <v>22</v>
      </c>
      <c r="K122" t="s">
        <v>32</v>
      </c>
      <c r="L122" t="s">
        <v>36</v>
      </c>
      <c r="M122" t="s">
        <v>37</v>
      </c>
      <c r="N122" s="5">
        <v>3.25</v>
      </c>
      <c r="O122" s="7">
        <v>1</v>
      </c>
      <c r="P122" s="5">
        <v>2.11</v>
      </c>
      <c r="Q122" s="5">
        <v>1.1399999999999999</v>
      </c>
      <c r="R122" s="22">
        <f>Tabla1[[#This Row],[Fecha de Envío]]-Tabla1[[#This Row],[Fecha de Orden]]</f>
        <v>15</v>
      </c>
      <c r="S122" s="24">
        <f>YEAR(Tabla1[[#This Row],[Fecha de Orden]])</f>
        <v>2021</v>
      </c>
      <c r="T122" t="str">
        <f>VLOOKUP(Tabla1[[#This Row],[Nombre del Producto]],Tabla2[[Nombre Producto]:[Costo Unitario]],2,FALSE)</f>
        <v>Wicked Choccy's</v>
      </c>
      <c r="U122" t="str">
        <f>VLOOKUP(Tabla1[[#This Row],[Fábrica]],Tabla3[],4,FALSE)</f>
        <v>Georgia</v>
      </c>
    </row>
    <row r="123" spans="1:21" x14ac:dyDescent="0.25">
      <c r="A123" t="s">
        <v>3274</v>
      </c>
      <c r="B123" s="3">
        <v>44258</v>
      </c>
      <c r="C123" s="3">
        <v>44272</v>
      </c>
      <c r="D123" t="s">
        <v>18</v>
      </c>
      <c r="E123">
        <v>105648</v>
      </c>
      <c r="F123" t="s">
        <v>19</v>
      </c>
      <c r="G123" t="s">
        <v>120</v>
      </c>
      <c r="H123" t="s">
        <v>21</v>
      </c>
      <c r="I123">
        <v>92037</v>
      </c>
      <c r="J123" t="s">
        <v>22</v>
      </c>
      <c r="K123" t="s">
        <v>23</v>
      </c>
      <c r="L123" t="s">
        <v>36</v>
      </c>
      <c r="M123" t="s">
        <v>37</v>
      </c>
      <c r="N123" s="5">
        <v>9.75</v>
      </c>
      <c r="O123" s="7">
        <v>3</v>
      </c>
      <c r="P123" s="5">
        <v>6.33</v>
      </c>
      <c r="Q123" s="5">
        <v>3.42</v>
      </c>
      <c r="R123" s="22">
        <f>Tabla1[[#This Row],[Fecha de Envío]]-Tabla1[[#This Row],[Fecha de Orden]]</f>
        <v>14</v>
      </c>
      <c r="S123" s="24">
        <f>YEAR(Tabla1[[#This Row],[Fecha de Orden]])</f>
        <v>2021</v>
      </c>
      <c r="T123" t="str">
        <f>VLOOKUP(Tabla1[[#This Row],[Nombre del Producto]],Tabla2[[Nombre Producto]:[Costo Unitario]],2,FALSE)</f>
        <v>Wicked Choccy's</v>
      </c>
      <c r="U123" t="str">
        <f>VLOOKUP(Tabla1[[#This Row],[Fábrica]],Tabla3[],4,FALSE)</f>
        <v>Georgia</v>
      </c>
    </row>
    <row r="124" spans="1:21" x14ac:dyDescent="0.25">
      <c r="A124" t="s">
        <v>4858</v>
      </c>
      <c r="B124" s="3">
        <v>44258</v>
      </c>
      <c r="C124" s="3">
        <v>44273</v>
      </c>
      <c r="D124" t="s">
        <v>18</v>
      </c>
      <c r="E124">
        <v>127978</v>
      </c>
      <c r="F124" t="s">
        <v>19</v>
      </c>
      <c r="G124" t="s">
        <v>412</v>
      </c>
      <c r="H124" t="s">
        <v>210</v>
      </c>
      <c r="I124">
        <v>43229</v>
      </c>
      <c r="J124" t="s">
        <v>22</v>
      </c>
      <c r="K124" t="s">
        <v>32</v>
      </c>
      <c r="L124" t="s">
        <v>24</v>
      </c>
      <c r="M124" t="s">
        <v>25</v>
      </c>
      <c r="N124" s="5">
        <v>18.75</v>
      </c>
      <c r="O124" s="7">
        <v>5</v>
      </c>
      <c r="P124" s="5">
        <v>12.25</v>
      </c>
      <c r="Q124" s="5">
        <v>6.5</v>
      </c>
      <c r="R124" s="22">
        <f>Tabla1[[#This Row],[Fecha de Envío]]-Tabla1[[#This Row],[Fecha de Orden]]</f>
        <v>15</v>
      </c>
      <c r="S124" s="24">
        <f>YEAR(Tabla1[[#This Row],[Fecha de Orden]])</f>
        <v>2021</v>
      </c>
      <c r="T124" t="str">
        <f>VLOOKUP(Tabla1[[#This Row],[Nombre del Producto]],Tabla2[[Nombre Producto]:[Costo Unitario]],2,FALSE)</f>
        <v>Wicked Choccy's</v>
      </c>
      <c r="U124" t="str">
        <f>VLOOKUP(Tabla1[[#This Row],[Fábrica]],Tabla3[],4,FALSE)</f>
        <v>Georgia</v>
      </c>
    </row>
    <row r="125" spans="1:21" x14ac:dyDescent="0.25">
      <c r="A125" t="s">
        <v>4859</v>
      </c>
      <c r="B125" s="3">
        <v>44258</v>
      </c>
      <c r="C125" s="3">
        <v>44273</v>
      </c>
      <c r="D125" t="s">
        <v>18</v>
      </c>
      <c r="E125">
        <v>127978</v>
      </c>
      <c r="F125" t="s">
        <v>19</v>
      </c>
      <c r="G125" t="s">
        <v>412</v>
      </c>
      <c r="H125" t="s">
        <v>210</v>
      </c>
      <c r="I125">
        <v>43229</v>
      </c>
      <c r="J125" t="s">
        <v>22</v>
      </c>
      <c r="K125" t="s">
        <v>32</v>
      </c>
      <c r="L125" t="s">
        <v>27</v>
      </c>
      <c r="M125" t="s">
        <v>28</v>
      </c>
      <c r="N125" s="5">
        <v>10.8</v>
      </c>
      <c r="O125" s="7">
        <v>3</v>
      </c>
      <c r="P125" s="5">
        <v>7.5</v>
      </c>
      <c r="Q125" s="5">
        <v>3.3</v>
      </c>
      <c r="R125" s="22">
        <f>Tabla1[[#This Row],[Fecha de Envío]]-Tabla1[[#This Row],[Fecha de Orden]]</f>
        <v>15</v>
      </c>
      <c r="S125" s="24">
        <f>YEAR(Tabla1[[#This Row],[Fecha de Orden]])</f>
        <v>2021</v>
      </c>
      <c r="T125" t="str">
        <f>VLOOKUP(Tabla1[[#This Row],[Nombre del Producto]],Tabla2[[Nombre Producto]:[Costo Unitario]],2,FALSE)</f>
        <v>Lot's O' Nuts</v>
      </c>
      <c r="U125" t="str">
        <f>VLOOKUP(Tabla1[[#This Row],[Fábrica]],Tabla3[],4,FALSE)</f>
        <v>Arizona</v>
      </c>
    </row>
    <row r="126" spans="1:21" x14ac:dyDescent="0.25">
      <c r="A126" t="s">
        <v>4860</v>
      </c>
      <c r="B126" s="3">
        <v>44258</v>
      </c>
      <c r="C126" s="3">
        <v>44273</v>
      </c>
      <c r="D126" t="s">
        <v>18</v>
      </c>
      <c r="E126">
        <v>127978</v>
      </c>
      <c r="F126" t="s">
        <v>19</v>
      </c>
      <c r="G126" t="s">
        <v>412</v>
      </c>
      <c r="H126" t="s">
        <v>210</v>
      </c>
      <c r="I126">
        <v>43229</v>
      </c>
      <c r="J126" t="s">
        <v>22</v>
      </c>
      <c r="K126" t="s">
        <v>32</v>
      </c>
      <c r="L126" t="s">
        <v>45</v>
      </c>
      <c r="M126" t="s">
        <v>46</v>
      </c>
      <c r="N126" s="5">
        <v>27.92</v>
      </c>
      <c r="O126" s="7">
        <v>8</v>
      </c>
      <c r="P126" s="5">
        <v>19.920000000000002</v>
      </c>
      <c r="Q126" s="5">
        <v>8</v>
      </c>
      <c r="R126" s="22">
        <f>Tabla1[[#This Row],[Fecha de Envío]]-Tabla1[[#This Row],[Fecha de Orden]]</f>
        <v>15</v>
      </c>
      <c r="S126" s="24">
        <f>YEAR(Tabla1[[#This Row],[Fecha de Orden]])</f>
        <v>2021</v>
      </c>
      <c r="T126" t="str">
        <f>VLOOKUP(Tabla1[[#This Row],[Nombre del Producto]],Tabla2[[Nombre Producto]:[Costo Unitario]],2,FALSE)</f>
        <v>Lot's O' Nuts</v>
      </c>
      <c r="U126" t="str">
        <f>VLOOKUP(Tabla1[[#This Row],[Fábrica]],Tabla3[],4,FALSE)</f>
        <v>Arizona</v>
      </c>
    </row>
    <row r="127" spans="1:21" x14ac:dyDescent="0.25">
      <c r="A127" t="s">
        <v>7804</v>
      </c>
      <c r="B127" s="3">
        <v>44258</v>
      </c>
      <c r="C127" s="3">
        <v>44272</v>
      </c>
      <c r="D127" t="s">
        <v>18</v>
      </c>
      <c r="E127">
        <v>130421</v>
      </c>
      <c r="F127" t="s">
        <v>19</v>
      </c>
      <c r="G127" t="s">
        <v>159</v>
      </c>
      <c r="H127" t="s">
        <v>42</v>
      </c>
      <c r="I127">
        <v>77095</v>
      </c>
      <c r="J127" t="s">
        <v>22</v>
      </c>
      <c r="K127" t="s">
        <v>43</v>
      </c>
      <c r="L127" t="s">
        <v>45</v>
      </c>
      <c r="M127" t="s">
        <v>46</v>
      </c>
      <c r="N127" s="5">
        <v>10.47</v>
      </c>
      <c r="O127" s="7">
        <v>3</v>
      </c>
      <c r="P127" s="5">
        <v>7.47</v>
      </c>
      <c r="Q127" s="5">
        <v>3</v>
      </c>
      <c r="R127" s="22">
        <f>Tabla1[[#This Row],[Fecha de Envío]]-Tabla1[[#This Row],[Fecha de Orden]]</f>
        <v>14</v>
      </c>
      <c r="S127" s="24">
        <f>YEAR(Tabla1[[#This Row],[Fecha de Orden]])</f>
        <v>2021</v>
      </c>
      <c r="T127" t="str">
        <f>VLOOKUP(Tabla1[[#This Row],[Nombre del Producto]],Tabla2[[Nombre Producto]:[Costo Unitario]],2,FALSE)</f>
        <v>Lot's O' Nuts</v>
      </c>
      <c r="U127" t="str">
        <f>VLOOKUP(Tabla1[[#This Row],[Fábrica]],Tabla3[],4,FALSE)</f>
        <v>Arizona</v>
      </c>
    </row>
    <row r="128" spans="1:21" x14ac:dyDescent="0.25">
      <c r="A128" t="s">
        <v>1960</v>
      </c>
      <c r="B128" s="3">
        <v>44259</v>
      </c>
      <c r="C128" s="3">
        <v>44269</v>
      </c>
      <c r="D128" t="s">
        <v>82</v>
      </c>
      <c r="E128">
        <v>116239</v>
      </c>
      <c r="F128" t="s">
        <v>19</v>
      </c>
      <c r="G128" t="s">
        <v>931</v>
      </c>
      <c r="H128" t="s">
        <v>678</v>
      </c>
      <c r="I128">
        <v>29203</v>
      </c>
      <c r="J128" t="s">
        <v>22</v>
      </c>
      <c r="K128" t="s">
        <v>66</v>
      </c>
      <c r="L128" t="s">
        <v>33</v>
      </c>
      <c r="M128" t="s">
        <v>34</v>
      </c>
      <c r="N128" s="5">
        <v>18</v>
      </c>
      <c r="O128" s="7">
        <v>5</v>
      </c>
      <c r="P128" s="5">
        <v>12</v>
      </c>
      <c r="Q128" s="5">
        <v>6</v>
      </c>
      <c r="R128" s="22">
        <f>Tabla1[[#This Row],[Fecha de Envío]]-Tabla1[[#This Row],[Fecha de Orden]]</f>
        <v>10</v>
      </c>
      <c r="S128" s="24">
        <f>YEAR(Tabla1[[#This Row],[Fecha de Orden]])</f>
        <v>2021</v>
      </c>
      <c r="T128" t="str">
        <f>VLOOKUP(Tabla1[[#This Row],[Nombre del Producto]],Tabla2[[Nombre Producto]:[Costo Unitario]],2,FALSE)</f>
        <v>Lot's O' Nuts</v>
      </c>
      <c r="U128" t="str">
        <f>VLOOKUP(Tabla1[[#This Row],[Fábrica]],Tabla3[],4,FALSE)</f>
        <v>Arizona</v>
      </c>
    </row>
    <row r="129" spans="1:21" x14ac:dyDescent="0.25">
      <c r="A129" t="s">
        <v>7833</v>
      </c>
      <c r="B129" s="3">
        <v>44259</v>
      </c>
      <c r="C129" s="3">
        <v>44274</v>
      </c>
      <c r="D129" t="s">
        <v>18</v>
      </c>
      <c r="E129">
        <v>117016</v>
      </c>
      <c r="F129" t="s">
        <v>19</v>
      </c>
      <c r="G129" t="s">
        <v>7834</v>
      </c>
      <c r="H129" t="s">
        <v>255</v>
      </c>
      <c r="I129">
        <v>33063</v>
      </c>
      <c r="J129" t="s">
        <v>22</v>
      </c>
      <c r="K129" t="s">
        <v>66</v>
      </c>
      <c r="L129" t="s">
        <v>45</v>
      </c>
      <c r="M129" t="s">
        <v>46</v>
      </c>
      <c r="N129" s="5">
        <v>10.47</v>
      </c>
      <c r="O129" s="7">
        <v>3</v>
      </c>
      <c r="P129" s="5">
        <v>7.47</v>
      </c>
      <c r="Q129" s="5">
        <v>3</v>
      </c>
      <c r="R129" s="22">
        <f>Tabla1[[#This Row],[Fecha de Envío]]-Tabla1[[#This Row],[Fecha de Orden]]</f>
        <v>15</v>
      </c>
      <c r="S129" s="24">
        <f>YEAR(Tabla1[[#This Row],[Fecha de Orden]])</f>
        <v>2021</v>
      </c>
      <c r="T129" t="str">
        <f>VLOOKUP(Tabla1[[#This Row],[Nombre del Producto]],Tabla2[[Nombre Producto]:[Costo Unitario]],2,FALSE)</f>
        <v>Lot's O' Nuts</v>
      </c>
      <c r="U129" t="str">
        <f>VLOOKUP(Tabla1[[#This Row],[Fábrica]],Tabla3[],4,FALSE)</f>
        <v>Arizona</v>
      </c>
    </row>
    <row r="130" spans="1:21" x14ac:dyDescent="0.25">
      <c r="A130" t="s">
        <v>180</v>
      </c>
      <c r="B130" s="3">
        <v>44260</v>
      </c>
      <c r="C130" s="3">
        <v>44273</v>
      </c>
      <c r="D130" t="s">
        <v>71</v>
      </c>
      <c r="E130">
        <v>169061</v>
      </c>
      <c r="F130" t="s">
        <v>19</v>
      </c>
      <c r="G130" t="s">
        <v>181</v>
      </c>
      <c r="H130" t="s">
        <v>31</v>
      </c>
      <c r="I130">
        <v>10701</v>
      </c>
      <c r="J130" t="s">
        <v>22</v>
      </c>
      <c r="K130" t="s">
        <v>32</v>
      </c>
      <c r="L130" t="s">
        <v>24</v>
      </c>
      <c r="M130" t="s">
        <v>25</v>
      </c>
      <c r="N130" s="5">
        <v>11.25</v>
      </c>
      <c r="O130" s="7">
        <v>3</v>
      </c>
      <c r="P130" s="5">
        <v>7.35</v>
      </c>
      <c r="Q130" s="5">
        <v>3.9</v>
      </c>
      <c r="R130" s="22">
        <f>Tabla1[[#This Row],[Fecha de Envío]]-Tabla1[[#This Row],[Fecha de Orden]]</f>
        <v>13</v>
      </c>
      <c r="S130" s="24">
        <f>YEAR(Tabla1[[#This Row],[Fecha de Orden]])</f>
        <v>2021</v>
      </c>
      <c r="T130" t="str">
        <f>VLOOKUP(Tabla1[[#This Row],[Nombre del Producto]],Tabla2[[Nombre Producto]:[Costo Unitario]],2,FALSE)</f>
        <v>Wicked Choccy's</v>
      </c>
      <c r="U130" t="str">
        <f>VLOOKUP(Tabla1[[#This Row],[Fábrica]],Tabla3[],4,FALSE)</f>
        <v>Georgia</v>
      </c>
    </row>
    <row r="131" spans="1:21" x14ac:dyDescent="0.25">
      <c r="A131" t="s">
        <v>182</v>
      </c>
      <c r="B131" s="3">
        <v>44260</v>
      </c>
      <c r="C131" s="3">
        <v>44273</v>
      </c>
      <c r="D131" t="s">
        <v>71</v>
      </c>
      <c r="E131">
        <v>169061</v>
      </c>
      <c r="F131" t="s">
        <v>19</v>
      </c>
      <c r="G131" t="s">
        <v>181</v>
      </c>
      <c r="H131" t="s">
        <v>31</v>
      </c>
      <c r="I131">
        <v>10701</v>
      </c>
      <c r="J131" t="s">
        <v>22</v>
      </c>
      <c r="K131" t="s">
        <v>32</v>
      </c>
      <c r="L131" t="s">
        <v>45</v>
      </c>
      <c r="M131" t="s">
        <v>46</v>
      </c>
      <c r="N131" s="5">
        <v>20.94</v>
      </c>
      <c r="O131" s="7">
        <v>6</v>
      </c>
      <c r="P131" s="5">
        <v>14.94</v>
      </c>
      <c r="Q131" s="5">
        <v>6</v>
      </c>
      <c r="R131" s="22">
        <f>Tabla1[[#This Row],[Fecha de Envío]]-Tabla1[[#This Row],[Fecha de Orden]]</f>
        <v>13</v>
      </c>
      <c r="S131" s="24">
        <f>YEAR(Tabla1[[#This Row],[Fecha de Orden]])</f>
        <v>2021</v>
      </c>
      <c r="T131" t="str">
        <f>VLOOKUP(Tabla1[[#This Row],[Nombre del Producto]],Tabla2[[Nombre Producto]:[Costo Unitario]],2,FALSE)</f>
        <v>Lot's O' Nuts</v>
      </c>
      <c r="U131" t="str">
        <f>VLOOKUP(Tabla1[[#This Row],[Fábrica]],Tabla3[],4,FALSE)</f>
        <v>Arizona</v>
      </c>
    </row>
    <row r="132" spans="1:21" x14ac:dyDescent="0.25">
      <c r="A132" t="s">
        <v>123</v>
      </c>
      <c r="B132" s="3">
        <v>44262</v>
      </c>
      <c r="C132" s="3">
        <v>44273</v>
      </c>
      <c r="D132" t="s">
        <v>39</v>
      </c>
      <c r="E132">
        <v>156587</v>
      </c>
      <c r="F132" t="s">
        <v>19</v>
      </c>
      <c r="G132" t="s">
        <v>124</v>
      </c>
      <c r="H132" t="s">
        <v>125</v>
      </c>
      <c r="I132">
        <v>98103</v>
      </c>
      <c r="J132" t="s">
        <v>22</v>
      </c>
      <c r="K132" t="s">
        <v>23</v>
      </c>
      <c r="L132" t="s">
        <v>45</v>
      </c>
      <c r="M132" t="s">
        <v>46</v>
      </c>
      <c r="N132" s="5">
        <v>3.49</v>
      </c>
      <c r="O132" s="7">
        <v>1</v>
      </c>
      <c r="P132" s="5">
        <v>2.4900000000000002</v>
      </c>
      <c r="Q132" s="5">
        <v>1</v>
      </c>
      <c r="R132" s="22">
        <f>Tabla1[[#This Row],[Fecha de Envío]]-Tabla1[[#This Row],[Fecha de Orden]]</f>
        <v>11</v>
      </c>
      <c r="S132" s="24">
        <f>YEAR(Tabla1[[#This Row],[Fecha de Orden]])</f>
        <v>2021</v>
      </c>
      <c r="T132" t="str">
        <f>VLOOKUP(Tabla1[[#This Row],[Nombre del Producto]],Tabla2[[Nombre Producto]:[Costo Unitario]],2,FALSE)</f>
        <v>Lot's O' Nuts</v>
      </c>
      <c r="U132" t="str">
        <f>VLOOKUP(Tabla1[[#This Row],[Fábrica]],Tabla3[],4,FALSE)</f>
        <v>Arizona</v>
      </c>
    </row>
    <row r="133" spans="1:21" x14ac:dyDescent="0.25">
      <c r="A133" t="s">
        <v>126</v>
      </c>
      <c r="B133" s="3">
        <v>44262</v>
      </c>
      <c r="C133" s="3">
        <v>44273</v>
      </c>
      <c r="D133" t="s">
        <v>39</v>
      </c>
      <c r="E133">
        <v>156587</v>
      </c>
      <c r="F133" t="s">
        <v>19</v>
      </c>
      <c r="G133" t="s">
        <v>124</v>
      </c>
      <c r="H133" t="s">
        <v>125</v>
      </c>
      <c r="I133">
        <v>98103</v>
      </c>
      <c r="J133" t="s">
        <v>22</v>
      </c>
      <c r="K133" t="s">
        <v>23</v>
      </c>
      <c r="L133" t="s">
        <v>33</v>
      </c>
      <c r="M133" t="s">
        <v>34</v>
      </c>
      <c r="N133" s="5">
        <v>10.8</v>
      </c>
      <c r="O133" s="7">
        <v>3</v>
      </c>
      <c r="P133" s="5">
        <v>7.2</v>
      </c>
      <c r="Q133" s="5">
        <v>3.6</v>
      </c>
      <c r="R133" s="22">
        <f>Tabla1[[#This Row],[Fecha de Envío]]-Tabla1[[#This Row],[Fecha de Orden]]</f>
        <v>11</v>
      </c>
      <c r="S133" s="24">
        <f>YEAR(Tabla1[[#This Row],[Fecha de Orden]])</f>
        <v>2021</v>
      </c>
      <c r="T133" t="str">
        <f>VLOOKUP(Tabla1[[#This Row],[Nombre del Producto]],Tabla2[[Nombre Producto]:[Costo Unitario]],2,FALSE)</f>
        <v>Lot's O' Nuts</v>
      </c>
      <c r="U133" t="str">
        <f>VLOOKUP(Tabla1[[#This Row],[Fábrica]],Tabla3[],4,FALSE)</f>
        <v>Arizona</v>
      </c>
    </row>
    <row r="134" spans="1:21" x14ac:dyDescent="0.25">
      <c r="A134" t="s">
        <v>2064</v>
      </c>
      <c r="B134" s="3">
        <v>44262</v>
      </c>
      <c r="C134" s="3">
        <v>44277</v>
      </c>
      <c r="D134" t="s">
        <v>18</v>
      </c>
      <c r="E134">
        <v>104563</v>
      </c>
      <c r="F134" t="s">
        <v>19</v>
      </c>
      <c r="G134" t="s">
        <v>124</v>
      </c>
      <c r="H134" t="s">
        <v>125</v>
      </c>
      <c r="I134">
        <v>98103</v>
      </c>
      <c r="J134" t="s">
        <v>148</v>
      </c>
      <c r="K134" t="s">
        <v>23</v>
      </c>
      <c r="L134" t="s">
        <v>445</v>
      </c>
      <c r="M134" t="s">
        <v>446</v>
      </c>
      <c r="N134" s="5">
        <v>19.5</v>
      </c>
      <c r="O134" s="7">
        <v>6</v>
      </c>
      <c r="P134" s="5">
        <v>1.5</v>
      </c>
      <c r="Q134" s="5">
        <v>18</v>
      </c>
      <c r="R134" s="22">
        <f>Tabla1[[#This Row],[Fecha de Envío]]-Tabla1[[#This Row],[Fecha de Orden]]</f>
        <v>15</v>
      </c>
      <c r="S134" s="24">
        <f>YEAR(Tabla1[[#This Row],[Fecha de Orden]])</f>
        <v>2021</v>
      </c>
      <c r="T134" t="str">
        <f>VLOOKUP(Tabla1[[#This Row],[Nombre del Producto]],Tabla2[[Nombre Producto]:[Costo Unitario]],2,FALSE)</f>
        <v>The Other Factory</v>
      </c>
      <c r="U134" t="str">
        <f>VLOOKUP(Tabla1[[#This Row],[Fábrica]],Tabla3[],4,FALSE)</f>
        <v>Tennessee</v>
      </c>
    </row>
    <row r="135" spans="1:21" x14ac:dyDescent="0.25">
      <c r="A135" t="s">
        <v>2065</v>
      </c>
      <c r="B135" s="3">
        <v>44262</v>
      </c>
      <c r="C135" s="3">
        <v>44277</v>
      </c>
      <c r="D135" t="s">
        <v>18</v>
      </c>
      <c r="E135">
        <v>104563</v>
      </c>
      <c r="F135" t="s">
        <v>19</v>
      </c>
      <c r="G135" t="s">
        <v>124</v>
      </c>
      <c r="H135" t="s">
        <v>125</v>
      </c>
      <c r="I135">
        <v>98103</v>
      </c>
      <c r="J135" t="s">
        <v>22</v>
      </c>
      <c r="K135" t="s">
        <v>23</v>
      </c>
      <c r="L135" t="s">
        <v>45</v>
      </c>
      <c r="M135" t="s">
        <v>46</v>
      </c>
      <c r="N135" s="5">
        <v>6.98</v>
      </c>
      <c r="O135" s="7">
        <v>2</v>
      </c>
      <c r="P135" s="5">
        <v>4.9800000000000004</v>
      </c>
      <c r="Q135" s="5">
        <v>2</v>
      </c>
      <c r="R135" s="22">
        <f>Tabla1[[#This Row],[Fecha de Envío]]-Tabla1[[#This Row],[Fecha de Orden]]</f>
        <v>15</v>
      </c>
      <c r="S135" s="24">
        <f>YEAR(Tabla1[[#This Row],[Fecha de Orden]])</f>
        <v>2021</v>
      </c>
      <c r="T135" t="str">
        <f>VLOOKUP(Tabla1[[#This Row],[Nombre del Producto]],Tabla2[[Nombre Producto]:[Costo Unitario]],2,FALSE)</f>
        <v>Lot's O' Nuts</v>
      </c>
      <c r="U135" t="str">
        <f>VLOOKUP(Tabla1[[#This Row],[Fábrica]],Tabla3[],4,FALSE)</f>
        <v>Arizona</v>
      </c>
    </row>
    <row r="136" spans="1:21" x14ac:dyDescent="0.25">
      <c r="A136" t="s">
        <v>2066</v>
      </c>
      <c r="B136" s="3">
        <v>44262</v>
      </c>
      <c r="C136" s="3">
        <v>44277</v>
      </c>
      <c r="D136" t="s">
        <v>18</v>
      </c>
      <c r="E136">
        <v>104563</v>
      </c>
      <c r="F136" t="s">
        <v>19</v>
      </c>
      <c r="G136" t="s">
        <v>124</v>
      </c>
      <c r="H136" t="s">
        <v>125</v>
      </c>
      <c r="I136">
        <v>98103</v>
      </c>
      <c r="J136" t="s">
        <v>22</v>
      </c>
      <c r="K136" t="s">
        <v>23</v>
      </c>
      <c r="L136" t="s">
        <v>27</v>
      </c>
      <c r="M136" t="s">
        <v>28</v>
      </c>
      <c r="N136" s="5">
        <v>18</v>
      </c>
      <c r="O136" s="7">
        <v>5</v>
      </c>
      <c r="P136" s="5">
        <v>12.5</v>
      </c>
      <c r="Q136" s="5">
        <v>5.5</v>
      </c>
      <c r="R136" s="22">
        <f>Tabla1[[#This Row],[Fecha de Envío]]-Tabla1[[#This Row],[Fecha de Orden]]</f>
        <v>15</v>
      </c>
      <c r="S136" s="24">
        <f>YEAR(Tabla1[[#This Row],[Fecha de Orden]])</f>
        <v>2021</v>
      </c>
      <c r="T136" t="str">
        <f>VLOOKUP(Tabla1[[#This Row],[Nombre del Producto]],Tabla2[[Nombre Producto]:[Costo Unitario]],2,FALSE)</f>
        <v>Lot's O' Nuts</v>
      </c>
      <c r="U136" t="str">
        <f>VLOOKUP(Tabla1[[#This Row],[Fábrica]],Tabla3[],4,FALSE)</f>
        <v>Arizona</v>
      </c>
    </row>
    <row r="137" spans="1:21" x14ac:dyDescent="0.25">
      <c r="A137" t="s">
        <v>2067</v>
      </c>
      <c r="B137" s="3">
        <v>44262</v>
      </c>
      <c r="C137" s="3">
        <v>44277</v>
      </c>
      <c r="D137" t="s">
        <v>18</v>
      </c>
      <c r="E137">
        <v>104563</v>
      </c>
      <c r="F137" t="s">
        <v>19</v>
      </c>
      <c r="G137" t="s">
        <v>124</v>
      </c>
      <c r="H137" t="s">
        <v>125</v>
      </c>
      <c r="I137">
        <v>98103</v>
      </c>
      <c r="J137" t="s">
        <v>22</v>
      </c>
      <c r="K137" t="s">
        <v>23</v>
      </c>
      <c r="L137" t="s">
        <v>33</v>
      </c>
      <c r="M137" t="s">
        <v>34</v>
      </c>
      <c r="N137" s="5">
        <v>18</v>
      </c>
      <c r="O137" s="7">
        <v>5</v>
      </c>
      <c r="P137" s="5">
        <v>12</v>
      </c>
      <c r="Q137" s="5">
        <v>6</v>
      </c>
      <c r="R137" s="22">
        <f>Tabla1[[#This Row],[Fecha de Envío]]-Tabla1[[#This Row],[Fecha de Orden]]</f>
        <v>15</v>
      </c>
      <c r="S137" s="24">
        <f>YEAR(Tabla1[[#This Row],[Fecha de Orden]])</f>
        <v>2021</v>
      </c>
      <c r="T137" t="str">
        <f>VLOOKUP(Tabla1[[#This Row],[Nombre del Producto]],Tabla2[[Nombre Producto]:[Costo Unitario]],2,FALSE)</f>
        <v>Lot's O' Nuts</v>
      </c>
      <c r="U137" t="str">
        <f>VLOOKUP(Tabla1[[#This Row],[Fábrica]],Tabla3[],4,FALSE)</f>
        <v>Arizona</v>
      </c>
    </row>
    <row r="138" spans="1:21" x14ac:dyDescent="0.25">
      <c r="A138" t="s">
        <v>6766</v>
      </c>
      <c r="B138" s="3">
        <v>44262</v>
      </c>
      <c r="C138" s="3">
        <v>44276</v>
      </c>
      <c r="D138" t="s">
        <v>71</v>
      </c>
      <c r="E138">
        <v>131982</v>
      </c>
      <c r="F138" t="s">
        <v>19</v>
      </c>
      <c r="G138" t="s">
        <v>130</v>
      </c>
      <c r="H138" t="s">
        <v>125</v>
      </c>
      <c r="I138">
        <v>98198</v>
      </c>
      <c r="J138" t="s">
        <v>22</v>
      </c>
      <c r="K138" t="s">
        <v>23</v>
      </c>
      <c r="L138" t="s">
        <v>33</v>
      </c>
      <c r="M138" t="s">
        <v>34</v>
      </c>
      <c r="N138" s="5">
        <v>7.2</v>
      </c>
      <c r="O138" s="7">
        <v>2</v>
      </c>
      <c r="P138" s="5">
        <v>4.8</v>
      </c>
      <c r="Q138" s="5">
        <v>2.4</v>
      </c>
      <c r="R138" s="22">
        <f>Tabla1[[#This Row],[Fecha de Envío]]-Tabla1[[#This Row],[Fecha de Orden]]</f>
        <v>14</v>
      </c>
      <c r="S138" s="24">
        <f>YEAR(Tabla1[[#This Row],[Fecha de Orden]])</f>
        <v>2021</v>
      </c>
      <c r="T138" t="str">
        <f>VLOOKUP(Tabla1[[#This Row],[Nombre del Producto]],Tabla2[[Nombre Producto]:[Costo Unitario]],2,FALSE)</f>
        <v>Lot's O' Nuts</v>
      </c>
      <c r="U138" t="str">
        <f>VLOOKUP(Tabla1[[#This Row],[Fábrica]],Tabla3[],4,FALSE)</f>
        <v>Arizona</v>
      </c>
    </row>
    <row r="139" spans="1:21" x14ac:dyDescent="0.25">
      <c r="A139" t="s">
        <v>5355</v>
      </c>
      <c r="B139" s="3">
        <v>44265</v>
      </c>
      <c r="C139" s="3">
        <v>44282</v>
      </c>
      <c r="D139" t="s">
        <v>18</v>
      </c>
      <c r="E139">
        <v>140116</v>
      </c>
      <c r="F139" t="s">
        <v>19</v>
      </c>
      <c r="G139" t="s">
        <v>668</v>
      </c>
      <c r="H139" t="s">
        <v>203</v>
      </c>
      <c r="I139">
        <v>80219</v>
      </c>
      <c r="J139" t="s">
        <v>22</v>
      </c>
      <c r="K139" t="s">
        <v>23</v>
      </c>
      <c r="L139" t="s">
        <v>33</v>
      </c>
      <c r="M139" t="s">
        <v>34</v>
      </c>
      <c r="N139" s="5">
        <v>14.4</v>
      </c>
      <c r="O139" s="7">
        <v>4</v>
      </c>
      <c r="P139" s="5">
        <v>9.6</v>
      </c>
      <c r="Q139" s="5">
        <v>4.8</v>
      </c>
      <c r="R139" s="22">
        <f>Tabla1[[#This Row],[Fecha de Envío]]-Tabla1[[#This Row],[Fecha de Orden]]</f>
        <v>17</v>
      </c>
      <c r="S139" s="24">
        <f>YEAR(Tabla1[[#This Row],[Fecha de Orden]])</f>
        <v>2021</v>
      </c>
      <c r="T139" t="str">
        <f>VLOOKUP(Tabla1[[#This Row],[Nombre del Producto]],Tabla2[[Nombre Producto]:[Costo Unitario]],2,FALSE)</f>
        <v>Lot's O' Nuts</v>
      </c>
      <c r="U139" t="str">
        <f>VLOOKUP(Tabla1[[#This Row],[Fábrica]],Tabla3[],4,FALSE)</f>
        <v>Arizona</v>
      </c>
    </row>
    <row r="140" spans="1:21" x14ac:dyDescent="0.25">
      <c r="A140" t="s">
        <v>5356</v>
      </c>
      <c r="B140" s="3">
        <v>44265</v>
      </c>
      <c r="C140" s="3">
        <v>44282</v>
      </c>
      <c r="D140" t="s">
        <v>18</v>
      </c>
      <c r="E140">
        <v>140116</v>
      </c>
      <c r="F140" t="s">
        <v>19</v>
      </c>
      <c r="G140" t="s">
        <v>668</v>
      </c>
      <c r="H140" t="s">
        <v>203</v>
      </c>
      <c r="I140">
        <v>80219</v>
      </c>
      <c r="J140" t="s">
        <v>22</v>
      </c>
      <c r="K140" t="s">
        <v>23</v>
      </c>
      <c r="L140" t="s">
        <v>45</v>
      </c>
      <c r="M140" t="s">
        <v>46</v>
      </c>
      <c r="N140" s="5">
        <v>10.47</v>
      </c>
      <c r="O140" s="7">
        <v>3</v>
      </c>
      <c r="P140" s="5">
        <v>7.47</v>
      </c>
      <c r="Q140" s="5">
        <v>3</v>
      </c>
      <c r="R140" s="22">
        <f>Tabla1[[#This Row],[Fecha de Envío]]-Tabla1[[#This Row],[Fecha de Orden]]</f>
        <v>17</v>
      </c>
      <c r="S140" s="24">
        <f>YEAR(Tabla1[[#This Row],[Fecha de Orden]])</f>
        <v>2021</v>
      </c>
      <c r="T140" t="str">
        <f>VLOOKUP(Tabla1[[#This Row],[Nombre del Producto]],Tabla2[[Nombre Producto]:[Costo Unitario]],2,FALSE)</f>
        <v>Lot's O' Nuts</v>
      </c>
      <c r="U140" t="str">
        <f>VLOOKUP(Tabla1[[#This Row],[Fábrica]],Tabla3[],4,FALSE)</f>
        <v>Arizona</v>
      </c>
    </row>
    <row r="141" spans="1:21" x14ac:dyDescent="0.25">
      <c r="A141" t="s">
        <v>8506</v>
      </c>
      <c r="B141" s="3">
        <v>44265</v>
      </c>
      <c r="C141" s="3">
        <v>44279</v>
      </c>
      <c r="D141" t="s">
        <v>18</v>
      </c>
      <c r="E141">
        <v>100279</v>
      </c>
      <c r="F141" t="s">
        <v>19</v>
      </c>
      <c r="G141" t="s">
        <v>6565</v>
      </c>
      <c r="H141" t="s">
        <v>93</v>
      </c>
      <c r="I141">
        <v>48073</v>
      </c>
      <c r="J141" t="s">
        <v>22</v>
      </c>
      <c r="K141" t="s">
        <v>43</v>
      </c>
      <c r="L141" t="s">
        <v>27</v>
      </c>
      <c r="M141" t="s">
        <v>28</v>
      </c>
      <c r="N141" s="5">
        <v>7.2</v>
      </c>
      <c r="O141" s="7">
        <v>2</v>
      </c>
      <c r="P141" s="5">
        <v>5</v>
      </c>
      <c r="Q141" s="5">
        <v>2.2000000000000002</v>
      </c>
      <c r="R141" s="22">
        <f>Tabla1[[#This Row],[Fecha de Envío]]-Tabla1[[#This Row],[Fecha de Orden]]</f>
        <v>14</v>
      </c>
      <c r="S141" s="24">
        <f>YEAR(Tabla1[[#This Row],[Fecha de Orden]])</f>
        <v>2021</v>
      </c>
      <c r="T141" t="str">
        <f>VLOOKUP(Tabla1[[#This Row],[Nombre del Producto]],Tabla2[[Nombre Producto]:[Costo Unitario]],2,FALSE)</f>
        <v>Lot's O' Nuts</v>
      </c>
      <c r="U141" t="str">
        <f>VLOOKUP(Tabla1[[#This Row],[Fábrica]],Tabla3[],4,FALSE)</f>
        <v>Arizona</v>
      </c>
    </row>
    <row r="142" spans="1:21" x14ac:dyDescent="0.25">
      <c r="A142" t="s">
        <v>1868</v>
      </c>
      <c r="B142" s="3">
        <v>44266</v>
      </c>
      <c r="C142" s="3">
        <v>44281</v>
      </c>
      <c r="D142" t="s">
        <v>71</v>
      </c>
      <c r="E142">
        <v>166884</v>
      </c>
      <c r="F142" t="s">
        <v>19</v>
      </c>
      <c r="G142" t="s">
        <v>412</v>
      </c>
      <c r="H142" t="s">
        <v>210</v>
      </c>
      <c r="I142">
        <v>43229</v>
      </c>
      <c r="J142" t="s">
        <v>22</v>
      </c>
      <c r="K142" t="s">
        <v>32</v>
      </c>
      <c r="L142" t="s">
        <v>36</v>
      </c>
      <c r="M142" t="s">
        <v>37</v>
      </c>
      <c r="N142" s="5">
        <v>16.25</v>
      </c>
      <c r="O142" s="7">
        <v>5</v>
      </c>
      <c r="P142" s="5">
        <v>10.55</v>
      </c>
      <c r="Q142" s="5">
        <v>5.7</v>
      </c>
      <c r="R142" s="22">
        <f>Tabla1[[#This Row],[Fecha de Envío]]-Tabla1[[#This Row],[Fecha de Orden]]</f>
        <v>15</v>
      </c>
      <c r="S142" s="24">
        <f>YEAR(Tabla1[[#This Row],[Fecha de Orden]])</f>
        <v>2021</v>
      </c>
      <c r="T142" t="str">
        <f>VLOOKUP(Tabla1[[#This Row],[Nombre del Producto]],Tabla2[[Nombre Producto]:[Costo Unitario]],2,FALSE)</f>
        <v>Wicked Choccy's</v>
      </c>
      <c r="U142" t="str">
        <f>VLOOKUP(Tabla1[[#This Row],[Fábrica]],Tabla3[],4,FALSE)</f>
        <v>Georgia</v>
      </c>
    </row>
    <row r="143" spans="1:21" x14ac:dyDescent="0.25">
      <c r="A143" t="s">
        <v>1869</v>
      </c>
      <c r="B143" s="3">
        <v>44266</v>
      </c>
      <c r="C143" s="3">
        <v>44281</v>
      </c>
      <c r="D143" t="s">
        <v>71</v>
      </c>
      <c r="E143">
        <v>166884</v>
      </c>
      <c r="F143" t="s">
        <v>19</v>
      </c>
      <c r="G143" t="s">
        <v>412</v>
      </c>
      <c r="H143" t="s">
        <v>210</v>
      </c>
      <c r="I143">
        <v>43229</v>
      </c>
      <c r="J143" t="s">
        <v>22</v>
      </c>
      <c r="K143" t="s">
        <v>32</v>
      </c>
      <c r="L143" t="s">
        <v>45</v>
      </c>
      <c r="M143" t="s">
        <v>46</v>
      </c>
      <c r="N143" s="5">
        <v>20.94</v>
      </c>
      <c r="O143" s="7">
        <v>6</v>
      </c>
      <c r="P143" s="5">
        <v>14.94</v>
      </c>
      <c r="Q143" s="5">
        <v>6</v>
      </c>
      <c r="R143" s="22">
        <f>Tabla1[[#This Row],[Fecha de Envío]]-Tabla1[[#This Row],[Fecha de Orden]]</f>
        <v>15</v>
      </c>
      <c r="S143" s="24">
        <f>YEAR(Tabla1[[#This Row],[Fecha de Orden]])</f>
        <v>2021</v>
      </c>
      <c r="T143" t="str">
        <f>VLOOKUP(Tabla1[[#This Row],[Nombre del Producto]],Tabla2[[Nombre Producto]:[Costo Unitario]],2,FALSE)</f>
        <v>Lot's O' Nuts</v>
      </c>
      <c r="U143" t="str">
        <f>VLOOKUP(Tabla1[[#This Row],[Fábrica]],Tabla3[],4,FALSE)</f>
        <v>Arizona</v>
      </c>
    </row>
    <row r="144" spans="1:21" x14ac:dyDescent="0.25">
      <c r="A144" t="s">
        <v>3506</v>
      </c>
      <c r="B144" s="3">
        <v>44266</v>
      </c>
      <c r="C144" s="3">
        <v>44278</v>
      </c>
      <c r="D144" t="s">
        <v>71</v>
      </c>
      <c r="E144">
        <v>114790</v>
      </c>
      <c r="F144" t="s">
        <v>19</v>
      </c>
      <c r="G144" t="s">
        <v>393</v>
      </c>
      <c r="H144" t="s">
        <v>116</v>
      </c>
      <c r="I144">
        <v>40475</v>
      </c>
      <c r="J144" t="s">
        <v>22</v>
      </c>
      <c r="K144" t="s">
        <v>66</v>
      </c>
      <c r="L144" t="s">
        <v>24</v>
      </c>
      <c r="M144" t="s">
        <v>25</v>
      </c>
      <c r="N144" s="5">
        <v>11.25</v>
      </c>
      <c r="O144" s="7">
        <v>3</v>
      </c>
      <c r="P144" s="5">
        <v>7.35</v>
      </c>
      <c r="Q144" s="5">
        <v>3.9</v>
      </c>
      <c r="R144" s="22">
        <f>Tabla1[[#This Row],[Fecha de Envío]]-Tabla1[[#This Row],[Fecha de Orden]]</f>
        <v>12</v>
      </c>
      <c r="S144" s="24">
        <f>YEAR(Tabla1[[#This Row],[Fecha de Orden]])</f>
        <v>2021</v>
      </c>
      <c r="T144" t="str">
        <f>VLOOKUP(Tabla1[[#This Row],[Nombre del Producto]],Tabla2[[Nombre Producto]:[Costo Unitario]],2,FALSE)</f>
        <v>Wicked Choccy's</v>
      </c>
      <c r="U144" t="str">
        <f>VLOOKUP(Tabla1[[#This Row],[Fábrica]],Tabla3[],4,FALSE)</f>
        <v>Georgia</v>
      </c>
    </row>
    <row r="145" spans="1:21" x14ac:dyDescent="0.25">
      <c r="A145" t="s">
        <v>3507</v>
      </c>
      <c r="B145" s="3">
        <v>44266</v>
      </c>
      <c r="C145" s="3">
        <v>44278</v>
      </c>
      <c r="D145" t="s">
        <v>71</v>
      </c>
      <c r="E145">
        <v>114790</v>
      </c>
      <c r="F145" t="s">
        <v>19</v>
      </c>
      <c r="G145" t="s">
        <v>393</v>
      </c>
      <c r="H145" t="s">
        <v>116</v>
      </c>
      <c r="I145">
        <v>40475</v>
      </c>
      <c r="J145" t="s">
        <v>22</v>
      </c>
      <c r="K145" t="s">
        <v>66</v>
      </c>
      <c r="L145" t="s">
        <v>33</v>
      </c>
      <c r="M145" t="s">
        <v>34</v>
      </c>
      <c r="N145" s="5">
        <v>7.2</v>
      </c>
      <c r="O145" s="7">
        <v>2</v>
      </c>
      <c r="P145" s="5">
        <v>4.8</v>
      </c>
      <c r="Q145" s="5">
        <v>2.4</v>
      </c>
      <c r="R145" s="22">
        <f>Tabla1[[#This Row],[Fecha de Envío]]-Tabla1[[#This Row],[Fecha de Orden]]</f>
        <v>12</v>
      </c>
      <c r="S145" s="24">
        <f>YEAR(Tabla1[[#This Row],[Fecha de Orden]])</f>
        <v>2021</v>
      </c>
      <c r="T145" t="str">
        <f>VLOOKUP(Tabla1[[#This Row],[Nombre del Producto]],Tabla2[[Nombre Producto]:[Costo Unitario]],2,FALSE)</f>
        <v>Lot's O' Nuts</v>
      </c>
      <c r="U145" t="str">
        <f>VLOOKUP(Tabla1[[#This Row],[Fábrica]],Tabla3[],4,FALSE)</f>
        <v>Arizona</v>
      </c>
    </row>
    <row r="146" spans="1:21" x14ac:dyDescent="0.25">
      <c r="A146" t="s">
        <v>3508</v>
      </c>
      <c r="B146" s="3">
        <v>44266</v>
      </c>
      <c r="C146" s="3">
        <v>44278</v>
      </c>
      <c r="D146" t="s">
        <v>71</v>
      </c>
      <c r="E146">
        <v>114790</v>
      </c>
      <c r="F146" t="s">
        <v>19</v>
      </c>
      <c r="G146" t="s">
        <v>393</v>
      </c>
      <c r="H146" t="s">
        <v>116</v>
      </c>
      <c r="I146">
        <v>40475</v>
      </c>
      <c r="J146" t="s">
        <v>22</v>
      </c>
      <c r="K146" t="s">
        <v>66</v>
      </c>
      <c r="L146" t="s">
        <v>45</v>
      </c>
      <c r="M146" t="s">
        <v>46</v>
      </c>
      <c r="N146" s="5">
        <v>10.47</v>
      </c>
      <c r="O146" s="7">
        <v>3</v>
      </c>
      <c r="P146" s="5">
        <v>7.47</v>
      </c>
      <c r="Q146" s="5">
        <v>3</v>
      </c>
      <c r="R146" s="22">
        <f>Tabla1[[#This Row],[Fecha de Envío]]-Tabla1[[#This Row],[Fecha de Orden]]</f>
        <v>12</v>
      </c>
      <c r="S146" s="24">
        <f>YEAR(Tabla1[[#This Row],[Fecha de Orden]])</f>
        <v>2021</v>
      </c>
      <c r="T146" t="str">
        <f>VLOOKUP(Tabla1[[#This Row],[Nombre del Producto]],Tabla2[[Nombre Producto]:[Costo Unitario]],2,FALSE)</f>
        <v>Lot's O' Nuts</v>
      </c>
      <c r="U146" t="str">
        <f>VLOOKUP(Tabla1[[#This Row],[Fábrica]],Tabla3[],4,FALSE)</f>
        <v>Arizona</v>
      </c>
    </row>
    <row r="147" spans="1:21" x14ac:dyDescent="0.25">
      <c r="A147" t="s">
        <v>4945</v>
      </c>
      <c r="B147" s="3">
        <v>44266</v>
      </c>
      <c r="C147" s="3">
        <v>44279</v>
      </c>
      <c r="D147" t="s">
        <v>71</v>
      </c>
      <c r="E147">
        <v>158337</v>
      </c>
      <c r="F147" t="s">
        <v>19</v>
      </c>
      <c r="G147" t="s">
        <v>30</v>
      </c>
      <c r="H147" t="s">
        <v>31</v>
      </c>
      <c r="I147">
        <v>10024</v>
      </c>
      <c r="J147" t="s">
        <v>22</v>
      </c>
      <c r="K147" t="s">
        <v>32</v>
      </c>
      <c r="L147" t="s">
        <v>45</v>
      </c>
      <c r="M147" t="s">
        <v>46</v>
      </c>
      <c r="N147" s="5">
        <v>48.86</v>
      </c>
      <c r="O147" s="7">
        <v>14</v>
      </c>
      <c r="P147" s="5">
        <v>34.86</v>
      </c>
      <c r="Q147" s="5">
        <v>14</v>
      </c>
      <c r="R147" s="22">
        <f>Tabla1[[#This Row],[Fecha de Envío]]-Tabla1[[#This Row],[Fecha de Orden]]</f>
        <v>13</v>
      </c>
      <c r="S147" s="24">
        <f>YEAR(Tabla1[[#This Row],[Fecha de Orden]])</f>
        <v>2021</v>
      </c>
      <c r="T147" t="str">
        <f>VLOOKUP(Tabla1[[#This Row],[Nombre del Producto]],Tabla2[[Nombre Producto]:[Costo Unitario]],2,FALSE)</f>
        <v>Lot's O' Nuts</v>
      </c>
      <c r="U147" t="str">
        <f>VLOOKUP(Tabla1[[#This Row],[Fábrica]],Tabla3[],4,FALSE)</f>
        <v>Arizona</v>
      </c>
    </row>
    <row r="148" spans="1:21" x14ac:dyDescent="0.25">
      <c r="A148" t="s">
        <v>7312</v>
      </c>
      <c r="B148" s="3">
        <v>44266</v>
      </c>
      <c r="C148" s="3">
        <v>44280</v>
      </c>
      <c r="D148" t="s">
        <v>18</v>
      </c>
      <c r="E148">
        <v>103338</v>
      </c>
      <c r="F148" t="s">
        <v>19</v>
      </c>
      <c r="G148" t="s">
        <v>560</v>
      </c>
      <c r="H148" t="s">
        <v>21</v>
      </c>
      <c r="I148">
        <v>95661</v>
      </c>
      <c r="J148" t="s">
        <v>22</v>
      </c>
      <c r="K148" t="s">
        <v>23</v>
      </c>
      <c r="L148" t="s">
        <v>27</v>
      </c>
      <c r="M148" t="s">
        <v>28</v>
      </c>
      <c r="N148" s="5">
        <v>10.8</v>
      </c>
      <c r="O148" s="7">
        <v>3</v>
      </c>
      <c r="P148" s="5">
        <v>7.5</v>
      </c>
      <c r="Q148" s="5">
        <v>3.3</v>
      </c>
      <c r="R148" s="22">
        <f>Tabla1[[#This Row],[Fecha de Envío]]-Tabla1[[#This Row],[Fecha de Orden]]</f>
        <v>14</v>
      </c>
      <c r="S148" s="24">
        <f>YEAR(Tabla1[[#This Row],[Fecha de Orden]])</f>
        <v>2021</v>
      </c>
      <c r="T148" t="str">
        <f>VLOOKUP(Tabla1[[#This Row],[Nombre del Producto]],Tabla2[[Nombre Producto]:[Costo Unitario]],2,FALSE)</f>
        <v>Lot's O' Nuts</v>
      </c>
      <c r="U148" t="str">
        <f>VLOOKUP(Tabla1[[#This Row],[Fábrica]],Tabla3[],4,FALSE)</f>
        <v>Arizona</v>
      </c>
    </row>
    <row r="149" spans="1:21" x14ac:dyDescent="0.25">
      <c r="A149" t="s">
        <v>6644</v>
      </c>
      <c r="B149" s="3">
        <v>44268</v>
      </c>
      <c r="C149" s="3">
        <v>44283</v>
      </c>
      <c r="D149" t="s">
        <v>71</v>
      </c>
      <c r="E149">
        <v>139675</v>
      </c>
      <c r="F149" t="s">
        <v>195</v>
      </c>
      <c r="G149" t="s">
        <v>3648</v>
      </c>
      <c r="H149" t="s">
        <v>3649</v>
      </c>
      <c r="I149" t="s">
        <v>6645</v>
      </c>
      <c r="J149" t="s">
        <v>22</v>
      </c>
      <c r="K149" t="s">
        <v>23</v>
      </c>
      <c r="L149" t="s">
        <v>27</v>
      </c>
      <c r="M149" t="s">
        <v>28</v>
      </c>
      <c r="N149" s="5">
        <v>14.4</v>
      </c>
      <c r="O149" s="7">
        <v>4</v>
      </c>
      <c r="P149" s="5">
        <v>10</v>
      </c>
      <c r="Q149" s="5">
        <v>4.4000000000000004</v>
      </c>
      <c r="R149" s="22">
        <f>Tabla1[[#This Row],[Fecha de Envío]]-Tabla1[[#This Row],[Fecha de Orden]]</f>
        <v>15</v>
      </c>
      <c r="S149" s="24">
        <f>YEAR(Tabla1[[#This Row],[Fecha de Orden]])</f>
        <v>2021</v>
      </c>
      <c r="T149" t="str">
        <f>VLOOKUP(Tabla1[[#This Row],[Nombre del Producto]],Tabla2[[Nombre Producto]:[Costo Unitario]],2,FALSE)</f>
        <v>Lot's O' Nuts</v>
      </c>
      <c r="U149" t="str">
        <f>VLOOKUP(Tabla1[[#This Row],[Fábrica]],Tabla3[],4,FALSE)</f>
        <v>Arizona</v>
      </c>
    </row>
    <row r="150" spans="1:21" x14ac:dyDescent="0.25">
      <c r="A150" t="s">
        <v>6646</v>
      </c>
      <c r="B150" s="3">
        <v>44268</v>
      </c>
      <c r="C150" s="3">
        <v>44283</v>
      </c>
      <c r="D150" t="s">
        <v>71</v>
      </c>
      <c r="E150">
        <v>139675</v>
      </c>
      <c r="F150" t="s">
        <v>195</v>
      </c>
      <c r="G150" t="s">
        <v>3648</v>
      </c>
      <c r="H150" t="s">
        <v>3649</v>
      </c>
      <c r="I150" t="s">
        <v>6645</v>
      </c>
      <c r="J150" t="s">
        <v>22</v>
      </c>
      <c r="K150" t="s">
        <v>23</v>
      </c>
      <c r="L150" t="s">
        <v>36</v>
      </c>
      <c r="M150" t="s">
        <v>37</v>
      </c>
      <c r="N150" s="5">
        <v>26</v>
      </c>
      <c r="O150" s="7">
        <v>8</v>
      </c>
      <c r="P150" s="5">
        <v>16.88</v>
      </c>
      <c r="Q150" s="5">
        <v>9.1199999999999992</v>
      </c>
      <c r="R150" s="22">
        <f>Tabla1[[#This Row],[Fecha de Envío]]-Tabla1[[#This Row],[Fecha de Orden]]</f>
        <v>15</v>
      </c>
      <c r="S150" s="24">
        <f>YEAR(Tabla1[[#This Row],[Fecha de Orden]])</f>
        <v>2021</v>
      </c>
      <c r="T150" t="str">
        <f>VLOOKUP(Tabla1[[#This Row],[Nombre del Producto]],Tabla2[[Nombre Producto]:[Costo Unitario]],2,FALSE)</f>
        <v>Wicked Choccy's</v>
      </c>
      <c r="U150" t="str">
        <f>VLOOKUP(Tabla1[[#This Row],[Fábrica]],Tabla3[],4,FALSE)</f>
        <v>Georgia</v>
      </c>
    </row>
    <row r="151" spans="1:21" x14ac:dyDescent="0.25">
      <c r="A151" t="s">
        <v>1905</v>
      </c>
      <c r="B151" s="3">
        <v>44269</v>
      </c>
      <c r="C151" s="3">
        <v>44284</v>
      </c>
      <c r="D151" t="s">
        <v>18</v>
      </c>
      <c r="E151">
        <v>125521</v>
      </c>
      <c r="F151" t="s">
        <v>19</v>
      </c>
      <c r="G151" t="s">
        <v>571</v>
      </c>
      <c r="H151" t="s">
        <v>133</v>
      </c>
      <c r="I151">
        <v>23320</v>
      </c>
      <c r="J151" t="s">
        <v>22</v>
      </c>
      <c r="K151" t="s">
        <v>66</v>
      </c>
      <c r="L151" t="s">
        <v>33</v>
      </c>
      <c r="M151" t="s">
        <v>34</v>
      </c>
      <c r="N151" s="5">
        <v>14.4</v>
      </c>
      <c r="O151" s="7">
        <v>4</v>
      </c>
      <c r="P151" s="5">
        <v>9.6</v>
      </c>
      <c r="Q151" s="5">
        <v>4.8</v>
      </c>
      <c r="R151" s="22">
        <f>Tabla1[[#This Row],[Fecha de Envío]]-Tabla1[[#This Row],[Fecha de Orden]]</f>
        <v>15</v>
      </c>
      <c r="S151" s="24">
        <f>YEAR(Tabla1[[#This Row],[Fecha de Orden]])</f>
        <v>2021</v>
      </c>
      <c r="T151" t="str">
        <f>VLOOKUP(Tabla1[[#This Row],[Nombre del Producto]],Tabla2[[Nombre Producto]:[Costo Unitario]],2,FALSE)</f>
        <v>Lot's O' Nuts</v>
      </c>
      <c r="U151" t="str">
        <f>VLOOKUP(Tabla1[[#This Row],[Fábrica]],Tabla3[],4,FALSE)</f>
        <v>Arizona</v>
      </c>
    </row>
    <row r="152" spans="1:21" x14ac:dyDescent="0.25">
      <c r="A152" t="s">
        <v>2662</v>
      </c>
      <c r="B152" s="3">
        <v>44269</v>
      </c>
      <c r="C152" s="3">
        <v>44283</v>
      </c>
      <c r="D152" t="s">
        <v>18</v>
      </c>
      <c r="E152">
        <v>157623</v>
      </c>
      <c r="F152" t="s">
        <v>19</v>
      </c>
      <c r="G152" t="s">
        <v>458</v>
      </c>
      <c r="H152" t="s">
        <v>21</v>
      </c>
      <c r="I152">
        <v>92646</v>
      </c>
      <c r="J152" t="s">
        <v>22</v>
      </c>
      <c r="K152" t="s">
        <v>23</v>
      </c>
      <c r="L152" t="s">
        <v>33</v>
      </c>
      <c r="M152" t="s">
        <v>34</v>
      </c>
      <c r="N152" s="5">
        <v>3.6</v>
      </c>
      <c r="O152" s="7">
        <v>1</v>
      </c>
      <c r="P152" s="5">
        <v>2.4</v>
      </c>
      <c r="Q152" s="5">
        <v>1.2</v>
      </c>
      <c r="R152" s="22">
        <f>Tabla1[[#This Row],[Fecha de Envío]]-Tabla1[[#This Row],[Fecha de Orden]]</f>
        <v>14</v>
      </c>
      <c r="S152" s="24">
        <f>YEAR(Tabla1[[#This Row],[Fecha de Orden]])</f>
        <v>2021</v>
      </c>
      <c r="T152" t="str">
        <f>VLOOKUP(Tabla1[[#This Row],[Nombre del Producto]],Tabla2[[Nombre Producto]:[Costo Unitario]],2,FALSE)</f>
        <v>Lot's O' Nuts</v>
      </c>
      <c r="U152" t="str">
        <f>VLOOKUP(Tabla1[[#This Row],[Fábrica]],Tabla3[],4,FALSE)</f>
        <v>Arizona</v>
      </c>
    </row>
    <row r="153" spans="1:21" x14ac:dyDescent="0.25">
      <c r="A153" t="s">
        <v>2663</v>
      </c>
      <c r="B153" s="3">
        <v>44269</v>
      </c>
      <c r="C153" s="3">
        <v>44283</v>
      </c>
      <c r="D153" t="s">
        <v>18</v>
      </c>
      <c r="E153">
        <v>157623</v>
      </c>
      <c r="F153" t="s">
        <v>19</v>
      </c>
      <c r="G153" t="s">
        <v>458</v>
      </c>
      <c r="H153" t="s">
        <v>21</v>
      </c>
      <c r="I153">
        <v>92646</v>
      </c>
      <c r="J153" t="s">
        <v>22</v>
      </c>
      <c r="K153" t="s">
        <v>23</v>
      </c>
      <c r="L153" t="s">
        <v>45</v>
      </c>
      <c r="M153" t="s">
        <v>46</v>
      </c>
      <c r="N153" s="5">
        <v>6.98</v>
      </c>
      <c r="O153" s="7">
        <v>2</v>
      </c>
      <c r="P153" s="5">
        <v>4.9800000000000004</v>
      </c>
      <c r="Q153" s="5">
        <v>2</v>
      </c>
      <c r="R153" s="22">
        <f>Tabla1[[#This Row],[Fecha de Envío]]-Tabla1[[#This Row],[Fecha de Orden]]</f>
        <v>14</v>
      </c>
      <c r="S153" s="24">
        <f>YEAR(Tabla1[[#This Row],[Fecha de Orden]])</f>
        <v>2021</v>
      </c>
      <c r="T153" t="str">
        <f>VLOOKUP(Tabla1[[#This Row],[Nombre del Producto]],Tabla2[[Nombre Producto]:[Costo Unitario]],2,FALSE)</f>
        <v>Lot's O' Nuts</v>
      </c>
      <c r="U153" t="str">
        <f>VLOOKUP(Tabla1[[#This Row],[Fábrica]],Tabla3[],4,FALSE)</f>
        <v>Arizona</v>
      </c>
    </row>
    <row r="154" spans="1:21" x14ac:dyDescent="0.25">
      <c r="A154" t="s">
        <v>4355</v>
      </c>
      <c r="B154" s="3">
        <v>44269</v>
      </c>
      <c r="C154" s="3">
        <v>44284</v>
      </c>
      <c r="D154" t="s">
        <v>18</v>
      </c>
      <c r="E154">
        <v>114510</v>
      </c>
      <c r="F154" t="s">
        <v>19</v>
      </c>
      <c r="G154" t="s">
        <v>4356</v>
      </c>
      <c r="H154" t="s">
        <v>325</v>
      </c>
      <c r="I154">
        <v>84321</v>
      </c>
      <c r="J154" t="s">
        <v>22</v>
      </c>
      <c r="K154" t="s">
        <v>23</v>
      </c>
      <c r="L154" t="s">
        <v>45</v>
      </c>
      <c r="M154" t="s">
        <v>46</v>
      </c>
      <c r="N154" s="5">
        <v>13.96</v>
      </c>
      <c r="O154" s="7">
        <v>4</v>
      </c>
      <c r="P154" s="5">
        <v>9.9600000000000009</v>
      </c>
      <c r="Q154" s="5">
        <v>4</v>
      </c>
      <c r="R154" s="22">
        <f>Tabla1[[#This Row],[Fecha de Envío]]-Tabla1[[#This Row],[Fecha de Orden]]</f>
        <v>15</v>
      </c>
      <c r="S154" s="24">
        <f>YEAR(Tabla1[[#This Row],[Fecha de Orden]])</f>
        <v>2021</v>
      </c>
      <c r="T154" t="str">
        <f>VLOOKUP(Tabla1[[#This Row],[Nombre del Producto]],Tabla2[[Nombre Producto]:[Costo Unitario]],2,FALSE)</f>
        <v>Lot's O' Nuts</v>
      </c>
      <c r="U154" t="str">
        <f>VLOOKUP(Tabla1[[#This Row],[Fábrica]],Tabla3[],4,FALSE)</f>
        <v>Arizona</v>
      </c>
    </row>
    <row r="155" spans="1:21" x14ac:dyDescent="0.25">
      <c r="A155" t="s">
        <v>4357</v>
      </c>
      <c r="B155" s="3">
        <v>44269</v>
      </c>
      <c r="C155" s="3">
        <v>44284</v>
      </c>
      <c r="D155" t="s">
        <v>18</v>
      </c>
      <c r="E155">
        <v>114510</v>
      </c>
      <c r="F155" t="s">
        <v>19</v>
      </c>
      <c r="G155" t="s">
        <v>4356</v>
      </c>
      <c r="H155" t="s">
        <v>325</v>
      </c>
      <c r="I155">
        <v>84321</v>
      </c>
      <c r="J155" t="s">
        <v>22</v>
      </c>
      <c r="K155" t="s">
        <v>23</v>
      </c>
      <c r="L155" t="s">
        <v>24</v>
      </c>
      <c r="M155" t="s">
        <v>25</v>
      </c>
      <c r="N155" s="5">
        <v>3.75</v>
      </c>
      <c r="O155" s="7">
        <v>1</v>
      </c>
      <c r="P155" s="5">
        <v>2.4500000000000002</v>
      </c>
      <c r="Q155" s="5">
        <v>1.3</v>
      </c>
      <c r="R155" s="22">
        <f>Tabla1[[#This Row],[Fecha de Envío]]-Tabla1[[#This Row],[Fecha de Orden]]</f>
        <v>15</v>
      </c>
      <c r="S155" s="24">
        <f>YEAR(Tabla1[[#This Row],[Fecha de Orden]])</f>
        <v>2021</v>
      </c>
      <c r="T155" t="str">
        <f>VLOOKUP(Tabla1[[#This Row],[Nombre del Producto]],Tabla2[[Nombre Producto]:[Costo Unitario]],2,FALSE)</f>
        <v>Wicked Choccy's</v>
      </c>
      <c r="U155" t="str">
        <f>VLOOKUP(Tabla1[[#This Row],[Fábrica]],Tabla3[],4,FALSE)</f>
        <v>Georgia</v>
      </c>
    </row>
    <row r="156" spans="1:21" x14ac:dyDescent="0.25">
      <c r="A156" t="s">
        <v>4358</v>
      </c>
      <c r="B156" s="3">
        <v>44269</v>
      </c>
      <c r="C156" s="3">
        <v>44284</v>
      </c>
      <c r="D156" t="s">
        <v>18</v>
      </c>
      <c r="E156">
        <v>114510</v>
      </c>
      <c r="F156" t="s">
        <v>19</v>
      </c>
      <c r="G156" t="s">
        <v>4356</v>
      </c>
      <c r="H156" t="s">
        <v>325</v>
      </c>
      <c r="I156">
        <v>84321</v>
      </c>
      <c r="J156" t="s">
        <v>22</v>
      </c>
      <c r="K156" t="s">
        <v>23</v>
      </c>
      <c r="L156" t="s">
        <v>33</v>
      </c>
      <c r="M156" t="s">
        <v>34</v>
      </c>
      <c r="N156" s="5">
        <v>7.2</v>
      </c>
      <c r="O156" s="7">
        <v>2</v>
      </c>
      <c r="P156" s="5">
        <v>4.8</v>
      </c>
      <c r="Q156" s="5">
        <v>2.4</v>
      </c>
      <c r="R156" s="22">
        <f>Tabla1[[#This Row],[Fecha de Envío]]-Tabla1[[#This Row],[Fecha de Orden]]</f>
        <v>15</v>
      </c>
      <c r="S156" s="24">
        <f>YEAR(Tabla1[[#This Row],[Fecha de Orden]])</f>
        <v>2021</v>
      </c>
      <c r="T156" t="str">
        <f>VLOOKUP(Tabla1[[#This Row],[Nombre del Producto]],Tabla2[[Nombre Producto]:[Costo Unitario]],2,FALSE)</f>
        <v>Lot's O' Nuts</v>
      </c>
      <c r="U156" t="str">
        <f>VLOOKUP(Tabla1[[#This Row],[Fábrica]],Tabla3[],4,FALSE)</f>
        <v>Arizona</v>
      </c>
    </row>
    <row r="157" spans="1:21" x14ac:dyDescent="0.25">
      <c r="A157" t="s">
        <v>4359</v>
      </c>
      <c r="B157" s="3">
        <v>44269</v>
      </c>
      <c r="C157" s="3">
        <v>44284</v>
      </c>
      <c r="D157" t="s">
        <v>18</v>
      </c>
      <c r="E157">
        <v>114510</v>
      </c>
      <c r="F157" t="s">
        <v>19</v>
      </c>
      <c r="G157" t="s">
        <v>4356</v>
      </c>
      <c r="H157" t="s">
        <v>325</v>
      </c>
      <c r="I157">
        <v>84321</v>
      </c>
      <c r="J157" t="s">
        <v>22</v>
      </c>
      <c r="K157" t="s">
        <v>23</v>
      </c>
      <c r="L157" t="s">
        <v>36</v>
      </c>
      <c r="M157" t="s">
        <v>37</v>
      </c>
      <c r="N157" s="5">
        <v>39</v>
      </c>
      <c r="O157" s="7">
        <v>12</v>
      </c>
      <c r="P157" s="5">
        <v>25.32</v>
      </c>
      <c r="Q157" s="5">
        <v>13.68</v>
      </c>
      <c r="R157" s="22">
        <f>Tabla1[[#This Row],[Fecha de Envío]]-Tabla1[[#This Row],[Fecha de Orden]]</f>
        <v>15</v>
      </c>
      <c r="S157" s="24">
        <f>YEAR(Tabla1[[#This Row],[Fecha de Orden]])</f>
        <v>2021</v>
      </c>
      <c r="T157" t="str">
        <f>VLOOKUP(Tabla1[[#This Row],[Nombre del Producto]],Tabla2[[Nombre Producto]:[Costo Unitario]],2,FALSE)</f>
        <v>Wicked Choccy's</v>
      </c>
      <c r="U157" t="str">
        <f>VLOOKUP(Tabla1[[#This Row],[Fábrica]],Tabla3[],4,FALSE)</f>
        <v>Georgia</v>
      </c>
    </row>
    <row r="158" spans="1:21" x14ac:dyDescent="0.25">
      <c r="A158" t="s">
        <v>6640</v>
      </c>
      <c r="B158" s="3">
        <v>44269</v>
      </c>
      <c r="C158" s="3">
        <v>44283</v>
      </c>
      <c r="D158" t="s">
        <v>18</v>
      </c>
      <c r="E158">
        <v>100293</v>
      </c>
      <c r="F158" t="s">
        <v>19</v>
      </c>
      <c r="G158" t="s">
        <v>242</v>
      </c>
      <c r="H158" t="s">
        <v>255</v>
      </c>
      <c r="I158">
        <v>32216</v>
      </c>
      <c r="J158" t="s">
        <v>22</v>
      </c>
      <c r="K158" t="s">
        <v>66</v>
      </c>
      <c r="L158" t="s">
        <v>45</v>
      </c>
      <c r="M158" t="s">
        <v>46</v>
      </c>
      <c r="N158" s="5">
        <v>20.94</v>
      </c>
      <c r="O158" s="7">
        <v>6</v>
      </c>
      <c r="P158" s="5">
        <v>14.94</v>
      </c>
      <c r="Q158" s="5">
        <v>6</v>
      </c>
      <c r="R158" s="22">
        <f>Tabla1[[#This Row],[Fecha de Envío]]-Tabla1[[#This Row],[Fecha de Orden]]</f>
        <v>14</v>
      </c>
      <c r="S158" s="24">
        <f>YEAR(Tabla1[[#This Row],[Fecha de Orden]])</f>
        <v>2021</v>
      </c>
      <c r="T158" t="str">
        <f>VLOOKUP(Tabla1[[#This Row],[Nombre del Producto]],Tabla2[[Nombre Producto]:[Costo Unitario]],2,FALSE)</f>
        <v>Lot's O' Nuts</v>
      </c>
      <c r="U158" t="str">
        <f>VLOOKUP(Tabla1[[#This Row],[Fábrica]],Tabla3[],4,FALSE)</f>
        <v>Arizona</v>
      </c>
    </row>
    <row r="159" spans="1:21" x14ac:dyDescent="0.25">
      <c r="A159" t="s">
        <v>7325</v>
      </c>
      <c r="B159" s="3">
        <v>44269</v>
      </c>
      <c r="C159" s="3">
        <v>44282</v>
      </c>
      <c r="D159" t="s">
        <v>39</v>
      </c>
      <c r="E159">
        <v>152618</v>
      </c>
      <c r="F159" t="s">
        <v>19</v>
      </c>
      <c r="G159" t="s">
        <v>239</v>
      </c>
      <c r="H159" t="s">
        <v>173</v>
      </c>
      <c r="I159">
        <v>60653</v>
      </c>
      <c r="J159" t="s">
        <v>148</v>
      </c>
      <c r="K159" t="s">
        <v>43</v>
      </c>
      <c r="L159" t="s">
        <v>149</v>
      </c>
      <c r="M159" t="s">
        <v>150</v>
      </c>
      <c r="N159" s="5">
        <v>2.5</v>
      </c>
      <c r="O159" s="7">
        <v>2</v>
      </c>
      <c r="P159" s="5">
        <v>1.3</v>
      </c>
      <c r="Q159" s="5">
        <v>1.2</v>
      </c>
      <c r="R159" s="22">
        <f>Tabla1[[#This Row],[Fecha de Envío]]-Tabla1[[#This Row],[Fecha de Orden]]</f>
        <v>13</v>
      </c>
      <c r="S159" s="24">
        <f>YEAR(Tabla1[[#This Row],[Fecha de Orden]])</f>
        <v>2021</v>
      </c>
      <c r="T159" t="str">
        <f>VLOOKUP(Tabla1[[#This Row],[Nombre del Producto]],Tabla2[[Nombre Producto]:[Costo Unitario]],2,FALSE)</f>
        <v>Secret Factory</v>
      </c>
      <c r="U159" t="str">
        <f>VLOOKUP(Tabla1[[#This Row],[Fábrica]],Tabla3[],4,FALSE)</f>
        <v>Illinois</v>
      </c>
    </row>
    <row r="160" spans="1:21" x14ac:dyDescent="0.25">
      <c r="A160" t="s">
        <v>7326</v>
      </c>
      <c r="B160" s="3">
        <v>44269</v>
      </c>
      <c r="C160" s="3">
        <v>44282</v>
      </c>
      <c r="D160" t="s">
        <v>39</v>
      </c>
      <c r="E160">
        <v>152618</v>
      </c>
      <c r="F160" t="s">
        <v>19</v>
      </c>
      <c r="G160" t="s">
        <v>239</v>
      </c>
      <c r="H160" t="s">
        <v>173</v>
      </c>
      <c r="I160">
        <v>60653</v>
      </c>
      <c r="J160" t="s">
        <v>223</v>
      </c>
      <c r="K160" t="s">
        <v>43</v>
      </c>
      <c r="L160" t="s">
        <v>1452</v>
      </c>
      <c r="M160" t="s">
        <v>1453</v>
      </c>
      <c r="N160" s="5">
        <v>7.5</v>
      </c>
      <c r="O160" s="7">
        <v>2</v>
      </c>
      <c r="P160" s="5">
        <v>4.5</v>
      </c>
      <c r="Q160" s="5">
        <v>3</v>
      </c>
      <c r="R160" s="22">
        <f>Tabla1[[#This Row],[Fecha de Envío]]-Tabla1[[#This Row],[Fecha de Orden]]</f>
        <v>13</v>
      </c>
      <c r="S160" s="24">
        <f>YEAR(Tabla1[[#This Row],[Fecha de Orden]])</f>
        <v>2021</v>
      </c>
      <c r="T160" t="str">
        <f>VLOOKUP(Tabla1[[#This Row],[Nombre del Producto]],Tabla2[[Nombre Producto]:[Costo Unitario]],2,FALSE)</f>
        <v>Sugar Shack</v>
      </c>
      <c r="U160" t="str">
        <f>VLOOKUP(Tabla1[[#This Row],[Fábrica]],Tabla3[],4,FALSE)</f>
        <v>Minnesota</v>
      </c>
    </row>
    <row r="161" spans="1:21" x14ac:dyDescent="0.25">
      <c r="A161" t="s">
        <v>797</v>
      </c>
      <c r="B161" s="3">
        <v>44270</v>
      </c>
      <c r="C161" s="3">
        <v>44284</v>
      </c>
      <c r="D161" t="s">
        <v>18</v>
      </c>
      <c r="E161">
        <v>149958</v>
      </c>
      <c r="F161" t="s">
        <v>19</v>
      </c>
      <c r="G161" t="s">
        <v>254</v>
      </c>
      <c r="H161" t="s">
        <v>255</v>
      </c>
      <c r="I161">
        <v>33614</v>
      </c>
      <c r="J161" t="s">
        <v>22</v>
      </c>
      <c r="K161" t="s">
        <v>66</v>
      </c>
      <c r="L161" t="s">
        <v>27</v>
      </c>
      <c r="M161" t="s">
        <v>28</v>
      </c>
      <c r="N161" s="5">
        <v>10.8</v>
      </c>
      <c r="O161" s="7">
        <v>3</v>
      </c>
      <c r="P161" s="5">
        <v>7.5</v>
      </c>
      <c r="Q161" s="5">
        <v>3.3</v>
      </c>
      <c r="R161" s="22">
        <f>Tabla1[[#This Row],[Fecha de Envío]]-Tabla1[[#This Row],[Fecha de Orden]]</f>
        <v>14</v>
      </c>
      <c r="S161" s="24">
        <f>YEAR(Tabla1[[#This Row],[Fecha de Orden]])</f>
        <v>2021</v>
      </c>
      <c r="T161" t="str">
        <f>VLOOKUP(Tabla1[[#This Row],[Nombre del Producto]],Tabla2[[Nombre Producto]:[Costo Unitario]],2,FALSE)</f>
        <v>Lot's O' Nuts</v>
      </c>
      <c r="U161" t="str">
        <f>VLOOKUP(Tabla1[[#This Row],[Fábrica]],Tabla3[],4,FALSE)</f>
        <v>Arizona</v>
      </c>
    </row>
    <row r="162" spans="1:21" x14ac:dyDescent="0.25">
      <c r="A162" t="s">
        <v>798</v>
      </c>
      <c r="B162" s="3">
        <v>44270</v>
      </c>
      <c r="C162" s="3">
        <v>44284</v>
      </c>
      <c r="D162" t="s">
        <v>18</v>
      </c>
      <c r="E162">
        <v>149958</v>
      </c>
      <c r="F162" t="s">
        <v>19</v>
      </c>
      <c r="G162" t="s">
        <v>254</v>
      </c>
      <c r="H162" t="s">
        <v>255</v>
      </c>
      <c r="I162">
        <v>33614</v>
      </c>
      <c r="J162" t="s">
        <v>22</v>
      </c>
      <c r="K162" t="s">
        <v>66</v>
      </c>
      <c r="L162" t="s">
        <v>33</v>
      </c>
      <c r="M162" t="s">
        <v>34</v>
      </c>
      <c r="N162" s="5">
        <v>10.8</v>
      </c>
      <c r="O162" s="7">
        <v>3</v>
      </c>
      <c r="P162" s="5">
        <v>7.2</v>
      </c>
      <c r="Q162" s="5">
        <v>3.6</v>
      </c>
      <c r="R162" s="22">
        <f>Tabla1[[#This Row],[Fecha de Envío]]-Tabla1[[#This Row],[Fecha de Orden]]</f>
        <v>14</v>
      </c>
      <c r="S162" s="24">
        <f>YEAR(Tabla1[[#This Row],[Fecha de Orden]])</f>
        <v>2021</v>
      </c>
      <c r="T162" t="str">
        <f>VLOOKUP(Tabla1[[#This Row],[Nombre del Producto]],Tabla2[[Nombre Producto]:[Costo Unitario]],2,FALSE)</f>
        <v>Lot's O' Nuts</v>
      </c>
      <c r="U162" t="str">
        <f>VLOOKUP(Tabla1[[#This Row],[Fábrica]],Tabla3[],4,FALSE)</f>
        <v>Arizona</v>
      </c>
    </row>
    <row r="163" spans="1:21" x14ac:dyDescent="0.25">
      <c r="A163" t="s">
        <v>799</v>
      </c>
      <c r="B163" s="3">
        <v>44270</v>
      </c>
      <c r="C163" s="3">
        <v>44284</v>
      </c>
      <c r="D163" t="s">
        <v>18</v>
      </c>
      <c r="E163">
        <v>149958</v>
      </c>
      <c r="F163" t="s">
        <v>19</v>
      </c>
      <c r="G163" t="s">
        <v>254</v>
      </c>
      <c r="H163" t="s">
        <v>255</v>
      </c>
      <c r="I163">
        <v>33614</v>
      </c>
      <c r="J163" t="s">
        <v>22</v>
      </c>
      <c r="K163" t="s">
        <v>66</v>
      </c>
      <c r="L163" t="s">
        <v>45</v>
      </c>
      <c r="M163" t="s">
        <v>46</v>
      </c>
      <c r="N163" s="5">
        <v>13.96</v>
      </c>
      <c r="O163" s="7">
        <v>4</v>
      </c>
      <c r="P163" s="5">
        <v>9.9600000000000009</v>
      </c>
      <c r="Q163" s="5">
        <v>4</v>
      </c>
      <c r="R163" s="22">
        <f>Tabla1[[#This Row],[Fecha de Envío]]-Tabla1[[#This Row],[Fecha de Orden]]</f>
        <v>14</v>
      </c>
      <c r="S163" s="24">
        <f>YEAR(Tabla1[[#This Row],[Fecha de Orden]])</f>
        <v>2021</v>
      </c>
      <c r="T163" t="str">
        <f>VLOOKUP(Tabla1[[#This Row],[Nombre del Producto]],Tabla2[[Nombre Producto]:[Costo Unitario]],2,FALSE)</f>
        <v>Lot's O' Nuts</v>
      </c>
      <c r="U163" t="str">
        <f>VLOOKUP(Tabla1[[#This Row],[Fábrica]],Tabla3[],4,FALSE)</f>
        <v>Arizona</v>
      </c>
    </row>
    <row r="164" spans="1:21" x14ac:dyDescent="0.25">
      <c r="A164" t="s">
        <v>800</v>
      </c>
      <c r="B164" s="3">
        <v>44270</v>
      </c>
      <c r="C164" s="3">
        <v>44284</v>
      </c>
      <c r="D164" t="s">
        <v>18</v>
      </c>
      <c r="E164">
        <v>149958</v>
      </c>
      <c r="F164" t="s">
        <v>19</v>
      </c>
      <c r="G164" t="s">
        <v>254</v>
      </c>
      <c r="H164" t="s">
        <v>255</v>
      </c>
      <c r="I164">
        <v>33614</v>
      </c>
      <c r="J164" t="s">
        <v>22</v>
      </c>
      <c r="K164" t="s">
        <v>66</v>
      </c>
      <c r="L164" t="s">
        <v>24</v>
      </c>
      <c r="M164" t="s">
        <v>25</v>
      </c>
      <c r="N164" s="5">
        <v>11.25</v>
      </c>
      <c r="O164" s="7">
        <v>3</v>
      </c>
      <c r="P164" s="5">
        <v>7.35</v>
      </c>
      <c r="Q164" s="5">
        <v>3.9</v>
      </c>
      <c r="R164" s="22">
        <f>Tabla1[[#This Row],[Fecha de Envío]]-Tabla1[[#This Row],[Fecha de Orden]]</f>
        <v>14</v>
      </c>
      <c r="S164" s="24">
        <f>YEAR(Tabla1[[#This Row],[Fecha de Orden]])</f>
        <v>2021</v>
      </c>
      <c r="T164" t="str">
        <f>VLOOKUP(Tabla1[[#This Row],[Nombre del Producto]],Tabla2[[Nombre Producto]:[Costo Unitario]],2,FALSE)</f>
        <v>Wicked Choccy's</v>
      </c>
      <c r="U164" t="str">
        <f>VLOOKUP(Tabla1[[#This Row],[Fábrica]],Tabla3[],4,FALSE)</f>
        <v>Georgia</v>
      </c>
    </row>
    <row r="165" spans="1:21" x14ac:dyDescent="0.25">
      <c r="A165" t="s">
        <v>5329</v>
      </c>
      <c r="B165" s="3">
        <v>44271</v>
      </c>
      <c r="C165" s="3">
        <v>44286</v>
      </c>
      <c r="D165" t="s">
        <v>71</v>
      </c>
      <c r="E165">
        <v>157609</v>
      </c>
      <c r="F165" t="s">
        <v>19</v>
      </c>
      <c r="G165" t="s">
        <v>1136</v>
      </c>
      <c r="H165" t="s">
        <v>98</v>
      </c>
      <c r="I165">
        <v>27604</v>
      </c>
      <c r="J165" t="s">
        <v>22</v>
      </c>
      <c r="K165" t="s">
        <v>66</v>
      </c>
      <c r="L165" t="s">
        <v>36</v>
      </c>
      <c r="M165" t="s">
        <v>37</v>
      </c>
      <c r="N165" s="5">
        <v>6.5</v>
      </c>
      <c r="O165" s="7">
        <v>2</v>
      </c>
      <c r="P165" s="5">
        <v>4.22</v>
      </c>
      <c r="Q165" s="5">
        <v>2.2799999999999998</v>
      </c>
      <c r="R165" s="22">
        <f>Tabla1[[#This Row],[Fecha de Envío]]-Tabla1[[#This Row],[Fecha de Orden]]</f>
        <v>15</v>
      </c>
      <c r="S165" s="24">
        <f>YEAR(Tabla1[[#This Row],[Fecha de Orden]])</f>
        <v>2021</v>
      </c>
      <c r="T165" t="str">
        <f>VLOOKUP(Tabla1[[#This Row],[Nombre del Producto]],Tabla2[[Nombre Producto]:[Costo Unitario]],2,FALSE)</f>
        <v>Wicked Choccy's</v>
      </c>
      <c r="U165" t="str">
        <f>VLOOKUP(Tabla1[[#This Row],[Fábrica]],Tabla3[],4,FALSE)</f>
        <v>Georgia</v>
      </c>
    </row>
    <row r="166" spans="1:21" x14ac:dyDescent="0.25">
      <c r="A166" t="s">
        <v>893</v>
      </c>
      <c r="B166" s="3">
        <v>44272</v>
      </c>
      <c r="C166" s="3">
        <v>44282</v>
      </c>
      <c r="D166" t="s">
        <v>82</v>
      </c>
      <c r="E166">
        <v>158442</v>
      </c>
      <c r="F166" t="s">
        <v>19</v>
      </c>
      <c r="G166" t="s">
        <v>186</v>
      </c>
      <c r="H166" t="s">
        <v>42</v>
      </c>
      <c r="I166">
        <v>75217</v>
      </c>
      <c r="J166" t="s">
        <v>22</v>
      </c>
      <c r="K166" t="s">
        <v>43</v>
      </c>
      <c r="L166" t="s">
        <v>36</v>
      </c>
      <c r="M166" t="s">
        <v>37</v>
      </c>
      <c r="N166" s="5">
        <v>6.5</v>
      </c>
      <c r="O166" s="7">
        <v>2</v>
      </c>
      <c r="P166" s="5">
        <v>4.22</v>
      </c>
      <c r="Q166" s="5">
        <v>2.2799999999999998</v>
      </c>
      <c r="R166" s="22">
        <f>Tabla1[[#This Row],[Fecha de Envío]]-Tabla1[[#This Row],[Fecha de Orden]]</f>
        <v>10</v>
      </c>
      <c r="S166" s="24">
        <f>YEAR(Tabla1[[#This Row],[Fecha de Orden]])</f>
        <v>2021</v>
      </c>
      <c r="T166" t="str">
        <f>VLOOKUP(Tabla1[[#This Row],[Nombre del Producto]],Tabla2[[Nombre Producto]:[Costo Unitario]],2,FALSE)</f>
        <v>Wicked Choccy's</v>
      </c>
      <c r="U166" t="str">
        <f>VLOOKUP(Tabla1[[#This Row],[Fábrica]],Tabla3[],4,FALSE)</f>
        <v>Georgia</v>
      </c>
    </row>
    <row r="167" spans="1:21" x14ac:dyDescent="0.25">
      <c r="A167" t="s">
        <v>894</v>
      </c>
      <c r="B167" s="3">
        <v>44272</v>
      </c>
      <c r="C167" s="3">
        <v>44282</v>
      </c>
      <c r="D167" t="s">
        <v>82</v>
      </c>
      <c r="E167">
        <v>158442</v>
      </c>
      <c r="F167" t="s">
        <v>19</v>
      </c>
      <c r="G167" t="s">
        <v>186</v>
      </c>
      <c r="H167" t="s">
        <v>42</v>
      </c>
      <c r="I167">
        <v>75217</v>
      </c>
      <c r="J167" t="s">
        <v>22</v>
      </c>
      <c r="K167" t="s">
        <v>43</v>
      </c>
      <c r="L167" t="s">
        <v>33</v>
      </c>
      <c r="M167" t="s">
        <v>34</v>
      </c>
      <c r="N167" s="5">
        <v>3.6</v>
      </c>
      <c r="O167" s="7">
        <v>1</v>
      </c>
      <c r="P167" s="5">
        <v>2.4</v>
      </c>
      <c r="Q167" s="5">
        <v>1.2</v>
      </c>
      <c r="R167" s="22">
        <f>Tabla1[[#This Row],[Fecha de Envío]]-Tabla1[[#This Row],[Fecha de Orden]]</f>
        <v>10</v>
      </c>
      <c r="S167" s="24">
        <f>YEAR(Tabla1[[#This Row],[Fecha de Orden]])</f>
        <v>2021</v>
      </c>
      <c r="T167" t="str">
        <f>VLOOKUP(Tabla1[[#This Row],[Nombre del Producto]],Tabla2[[Nombre Producto]:[Costo Unitario]],2,FALSE)</f>
        <v>Lot's O' Nuts</v>
      </c>
      <c r="U167" t="str">
        <f>VLOOKUP(Tabla1[[#This Row],[Fábrica]],Tabla3[],4,FALSE)</f>
        <v>Arizona</v>
      </c>
    </row>
    <row r="168" spans="1:21" x14ac:dyDescent="0.25">
      <c r="A168" t="s">
        <v>895</v>
      </c>
      <c r="B168" s="3">
        <v>44272</v>
      </c>
      <c r="C168" s="3">
        <v>44282</v>
      </c>
      <c r="D168" t="s">
        <v>82</v>
      </c>
      <c r="E168">
        <v>158442</v>
      </c>
      <c r="F168" t="s">
        <v>19</v>
      </c>
      <c r="G168" t="s">
        <v>186</v>
      </c>
      <c r="H168" t="s">
        <v>42</v>
      </c>
      <c r="I168">
        <v>75217</v>
      </c>
      <c r="J168" t="s">
        <v>22</v>
      </c>
      <c r="K168" t="s">
        <v>43</v>
      </c>
      <c r="L168" t="s">
        <v>24</v>
      </c>
      <c r="M168" t="s">
        <v>25</v>
      </c>
      <c r="N168" s="5">
        <v>11.25</v>
      </c>
      <c r="O168" s="7">
        <v>3</v>
      </c>
      <c r="P168" s="5">
        <v>7.35</v>
      </c>
      <c r="Q168" s="5">
        <v>3.9</v>
      </c>
      <c r="R168" s="22">
        <f>Tabla1[[#This Row],[Fecha de Envío]]-Tabla1[[#This Row],[Fecha de Orden]]</f>
        <v>10</v>
      </c>
      <c r="S168" s="24">
        <f>YEAR(Tabla1[[#This Row],[Fecha de Orden]])</f>
        <v>2021</v>
      </c>
      <c r="T168" t="str">
        <f>VLOOKUP(Tabla1[[#This Row],[Nombre del Producto]],Tabla2[[Nombre Producto]:[Costo Unitario]],2,FALSE)</f>
        <v>Wicked Choccy's</v>
      </c>
      <c r="U168" t="str">
        <f>VLOOKUP(Tabla1[[#This Row],[Fábrica]],Tabla3[],4,FALSE)</f>
        <v>Georgia</v>
      </c>
    </row>
    <row r="169" spans="1:21" x14ac:dyDescent="0.25">
      <c r="A169" t="s">
        <v>1300</v>
      </c>
      <c r="B169" s="3">
        <v>44272</v>
      </c>
      <c r="C169" s="3">
        <v>44289</v>
      </c>
      <c r="D169" t="s">
        <v>18</v>
      </c>
      <c r="E169">
        <v>118339</v>
      </c>
      <c r="F169" t="s">
        <v>19</v>
      </c>
      <c r="G169" t="s">
        <v>1301</v>
      </c>
      <c r="H169" t="s">
        <v>51</v>
      </c>
      <c r="I169">
        <v>55044</v>
      </c>
      <c r="J169" t="s">
        <v>22</v>
      </c>
      <c r="K169" t="s">
        <v>43</v>
      </c>
      <c r="L169" t="s">
        <v>36</v>
      </c>
      <c r="M169" t="s">
        <v>37</v>
      </c>
      <c r="N169" s="5">
        <v>6.5</v>
      </c>
      <c r="O169" s="7">
        <v>2</v>
      </c>
      <c r="P169" s="5">
        <v>4.22</v>
      </c>
      <c r="Q169" s="5">
        <v>2.2799999999999998</v>
      </c>
      <c r="R169" s="22">
        <f>Tabla1[[#This Row],[Fecha de Envío]]-Tabla1[[#This Row],[Fecha de Orden]]</f>
        <v>17</v>
      </c>
      <c r="S169" s="24">
        <f>YEAR(Tabla1[[#This Row],[Fecha de Orden]])</f>
        <v>2021</v>
      </c>
      <c r="T169" t="str">
        <f>VLOOKUP(Tabla1[[#This Row],[Nombre del Producto]],Tabla2[[Nombre Producto]:[Costo Unitario]],2,FALSE)</f>
        <v>Wicked Choccy's</v>
      </c>
      <c r="U169" t="str">
        <f>VLOOKUP(Tabla1[[#This Row],[Fábrica]],Tabla3[],4,FALSE)</f>
        <v>Georgia</v>
      </c>
    </row>
    <row r="170" spans="1:21" x14ac:dyDescent="0.25">
      <c r="A170" t="s">
        <v>1302</v>
      </c>
      <c r="B170" s="3">
        <v>44272</v>
      </c>
      <c r="C170" s="3">
        <v>44289</v>
      </c>
      <c r="D170" t="s">
        <v>18</v>
      </c>
      <c r="E170">
        <v>118339</v>
      </c>
      <c r="F170" t="s">
        <v>19</v>
      </c>
      <c r="G170" t="s">
        <v>1301</v>
      </c>
      <c r="H170" t="s">
        <v>51</v>
      </c>
      <c r="I170">
        <v>55044</v>
      </c>
      <c r="J170" t="s">
        <v>22</v>
      </c>
      <c r="K170" t="s">
        <v>43</v>
      </c>
      <c r="L170" t="s">
        <v>33</v>
      </c>
      <c r="M170" t="s">
        <v>34</v>
      </c>
      <c r="N170" s="5">
        <v>21.6</v>
      </c>
      <c r="O170" s="7">
        <v>6</v>
      </c>
      <c r="P170" s="5">
        <v>14.4</v>
      </c>
      <c r="Q170" s="5">
        <v>7.2</v>
      </c>
      <c r="R170" s="22">
        <f>Tabla1[[#This Row],[Fecha de Envío]]-Tabla1[[#This Row],[Fecha de Orden]]</f>
        <v>17</v>
      </c>
      <c r="S170" s="24">
        <f>YEAR(Tabla1[[#This Row],[Fecha de Orden]])</f>
        <v>2021</v>
      </c>
      <c r="T170" t="str">
        <f>VLOOKUP(Tabla1[[#This Row],[Nombre del Producto]],Tabla2[[Nombre Producto]:[Costo Unitario]],2,FALSE)</f>
        <v>Lot's O' Nuts</v>
      </c>
      <c r="U170" t="str">
        <f>VLOOKUP(Tabla1[[#This Row],[Fábrica]],Tabla3[],4,FALSE)</f>
        <v>Arizona</v>
      </c>
    </row>
    <row r="171" spans="1:21" x14ac:dyDescent="0.25">
      <c r="A171" t="s">
        <v>1303</v>
      </c>
      <c r="B171" s="3">
        <v>44272</v>
      </c>
      <c r="C171" s="3">
        <v>44289</v>
      </c>
      <c r="D171" t="s">
        <v>18</v>
      </c>
      <c r="E171">
        <v>118339</v>
      </c>
      <c r="F171" t="s">
        <v>19</v>
      </c>
      <c r="G171" t="s">
        <v>1301</v>
      </c>
      <c r="H171" t="s">
        <v>51</v>
      </c>
      <c r="I171">
        <v>55044</v>
      </c>
      <c r="J171" t="s">
        <v>22</v>
      </c>
      <c r="K171" t="s">
        <v>43</v>
      </c>
      <c r="L171" t="s">
        <v>45</v>
      </c>
      <c r="M171" t="s">
        <v>46</v>
      </c>
      <c r="N171" s="5">
        <v>20.94</v>
      </c>
      <c r="O171" s="7">
        <v>6</v>
      </c>
      <c r="P171" s="5">
        <v>14.94</v>
      </c>
      <c r="Q171" s="5">
        <v>6</v>
      </c>
      <c r="R171" s="22">
        <f>Tabla1[[#This Row],[Fecha de Envío]]-Tabla1[[#This Row],[Fecha de Orden]]</f>
        <v>17</v>
      </c>
      <c r="S171" s="24">
        <f>YEAR(Tabla1[[#This Row],[Fecha de Orden]])</f>
        <v>2021</v>
      </c>
      <c r="T171" t="str">
        <f>VLOOKUP(Tabla1[[#This Row],[Nombre del Producto]],Tabla2[[Nombre Producto]:[Costo Unitario]],2,FALSE)</f>
        <v>Lot's O' Nuts</v>
      </c>
      <c r="U171" t="str">
        <f>VLOOKUP(Tabla1[[#This Row],[Fábrica]],Tabla3[],4,FALSE)</f>
        <v>Arizona</v>
      </c>
    </row>
    <row r="172" spans="1:21" x14ac:dyDescent="0.25">
      <c r="A172" t="s">
        <v>1304</v>
      </c>
      <c r="B172" s="3">
        <v>44272</v>
      </c>
      <c r="C172" s="3">
        <v>44289</v>
      </c>
      <c r="D172" t="s">
        <v>18</v>
      </c>
      <c r="E172">
        <v>118339</v>
      </c>
      <c r="F172" t="s">
        <v>19</v>
      </c>
      <c r="G172" t="s">
        <v>1301</v>
      </c>
      <c r="H172" t="s">
        <v>51</v>
      </c>
      <c r="I172">
        <v>55044</v>
      </c>
      <c r="J172" t="s">
        <v>22</v>
      </c>
      <c r="K172" t="s">
        <v>43</v>
      </c>
      <c r="L172" t="s">
        <v>24</v>
      </c>
      <c r="M172" t="s">
        <v>25</v>
      </c>
      <c r="N172" s="5">
        <v>37.5</v>
      </c>
      <c r="O172" s="7">
        <v>10</v>
      </c>
      <c r="P172" s="5">
        <v>24.5</v>
      </c>
      <c r="Q172" s="5">
        <v>13</v>
      </c>
      <c r="R172" s="22">
        <f>Tabla1[[#This Row],[Fecha de Envío]]-Tabla1[[#This Row],[Fecha de Orden]]</f>
        <v>17</v>
      </c>
      <c r="S172" s="24">
        <f>YEAR(Tabla1[[#This Row],[Fecha de Orden]])</f>
        <v>2021</v>
      </c>
      <c r="T172" t="str">
        <f>VLOOKUP(Tabla1[[#This Row],[Nombre del Producto]],Tabla2[[Nombre Producto]:[Costo Unitario]],2,FALSE)</f>
        <v>Wicked Choccy's</v>
      </c>
      <c r="U172" t="str">
        <f>VLOOKUP(Tabla1[[#This Row],[Fábrica]],Tabla3[],4,FALSE)</f>
        <v>Georgia</v>
      </c>
    </row>
    <row r="173" spans="1:21" x14ac:dyDescent="0.25">
      <c r="A173" t="s">
        <v>2098</v>
      </c>
      <c r="B173" s="3">
        <v>44272</v>
      </c>
      <c r="C173" s="3">
        <v>44286</v>
      </c>
      <c r="D173" t="s">
        <v>18</v>
      </c>
      <c r="E173">
        <v>148838</v>
      </c>
      <c r="F173" t="s">
        <v>19</v>
      </c>
      <c r="G173" t="s">
        <v>30</v>
      </c>
      <c r="H173" t="s">
        <v>31</v>
      </c>
      <c r="I173">
        <v>10024</v>
      </c>
      <c r="J173" t="s">
        <v>148</v>
      </c>
      <c r="K173" t="s">
        <v>32</v>
      </c>
      <c r="L173" t="s">
        <v>149</v>
      </c>
      <c r="M173" t="s">
        <v>150</v>
      </c>
      <c r="N173" s="5">
        <v>5</v>
      </c>
      <c r="O173" s="7">
        <v>4</v>
      </c>
      <c r="P173" s="5">
        <v>2.6</v>
      </c>
      <c r="Q173" s="5">
        <v>2.4</v>
      </c>
      <c r="R173" s="22">
        <f>Tabla1[[#This Row],[Fecha de Envío]]-Tabla1[[#This Row],[Fecha de Orden]]</f>
        <v>14</v>
      </c>
      <c r="S173" s="24">
        <f>YEAR(Tabla1[[#This Row],[Fecha de Orden]])</f>
        <v>2021</v>
      </c>
      <c r="T173" t="str">
        <f>VLOOKUP(Tabla1[[#This Row],[Nombre del Producto]],Tabla2[[Nombre Producto]:[Costo Unitario]],2,FALSE)</f>
        <v>Secret Factory</v>
      </c>
      <c r="U173" t="str">
        <f>VLOOKUP(Tabla1[[#This Row],[Fábrica]],Tabla3[],4,FALSE)</f>
        <v>Illinois</v>
      </c>
    </row>
    <row r="174" spans="1:21" x14ac:dyDescent="0.25">
      <c r="A174" t="s">
        <v>2099</v>
      </c>
      <c r="B174" s="3">
        <v>44272</v>
      </c>
      <c r="C174" s="3">
        <v>44286</v>
      </c>
      <c r="D174" t="s">
        <v>18</v>
      </c>
      <c r="E174">
        <v>148838</v>
      </c>
      <c r="F174" t="s">
        <v>19</v>
      </c>
      <c r="G174" t="s">
        <v>30</v>
      </c>
      <c r="H174" t="s">
        <v>31</v>
      </c>
      <c r="I174">
        <v>10024</v>
      </c>
      <c r="J174" t="s">
        <v>22</v>
      </c>
      <c r="K174" t="s">
        <v>32</v>
      </c>
      <c r="L174" t="s">
        <v>36</v>
      </c>
      <c r="M174" t="s">
        <v>37</v>
      </c>
      <c r="N174" s="5">
        <v>22.75</v>
      </c>
      <c r="O174" s="7">
        <v>7</v>
      </c>
      <c r="P174" s="5">
        <v>14.77</v>
      </c>
      <c r="Q174" s="5">
        <v>7.98</v>
      </c>
      <c r="R174" s="22">
        <f>Tabla1[[#This Row],[Fecha de Envío]]-Tabla1[[#This Row],[Fecha de Orden]]</f>
        <v>14</v>
      </c>
      <c r="S174" s="24">
        <f>YEAR(Tabla1[[#This Row],[Fecha de Orden]])</f>
        <v>2021</v>
      </c>
      <c r="T174" t="str">
        <f>VLOOKUP(Tabla1[[#This Row],[Nombre del Producto]],Tabla2[[Nombre Producto]:[Costo Unitario]],2,FALSE)</f>
        <v>Wicked Choccy's</v>
      </c>
      <c r="U174" t="str">
        <f>VLOOKUP(Tabla1[[#This Row],[Fábrica]],Tabla3[],4,FALSE)</f>
        <v>Georgia</v>
      </c>
    </row>
    <row r="175" spans="1:21" x14ac:dyDescent="0.25">
      <c r="A175" t="s">
        <v>2100</v>
      </c>
      <c r="B175" s="3">
        <v>44272</v>
      </c>
      <c r="C175" s="3">
        <v>44286</v>
      </c>
      <c r="D175" t="s">
        <v>18</v>
      </c>
      <c r="E175">
        <v>148838</v>
      </c>
      <c r="F175" t="s">
        <v>19</v>
      </c>
      <c r="G175" t="s">
        <v>30</v>
      </c>
      <c r="H175" t="s">
        <v>31</v>
      </c>
      <c r="I175">
        <v>10024</v>
      </c>
      <c r="J175" t="s">
        <v>148</v>
      </c>
      <c r="K175" t="s">
        <v>32</v>
      </c>
      <c r="L175" t="s">
        <v>445</v>
      </c>
      <c r="M175" t="s">
        <v>446</v>
      </c>
      <c r="N175" s="5">
        <v>9.75</v>
      </c>
      <c r="O175" s="7">
        <v>3</v>
      </c>
      <c r="P175" s="5">
        <v>0.75</v>
      </c>
      <c r="Q175" s="5">
        <v>9</v>
      </c>
      <c r="R175" s="22">
        <f>Tabla1[[#This Row],[Fecha de Envío]]-Tabla1[[#This Row],[Fecha de Orden]]</f>
        <v>14</v>
      </c>
      <c r="S175" s="24">
        <f>YEAR(Tabla1[[#This Row],[Fecha de Orden]])</f>
        <v>2021</v>
      </c>
      <c r="T175" t="str">
        <f>VLOOKUP(Tabla1[[#This Row],[Nombre del Producto]],Tabla2[[Nombre Producto]:[Costo Unitario]],2,FALSE)</f>
        <v>The Other Factory</v>
      </c>
      <c r="U175" t="str">
        <f>VLOOKUP(Tabla1[[#This Row],[Fábrica]],Tabla3[],4,FALSE)</f>
        <v>Tennessee</v>
      </c>
    </row>
    <row r="176" spans="1:21" x14ac:dyDescent="0.25">
      <c r="A176" t="s">
        <v>6079</v>
      </c>
      <c r="B176" s="3">
        <v>44272</v>
      </c>
      <c r="C176" s="3">
        <v>44286</v>
      </c>
      <c r="D176" t="s">
        <v>18</v>
      </c>
      <c r="E176">
        <v>164763</v>
      </c>
      <c r="F176" t="s">
        <v>19</v>
      </c>
      <c r="G176" t="s">
        <v>228</v>
      </c>
      <c r="H176" t="s">
        <v>229</v>
      </c>
      <c r="I176">
        <v>39212</v>
      </c>
      <c r="J176" t="s">
        <v>22</v>
      </c>
      <c r="K176" t="s">
        <v>66</v>
      </c>
      <c r="L176" t="s">
        <v>27</v>
      </c>
      <c r="M176" t="s">
        <v>28</v>
      </c>
      <c r="N176" s="5">
        <v>10.8</v>
      </c>
      <c r="O176" s="7">
        <v>3</v>
      </c>
      <c r="P176" s="5">
        <v>7.5</v>
      </c>
      <c r="Q176" s="5">
        <v>3.3</v>
      </c>
      <c r="R176" s="22">
        <f>Tabla1[[#This Row],[Fecha de Envío]]-Tabla1[[#This Row],[Fecha de Orden]]</f>
        <v>14</v>
      </c>
      <c r="S176" s="24">
        <f>YEAR(Tabla1[[#This Row],[Fecha de Orden]])</f>
        <v>2021</v>
      </c>
      <c r="T176" t="str">
        <f>VLOOKUP(Tabla1[[#This Row],[Nombre del Producto]],Tabla2[[Nombre Producto]:[Costo Unitario]],2,FALSE)</f>
        <v>Lot's O' Nuts</v>
      </c>
      <c r="U176" t="str">
        <f>VLOOKUP(Tabla1[[#This Row],[Fábrica]],Tabla3[],4,FALSE)</f>
        <v>Arizona</v>
      </c>
    </row>
    <row r="177" spans="1:21" x14ac:dyDescent="0.25">
      <c r="A177" t="s">
        <v>6080</v>
      </c>
      <c r="B177" s="3">
        <v>44272</v>
      </c>
      <c r="C177" s="3">
        <v>44286</v>
      </c>
      <c r="D177" t="s">
        <v>18</v>
      </c>
      <c r="E177">
        <v>164763</v>
      </c>
      <c r="F177" t="s">
        <v>19</v>
      </c>
      <c r="G177" t="s">
        <v>228</v>
      </c>
      <c r="H177" t="s">
        <v>229</v>
      </c>
      <c r="I177">
        <v>39212</v>
      </c>
      <c r="J177" t="s">
        <v>22</v>
      </c>
      <c r="K177" t="s">
        <v>66</v>
      </c>
      <c r="L177" t="s">
        <v>36</v>
      </c>
      <c r="M177" t="s">
        <v>37</v>
      </c>
      <c r="N177" s="5">
        <v>6.5</v>
      </c>
      <c r="O177" s="7">
        <v>2</v>
      </c>
      <c r="P177" s="5">
        <v>4.22</v>
      </c>
      <c r="Q177" s="5">
        <v>2.2799999999999998</v>
      </c>
      <c r="R177" s="22">
        <f>Tabla1[[#This Row],[Fecha de Envío]]-Tabla1[[#This Row],[Fecha de Orden]]</f>
        <v>14</v>
      </c>
      <c r="S177" s="24">
        <f>YEAR(Tabla1[[#This Row],[Fecha de Orden]])</f>
        <v>2021</v>
      </c>
      <c r="T177" t="str">
        <f>VLOOKUP(Tabla1[[#This Row],[Nombre del Producto]],Tabla2[[Nombre Producto]:[Costo Unitario]],2,FALSE)</f>
        <v>Wicked Choccy's</v>
      </c>
      <c r="U177" t="str">
        <f>VLOOKUP(Tabla1[[#This Row],[Fábrica]],Tabla3[],4,FALSE)</f>
        <v>Georgia</v>
      </c>
    </row>
    <row r="178" spans="1:21" x14ac:dyDescent="0.25">
      <c r="A178" t="s">
        <v>6081</v>
      </c>
      <c r="B178" s="3">
        <v>44272</v>
      </c>
      <c r="C178" s="3">
        <v>44286</v>
      </c>
      <c r="D178" t="s">
        <v>18</v>
      </c>
      <c r="E178">
        <v>164763</v>
      </c>
      <c r="F178" t="s">
        <v>19</v>
      </c>
      <c r="G178" t="s">
        <v>228</v>
      </c>
      <c r="H178" t="s">
        <v>229</v>
      </c>
      <c r="I178">
        <v>39212</v>
      </c>
      <c r="J178" t="s">
        <v>148</v>
      </c>
      <c r="K178" t="s">
        <v>66</v>
      </c>
      <c r="L178" t="s">
        <v>348</v>
      </c>
      <c r="M178" t="s">
        <v>349</v>
      </c>
      <c r="N178" s="5">
        <v>80</v>
      </c>
      <c r="O178" s="7">
        <v>4</v>
      </c>
      <c r="P178" s="5">
        <v>40</v>
      </c>
      <c r="Q178" s="5">
        <v>40</v>
      </c>
      <c r="R178" s="22">
        <f>Tabla1[[#This Row],[Fecha de Envío]]-Tabla1[[#This Row],[Fecha de Orden]]</f>
        <v>14</v>
      </c>
      <c r="S178" s="24">
        <f>YEAR(Tabla1[[#This Row],[Fecha de Orden]])</f>
        <v>2021</v>
      </c>
      <c r="T178" t="str">
        <f>VLOOKUP(Tabla1[[#This Row],[Nombre del Producto]],Tabla2[[Nombre Producto]:[Costo Unitario]],2,FALSE)</f>
        <v>Secret Factory</v>
      </c>
      <c r="U178" t="str">
        <f>VLOOKUP(Tabla1[[#This Row],[Fábrica]],Tabla3[],4,FALSE)</f>
        <v>Illinois</v>
      </c>
    </row>
    <row r="179" spans="1:21" x14ac:dyDescent="0.25">
      <c r="A179" t="s">
        <v>6082</v>
      </c>
      <c r="B179" s="3">
        <v>44272</v>
      </c>
      <c r="C179" s="3">
        <v>44286</v>
      </c>
      <c r="D179" t="s">
        <v>18</v>
      </c>
      <c r="E179">
        <v>164763</v>
      </c>
      <c r="F179" t="s">
        <v>19</v>
      </c>
      <c r="G179" t="s">
        <v>228</v>
      </c>
      <c r="H179" t="s">
        <v>229</v>
      </c>
      <c r="I179">
        <v>39212</v>
      </c>
      <c r="J179" t="s">
        <v>22</v>
      </c>
      <c r="K179" t="s">
        <v>66</v>
      </c>
      <c r="L179" t="s">
        <v>45</v>
      </c>
      <c r="M179" t="s">
        <v>46</v>
      </c>
      <c r="N179" s="5">
        <v>6.98</v>
      </c>
      <c r="O179" s="7">
        <v>2</v>
      </c>
      <c r="P179" s="5">
        <v>4.9800000000000004</v>
      </c>
      <c r="Q179" s="5">
        <v>2</v>
      </c>
      <c r="R179" s="22">
        <f>Tabla1[[#This Row],[Fecha de Envío]]-Tabla1[[#This Row],[Fecha de Orden]]</f>
        <v>14</v>
      </c>
      <c r="S179" s="24">
        <f>YEAR(Tabla1[[#This Row],[Fecha de Orden]])</f>
        <v>2021</v>
      </c>
      <c r="T179" t="str">
        <f>VLOOKUP(Tabla1[[#This Row],[Nombre del Producto]],Tabla2[[Nombre Producto]:[Costo Unitario]],2,FALSE)</f>
        <v>Lot's O' Nuts</v>
      </c>
      <c r="U179" t="str">
        <f>VLOOKUP(Tabla1[[#This Row],[Fábrica]],Tabla3[],4,FALSE)</f>
        <v>Arizona</v>
      </c>
    </row>
    <row r="180" spans="1:21" x14ac:dyDescent="0.25">
      <c r="A180" t="s">
        <v>7236</v>
      </c>
      <c r="B180" s="3">
        <v>44272</v>
      </c>
      <c r="C180" s="3">
        <v>44285</v>
      </c>
      <c r="D180" t="s">
        <v>71</v>
      </c>
      <c r="E180">
        <v>127859</v>
      </c>
      <c r="F180" t="s">
        <v>19</v>
      </c>
      <c r="G180" t="s">
        <v>144</v>
      </c>
      <c r="H180" t="s">
        <v>101</v>
      </c>
      <c r="I180">
        <v>19134</v>
      </c>
      <c r="J180" t="s">
        <v>22</v>
      </c>
      <c r="K180" t="s">
        <v>32</v>
      </c>
      <c r="L180" t="s">
        <v>36</v>
      </c>
      <c r="M180" t="s">
        <v>37</v>
      </c>
      <c r="N180" s="5">
        <v>19.5</v>
      </c>
      <c r="O180" s="7">
        <v>6</v>
      </c>
      <c r="P180" s="5">
        <v>12.66</v>
      </c>
      <c r="Q180" s="5">
        <v>6.84</v>
      </c>
      <c r="R180" s="22">
        <f>Tabla1[[#This Row],[Fecha de Envío]]-Tabla1[[#This Row],[Fecha de Orden]]</f>
        <v>13</v>
      </c>
      <c r="S180" s="24">
        <f>YEAR(Tabla1[[#This Row],[Fecha de Orden]])</f>
        <v>2021</v>
      </c>
      <c r="T180" t="str">
        <f>VLOOKUP(Tabla1[[#This Row],[Nombre del Producto]],Tabla2[[Nombre Producto]:[Costo Unitario]],2,FALSE)</f>
        <v>Wicked Choccy's</v>
      </c>
      <c r="U180" t="str">
        <f>VLOOKUP(Tabla1[[#This Row],[Fábrica]],Tabla3[],4,FALSE)</f>
        <v>Georgia</v>
      </c>
    </row>
    <row r="181" spans="1:21" x14ac:dyDescent="0.25">
      <c r="A181" t="s">
        <v>3280</v>
      </c>
      <c r="B181" s="3">
        <v>44273</v>
      </c>
      <c r="C181" s="3">
        <v>44286</v>
      </c>
      <c r="D181" t="s">
        <v>71</v>
      </c>
      <c r="E181">
        <v>111871</v>
      </c>
      <c r="F181" t="s">
        <v>19</v>
      </c>
      <c r="G181" t="s">
        <v>20</v>
      </c>
      <c r="H181" t="s">
        <v>21</v>
      </c>
      <c r="I181">
        <v>94110</v>
      </c>
      <c r="J181" t="s">
        <v>22</v>
      </c>
      <c r="K181" t="s">
        <v>23</v>
      </c>
      <c r="L181" t="s">
        <v>33</v>
      </c>
      <c r="M181" t="s">
        <v>34</v>
      </c>
      <c r="N181" s="5">
        <v>36</v>
      </c>
      <c r="O181" s="7">
        <v>10</v>
      </c>
      <c r="P181" s="5">
        <v>24</v>
      </c>
      <c r="Q181" s="5">
        <v>12</v>
      </c>
      <c r="R181" s="22">
        <f>Tabla1[[#This Row],[Fecha de Envío]]-Tabla1[[#This Row],[Fecha de Orden]]</f>
        <v>13</v>
      </c>
      <c r="S181" s="24">
        <f>YEAR(Tabla1[[#This Row],[Fecha de Orden]])</f>
        <v>2021</v>
      </c>
      <c r="T181" t="str">
        <f>VLOOKUP(Tabla1[[#This Row],[Nombre del Producto]],Tabla2[[Nombre Producto]:[Costo Unitario]],2,FALSE)</f>
        <v>Lot's O' Nuts</v>
      </c>
      <c r="U181" t="str">
        <f>VLOOKUP(Tabla1[[#This Row],[Fábrica]],Tabla3[],4,FALSE)</f>
        <v>Arizona</v>
      </c>
    </row>
    <row r="182" spans="1:21" x14ac:dyDescent="0.25">
      <c r="A182" t="s">
        <v>7817</v>
      </c>
      <c r="B182" s="3">
        <v>44273</v>
      </c>
      <c r="C182" s="3">
        <v>44289</v>
      </c>
      <c r="D182" t="s">
        <v>18</v>
      </c>
      <c r="E182">
        <v>131275</v>
      </c>
      <c r="F182" t="s">
        <v>19</v>
      </c>
      <c r="G182" t="s">
        <v>7818</v>
      </c>
      <c r="H182" t="s">
        <v>21</v>
      </c>
      <c r="I182">
        <v>91505</v>
      </c>
      <c r="J182" t="s">
        <v>22</v>
      </c>
      <c r="K182" t="s">
        <v>23</v>
      </c>
      <c r="L182" t="s">
        <v>45</v>
      </c>
      <c r="M182" t="s">
        <v>46</v>
      </c>
      <c r="N182" s="5">
        <v>6.98</v>
      </c>
      <c r="O182" s="7">
        <v>2</v>
      </c>
      <c r="P182" s="5">
        <v>4.9800000000000004</v>
      </c>
      <c r="Q182" s="5">
        <v>2</v>
      </c>
      <c r="R182" s="22">
        <f>Tabla1[[#This Row],[Fecha de Envío]]-Tabla1[[#This Row],[Fecha de Orden]]</f>
        <v>16</v>
      </c>
      <c r="S182" s="24">
        <f>YEAR(Tabla1[[#This Row],[Fecha de Orden]])</f>
        <v>2021</v>
      </c>
      <c r="T182" t="str">
        <f>VLOOKUP(Tabla1[[#This Row],[Nombre del Producto]],Tabla2[[Nombre Producto]:[Costo Unitario]],2,FALSE)</f>
        <v>Lot's O' Nuts</v>
      </c>
      <c r="U182" t="str">
        <f>VLOOKUP(Tabla1[[#This Row],[Fábrica]],Tabla3[],4,FALSE)</f>
        <v>Arizona</v>
      </c>
    </row>
    <row r="183" spans="1:21" x14ac:dyDescent="0.25">
      <c r="A183" t="s">
        <v>8189</v>
      </c>
      <c r="B183" s="3">
        <v>44273</v>
      </c>
      <c r="C183" s="3">
        <v>44288</v>
      </c>
      <c r="D183" t="s">
        <v>18</v>
      </c>
      <c r="E183">
        <v>145317</v>
      </c>
      <c r="F183" t="s">
        <v>19</v>
      </c>
      <c r="G183" t="s">
        <v>242</v>
      </c>
      <c r="H183" t="s">
        <v>255</v>
      </c>
      <c r="I183">
        <v>32216</v>
      </c>
      <c r="J183" t="s">
        <v>22</v>
      </c>
      <c r="K183" t="s">
        <v>66</v>
      </c>
      <c r="L183" t="s">
        <v>45</v>
      </c>
      <c r="M183" t="s">
        <v>46</v>
      </c>
      <c r="N183" s="5">
        <v>10.47</v>
      </c>
      <c r="O183" s="7">
        <v>3</v>
      </c>
      <c r="P183" s="5">
        <v>7.47</v>
      </c>
      <c r="Q183" s="5">
        <v>3</v>
      </c>
      <c r="R183" s="22">
        <f>Tabla1[[#This Row],[Fecha de Envío]]-Tabla1[[#This Row],[Fecha de Orden]]</f>
        <v>15</v>
      </c>
      <c r="S183" s="24">
        <f>YEAR(Tabla1[[#This Row],[Fecha de Orden]])</f>
        <v>2021</v>
      </c>
      <c r="T183" t="str">
        <f>VLOOKUP(Tabla1[[#This Row],[Nombre del Producto]],Tabla2[[Nombre Producto]:[Costo Unitario]],2,FALSE)</f>
        <v>Lot's O' Nuts</v>
      </c>
      <c r="U183" t="str">
        <f>VLOOKUP(Tabla1[[#This Row],[Fábrica]],Tabla3[],4,FALSE)</f>
        <v>Arizona</v>
      </c>
    </row>
    <row r="184" spans="1:21" x14ac:dyDescent="0.25">
      <c r="A184" t="s">
        <v>8190</v>
      </c>
      <c r="B184" s="3">
        <v>44273</v>
      </c>
      <c r="C184" s="3">
        <v>44288</v>
      </c>
      <c r="D184" t="s">
        <v>18</v>
      </c>
      <c r="E184">
        <v>145317</v>
      </c>
      <c r="F184" t="s">
        <v>19</v>
      </c>
      <c r="G184" t="s">
        <v>242</v>
      </c>
      <c r="H184" t="s">
        <v>255</v>
      </c>
      <c r="I184">
        <v>32216</v>
      </c>
      <c r="J184" t="s">
        <v>22</v>
      </c>
      <c r="K184" t="s">
        <v>66</v>
      </c>
      <c r="L184" t="s">
        <v>36</v>
      </c>
      <c r="M184" t="s">
        <v>37</v>
      </c>
      <c r="N184" s="5">
        <v>9.75</v>
      </c>
      <c r="O184" s="7">
        <v>3</v>
      </c>
      <c r="P184" s="5">
        <v>6.33</v>
      </c>
      <c r="Q184" s="5">
        <v>3.42</v>
      </c>
      <c r="R184" s="22">
        <f>Tabla1[[#This Row],[Fecha de Envío]]-Tabla1[[#This Row],[Fecha de Orden]]</f>
        <v>15</v>
      </c>
      <c r="S184" s="24">
        <f>YEAR(Tabla1[[#This Row],[Fecha de Orden]])</f>
        <v>2021</v>
      </c>
      <c r="T184" t="str">
        <f>VLOOKUP(Tabla1[[#This Row],[Nombre del Producto]],Tabla2[[Nombre Producto]:[Costo Unitario]],2,FALSE)</f>
        <v>Wicked Choccy's</v>
      </c>
      <c r="U184" t="str">
        <f>VLOOKUP(Tabla1[[#This Row],[Fábrica]],Tabla3[],4,FALSE)</f>
        <v>Georgia</v>
      </c>
    </row>
    <row r="185" spans="1:21" x14ac:dyDescent="0.25">
      <c r="A185" t="s">
        <v>8191</v>
      </c>
      <c r="B185" s="3">
        <v>44273</v>
      </c>
      <c r="C185" s="3">
        <v>44288</v>
      </c>
      <c r="D185" t="s">
        <v>18</v>
      </c>
      <c r="E185">
        <v>145317</v>
      </c>
      <c r="F185" t="s">
        <v>19</v>
      </c>
      <c r="G185" t="s">
        <v>242</v>
      </c>
      <c r="H185" t="s">
        <v>255</v>
      </c>
      <c r="I185">
        <v>32216</v>
      </c>
      <c r="J185" t="s">
        <v>22</v>
      </c>
      <c r="K185" t="s">
        <v>66</v>
      </c>
      <c r="L185" t="s">
        <v>33</v>
      </c>
      <c r="M185" t="s">
        <v>34</v>
      </c>
      <c r="N185" s="5">
        <v>10.8</v>
      </c>
      <c r="O185" s="7">
        <v>3</v>
      </c>
      <c r="P185" s="5">
        <v>7.2</v>
      </c>
      <c r="Q185" s="5">
        <v>3.6</v>
      </c>
      <c r="R185" s="22">
        <f>Tabla1[[#This Row],[Fecha de Envío]]-Tabla1[[#This Row],[Fecha de Orden]]</f>
        <v>15</v>
      </c>
      <c r="S185" s="24">
        <f>YEAR(Tabla1[[#This Row],[Fecha de Orden]])</f>
        <v>2021</v>
      </c>
      <c r="T185" t="str">
        <f>VLOOKUP(Tabla1[[#This Row],[Nombre del Producto]],Tabla2[[Nombre Producto]:[Costo Unitario]],2,FALSE)</f>
        <v>Lot's O' Nuts</v>
      </c>
      <c r="U185" t="str">
        <f>VLOOKUP(Tabla1[[#This Row],[Fábrica]],Tabla3[],4,FALSE)</f>
        <v>Arizona</v>
      </c>
    </row>
    <row r="186" spans="1:21" x14ac:dyDescent="0.25">
      <c r="A186" t="s">
        <v>8192</v>
      </c>
      <c r="B186" s="3">
        <v>44273</v>
      </c>
      <c r="C186" s="3">
        <v>44288</v>
      </c>
      <c r="D186" t="s">
        <v>18</v>
      </c>
      <c r="E186">
        <v>145317</v>
      </c>
      <c r="F186" t="s">
        <v>19</v>
      </c>
      <c r="G186" t="s">
        <v>242</v>
      </c>
      <c r="H186" t="s">
        <v>255</v>
      </c>
      <c r="I186">
        <v>32216</v>
      </c>
      <c r="J186" t="s">
        <v>223</v>
      </c>
      <c r="K186" t="s">
        <v>66</v>
      </c>
      <c r="L186" t="s">
        <v>2907</v>
      </c>
      <c r="M186" t="s">
        <v>2908</v>
      </c>
      <c r="N186" s="5">
        <v>11.94</v>
      </c>
      <c r="O186" s="7">
        <v>6</v>
      </c>
      <c r="P186" s="5">
        <v>7.44</v>
      </c>
      <c r="Q186" s="5">
        <v>4.5</v>
      </c>
      <c r="R186" s="22">
        <f>Tabla1[[#This Row],[Fecha de Envío]]-Tabla1[[#This Row],[Fecha de Orden]]</f>
        <v>15</v>
      </c>
      <c r="S186" s="24">
        <f>YEAR(Tabla1[[#This Row],[Fecha de Orden]])</f>
        <v>2021</v>
      </c>
      <c r="T186" t="str">
        <f>VLOOKUP(Tabla1[[#This Row],[Nombre del Producto]],Tabla2[[Nombre Producto]:[Costo Unitario]],2,FALSE)</f>
        <v>Sugar Shack</v>
      </c>
      <c r="U186" t="str">
        <f>VLOOKUP(Tabla1[[#This Row],[Fábrica]],Tabla3[],4,FALSE)</f>
        <v>Minnesota</v>
      </c>
    </row>
    <row r="187" spans="1:21" x14ac:dyDescent="0.25">
      <c r="A187" t="s">
        <v>8193</v>
      </c>
      <c r="B187" s="3">
        <v>44273</v>
      </c>
      <c r="C187" s="3">
        <v>44288</v>
      </c>
      <c r="D187" t="s">
        <v>18</v>
      </c>
      <c r="E187">
        <v>145317</v>
      </c>
      <c r="F187" t="s">
        <v>19</v>
      </c>
      <c r="G187" t="s">
        <v>242</v>
      </c>
      <c r="H187" t="s">
        <v>255</v>
      </c>
      <c r="I187">
        <v>32216</v>
      </c>
      <c r="J187" t="s">
        <v>223</v>
      </c>
      <c r="K187" t="s">
        <v>66</v>
      </c>
      <c r="L187" t="s">
        <v>1452</v>
      </c>
      <c r="M187" t="s">
        <v>1453</v>
      </c>
      <c r="N187" s="5">
        <v>15</v>
      </c>
      <c r="O187" s="7">
        <v>4</v>
      </c>
      <c r="P187" s="5">
        <v>9</v>
      </c>
      <c r="Q187" s="5">
        <v>6</v>
      </c>
      <c r="R187" s="22">
        <f>Tabla1[[#This Row],[Fecha de Envío]]-Tabla1[[#This Row],[Fecha de Orden]]</f>
        <v>15</v>
      </c>
      <c r="S187" s="24">
        <f>YEAR(Tabla1[[#This Row],[Fecha de Orden]])</f>
        <v>2021</v>
      </c>
      <c r="T187" t="str">
        <f>VLOOKUP(Tabla1[[#This Row],[Nombre del Producto]],Tabla2[[Nombre Producto]:[Costo Unitario]],2,FALSE)</f>
        <v>Sugar Shack</v>
      </c>
      <c r="U187" t="str">
        <f>VLOOKUP(Tabla1[[#This Row],[Fábrica]],Tabla3[],4,FALSE)</f>
        <v>Minnesota</v>
      </c>
    </row>
    <row r="188" spans="1:21" x14ac:dyDescent="0.25">
      <c r="A188" t="s">
        <v>5882</v>
      </c>
      <c r="B188" s="3">
        <v>44274</v>
      </c>
      <c r="C188" s="3">
        <v>44286</v>
      </c>
      <c r="D188" t="s">
        <v>39</v>
      </c>
      <c r="E188">
        <v>103989</v>
      </c>
      <c r="F188" t="s">
        <v>19</v>
      </c>
      <c r="G188" t="s">
        <v>2145</v>
      </c>
      <c r="H188" t="s">
        <v>255</v>
      </c>
      <c r="I188">
        <v>33801</v>
      </c>
      <c r="J188" t="s">
        <v>148</v>
      </c>
      <c r="K188" t="s">
        <v>66</v>
      </c>
      <c r="L188" t="s">
        <v>445</v>
      </c>
      <c r="M188" t="s">
        <v>446</v>
      </c>
      <c r="N188" s="5">
        <v>9.75</v>
      </c>
      <c r="O188" s="7">
        <v>3</v>
      </c>
      <c r="P188" s="5">
        <v>0.75</v>
      </c>
      <c r="Q188" s="5">
        <v>9</v>
      </c>
      <c r="R188" s="22">
        <f>Tabla1[[#This Row],[Fecha de Envío]]-Tabla1[[#This Row],[Fecha de Orden]]</f>
        <v>12</v>
      </c>
      <c r="S188" s="24">
        <f>YEAR(Tabla1[[#This Row],[Fecha de Orden]])</f>
        <v>2021</v>
      </c>
      <c r="T188" t="str">
        <f>VLOOKUP(Tabla1[[#This Row],[Nombre del Producto]],Tabla2[[Nombre Producto]:[Costo Unitario]],2,FALSE)</f>
        <v>The Other Factory</v>
      </c>
      <c r="U188" t="str">
        <f>VLOOKUP(Tabla1[[#This Row],[Fábrica]],Tabla3[],4,FALSE)</f>
        <v>Tennessee</v>
      </c>
    </row>
    <row r="189" spans="1:21" x14ac:dyDescent="0.25">
      <c r="A189" t="s">
        <v>5883</v>
      </c>
      <c r="B189" s="3">
        <v>44274</v>
      </c>
      <c r="C189" s="3">
        <v>44286</v>
      </c>
      <c r="D189" t="s">
        <v>39</v>
      </c>
      <c r="E189">
        <v>103989</v>
      </c>
      <c r="F189" t="s">
        <v>19</v>
      </c>
      <c r="G189" t="s">
        <v>2145</v>
      </c>
      <c r="H189" t="s">
        <v>255</v>
      </c>
      <c r="I189">
        <v>33801</v>
      </c>
      <c r="J189" t="s">
        <v>22</v>
      </c>
      <c r="K189" t="s">
        <v>66</v>
      </c>
      <c r="L189" t="s">
        <v>36</v>
      </c>
      <c r="M189" t="s">
        <v>37</v>
      </c>
      <c r="N189" s="5">
        <v>9.75</v>
      </c>
      <c r="O189" s="7">
        <v>3</v>
      </c>
      <c r="P189" s="5">
        <v>6.33</v>
      </c>
      <c r="Q189" s="5">
        <v>3.42</v>
      </c>
      <c r="R189" s="22">
        <f>Tabla1[[#This Row],[Fecha de Envío]]-Tabla1[[#This Row],[Fecha de Orden]]</f>
        <v>12</v>
      </c>
      <c r="S189" s="24">
        <f>YEAR(Tabla1[[#This Row],[Fecha de Orden]])</f>
        <v>2021</v>
      </c>
      <c r="T189" t="str">
        <f>VLOOKUP(Tabla1[[#This Row],[Nombre del Producto]],Tabla2[[Nombre Producto]:[Costo Unitario]],2,FALSE)</f>
        <v>Wicked Choccy's</v>
      </c>
      <c r="U189" t="str">
        <f>VLOOKUP(Tabla1[[#This Row],[Fábrica]],Tabla3[],4,FALSE)</f>
        <v>Georgia</v>
      </c>
    </row>
    <row r="190" spans="1:21" x14ac:dyDescent="0.25">
      <c r="A190" t="s">
        <v>5884</v>
      </c>
      <c r="B190" s="3">
        <v>44274</v>
      </c>
      <c r="C190" s="3">
        <v>44286</v>
      </c>
      <c r="D190" t="s">
        <v>39</v>
      </c>
      <c r="E190">
        <v>103989</v>
      </c>
      <c r="F190" t="s">
        <v>19</v>
      </c>
      <c r="G190" t="s">
        <v>2145</v>
      </c>
      <c r="H190" t="s">
        <v>255</v>
      </c>
      <c r="I190">
        <v>33801</v>
      </c>
      <c r="J190" t="s">
        <v>22</v>
      </c>
      <c r="K190" t="s">
        <v>66</v>
      </c>
      <c r="L190" t="s">
        <v>45</v>
      </c>
      <c r="M190" t="s">
        <v>46</v>
      </c>
      <c r="N190" s="5">
        <v>17.45</v>
      </c>
      <c r="O190" s="7">
        <v>5</v>
      </c>
      <c r="P190" s="5">
        <v>12.45</v>
      </c>
      <c r="Q190" s="5">
        <v>5</v>
      </c>
      <c r="R190" s="22">
        <f>Tabla1[[#This Row],[Fecha de Envío]]-Tabla1[[#This Row],[Fecha de Orden]]</f>
        <v>12</v>
      </c>
      <c r="S190" s="24">
        <f>YEAR(Tabla1[[#This Row],[Fecha de Orden]])</f>
        <v>2021</v>
      </c>
      <c r="T190" t="str">
        <f>VLOOKUP(Tabla1[[#This Row],[Nombre del Producto]],Tabla2[[Nombre Producto]:[Costo Unitario]],2,FALSE)</f>
        <v>Lot's O' Nuts</v>
      </c>
      <c r="U190" t="str">
        <f>VLOOKUP(Tabla1[[#This Row],[Fábrica]],Tabla3[],4,FALSE)</f>
        <v>Arizona</v>
      </c>
    </row>
    <row r="191" spans="1:21" x14ac:dyDescent="0.25">
      <c r="A191" t="s">
        <v>5885</v>
      </c>
      <c r="B191" s="3">
        <v>44274</v>
      </c>
      <c r="C191" s="3">
        <v>44286</v>
      </c>
      <c r="D191" t="s">
        <v>39</v>
      </c>
      <c r="E191">
        <v>103989</v>
      </c>
      <c r="F191" t="s">
        <v>19</v>
      </c>
      <c r="G191" t="s">
        <v>2145</v>
      </c>
      <c r="H191" t="s">
        <v>255</v>
      </c>
      <c r="I191">
        <v>33801</v>
      </c>
      <c r="J191" t="s">
        <v>22</v>
      </c>
      <c r="K191" t="s">
        <v>66</v>
      </c>
      <c r="L191" t="s">
        <v>27</v>
      </c>
      <c r="M191" t="s">
        <v>28</v>
      </c>
      <c r="N191" s="5">
        <v>10.8</v>
      </c>
      <c r="O191" s="7">
        <v>3</v>
      </c>
      <c r="P191" s="5">
        <v>7.5</v>
      </c>
      <c r="Q191" s="5">
        <v>3.3</v>
      </c>
      <c r="R191" s="22">
        <f>Tabla1[[#This Row],[Fecha de Envío]]-Tabla1[[#This Row],[Fecha de Orden]]</f>
        <v>12</v>
      </c>
      <c r="S191" s="24">
        <f>YEAR(Tabla1[[#This Row],[Fecha de Orden]])</f>
        <v>2021</v>
      </c>
      <c r="T191" t="str">
        <f>VLOOKUP(Tabla1[[#This Row],[Nombre del Producto]],Tabla2[[Nombre Producto]:[Costo Unitario]],2,FALSE)</f>
        <v>Lot's O' Nuts</v>
      </c>
      <c r="U191" t="str">
        <f>VLOOKUP(Tabla1[[#This Row],[Fábrica]],Tabla3[],4,FALSE)</f>
        <v>Arizona</v>
      </c>
    </row>
    <row r="192" spans="1:21" x14ac:dyDescent="0.25">
      <c r="A192" t="s">
        <v>1611</v>
      </c>
      <c r="B192" s="3">
        <v>44276</v>
      </c>
      <c r="C192" s="3">
        <v>44290</v>
      </c>
      <c r="D192" t="s">
        <v>18</v>
      </c>
      <c r="E192">
        <v>140004</v>
      </c>
      <c r="F192" t="s">
        <v>19</v>
      </c>
      <c r="G192" t="s">
        <v>1612</v>
      </c>
      <c r="H192" t="s">
        <v>210</v>
      </c>
      <c r="I192">
        <v>45011</v>
      </c>
      <c r="J192" t="s">
        <v>22</v>
      </c>
      <c r="K192" t="s">
        <v>32</v>
      </c>
      <c r="L192" t="s">
        <v>24</v>
      </c>
      <c r="M192" t="s">
        <v>25</v>
      </c>
      <c r="N192" s="5">
        <v>11.25</v>
      </c>
      <c r="O192" s="7">
        <v>3</v>
      </c>
      <c r="P192" s="5">
        <v>7.35</v>
      </c>
      <c r="Q192" s="5">
        <v>3.9</v>
      </c>
      <c r="R192" s="22">
        <f>Tabla1[[#This Row],[Fecha de Envío]]-Tabla1[[#This Row],[Fecha de Orden]]</f>
        <v>14</v>
      </c>
      <c r="S192" s="24">
        <f>YEAR(Tabla1[[#This Row],[Fecha de Orden]])</f>
        <v>2021</v>
      </c>
      <c r="T192" t="str">
        <f>VLOOKUP(Tabla1[[#This Row],[Nombre del Producto]],Tabla2[[Nombre Producto]:[Costo Unitario]],2,FALSE)</f>
        <v>Wicked Choccy's</v>
      </c>
      <c r="U192" t="str">
        <f>VLOOKUP(Tabla1[[#This Row],[Fábrica]],Tabla3[],4,FALSE)</f>
        <v>Georgia</v>
      </c>
    </row>
    <row r="193" spans="1:21" x14ac:dyDescent="0.25">
      <c r="A193" t="s">
        <v>1613</v>
      </c>
      <c r="B193" s="3">
        <v>44276</v>
      </c>
      <c r="C193" s="3">
        <v>44290</v>
      </c>
      <c r="D193" t="s">
        <v>18</v>
      </c>
      <c r="E193">
        <v>140004</v>
      </c>
      <c r="F193" t="s">
        <v>19</v>
      </c>
      <c r="G193" t="s">
        <v>1612</v>
      </c>
      <c r="H193" t="s">
        <v>210</v>
      </c>
      <c r="I193">
        <v>45011</v>
      </c>
      <c r="J193" t="s">
        <v>22</v>
      </c>
      <c r="K193" t="s">
        <v>32</v>
      </c>
      <c r="L193" t="s">
        <v>36</v>
      </c>
      <c r="M193" t="s">
        <v>37</v>
      </c>
      <c r="N193" s="5">
        <v>6.5</v>
      </c>
      <c r="O193" s="7">
        <v>2</v>
      </c>
      <c r="P193" s="5">
        <v>4.22</v>
      </c>
      <c r="Q193" s="5">
        <v>2.2799999999999998</v>
      </c>
      <c r="R193" s="22">
        <f>Tabla1[[#This Row],[Fecha de Envío]]-Tabla1[[#This Row],[Fecha de Orden]]</f>
        <v>14</v>
      </c>
      <c r="S193" s="24">
        <f>YEAR(Tabla1[[#This Row],[Fecha de Orden]])</f>
        <v>2021</v>
      </c>
      <c r="T193" t="str">
        <f>VLOOKUP(Tabla1[[#This Row],[Nombre del Producto]],Tabla2[[Nombre Producto]:[Costo Unitario]],2,FALSE)</f>
        <v>Wicked Choccy's</v>
      </c>
      <c r="U193" t="str">
        <f>VLOOKUP(Tabla1[[#This Row],[Fábrica]],Tabla3[],4,FALSE)</f>
        <v>Georgia</v>
      </c>
    </row>
    <row r="194" spans="1:21" x14ac:dyDescent="0.25">
      <c r="A194" t="s">
        <v>3728</v>
      </c>
      <c r="B194" s="3">
        <v>44276</v>
      </c>
      <c r="C194" s="3">
        <v>44290</v>
      </c>
      <c r="D194" t="s">
        <v>18</v>
      </c>
      <c r="E194">
        <v>155544</v>
      </c>
      <c r="F194" t="s">
        <v>19</v>
      </c>
      <c r="G194" t="s">
        <v>367</v>
      </c>
      <c r="H194" t="s">
        <v>65</v>
      </c>
      <c r="I194">
        <v>37918</v>
      </c>
      <c r="J194" t="s">
        <v>22</v>
      </c>
      <c r="K194" t="s">
        <v>66</v>
      </c>
      <c r="L194" t="s">
        <v>45</v>
      </c>
      <c r="M194" t="s">
        <v>46</v>
      </c>
      <c r="N194" s="5">
        <v>10.47</v>
      </c>
      <c r="O194" s="7">
        <v>3</v>
      </c>
      <c r="P194" s="5">
        <v>7.47</v>
      </c>
      <c r="Q194" s="5">
        <v>3</v>
      </c>
      <c r="R194" s="22">
        <f>Tabla1[[#This Row],[Fecha de Envío]]-Tabla1[[#This Row],[Fecha de Orden]]</f>
        <v>14</v>
      </c>
      <c r="S194" s="24">
        <f>YEAR(Tabla1[[#This Row],[Fecha de Orden]])</f>
        <v>2021</v>
      </c>
      <c r="T194" t="str">
        <f>VLOOKUP(Tabla1[[#This Row],[Nombre del Producto]],Tabla2[[Nombre Producto]:[Costo Unitario]],2,FALSE)</f>
        <v>Lot's O' Nuts</v>
      </c>
      <c r="U194" t="str">
        <f>VLOOKUP(Tabla1[[#This Row],[Fábrica]],Tabla3[],4,FALSE)</f>
        <v>Arizona</v>
      </c>
    </row>
    <row r="195" spans="1:21" x14ac:dyDescent="0.25">
      <c r="A195" t="s">
        <v>3729</v>
      </c>
      <c r="B195" s="3">
        <v>44276</v>
      </c>
      <c r="C195" s="3">
        <v>44290</v>
      </c>
      <c r="D195" t="s">
        <v>18</v>
      </c>
      <c r="E195">
        <v>155544</v>
      </c>
      <c r="F195" t="s">
        <v>19</v>
      </c>
      <c r="G195" t="s">
        <v>367</v>
      </c>
      <c r="H195" t="s">
        <v>65</v>
      </c>
      <c r="I195">
        <v>37918</v>
      </c>
      <c r="J195" t="s">
        <v>22</v>
      </c>
      <c r="K195" t="s">
        <v>66</v>
      </c>
      <c r="L195" t="s">
        <v>24</v>
      </c>
      <c r="M195" t="s">
        <v>25</v>
      </c>
      <c r="N195" s="5">
        <v>11.25</v>
      </c>
      <c r="O195" s="7">
        <v>3</v>
      </c>
      <c r="P195" s="5">
        <v>7.35</v>
      </c>
      <c r="Q195" s="5">
        <v>3.9</v>
      </c>
      <c r="R195" s="22">
        <f>Tabla1[[#This Row],[Fecha de Envío]]-Tabla1[[#This Row],[Fecha de Orden]]</f>
        <v>14</v>
      </c>
      <c r="S195" s="24">
        <f>YEAR(Tabla1[[#This Row],[Fecha de Orden]])</f>
        <v>2021</v>
      </c>
      <c r="T195" t="str">
        <f>VLOOKUP(Tabla1[[#This Row],[Nombre del Producto]],Tabla2[[Nombre Producto]:[Costo Unitario]],2,FALSE)</f>
        <v>Wicked Choccy's</v>
      </c>
      <c r="U195" t="str">
        <f>VLOOKUP(Tabla1[[#This Row],[Fábrica]],Tabla3[],4,FALSE)</f>
        <v>Georgia</v>
      </c>
    </row>
    <row r="196" spans="1:21" x14ac:dyDescent="0.25">
      <c r="A196" t="s">
        <v>3730</v>
      </c>
      <c r="B196" s="3">
        <v>44276</v>
      </c>
      <c r="C196" s="3">
        <v>44290</v>
      </c>
      <c r="D196" t="s">
        <v>18</v>
      </c>
      <c r="E196">
        <v>155544</v>
      </c>
      <c r="F196" t="s">
        <v>19</v>
      </c>
      <c r="G196" t="s">
        <v>367</v>
      </c>
      <c r="H196" t="s">
        <v>65</v>
      </c>
      <c r="I196">
        <v>37918</v>
      </c>
      <c r="J196" t="s">
        <v>22</v>
      </c>
      <c r="K196" t="s">
        <v>66</v>
      </c>
      <c r="L196" t="s">
        <v>33</v>
      </c>
      <c r="M196" t="s">
        <v>34</v>
      </c>
      <c r="N196" s="5">
        <v>18</v>
      </c>
      <c r="O196" s="7">
        <v>5</v>
      </c>
      <c r="P196" s="5">
        <v>12</v>
      </c>
      <c r="Q196" s="5">
        <v>6</v>
      </c>
      <c r="R196" s="22">
        <f>Tabla1[[#This Row],[Fecha de Envío]]-Tabla1[[#This Row],[Fecha de Orden]]</f>
        <v>14</v>
      </c>
      <c r="S196" s="24">
        <f>YEAR(Tabla1[[#This Row],[Fecha de Orden]])</f>
        <v>2021</v>
      </c>
      <c r="T196" t="str">
        <f>VLOOKUP(Tabla1[[#This Row],[Nombre del Producto]],Tabla2[[Nombre Producto]:[Costo Unitario]],2,FALSE)</f>
        <v>Lot's O' Nuts</v>
      </c>
      <c r="U196" t="str">
        <f>VLOOKUP(Tabla1[[#This Row],[Fábrica]],Tabla3[],4,FALSE)</f>
        <v>Arizona</v>
      </c>
    </row>
    <row r="197" spans="1:21" x14ac:dyDescent="0.25">
      <c r="A197" t="s">
        <v>5186</v>
      </c>
      <c r="B197" s="3">
        <v>44276</v>
      </c>
      <c r="C197" s="3">
        <v>44290</v>
      </c>
      <c r="D197" t="s">
        <v>18</v>
      </c>
      <c r="E197">
        <v>163223</v>
      </c>
      <c r="F197" t="s">
        <v>19</v>
      </c>
      <c r="G197" t="s">
        <v>86</v>
      </c>
      <c r="H197" t="s">
        <v>133</v>
      </c>
      <c r="I197">
        <v>22153</v>
      </c>
      <c r="J197" t="s">
        <v>22</v>
      </c>
      <c r="K197" t="s">
        <v>66</v>
      </c>
      <c r="L197" t="s">
        <v>36</v>
      </c>
      <c r="M197" t="s">
        <v>37</v>
      </c>
      <c r="N197" s="5">
        <v>13</v>
      </c>
      <c r="O197" s="7">
        <v>4</v>
      </c>
      <c r="P197" s="5">
        <v>8.44</v>
      </c>
      <c r="Q197" s="5">
        <v>4.5599999999999996</v>
      </c>
      <c r="R197" s="22">
        <f>Tabla1[[#This Row],[Fecha de Envío]]-Tabla1[[#This Row],[Fecha de Orden]]</f>
        <v>14</v>
      </c>
      <c r="S197" s="24">
        <f>YEAR(Tabla1[[#This Row],[Fecha de Orden]])</f>
        <v>2021</v>
      </c>
      <c r="T197" t="str">
        <f>VLOOKUP(Tabla1[[#This Row],[Nombre del Producto]],Tabla2[[Nombre Producto]:[Costo Unitario]],2,FALSE)</f>
        <v>Wicked Choccy's</v>
      </c>
      <c r="U197" t="str">
        <f>VLOOKUP(Tabla1[[#This Row],[Fábrica]],Tabla3[],4,FALSE)</f>
        <v>Georgia</v>
      </c>
    </row>
    <row r="198" spans="1:21" x14ac:dyDescent="0.25">
      <c r="A198" t="s">
        <v>5187</v>
      </c>
      <c r="B198" s="3">
        <v>44276</v>
      </c>
      <c r="C198" s="3">
        <v>44290</v>
      </c>
      <c r="D198" t="s">
        <v>18</v>
      </c>
      <c r="E198">
        <v>163223</v>
      </c>
      <c r="F198" t="s">
        <v>19</v>
      </c>
      <c r="G198" t="s">
        <v>86</v>
      </c>
      <c r="H198" t="s">
        <v>133</v>
      </c>
      <c r="I198">
        <v>22153</v>
      </c>
      <c r="J198" t="s">
        <v>22</v>
      </c>
      <c r="K198" t="s">
        <v>66</v>
      </c>
      <c r="L198" t="s">
        <v>45</v>
      </c>
      <c r="M198" t="s">
        <v>46</v>
      </c>
      <c r="N198" s="5">
        <v>17.45</v>
      </c>
      <c r="O198" s="7">
        <v>5</v>
      </c>
      <c r="P198" s="5">
        <v>12.45</v>
      </c>
      <c r="Q198" s="5">
        <v>5</v>
      </c>
      <c r="R198" s="22">
        <f>Tabla1[[#This Row],[Fecha de Envío]]-Tabla1[[#This Row],[Fecha de Orden]]</f>
        <v>14</v>
      </c>
      <c r="S198" s="24">
        <f>YEAR(Tabla1[[#This Row],[Fecha de Orden]])</f>
        <v>2021</v>
      </c>
      <c r="T198" t="str">
        <f>VLOOKUP(Tabla1[[#This Row],[Nombre del Producto]],Tabla2[[Nombre Producto]:[Costo Unitario]],2,FALSE)</f>
        <v>Lot's O' Nuts</v>
      </c>
      <c r="U198" t="str">
        <f>VLOOKUP(Tabla1[[#This Row],[Fábrica]],Tabla3[],4,FALSE)</f>
        <v>Arizona</v>
      </c>
    </row>
    <row r="199" spans="1:21" x14ac:dyDescent="0.25">
      <c r="A199" t="s">
        <v>5188</v>
      </c>
      <c r="B199" s="3">
        <v>44276</v>
      </c>
      <c r="C199" s="3">
        <v>44290</v>
      </c>
      <c r="D199" t="s">
        <v>18</v>
      </c>
      <c r="E199">
        <v>163223</v>
      </c>
      <c r="F199" t="s">
        <v>19</v>
      </c>
      <c r="G199" t="s">
        <v>86</v>
      </c>
      <c r="H199" t="s">
        <v>133</v>
      </c>
      <c r="I199">
        <v>22153</v>
      </c>
      <c r="J199" t="s">
        <v>22</v>
      </c>
      <c r="K199" t="s">
        <v>66</v>
      </c>
      <c r="L199" t="s">
        <v>33</v>
      </c>
      <c r="M199" t="s">
        <v>34</v>
      </c>
      <c r="N199" s="5">
        <v>10.8</v>
      </c>
      <c r="O199" s="7">
        <v>3</v>
      </c>
      <c r="P199" s="5">
        <v>7.2</v>
      </c>
      <c r="Q199" s="5">
        <v>3.6</v>
      </c>
      <c r="R199" s="22">
        <f>Tabla1[[#This Row],[Fecha de Envío]]-Tabla1[[#This Row],[Fecha de Orden]]</f>
        <v>14</v>
      </c>
      <c r="S199" s="24">
        <f>YEAR(Tabla1[[#This Row],[Fecha de Orden]])</f>
        <v>2021</v>
      </c>
      <c r="T199" t="str">
        <f>VLOOKUP(Tabla1[[#This Row],[Nombre del Producto]],Tabla2[[Nombre Producto]:[Costo Unitario]],2,FALSE)</f>
        <v>Lot's O' Nuts</v>
      </c>
      <c r="U199" t="str">
        <f>VLOOKUP(Tabla1[[#This Row],[Fábrica]],Tabla3[],4,FALSE)</f>
        <v>Arizona</v>
      </c>
    </row>
    <row r="200" spans="1:21" x14ac:dyDescent="0.25">
      <c r="A200" t="s">
        <v>5189</v>
      </c>
      <c r="B200" s="3">
        <v>44276</v>
      </c>
      <c r="C200" s="3">
        <v>44290</v>
      </c>
      <c r="D200" t="s">
        <v>18</v>
      </c>
      <c r="E200">
        <v>163223</v>
      </c>
      <c r="F200" t="s">
        <v>19</v>
      </c>
      <c r="G200" t="s">
        <v>86</v>
      </c>
      <c r="H200" t="s">
        <v>133</v>
      </c>
      <c r="I200">
        <v>22153</v>
      </c>
      <c r="J200" t="s">
        <v>148</v>
      </c>
      <c r="K200" t="s">
        <v>66</v>
      </c>
      <c r="L200" t="s">
        <v>445</v>
      </c>
      <c r="M200" t="s">
        <v>446</v>
      </c>
      <c r="N200" s="5">
        <v>22.75</v>
      </c>
      <c r="O200" s="7">
        <v>7</v>
      </c>
      <c r="P200" s="5">
        <v>1.75</v>
      </c>
      <c r="Q200" s="5">
        <v>21</v>
      </c>
      <c r="R200" s="22">
        <f>Tabla1[[#This Row],[Fecha de Envío]]-Tabla1[[#This Row],[Fecha de Orden]]</f>
        <v>14</v>
      </c>
      <c r="S200" s="24">
        <f>YEAR(Tabla1[[#This Row],[Fecha de Orden]])</f>
        <v>2021</v>
      </c>
      <c r="T200" t="str">
        <f>VLOOKUP(Tabla1[[#This Row],[Nombre del Producto]],Tabla2[[Nombre Producto]:[Costo Unitario]],2,FALSE)</f>
        <v>The Other Factory</v>
      </c>
      <c r="U200" t="str">
        <f>VLOOKUP(Tabla1[[#This Row],[Fábrica]],Tabla3[],4,FALSE)</f>
        <v>Tennessee</v>
      </c>
    </row>
    <row r="201" spans="1:21" x14ac:dyDescent="0.25">
      <c r="A201" t="s">
        <v>8869</v>
      </c>
      <c r="B201" s="3">
        <v>44276</v>
      </c>
      <c r="C201" s="3">
        <v>44290</v>
      </c>
      <c r="D201" t="s">
        <v>18</v>
      </c>
      <c r="E201">
        <v>107405</v>
      </c>
      <c r="F201" t="s">
        <v>19</v>
      </c>
      <c r="G201" t="s">
        <v>2485</v>
      </c>
      <c r="H201" t="s">
        <v>98</v>
      </c>
      <c r="I201">
        <v>28806</v>
      </c>
      <c r="J201" t="s">
        <v>22</v>
      </c>
      <c r="K201" t="s">
        <v>66</v>
      </c>
      <c r="L201" t="s">
        <v>27</v>
      </c>
      <c r="M201" t="s">
        <v>28</v>
      </c>
      <c r="N201" s="5">
        <v>3.6</v>
      </c>
      <c r="O201" s="7">
        <v>1</v>
      </c>
      <c r="P201" s="5">
        <v>2.5</v>
      </c>
      <c r="Q201" s="5">
        <v>1.1000000000000001</v>
      </c>
      <c r="R201" s="22">
        <f>Tabla1[[#This Row],[Fecha de Envío]]-Tabla1[[#This Row],[Fecha de Orden]]</f>
        <v>14</v>
      </c>
      <c r="S201" s="24">
        <f>YEAR(Tabla1[[#This Row],[Fecha de Orden]])</f>
        <v>2021</v>
      </c>
      <c r="T201" t="str">
        <f>VLOOKUP(Tabla1[[#This Row],[Nombre del Producto]],Tabla2[[Nombre Producto]:[Costo Unitario]],2,FALSE)</f>
        <v>Lot's O' Nuts</v>
      </c>
      <c r="U201" t="str">
        <f>VLOOKUP(Tabla1[[#This Row],[Fábrica]],Tabla3[],4,FALSE)</f>
        <v>Arizona</v>
      </c>
    </row>
    <row r="202" spans="1:21" x14ac:dyDescent="0.25">
      <c r="A202" t="s">
        <v>1153</v>
      </c>
      <c r="B202" s="3">
        <v>44277</v>
      </c>
      <c r="C202" s="3">
        <v>44291</v>
      </c>
      <c r="D202" t="s">
        <v>18</v>
      </c>
      <c r="E202">
        <v>148040</v>
      </c>
      <c r="F202" t="s">
        <v>19</v>
      </c>
      <c r="G202" t="s">
        <v>244</v>
      </c>
      <c r="H202" t="s">
        <v>69</v>
      </c>
      <c r="I202">
        <v>85705</v>
      </c>
      <c r="J202" t="s">
        <v>22</v>
      </c>
      <c r="K202" t="s">
        <v>23</v>
      </c>
      <c r="L202" t="s">
        <v>33</v>
      </c>
      <c r="M202" t="s">
        <v>34</v>
      </c>
      <c r="N202" s="5">
        <v>10.8</v>
      </c>
      <c r="O202" s="7">
        <v>3</v>
      </c>
      <c r="P202" s="5">
        <v>7.2</v>
      </c>
      <c r="Q202" s="5">
        <v>3.6</v>
      </c>
      <c r="R202" s="22">
        <f>Tabla1[[#This Row],[Fecha de Envío]]-Tabla1[[#This Row],[Fecha de Orden]]</f>
        <v>14</v>
      </c>
      <c r="S202" s="24">
        <f>YEAR(Tabla1[[#This Row],[Fecha de Orden]])</f>
        <v>2021</v>
      </c>
      <c r="T202" t="str">
        <f>VLOOKUP(Tabla1[[#This Row],[Nombre del Producto]],Tabla2[[Nombre Producto]:[Costo Unitario]],2,FALSE)</f>
        <v>Lot's O' Nuts</v>
      </c>
      <c r="U202" t="str">
        <f>VLOOKUP(Tabla1[[#This Row],[Fábrica]],Tabla3[],4,FALSE)</f>
        <v>Arizona</v>
      </c>
    </row>
    <row r="203" spans="1:21" x14ac:dyDescent="0.25">
      <c r="A203" t="s">
        <v>1154</v>
      </c>
      <c r="B203" s="3">
        <v>44277</v>
      </c>
      <c r="C203" s="3">
        <v>44291</v>
      </c>
      <c r="D203" t="s">
        <v>18</v>
      </c>
      <c r="E203">
        <v>148040</v>
      </c>
      <c r="F203" t="s">
        <v>19</v>
      </c>
      <c r="G203" t="s">
        <v>244</v>
      </c>
      <c r="H203" t="s">
        <v>69</v>
      </c>
      <c r="I203">
        <v>85705</v>
      </c>
      <c r="J203" t="s">
        <v>22</v>
      </c>
      <c r="K203" t="s">
        <v>23</v>
      </c>
      <c r="L203" t="s">
        <v>24</v>
      </c>
      <c r="M203" t="s">
        <v>25</v>
      </c>
      <c r="N203" s="5">
        <v>11.25</v>
      </c>
      <c r="O203" s="7">
        <v>3</v>
      </c>
      <c r="P203" s="5">
        <v>7.35</v>
      </c>
      <c r="Q203" s="5">
        <v>3.9</v>
      </c>
      <c r="R203" s="22">
        <f>Tabla1[[#This Row],[Fecha de Envío]]-Tabla1[[#This Row],[Fecha de Orden]]</f>
        <v>14</v>
      </c>
      <c r="S203" s="24">
        <f>YEAR(Tabla1[[#This Row],[Fecha de Orden]])</f>
        <v>2021</v>
      </c>
      <c r="T203" t="str">
        <f>VLOOKUP(Tabla1[[#This Row],[Nombre del Producto]],Tabla2[[Nombre Producto]:[Costo Unitario]],2,FALSE)</f>
        <v>Wicked Choccy's</v>
      </c>
      <c r="U203" t="str">
        <f>VLOOKUP(Tabla1[[#This Row],[Fábrica]],Tabla3[],4,FALSE)</f>
        <v>Georgia</v>
      </c>
    </row>
    <row r="204" spans="1:21" x14ac:dyDescent="0.25">
      <c r="A204" t="s">
        <v>1787</v>
      </c>
      <c r="B204" s="3">
        <v>44277</v>
      </c>
      <c r="C204" s="3">
        <v>44291</v>
      </c>
      <c r="D204" t="s">
        <v>18</v>
      </c>
      <c r="E204">
        <v>158057</v>
      </c>
      <c r="F204" t="s">
        <v>19</v>
      </c>
      <c r="G204" t="s">
        <v>1170</v>
      </c>
      <c r="H204" t="s">
        <v>98</v>
      </c>
      <c r="I204">
        <v>27405</v>
      </c>
      <c r="J204" t="s">
        <v>22</v>
      </c>
      <c r="K204" t="s">
        <v>66</v>
      </c>
      <c r="L204" t="s">
        <v>27</v>
      </c>
      <c r="M204" t="s">
        <v>28</v>
      </c>
      <c r="N204" s="5">
        <v>18</v>
      </c>
      <c r="O204" s="7">
        <v>5</v>
      </c>
      <c r="P204" s="5">
        <v>12.5</v>
      </c>
      <c r="Q204" s="5">
        <v>5.5</v>
      </c>
      <c r="R204" s="22">
        <f>Tabla1[[#This Row],[Fecha de Envío]]-Tabla1[[#This Row],[Fecha de Orden]]</f>
        <v>14</v>
      </c>
      <c r="S204" s="24">
        <f>YEAR(Tabla1[[#This Row],[Fecha de Orden]])</f>
        <v>2021</v>
      </c>
      <c r="T204" t="str">
        <f>VLOOKUP(Tabla1[[#This Row],[Nombre del Producto]],Tabla2[[Nombre Producto]:[Costo Unitario]],2,FALSE)</f>
        <v>Lot's O' Nuts</v>
      </c>
      <c r="U204" t="str">
        <f>VLOOKUP(Tabla1[[#This Row],[Fábrica]],Tabla3[],4,FALSE)</f>
        <v>Arizona</v>
      </c>
    </row>
    <row r="205" spans="1:21" x14ac:dyDescent="0.25">
      <c r="A205" t="s">
        <v>1788</v>
      </c>
      <c r="B205" s="3">
        <v>44277</v>
      </c>
      <c r="C205" s="3">
        <v>44291</v>
      </c>
      <c r="D205" t="s">
        <v>18</v>
      </c>
      <c r="E205">
        <v>158057</v>
      </c>
      <c r="F205" t="s">
        <v>19</v>
      </c>
      <c r="G205" t="s">
        <v>1170</v>
      </c>
      <c r="H205" t="s">
        <v>98</v>
      </c>
      <c r="I205">
        <v>27405</v>
      </c>
      <c r="J205" t="s">
        <v>22</v>
      </c>
      <c r="K205" t="s">
        <v>66</v>
      </c>
      <c r="L205" t="s">
        <v>33</v>
      </c>
      <c r="M205" t="s">
        <v>34</v>
      </c>
      <c r="N205" s="5">
        <v>14.4</v>
      </c>
      <c r="O205" s="7">
        <v>4</v>
      </c>
      <c r="P205" s="5">
        <v>9.6</v>
      </c>
      <c r="Q205" s="5">
        <v>4.8</v>
      </c>
      <c r="R205" s="22">
        <f>Tabla1[[#This Row],[Fecha de Envío]]-Tabla1[[#This Row],[Fecha de Orden]]</f>
        <v>14</v>
      </c>
      <c r="S205" s="24">
        <f>YEAR(Tabla1[[#This Row],[Fecha de Orden]])</f>
        <v>2021</v>
      </c>
      <c r="T205" t="str">
        <f>VLOOKUP(Tabla1[[#This Row],[Nombre del Producto]],Tabla2[[Nombre Producto]:[Costo Unitario]],2,FALSE)</f>
        <v>Lot's O' Nuts</v>
      </c>
      <c r="U205" t="str">
        <f>VLOOKUP(Tabla1[[#This Row],[Fábrica]],Tabla3[],4,FALSE)</f>
        <v>Arizona</v>
      </c>
    </row>
    <row r="206" spans="1:21" x14ac:dyDescent="0.25">
      <c r="A206" t="s">
        <v>9072</v>
      </c>
      <c r="B206" s="3">
        <v>44277</v>
      </c>
      <c r="C206" s="3">
        <v>44287</v>
      </c>
      <c r="D206" t="s">
        <v>82</v>
      </c>
      <c r="E206">
        <v>129609</v>
      </c>
      <c r="F206" t="s">
        <v>19</v>
      </c>
      <c r="G206" t="s">
        <v>9073</v>
      </c>
      <c r="H206" t="s">
        <v>147</v>
      </c>
      <c r="I206">
        <v>46368</v>
      </c>
      <c r="J206" t="s">
        <v>22</v>
      </c>
      <c r="K206" t="s">
        <v>43</v>
      </c>
      <c r="L206" t="s">
        <v>24</v>
      </c>
      <c r="M206" t="s">
        <v>25</v>
      </c>
      <c r="N206" s="5">
        <v>7.5</v>
      </c>
      <c r="O206" s="7">
        <v>2</v>
      </c>
      <c r="P206" s="5">
        <v>4.9000000000000004</v>
      </c>
      <c r="Q206" s="5">
        <v>2.6</v>
      </c>
      <c r="R206" s="22">
        <f>Tabla1[[#This Row],[Fecha de Envío]]-Tabla1[[#This Row],[Fecha de Orden]]</f>
        <v>10</v>
      </c>
      <c r="S206" s="24">
        <f>YEAR(Tabla1[[#This Row],[Fecha de Orden]])</f>
        <v>2021</v>
      </c>
      <c r="T206" t="str">
        <f>VLOOKUP(Tabla1[[#This Row],[Nombre del Producto]],Tabla2[[Nombre Producto]:[Costo Unitario]],2,FALSE)</f>
        <v>Wicked Choccy's</v>
      </c>
      <c r="U206" t="str">
        <f>VLOOKUP(Tabla1[[#This Row],[Fábrica]],Tabla3[],4,FALSE)</f>
        <v>Georgia</v>
      </c>
    </row>
    <row r="207" spans="1:21" x14ac:dyDescent="0.25">
      <c r="A207" t="s">
        <v>1182</v>
      </c>
      <c r="B207" s="3">
        <v>44278</v>
      </c>
      <c r="C207" s="3">
        <v>44291</v>
      </c>
      <c r="D207" t="s">
        <v>39</v>
      </c>
      <c r="E207">
        <v>164749</v>
      </c>
      <c r="F207" t="s">
        <v>19</v>
      </c>
      <c r="G207" t="s">
        <v>1183</v>
      </c>
      <c r="H207" t="s">
        <v>255</v>
      </c>
      <c r="I207">
        <v>33445</v>
      </c>
      <c r="J207" t="s">
        <v>22</v>
      </c>
      <c r="K207" t="s">
        <v>66</v>
      </c>
      <c r="L207" t="s">
        <v>24</v>
      </c>
      <c r="M207" t="s">
        <v>25</v>
      </c>
      <c r="N207" s="5">
        <v>11.25</v>
      </c>
      <c r="O207" s="7">
        <v>3</v>
      </c>
      <c r="P207" s="5">
        <v>7.35</v>
      </c>
      <c r="Q207" s="5">
        <v>3.9</v>
      </c>
      <c r="R207" s="22">
        <f>Tabla1[[#This Row],[Fecha de Envío]]-Tabla1[[#This Row],[Fecha de Orden]]</f>
        <v>13</v>
      </c>
      <c r="S207" s="24">
        <f>YEAR(Tabla1[[#This Row],[Fecha de Orden]])</f>
        <v>2021</v>
      </c>
      <c r="T207" t="str">
        <f>VLOOKUP(Tabla1[[#This Row],[Nombre del Producto]],Tabla2[[Nombre Producto]:[Costo Unitario]],2,FALSE)</f>
        <v>Wicked Choccy's</v>
      </c>
      <c r="U207" t="str">
        <f>VLOOKUP(Tabla1[[#This Row],[Fábrica]],Tabla3[],4,FALSE)</f>
        <v>Georgia</v>
      </c>
    </row>
    <row r="208" spans="1:21" x14ac:dyDescent="0.25">
      <c r="A208" t="s">
        <v>7088</v>
      </c>
      <c r="B208" s="3">
        <v>44278</v>
      </c>
      <c r="C208" s="3">
        <v>44291</v>
      </c>
      <c r="D208" t="s">
        <v>71</v>
      </c>
      <c r="E208">
        <v>120838</v>
      </c>
      <c r="F208" t="s">
        <v>19</v>
      </c>
      <c r="G208" t="s">
        <v>53</v>
      </c>
      <c r="H208" t="s">
        <v>21</v>
      </c>
      <c r="I208">
        <v>90036</v>
      </c>
      <c r="J208" t="s">
        <v>22</v>
      </c>
      <c r="K208" t="s">
        <v>23</v>
      </c>
      <c r="L208" t="s">
        <v>24</v>
      </c>
      <c r="M208" t="s">
        <v>25</v>
      </c>
      <c r="N208" s="5">
        <v>7.5</v>
      </c>
      <c r="O208" s="7">
        <v>2</v>
      </c>
      <c r="P208" s="5">
        <v>4.9000000000000004</v>
      </c>
      <c r="Q208" s="5">
        <v>2.6</v>
      </c>
      <c r="R208" s="22">
        <f>Tabla1[[#This Row],[Fecha de Envío]]-Tabla1[[#This Row],[Fecha de Orden]]</f>
        <v>13</v>
      </c>
      <c r="S208" s="24">
        <f>YEAR(Tabla1[[#This Row],[Fecha de Orden]])</f>
        <v>2021</v>
      </c>
      <c r="T208" t="str">
        <f>VLOOKUP(Tabla1[[#This Row],[Nombre del Producto]],Tabla2[[Nombre Producto]:[Costo Unitario]],2,FALSE)</f>
        <v>Wicked Choccy's</v>
      </c>
      <c r="U208" t="str">
        <f>VLOOKUP(Tabla1[[#This Row],[Fábrica]],Tabla3[],4,FALSE)</f>
        <v>Georgia</v>
      </c>
    </row>
    <row r="209" spans="1:21" x14ac:dyDescent="0.25">
      <c r="A209" t="s">
        <v>7089</v>
      </c>
      <c r="B209" s="3">
        <v>44278</v>
      </c>
      <c r="C209" s="3">
        <v>44291</v>
      </c>
      <c r="D209" t="s">
        <v>71</v>
      </c>
      <c r="E209">
        <v>120838</v>
      </c>
      <c r="F209" t="s">
        <v>19</v>
      </c>
      <c r="G209" t="s">
        <v>53</v>
      </c>
      <c r="H209" t="s">
        <v>21</v>
      </c>
      <c r="I209">
        <v>90036</v>
      </c>
      <c r="J209" t="s">
        <v>22</v>
      </c>
      <c r="K209" t="s">
        <v>23</v>
      </c>
      <c r="L209" t="s">
        <v>33</v>
      </c>
      <c r="M209" t="s">
        <v>34</v>
      </c>
      <c r="N209" s="5">
        <v>21.6</v>
      </c>
      <c r="O209" s="7">
        <v>6</v>
      </c>
      <c r="P209" s="5">
        <v>14.4</v>
      </c>
      <c r="Q209" s="5">
        <v>7.2</v>
      </c>
      <c r="R209" s="22">
        <f>Tabla1[[#This Row],[Fecha de Envío]]-Tabla1[[#This Row],[Fecha de Orden]]</f>
        <v>13</v>
      </c>
      <c r="S209" s="24">
        <f>YEAR(Tabla1[[#This Row],[Fecha de Orden]])</f>
        <v>2021</v>
      </c>
      <c r="T209" t="str">
        <f>VLOOKUP(Tabla1[[#This Row],[Nombre del Producto]],Tabla2[[Nombre Producto]:[Costo Unitario]],2,FALSE)</f>
        <v>Lot's O' Nuts</v>
      </c>
      <c r="U209" t="str">
        <f>VLOOKUP(Tabla1[[#This Row],[Fábrica]],Tabla3[],4,FALSE)</f>
        <v>Arizona</v>
      </c>
    </row>
    <row r="210" spans="1:21" x14ac:dyDescent="0.25">
      <c r="A210" t="s">
        <v>1797</v>
      </c>
      <c r="B210" s="3">
        <v>44279</v>
      </c>
      <c r="C210" s="3">
        <v>44293</v>
      </c>
      <c r="D210" t="s">
        <v>18</v>
      </c>
      <c r="E210">
        <v>147235</v>
      </c>
      <c r="F210" t="s">
        <v>19</v>
      </c>
      <c r="G210" t="s">
        <v>30</v>
      </c>
      <c r="H210" t="s">
        <v>31</v>
      </c>
      <c r="I210">
        <v>10024</v>
      </c>
      <c r="J210" t="s">
        <v>22</v>
      </c>
      <c r="K210" t="s">
        <v>32</v>
      </c>
      <c r="L210" t="s">
        <v>27</v>
      </c>
      <c r="M210" t="s">
        <v>28</v>
      </c>
      <c r="N210" s="5">
        <v>18</v>
      </c>
      <c r="O210" s="7">
        <v>5</v>
      </c>
      <c r="P210" s="5">
        <v>12.5</v>
      </c>
      <c r="Q210" s="5">
        <v>5.5</v>
      </c>
      <c r="R210" s="22">
        <f>Tabla1[[#This Row],[Fecha de Envío]]-Tabla1[[#This Row],[Fecha de Orden]]</f>
        <v>14</v>
      </c>
      <c r="S210" s="24">
        <f>YEAR(Tabla1[[#This Row],[Fecha de Orden]])</f>
        <v>2021</v>
      </c>
      <c r="T210" t="str">
        <f>VLOOKUP(Tabla1[[#This Row],[Nombre del Producto]],Tabla2[[Nombre Producto]:[Costo Unitario]],2,FALSE)</f>
        <v>Lot's O' Nuts</v>
      </c>
      <c r="U210" t="str">
        <f>VLOOKUP(Tabla1[[#This Row],[Fábrica]],Tabla3[],4,FALSE)</f>
        <v>Arizona</v>
      </c>
    </row>
    <row r="211" spans="1:21" x14ac:dyDescent="0.25">
      <c r="A211" t="s">
        <v>6390</v>
      </c>
      <c r="B211" s="3">
        <v>44279</v>
      </c>
      <c r="C211" s="3">
        <v>44294</v>
      </c>
      <c r="D211" t="s">
        <v>71</v>
      </c>
      <c r="E211">
        <v>143637</v>
      </c>
      <c r="F211" t="s">
        <v>19</v>
      </c>
      <c r="G211" t="s">
        <v>986</v>
      </c>
      <c r="H211" t="s">
        <v>21</v>
      </c>
      <c r="I211">
        <v>93727</v>
      </c>
      <c r="J211" t="s">
        <v>22</v>
      </c>
      <c r="K211" t="s">
        <v>23</v>
      </c>
      <c r="L211" t="s">
        <v>36</v>
      </c>
      <c r="M211" t="s">
        <v>37</v>
      </c>
      <c r="N211" s="5">
        <v>6.5</v>
      </c>
      <c r="O211" s="7">
        <v>2</v>
      </c>
      <c r="P211" s="5">
        <v>4.22</v>
      </c>
      <c r="Q211" s="5">
        <v>2.2799999999999998</v>
      </c>
      <c r="R211" s="22">
        <f>Tabla1[[#This Row],[Fecha de Envío]]-Tabla1[[#This Row],[Fecha de Orden]]</f>
        <v>15</v>
      </c>
      <c r="S211" s="24">
        <f>YEAR(Tabla1[[#This Row],[Fecha de Orden]])</f>
        <v>2021</v>
      </c>
      <c r="T211" t="str">
        <f>VLOOKUP(Tabla1[[#This Row],[Nombre del Producto]],Tabla2[[Nombre Producto]:[Costo Unitario]],2,FALSE)</f>
        <v>Wicked Choccy's</v>
      </c>
      <c r="U211" t="str">
        <f>VLOOKUP(Tabla1[[#This Row],[Fábrica]],Tabla3[],4,FALSE)</f>
        <v>Georgia</v>
      </c>
    </row>
    <row r="212" spans="1:21" x14ac:dyDescent="0.25">
      <c r="A212" t="s">
        <v>896</v>
      </c>
      <c r="B212" s="3">
        <v>44280</v>
      </c>
      <c r="C212" s="3">
        <v>44297</v>
      </c>
      <c r="D212" t="s">
        <v>18</v>
      </c>
      <c r="E212">
        <v>148586</v>
      </c>
      <c r="F212" t="s">
        <v>19</v>
      </c>
      <c r="G212" t="s">
        <v>30</v>
      </c>
      <c r="H212" t="s">
        <v>31</v>
      </c>
      <c r="I212">
        <v>10009</v>
      </c>
      <c r="J212" t="s">
        <v>22</v>
      </c>
      <c r="K212" t="s">
        <v>32</v>
      </c>
      <c r="L212" t="s">
        <v>33</v>
      </c>
      <c r="M212" t="s">
        <v>34</v>
      </c>
      <c r="N212" s="5">
        <v>25.2</v>
      </c>
      <c r="O212" s="7">
        <v>7</v>
      </c>
      <c r="P212" s="5">
        <v>16.8</v>
      </c>
      <c r="Q212" s="5">
        <v>8.4</v>
      </c>
      <c r="R212" s="22">
        <f>Tabla1[[#This Row],[Fecha de Envío]]-Tabla1[[#This Row],[Fecha de Orden]]</f>
        <v>17</v>
      </c>
      <c r="S212" s="24">
        <f>YEAR(Tabla1[[#This Row],[Fecha de Orden]])</f>
        <v>2021</v>
      </c>
      <c r="T212" t="str">
        <f>VLOOKUP(Tabla1[[#This Row],[Nombre del Producto]],Tabla2[[Nombre Producto]:[Costo Unitario]],2,FALSE)</f>
        <v>Lot's O' Nuts</v>
      </c>
      <c r="U212" t="str">
        <f>VLOOKUP(Tabla1[[#This Row],[Fábrica]],Tabla3[],4,FALSE)</f>
        <v>Arizona</v>
      </c>
    </row>
    <row r="213" spans="1:21" x14ac:dyDescent="0.25">
      <c r="A213" t="s">
        <v>1571</v>
      </c>
      <c r="B213" s="3">
        <v>44280</v>
      </c>
      <c r="C213" s="3">
        <v>44295</v>
      </c>
      <c r="D213" t="s">
        <v>18</v>
      </c>
      <c r="E213">
        <v>128237</v>
      </c>
      <c r="F213" t="s">
        <v>19</v>
      </c>
      <c r="G213" t="s">
        <v>20</v>
      </c>
      <c r="H213" t="s">
        <v>21</v>
      </c>
      <c r="I213">
        <v>94110</v>
      </c>
      <c r="J213" t="s">
        <v>22</v>
      </c>
      <c r="K213" t="s">
        <v>23</v>
      </c>
      <c r="L213" t="s">
        <v>33</v>
      </c>
      <c r="M213" t="s">
        <v>34</v>
      </c>
      <c r="N213" s="5">
        <v>21.6</v>
      </c>
      <c r="O213" s="7">
        <v>6</v>
      </c>
      <c r="P213" s="5">
        <v>14.4</v>
      </c>
      <c r="Q213" s="5">
        <v>7.2</v>
      </c>
      <c r="R213" s="22">
        <f>Tabla1[[#This Row],[Fecha de Envío]]-Tabla1[[#This Row],[Fecha de Orden]]</f>
        <v>15</v>
      </c>
      <c r="S213" s="24">
        <f>YEAR(Tabla1[[#This Row],[Fecha de Orden]])</f>
        <v>2021</v>
      </c>
      <c r="T213" t="str">
        <f>VLOOKUP(Tabla1[[#This Row],[Nombre del Producto]],Tabla2[[Nombre Producto]:[Costo Unitario]],2,FALSE)</f>
        <v>Lot's O' Nuts</v>
      </c>
      <c r="U213" t="str">
        <f>VLOOKUP(Tabla1[[#This Row],[Fábrica]],Tabla3[],4,FALSE)</f>
        <v>Arizona</v>
      </c>
    </row>
    <row r="214" spans="1:21" x14ac:dyDescent="0.25">
      <c r="A214" t="s">
        <v>1572</v>
      </c>
      <c r="B214" s="3">
        <v>44280</v>
      </c>
      <c r="C214" s="3">
        <v>44295</v>
      </c>
      <c r="D214" t="s">
        <v>18</v>
      </c>
      <c r="E214">
        <v>128237</v>
      </c>
      <c r="F214" t="s">
        <v>19</v>
      </c>
      <c r="G214" t="s">
        <v>20</v>
      </c>
      <c r="H214" t="s">
        <v>21</v>
      </c>
      <c r="I214">
        <v>94110</v>
      </c>
      <c r="J214" t="s">
        <v>22</v>
      </c>
      <c r="K214" t="s">
        <v>23</v>
      </c>
      <c r="L214" t="s">
        <v>24</v>
      </c>
      <c r="M214" t="s">
        <v>25</v>
      </c>
      <c r="N214" s="5">
        <v>7.5</v>
      </c>
      <c r="O214" s="7">
        <v>2</v>
      </c>
      <c r="P214" s="5">
        <v>4.9000000000000004</v>
      </c>
      <c r="Q214" s="5">
        <v>2.6</v>
      </c>
      <c r="R214" s="22">
        <f>Tabla1[[#This Row],[Fecha de Envío]]-Tabla1[[#This Row],[Fecha de Orden]]</f>
        <v>15</v>
      </c>
      <c r="S214" s="24">
        <f>YEAR(Tabla1[[#This Row],[Fecha de Orden]])</f>
        <v>2021</v>
      </c>
      <c r="T214" t="str">
        <f>VLOOKUP(Tabla1[[#This Row],[Nombre del Producto]],Tabla2[[Nombre Producto]:[Costo Unitario]],2,FALSE)</f>
        <v>Wicked Choccy's</v>
      </c>
      <c r="U214" t="str">
        <f>VLOOKUP(Tabla1[[#This Row],[Fábrica]],Tabla3[],4,FALSE)</f>
        <v>Georgia</v>
      </c>
    </row>
    <row r="215" spans="1:21" x14ac:dyDescent="0.25">
      <c r="A215" t="s">
        <v>1573</v>
      </c>
      <c r="B215" s="3">
        <v>44280</v>
      </c>
      <c r="C215" s="3">
        <v>44295</v>
      </c>
      <c r="D215" t="s">
        <v>18</v>
      </c>
      <c r="E215">
        <v>128237</v>
      </c>
      <c r="F215" t="s">
        <v>19</v>
      </c>
      <c r="G215" t="s">
        <v>20</v>
      </c>
      <c r="H215" t="s">
        <v>21</v>
      </c>
      <c r="I215">
        <v>94110</v>
      </c>
      <c r="J215" t="s">
        <v>22</v>
      </c>
      <c r="K215" t="s">
        <v>23</v>
      </c>
      <c r="L215" t="s">
        <v>36</v>
      </c>
      <c r="M215" t="s">
        <v>37</v>
      </c>
      <c r="N215" s="5">
        <v>13</v>
      </c>
      <c r="O215" s="7">
        <v>4</v>
      </c>
      <c r="P215" s="5">
        <v>8.44</v>
      </c>
      <c r="Q215" s="5">
        <v>4.5599999999999996</v>
      </c>
      <c r="R215" s="22">
        <f>Tabla1[[#This Row],[Fecha de Envío]]-Tabla1[[#This Row],[Fecha de Orden]]</f>
        <v>15</v>
      </c>
      <c r="S215" s="24">
        <f>YEAR(Tabla1[[#This Row],[Fecha de Orden]])</f>
        <v>2021</v>
      </c>
      <c r="T215" t="str">
        <f>VLOOKUP(Tabla1[[#This Row],[Nombre del Producto]],Tabla2[[Nombre Producto]:[Costo Unitario]],2,FALSE)</f>
        <v>Wicked Choccy's</v>
      </c>
      <c r="U215" t="str">
        <f>VLOOKUP(Tabla1[[#This Row],[Fábrica]],Tabla3[],4,FALSE)</f>
        <v>Georgia</v>
      </c>
    </row>
    <row r="216" spans="1:21" x14ac:dyDescent="0.25">
      <c r="A216" t="s">
        <v>2265</v>
      </c>
      <c r="B216" s="3">
        <v>44281</v>
      </c>
      <c r="C216" s="3">
        <v>44295</v>
      </c>
      <c r="D216" t="s">
        <v>71</v>
      </c>
      <c r="E216">
        <v>100860</v>
      </c>
      <c r="F216" t="s">
        <v>19</v>
      </c>
      <c r="G216" t="s">
        <v>2266</v>
      </c>
      <c r="H216" t="s">
        <v>21</v>
      </c>
      <c r="I216">
        <v>91767</v>
      </c>
      <c r="J216" t="s">
        <v>22</v>
      </c>
      <c r="K216" t="s">
        <v>23</v>
      </c>
      <c r="L216" t="s">
        <v>27</v>
      </c>
      <c r="M216" t="s">
        <v>28</v>
      </c>
      <c r="N216" s="5">
        <v>18</v>
      </c>
      <c r="O216" s="7">
        <v>5</v>
      </c>
      <c r="P216" s="5">
        <v>12.5</v>
      </c>
      <c r="Q216" s="5">
        <v>5.5</v>
      </c>
      <c r="R216" s="22">
        <f>Tabla1[[#This Row],[Fecha de Envío]]-Tabla1[[#This Row],[Fecha de Orden]]</f>
        <v>14</v>
      </c>
      <c r="S216" s="24">
        <f>YEAR(Tabla1[[#This Row],[Fecha de Orden]])</f>
        <v>2021</v>
      </c>
      <c r="T216" t="str">
        <f>VLOOKUP(Tabla1[[#This Row],[Nombre del Producto]],Tabla2[[Nombre Producto]:[Costo Unitario]],2,FALSE)</f>
        <v>Lot's O' Nuts</v>
      </c>
      <c r="U216" t="str">
        <f>VLOOKUP(Tabla1[[#This Row],[Fábrica]],Tabla3[],4,FALSE)</f>
        <v>Arizona</v>
      </c>
    </row>
    <row r="217" spans="1:21" x14ac:dyDescent="0.25">
      <c r="A217" t="s">
        <v>2602</v>
      </c>
      <c r="B217" s="3">
        <v>44281</v>
      </c>
      <c r="C217" s="3">
        <v>44296</v>
      </c>
      <c r="D217" t="s">
        <v>71</v>
      </c>
      <c r="E217">
        <v>141838</v>
      </c>
      <c r="F217" t="s">
        <v>19</v>
      </c>
      <c r="G217" t="s">
        <v>20</v>
      </c>
      <c r="H217" t="s">
        <v>21</v>
      </c>
      <c r="I217">
        <v>94122</v>
      </c>
      <c r="J217" t="s">
        <v>22</v>
      </c>
      <c r="K217" t="s">
        <v>23</v>
      </c>
      <c r="L217" t="s">
        <v>33</v>
      </c>
      <c r="M217" t="s">
        <v>34</v>
      </c>
      <c r="N217" s="5">
        <v>7.2</v>
      </c>
      <c r="O217" s="7">
        <v>2</v>
      </c>
      <c r="P217" s="5">
        <v>4.8</v>
      </c>
      <c r="Q217" s="5">
        <v>2.4</v>
      </c>
      <c r="R217" s="22">
        <f>Tabla1[[#This Row],[Fecha de Envío]]-Tabla1[[#This Row],[Fecha de Orden]]</f>
        <v>15</v>
      </c>
      <c r="S217" s="24">
        <f>YEAR(Tabla1[[#This Row],[Fecha de Orden]])</f>
        <v>2021</v>
      </c>
      <c r="T217" t="str">
        <f>VLOOKUP(Tabla1[[#This Row],[Nombre del Producto]],Tabla2[[Nombre Producto]:[Costo Unitario]],2,FALSE)</f>
        <v>Lot's O' Nuts</v>
      </c>
      <c r="U217" t="str">
        <f>VLOOKUP(Tabla1[[#This Row],[Fábrica]],Tabla3[],4,FALSE)</f>
        <v>Arizona</v>
      </c>
    </row>
    <row r="218" spans="1:21" x14ac:dyDescent="0.25">
      <c r="A218" t="s">
        <v>2603</v>
      </c>
      <c r="B218" s="3">
        <v>44281</v>
      </c>
      <c r="C218" s="3">
        <v>44296</v>
      </c>
      <c r="D218" t="s">
        <v>71</v>
      </c>
      <c r="E218">
        <v>141838</v>
      </c>
      <c r="F218" t="s">
        <v>19</v>
      </c>
      <c r="G218" t="s">
        <v>20</v>
      </c>
      <c r="H218" t="s">
        <v>21</v>
      </c>
      <c r="I218">
        <v>94122</v>
      </c>
      <c r="J218" t="s">
        <v>22</v>
      </c>
      <c r="K218" t="s">
        <v>23</v>
      </c>
      <c r="L218" t="s">
        <v>36</v>
      </c>
      <c r="M218" t="s">
        <v>37</v>
      </c>
      <c r="N218" s="5">
        <v>13</v>
      </c>
      <c r="O218" s="7">
        <v>4</v>
      </c>
      <c r="P218" s="5">
        <v>8.44</v>
      </c>
      <c r="Q218" s="5">
        <v>4.5599999999999996</v>
      </c>
      <c r="R218" s="22">
        <f>Tabla1[[#This Row],[Fecha de Envío]]-Tabla1[[#This Row],[Fecha de Orden]]</f>
        <v>15</v>
      </c>
      <c r="S218" s="24">
        <f>YEAR(Tabla1[[#This Row],[Fecha de Orden]])</f>
        <v>2021</v>
      </c>
      <c r="T218" t="str">
        <f>VLOOKUP(Tabla1[[#This Row],[Nombre del Producto]],Tabla2[[Nombre Producto]:[Costo Unitario]],2,FALSE)</f>
        <v>Wicked Choccy's</v>
      </c>
      <c r="U218" t="str">
        <f>VLOOKUP(Tabla1[[#This Row],[Fábrica]],Tabla3[],4,FALSE)</f>
        <v>Georgia</v>
      </c>
    </row>
    <row r="219" spans="1:21" x14ac:dyDescent="0.25">
      <c r="A219" t="s">
        <v>2604</v>
      </c>
      <c r="B219" s="3">
        <v>44281</v>
      </c>
      <c r="C219" s="3">
        <v>44296</v>
      </c>
      <c r="D219" t="s">
        <v>71</v>
      </c>
      <c r="E219">
        <v>141838</v>
      </c>
      <c r="F219" t="s">
        <v>19</v>
      </c>
      <c r="G219" t="s">
        <v>20</v>
      </c>
      <c r="H219" t="s">
        <v>21</v>
      </c>
      <c r="I219">
        <v>94122</v>
      </c>
      <c r="J219" t="s">
        <v>22</v>
      </c>
      <c r="K219" t="s">
        <v>23</v>
      </c>
      <c r="L219" t="s">
        <v>24</v>
      </c>
      <c r="M219" t="s">
        <v>25</v>
      </c>
      <c r="N219" s="5">
        <v>7.5</v>
      </c>
      <c r="O219" s="7">
        <v>2</v>
      </c>
      <c r="P219" s="5">
        <v>4.9000000000000004</v>
      </c>
      <c r="Q219" s="5">
        <v>2.6</v>
      </c>
      <c r="R219" s="22">
        <f>Tabla1[[#This Row],[Fecha de Envío]]-Tabla1[[#This Row],[Fecha de Orden]]</f>
        <v>15</v>
      </c>
      <c r="S219" s="24">
        <f>YEAR(Tabla1[[#This Row],[Fecha de Orden]])</f>
        <v>2021</v>
      </c>
      <c r="T219" t="str">
        <f>VLOOKUP(Tabla1[[#This Row],[Nombre del Producto]],Tabla2[[Nombre Producto]:[Costo Unitario]],2,FALSE)</f>
        <v>Wicked Choccy's</v>
      </c>
      <c r="U219" t="str">
        <f>VLOOKUP(Tabla1[[#This Row],[Fábrica]],Tabla3[],4,FALSE)</f>
        <v>Georgia</v>
      </c>
    </row>
    <row r="220" spans="1:21" x14ac:dyDescent="0.25">
      <c r="A220" t="s">
        <v>4211</v>
      </c>
      <c r="B220" s="3">
        <v>44281</v>
      </c>
      <c r="C220" s="3">
        <v>44295</v>
      </c>
      <c r="D220" t="s">
        <v>18</v>
      </c>
      <c r="E220">
        <v>138436</v>
      </c>
      <c r="F220" t="s">
        <v>19</v>
      </c>
      <c r="G220" t="s">
        <v>53</v>
      </c>
      <c r="H220" t="s">
        <v>21</v>
      </c>
      <c r="I220">
        <v>90036</v>
      </c>
      <c r="J220" t="s">
        <v>22</v>
      </c>
      <c r="K220" t="s">
        <v>23</v>
      </c>
      <c r="L220" t="s">
        <v>36</v>
      </c>
      <c r="M220" t="s">
        <v>37</v>
      </c>
      <c r="N220" s="5">
        <v>9.75</v>
      </c>
      <c r="O220" s="7">
        <v>3</v>
      </c>
      <c r="P220" s="5">
        <v>6.33</v>
      </c>
      <c r="Q220" s="5">
        <v>3.42</v>
      </c>
      <c r="R220" s="22">
        <f>Tabla1[[#This Row],[Fecha de Envío]]-Tabla1[[#This Row],[Fecha de Orden]]</f>
        <v>14</v>
      </c>
      <c r="S220" s="24">
        <f>YEAR(Tabla1[[#This Row],[Fecha de Orden]])</f>
        <v>2021</v>
      </c>
      <c r="T220" t="str">
        <f>VLOOKUP(Tabla1[[#This Row],[Nombre del Producto]],Tabla2[[Nombre Producto]:[Costo Unitario]],2,FALSE)</f>
        <v>Wicked Choccy's</v>
      </c>
      <c r="U220" t="str">
        <f>VLOOKUP(Tabla1[[#This Row],[Fábrica]],Tabla3[],4,FALSE)</f>
        <v>Georgia</v>
      </c>
    </row>
    <row r="221" spans="1:21" x14ac:dyDescent="0.25">
      <c r="A221" t="s">
        <v>2301</v>
      </c>
      <c r="B221" s="3">
        <v>44283</v>
      </c>
      <c r="C221" s="3">
        <v>44298</v>
      </c>
      <c r="D221" t="s">
        <v>18</v>
      </c>
      <c r="E221">
        <v>137869</v>
      </c>
      <c r="F221" t="s">
        <v>19</v>
      </c>
      <c r="G221" t="s">
        <v>130</v>
      </c>
      <c r="H221" t="s">
        <v>1065</v>
      </c>
      <c r="I221">
        <v>50315</v>
      </c>
      <c r="J221" t="s">
        <v>22</v>
      </c>
      <c r="K221" t="s">
        <v>43</v>
      </c>
      <c r="L221" t="s">
        <v>24</v>
      </c>
      <c r="M221" t="s">
        <v>25</v>
      </c>
      <c r="N221" s="5">
        <v>15</v>
      </c>
      <c r="O221" s="7">
        <v>4</v>
      </c>
      <c r="P221" s="5">
        <v>9.8000000000000007</v>
      </c>
      <c r="Q221" s="5">
        <v>5.2</v>
      </c>
      <c r="R221" s="22">
        <f>Tabla1[[#This Row],[Fecha de Envío]]-Tabla1[[#This Row],[Fecha de Orden]]</f>
        <v>15</v>
      </c>
      <c r="S221" s="24">
        <f>YEAR(Tabla1[[#This Row],[Fecha de Orden]])</f>
        <v>2021</v>
      </c>
      <c r="T221" t="str">
        <f>VLOOKUP(Tabla1[[#This Row],[Nombre del Producto]],Tabla2[[Nombre Producto]:[Costo Unitario]],2,FALSE)</f>
        <v>Wicked Choccy's</v>
      </c>
      <c r="U221" t="str">
        <f>VLOOKUP(Tabla1[[#This Row],[Fábrica]],Tabla3[],4,FALSE)</f>
        <v>Georgia</v>
      </c>
    </row>
    <row r="222" spans="1:21" x14ac:dyDescent="0.25">
      <c r="A222" t="s">
        <v>2950</v>
      </c>
      <c r="B222" s="3">
        <v>44283</v>
      </c>
      <c r="C222" s="3">
        <v>44297</v>
      </c>
      <c r="D222" t="s">
        <v>18</v>
      </c>
      <c r="E222">
        <v>100881</v>
      </c>
      <c r="F222" t="s">
        <v>19</v>
      </c>
      <c r="G222" t="s">
        <v>1149</v>
      </c>
      <c r="H222" t="s">
        <v>235</v>
      </c>
      <c r="I222">
        <v>87105</v>
      </c>
      <c r="J222" t="s">
        <v>148</v>
      </c>
      <c r="K222" t="s">
        <v>23</v>
      </c>
      <c r="L222" t="s">
        <v>149</v>
      </c>
      <c r="M222" t="s">
        <v>150</v>
      </c>
      <c r="N222" s="5">
        <v>3.75</v>
      </c>
      <c r="O222" s="7">
        <v>3</v>
      </c>
      <c r="P222" s="5">
        <v>1.95</v>
      </c>
      <c r="Q222" s="5">
        <v>1.8</v>
      </c>
      <c r="R222" s="22">
        <f>Tabla1[[#This Row],[Fecha de Envío]]-Tabla1[[#This Row],[Fecha de Orden]]</f>
        <v>14</v>
      </c>
      <c r="S222" s="24">
        <f>YEAR(Tabla1[[#This Row],[Fecha de Orden]])</f>
        <v>2021</v>
      </c>
      <c r="T222" t="str">
        <f>VLOOKUP(Tabla1[[#This Row],[Nombre del Producto]],Tabla2[[Nombre Producto]:[Costo Unitario]],2,FALSE)</f>
        <v>Secret Factory</v>
      </c>
      <c r="U222" t="str">
        <f>VLOOKUP(Tabla1[[#This Row],[Fábrica]],Tabla3[],4,FALSE)</f>
        <v>Illinois</v>
      </c>
    </row>
    <row r="223" spans="1:21" x14ac:dyDescent="0.25">
      <c r="A223" t="s">
        <v>6340</v>
      </c>
      <c r="B223" s="3">
        <v>44283</v>
      </c>
      <c r="C223" s="3">
        <v>44299</v>
      </c>
      <c r="D223" t="s">
        <v>18</v>
      </c>
      <c r="E223">
        <v>117380</v>
      </c>
      <c r="F223" t="s">
        <v>19</v>
      </c>
      <c r="G223" t="s">
        <v>86</v>
      </c>
      <c r="H223" t="s">
        <v>210</v>
      </c>
      <c r="I223">
        <v>45503</v>
      </c>
      <c r="J223" t="s">
        <v>22</v>
      </c>
      <c r="K223" t="s">
        <v>32</v>
      </c>
      <c r="L223" t="s">
        <v>33</v>
      </c>
      <c r="M223" t="s">
        <v>34</v>
      </c>
      <c r="N223" s="5">
        <v>3.6</v>
      </c>
      <c r="O223" s="7">
        <v>1</v>
      </c>
      <c r="P223" s="5">
        <v>2.4</v>
      </c>
      <c r="Q223" s="5">
        <v>1.2</v>
      </c>
      <c r="R223" s="22">
        <f>Tabla1[[#This Row],[Fecha de Envío]]-Tabla1[[#This Row],[Fecha de Orden]]</f>
        <v>16</v>
      </c>
      <c r="S223" s="24">
        <f>YEAR(Tabla1[[#This Row],[Fecha de Orden]])</f>
        <v>2021</v>
      </c>
      <c r="T223" t="str">
        <f>VLOOKUP(Tabla1[[#This Row],[Nombre del Producto]],Tabla2[[Nombre Producto]:[Costo Unitario]],2,FALSE)</f>
        <v>Lot's O' Nuts</v>
      </c>
      <c r="U223" t="str">
        <f>VLOOKUP(Tabla1[[#This Row],[Fábrica]],Tabla3[],4,FALSE)</f>
        <v>Arizona</v>
      </c>
    </row>
    <row r="224" spans="1:21" x14ac:dyDescent="0.25">
      <c r="A224" t="s">
        <v>6057</v>
      </c>
      <c r="B224" s="3">
        <v>44284</v>
      </c>
      <c r="C224" s="3">
        <v>44298</v>
      </c>
      <c r="D224" t="s">
        <v>18</v>
      </c>
      <c r="E224">
        <v>137274</v>
      </c>
      <c r="F224" t="s">
        <v>19</v>
      </c>
      <c r="G224" t="s">
        <v>222</v>
      </c>
      <c r="H224" t="s">
        <v>42</v>
      </c>
      <c r="I224">
        <v>75023</v>
      </c>
      <c r="J224" t="s">
        <v>22</v>
      </c>
      <c r="K224" t="s">
        <v>43</v>
      </c>
      <c r="L224" t="s">
        <v>36</v>
      </c>
      <c r="M224" t="s">
        <v>37</v>
      </c>
      <c r="N224" s="5">
        <v>9.75</v>
      </c>
      <c r="O224" s="7">
        <v>3</v>
      </c>
      <c r="P224" s="5">
        <v>6.33</v>
      </c>
      <c r="Q224" s="5">
        <v>3.42</v>
      </c>
      <c r="R224" s="22">
        <f>Tabla1[[#This Row],[Fecha de Envío]]-Tabla1[[#This Row],[Fecha de Orden]]</f>
        <v>14</v>
      </c>
      <c r="S224" s="24">
        <f>YEAR(Tabla1[[#This Row],[Fecha de Orden]])</f>
        <v>2021</v>
      </c>
      <c r="T224" t="str">
        <f>VLOOKUP(Tabla1[[#This Row],[Nombre del Producto]],Tabla2[[Nombre Producto]:[Costo Unitario]],2,FALSE)</f>
        <v>Wicked Choccy's</v>
      </c>
      <c r="U224" t="str">
        <f>VLOOKUP(Tabla1[[#This Row],[Fábrica]],Tabla3[],4,FALSE)</f>
        <v>Georgia</v>
      </c>
    </row>
    <row r="225" spans="1:21" x14ac:dyDescent="0.25">
      <c r="A225" t="s">
        <v>2763</v>
      </c>
      <c r="B225" s="3">
        <v>44285</v>
      </c>
      <c r="C225" s="3">
        <v>44300</v>
      </c>
      <c r="D225" t="s">
        <v>18</v>
      </c>
      <c r="E225">
        <v>133424</v>
      </c>
      <c r="F225" t="s">
        <v>19</v>
      </c>
      <c r="G225" t="s">
        <v>124</v>
      </c>
      <c r="H225" t="s">
        <v>125</v>
      </c>
      <c r="I225">
        <v>98105</v>
      </c>
      <c r="J225" t="s">
        <v>22</v>
      </c>
      <c r="K225" t="s">
        <v>23</v>
      </c>
      <c r="L225" t="s">
        <v>27</v>
      </c>
      <c r="M225" t="s">
        <v>28</v>
      </c>
      <c r="N225" s="5">
        <v>10.8</v>
      </c>
      <c r="O225" s="7">
        <v>3</v>
      </c>
      <c r="P225" s="5">
        <v>7.5</v>
      </c>
      <c r="Q225" s="5">
        <v>3.3</v>
      </c>
      <c r="R225" s="22">
        <f>Tabla1[[#This Row],[Fecha de Envío]]-Tabla1[[#This Row],[Fecha de Orden]]</f>
        <v>15</v>
      </c>
      <c r="S225" s="24">
        <f>YEAR(Tabla1[[#This Row],[Fecha de Orden]])</f>
        <v>2021</v>
      </c>
      <c r="T225" t="str">
        <f>VLOOKUP(Tabla1[[#This Row],[Nombre del Producto]],Tabla2[[Nombre Producto]:[Costo Unitario]],2,FALSE)</f>
        <v>Lot's O' Nuts</v>
      </c>
      <c r="U225" t="str">
        <f>VLOOKUP(Tabla1[[#This Row],[Fábrica]],Tabla3[],4,FALSE)</f>
        <v>Arizona</v>
      </c>
    </row>
    <row r="226" spans="1:21" x14ac:dyDescent="0.25">
      <c r="A226" t="s">
        <v>3598</v>
      </c>
      <c r="B226" s="3">
        <v>44285</v>
      </c>
      <c r="C226" s="3">
        <v>44300</v>
      </c>
      <c r="D226" t="s">
        <v>18</v>
      </c>
      <c r="E226">
        <v>131247</v>
      </c>
      <c r="F226" t="s">
        <v>19</v>
      </c>
      <c r="G226" t="s">
        <v>20</v>
      </c>
      <c r="H226" t="s">
        <v>21</v>
      </c>
      <c r="I226">
        <v>94110</v>
      </c>
      <c r="J226" t="s">
        <v>22</v>
      </c>
      <c r="K226" t="s">
        <v>23</v>
      </c>
      <c r="L226" t="s">
        <v>36</v>
      </c>
      <c r="M226" t="s">
        <v>37</v>
      </c>
      <c r="N226" s="5">
        <v>6.5</v>
      </c>
      <c r="O226" s="7">
        <v>2</v>
      </c>
      <c r="P226" s="5">
        <v>4.22</v>
      </c>
      <c r="Q226" s="5">
        <v>2.2799999999999998</v>
      </c>
      <c r="R226" s="22">
        <f>Tabla1[[#This Row],[Fecha de Envío]]-Tabla1[[#This Row],[Fecha de Orden]]</f>
        <v>15</v>
      </c>
      <c r="S226" s="24">
        <f>YEAR(Tabla1[[#This Row],[Fecha de Orden]])</f>
        <v>2021</v>
      </c>
      <c r="T226" t="str">
        <f>VLOOKUP(Tabla1[[#This Row],[Nombre del Producto]],Tabla2[[Nombre Producto]:[Costo Unitario]],2,FALSE)</f>
        <v>Wicked Choccy's</v>
      </c>
      <c r="U226" t="str">
        <f>VLOOKUP(Tabla1[[#This Row],[Fábrica]],Tabla3[],4,FALSE)</f>
        <v>Georgia</v>
      </c>
    </row>
    <row r="227" spans="1:21" x14ac:dyDescent="0.25">
      <c r="A227" t="s">
        <v>5282</v>
      </c>
      <c r="B227" s="3">
        <v>44285</v>
      </c>
      <c r="C227" s="3">
        <v>44299</v>
      </c>
      <c r="D227" t="s">
        <v>18</v>
      </c>
      <c r="E227">
        <v>169033</v>
      </c>
      <c r="F227" t="s">
        <v>19</v>
      </c>
      <c r="G227" t="s">
        <v>188</v>
      </c>
      <c r="H227" t="s">
        <v>31</v>
      </c>
      <c r="I227">
        <v>11561</v>
      </c>
      <c r="J227" t="s">
        <v>22</v>
      </c>
      <c r="K227" t="s">
        <v>32</v>
      </c>
      <c r="L227" t="s">
        <v>36</v>
      </c>
      <c r="M227" t="s">
        <v>37</v>
      </c>
      <c r="N227" s="5">
        <v>16.25</v>
      </c>
      <c r="O227" s="7">
        <v>5</v>
      </c>
      <c r="P227" s="5">
        <v>10.55</v>
      </c>
      <c r="Q227" s="5">
        <v>5.7</v>
      </c>
      <c r="R227" s="22">
        <f>Tabla1[[#This Row],[Fecha de Envío]]-Tabla1[[#This Row],[Fecha de Orden]]</f>
        <v>14</v>
      </c>
      <c r="S227" s="24">
        <f>YEAR(Tabla1[[#This Row],[Fecha de Orden]])</f>
        <v>2021</v>
      </c>
      <c r="T227" t="str">
        <f>VLOOKUP(Tabla1[[#This Row],[Nombre del Producto]],Tabla2[[Nombre Producto]:[Costo Unitario]],2,FALSE)</f>
        <v>Wicked Choccy's</v>
      </c>
      <c r="U227" t="str">
        <f>VLOOKUP(Tabla1[[#This Row],[Fábrica]],Tabla3[],4,FALSE)</f>
        <v>Georgia</v>
      </c>
    </row>
    <row r="228" spans="1:21" x14ac:dyDescent="0.25">
      <c r="A228" t="s">
        <v>6308</v>
      </c>
      <c r="B228" s="3">
        <v>44285</v>
      </c>
      <c r="C228" s="3">
        <v>44297</v>
      </c>
      <c r="D228" t="s">
        <v>39</v>
      </c>
      <c r="E228">
        <v>162089</v>
      </c>
      <c r="F228" t="s">
        <v>19</v>
      </c>
      <c r="G228" t="s">
        <v>2018</v>
      </c>
      <c r="H228" t="s">
        <v>42</v>
      </c>
      <c r="I228">
        <v>78521</v>
      </c>
      <c r="J228" t="s">
        <v>22</v>
      </c>
      <c r="K228" t="s">
        <v>43</v>
      </c>
      <c r="L228" t="s">
        <v>36</v>
      </c>
      <c r="M228" t="s">
        <v>37</v>
      </c>
      <c r="N228" s="5">
        <v>22.75</v>
      </c>
      <c r="O228" s="7">
        <v>7</v>
      </c>
      <c r="P228" s="5">
        <v>14.77</v>
      </c>
      <c r="Q228" s="5">
        <v>7.98</v>
      </c>
      <c r="R228" s="22">
        <f>Tabla1[[#This Row],[Fecha de Envío]]-Tabla1[[#This Row],[Fecha de Orden]]</f>
        <v>12</v>
      </c>
      <c r="S228" s="24">
        <f>YEAR(Tabla1[[#This Row],[Fecha de Orden]])</f>
        <v>2021</v>
      </c>
      <c r="T228" t="str">
        <f>VLOOKUP(Tabla1[[#This Row],[Nombre del Producto]],Tabla2[[Nombre Producto]:[Costo Unitario]],2,FALSE)</f>
        <v>Wicked Choccy's</v>
      </c>
      <c r="U228" t="str">
        <f>VLOOKUP(Tabla1[[#This Row],[Fábrica]],Tabla3[],4,FALSE)</f>
        <v>Georgia</v>
      </c>
    </row>
    <row r="229" spans="1:21" x14ac:dyDescent="0.25">
      <c r="A229" t="s">
        <v>6309</v>
      </c>
      <c r="B229" s="3">
        <v>44285</v>
      </c>
      <c r="C229" s="3">
        <v>44297</v>
      </c>
      <c r="D229" t="s">
        <v>39</v>
      </c>
      <c r="E229">
        <v>162089</v>
      </c>
      <c r="F229" t="s">
        <v>19</v>
      </c>
      <c r="G229" t="s">
        <v>2018</v>
      </c>
      <c r="H229" t="s">
        <v>42</v>
      </c>
      <c r="I229">
        <v>78521</v>
      </c>
      <c r="J229" t="s">
        <v>22</v>
      </c>
      <c r="K229" t="s">
        <v>43</v>
      </c>
      <c r="L229" t="s">
        <v>33</v>
      </c>
      <c r="M229" t="s">
        <v>34</v>
      </c>
      <c r="N229" s="5">
        <v>18</v>
      </c>
      <c r="O229" s="7">
        <v>5</v>
      </c>
      <c r="P229" s="5">
        <v>12</v>
      </c>
      <c r="Q229" s="5">
        <v>6</v>
      </c>
      <c r="R229" s="22">
        <f>Tabla1[[#This Row],[Fecha de Envío]]-Tabla1[[#This Row],[Fecha de Orden]]</f>
        <v>12</v>
      </c>
      <c r="S229" s="24">
        <f>YEAR(Tabla1[[#This Row],[Fecha de Orden]])</f>
        <v>2021</v>
      </c>
      <c r="T229" t="str">
        <f>VLOOKUP(Tabla1[[#This Row],[Nombre del Producto]],Tabla2[[Nombre Producto]:[Costo Unitario]],2,FALSE)</f>
        <v>Lot's O' Nuts</v>
      </c>
      <c r="U229" t="str">
        <f>VLOOKUP(Tabla1[[#This Row],[Fábrica]],Tabla3[],4,FALSE)</f>
        <v>Arizona</v>
      </c>
    </row>
    <row r="230" spans="1:21" x14ac:dyDescent="0.25">
      <c r="A230" t="s">
        <v>6547</v>
      </c>
      <c r="B230" s="3">
        <v>44285</v>
      </c>
      <c r="C230" s="3">
        <v>44301</v>
      </c>
      <c r="D230" t="s">
        <v>18</v>
      </c>
      <c r="E230">
        <v>113124</v>
      </c>
      <c r="F230" t="s">
        <v>19</v>
      </c>
      <c r="G230" t="s">
        <v>601</v>
      </c>
      <c r="H230" t="s">
        <v>51</v>
      </c>
      <c r="I230">
        <v>55124</v>
      </c>
      <c r="J230" t="s">
        <v>22</v>
      </c>
      <c r="K230" t="s">
        <v>43</v>
      </c>
      <c r="L230" t="s">
        <v>24</v>
      </c>
      <c r="M230" t="s">
        <v>25</v>
      </c>
      <c r="N230" s="5">
        <v>7.5</v>
      </c>
      <c r="O230" s="7">
        <v>2</v>
      </c>
      <c r="P230" s="5">
        <v>4.9000000000000004</v>
      </c>
      <c r="Q230" s="5">
        <v>2.6</v>
      </c>
      <c r="R230" s="22">
        <f>Tabla1[[#This Row],[Fecha de Envío]]-Tabla1[[#This Row],[Fecha de Orden]]</f>
        <v>16</v>
      </c>
      <c r="S230" s="24">
        <f>YEAR(Tabla1[[#This Row],[Fecha de Orden]])</f>
        <v>2021</v>
      </c>
      <c r="T230" t="str">
        <f>VLOOKUP(Tabla1[[#This Row],[Nombre del Producto]],Tabla2[[Nombre Producto]:[Costo Unitario]],2,FALSE)</f>
        <v>Wicked Choccy's</v>
      </c>
      <c r="U230" t="str">
        <f>VLOOKUP(Tabla1[[#This Row],[Fábrica]],Tabla3[],4,FALSE)</f>
        <v>Georgia</v>
      </c>
    </row>
    <row r="231" spans="1:21" x14ac:dyDescent="0.25">
      <c r="A231" t="s">
        <v>8088</v>
      </c>
      <c r="B231" s="3">
        <v>44285</v>
      </c>
      <c r="C231" s="3">
        <v>44296</v>
      </c>
      <c r="D231" t="s">
        <v>39</v>
      </c>
      <c r="E231">
        <v>105151</v>
      </c>
      <c r="F231" t="s">
        <v>19</v>
      </c>
      <c r="G231" t="s">
        <v>30</v>
      </c>
      <c r="H231" t="s">
        <v>31</v>
      </c>
      <c r="I231">
        <v>10009</v>
      </c>
      <c r="J231" t="s">
        <v>148</v>
      </c>
      <c r="K231" t="s">
        <v>32</v>
      </c>
      <c r="L231" t="s">
        <v>348</v>
      </c>
      <c r="M231" t="s">
        <v>349</v>
      </c>
      <c r="N231" s="5">
        <v>100</v>
      </c>
      <c r="O231" s="7">
        <v>5</v>
      </c>
      <c r="P231" s="5">
        <v>50</v>
      </c>
      <c r="Q231" s="5">
        <v>50</v>
      </c>
      <c r="R231" s="22">
        <f>Tabla1[[#This Row],[Fecha de Envío]]-Tabla1[[#This Row],[Fecha de Orden]]</f>
        <v>11</v>
      </c>
      <c r="S231" s="24">
        <f>YEAR(Tabla1[[#This Row],[Fecha de Orden]])</f>
        <v>2021</v>
      </c>
      <c r="T231" t="str">
        <f>VLOOKUP(Tabla1[[#This Row],[Nombre del Producto]],Tabla2[[Nombre Producto]:[Costo Unitario]],2,FALSE)</f>
        <v>Secret Factory</v>
      </c>
      <c r="U231" t="str">
        <f>VLOOKUP(Tabla1[[#This Row],[Fábrica]],Tabla3[],4,FALSE)</f>
        <v>Illinois</v>
      </c>
    </row>
    <row r="232" spans="1:21" x14ac:dyDescent="0.25">
      <c r="A232" t="s">
        <v>17</v>
      </c>
      <c r="B232" s="3">
        <v>44286</v>
      </c>
      <c r="C232" s="3">
        <v>44301</v>
      </c>
      <c r="D232" t="s">
        <v>18</v>
      </c>
      <c r="E232">
        <v>128055</v>
      </c>
      <c r="F232" t="s">
        <v>19</v>
      </c>
      <c r="G232" t="s">
        <v>20</v>
      </c>
      <c r="H232" t="s">
        <v>21</v>
      </c>
      <c r="I232">
        <v>94122</v>
      </c>
      <c r="J232" t="s">
        <v>22</v>
      </c>
      <c r="K232" t="s">
        <v>23</v>
      </c>
      <c r="L232" t="s">
        <v>24</v>
      </c>
      <c r="M232" t="s">
        <v>25</v>
      </c>
      <c r="N232" s="5">
        <v>7.5</v>
      </c>
      <c r="O232" s="7">
        <v>2</v>
      </c>
      <c r="P232" s="5">
        <v>4.9000000000000004</v>
      </c>
      <c r="Q232" s="5">
        <v>2.6</v>
      </c>
      <c r="R232" s="22">
        <f>Tabla1[[#This Row],[Fecha de Envío]]-Tabla1[[#This Row],[Fecha de Orden]]</f>
        <v>15</v>
      </c>
      <c r="S232" s="24">
        <f>YEAR(Tabla1[[#This Row],[Fecha de Orden]])</f>
        <v>2021</v>
      </c>
      <c r="T232" t="str">
        <f>VLOOKUP(Tabla1[[#This Row],[Nombre del Producto]],Tabla2[[Nombre Producto]:[Costo Unitario]],2,FALSE)</f>
        <v>Wicked Choccy's</v>
      </c>
      <c r="U232" t="str">
        <f>VLOOKUP(Tabla1[[#This Row],[Fábrica]],Tabla3[],4,FALSE)</f>
        <v>Georgia</v>
      </c>
    </row>
    <row r="233" spans="1:21" x14ac:dyDescent="0.25">
      <c r="A233" t="s">
        <v>26</v>
      </c>
      <c r="B233" s="3">
        <v>44286</v>
      </c>
      <c r="C233" s="3">
        <v>44301</v>
      </c>
      <c r="D233" t="s">
        <v>18</v>
      </c>
      <c r="E233">
        <v>128055</v>
      </c>
      <c r="F233" t="s">
        <v>19</v>
      </c>
      <c r="G233" t="s">
        <v>20</v>
      </c>
      <c r="H233" t="s">
        <v>21</v>
      </c>
      <c r="I233">
        <v>94122</v>
      </c>
      <c r="J233" t="s">
        <v>22</v>
      </c>
      <c r="K233" t="s">
        <v>23</v>
      </c>
      <c r="L233" t="s">
        <v>27</v>
      </c>
      <c r="M233" t="s">
        <v>28</v>
      </c>
      <c r="N233" s="5">
        <v>7.2</v>
      </c>
      <c r="O233" s="7">
        <v>2</v>
      </c>
      <c r="P233" s="5">
        <v>5</v>
      </c>
      <c r="Q233" s="5">
        <v>2.2000000000000002</v>
      </c>
      <c r="R233" s="22">
        <f>Tabla1[[#This Row],[Fecha de Envío]]-Tabla1[[#This Row],[Fecha de Orden]]</f>
        <v>15</v>
      </c>
      <c r="S233" s="24">
        <f>YEAR(Tabla1[[#This Row],[Fecha de Orden]])</f>
        <v>2021</v>
      </c>
      <c r="T233" t="str">
        <f>VLOOKUP(Tabla1[[#This Row],[Nombre del Producto]],Tabla2[[Nombre Producto]:[Costo Unitario]],2,FALSE)</f>
        <v>Lot's O' Nuts</v>
      </c>
      <c r="U233" t="str">
        <f>VLOOKUP(Tabla1[[#This Row],[Fábrica]],Tabla3[],4,FALSE)</f>
        <v>Arizona</v>
      </c>
    </row>
    <row r="234" spans="1:21" x14ac:dyDescent="0.25">
      <c r="A234" t="s">
        <v>2520</v>
      </c>
      <c r="B234" s="3">
        <v>44286</v>
      </c>
      <c r="C234" s="3">
        <v>44300</v>
      </c>
      <c r="D234" t="s">
        <v>18</v>
      </c>
      <c r="E234">
        <v>104759</v>
      </c>
      <c r="F234" t="s">
        <v>19</v>
      </c>
      <c r="G234" t="s">
        <v>239</v>
      </c>
      <c r="H234" t="s">
        <v>173</v>
      </c>
      <c r="I234">
        <v>60610</v>
      </c>
      <c r="J234" t="s">
        <v>22</v>
      </c>
      <c r="K234" t="s">
        <v>43</v>
      </c>
      <c r="L234" t="s">
        <v>36</v>
      </c>
      <c r="M234" t="s">
        <v>37</v>
      </c>
      <c r="N234" s="5">
        <v>22.75</v>
      </c>
      <c r="O234" s="7">
        <v>7</v>
      </c>
      <c r="P234" s="5">
        <v>14.77</v>
      </c>
      <c r="Q234" s="5">
        <v>7.98</v>
      </c>
      <c r="R234" s="22">
        <f>Tabla1[[#This Row],[Fecha de Envío]]-Tabla1[[#This Row],[Fecha de Orden]]</f>
        <v>14</v>
      </c>
      <c r="S234" s="24">
        <f>YEAR(Tabla1[[#This Row],[Fecha de Orden]])</f>
        <v>2021</v>
      </c>
      <c r="T234" t="str">
        <f>VLOOKUP(Tabla1[[#This Row],[Nombre del Producto]],Tabla2[[Nombre Producto]:[Costo Unitario]],2,FALSE)</f>
        <v>Wicked Choccy's</v>
      </c>
      <c r="U234" t="str">
        <f>VLOOKUP(Tabla1[[#This Row],[Fábrica]],Tabla3[],4,FALSE)</f>
        <v>Georgia</v>
      </c>
    </row>
    <row r="235" spans="1:21" x14ac:dyDescent="0.25">
      <c r="A235" t="s">
        <v>2521</v>
      </c>
      <c r="B235" s="3">
        <v>44286</v>
      </c>
      <c r="C235" s="3">
        <v>44300</v>
      </c>
      <c r="D235" t="s">
        <v>18</v>
      </c>
      <c r="E235">
        <v>104759</v>
      </c>
      <c r="F235" t="s">
        <v>19</v>
      </c>
      <c r="G235" t="s">
        <v>239</v>
      </c>
      <c r="H235" t="s">
        <v>173</v>
      </c>
      <c r="I235">
        <v>60610</v>
      </c>
      <c r="J235" t="s">
        <v>22</v>
      </c>
      <c r="K235" t="s">
        <v>43</v>
      </c>
      <c r="L235" t="s">
        <v>45</v>
      </c>
      <c r="M235" t="s">
        <v>46</v>
      </c>
      <c r="N235" s="5">
        <v>6.98</v>
      </c>
      <c r="O235" s="7">
        <v>2</v>
      </c>
      <c r="P235" s="5">
        <v>4.9800000000000004</v>
      </c>
      <c r="Q235" s="5">
        <v>2</v>
      </c>
      <c r="R235" s="22">
        <f>Tabla1[[#This Row],[Fecha de Envío]]-Tabla1[[#This Row],[Fecha de Orden]]</f>
        <v>14</v>
      </c>
      <c r="S235" s="24">
        <f>YEAR(Tabla1[[#This Row],[Fecha de Orden]])</f>
        <v>2021</v>
      </c>
      <c r="T235" t="str">
        <f>VLOOKUP(Tabla1[[#This Row],[Nombre del Producto]],Tabla2[[Nombre Producto]:[Costo Unitario]],2,FALSE)</f>
        <v>Lot's O' Nuts</v>
      </c>
      <c r="U235" t="str">
        <f>VLOOKUP(Tabla1[[#This Row],[Fábrica]],Tabla3[],4,FALSE)</f>
        <v>Arizona</v>
      </c>
    </row>
    <row r="236" spans="1:21" x14ac:dyDescent="0.25">
      <c r="A236" t="s">
        <v>4780</v>
      </c>
      <c r="B236" s="3">
        <v>44286</v>
      </c>
      <c r="C236" s="3">
        <v>44296</v>
      </c>
      <c r="D236" t="s">
        <v>82</v>
      </c>
      <c r="E236">
        <v>112403</v>
      </c>
      <c r="F236" t="s">
        <v>19</v>
      </c>
      <c r="G236" t="s">
        <v>144</v>
      </c>
      <c r="H236" t="s">
        <v>101</v>
      </c>
      <c r="I236">
        <v>19120</v>
      </c>
      <c r="J236" t="s">
        <v>22</v>
      </c>
      <c r="K236" t="s">
        <v>32</v>
      </c>
      <c r="L236" t="s">
        <v>45</v>
      </c>
      <c r="M236" t="s">
        <v>46</v>
      </c>
      <c r="N236" s="5">
        <v>3.49</v>
      </c>
      <c r="O236" s="7">
        <v>1</v>
      </c>
      <c r="P236" s="5">
        <v>2.4900000000000002</v>
      </c>
      <c r="Q236" s="5">
        <v>1</v>
      </c>
      <c r="R236" s="22">
        <f>Tabla1[[#This Row],[Fecha de Envío]]-Tabla1[[#This Row],[Fecha de Orden]]</f>
        <v>10</v>
      </c>
      <c r="S236" s="24">
        <f>YEAR(Tabla1[[#This Row],[Fecha de Orden]])</f>
        <v>2021</v>
      </c>
      <c r="T236" t="str">
        <f>VLOOKUP(Tabla1[[#This Row],[Nombre del Producto]],Tabla2[[Nombre Producto]:[Costo Unitario]],2,FALSE)</f>
        <v>Lot's O' Nuts</v>
      </c>
      <c r="U236" t="str">
        <f>VLOOKUP(Tabla1[[#This Row],[Fábrica]],Tabla3[],4,FALSE)</f>
        <v>Arizona</v>
      </c>
    </row>
    <row r="237" spans="1:21" x14ac:dyDescent="0.25">
      <c r="A237" t="s">
        <v>4955</v>
      </c>
      <c r="B237" s="3">
        <v>44286</v>
      </c>
      <c r="C237" s="3">
        <v>44300</v>
      </c>
      <c r="D237" t="s">
        <v>18</v>
      </c>
      <c r="E237">
        <v>101770</v>
      </c>
      <c r="F237" t="s">
        <v>19</v>
      </c>
      <c r="G237" t="s">
        <v>529</v>
      </c>
      <c r="H237" t="s">
        <v>255</v>
      </c>
      <c r="I237">
        <v>33180</v>
      </c>
      <c r="J237" t="s">
        <v>22</v>
      </c>
      <c r="K237" t="s">
        <v>66</v>
      </c>
      <c r="L237" t="s">
        <v>24</v>
      </c>
      <c r="M237" t="s">
        <v>25</v>
      </c>
      <c r="N237" s="5">
        <v>3.75</v>
      </c>
      <c r="O237" s="7">
        <v>1</v>
      </c>
      <c r="P237" s="5">
        <v>2.4500000000000002</v>
      </c>
      <c r="Q237" s="5">
        <v>1.3</v>
      </c>
      <c r="R237" s="22">
        <f>Tabla1[[#This Row],[Fecha de Envío]]-Tabla1[[#This Row],[Fecha de Orden]]</f>
        <v>14</v>
      </c>
      <c r="S237" s="24">
        <f>YEAR(Tabla1[[#This Row],[Fecha de Orden]])</f>
        <v>2021</v>
      </c>
      <c r="T237" t="str">
        <f>VLOOKUP(Tabla1[[#This Row],[Nombre del Producto]],Tabla2[[Nombre Producto]:[Costo Unitario]],2,FALSE)</f>
        <v>Wicked Choccy's</v>
      </c>
      <c r="U237" t="str">
        <f>VLOOKUP(Tabla1[[#This Row],[Fábrica]],Tabla3[],4,FALSE)</f>
        <v>Georgia</v>
      </c>
    </row>
    <row r="238" spans="1:21" x14ac:dyDescent="0.25">
      <c r="A238" t="s">
        <v>8736</v>
      </c>
      <c r="B238" s="3">
        <v>44286</v>
      </c>
      <c r="C238" s="3">
        <v>44296</v>
      </c>
      <c r="D238" t="s">
        <v>82</v>
      </c>
      <c r="E238">
        <v>130428</v>
      </c>
      <c r="F238" t="s">
        <v>19</v>
      </c>
      <c r="G238" t="s">
        <v>254</v>
      </c>
      <c r="H238" t="s">
        <v>255</v>
      </c>
      <c r="I238">
        <v>33614</v>
      </c>
      <c r="J238" t="s">
        <v>22</v>
      </c>
      <c r="K238" t="s">
        <v>66</v>
      </c>
      <c r="L238" t="s">
        <v>33</v>
      </c>
      <c r="M238" t="s">
        <v>34</v>
      </c>
      <c r="N238" s="5">
        <v>25.2</v>
      </c>
      <c r="O238" s="7">
        <v>7</v>
      </c>
      <c r="P238" s="5">
        <v>16.8</v>
      </c>
      <c r="Q238" s="5">
        <v>8.4</v>
      </c>
      <c r="R238" s="22">
        <f>Tabla1[[#This Row],[Fecha de Envío]]-Tabla1[[#This Row],[Fecha de Orden]]</f>
        <v>10</v>
      </c>
      <c r="S238" s="24">
        <f>YEAR(Tabla1[[#This Row],[Fecha de Orden]])</f>
        <v>2021</v>
      </c>
      <c r="T238" t="str">
        <f>VLOOKUP(Tabla1[[#This Row],[Nombre del Producto]],Tabla2[[Nombre Producto]:[Costo Unitario]],2,FALSE)</f>
        <v>Lot's O' Nuts</v>
      </c>
      <c r="U238" t="str">
        <f>VLOOKUP(Tabla1[[#This Row],[Fábrica]],Tabla3[],4,FALSE)</f>
        <v>Arizona</v>
      </c>
    </row>
    <row r="239" spans="1:21" x14ac:dyDescent="0.25">
      <c r="A239" t="s">
        <v>8737</v>
      </c>
      <c r="B239" s="3">
        <v>44286</v>
      </c>
      <c r="C239" s="3">
        <v>44296</v>
      </c>
      <c r="D239" t="s">
        <v>82</v>
      </c>
      <c r="E239">
        <v>130428</v>
      </c>
      <c r="F239" t="s">
        <v>19</v>
      </c>
      <c r="G239" t="s">
        <v>254</v>
      </c>
      <c r="H239" t="s">
        <v>255</v>
      </c>
      <c r="I239">
        <v>33614</v>
      </c>
      <c r="J239" t="s">
        <v>22</v>
      </c>
      <c r="K239" t="s">
        <v>66</v>
      </c>
      <c r="L239" t="s">
        <v>24</v>
      </c>
      <c r="M239" t="s">
        <v>25</v>
      </c>
      <c r="N239" s="5">
        <v>7.5</v>
      </c>
      <c r="O239" s="7">
        <v>2</v>
      </c>
      <c r="P239" s="5">
        <v>4.9000000000000004</v>
      </c>
      <c r="Q239" s="5">
        <v>2.6</v>
      </c>
      <c r="R239" s="22">
        <f>Tabla1[[#This Row],[Fecha de Envío]]-Tabla1[[#This Row],[Fecha de Orden]]</f>
        <v>10</v>
      </c>
      <c r="S239" s="24">
        <f>YEAR(Tabla1[[#This Row],[Fecha de Orden]])</f>
        <v>2021</v>
      </c>
      <c r="T239" t="str">
        <f>VLOOKUP(Tabla1[[#This Row],[Nombre del Producto]],Tabla2[[Nombre Producto]:[Costo Unitario]],2,FALSE)</f>
        <v>Wicked Choccy's</v>
      </c>
      <c r="U239" t="str">
        <f>VLOOKUP(Tabla1[[#This Row],[Fábrica]],Tabla3[],4,FALSE)</f>
        <v>Georgia</v>
      </c>
    </row>
    <row r="240" spans="1:21" x14ac:dyDescent="0.25">
      <c r="A240" t="s">
        <v>5128</v>
      </c>
      <c r="B240" s="3">
        <v>44287</v>
      </c>
      <c r="C240" s="3">
        <v>44302</v>
      </c>
      <c r="D240" t="s">
        <v>18</v>
      </c>
      <c r="E240">
        <v>138359</v>
      </c>
      <c r="F240" t="s">
        <v>19</v>
      </c>
      <c r="G240" t="s">
        <v>2893</v>
      </c>
      <c r="H240" t="s">
        <v>106</v>
      </c>
      <c r="I240">
        <v>2151</v>
      </c>
      <c r="J240" t="s">
        <v>22</v>
      </c>
      <c r="K240" t="s">
        <v>32</v>
      </c>
      <c r="L240" t="s">
        <v>36</v>
      </c>
      <c r="M240" t="s">
        <v>37</v>
      </c>
      <c r="N240" s="5">
        <v>6.5</v>
      </c>
      <c r="O240" s="7">
        <v>2</v>
      </c>
      <c r="P240" s="5">
        <v>4.22</v>
      </c>
      <c r="Q240" s="5">
        <v>2.2799999999999998</v>
      </c>
      <c r="R240" s="22">
        <f>Tabla1[[#This Row],[Fecha de Envío]]-Tabla1[[#This Row],[Fecha de Orden]]</f>
        <v>15</v>
      </c>
      <c r="S240" s="24">
        <f>YEAR(Tabla1[[#This Row],[Fecha de Orden]])</f>
        <v>2021</v>
      </c>
      <c r="T240" t="str">
        <f>VLOOKUP(Tabla1[[#This Row],[Nombre del Producto]],Tabla2[[Nombre Producto]:[Costo Unitario]],2,FALSE)</f>
        <v>Wicked Choccy's</v>
      </c>
      <c r="U240" t="str">
        <f>VLOOKUP(Tabla1[[#This Row],[Fábrica]],Tabla3[],4,FALSE)</f>
        <v>Georgia</v>
      </c>
    </row>
    <row r="241" spans="1:21" x14ac:dyDescent="0.25">
      <c r="A241" t="s">
        <v>5129</v>
      </c>
      <c r="B241" s="3">
        <v>44287</v>
      </c>
      <c r="C241" s="3">
        <v>44302</v>
      </c>
      <c r="D241" t="s">
        <v>18</v>
      </c>
      <c r="E241">
        <v>138359</v>
      </c>
      <c r="F241" t="s">
        <v>19</v>
      </c>
      <c r="G241" t="s">
        <v>2893</v>
      </c>
      <c r="H241" t="s">
        <v>106</v>
      </c>
      <c r="I241">
        <v>2151</v>
      </c>
      <c r="J241" t="s">
        <v>22</v>
      </c>
      <c r="K241" t="s">
        <v>32</v>
      </c>
      <c r="L241" t="s">
        <v>27</v>
      </c>
      <c r="M241" t="s">
        <v>28</v>
      </c>
      <c r="N241" s="5">
        <v>14.4</v>
      </c>
      <c r="O241" s="7">
        <v>4</v>
      </c>
      <c r="P241" s="5">
        <v>10</v>
      </c>
      <c r="Q241" s="5">
        <v>4.4000000000000004</v>
      </c>
      <c r="R241" s="22">
        <f>Tabla1[[#This Row],[Fecha de Envío]]-Tabla1[[#This Row],[Fecha de Orden]]</f>
        <v>15</v>
      </c>
      <c r="S241" s="24">
        <f>YEAR(Tabla1[[#This Row],[Fecha de Orden]])</f>
        <v>2021</v>
      </c>
      <c r="T241" t="str">
        <f>VLOOKUP(Tabla1[[#This Row],[Nombre del Producto]],Tabla2[[Nombre Producto]:[Costo Unitario]],2,FALSE)</f>
        <v>Lot's O' Nuts</v>
      </c>
      <c r="U241" t="str">
        <f>VLOOKUP(Tabla1[[#This Row],[Fábrica]],Tabla3[],4,FALSE)</f>
        <v>Arizona</v>
      </c>
    </row>
    <row r="242" spans="1:21" x14ac:dyDescent="0.25">
      <c r="A242" t="s">
        <v>5283</v>
      </c>
      <c r="B242" s="3">
        <v>44287</v>
      </c>
      <c r="C242" s="3">
        <v>44302</v>
      </c>
      <c r="D242" t="s">
        <v>71</v>
      </c>
      <c r="E242">
        <v>157021</v>
      </c>
      <c r="F242" t="s">
        <v>19</v>
      </c>
      <c r="G242" t="s">
        <v>2540</v>
      </c>
      <c r="H242" t="s">
        <v>21</v>
      </c>
      <c r="I242">
        <v>94591</v>
      </c>
      <c r="J242" t="s">
        <v>22</v>
      </c>
      <c r="K242" t="s">
        <v>23</v>
      </c>
      <c r="L242" t="s">
        <v>45</v>
      </c>
      <c r="M242" t="s">
        <v>46</v>
      </c>
      <c r="N242" s="5">
        <v>13.96</v>
      </c>
      <c r="O242" s="7">
        <v>4</v>
      </c>
      <c r="P242" s="5">
        <v>9.9600000000000009</v>
      </c>
      <c r="Q242" s="5">
        <v>4</v>
      </c>
      <c r="R242" s="22">
        <f>Tabla1[[#This Row],[Fecha de Envío]]-Tabla1[[#This Row],[Fecha de Orden]]</f>
        <v>15</v>
      </c>
      <c r="S242" s="24">
        <f>YEAR(Tabla1[[#This Row],[Fecha de Orden]])</f>
        <v>2021</v>
      </c>
      <c r="T242" t="str">
        <f>VLOOKUP(Tabla1[[#This Row],[Nombre del Producto]],Tabla2[[Nombre Producto]:[Costo Unitario]],2,FALSE)</f>
        <v>Lot's O' Nuts</v>
      </c>
      <c r="U242" t="str">
        <f>VLOOKUP(Tabla1[[#This Row],[Fábrica]],Tabla3[],4,FALSE)</f>
        <v>Arizona</v>
      </c>
    </row>
    <row r="243" spans="1:21" x14ac:dyDescent="0.25">
      <c r="A243" t="s">
        <v>5284</v>
      </c>
      <c r="B243" s="3">
        <v>44287</v>
      </c>
      <c r="C243" s="3">
        <v>44302</v>
      </c>
      <c r="D243" t="s">
        <v>71</v>
      </c>
      <c r="E243">
        <v>157021</v>
      </c>
      <c r="F243" t="s">
        <v>19</v>
      </c>
      <c r="G243" t="s">
        <v>2540</v>
      </c>
      <c r="H243" t="s">
        <v>21</v>
      </c>
      <c r="I243">
        <v>94591</v>
      </c>
      <c r="J243" t="s">
        <v>22</v>
      </c>
      <c r="K243" t="s">
        <v>23</v>
      </c>
      <c r="L243" t="s">
        <v>27</v>
      </c>
      <c r="M243" t="s">
        <v>28</v>
      </c>
      <c r="N243" s="5">
        <v>7.2</v>
      </c>
      <c r="O243" s="7">
        <v>2</v>
      </c>
      <c r="P243" s="5">
        <v>5</v>
      </c>
      <c r="Q243" s="5">
        <v>2.2000000000000002</v>
      </c>
      <c r="R243" s="22">
        <f>Tabla1[[#This Row],[Fecha de Envío]]-Tabla1[[#This Row],[Fecha de Orden]]</f>
        <v>15</v>
      </c>
      <c r="S243" s="24">
        <f>YEAR(Tabla1[[#This Row],[Fecha de Orden]])</f>
        <v>2021</v>
      </c>
      <c r="T243" t="str">
        <f>VLOOKUP(Tabla1[[#This Row],[Nombre del Producto]],Tabla2[[Nombre Producto]:[Costo Unitario]],2,FALSE)</f>
        <v>Lot's O' Nuts</v>
      </c>
      <c r="U243" t="str">
        <f>VLOOKUP(Tabla1[[#This Row],[Fábrica]],Tabla3[],4,FALSE)</f>
        <v>Arizona</v>
      </c>
    </row>
    <row r="244" spans="1:21" x14ac:dyDescent="0.25">
      <c r="A244" t="s">
        <v>531</v>
      </c>
      <c r="B244" s="3">
        <v>44288</v>
      </c>
      <c r="C244" s="3">
        <v>44304</v>
      </c>
      <c r="D244" t="s">
        <v>18</v>
      </c>
      <c r="E244">
        <v>160276</v>
      </c>
      <c r="F244" t="s">
        <v>19</v>
      </c>
      <c r="G244" t="s">
        <v>532</v>
      </c>
      <c r="H244" t="s">
        <v>133</v>
      </c>
      <c r="I244">
        <v>23464</v>
      </c>
      <c r="J244" t="s">
        <v>22</v>
      </c>
      <c r="K244" t="s">
        <v>66</v>
      </c>
      <c r="L244" t="s">
        <v>33</v>
      </c>
      <c r="M244" t="s">
        <v>34</v>
      </c>
      <c r="N244" s="5">
        <v>7.2</v>
      </c>
      <c r="O244" s="7">
        <v>2</v>
      </c>
      <c r="P244" s="5">
        <v>4.8</v>
      </c>
      <c r="Q244" s="5">
        <v>2.4</v>
      </c>
      <c r="R244" s="22">
        <f>Tabla1[[#This Row],[Fecha de Envío]]-Tabla1[[#This Row],[Fecha de Orden]]</f>
        <v>16</v>
      </c>
      <c r="S244" s="24">
        <f>YEAR(Tabla1[[#This Row],[Fecha de Orden]])</f>
        <v>2021</v>
      </c>
      <c r="T244" t="str">
        <f>VLOOKUP(Tabla1[[#This Row],[Nombre del Producto]],Tabla2[[Nombre Producto]:[Costo Unitario]],2,FALSE)</f>
        <v>Lot's O' Nuts</v>
      </c>
      <c r="U244" t="str">
        <f>VLOOKUP(Tabla1[[#This Row],[Fábrica]],Tabla3[],4,FALSE)</f>
        <v>Arizona</v>
      </c>
    </row>
    <row r="245" spans="1:21" x14ac:dyDescent="0.25">
      <c r="A245" t="s">
        <v>7415</v>
      </c>
      <c r="B245" s="3">
        <v>44288</v>
      </c>
      <c r="C245" s="3">
        <v>44304</v>
      </c>
      <c r="D245" t="s">
        <v>18</v>
      </c>
      <c r="E245">
        <v>164315</v>
      </c>
      <c r="F245" t="s">
        <v>19</v>
      </c>
      <c r="G245" t="s">
        <v>4404</v>
      </c>
      <c r="H245" t="s">
        <v>73</v>
      </c>
      <c r="I245">
        <v>30605</v>
      </c>
      <c r="J245" t="s">
        <v>22</v>
      </c>
      <c r="K245" t="s">
        <v>66</v>
      </c>
      <c r="L245" t="s">
        <v>27</v>
      </c>
      <c r="M245" t="s">
        <v>28</v>
      </c>
      <c r="N245" s="5">
        <v>18</v>
      </c>
      <c r="O245" s="7">
        <v>5</v>
      </c>
      <c r="P245" s="5">
        <v>12.5</v>
      </c>
      <c r="Q245" s="5">
        <v>5.5</v>
      </c>
      <c r="R245" s="22">
        <f>Tabla1[[#This Row],[Fecha de Envío]]-Tabla1[[#This Row],[Fecha de Orden]]</f>
        <v>16</v>
      </c>
      <c r="S245" s="24">
        <f>YEAR(Tabla1[[#This Row],[Fecha de Orden]])</f>
        <v>2021</v>
      </c>
      <c r="T245" t="str">
        <f>VLOOKUP(Tabla1[[#This Row],[Nombre del Producto]],Tabla2[[Nombre Producto]:[Costo Unitario]],2,FALSE)</f>
        <v>Lot's O' Nuts</v>
      </c>
      <c r="U245" t="str">
        <f>VLOOKUP(Tabla1[[#This Row],[Fábrica]],Tabla3[],4,FALSE)</f>
        <v>Arizona</v>
      </c>
    </row>
    <row r="246" spans="1:21" x14ac:dyDescent="0.25">
      <c r="A246" t="s">
        <v>7416</v>
      </c>
      <c r="B246" s="3">
        <v>44288</v>
      </c>
      <c r="C246" s="3">
        <v>44304</v>
      </c>
      <c r="D246" t="s">
        <v>18</v>
      </c>
      <c r="E246">
        <v>164315</v>
      </c>
      <c r="F246" t="s">
        <v>19</v>
      </c>
      <c r="G246" t="s">
        <v>4404</v>
      </c>
      <c r="H246" t="s">
        <v>73</v>
      </c>
      <c r="I246">
        <v>30605</v>
      </c>
      <c r="J246" t="s">
        <v>22</v>
      </c>
      <c r="K246" t="s">
        <v>66</v>
      </c>
      <c r="L246" t="s">
        <v>36</v>
      </c>
      <c r="M246" t="s">
        <v>37</v>
      </c>
      <c r="N246" s="5">
        <v>22.75</v>
      </c>
      <c r="O246" s="7">
        <v>7</v>
      </c>
      <c r="P246" s="5">
        <v>14.77</v>
      </c>
      <c r="Q246" s="5">
        <v>7.98</v>
      </c>
      <c r="R246" s="22">
        <f>Tabla1[[#This Row],[Fecha de Envío]]-Tabla1[[#This Row],[Fecha de Orden]]</f>
        <v>16</v>
      </c>
      <c r="S246" s="24">
        <f>YEAR(Tabla1[[#This Row],[Fecha de Orden]])</f>
        <v>2021</v>
      </c>
      <c r="T246" t="str">
        <f>VLOOKUP(Tabla1[[#This Row],[Nombre del Producto]],Tabla2[[Nombre Producto]:[Costo Unitario]],2,FALSE)</f>
        <v>Wicked Choccy's</v>
      </c>
      <c r="U246" t="str">
        <f>VLOOKUP(Tabla1[[#This Row],[Fábrica]],Tabla3[],4,FALSE)</f>
        <v>Georgia</v>
      </c>
    </row>
    <row r="247" spans="1:21" x14ac:dyDescent="0.25">
      <c r="A247" t="s">
        <v>7805</v>
      </c>
      <c r="B247" s="3">
        <v>44288</v>
      </c>
      <c r="C247" s="3">
        <v>44302</v>
      </c>
      <c r="D247" t="s">
        <v>71</v>
      </c>
      <c r="E247">
        <v>157847</v>
      </c>
      <c r="F247" t="s">
        <v>19</v>
      </c>
      <c r="G247" t="s">
        <v>159</v>
      </c>
      <c r="H247" t="s">
        <v>42</v>
      </c>
      <c r="I247">
        <v>77095</v>
      </c>
      <c r="J247" t="s">
        <v>22</v>
      </c>
      <c r="K247" t="s">
        <v>43</v>
      </c>
      <c r="L247" t="s">
        <v>36</v>
      </c>
      <c r="M247" t="s">
        <v>37</v>
      </c>
      <c r="N247" s="5">
        <v>22.75</v>
      </c>
      <c r="O247" s="7">
        <v>7</v>
      </c>
      <c r="P247" s="5">
        <v>14.77</v>
      </c>
      <c r="Q247" s="5">
        <v>7.98</v>
      </c>
      <c r="R247" s="22">
        <f>Tabla1[[#This Row],[Fecha de Envío]]-Tabla1[[#This Row],[Fecha de Orden]]</f>
        <v>14</v>
      </c>
      <c r="S247" s="24">
        <f>YEAR(Tabla1[[#This Row],[Fecha de Orden]])</f>
        <v>2021</v>
      </c>
      <c r="T247" t="str">
        <f>VLOOKUP(Tabla1[[#This Row],[Nombre del Producto]],Tabla2[[Nombre Producto]:[Costo Unitario]],2,FALSE)</f>
        <v>Wicked Choccy's</v>
      </c>
      <c r="U247" t="str">
        <f>VLOOKUP(Tabla1[[#This Row],[Fábrica]],Tabla3[],4,FALSE)</f>
        <v>Georgia</v>
      </c>
    </row>
    <row r="248" spans="1:21" x14ac:dyDescent="0.25">
      <c r="A248" t="s">
        <v>5098</v>
      </c>
      <c r="B248" s="3">
        <v>44289</v>
      </c>
      <c r="C248" s="3">
        <v>44304</v>
      </c>
      <c r="D248" t="s">
        <v>18</v>
      </c>
      <c r="E248">
        <v>112291</v>
      </c>
      <c r="F248" t="s">
        <v>19</v>
      </c>
      <c r="G248" t="s">
        <v>53</v>
      </c>
      <c r="H248" t="s">
        <v>21</v>
      </c>
      <c r="I248">
        <v>90008</v>
      </c>
      <c r="J248" t="s">
        <v>22</v>
      </c>
      <c r="K248" t="s">
        <v>23</v>
      </c>
      <c r="L248" t="s">
        <v>36</v>
      </c>
      <c r="M248" t="s">
        <v>37</v>
      </c>
      <c r="N248" s="5">
        <v>6.5</v>
      </c>
      <c r="O248" s="7">
        <v>2</v>
      </c>
      <c r="P248" s="5">
        <v>4.22</v>
      </c>
      <c r="Q248" s="5">
        <v>2.2799999999999998</v>
      </c>
      <c r="R248" s="22">
        <f>Tabla1[[#This Row],[Fecha de Envío]]-Tabla1[[#This Row],[Fecha de Orden]]</f>
        <v>15</v>
      </c>
      <c r="S248" s="24">
        <f>YEAR(Tabla1[[#This Row],[Fecha de Orden]])</f>
        <v>2021</v>
      </c>
      <c r="T248" t="str">
        <f>VLOOKUP(Tabla1[[#This Row],[Nombre del Producto]],Tabla2[[Nombre Producto]:[Costo Unitario]],2,FALSE)</f>
        <v>Wicked Choccy's</v>
      </c>
      <c r="U248" t="str">
        <f>VLOOKUP(Tabla1[[#This Row],[Fábrica]],Tabla3[],4,FALSE)</f>
        <v>Georgia</v>
      </c>
    </row>
    <row r="249" spans="1:21" x14ac:dyDescent="0.25">
      <c r="A249" t="s">
        <v>5099</v>
      </c>
      <c r="B249" s="3">
        <v>44289</v>
      </c>
      <c r="C249" s="3">
        <v>44304</v>
      </c>
      <c r="D249" t="s">
        <v>18</v>
      </c>
      <c r="E249">
        <v>112291</v>
      </c>
      <c r="F249" t="s">
        <v>19</v>
      </c>
      <c r="G249" t="s">
        <v>53</v>
      </c>
      <c r="H249" t="s">
        <v>21</v>
      </c>
      <c r="I249">
        <v>90008</v>
      </c>
      <c r="J249" t="s">
        <v>22</v>
      </c>
      <c r="K249" t="s">
        <v>23</v>
      </c>
      <c r="L249" t="s">
        <v>27</v>
      </c>
      <c r="M249" t="s">
        <v>28</v>
      </c>
      <c r="N249" s="5">
        <v>7.2</v>
      </c>
      <c r="O249" s="7">
        <v>2</v>
      </c>
      <c r="P249" s="5">
        <v>5</v>
      </c>
      <c r="Q249" s="5">
        <v>2.2000000000000002</v>
      </c>
      <c r="R249" s="22">
        <f>Tabla1[[#This Row],[Fecha de Envío]]-Tabla1[[#This Row],[Fecha de Orden]]</f>
        <v>15</v>
      </c>
      <c r="S249" s="24">
        <f>YEAR(Tabla1[[#This Row],[Fecha de Orden]])</f>
        <v>2021</v>
      </c>
      <c r="T249" t="str">
        <f>VLOOKUP(Tabla1[[#This Row],[Nombre del Producto]],Tabla2[[Nombre Producto]:[Costo Unitario]],2,FALSE)</f>
        <v>Lot's O' Nuts</v>
      </c>
      <c r="U249" t="str">
        <f>VLOOKUP(Tabla1[[#This Row],[Fábrica]],Tabla3[],4,FALSE)</f>
        <v>Arizona</v>
      </c>
    </row>
    <row r="250" spans="1:21" x14ac:dyDescent="0.25">
      <c r="A250" t="s">
        <v>4990</v>
      </c>
      <c r="B250" s="3">
        <v>44290</v>
      </c>
      <c r="C250" s="3">
        <v>44304</v>
      </c>
      <c r="D250" t="s">
        <v>18</v>
      </c>
      <c r="E250">
        <v>149538</v>
      </c>
      <c r="F250" t="s">
        <v>19</v>
      </c>
      <c r="G250" t="s">
        <v>263</v>
      </c>
      <c r="H250" t="s">
        <v>264</v>
      </c>
      <c r="I250">
        <v>70506</v>
      </c>
      <c r="J250" t="s">
        <v>22</v>
      </c>
      <c r="K250" t="s">
        <v>66</v>
      </c>
      <c r="L250" t="s">
        <v>33</v>
      </c>
      <c r="M250" t="s">
        <v>34</v>
      </c>
      <c r="N250" s="5">
        <v>7.2</v>
      </c>
      <c r="O250" s="7">
        <v>2</v>
      </c>
      <c r="P250" s="5">
        <v>4.8</v>
      </c>
      <c r="Q250" s="5">
        <v>2.4</v>
      </c>
      <c r="R250" s="22">
        <f>Tabla1[[#This Row],[Fecha de Envío]]-Tabla1[[#This Row],[Fecha de Orden]]</f>
        <v>14</v>
      </c>
      <c r="S250" s="24">
        <f>YEAR(Tabla1[[#This Row],[Fecha de Orden]])</f>
        <v>2021</v>
      </c>
      <c r="T250" t="str">
        <f>VLOOKUP(Tabla1[[#This Row],[Nombre del Producto]],Tabla2[[Nombre Producto]:[Costo Unitario]],2,FALSE)</f>
        <v>Lot's O' Nuts</v>
      </c>
      <c r="U250" t="str">
        <f>VLOOKUP(Tabla1[[#This Row],[Fábrica]],Tabla3[],4,FALSE)</f>
        <v>Arizona</v>
      </c>
    </row>
    <row r="251" spans="1:21" x14ac:dyDescent="0.25">
      <c r="A251" t="s">
        <v>4991</v>
      </c>
      <c r="B251" s="3">
        <v>44290</v>
      </c>
      <c r="C251" s="3">
        <v>44304</v>
      </c>
      <c r="D251" t="s">
        <v>18</v>
      </c>
      <c r="E251">
        <v>149538</v>
      </c>
      <c r="F251" t="s">
        <v>19</v>
      </c>
      <c r="G251" t="s">
        <v>263</v>
      </c>
      <c r="H251" t="s">
        <v>264</v>
      </c>
      <c r="I251">
        <v>70506</v>
      </c>
      <c r="J251" t="s">
        <v>22</v>
      </c>
      <c r="K251" t="s">
        <v>66</v>
      </c>
      <c r="L251" t="s">
        <v>45</v>
      </c>
      <c r="M251" t="s">
        <v>46</v>
      </c>
      <c r="N251" s="5">
        <v>10.47</v>
      </c>
      <c r="O251" s="7">
        <v>3</v>
      </c>
      <c r="P251" s="5">
        <v>7.47</v>
      </c>
      <c r="Q251" s="5">
        <v>3</v>
      </c>
      <c r="R251" s="22">
        <f>Tabla1[[#This Row],[Fecha de Envío]]-Tabla1[[#This Row],[Fecha de Orden]]</f>
        <v>14</v>
      </c>
      <c r="S251" s="24">
        <f>YEAR(Tabla1[[#This Row],[Fecha de Orden]])</f>
        <v>2021</v>
      </c>
      <c r="T251" t="str">
        <f>VLOOKUP(Tabla1[[#This Row],[Nombre del Producto]],Tabla2[[Nombre Producto]:[Costo Unitario]],2,FALSE)</f>
        <v>Lot's O' Nuts</v>
      </c>
      <c r="U251" t="str">
        <f>VLOOKUP(Tabla1[[#This Row],[Fábrica]],Tabla3[],4,FALSE)</f>
        <v>Arizona</v>
      </c>
    </row>
    <row r="252" spans="1:21" x14ac:dyDescent="0.25">
      <c r="A252" t="s">
        <v>4992</v>
      </c>
      <c r="B252" s="3">
        <v>44290</v>
      </c>
      <c r="C252" s="3">
        <v>44304</v>
      </c>
      <c r="D252" t="s">
        <v>18</v>
      </c>
      <c r="E252">
        <v>149538</v>
      </c>
      <c r="F252" t="s">
        <v>19</v>
      </c>
      <c r="G252" t="s">
        <v>263</v>
      </c>
      <c r="H252" t="s">
        <v>264</v>
      </c>
      <c r="I252">
        <v>70506</v>
      </c>
      <c r="J252" t="s">
        <v>148</v>
      </c>
      <c r="K252" t="s">
        <v>66</v>
      </c>
      <c r="L252" t="s">
        <v>149</v>
      </c>
      <c r="M252" t="s">
        <v>150</v>
      </c>
      <c r="N252" s="5">
        <v>6.25</v>
      </c>
      <c r="O252" s="7">
        <v>5</v>
      </c>
      <c r="P252" s="5">
        <v>3.25</v>
      </c>
      <c r="Q252" s="5">
        <v>3</v>
      </c>
      <c r="R252" s="22">
        <f>Tabla1[[#This Row],[Fecha de Envío]]-Tabla1[[#This Row],[Fecha de Orden]]</f>
        <v>14</v>
      </c>
      <c r="S252" s="24">
        <f>YEAR(Tabla1[[#This Row],[Fecha de Orden]])</f>
        <v>2021</v>
      </c>
      <c r="T252" t="str">
        <f>VLOOKUP(Tabla1[[#This Row],[Nombre del Producto]],Tabla2[[Nombre Producto]:[Costo Unitario]],2,FALSE)</f>
        <v>Secret Factory</v>
      </c>
      <c r="U252" t="str">
        <f>VLOOKUP(Tabla1[[#This Row],[Fábrica]],Tabla3[],4,FALSE)</f>
        <v>Illinois</v>
      </c>
    </row>
    <row r="253" spans="1:21" x14ac:dyDescent="0.25">
      <c r="A253" t="s">
        <v>4993</v>
      </c>
      <c r="B253" s="3">
        <v>44290</v>
      </c>
      <c r="C253" s="3">
        <v>44304</v>
      </c>
      <c r="D253" t="s">
        <v>18</v>
      </c>
      <c r="E253">
        <v>149538</v>
      </c>
      <c r="F253" t="s">
        <v>19</v>
      </c>
      <c r="G253" t="s">
        <v>263</v>
      </c>
      <c r="H253" t="s">
        <v>264</v>
      </c>
      <c r="I253">
        <v>70506</v>
      </c>
      <c r="J253" t="s">
        <v>22</v>
      </c>
      <c r="K253" t="s">
        <v>66</v>
      </c>
      <c r="L253" t="s">
        <v>24</v>
      </c>
      <c r="M253" t="s">
        <v>25</v>
      </c>
      <c r="N253" s="5">
        <v>7.5</v>
      </c>
      <c r="O253" s="7">
        <v>2</v>
      </c>
      <c r="P253" s="5">
        <v>4.9000000000000004</v>
      </c>
      <c r="Q253" s="5">
        <v>2.6</v>
      </c>
      <c r="R253" s="22">
        <f>Tabla1[[#This Row],[Fecha de Envío]]-Tabla1[[#This Row],[Fecha de Orden]]</f>
        <v>14</v>
      </c>
      <c r="S253" s="24">
        <f>YEAR(Tabla1[[#This Row],[Fecha de Orden]])</f>
        <v>2021</v>
      </c>
      <c r="T253" t="str">
        <f>VLOOKUP(Tabla1[[#This Row],[Nombre del Producto]],Tabla2[[Nombre Producto]:[Costo Unitario]],2,FALSE)</f>
        <v>Wicked Choccy's</v>
      </c>
      <c r="U253" t="str">
        <f>VLOOKUP(Tabla1[[#This Row],[Fábrica]],Tabla3[],4,FALSE)</f>
        <v>Georgia</v>
      </c>
    </row>
    <row r="254" spans="1:21" x14ac:dyDescent="0.25">
      <c r="A254" t="s">
        <v>6391</v>
      </c>
      <c r="B254" s="3">
        <v>44290</v>
      </c>
      <c r="C254" s="3">
        <v>44305</v>
      </c>
      <c r="D254" t="s">
        <v>18</v>
      </c>
      <c r="E254">
        <v>133228</v>
      </c>
      <c r="F254" t="s">
        <v>19</v>
      </c>
      <c r="G254" t="s">
        <v>92</v>
      </c>
      <c r="H254" t="s">
        <v>93</v>
      </c>
      <c r="I254">
        <v>48205</v>
      </c>
      <c r="J254" t="s">
        <v>22</v>
      </c>
      <c r="K254" t="s">
        <v>43</v>
      </c>
      <c r="L254" t="s">
        <v>45</v>
      </c>
      <c r="M254" t="s">
        <v>46</v>
      </c>
      <c r="N254" s="5">
        <v>3.49</v>
      </c>
      <c r="O254" s="7">
        <v>1</v>
      </c>
      <c r="P254" s="5">
        <v>2.4900000000000002</v>
      </c>
      <c r="Q254" s="5">
        <v>1</v>
      </c>
      <c r="R254" s="22">
        <f>Tabla1[[#This Row],[Fecha de Envío]]-Tabla1[[#This Row],[Fecha de Orden]]</f>
        <v>15</v>
      </c>
      <c r="S254" s="24">
        <f>YEAR(Tabla1[[#This Row],[Fecha de Orden]])</f>
        <v>2021</v>
      </c>
      <c r="T254" t="str">
        <f>VLOOKUP(Tabla1[[#This Row],[Nombre del Producto]],Tabla2[[Nombre Producto]:[Costo Unitario]],2,FALSE)</f>
        <v>Lot's O' Nuts</v>
      </c>
      <c r="U254" t="str">
        <f>VLOOKUP(Tabla1[[#This Row],[Fábrica]],Tabla3[],4,FALSE)</f>
        <v>Arizona</v>
      </c>
    </row>
    <row r="255" spans="1:21" x14ac:dyDescent="0.25">
      <c r="A255" t="s">
        <v>6392</v>
      </c>
      <c r="B255" s="3">
        <v>44290</v>
      </c>
      <c r="C255" s="3">
        <v>44305</v>
      </c>
      <c r="D255" t="s">
        <v>18</v>
      </c>
      <c r="E255">
        <v>133228</v>
      </c>
      <c r="F255" t="s">
        <v>19</v>
      </c>
      <c r="G255" t="s">
        <v>92</v>
      </c>
      <c r="H255" t="s">
        <v>93</v>
      </c>
      <c r="I255">
        <v>48205</v>
      </c>
      <c r="J255" t="s">
        <v>22</v>
      </c>
      <c r="K255" t="s">
        <v>43</v>
      </c>
      <c r="L255" t="s">
        <v>27</v>
      </c>
      <c r="M255" t="s">
        <v>28</v>
      </c>
      <c r="N255" s="5">
        <v>14.4</v>
      </c>
      <c r="O255" s="7">
        <v>4</v>
      </c>
      <c r="P255" s="5">
        <v>10</v>
      </c>
      <c r="Q255" s="5">
        <v>4.4000000000000004</v>
      </c>
      <c r="R255" s="22">
        <f>Tabla1[[#This Row],[Fecha de Envío]]-Tabla1[[#This Row],[Fecha de Orden]]</f>
        <v>15</v>
      </c>
      <c r="S255" s="24">
        <f>YEAR(Tabla1[[#This Row],[Fecha de Orden]])</f>
        <v>2021</v>
      </c>
      <c r="T255" t="str">
        <f>VLOOKUP(Tabla1[[#This Row],[Nombre del Producto]],Tabla2[[Nombre Producto]:[Costo Unitario]],2,FALSE)</f>
        <v>Lot's O' Nuts</v>
      </c>
      <c r="U255" t="str">
        <f>VLOOKUP(Tabla1[[#This Row],[Fábrica]],Tabla3[],4,FALSE)</f>
        <v>Arizona</v>
      </c>
    </row>
    <row r="256" spans="1:21" x14ac:dyDescent="0.25">
      <c r="A256" t="s">
        <v>6521</v>
      </c>
      <c r="B256" s="3">
        <v>44290</v>
      </c>
      <c r="C256" s="3">
        <v>44301</v>
      </c>
      <c r="D256" t="s">
        <v>39</v>
      </c>
      <c r="E256">
        <v>128685</v>
      </c>
      <c r="F256" t="s">
        <v>19</v>
      </c>
      <c r="G256" t="s">
        <v>53</v>
      </c>
      <c r="H256" t="s">
        <v>21</v>
      </c>
      <c r="I256">
        <v>90008</v>
      </c>
      <c r="J256" t="s">
        <v>22</v>
      </c>
      <c r="K256" t="s">
        <v>23</v>
      </c>
      <c r="L256" t="s">
        <v>27</v>
      </c>
      <c r="M256" t="s">
        <v>28</v>
      </c>
      <c r="N256" s="5">
        <v>7.2</v>
      </c>
      <c r="O256" s="7">
        <v>2</v>
      </c>
      <c r="P256" s="5">
        <v>5</v>
      </c>
      <c r="Q256" s="5">
        <v>2.2000000000000002</v>
      </c>
      <c r="R256" s="22">
        <f>Tabla1[[#This Row],[Fecha de Envío]]-Tabla1[[#This Row],[Fecha de Orden]]</f>
        <v>11</v>
      </c>
      <c r="S256" s="24">
        <f>YEAR(Tabla1[[#This Row],[Fecha de Orden]])</f>
        <v>2021</v>
      </c>
      <c r="T256" t="str">
        <f>VLOOKUP(Tabla1[[#This Row],[Nombre del Producto]],Tabla2[[Nombre Producto]:[Costo Unitario]],2,FALSE)</f>
        <v>Lot's O' Nuts</v>
      </c>
      <c r="U256" t="str">
        <f>VLOOKUP(Tabla1[[#This Row],[Fábrica]],Tabla3[],4,FALSE)</f>
        <v>Arizona</v>
      </c>
    </row>
    <row r="257" spans="1:21" x14ac:dyDescent="0.25">
      <c r="A257" t="s">
        <v>7015</v>
      </c>
      <c r="B257" s="3">
        <v>44290</v>
      </c>
      <c r="C257" s="3">
        <v>44305</v>
      </c>
      <c r="D257" t="s">
        <v>18</v>
      </c>
      <c r="E257">
        <v>105172</v>
      </c>
      <c r="F257" t="s">
        <v>19</v>
      </c>
      <c r="G257" t="s">
        <v>20</v>
      </c>
      <c r="H257" t="s">
        <v>21</v>
      </c>
      <c r="I257">
        <v>94109</v>
      </c>
      <c r="J257" t="s">
        <v>22</v>
      </c>
      <c r="K257" t="s">
        <v>23</v>
      </c>
      <c r="L257" t="s">
        <v>36</v>
      </c>
      <c r="M257" t="s">
        <v>37</v>
      </c>
      <c r="N257" s="5">
        <v>19.5</v>
      </c>
      <c r="O257" s="7">
        <v>6</v>
      </c>
      <c r="P257" s="5">
        <v>12.66</v>
      </c>
      <c r="Q257" s="5">
        <v>6.84</v>
      </c>
      <c r="R257" s="22">
        <f>Tabla1[[#This Row],[Fecha de Envío]]-Tabla1[[#This Row],[Fecha de Orden]]</f>
        <v>15</v>
      </c>
      <c r="S257" s="24">
        <f>YEAR(Tabla1[[#This Row],[Fecha de Orden]])</f>
        <v>2021</v>
      </c>
      <c r="T257" t="str">
        <f>VLOOKUP(Tabla1[[#This Row],[Nombre del Producto]],Tabla2[[Nombre Producto]:[Costo Unitario]],2,FALSE)</f>
        <v>Wicked Choccy's</v>
      </c>
      <c r="U257" t="str">
        <f>VLOOKUP(Tabla1[[#This Row],[Fábrica]],Tabla3[],4,FALSE)</f>
        <v>Georgia</v>
      </c>
    </row>
    <row r="258" spans="1:21" x14ac:dyDescent="0.25">
      <c r="A258" t="s">
        <v>3772</v>
      </c>
      <c r="B258" s="3">
        <v>44291</v>
      </c>
      <c r="C258" s="3">
        <v>44305</v>
      </c>
      <c r="D258" t="s">
        <v>71</v>
      </c>
      <c r="E258">
        <v>102988</v>
      </c>
      <c r="F258" t="s">
        <v>19</v>
      </c>
      <c r="G258" t="s">
        <v>370</v>
      </c>
      <c r="H258" t="s">
        <v>133</v>
      </c>
      <c r="I258">
        <v>22304</v>
      </c>
      <c r="J258" t="s">
        <v>22</v>
      </c>
      <c r="K258" t="s">
        <v>66</v>
      </c>
      <c r="L258" t="s">
        <v>27</v>
      </c>
      <c r="M258" t="s">
        <v>28</v>
      </c>
      <c r="N258" s="5">
        <v>25.2</v>
      </c>
      <c r="O258" s="7">
        <v>7</v>
      </c>
      <c r="P258" s="5">
        <v>17.5</v>
      </c>
      <c r="Q258" s="5">
        <v>7.7</v>
      </c>
      <c r="R258" s="22">
        <f>Tabla1[[#This Row],[Fecha de Envío]]-Tabla1[[#This Row],[Fecha de Orden]]</f>
        <v>14</v>
      </c>
      <c r="S258" s="24">
        <f>YEAR(Tabla1[[#This Row],[Fecha de Orden]])</f>
        <v>2021</v>
      </c>
      <c r="T258" t="str">
        <f>VLOOKUP(Tabla1[[#This Row],[Nombre del Producto]],Tabla2[[Nombre Producto]:[Costo Unitario]],2,FALSE)</f>
        <v>Lot's O' Nuts</v>
      </c>
      <c r="U258" t="str">
        <f>VLOOKUP(Tabla1[[#This Row],[Fábrica]],Tabla3[],4,FALSE)</f>
        <v>Arizona</v>
      </c>
    </row>
    <row r="259" spans="1:21" x14ac:dyDescent="0.25">
      <c r="A259" t="s">
        <v>3773</v>
      </c>
      <c r="B259" s="3">
        <v>44291</v>
      </c>
      <c r="C259" s="3">
        <v>44305</v>
      </c>
      <c r="D259" t="s">
        <v>71</v>
      </c>
      <c r="E259">
        <v>102988</v>
      </c>
      <c r="F259" t="s">
        <v>19</v>
      </c>
      <c r="G259" t="s">
        <v>370</v>
      </c>
      <c r="H259" t="s">
        <v>133</v>
      </c>
      <c r="I259">
        <v>22304</v>
      </c>
      <c r="J259" t="s">
        <v>22</v>
      </c>
      <c r="K259" t="s">
        <v>66</v>
      </c>
      <c r="L259" t="s">
        <v>24</v>
      </c>
      <c r="M259" t="s">
        <v>25</v>
      </c>
      <c r="N259" s="5">
        <v>26.25</v>
      </c>
      <c r="O259" s="7">
        <v>7</v>
      </c>
      <c r="P259" s="5">
        <v>17.149999999999999</v>
      </c>
      <c r="Q259" s="5">
        <v>9.1</v>
      </c>
      <c r="R259" s="22">
        <f>Tabla1[[#This Row],[Fecha de Envío]]-Tabla1[[#This Row],[Fecha de Orden]]</f>
        <v>14</v>
      </c>
      <c r="S259" s="24">
        <f>YEAR(Tabla1[[#This Row],[Fecha de Orden]])</f>
        <v>2021</v>
      </c>
      <c r="T259" t="str">
        <f>VLOOKUP(Tabla1[[#This Row],[Nombre del Producto]],Tabla2[[Nombre Producto]:[Costo Unitario]],2,FALSE)</f>
        <v>Wicked Choccy's</v>
      </c>
      <c r="U259" t="str">
        <f>VLOOKUP(Tabla1[[#This Row],[Fábrica]],Tabla3[],4,FALSE)</f>
        <v>Georgia</v>
      </c>
    </row>
    <row r="260" spans="1:21" x14ac:dyDescent="0.25">
      <c r="A260" t="s">
        <v>3774</v>
      </c>
      <c r="B260" s="3">
        <v>44291</v>
      </c>
      <c r="C260" s="3">
        <v>44305</v>
      </c>
      <c r="D260" t="s">
        <v>71</v>
      </c>
      <c r="E260">
        <v>102988</v>
      </c>
      <c r="F260" t="s">
        <v>19</v>
      </c>
      <c r="G260" t="s">
        <v>370</v>
      </c>
      <c r="H260" t="s">
        <v>133</v>
      </c>
      <c r="I260">
        <v>22304</v>
      </c>
      <c r="J260" t="s">
        <v>22</v>
      </c>
      <c r="K260" t="s">
        <v>66</v>
      </c>
      <c r="L260" t="s">
        <v>45</v>
      </c>
      <c r="M260" t="s">
        <v>46</v>
      </c>
      <c r="N260" s="5">
        <v>6.98</v>
      </c>
      <c r="O260" s="7">
        <v>2</v>
      </c>
      <c r="P260" s="5">
        <v>4.9800000000000004</v>
      </c>
      <c r="Q260" s="5">
        <v>2</v>
      </c>
      <c r="R260" s="22">
        <f>Tabla1[[#This Row],[Fecha de Envío]]-Tabla1[[#This Row],[Fecha de Orden]]</f>
        <v>14</v>
      </c>
      <c r="S260" s="24">
        <f>YEAR(Tabla1[[#This Row],[Fecha de Orden]])</f>
        <v>2021</v>
      </c>
      <c r="T260" t="str">
        <f>VLOOKUP(Tabla1[[#This Row],[Nombre del Producto]],Tabla2[[Nombre Producto]:[Costo Unitario]],2,FALSE)</f>
        <v>Lot's O' Nuts</v>
      </c>
      <c r="U260" t="str">
        <f>VLOOKUP(Tabla1[[#This Row],[Fábrica]],Tabla3[],4,FALSE)</f>
        <v>Arizona</v>
      </c>
    </row>
    <row r="261" spans="1:21" x14ac:dyDescent="0.25">
      <c r="A261" t="s">
        <v>4453</v>
      </c>
      <c r="B261" s="3">
        <v>44291</v>
      </c>
      <c r="C261" s="3">
        <v>44303</v>
      </c>
      <c r="D261" t="s">
        <v>39</v>
      </c>
      <c r="E261">
        <v>151001</v>
      </c>
      <c r="F261" t="s">
        <v>19</v>
      </c>
      <c r="G261" t="s">
        <v>193</v>
      </c>
      <c r="H261" t="s">
        <v>173</v>
      </c>
      <c r="I261">
        <v>62521</v>
      </c>
      <c r="J261" t="s">
        <v>22</v>
      </c>
      <c r="K261" t="s">
        <v>43</v>
      </c>
      <c r="L261" t="s">
        <v>45</v>
      </c>
      <c r="M261" t="s">
        <v>46</v>
      </c>
      <c r="N261" s="5">
        <v>13.96</v>
      </c>
      <c r="O261" s="7">
        <v>4</v>
      </c>
      <c r="P261" s="5">
        <v>9.9600000000000009</v>
      </c>
      <c r="Q261" s="5">
        <v>4</v>
      </c>
      <c r="R261" s="22">
        <f>Tabla1[[#This Row],[Fecha de Envío]]-Tabla1[[#This Row],[Fecha de Orden]]</f>
        <v>12</v>
      </c>
      <c r="S261" s="24">
        <f>YEAR(Tabla1[[#This Row],[Fecha de Orden]])</f>
        <v>2021</v>
      </c>
      <c r="T261" t="str">
        <f>VLOOKUP(Tabla1[[#This Row],[Nombre del Producto]],Tabla2[[Nombre Producto]:[Costo Unitario]],2,FALSE)</f>
        <v>Lot's O' Nuts</v>
      </c>
      <c r="U261" t="str">
        <f>VLOOKUP(Tabla1[[#This Row],[Fábrica]],Tabla3[],4,FALSE)</f>
        <v>Arizona</v>
      </c>
    </row>
    <row r="262" spans="1:21" x14ac:dyDescent="0.25">
      <c r="A262" t="s">
        <v>4454</v>
      </c>
      <c r="B262" s="3">
        <v>44291</v>
      </c>
      <c r="C262" s="3">
        <v>44303</v>
      </c>
      <c r="D262" t="s">
        <v>39</v>
      </c>
      <c r="E262">
        <v>151001</v>
      </c>
      <c r="F262" t="s">
        <v>19</v>
      </c>
      <c r="G262" t="s">
        <v>193</v>
      </c>
      <c r="H262" t="s">
        <v>173</v>
      </c>
      <c r="I262">
        <v>62521</v>
      </c>
      <c r="J262" t="s">
        <v>22</v>
      </c>
      <c r="K262" t="s">
        <v>43</v>
      </c>
      <c r="L262" t="s">
        <v>27</v>
      </c>
      <c r="M262" t="s">
        <v>28</v>
      </c>
      <c r="N262" s="5">
        <v>14.4</v>
      </c>
      <c r="O262" s="7">
        <v>4</v>
      </c>
      <c r="P262" s="5">
        <v>10</v>
      </c>
      <c r="Q262" s="5">
        <v>4.4000000000000004</v>
      </c>
      <c r="R262" s="22">
        <f>Tabla1[[#This Row],[Fecha de Envío]]-Tabla1[[#This Row],[Fecha de Orden]]</f>
        <v>12</v>
      </c>
      <c r="S262" s="24">
        <f>YEAR(Tabla1[[#This Row],[Fecha de Orden]])</f>
        <v>2021</v>
      </c>
      <c r="T262" t="str">
        <f>VLOOKUP(Tabla1[[#This Row],[Nombre del Producto]],Tabla2[[Nombre Producto]:[Costo Unitario]],2,FALSE)</f>
        <v>Lot's O' Nuts</v>
      </c>
      <c r="U262" t="str">
        <f>VLOOKUP(Tabla1[[#This Row],[Fábrica]],Tabla3[],4,FALSE)</f>
        <v>Arizona</v>
      </c>
    </row>
    <row r="263" spans="1:21" x14ac:dyDescent="0.25">
      <c r="A263" t="s">
        <v>7471</v>
      </c>
      <c r="B263" s="3">
        <v>44291</v>
      </c>
      <c r="C263" s="3">
        <v>44303</v>
      </c>
      <c r="D263" t="s">
        <v>71</v>
      </c>
      <c r="E263">
        <v>149104</v>
      </c>
      <c r="F263" t="s">
        <v>19</v>
      </c>
      <c r="G263" t="s">
        <v>3372</v>
      </c>
      <c r="H263" t="s">
        <v>93</v>
      </c>
      <c r="I263">
        <v>48127</v>
      </c>
      <c r="J263" t="s">
        <v>22</v>
      </c>
      <c r="K263" t="s">
        <v>43</v>
      </c>
      <c r="L263" t="s">
        <v>45</v>
      </c>
      <c r="M263" t="s">
        <v>46</v>
      </c>
      <c r="N263" s="5">
        <v>6.98</v>
      </c>
      <c r="O263" s="7">
        <v>2</v>
      </c>
      <c r="P263" s="5">
        <v>4.9800000000000004</v>
      </c>
      <c r="Q263" s="5">
        <v>2</v>
      </c>
      <c r="R263" s="22">
        <f>Tabla1[[#This Row],[Fecha de Envío]]-Tabla1[[#This Row],[Fecha de Orden]]</f>
        <v>12</v>
      </c>
      <c r="S263" s="24">
        <f>YEAR(Tabla1[[#This Row],[Fecha de Orden]])</f>
        <v>2021</v>
      </c>
      <c r="T263" t="str">
        <f>VLOOKUP(Tabla1[[#This Row],[Nombre del Producto]],Tabla2[[Nombre Producto]:[Costo Unitario]],2,FALSE)</f>
        <v>Lot's O' Nuts</v>
      </c>
      <c r="U263" t="str">
        <f>VLOOKUP(Tabla1[[#This Row],[Fábrica]],Tabla3[],4,FALSE)</f>
        <v>Arizona</v>
      </c>
    </row>
    <row r="264" spans="1:21" x14ac:dyDescent="0.25">
      <c r="A264" t="s">
        <v>7472</v>
      </c>
      <c r="B264" s="3">
        <v>44291</v>
      </c>
      <c r="C264" s="3">
        <v>44303</v>
      </c>
      <c r="D264" t="s">
        <v>71</v>
      </c>
      <c r="E264">
        <v>149104</v>
      </c>
      <c r="F264" t="s">
        <v>19</v>
      </c>
      <c r="G264" t="s">
        <v>3372</v>
      </c>
      <c r="H264" t="s">
        <v>93</v>
      </c>
      <c r="I264">
        <v>48127</v>
      </c>
      <c r="J264" t="s">
        <v>22</v>
      </c>
      <c r="K264" t="s">
        <v>43</v>
      </c>
      <c r="L264" t="s">
        <v>36</v>
      </c>
      <c r="M264" t="s">
        <v>37</v>
      </c>
      <c r="N264" s="5">
        <v>9.75</v>
      </c>
      <c r="O264" s="7">
        <v>3</v>
      </c>
      <c r="P264" s="5">
        <v>6.33</v>
      </c>
      <c r="Q264" s="5">
        <v>3.42</v>
      </c>
      <c r="R264" s="22">
        <f>Tabla1[[#This Row],[Fecha de Envío]]-Tabla1[[#This Row],[Fecha de Orden]]</f>
        <v>12</v>
      </c>
      <c r="S264" s="24">
        <f>YEAR(Tabla1[[#This Row],[Fecha de Orden]])</f>
        <v>2021</v>
      </c>
      <c r="T264" t="str">
        <f>VLOOKUP(Tabla1[[#This Row],[Nombre del Producto]],Tabla2[[Nombre Producto]:[Costo Unitario]],2,FALSE)</f>
        <v>Wicked Choccy's</v>
      </c>
      <c r="U264" t="str">
        <f>VLOOKUP(Tabla1[[#This Row],[Fábrica]],Tabla3[],4,FALSE)</f>
        <v>Georgia</v>
      </c>
    </row>
    <row r="265" spans="1:21" x14ac:dyDescent="0.25">
      <c r="A265" t="s">
        <v>7663</v>
      </c>
      <c r="B265" s="3">
        <v>44291</v>
      </c>
      <c r="C265" s="3">
        <v>44305</v>
      </c>
      <c r="D265" t="s">
        <v>18</v>
      </c>
      <c r="E265">
        <v>157231</v>
      </c>
      <c r="F265" t="s">
        <v>19</v>
      </c>
      <c r="G265" t="s">
        <v>393</v>
      </c>
      <c r="H265" t="s">
        <v>116</v>
      </c>
      <c r="I265">
        <v>40475</v>
      </c>
      <c r="J265" t="s">
        <v>22</v>
      </c>
      <c r="K265" t="s">
        <v>66</v>
      </c>
      <c r="L265" t="s">
        <v>24</v>
      </c>
      <c r="M265" t="s">
        <v>25</v>
      </c>
      <c r="N265" s="5">
        <v>26.25</v>
      </c>
      <c r="O265" s="7">
        <v>7</v>
      </c>
      <c r="P265" s="5">
        <v>17.149999999999999</v>
      </c>
      <c r="Q265" s="5">
        <v>9.1</v>
      </c>
      <c r="R265" s="22">
        <f>Tabla1[[#This Row],[Fecha de Envío]]-Tabla1[[#This Row],[Fecha de Orden]]</f>
        <v>14</v>
      </c>
      <c r="S265" s="24">
        <f>YEAR(Tabla1[[#This Row],[Fecha de Orden]])</f>
        <v>2021</v>
      </c>
      <c r="T265" t="str">
        <f>VLOOKUP(Tabla1[[#This Row],[Nombre del Producto]],Tabla2[[Nombre Producto]:[Costo Unitario]],2,FALSE)</f>
        <v>Wicked Choccy's</v>
      </c>
      <c r="U265" t="str">
        <f>VLOOKUP(Tabla1[[#This Row],[Fábrica]],Tabla3[],4,FALSE)</f>
        <v>Georgia</v>
      </c>
    </row>
    <row r="266" spans="1:21" x14ac:dyDescent="0.25">
      <c r="A266" t="s">
        <v>8770</v>
      </c>
      <c r="B266" s="3">
        <v>44291</v>
      </c>
      <c r="C266" s="3">
        <v>44303</v>
      </c>
      <c r="D266" t="s">
        <v>39</v>
      </c>
      <c r="E266">
        <v>113887</v>
      </c>
      <c r="F266" t="s">
        <v>19</v>
      </c>
      <c r="G266" t="s">
        <v>30</v>
      </c>
      <c r="H266" t="s">
        <v>31</v>
      </c>
      <c r="I266">
        <v>10035</v>
      </c>
      <c r="J266" t="s">
        <v>22</v>
      </c>
      <c r="K266" t="s">
        <v>32</v>
      </c>
      <c r="L266" t="s">
        <v>24</v>
      </c>
      <c r="M266" t="s">
        <v>25</v>
      </c>
      <c r="N266" s="5">
        <v>3.75</v>
      </c>
      <c r="O266" s="7">
        <v>1</v>
      </c>
      <c r="P266" s="5">
        <v>2.4500000000000002</v>
      </c>
      <c r="Q266" s="5">
        <v>1.3</v>
      </c>
      <c r="R266" s="22">
        <f>Tabla1[[#This Row],[Fecha de Envío]]-Tabla1[[#This Row],[Fecha de Orden]]</f>
        <v>12</v>
      </c>
      <c r="S266" s="24">
        <f>YEAR(Tabla1[[#This Row],[Fecha de Orden]])</f>
        <v>2021</v>
      </c>
      <c r="T266" t="str">
        <f>VLOOKUP(Tabla1[[#This Row],[Nombre del Producto]],Tabla2[[Nombre Producto]:[Costo Unitario]],2,FALSE)</f>
        <v>Wicked Choccy's</v>
      </c>
      <c r="U266" t="str">
        <f>VLOOKUP(Tabla1[[#This Row],[Fábrica]],Tabla3[],4,FALSE)</f>
        <v>Georgia</v>
      </c>
    </row>
    <row r="267" spans="1:21" x14ac:dyDescent="0.25">
      <c r="A267" t="s">
        <v>883</v>
      </c>
      <c r="B267" s="3">
        <v>44292</v>
      </c>
      <c r="C267" s="3">
        <v>44308</v>
      </c>
      <c r="D267" t="s">
        <v>18</v>
      </c>
      <c r="E267">
        <v>102652</v>
      </c>
      <c r="F267" t="s">
        <v>19</v>
      </c>
      <c r="G267" t="s">
        <v>53</v>
      </c>
      <c r="H267" t="s">
        <v>21</v>
      </c>
      <c r="I267">
        <v>90049</v>
      </c>
      <c r="J267" t="s">
        <v>22</v>
      </c>
      <c r="K267" t="s">
        <v>23</v>
      </c>
      <c r="L267" t="s">
        <v>45</v>
      </c>
      <c r="M267" t="s">
        <v>46</v>
      </c>
      <c r="N267" s="5">
        <v>6.98</v>
      </c>
      <c r="O267" s="7">
        <v>2</v>
      </c>
      <c r="P267" s="5">
        <v>4.9800000000000004</v>
      </c>
      <c r="Q267" s="5">
        <v>2</v>
      </c>
      <c r="R267" s="22">
        <f>Tabla1[[#This Row],[Fecha de Envío]]-Tabla1[[#This Row],[Fecha de Orden]]</f>
        <v>16</v>
      </c>
      <c r="S267" s="24">
        <f>YEAR(Tabla1[[#This Row],[Fecha de Orden]])</f>
        <v>2021</v>
      </c>
      <c r="T267" t="str">
        <f>VLOOKUP(Tabla1[[#This Row],[Nombre del Producto]],Tabla2[[Nombre Producto]:[Costo Unitario]],2,FALSE)</f>
        <v>Lot's O' Nuts</v>
      </c>
      <c r="U267" t="str">
        <f>VLOOKUP(Tabla1[[#This Row],[Fábrica]],Tabla3[],4,FALSE)</f>
        <v>Arizona</v>
      </c>
    </row>
    <row r="268" spans="1:21" x14ac:dyDescent="0.25">
      <c r="A268" t="s">
        <v>884</v>
      </c>
      <c r="B268" s="3">
        <v>44292</v>
      </c>
      <c r="C268" s="3">
        <v>44308</v>
      </c>
      <c r="D268" t="s">
        <v>18</v>
      </c>
      <c r="E268">
        <v>102652</v>
      </c>
      <c r="F268" t="s">
        <v>19</v>
      </c>
      <c r="G268" t="s">
        <v>53</v>
      </c>
      <c r="H268" t="s">
        <v>21</v>
      </c>
      <c r="I268">
        <v>90049</v>
      </c>
      <c r="J268" t="s">
        <v>22</v>
      </c>
      <c r="K268" t="s">
        <v>23</v>
      </c>
      <c r="L268" t="s">
        <v>36</v>
      </c>
      <c r="M268" t="s">
        <v>37</v>
      </c>
      <c r="N268" s="5">
        <v>22.75</v>
      </c>
      <c r="O268" s="7">
        <v>7</v>
      </c>
      <c r="P268" s="5">
        <v>14.77</v>
      </c>
      <c r="Q268" s="5">
        <v>7.98</v>
      </c>
      <c r="R268" s="22">
        <f>Tabla1[[#This Row],[Fecha de Envío]]-Tabla1[[#This Row],[Fecha de Orden]]</f>
        <v>16</v>
      </c>
      <c r="S268" s="24">
        <f>YEAR(Tabla1[[#This Row],[Fecha de Orden]])</f>
        <v>2021</v>
      </c>
      <c r="T268" t="str">
        <f>VLOOKUP(Tabla1[[#This Row],[Nombre del Producto]],Tabla2[[Nombre Producto]:[Costo Unitario]],2,FALSE)</f>
        <v>Wicked Choccy's</v>
      </c>
      <c r="U268" t="str">
        <f>VLOOKUP(Tabla1[[#This Row],[Fábrica]],Tabla3[],4,FALSE)</f>
        <v>Georgia</v>
      </c>
    </row>
    <row r="269" spans="1:21" x14ac:dyDescent="0.25">
      <c r="A269" t="s">
        <v>885</v>
      </c>
      <c r="B269" s="3">
        <v>44292</v>
      </c>
      <c r="C269" s="3">
        <v>44308</v>
      </c>
      <c r="D269" t="s">
        <v>18</v>
      </c>
      <c r="E269">
        <v>102652</v>
      </c>
      <c r="F269" t="s">
        <v>19</v>
      </c>
      <c r="G269" t="s">
        <v>53</v>
      </c>
      <c r="H269" t="s">
        <v>21</v>
      </c>
      <c r="I269">
        <v>90049</v>
      </c>
      <c r="J269" t="s">
        <v>22</v>
      </c>
      <c r="K269" t="s">
        <v>23</v>
      </c>
      <c r="L269" t="s">
        <v>24</v>
      </c>
      <c r="M269" t="s">
        <v>25</v>
      </c>
      <c r="N269" s="5">
        <v>3.75</v>
      </c>
      <c r="O269" s="7">
        <v>1</v>
      </c>
      <c r="P269" s="5">
        <v>2.4500000000000002</v>
      </c>
      <c r="Q269" s="5">
        <v>1.3</v>
      </c>
      <c r="R269" s="22">
        <f>Tabla1[[#This Row],[Fecha de Envío]]-Tabla1[[#This Row],[Fecha de Orden]]</f>
        <v>16</v>
      </c>
      <c r="S269" s="24">
        <f>YEAR(Tabla1[[#This Row],[Fecha de Orden]])</f>
        <v>2021</v>
      </c>
      <c r="T269" t="str">
        <f>VLOOKUP(Tabla1[[#This Row],[Nombre del Producto]],Tabla2[[Nombre Producto]:[Costo Unitario]],2,FALSE)</f>
        <v>Wicked Choccy's</v>
      </c>
      <c r="U269" t="str">
        <f>VLOOKUP(Tabla1[[#This Row],[Fábrica]],Tabla3[],4,FALSE)</f>
        <v>Georgia</v>
      </c>
    </row>
    <row r="270" spans="1:21" x14ac:dyDescent="0.25">
      <c r="A270" t="s">
        <v>886</v>
      </c>
      <c r="B270" s="3">
        <v>44292</v>
      </c>
      <c r="C270" s="3">
        <v>44308</v>
      </c>
      <c r="D270" t="s">
        <v>18</v>
      </c>
      <c r="E270">
        <v>102652</v>
      </c>
      <c r="F270" t="s">
        <v>19</v>
      </c>
      <c r="G270" t="s">
        <v>53</v>
      </c>
      <c r="H270" t="s">
        <v>21</v>
      </c>
      <c r="I270">
        <v>90049</v>
      </c>
      <c r="J270" t="s">
        <v>148</v>
      </c>
      <c r="K270" t="s">
        <v>23</v>
      </c>
      <c r="L270" t="s">
        <v>149</v>
      </c>
      <c r="M270" t="s">
        <v>150</v>
      </c>
      <c r="N270" s="5">
        <v>3.75</v>
      </c>
      <c r="O270" s="7">
        <v>3</v>
      </c>
      <c r="P270" s="5">
        <v>1.95</v>
      </c>
      <c r="Q270" s="5">
        <v>1.8</v>
      </c>
      <c r="R270" s="22">
        <f>Tabla1[[#This Row],[Fecha de Envío]]-Tabla1[[#This Row],[Fecha de Orden]]</f>
        <v>16</v>
      </c>
      <c r="S270" s="24">
        <f>YEAR(Tabla1[[#This Row],[Fecha de Orden]])</f>
        <v>2021</v>
      </c>
      <c r="T270" t="str">
        <f>VLOOKUP(Tabla1[[#This Row],[Nombre del Producto]],Tabla2[[Nombre Producto]:[Costo Unitario]],2,FALSE)</f>
        <v>Secret Factory</v>
      </c>
      <c r="U270" t="str">
        <f>VLOOKUP(Tabla1[[#This Row],[Fábrica]],Tabla3[],4,FALSE)</f>
        <v>Illinois</v>
      </c>
    </row>
    <row r="271" spans="1:21" x14ac:dyDescent="0.25">
      <c r="A271" t="s">
        <v>3468</v>
      </c>
      <c r="B271" s="3">
        <v>44292</v>
      </c>
      <c r="C271" s="3">
        <v>44306</v>
      </c>
      <c r="D271" t="s">
        <v>71</v>
      </c>
      <c r="E271">
        <v>153808</v>
      </c>
      <c r="F271" t="s">
        <v>19</v>
      </c>
      <c r="G271" t="s">
        <v>53</v>
      </c>
      <c r="H271" t="s">
        <v>21</v>
      </c>
      <c r="I271">
        <v>90004</v>
      </c>
      <c r="J271" t="s">
        <v>22</v>
      </c>
      <c r="K271" t="s">
        <v>23</v>
      </c>
      <c r="L271" t="s">
        <v>36</v>
      </c>
      <c r="M271" t="s">
        <v>37</v>
      </c>
      <c r="N271" s="5">
        <v>9.75</v>
      </c>
      <c r="O271" s="7">
        <v>3</v>
      </c>
      <c r="P271" s="5">
        <v>6.33</v>
      </c>
      <c r="Q271" s="5">
        <v>3.42</v>
      </c>
      <c r="R271" s="22">
        <f>Tabla1[[#This Row],[Fecha de Envío]]-Tabla1[[#This Row],[Fecha de Orden]]</f>
        <v>14</v>
      </c>
      <c r="S271" s="24">
        <f>YEAR(Tabla1[[#This Row],[Fecha de Orden]])</f>
        <v>2021</v>
      </c>
      <c r="T271" t="str">
        <f>VLOOKUP(Tabla1[[#This Row],[Nombre del Producto]],Tabla2[[Nombre Producto]:[Costo Unitario]],2,FALSE)</f>
        <v>Wicked Choccy's</v>
      </c>
      <c r="U271" t="str">
        <f>VLOOKUP(Tabla1[[#This Row],[Fábrica]],Tabla3[],4,FALSE)</f>
        <v>Georgia</v>
      </c>
    </row>
    <row r="272" spans="1:21" x14ac:dyDescent="0.25">
      <c r="A272" t="s">
        <v>3469</v>
      </c>
      <c r="B272" s="3">
        <v>44292</v>
      </c>
      <c r="C272" s="3">
        <v>44306</v>
      </c>
      <c r="D272" t="s">
        <v>71</v>
      </c>
      <c r="E272">
        <v>153808</v>
      </c>
      <c r="F272" t="s">
        <v>19</v>
      </c>
      <c r="G272" t="s">
        <v>53</v>
      </c>
      <c r="H272" t="s">
        <v>21</v>
      </c>
      <c r="I272">
        <v>90004</v>
      </c>
      <c r="J272" t="s">
        <v>22</v>
      </c>
      <c r="K272" t="s">
        <v>23</v>
      </c>
      <c r="L272" t="s">
        <v>24</v>
      </c>
      <c r="M272" t="s">
        <v>25</v>
      </c>
      <c r="N272" s="5">
        <v>7.5</v>
      </c>
      <c r="O272" s="7">
        <v>2</v>
      </c>
      <c r="P272" s="5">
        <v>4.9000000000000004</v>
      </c>
      <c r="Q272" s="5">
        <v>2.6</v>
      </c>
      <c r="R272" s="22">
        <f>Tabla1[[#This Row],[Fecha de Envío]]-Tabla1[[#This Row],[Fecha de Orden]]</f>
        <v>14</v>
      </c>
      <c r="S272" s="24">
        <f>YEAR(Tabla1[[#This Row],[Fecha de Orden]])</f>
        <v>2021</v>
      </c>
      <c r="T272" t="str">
        <f>VLOOKUP(Tabla1[[#This Row],[Nombre del Producto]],Tabla2[[Nombre Producto]:[Costo Unitario]],2,FALSE)</f>
        <v>Wicked Choccy's</v>
      </c>
      <c r="U272" t="str">
        <f>VLOOKUP(Tabla1[[#This Row],[Fábrica]],Tabla3[],4,FALSE)</f>
        <v>Georgia</v>
      </c>
    </row>
    <row r="273" spans="1:21" x14ac:dyDescent="0.25">
      <c r="A273" t="s">
        <v>3470</v>
      </c>
      <c r="B273" s="3">
        <v>44292</v>
      </c>
      <c r="C273" s="3">
        <v>44306</v>
      </c>
      <c r="D273" t="s">
        <v>71</v>
      </c>
      <c r="E273">
        <v>153808</v>
      </c>
      <c r="F273" t="s">
        <v>19</v>
      </c>
      <c r="G273" t="s">
        <v>53</v>
      </c>
      <c r="H273" t="s">
        <v>21</v>
      </c>
      <c r="I273">
        <v>90004</v>
      </c>
      <c r="J273" t="s">
        <v>22</v>
      </c>
      <c r="K273" t="s">
        <v>23</v>
      </c>
      <c r="L273" t="s">
        <v>27</v>
      </c>
      <c r="M273" t="s">
        <v>28</v>
      </c>
      <c r="N273" s="5">
        <v>10.8</v>
      </c>
      <c r="O273" s="7">
        <v>3</v>
      </c>
      <c r="P273" s="5">
        <v>7.5</v>
      </c>
      <c r="Q273" s="5">
        <v>3.3</v>
      </c>
      <c r="R273" s="22">
        <f>Tabla1[[#This Row],[Fecha de Envío]]-Tabla1[[#This Row],[Fecha de Orden]]</f>
        <v>14</v>
      </c>
      <c r="S273" s="24">
        <f>YEAR(Tabla1[[#This Row],[Fecha de Orden]])</f>
        <v>2021</v>
      </c>
      <c r="T273" t="str">
        <f>VLOOKUP(Tabla1[[#This Row],[Nombre del Producto]],Tabla2[[Nombre Producto]:[Costo Unitario]],2,FALSE)</f>
        <v>Lot's O' Nuts</v>
      </c>
      <c r="U273" t="str">
        <f>VLOOKUP(Tabla1[[#This Row],[Fábrica]],Tabla3[],4,FALSE)</f>
        <v>Arizona</v>
      </c>
    </row>
    <row r="274" spans="1:21" x14ac:dyDescent="0.25">
      <c r="A274" t="s">
        <v>3779</v>
      </c>
      <c r="B274" s="3">
        <v>44292</v>
      </c>
      <c r="C274" s="3">
        <v>44306</v>
      </c>
      <c r="D274" t="s">
        <v>18</v>
      </c>
      <c r="E274">
        <v>136742</v>
      </c>
      <c r="F274" t="s">
        <v>19</v>
      </c>
      <c r="G274" t="s">
        <v>1008</v>
      </c>
      <c r="H274" t="s">
        <v>101</v>
      </c>
      <c r="I274">
        <v>17602</v>
      </c>
      <c r="J274" t="s">
        <v>22</v>
      </c>
      <c r="K274" t="s">
        <v>32</v>
      </c>
      <c r="L274" t="s">
        <v>33</v>
      </c>
      <c r="M274" t="s">
        <v>34</v>
      </c>
      <c r="N274" s="5">
        <v>21.6</v>
      </c>
      <c r="O274" s="7">
        <v>6</v>
      </c>
      <c r="P274" s="5">
        <v>14.4</v>
      </c>
      <c r="Q274" s="5">
        <v>7.2</v>
      </c>
      <c r="R274" s="22">
        <f>Tabla1[[#This Row],[Fecha de Envío]]-Tabla1[[#This Row],[Fecha de Orden]]</f>
        <v>14</v>
      </c>
      <c r="S274" s="24">
        <f>YEAR(Tabla1[[#This Row],[Fecha de Orden]])</f>
        <v>2021</v>
      </c>
      <c r="T274" t="str">
        <f>VLOOKUP(Tabla1[[#This Row],[Nombre del Producto]],Tabla2[[Nombre Producto]:[Costo Unitario]],2,FALSE)</f>
        <v>Lot's O' Nuts</v>
      </c>
      <c r="U274" t="str">
        <f>VLOOKUP(Tabla1[[#This Row],[Fábrica]],Tabla3[],4,FALSE)</f>
        <v>Arizona</v>
      </c>
    </row>
    <row r="275" spans="1:21" x14ac:dyDescent="0.25">
      <c r="A275" t="s">
        <v>7857</v>
      </c>
      <c r="B275" s="3">
        <v>44292</v>
      </c>
      <c r="C275" s="3">
        <v>44308</v>
      </c>
      <c r="D275" t="s">
        <v>18</v>
      </c>
      <c r="E275">
        <v>169803</v>
      </c>
      <c r="F275" t="s">
        <v>19</v>
      </c>
      <c r="G275" t="s">
        <v>124</v>
      </c>
      <c r="H275" t="s">
        <v>125</v>
      </c>
      <c r="I275">
        <v>98115</v>
      </c>
      <c r="J275" t="s">
        <v>22</v>
      </c>
      <c r="K275" t="s">
        <v>23</v>
      </c>
      <c r="L275" t="s">
        <v>45</v>
      </c>
      <c r="M275" t="s">
        <v>46</v>
      </c>
      <c r="N275" s="5">
        <v>10.47</v>
      </c>
      <c r="O275" s="7">
        <v>3</v>
      </c>
      <c r="P275" s="5">
        <v>7.47</v>
      </c>
      <c r="Q275" s="5">
        <v>3</v>
      </c>
      <c r="R275" s="22">
        <f>Tabla1[[#This Row],[Fecha de Envío]]-Tabla1[[#This Row],[Fecha de Orden]]</f>
        <v>16</v>
      </c>
      <c r="S275" s="24">
        <f>YEAR(Tabla1[[#This Row],[Fecha de Orden]])</f>
        <v>2021</v>
      </c>
      <c r="T275" t="str">
        <f>VLOOKUP(Tabla1[[#This Row],[Nombre del Producto]],Tabla2[[Nombre Producto]:[Costo Unitario]],2,FALSE)</f>
        <v>Lot's O' Nuts</v>
      </c>
      <c r="U275" t="str">
        <f>VLOOKUP(Tabla1[[#This Row],[Fábrica]],Tabla3[],4,FALSE)</f>
        <v>Arizona</v>
      </c>
    </row>
    <row r="276" spans="1:21" x14ac:dyDescent="0.25">
      <c r="A276" t="s">
        <v>7990</v>
      </c>
      <c r="B276" s="3">
        <v>44292</v>
      </c>
      <c r="C276" s="3">
        <v>44304</v>
      </c>
      <c r="D276" t="s">
        <v>39</v>
      </c>
      <c r="E276">
        <v>118486</v>
      </c>
      <c r="F276" t="s">
        <v>19</v>
      </c>
      <c r="G276" t="s">
        <v>144</v>
      </c>
      <c r="H276" t="s">
        <v>101</v>
      </c>
      <c r="I276">
        <v>19143</v>
      </c>
      <c r="J276" t="s">
        <v>22</v>
      </c>
      <c r="K276" t="s">
        <v>32</v>
      </c>
      <c r="L276" t="s">
        <v>33</v>
      </c>
      <c r="M276" t="s">
        <v>34</v>
      </c>
      <c r="N276" s="5">
        <v>10.8</v>
      </c>
      <c r="O276" s="7">
        <v>3</v>
      </c>
      <c r="P276" s="5">
        <v>7.2</v>
      </c>
      <c r="Q276" s="5">
        <v>3.6</v>
      </c>
      <c r="R276" s="22">
        <f>Tabla1[[#This Row],[Fecha de Envío]]-Tabla1[[#This Row],[Fecha de Orden]]</f>
        <v>12</v>
      </c>
      <c r="S276" s="24">
        <f>YEAR(Tabla1[[#This Row],[Fecha de Orden]])</f>
        <v>2021</v>
      </c>
      <c r="T276" t="str">
        <f>VLOOKUP(Tabla1[[#This Row],[Nombre del Producto]],Tabla2[[Nombre Producto]:[Costo Unitario]],2,FALSE)</f>
        <v>Lot's O' Nuts</v>
      </c>
      <c r="U276" t="str">
        <f>VLOOKUP(Tabla1[[#This Row],[Fábrica]],Tabla3[],4,FALSE)</f>
        <v>Arizona</v>
      </c>
    </row>
    <row r="277" spans="1:21" x14ac:dyDescent="0.25">
      <c r="A277" t="s">
        <v>7991</v>
      </c>
      <c r="B277" s="3">
        <v>44292</v>
      </c>
      <c r="C277" s="3">
        <v>44304</v>
      </c>
      <c r="D277" t="s">
        <v>39</v>
      </c>
      <c r="E277">
        <v>118486</v>
      </c>
      <c r="F277" t="s">
        <v>19</v>
      </c>
      <c r="G277" t="s">
        <v>144</v>
      </c>
      <c r="H277" t="s">
        <v>101</v>
      </c>
      <c r="I277">
        <v>19143</v>
      </c>
      <c r="J277" t="s">
        <v>22</v>
      </c>
      <c r="K277" t="s">
        <v>32</v>
      </c>
      <c r="L277" t="s">
        <v>24</v>
      </c>
      <c r="M277" t="s">
        <v>25</v>
      </c>
      <c r="N277" s="5">
        <v>3.75</v>
      </c>
      <c r="O277" s="7">
        <v>1</v>
      </c>
      <c r="P277" s="5">
        <v>2.4500000000000002</v>
      </c>
      <c r="Q277" s="5">
        <v>1.3</v>
      </c>
      <c r="R277" s="22">
        <f>Tabla1[[#This Row],[Fecha de Envío]]-Tabla1[[#This Row],[Fecha de Orden]]</f>
        <v>12</v>
      </c>
      <c r="S277" s="24">
        <f>YEAR(Tabla1[[#This Row],[Fecha de Orden]])</f>
        <v>2021</v>
      </c>
      <c r="T277" t="str">
        <f>VLOOKUP(Tabla1[[#This Row],[Nombre del Producto]],Tabla2[[Nombre Producto]:[Costo Unitario]],2,FALSE)</f>
        <v>Wicked Choccy's</v>
      </c>
      <c r="U277" t="str">
        <f>VLOOKUP(Tabla1[[#This Row],[Fábrica]],Tabla3[],4,FALSE)</f>
        <v>Georgia</v>
      </c>
    </row>
    <row r="278" spans="1:21" x14ac:dyDescent="0.25">
      <c r="A278" t="s">
        <v>7992</v>
      </c>
      <c r="B278" s="3">
        <v>44292</v>
      </c>
      <c r="C278" s="3">
        <v>44304</v>
      </c>
      <c r="D278" t="s">
        <v>39</v>
      </c>
      <c r="E278">
        <v>118486</v>
      </c>
      <c r="F278" t="s">
        <v>19</v>
      </c>
      <c r="G278" t="s">
        <v>144</v>
      </c>
      <c r="H278" t="s">
        <v>101</v>
      </c>
      <c r="I278">
        <v>19143</v>
      </c>
      <c r="J278" t="s">
        <v>22</v>
      </c>
      <c r="K278" t="s">
        <v>32</v>
      </c>
      <c r="L278" t="s">
        <v>45</v>
      </c>
      <c r="M278" t="s">
        <v>46</v>
      </c>
      <c r="N278" s="5">
        <v>6.98</v>
      </c>
      <c r="O278" s="7">
        <v>2</v>
      </c>
      <c r="P278" s="5">
        <v>4.9800000000000004</v>
      </c>
      <c r="Q278" s="5">
        <v>2</v>
      </c>
      <c r="R278" s="22">
        <f>Tabla1[[#This Row],[Fecha de Envío]]-Tabla1[[#This Row],[Fecha de Orden]]</f>
        <v>12</v>
      </c>
      <c r="S278" s="24">
        <f>YEAR(Tabla1[[#This Row],[Fecha de Orden]])</f>
        <v>2021</v>
      </c>
      <c r="T278" t="str">
        <f>VLOOKUP(Tabla1[[#This Row],[Nombre del Producto]],Tabla2[[Nombre Producto]:[Costo Unitario]],2,FALSE)</f>
        <v>Lot's O' Nuts</v>
      </c>
      <c r="U278" t="str">
        <f>VLOOKUP(Tabla1[[#This Row],[Fábrica]],Tabla3[],4,FALSE)</f>
        <v>Arizona</v>
      </c>
    </row>
    <row r="279" spans="1:21" x14ac:dyDescent="0.25">
      <c r="A279" t="s">
        <v>7006</v>
      </c>
      <c r="B279" s="3">
        <v>44293</v>
      </c>
      <c r="C279" s="3">
        <v>44306</v>
      </c>
      <c r="D279" t="s">
        <v>39</v>
      </c>
      <c r="E279">
        <v>124023</v>
      </c>
      <c r="F279" t="s">
        <v>19</v>
      </c>
      <c r="G279" t="s">
        <v>4579</v>
      </c>
      <c r="H279" t="s">
        <v>522</v>
      </c>
      <c r="I279">
        <v>36608</v>
      </c>
      <c r="J279" t="s">
        <v>22</v>
      </c>
      <c r="K279" t="s">
        <v>66</v>
      </c>
      <c r="L279" t="s">
        <v>36</v>
      </c>
      <c r="M279" t="s">
        <v>37</v>
      </c>
      <c r="N279" s="5">
        <v>6.5</v>
      </c>
      <c r="O279" s="7">
        <v>2</v>
      </c>
      <c r="P279" s="5">
        <v>4.22</v>
      </c>
      <c r="Q279" s="5">
        <v>2.2799999999999998</v>
      </c>
      <c r="R279" s="22">
        <f>Tabla1[[#This Row],[Fecha de Envío]]-Tabla1[[#This Row],[Fecha de Orden]]</f>
        <v>13</v>
      </c>
      <c r="S279" s="24">
        <f>YEAR(Tabla1[[#This Row],[Fecha de Orden]])</f>
        <v>2021</v>
      </c>
      <c r="T279" t="str">
        <f>VLOOKUP(Tabla1[[#This Row],[Nombre del Producto]],Tabla2[[Nombre Producto]:[Costo Unitario]],2,FALSE)</f>
        <v>Wicked Choccy's</v>
      </c>
      <c r="U279" t="str">
        <f>VLOOKUP(Tabla1[[#This Row],[Fábrica]],Tabla3[],4,FALSE)</f>
        <v>Georgia</v>
      </c>
    </row>
    <row r="280" spans="1:21" x14ac:dyDescent="0.25">
      <c r="A280" t="s">
        <v>7699</v>
      </c>
      <c r="B280" s="3">
        <v>44293</v>
      </c>
      <c r="C280" s="3">
        <v>44308</v>
      </c>
      <c r="D280" t="s">
        <v>18</v>
      </c>
      <c r="E280">
        <v>128846</v>
      </c>
      <c r="F280" t="s">
        <v>19</v>
      </c>
      <c r="G280" t="s">
        <v>931</v>
      </c>
      <c r="H280" t="s">
        <v>678</v>
      </c>
      <c r="I280">
        <v>29203</v>
      </c>
      <c r="J280" t="s">
        <v>22</v>
      </c>
      <c r="K280" t="s">
        <v>66</v>
      </c>
      <c r="L280" t="s">
        <v>24</v>
      </c>
      <c r="M280" t="s">
        <v>25</v>
      </c>
      <c r="N280" s="5">
        <v>11.25</v>
      </c>
      <c r="O280" s="7">
        <v>3</v>
      </c>
      <c r="P280" s="5">
        <v>7.35</v>
      </c>
      <c r="Q280" s="5">
        <v>3.9</v>
      </c>
      <c r="R280" s="22">
        <f>Tabla1[[#This Row],[Fecha de Envío]]-Tabla1[[#This Row],[Fecha de Orden]]</f>
        <v>15</v>
      </c>
      <c r="S280" s="24">
        <f>YEAR(Tabla1[[#This Row],[Fecha de Orden]])</f>
        <v>2021</v>
      </c>
      <c r="T280" t="str">
        <f>VLOOKUP(Tabla1[[#This Row],[Nombre del Producto]],Tabla2[[Nombre Producto]:[Costo Unitario]],2,FALSE)</f>
        <v>Wicked Choccy's</v>
      </c>
      <c r="U280" t="str">
        <f>VLOOKUP(Tabla1[[#This Row],[Fábrica]],Tabla3[],4,FALSE)</f>
        <v>Georgia</v>
      </c>
    </row>
    <row r="281" spans="1:21" x14ac:dyDescent="0.25">
      <c r="A281" t="s">
        <v>7700</v>
      </c>
      <c r="B281" s="3">
        <v>44293</v>
      </c>
      <c r="C281" s="3">
        <v>44308</v>
      </c>
      <c r="D281" t="s">
        <v>18</v>
      </c>
      <c r="E281">
        <v>128846</v>
      </c>
      <c r="F281" t="s">
        <v>19</v>
      </c>
      <c r="G281" t="s">
        <v>931</v>
      </c>
      <c r="H281" t="s">
        <v>678</v>
      </c>
      <c r="I281">
        <v>29203</v>
      </c>
      <c r="J281" t="s">
        <v>148</v>
      </c>
      <c r="K281" t="s">
        <v>66</v>
      </c>
      <c r="L281" t="s">
        <v>149</v>
      </c>
      <c r="M281" t="s">
        <v>150</v>
      </c>
      <c r="N281" s="5">
        <v>6.25</v>
      </c>
      <c r="O281" s="7">
        <v>5</v>
      </c>
      <c r="P281" s="5">
        <v>3.25</v>
      </c>
      <c r="Q281" s="5">
        <v>3</v>
      </c>
      <c r="R281" s="22">
        <f>Tabla1[[#This Row],[Fecha de Envío]]-Tabla1[[#This Row],[Fecha de Orden]]</f>
        <v>15</v>
      </c>
      <c r="S281" s="24">
        <f>YEAR(Tabla1[[#This Row],[Fecha de Orden]])</f>
        <v>2021</v>
      </c>
      <c r="T281" t="str">
        <f>VLOOKUP(Tabla1[[#This Row],[Nombre del Producto]],Tabla2[[Nombre Producto]:[Costo Unitario]],2,FALSE)</f>
        <v>Secret Factory</v>
      </c>
      <c r="U281" t="str">
        <f>VLOOKUP(Tabla1[[#This Row],[Fábrica]],Tabla3[],4,FALSE)</f>
        <v>Illinois</v>
      </c>
    </row>
    <row r="282" spans="1:21" x14ac:dyDescent="0.25">
      <c r="A282" t="s">
        <v>9060</v>
      </c>
      <c r="B282" s="3">
        <v>44293</v>
      </c>
      <c r="C282" s="3">
        <v>44303</v>
      </c>
      <c r="D282" t="s">
        <v>82</v>
      </c>
      <c r="E282">
        <v>165806</v>
      </c>
      <c r="F282" t="s">
        <v>19</v>
      </c>
      <c r="G282" t="s">
        <v>1925</v>
      </c>
      <c r="H282" t="s">
        <v>73</v>
      </c>
      <c r="I282">
        <v>30062</v>
      </c>
      <c r="J282" t="s">
        <v>22</v>
      </c>
      <c r="K282" t="s">
        <v>66</v>
      </c>
      <c r="L282" t="s">
        <v>36</v>
      </c>
      <c r="M282" t="s">
        <v>37</v>
      </c>
      <c r="N282" s="5">
        <v>29.25</v>
      </c>
      <c r="O282" s="7">
        <v>9</v>
      </c>
      <c r="P282" s="5">
        <v>18.989999999999998</v>
      </c>
      <c r="Q282" s="5">
        <v>10.26</v>
      </c>
      <c r="R282" s="22">
        <f>Tabla1[[#This Row],[Fecha de Envío]]-Tabla1[[#This Row],[Fecha de Orden]]</f>
        <v>10</v>
      </c>
      <c r="S282" s="24">
        <f>YEAR(Tabla1[[#This Row],[Fecha de Orden]])</f>
        <v>2021</v>
      </c>
      <c r="T282" t="str">
        <f>VLOOKUP(Tabla1[[#This Row],[Nombre del Producto]],Tabla2[[Nombre Producto]:[Costo Unitario]],2,FALSE)</f>
        <v>Wicked Choccy's</v>
      </c>
      <c r="U282" t="str">
        <f>VLOOKUP(Tabla1[[#This Row],[Fábrica]],Tabla3[],4,FALSE)</f>
        <v>Georgia</v>
      </c>
    </row>
    <row r="283" spans="1:21" x14ac:dyDescent="0.25">
      <c r="A283" t="s">
        <v>9061</v>
      </c>
      <c r="B283" s="3">
        <v>44293</v>
      </c>
      <c r="C283" s="3">
        <v>44303</v>
      </c>
      <c r="D283" t="s">
        <v>82</v>
      </c>
      <c r="E283">
        <v>165806</v>
      </c>
      <c r="F283" t="s">
        <v>19</v>
      </c>
      <c r="G283" t="s">
        <v>1925</v>
      </c>
      <c r="H283" t="s">
        <v>73</v>
      </c>
      <c r="I283">
        <v>30062</v>
      </c>
      <c r="J283" t="s">
        <v>22</v>
      </c>
      <c r="K283" t="s">
        <v>66</v>
      </c>
      <c r="L283" t="s">
        <v>33</v>
      </c>
      <c r="M283" t="s">
        <v>34</v>
      </c>
      <c r="N283" s="5">
        <v>10.8</v>
      </c>
      <c r="O283" s="7">
        <v>3</v>
      </c>
      <c r="P283" s="5">
        <v>7.2</v>
      </c>
      <c r="Q283" s="5">
        <v>3.6</v>
      </c>
      <c r="R283" s="22">
        <f>Tabla1[[#This Row],[Fecha de Envío]]-Tabla1[[#This Row],[Fecha de Orden]]</f>
        <v>10</v>
      </c>
      <c r="S283" s="24">
        <f>YEAR(Tabla1[[#This Row],[Fecha de Orden]])</f>
        <v>2021</v>
      </c>
      <c r="T283" t="str">
        <f>VLOOKUP(Tabla1[[#This Row],[Nombre del Producto]],Tabla2[[Nombre Producto]:[Costo Unitario]],2,FALSE)</f>
        <v>Lot's O' Nuts</v>
      </c>
      <c r="U283" t="str">
        <f>VLOOKUP(Tabla1[[#This Row],[Fábrica]],Tabla3[],4,FALSE)</f>
        <v>Arizona</v>
      </c>
    </row>
    <row r="284" spans="1:21" x14ac:dyDescent="0.25">
      <c r="A284" t="s">
        <v>4723</v>
      </c>
      <c r="B284" s="3">
        <v>44294</v>
      </c>
      <c r="C284" s="3">
        <v>44311</v>
      </c>
      <c r="D284" t="s">
        <v>18</v>
      </c>
      <c r="E284">
        <v>100363</v>
      </c>
      <c r="F284" t="s">
        <v>19</v>
      </c>
      <c r="G284" t="s">
        <v>568</v>
      </c>
      <c r="H284" t="s">
        <v>69</v>
      </c>
      <c r="I284">
        <v>85301</v>
      </c>
      <c r="J284" t="s">
        <v>22</v>
      </c>
      <c r="K284" t="s">
        <v>23</v>
      </c>
      <c r="L284" t="s">
        <v>36</v>
      </c>
      <c r="M284" t="s">
        <v>37</v>
      </c>
      <c r="N284" s="5">
        <v>6.5</v>
      </c>
      <c r="O284" s="7">
        <v>2</v>
      </c>
      <c r="P284" s="5">
        <v>4.22</v>
      </c>
      <c r="Q284" s="5">
        <v>2.2799999999999998</v>
      </c>
      <c r="R284" s="22">
        <f>Tabla1[[#This Row],[Fecha de Envío]]-Tabla1[[#This Row],[Fecha de Orden]]</f>
        <v>17</v>
      </c>
      <c r="S284" s="24">
        <f>YEAR(Tabla1[[#This Row],[Fecha de Orden]])</f>
        <v>2021</v>
      </c>
      <c r="T284" t="str">
        <f>VLOOKUP(Tabla1[[#This Row],[Nombre del Producto]],Tabla2[[Nombre Producto]:[Costo Unitario]],2,FALSE)</f>
        <v>Wicked Choccy's</v>
      </c>
      <c r="U284" t="str">
        <f>VLOOKUP(Tabla1[[#This Row],[Fábrica]],Tabla3[],4,FALSE)</f>
        <v>Georgia</v>
      </c>
    </row>
    <row r="285" spans="1:21" x14ac:dyDescent="0.25">
      <c r="A285" t="s">
        <v>4724</v>
      </c>
      <c r="B285" s="3">
        <v>44294</v>
      </c>
      <c r="C285" s="3">
        <v>44311</v>
      </c>
      <c r="D285" t="s">
        <v>18</v>
      </c>
      <c r="E285">
        <v>100363</v>
      </c>
      <c r="F285" t="s">
        <v>19</v>
      </c>
      <c r="G285" t="s">
        <v>568</v>
      </c>
      <c r="H285" t="s">
        <v>69</v>
      </c>
      <c r="I285">
        <v>85301</v>
      </c>
      <c r="J285" t="s">
        <v>22</v>
      </c>
      <c r="K285" t="s">
        <v>23</v>
      </c>
      <c r="L285" t="s">
        <v>27</v>
      </c>
      <c r="M285" t="s">
        <v>28</v>
      </c>
      <c r="N285" s="5">
        <v>10.8</v>
      </c>
      <c r="O285" s="7">
        <v>3</v>
      </c>
      <c r="P285" s="5">
        <v>7.5</v>
      </c>
      <c r="Q285" s="5">
        <v>3.3</v>
      </c>
      <c r="R285" s="22">
        <f>Tabla1[[#This Row],[Fecha de Envío]]-Tabla1[[#This Row],[Fecha de Orden]]</f>
        <v>17</v>
      </c>
      <c r="S285" s="24">
        <f>YEAR(Tabla1[[#This Row],[Fecha de Orden]])</f>
        <v>2021</v>
      </c>
      <c r="T285" t="str">
        <f>VLOOKUP(Tabla1[[#This Row],[Nombre del Producto]],Tabla2[[Nombre Producto]:[Costo Unitario]],2,FALSE)</f>
        <v>Lot's O' Nuts</v>
      </c>
      <c r="U285" t="str">
        <f>VLOOKUP(Tabla1[[#This Row],[Fábrica]],Tabla3[],4,FALSE)</f>
        <v>Arizona</v>
      </c>
    </row>
    <row r="286" spans="1:21" x14ac:dyDescent="0.25">
      <c r="A286" t="s">
        <v>4873</v>
      </c>
      <c r="B286" s="3">
        <v>44294</v>
      </c>
      <c r="C286" s="3">
        <v>44308</v>
      </c>
      <c r="D286" t="s">
        <v>18</v>
      </c>
      <c r="E286">
        <v>121769</v>
      </c>
      <c r="F286" t="s">
        <v>19</v>
      </c>
      <c r="G286" t="s">
        <v>209</v>
      </c>
      <c r="H286" t="s">
        <v>210</v>
      </c>
      <c r="I286">
        <v>43615</v>
      </c>
      <c r="J286" t="s">
        <v>22</v>
      </c>
      <c r="K286" t="s">
        <v>32</v>
      </c>
      <c r="L286" t="s">
        <v>45</v>
      </c>
      <c r="M286" t="s">
        <v>46</v>
      </c>
      <c r="N286" s="5">
        <v>3.49</v>
      </c>
      <c r="O286" s="7">
        <v>1</v>
      </c>
      <c r="P286" s="5">
        <v>2.4900000000000002</v>
      </c>
      <c r="Q286" s="5">
        <v>1</v>
      </c>
      <c r="R286" s="22">
        <f>Tabla1[[#This Row],[Fecha de Envío]]-Tabla1[[#This Row],[Fecha de Orden]]</f>
        <v>14</v>
      </c>
      <c r="S286" s="24">
        <f>YEAR(Tabla1[[#This Row],[Fecha de Orden]])</f>
        <v>2021</v>
      </c>
      <c r="T286" t="str">
        <f>VLOOKUP(Tabla1[[#This Row],[Nombre del Producto]],Tabla2[[Nombre Producto]:[Costo Unitario]],2,FALSE)</f>
        <v>Lot's O' Nuts</v>
      </c>
      <c r="U286" t="str">
        <f>VLOOKUP(Tabla1[[#This Row],[Fábrica]],Tabla3[],4,FALSE)</f>
        <v>Arizona</v>
      </c>
    </row>
    <row r="287" spans="1:21" x14ac:dyDescent="0.25">
      <c r="A287" t="s">
        <v>6717</v>
      </c>
      <c r="B287" s="3">
        <v>44294</v>
      </c>
      <c r="C287" s="3">
        <v>44308</v>
      </c>
      <c r="D287" t="s">
        <v>18</v>
      </c>
      <c r="E287">
        <v>150581</v>
      </c>
      <c r="F287" t="s">
        <v>19</v>
      </c>
      <c r="G287" t="s">
        <v>97</v>
      </c>
      <c r="H287" t="s">
        <v>21</v>
      </c>
      <c r="I287">
        <v>94521</v>
      </c>
      <c r="J287" t="s">
        <v>22</v>
      </c>
      <c r="K287" t="s">
        <v>23</v>
      </c>
      <c r="L287" t="s">
        <v>24</v>
      </c>
      <c r="M287" t="s">
        <v>25</v>
      </c>
      <c r="N287" s="5">
        <v>3.75</v>
      </c>
      <c r="O287" s="7">
        <v>1</v>
      </c>
      <c r="P287" s="5">
        <v>2.4500000000000002</v>
      </c>
      <c r="Q287" s="5">
        <v>1.3</v>
      </c>
      <c r="R287" s="22">
        <f>Tabla1[[#This Row],[Fecha de Envío]]-Tabla1[[#This Row],[Fecha de Orden]]</f>
        <v>14</v>
      </c>
      <c r="S287" s="24">
        <f>YEAR(Tabla1[[#This Row],[Fecha de Orden]])</f>
        <v>2021</v>
      </c>
      <c r="T287" t="str">
        <f>VLOOKUP(Tabla1[[#This Row],[Nombre del Producto]],Tabla2[[Nombre Producto]:[Costo Unitario]],2,FALSE)</f>
        <v>Wicked Choccy's</v>
      </c>
      <c r="U287" t="str">
        <f>VLOOKUP(Tabla1[[#This Row],[Fábrica]],Tabla3[],4,FALSE)</f>
        <v>Georgia</v>
      </c>
    </row>
    <row r="288" spans="1:21" x14ac:dyDescent="0.25">
      <c r="A288" t="s">
        <v>6718</v>
      </c>
      <c r="B288" s="3">
        <v>44294</v>
      </c>
      <c r="C288" s="3">
        <v>44308</v>
      </c>
      <c r="D288" t="s">
        <v>18</v>
      </c>
      <c r="E288">
        <v>150581</v>
      </c>
      <c r="F288" t="s">
        <v>19</v>
      </c>
      <c r="G288" t="s">
        <v>97</v>
      </c>
      <c r="H288" t="s">
        <v>21</v>
      </c>
      <c r="I288">
        <v>94521</v>
      </c>
      <c r="J288" t="s">
        <v>22</v>
      </c>
      <c r="K288" t="s">
        <v>23</v>
      </c>
      <c r="L288" t="s">
        <v>36</v>
      </c>
      <c r="M288" t="s">
        <v>37</v>
      </c>
      <c r="N288" s="5">
        <v>13</v>
      </c>
      <c r="O288" s="7">
        <v>4</v>
      </c>
      <c r="P288" s="5">
        <v>8.44</v>
      </c>
      <c r="Q288" s="5">
        <v>4.5599999999999996</v>
      </c>
      <c r="R288" s="22">
        <f>Tabla1[[#This Row],[Fecha de Envío]]-Tabla1[[#This Row],[Fecha de Orden]]</f>
        <v>14</v>
      </c>
      <c r="S288" s="24">
        <f>YEAR(Tabla1[[#This Row],[Fecha de Orden]])</f>
        <v>2021</v>
      </c>
      <c r="T288" t="str">
        <f>VLOOKUP(Tabla1[[#This Row],[Nombre del Producto]],Tabla2[[Nombre Producto]:[Costo Unitario]],2,FALSE)</f>
        <v>Wicked Choccy's</v>
      </c>
      <c r="U288" t="str">
        <f>VLOOKUP(Tabla1[[#This Row],[Fábrica]],Tabla3[],4,FALSE)</f>
        <v>Georgia</v>
      </c>
    </row>
    <row r="289" spans="1:21" x14ac:dyDescent="0.25">
      <c r="A289" t="s">
        <v>6928</v>
      </c>
      <c r="B289" s="3">
        <v>44294</v>
      </c>
      <c r="C289" s="3">
        <v>44309</v>
      </c>
      <c r="D289" t="s">
        <v>18</v>
      </c>
      <c r="E289">
        <v>163797</v>
      </c>
      <c r="F289" t="s">
        <v>19</v>
      </c>
      <c r="G289" t="s">
        <v>615</v>
      </c>
      <c r="H289" t="s">
        <v>69</v>
      </c>
      <c r="I289">
        <v>85224</v>
      </c>
      <c r="J289" t="s">
        <v>22</v>
      </c>
      <c r="K289" t="s">
        <v>23</v>
      </c>
      <c r="L289" t="s">
        <v>36</v>
      </c>
      <c r="M289" t="s">
        <v>37</v>
      </c>
      <c r="N289" s="5">
        <v>26</v>
      </c>
      <c r="O289" s="7">
        <v>8</v>
      </c>
      <c r="P289" s="5">
        <v>16.88</v>
      </c>
      <c r="Q289" s="5">
        <v>9.1199999999999992</v>
      </c>
      <c r="R289" s="22">
        <f>Tabla1[[#This Row],[Fecha de Envío]]-Tabla1[[#This Row],[Fecha de Orden]]</f>
        <v>15</v>
      </c>
      <c r="S289" s="24">
        <f>YEAR(Tabla1[[#This Row],[Fecha de Orden]])</f>
        <v>2021</v>
      </c>
      <c r="T289" t="str">
        <f>VLOOKUP(Tabla1[[#This Row],[Nombre del Producto]],Tabla2[[Nombre Producto]:[Costo Unitario]],2,FALSE)</f>
        <v>Wicked Choccy's</v>
      </c>
      <c r="U289" t="str">
        <f>VLOOKUP(Tabla1[[#This Row],[Fábrica]],Tabla3[],4,FALSE)</f>
        <v>Georgia</v>
      </c>
    </row>
    <row r="290" spans="1:21" x14ac:dyDescent="0.25">
      <c r="A290" t="s">
        <v>7261</v>
      </c>
      <c r="B290" s="3">
        <v>44294</v>
      </c>
      <c r="C290" s="3">
        <v>44308</v>
      </c>
      <c r="D290" t="s">
        <v>18</v>
      </c>
      <c r="E290">
        <v>118997</v>
      </c>
      <c r="F290" t="s">
        <v>19</v>
      </c>
      <c r="G290" t="s">
        <v>193</v>
      </c>
      <c r="H290" t="s">
        <v>522</v>
      </c>
      <c r="I290">
        <v>35601</v>
      </c>
      <c r="J290" t="s">
        <v>22</v>
      </c>
      <c r="K290" t="s">
        <v>66</v>
      </c>
      <c r="L290" t="s">
        <v>33</v>
      </c>
      <c r="M290" t="s">
        <v>34</v>
      </c>
      <c r="N290" s="5">
        <v>28.8</v>
      </c>
      <c r="O290" s="7">
        <v>8</v>
      </c>
      <c r="P290" s="5">
        <v>19.2</v>
      </c>
      <c r="Q290" s="5">
        <v>9.6</v>
      </c>
      <c r="R290" s="22">
        <f>Tabla1[[#This Row],[Fecha de Envío]]-Tabla1[[#This Row],[Fecha de Orden]]</f>
        <v>14</v>
      </c>
      <c r="S290" s="24">
        <f>YEAR(Tabla1[[#This Row],[Fecha de Orden]])</f>
        <v>2021</v>
      </c>
      <c r="T290" t="str">
        <f>VLOOKUP(Tabla1[[#This Row],[Nombre del Producto]],Tabla2[[Nombre Producto]:[Costo Unitario]],2,FALSE)</f>
        <v>Lot's O' Nuts</v>
      </c>
      <c r="U290" t="str">
        <f>VLOOKUP(Tabla1[[#This Row],[Fábrica]],Tabla3[],4,FALSE)</f>
        <v>Arizona</v>
      </c>
    </row>
    <row r="291" spans="1:21" x14ac:dyDescent="0.25">
      <c r="A291" t="s">
        <v>3739</v>
      </c>
      <c r="B291" s="3">
        <v>44297</v>
      </c>
      <c r="C291" s="3">
        <v>44312</v>
      </c>
      <c r="D291" t="s">
        <v>71</v>
      </c>
      <c r="E291">
        <v>138940</v>
      </c>
      <c r="F291" t="s">
        <v>19</v>
      </c>
      <c r="G291" t="s">
        <v>703</v>
      </c>
      <c r="H291" t="s">
        <v>42</v>
      </c>
      <c r="I291">
        <v>78745</v>
      </c>
      <c r="J291" t="s">
        <v>22</v>
      </c>
      <c r="K291" t="s">
        <v>43</v>
      </c>
      <c r="L291" t="s">
        <v>45</v>
      </c>
      <c r="M291" t="s">
        <v>46</v>
      </c>
      <c r="N291" s="5">
        <v>20.94</v>
      </c>
      <c r="O291" s="7">
        <v>6</v>
      </c>
      <c r="P291" s="5">
        <v>14.94</v>
      </c>
      <c r="Q291" s="5">
        <v>6</v>
      </c>
      <c r="R291" s="22">
        <f>Tabla1[[#This Row],[Fecha de Envío]]-Tabla1[[#This Row],[Fecha de Orden]]</f>
        <v>15</v>
      </c>
      <c r="S291" s="24">
        <f>YEAR(Tabla1[[#This Row],[Fecha de Orden]])</f>
        <v>2021</v>
      </c>
      <c r="T291" t="str">
        <f>VLOOKUP(Tabla1[[#This Row],[Nombre del Producto]],Tabla2[[Nombre Producto]:[Costo Unitario]],2,FALSE)</f>
        <v>Lot's O' Nuts</v>
      </c>
      <c r="U291" t="str">
        <f>VLOOKUP(Tabla1[[#This Row],[Fábrica]],Tabla3[],4,FALSE)</f>
        <v>Arizona</v>
      </c>
    </row>
    <row r="292" spans="1:21" x14ac:dyDescent="0.25">
      <c r="A292" t="s">
        <v>4530</v>
      </c>
      <c r="B292" s="3">
        <v>44297</v>
      </c>
      <c r="C292" s="3">
        <v>44309</v>
      </c>
      <c r="D292" t="s">
        <v>71</v>
      </c>
      <c r="E292">
        <v>102715</v>
      </c>
      <c r="F292" t="s">
        <v>19</v>
      </c>
      <c r="G292" t="s">
        <v>529</v>
      </c>
      <c r="H292" t="s">
        <v>255</v>
      </c>
      <c r="I292">
        <v>33180</v>
      </c>
      <c r="J292" t="s">
        <v>22</v>
      </c>
      <c r="K292" t="s">
        <v>66</v>
      </c>
      <c r="L292" t="s">
        <v>27</v>
      </c>
      <c r="M292" t="s">
        <v>28</v>
      </c>
      <c r="N292" s="5">
        <v>10.8</v>
      </c>
      <c r="O292" s="7">
        <v>3</v>
      </c>
      <c r="P292" s="5">
        <v>7.5</v>
      </c>
      <c r="Q292" s="5">
        <v>3.3</v>
      </c>
      <c r="R292" s="22">
        <f>Tabla1[[#This Row],[Fecha de Envío]]-Tabla1[[#This Row],[Fecha de Orden]]</f>
        <v>12</v>
      </c>
      <c r="S292" s="24">
        <f>YEAR(Tabla1[[#This Row],[Fecha de Orden]])</f>
        <v>2021</v>
      </c>
      <c r="T292" t="str">
        <f>VLOOKUP(Tabla1[[#This Row],[Nombre del Producto]],Tabla2[[Nombre Producto]:[Costo Unitario]],2,FALSE)</f>
        <v>Lot's O' Nuts</v>
      </c>
      <c r="U292" t="str">
        <f>VLOOKUP(Tabla1[[#This Row],[Fábrica]],Tabla3[],4,FALSE)</f>
        <v>Arizona</v>
      </c>
    </row>
    <row r="293" spans="1:21" x14ac:dyDescent="0.25">
      <c r="A293" t="s">
        <v>4531</v>
      </c>
      <c r="B293" s="3">
        <v>44297</v>
      </c>
      <c r="C293" s="3">
        <v>44309</v>
      </c>
      <c r="D293" t="s">
        <v>71</v>
      </c>
      <c r="E293">
        <v>102715</v>
      </c>
      <c r="F293" t="s">
        <v>19</v>
      </c>
      <c r="G293" t="s">
        <v>529</v>
      </c>
      <c r="H293" t="s">
        <v>255</v>
      </c>
      <c r="I293">
        <v>33180</v>
      </c>
      <c r="J293" t="s">
        <v>22</v>
      </c>
      <c r="K293" t="s">
        <v>66</v>
      </c>
      <c r="L293" t="s">
        <v>24</v>
      </c>
      <c r="M293" t="s">
        <v>25</v>
      </c>
      <c r="N293" s="5">
        <v>7.5</v>
      </c>
      <c r="O293" s="7">
        <v>2</v>
      </c>
      <c r="P293" s="5">
        <v>4.9000000000000004</v>
      </c>
      <c r="Q293" s="5">
        <v>2.6</v>
      </c>
      <c r="R293" s="22">
        <f>Tabla1[[#This Row],[Fecha de Envío]]-Tabla1[[#This Row],[Fecha de Orden]]</f>
        <v>12</v>
      </c>
      <c r="S293" s="24">
        <f>YEAR(Tabla1[[#This Row],[Fecha de Orden]])</f>
        <v>2021</v>
      </c>
      <c r="T293" t="str">
        <f>VLOOKUP(Tabla1[[#This Row],[Nombre del Producto]],Tabla2[[Nombre Producto]:[Costo Unitario]],2,FALSE)</f>
        <v>Wicked Choccy's</v>
      </c>
      <c r="U293" t="str">
        <f>VLOOKUP(Tabla1[[#This Row],[Fábrica]],Tabla3[],4,FALSE)</f>
        <v>Georgia</v>
      </c>
    </row>
    <row r="294" spans="1:21" x14ac:dyDescent="0.25">
      <c r="A294" t="s">
        <v>4532</v>
      </c>
      <c r="B294" s="3">
        <v>44297</v>
      </c>
      <c r="C294" s="3">
        <v>44309</v>
      </c>
      <c r="D294" t="s">
        <v>71</v>
      </c>
      <c r="E294">
        <v>102715</v>
      </c>
      <c r="F294" t="s">
        <v>19</v>
      </c>
      <c r="G294" t="s">
        <v>529</v>
      </c>
      <c r="H294" t="s">
        <v>255</v>
      </c>
      <c r="I294">
        <v>33180</v>
      </c>
      <c r="J294" t="s">
        <v>22</v>
      </c>
      <c r="K294" t="s">
        <v>66</v>
      </c>
      <c r="L294" t="s">
        <v>33</v>
      </c>
      <c r="M294" t="s">
        <v>34</v>
      </c>
      <c r="N294" s="5">
        <v>25.2</v>
      </c>
      <c r="O294" s="7">
        <v>7</v>
      </c>
      <c r="P294" s="5">
        <v>16.8</v>
      </c>
      <c r="Q294" s="5">
        <v>8.4</v>
      </c>
      <c r="R294" s="22">
        <f>Tabla1[[#This Row],[Fecha de Envío]]-Tabla1[[#This Row],[Fecha de Orden]]</f>
        <v>12</v>
      </c>
      <c r="S294" s="24">
        <f>YEAR(Tabla1[[#This Row],[Fecha de Orden]])</f>
        <v>2021</v>
      </c>
      <c r="T294" t="str">
        <f>VLOOKUP(Tabla1[[#This Row],[Nombre del Producto]],Tabla2[[Nombre Producto]:[Costo Unitario]],2,FALSE)</f>
        <v>Lot's O' Nuts</v>
      </c>
      <c r="U294" t="str">
        <f>VLOOKUP(Tabla1[[#This Row],[Fábrica]],Tabla3[],4,FALSE)</f>
        <v>Arizona</v>
      </c>
    </row>
    <row r="295" spans="1:21" x14ac:dyDescent="0.25">
      <c r="A295" t="s">
        <v>6252</v>
      </c>
      <c r="B295" s="3">
        <v>44297</v>
      </c>
      <c r="C295" s="3">
        <v>44314</v>
      </c>
      <c r="D295" t="s">
        <v>18</v>
      </c>
      <c r="E295">
        <v>110555</v>
      </c>
      <c r="F295" t="s">
        <v>19</v>
      </c>
      <c r="G295" t="s">
        <v>291</v>
      </c>
      <c r="H295" t="s">
        <v>292</v>
      </c>
      <c r="I295">
        <v>59405</v>
      </c>
      <c r="J295" t="s">
        <v>22</v>
      </c>
      <c r="K295" t="s">
        <v>23</v>
      </c>
      <c r="L295" t="s">
        <v>24</v>
      </c>
      <c r="M295" t="s">
        <v>25</v>
      </c>
      <c r="N295" s="5">
        <v>26.25</v>
      </c>
      <c r="O295" s="7">
        <v>7</v>
      </c>
      <c r="P295" s="5">
        <v>17.149999999999999</v>
      </c>
      <c r="Q295" s="5">
        <v>9.1</v>
      </c>
      <c r="R295" s="22">
        <f>Tabla1[[#This Row],[Fecha de Envío]]-Tabla1[[#This Row],[Fecha de Orden]]</f>
        <v>17</v>
      </c>
      <c r="S295" s="24">
        <f>YEAR(Tabla1[[#This Row],[Fecha de Orden]])</f>
        <v>2021</v>
      </c>
      <c r="T295" t="str">
        <f>VLOOKUP(Tabla1[[#This Row],[Nombre del Producto]],Tabla2[[Nombre Producto]:[Costo Unitario]],2,FALSE)</f>
        <v>Wicked Choccy's</v>
      </c>
      <c r="U295" t="str">
        <f>VLOOKUP(Tabla1[[#This Row],[Fábrica]],Tabla3[],4,FALSE)</f>
        <v>Georgia</v>
      </c>
    </row>
    <row r="296" spans="1:21" x14ac:dyDescent="0.25">
      <c r="A296" t="s">
        <v>6253</v>
      </c>
      <c r="B296" s="3">
        <v>44297</v>
      </c>
      <c r="C296" s="3">
        <v>44314</v>
      </c>
      <c r="D296" t="s">
        <v>18</v>
      </c>
      <c r="E296">
        <v>110555</v>
      </c>
      <c r="F296" t="s">
        <v>19</v>
      </c>
      <c r="G296" t="s">
        <v>291</v>
      </c>
      <c r="H296" t="s">
        <v>292</v>
      </c>
      <c r="I296">
        <v>59405</v>
      </c>
      <c r="J296" t="s">
        <v>22</v>
      </c>
      <c r="K296" t="s">
        <v>23</v>
      </c>
      <c r="L296" t="s">
        <v>36</v>
      </c>
      <c r="M296" t="s">
        <v>37</v>
      </c>
      <c r="N296" s="5">
        <v>19.5</v>
      </c>
      <c r="O296" s="7">
        <v>6</v>
      </c>
      <c r="P296" s="5">
        <v>12.66</v>
      </c>
      <c r="Q296" s="5">
        <v>6.84</v>
      </c>
      <c r="R296" s="22">
        <f>Tabla1[[#This Row],[Fecha de Envío]]-Tabla1[[#This Row],[Fecha de Orden]]</f>
        <v>17</v>
      </c>
      <c r="S296" s="24">
        <f>YEAR(Tabla1[[#This Row],[Fecha de Orden]])</f>
        <v>2021</v>
      </c>
      <c r="T296" t="str">
        <f>VLOOKUP(Tabla1[[#This Row],[Nombre del Producto]],Tabla2[[Nombre Producto]:[Costo Unitario]],2,FALSE)</f>
        <v>Wicked Choccy's</v>
      </c>
      <c r="U296" t="str">
        <f>VLOOKUP(Tabla1[[#This Row],[Fábrica]],Tabla3[],4,FALSE)</f>
        <v>Georgia</v>
      </c>
    </row>
    <row r="297" spans="1:21" x14ac:dyDescent="0.25">
      <c r="A297" t="s">
        <v>8004</v>
      </c>
      <c r="B297" s="3">
        <v>44297</v>
      </c>
      <c r="C297" s="3">
        <v>44312</v>
      </c>
      <c r="D297" t="s">
        <v>18</v>
      </c>
      <c r="E297">
        <v>121734</v>
      </c>
      <c r="F297" t="s">
        <v>19</v>
      </c>
      <c r="G297" t="s">
        <v>7191</v>
      </c>
      <c r="H297" t="s">
        <v>2883</v>
      </c>
      <c r="I297">
        <v>83501</v>
      </c>
      <c r="J297" t="s">
        <v>22</v>
      </c>
      <c r="K297" t="s">
        <v>23</v>
      </c>
      <c r="L297" t="s">
        <v>33</v>
      </c>
      <c r="M297" t="s">
        <v>34</v>
      </c>
      <c r="N297" s="5">
        <v>3.6</v>
      </c>
      <c r="O297" s="7">
        <v>1</v>
      </c>
      <c r="P297" s="5">
        <v>2.4</v>
      </c>
      <c r="Q297" s="5">
        <v>1.2</v>
      </c>
      <c r="R297" s="22">
        <f>Tabla1[[#This Row],[Fecha de Envío]]-Tabla1[[#This Row],[Fecha de Orden]]</f>
        <v>15</v>
      </c>
      <c r="S297" s="24">
        <f>YEAR(Tabla1[[#This Row],[Fecha de Orden]])</f>
        <v>2021</v>
      </c>
      <c r="T297" t="str">
        <f>VLOOKUP(Tabla1[[#This Row],[Nombre del Producto]],Tabla2[[Nombre Producto]:[Costo Unitario]],2,FALSE)</f>
        <v>Lot's O' Nuts</v>
      </c>
      <c r="U297" t="str">
        <f>VLOOKUP(Tabla1[[#This Row],[Fábrica]],Tabla3[],4,FALSE)</f>
        <v>Arizona</v>
      </c>
    </row>
    <row r="298" spans="1:21" x14ac:dyDescent="0.25">
      <c r="A298" t="s">
        <v>3179</v>
      </c>
      <c r="B298" s="3">
        <v>44298</v>
      </c>
      <c r="C298" s="3">
        <v>44314</v>
      </c>
      <c r="D298" t="s">
        <v>18</v>
      </c>
      <c r="E298">
        <v>142979</v>
      </c>
      <c r="F298" t="s">
        <v>19</v>
      </c>
      <c r="G298" t="s">
        <v>3180</v>
      </c>
      <c r="H298" t="s">
        <v>21</v>
      </c>
      <c r="I298">
        <v>95240</v>
      </c>
      <c r="J298" t="s">
        <v>22</v>
      </c>
      <c r="K298" t="s">
        <v>23</v>
      </c>
      <c r="L298" t="s">
        <v>45</v>
      </c>
      <c r="M298" t="s">
        <v>46</v>
      </c>
      <c r="N298" s="5">
        <v>6.98</v>
      </c>
      <c r="O298" s="7">
        <v>2</v>
      </c>
      <c r="P298" s="5">
        <v>4.9800000000000004</v>
      </c>
      <c r="Q298" s="5">
        <v>2</v>
      </c>
      <c r="R298" s="22">
        <f>Tabla1[[#This Row],[Fecha de Envío]]-Tabla1[[#This Row],[Fecha de Orden]]</f>
        <v>16</v>
      </c>
      <c r="S298" s="24">
        <f>YEAR(Tabla1[[#This Row],[Fecha de Orden]])</f>
        <v>2021</v>
      </c>
      <c r="T298" t="str">
        <f>VLOOKUP(Tabla1[[#This Row],[Nombre del Producto]],Tabla2[[Nombre Producto]:[Costo Unitario]],2,FALSE)</f>
        <v>Lot's O' Nuts</v>
      </c>
      <c r="U298" t="str">
        <f>VLOOKUP(Tabla1[[#This Row],[Fábrica]],Tabla3[],4,FALSE)</f>
        <v>Arizona</v>
      </c>
    </row>
    <row r="299" spans="1:21" x14ac:dyDescent="0.25">
      <c r="A299" t="s">
        <v>5319</v>
      </c>
      <c r="B299" s="3">
        <v>44298</v>
      </c>
      <c r="C299" s="3">
        <v>44313</v>
      </c>
      <c r="D299" t="s">
        <v>18</v>
      </c>
      <c r="E299">
        <v>154599</v>
      </c>
      <c r="F299" t="s">
        <v>19</v>
      </c>
      <c r="G299" t="s">
        <v>802</v>
      </c>
      <c r="H299" t="s">
        <v>21</v>
      </c>
      <c r="I299">
        <v>90278</v>
      </c>
      <c r="J299" t="s">
        <v>22</v>
      </c>
      <c r="K299" t="s">
        <v>23</v>
      </c>
      <c r="L299" t="s">
        <v>36</v>
      </c>
      <c r="M299" t="s">
        <v>37</v>
      </c>
      <c r="N299" s="5">
        <v>9.75</v>
      </c>
      <c r="O299" s="7">
        <v>3</v>
      </c>
      <c r="P299" s="5">
        <v>6.33</v>
      </c>
      <c r="Q299" s="5">
        <v>3.42</v>
      </c>
      <c r="R299" s="22">
        <f>Tabla1[[#This Row],[Fecha de Envío]]-Tabla1[[#This Row],[Fecha de Orden]]</f>
        <v>15</v>
      </c>
      <c r="S299" s="24">
        <f>YEAR(Tabla1[[#This Row],[Fecha de Orden]])</f>
        <v>2021</v>
      </c>
      <c r="T299" t="str">
        <f>VLOOKUP(Tabla1[[#This Row],[Nombre del Producto]],Tabla2[[Nombre Producto]:[Costo Unitario]],2,FALSE)</f>
        <v>Wicked Choccy's</v>
      </c>
      <c r="U299" t="str">
        <f>VLOOKUP(Tabla1[[#This Row],[Fábrica]],Tabla3[],4,FALSE)</f>
        <v>Georgia</v>
      </c>
    </row>
    <row r="300" spans="1:21" x14ac:dyDescent="0.25">
      <c r="A300" t="s">
        <v>5320</v>
      </c>
      <c r="B300" s="3">
        <v>44298</v>
      </c>
      <c r="C300" s="3">
        <v>44313</v>
      </c>
      <c r="D300" t="s">
        <v>18</v>
      </c>
      <c r="E300">
        <v>154599</v>
      </c>
      <c r="F300" t="s">
        <v>19</v>
      </c>
      <c r="G300" t="s">
        <v>802</v>
      </c>
      <c r="H300" t="s">
        <v>21</v>
      </c>
      <c r="I300">
        <v>90278</v>
      </c>
      <c r="J300" t="s">
        <v>22</v>
      </c>
      <c r="K300" t="s">
        <v>23</v>
      </c>
      <c r="L300" t="s">
        <v>27</v>
      </c>
      <c r="M300" t="s">
        <v>28</v>
      </c>
      <c r="N300" s="5">
        <v>25.2</v>
      </c>
      <c r="O300" s="7">
        <v>7</v>
      </c>
      <c r="P300" s="5">
        <v>17.5</v>
      </c>
      <c r="Q300" s="5">
        <v>7.7</v>
      </c>
      <c r="R300" s="22">
        <f>Tabla1[[#This Row],[Fecha de Envío]]-Tabla1[[#This Row],[Fecha de Orden]]</f>
        <v>15</v>
      </c>
      <c r="S300" s="24">
        <f>YEAR(Tabla1[[#This Row],[Fecha de Orden]])</f>
        <v>2021</v>
      </c>
      <c r="T300" t="str">
        <f>VLOOKUP(Tabla1[[#This Row],[Nombre del Producto]],Tabla2[[Nombre Producto]:[Costo Unitario]],2,FALSE)</f>
        <v>Lot's O' Nuts</v>
      </c>
      <c r="U300" t="str">
        <f>VLOOKUP(Tabla1[[#This Row],[Fábrica]],Tabla3[],4,FALSE)</f>
        <v>Arizona</v>
      </c>
    </row>
    <row r="301" spans="1:21" x14ac:dyDescent="0.25">
      <c r="A301" t="s">
        <v>5321</v>
      </c>
      <c r="B301" s="3">
        <v>44298</v>
      </c>
      <c r="C301" s="3">
        <v>44313</v>
      </c>
      <c r="D301" t="s">
        <v>18</v>
      </c>
      <c r="E301">
        <v>154599</v>
      </c>
      <c r="F301" t="s">
        <v>19</v>
      </c>
      <c r="G301" t="s">
        <v>802</v>
      </c>
      <c r="H301" t="s">
        <v>21</v>
      </c>
      <c r="I301">
        <v>90278</v>
      </c>
      <c r="J301" t="s">
        <v>22</v>
      </c>
      <c r="K301" t="s">
        <v>23</v>
      </c>
      <c r="L301" t="s">
        <v>33</v>
      </c>
      <c r="M301" t="s">
        <v>34</v>
      </c>
      <c r="N301" s="5">
        <v>14.4</v>
      </c>
      <c r="O301" s="7">
        <v>4</v>
      </c>
      <c r="P301" s="5">
        <v>9.6</v>
      </c>
      <c r="Q301" s="5">
        <v>4.8</v>
      </c>
      <c r="R301" s="22">
        <f>Tabla1[[#This Row],[Fecha de Envío]]-Tabla1[[#This Row],[Fecha de Orden]]</f>
        <v>15</v>
      </c>
      <c r="S301" s="24">
        <f>YEAR(Tabla1[[#This Row],[Fecha de Orden]])</f>
        <v>2021</v>
      </c>
      <c r="T301" t="str">
        <f>VLOOKUP(Tabla1[[#This Row],[Nombre del Producto]],Tabla2[[Nombre Producto]:[Costo Unitario]],2,FALSE)</f>
        <v>Lot's O' Nuts</v>
      </c>
      <c r="U301" t="str">
        <f>VLOOKUP(Tabla1[[#This Row],[Fábrica]],Tabla3[],4,FALSE)</f>
        <v>Arizona</v>
      </c>
    </row>
    <row r="302" spans="1:21" x14ac:dyDescent="0.25">
      <c r="A302" t="s">
        <v>8459</v>
      </c>
      <c r="B302" s="3">
        <v>44298</v>
      </c>
      <c r="C302" s="3">
        <v>44313</v>
      </c>
      <c r="D302" t="s">
        <v>18</v>
      </c>
      <c r="E302">
        <v>158365</v>
      </c>
      <c r="F302" t="s">
        <v>19</v>
      </c>
      <c r="G302" t="s">
        <v>172</v>
      </c>
      <c r="H302" t="s">
        <v>147</v>
      </c>
      <c r="I302">
        <v>47401</v>
      </c>
      <c r="J302" t="s">
        <v>22</v>
      </c>
      <c r="K302" t="s">
        <v>43</v>
      </c>
      <c r="L302" t="s">
        <v>27</v>
      </c>
      <c r="M302" t="s">
        <v>28</v>
      </c>
      <c r="N302" s="5">
        <v>18</v>
      </c>
      <c r="O302" s="7">
        <v>5</v>
      </c>
      <c r="P302" s="5">
        <v>12.5</v>
      </c>
      <c r="Q302" s="5">
        <v>5.5</v>
      </c>
      <c r="R302" s="22">
        <f>Tabla1[[#This Row],[Fecha de Envío]]-Tabla1[[#This Row],[Fecha de Orden]]</f>
        <v>15</v>
      </c>
      <c r="S302" s="24">
        <f>YEAR(Tabla1[[#This Row],[Fecha de Orden]])</f>
        <v>2021</v>
      </c>
      <c r="T302" t="str">
        <f>VLOOKUP(Tabla1[[#This Row],[Nombre del Producto]],Tabla2[[Nombre Producto]:[Costo Unitario]],2,FALSE)</f>
        <v>Lot's O' Nuts</v>
      </c>
      <c r="U302" t="str">
        <f>VLOOKUP(Tabla1[[#This Row],[Fábrica]],Tabla3[],4,FALSE)</f>
        <v>Arizona</v>
      </c>
    </row>
    <row r="303" spans="1:21" x14ac:dyDescent="0.25">
      <c r="A303" t="s">
        <v>1118</v>
      </c>
      <c r="B303" s="3">
        <v>44299</v>
      </c>
      <c r="C303" s="3">
        <v>44314</v>
      </c>
      <c r="D303" t="s">
        <v>18</v>
      </c>
      <c r="E303">
        <v>167724</v>
      </c>
      <c r="F303" t="s">
        <v>19</v>
      </c>
      <c r="G303" t="s">
        <v>582</v>
      </c>
      <c r="H303" t="s">
        <v>583</v>
      </c>
      <c r="I303">
        <v>21215</v>
      </c>
      <c r="J303" t="s">
        <v>22</v>
      </c>
      <c r="K303" t="s">
        <v>32</v>
      </c>
      <c r="L303" t="s">
        <v>24</v>
      </c>
      <c r="M303" t="s">
        <v>25</v>
      </c>
      <c r="N303" s="5">
        <v>11.25</v>
      </c>
      <c r="O303" s="7">
        <v>3</v>
      </c>
      <c r="P303" s="5">
        <v>7.35</v>
      </c>
      <c r="Q303" s="5">
        <v>3.9</v>
      </c>
      <c r="R303" s="22">
        <f>Tabla1[[#This Row],[Fecha de Envío]]-Tabla1[[#This Row],[Fecha de Orden]]</f>
        <v>15</v>
      </c>
      <c r="S303" s="24">
        <f>YEAR(Tabla1[[#This Row],[Fecha de Orden]])</f>
        <v>2021</v>
      </c>
      <c r="T303" t="str">
        <f>VLOOKUP(Tabla1[[#This Row],[Nombre del Producto]],Tabla2[[Nombre Producto]:[Costo Unitario]],2,FALSE)</f>
        <v>Wicked Choccy's</v>
      </c>
      <c r="U303" t="str">
        <f>VLOOKUP(Tabla1[[#This Row],[Fábrica]],Tabla3[],4,FALSE)</f>
        <v>Georgia</v>
      </c>
    </row>
    <row r="304" spans="1:21" x14ac:dyDescent="0.25">
      <c r="A304" t="s">
        <v>4212</v>
      </c>
      <c r="B304" s="3">
        <v>44299</v>
      </c>
      <c r="C304" s="3">
        <v>44313</v>
      </c>
      <c r="D304" t="s">
        <v>71</v>
      </c>
      <c r="E304">
        <v>122336</v>
      </c>
      <c r="F304" t="s">
        <v>19</v>
      </c>
      <c r="G304" t="s">
        <v>144</v>
      </c>
      <c r="H304" t="s">
        <v>101</v>
      </c>
      <c r="I304">
        <v>19140</v>
      </c>
      <c r="J304" t="s">
        <v>22</v>
      </c>
      <c r="K304" t="s">
        <v>32</v>
      </c>
      <c r="L304" t="s">
        <v>36</v>
      </c>
      <c r="M304" t="s">
        <v>37</v>
      </c>
      <c r="N304" s="5">
        <v>13</v>
      </c>
      <c r="O304" s="7">
        <v>4</v>
      </c>
      <c r="P304" s="5">
        <v>8.44</v>
      </c>
      <c r="Q304" s="5">
        <v>4.5599999999999996</v>
      </c>
      <c r="R304" s="22">
        <f>Tabla1[[#This Row],[Fecha de Envío]]-Tabla1[[#This Row],[Fecha de Orden]]</f>
        <v>14</v>
      </c>
      <c r="S304" s="24">
        <f>YEAR(Tabla1[[#This Row],[Fecha de Orden]])</f>
        <v>2021</v>
      </c>
      <c r="T304" t="str">
        <f>VLOOKUP(Tabla1[[#This Row],[Nombre del Producto]],Tabla2[[Nombre Producto]:[Costo Unitario]],2,FALSE)</f>
        <v>Wicked Choccy's</v>
      </c>
      <c r="U304" t="str">
        <f>VLOOKUP(Tabla1[[#This Row],[Fábrica]],Tabla3[],4,FALSE)</f>
        <v>Georgia</v>
      </c>
    </row>
    <row r="305" spans="1:21" x14ac:dyDescent="0.25">
      <c r="A305" t="s">
        <v>4213</v>
      </c>
      <c r="B305" s="3">
        <v>44299</v>
      </c>
      <c r="C305" s="3">
        <v>44313</v>
      </c>
      <c r="D305" t="s">
        <v>71</v>
      </c>
      <c r="E305">
        <v>122336</v>
      </c>
      <c r="F305" t="s">
        <v>19</v>
      </c>
      <c r="G305" t="s">
        <v>144</v>
      </c>
      <c r="H305" t="s">
        <v>101</v>
      </c>
      <c r="I305">
        <v>19140</v>
      </c>
      <c r="J305" t="s">
        <v>22</v>
      </c>
      <c r="K305" t="s">
        <v>32</v>
      </c>
      <c r="L305" t="s">
        <v>27</v>
      </c>
      <c r="M305" t="s">
        <v>28</v>
      </c>
      <c r="N305" s="5">
        <v>36</v>
      </c>
      <c r="O305" s="7">
        <v>10</v>
      </c>
      <c r="P305" s="5">
        <v>25</v>
      </c>
      <c r="Q305" s="5">
        <v>11</v>
      </c>
      <c r="R305" s="22">
        <f>Tabla1[[#This Row],[Fecha de Envío]]-Tabla1[[#This Row],[Fecha de Orden]]</f>
        <v>14</v>
      </c>
      <c r="S305" s="24">
        <f>YEAR(Tabla1[[#This Row],[Fecha de Orden]])</f>
        <v>2021</v>
      </c>
      <c r="T305" t="str">
        <f>VLOOKUP(Tabla1[[#This Row],[Nombre del Producto]],Tabla2[[Nombre Producto]:[Costo Unitario]],2,FALSE)</f>
        <v>Lot's O' Nuts</v>
      </c>
      <c r="U305" t="str">
        <f>VLOOKUP(Tabla1[[#This Row],[Fábrica]],Tabla3[],4,FALSE)</f>
        <v>Arizona</v>
      </c>
    </row>
    <row r="306" spans="1:21" x14ac:dyDescent="0.25">
      <c r="A306" t="s">
        <v>4214</v>
      </c>
      <c r="B306" s="3">
        <v>44299</v>
      </c>
      <c r="C306" s="3">
        <v>44313</v>
      </c>
      <c r="D306" t="s">
        <v>71</v>
      </c>
      <c r="E306">
        <v>122336</v>
      </c>
      <c r="F306" t="s">
        <v>19</v>
      </c>
      <c r="G306" t="s">
        <v>144</v>
      </c>
      <c r="H306" t="s">
        <v>101</v>
      </c>
      <c r="I306">
        <v>19140</v>
      </c>
      <c r="J306" t="s">
        <v>148</v>
      </c>
      <c r="K306" t="s">
        <v>32</v>
      </c>
      <c r="L306" t="s">
        <v>348</v>
      </c>
      <c r="M306" t="s">
        <v>349</v>
      </c>
      <c r="N306" s="5">
        <v>260</v>
      </c>
      <c r="O306" s="7">
        <v>13</v>
      </c>
      <c r="P306" s="5">
        <v>130</v>
      </c>
      <c r="Q306" s="5">
        <v>130</v>
      </c>
      <c r="R306" s="22">
        <f>Tabla1[[#This Row],[Fecha de Envío]]-Tabla1[[#This Row],[Fecha de Orden]]</f>
        <v>14</v>
      </c>
      <c r="S306" s="24">
        <f>YEAR(Tabla1[[#This Row],[Fecha de Orden]])</f>
        <v>2021</v>
      </c>
      <c r="T306" t="str">
        <f>VLOOKUP(Tabla1[[#This Row],[Nombre del Producto]],Tabla2[[Nombre Producto]:[Costo Unitario]],2,FALSE)</f>
        <v>Secret Factory</v>
      </c>
      <c r="U306" t="str">
        <f>VLOOKUP(Tabla1[[#This Row],[Fábrica]],Tabla3[],4,FALSE)</f>
        <v>Illinois</v>
      </c>
    </row>
    <row r="307" spans="1:21" x14ac:dyDescent="0.25">
      <c r="A307" t="s">
        <v>7173</v>
      </c>
      <c r="B307" s="3">
        <v>44301</v>
      </c>
      <c r="C307" s="3">
        <v>44311</v>
      </c>
      <c r="D307" t="s">
        <v>82</v>
      </c>
      <c r="E307">
        <v>120740</v>
      </c>
      <c r="F307" t="s">
        <v>19</v>
      </c>
      <c r="G307" t="s">
        <v>53</v>
      </c>
      <c r="H307" t="s">
        <v>21</v>
      </c>
      <c r="I307">
        <v>90049</v>
      </c>
      <c r="J307" t="s">
        <v>22</v>
      </c>
      <c r="K307" t="s">
        <v>23</v>
      </c>
      <c r="L307" t="s">
        <v>45</v>
      </c>
      <c r="M307" t="s">
        <v>46</v>
      </c>
      <c r="N307" s="5">
        <v>13.96</v>
      </c>
      <c r="O307" s="7">
        <v>4</v>
      </c>
      <c r="P307" s="5">
        <v>9.9600000000000009</v>
      </c>
      <c r="Q307" s="5">
        <v>4</v>
      </c>
      <c r="R307" s="22">
        <f>Tabla1[[#This Row],[Fecha de Envío]]-Tabla1[[#This Row],[Fecha de Orden]]</f>
        <v>10</v>
      </c>
      <c r="S307" s="24">
        <f>YEAR(Tabla1[[#This Row],[Fecha de Orden]])</f>
        <v>2021</v>
      </c>
      <c r="T307" t="str">
        <f>VLOOKUP(Tabla1[[#This Row],[Nombre del Producto]],Tabla2[[Nombre Producto]:[Costo Unitario]],2,FALSE)</f>
        <v>Lot's O' Nuts</v>
      </c>
      <c r="U307" t="str">
        <f>VLOOKUP(Tabla1[[#This Row],[Fábrica]],Tabla3[],4,FALSE)</f>
        <v>Arizona</v>
      </c>
    </row>
    <row r="308" spans="1:21" x14ac:dyDescent="0.25">
      <c r="A308" t="s">
        <v>7174</v>
      </c>
      <c r="B308" s="3">
        <v>44301</v>
      </c>
      <c r="C308" s="3">
        <v>44311</v>
      </c>
      <c r="D308" t="s">
        <v>82</v>
      </c>
      <c r="E308">
        <v>120740</v>
      </c>
      <c r="F308" t="s">
        <v>19</v>
      </c>
      <c r="G308" t="s">
        <v>53</v>
      </c>
      <c r="H308" t="s">
        <v>21</v>
      </c>
      <c r="I308">
        <v>90049</v>
      </c>
      <c r="J308" t="s">
        <v>22</v>
      </c>
      <c r="K308" t="s">
        <v>23</v>
      </c>
      <c r="L308" t="s">
        <v>36</v>
      </c>
      <c r="M308" t="s">
        <v>37</v>
      </c>
      <c r="N308" s="5">
        <v>6.5</v>
      </c>
      <c r="O308" s="7">
        <v>2</v>
      </c>
      <c r="P308" s="5">
        <v>4.22</v>
      </c>
      <c r="Q308" s="5">
        <v>2.2799999999999998</v>
      </c>
      <c r="R308" s="22">
        <f>Tabla1[[#This Row],[Fecha de Envío]]-Tabla1[[#This Row],[Fecha de Orden]]</f>
        <v>10</v>
      </c>
      <c r="S308" s="24">
        <f>YEAR(Tabla1[[#This Row],[Fecha de Orden]])</f>
        <v>2021</v>
      </c>
      <c r="T308" t="str">
        <f>VLOOKUP(Tabla1[[#This Row],[Nombre del Producto]],Tabla2[[Nombre Producto]:[Costo Unitario]],2,FALSE)</f>
        <v>Wicked Choccy's</v>
      </c>
      <c r="U308" t="str">
        <f>VLOOKUP(Tabla1[[#This Row],[Fábrica]],Tabla3[],4,FALSE)</f>
        <v>Georgia</v>
      </c>
    </row>
    <row r="309" spans="1:21" x14ac:dyDescent="0.25">
      <c r="A309" t="s">
        <v>8296</v>
      </c>
      <c r="B309" s="3">
        <v>44302</v>
      </c>
      <c r="C309" s="3">
        <v>44316</v>
      </c>
      <c r="D309" t="s">
        <v>18</v>
      </c>
      <c r="E309">
        <v>155208</v>
      </c>
      <c r="F309" t="s">
        <v>19</v>
      </c>
      <c r="G309" t="s">
        <v>606</v>
      </c>
      <c r="H309" t="s">
        <v>98</v>
      </c>
      <c r="I309">
        <v>28403</v>
      </c>
      <c r="J309" t="s">
        <v>22</v>
      </c>
      <c r="K309" t="s">
        <v>66</v>
      </c>
      <c r="L309" t="s">
        <v>24</v>
      </c>
      <c r="M309" t="s">
        <v>25</v>
      </c>
      <c r="N309" s="5">
        <v>22.5</v>
      </c>
      <c r="O309" s="7">
        <v>6</v>
      </c>
      <c r="P309" s="5">
        <v>14.7</v>
      </c>
      <c r="Q309" s="5">
        <v>7.8</v>
      </c>
      <c r="R309" s="22">
        <f>Tabla1[[#This Row],[Fecha de Envío]]-Tabla1[[#This Row],[Fecha de Orden]]</f>
        <v>14</v>
      </c>
      <c r="S309" s="24">
        <f>YEAR(Tabla1[[#This Row],[Fecha de Orden]])</f>
        <v>2021</v>
      </c>
      <c r="T309" t="str">
        <f>VLOOKUP(Tabla1[[#This Row],[Nombre del Producto]],Tabla2[[Nombre Producto]:[Costo Unitario]],2,FALSE)</f>
        <v>Wicked Choccy's</v>
      </c>
      <c r="U309" t="str">
        <f>VLOOKUP(Tabla1[[#This Row],[Fábrica]],Tabla3[],4,FALSE)</f>
        <v>Georgia</v>
      </c>
    </row>
    <row r="310" spans="1:21" x14ac:dyDescent="0.25">
      <c r="A310" t="s">
        <v>4649</v>
      </c>
      <c r="B310" s="3">
        <v>44304</v>
      </c>
      <c r="C310" s="3">
        <v>44319</v>
      </c>
      <c r="D310" t="s">
        <v>18</v>
      </c>
      <c r="E310">
        <v>110849</v>
      </c>
      <c r="F310" t="s">
        <v>19</v>
      </c>
      <c r="G310" t="s">
        <v>53</v>
      </c>
      <c r="H310" t="s">
        <v>21</v>
      </c>
      <c r="I310">
        <v>90049</v>
      </c>
      <c r="J310" t="s">
        <v>22</v>
      </c>
      <c r="K310" t="s">
        <v>23</v>
      </c>
      <c r="L310" t="s">
        <v>24</v>
      </c>
      <c r="M310" t="s">
        <v>25</v>
      </c>
      <c r="N310" s="5">
        <v>18.75</v>
      </c>
      <c r="O310" s="7">
        <v>5</v>
      </c>
      <c r="P310" s="5">
        <v>12.25</v>
      </c>
      <c r="Q310" s="5">
        <v>6.5</v>
      </c>
      <c r="R310" s="22">
        <f>Tabla1[[#This Row],[Fecha de Envío]]-Tabla1[[#This Row],[Fecha de Orden]]</f>
        <v>15</v>
      </c>
      <c r="S310" s="24">
        <f>YEAR(Tabla1[[#This Row],[Fecha de Orden]])</f>
        <v>2021</v>
      </c>
      <c r="T310" t="str">
        <f>VLOOKUP(Tabla1[[#This Row],[Nombre del Producto]],Tabla2[[Nombre Producto]:[Costo Unitario]],2,FALSE)</f>
        <v>Wicked Choccy's</v>
      </c>
      <c r="U310" t="str">
        <f>VLOOKUP(Tabla1[[#This Row],[Fábrica]],Tabla3[],4,FALSE)</f>
        <v>Georgia</v>
      </c>
    </row>
    <row r="311" spans="1:21" x14ac:dyDescent="0.25">
      <c r="A311" t="s">
        <v>4650</v>
      </c>
      <c r="B311" s="3">
        <v>44304</v>
      </c>
      <c r="C311" s="3">
        <v>44319</v>
      </c>
      <c r="D311" t="s">
        <v>18</v>
      </c>
      <c r="E311">
        <v>110849</v>
      </c>
      <c r="F311" t="s">
        <v>19</v>
      </c>
      <c r="G311" t="s">
        <v>53</v>
      </c>
      <c r="H311" t="s">
        <v>21</v>
      </c>
      <c r="I311">
        <v>90049</v>
      </c>
      <c r="J311" t="s">
        <v>22</v>
      </c>
      <c r="K311" t="s">
        <v>23</v>
      </c>
      <c r="L311" t="s">
        <v>45</v>
      </c>
      <c r="M311" t="s">
        <v>46</v>
      </c>
      <c r="N311" s="5">
        <v>6.98</v>
      </c>
      <c r="O311" s="7">
        <v>2</v>
      </c>
      <c r="P311" s="5">
        <v>4.9800000000000004</v>
      </c>
      <c r="Q311" s="5">
        <v>2</v>
      </c>
      <c r="R311" s="22">
        <f>Tabla1[[#This Row],[Fecha de Envío]]-Tabla1[[#This Row],[Fecha de Orden]]</f>
        <v>15</v>
      </c>
      <c r="S311" s="24">
        <f>YEAR(Tabla1[[#This Row],[Fecha de Orden]])</f>
        <v>2021</v>
      </c>
      <c r="T311" t="str">
        <f>VLOOKUP(Tabla1[[#This Row],[Nombre del Producto]],Tabla2[[Nombre Producto]:[Costo Unitario]],2,FALSE)</f>
        <v>Lot's O' Nuts</v>
      </c>
      <c r="U311" t="str">
        <f>VLOOKUP(Tabla1[[#This Row],[Fábrica]],Tabla3[],4,FALSE)</f>
        <v>Arizona</v>
      </c>
    </row>
    <row r="312" spans="1:21" x14ac:dyDescent="0.25">
      <c r="A312" t="s">
        <v>5285</v>
      </c>
      <c r="B312" s="3">
        <v>44304</v>
      </c>
      <c r="C312" s="3">
        <v>44318</v>
      </c>
      <c r="D312" t="s">
        <v>18</v>
      </c>
      <c r="E312">
        <v>100678</v>
      </c>
      <c r="F312" t="s">
        <v>19</v>
      </c>
      <c r="G312" t="s">
        <v>159</v>
      </c>
      <c r="H312" t="s">
        <v>42</v>
      </c>
      <c r="I312">
        <v>77095</v>
      </c>
      <c r="J312" t="s">
        <v>22</v>
      </c>
      <c r="K312" t="s">
        <v>43</v>
      </c>
      <c r="L312" t="s">
        <v>24</v>
      </c>
      <c r="M312" t="s">
        <v>25</v>
      </c>
      <c r="N312" s="5">
        <v>11.25</v>
      </c>
      <c r="O312" s="7">
        <v>3</v>
      </c>
      <c r="P312" s="5">
        <v>7.35</v>
      </c>
      <c r="Q312" s="5">
        <v>3.9</v>
      </c>
      <c r="R312" s="22">
        <f>Tabla1[[#This Row],[Fecha de Envío]]-Tabla1[[#This Row],[Fecha de Orden]]</f>
        <v>14</v>
      </c>
      <c r="S312" s="24">
        <f>YEAR(Tabla1[[#This Row],[Fecha de Orden]])</f>
        <v>2021</v>
      </c>
      <c r="T312" t="str">
        <f>VLOOKUP(Tabla1[[#This Row],[Nombre del Producto]],Tabla2[[Nombre Producto]:[Costo Unitario]],2,FALSE)</f>
        <v>Wicked Choccy's</v>
      </c>
      <c r="U312" t="str">
        <f>VLOOKUP(Tabla1[[#This Row],[Fábrica]],Tabla3[],4,FALSE)</f>
        <v>Georgia</v>
      </c>
    </row>
    <row r="313" spans="1:21" x14ac:dyDescent="0.25">
      <c r="A313" t="s">
        <v>5286</v>
      </c>
      <c r="B313" s="3">
        <v>44304</v>
      </c>
      <c r="C313" s="3">
        <v>44318</v>
      </c>
      <c r="D313" t="s">
        <v>18</v>
      </c>
      <c r="E313">
        <v>100678</v>
      </c>
      <c r="F313" t="s">
        <v>19</v>
      </c>
      <c r="G313" t="s">
        <v>159</v>
      </c>
      <c r="H313" t="s">
        <v>42</v>
      </c>
      <c r="I313">
        <v>77095</v>
      </c>
      <c r="J313" t="s">
        <v>22</v>
      </c>
      <c r="K313" t="s">
        <v>43</v>
      </c>
      <c r="L313" t="s">
        <v>36</v>
      </c>
      <c r="M313" t="s">
        <v>37</v>
      </c>
      <c r="N313" s="5">
        <v>6.5</v>
      </c>
      <c r="O313" s="7">
        <v>2</v>
      </c>
      <c r="P313" s="5">
        <v>4.22</v>
      </c>
      <c r="Q313" s="5">
        <v>2.2799999999999998</v>
      </c>
      <c r="R313" s="22">
        <f>Tabla1[[#This Row],[Fecha de Envío]]-Tabla1[[#This Row],[Fecha de Orden]]</f>
        <v>14</v>
      </c>
      <c r="S313" s="24">
        <f>YEAR(Tabla1[[#This Row],[Fecha de Orden]])</f>
        <v>2021</v>
      </c>
      <c r="T313" t="str">
        <f>VLOOKUP(Tabla1[[#This Row],[Nombre del Producto]],Tabla2[[Nombre Producto]:[Costo Unitario]],2,FALSE)</f>
        <v>Wicked Choccy's</v>
      </c>
      <c r="U313" t="str">
        <f>VLOOKUP(Tabla1[[#This Row],[Fábrica]],Tabla3[],4,FALSE)</f>
        <v>Georgia</v>
      </c>
    </row>
    <row r="314" spans="1:21" x14ac:dyDescent="0.25">
      <c r="A314" t="s">
        <v>5287</v>
      </c>
      <c r="B314" s="3">
        <v>44304</v>
      </c>
      <c r="C314" s="3">
        <v>44318</v>
      </c>
      <c r="D314" t="s">
        <v>18</v>
      </c>
      <c r="E314">
        <v>100678</v>
      </c>
      <c r="F314" t="s">
        <v>19</v>
      </c>
      <c r="G314" t="s">
        <v>159</v>
      </c>
      <c r="H314" t="s">
        <v>42</v>
      </c>
      <c r="I314">
        <v>77095</v>
      </c>
      <c r="J314" t="s">
        <v>22</v>
      </c>
      <c r="K314" t="s">
        <v>43</v>
      </c>
      <c r="L314" t="s">
        <v>45</v>
      </c>
      <c r="M314" t="s">
        <v>46</v>
      </c>
      <c r="N314" s="5">
        <v>10.47</v>
      </c>
      <c r="O314" s="7">
        <v>3</v>
      </c>
      <c r="P314" s="5">
        <v>7.47</v>
      </c>
      <c r="Q314" s="5">
        <v>3</v>
      </c>
      <c r="R314" s="22">
        <f>Tabla1[[#This Row],[Fecha de Envío]]-Tabla1[[#This Row],[Fecha de Orden]]</f>
        <v>14</v>
      </c>
      <c r="S314" s="24">
        <f>YEAR(Tabla1[[#This Row],[Fecha de Orden]])</f>
        <v>2021</v>
      </c>
      <c r="T314" t="str">
        <f>VLOOKUP(Tabla1[[#This Row],[Nombre del Producto]],Tabla2[[Nombre Producto]:[Costo Unitario]],2,FALSE)</f>
        <v>Lot's O' Nuts</v>
      </c>
      <c r="U314" t="str">
        <f>VLOOKUP(Tabla1[[#This Row],[Fábrica]],Tabla3[],4,FALSE)</f>
        <v>Arizona</v>
      </c>
    </row>
    <row r="315" spans="1:21" x14ac:dyDescent="0.25">
      <c r="A315" t="s">
        <v>5288</v>
      </c>
      <c r="B315" s="3">
        <v>44304</v>
      </c>
      <c r="C315" s="3">
        <v>44318</v>
      </c>
      <c r="D315" t="s">
        <v>18</v>
      </c>
      <c r="E315">
        <v>100678</v>
      </c>
      <c r="F315" t="s">
        <v>19</v>
      </c>
      <c r="G315" t="s">
        <v>159</v>
      </c>
      <c r="H315" t="s">
        <v>42</v>
      </c>
      <c r="I315">
        <v>77095</v>
      </c>
      <c r="J315" t="s">
        <v>22</v>
      </c>
      <c r="K315" t="s">
        <v>43</v>
      </c>
      <c r="L315" t="s">
        <v>33</v>
      </c>
      <c r="M315" t="s">
        <v>34</v>
      </c>
      <c r="N315" s="5">
        <v>10.8</v>
      </c>
      <c r="O315" s="7">
        <v>3</v>
      </c>
      <c r="P315" s="5">
        <v>7.2</v>
      </c>
      <c r="Q315" s="5">
        <v>3.6</v>
      </c>
      <c r="R315" s="22">
        <f>Tabla1[[#This Row],[Fecha de Envío]]-Tabla1[[#This Row],[Fecha de Orden]]</f>
        <v>14</v>
      </c>
      <c r="S315" s="24">
        <f>YEAR(Tabla1[[#This Row],[Fecha de Orden]])</f>
        <v>2021</v>
      </c>
      <c r="T315" t="str">
        <f>VLOOKUP(Tabla1[[#This Row],[Nombre del Producto]],Tabla2[[Nombre Producto]:[Costo Unitario]],2,FALSE)</f>
        <v>Lot's O' Nuts</v>
      </c>
      <c r="U315" t="str">
        <f>VLOOKUP(Tabla1[[#This Row],[Fábrica]],Tabla3[],4,FALSE)</f>
        <v>Arizona</v>
      </c>
    </row>
    <row r="316" spans="1:21" x14ac:dyDescent="0.25">
      <c r="A316" t="s">
        <v>361</v>
      </c>
      <c r="B316" s="3">
        <v>44305</v>
      </c>
      <c r="C316" s="3">
        <v>44319</v>
      </c>
      <c r="D316" t="s">
        <v>71</v>
      </c>
      <c r="E316">
        <v>158470</v>
      </c>
      <c r="F316" t="s">
        <v>19</v>
      </c>
      <c r="G316" t="s">
        <v>122</v>
      </c>
      <c r="H316" t="s">
        <v>133</v>
      </c>
      <c r="I316">
        <v>22204</v>
      </c>
      <c r="J316" t="s">
        <v>22</v>
      </c>
      <c r="K316" t="s">
        <v>66</v>
      </c>
      <c r="L316" t="s">
        <v>27</v>
      </c>
      <c r="M316" t="s">
        <v>28</v>
      </c>
      <c r="N316" s="5">
        <v>10.8</v>
      </c>
      <c r="O316" s="7">
        <v>3</v>
      </c>
      <c r="P316" s="5">
        <v>7.5</v>
      </c>
      <c r="Q316" s="5">
        <v>3.3</v>
      </c>
      <c r="R316" s="22">
        <f>Tabla1[[#This Row],[Fecha de Envío]]-Tabla1[[#This Row],[Fecha de Orden]]</f>
        <v>14</v>
      </c>
      <c r="S316" s="24">
        <f>YEAR(Tabla1[[#This Row],[Fecha de Orden]])</f>
        <v>2021</v>
      </c>
      <c r="T316" t="str">
        <f>VLOOKUP(Tabla1[[#This Row],[Nombre del Producto]],Tabla2[[Nombre Producto]:[Costo Unitario]],2,FALSE)</f>
        <v>Lot's O' Nuts</v>
      </c>
      <c r="U316" t="str">
        <f>VLOOKUP(Tabla1[[#This Row],[Fábrica]],Tabla3[],4,FALSE)</f>
        <v>Arizona</v>
      </c>
    </row>
    <row r="317" spans="1:21" x14ac:dyDescent="0.25">
      <c r="A317" t="s">
        <v>362</v>
      </c>
      <c r="B317" s="3">
        <v>44305</v>
      </c>
      <c r="C317" s="3">
        <v>44319</v>
      </c>
      <c r="D317" t="s">
        <v>71</v>
      </c>
      <c r="E317">
        <v>158470</v>
      </c>
      <c r="F317" t="s">
        <v>19</v>
      </c>
      <c r="G317" t="s">
        <v>122</v>
      </c>
      <c r="H317" t="s">
        <v>133</v>
      </c>
      <c r="I317">
        <v>22204</v>
      </c>
      <c r="J317" t="s">
        <v>22</v>
      </c>
      <c r="K317" t="s">
        <v>66</v>
      </c>
      <c r="L317" t="s">
        <v>36</v>
      </c>
      <c r="M317" t="s">
        <v>37</v>
      </c>
      <c r="N317" s="5">
        <v>35.75</v>
      </c>
      <c r="O317" s="7">
        <v>11</v>
      </c>
      <c r="P317" s="5">
        <v>23.21</v>
      </c>
      <c r="Q317" s="5">
        <v>12.54</v>
      </c>
      <c r="R317" s="22">
        <f>Tabla1[[#This Row],[Fecha de Envío]]-Tabla1[[#This Row],[Fecha de Orden]]</f>
        <v>14</v>
      </c>
      <c r="S317" s="24">
        <f>YEAR(Tabla1[[#This Row],[Fecha de Orden]])</f>
        <v>2021</v>
      </c>
      <c r="T317" t="str">
        <f>VLOOKUP(Tabla1[[#This Row],[Nombre del Producto]],Tabla2[[Nombre Producto]:[Costo Unitario]],2,FALSE)</f>
        <v>Wicked Choccy's</v>
      </c>
      <c r="U317" t="str">
        <f>VLOOKUP(Tabla1[[#This Row],[Fábrica]],Tabla3[],4,FALSE)</f>
        <v>Georgia</v>
      </c>
    </row>
    <row r="318" spans="1:21" x14ac:dyDescent="0.25">
      <c r="A318" t="s">
        <v>6647</v>
      </c>
      <c r="B318" s="3">
        <v>44305</v>
      </c>
      <c r="C318" s="3">
        <v>44317</v>
      </c>
      <c r="D318" t="s">
        <v>71</v>
      </c>
      <c r="E318">
        <v>169460</v>
      </c>
      <c r="F318" t="s">
        <v>19</v>
      </c>
      <c r="G318" t="s">
        <v>2241</v>
      </c>
      <c r="H318" t="s">
        <v>21</v>
      </c>
      <c r="I318">
        <v>95123</v>
      </c>
      <c r="J318" t="s">
        <v>22</v>
      </c>
      <c r="K318" t="s">
        <v>23</v>
      </c>
      <c r="L318" t="s">
        <v>33</v>
      </c>
      <c r="M318" t="s">
        <v>34</v>
      </c>
      <c r="N318" s="5">
        <v>10.8</v>
      </c>
      <c r="O318" s="7">
        <v>3</v>
      </c>
      <c r="P318" s="5">
        <v>7.2</v>
      </c>
      <c r="Q318" s="5">
        <v>3.6</v>
      </c>
      <c r="R318" s="22">
        <f>Tabla1[[#This Row],[Fecha de Envío]]-Tabla1[[#This Row],[Fecha de Orden]]</f>
        <v>12</v>
      </c>
      <c r="S318" s="24">
        <f>YEAR(Tabla1[[#This Row],[Fecha de Orden]])</f>
        <v>2021</v>
      </c>
      <c r="T318" t="str">
        <f>VLOOKUP(Tabla1[[#This Row],[Nombre del Producto]],Tabla2[[Nombre Producto]:[Costo Unitario]],2,FALSE)</f>
        <v>Lot's O' Nuts</v>
      </c>
      <c r="U318" t="str">
        <f>VLOOKUP(Tabla1[[#This Row],[Fábrica]],Tabla3[],4,FALSE)</f>
        <v>Arizona</v>
      </c>
    </row>
    <row r="319" spans="1:21" x14ac:dyDescent="0.25">
      <c r="A319" t="s">
        <v>1381</v>
      </c>
      <c r="B319" s="3">
        <v>44306</v>
      </c>
      <c r="C319" s="3">
        <v>44321</v>
      </c>
      <c r="D319" t="s">
        <v>18</v>
      </c>
      <c r="E319">
        <v>101462</v>
      </c>
      <c r="F319" t="s">
        <v>19</v>
      </c>
      <c r="G319" t="s">
        <v>53</v>
      </c>
      <c r="H319" t="s">
        <v>21</v>
      </c>
      <c r="I319">
        <v>90045</v>
      </c>
      <c r="J319" t="s">
        <v>22</v>
      </c>
      <c r="K319" t="s">
        <v>23</v>
      </c>
      <c r="L319" t="s">
        <v>27</v>
      </c>
      <c r="M319" t="s">
        <v>28</v>
      </c>
      <c r="N319" s="5">
        <v>14.4</v>
      </c>
      <c r="O319" s="7">
        <v>4</v>
      </c>
      <c r="P319" s="5">
        <v>10</v>
      </c>
      <c r="Q319" s="5">
        <v>4.4000000000000004</v>
      </c>
      <c r="R319" s="22">
        <f>Tabla1[[#This Row],[Fecha de Envío]]-Tabla1[[#This Row],[Fecha de Orden]]</f>
        <v>15</v>
      </c>
      <c r="S319" s="24">
        <f>YEAR(Tabla1[[#This Row],[Fecha de Orden]])</f>
        <v>2021</v>
      </c>
      <c r="T319" t="str">
        <f>VLOOKUP(Tabla1[[#This Row],[Nombre del Producto]],Tabla2[[Nombre Producto]:[Costo Unitario]],2,FALSE)</f>
        <v>Lot's O' Nuts</v>
      </c>
      <c r="U319" t="str">
        <f>VLOOKUP(Tabla1[[#This Row],[Fábrica]],Tabla3[],4,FALSE)</f>
        <v>Arizona</v>
      </c>
    </row>
    <row r="320" spans="1:21" x14ac:dyDescent="0.25">
      <c r="A320" t="s">
        <v>8439</v>
      </c>
      <c r="B320" s="3">
        <v>44306</v>
      </c>
      <c r="C320" s="3">
        <v>44318</v>
      </c>
      <c r="D320" t="s">
        <v>71</v>
      </c>
      <c r="E320">
        <v>134572</v>
      </c>
      <c r="F320" t="s">
        <v>19</v>
      </c>
      <c r="G320" t="s">
        <v>159</v>
      </c>
      <c r="H320" t="s">
        <v>42</v>
      </c>
      <c r="I320">
        <v>77070</v>
      </c>
      <c r="J320" t="s">
        <v>22</v>
      </c>
      <c r="K320" t="s">
        <v>43</v>
      </c>
      <c r="L320" t="s">
        <v>33</v>
      </c>
      <c r="M320" t="s">
        <v>34</v>
      </c>
      <c r="N320" s="5">
        <v>18</v>
      </c>
      <c r="O320" s="7">
        <v>5</v>
      </c>
      <c r="P320" s="5">
        <v>12</v>
      </c>
      <c r="Q320" s="5">
        <v>6</v>
      </c>
      <c r="R320" s="22">
        <f>Tabla1[[#This Row],[Fecha de Envío]]-Tabla1[[#This Row],[Fecha de Orden]]</f>
        <v>12</v>
      </c>
      <c r="S320" s="24">
        <f>YEAR(Tabla1[[#This Row],[Fecha de Orden]])</f>
        <v>2021</v>
      </c>
      <c r="T320" t="str">
        <f>VLOOKUP(Tabla1[[#This Row],[Nombre del Producto]],Tabla2[[Nombre Producto]:[Costo Unitario]],2,FALSE)</f>
        <v>Lot's O' Nuts</v>
      </c>
      <c r="U320" t="str">
        <f>VLOOKUP(Tabla1[[#This Row],[Fábrica]],Tabla3[],4,FALSE)</f>
        <v>Arizona</v>
      </c>
    </row>
    <row r="321" spans="1:21" x14ac:dyDescent="0.25">
      <c r="A321" t="s">
        <v>8440</v>
      </c>
      <c r="B321" s="3">
        <v>44306</v>
      </c>
      <c r="C321" s="3">
        <v>44318</v>
      </c>
      <c r="D321" t="s">
        <v>71</v>
      </c>
      <c r="E321">
        <v>134572</v>
      </c>
      <c r="F321" t="s">
        <v>19</v>
      </c>
      <c r="G321" t="s">
        <v>159</v>
      </c>
      <c r="H321" t="s">
        <v>42</v>
      </c>
      <c r="I321">
        <v>77070</v>
      </c>
      <c r="J321" t="s">
        <v>22</v>
      </c>
      <c r="K321" t="s">
        <v>43</v>
      </c>
      <c r="L321" t="s">
        <v>45</v>
      </c>
      <c r="M321" t="s">
        <v>46</v>
      </c>
      <c r="N321" s="5">
        <v>6.98</v>
      </c>
      <c r="O321" s="7">
        <v>2</v>
      </c>
      <c r="P321" s="5">
        <v>4.9800000000000004</v>
      </c>
      <c r="Q321" s="5">
        <v>2</v>
      </c>
      <c r="R321" s="22">
        <f>Tabla1[[#This Row],[Fecha de Envío]]-Tabla1[[#This Row],[Fecha de Orden]]</f>
        <v>12</v>
      </c>
      <c r="S321" s="24">
        <f>YEAR(Tabla1[[#This Row],[Fecha de Orden]])</f>
        <v>2021</v>
      </c>
      <c r="T321" t="str">
        <f>VLOOKUP(Tabla1[[#This Row],[Nombre del Producto]],Tabla2[[Nombre Producto]:[Costo Unitario]],2,FALSE)</f>
        <v>Lot's O' Nuts</v>
      </c>
      <c r="U321" t="str">
        <f>VLOOKUP(Tabla1[[#This Row],[Fábrica]],Tabla3[],4,FALSE)</f>
        <v>Arizona</v>
      </c>
    </row>
    <row r="322" spans="1:21" x14ac:dyDescent="0.25">
      <c r="A322" t="s">
        <v>8441</v>
      </c>
      <c r="B322" s="3">
        <v>44306</v>
      </c>
      <c r="C322" s="3">
        <v>44318</v>
      </c>
      <c r="D322" t="s">
        <v>71</v>
      </c>
      <c r="E322">
        <v>134572</v>
      </c>
      <c r="F322" t="s">
        <v>19</v>
      </c>
      <c r="G322" t="s">
        <v>159</v>
      </c>
      <c r="H322" t="s">
        <v>42</v>
      </c>
      <c r="I322">
        <v>77070</v>
      </c>
      <c r="J322" t="s">
        <v>22</v>
      </c>
      <c r="K322" t="s">
        <v>43</v>
      </c>
      <c r="L322" t="s">
        <v>27</v>
      </c>
      <c r="M322" t="s">
        <v>28</v>
      </c>
      <c r="N322" s="5">
        <v>18</v>
      </c>
      <c r="O322" s="7">
        <v>5</v>
      </c>
      <c r="P322" s="5">
        <v>12.5</v>
      </c>
      <c r="Q322" s="5">
        <v>5.5</v>
      </c>
      <c r="R322" s="22">
        <f>Tabla1[[#This Row],[Fecha de Envío]]-Tabla1[[#This Row],[Fecha de Orden]]</f>
        <v>12</v>
      </c>
      <c r="S322" s="24">
        <f>YEAR(Tabla1[[#This Row],[Fecha de Orden]])</f>
        <v>2021</v>
      </c>
      <c r="T322" t="str">
        <f>VLOOKUP(Tabla1[[#This Row],[Nombre del Producto]],Tabla2[[Nombre Producto]:[Costo Unitario]],2,FALSE)</f>
        <v>Lot's O' Nuts</v>
      </c>
      <c r="U322" t="str">
        <f>VLOOKUP(Tabla1[[#This Row],[Fábrica]],Tabla3[],4,FALSE)</f>
        <v>Arizona</v>
      </c>
    </row>
    <row r="323" spans="1:21" x14ac:dyDescent="0.25">
      <c r="A323" t="s">
        <v>52</v>
      </c>
      <c r="B323" s="3">
        <v>44307</v>
      </c>
      <c r="C323" s="3">
        <v>44321</v>
      </c>
      <c r="D323" t="s">
        <v>18</v>
      </c>
      <c r="E323">
        <v>158064</v>
      </c>
      <c r="F323" t="s">
        <v>19</v>
      </c>
      <c r="G323" t="s">
        <v>53</v>
      </c>
      <c r="H323" t="s">
        <v>21</v>
      </c>
      <c r="I323">
        <v>90008</v>
      </c>
      <c r="J323" t="s">
        <v>22</v>
      </c>
      <c r="K323" t="s">
        <v>23</v>
      </c>
      <c r="L323" t="s">
        <v>36</v>
      </c>
      <c r="M323" t="s">
        <v>37</v>
      </c>
      <c r="N323" s="5">
        <v>16.25</v>
      </c>
      <c r="O323" s="7">
        <v>5</v>
      </c>
      <c r="P323" s="5">
        <v>10.55</v>
      </c>
      <c r="Q323" s="5">
        <v>5.7</v>
      </c>
      <c r="R323" s="22">
        <f>Tabla1[[#This Row],[Fecha de Envío]]-Tabla1[[#This Row],[Fecha de Orden]]</f>
        <v>14</v>
      </c>
      <c r="S323" s="24">
        <f>YEAR(Tabla1[[#This Row],[Fecha de Orden]])</f>
        <v>2021</v>
      </c>
      <c r="T323" t="str">
        <f>VLOOKUP(Tabla1[[#This Row],[Nombre del Producto]],Tabla2[[Nombre Producto]:[Costo Unitario]],2,FALSE)</f>
        <v>Wicked Choccy's</v>
      </c>
      <c r="U323" t="str">
        <f>VLOOKUP(Tabla1[[#This Row],[Fábrica]],Tabla3[],4,FALSE)</f>
        <v>Georgia</v>
      </c>
    </row>
    <row r="324" spans="1:21" x14ac:dyDescent="0.25">
      <c r="A324" t="s">
        <v>2462</v>
      </c>
      <c r="B324" s="3">
        <v>44307</v>
      </c>
      <c r="C324" s="3">
        <v>44322</v>
      </c>
      <c r="D324" t="s">
        <v>18</v>
      </c>
      <c r="E324">
        <v>136336</v>
      </c>
      <c r="F324" t="s">
        <v>19</v>
      </c>
      <c r="G324" t="s">
        <v>178</v>
      </c>
      <c r="H324" t="s">
        <v>116</v>
      </c>
      <c r="I324">
        <v>42420</v>
      </c>
      <c r="J324" t="s">
        <v>22</v>
      </c>
      <c r="K324" t="s">
        <v>66</v>
      </c>
      <c r="L324" t="s">
        <v>24</v>
      </c>
      <c r="M324" t="s">
        <v>25</v>
      </c>
      <c r="N324" s="5">
        <v>22.5</v>
      </c>
      <c r="O324" s="7">
        <v>6</v>
      </c>
      <c r="P324" s="5">
        <v>14.7</v>
      </c>
      <c r="Q324" s="5">
        <v>7.8</v>
      </c>
      <c r="R324" s="22">
        <f>Tabla1[[#This Row],[Fecha de Envío]]-Tabla1[[#This Row],[Fecha de Orden]]</f>
        <v>15</v>
      </c>
      <c r="S324" s="24">
        <f>YEAR(Tabla1[[#This Row],[Fecha de Orden]])</f>
        <v>2021</v>
      </c>
      <c r="T324" t="str">
        <f>VLOOKUP(Tabla1[[#This Row],[Nombre del Producto]],Tabla2[[Nombre Producto]:[Costo Unitario]],2,FALSE)</f>
        <v>Wicked Choccy's</v>
      </c>
      <c r="U324" t="str">
        <f>VLOOKUP(Tabla1[[#This Row],[Fábrica]],Tabla3[],4,FALSE)</f>
        <v>Georgia</v>
      </c>
    </row>
    <row r="325" spans="1:21" x14ac:dyDescent="0.25">
      <c r="A325" t="s">
        <v>442</v>
      </c>
      <c r="B325" s="3">
        <v>44308</v>
      </c>
      <c r="C325" s="3">
        <v>44320</v>
      </c>
      <c r="D325" t="s">
        <v>71</v>
      </c>
      <c r="E325">
        <v>122070</v>
      </c>
      <c r="F325" t="s">
        <v>19</v>
      </c>
      <c r="G325" t="s">
        <v>443</v>
      </c>
      <c r="H325" t="s">
        <v>31</v>
      </c>
      <c r="I325">
        <v>12180</v>
      </c>
      <c r="J325" t="s">
        <v>22</v>
      </c>
      <c r="K325" t="s">
        <v>32</v>
      </c>
      <c r="L325" t="s">
        <v>45</v>
      </c>
      <c r="M325" t="s">
        <v>46</v>
      </c>
      <c r="N325" s="5">
        <v>10.47</v>
      </c>
      <c r="O325" s="7">
        <v>3</v>
      </c>
      <c r="P325" s="5">
        <v>7.47</v>
      </c>
      <c r="Q325" s="5">
        <v>3</v>
      </c>
      <c r="R325" s="22">
        <f>Tabla1[[#This Row],[Fecha de Envío]]-Tabla1[[#This Row],[Fecha de Orden]]</f>
        <v>12</v>
      </c>
      <c r="S325" s="24">
        <f>YEAR(Tabla1[[#This Row],[Fecha de Orden]])</f>
        <v>2021</v>
      </c>
      <c r="T325" t="str">
        <f>VLOOKUP(Tabla1[[#This Row],[Nombre del Producto]],Tabla2[[Nombre Producto]:[Costo Unitario]],2,FALSE)</f>
        <v>Lot's O' Nuts</v>
      </c>
      <c r="U325" t="str">
        <f>VLOOKUP(Tabla1[[#This Row],[Fábrica]],Tabla3[],4,FALSE)</f>
        <v>Arizona</v>
      </c>
    </row>
    <row r="326" spans="1:21" x14ac:dyDescent="0.25">
      <c r="A326" t="s">
        <v>444</v>
      </c>
      <c r="B326" s="3">
        <v>44308</v>
      </c>
      <c r="C326" s="3">
        <v>44320</v>
      </c>
      <c r="D326" t="s">
        <v>71</v>
      </c>
      <c r="E326">
        <v>122070</v>
      </c>
      <c r="F326" t="s">
        <v>19</v>
      </c>
      <c r="G326" t="s">
        <v>443</v>
      </c>
      <c r="H326" t="s">
        <v>31</v>
      </c>
      <c r="I326">
        <v>12180</v>
      </c>
      <c r="J326" t="s">
        <v>148</v>
      </c>
      <c r="K326" t="s">
        <v>32</v>
      </c>
      <c r="L326" t="s">
        <v>445</v>
      </c>
      <c r="M326" t="s">
        <v>446</v>
      </c>
      <c r="N326" s="5">
        <v>26</v>
      </c>
      <c r="O326" s="7">
        <v>8</v>
      </c>
      <c r="P326" s="5">
        <v>2</v>
      </c>
      <c r="Q326" s="5">
        <v>24</v>
      </c>
      <c r="R326" s="22">
        <f>Tabla1[[#This Row],[Fecha de Envío]]-Tabla1[[#This Row],[Fecha de Orden]]</f>
        <v>12</v>
      </c>
      <c r="S326" s="24">
        <f>YEAR(Tabla1[[#This Row],[Fecha de Orden]])</f>
        <v>2021</v>
      </c>
      <c r="T326" t="str">
        <f>VLOOKUP(Tabla1[[#This Row],[Nombre del Producto]],Tabla2[[Nombre Producto]:[Costo Unitario]],2,FALSE)</f>
        <v>The Other Factory</v>
      </c>
      <c r="U326" t="str">
        <f>VLOOKUP(Tabla1[[#This Row],[Fábrica]],Tabla3[],4,FALSE)</f>
        <v>Tennessee</v>
      </c>
    </row>
    <row r="327" spans="1:21" x14ac:dyDescent="0.25">
      <c r="A327" t="s">
        <v>5411</v>
      </c>
      <c r="B327" s="3">
        <v>44309</v>
      </c>
      <c r="C327" s="3">
        <v>44323</v>
      </c>
      <c r="D327" t="s">
        <v>18</v>
      </c>
      <c r="E327">
        <v>150119</v>
      </c>
      <c r="F327" t="s">
        <v>19</v>
      </c>
      <c r="G327" t="s">
        <v>412</v>
      </c>
      <c r="H327" t="s">
        <v>210</v>
      </c>
      <c r="I327">
        <v>43229</v>
      </c>
      <c r="J327" t="s">
        <v>22</v>
      </c>
      <c r="K327" t="s">
        <v>32</v>
      </c>
      <c r="L327" t="s">
        <v>33</v>
      </c>
      <c r="M327" t="s">
        <v>34</v>
      </c>
      <c r="N327" s="5">
        <v>7.2</v>
      </c>
      <c r="O327" s="7">
        <v>2</v>
      </c>
      <c r="P327" s="5">
        <v>4.8</v>
      </c>
      <c r="Q327" s="5">
        <v>2.4</v>
      </c>
      <c r="R327" s="22">
        <f>Tabla1[[#This Row],[Fecha de Envío]]-Tabla1[[#This Row],[Fecha de Orden]]</f>
        <v>14</v>
      </c>
      <c r="S327" s="24">
        <f>YEAR(Tabla1[[#This Row],[Fecha de Orden]])</f>
        <v>2021</v>
      </c>
      <c r="T327" t="str">
        <f>VLOOKUP(Tabla1[[#This Row],[Nombre del Producto]],Tabla2[[Nombre Producto]:[Costo Unitario]],2,FALSE)</f>
        <v>Lot's O' Nuts</v>
      </c>
      <c r="U327" t="str">
        <f>VLOOKUP(Tabla1[[#This Row],[Fábrica]],Tabla3[],4,FALSE)</f>
        <v>Arizona</v>
      </c>
    </row>
    <row r="328" spans="1:21" x14ac:dyDescent="0.25">
      <c r="A328" t="s">
        <v>5412</v>
      </c>
      <c r="B328" s="3">
        <v>44309</v>
      </c>
      <c r="C328" s="3">
        <v>44323</v>
      </c>
      <c r="D328" t="s">
        <v>18</v>
      </c>
      <c r="E328">
        <v>150119</v>
      </c>
      <c r="F328" t="s">
        <v>19</v>
      </c>
      <c r="G328" t="s">
        <v>412</v>
      </c>
      <c r="H328" t="s">
        <v>210</v>
      </c>
      <c r="I328">
        <v>43229</v>
      </c>
      <c r="J328" t="s">
        <v>22</v>
      </c>
      <c r="K328" t="s">
        <v>32</v>
      </c>
      <c r="L328" t="s">
        <v>36</v>
      </c>
      <c r="M328" t="s">
        <v>37</v>
      </c>
      <c r="N328" s="5">
        <v>26</v>
      </c>
      <c r="O328" s="7">
        <v>8</v>
      </c>
      <c r="P328" s="5">
        <v>16.88</v>
      </c>
      <c r="Q328" s="5">
        <v>9.1199999999999992</v>
      </c>
      <c r="R328" s="22">
        <f>Tabla1[[#This Row],[Fecha de Envío]]-Tabla1[[#This Row],[Fecha de Orden]]</f>
        <v>14</v>
      </c>
      <c r="S328" s="24">
        <f>YEAR(Tabla1[[#This Row],[Fecha de Orden]])</f>
        <v>2021</v>
      </c>
      <c r="T328" t="str">
        <f>VLOOKUP(Tabla1[[#This Row],[Nombre del Producto]],Tabla2[[Nombre Producto]:[Costo Unitario]],2,FALSE)</f>
        <v>Wicked Choccy's</v>
      </c>
      <c r="U328" t="str">
        <f>VLOOKUP(Tabla1[[#This Row],[Fábrica]],Tabla3[],4,FALSE)</f>
        <v>Georgia</v>
      </c>
    </row>
    <row r="329" spans="1:21" x14ac:dyDescent="0.25">
      <c r="A329" t="s">
        <v>6719</v>
      </c>
      <c r="B329" s="3">
        <v>44309</v>
      </c>
      <c r="C329" s="3">
        <v>44322</v>
      </c>
      <c r="D329" t="s">
        <v>71</v>
      </c>
      <c r="E329">
        <v>111857</v>
      </c>
      <c r="F329" t="s">
        <v>19</v>
      </c>
      <c r="G329" t="s">
        <v>20</v>
      </c>
      <c r="H329" t="s">
        <v>21</v>
      </c>
      <c r="I329">
        <v>94109</v>
      </c>
      <c r="J329" t="s">
        <v>22</v>
      </c>
      <c r="K329" t="s">
        <v>23</v>
      </c>
      <c r="L329" t="s">
        <v>24</v>
      </c>
      <c r="M329" t="s">
        <v>25</v>
      </c>
      <c r="N329" s="5">
        <v>3.75</v>
      </c>
      <c r="O329" s="7">
        <v>1</v>
      </c>
      <c r="P329" s="5">
        <v>2.4500000000000002</v>
      </c>
      <c r="Q329" s="5">
        <v>1.3</v>
      </c>
      <c r="R329" s="22">
        <f>Tabla1[[#This Row],[Fecha de Envío]]-Tabla1[[#This Row],[Fecha de Orden]]</f>
        <v>13</v>
      </c>
      <c r="S329" s="24">
        <f>YEAR(Tabla1[[#This Row],[Fecha de Orden]])</f>
        <v>2021</v>
      </c>
      <c r="T329" t="str">
        <f>VLOOKUP(Tabla1[[#This Row],[Nombre del Producto]],Tabla2[[Nombre Producto]:[Costo Unitario]],2,FALSE)</f>
        <v>Wicked Choccy's</v>
      </c>
      <c r="U329" t="str">
        <f>VLOOKUP(Tabla1[[#This Row],[Fábrica]],Tabla3[],4,FALSE)</f>
        <v>Georgia</v>
      </c>
    </row>
    <row r="330" spans="1:21" x14ac:dyDescent="0.25">
      <c r="A330" t="s">
        <v>8854</v>
      </c>
      <c r="B330" s="3">
        <v>44309</v>
      </c>
      <c r="C330" s="3">
        <v>44320</v>
      </c>
      <c r="D330" t="s">
        <v>39</v>
      </c>
      <c r="E330">
        <v>112564</v>
      </c>
      <c r="F330" t="s">
        <v>19</v>
      </c>
      <c r="G330" t="s">
        <v>144</v>
      </c>
      <c r="H330" t="s">
        <v>101</v>
      </c>
      <c r="I330">
        <v>19134</v>
      </c>
      <c r="J330" t="s">
        <v>22</v>
      </c>
      <c r="K330" t="s">
        <v>32</v>
      </c>
      <c r="L330" t="s">
        <v>33</v>
      </c>
      <c r="M330" t="s">
        <v>34</v>
      </c>
      <c r="N330" s="5">
        <v>10.8</v>
      </c>
      <c r="O330" s="7">
        <v>3</v>
      </c>
      <c r="P330" s="5">
        <v>7.2</v>
      </c>
      <c r="Q330" s="5">
        <v>3.6</v>
      </c>
      <c r="R330" s="22">
        <f>Tabla1[[#This Row],[Fecha de Envío]]-Tabla1[[#This Row],[Fecha de Orden]]</f>
        <v>11</v>
      </c>
      <c r="S330" s="24">
        <f>YEAR(Tabla1[[#This Row],[Fecha de Orden]])</f>
        <v>2021</v>
      </c>
      <c r="T330" t="str">
        <f>VLOOKUP(Tabla1[[#This Row],[Nombre del Producto]],Tabla2[[Nombre Producto]:[Costo Unitario]],2,FALSE)</f>
        <v>Lot's O' Nuts</v>
      </c>
      <c r="U330" t="str">
        <f>VLOOKUP(Tabla1[[#This Row],[Fábrica]],Tabla3[],4,FALSE)</f>
        <v>Arizona</v>
      </c>
    </row>
    <row r="331" spans="1:21" x14ac:dyDescent="0.25">
      <c r="A331" t="s">
        <v>1454</v>
      </c>
      <c r="B331" s="3">
        <v>44311</v>
      </c>
      <c r="C331" s="3">
        <v>44326</v>
      </c>
      <c r="D331" t="s">
        <v>18</v>
      </c>
      <c r="E331">
        <v>166954</v>
      </c>
      <c r="F331" t="s">
        <v>19</v>
      </c>
      <c r="G331" t="s">
        <v>1455</v>
      </c>
      <c r="H331" t="s">
        <v>21</v>
      </c>
      <c r="I331">
        <v>91776</v>
      </c>
      <c r="J331" t="s">
        <v>22</v>
      </c>
      <c r="K331" t="s">
        <v>23</v>
      </c>
      <c r="L331" t="s">
        <v>45</v>
      </c>
      <c r="M331" t="s">
        <v>46</v>
      </c>
      <c r="N331" s="5">
        <v>17.45</v>
      </c>
      <c r="O331" s="7">
        <v>5</v>
      </c>
      <c r="P331" s="5">
        <v>12.45</v>
      </c>
      <c r="Q331" s="5">
        <v>5</v>
      </c>
      <c r="R331" s="22">
        <f>Tabla1[[#This Row],[Fecha de Envío]]-Tabla1[[#This Row],[Fecha de Orden]]</f>
        <v>15</v>
      </c>
      <c r="S331" s="24">
        <f>YEAR(Tabla1[[#This Row],[Fecha de Orden]])</f>
        <v>2021</v>
      </c>
      <c r="T331" t="str">
        <f>VLOOKUP(Tabla1[[#This Row],[Nombre del Producto]],Tabla2[[Nombre Producto]:[Costo Unitario]],2,FALSE)</f>
        <v>Lot's O' Nuts</v>
      </c>
      <c r="U331" t="str">
        <f>VLOOKUP(Tabla1[[#This Row],[Fábrica]],Tabla3[],4,FALSE)</f>
        <v>Arizona</v>
      </c>
    </row>
    <row r="332" spans="1:21" x14ac:dyDescent="0.25">
      <c r="A332" t="s">
        <v>1456</v>
      </c>
      <c r="B332" s="3">
        <v>44311</v>
      </c>
      <c r="C332" s="3">
        <v>44326</v>
      </c>
      <c r="D332" t="s">
        <v>18</v>
      </c>
      <c r="E332">
        <v>166954</v>
      </c>
      <c r="F332" t="s">
        <v>19</v>
      </c>
      <c r="G332" t="s">
        <v>1455</v>
      </c>
      <c r="H332" t="s">
        <v>21</v>
      </c>
      <c r="I332">
        <v>91776</v>
      </c>
      <c r="J332" t="s">
        <v>22</v>
      </c>
      <c r="K332" t="s">
        <v>23</v>
      </c>
      <c r="L332" t="s">
        <v>24</v>
      </c>
      <c r="M332" t="s">
        <v>25</v>
      </c>
      <c r="N332" s="5">
        <v>11.25</v>
      </c>
      <c r="O332" s="7">
        <v>3</v>
      </c>
      <c r="P332" s="5">
        <v>7.35</v>
      </c>
      <c r="Q332" s="5">
        <v>3.9</v>
      </c>
      <c r="R332" s="22">
        <f>Tabla1[[#This Row],[Fecha de Envío]]-Tabla1[[#This Row],[Fecha de Orden]]</f>
        <v>15</v>
      </c>
      <c r="S332" s="24">
        <f>YEAR(Tabla1[[#This Row],[Fecha de Orden]])</f>
        <v>2021</v>
      </c>
      <c r="T332" t="str">
        <f>VLOOKUP(Tabla1[[#This Row],[Nombre del Producto]],Tabla2[[Nombre Producto]:[Costo Unitario]],2,FALSE)</f>
        <v>Wicked Choccy's</v>
      </c>
      <c r="U332" t="str">
        <f>VLOOKUP(Tabla1[[#This Row],[Fábrica]],Tabla3[],4,FALSE)</f>
        <v>Georgia</v>
      </c>
    </row>
    <row r="333" spans="1:21" x14ac:dyDescent="0.25">
      <c r="A333" t="s">
        <v>2349</v>
      </c>
      <c r="B333" s="3">
        <v>44311</v>
      </c>
      <c r="C333" s="3">
        <v>44325</v>
      </c>
      <c r="D333" t="s">
        <v>18</v>
      </c>
      <c r="E333">
        <v>157406</v>
      </c>
      <c r="F333" t="s">
        <v>19</v>
      </c>
      <c r="G333" t="s">
        <v>159</v>
      </c>
      <c r="H333" t="s">
        <v>42</v>
      </c>
      <c r="I333">
        <v>77095</v>
      </c>
      <c r="J333" t="s">
        <v>22</v>
      </c>
      <c r="K333" t="s">
        <v>43</v>
      </c>
      <c r="L333" t="s">
        <v>33</v>
      </c>
      <c r="M333" t="s">
        <v>34</v>
      </c>
      <c r="N333" s="5">
        <v>10.8</v>
      </c>
      <c r="O333" s="7">
        <v>3</v>
      </c>
      <c r="P333" s="5">
        <v>7.2</v>
      </c>
      <c r="Q333" s="5">
        <v>3.6</v>
      </c>
      <c r="R333" s="22">
        <f>Tabla1[[#This Row],[Fecha de Envío]]-Tabla1[[#This Row],[Fecha de Orden]]</f>
        <v>14</v>
      </c>
      <c r="S333" s="24">
        <f>YEAR(Tabla1[[#This Row],[Fecha de Orden]])</f>
        <v>2021</v>
      </c>
      <c r="T333" t="str">
        <f>VLOOKUP(Tabla1[[#This Row],[Nombre del Producto]],Tabla2[[Nombre Producto]:[Costo Unitario]],2,FALSE)</f>
        <v>Lot's O' Nuts</v>
      </c>
      <c r="U333" t="str">
        <f>VLOOKUP(Tabla1[[#This Row],[Fábrica]],Tabla3[],4,FALSE)</f>
        <v>Arizona</v>
      </c>
    </row>
    <row r="334" spans="1:21" x14ac:dyDescent="0.25">
      <c r="A334" t="s">
        <v>2350</v>
      </c>
      <c r="B334" s="3">
        <v>44311</v>
      </c>
      <c r="C334" s="3">
        <v>44325</v>
      </c>
      <c r="D334" t="s">
        <v>18</v>
      </c>
      <c r="E334">
        <v>157406</v>
      </c>
      <c r="F334" t="s">
        <v>19</v>
      </c>
      <c r="G334" t="s">
        <v>159</v>
      </c>
      <c r="H334" t="s">
        <v>42</v>
      </c>
      <c r="I334">
        <v>77095</v>
      </c>
      <c r="J334" t="s">
        <v>22</v>
      </c>
      <c r="K334" t="s">
        <v>43</v>
      </c>
      <c r="L334" t="s">
        <v>45</v>
      </c>
      <c r="M334" t="s">
        <v>46</v>
      </c>
      <c r="N334" s="5">
        <v>6.98</v>
      </c>
      <c r="O334" s="7">
        <v>2</v>
      </c>
      <c r="P334" s="5">
        <v>4.9800000000000004</v>
      </c>
      <c r="Q334" s="5">
        <v>2</v>
      </c>
      <c r="R334" s="22">
        <f>Tabla1[[#This Row],[Fecha de Envío]]-Tabla1[[#This Row],[Fecha de Orden]]</f>
        <v>14</v>
      </c>
      <c r="S334" s="24">
        <f>YEAR(Tabla1[[#This Row],[Fecha de Orden]])</f>
        <v>2021</v>
      </c>
      <c r="T334" t="str">
        <f>VLOOKUP(Tabla1[[#This Row],[Nombre del Producto]],Tabla2[[Nombre Producto]:[Costo Unitario]],2,FALSE)</f>
        <v>Lot's O' Nuts</v>
      </c>
      <c r="U334" t="str">
        <f>VLOOKUP(Tabla1[[#This Row],[Fábrica]],Tabla3[],4,FALSE)</f>
        <v>Arizona</v>
      </c>
    </row>
    <row r="335" spans="1:21" x14ac:dyDescent="0.25">
      <c r="A335" t="s">
        <v>5454</v>
      </c>
      <c r="B335" s="3">
        <v>44311</v>
      </c>
      <c r="C335" s="3">
        <v>44325</v>
      </c>
      <c r="D335" t="s">
        <v>18</v>
      </c>
      <c r="E335">
        <v>110100</v>
      </c>
      <c r="F335" t="s">
        <v>19</v>
      </c>
      <c r="G335" t="s">
        <v>606</v>
      </c>
      <c r="H335" t="s">
        <v>98</v>
      </c>
      <c r="I335">
        <v>28403</v>
      </c>
      <c r="J335" t="s">
        <v>22</v>
      </c>
      <c r="K335" t="s">
        <v>66</v>
      </c>
      <c r="L335" t="s">
        <v>27</v>
      </c>
      <c r="M335" t="s">
        <v>28</v>
      </c>
      <c r="N335" s="5">
        <v>10.8</v>
      </c>
      <c r="O335" s="7">
        <v>3</v>
      </c>
      <c r="P335" s="5">
        <v>7.5</v>
      </c>
      <c r="Q335" s="5">
        <v>3.3</v>
      </c>
      <c r="R335" s="22">
        <f>Tabla1[[#This Row],[Fecha de Envío]]-Tabla1[[#This Row],[Fecha de Orden]]</f>
        <v>14</v>
      </c>
      <c r="S335" s="24">
        <f>YEAR(Tabla1[[#This Row],[Fecha de Orden]])</f>
        <v>2021</v>
      </c>
      <c r="T335" t="str">
        <f>VLOOKUP(Tabla1[[#This Row],[Nombre del Producto]],Tabla2[[Nombre Producto]:[Costo Unitario]],2,FALSE)</f>
        <v>Lot's O' Nuts</v>
      </c>
      <c r="U335" t="str">
        <f>VLOOKUP(Tabla1[[#This Row],[Fábrica]],Tabla3[],4,FALSE)</f>
        <v>Arizona</v>
      </c>
    </row>
    <row r="336" spans="1:21" x14ac:dyDescent="0.25">
      <c r="A336" t="s">
        <v>341</v>
      </c>
      <c r="B336" s="3">
        <v>44312</v>
      </c>
      <c r="C336" s="3">
        <v>44329</v>
      </c>
      <c r="D336" t="s">
        <v>18</v>
      </c>
      <c r="E336">
        <v>147298</v>
      </c>
      <c r="F336" t="s">
        <v>19</v>
      </c>
      <c r="G336" t="s">
        <v>53</v>
      </c>
      <c r="H336" t="s">
        <v>21</v>
      </c>
      <c r="I336">
        <v>90049</v>
      </c>
      <c r="J336" t="s">
        <v>22</v>
      </c>
      <c r="K336" t="s">
        <v>23</v>
      </c>
      <c r="L336" t="s">
        <v>45</v>
      </c>
      <c r="M336" t="s">
        <v>46</v>
      </c>
      <c r="N336" s="5">
        <v>10.47</v>
      </c>
      <c r="O336" s="7">
        <v>3</v>
      </c>
      <c r="P336" s="5">
        <v>7.47</v>
      </c>
      <c r="Q336" s="5">
        <v>3</v>
      </c>
      <c r="R336" s="22">
        <f>Tabla1[[#This Row],[Fecha de Envío]]-Tabla1[[#This Row],[Fecha de Orden]]</f>
        <v>17</v>
      </c>
      <c r="S336" s="24">
        <f>YEAR(Tabla1[[#This Row],[Fecha de Orden]])</f>
        <v>2021</v>
      </c>
      <c r="T336" t="str">
        <f>VLOOKUP(Tabla1[[#This Row],[Nombre del Producto]],Tabla2[[Nombre Producto]:[Costo Unitario]],2,FALSE)</f>
        <v>Lot's O' Nuts</v>
      </c>
      <c r="U336" t="str">
        <f>VLOOKUP(Tabla1[[#This Row],[Fábrica]],Tabla3[],4,FALSE)</f>
        <v>Arizona</v>
      </c>
    </row>
    <row r="337" spans="1:21" x14ac:dyDescent="0.25">
      <c r="A337" t="s">
        <v>342</v>
      </c>
      <c r="B337" s="3">
        <v>44312</v>
      </c>
      <c r="C337" s="3">
        <v>44329</v>
      </c>
      <c r="D337" t="s">
        <v>18</v>
      </c>
      <c r="E337">
        <v>147298</v>
      </c>
      <c r="F337" t="s">
        <v>19</v>
      </c>
      <c r="G337" t="s">
        <v>53</v>
      </c>
      <c r="H337" t="s">
        <v>21</v>
      </c>
      <c r="I337">
        <v>90049</v>
      </c>
      <c r="J337" t="s">
        <v>22</v>
      </c>
      <c r="K337" t="s">
        <v>23</v>
      </c>
      <c r="L337" t="s">
        <v>27</v>
      </c>
      <c r="M337" t="s">
        <v>28</v>
      </c>
      <c r="N337" s="5">
        <v>21.6</v>
      </c>
      <c r="O337" s="7">
        <v>6</v>
      </c>
      <c r="P337" s="5">
        <v>15</v>
      </c>
      <c r="Q337" s="5">
        <v>6.6</v>
      </c>
      <c r="R337" s="22">
        <f>Tabla1[[#This Row],[Fecha de Envío]]-Tabla1[[#This Row],[Fecha de Orden]]</f>
        <v>17</v>
      </c>
      <c r="S337" s="24">
        <f>YEAR(Tabla1[[#This Row],[Fecha de Orden]])</f>
        <v>2021</v>
      </c>
      <c r="T337" t="str">
        <f>VLOOKUP(Tabla1[[#This Row],[Nombre del Producto]],Tabla2[[Nombre Producto]:[Costo Unitario]],2,FALSE)</f>
        <v>Lot's O' Nuts</v>
      </c>
      <c r="U337" t="str">
        <f>VLOOKUP(Tabla1[[#This Row],[Fábrica]],Tabla3[],4,FALSE)</f>
        <v>Arizona</v>
      </c>
    </row>
    <row r="338" spans="1:21" x14ac:dyDescent="0.25">
      <c r="A338" t="s">
        <v>6064</v>
      </c>
      <c r="B338" s="3">
        <v>44312</v>
      </c>
      <c r="C338" s="3">
        <v>44326</v>
      </c>
      <c r="D338" t="s">
        <v>18</v>
      </c>
      <c r="E338">
        <v>116785</v>
      </c>
      <c r="F338" t="s">
        <v>19</v>
      </c>
      <c r="G338" t="s">
        <v>53</v>
      </c>
      <c r="H338" t="s">
        <v>21</v>
      </c>
      <c r="I338">
        <v>90036</v>
      </c>
      <c r="J338" t="s">
        <v>22</v>
      </c>
      <c r="K338" t="s">
        <v>23</v>
      </c>
      <c r="L338" t="s">
        <v>45</v>
      </c>
      <c r="M338" t="s">
        <v>46</v>
      </c>
      <c r="N338" s="5">
        <v>17.45</v>
      </c>
      <c r="O338" s="7">
        <v>5</v>
      </c>
      <c r="P338" s="5">
        <v>12.45</v>
      </c>
      <c r="Q338" s="5">
        <v>5</v>
      </c>
      <c r="R338" s="22">
        <f>Tabla1[[#This Row],[Fecha de Envío]]-Tabla1[[#This Row],[Fecha de Orden]]</f>
        <v>14</v>
      </c>
      <c r="S338" s="24">
        <f>YEAR(Tabla1[[#This Row],[Fecha de Orden]])</f>
        <v>2021</v>
      </c>
      <c r="T338" t="str">
        <f>VLOOKUP(Tabla1[[#This Row],[Nombre del Producto]],Tabla2[[Nombre Producto]:[Costo Unitario]],2,FALSE)</f>
        <v>Lot's O' Nuts</v>
      </c>
      <c r="U338" t="str">
        <f>VLOOKUP(Tabla1[[#This Row],[Fábrica]],Tabla3[],4,FALSE)</f>
        <v>Arizona</v>
      </c>
    </row>
    <row r="339" spans="1:21" x14ac:dyDescent="0.25">
      <c r="A339" t="s">
        <v>6065</v>
      </c>
      <c r="B339" s="3">
        <v>44312</v>
      </c>
      <c r="C339" s="3">
        <v>44326</v>
      </c>
      <c r="D339" t="s">
        <v>18</v>
      </c>
      <c r="E339">
        <v>116785</v>
      </c>
      <c r="F339" t="s">
        <v>19</v>
      </c>
      <c r="G339" t="s">
        <v>53</v>
      </c>
      <c r="H339" t="s">
        <v>21</v>
      </c>
      <c r="I339">
        <v>90036</v>
      </c>
      <c r="J339" t="s">
        <v>22</v>
      </c>
      <c r="K339" t="s">
        <v>23</v>
      </c>
      <c r="L339" t="s">
        <v>27</v>
      </c>
      <c r="M339" t="s">
        <v>28</v>
      </c>
      <c r="N339" s="5">
        <v>7.2</v>
      </c>
      <c r="O339" s="7">
        <v>2</v>
      </c>
      <c r="P339" s="5">
        <v>5</v>
      </c>
      <c r="Q339" s="5">
        <v>2.2000000000000002</v>
      </c>
      <c r="R339" s="22">
        <f>Tabla1[[#This Row],[Fecha de Envío]]-Tabla1[[#This Row],[Fecha de Orden]]</f>
        <v>14</v>
      </c>
      <c r="S339" s="24">
        <f>YEAR(Tabla1[[#This Row],[Fecha de Orden]])</f>
        <v>2021</v>
      </c>
      <c r="T339" t="str">
        <f>VLOOKUP(Tabla1[[#This Row],[Nombre del Producto]],Tabla2[[Nombre Producto]:[Costo Unitario]],2,FALSE)</f>
        <v>Lot's O' Nuts</v>
      </c>
      <c r="U339" t="str">
        <f>VLOOKUP(Tabla1[[#This Row],[Fábrica]],Tabla3[],4,FALSE)</f>
        <v>Arizona</v>
      </c>
    </row>
    <row r="340" spans="1:21" x14ac:dyDescent="0.25">
      <c r="A340" t="s">
        <v>554</v>
      </c>
      <c r="B340" s="3">
        <v>44314</v>
      </c>
      <c r="C340" s="3">
        <v>44326</v>
      </c>
      <c r="D340" t="s">
        <v>39</v>
      </c>
      <c r="E340">
        <v>131387</v>
      </c>
      <c r="F340" t="s">
        <v>19</v>
      </c>
      <c r="G340" t="s">
        <v>20</v>
      </c>
      <c r="H340" t="s">
        <v>21</v>
      </c>
      <c r="I340">
        <v>94122</v>
      </c>
      <c r="J340" t="s">
        <v>22</v>
      </c>
      <c r="K340" t="s">
        <v>23</v>
      </c>
      <c r="L340" t="s">
        <v>36</v>
      </c>
      <c r="M340" t="s">
        <v>37</v>
      </c>
      <c r="N340" s="5">
        <v>16.25</v>
      </c>
      <c r="O340" s="7">
        <v>5</v>
      </c>
      <c r="P340" s="5">
        <v>10.55</v>
      </c>
      <c r="Q340" s="5">
        <v>5.7</v>
      </c>
      <c r="R340" s="22">
        <f>Tabla1[[#This Row],[Fecha de Envío]]-Tabla1[[#This Row],[Fecha de Orden]]</f>
        <v>12</v>
      </c>
      <c r="S340" s="24">
        <f>YEAR(Tabla1[[#This Row],[Fecha de Orden]])</f>
        <v>2021</v>
      </c>
      <c r="T340" t="str">
        <f>VLOOKUP(Tabla1[[#This Row],[Nombre del Producto]],Tabla2[[Nombre Producto]:[Costo Unitario]],2,FALSE)</f>
        <v>Wicked Choccy's</v>
      </c>
      <c r="U340" t="str">
        <f>VLOOKUP(Tabla1[[#This Row],[Fábrica]],Tabla3[],4,FALSE)</f>
        <v>Georgia</v>
      </c>
    </row>
    <row r="341" spans="1:21" x14ac:dyDescent="0.25">
      <c r="A341" t="s">
        <v>2976</v>
      </c>
      <c r="B341" s="3">
        <v>44314</v>
      </c>
      <c r="C341" s="3">
        <v>44329</v>
      </c>
      <c r="D341" t="s">
        <v>18</v>
      </c>
      <c r="E341">
        <v>132983</v>
      </c>
      <c r="F341" t="s">
        <v>19</v>
      </c>
      <c r="G341" t="s">
        <v>2977</v>
      </c>
      <c r="H341" t="s">
        <v>31</v>
      </c>
      <c r="I341">
        <v>14701</v>
      </c>
      <c r="J341" t="s">
        <v>22</v>
      </c>
      <c r="K341" t="s">
        <v>32</v>
      </c>
      <c r="L341" t="s">
        <v>27</v>
      </c>
      <c r="M341" t="s">
        <v>28</v>
      </c>
      <c r="N341" s="5">
        <v>7.2</v>
      </c>
      <c r="O341" s="7">
        <v>2</v>
      </c>
      <c r="P341" s="5">
        <v>5</v>
      </c>
      <c r="Q341" s="5">
        <v>2.2000000000000002</v>
      </c>
      <c r="R341" s="22">
        <f>Tabla1[[#This Row],[Fecha de Envío]]-Tabla1[[#This Row],[Fecha de Orden]]</f>
        <v>15</v>
      </c>
      <c r="S341" s="24">
        <f>YEAR(Tabla1[[#This Row],[Fecha de Orden]])</f>
        <v>2021</v>
      </c>
      <c r="T341" t="str">
        <f>VLOOKUP(Tabla1[[#This Row],[Nombre del Producto]],Tabla2[[Nombre Producto]:[Costo Unitario]],2,FALSE)</f>
        <v>Lot's O' Nuts</v>
      </c>
      <c r="U341" t="str">
        <f>VLOOKUP(Tabla1[[#This Row],[Fábrica]],Tabla3[],4,FALSE)</f>
        <v>Arizona</v>
      </c>
    </row>
    <row r="342" spans="1:21" x14ac:dyDescent="0.25">
      <c r="A342" t="s">
        <v>3611</v>
      </c>
      <c r="B342" s="3">
        <v>44314</v>
      </c>
      <c r="C342" s="3">
        <v>44329</v>
      </c>
      <c r="D342" t="s">
        <v>18</v>
      </c>
      <c r="E342">
        <v>140228</v>
      </c>
      <c r="F342" t="s">
        <v>19</v>
      </c>
      <c r="G342" t="s">
        <v>1028</v>
      </c>
      <c r="H342" t="s">
        <v>210</v>
      </c>
      <c r="I342">
        <v>43055</v>
      </c>
      <c r="J342" t="s">
        <v>22</v>
      </c>
      <c r="K342" t="s">
        <v>32</v>
      </c>
      <c r="L342" t="s">
        <v>45</v>
      </c>
      <c r="M342" t="s">
        <v>46</v>
      </c>
      <c r="N342" s="5">
        <v>10.47</v>
      </c>
      <c r="O342" s="7">
        <v>3</v>
      </c>
      <c r="P342" s="5">
        <v>7.47</v>
      </c>
      <c r="Q342" s="5">
        <v>3</v>
      </c>
      <c r="R342" s="22">
        <f>Tabla1[[#This Row],[Fecha de Envío]]-Tabla1[[#This Row],[Fecha de Orden]]</f>
        <v>15</v>
      </c>
      <c r="S342" s="24">
        <f>YEAR(Tabla1[[#This Row],[Fecha de Orden]])</f>
        <v>2021</v>
      </c>
      <c r="T342" t="str">
        <f>VLOOKUP(Tabla1[[#This Row],[Nombre del Producto]],Tabla2[[Nombre Producto]:[Costo Unitario]],2,FALSE)</f>
        <v>Lot's O' Nuts</v>
      </c>
      <c r="U342" t="str">
        <f>VLOOKUP(Tabla1[[#This Row],[Fábrica]],Tabla3[],4,FALSE)</f>
        <v>Arizona</v>
      </c>
    </row>
    <row r="343" spans="1:21" x14ac:dyDescent="0.25">
      <c r="A343" t="s">
        <v>3612</v>
      </c>
      <c r="B343" s="3">
        <v>44314</v>
      </c>
      <c r="C343" s="3">
        <v>44329</v>
      </c>
      <c r="D343" t="s">
        <v>18</v>
      </c>
      <c r="E343">
        <v>140228</v>
      </c>
      <c r="F343" t="s">
        <v>19</v>
      </c>
      <c r="G343" t="s">
        <v>1028</v>
      </c>
      <c r="H343" t="s">
        <v>210</v>
      </c>
      <c r="I343">
        <v>43055</v>
      </c>
      <c r="J343" t="s">
        <v>22</v>
      </c>
      <c r="K343" t="s">
        <v>32</v>
      </c>
      <c r="L343" t="s">
        <v>27</v>
      </c>
      <c r="M343" t="s">
        <v>28</v>
      </c>
      <c r="N343" s="5">
        <v>10.8</v>
      </c>
      <c r="O343" s="7">
        <v>3</v>
      </c>
      <c r="P343" s="5">
        <v>7.5</v>
      </c>
      <c r="Q343" s="5">
        <v>3.3</v>
      </c>
      <c r="R343" s="22">
        <f>Tabla1[[#This Row],[Fecha de Envío]]-Tabla1[[#This Row],[Fecha de Orden]]</f>
        <v>15</v>
      </c>
      <c r="S343" s="24">
        <f>YEAR(Tabla1[[#This Row],[Fecha de Orden]])</f>
        <v>2021</v>
      </c>
      <c r="T343" t="str">
        <f>VLOOKUP(Tabla1[[#This Row],[Nombre del Producto]],Tabla2[[Nombre Producto]:[Costo Unitario]],2,FALSE)</f>
        <v>Lot's O' Nuts</v>
      </c>
      <c r="U343" t="str">
        <f>VLOOKUP(Tabla1[[#This Row],[Fábrica]],Tabla3[],4,FALSE)</f>
        <v>Arizona</v>
      </c>
    </row>
    <row r="344" spans="1:21" x14ac:dyDescent="0.25">
      <c r="A344" t="s">
        <v>6497</v>
      </c>
      <c r="B344" s="3">
        <v>44314</v>
      </c>
      <c r="C344" s="3">
        <v>44329</v>
      </c>
      <c r="D344" t="s">
        <v>18</v>
      </c>
      <c r="E344">
        <v>118976</v>
      </c>
      <c r="F344" t="s">
        <v>19</v>
      </c>
      <c r="G344" t="s">
        <v>582</v>
      </c>
      <c r="H344" t="s">
        <v>583</v>
      </c>
      <c r="I344">
        <v>21215</v>
      </c>
      <c r="J344" t="s">
        <v>22</v>
      </c>
      <c r="K344" t="s">
        <v>32</v>
      </c>
      <c r="L344" t="s">
        <v>36</v>
      </c>
      <c r="M344" t="s">
        <v>37</v>
      </c>
      <c r="N344" s="5">
        <v>6.5</v>
      </c>
      <c r="O344" s="7">
        <v>2</v>
      </c>
      <c r="P344" s="5">
        <v>4.22</v>
      </c>
      <c r="Q344" s="5">
        <v>2.2799999999999998</v>
      </c>
      <c r="R344" s="22">
        <f>Tabla1[[#This Row],[Fecha de Envío]]-Tabla1[[#This Row],[Fecha de Orden]]</f>
        <v>15</v>
      </c>
      <c r="S344" s="24">
        <f>YEAR(Tabla1[[#This Row],[Fecha de Orden]])</f>
        <v>2021</v>
      </c>
      <c r="T344" t="str">
        <f>VLOOKUP(Tabla1[[#This Row],[Nombre del Producto]],Tabla2[[Nombre Producto]:[Costo Unitario]],2,FALSE)</f>
        <v>Wicked Choccy's</v>
      </c>
      <c r="U344" t="str">
        <f>VLOOKUP(Tabla1[[#This Row],[Fábrica]],Tabla3[],4,FALSE)</f>
        <v>Georgia</v>
      </c>
    </row>
    <row r="345" spans="1:21" x14ac:dyDescent="0.25">
      <c r="A345" t="s">
        <v>6498</v>
      </c>
      <c r="B345" s="3">
        <v>44314</v>
      </c>
      <c r="C345" s="3">
        <v>44329</v>
      </c>
      <c r="D345" t="s">
        <v>18</v>
      </c>
      <c r="E345">
        <v>118976</v>
      </c>
      <c r="F345" t="s">
        <v>19</v>
      </c>
      <c r="G345" t="s">
        <v>582</v>
      </c>
      <c r="H345" t="s">
        <v>583</v>
      </c>
      <c r="I345">
        <v>21215</v>
      </c>
      <c r="J345" t="s">
        <v>22</v>
      </c>
      <c r="K345" t="s">
        <v>32</v>
      </c>
      <c r="L345" t="s">
        <v>33</v>
      </c>
      <c r="M345" t="s">
        <v>34</v>
      </c>
      <c r="N345" s="5">
        <v>7.2</v>
      </c>
      <c r="O345" s="7">
        <v>2</v>
      </c>
      <c r="P345" s="5">
        <v>4.8</v>
      </c>
      <c r="Q345" s="5">
        <v>2.4</v>
      </c>
      <c r="R345" s="22">
        <f>Tabla1[[#This Row],[Fecha de Envío]]-Tabla1[[#This Row],[Fecha de Orden]]</f>
        <v>15</v>
      </c>
      <c r="S345" s="24">
        <f>YEAR(Tabla1[[#This Row],[Fecha de Orden]])</f>
        <v>2021</v>
      </c>
      <c r="T345" t="str">
        <f>VLOOKUP(Tabla1[[#This Row],[Nombre del Producto]],Tabla2[[Nombre Producto]:[Costo Unitario]],2,FALSE)</f>
        <v>Lot's O' Nuts</v>
      </c>
      <c r="U345" t="str">
        <f>VLOOKUP(Tabla1[[#This Row],[Fábrica]],Tabla3[],4,FALSE)</f>
        <v>Arizona</v>
      </c>
    </row>
    <row r="346" spans="1:21" x14ac:dyDescent="0.25">
      <c r="A346" t="s">
        <v>3913</v>
      </c>
      <c r="B346" s="3">
        <v>44315</v>
      </c>
      <c r="C346" s="3">
        <v>44327</v>
      </c>
      <c r="D346" t="s">
        <v>71</v>
      </c>
      <c r="E346">
        <v>142727</v>
      </c>
      <c r="F346" t="s">
        <v>19</v>
      </c>
      <c r="G346" t="s">
        <v>2962</v>
      </c>
      <c r="H346" t="s">
        <v>264</v>
      </c>
      <c r="I346">
        <v>70601</v>
      </c>
      <c r="J346" t="s">
        <v>22</v>
      </c>
      <c r="K346" t="s">
        <v>66</v>
      </c>
      <c r="L346" t="s">
        <v>36</v>
      </c>
      <c r="M346" t="s">
        <v>37</v>
      </c>
      <c r="N346" s="5">
        <v>6.5</v>
      </c>
      <c r="O346" s="7">
        <v>2</v>
      </c>
      <c r="P346" s="5">
        <v>4.22</v>
      </c>
      <c r="Q346" s="5">
        <v>2.2799999999999998</v>
      </c>
      <c r="R346" s="22">
        <f>Tabla1[[#This Row],[Fecha de Envío]]-Tabla1[[#This Row],[Fecha de Orden]]</f>
        <v>12</v>
      </c>
      <c r="S346" s="24">
        <f>YEAR(Tabla1[[#This Row],[Fecha de Orden]])</f>
        <v>2021</v>
      </c>
      <c r="T346" t="str">
        <f>VLOOKUP(Tabla1[[#This Row],[Nombre del Producto]],Tabla2[[Nombre Producto]:[Costo Unitario]],2,FALSE)</f>
        <v>Wicked Choccy's</v>
      </c>
      <c r="U346" t="str">
        <f>VLOOKUP(Tabla1[[#This Row],[Fábrica]],Tabla3[],4,FALSE)</f>
        <v>Georgia</v>
      </c>
    </row>
    <row r="347" spans="1:21" x14ac:dyDescent="0.25">
      <c r="A347" t="s">
        <v>3914</v>
      </c>
      <c r="B347" s="3">
        <v>44315</v>
      </c>
      <c r="C347" s="3">
        <v>44327</v>
      </c>
      <c r="D347" t="s">
        <v>71</v>
      </c>
      <c r="E347">
        <v>142727</v>
      </c>
      <c r="F347" t="s">
        <v>19</v>
      </c>
      <c r="G347" t="s">
        <v>2962</v>
      </c>
      <c r="H347" t="s">
        <v>264</v>
      </c>
      <c r="I347">
        <v>70601</v>
      </c>
      <c r="J347" t="s">
        <v>22</v>
      </c>
      <c r="K347" t="s">
        <v>66</v>
      </c>
      <c r="L347" t="s">
        <v>45</v>
      </c>
      <c r="M347" t="s">
        <v>46</v>
      </c>
      <c r="N347" s="5">
        <v>10.47</v>
      </c>
      <c r="O347" s="7">
        <v>3</v>
      </c>
      <c r="P347" s="5">
        <v>7.47</v>
      </c>
      <c r="Q347" s="5">
        <v>3</v>
      </c>
      <c r="R347" s="22">
        <f>Tabla1[[#This Row],[Fecha de Envío]]-Tabla1[[#This Row],[Fecha de Orden]]</f>
        <v>12</v>
      </c>
      <c r="S347" s="24">
        <f>YEAR(Tabla1[[#This Row],[Fecha de Orden]])</f>
        <v>2021</v>
      </c>
      <c r="T347" t="str">
        <f>VLOOKUP(Tabla1[[#This Row],[Nombre del Producto]],Tabla2[[Nombre Producto]:[Costo Unitario]],2,FALSE)</f>
        <v>Lot's O' Nuts</v>
      </c>
      <c r="U347" t="str">
        <f>VLOOKUP(Tabla1[[#This Row],[Fábrica]],Tabla3[],4,FALSE)</f>
        <v>Arizona</v>
      </c>
    </row>
    <row r="348" spans="1:21" x14ac:dyDescent="0.25">
      <c r="A348" t="s">
        <v>5143</v>
      </c>
      <c r="B348" s="3">
        <v>44315</v>
      </c>
      <c r="C348" s="3">
        <v>44330</v>
      </c>
      <c r="D348" t="s">
        <v>18</v>
      </c>
      <c r="E348">
        <v>118304</v>
      </c>
      <c r="F348" t="s">
        <v>19</v>
      </c>
      <c r="G348" t="s">
        <v>3294</v>
      </c>
      <c r="H348" t="s">
        <v>1209</v>
      </c>
      <c r="I348">
        <v>19901</v>
      </c>
      <c r="J348" t="s">
        <v>22</v>
      </c>
      <c r="K348" t="s">
        <v>32</v>
      </c>
      <c r="L348" t="s">
        <v>27</v>
      </c>
      <c r="M348" t="s">
        <v>28</v>
      </c>
      <c r="N348" s="5">
        <v>7.2</v>
      </c>
      <c r="O348" s="7">
        <v>2</v>
      </c>
      <c r="P348" s="5">
        <v>5</v>
      </c>
      <c r="Q348" s="5">
        <v>2.2000000000000002</v>
      </c>
      <c r="R348" s="22">
        <f>Tabla1[[#This Row],[Fecha de Envío]]-Tabla1[[#This Row],[Fecha de Orden]]</f>
        <v>15</v>
      </c>
      <c r="S348" s="24">
        <f>YEAR(Tabla1[[#This Row],[Fecha de Orden]])</f>
        <v>2021</v>
      </c>
      <c r="T348" t="str">
        <f>VLOOKUP(Tabla1[[#This Row],[Nombre del Producto]],Tabla2[[Nombre Producto]:[Costo Unitario]],2,FALSE)</f>
        <v>Lot's O' Nuts</v>
      </c>
      <c r="U348" t="str">
        <f>VLOOKUP(Tabla1[[#This Row],[Fábrica]],Tabla3[],4,FALSE)</f>
        <v>Arizona</v>
      </c>
    </row>
    <row r="349" spans="1:21" x14ac:dyDescent="0.25">
      <c r="A349" t="s">
        <v>5384</v>
      </c>
      <c r="B349" s="3">
        <v>44315</v>
      </c>
      <c r="C349" s="3">
        <v>44329</v>
      </c>
      <c r="D349" t="s">
        <v>18</v>
      </c>
      <c r="E349">
        <v>107811</v>
      </c>
      <c r="F349" t="s">
        <v>19</v>
      </c>
      <c r="G349" t="s">
        <v>1159</v>
      </c>
      <c r="H349" t="s">
        <v>65</v>
      </c>
      <c r="I349">
        <v>38109</v>
      </c>
      <c r="J349" t="s">
        <v>22</v>
      </c>
      <c r="K349" t="s">
        <v>66</v>
      </c>
      <c r="L349" t="s">
        <v>36</v>
      </c>
      <c r="M349" t="s">
        <v>37</v>
      </c>
      <c r="N349" s="5">
        <v>6.5</v>
      </c>
      <c r="O349" s="7">
        <v>2</v>
      </c>
      <c r="P349" s="5">
        <v>4.22</v>
      </c>
      <c r="Q349" s="5">
        <v>2.2799999999999998</v>
      </c>
      <c r="R349" s="22">
        <f>Tabla1[[#This Row],[Fecha de Envío]]-Tabla1[[#This Row],[Fecha de Orden]]</f>
        <v>14</v>
      </c>
      <c r="S349" s="24">
        <f>YEAR(Tabla1[[#This Row],[Fecha de Orden]])</f>
        <v>2021</v>
      </c>
      <c r="T349" t="str">
        <f>VLOOKUP(Tabla1[[#This Row],[Nombre del Producto]],Tabla2[[Nombre Producto]:[Costo Unitario]],2,FALSE)</f>
        <v>Wicked Choccy's</v>
      </c>
      <c r="U349" t="str">
        <f>VLOOKUP(Tabla1[[#This Row],[Fábrica]],Tabla3[],4,FALSE)</f>
        <v>Georgia</v>
      </c>
    </row>
    <row r="350" spans="1:21" x14ac:dyDescent="0.25">
      <c r="A350" t="s">
        <v>5584</v>
      </c>
      <c r="B350" s="3">
        <v>44315</v>
      </c>
      <c r="C350" s="3">
        <v>44330</v>
      </c>
      <c r="D350" t="s">
        <v>18</v>
      </c>
      <c r="E350">
        <v>134061</v>
      </c>
      <c r="F350" t="s">
        <v>19</v>
      </c>
      <c r="G350" t="s">
        <v>276</v>
      </c>
      <c r="H350" t="s">
        <v>31</v>
      </c>
      <c r="I350">
        <v>14609</v>
      </c>
      <c r="J350" t="s">
        <v>22</v>
      </c>
      <c r="K350" t="s">
        <v>32</v>
      </c>
      <c r="L350" t="s">
        <v>27</v>
      </c>
      <c r="M350" t="s">
        <v>28</v>
      </c>
      <c r="N350" s="5">
        <v>7.2</v>
      </c>
      <c r="O350" s="7">
        <v>2</v>
      </c>
      <c r="P350" s="5">
        <v>5</v>
      </c>
      <c r="Q350" s="5">
        <v>2.2000000000000002</v>
      </c>
      <c r="R350" s="22">
        <f>Tabla1[[#This Row],[Fecha de Envío]]-Tabla1[[#This Row],[Fecha de Orden]]</f>
        <v>15</v>
      </c>
      <c r="S350" s="24">
        <f>YEAR(Tabla1[[#This Row],[Fecha de Orden]])</f>
        <v>2021</v>
      </c>
      <c r="T350" t="str">
        <f>VLOOKUP(Tabla1[[#This Row],[Nombre del Producto]],Tabla2[[Nombre Producto]:[Costo Unitario]],2,FALSE)</f>
        <v>Lot's O' Nuts</v>
      </c>
      <c r="U350" t="str">
        <f>VLOOKUP(Tabla1[[#This Row],[Fábrica]],Tabla3[],4,FALSE)</f>
        <v>Arizona</v>
      </c>
    </row>
    <row r="351" spans="1:21" x14ac:dyDescent="0.25">
      <c r="A351" t="s">
        <v>4749</v>
      </c>
      <c r="B351" s="3">
        <v>44316</v>
      </c>
      <c r="C351" s="3">
        <v>44328</v>
      </c>
      <c r="D351" t="s">
        <v>39</v>
      </c>
      <c r="E351">
        <v>160094</v>
      </c>
      <c r="F351" t="s">
        <v>19</v>
      </c>
      <c r="G351" t="s">
        <v>202</v>
      </c>
      <c r="H351" t="s">
        <v>116</v>
      </c>
      <c r="I351">
        <v>40214</v>
      </c>
      <c r="J351" t="s">
        <v>22</v>
      </c>
      <c r="K351" t="s">
        <v>66</v>
      </c>
      <c r="L351" t="s">
        <v>24</v>
      </c>
      <c r="M351" t="s">
        <v>25</v>
      </c>
      <c r="N351" s="5">
        <v>18.75</v>
      </c>
      <c r="O351" s="7">
        <v>5</v>
      </c>
      <c r="P351" s="5">
        <v>12.25</v>
      </c>
      <c r="Q351" s="5">
        <v>6.5</v>
      </c>
      <c r="R351" s="22">
        <f>Tabla1[[#This Row],[Fecha de Envío]]-Tabla1[[#This Row],[Fecha de Orden]]</f>
        <v>12</v>
      </c>
      <c r="S351" s="24">
        <f>YEAR(Tabla1[[#This Row],[Fecha de Orden]])</f>
        <v>2021</v>
      </c>
      <c r="T351" t="str">
        <f>VLOOKUP(Tabla1[[#This Row],[Nombre del Producto]],Tabla2[[Nombre Producto]:[Costo Unitario]],2,FALSE)</f>
        <v>Wicked Choccy's</v>
      </c>
      <c r="U351" t="str">
        <f>VLOOKUP(Tabla1[[#This Row],[Fábrica]],Tabla3[],4,FALSE)</f>
        <v>Georgia</v>
      </c>
    </row>
    <row r="352" spans="1:21" x14ac:dyDescent="0.25">
      <c r="A352" t="s">
        <v>8783</v>
      </c>
      <c r="B352" s="3">
        <v>44316</v>
      </c>
      <c r="C352" s="3">
        <v>44328</v>
      </c>
      <c r="D352" t="s">
        <v>71</v>
      </c>
      <c r="E352">
        <v>156006</v>
      </c>
      <c r="F352" t="s">
        <v>19</v>
      </c>
      <c r="G352" t="s">
        <v>228</v>
      </c>
      <c r="H352" t="s">
        <v>229</v>
      </c>
      <c r="I352">
        <v>39212</v>
      </c>
      <c r="J352" t="s">
        <v>22</v>
      </c>
      <c r="K352" t="s">
        <v>66</v>
      </c>
      <c r="L352" t="s">
        <v>27</v>
      </c>
      <c r="M352" t="s">
        <v>28</v>
      </c>
      <c r="N352" s="5">
        <v>10.8</v>
      </c>
      <c r="O352" s="7">
        <v>3</v>
      </c>
      <c r="P352" s="5">
        <v>7.5</v>
      </c>
      <c r="Q352" s="5">
        <v>3.3</v>
      </c>
      <c r="R352" s="22">
        <f>Tabla1[[#This Row],[Fecha de Envío]]-Tabla1[[#This Row],[Fecha de Orden]]</f>
        <v>12</v>
      </c>
      <c r="S352" s="24">
        <f>YEAR(Tabla1[[#This Row],[Fecha de Orden]])</f>
        <v>2021</v>
      </c>
      <c r="T352" t="str">
        <f>VLOOKUP(Tabla1[[#This Row],[Nombre del Producto]],Tabla2[[Nombre Producto]:[Costo Unitario]],2,FALSE)</f>
        <v>Lot's O' Nuts</v>
      </c>
      <c r="U352" t="str">
        <f>VLOOKUP(Tabla1[[#This Row],[Fábrica]],Tabla3[],4,FALSE)</f>
        <v>Arizona</v>
      </c>
    </row>
    <row r="353" spans="1:21" x14ac:dyDescent="0.25">
      <c r="A353" t="s">
        <v>715</v>
      </c>
      <c r="B353" s="3">
        <v>44318</v>
      </c>
      <c r="C353" s="3">
        <v>44328</v>
      </c>
      <c r="D353" t="s">
        <v>82</v>
      </c>
      <c r="E353">
        <v>115056</v>
      </c>
      <c r="F353" t="s">
        <v>19</v>
      </c>
      <c r="G353" t="s">
        <v>412</v>
      </c>
      <c r="H353" t="s">
        <v>210</v>
      </c>
      <c r="I353">
        <v>43229</v>
      </c>
      <c r="J353" t="s">
        <v>22</v>
      </c>
      <c r="K353" t="s">
        <v>32</v>
      </c>
      <c r="L353" t="s">
        <v>27</v>
      </c>
      <c r="M353" t="s">
        <v>28</v>
      </c>
      <c r="N353" s="5">
        <v>10.8</v>
      </c>
      <c r="O353" s="7">
        <v>3</v>
      </c>
      <c r="P353" s="5">
        <v>7.5</v>
      </c>
      <c r="Q353" s="5">
        <v>3.3</v>
      </c>
      <c r="R353" s="22">
        <f>Tabla1[[#This Row],[Fecha de Envío]]-Tabla1[[#This Row],[Fecha de Orden]]</f>
        <v>10</v>
      </c>
      <c r="S353" s="24">
        <f>YEAR(Tabla1[[#This Row],[Fecha de Orden]])</f>
        <v>2021</v>
      </c>
      <c r="T353" t="str">
        <f>VLOOKUP(Tabla1[[#This Row],[Nombre del Producto]],Tabla2[[Nombre Producto]:[Costo Unitario]],2,FALSE)</f>
        <v>Lot's O' Nuts</v>
      </c>
      <c r="U353" t="str">
        <f>VLOOKUP(Tabla1[[#This Row],[Fábrica]],Tabla3[],4,FALSE)</f>
        <v>Arizona</v>
      </c>
    </row>
    <row r="354" spans="1:21" x14ac:dyDescent="0.25">
      <c r="A354" t="s">
        <v>2144</v>
      </c>
      <c r="B354" s="3">
        <v>44318</v>
      </c>
      <c r="C354" s="3">
        <v>44330</v>
      </c>
      <c r="D354" t="s">
        <v>71</v>
      </c>
      <c r="E354">
        <v>124618</v>
      </c>
      <c r="F354" t="s">
        <v>19</v>
      </c>
      <c r="G354" t="s">
        <v>2145</v>
      </c>
      <c r="H354" t="s">
        <v>255</v>
      </c>
      <c r="I354">
        <v>33801</v>
      </c>
      <c r="J354" t="s">
        <v>22</v>
      </c>
      <c r="K354" t="s">
        <v>66</v>
      </c>
      <c r="L354" t="s">
        <v>27</v>
      </c>
      <c r="M354" t="s">
        <v>28</v>
      </c>
      <c r="N354" s="5">
        <v>7.2</v>
      </c>
      <c r="O354" s="7">
        <v>2</v>
      </c>
      <c r="P354" s="5">
        <v>5</v>
      </c>
      <c r="Q354" s="5">
        <v>2.2000000000000002</v>
      </c>
      <c r="R354" s="22">
        <f>Tabla1[[#This Row],[Fecha de Envío]]-Tabla1[[#This Row],[Fecha de Orden]]</f>
        <v>12</v>
      </c>
      <c r="S354" s="24">
        <f>YEAR(Tabla1[[#This Row],[Fecha de Orden]])</f>
        <v>2021</v>
      </c>
      <c r="T354" t="str">
        <f>VLOOKUP(Tabla1[[#This Row],[Nombre del Producto]],Tabla2[[Nombre Producto]:[Costo Unitario]],2,FALSE)</f>
        <v>Lot's O' Nuts</v>
      </c>
      <c r="U354" t="str">
        <f>VLOOKUP(Tabla1[[#This Row],[Fábrica]],Tabla3[],4,FALSE)</f>
        <v>Arizona</v>
      </c>
    </row>
    <row r="355" spans="1:21" x14ac:dyDescent="0.25">
      <c r="A355" t="s">
        <v>4882</v>
      </c>
      <c r="B355" s="3">
        <v>44319</v>
      </c>
      <c r="C355" s="3">
        <v>44331</v>
      </c>
      <c r="D355" t="s">
        <v>39</v>
      </c>
      <c r="E355">
        <v>130274</v>
      </c>
      <c r="F355" t="s">
        <v>19</v>
      </c>
      <c r="G355" t="s">
        <v>1057</v>
      </c>
      <c r="H355" t="s">
        <v>410</v>
      </c>
      <c r="I355">
        <v>54915</v>
      </c>
      <c r="J355" t="s">
        <v>22</v>
      </c>
      <c r="K355" t="s">
        <v>43</v>
      </c>
      <c r="L355" t="s">
        <v>36</v>
      </c>
      <c r="M355" t="s">
        <v>37</v>
      </c>
      <c r="N355" s="5">
        <v>22.75</v>
      </c>
      <c r="O355" s="7">
        <v>7</v>
      </c>
      <c r="P355" s="5">
        <v>14.77</v>
      </c>
      <c r="Q355" s="5">
        <v>7.98</v>
      </c>
      <c r="R355" s="22">
        <f>Tabla1[[#This Row],[Fecha de Envío]]-Tabla1[[#This Row],[Fecha de Orden]]</f>
        <v>12</v>
      </c>
      <c r="S355" s="24">
        <f>YEAR(Tabla1[[#This Row],[Fecha de Orden]])</f>
        <v>2021</v>
      </c>
      <c r="T355" t="str">
        <f>VLOOKUP(Tabla1[[#This Row],[Nombre del Producto]],Tabla2[[Nombre Producto]:[Costo Unitario]],2,FALSE)</f>
        <v>Wicked Choccy's</v>
      </c>
      <c r="U355" t="str">
        <f>VLOOKUP(Tabla1[[#This Row],[Fábrica]],Tabla3[],4,FALSE)</f>
        <v>Georgia</v>
      </c>
    </row>
    <row r="356" spans="1:21" x14ac:dyDescent="0.25">
      <c r="A356" t="s">
        <v>6559</v>
      </c>
      <c r="B356" s="3">
        <v>44319</v>
      </c>
      <c r="C356" s="3">
        <v>44336</v>
      </c>
      <c r="D356" t="s">
        <v>18</v>
      </c>
      <c r="E356">
        <v>135755</v>
      </c>
      <c r="F356" t="s">
        <v>19</v>
      </c>
      <c r="G356" t="s">
        <v>181</v>
      </c>
      <c r="H356" t="s">
        <v>31</v>
      </c>
      <c r="I356">
        <v>10701</v>
      </c>
      <c r="J356" t="s">
        <v>22</v>
      </c>
      <c r="K356" t="s">
        <v>32</v>
      </c>
      <c r="L356" t="s">
        <v>33</v>
      </c>
      <c r="M356" t="s">
        <v>34</v>
      </c>
      <c r="N356" s="5">
        <v>10.8</v>
      </c>
      <c r="O356" s="7">
        <v>3</v>
      </c>
      <c r="P356" s="5">
        <v>7.2</v>
      </c>
      <c r="Q356" s="5">
        <v>3.6</v>
      </c>
      <c r="R356" s="22">
        <f>Tabla1[[#This Row],[Fecha de Envío]]-Tabla1[[#This Row],[Fecha de Orden]]</f>
        <v>17</v>
      </c>
      <c r="S356" s="24">
        <f>YEAR(Tabla1[[#This Row],[Fecha de Orden]])</f>
        <v>2021</v>
      </c>
      <c r="T356" t="str">
        <f>VLOOKUP(Tabla1[[#This Row],[Nombre del Producto]],Tabla2[[Nombre Producto]:[Costo Unitario]],2,FALSE)</f>
        <v>Lot's O' Nuts</v>
      </c>
      <c r="U356" t="str">
        <f>VLOOKUP(Tabla1[[#This Row],[Fábrica]],Tabla3[],4,FALSE)</f>
        <v>Arizona</v>
      </c>
    </row>
    <row r="357" spans="1:21" x14ac:dyDescent="0.25">
      <c r="A357" t="s">
        <v>6560</v>
      </c>
      <c r="B357" s="3">
        <v>44319</v>
      </c>
      <c r="C357" s="3">
        <v>44336</v>
      </c>
      <c r="D357" t="s">
        <v>18</v>
      </c>
      <c r="E357">
        <v>135755</v>
      </c>
      <c r="F357" t="s">
        <v>19</v>
      </c>
      <c r="G357" t="s">
        <v>181</v>
      </c>
      <c r="H357" t="s">
        <v>31</v>
      </c>
      <c r="I357">
        <v>10701</v>
      </c>
      <c r="J357" t="s">
        <v>22</v>
      </c>
      <c r="K357" t="s">
        <v>32</v>
      </c>
      <c r="L357" t="s">
        <v>27</v>
      </c>
      <c r="M357" t="s">
        <v>28</v>
      </c>
      <c r="N357" s="5">
        <v>10.8</v>
      </c>
      <c r="O357" s="7">
        <v>3</v>
      </c>
      <c r="P357" s="5">
        <v>7.5</v>
      </c>
      <c r="Q357" s="5">
        <v>3.3</v>
      </c>
      <c r="R357" s="22">
        <f>Tabla1[[#This Row],[Fecha de Envío]]-Tabla1[[#This Row],[Fecha de Orden]]</f>
        <v>17</v>
      </c>
      <c r="S357" s="24">
        <f>YEAR(Tabla1[[#This Row],[Fecha de Orden]])</f>
        <v>2021</v>
      </c>
      <c r="T357" t="str">
        <f>VLOOKUP(Tabla1[[#This Row],[Nombre del Producto]],Tabla2[[Nombre Producto]:[Costo Unitario]],2,FALSE)</f>
        <v>Lot's O' Nuts</v>
      </c>
      <c r="U357" t="str">
        <f>VLOOKUP(Tabla1[[#This Row],[Fábrica]],Tabla3[],4,FALSE)</f>
        <v>Arizona</v>
      </c>
    </row>
    <row r="358" spans="1:21" x14ac:dyDescent="0.25">
      <c r="A358" t="s">
        <v>81</v>
      </c>
      <c r="B358" s="3">
        <v>44320</v>
      </c>
      <c r="C358" s="3">
        <v>44330</v>
      </c>
      <c r="D358" t="s">
        <v>82</v>
      </c>
      <c r="E358">
        <v>155271</v>
      </c>
      <c r="F358" t="s">
        <v>19</v>
      </c>
      <c r="G358" t="s">
        <v>83</v>
      </c>
      <c r="H358" t="s">
        <v>84</v>
      </c>
      <c r="I358">
        <v>6457</v>
      </c>
      <c r="J358" t="s">
        <v>22</v>
      </c>
      <c r="K358" t="s">
        <v>32</v>
      </c>
      <c r="L358" t="s">
        <v>24</v>
      </c>
      <c r="M358" t="s">
        <v>25</v>
      </c>
      <c r="N358" s="5">
        <v>7.5</v>
      </c>
      <c r="O358" s="7">
        <v>2</v>
      </c>
      <c r="P358" s="5">
        <v>4.9000000000000004</v>
      </c>
      <c r="Q358" s="5">
        <v>2.6</v>
      </c>
      <c r="R358" s="22">
        <f>Tabla1[[#This Row],[Fecha de Envío]]-Tabla1[[#This Row],[Fecha de Orden]]</f>
        <v>10</v>
      </c>
      <c r="S358" s="24">
        <f>YEAR(Tabla1[[#This Row],[Fecha de Orden]])</f>
        <v>2021</v>
      </c>
      <c r="T358" t="str">
        <f>VLOOKUP(Tabla1[[#This Row],[Nombre del Producto]],Tabla2[[Nombre Producto]:[Costo Unitario]],2,FALSE)</f>
        <v>Wicked Choccy's</v>
      </c>
      <c r="U358" t="str">
        <f>VLOOKUP(Tabla1[[#This Row],[Fábrica]],Tabla3[],4,FALSE)</f>
        <v>Georgia</v>
      </c>
    </row>
    <row r="359" spans="1:21" x14ac:dyDescent="0.25">
      <c r="A359" t="s">
        <v>1401</v>
      </c>
      <c r="B359" s="3">
        <v>44320</v>
      </c>
      <c r="C359" s="3">
        <v>44333</v>
      </c>
      <c r="D359" t="s">
        <v>39</v>
      </c>
      <c r="E359">
        <v>148194</v>
      </c>
      <c r="F359" t="s">
        <v>19</v>
      </c>
      <c r="G359" t="s">
        <v>124</v>
      </c>
      <c r="H359" t="s">
        <v>125</v>
      </c>
      <c r="I359">
        <v>98105</v>
      </c>
      <c r="J359" t="s">
        <v>22</v>
      </c>
      <c r="K359" t="s">
        <v>23</v>
      </c>
      <c r="L359" t="s">
        <v>45</v>
      </c>
      <c r="M359" t="s">
        <v>46</v>
      </c>
      <c r="N359" s="5">
        <v>24.43</v>
      </c>
      <c r="O359" s="7">
        <v>7</v>
      </c>
      <c r="P359" s="5">
        <v>17.43</v>
      </c>
      <c r="Q359" s="5">
        <v>7</v>
      </c>
      <c r="R359" s="22">
        <f>Tabla1[[#This Row],[Fecha de Envío]]-Tabla1[[#This Row],[Fecha de Orden]]</f>
        <v>13</v>
      </c>
      <c r="S359" s="24">
        <f>YEAR(Tabla1[[#This Row],[Fecha de Orden]])</f>
        <v>2021</v>
      </c>
      <c r="T359" t="str">
        <f>VLOOKUP(Tabla1[[#This Row],[Nombre del Producto]],Tabla2[[Nombre Producto]:[Costo Unitario]],2,FALSE)</f>
        <v>Lot's O' Nuts</v>
      </c>
      <c r="U359" t="str">
        <f>VLOOKUP(Tabla1[[#This Row],[Fábrica]],Tabla3[],4,FALSE)</f>
        <v>Arizona</v>
      </c>
    </row>
    <row r="360" spans="1:21" x14ac:dyDescent="0.25">
      <c r="A360" t="s">
        <v>1402</v>
      </c>
      <c r="B360" s="3">
        <v>44320</v>
      </c>
      <c r="C360" s="3">
        <v>44333</v>
      </c>
      <c r="D360" t="s">
        <v>39</v>
      </c>
      <c r="E360">
        <v>148194</v>
      </c>
      <c r="F360" t="s">
        <v>19</v>
      </c>
      <c r="G360" t="s">
        <v>124</v>
      </c>
      <c r="H360" t="s">
        <v>125</v>
      </c>
      <c r="I360">
        <v>98105</v>
      </c>
      <c r="J360" t="s">
        <v>22</v>
      </c>
      <c r="K360" t="s">
        <v>23</v>
      </c>
      <c r="L360" t="s">
        <v>36</v>
      </c>
      <c r="M360" t="s">
        <v>37</v>
      </c>
      <c r="N360" s="5">
        <v>13</v>
      </c>
      <c r="O360" s="7">
        <v>4</v>
      </c>
      <c r="P360" s="5">
        <v>8.44</v>
      </c>
      <c r="Q360" s="5">
        <v>4.5599999999999996</v>
      </c>
      <c r="R360" s="22">
        <f>Tabla1[[#This Row],[Fecha de Envío]]-Tabla1[[#This Row],[Fecha de Orden]]</f>
        <v>13</v>
      </c>
      <c r="S360" s="24">
        <f>YEAR(Tabla1[[#This Row],[Fecha de Orden]])</f>
        <v>2021</v>
      </c>
      <c r="T360" t="str">
        <f>VLOOKUP(Tabla1[[#This Row],[Nombre del Producto]],Tabla2[[Nombre Producto]:[Costo Unitario]],2,FALSE)</f>
        <v>Wicked Choccy's</v>
      </c>
      <c r="U360" t="str">
        <f>VLOOKUP(Tabla1[[#This Row],[Fábrica]],Tabla3[],4,FALSE)</f>
        <v>Georgia</v>
      </c>
    </row>
    <row r="361" spans="1:21" x14ac:dyDescent="0.25">
      <c r="A361" t="s">
        <v>6548</v>
      </c>
      <c r="B361" s="3">
        <v>44320</v>
      </c>
      <c r="C361" s="3">
        <v>44331</v>
      </c>
      <c r="D361" t="s">
        <v>39</v>
      </c>
      <c r="E361">
        <v>111899</v>
      </c>
      <c r="F361" t="s">
        <v>19</v>
      </c>
      <c r="G361" t="s">
        <v>159</v>
      </c>
      <c r="H361" t="s">
        <v>42</v>
      </c>
      <c r="I361">
        <v>77036</v>
      </c>
      <c r="J361" t="s">
        <v>22</v>
      </c>
      <c r="K361" t="s">
        <v>43</v>
      </c>
      <c r="L361" t="s">
        <v>36</v>
      </c>
      <c r="M361" t="s">
        <v>37</v>
      </c>
      <c r="N361" s="5">
        <v>6.5</v>
      </c>
      <c r="O361" s="7">
        <v>2</v>
      </c>
      <c r="P361" s="5">
        <v>4.22</v>
      </c>
      <c r="Q361" s="5">
        <v>2.2799999999999998</v>
      </c>
      <c r="R361" s="22">
        <f>Tabla1[[#This Row],[Fecha de Envío]]-Tabla1[[#This Row],[Fecha de Orden]]</f>
        <v>11</v>
      </c>
      <c r="S361" s="24">
        <f>YEAR(Tabla1[[#This Row],[Fecha de Orden]])</f>
        <v>2021</v>
      </c>
      <c r="T361" t="str">
        <f>VLOOKUP(Tabla1[[#This Row],[Nombre del Producto]],Tabla2[[Nombre Producto]:[Costo Unitario]],2,FALSE)</f>
        <v>Wicked Choccy's</v>
      </c>
      <c r="U361" t="str">
        <f>VLOOKUP(Tabla1[[#This Row],[Fábrica]],Tabla3[],4,FALSE)</f>
        <v>Georgia</v>
      </c>
    </row>
    <row r="362" spans="1:21" x14ac:dyDescent="0.25">
      <c r="A362" t="s">
        <v>7045</v>
      </c>
      <c r="B362" s="3">
        <v>44320</v>
      </c>
      <c r="C362" s="3">
        <v>44334</v>
      </c>
      <c r="D362" t="s">
        <v>18</v>
      </c>
      <c r="E362">
        <v>117709</v>
      </c>
      <c r="F362" t="s">
        <v>19</v>
      </c>
      <c r="G362" t="s">
        <v>228</v>
      </c>
      <c r="H362" t="s">
        <v>93</v>
      </c>
      <c r="I362">
        <v>49201</v>
      </c>
      <c r="J362" t="s">
        <v>22</v>
      </c>
      <c r="K362" t="s">
        <v>43</v>
      </c>
      <c r="L362" t="s">
        <v>45</v>
      </c>
      <c r="M362" t="s">
        <v>46</v>
      </c>
      <c r="N362" s="5">
        <v>13.96</v>
      </c>
      <c r="O362" s="7">
        <v>4</v>
      </c>
      <c r="P362" s="5">
        <v>9.9600000000000009</v>
      </c>
      <c r="Q362" s="5">
        <v>4</v>
      </c>
      <c r="R362" s="22">
        <f>Tabla1[[#This Row],[Fecha de Envío]]-Tabla1[[#This Row],[Fecha de Orden]]</f>
        <v>14</v>
      </c>
      <c r="S362" s="24">
        <f>YEAR(Tabla1[[#This Row],[Fecha de Orden]])</f>
        <v>2021</v>
      </c>
      <c r="T362" t="str">
        <f>VLOOKUP(Tabla1[[#This Row],[Nombre del Producto]],Tabla2[[Nombre Producto]:[Costo Unitario]],2,FALSE)</f>
        <v>Lot's O' Nuts</v>
      </c>
      <c r="U362" t="str">
        <f>VLOOKUP(Tabla1[[#This Row],[Fábrica]],Tabla3[],4,FALSE)</f>
        <v>Arizona</v>
      </c>
    </row>
    <row r="363" spans="1:21" x14ac:dyDescent="0.25">
      <c r="A363" t="s">
        <v>3110</v>
      </c>
      <c r="B363" s="3">
        <v>44321</v>
      </c>
      <c r="C363" s="3">
        <v>44334</v>
      </c>
      <c r="D363" t="s">
        <v>39</v>
      </c>
      <c r="E363">
        <v>110219</v>
      </c>
      <c r="F363" t="s">
        <v>19</v>
      </c>
      <c r="G363" t="s">
        <v>908</v>
      </c>
      <c r="H363" t="s">
        <v>42</v>
      </c>
      <c r="I363">
        <v>78207</v>
      </c>
      <c r="J363" t="s">
        <v>22</v>
      </c>
      <c r="K363" t="s">
        <v>43</v>
      </c>
      <c r="L363" t="s">
        <v>24</v>
      </c>
      <c r="M363" t="s">
        <v>25</v>
      </c>
      <c r="N363" s="5">
        <v>11.25</v>
      </c>
      <c r="O363" s="7">
        <v>3</v>
      </c>
      <c r="P363" s="5">
        <v>7.35</v>
      </c>
      <c r="Q363" s="5">
        <v>3.9</v>
      </c>
      <c r="R363" s="22">
        <f>Tabla1[[#This Row],[Fecha de Envío]]-Tabla1[[#This Row],[Fecha de Orden]]</f>
        <v>13</v>
      </c>
      <c r="S363" s="24">
        <f>YEAR(Tabla1[[#This Row],[Fecha de Orden]])</f>
        <v>2021</v>
      </c>
      <c r="T363" t="str">
        <f>VLOOKUP(Tabla1[[#This Row],[Nombre del Producto]],Tabla2[[Nombre Producto]:[Costo Unitario]],2,FALSE)</f>
        <v>Wicked Choccy's</v>
      </c>
      <c r="U363" t="str">
        <f>VLOOKUP(Tabla1[[#This Row],[Fábrica]],Tabla3[],4,FALSE)</f>
        <v>Georgia</v>
      </c>
    </row>
    <row r="364" spans="1:21" x14ac:dyDescent="0.25">
      <c r="A364" t="s">
        <v>3640</v>
      </c>
      <c r="B364" s="3">
        <v>44321</v>
      </c>
      <c r="C364" s="3">
        <v>44333</v>
      </c>
      <c r="D364" t="s">
        <v>39</v>
      </c>
      <c r="E364">
        <v>111934</v>
      </c>
      <c r="F364" t="s">
        <v>19</v>
      </c>
      <c r="G364" t="s">
        <v>122</v>
      </c>
      <c r="H364" t="s">
        <v>133</v>
      </c>
      <c r="I364">
        <v>22204</v>
      </c>
      <c r="J364" t="s">
        <v>22</v>
      </c>
      <c r="K364" t="s">
        <v>66</v>
      </c>
      <c r="L364" t="s">
        <v>24</v>
      </c>
      <c r="M364" t="s">
        <v>25</v>
      </c>
      <c r="N364" s="5">
        <v>7.5</v>
      </c>
      <c r="O364" s="7">
        <v>2</v>
      </c>
      <c r="P364" s="5">
        <v>4.9000000000000004</v>
      </c>
      <c r="Q364" s="5">
        <v>2.6</v>
      </c>
      <c r="R364" s="22">
        <f>Tabla1[[#This Row],[Fecha de Envío]]-Tabla1[[#This Row],[Fecha de Orden]]</f>
        <v>12</v>
      </c>
      <c r="S364" s="24">
        <f>YEAR(Tabla1[[#This Row],[Fecha de Orden]])</f>
        <v>2021</v>
      </c>
      <c r="T364" t="str">
        <f>VLOOKUP(Tabla1[[#This Row],[Nombre del Producto]],Tabla2[[Nombre Producto]:[Costo Unitario]],2,FALSE)</f>
        <v>Wicked Choccy's</v>
      </c>
      <c r="U364" t="str">
        <f>VLOOKUP(Tabla1[[#This Row],[Fábrica]],Tabla3[],4,FALSE)</f>
        <v>Georgia</v>
      </c>
    </row>
    <row r="365" spans="1:21" x14ac:dyDescent="0.25">
      <c r="A365" t="s">
        <v>3641</v>
      </c>
      <c r="B365" s="3">
        <v>44321</v>
      </c>
      <c r="C365" s="3">
        <v>44333</v>
      </c>
      <c r="D365" t="s">
        <v>39</v>
      </c>
      <c r="E365">
        <v>111934</v>
      </c>
      <c r="F365" t="s">
        <v>19</v>
      </c>
      <c r="G365" t="s">
        <v>122</v>
      </c>
      <c r="H365" t="s">
        <v>133</v>
      </c>
      <c r="I365">
        <v>22204</v>
      </c>
      <c r="J365" t="s">
        <v>22</v>
      </c>
      <c r="K365" t="s">
        <v>66</v>
      </c>
      <c r="L365" t="s">
        <v>33</v>
      </c>
      <c r="M365" t="s">
        <v>34</v>
      </c>
      <c r="N365" s="5">
        <v>3.6</v>
      </c>
      <c r="O365" s="7">
        <v>1</v>
      </c>
      <c r="P365" s="5">
        <v>2.4</v>
      </c>
      <c r="Q365" s="5">
        <v>1.2</v>
      </c>
      <c r="R365" s="22">
        <f>Tabla1[[#This Row],[Fecha de Envío]]-Tabla1[[#This Row],[Fecha de Orden]]</f>
        <v>12</v>
      </c>
      <c r="S365" s="24">
        <f>YEAR(Tabla1[[#This Row],[Fecha de Orden]])</f>
        <v>2021</v>
      </c>
      <c r="T365" t="str">
        <f>VLOOKUP(Tabla1[[#This Row],[Nombre del Producto]],Tabla2[[Nombre Producto]:[Costo Unitario]],2,FALSE)</f>
        <v>Lot's O' Nuts</v>
      </c>
      <c r="U365" t="str">
        <f>VLOOKUP(Tabla1[[#This Row],[Fábrica]],Tabla3[],4,FALSE)</f>
        <v>Arizona</v>
      </c>
    </row>
    <row r="366" spans="1:21" x14ac:dyDescent="0.25">
      <c r="A366" t="s">
        <v>5130</v>
      </c>
      <c r="B366" s="3">
        <v>44321</v>
      </c>
      <c r="C366" s="3">
        <v>44336</v>
      </c>
      <c r="D366" t="s">
        <v>18</v>
      </c>
      <c r="E366">
        <v>160738</v>
      </c>
      <c r="F366" t="s">
        <v>19</v>
      </c>
      <c r="G366" t="s">
        <v>2158</v>
      </c>
      <c r="H366" t="s">
        <v>173</v>
      </c>
      <c r="I366">
        <v>61032</v>
      </c>
      <c r="J366" t="s">
        <v>22</v>
      </c>
      <c r="K366" t="s">
        <v>43</v>
      </c>
      <c r="L366" t="s">
        <v>36</v>
      </c>
      <c r="M366" t="s">
        <v>37</v>
      </c>
      <c r="N366" s="5">
        <v>6.5</v>
      </c>
      <c r="O366" s="7">
        <v>2</v>
      </c>
      <c r="P366" s="5">
        <v>4.22</v>
      </c>
      <c r="Q366" s="5">
        <v>2.2799999999999998</v>
      </c>
      <c r="R366" s="22">
        <f>Tabla1[[#This Row],[Fecha de Envío]]-Tabla1[[#This Row],[Fecha de Orden]]</f>
        <v>15</v>
      </c>
      <c r="S366" s="24">
        <f>YEAR(Tabla1[[#This Row],[Fecha de Orden]])</f>
        <v>2021</v>
      </c>
      <c r="T366" t="str">
        <f>VLOOKUP(Tabla1[[#This Row],[Nombre del Producto]],Tabla2[[Nombre Producto]:[Costo Unitario]],2,FALSE)</f>
        <v>Wicked Choccy's</v>
      </c>
      <c r="U366" t="str">
        <f>VLOOKUP(Tabla1[[#This Row],[Fábrica]],Tabla3[],4,FALSE)</f>
        <v>Georgia</v>
      </c>
    </row>
    <row r="367" spans="1:21" x14ac:dyDescent="0.25">
      <c r="A367" t="s">
        <v>6930</v>
      </c>
      <c r="B367" s="3">
        <v>44321</v>
      </c>
      <c r="C367" s="3">
        <v>44335</v>
      </c>
      <c r="D367" t="s">
        <v>71</v>
      </c>
      <c r="E367">
        <v>166457</v>
      </c>
      <c r="F367" t="s">
        <v>19</v>
      </c>
      <c r="G367" t="s">
        <v>393</v>
      </c>
      <c r="H367" t="s">
        <v>116</v>
      </c>
      <c r="I367">
        <v>40475</v>
      </c>
      <c r="J367" t="s">
        <v>22</v>
      </c>
      <c r="K367" t="s">
        <v>66</v>
      </c>
      <c r="L367" t="s">
        <v>33</v>
      </c>
      <c r="M367" t="s">
        <v>34</v>
      </c>
      <c r="N367" s="5">
        <v>7.2</v>
      </c>
      <c r="O367" s="7">
        <v>2</v>
      </c>
      <c r="P367" s="5">
        <v>4.8</v>
      </c>
      <c r="Q367" s="5">
        <v>2.4</v>
      </c>
      <c r="R367" s="22">
        <f>Tabla1[[#This Row],[Fecha de Envío]]-Tabla1[[#This Row],[Fecha de Orden]]</f>
        <v>14</v>
      </c>
      <c r="S367" s="24">
        <f>YEAR(Tabla1[[#This Row],[Fecha de Orden]])</f>
        <v>2021</v>
      </c>
      <c r="T367" t="str">
        <f>VLOOKUP(Tabla1[[#This Row],[Nombre del Producto]],Tabla2[[Nombre Producto]:[Costo Unitario]],2,FALSE)</f>
        <v>Lot's O' Nuts</v>
      </c>
      <c r="U367" t="str">
        <f>VLOOKUP(Tabla1[[#This Row],[Fábrica]],Tabla3[],4,FALSE)</f>
        <v>Arizona</v>
      </c>
    </row>
    <row r="368" spans="1:21" x14ac:dyDescent="0.25">
      <c r="A368" t="s">
        <v>6931</v>
      </c>
      <c r="B368" s="3">
        <v>44321</v>
      </c>
      <c r="C368" s="3">
        <v>44335</v>
      </c>
      <c r="D368" t="s">
        <v>71</v>
      </c>
      <c r="E368">
        <v>166457</v>
      </c>
      <c r="F368" t="s">
        <v>19</v>
      </c>
      <c r="G368" t="s">
        <v>393</v>
      </c>
      <c r="H368" t="s">
        <v>116</v>
      </c>
      <c r="I368">
        <v>40475</v>
      </c>
      <c r="J368" t="s">
        <v>22</v>
      </c>
      <c r="K368" t="s">
        <v>66</v>
      </c>
      <c r="L368" t="s">
        <v>27</v>
      </c>
      <c r="M368" t="s">
        <v>28</v>
      </c>
      <c r="N368" s="5">
        <v>7.2</v>
      </c>
      <c r="O368" s="7">
        <v>2</v>
      </c>
      <c r="P368" s="5">
        <v>5</v>
      </c>
      <c r="Q368" s="5">
        <v>2.2000000000000002</v>
      </c>
      <c r="R368" s="22">
        <f>Tabla1[[#This Row],[Fecha de Envío]]-Tabla1[[#This Row],[Fecha de Orden]]</f>
        <v>14</v>
      </c>
      <c r="S368" s="24">
        <f>YEAR(Tabla1[[#This Row],[Fecha de Orden]])</f>
        <v>2021</v>
      </c>
      <c r="T368" t="str">
        <f>VLOOKUP(Tabla1[[#This Row],[Nombre del Producto]],Tabla2[[Nombre Producto]:[Costo Unitario]],2,FALSE)</f>
        <v>Lot's O' Nuts</v>
      </c>
      <c r="U368" t="str">
        <f>VLOOKUP(Tabla1[[#This Row],[Fábrica]],Tabla3[],4,FALSE)</f>
        <v>Arizona</v>
      </c>
    </row>
    <row r="369" spans="1:21" x14ac:dyDescent="0.25">
      <c r="A369" t="s">
        <v>4017</v>
      </c>
      <c r="B369" s="3">
        <v>44322</v>
      </c>
      <c r="C369" s="3">
        <v>44336</v>
      </c>
      <c r="D369" t="s">
        <v>18</v>
      </c>
      <c r="E369">
        <v>121664</v>
      </c>
      <c r="F369" t="s">
        <v>19</v>
      </c>
      <c r="G369" t="s">
        <v>53</v>
      </c>
      <c r="H369" t="s">
        <v>21</v>
      </c>
      <c r="I369">
        <v>90049</v>
      </c>
      <c r="J369" t="s">
        <v>22</v>
      </c>
      <c r="K369" t="s">
        <v>23</v>
      </c>
      <c r="L369" t="s">
        <v>36</v>
      </c>
      <c r="M369" t="s">
        <v>37</v>
      </c>
      <c r="N369" s="5">
        <v>26</v>
      </c>
      <c r="O369" s="7">
        <v>8</v>
      </c>
      <c r="P369" s="5">
        <v>16.88</v>
      </c>
      <c r="Q369" s="5">
        <v>9.1199999999999992</v>
      </c>
      <c r="R369" s="22">
        <f>Tabla1[[#This Row],[Fecha de Envío]]-Tabla1[[#This Row],[Fecha de Orden]]</f>
        <v>14</v>
      </c>
      <c r="S369" s="24">
        <f>YEAR(Tabla1[[#This Row],[Fecha de Orden]])</f>
        <v>2021</v>
      </c>
      <c r="T369" t="str">
        <f>VLOOKUP(Tabla1[[#This Row],[Nombre del Producto]],Tabla2[[Nombre Producto]:[Costo Unitario]],2,FALSE)</f>
        <v>Wicked Choccy's</v>
      </c>
      <c r="U369" t="str">
        <f>VLOOKUP(Tabla1[[#This Row],[Fábrica]],Tabla3[],4,FALSE)</f>
        <v>Georgia</v>
      </c>
    </row>
    <row r="370" spans="1:21" x14ac:dyDescent="0.25">
      <c r="A370" t="s">
        <v>8242</v>
      </c>
      <c r="B370" s="3">
        <v>44322</v>
      </c>
      <c r="C370" s="3">
        <v>44337</v>
      </c>
      <c r="D370" t="s">
        <v>18</v>
      </c>
      <c r="E370">
        <v>154879</v>
      </c>
      <c r="F370" t="s">
        <v>19</v>
      </c>
      <c r="G370" t="s">
        <v>53</v>
      </c>
      <c r="H370" t="s">
        <v>21</v>
      </c>
      <c r="I370">
        <v>90004</v>
      </c>
      <c r="J370" t="s">
        <v>22</v>
      </c>
      <c r="K370" t="s">
        <v>23</v>
      </c>
      <c r="L370" t="s">
        <v>33</v>
      </c>
      <c r="M370" t="s">
        <v>34</v>
      </c>
      <c r="N370" s="5">
        <v>21.6</v>
      </c>
      <c r="O370" s="7">
        <v>6</v>
      </c>
      <c r="P370" s="5">
        <v>14.4</v>
      </c>
      <c r="Q370" s="5">
        <v>7.2</v>
      </c>
      <c r="R370" s="22">
        <f>Tabla1[[#This Row],[Fecha de Envío]]-Tabla1[[#This Row],[Fecha de Orden]]</f>
        <v>15</v>
      </c>
      <c r="S370" s="24">
        <f>YEAR(Tabla1[[#This Row],[Fecha de Orden]])</f>
        <v>2021</v>
      </c>
      <c r="T370" t="str">
        <f>VLOOKUP(Tabla1[[#This Row],[Nombre del Producto]],Tabla2[[Nombre Producto]:[Costo Unitario]],2,FALSE)</f>
        <v>Lot's O' Nuts</v>
      </c>
      <c r="U370" t="str">
        <f>VLOOKUP(Tabla1[[#This Row],[Fábrica]],Tabla3[],4,FALSE)</f>
        <v>Arizona</v>
      </c>
    </row>
    <row r="371" spans="1:21" x14ac:dyDescent="0.25">
      <c r="A371" t="s">
        <v>8243</v>
      </c>
      <c r="B371" s="3">
        <v>44322</v>
      </c>
      <c r="C371" s="3">
        <v>44337</v>
      </c>
      <c r="D371" t="s">
        <v>18</v>
      </c>
      <c r="E371">
        <v>154879</v>
      </c>
      <c r="F371" t="s">
        <v>19</v>
      </c>
      <c r="G371" t="s">
        <v>53</v>
      </c>
      <c r="H371" t="s">
        <v>21</v>
      </c>
      <c r="I371">
        <v>90004</v>
      </c>
      <c r="J371" t="s">
        <v>148</v>
      </c>
      <c r="K371" t="s">
        <v>23</v>
      </c>
      <c r="L371" t="s">
        <v>149</v>
      </c>
      <c r="M371" t="s">
        <v>150</v>
      </c>
      <c r="N371" s="5">
        <v>2.5</v>
      </c>
      <c r="O371" s="7">
        <v>2</v>
      </c>
      <c r="P371" s="5">
        <v>1.3</v>
      </c>
      <c r="Q371" s="5">
        <v>1.2</v>
      </c>
      <c r="R371" s="22">
        <f>Tabla1[[#This Row],[Fecha de Envío]]-Tabla1[[#This Row],[Fecha de Orden]]</f>
        <v>15</v>
      </c>
      <c r="S371" s="24">
        <f>YEAR(Tabla1[[#This Row],[Fecha de Orden]])</f>
        <v>2021</v>
      </c>
      <c r="T371" t="str">
        <f>VLOOKUP(Tabla1[[#This Row],[Nombre del Producto]],Tabla2[[Nombre Producto]:[Costo Unitario]],2,FALSE)</f>
        <v>Secret Factory</v>
      </c>
      <c r="U371" t="str">
        <f>VLOOKUP(Tabla1[[#This Row],[Fábrica]],Tabla3[],4,FALSE)</f>
        <v>Illinois</v>
      </c>
    </row>
    <row r="372" spans="1:21" x14ac:dyDescent="0.25">
      <c r="A372" t="s">
        <v>2276</v>
      </c>
      <c r="B372" s="3">
        <v>44323</v>
      </c>
      <c r="C372" s="3">
        <v>44338</v>
      </c>
      <c r="D372" t="s">
        <v>18</v>
      </c>
      <c r="E372">
        <v>166086</v>
      </c>
      <c r="F372" t="s">
        <v>19</v>
      </c>
      <c r="G372" t="s">
        <v>283</v>
      </c>
      <c r="H372" t="s">
        <v>106</v>
      </c>
      <c r="I372">
        <v>1841</v>
      </c>
      <c r="J372" t="s">
        <v>22</v>
      </c>
      <c r="K372" t="s">
        <v>32</v>
      </c>
      <c r="L372" t="s">
        <v>36</v>
      </c>
      <c r="M372" t="s">
        <v>37</v>
      </c>
      <c r="N372" s="5">
        <v>13</v>
      </c>
      <c r="O372" s="7">
        <v>4</v>
      </c>
      <c r="P372" s="5">
        <v>8.44</v>
      </c>
      <c r="Q372" s="5">
        <v>4.5599999999999996</v>
      </c>
      <c r="R372" s="22">
        <f>Tabla1[[#This Row],[Fecha de Envío]]-Tabla1[[#This Row],[Fecha de Orden]]</f>
        <v>15</v>
      </c>
      <c r="S372" s="24">
        <f>YEAR(Tabla1[[#This Row],[Fecha de Orden]])</f>
        <v>2021</v>
      </c>
      <c r="T372" t="str">
        <f>VLOOKUP(Tabla1[[#This Row],[Nombre del Producto]],Tabla2[[Nombre Producto]:[Costo Unitario]],2,FALSE)</f>
        <v>Wicked Choccy's</v>
      </c>
      <c r="U372" t="str">
        <f>VLOOKUP(Tabla1[[#This Row],[Fábrica]],Tabla3[],4,FALSE)</f>
        <v>Georgia</v>
      </c>
    </row>
    <row r="373" spans="1:21" x14ac:dyDescent="0.25">
      <c r="A373" t="s">
        <v>2277</v>
      </c>
      <c r="B373" s="3">
        <v>44323</v>
      </c>
      <c r="C373" s="3">
        <v>44338</v>
      </c>
      <c r="D373" t="s">
        <v>18</v>
      </c>
      <c r="E373">
        <v>166086</v>
      </c>
      <c r="F373" t="s">
        <v>19</v>
      </c>
      <c r="G373" t="s">
        <v>283</v>
      </c>
      <c r="H373" t="s">
        <v>106</v>
      </c>
      <c r="I373">
        <v>1841</v>
      </c>
      <c r="J373" t="s">
        <v>22</v>
      </c>
      <c r="K373" t="s">
        <v>32</v>
      </c>
      <c r="L373" t="s">
        <v>45</v>
      </c>
      <c r="M373" t="s">
        <v>46</v>
      </c>
      <c r="N373" s="5">
        <v>6.98</v>
      </c>
      <c r="O373" s="7">
        <v>2</v>
      </c>
      <c r="P373" s="5">
        <v>4.9800000000000004</v>
      </c>
      <c r="Q373" s="5">
        <v>2</v>
      </c>
      <c r="R373" s="22">
        <f>Tabla1[[#This Row],[Fecha de Envío]]-Tabla1[[#This Row],[Fecha de Orden]]</f>
        <v>15</v>
      </c>
      <c r="S373" s="24">
        <f>YEAR(Tabla1[[#This Row],[Fecha de Orden]])</f>
        <v>2021</v>
      </c>
      <c r="T373" t="str">
        <f>VLOOKUP(Tabla1[[#This Row],[Nombre del Producto]],Tabla2[[Nombre Producto]:[Costo Unitario]],2,FALSE)</f>
        <v>Lot's O' Nuts</v>
      </c>
      <c r="U373" t="str">
        <f>VLOOKUP(Tabla1[[#This Row],[Fábrica]],Tabla3[],4,FALSE)</f>
        <v>Arizona</v>
      </c>
    </row>
    <row r="374" spans="1:21" x14ac:dyDescent="0.25">
      <c r="A374" t="s">
        <v>2278</v>
      </c>
      <c r="B374" s="3">
        <v>44323</v>
      </c>
      <c r="C374" s="3">
        <v>44338</v>
      </c>
      <c r="D374" t="s">
        <v>18</v>
      </c>
      <c r="E374">
        <v>166086</v>
      </c>
      <c r="F374" t="s">
        <v>19</v>
      </c>
      <c r="G374" t="s">
        <v>283</v>
      </c>
      <c r="H374" t="s">
        <v>106</v>
      </c>
      <c r="I374">
        <v>1841</v>
      </c>
      <c r="J374" t="s">
        <v>22</v>
      </c>
      <c r="K374" t="s">
        <v>32</v>
      </c>
      <c r="L374" t="s">
        <v>27</v>
      </c>
      <c r="M374" t="s">
        <v>28</v>
      </c>
      <c r="N374" s="5">
        <v>10.8</v>
      </c>
      <c r="O374" s="7">
        <v>3</v>
      </c>
      <c r="P374" s="5">
        <v>7.5</v>
      </c>
      <c r="Q374" s="5">
        <v>3.3</v>
      </c>
      <c r="R374" s="22">
        <f>Tabla1[[#This Row],[Fecha de Envío]]-Tabla1[[#This Row],[Fecha de Orden]]</f>
        <v>15</v>
      </c>
      <c r="S374" s="24">
        <f>YEAR(Tabla1[[#This Row],[Fecha de Orden]])</f>
        <v>2021</v>
      </c>
      <c r="T374" t="str">
        <f>VLOOKUP(Tabla1[[#This Row],[Nombre del Producto]],Tabla2[[Nombre Producto]:[Costo Unitario]],2,FALSE)</f>
        <v>Lot's O' Nuts</v>
      </c>
      <c r="U374" t="str">
        <f>VLOOKUP(Tabla1[[#This Row],[Fábrica]],Tabla3[],4,FALSE)</f>
        <v>Arizona</v>
      </c>
    </row>
    <row r="375" spans="1:21" x14ac:dyDescent="0.25">
      <c r="A375" t="s">
        <v>2279</v>
      </c>
      <c r="B375" s="3">
        <v>44323</v>
      </c>
      <c r="C375" s="3">
        <v>44338</v>
      </c>
      <c r="D375" t="s">
        <v>18</v>
      </c>
      <c r="E375">
        <v>166086</v>
      </c>
      <c r="F375" t="s">
        <v>195</v>
      </c>
      <c r="G375" t="s">
        <v>328</v>
      </c>
      <c r="H375" t="s">
        <v>329</v>
      </c>
      <c r="I375" t="s">
        <v>1121</v>
      </c>
      <c r="J375" t="s">
        <v>22</v>
      </c>
      <c r="K375" t="s">
        <v>32</v>
      </c>
      <c r="L375" t="s">
        <v>36</v>
      </c>
      <c r="M375" t="s">
        <v>37</v>
      </c>
      <c r="N375" s="5">
        <v>13</v>
      </c>
      <c r="O375" s="7">
        <v>4</v>
      </c>
      <c r="P375" s="5">
        <v>8.44</v>
      </c>
      <c r="Q375" s="5">
        <v>4.5599999999999996</v>
      </c>
      <c r="R375" s="22">
        <f>Tabla1[[#This Row],[Fecha de Envío]]-Tabla1[[#This Row],[Fecha de Orden]]</f>
        <v>15</v>
      </c>
      <c r="S375" s="24">
        <f>YEAR(Tabla1[[#This Row],[Fecha de Orden]])</f>
        <v>2021</v>
      </c>
      <c r="T375" t="str">
        <f>VLOOKUP(Tabla1[[#This Row],[Nombre del Producto]],Tabla2[[Nombre Producto]:[Costo Unitario]],2,FALSE)</f>
        <v>Wicked Choccy's</v>
      </c>
      <c r="U375" t="str">
        <f>VLOOKUP(Tabla1[[#This Row],[Fábrica]],Tabla3[],4,FALSE)</f>
        <v>Georgia</v>
      </c>
    </row>
    <row r="376" spans="1:21" x14ac:dyDescent="0.25">
      <c r="A376" t="s">
        <v>2280</v>
      </c>
      <c r="B376" s="3">
        <v>44323</v>
      </c>
      <c r="C376" s="3">
        <v>44338</v>
      </c>
      <c r="D376" t="s">
        <v>18</v>
      </c>
      <c r="E376">
        <v>166086</v>
      </c>
      <c r="F376" t="s">
        <v>195</v>
      </c>
      <c r="G376" t="s">
        <v>328</v>
      </c>
      <c r="H376" t="s">
        <v>329</v>
      </c>
      <c r="I376" t="s">
        <v>1121</v>
      </c>
      <c r="J376" t="s">
        <v>22</v>
      </c>
      <c r="K376" t="s">
        <v>32</v>
      </c>
      <c r="L376" t="s">
        <v>45</v>
      </c>
      <c r="M376" t="s">
        <v>46</v>
      </c>
      <c r="N376" s="5">
        <v>6.98</v>
      </c>
      <c r="O376" s="7">
        <v>2</v>
      </c>
      <c r="P376" s="5">
        <v>4.9800000000000004</v>
      </c>
      <c r="Q376" s="5">
        <v>2</v>
      </c>
      <c r="R376" s="22">
        <f>Tabla1[[#This Row],[Fecha de Envío]]-Tabla1[[#This Row],[Fecha de Orden]]</f>
        <v>15</v>
      </c>
      <c r="S376" s="24">
        <f>YEAR(Tabla1[[#This Row],[Fecha de Orden]])</f>
        <v>2021</v>
      </c>
      <c r="T376" t="str">
        <f>VLOOKUP(Tabla1[[#This Row],[Nombre del Producto]],Tabla2[[Nombre Producto]:[Costo Unitario]],2,FALSE)</f>
        <v>Lot's O' Nuts</v>
      </c>
      <c r="U376" t="str">
        <f>VLOOKUP(Tabla1[[#This Row],[Fábrica]],Tabla3[],4,FALSE)</f>
        <v>Arizona</v>
      </c>
    </row>
    <row r="377" spans="1:21" x14ac:dyDescent="0.25">
      <c r="A377" t="s">
        <v>2281</v>
      </c>
      <c r="B377" s="3">
        <v>44323</v>
      </c>
      <c r="C377" s="3">
        <v>44338</v>
      </c>
      <c r="D377" t="s">
        <v>18</v>
      </c>
      <c r="E377">
        <v>166086</v>
      </c>
      <c r="F377" t="s">
        <v>195</v>
      </c>
      <c r="G377" t="s">
        <v>328</v>
      </c>
      <c r="H377" t="s">
        <v>329</v>
      </c>
      <c r="I377" t="s">
        <v>1121</v>
      </c>
      <c r="J377" t="s">
        <v>22</v>
      </c>
      <c r="K377" t="s">
        <v>32</v>
      </c>
      <c r="L377" t="s">
        <v>27</v>
      </c>
      <c r="M377" t="s">
        <v>28</v>
      </c>
      <c r="N377" s="5">
        <v>10.8</v>
      </c>
      <c r="O377" s="7">
        <v>3</v>
      </c>
      <c r="P377" s="5">
        <v>7.5</v>
      </c>
      <c r="Q377" s="5">
        <v>3.3</v>
      </c>
      <c r="R377" s="22">
        <f>Tabla1[[#This Row],[Fecha de Envío]]-Tabla1[[#This Row],[Fecha de Orden]]</f>
        <v>15</v>
      </c>
      <c r="S377" s="24">
        <f>YEAR(Tabla1[[#This Row],[Fecha de Orden]])</f>
        <v>2021</v>
      </c>
      <c r="T377" t="str">
        <f>VLOOKUP(Tabla1[[#This Row],[Nombre del Producto]],Tabla2[[Nombre Producto]:[Costo Unitario]],2,FALSE)</f>
        <v>Lot's O' Nuts</v>
      </c>
      <c r="U377" t="str">
        <f>VLOOKUP(Tabla1[[#This Row],[Fábrica]],Tabla3[],4,FALSE)</f>
        <v>Arizona</v>
      </c>
    </row>
    <row r="378" spans="1:21" x14ac:dyDescent="0.25">
      <c r="A378" t="s">
        <v>5357</v>
      </c>
      <c r="B378" s="3">
        <v>44324</v>
      </c>
      <c r="C378" s="3">
        <v>44336</v>
      </c>
      <c r="D378" t="s">
        <v>39</v>
      </c>
      <c r="E378">
        <v>116666</v>
      </c>
      <c r="F378" t="s">
        <v>19</v>
      </c>
      <c r="G378" t="s">
        <v>144</v>
      </c>
      <c r="H378" t="s">
        <v>101</v>
      </c>
      <c r="I378">
        <v>19134</v>
      </c>
      <c r="J378" t="s">
        <v>22</v>
      </c>
      <c r="K378" t="s">
        <v>32</v>
      </c>
      <c r="L378" t="s">
        <v>24</v>
      </c>
      <c r="M378" t="s">
        <v>25</v>
      </c>
      <c r="N378" s="5">
        <v>18.75</v>
      </c>
      <c r="O378" s="7">
        <v>5</v>
      </c>
      <c r="P378" s="5">
        <v>12.25</v>
      </c>
      <c r="Q378" s="5">
        <v>6.5</v>
      </c>
      <c r="R378" s="22">
        <f>Tabla1[[#This Row],[Fecha de Envío]]-Tabla1[[#This Row],[Fecha de Orden]]</f>
        <v>12</v>
      </c>
      <c r="S378" s="24">
        <f>YEAR(Tabla1[[#This Row],[Fecha de Orden]])</f>
        <v>2021</v>
      </c>
      <c r="T378" t="str">
        <f>VLOOKUP(Tabla1[[#This Row],[Nombre del Producto]],Tabla2[[Nombre Producto]:[Costo Unitario]],2,FALSE)</f>
        <v>Wicked Choccy's</v>
      </c>
      <c r="U378" t="str">
        <f>VLOOKUP(Tabla1[[#This Row],[Fábrica]],Tabla3[],4,FALSE)</f>
        <v>Georgia</v>
      </c>
    </row>
    <row r="379" spans="1:21" x14ac:dyDescent="0.25">
      <c r="A379" t="s">
        <v>6958</v>
      </c>
      <c r="B379" s="3">
        <v>44325</v>
      </c>
      <c r="C379" s="3">
        <v>44341</v>
      </c>
      <c r="D379" t="s">
        <v>18</v>
      </c>
      <c r="E379">
        <v>102071</v>
      </c>
      <c r="F379" t="s">
        <v>19</v>
      </c>
      <c r="G379" t="s">
        <v>20</v>
      </c>
      <c r="H379" t="s">
        <v>21</v>
      </c>
      <c r="I379">
        <v>94110</v>
      </c>
      <c r="J379" t="s">
        <v>22</v>
      </c>
      <c r="K379" t="s">
        <v>23</v>
      </c>
      <c r="L379" t="s">
        <v>45</v>
      </c>
      <c r="M379" t="s">
        <v>46</v>
      </c>
      <c r="N379" s="5">
        <v>10.47</v>
      </c>
      <c r="O379" s="7">
        <v>3</v>
      </c>
      <c r="P379" s="5">
        <v>7.47</v>
      </c>
      <c r="Q379" s="5">
        <v>3</v>
      </c>
      <c r="R379" s="22">
        <f>Tabla1[[#This Row],[Fecha de Envío]]-Tabla1[[#This Row],[Fecha de Orden]]</f>
        <v>16</v>
      </c>
      <c r="S379" s="24">
        <f>YEAR(Tabla1[[#This Row],[Fecha de Orden]])</f>
        <v>2021</v>
      </c>
      <c r="T379" t="str">
        <f>VLOOKUP(Tabla1[[#This Row],[Nombre del Producto]],Tabla2[[Nombre Producto]:[Costo Unitario]],2,FALSE)</f>
        <v>Lot's O' Nuts</v>
      </c>
      <c r="U379" t="str">
        <f>VLOOKUP(Tabla1[[#This Row],[Fábrica]],Tabla3[],4,FALSE)</f>
        <v>Arizona</v>
      </c>
    </row>
    <row r="380" spans="1:21" x14ac:dyDescent="0.25">
      <c r="A380" t="s">
        <v>7788</v>
      </c>
      <c r="B380" s="3">
        <v>44325</v>
      </c>
      <c r="C380" s="3">
        <v>44335</v>
      </c>
      <c r="D380" t="s">
        <v>82</v>
      </c>
      <c r="E380">
        <v>158771</v>
      </c>
      <c r="F380" t="s">
        <v>19</v>
      </c>
      <c r="G380" t="s">
        <v>178</v>
      </c>
      <c r="H380" t="s">
        <v>116</v>
      </c>
      <c r="I380">
        <v>42420</v>
      </c>
      <c r="J380" t="s">
        <v>22</v>
      </c>
      <c r="K380" t="s">
        <v>66</v>
      </c>
      <c r="L380" t="s">
        <v>36</v>
      </c>
      <c r="M380" t="s">
        <v>37</v>
      </c>
      <c r="N380" s="5">
        <v>9.75</v>
      </c>
      <c r="O380" s="7">
        <v>3</v>
      </c>
      <c r="P380" s="5">
        <v>6.33</v>
      </c>
      <c r="Q380" s="5">
        <v>3.42</v>
      </c>
      <c r="R380" s="22">
        <f>Tabla1[[#This Row],[Fecha de Envío]]-Tabla1[[#This Row],[Fecha de Orden]]</f>
        <v>10</v>
      </c>
      <c r="S380" s="24">
        <f>YEAR(Tabla1[[#This Row],[Fecha de Orden]])</f>
        <v>2021</v>
      </c>
      <c r="T380" t="str">
        <f>VLOOKUP(Tabla1[[#This Row],[Nombre del Producto]],Tabla2[[Nombre Producto]:[Costo Unitario]],2,FALSE)</f>
        <v>Wicked Choccy's</v>
      </c>
      <c r="U380" t="str">
        <f>VLOOKUP(Tabla1[[#This Row],[Fábrica]],Tabla3[],4,FALSE)</f>
        <v>Georgia</v>
      </c>
    </row>
    <row r="381" spans="1:21" x14ac:dyDescent="0.25">
      <c r="A381" t="s">
        <v>7789</v>
      </c>
      <c r="B381" s="3">
        <v>44325</v>
      </c>
      <c r="C381" s="3">
        <v>44335</v>
      </c>
      <c r="D381" t="s">
        <v>82</v>
      </c>
      <c r="E381">
        <v>158771</v>
      </c>
      <c r="F381" t="s">
        <v>19</v>
      </c>
      <c r="G381" t="s">
        <v>178</v>
      </c>
      <c r="H381" t="s">
        <v>116</v>
      </c>
      <c r="I381">
        <v>42420</v>
      </c>
      <c r="J381" t="s">
        <v>148</v>
      </c>
      <c r="K381" t="s">
        <v>66</v>
      </c>
      <c r="L381" t="s">
        <v>445</v>
      </c>
      <c r="M381" t="s">
        <v>446</v>
      </c>
      <c r="N381" s="5">
        <v>16.25</v>
      </c>
      <c r="O381" s="7">
        <v>5</v>
      </c>
      <c r="P381" s="5">
        <v>1.25</v>
      </c>
      <c r="Q381" s="5">
        <v>15</v>
      </c>
      <c r="R381" s="22">
        <f>Tabla1[[#This Row],[Fecha de Envío]]-Tabla1[[#This Row],[Fecha de Orden]]</f>
        <v>10</v>
      </c>
      <c r="S381" s="24">
        <f>YEAR(Tabla1[[#This Row],[Fecha de Orden]])</f>
        <v>2021</v>
      </c>
      <c r="T381" t="str">
        <f>VLOOKUP(Tabla1[[#This Row],[Nombre del Producto]],Tabla2[[Nombre Producto]:[Costo Unitario]],2,FALSE)</f>
        <v>The Other Factory</v>
      </c>
      <c r="U381" t="str">
        <f>VLOOKUP(Tabla1[[#This Row],[Fábrica]],Tabla3[],4,FALSE)</f>
        <v>Tennessee</v>
      </c>
    </row>
    <row r="382" spans="1:21" x14ac:dyDescent="0.25">
      <c r="A382" t="s">
        <v>7790</v>
      </c>
      <c r="B382" s="3">
        <v>44325</v>
      </c>
      <c r="C382" s="3">
        <v>44335</v>
      </c>
      <c r="D382" t="s">
        <v>82</v>
      </c>
      <c r="E382">
        <v>158771</v>
      </c>
      <c r="F382" t="s">
        <v>19</v>
      </c>
      <c r="G382" t="s">
        <v>178</v>
      </c>
      <c r="H382" t="s">
        <v>116</v>
      </c>
      <c r="I382">
        <v>42420</v>
      </c>
      <c r="J382" t="s">
        <v>22</v>
      </c>
      <c r="K382" t="s">
        <v>66</v>
      </c>
      <c r="L382" t="s">
        <v>33</v>
      </c>
      <c r="M382" t="s">
        <v>34</v>
      </c>
      <c r="N382" s="5">
        <v>25.2</v>
      </c>
      <c r="O382" s="7">
        <v>7</v>
      </c>
      <c r="P382" s="5">
        <v>16.8</v>
      </c>
      <c r="Q382" s="5">
        <v>8.4</v>
      </c>
      <c r="R382" s="22">
        <f>Tabla1[[#This Row],[Fecha de Envío]]-Tabla1[[#This Row],[Fecha de Orden]]</f>
        <v>10</v>
      </c>
      <c r="S382" s="24">
        <f>YEAR(Tabla1[[#This Row],[Fecha de Orden]])</f>
        <v>2021</v>
      </c>
      <c r="T382" t="str">
        <f>VLOOKUP(Tabla1[[#This Row],[Nombre del Producto]],Tabla2[[Nombre Producto]:[Costo Unitario]],2,FALSE)</f>
        <v>Lot's O' Nuts</v>
      </c>
      <c r="U382" t="str">
        <f>VLOOKUP(Tabla1[[#This Row],[Fábrica]],Tabla3[],4,FALSE)</f>
        <v>Arizona</v>
      </c>
    </row>
    <row r="383" spans="1:21" x14ac:dyDescent="0.25">
      <c r="A383" t="s">
        <v>317</v>
      </c>
      <c r="B383" s="3">
        <v>44326</v>
      </c>
      <c r="C383" s="3">
        <v>44340</v>
      </c>
      <c r="D383" t="s">
        <v>71</v>
      </c>
      <c r="E383">
        <v>114181</v>
      </c>
      <c r="F383" t="s">
        <v>19</v>
      </c>
      <c r="G383" t="s">
        <v>144</v>
      </c>
      <c r="H383" t="s">
        <v>101</v>
      </c>
      <c r="I383">
        <v>19134</v>
      </c>
      <c r="J383" t="s">
        <v>22</v>
      </c>
      <c r="K383" t="s">
        <v>32</v>
      </c>
      <c r="L383" t="s">
        <v>24</v>
      </c>
      <c r="M383" t="s">
        <v>25</v>
      </c>
      <c r="N383" s="5">
        <v>26.25</v>
      </c>
      <c r="O383" s="7">
        <v>7</v>
      </c>
      <c r="P383" s="5">
        <v>17.149999999999999</v>
      </c>
      <c r="Q383" s="5">
        <v>9.1</v>
      </c>
      <c r="R383" s="22">
        <f>Tabla1[[#This Row],[Fecha de Envío]]-Tabla1[[#This Row],[Fecha de Orden]]</f>
        <v>14</v>
      </c>
      <c r="S383" s="24">
        <f>YEAR(Tabla1[[#This Row],[Fecha de Orden]])</f>
        <v>2021</v>
      </c>
      <c r="T383" t="str">
        <f>VLOOKUP(Tabla1[[#This Row],[Nombre del Producto]],Tabla2[[Nombre Producto]:[Costo Unitario]],2,FALSE)</f>
        <v>Wicked Choccy's</v>
      </c>
      <c r="U383" t="str">
        <f>VLOOKUP(Tabla1[[#This Row],[Fábrica]],Tabla3[],4,FALSE)</f>
        <v>Georgia</v>
      </c>
    </row>
    <row r="384" spans="1:21" x14ac:dyDescent="0.25">
      <c r="A384" t="s">
        <v>318</v>
      </c>
      <c r="B384" s="3">
        <v>44326</v>
      </c>
      <c r="C384" s="3">
        <v>44340</v>
      </c>
      <c r="D384" t="s">
        <v>71</v>
      </c>
      <c r="E384">
        <v>114181</v>
      </c>
      <c r="F384" t="s">
        <v>19</v>
      </c>
      <c r="G384" t="s">
        <v>144</v>
      </c>
      <c r="H384" t="s">
        <v>101</v>
      </c>
      <c r="I384">
        <v>19134</v>
      </c>
      <c r="J384" t="s">
        <v>22</v>
      </c>
      <c r="K384" t="s">
        <v>32</v>
      </c>
      <c r="L384" t="s">
        <v>27</v>
      </c>
      <c r="M384" t="s">
        <v>28</v>
      </c>
      <c r="N384" s="5">
        <v>18</v>
      </c>
      <c r="O384" s="7">
        <v>5</v>
      </c>
      <c r="P384" s="5">
        <v>12.5</v>
      </c>
      <c r="Q384" s="5">
        <v>5.5</v>
      </c>
      <c r="R384" s="22">
        <f>Tabla1[[#This Row],[Fecha de Envío]]-Tabla1[[#This Row],[Fecha de Orden]]</f>
        <v>14</v>
      </c>
      <c r="S384" s="24">
        <f>YEAR(Tabla1[[#This Row],[Fecha de Orden]])</f>
        <v>2021</v>
      </c>
      <c r="T384" t="str">
        <f>VLOOKUP(Tabla1[[#This Row],[Nombre del Producto]],Tabla2[[Nombre Producto]:[Costo Unitario]],2,FALSE)</f>
        <v>Lot's O' Nuts</v>
      </c>
      <c r="U384" t="str">
        <f>VLOOKUP(Tabla1[[#This Row],[Fábrica]],Tabla3[],4,FALSE)</f>
        <v>Arizona</v>
      </c>
    </row>
    <row r="385" spans="1:21" x14ac:dyDescent="0.25">
      <c r="A385" t="s">
        <v>555</v>
      </c>
      <c r="B385" s="3">
        <v>44326</v>
      </c>
      <c r="C385" s="3">
        <v>44341</v>
      </c>
      <c r="D385" t="s">
        <v>18</v>
      </c>
      <c r="E385">
        <v>159709</v>
      </c>
      <c r="F385" t="s">
        <v>19</v>
      </c>
      <c r="G385" t="s">
        <v>556</v>
      </c>
      <c r="H385" t="s">
        <v>125</v>
      </c>
      <c r="I385">
        <v>98031</v>
      </c>
      <c r="J385" t="s">
        <v>22</v>
      </c>
      <c r="K385" t="s">
        <v>23</v>
      </c>
      <c r="L385" t="s">
        <v>24</v>
      </c>
      <c r="M385" t="s">
        <v>25</v>
      </c>
      <c r="N385" s="5">
        <v>11.25</v>
      </c>
      <c r="O385" s="7">
        <v>3</v>
      </c>
      <c r="P385" s="5">
        <v>7.35</v>
      </c>
      <c r="Q385" s="5">
        <v>3.9</v>
      </c>
      <c r="R385" s="22">
        <f>Tabla1[[#This Row],[Fecha de Envío]]-Tabla1[[#This Row],[Fecha de Orden]]</f>
        <v>15</v>
      </c>
      <c r="S385" s="24">
        <f>YEAR(Tabla1[[#This Row],[Fecha de Orden]])</f>
        <v>2021</v>
      </c>
      <c r="T385" t="str">
        <f>VLOOKUP(Tabla1[[#This Row],[Nombre del Producto]],Tabla2[[Nombre Producto]:[Costo Unitario]],2,FALSE)</f>
        <v>Wicked Choccy's</v>
      </c>
      <c r="U385" t="str">
        <f>VLOOKUP(Tabla1[[#This Row],[Fábrica]],Tabla3[],4,FALSE)</f>
        <v>Georgia</v>
      </c>
    </row>
    <row r="386" spans="1:21" x14ac:dyDescent="0.25">
      <c r="A386" t="s">
        <v>3762</v>
      </c>
      <c r="B386" s="3">
        <v>44326</v>
      </c>
      <c r="C386" s="3">
        <v>44341</v>
      </c>
      <c r="D386" t="s">
        <v>18</v>
      </c>
      <c r="E386">
        <v>103310</v>
      </c>
      <c r="F386" t="s">
        <v>19</v>
      </c>
      <c r="G386" t="s">
        <v>2241</v>
      </c>
      <c r="H386" t="s">
        <v>21</v>
      </c>
      <c r="I386">
        <v>95123</v>
      </c>
      <c r="J386" t="s">
        <v>22</v>
      </c>
      <c r="K386" t="s">
        <v>23</v>
      </c>
      <c r="L386" t="s">
        <v>33</v>
      </c>
      <c r="M386" t="s">
        <v>34</v>
      </c>
      <c r="N386" s="5">
        <v>3.6</v>
      </c>
      <c r="O386" s="7">
        <v>1</v>
      </c>
      <c r="P386" s="5">
        <v>2.4</v>
      </c>
      <c r="Q386" s="5">
        <v>1.2</v>
      </c>
      <c r="R386" s="22">
        <f>Tabla1[[#This Row],[Fecha de Envío]]-Tabla1[[#This Row],[Fecha de Orden]]</f>
        <v>15</v>
      </c>
      <c r="S386" s="24">
        <f>YEAR(Tabla1[[#This Row],[Fecha de Orden]])</f>
        <v>2021</v>
      </c>
      <c r="T386" t="str">
        <f>VLOOKUP(Tabla1[[#This Row],[Nombre del Producto]],Tabla2[[Nombre Producto]:[Costo Unitario]],2,FALSE)</f>
        <v>Lot's O' Nuts</v>
      </c>
      <c r="U386" t="str">
        <f>VLOOKUP(Tabla1[[#This Row],[Fábrica]],Tabla3[],4,FALSE)</f>
        <v>Arizona</v>
      </c>
    </row>
    <row r="387" spans="1:21" x14ac:dyDescent="0.25">
      <c r="A387" t="s">
        <v>3763</v>
      </c>
      <c r="B387" s="3">
        <v>44326</v>
      </c>
      <c r="C387" s="3">
        <v>44341</v>
      </c>
      <c r="D387" t="s">
        <v>18</v>
      </c>
      <c r="E387">
        <v>103310</v>
      </c>
      <c r="F387" t="s">
        <v>19</v>
      </c>
      <c r="G387" t="s">
        <v>2241</v>
      </c>
      <c r="H387" t="s">
        <v>21</v>
      </c>
      <c r="I387">
        <v>95123</v>
      </c>
      <c r="J387" t="s">
        <v>22</v>
      </c>
      <c r="K387" t="s">
        <v>23</v>
      </c>
      <c r="L387" t="s">
        <v>24</v>
      </c>
      <c r="M387" t="s">
        <v>25</v>
      </c>
      <c r="N387" s="5">
        <v>7.5</v>
      </c>
      <c r="O387" s="7">
        <v>2</v>
      </c>
      <c r="P387" s="5">
        <v>4.9000000000000004</v>
      </c>
      <c r="Q387" s="5">
        <v>2.6</v>
      </c>
      <c r="R387" s="22">
        <f>Tabla1[[#This Row],[Fecha de Envío]]-Tabla1[[#This Row],[Fecha de Orden]]</f>
        <v>15</v>
      </c>
      <c r="S387" s="24">
        <f>YEAR(Tabla1[[#This Row],[Fecha de Orden]])</f>
        <v>2021</v>
      </c>
      <c r="T387" t="str">
        <f>VLOOKUP(Tabla1[[#This Row],[Nombre del Producto]],Tabla2[[Nombre Producto]:[Costo Unitario]],2,FALSE)</f>
        <v>Wicked Choccy's</v>
      </c>
      <c r="U387" t="str">
        <f>VLOOKUP(Tabla1[[#This Row],[Fábrica]],Tabla3[],4,FALSE)</f>
        <v>Georgia</v>
      </c>
    </row>
    <row r="388" spans="1:21" x14ac:dyDescent="0.25">
      <c r="A388" t="s">
        <v>3764</v>
      </c>
      <c r="B388" s="3">
        <v>44326</v>
      </c>
      <c r="C388" s="3">
        <v>44341</v>
      </c>
      <c r="D388" t="s">
        <v>18</v>
      </c>
      <c r="E388">
        <v>103310</v>
      </c>
      <c r="F388" t="s">
        <v>19</v>
      </c>
      <c r="G388" t="s">
        <v>2241</v>
      </c>
      <c r="H388" t="s">
        <v>21</v>
      </c>
      <c r="I388">
        <v>95123</v>
      </c>
      <c r="J388" t="s">
        <v>22</v>
      </c>
      <c r="K388" t="s">
        <v>23</v>
      </c>
      <c r="L388" t="s">
        <v>27</v>
      </c>
      <c r="M388" t="s">
        <v>28</v>
      </c>
      <c r="N388" s="5">
        <v>21.6</v>
      </c>
      <c r="O388" s="7">
        <v>6</v>
      </c>
      <c r="P388" s="5">
        <v>15</v>
      </c>
      <c r="Q388" s="5">
        <v>6.6</v>
      </c>
      <c r="R388" s="22">
        <f>Tabla1[[#This Row],[Fecha de Envío]]-Tabla1[[#This Row],[Fecha de Orden]]</f>
        <v>15</v>
      </c>
      <c r="S388" s="24">
        <f>YEAR(Tabla1[[#This Row],[Fecha de Orden]])</f>
        <v>2021</v>
      </c>
      <c r="T388" t="str">
        <f>VLOOKUP(Tabla1[[#This Row],[Nombre del Producto]],Tabla2[[Nombre Producto]:[Costo Unitario]],2,FALSE)</f>
        <v>Lot's O' Nuts</v>
      </c>
      <c r="U388" t="str">
        <f>VLOOKUP(Tabla1[[#This Row],[Fábrica]],Tabla3[],4,FALSE)</f>
        <v>Arizona</v>
      </c>
    </row>
    <row r="389" spans="1:21" x14ac:dyDescent="0.25">
      <c r="A389" t="s">
        <v>3765</v>
      </c>
      <c r="B389" s="3">
        <v>44326</v>
      </c>
      <c r="C389" s="3">
        <v>44341</v>
      </c>
      <c r="D389" t="s">
        <v>18</v>
      </c>
      <c r="E389">
        <v>103310</v>
      </c>
      <c r="F389" t="s">
        <v>19</v>
      </c>
      <c r="G389" t="s">
        <v>2241</v>
      </c>
      <c r="H389" t="s">
        <v>21</v>
      </c>
      <c r="I389">
        <v>95123</v>
      </c>
      <c r="J389" t="s">
        <v>22</v>
      </c>
      <c r="K389" t="s">
        <v>23</v>
      </c>
      <c r="L389" t="s">
        <v>45</v>
      </c>
      <c r="M389" t="s">
        <v>46</v>
      </c>
      <c r="N389" s="5">
        <v>17.45</v>
      </c>
      <c r="O389" s="7">
        <v>5</v>
      </c>
      <c r="P389" s="5">
        <v>12.45</v>
      </c>
      <c r="Q389" s="5">
        <v>5</v>
      </c>
      <c r="R389" s="22">
        <f>Tabla1[[#This Row],[Fecha de Envío]]-Tabla1[[#This Row],[Fecha de Orden]]</f>
        <v>15</v>
      </c>
      <c r="S389" s="24">
        <f>YEAR(Tabla1[[#This Row],[Fecha de Orden]])</f>
        <v>2021</v>
      </c>
      <c r="T389" t="str">
        <f>VLOOKUP(Tabla1[[#This Row],[Nombre del Producto]],Tabla2[[Nombre Producto]:[Costo Unitario]],2,FALSE)</f>
        <v>Lot's O' Nuts</v>
      </c>
      <c r="U389" t="str">
        <f>VLOOKUP(Tabla1[[#This Row],[Fábrica]],Tabla3[],4,FALSE)</f>
        <v>Arizona</v>
      </c>
    </row>
    <row r="390" spans="1:21" x14ac:dyDescent="0.25">
      <c r="A390" t="s">
        <v>1171</v>
      </c>
      <c r="B390" s="3">
        <v>44327</v>
      </c>
      <c r="C390" s="3">
        <v>44344</v>
      </c>
      <c r="D390" t="s">
        <v>18</v>
      </c>
      <c r="E390">
        <v>127523</v>
      </c>
      <c r="F390" t="s">
        <v>19</v>
      </c>
      <c r="G390" t="s">
        <v>1172</v>
      </c>
      <c r="H390" t="s">
        <v>31</v>
      </c>
      <c r="I390">
        <v>13601</v>
      </c>
      <c r="J390" t="s">
        <v>22</v>
      </c>
      <c r="K390" t="s">
        <v>32</v>
      </c>
      <c r="L390" t="s">
        <v>36</v>
      </c>
      <c r="M390" t="s">
        <v>37</v>
      </c>
      <c r="N390" s="5">
        <v>9.75</v>
      </c>
      <c r="O390" s="7">
        <v>3</v>
      </c>
      <c r="P390" s="5">
        <v>6.33</v>
      </c>
      <c r="Q390" s="5">
        <v>3.42</v>
      </c>
      <c r="R390" s="22">
        <f>Tabla1[[#This Row],[Fecha de Envío]]-Tabla1[[#This Row],[Fecha de Orden]]</f>
        <v>17</v>
      </c>
      <c r="S390" s="24">
        <f>YEAR(Tabla1[[#This Row],[Fecha de Orden]])</f>
        <v>2021</v>
      </c>
      <c r="T390" t="str">
        <f>VLOOKUP(Tabla1[[#This Row],[Nombre del Producto]],Tabla2[[Nombre Producto]:[Costo Unitario]],2,FALSE)</f>
        <v>Wicked Choccy's</v>
      </c>
      <c r="U390" t="str">
        <f>VLOOKUP(Tabla1[[#This Row],[Fábrica]],Tabla3[],4,FALSE)</f>
        <v>Georgia</v>
      </c>
    </row>
    <row r="391" spans="1:21" x14ac:dyDescent="0.25">
      <c r="A391" t="s">
        <v>3881</v>
      </c>
      <c r="B391" s="3">
        <v>44327</v>
      </c>
      <c r="C391" s="3">
        <v>44341</v>
      </c>
      <c r="D391" t="s">
        <v>18</v>
      </c>
      <c r="E391">
        <v>119172</v>
      </c>
      <c r="F391" t="s">
        <v>19</v>
      </c>
      <c r="G391" t="s">
        <v>239</v>
      </c>
      <c r="H391" t="s">
        <v>173</v>
      </c>
      <c r="I391">
        <v>60610</v>
      </c>
      <c r="J391" t="s">
        <v>22</v>
      </c>
      <c r="K391" t="s">
        <v>43</v>
      </c>
      <c r="L391" t="s">
        <v>45</v>
      </c>
      <c r="M391" t="s">
        <v>46</v>
      </c>
      <c r="N391" s="5">
        <v>31.41</v>
      </c>
      <c r="O391" s="7">
        <v>9</v>
      </c>
      <c r="P391" s="5">
        <v>22.41</v>
      </c>
      <c r="Q391" s="5">
        <v>9</v>
      </c>
      <c r="R391" s="22">
        <f>Tabla1[[#This Row],[Fecha de Envío]]-Tabla1[[#This Row],[Fecha de Orden]]</f>
        <v>14</v>
      </c>
      <c r="S391" s="24">
        <f>YEAR(Tabla1[[#This Row],[Fecha de Orden]])</f>
        <v>2021</v>
      </c>
      <c r="T391" t="str">
        <f>VLOOKUP(Tabla1[[#This Row],[Nombre del Producto]],Tabla2[[Nombre Producto]:[Costo Unitario]],2,FALSE)</f>
        <v>Lot's O' Nuts</v>
      </c>
      <c r="U391" t="str">
        <f>VLOOKUP(Tabla1[[#This Row],[Fábrica]],Tabla3[],4,FALSE)</f>
        <v>Arizona</v>
      </c>
    </row>
    <row r="392" spans="1:21" x14ac:dyDescent="0.25">
      <c r="A392" t="s">
        <v>3882</v>
      </c>
      <c r="B392" s="3">
        <v>44327</v>
      </c>
      <c r="C392" s="3">
        <v>44341</v>
      </c>
      <c r="D392" t="s">
        <v>18</v>
      </c>
      <c r="E392">
        <v>119172</v>
      </c>
      <c r="F392" t="s">
        <v>19</v>
      </c>
      <c r="G392" t="s">
        <v>239</v>
      </c>
      <c r="H392" t="s">
        <v>173</v>
      </c>
      <c r="I392">
        <v>60610</v>
      </c>
      <c r="J392" t="s">
        <v>148</v>
      </c>
      <c r="K392" t="s">
        <v>43</v>
      </c>
      <c r="L392" t="s">
        <v>348</v>
      </c>
      <c r="M392" t="s">
        <v>349</v>
      </c>
      <c r="N392" s="5">
        <v>60</v>
      </c>
      <c r="O392" s="7">
        <v>3</v>
      </c>
      <c r="P392" s="5">
        <v>30</v>
      </c>
      <c r="Q392" s="5">
        <v>30</v>
      </c>
      <c r="R392" s="22">
        <f>Tabla1[[#This Row],[Fecha de Envío]]-Tabla1[[#This Row],[Fecha de Orden]]</f>
        <v>14</v>
      </c>
      <c r="S392" s="24">
        <f>YEAR(Tabla1[[#This Row],[Fecha de Orden]])</f>
        <v>2021</v>
      </c>
      <c r="T392" t="str">
        <f>VLOOKUP(Tabla1[[#This Row],[Nombre del Producto]],Tabla2[[Nombre Producto]:[Costo Unitario]],2,FALSE)</f>
        <v>Secret Factory</v>
      </c>
      <c r="U392" t="str">
        <f>VLOOKUP(Tabla1[[#This Row],[Fábrica]],Tabla3[],4,FALSE)</f>
        <v>Illinois</v>
      </c>
    </row>
    <row r="393" spans="1:21" x14ac:dyDescent="0.25">
      <c r="A393" t="s">
        <v>6976</v>
      </c>
      <c r="B393" s="3">
        <v>44327</v>
      </c>
      <c r="C393" s="3">
        <v>44342</v>
      </c>
      <c r="D393" t="s">
        <v>18</v>
      </c>
      <c r="E393">
        <v>103849</v>
      </c>
      <c r="F393" t="s">
        <v>19</v>
      </c>
      <c r="G393" t="s">
        <v>920</v>
      </c>
      <c r="H393" t="s">
        <v>42</v>
      </c>
      <c r="I393">
        <v>76106</v>
      </c>
      <c r="J393" t="s">
        <v>22</v>
      </c>
      <c r="K393" t="s">
        <v>43</v>
      </c>
      <c r="L393" t="s">
        <v>33</v>
      </c>
      <c r="M393" t="s">
        <v>34</v>
      </c>
      <c r="N393" s="5">
        <v>14.4</v>
      </c>
      <c r="O393" s="7">
        <v>4</v>
      </c>
      <c r="P393" s="5">
        <v>9.6</v>
      </c>
      <c r="Q393" s="5">
        <v>4.8</v>
      </c>
      <c r="R393" s="22">
        <f>Tabla1[[#This Row],[Fecha de Envío]]-Tabla1[[#This Row],[Fecha de Orden]]</f>
        <v>15</v>
      </c>
      <c r="S393" s="24">
        <f>YEAR(Tabla1[[#This Row],[Fecha de Orden]])</f>
        <v>2021</v>
      </c>
      <c r="T393" t="str">
        <f>VLOOKUP(Tabla1[[#This Row],[Nombre del Producto]],Tabla2[[Nombre Producto]:[Costo Unitario]],2,FALSE)</f>
        <v>Lot's O' Nuts</v>
      </c>
      <c r="U393" t="str">
        <f>VLOOKUP(Tabla1[[#This Row],[Fábrica]],Tabla3[],4,FALSE)</f>
        <v>Arizona</v>
      </c>
    </row>
    <row r="394" spans="1:21" x14ac:dyDescent="0.25">
      <c r="A394" t="s">
        <v>6977</v>
      </c>
      <c r="B394" s="3">
        <v>44327</v>
      </c>
      <c r="C394" s="3">
        <v>44342</v>
      </c>
      <c r="D394" t="s">
        <v>18</v>
      </c>
      <c r="E394">
        <v>103849</v>
      </c>
      <c r="F394" t="s">
        <v>19</v>
      </c>
      <c r="G394" t="s">
        <v>920</v>
      </c>
      <c r="H394" t="s">
        <v>42</v>
      </c>
      <c r="I394">
        <v>76106</v>
      </c>
      <c r="J394" t="s">
        <v>22</v>
      </c>
      <c r="K394" t="s">
        <v>43</v>
      </c>
      <c r="L394" t="s">
        <v>36</v>
      </c>
      <c r="M394" t="s">
        <v>37</v>
      </c>
      <c r="N394" s="5">
        <v>6.5</v>
      </c>
      <c r="O394" s="7">
        <v>2</v>
      </c>
      <c r="P394" s="5">
        <v>4.22</v>
      </c>
      <c r="Q394" s="5">
        <v>2.2799999999999998</v>
      </c>
      <c r="R394" s="22">
        <f>Tabla1[[#This Row],[Fecha de Envío]]-Tabla1[[#This Row],[Fecha de Orden]]</f>
        <v>15</v>
      </c>
      <c r="S394" s="24">
        <f>YEAR(Tabla1[[#This Row],[Fecha de Orden]])</f>
        <v>2021</v>
      </c>
      <c r="T394" t="str">
        <f>VLOOKUP(Tabla1[[#This Row],[Nombre del Producto]],Tabla2[[Nombre Producto]:[Costo Unitario]],2,FALSE)</f>
        <v>Wicked Choccy's</v>
      </c>
      <c r="U394" t="str">
        <f>VLOOKUP(Tabla1[[#This Row],[Fábrica]],Tabla3[],4,FALSE)</f>
        <v>Georgia</v>
      </c>
    </row>
    <row r="395" spans="1:21" x14ac:dyDescent="0.25">
      <c r="A395" t="s">
        <v>6978</v>
      </c>
      <c r="B395" s="3">
        <v>44327</v>
      </c>
      <c r="C395" s="3">
        <v>44342</v>
      </c>
      <c r="D395" t="s">
        <v>18</v>
      </c>
      <c r="E395">
        <v>103849</v>
      </c>
      <c r="F395" t="s">
        <v>19</v>
      </c>
      <c r="G395" t="s">
        <v>920</v>
      </c>
      <c r="H395" t="s">
        <v>42</v>
      </c>
      <c r="I395">
        <v>76106</v>
      </c>
      <c r="J395" t="s">
        <v>22</v>
      </c>
      <c r="K395" t="s">
        <v>43</v>
      </c>
      <c r="L395" t="s">
        <v>27</v>
      </c>
      <c r="M395" t="s">
        <v>28</v>
      </c>
      <c r="N395" s="5">
        <v>3.6</v>
      </c>
      <c r="O395" s="7">
        <v>1</v>
      </c>
      <c r="P395" s="5">
        <v>2.5</v>
      </c>
      <c r="Q395" s="5">
        <v>1.1000000000000001</v>
      </c>
      <c r="R395" s="22">
        <f>Tabla1[[#This Row],[Fecha de Envío]]-Tabla1[[#This Row],[Fecha de Orden]]</f>
        <v>15</v>
      </c>
      <c r="S395" s="24">
        <f>YEAR(Tabla1[[#This Row],[Fecha de Orden]])</f>
        <v>2021</v>
      </c>
      <c r="T395" t="str">
        <f>VLOOKUP(Tabla1[[#This Row],[Nombre del Producto]],Tabla2[[Nombre Producto]:[Costo Unitario]],2,FALSE)</f>
        <v>Lot's O' Nuts</v>
      </c>
      <c r="U395" t="str">
        <f>VLOOKUP(Tabla1[[#This Row],[Fábrica]],Tabla3[],4,FALSE)</f>
        <v>Arizona</v>
      </c>
    </row>
    <row r="396" spans="1:21" x14ac:dyDescent="0.25">
      <c r="A396" t="s">
        <v>7601</v>
      </c>
      <c r="B396" s="3">
        <v>44327</v>
      </c>
      <c r="C396" s="3">
        <v>44343</v>
      </c>
      <c r="D396" t="s">
        <v>18</v>
      </c>
      <c r="E396">
        <v>139017</v>
      </c>
      <c r="F396" t="s">
        <v>19</v>
      </c>
      <c r="G396" t="s">
        <v>159</v>
      </c>
      <c r="H396" t="s">
        <v>42</v>
      </c>
      <c r="I396">
        <v>77095</v>
      </c>
      <c r="J396" t="s">
        <v>22</v>
      </c>
      <c r="K396" t="s">
        <v>43</v>
      </c>
      <c r="L396" t="s">
        <v>45</v>
      </c>
      <c r="M396" t="s">
        <v>46</v>
      </c>
      <c r="N396" s="5">
        <v>6.98</v>
      </c>
      <c r="O396" s="7">
        <v>2</v>
      </c>
      <c r="P396" s="5">
        <v>4.9800000000000004</v>
      </c>
      <c r="Q396" s="5">
        <v>2</v>
      </c>
      <c r="R396" s="22">
        <f>Tabla1[[#This Row],[Fecha de Envío]]-Tabla1[[#This Row],[Fecha de Orden]]</f>
        <v>16</v>
      </c>
      <c r="S396" s="24">
        <f>YEAR(Tabla1[[#This Row],[Fecha de Orden]])</f>
        <v>2021</v>
      </c>
      <c r="T396" t="str">
        <f>VLOOKUP(Tabla1[[#This Row],[Nombre del Producto]],Tabla2[[Nombre Producto]:[Costo Unitario]],2,FALSE)</f>
        <v>Lot's O' Nuts</v>
      </c>
      <c r="U396" t="str">
        <f>VLOOKUP(Tabla1[[#This Row],[Fábrica]],Tabla3[],4,FALSE)</f>
        <v>Arizona</v>
      </c>
    </row>
    <row r="397" spans="1:21" x14ac:dyDescent="0.25">
      <c r="A397" t="s">
        <v>9111</v>
      </c>
      <c r="B397" s="3">
        <v>44327</v>
      </c>
      <c r="C397" s="3">
        <v>44342</v>
      </c>
      <c r="D397" t="s">
        <v>18</v>
      </c>
      <c r="E397">
        <v>152100</v>
      </c>
      <c r="F397" t="s">
        <v>19</v>
      </c>
      <c r="G397" t="s">
        <v>285</v>
      </c>
      <c r="H397" t="s">
        <v>42</v>
      </c>
      <c r="I397">
        <v>77340</v>
      </c>
      <c r="J397" t="s">
        <v>22</v>
      </c>
      <c r="K397" t="s">
        <v>43</v>
      </c>
      <c r="L397" t="s">
        <v>45</v>
      </c>
      <c r="M397" t="s">
        <v>46</v>
      </c>
      <c r="N397" s="5">
        <v>27.92</v>
      </c>
      <c r="O397" s="7">
        <v>8</v>
      </c>
      <c r="P397" s="5">
        <v>19.920000000000002</v>
      </c>
      <c r="Q397" s="5">
        <v>8</v>
      </c>
      <c r="R397" s="22">
        <f>Tabla1[[#This Row],[Fecha de Envío]]-Tabla1[[#This Row],[Fecha de Orden]]</f>
        <v>15</v>
      </c>
      <c r="S397" s="24">
        <f>YEAR(Tabla1[[#This Row],[Fecha de Orden]])</f>
        <v>2021</v>
      </c>
      <c r="T397" t="str">
        <f>VLOOKUP(Tabla1[[#This Row],[Nombre del Producto]],Tabla2[[Nombre Producto]:[Costo Unitario]],2,FALSE)</f>
        <v>Lot's O' Nuts</v>
      </c>
      <c r="U397" t="str">
        <f>VLOOKUP(Tabla1[[#This Row],[Fábrica]],Tabla3[],4,FALSE)</f>
        <v>Arizona</v>
      </c>
    </row>
    <row r="398" spans="1:21" x14ac:dyDescent="0.25">
      <c r="A398" t="s">
        <v>3975</v>
      </c>
      <c r="B398" s="3">
        <v>44328</v>
      </c>
      <c r="C398" s="3">
        <v>44341</v>
      </c>
      <c r="D398" t="s">
        <v>39</v>
      </c>
      <c r="E398">
        <v>127159</v>
      </c>
      <c r="F398" t="s">
        <v>19</v>
      </c>
      <c r="G398" t="s">
        <v>409</v>
      </c>
      <c r="H398" t="s">
        <v>410</v>
      </c>
      <c r="I398">
        <v>53209</v>
      </c>
      <c r="J398" t="s">
        <v>22</v>
      </c>
      <c r="K398" t="s">
        <v>43</v>
      </c>
      <c r="L398" t="s">
        <v>36</v>
      </c>
      <c r="M398" t="s">
        <v>37</v>
      </c>
      <c r="N398" s="5">
        <v>22.75</v>
      </c>
      <c r="O398" s="7">
        <v>7</v>
      </c>
      <c r="P398" s="5">
        <v>14.77</v>
      </c>
      <c r="Q398" s="5">
        <v>7.98</v>
      </c>
      <c r="R398" s="22">
        <f>Tabla1[[#This Row],[Fecha de Envío]]-Tabla1[[#This Row],[Fecha de Orden]]</f>
        <v>13</v>
      </c>
      <c r="S398" s="24">
        <f>YEAR(Tabla1[[#This Row],[Fecha de Orden]])</f>
        <v>2021</v>
      </c>
      <c r="T398" t="str">
        <f>VLOOKUP(Tabla1[[#This Row],[Nombre del Producto]],Tabla2[[Nombre Producto]:[Costo Unitario]],2,FALSE)</f>
        <v>Wicked Choccy's</v>
      </c>
      <c r="U398" t="str">
        <f>VLOOKUP(Tabla1[[#This Row],[Fábrica]],Tabla3[],4,FALSE)</f>
        <v>Georgia</v>
      </c>
    </row>
    <row r="399" spans="1:21" x14ac:dyDescent="0.25">
      <c r="A399" t="s">
        <v>5358</v>
      </c>
      <c r="B399" s="3">
        <v>44328</v>
      </c>
      <c r="C399" s="3">
        <v>44343</v>
      </c>
      <c r="D399" t="s">
        <v>18</v>
      </c>
      <c r="E399">
        <v>155887</v>
      </c>
      <c r="F399" t="s">
        <v>19</v>
      </c>
      <c r="G399" t="s">
        <v>347</v>
      </c>
      <c r="H399" t="s">
        <v>106</v>
      </c>
      <c r="I399">
        <v>2038</v>
      </c>
      <c r="J399" t="s">
        <v>22</v>
      </c>
      <c r="K399" t="s">
        <v>32</v>
      </c>
      <c r="L399" t="s">
        <v>36</v>
      </c>
      <c r="M399" t="s">
        <v>37</v>
      </c>
      <c r="N399" s="5">
        <v>9.75</v>
      </c>
      <c r="O399" s="7">
        <v>3</v>
      </c>
      <c r="P399" s="5">
        <v>6.33</v>
      </c>
      <c r="Q399" s="5">
        <v>3.42</v>
      </c>
      <c r="R399" s="22">
        <f>Tabla1[[#This Row],[Fecha de Envío]]-Tabla1[[#This Row],[Fecha de Orden]]</f>
        <v>15</v>
      </c>
      <c r="S399" s="24">
        <f>YEAR(Tabla1[[#This Row],[Fecha de Orden]])</f>
        <v>2021</v>
      </c>
      <c r="T399" t="str">
        <f>VLOOKUP(Tabla1[[#This Row],[Nombre del Producto]],Tabla2[[Nombre Producto]:[Costo Unitario]],2,FALSE)</f>
        <v>Wicked Choccy's</v>
      </c>
      <c r="U399" t="str">
        <f>VLOOKUP(Tabla1[[#This Row],[Fábrica]],Tabla3[],4,FALSE)</f>
        <v>Georgia</v>
      </c>
    </row>
    <row r="400" spans="1:21" x14ac:dyDescent="0.25">
      <c r="A400" t="s">
        <v>323</v>
      </c>
      <c r="B400" s="3">
        <v>44329</v>
      </c>
      <c r="C400" s="3">
        <v>44341</v>
      </c>
      <c r="D400" t="s">
        <v>71</v>
      </c>
      <c r="E400">
        <v>167164</v>
      </c>
      <c r="F400" t="s">
        <v>19</v>
      </c>
      <c r="G400" t="s">
        <v>324</v>
      </c>
      <c r="H400" t="s">
        <v>325</v>
      </c>
      <c r="I400">
        <v>84084</v>
      </c>
      <c r="J400" t="s">
        <v>22</v>
      </c>
      <c r="K400" t="s">
        <v>23</v>
      </c>
      <c r="L400" t="s">
        <v>33</v>
      </c>
      <c r="M400" t="s">
        <v>34</v>
      </c>
      <c r="N400" s="5">
        <v>7.2</v>
      </c>
      <c r="O400" s="7">
        <v>2</v>
      </c>
      <c r="P400" s="5">
        <v>4.8</v>
      </c>
      <c r="Q400" s="5">
        <v>2.4</v>
      </c>
      <c r="R400" s="22">
        <f>Tabla1[[#This Row],[Fecha de Envío]]-Tabla1[[#This Row],[Fecha de Orden]]</f>
        <v>12</v>
      </c>
      <c r="S400" s="24">
        <f>YEAR(Tabla1[[#This Row],[Fecha de Orden]])</f>
        <v>2021</v>
      </c>
      <c r="T400" t="str">
        <f>VLOOKUP(Tabla1[[#This Row],[Nombre del Producto]],Tabla2[[Nombre Producto]:[Costo Unitario]],2,FALSE)</f>
        <v>Lot's O' Nuts</v>
      </c>
      <c r="U400" t="str">
        <f>VLOOKUP(Tabla1[[#This Row],[Fábrica]],Tabla3[],4,FALSE)</f>
        <v>Arizona</v>
      </c>
    </row>
    <row r="401" spans="1:21" x14ac:dyDescent="0.25">
      <c r="A401" t="s">
        <v>447</v>
      </c>
      <c r="B401" s="3">
        <v>44329</v>
      </c>
      <c r="C401" s="3">
        <v>44345</v>
      </c>
      <c r="D401" t="s">
        <v>18</v>
      </c>
      <c r="E401">
        <v>113768</v>
      </c>
      <c r="F401" t="s">
        <v>19</v>
      </c>
      <c r="G401" t="s">
        <v>53</v>
      </c>
      <c r="H401" t="s">
        <v>21</v>
      </c>
      <c r="I401">
        <v>90004</v>
      </c>
      <c r="J401" t="s">
        <v>22</v>
      </c>
      <c r="K401" t="s">
        <v>23</v>
      </c>
      <c r="L401" t="s">
        <v>33</v>
      </c>
      <c r="M401" t="s">
        <v>34</v>
      </c>
      <c r="N401" s="5">
        <v>21.6</v>
      </c>
      <c r="O401" s="7">
        <v>6</v>
      </c>
      <c r="P401" s="5">
        <v>14.4</v>
      </c>
      <c r="Q401" s="5">
        <v>7.2</v>
      </c>
      <c r="R401" s="22">
        <f>Tabla1[[#This Row],[Fecha de Envío]]-Tabla1[[#This Row],[Fecha de Orden]]</f>
        <v>16</v>
      </c>
      <c r="S401" s="24">
        <f>YEAR(Tabla1[[#This Row],[Fecha de Orden]])</f>
        <v>2021</v>
      </c>
      <c r="T401" t="str">
        <f>VLOOKUP(Tabla1[[#This Row],[Nombre del Producto]],Tabla2[[Nombre Producto]:[Costo Unitario]],2,FALSE)</f>
        <v>Lot's O' Nuts</v>
      </c>
      <c r="U401" t="str">
        <f>VLOOKUP(Tabla1[[#This Row],[Fábrica]],Tabla3[],4,FALSE)</f>
        <v>Arizona</v>
      </c>
    </row>
    <row r="402" spans="1:21" x14ac:dyDescent="0.25">
      <c r="A402" t="s">
        <v>448</v>
      </c>
      <c r="B402" s="3">
        <v>44329</v>
      </c>
      <c r="C402" s="3">
        <v>44345</v>
      </c>
      <c r="D402" t="s">
        <v>18</v>
      </c>
      <c r="E402">
        <v>113768</v>
      </c>
      <c r="F402" t="s">
        <v>19</v>
      </c>
      <c r="G402" t="s">
        <v>53</v>
      </c>
      <c r="H402" t="s">
        <v>21</v>
      </c>
      <c r="I402">
        <v>90004</v>
      </c>
      <c r="J402" t="s">
        <v>148</v>
      </c>
      <c r="K402" t="s">
        <v>23</v>
      </c>
      <c r="L402" t="s">
        <v>348</v>
      </c>
      <c r="M402" t="s">
        <v>349</v>
      </c>
      <c r="N402" s="5">
        <v>40</v>
      </c>
      <c r="O402" s="7">
        <v>2</v>
      </c>
      <c r="P402" s="5">
        <v>20</v>
      </c>
      <c r="Q402" s="5">
        <v>20</v>
      </c>
      <c r="R402" s="22">
        <f>Tabla1[[#This Row],[Fecha de Envío]]-Tabla1[[#This Row],[Fecha de Orden]]</f>
        <v>16</v>
      </c>
      <c r="S402" s="24">
        <f>YEAR(Tabla1[[#This Row],[Fecha de Orden]])</f>
        <v>2021</v>
      </c>
      <c r="T402" t="str">
        <f>VLOOKUP(Tabla1[[#This Row],[Nombre del Producto]],Tabla2[[Nombre Producto]:[Costo Unitario]],2,FALSE)</f>
        <v>Secret Factory</v>
      </c>
      <c r="U402" t="str">
        <f>VLOOKUP(Tabla1[[#This Row],[Fábrica]],Tabla3[],4,FALSE)</f>
        <v>Illinois</v>
      </c>
    </row>
    <row r="403" spans="1:21" x14ac:dyDescent="0.25">
      <c r="A403" t="s">
        <v>3223</v>
      </c>
      <c r="B403" s="3">
        <v>44329</v>
      </c>
      <c r="C403" s="3">
        <v>44341</v>
      </c>
      <c r="D403" t="s">
        <v>39</v>
      </c>
      <c r="E403">
        <v>140165</v>
      </c>
      <c r="F403" t="s">
        <v>19</v>
      </c>
      <c r="G403" t="s">
        <v>1207</v>
      </c>
      <c r="H403" t="s">
        <v>255</v>
      </c>
      <c r="I403">
        <v>33012</v>
      </c>
      <c r="J403" t="s">
        <v>22</v>
      </c>
      <c r="K403" t="s">
        <v>66</v>
      </c>
      <c r="L403" t="s">
        <v>24</v>
      </c>
      <c r="M403" t="s">
        <v>25</v>
      </c>
      <c r="N403" s="5">
        <v>30</v>
      </c>
      <c r="O403" s="7">
        <v>8</v>
      </c>
      <c r="P403" s="5">
        <v>19.600000000000001</v>
      </c>
      <c r="Q403" s="5">
        <v>10.4</v>
      </c>
      <c r="R403" s="22">
        <f>Tabla1[[#This Row],[Fecha de Envío]]-Tabla1[[#This Row],[Fecha de Orden]]</f>
        <v>12</v>
      </c>
      <c r="S403" s="24">
        <f>YEAR(Tabla1[[#This Row],[Fecha de Orden]])</f>
        <v>2021</v>
      </c>
      <c r="T403" t="str">
        <f>VLOOKUP(Tabla1[[#This Row],[Nombre del Producto]],Tabla2[[Nombre Producto]:[Costo Unitario]],2,FALSE)</f>
        <v>Wicked Choccy's</v>
      </c>
      <c r="U403" t="str">
        <f>VLOOKUP(Tabla1[[#This Row],[Fábrica]],Tabla3[],4,FALSE)</f>
        <v>Georgia</v>
      </c>
    </row>
    <row r="404" spans="1:21" x14ac:dyDescent="0.25">
      <c r="A404" t="s">
        <v>3224</v>
      </c>
      <c r="B404" s="3">
        <v>44329</v>
      </c>
      <c r="C404" s="3">
        <v>44341</v>
      </c>
      <c r="D404" t="s">
        <v>39</v>
      </c>
      <c r="E404">
        <v>140165</v>
      </c>
      <c r="F404" t="s">
        <v>19</v>
      </c>
      <c r="G404" t="s">
        <v>1207</v>
      </c>
      <c r="H404" t="s">
        <v>255</v>
      </c>
      <c r="I404">
        <v>33012</v>
      </c>
      <c r="J404" t="s">
        <v>22</v>
      </c>
      <c r="K404" t="s">
        <v>66</v>
      </c>
      <c r="L404" t="s">
        <v>33</v>
      </c>
      <c r="M404" t="s">
        <v>34</v>
      </c>
      <c r="N404" s="5">
        <v>7.2</v>
      </c>
      <c r="O404" s="7">
        <v>2</v>
      </c>
      <c r="P404" s="5">
        <v>4.8</v>
      </c>
      <c r="Q404" s="5">
        <v>2.4</v>
      </c>
      <c r="R404" s="22">
        <f>Tabla1[[#This Row],[Fecha de Envío]]-Tabla1[[#This Row],[Fecha de Orden]]</f>
        <v>12</v>
      </c>
      <c r="S404" s="24">
        <f>YEAR(Tabla1[[#This Row],[Fecha de Orden]])</f>
        <v>2021</v>
      </c>
      <c r="T404" t="str">
        <f>VLOOKUP(Tabla1[[#This Row],[Nombre del Producto]],Tabla2[[Nombre Producto]:[Costo Unitario]],2,FALSE)</f>
        <v>Lot's O' Nuts</v>
      </c>
      <c r="U404" t="str">
        <f>VLOOKUP(Tabla1[[#This Row],[Fábrica]],Tabla3[],4,FALSE)</f>
        <v>Arizona</v>
      </c>
    </row>
    <row r="405" spans="1:21" x14ac:dyDescent="0.25">
      <c r="A405" t="s">
        <v>6743</v>
      </c>
      <c r="B405" s="3">
        <v>44329</v>
      </c>
      <c r="C405" s="3">
        <v>44343</v>
      </c>
      <c r="D405" t="s">
        <v>18</v>
      </c>
      <c r="E405">
        <v>114433</v>
      </c>
      <c r="F405" t="s">
        <v>19</v>
      </c>
      <c r="G405" t="s">
        <v>936</v>
      </c>
      <c r="H405" t="s">
        <v>21</v>
      </c>
      <c r="I405">
        <v>94601</v>
      </c>
      <c r="J405" t="s">
        <v>22</v>
      </c>
      <c r="K405" t="s">
        <v>23</v>
      </c>
      <c r="L405" t="s">
        <v>27</v>
      </c>
      <c r="M405" t="s">
        <v>28</v>
      </c>
      <c r="N405" s="5">
        <v>10.8</v>
      </c>
      <c r="O405" s="7">
        <v>3</v>
      </c>
      <c r="P405" s="5">
        <v>7.5</v>
      </c>
      <c r="Q405" s="5">
        <v>3.3</v>
      </c>
      <c r="R405" s="22">
        <f>Tabla1[[#This Row],[Fecha de Envío]]-Tabla1[[#This Row],[Fecha de Orden]]</f>
        <v>14</v>
      </c>
      <c r="S405" s="24">
        <f>YEAR(Tabla1[[#This Row],[Fecha de Orden]])</f>
        <v>2021</v>
      </c>
      <c r="T405" t="str">
        <f>VLOOKUP(Tabla1[[#This Row],[Nombre del Producto]],Tabla2[[Nombre Producto]:[Costo Unitario]],2,FALSE)</f>
        <v>Lot's O' Nuts</v>
      </c>
      <c r="U405" t="str">
        <f>VLOOKUP(Tabla1[[#This Row],[Fábrica]],Tabla3[],4,FALSE)</f>
        <v>Arizona</v>
      </c>
    </row>
    <row r="406" spans="1:21" x14ac:dyDescent="0.25">
      <c r="A406" t="s">
        <v>589</v>
      </c>
      <c r="B406" s="3">
        <v>44330</v>
      </c>
      <c r="C406" s="3">
        <v>44346</v>
      </c>
      <c r="D406" t="s">
        <v>18</v>
      </c>
      <c r="E406">
        <v>106810</v>
      </c>
      <c r="F406" t="s">
        <v>19</v>
      </c>
      <c r="G406" t="s">
        <v>372</v>
      </c>
      <c r="H406" t="s">
        <v>255</v>
      </c>
      <c r="I406">
        <v>33710</v>
      </c>
      <c r="J406" t="s">
        <v>22</v>
      </c>
      <c r="K406" t="s">
        <v>66</v>
      </c>
      <c r="L406" t="s">
        <v>45</v>
      </c>
      <c r="M406" t="s">
        <v>46</v>
      </c>
      <c r="N406" s="5">
        <v>6.98</v>
      </c>
      <c r="O406" s="7">
        <v>2</v>
      </c>
      <c r="P406" s="5">
        <v>4.9800000000000004</v>
      </c>
      <c r="Q406" s="5">
        <v>2</v>
      </c>
      <c r="R406" s="22">
        <f>Tabla1[[#This Row],[Fecha de Envío]]-Tabla1[[#This Row],[Fecha de Orden]]</f>
        <v>16</v>
      </c>
      <c r="S406" s="24">
        <f>YEAR(Tabla1[[#This Row],[Fecha de Orden]])</f>
        <v>2021</v>
      </c>
      <c r="T406" t="str">
        <f>VLOOKUP(Tabla1[[#This Row],[Nombre del Producto]],Tabla2[[Nombre Producto]:[Costo Unitario]],2,FALSE)</f>
        <v>Lot's O' Nuts</v>
      </c>
      <c r="U406" t="str">
        <f>VLOOKUP(Tabla1[[#This Row],[Fábrica]],Tabla3[],4,FALSE)</f>
        <v>Arizona</v>
      </c>
    </row>
    <row r="407" spans="1:21" x14ac:dyDescent="0.25">
      <c r="A407" t="s">
        <v>1747</v>
      </c>
      <c r="B407" s="3">
        <v>44332</v>
      </c>
      <c r="C407" s="3">
        <v>44346</v>
      </c>
      <c r="D407" t="s">
        <v>18</v>
      </c>
      <c r="E407">
        <v>163146</v>
      </c>
      <c r="F407" t="s">
        <v>19</v>
      </c>
      <c r="G407" t="s">
        <v>20</v>
      </c>
      <c r="H407" t="s">
        <v>21</v>
      </c>
      <c r="I407">
        <v>94122</v>
      </c>
      <c r="J407" t="s">
        <v>22</v>
      </c>
      <c r="K407" t="s">
        <v>23</v>
      </c>
      <c r="L407" t="s">
        <v>45</v>
      </c>
      <c r="M407" t="s">
        <v>46</v>
      </c>
      <c r="N407" s="5">
        <v>10.47</v>
      </c>
      <c r="O407" s="7">
        <v>3</v>
      </c>
      <c r="P407" s="5">
        <v>7.47</v>
      </c>
      <c r="Q407" s="5">
        <v>3</v>
      </c>
      <c r="R407" s="22">
        <f>Tabla1[[#This Row],[Fecha de Envío]]-Tabla1[[#This Row],[Fecha de Orden]]</f>
        <v>14</v>
      </c>
      <c r="S407" s="24">
        <f>YEAR(Tabla1[[#This Row],[Fecha de Orden]])</f>
        <v>2021</v>
      </c>
      <c r="T407" t="str">
        <f>VLOOKUP(Tabla1[[#This Row],[Nombre del Producto]],Tabla2[[Nombre Producto]:[Costo Unitario]],2,FALSE)</f>
        <v>Lot's O' Nuts</v>
      </c>
      <c r="U407" t="str">
        <f>VLOOKUP(Tabla1[[#This Row],[Fábrica]],Tabla3[],4,FALSE)</f>
        <v>Arizona</v>
      </c>
    </row>
    <row r="408" spans="1:21" x14ac:dyDescent="0.25">
      <c r="A408" t="s">
        <v>7212</v>
      </c>
      <c r="B408" s="3">
        <v>44332</v>
      </c>
      <c r="C408" s="3">
        <v>44349</v>
      </c>
      <c r="D408" t="s">
        <v>18</v>
      </c>
      <c r="E408">
        <v>125150</v>
      </c>
      <c r="F408" t="s">
        <v>19</v>
      </c>
      <c r="G408" t="s">
        <v>53</v>
      </c>
      <c r="H408" t="s">
        <v>21</v>
      </c>
      <c r="I408">
        <v>90036</v>
      </c>
      <c r="J408" t="s">
        <v>22</v>
      </c>
      <c r="K408" t="s">
        <v>23</v>
      </c>
      <c r="L408" t="s">
        <v>33</v>
      </c>
      <c r="M408" t="s">
        <v>34</v>
      </c>
      <c r="N408" s="5">
        <v>18</v>
      </c>
      <c r="O408" s="7">
        <v>5</v>
      </c>
      <c r="P408" s="5">
        <v>12</v>
      </c>
      <c r="Q408" s="5">
        <v>6</v>
      </c>
      <c r="R408" s="22">
        <f>Tabla1[[#This Row],[Fecha de Envío]]-Tabla1[[#This Row],[Fecha de Orden]]</f>
        <v>17</v>
      </c>
      <c r="S408" s="24">
        <f>YEAR(Tabla1[[#This Row],[Fecha de Orden]])</f>
        <v>2021</v>
      </c>
      <c r="T408" t="str">
        <f>VLOOKUP(Tabla1[[#This Row],[Nombre del Producto]],Tabla2[[Nombre Producto]:[Costo Unitario]],2,FALSE)</f>
        <v>Lot's O' Nuts</v>
      </c>
      <c r="U408" t="str">
        <f>VLOOKUP(Tabla1[[#This Row],[Fábrica]],Tabla3[],4,FALSE)</f>
        <v>Arizona</v>
      </c>
    </row>
    <row r="409" spans="1:21" x14ac:dyDescent="0.25">
      <c r="A409" t="s">
        <v>6891</v>
      </c>
      <c r="B409" s="3">
        <v>44333</v>
      </c>
      <c r="C409" s="3">
        <v>44347</v>
      </c>
      <c r="D409" t="s">
        <v>18</v>
      </c>
      <c r="E409">
        <v>148761</v>
      </c>
      <c r="F409" t="s">
        <v>19</v>
      </c>
      <c r="G409" t="s">
        <v>435</v>
      </c>
      <c r="H409" t="s">
        <v>410</v>
      </c>
      <c r="I409">
        <v>54703</v>
      </c>
      <c r="J409" t="s">
        <v>22</v>
      </c>
      <c r="K409" t="s">
        <v>43</v>
      </c>
      <c r="L409" t="s">
        <v>36</v>
      </c>
      <c r="M409" t="s">
        <v>37</v>
      </c>
      <c r="N409" s="5">
        <v>9.75</v>
      </c>
      <c r="O409" s="7">
        <v>3</v>
      </c>
      <c r="P409" s="5">
        <v>6.33</v>
      </c>
      <c r="Q409" s="5">
        <v>3.42</v>
      </c>
      <c r="R409" s="22">
        <f>Tabla1[[#This Row],[Fecha de Envío]]-Tabla1[[#This Row],[Fecha de Orden]]</f>
        <v>14</v>
      </c>
      <c r="S409" s="24">
        <f>YEAR(Tabla1[[#This Row],[Fecha de Orden]])</f>
        <v>2021</v>
      </c>
      <c r="T409" t="str">
        <f>VLOOKUP(Tabla1[[#This Row],[Nombre del Producto]],Tabla2[[Nombre Producto]:[Costo Unitario]],2,FALSE)</f>
        <v>Wicked Choccy's</v>
      </c>
      <c r="U409" t="str">
        <f>VLOOKUP(Tabla1[[#This Row],[Fábrica]],Tabla3[],4,FALSE)</f>
        <v>Georgia</v>
      </c>
    </row>
    <row r="410" spans="1:21" x14ac:dyDescent="0.25">
      <c r="A410" t="s">
        <v>1436</v>
      </c>
      <c r="B410" s="3">
        <v>44334</v>
      </c>
      <c r="C410" s="3">
        <v>44350</v>
      </c>
      <c r="D410" t="s">
        <v>18</v>
      </c>
      <c r="E410">
        <v>103373</v>
      </c>
      <c r="F410" t="s">
        <v>19</v>
      </c>
      <c r="G410" t="s">
        <v>626</v>
      </c>
      <c r="H410" t="s">
        <v>210</v>
      </c>
      <c r="I410">
        <v>44105</v>
      </c>
      <c r="J410" t="s">
        <v>22</v>
      </c>
      <c r="K410" t="s">
        <v>32</v>
      </c>
      <c r="L410" t="s">
        <v>33</v>
      </c>
      <c r="M410" t="s">
        <v>34</v>
      </c>
      <c r="N410" s="5">
        <v>7.2</v>
      </c>
      <c r="O410" s="7">
        <v>2</v>
      </c>
      <c r="P410" s="5">
        <v>4.8</v>
      </c>
      <c r="Q410" s="5">
        <v>2.4</v>
      </c>
      <c r="R410" s="22">
        <f>Tabla1[[#This Row],[Fecha de Envío]]-Tabla1[[#This Row],[Fecha de Orden]]</f>
        <v>16</v>
      </c>
      <c r="S410" s="24">
        <f>YEAR(Tabla1[[#This Row],[Fecha de Orden]])</f>
        <v>2021</v>
      </c>
      <c r="T410" t="str">
        <f>VLOOKUP(Tabla1[[#This Row],[Nombre del Producto]],Tabla2[[Nombre Producto]:[Costo Unitario]],2,FALSE)</f>
        <v>Lot's O' Nuts</v>
      </c>
      <c r="U410" t="str">
        <f>VLOOKUP(Tabla1[[#This Row],[Fábrica]],Tabla3[],4,FALSE)</f>
        <v>Arizona</v>
      </c>
    </row>
    <row r="411" spans="1:21" x14ac:dyDescent="0.25">
      <c r="A411" t="s">
        <v>3582</v>
      </c>
      <c r="B411" s="3">
        <v>44334</v>
      </c>
      <c r="C411" s="3">
        <v>44348</v>
      </c>
      <c r="D411" t="s">
        <v>71</v>
      </c>
      <c r="E411">
        <v>133963</v>
      </c>
      <c r="F411" t="s">
        <v>19</v>
      </c>
      <c r="G411" t="s">
        <v>186</v>
      </c>
      <c r="H411" t="s">
        <v>42</v>
      </c>
      <c r="I411">
        <v>75220</v>
      </c>
      <c r="J411" t="s">
        <v>22</v>
      </c>
      <c r="K411" t="s">
        <v>43</v>
      </c>
      <c r="L411" t="s">
        <v>24</v>
      </c>
      <c r="M411" t="s">
        <v>25</v>
      </c>
      <c r="N411" s="5">
        <v>3.75</v>
      </c>
      <c r="O411" s="7">
        <v>1</v>
      </c>
      <c r="P411" s="5">
        <v>2.4500000000000002</v>
      </c>
      <c r="Q411" s="5">
        <v>1.3</v>
      </c>
      <c r="R411" s="22">
        <f>Tabla1[[#This Row],[Fecha de Envío]]-Tabla1[[#This Row],[Fecha de Orden]]</f>
        <v>14</v>
      </c>
      <c r="S411" s="24">
        <f>YEAR(Tabla1[[#This Row],[Fecha de Orden]])</f>
        <v>2021</v>
      </c>
      <c r="T411" t="str">
        <f>VLOOKUP(Tabla1[[#This Row],[Nombre del Producto]],Tabla2[[Nombre Producto]:[Costo Unitario]],2,FALSE)</f>
        <v>Wicked Choccy's</v>
      </c>
      <c r="U411" t="str">
        <f>VLOOKUP(Tabla1[[#This Row],[Fábrica]],Tabla3[],4,FALSE)</f>
        <v>Georgia</v>
      </c>
    </row>
    <row r="412" spans="1:21" x14ac:dyDescent="0.25">
      <c r="A412" t="s">
        <v>8946</v>
      </c>
      <c r="B412" s="3">
        <v>44334</v>
      </c>
      <c r="C412" s="3">
        <v>44346</v>
      </c>
      <c r="D412" t="s">
        <v>71</v>
      </c>
      <c r="E412">
        <v>164224</v>
      </c>
      <c r="F412" t="s">
        <v>19</v>
      </c>
      <c r="G412" t="s">
        <v>836</v>
      </c>
      <c r="H412" t="s">
        <v>210</v>
      </c>
      <c r="I412">
        <v>44312</v>
      </c>
      <c r="J412" t="s">
        <v>22</v>
      </c>
      <c r="K412" t="s">
        <v>32</v>
      </c>
      <c r="L412" t="s">
        <v>33</v>
      </c>
      <c r="M412" t="s">
        <v>34</v>
      </c>
      <c r="N412" s="5">
        <v>10.8</v>
      </c>
      <c r="O412" s="7">
        <v>3</v>
      </c>
      <c r="P412" s="5">
        <v>7.2</v>
      </c>
      <c r="Q412" s="5">
        <v>3.6</v>
      </c>
      <c r="R412" s="22">
        <f>Tabla1[[#This Row],[Fecha de Envío]]-Tabla1[[#This Row],[Fecha de Orden]]</f>
        <v>12</v>
      </c>
      <c r="S412" s="24">
        <f>YEAR(Tabla1[[#This Row],[Fecha de Orden]])</f>
        <v>2021</v>
      </c>
      <c r="T412" t="str">
        <f>VLOOKUP(Tabla1[[#This Row],[Nombre del Producto]],Tabla2[[Nombre Producto]:[Costo Unitario]],2,FALSE)</f>
        <v>Lot's O' Nuts</v>
      </c>
      <c r="U412" t="str">
        <f>VLOOKUP(Tabla1[[#This Row],[Fábrica]],Tabla3[],4,FALSE)</f>
        <v>Arizona</v>
      </c>
    </row>
    <row r="413" spans="1:21" x14ac:dyDescent="0.25">
      <c r="A413" t="s">
        <v>8947</v>
      </c>
      <c r="B413" s="3">
        <v>44334</v>
      </c>
      <c r="C413" s="3">
        <v>44346</v>
      </c>
      <c r="D413" t="s">
        <v>71</v>
      </c>
      <c r="E413">
        <v>164224</v>
      </c>
      <c r="F413" t="s">
        <v>19</v>
      </c>
      <c r="G413" t="s">
        <v>836</v>
      </c>
      <c r="H413" t="s">
        <v>210</v>
      </c>
      <c r="I413">
        <v>44312</v>
      </c>
      <c r="J413" t="s">
        <v>22</v>
      </c>
      <c r="K413" t="s">
        <v>32</v>
      </c>
      <c r="L413" t="s">
        <v>24</v>
      </c>
      <c r="M413" t="s">
        <v>25</v>
      </c>
      <c r="N413" s="5">
        <v>15</v>
      </c>
      <c r="O413" s="7">
        <v>4</v>
      </c>
      <c r="P413" s="5">
        <v>9.8000000000000007</v>
      </c>
      <c r="Q413" s="5">
        <v>5.2</v>
      </c>
      <c r="R413" s="22">
        <f>Tabla1[[#This Row],[Fecha de Envío]]-Tabla1[[#This Row],[Fecha de Orden]]</f>
        <v>12</v>
      </c>
      <c r="S413" s="24">
        <f>YEAR(Tabla1[[#This Row],[Fecha de Orden]])</f>
        <v>2021</v>
      </c>
      <c r="T413" t="str">
        <f>VLOOKUP(Tabla1[[#This Row],[Nombre del Producto]],Tabla2[[Nombre Producto]:[Costo Unitario]],2,FALSE)</f>
        <v>Wicked Choccy's</v>
      </c>
      <c r="U413" t="str">
        <f>VLOOKUP(Tabla1[[#This Row],[Fábrica]],Tabla3[],4,FALSE)</f>
        <v>Georgia</v>
      </c>
    </row>
    <row r="414" spans="1:21" x14ac:dyDescent="0.25">
      <c r="A414" t="s">
        <v>4468</v>
      </c>
      <c r="B414" s="3">
        <v>44335</v>
      </c>
      <c r="C414" s="3">
        <v>44349</v>
      </c>
      <c r="D414" t="s">
        <v>18</v>
      </c>
      <c r="E414">
        <v>107699</v>
      </c>
      <c r="F414" t="s">
        <v>19</v>
      </c>
      <c r="G414" t="s">
        <v>4469</v>
      </c>
      <c r="H414" t="s">
        <v>93</v>
      </c>
      <c r="I414">
        <v>48640</v>
      </c>
      <c r="J414" t="s">
        <v>22</v>
      </c>
      <c r="K414" t="s">
        <v>43</v>
      </c>
      <c r="L414" t="s">
        <v>27</v>
      </c>
      <c r="M414" t="s">
        <v>28</v>
      </c>
      <c r="N414" s="5">
        <v>32.4</v>
      </c>
      <c r="O414" s="7">
        <v>9</v>
      </c>
      <c r="P414" s="5">
        <v>22.5</v>
      </c>
      <c r="Q414" s="5">
        <v>9.9</v>
      </c>
      <c r="R414" s="22">
        <f>Tabla1[[#This Row],[Fecha de Envío]]-Tabla1[[#This Row],[Fecha de Orden]]</f>
        <v>14</v>
      </c>
      <c r="S414" s="24">
        <f>YEAR(Tabla1[[#This Row],[Fecha de Orden]])</f>
        <v>2021</v>
      </c>
      <c r="T414" t="str">
        <f>VLOOKUP(Tabla1[[#This Row],[Nombre del Producto]],Tabla2[[Nombre Producto]:[Costo Unitario]],2,FALSE)</f>
        <v>Lot's O' Nuts</v>
      </c>
      <c r="U414" t="str">
        <f>VLOOKUP(Tabla1[[#This Row],[Fábrica]],Tabla3[],4,FALSE)</f>
        <v>Arizona</v>
      </c>
    </row>
    <row r="415" spans="1:21" x14ac:dyDescent="0.25">
      <c r="A415" t="s">
        <v>8717</v>
      </c>
      <c r="B415" s="3">
        <v>44335</v>
      </c>
      <c r="C415" s="3">
        <v>44348</v>
      </c>
      <c r="D415" t="s">
        <v>39</v>
      </c>
      <c r="E415">
        <v>130155</v>
      </c>
      <c r="F415" t="s">
        <v>19</v>
      </c>
      <c r="G415" t="s">
        <v>532</v>
      </c>
      <c r="H415" t="s">
        <v>133</v>
      </c>
      <c r="I415">
        <v>23464</v>
      </c>
      <c r="J415" t="s">
        <v>22</v>
      </c>
      <c r="K415" t="s">
        <v>66</v>
      </c>
      <c r="L415" t="s">
        <v>27</v>
      </c>
      <c r="M415" t="s">
        <v>28</v>
      </c>
      <c r="N415" s="5">
        <v>18</v>
      </c>
      <c r="O415" s="7">
        <v>5</v>
      </c>
      <c r="P415" s="5">
        <v>12.5</v>
      </c>
      <c r="Q415" s="5">
        <v>5.5</v>
      </c>
      <c r="R415" s="22">
        <f>Tabla1[[#This Row],[Fecha de Envío]]-Tabla1[[#This Row],[Fecha de Orden]]</f>
        <v>13</v>
      </c>
      <c r="S415" s="24">
        <f>YEAR(Tabla1[[#This Row],[Fecha de Orden]])</f>
        <v>2021</v>
      </c>
      <c r="T415" t="str">
        <f>VLOOKUP(Tabla1[[#This Row],[Nombre del Producto]],Tabla2[[Nombre Producto]:[Costo Unitario]],2,FALSE)</f>
        <v>Lot's O' Nuts</v>
      </c>
      <c r="U415" t="str">
        <f>VLOOKUP(Tabla1[[#This Row],[Fábrica]],Tabla3[],4,FALSE)</f>
        <v>Arizona</v>
      </c>
    </row>
    <row r="416" spans="1:21" x14ac:dyDescent="0.25">
      <c r="A416" t="s">
        <v>1723</v>
      </c>
      <c r="B416" s="3">
        <v>44336</v>
      </c>
      <c r="C416" s="3">
        <v>44350</v>
      </c>
      <c r="D416" t="s">
        <v>18</v>
      </c>
      <c r="E416">
        <v>166695</v>
      </c>
      <c r="F416" t="s">
        <v>195</v>
      </c>
      <c r="G416" t="s">
        <v>196</v>
      </c>
      <c r="H416" t="s">
        <v>197</v>
      </c>
      <c r="I416" t="s">
        <v>1724</v>
      </c>
      <c r="J416" t="s">
        <v>22</v>
      </c>
      <c r="K416" t="s">
        <v>23</v>
      </c>
      <c r="L416" t="s">
        <v>27</v>
      </c>
      <c r="M416" t="s">
        <v>28</v>
      </c>
      <c r="N416" s="5">
        <v>28.8</v>
      </c>
      <c r="O416" s="7">
        <v>8</v>
      </c>
      <c r="P416" s="5">
        <v>20</v>
      </c>
      <c r="Q416" s="5">
        <v>8.8000000000000007</v>
      </c>
      <c r="R416" s="22">
        <f>Tabla1[[#This Row],[Fecha de Envío]]-Tabla1[[#This Row],[Fecha de Orden]]</f>
        <v>14</v>
      </c>
      <c r="S416" s="24">
        <f>YEAR(Tabla1[[#This Row],[Fecha de Orden]])</f>
        <v>2021</v>
      </c>
      <c r="T416" t="str">
        <f>VLOOKUP(Tabla1[[#This Row],[Nombre del Producto]],Tabla2[[Nombre Producto]:[Costo Unitario]],2,FALSE)</f>
        <v>Lot's O' Nuts</v>
      </c>
      <c r="U416" t="str">
        <f>VLOOKUP(Tabla1[[#This Row],[Fábrica]],Tabla3[],4,FALSE)</f>
        <v>Arizona</v>
      </c>
    </row>
    <row r="417" spans="1:21" x14ac:dyDescent="0.25">
      <c r="A417" t="s">
        <v>1725</v>
      </c>
      <c r="B417" s="3">
        <v>44336</v>
      </c>
      <c r="C417" s="3">
        <v>44350</v>
      </c>
      <c r="D417" t="s">
        <v>18</v>
      </c>
      <c r="E417">
        <v>166695</v>
      </c>
      <c r="F417" t="s">
        <v>195</v>
      </c>
      <c r="G417" t="s">
        <v>196</v>
      </c>
      <c r="H417" t="s">
        <v>197</v>
      </c>
      <c r="I417" t="s">
        <v>1724</v>
      </c>
      <c r="J417" t="s">
        <v>22</v>
      </c>
      <c r="K417" t="s">
        <v>23</v>
      </c>
      <c r="L417" t="s">
        <v>33</v>
      </c>
      <c r="M417" t="s">
        <v>34</v>
      </c>
      <c r="N417" s="5">
        <v>3.6</v>
      </c>
      <c r="O417" s="7">
        <v>1</v>
      </c>
      <c r="P417" s="5">
        <v>2.4</v>
      </c>
      <c r="Q417" s="5">
        <v>1.2</v>
      </c>
      <c r="R417" s="22">
        <f>Tabla1[[#This Row],[Fecha de Envío]]-Tabla1[[#This Row],[Fecha de Orden]]</f>
        <v>14</v>
      </c>
      <c r="S417" s="24">
        <f>YEAR(Tabla1[[#This Row],[Fecha de Orden]])</f>
        <v>2021</v>
      </c>
      <c r="T417" t="str">
        <f>VLOOKUP(Tabla1[[#This Row],[Nombre del Producto]],Tabla2[[Nombre Producto]:[Costo Unitario]],2,FALSE)</f>
        <v>Lot's O' Nuts</v>
      </c>
      <c r="U417" t="str">
        <f>VLOOKUP(Tabla1[[#This Row],[Fábrica]],Tabla3[],4,FALSE)</f>
        <v>Arizona</v>
      </c>
    </row>
    <row r="418" spans="1:21" x14ac:dyDescent="0.25">
      <c r="A418" t="s">
        <v>1726</v>
      </c>
      <c r="B418" s="3">
        <v>44336</v>
      </c>
      <c r="C418" s="3">
        <v>44350</v>
      </c>
      <c r="D418" t="s">
        <v>18</v>
      </c>
      <c r="E418">
        <v>166695</v>
      </c>
      <c r="F418" t="s">
        <v>195</v>
      </c>
      <c r="G418" t="s">
        <v>196</v>
      </c>
      <c r="H418" t="s">
        <v>197</v>
      </c>
      <c r="I418" t="s">
        <v>1724</v>
      </c>
      <c r="J418" t="s">
        <v>22</v>
      </c>
      <c r="K418" t="s">
        <v>23</v>
      </c>
      <c r="L418" t="s">
        <v>24</v>
      </c>
      <c r="M418" t="s">
        <v>25</v>
      </c>
      <c r="N418" s="5">
        <v>3.75</v>
      </c>
      <c r="O418" s="7">
        <v>1</v>
      </c>
      <c r="P418" s="5">
        <v>2.4500000000000002</v>
      </c>
      <c r="Q418" s="5">
        <v>1.3</v>
      </c>
      <c r="R418" s="22">
        <f>Tabla1[[#This Row],[Fecha de Envío]]-Tabla1[[#This Row],[Fecha de Orden]]</f>
        <v>14</v>
      </c>
      <c r="S418" s="24">
        <f>YEAR(Tabla1[[#This Row],[Fecha de Orden]])</f>
        <v>2021</v>
      </c>
      <c r="T418" t="str">
        <f>VLOOKUP(Tabla1[[#This Row],[Nombre del Producto]],Tabla2[[Nombre Producto]:[Costo Unitario]],2,FALSE)</f>
        <v>Wicked Choccy's</v>
      </c>
      <c r="U418" t="str">
        <f>VLOOKUP(Tabla1[[#This Row],[Fábrica]],Tabla3[],4,FALSE)</f>
        <v>Georgia</v>
      </c>
    </row>
    <row r="419" spans="1:21" x14ac:dyDescent="0.25">
      <c r="A419" t="s">
        <v>5868</v>
      </c>
      <c r="B419" s="3">
        <v>44336</v>
      </c>
      <c r="C419" s="3">
        <v>44348</v>
      </c>
      <c r="D419" t="s">
        <v>71</v>
      </c>
      <c r="E419">
        <v>130673</v>
      </c>
      <c r="F419" t="s">
        <v>19</v>
      </c>
      <c r="G419" t="s">
        <v>5869</v>
      </c>
      <c r="H419" t="s">
        <v>42</v>
      </c>
      <c r="I419">
        <v>78666</v>
      </c>
      <c r="J419" t="s">
        <v>148</v>
      </c>
      <c r="K419" t="s">
        <v>43</v>
      </c>
      <c r="L419" t="s">
        <v>445</v>
      </c>
      <c r="M419" t="s">
        <v>446</v>
      </c>
      <c r="N419" s="5">
        <v>9.75</v>
      </c>
      <c r="O419" s="7">
        <v>3</v>
      </c>
      <c r="P419" s="5">
        <v>0.75</v>
      </c>
      <c r="Q419" s="5">
        <v>9</v>
      </c>
      <c r="R419" s="22">
        <f>Tabla1[[#This Row],[Fecha de Envío]]-Tabla1[[#This Row],[Fecha de Orden]]</f>
        <v>12</v>
      </c>
      <c r="S419" s="24">
        <f>YEAR(Tabla1[[#This Row],[Fecha de Orden]])</f>
        <v>2021</v>
      </c>
      <c r="T419" t="str">
        <f>VLOOKUP(Tabla1[[#This Row],[Nombre del Producto]],Tabla2[[Nombre Producto]:[Costo Unitario]],2,FALSE)</f>
        <v>The Other Factory</v>
      </c>
      <c r="U419" t="str">
        <f>VLOOKUP(Tabla1[[#This Row],[Fábrica]],Tabla3[],4,FALSE)</f>
        <v>Tennessee</v>
      </c>
    </row>
    <row r="420" spans="1:21" x14ac:dyDescent="0.25">
      <c r="A420" t="s">
        <v>5870</v>
      </c>
      <c r="B420" s="3">
        <v>44336</v>
      </c>
      <c r="C420" s="3">
        <v>44348</v>
      </c>
      <c r="D420" t="s">
        <v>71</v>
      </c>
      <c r="E420">
        <v>130673</v>
      </c>
      <c r="F420" t="s">
        <v>19</v>
      </c>
      <c r="G420" t="s">
        <v>5869</v>
      </c>
      <c r="H420" t="s">
        <v>42</v>
      </c>
      <c r="I420">
        <v>78666</v>
      </c>
      <c r="J420" t="s">
        <v>22</v>
      </c>
      <c r="K420" t="s">
        <v>43</v>
      </c>
      <c r="L420" t="s">
        <v>27</v>
      </c>
      <c r="M420" t="s">
        <v>28</v>
      </c>
      <c r="N420" s="5">
        <v>7.2</v>
      </c>
      <c r="O420" s="7">
        <v>2</v>
      </c>
      <c r="P420" s="5">
        <v>5</v>
      </c>
      <c r="Q420" s="5">
        <v>2.2000000000000002</v>
      </c>
      <c r="R420" s="22">
        <f>Tabla1[[#This Row],[Fecha de Envío]]-Tabla1[[#This Row],[Fecha de Orden]]</f>
        <v>12</v>
      </c>
      <c r="S420" s="24">
        <f>YEAR(Tabla1[[#This Row],[Fecha de Orden]])</f>
        <v>2021</v>
      </c>
      <c r="T420" t="str">
        <f>VLOOKUP(Tabla1[[#This Row],[Nombre del Producto]],Tabla2[[Nombre Producto]:[Costo Unitario]],2,FALSE)</f>
        <v>Lot's O' Nuts</v>
      </c>
      <c r="U420" t="str">
        <f>VLOOKUP(Tabla1[[#This Row],[Fábrica]],Tabla3[],4,FALSE)</f>
        <v>Arizona</v>
      </c>
    </row>
    <row r="421" spans="1:21" x14ac:dyDescent="0.25">
      <c r="A421" t="s">
        <v>7506</v>
      </c>
      <c r="B421" s="3">
        <v>44336</v>
      </c>
      <c r="C421" s="3">
        <v>44348</v>
      </c>
      <c r="D421" t="s">
        <v>71</v>
      </c>
      <c r="E421">
        <v>114188</v>
      </c>
      <c r="F421" t="s">
        <v>19</v>
      </c>
      <c r="G421" t="s">
        <v>3294</v>
      </c>
      <c r="H421" t="s">
        <v>137</v>
      </c>
      <c r="I421">
        <v>3820</v>
      </c>
      <c r="J421" t="s">
        <v>22</v>
      </c>
      <c r="K421" t="s">
        <v>32</v>
      </c>
      <c r="L421" t="s">
        <v>27</v>
      </c>
      <c r="M421" t="s">
        <v>28</v>
      </c>
      <c r="N421" s="5">
        <v>25.2</v>
      </c>
      <c r="O421" s="7">
        <v>7</v>
      </c>
      <c r="P421" s="5">
        <v>17.5</v>
      </c>
      <c r="Q421" s="5">
        <v>7.7</v>
      </c>
      <c r="R421" s="22">
        <f>Tabla1[[#This Row],[Fecha de Envío]]-Tabla1[[#This Row],[Fecha de Orden]]</f>
        <v>12</v>
      </c>
      <c r="S421" s="24">
        <f>YEAR(Tabla1[[#This Row],[Fecha de Orden]])</f>
        <v>2021</v>
      </c>
      <c r="T421" t="str">
        <f>VLOOKUP(Tabla1[[#This Row],[Nombre del Producto]],Tabla2[[Nombre Producto]:[Costo Unitario]],2,FALSE)</f>
        <v>Lot's O' Nuts</v>
      </c>
      <c r="U421" t="str">
        <f>VLOOKUP(Tabla1[[#This Row],[Fábrica]],Tabla3[],4,FALSE)</f>
        <v>Arizona</v>
      </c>
    </row>
    <row r="422" spans="1:21" x14ac:dyDescent="0.25">
      <c r="A422" t="s">
        <v>7507</v>
      </c>
      <c r="B422" s="3">
        <v>44336</v>
      </c>
      <c r="C422" s="3">
        <v>44348</v>
      </c>
      <c r="D422" t="s">
        <v>71</v>
      </c>
      <c r="E422">
        <v>114188</v>
      </c>
      <c r="F422" t="s">
        <v>19</v>
      </c>
      <c r="G422" t="s">
        <v>3294</v>
      </c>
      <c r="H422" t="s">
        <v>137</v>
      </c>
      <c r="I422">
        <v>3820</v>
      </c>
      <c r="J422" t="s">
        <v>148</v>
      </c>
      <c r="K422" t="s">
        <v>32</v>
      </c>
      <c r="L422" t="s">
        <v>445</v>
      </c>
      <c r="M422" t="s">
        <v>446</v>
      </c>
      <c r="N422" s="5">
        <v>13</v>
      </c>
      <c r="O422" s="7">
        <v>4</v>
      </c>
      <c r="P422" s="5">
        <v>1</v>
      </c>
      <c r="Q422" s="5">
        <v>12</v>
      </c>
      <c r="R422" s="22">
        <f>Tabla1[[#This Row],[Fecha de Envío]]-Tabla1[[#This Row],[Fecha de Orden]]</f>
        <v>12</v>
      </c>
      <c r="S422" s="24">
        <f>YEAR(Tabla1[[#This Row],[Fecha de Orden]])</f>
        <v>2021</v>
      </c>
      <c r="T422" t="str">
        <f>VLOOKUP(Tabla1[[#This Row],[Nombre del Producto]],Tabla2[[Nombre Producto]:[Costo Unitario]],2,FALSE)</f>
        <v>The Other Factory</v>
      </c>
      <c r="U422" t="str">
        <f>VLOOKUP(Tabla1[[#This Row],[Fábrica]],Tabla3[],4,FALSE)</f>
        <v>Tennessee</v>
      </c>
    </row>
    <row r="423" spans="1:21" x14ac:dyDescent="0.25">
      <c r="A423" t="s">
        <v>7508</v>
      </c>
      <c r="B423" s="3">
        <v>44336</v>
      </c>
      <c r="C423" s="3">
        <v>44348</v>
      </c>
      <c r="D423" t="s">
        <v>71</v>
      </c>
      <c r="E423">
        <v>114188</v>
      </c>
      <c r="F423" t="s">
        <v>19</v>
      </c>
      <c r="G423" t="s">
        <v>3294</v>
      </c>
      <c r="H423" t="s">
        <v>137</v>
      </c>
      <c r="I423">
        <v>3820</v>
      </c>
      <c r="J423" t="s">
        <v>22</v>
      </c>
      <c r="K423" t="s">
        <v>32</v>
      </c>
      <c r="L423" t="s">
        <v>24</v>
      </c>
      <c r="M423" t="s">
        <v>25</v>
      </c>
      <c r="N423" s="5">
        <v>33.75</v>
      </c>
      <c r="O423" s="7">
        <v>9</v>
      </c>
      <c r="P423" s="5">
        <v>22.05</v>
      </c>
      <c r="Q423" s="5">
        <v>11.7</v>
      </c>
      <c r="R423" s="22">
        <f>Tabla1[[#This Row],[Fecha de Envío]]-Tabla1[[#This Row],[Fecha de Orden]]</f>
        <v>12</v>
      </c>
      <c r="S423" s="24">
        <f>YEAR(Tabla1[[#This Row],[Fecha de Orden]])</f>
        <v>2021</v>
      </c>
      <c r="T423" t="str">
        <f>VLOOKUP(Tabla1[[#This Row],[Nombre del Producto]],Tabla2[[Nombre Producto]:[Costo Unitario]],2,FALSE)</f>
        <v>Wicked Choccy's</v>
      </c>
      <c r="U423" t="str">
        <f>VLOOKUP(Tabla1[[#This Row],[Fábrica]],Tabla3[],4,FALSE)</f>
        <v>Georgia</v>
      </c>
    </row>
    <row r="424" spans="1:21" x14ac:dyDescent="0.25">
      <c r="A424" t="s">
        <v>1486</v>
      </c>
      <c r="B424" s="3">
        <v>44337</v>
      </c>
      <c r="C424" s="3">
        <v>44351</v>
      </c>
      <c r="D424" t="s">
        <v>18</v>
      </c>
      <c r="E424">
        <v>104780</v>
      </c>
      <c r="F424" t="s">
        <v>19</v>
      </c>
      <c r="G424" t="s">
        <v>120</v>
      </c>
      <c r="H424" t="s">
        <v>21</v>
      </c>
      <c r="I424">
        <v>92037</v>
      </c>
      <c r="J424" t="s">
        <v>22</v>
      </c>
      <c r="K424" t="s">
        <v>23</v>
      </c>
      <c r="L424" t="s">
        <v>36</v>
      </c>
      <c r="M424" t="s">
        <v>37</v>
      </c>
      <c r="N424" s="5">
        <v>26</v>
      </c>
      <c r="O424" s="7">
        <v>8</v>
      </c>
      <c r="P424" s="5">
        <v>16.88</v>
      </c>
      <c r="Q424" s="5">
        <v>9.1199999999999992</v>
      </c>
      <c r="R424" s="22">
        <f>Tabla1[[#This Row],[Fecha de Envío]]-Tabla1[[#This Row],[Fecha de Orden]]</f>
        <v>14</v>
      </c>
      <c r="S424" s="24">
        <f>YEAR(Tabla1[[#This Row],[Fecha de Orden]])</f>
        <v>2021</v>
      </c>
      <c r="T424" t="str">
        <f>VLOOKUP(Tabla1[[#This Row],[Nombre del Producto]],Tabla2[[Nombre Producto]:[Costo Unitario]],2,FALSE)</f>
        <v>Wicked Choccy's</v>
      </c>
      <c r="U424" t="str">
        <f>VLOOKUP(Tabla1[[#This Row],[Fábrica]],Tabla3[],4,FALSE)</f>
        <v>Georgia</v>
      </c>
    </row>
    <row r="425" spans="1:21" x14ac:dyDescent="0.25">
      <c r="A425" t="s">
        <v>3453</v>
      </c>
      <c r="B425" s="3">
        <v>44337</v>
      </c>
      <c r="C425" s="3">
        <v>44352</v>
      </c>
      <c r="D425" t="s">
        <v>18</v>
      </c>
      <c r="E425">
        <v>152443</v>
      </c>
      <c r="F425" t="s">
        <v>19</v>
      </c>
      <c r="G425" t="s">
        <v>283</v>
      </c>
      <c r="H425" t="s">
        <v>106</v>
      </c>
      <c r="I425">
        <v>1841</v>
      </c>
      <c r="J425" t="s">
        <v>22</v>
      </c>
      <c r="K425" t="s">
        <v>32</v>
      </c>
      <c r="L425" t="s">
        <v>33</v>
      </c>
      <c r="M425" t="s">
        <v>34</v>
      </c>
      <c r="N425" s="5">
        <v>21.6</v>
      </c>
      <c r="O425" s="7">
        <v>6</v>
      </c>
      <c r="P425" s="5">
        <v>14.4</v>
      </c>
      <c r="Q425" s="5">
        <v>7.2</v>
      </c>
      <c r="R425" s="22">
        <f>Tabla1[[#This Row],[Fecha de Envío]]-Tabla1[[#This Row],[Fecha de Orden]]</f>
        <v>15</v>
      </c>
      <c r="S425" s="24">
        <f>YEAR(Tabla1[[#This Row],[Fecha de Orden]])</f>
        <v>2021</v>
      </c>
      <c r="T425" t="str">
        <f>VLOOKUP(Tabla1[[#This Row],[Nombre del Producto]],Tabla2[[Nombre Producto]:[Costo Unitario]],2,FALSE)</f>
        <v>Lot's O' Nuts</v>
      </c>
      <c r="U425" t="str">
        <f>VLOOKUP(Tabla1[[#This Row],[Fábrica]],Tabla3[],4,FALSE)</f>
        <v>Arizona</v>
      </c>
    </row>
    <row r="426" spans="1:21" x14ac:dyDescent="0.25">
      <c r="A426" t="s">
        <v>3454</v>
      </c>
      <c r="B426" s="3">
        <v>44337</v>
      </c>
      <c r="C426" s="3">
        <v>44352</v>
      </c>
      <c r="D426" t="s">
        <v>18</v>
      </c>
      <c r="E426">
        <v>152443</v>
      </c>
      <c r="F426" t="s">
        <v>19</v>
      </c>
      <c r="G426" t="s">
        <v>283</v>
      </c>
      <c r="H426" t="s">
        <v>106</v>
      </c>
      <c r="I426">
        <v>1841</v>
      </c>
      <c r="J426" t="s">
        <v>22</v>
      </c>
      <c r="K426" t="s">
        <v>32</v>
      </c>
      <c r="L426" t="s">
        <v>36</v>
      </c>
      <c r="M426" t="s">
        <v>37</v>
      </c>
      <c r="N426" s="5">
        <v>22.75</v>
      </c>
      <c r="O426" s="7">
        <v>7</v>
      </c>
      <c r="P426" s="5">
        <v>14.77</v>
      </c>
      <c r="Q426" s="5">
        <v>7.98</v>
      </c>
      <c r="R426" s="22">
        <f>Tabla1[[#This Row],[Fecha de Envío]]-Tabla1[[#This Row],[Fecha de Orden]]</f>
        <v>15</v>
      </c>
      <c r="S426" s="24">
        <f>YEAR(Tabla1[[#This Row],[Fecha de Orden]])</f>
        <v>2021</v>
      </c>
      <c r="T426" t="str">
        <f>VLOOKUP(Tabla1[[#This Row],[Nombre del Producto]],Tabla2[[Nombre Producto]:[Costo Unitario]],2,FALSE)</f>
        <v>Wicked Choccy's</v>
      </c>
      <c r="U426" t="str">
        <f>VLOOKUP(Tabla1[[#This Row],[Fábrica]],Tabla3[],4,FALSE)</f>
        <v>Georgia</v>
      </c>
    </row>
    <row r="427" spans="1:21" x14ac:dyDescent="0.25">
      <c r="A427" t="s">
        <v>3455</v>
      </c>
      <c r="B427" s="3">
        <v>44337</v>
      </c>
      <c r="C427" s="3">
        <v>44352</v>
      </c>
      <c r="D427" t="s">
        <v>18</v>
      </c>
      <c r="E427">
        <v>152443</v>
      </c>
      <c r="F427" t="s">
        <v>195</v>
      </c>
      <c r="G427" t="s">
        <v>697</v>
      </c>
      <c r="H427" t="s">
        <v>698</v>
      </c>
      <c r="I427" t="s">
        <v>1002</v>
      </c>
      <c r="J427" t="s">
        <v>22</v>
      </c>
      <c r="K427" t="s">
        <v>32</v>
      </c>
      <c r="L427" t="s">
        <v>33</v>
      </c>
      <c r="M427" t="s">
        <v>34</v>
      </c>
      <c r="N427" s="5">
        <v>21.6</v>
      </c>
      <c r="O427" s="7">
        <v>6</v>
      </c>
      <c r="P427" s="5">
        <v>14.4</v>
      </c>
      <c r="Q427" s="5">
        <v>7.2</v>
      </c>
      <c r="R427" s="22">
        <f>Tabla1[[#This Row],[Fecha de Envío]]-Tabla1[[#This Row],[Fecha de Orden]]</f>
        <v>15</v>
      </c>
      <c r="S427" s="24">
        <f>YEAR(Tabla1[[#This Row],[Fecha de Orden]])</f>
        <v>2021</v>
      </c>
      <c r="T427" t="str">
        <f>VLOOKUP(Tabla1[[#This Row],[Nombre del Producto]],Tabla2[[Nombre Producto]:[Costo Unitario]],2,FALSE)</f>
        <v>Lot's O' Nuts</v>
      </c>
      <c r="U427" t="str">
        <f>VLOOKUP(Tabla1[[#This Row],[Fábrica]],Tabla3[],4,FALSE)</f>
        <v>Arizona</v>
      </c>
    </row>
    <row r="428" spans="1:21" x14ac:dyDescent="0.25">
      <c r="A428" t="s">
        <v>3456</v>
      </c>
      <c r="B428" s="3">
        <v>44337</v>
      </c>
      <c r="C428" s="3">
        <v>44352</v>
      </c>
      <c r="D428" t="s">
        <v>18</v>
      </c>
      <c r="E428">
        <v>152443</v>
      </c>
      <c r="F428" t="s">
        <v>195</v>
      </c>
      <c r="G428" t="s">
        <v>697</v>
      </c>
      <c r="H428" t="s">
        <v>698</v>
      </c>
      <c r="I428" t="s">
        <v>1002</v>
      </c>
      <c r="J428" t="s">
        <v>22</v>
      </c>
      <c r="K428" t="s">
        <v>32</v>
      </c>
      <c r="L428" t="s">
        <v>36</v>
      </c>
      <c r="M428" t="s">
        <v>37</v>
      </c>
      <c r="N428" s="5">
        <v>22.75</v>
      </c>
      <c r="O428" s="7">
        <v>7</v>
      </c>
      <c r="P428" s="5">
        <v>14.77</v>
      </c>
      <c r="Q428" s="5">
        <v>7.98</v>
      </c>
      <c r="R428" s="22">
        <f>Tabla1[[#This Row],[Fecha de Envío]]-Tabla1[[#This Row],[Fecha de Orden]]</f>
        <v>15</v>
      </c>
      <c r="S428" s="24">
        <f>YEAR(Tabla1[[#This Row],[Fecha de Orden]])</f>
        <v>2021</v>
      </c>
      <c r="T428" t="str">
        <f>VLOOKUP(Tabla1[[#This Row],[Nombre del Producto]],Tabla2[[Nombre Producto]:[Costo Unitario]],2,FALSE)</f>
        <v>Wicked Choccy's</v>
      </c>
      <c r="U428" t="str">
        <f>VLOOKUP(Tabla1[[#This Row],[Fábrica]],Tabla3[],4,FALSE)</f>
        <v>Georgia</v>
      </c>
    </row>
    <row r="429" spans="1:21" x14ac:dyDescent="0.25">
      <c r="A429" t="s">
        <v>5144</v>
      </c>
      <c r="B429" s="3">
        <v>44337</v>
      </c>
      <c r="C429" s="3">
        <v>44349</v>
      </c>
      <c r="D429" t="s">
        <v>71</v>
      </c>
      <c r="E429">
        <v>127166</v>
      </c>
      <c r="F429" t="s">
        <v>19</v>
      </c>
      <c r="G429" t="s">
        <v>159</v>
      </c>
      <c r="H429" t="s">
        <v>42</v>
      </c>
      <c r="I429">
        <v>77070</v>
      </c>
      <c r="J429" t="s">
        <v>22</v>
      </c>
      <c r="K429" t="s">
        <v>43</v>
      </c>
      <c r="L429" t="s">
        <v>24</v>
      </c>
      <c r="M429" t="s">
        <v>25</v>
      </c>
      <c r="N429" s="5">
        <v>7.5</v>
      </c>
      <c r="O429" s="7">
        <v>2</v>
      </c>
      <c r="P429" s="5">
        <v>4.9000000000000004</v>
      </c>
      <c r="Q429" s="5">
        <v>2.6</v>
      </c>
      <c r="R429" s="22">
        <f>Tabla1[[#This Row],[Fecha de Envío]]-Tabla1[[#This Row],[Fecha de Orden]]</f>
        <v>12</v>
      </c>
      <c r="S429" s="24">
        <f>YEAR(Tabla1[[#This Row],[Fecha de Orden]])</f>
        <v>2021</v>
      </c>
      <c r="T429" t="str">
        <f>VLOOKUP(Tabla1[[#This Row],[Nombre del Producto]],Tabla2[[Nombre Producto]:[Costo Unitario]],2,FALSE)</f>
        <v>Wicked Choccy's</v>
      </c>
      <c r="U429" t="str">
        <f>VLOOKUP(Tabla1[[#This Row],[Fábrica]],Tabla3[],4,FALSE)</f>
        <v>Georgia</v>
      </c>
    </row>
    <row r="430" spans="1:21" x14ac:dyDescent="0.25">
      <c r="A430" t="s">
        <v>5145</v>
      </c>
      <c r="B430" s="3">
        <v>44337</v>
      </c>
      <c r="C430" s="3">
        <v>44349</v>
      </c>
      <c r="D430" t="s">
        <v>71</v>
      </c>
      <c r="E430">
        <v>127166</v>
      </c>
      <c r="F430" t="s">
        <v>19</v>
      </c>
      <c r="G430" t="s">
        <v>159</v>
      </c>
      <c r="H430" t="s">
        <v>42</v>
      </c>
      <c r="I430">
        <v>77070</v>
      </c>
      <c r="J430" t="s">
        <v>22</v>
      </c>
      <c r="K430" t="s">
        <v>43</v>
      </c>
      <c r="L430" t="s">
        <v>27</v>
      </c>
      <c r="M430" t="s">
        <v>28</v>
      </c>
      <c r="N430" s="5">
        <v>10.8</v>
      </c>
      <c r="O430" s="7">
        <v>3</v>
      </c>
      <c r="P430" s="5">
        <v>7.5</v>
      </c>
      <c r="Q430" s="5">
        <v>3.3</v>
      </c>
      <c r="R430" s="22">
        <f>Tabla1[[#This Row],[Fecha de Envío]]-Tabla1[[#This Row],[Fecha de Orden]]</f>
        <v>12</v>
      </c>
      <c r="S430" s="24">
        <f>YEAR(Tabla1[[#This Row],[Fecha de Orden]])</f>
        <v>2021</v>
      </c>
      <c r="T430" t="str">
        <f>VLOOKUP(Tabla1[[#This Row],[Nombre del Producto]],Tabla2[[Nombre Producto]:[Costo Unitario]],2,FALSE)</f>
        <v>Lot's O' Nuts</v>
      </c>
      <c r="U430" t="str">
        <f>VLOOKUP(Tabla1[[#This Row],[Fábrica]],Tabla3[],4,FALSE)</f>
        <v>Arizona</v>
      </c>
    </row>
    <row r="431" spans="1:21" x14ac:dyDescent="0.25">
      <c r="A431" t="s">
        <v>5146</v>
      </c>
      <c r="B431" s="3">
        <v>44337</v>
      </c>
      <c r="C431" s="3">
        <v>44349</v>
      </c>
      <c r="D431" t="s">
        <v>71</v>
      </c>
      <c r="E431">
        <v>127166</v>
      </c>
      <c r="F431" t="s">
        <v>19</v>
      </c>
      <c r="G431" t="s">
        <v>159</v>
      </c>
      <c r="H431" t="s">
        <v>42</v>
      </c>
      <c r="I431">
        <v>77070</v>
      </c>
      <c r="J431" t="s">
        <v>22</v>
      </c>
      <c r="K431" t="s">
        <v>43</v>
      </c>
      <c r="L431" t="s">
        <v>45</v>
      </c>
      <c r="M431" t="s">
        <v>46</v>
      </c>
      <c r="N431" s="5">
        <v>3.49</v>
      </c>
      <c r="O431" s="7">
        <v>1</v>
      </c>
      <c r="P431" s="5">
        <v>2.4900000000000002</v>
      </c>
      <c r="Q431" s="5">
        <v>1</v>
      </c>
      <c r="R431" s="22">
        <f>Tabla1[[#This Row],[Fecha de Envío]]-Tabla1[[#This Row],[Fecha de Orden]]</f>
        <v>12</v>
      </c>
      <c r="S431" s="24">
        <f>YEAR(Tabla1[[#This Row],[Fecha de Orden]])</f>
        <v>2021</v>
      </c>
      <c r="T431" t="str">
        <f>VLOOKUP(Tabla1[[#This Row],[Nombre del Producto]],Tabla2[[Nombre Producto]:[Costo Unitario]],2,FALSE)</f>
        <v>Lot's O' Nuts</v>
      </c>
      <c r="U431" t="str">
        <f>VLOOKUP(Tabla1[[#This Row],[Fábrica]],Tabla3[],4,FALSE)</f>
        <v>Arizona</v>
      </c>
    </row>
    <row r="432" spans="1:21" x14ac:dyDescent="0.25">
      <c r="A432" t="s">
        <v>6484</v>
      </c>
      <c r="B432" s="3">
        <v>44337</v>
      </c>
      <c r="C432" s="3">
        <v>44351</v>
      </c>
      <c r="D432" t="s">
        <v>18</v>
      </c>
      <c r="E432">
        <v>117639</v>
      </c>
      <c r="F432" t="s">
        <v>19</v>
      </c>
      <c r="G432" t="s">
        <v>532</v>
      </c>
      <c r="H432" t="s">
        <v>133</v>
      </c>
      <c r="I432">
        <v>23464</v>
      </c>
      <c r="J432" t="s">
        <v>22</v>
      </c>
      <c r="K432" t="s">
        <v>66</v>
      </c>
      <c r="L432" t="s">
        <v>24</v>
      </c>
      <c r="M432" t="s">
        <v>25</v>
      </c>
      <c r="N432" s="5">
        <v>26.25</v>
      </c>
      <c r="O432" s="7">
        <v>7</v>
      </c>
      <c r="P432" s="5">
        <v>17.149999999999999</v>
      </c>
      <c r="Q432" s="5">
        <v>9.1</v>
      </c>
      <c r="R432" s="22">
        <f>Tabla1[[#This Row],[Fecha de Envío]]-Tabla1[[#This Row],[Fecha de Orden]]</f>
        <v>14</v>
      </c>
      <c r="S432" s="24">
        <f>YEAR(Tabla1[[#This Row],[Fecha de Orden]])</f>
        <v>2021</v>
      </c>
      <c r="T432" t="str">
        <f>VLOOKUP(Tabla1[[#This Row],[Nombre del Producto]],Tabla2[[Nombre Producto]:[Costo Unitario]],2,FALSE)</f>
        <v>Wicked Choccy's</v>
      </c>
      <c r="U432" t="str">
        <f>VLOOKUP(Tabla1[[#This Row],[Fábrica]],Tabla3[],4,FALSE)</f>
        <v>Georgia</v>
      </c>
    </row>
    <row r="433" spans="1:21" x14ac:dyDescent="0.25">
      <c r="A433" t="s">
        <v>6485</v>
      </c>
      <c r="B433" s="3">
        <v>44337</v>
      </c>
      <c r="C433" s="3">
        <v>44351</v>
      </c>
      <c r="D433" t="s">
        <v>18</v>
      </c>
      <c r="E433">
        <v>117639</v>
      </c>
      <c r="F433" t="s">
        <v>19</v>
      </c>
      <c r="G433" t="s">
        <v>532</v>
      </c>
      <c r="H433" t="s">
        <v>133</v>
      </c>
      <c r="I433">
        <v>23464</v>
      </c>
      <c r="J433" t="s">
        <v>22</v>
      </c>
      <c r="K433" t="s">
        <v>66</v>
      </c>
      <c r="L433" t="s">
        <v>45</v>
      </c>
      <c r="M433" t="s">
        <v>46</v>
      </c>
      <c r="N433" s="5">
        <v>10.47</v>
      </c>
      <c r="O433" s="7">
        <v>3</v>
      </c>
      <c r="P433" s="5">
        <v>7.47</v>
      </c>
      <c r="Q433" s="5">
        <v>3</v>
      </c>
      <c r="R433" s="22">
        <f>Tabla1[[#This Row],[Fecha de Envío]]-Tabla1[[#This Row],[Fecha de Orden]]</f>
        <v>14</v>
      </c>
      <c r="S433" s="24">
        <f>YEAR(Tabla1[[#This Row],[Fecha de Orden]])</f>
        <v>2021</v>
      </c>
      <c r="T433" t="str">
        <f>VLOOKUP(Tabla1[[#This Row],[Nombre del Producto]],Tabla2[[Nombre Producto]:[Costo Unitario]],2,FALSE)</f>
        <v>Lot's O' Nuts</v>
      </c>
      <c r="U433" t="str">
        <f>VLOOKUP(Tabla1[[#This Row],[Fábrica]],Tabla3[],4,FALSE)</f>
        <v>Arizona</v>
      </c>
    </row>
    <row r="434" spans="1:21" x14ac:dyDescent="0.25">
      <c r="A434" t="s">
        <v>3258</v>
      </c>
      <c r="B434" s="3">
        <v>44338</v>
      </c>
      <c r="C434" s="3">
        <v>44355</v>
      </c>
      <c r="D434" t="s">
        <v>18</v>
      </c>
      <c r="E434">
        <v>143840</v>
      </c>
      <c r="F434" t="s">
        <v>19</v>
      </c>
      <c r="G434" t="s">
        <v>193</v>
      </c>
      <c r="H434" t="s">
        <v>522</v>
      </c>
      <c r="I434">
        <v>35601</v>
      </c>
      <c r="J434" t="s">
        <v>22</v>
      </c>
      <c r="K434" t="s">
        <v>66</v>
      </c>
      <c r="L434" t="s">
        <v>33</v>
      </c>
      <c r="M434" t="s">
        <v>34</v>
      </c>
      <c r="N434" s="5">
        <v>7.2</v>
      </c>
      <c r="O434" s="7">
        <v>2</v>
      </c>
      <c r="P434" s="5">
        <v>4.8</v>
      </c>
      <c r="Q434" s="5">
        <v>2.4</v>
      </c>
      <c r="R434" s="22">
        <f>Tabla1[[#This Row],[Fecha de Envío]]-Tabla1[[#This Row],[Fecha de Orden]]</f>
        <v>17</v>
      </c>
      <c r="S434" s="24">
        <f>YEAR(Tabla1[[#This Row],[Fecha de Orden]])</f>
        <v>2021</v>
      </c>
      <c r="T434" t="str">
        <f>VLOOKUP(Tabla1[[#This Row],[Nombre del Producto]],Tabla2[[Nombre Producto]:[Costo Unitario]],2,FALSE)</f>
        <v>Lot's O' Nuts</v>
      </c>
      <c r="U434" t="str">
        <f>VLOOKUP(Tabla1[[#This Row],[Fábrica]],Tabla3[],4,FALSE)</f>
        <v>Arizona</v>
      </c>
    </row>
    <row r="435" spans="1:21" x14ac:dyDescent="0.25">
      <c r="A435" t="s">
        <v>3259</v>
      </c>
      <c r="B435" s="3">
        <v>44338</v>
      </c>
      <c r="C435" s="3">
        <v>44355</v>
      </c>
      <c r="D435" t="s">
        <v>18</v>
      </c>
      <c r="E435">
        <v>143840</v>
      </c>
      <c r="F435" t="s">
        <v>19</v>
      </c>
      <c r="G435" t="s">
        <v>193</v>
      </c>
      <c r="H435" t="s">
        <v>522</v>
      </c>
      <c r="I435">
        <v>35601</v>
      </c>
      <c r="J435" t="s">
        <v>22</v>
      </c>
      <c r="K435" t="s">
        <v>66</v>
      </c>
      <c r="L435" t="s">
        <v>45</v>
      </c>
      <c r="M435" t="s">
        <v>46</v>
      </c>
      <c r="N435" s="5">
        <v>3.49</v>
      </c>
      <c r="O435" s="7">
        <v>1</v>
      </c>
      <c r="P435" s="5">
        <v>2.4900000000000002</v>
      </c>
      <c r="Q435" s="5">
        <v>1</v>
      </c>
      <c r="R435" s="22">
        <f>Tabla1[[#This Row],[Fecha de Envío]]-Tabla1[[#This Row],[Fecha de Orden]]</f>
        <v>17</v>
      </c>
      <c r="S435" s="24">
        <f>YEAR(Tabla1[[#This Row],[Fecha de Orden]])</f>
        <v>2021</v>
      </c>
      <c r="T435" t="str">
        <f>VLOOKUP(Tabla1[[#This Row],[Nombre del Producto]],Tabla2[[Nombre Producto]:[Costo Unitario]],2,FALSE)</f>
        <v>Lot's O' Nuts</v>
      </c>
      <c r="U435" t="str">
        <f>VLOOKUP(Tabla1[[#This Row],[Fábrica]],Tabla3[],4,FALSE)</f>
        <v>Arizona</v>
      </c>
    </row>
    <row r="436" spans="1:21" x14ac:dyDescent="0.25">
      <c r="A436" t="s">
        <v>716</v>
      </c>
      <c r="B436" s="3">
        <v>44339</v>
      </c>
      <c r="C436" s="3">
        <v>44353</v>
      </c>
      <c r="D436" t="s">
        <v>18</v>
      </c>
      <c r="E436">
        <v>105767</v>
      </c>
      <c r="F436" t="s">
        <v>19</v>
      </c>
      <c r="G436" t="s">
        <v>144</v>
      </c>
      <c r="H436" t="s">
        <v>101</v>
      </c>
      <c r="I436">
        <v>19134</v>
      </c>
      <c r="J436" t="s">
        <v>22</v>
      </c>
      <c r="K436" t="s">
        <v>32</v>
      </c>
      <c r="L436" t="s">
        <v>27</v>
      </c>
      <c r="M436" t="s">
        <v>28</v>
      </c>
      <c r="N436" s="5">
        <v>32.4</v>
      </c>
      <c r="O436" s="7">
        <v>9</v>
      </c>
      <c r="P436" s="5">
        <v>22.5</v>
      </c>
      <c r="Q436" s="5">
        <v>9.9</v>
      </c>
      <c r="R436" s="22">
        <f>Tabla1[[#This Row],[Fecha de Envío]]-Tabla1[[#This Row],[Fecha de Orden]]</f>
        <v>14</v>
      </c>
      <c r="S436" s="24">
        <f>YEAR(Tabla1[[#This Row],[Fecha de Orden]])</f>
        <v>2021</v>
      </c>
      <c r="T436" t="str">
        <f>VLOOKUP(Tabla1[[#This Row],[Nombre del Producto]],Tabla2[[Nombre Producto]:[Costo Unitario]],2,FALSE)</f>
        <v>Lot's O' Nuts</v>
      </c>
      <c r="U436" t="str">
        <f>VLOOKUP(Tabla1[[#This Row],[Fábrica]],Tabla3[],4,FALSE)</f>
        <v>Arizona</v>
      </c>
    </row>
    <row r="437" spans="1:21" x14ac:dyDescent="0.25">
      <c r="A437" t="s">
        <v>717</v>
      </c>
      <c r="B437" s="3">
        <v>44339</v>
      </c>
      <c r="C437" s="3">
        <v>44353</v>
      </c>
      <c r="D437" t="s">
        <v>18</v>
      </c>
      <c r="E437">
        <v>105767</v>
      </c>
      <c r="F437" t="s">
        <v>19</v>
      </c>
      <c r="G437" t="s">
        <v>144</v>
      </c>
      <c r="H437" t="s">
        <v>101</v>
      </c>
      <c r="I437">
        <v>19134</v>
      </c>
      <c r="J437" t="s">
        <v>22</v>
      </c>
      <c r="K437" t="s">
        <v>32</v>
      </c>
      <c r="L437" t="s">
        <v>33</v>
      </c>
      <c r="M437" t="s">
        <v>34</v>
      </c>
      <c r="N437" s="5">
        <v>7.2</v>
      </c>
      <c r="O437" s="7">
        <v>2</v>
      </c>
      <c r="P437" s="5">
        <v>4.8</v>
      </c>
      <c r="Q437" s="5">
        <v>2.4</v>
      </c>
      <c r="R437" s="22">
        <f>Tabla1[[#This Row],[Fecha de Envío]]-Tabla1[[#This Row],[Fecha de Orden]]</f>
        <v>14</v>
      </c>
      <c r="S437" s="24">
        <f>YEAR(Tabla1[[#This Row],[Fecha de Orden]])</f>
        <v>2021</v>
      </c>
      <c r="T437" t="str">
        <f>VLOOKUP(Tabla1[[#This Row],[Nombre del Producto]],Tabla2[[Nombre Producto]:[Costo Unitario]],2,FALSE)</f>
        <v>Lot's O' Nuts</v>
      </c>
      <c r="U437" t="str">
        <f>VLOOKUP(Tabla1[[#This Row],[Fábrica]],Tabla3[],4,FALSE)</f>
        <v>Arizona</v>
      </c>
    </row>
    <row r="438" spans="1:21" x14ac:dyDescent="0.25">
      <c r="A438" t="s">
        <v>718</v>
      </c>
      <c r="B438" s="3">
        <v>44339</v>
      </c>
      <c r="C438" s="3">
        <v>44353</v>
      </c>
      <c r="D438" t="s">
        <v>18</v>
      </c>
      <c r="E438">
        <v>105767</v>
      </c>
      <c r="F438" t="s">
        <v>19</v>
      </c>
      <c r="G438" t="s">
        <v>144</v>
      </c>
      <c r="H438" t="s">
        <v>101</v>
      </c>
      <c r="I438">
        <v>19134</v>
      </c>
      <c r="J438" t="s">
        <v>22</v>
      </c>
      <c r="K438" t="s">
        <v>32</v>
      </c>
      <c r="L438" t="s">
        <v>24</v>
      </c>
      <c r="M438" t="s">
        <v>25</v>
      </c>
      <c r="N438" s="5">
        <v>7.5</v>
      </c>
      <c r="O438" s="7">
        <v>2</v>
      </c>
      <c r="P438" s="5">
        <v>4.9000000000000004</v>
      </c>
      <c r="Q438" s="5">
        <v>2.6</v>
      </c>
      <c r="R438" s="22">
        <f>Tabla1[[#This Row],[Fecha de Envío]]-Tabla1[[#This Row],[Fecha de Orden]]</f>
        <v>14</v>
      </c>
      <c r="S438" s="24">
        <f>YEAR(Tabla1[[#This Row],[Fecha de Orden]])</f>
        <v>2021</v>
      </c>
      <c r="T438" t="str">
        <f>VLOOKUP(Tabla1[[#This Row],[Nombre del Producto]],Tabla2[[Nombre Producto]:[Costo Unitario]],2,FALSE)</f>
        <v>Wicked Choccy's</v>
      </c>
      <c r="U438" t="str">
        <f>VLOOKUP(Tabla1[[#This Row],[Fábrica]],Tabla3[],4,FALSE)</f>
        <v>Georgia</v>
      </c>
    </row>
    <row r="439" spans="1:21" x14ac:dyDescent="0.25">
      <c r="A439" t="s">
        <v>3217</v>
      </c>
      <c r="B439" s="3">
        <v>44339</v>
      </c>
      <c r="C439" s="3">
        <v>44353</v>
      </c>
      <c r="D439" t="s">
        <v>18</v>
      </c>
      <c r="E439">
        <v>138513</v>
      </c>
      <c r="F439" t="s">
        <v>19</v>
      </c>
      <c r="G439" t="s">
        <v>214</v>
      </c>
      <c r="H439" t="s">
        <v>125</v>
      </c>
      <c r="I439">
        <v>98006</v>
      </c>
      <c r="J439" t="s">
        <v>22</v>
      </c>
      <c r="K439" t="s">
        <v>23</v>
      </c>
      <c r="L439" t="s">
        <v>24</v>
      </c>
      <c r="M439" t="s">
        <v>25</v>
      </c>
      <c r="N439" s="5">
        <v>7.5</v>
      </c>
      <c r="O439" s="7">
        <v>2</v>
      </c>
      <c r="P439" s="5">
        <v>4.9000000000000004</v>
      </c>
      <c r="Q439" s="5">
        <v>2.6</v>
      </c>
      <c r="R439" s="22">
        <f>Tabla1[[#This Row],[Fecha de Envío]]-Tabla1[[#This Row],[Fecha de Orden]]</f>
        <v>14</v>
      </c>
      <c r="S439" s="24">
        <f>YEAR(Tabla1[[#This Row],[Fecha de Orden]])</f>
        <v>2021</v>
      </c>
      <c r="T439" t="str">
        <f>VLOOKUP(Tabla1[[#This Row],[Nombre del Producto]],Tabla2[[Nombre Producto]:[Costo Unitario]],2,FALSE)</f>
        <v>Wicked Choccy's</v>
      </c>
      <c r="U439" t="str">
        <f>VLOOKUP(Tabla1[[#This Row],[Fábrica]],Tabla3[],4,FALSE)</f>
        <v>Georgia</v>
      </c>
    </row>
    <row r="440" spans="1:21" x14ac:dyDescent="0.25">
      <c r="A440" t="s">
        <v>3793</v>
      </c>
      <c r="B440" s="3">
        <v>44339</v>
      </c>
      <c r="C440" s="3">
        <v>44353</v>
      </c>
      <c r="D440" t="s">
        <v>18</v>
      </c>
      <c r="E440">
        <v>135881</v>
      </c>
      <c r="F440" t="s">
        <v>19</v>
      </c>
      <c r="G440" t="s">
        <v>30</v>
      </c>
      <c r="H440" t="s">
        <v>31</v>
      </c>
      <c r="I440">
        <v>10035</v>
      </c>
      <c r="J440" t="s">
        <v>22</v>
      </c>
      <c r="K440" t="s">
        <v>32</v>
      </c>
      <c r="L440" t="s">
        <v>45</v>
      </c>
      <c r="M440" t="s">
        <v>46</v>
      </c>
      <c r="N440" s="5">
        <v>3.49</v>
      </c>
      <c r="O440" s="7">
        <v>1</v>
      </c>
      <c r="P440" s="5">
        <v>2.4900000000000002</v>
      </c>
      <c r="Q440" s="5">
        <v>1</v>
      </c>
      <c r="R440" s="22">
        <f>Tabla1[[#This Row],[Fecha de Envío]]-Tabla1[[#This Row],[Fecha de Orden]]</f>
        <v>14</v>
      </c>
      <c r="S440" s="24">
        <f>YEAR(Tabla1[[#This Row],[Fecha de Orden]])</f>
        <v>2021</v>
      </c>
      <c r="T440" t="str">
        <f>VLOOKUP(Tabla1[[#This Row],[Nombre del Producto]],Tabla2[[Nombre Producto]:[Costo Unitario]],2,FALSE)</f>
        <v>Lot's O' Nuts</v>
      </c>
      <c r="U440" t="str">
        <f>VLOOKUP(Tabla1[[#This Row],[Fábrica]],Tabla3[],4,FALSE)</f>
        <v>Arizona</v>
      </c>
    </row>
    <row r="441" spans="1:21" x14ac:dyDescent="0.25">
      <c r="A441" t="s">
        <v>3794</v>
      </c>
      <c r="B441" s="3">
        <v>44339</v>
      </c>
      <c r="C441" s="3">
        <v>44353</v>
      </c>
      <c r="D441" t="s">
        <v>18</v>
      </c>
      <c r="E441">
        <v>135881</v>
      </c>
      <c r="F441" t="s">
        <v>19</v>
      </c>
      <c r="G441" t="s">
        <v>30</v>
      </c>
      <c r="H441" t="s">
        <v>31</v>
      </c>
      <c r="I441">
        <v>10035</v>
      </c>
      <c r="J441" t="s">
        <v>22</v>
      </c>
      <c r="K441" t="s">
        <v>32</v>
      </c>
      <c r="L441" t="s">
        <v>33</v>
      </c>
      <c r="M441" t="s">
        <v>34</v>
      </c>
      <c r="N441" s="5">
        <v>18</v>
      </c>
      <c r="O441" s="7">
        <v>5</v>
      </c>
      <c r="P441" s="5">
        <v>12</v>
      </c>
      <c r="Q441" s="5">
        <v>6</v>
      </c>
      <c r="R441" s="22">
        <f>Tabla1[[#This Row],[Fecha de Envío]]-Tabla1[[#This Row],[Fecha de Orden]]</f>
        <v>14</v>
      </c>
      <c r="S441" s="24">
        <f>YEAR(Tabla1[[#This Row],[Fecha de Orden]])</f>
        <v>2021</v>
      </c>
      <c r="T441" t="str">
        <f>VLOOKUP(Tabla1[[#This Row],[Nombre del Producto]],Tabla2[[Nombre Producto]:[Costo Unitario]],2,FALSE)</f>
        <v>Lot's O' Nuts</v>
      </c>
      <c r="U441" t="str">
        <f>VLOOKUP(Tabla1[[#This Row],[Fábrica]],Tabla3[],4,FALSE)</f>
        <v>Arizona</v>
      </c>
    </row>
    <row r="442" spans="1:21" x14ac:dyDescent="0.25">
      <c r="A442" t="s">
        <v>3795</v>
      </c>
      <c r="B442" s="3">
        <v>44339</v>
      </c>
      <c r="C442" s="3">
        <v>44353</v>
      </c>
      <c r="D442" t="s">
        <v>18</v>
      </c>
      <c r="E442">
        <v>135881</v>
      </c>
      <c r="F442" t="s">
        <v>19</v>
      </c>
      <c r="G442" t="s">
        <v>30</v>
      </c>
      <c r="H442" t="s">
        <v>31</v>
      </c>
      <c r="I442">
        <v>10035</v>
      </c>
      <c r="J442" t="s">
        <v>22</v>
      </c>
      <c r="K442" t="s">
        <v>32</v>
      </c>
      <c r="L442" t="s">
        <v>24</v>
      </c>
      <c r="M442" t="s">
        <v>25</v>
      </c>
      <c r="N442" s="5">
        <v>7.5</v>
      </c>
      <c r="O442" s="7">
        <v>2</v>
      </c>
      <c r="P442" s="5">
        <v>4.9000000000000004</v>
      </c>
      <c r="Q442" s="5">
        <v>2.6</v>
      </c>
      <c r="R442" s="22">
        <f>Tabla1[[#This Row],[Fecha de Envío]]-Tabla1[[#This Row],[Fecha de Orden]]</f>
        <v>14</v>
      </c>
      <c r="S442" s="24">
        <f>YEAR(Tabla1[[#This Row],[Fecha de Orden]])</f>
        <v>2021</v>
      </c>
      <c r="T442" t="str">
        <f>VLOOKUP(Tabla1[[#This Row],[Nombre del Producto]],Tabla2[[Nombre Producto]:[Costo Unitario]],2,FALSE)</f>
        <v>Wicked Choccy's</v>
      </c>
      <c r="U442" t="str">
        <f>VLOOKUP(Tabla1[[#This Row],[Fábrica]],Tabla3[],4,FALSE)</f>
        <v>Georgia</v>
      </c>
    </row>
    <row r="443" spans="1:21" x14ac:dyDescent="0.25">
      <c r="A443" t="s">
        <v>7641</v>
      </c>
      <c r="B443" s="3">
        <v>44340</v>
      </c>
      <c r="C443" s="3">
        <v>44356</v>
      </c>
      <c r="D443" t="s">
        <v>18</v>
      </c>
      <c r="E443">
        <v>143413</v>
      </c>
      <c r="F443" t="s">
        <v>19</v>
      </c>
      <c r="G443" t="s">
        <v>582</v>
      </c>
      <c r="H443" t="s">
        <v>583</v>
      </c>
      <c r="I443">
        <v>21215</v>
      </c>
      <c r="J443" t="s">
        <v>22</v>
      </c>
      <c r="K443" t="s">
        <v>32</v>
      </c>
      <c r="L443" t="s">
        <v>24</v>
      </c>
      <c r="M443" t="s">
        <v>25</v>
      </c>
      <c r="N443" s="5">
        <v>11.25</v>
      </c>
      <c r="O443" s="7">
        <v>3</v>
      </c>
      <c r="P443" s="5">
        <v>7.35</v>
      </c>
      <c r="Q443" s="5">
        <v>3.9</v>
      </c>
      <c r="R443" s="22">
        <f>Tabla1[[#This Row],[Fecha de Envío]]-Tabla1[[#This Row],[Fecha de Orden]]</f>
        <v>16</v>
      </c>
      <c r="S443" s="24">
        <f>YEAR(Tabla1[[#This Row],[Fecha de Orden]])</f>
        <v>2021</v>
      </c>
      <c r="T443" t="str">
        <f>VLOOKUP(Tabla1[[#This Row],[Nombre del Producto]],Tabla2[[Nombre Producto]:[Costo Unitario]],2,FALSE)</f>
        <v>Wicked Choccy's</v>
      </c>
      <c r="U443" t="str">
        <f>VLOOKUP(Tabla1[[#This Row],[Fábrica]],Tabla3[],4,FALSE)</f>
        <v>Georgia</v>
      </c>
    </row>
    <row r="444" spans="1:21" x14ac:dyDescent="0.25">
      <c r="A444" t="s">
        <v>1524</v>
      </c>
      <c r="B444" s="3">
        <v>44341</v>
      </c>
      <c r="C444" s="3">
        <v>44355</v>
      </c>
      <c r="D444" t="s">
        <v>18</v>
      </c>
      <c r="E444">
        <v>100391</v>
      </c>
      <c r="F444" t="s">
        <v>19</v>
      </c>
      <c r="G444" t="s">
        <v>30</v>
      </c>
      <c r="H444" t="s">
        <v>31</v>
      </c>
      <c r="I444">
        <v>10035</v>
      </c>
      <c r="J444" t="s">
        <v>22</v>
      </c>
      <c r="K444" t="s">
        <v>32</v>
      </c>
      <c r="L444" t="s">
        <v>24</v>
      </c>
      <c r="M444" t="s">
        <v>25</v>
      </c>
      <c r="N444" s="5">
        <v>7.5</v>
      </c>
      <c r="O444" s="7">
        <v>2</v>
      </c>
      <c r="P444" s="5">
        <v>4.9000000000000004</v>
      </c>
      <c r="Q444" s="5">
        <v>2.6</v>
      </c>
      <c r="R444" s="22">
        <f>Tabla1[[#This Row],[Fecha de Envío]]-Tabla1[[#This Row],[Fecha de Orden]]</f>
        <v>14</v>
      </c>
      <c r="S444" s="24">
        <f>YEAR(Tabla1[[#This Row],[Fecha de Orden]])</f>
        <v>2021</v>
      </c>
      <c r="T444" t="str">
        <f>VLOOKUP(Tabla1[[#This Row],[Nombre del Producto]],Tabla2[[Nombre Producto]:[Costo Unitario]],2,FALSE)</f>
        <v>Wicked Choccy's</v>
      </c>
      <c r="U444" t="str">
        <f>VLOOKUP(Tabla1[[#This Row],[Fábrica]],Tabla3[],4,FALSE)</f>
        <v>Georgia</v>
      </c>
    </row>
    <row r="445" spans="1:21" x14ac:dyDescent="0.25">
      <c r="A445" t="s">
        <v>4627</v>
      </c>
      <c r="B445" s="3">
        <v>44341</v>
      </c>
      <c r="C445" s="3">
        <v>44355</v>
      </c>
      <c r="D445" t="s">
        <v>18</v>
      </c>
      <c r="E445">
        <v>130379</v>
      </c>
      <c r="F445" t="s">
        <v>19</v>
      </c>
      <c r="G445" t="s">
        <v>239</v>
      </c>
      <c r="H445" t="s">
        <v>173</v>
      </c>
      <c r="I445">
        <v>60623</v>
      </c>
      <c r="J445" t="s">
        <v>22</v>
      </c>
      <c r="K445" t="s">
        <v>43</v>
      </c>
      <c r="L445" t="s">
        <v>36</v>
      </c>
      <c r="M445" t="s">
        <v>37</v>
      </c>
      <c r="N445" s="5">
        <v>6.5</v>
      </c>
      <c r="O445" s="7">
        <v>2</v>
      </c>
      <c r="P445" s="5">
        <v>4.22</v>
      </c>
      <c r="Q445" s="5">
        <v>2.2799999999999998</v>
      </c>
      <c r="R445" s="22">
        <f>Tabla1[[#This Row],[Fecha de Envío]]-Tabla1[[#This Row],[Fecha de Orden]]</f>
        <v>14</v>
      </c>
      <c r="S445" s="24">
        <f>YEAR(Tabla1[[#This Row],[Fecha de Orden]])</f>
        <v>2021</v>
      </c>
      <c r="T445" t="str">
        <f>VLOOKUP(Tabla1[[#This Row],[Nombre del Producto]],Tabla2[[Nombre Producto]:[Costo Unitario]],2,FALSE)</f>
        <v>Wicked Choccy's</v>
      </c>
      <c r="U445" t="str">
        <f>VLOOKUP(Tabla1[[#This Row],[Fábrica]],Tabla3[],4,FALSE)</f>
        <v>Georgia</v>
      </c>
    </row>
    <row r="446" spans="1:21" x14ac:dyDescent="0.25">
      <c r="A446" t="s">
        <v>4628</v>
      </c>
      <c r="B446" s="3">
        <v>44341</v>
      </c>
      <c r="C446" s="3">
        <v>44355</v>
      </c>
      <c r="D446" t="s">
        <v>18</v>
      </c>
      <c r="E446">
        <v>130379</v>
      </c>
      <c r="F446" t="s">
        <v>19</v>
      </c>
      <c r="G446" t="s">
        <v>239</v>
      </c>
      <c r="H446" t="s">
        <v>173</v>
      </c>
      <c r="I446">
        <v>60623</v>
      </c>
      <c r="J446" t="s">
        <v>22</v>
      </c>
      <c r="K446" t="s">
        <v>43</v>
      </c>
      <c r="L446" t="s">
        <v>45</v>
      </c>
      <c r="M446" t="s">
        <v>46</v>
      </c>
      <c r="N446" s="5">
        <v>6.98</v>
      </c>
      <c r="O446" s="7">
        <v>2</v>
      </c>
      <c r="P446" s="5">
        <v>4.9800000000000004</v>
      </c>
      <c r="Q446" s="5">
        <v>2</v>
      </c>
      <c r="R446" s="22">
        <f>Tabla1[[#This Row],[Fecha de Envío]]-Tabla1[[#This Row],[Fecha de Orden]]</f>
        <v>14</v>
      </c>
      <c r="S446" s="24">
        <f>YEAR(Tabla1[[#This Row],[Fecha de Orden]])</f>
        <v>2021</v>
      </c>
      <c r="T446" t="str">
        <f>VLOOKUP(Tabla1[[#This Row],[Nombre del Producto]],Tabla2[[Nombre Producto]:[Costo Unitario]],2,FALSE)</f>
        <v>Lot's O' Nuts</v>
      </c>
      <c r="U446" t="str">
        <f>VLOOKUP(Tabla1[[#This Row],[Fábrica]],Tabla3[],4,FALSE)</f>
        <v>Arizona</v>
      </c>
    </row>
    <row r="447" spans="1:21" x14ac:dyDescent="0.25">
      <c r="A447" t="s">
        <v>2887</v>
      </c>
      <c r="B447" s="3">
        <v>44342</v>
      </c>
      <c r="C447" s="3">
        <v>44355</v>
      </c>
      <c r="D447" t="s">
        <v>39</v>
      </c>
      <c r="E447">
        <v>129574</v>
      </c>
      <c r="F447" t="s">
        <v>19</v>
      </c>
      <c r="G447" t="s">
        <v>2888</v>
      </c>
      <c r="H447" t="s">
        <v>325</v>
      </c>
      <c r="I447">
        <v>84107</v>
      </c>
      <c r="J447" t="s">
        <v>22</v>
      </c>
      <c r="K447" t="s">
        <v>23</v>
      </c>
      <c r="L447" t="s">
        <v>27</v>
      </c>
      <c r="M447" t="s">
        <v>28</v>
      </c>
      <c r="N447" s="5">
        <v>18</v>
      </c>
      <c r="O447" s="7">
        <v>5</v>
      </c>
      <c r="P447" s="5">
        <v>12.5</v>
      </c>
      <c r="Q447" s="5">
        <v>5.5</v>
      </c>
      <c r="R447" s="22">
        <f>Tabla1[[#This Row],[Fecha de Envío]]-Tabla1[[#This Row],[Fecha de Orden]]</f>
        <v>13</v>
      </c>
      <c r="S447" s="24">
        <f>YEAR(Tabla1[[#This Row],[Fecha de Orden]])</f>
        <v>2021</v>
      </c>
      <c r="T447" t="str">
        <f>VLOOKUP(Tabla1[[#This Row],[Nombre del Producto]],Tabla2[[Nombre Producto]:[Costo Unitario]],2,FALSE)</f>
        <v>Lot's O' Nuts</v>
      </c>
      <c r="U447" t="str">
        <f>VLOOKUP(Tabla1[[#This Row],[Fábrica]],Tabla3[],4,FALSE)</f>
        <v>Arizona</v>
      </c>
    </row>
    <row r="448" spans="1:21" x14ac:dyDescent="0.25">
      <c r="A448" t="s">
        <v>3898</v>
      </c>
      <c r="B448" s="3">
        <v>44342</v>
      </c>
      <c r="C448" s="3">
        <v>44356</v>
      </c>
      <c r="D448" t="s">
        <v>18</v>
      </c>
      <c r="E448">
        <v>158029</v>
      </c>
      <c r="F448" t="s">
        <v>19</v>
      </c>
      <c r="G448" t="s">
        <v>53</v>
      </c>
      <c r="H448" t="s">
        <v>21</v>
      </c>
      <c r="I448">
        <v>90008</v>
      </c>
      <c r="J448" t="s">
        <v>22</v>
      </c>
      <c r="K448" t="s">
        <v>23</v>
      </c>
      <c r="L448" t="s">
        <v>24</v>
      </c>
      <c r="M448" t="s">
        <v>25</v>
      </c>
      <c r="N448" s="5">
        <v>7.5</v>
      </c>
      <c r="O448" s="7">
        <v>2</v>
      </c>
      <c r="P448" s="5">
        <v>4.9000000000000004</v>
      </c>
      <c r="Q448" s="5">
        <v>2.6</v>
      </c>
      <c r="R448" s="22">
        <f>Tabla1[[#This Row],[Fecha de Envío]]-Tabla1[[#This Row],[Fecha de Orden]]</f>
        <v>14</v>
      </c>
      <c r="S448" s="24">
        <f>YEAR(Tabla1[[#This Row],[Fecha de Orden]])</f>
        <v>2021</v>
      </c>
      <c r="T448" t="str">
        <f>VLOOKUP(Tabla1[[#This Row],[Nombre del Producto]],Tabla2[[Nombre Producto]:[Costo Unitario]],2,FALSE)</f>
        <v>Wicked Choccy's</v>
      </c>
      <c r="U448" t="str">
        <f>VLOOKUP(Tabla1[[#This Row],[Fábrica]],Tabla3[],4,FALSE)</f>
        <v>Georgia</v>
      </c>
    </row>
    <row r="449" spans="1:21" x14ac:dyDescent="0.25">
      <c r="A449" t="s">
        <v>6186</v>
      </c>
      <c r="B449" s="3">
        <v>44342</v>
      </c>
      <c r="C449" s="3">
        <v>44356</v>
      </c>
      <c r="D449" t="s">
        <v>18</v>
      </c>
      <c r="E449">
        <v>156349</v>
      </c>
      <c r="F449" t="s">
        <v>19</v>
      </c>
      <c r="G449" t="s">
        <v>53</v>
      </c>
      <c r="H449" t="s">
        <v>21</v>
      </c>
      <c r="I449">
        <v>90008</v>
      </c>
      <c r="J449" t="s">
        <v>22</v>
      </c>
      <c r="K449" t="s">
        <v>23</v>
      </c>
      <c r="L449" t="s">
        <v>27</v>
      </c>
      <c r="M449" t="s">
        <v>28</v>
      </c>
      <c r="N449" s="5">
        <v>7.2</v>
      </c>
      <c r="O449" s="7">
        <v>2</v>
      </c>
      <c r="P449" s="5">
        <v>5</v>
      </c>
      <c r="Q449" s="5">
        <v>2.2000000000000002</v>
      </c>
      <c r="R449" s="22">
        <f>Tabla1[[#This Row],[Fecha de Envío]]-Tabla1[[#This Row],[Fecha de Orden]]</f>
        <v>14</v>
      </c>
      <c r="S449" s="24">
        <f>YEAR(Tabla1[[#This Row],[Fecha de Orden]])</f>
        <v>2021</v>
      </c>
      <c r="T449" t="str">
        <f>VLOOKUP(Tabla1[[#This Row],[Nombre del Producto]],Tabla2[[Nombre Producto]:[Costo Unitario]],2,FALSE)</f>
        <v>Lot's O' Nuts</v>
      </c>
      <c r="U449" t="str">
        <f>VLOOKUP(Tabla1[[#This Row],[Fábrica]],Tabla3[],4,FALSE)</f>
        <v>Arizona</v>
      </c>
    </row>
    <row r="450" spans="1:21" x14ac:dyDescent="0.25">
      <c r="A450" t="s">
        <v>6187</v>
      </c>
      <c r="B450" s="3">
        <v>44342</v>
      </c>
      <c r="C450" s="3">
        <v>44356</v>
      </c>
      <c r="D450" t="s">
        <v>18</v>
      </c>
      <c r="E450">
        <v>156349</v>
      </c>
      <c r="F450" t="s">
        <v>19</v>
      </c>
      <c r="G450" t="s">
        <v>53</v>
      </c>
      <c r="H450" t="s">
        <v>21</v>
      </c>
      <c r="I450">
        <v>90008</v>
      </c>
      <c r="J450" t="s">
        <v>22</v>
      </c>
      <c r="K450" t="s">
        <v>23</v>
      </c>
      <c r="L450" t="s">
        <v>36</v>
      </c>
      <c r="M450" t="s">
        <v>37</v>
      </c>
      <c r="N450" s="5">
        <v>6.5</v>
      </c>
      <c r="O450" s="7">
        <v>2</v>
      </c>
      <c r="P450" s="5">
        <v>4.22</v>
      </c>
      <c r="Q450" s="5">
        <v>2.2799999999999998</v>
      </c>
      <c r="R450" s="22">
        <f>Tabla1[[#This Row],[Fecha de Envío]]-Tabla1[[#This Row],[Fecha de Orden]]</f>
        <v>14</v>
      </c>
      <c r="S450" s="24">
        <f>YEAR(Tabla1[[#This Row],[Fecha de Orden]])</f>
        <v>2021</v>
      </c>
      <c r="T450" t="str">
        <f>VLOOKUP(Tabla1[[#This Row],[Nombre del Producto]],Tabla2[[Nombre Producto]:[Costo Unitario]],2,FALSE)</f>
        <v>Wicked Choccy's</v>
      </c>
      <c r="U450" t="str">
        <f>VLOOKUP(Tabla1[[#This Row],[Fábrica]],Tabla3[],4,FALSE)</f>
        <v>Georgia</v>
      </c>
    </row>
    <row r="451" spans="1:21" x14ac:dyDescent="0.25">
      <c r="A451" t="s">
        <v>6254</v>
      </c>
      <c r="B451" s="3">
        <v>44342</v>
      </c>
      <c r="C451" s="3">
        <v>44357</v>
      </c>
      <c r="D451" t="s">
        <v>18</v>
      </c>
      <c r="E451">
        <v>144029</v>
      </c>
      <c r="F451" t="s">
        <v>19</v>
      </c>
      <c r="G451" t="s">
        <v>239</v>
      </c>
      <c r="H451" t="s">
        <v>173</v>
      </c>
      <c r="I451">
        <v>60623</v>
      </c>
      <c r="J451" t="s">
        <v>22</v>
      </c>
      <c r="K451" t="s">
        <v>43</v>
      </c>
      <c r="L451" t="s">
        <v>24</v>
      </c>
      <c r="M451" t="s">
        <v>25</v>
      </c>
      <c r="N451" s="5">
        <v>7.5</v>
      </c>
      <c r="O451" s="7">
        <v>2</v>
      </c>
      <c r="P451" s="5">
        <v>4.9000000000000004</v>
      </c>
      <c r="Q451" s="5">
        <v>2.6</v>
      </c>
      <c r="R451" s="22">
        <f>Tabla1[[#This Row],[Fecha de Envío]]-Tabla1[[#This Row],[Fecha de Orden]]</f>
        <v>15</v>
      </c>
      <c r="S451" s="24">
        <f>YEAR(Tabla1[[#This Row],[Fecha de Orden]])</f>
        <v>2021</v>
      </c>
      <c r="T451" t="str">
        <f>VLOOKUP(Tabla1[[#This Row],[Nombre del Producto]],Tabla2[[Nombre Producto]:[Costo Unitario]],2,FALSE)</f>
        <v>Wicked Choccy's</v>
      </c>
      <c r="U451" t="str">
        <f>VLOOKUP(Tabla1[[#This Row],[Fábrica]],Tabla3[],4,FALSE)</f>
        <v>Georgia</v>
      </c>
    </row>
    <row r="452" spans="1:21" x14ac:dyDescent="0.25">
      <c r="A452" t="s">
        <v>6255</v>
      </c>
      <c r="B452" s="3">
        <v>44342</v>
      </c>
      <c r="C452" s="3">
        <v>44357</v>
      </c>
      <c r="D452" t="s">
        <v>18</v>
      </c>
      <c r="E452">
        <v>144029</v>
      </c>
      <c r="F452" t="s">
        <v>19</v>
      </c>
      <c r="G452" t="s">
        <v>239</v>
      </c>
      <c r="H452" t="s">
        <v>173</v>
      </c>
      <c r="I452">
        <v>60623</v>
      </c>
      <c r="J452" t="s">
        <v>22</v>
      </c>
      <c r="K452" t="s">
        <v>43</v>
      </c>
      <c r="L452" t="s">
        <v>27</v>
      </c>
      <c r="M452" t="s">
        <v>28</v>
      </c>
      <c r="N452" s="5">
        <v>10.8</v>
      </c>
      <c r="O452" s="7">
        <v>3</v>
      </c>
      <c r="P452" s="5">
        <v>7.5</v>
      </c>
      <c r="Q452" s="5">
        <v>3.3</v>
      </c>
      <c r="R452" s="22">
        <f>Tabla1[[#This Row],[Fecha de Envío]]-Tabla1[[#This Row],[Fecha de Orden]]</f>
        <v>15</v>
      </c>
      <c r="S452" s="24">
        <f>YEAR(Tabla1[[#This Row],[Fecha de Orden]])</f>
        <v>2021</v>
      </c>
      <c r="T452" t="str">
        <f>VLOOKUP(Tabla1[[#This Row],[Nombre del Producto]],Tabla2[[Nombre Producto]:[Costo Unitario]],2,FALSE)</f>
        <v>Lot's O' Nuts</v>
      </c>
      <c r="U452" t="str">
        <f>VLOOKUP(Tabla1[[#This Row],[Fábrica]],Tabla3[],4,FALSE)</f>
        <v>Arizona</v>
      </c>
    </row>
    <row r="453" spans="1:21" x14ac:dyDescent="0.25">
      <c r="A453" t="s">
        <v>6256</v>
      </c>
      <c r="B453" s="3">
        <v>44342</v>
      </c>
      <c r="C453" s="3">
        <v>44357</v>
      </c>
      <c r="D453" t="s">
        <v>18</v>
      </c>
      <c r="E453">
        <v>144029</v>
      </c>
      <c r="F453" t="s">
        <v>19</v>
      </c>
      <c r="G453" t="s">
        <v>239</v>
      </c>
      <c r="H453" t="s">
        <v>173</v>
      </c>
      <c r="I453">
        <v>60623</v>
      </c>
      <c r="J453" t="s">
        <v>22</v>
      </c>
      <c r="K453" t="s">
        <v>43</v>
      </c>
      <c r="L453" t="s">
        <v>36</v>
      </c>
      <c r="M453" t="s">
        <v>37</v>
      </c>
      <c r="N453" s="5">
        <v>9.75</v>
      </c>
      <c r="O453" s="7">
        <v>3</v>
      </c>
      <c r="P453" s="5">
        <v>6.33</v>
      </c>
      <c r="Q453" s="5">
        <v>3.42</v>
      </c>
      <c r="R453" s="22">
        <f>Tabla1[[#This Row],[Fecha de Envío]]-Tabla1[[#This Row],[Fecha de Orden]]</f>
        <v>15</v>
      </c>
      <c r="S453" s="24">
        <f>YEAR(Tabla1[[#This Row],[Fecha de Orden]])</f>
        <v>2021</v>
      </c>
      <c r="T453" t="str">
        <f>VLOOKUP(Tabla1[[#This Row],[Nombre del Producto]],Tabla2[[Nombre Producto]:[Costo Unitario]],2,FALSE)</f>
        <v>Wicked Choccy's</v>
      </c>
      <c r="U453" t="str">
        <f>VLOOKUP(Tabla1[[#This Row],[Fábrica]],Tabla3[],4,FALSE)</f>
        <v>Georgia</v>
      </c>
    </row>
    <row r="454" spans="1:21" x14ac:dyDescent="0.25">
      <c r="A454" t="s">
        <v>5455</v>
      </c>
      <c r="B454" s="3">
        <v>44343</v>
      </c>
      <c r="C454" s="3">
        <v>44358</v>
      </c>
      <c r="D454" t="s">
        <v>71</v>
      </c>
      <c r="E454">
        <v>139192</v>
      </c>
      <c r="F454" t="s">
        <v>19</v>
      </c>
      <c r="G454" t="s">
        <v>20</v>
      </c>
      <c r="H454" t="s">
        <v>21</v>
      </c>
      <c r="I454">
        <v>94109</v>
      </c>
      <c r="J454" t="s">
        <v>22</v>
      </c>
      <c r="K454" t="s">
        <v>23</v>
      </c>
      <c r="L454" t="s">
        <v>33</v>
      </c>
      <c r="M454" t="s">
        <v>34</v>
      </c>
      <c r="N454" s="5">
        <v>3.6</v>
      </c>
      <c r="O454" s="7">
        <v>1</v>
      </c>
      <c r="P454" s="5">
        <v>2.4</v>
      </c>
      <c r="Q454" s="5">
        <v>1.2</v>
      </c>
      <c r="R454" s="22">
        <f>Tabla1[[#This Row],[Fecha de Envío]]-Tabla1[[#This Row],[Fecha de Orden]]</f>
        <v>15</v>
      </c>
      <c r="S454" s="24">
        <f>YEAR(Tabla1[[#This Row],[Fecha de Orden]])</f>
        <v>2021</v>
      </c>
      <c r="T454" t="str">
        <f>VLOOKUP(Tabla1[[#This Row],[Nombre del Producto]],Tabla2[[Nombre Producto]:[Costo Unitario]],2,FALSE)</f>
        <v>Lot's O' Nuts</v>
      </c>
      <c r="U454" t="str">
        <f>VLOOKUP(Tabla1[[#This Row],[Fábrica]],Tabla3[],4,FALSE)</f>
        <v>Arizona</v>
      </c>
    </row>
    <row r="455" spans="1:21" x14ac:dyDescent="0.25">
      <c r="A455" t="s">
        <v>5521</v>
      </c>
      <c r="B455" s="3">
        <v>44343</v>
      </c>
      <c r="C455" s="3">
        <v>44356</v>
      </c>
      <c r="D455" t="s">
        <v>39</v>
      </c>
      <c r="E455">
        <v>117058</v>
      </c>
      <c r="F455" t="s">
        <v>19</v>
      </c>
      <c r="G455" t="s">
        <v>239</v>
      </c>
      <c r="H455" t="s">
        <v>173</v>
      </c>
      <c r="I455">
        <v>60653</v>
      </c>
      <c r="J455" t="s">
        <v>22</v>
      </c>
      <c r="K455" t="s">
        <v>43</v>
      </c>
      <c r="L455" t="s">
        <v>33</v>
      </c>
      <c r="M455" t="s">
        <v>34</v>
      </c>
      <c r="N455" s="5">
        <v>21.6</v>
      </c>
      <c r="O455" s="7">
        <v>6</v>
      </c>
      <c r="P455" s="5">
        <v>14.4</v>
      </c>
      <c r="Q455" s="5">
        <v>7.2</v>
      </c>
      <c r="R455" s="22">
        <f>Tabla1[[#This Row],[Fecha de Envío]]-Tabla1[[#This Row],[Fecha de Orden]]</f>
        <v>13</v>
      </c>
      <c r="S455" s="24">
        <f>YEAR(Tabla1[[#This Row],[Fecha de Orden]])</f>
        <v>2021</v>
      </c>
      <c r="T455" t="str">
        <f>VLOOKUP(Tabla1[[#This Row],[Nombre del Producto]],Tabla2[[Nombre Producto]:[Costo Unitario]],2,FALSE)</f>
        <v>Lot's O' Nuts</v>
      </c>
      <c r="U455" t="str">
        <f>VLOOKUP(Tabla1[[#This Row],[Fábrica]],Tabla3[],4,FALSE)</f>
        <v>Arizona</v>
      </c>
    </row>
    <row r="456" spans="1:21" x14ac:dyDescent="0.25">
      <c r="A456" t="s">
        <v>6100</v>
      </c>
      <c r="B456" s="3">
        <v>44343</v>
      </c>
      <c r="C456" s="3">
        <v>44353</v>
      </c>
      <c r="D456" t="s">
        <v>82</v>
      </c>
      <c r="E456">
        <v>124429</v>
      </c>
      <c r="F456" t="s">
        <v>19</v>
      </c>
      <c r="G456" t="s">
        <v>120</v>
      </c>
      <c r="H456" t="s">
        <v>21</v>
      </c>
      <c r="I456">
        <v>92105</v>
      </c>
      <c r="J456" t="s">
        <v>22</v>
      </c>
      <c r="K456" t="s">
        <v>23</v>
      </c>
      <c r="L456" t="s">
        <v>27</v>
      </c>
      <c r="M456" t="s">
        <v>28</v>
      </c>
      <c r="N456" s="5">
        <v>36</v>
      </c>
      <c r="O456" s="7">
        <v>10</v>
      </c>
      <c r="P456" s="5">
        <v>25</v>
      </c>
      <c r="Q456" s="5">
        <v>11</v>
      </c>
      <c r="R456" s="22">
        <f>Tabla1[[#This Row],[Fecha de Envío]]-Tabla1[[#This Row],[Fecha de Orden]]</f>
        <v>10</v>
      </c>
      <c r="S456" s="24">
        <f>YEAR(Tabla1[[#This Row],[Fecha de Orden]])</f>
        <v>2021</v>
      </c>
      <c r="T456" t="str">
        <f>VLOOKUP(Tabla1[[#This Row],[Nombre del Producto]],Tabla2[[Nombre Producto]:[Costo Unitario]],2,FALSE)</f>
        <v>Lot's O' Nuts</v>
      </c>
      <c r="U456" t="str">
        <f>VLOOKUP(Tabla1[[#This Row],[Fábrica]],Tabla3[],4,FALSE)</f>
        <v>Arizona</v>
      </c>
    </row>
    <row r="457" spans="1:21" x14ac:dyDescent="0.25">
      <c r="A457" t="s">
        <v>6101</v>
      </c>
      <c r="B457" s="3">
        <v>44343</v>
      </c>
      <c r="C457" s="3">
        <v>44353</v>
      </c>
      <c r="D457" t="s">
        <v>82</v>
      </c>
      <c r="E457">
        <v>124429</v>
      </c>
      <c r="F457" t="s">
        <v>19</v>
      </c>
      <c r="G457" t="s">
        <v>120</v>
      </c>
      <c r="H457" t="s">
        <v>21</v>
      </c>
      <c r="I457">
        <v>92105</v>
      </c>
      <c r="J457" t="s">
        <v>22</v>
      </c>
      <c r="K457" t="s">
        <v>23</v>
      </c>
      <c r="L457" t="s">
        <v>24</v>
      </c>
      <c r="M457" t="s">
        <v>25</v>
      </c>
      <c r="N457" s="5">
        <v>15</v>
      </c>
      <c r="O457" s="7">
        <v>4</v>
      </c>
      <c r="P457" s="5">
        <v>9.8000000000000007</v>
      </c>
      <c r="Q457" s="5">
        <v>5.2</v>
      </c>
      <c r="R457" s="22">
        <f>Tabla1[[#This Row],[Fecha de Envío]]-Tabla1[[#This Row],[Fecha de Orden]]</f>
        <v>10</v>
      </c>
      <c r="S457" s="24">
        <f>YEAR(Tabla1[[#This Row],[Fecha de Orden]])</f>
        <v>2021</v>
      </c>
      <c r="T457" t="str">
        <f>VLOOKUP(Tabla1[[#This Row],[Nombre del Producto]],Tabla2[[Nombre Producto]:[Costo Unitario]],2,FALSE)</f>
        <v>Wicked Choccy's</v>
      </c>
      <c r="U457" t="str">
        <f>VLOOKUP(Tabla1[[#This Row],[Fábrica]],Tabla3[],4,FALSE)</f>
        <v>Georgia</v>
      </c>
    </row>
    <row r="458" spans="1:21" x14ac:dyDescent="0.25">
      <c r="A458" t="s">
        <v>6232</v>
      </c>
      <c r="B458" s="3">
        <v>44344</v>
      </c>
      <c r="C458" s="3">
        <v>44358</v>
      </c>
      <c r="D458" t="s">
        <v>18</v>
      </c>
      <c r="E458">
        <v>108861</v>
      </c>
      <c r="F458" t="s">
        <v>19</v>
      </c>
      <c r="G458" t="s">
        <v>124</v>
      </c>
      <c r="H458" t="s">
        <v>125</v>
      </c>
      <c r="I458">
        <v>98105</v>
      </c>
      <c r="J458" t="s">
        <v>22</v>
      </c>
      <c r="K458" t="s">
        <v>23</v>
      </c>
      <c r="L458" t="s">
        <v>24</v>
      </c>
      <c r="M458" t="s">
        <v>25</v>
      </c>
      <c r="N458" s="5">
        <v>15</v>
      </c>
      <c r="O458" s="7">
        <v>4</v>
      </c>
      <c r="P458" s="5">
        <v>9.8000000000000007</v>
      </c>
      <c r="Q458" s="5">
        <v>5.2</v>
      </c>
      <c r="R458" s="22">
        <f>Tabla1[[#This Row],[Fecha de Envío]]-Tabla1[[#This Row],[Fecha de Orden]]</f>
        <v>14</v>
      </c>
      <c r="S458" s="24">
        <f>YEAR(Tabla1[[#This Row],[Fecha de Orden]])</f>
        <v>2021</v>
      </c>
      <c r="T458" t="str">
        <f>VLOOKUP(Tabla1[[#This Row],[Nombre del Producto]],Tabla2[[Nombre Producto]:[Costo Unitario]],2,FALSE)</f>
        <v>Wicked Choccy's</v>
      </c>
      <c r="U458" t="str">
        <f>VLOOKUP(Tabla1[[#This Row],[Fábrica]],Tabla3[],4,FALSE)</f>
        <v>Georgia</v>
      </c>
    </row>
    <row r="459" spans="1:21" x14ac:dyDescent="0.25">
      <c r="A459" t="s">
        <v>6993</v>
      </c>
      <c r="B459" s="3">
        <v>44344</v>
      </c>
      <c r="C459" s="3">
        <v>44359</v>
      </c>
      <c r="D459" t="s">
        <v>18</v>
      </c>
      <c r="E459">
        <v>135993</v>
      </c>
      <c r="F459" t="s">
        <v>19</v>
      </c>
      <c r="G459" t="s">
        <v>124</v>
      </c>
      <c r="H459" t="s">
        <v>125</v>
      </c>
      <c r="I459">
        <v>98115</v>
      </c>
      <c r="J459" t="s">
        <v>22</v>
      </c>
      <c r="K459" t="s">
        <v>23</v>
      </c>
      <c r="L459" t="s">
        <v>36</v>
      </c>
      <c r="M459" t="s">
        <v>37</v>
      </c>
      <c r="N459" s="5">
        <v>13</v>
      </c>
      <c r="O459" s="7">
        <v>4</v>
      </c>
      <c r="P459" s="5">
        <v>8.44</v>
      </c>
      <c r="Q459" s="5">
        <v>4.5599999999999996</v>
      </c>
      <c r="R459" s="22">
        <f>Tabla1[[#This Row],[Fecha de Envío]]-Tabla1[[#This Row],[Fecha de Orden]]</f>
        <v>15</v>
      </c>
      <c r="S459" s="24">
        <f>YEAR(Tabla1[[#This Row],[Fecha de Orden]])</f>
        <v>2021</v>
      </c>
      <c r="T459" t="str">
        <f>VLOOKUP(Tabla1[[#This Row],[Nombre del Producto]],Tabla2[[Nombre Producto]:[Costo Unitario]],2,FALSE)</f>
        <v>Wicked Choccy's</v>
      </c>
      <c r="U459" t="str">
        <f>VLOOKUP(Tabla1[[#This Row],[Fábrica]],Tabla3[],4,FALSE)</f>
        <v>Georgia</v>
      </c>
    </row>
    <row r="460" spans="1:21" x14ac:dyDescent="0.25">
      <c r="A460" t="s">
        <v>6994</v>
      </c>
      <c r="B460" s="3">
        <v>44344</v>
      </c>
      <c r="C460" s="3">
        <v>44359</v>
      </c>
      <c r="D460" t="s">
        <v>18</v>
      </c>
      <c r="E460">
        <v>135993</v>
      </c>
      <c r="F460" t="s">
        <v>19</v>
      </c>
      <c r="G460" t="s">
        <v>124</v>
      </c>
      <c r="H460" t="s">
        <v>125</v>
      </c>
      <c r="I460">
        <v>98115</v>
      </c>
      <c r="J460" t="s">
        <v>22</v>
      </c>
      <c r="K460" t="s">
        <v>23</v>
      </c>
      <c r="L460" t="s">
        <v>24</v>
      </c>
      <c r="M460" t="s">
        <v>25</v>
      </c>
      <c r="N460" s="5">
        <v>22.5</v>
      </c>
      <c r="O460" s="7">
        <v>6</v>
      </c>
      <c r="P460" s="5">
        <v>14.7</v>
      </c>
      <c r="Q460" s="5">
        <v>7.8</v>
      </c>
      <c r="R460" s="22">
        <f>Tabla1[[#This Row],[Fecha de Envío]]-Tabla1[[#This Row],[Fecha de Orden]]</f>
        <v>15</v>
      </c>
      <c r="S460" s="24">
        <f>YEAR(Tabla1[[#This Row],[Fecha de Orden]])</f>
        <v>2021</v>
      </c>
      <c r="T460" t="str">
        <f>VLOOKUP(Tabla1[[#This Row],[Nombre del Producto]],Tabla2[[Nombre Producto]:[Costo Unitario]],2,FALSE)</f>
        <v>Wicked Choccy's</v>
      </c>
      <c r="U460" t="str">
        <f>VLOOKUP(Tabla1[[#This Row],[Fábrica]],Tabla3[],4,FALSE)</f>
        <v>Georgia</v>
      </c>
    </row>
    <row r="461" spans="1:21" x14ac:dyDescent="0.25">
      <c r="A461" t="s">
        <v>3103</v>
      </c>
      <c r="B461" s="3">
        <v>44346</v>
      </c>
      <c r="C461" s="3">
        <v>44362</v>
      </c>
      <c r="D461" t="s">
        <v>18</v>
      </c>
      <c r="E461">
        <v>146885</v>
      </c>
      <c r="F461" t="s">
        <v>19</v>
      </c>
      <c r="G461" t="s">
        <v>393</v>
      </c>
      <c r="H461" t="s">
        <v>133</v>
      </c>
      <c r="I461">
        <v>23223</v>
      </c>
      <c r="J461" t="s">
        <v>22</v>
      </c>
      <c r="K461" t="s">
        <v>66</v>
      </c>
      <c r="L461" t="s">
        <v>27</v>
      </c>
      <c r="M461" t="s">
        <v>28</v>
      </c>
      <c r="N461" s="5">
        <v>10.8</v>
      </c>
      <c r="O461" s="7">
        <v>3</v>
      </c>
      <c r="P461" s="5">
        <v>7.5</v>
      </c>
      <c r="Q461" s="5">
        <v>3.3</v>
      </c>
      <c r="R461" s="22">
        <f>Tabla1[[#This Row],[Fecha de Envío]]-Tabla1[[#This Row],[Fecha de Orden]]</f>
        <v>16</v>
      </c>
      <c r="S461" s="24">
        <f>YEAR(Tabla1[[#This Row],[Fecha de Orden]])</f>
        <v>2021</v>
      </c>
      <c r="T461" t="str">
        <f>VLOOKUP(Tabla1[[#This Row],[Nombre del Producto]],Tabla2[[Nombre Producto]:[Costo Unitario]],2,FALSE)</f>
        <v>Lot's O' Nuts</v>
      </c>
      <c r="U461" t="str">
        <f>VLOOKUP(Tabla1[[#This Row],[Fábrica]],Tabla3[],4,FALSE)</f>
        <v>Arizona</v>
      </c>
    </row>
    <row r="462" spans="1:21" x14ac:dyDescent="0.25">
      <c r="A462" t="s">
        <v>4427</v>
      </c>
      <c r="B462" s="3">
        <v>44346</v>
      </c>
      <c r="C462" s="3">
        <v>44363</v>
      </c>
      <c r="D462" t="s">
        <v>18</v>
      </c>
      <c r="E462">
        <v>105872</v>
      </c>
      <c r="F462" t="s">
        <v>19</v>
      </c>
      <c r="G462" t="s">
        <v>30</v>
      </c>
      <c r="H462" t="s">
        <v>31</v>
      </c>
      <c r="I462">
        <v>10024</v>
      </c>
      <c r="J462" t="s">
        <v>22</v>
      </c>
      <c r="K462" t="s">
        <v>32</v>
      </c>
      <c r="L462" t="s">
        <v>36</v>
      </c>
      <c r="M462" t="s">
        <v>37</v>
      </c>
      <c r="N462" s="5">
        <v>13</v>
      </c>
      <c r="O462" s="7">
        <v>4</v>
      </c>
      <c r="P462" s="5">
        <v>8.44</v>
      </c>
      <c r="Q462" s="5">
        <v>4.5599999999999996</v>
      </c>
      <c r="R462" s="22">
        <f>Tabla1[[#This Row],[Fecha de Envío]]-Tabla1[[#This Row],[Fecha de Orden]]</f>
        <v>17</v>
      </c>
      <c r="S462" s="24">
        <f>YEAR(Tabla1[[#This Row],[Fecha de Orden]])</f>
        <v>2021</v>
      </c>
      <c r="T462" t="str">
        <f>VLOOKUP(Tabla1[[#This Row],[Nombre del Producto]],Tabla2[[Nombre Producto]:[Costo Unitario]],2,FALSE)</f>
        <v>Wicked Choccy's</v>
      </c>
      <c r="U462" t="str">
        <f>VLOOKUP(Tabla1[[#This Row],[Fábrica]],Tabla3[],4,FALSE)</f>
        <v>Georgia</v>
      </c>
    </row>
    <row r="463" spans="1:21" x14ac:dyDescent="0.25">
      <c r="A463" t="s">
        <v>5726</v>
      </c>
      <c r="B463" s="3">
        <v>44346</v>
      </c>
      <c r="C463" s="3">
        <v>44358</v>
      </c>
      <c r="D463" t="s">
        <v>39</v>
      </c>
      <c r="E463">
        <v>103429</v>
      </c>
      <c r="F463" t="s">
        <v>19</v>
      </c>
      <c r="G463" t="s">
        <v>30</v>
      </c>
      <c r="H463" t="s">
        <v>31</v>
      </c>
      <c r="I463">
        <v>10024</v>
      </c>
      <c r="J463" t="s">
        <v>22</v>
      </c>
      <c r="K463" t="s">
        <v>32</v>
      </c>
      <c r="L463" t="s">
        <v>24</v>
      </c>
      <c r="M463" t="s">
        <v>25</v>
      </c>
      <c r="N463" s="5">
        <v>11.25</v>
      </c>
      <c r="O463" s="7">
        <v>3</v>
      </c>
      <c r="P463" s="5">
        <v>7.35</v>
      </c>
      <c r="Q463" s="5">
        <v>3.9</v>
      </c>
      <c r="R463" s="22">
        <f>Tabla1[[#This Row],[Fecha de Envío]]-Tabla1[[#This Row],[Fecha de Orden]]</f>
        <v>12</v>
      </c>
      <c r="S463" s="24">
        <f>YEAR(Tabla1[[#This Row],[Fecha de Orden]])</f>
        <v>2021</v>
      </c>
      <c r="T463" t="str">
        <f>VLOOKUP(Tabla1[[#This Row],[Nombre del Producto]],Tabla2[[Nombre Producto]:[Costo Unitario]],2,FALSE)</f>
        <v>Wicked Choccy's</v>
      </c>
      <c r="U463" t="str">
        <f>VLOOKUP(Tabla1[[#This Row],[Fábrica]],Tabla3[],4,FALSE)</f>
        <v>Georgia</v>
      </c>
    </row>
    <row r="464" spans="1:21" x14ac:dyDescent="0.25">
      <c r="A464" t="s">
        <v>5727</v>
      </c>
      <c r="B464" s="3">
        <v>44346</v>
      </c>
      <c r="C464" s="3">
        <v>44358</v>
      </c>
      <c r="D464" t="s">
        <v>39</v>
      </c>
      <c r="E464">
        <v>103429</v>
      </c>
      <c r="F464" t="s">
        <v>19</v>
      </c>
      <c r="G464" t="s">
        <v>30</v>
      </c>
      <c r="H464" t="s">
        <v>31</v>
      </c>
      <c r="I464">
        <v>10024</v>
      </c>
      <c r="J464" t="s">
        <v>22</v>
      </c>
      <c r="K464" t="s">
        <v>32</v>
      </c>
      <c r="L464" t="s">
        <v>33</v>
      </c>
      <c r="M464" t="s">
        <v>34</v>
      </c>
      <c r="N464" s="5">
        <v>7.2</v>
      </c>
      <c r="O464" s="7">
        <v>2</v>
      </c>
      <c r="P464" s="5">
        <v>4.8</v>
      </c>
      <c r="Q464" s="5">
        <v>2.4</v>
      </c>
      <c r="R464" s="22">
        <f>Tabla1[[#This Row],[Fecha de Envío]]-Tabla1[[#This Row],[Fecha de Orden]]</f>
        <v>12</v>
      </c>
      <c r="S464" s="24">
        <f>YEAR(Tabla1[[#This Row],[Fecha de Orden]])</f>
        <v>2021</v>
      </c>
      <c r="T464" t="str">
        <f>VLOOKUP(Tabla1[[#This Row],[Nombre del Producto]],Tabla2[[Nombre Producto]:[Costo Unitario]],2,FALSE)</f>
        <v>Lot's O' Nuts</v>
      </c>
      <c r="U464" t="str">
        <f>VLOOKUP(Tabla1[[#This Row],[Fábrica]],Tabla3[],4,FALSE)</f>
        <v>Arizona</v>
      </c>
    </row>
    <row r="465" spans="1:21" x14ac:dyDescent="0.25">
      <c r="A465" t="s">
        <v>5728</v>
      </c>
      <c r="B465" s="3">
        <v>44346</v>
      </c>
      <c r="C465" s="3">
        <v>44358</v>
      </c>
      <c r="D465" t="s">
        <v>39</v>
      </c>
      <c r="E465">
        <v>103429</v>
      </c>
      <c r="F465" t="s">
        <v>19</v>
      </c>
      <c r="G465" t="s">
        <v>30</v>
      </c>
      <c r="H465" t="s">
        <v>31</v>
      </c>
      <c r="I465">
        <v>10024</v>
      </c>
      <c r="J465" t="s">
        <v>22</v>
      </c>
      <c r="K465" t="s">
        <v>32</v>
      </c>
      <c r="L465" t="s">
        <v>27</v>
      </c>
      <c r="M465" t="s">
        <v>28</v>
      </c>
      <c r="N465" s="5">
        <v>14.4</v>
      </c>
      <c r="O465" s="7">
        <v>4</v>
      </c>
      <c r="P465" s="5">
        <v>10</v>
      </c>
      <c r="Q465" s="5">
        <v>4.4000000000000004</v>
      </c>
      <c r="R465" s="22">
        <f>Tabla1[[#This Row],[Fecha de Envío]]-Tabla1[[#This Row],[Fecha de Orden]]</f>
        <v>12</v>
      </c>
      <c r="S465" s="24">
        <f>YEAR(Tabla1[[#This Row],[Fecha de Orden]])</f>
        <v>2021</v>
      </c>
      <c r="T465" t="str">
        <f>VLOOKUP(Tabla1[[#This Row],[Nombre del Producto]],Tabla2[[Nombre Producto]:[Costo Unitario]],2,FALSE)</f>
        <v>Lot's O' Nuts</v>
      </c>
      <c r="U465" t="str">
        <f>VLOOKUP(Tabla1[[#This Row],[Fábrica]],Tabla3[],4,FALSE)</f>
        <v>Arizona</v>
      </c>
    </row>
    <row r="466" spans="1:21" x14ac:dyDescent="0.25">
      <c r="A466" t="s">
        <v>5729</v>
      </c>
      <c r="B466" s="3">
        <v>44346</v>
      </c>
      <c r="C466" s="3">
        <v>44358</v>
      </c>
      <c r="D466" t="s">
        <v>39</v>
      </c>
      <c r="E466">
        <v>103429</v>
      </c>
      <c r="F466" t="s">
        <v>19</v>
      </c>
      <c r="G466" t="s">
        <v>30</v>
      </c>
      <c r="H466" t="s">
        <v>31</v>
      </c>
      <c r="I466">
        <v>10024</v>
      </c>
      <c r="J466" t="s">
        <v>22</v>
      </c>
      <c r="K466" t="s">
        <v>32</v>
      </c>
      <c r="L466" t="s">
        <v>45</v>
      </c>
      <c r="M466" t="s">
        <v>46</v>
      </c>
      <c r="N466" s="5">
        <v>17.45</v>
      </c>
      <c r="O466" s="7">
        <v>5</v>
      </c>
      <c r="P466" s="5">
        <v>12.45</v>
      </c>
      <c r="Q466" s="5">
        <v>5</v>
      </c>
      <c r="R466" s="22">
        <f>Tabla1[[#This Row],[Fecha de Envío]]-Tabla1[[#This Row],[Fecha de Orden]]</f>
        <v>12</v>
      </c>
      <c r="S466" s="24">
        <f>YEAR(Tabla1[[#This Row],[Fecha de Orden]])</f>
        <v>2021</v>
      </c>
      <c r="T466" t="str">
        <f>VLOOKUP(Tabla1[[#This Row],[Nombre del Producto]],Tabla2[[Nombre Producto]:[Costo Unitario]],2,FALSE)</f>
        <v>Lot's O' Nuts</v>
      </c>
      <c r="U466" t="str">
        <f>VLOOKUP(Tabla1[[#This Row],[Fábrica]],Tabla3[],4,FALSE)</f>
        <v>Arizona</v>
      </c>
    </row>
    <row r="467" spans="1:21" x14ac:dyDescent="0.25">
      <c r="A467" t="s">
        <v>5849</v>
      </c>
      <c r="B467" s="3">
        <v>44346</v>
      </c>
      <c r="C467" s="3">
        <v>44360</v>
      </c>
      <c r="D467" t="s">
        <v>18</v>
      </c>
      <c r="E467">
        <v>140473</v>
      </c>
      <c r="F467" t="s">
        <v>19</v>
      </c>
      <c r="G467" t="s">
        <v>239</v>
      </c>
      <c r="H467" t="s">
        <v>173</v>
      </c>
      <c r="I467">
        <v>60623</v>
      </c>
      <c r="J467" t="s">
        <v>22</v>
      </c>
      <c r="K467" t="s">
        <v>43</v>
      </c>
      <c r="L467" t="s">
        <v>27</v>
      </c>
      <c r="M467" t="s">
        <v>28</v>
      </c>
      <c r="N467" s="5">
        <v>10.8</v>
      </c>
      <c r="O467" s="7">
        <v>3</v>
      </c>
      <c r="P467" s="5">
        <v>7.5</v>
      </c>
      <c r="Q467" s="5">
        <v>3.3</v>
      </c>
      <c r="R467" s="22">
        <f>Tabla1[[#This Row],[Fecha de Envío]]-Tabla1[[#This Row],[Fecha de Orden]]</f>
        <v>14</v>
      </c>
      <c r="S467" s="24">
        <f>YEAR(Tabla1[[#This Row],[Fecha de Orden]])</f>
        <v>2021</v>
      </c>
      <c r="T467" t="str">
        <f>VLOOKUP(Tabla1[[#This Row],[Nombre del Producto]],Tabla2[[Nombre Producto]:[Costo Unitario]],2,FALSE)</f>
        <v>Lot's O' Nuts</v>
      </c>
      <c r="U467" t="str">
        <f>VLOOKUP(Tabla1[[#This Row],[Fábrica]],Tabla3[],4,FALSE)</f>
        <v>Arizona</v>
      </c>
    </row>
    <row r="468" spans="1:21" x14ac:dyDescent="0.25">
      <c r="A468" t="s">
        <v>8376</v>
      </c>
      <c r="B468" s="3">
        <v>44346</v>
      </c>
      <c r="C468" s="3">
        <v>44362</v>
      </c>
      <c r="D468" t="s">
        <v>18</v>
      </c>
      <c r="E468">
        <v>145800</v>
      </c>
      <c r="F468" t="s">
        <v>19</v>
      </c>
      <c r="G468" t="s">
        <v>1279</v>
      </c>
      <c r="H468" t="s">
        <v>173</v>
      </c>
      <c r="I468">
        <v>60089</v>
      </c>
      <c r="J468" t="s">
        <v>22</v>
      </c>
      <c r="K468" t="s">
        <v>43</v>
      </c>
      <c r="L468" t="s">
        <v>27</v>
      </c>
      <c r="M468" t="s">
        <v>28</v>
      </c>
      <c r="N468" s="5">
        <v>10.8</v>
      </c>
      <c r="O468" s="7">
        <v>3</v>
      </c>
      <c r="P468" s="5">
        <v>7.5</v>
      </c>
      <c r="Q468" s="5">
        <v>3.3</v>
      </c>
      <c r="R468" s="22">
        <f>Tabla1[[#This Row],[Fecha de Envío]]-Tabla1[[#This Row],[Fecha de Orden]]</f>
        <v>16</v>
      </c>
      <c r="S468" s="24">
        <f>YEAR(Tabla1[[#This Row],[Fecha de Orden]])</f>
        <v>2021</v>
      </c>
      <c r="T468" t="str">
        <f>VLOOKUP(Tabla1[[#This Row],[Nombre del Producto]],Tabla2[[Nombre Producto]:[Costo Unitario]],2,FALSE)</f>
        <v>Lot's O' Nuts</v>
      </c>
      <c r="U468" t="str">
        <f>VLOOKUP(Tabla1[[#This Row],[Fábrica]],Tabla3[],4,FALSE)</f>
        <v>Arizona</v>
      </c>
    </row>
    <row r="469" spans="1:21" x14ac:dyDescent="0.25">
      <c r="A469" t="s">
        <v>4543</v>
      </c>
      <c r="B469" s="3">
        <v>44347</v>
      </c>
      <c r="C469" s="3">
        <v>44362</v>
      </c>
      <c r="D469" t="s">
        <v>18</v>
      </c>
      <c r="E469">
        <v>166051</v>
      </c>
      <c r="F469" t="s">
        <v>19</v>
      </c>
      <c r="G469" t="s">
        <v>228</v>
      </c>
      <c r="H469" t="s">
        <v>229</v>
      </c>
      <c r="I469">
        <v>39212</v>
      </c>
      <c r="J469" t="s">
        <v>22</v>
      </c>
      <c r="K469" t="s">
        <v>66</v>
      </c>
      <c r="L469" t="s">
        <v>36</v>
      </c>
      <c r="M469" t="s">
        <v>37</v>
      </c>
      <c r="N469" s="5">
        <v>9.75</v>
      </c>
      <c r="O469" s="7">
        <v>3</v>
      </c>
      <c r="P469" s="5">
        <v>6.33</v>
      </c>
      <c r="Q469" s="5">
        <v>3.42</v>
      </c>
      <c r="R469" s="22">
        <f>Tabla1[[#This Row],[Fecha de Envío]]-Tabla1[[#This Row],[Fecha de Orden]]</f>
        <v>15</v>
      </c>
      <c r="S469" s="24">
        <f>YEAR(Tabla1[[#This Row],[Fecha de Orden]])</f>
        <v>2021</v>
      </c>
      <c r="T469" t="str">
        <f>VLOOKUP(Tabla1[[#This Row],[Nombre del Producto]],Tabla2[[Nombre Producto]:[Costo Unitario]],2,FALSE)</f>
        <v>Wicked Choccy's</v>
      </c>
      <c r="U469" t="str">
        <f>VLOOKUP(Tabla1[[#This Row],[Fábrica]],Tabla3[],4,FALSE)</f>
        <v>Georgia</v>
      </c>
    </row>
    <row r="470" spans="1:21" x14ac:dyDescent="0.25">
      <c r="A470" t="s">
        <v>4544</v>
      </c>
      <c r="B470" s="3">
        <v>44347</v>
      </c>
      <c r="C470" s="3">
        <v>44362</v>
      </c>
      <c r="D470" t="s">
        <v>18</v>
      </c>
      <c r="E470">
        <v>166051</v>
      </c>
      <c r="F470" t="s">
        <v>19</v>
      </c>
      <c r="G470" t="s">
        <v>228</v>
      </c>
      <c r="H470" t="s">
        <v>229</v>
      </c>
      <c r="I470">
        <v>39212</v>
      </c>
      <c r="J470" t="s">
        <v>22</v>
      </c>
      <c r="K470" t="s">
        <v>66</v>
      </c>
      <c r="L470" t="s">
        <v>33</v>
      </c>
      <c r="M470" t="s">
        <v>34</v>
      </c>
      <c r="N470" s="5">
        <v>10.8</v>
      </c>
      <c r="O470" s="7">
        <v>3</v>
      </c>
      <c r="P470" s="5">
        <v>7.2</v>
      </c>
      <c r="Q470" s="5">
        <v>3.6</v>
      </c>
      <c r="R470" s="22">
        <f>Tabla1[[#This Row],[Fecha de Envío]]-Tabla1[[#This Row],[Fecha de Orden]]</f>
        <v>15</v>
      </c>
      <c r="S470" s="24">
        <f>YEAR(Tabla1[[#This Row],[Fecha de Orden]])</f>
        <v>2021</v>
      </c>
      <c r="T470" t="str">
        <f>VLOOKUP(Tabla1[[#This Row],[Nombre del Producto]],Tabla2[[Nombre Producto]:[Costo Unitario]],2,FALSE)</f>
        <v>Lot's O' Nuts</v>
      </c>
      <c r="U470" t="str">
        <f>VLOOKUP(Tabla1[[#This Row],[Fábrica]],Tabla3[],4,FALSE)</f>
        <v>Arizona</v>
      </c>
    </row>
    <row r="471" spans="1:21" x14ac:dyDescent="0.25">
      <c r="A471" t="s">
        <v>2117</v>
      </c>
      <c r="B471" s="3">
        <v>44348</v>
      </c>
      <c r="C471" s="3">
        <v>44363</v>
      </c>
      <c r="D471" t="s">
        <v>18</v>
      </c>
      <c r="E471">
        <v>111003</v>
      </c>
      <c r="F471" t="s">
        <v>19</v>
      </c>
      <c r="G471" t="s">
        <v>207</v>
      </c>
      <c r="H471" t="s">
        <v>306</v>
      </c>
      <c r="I471">
        <v>8701</v>
      </c>
      <c r="J471" t="s">
        <v>22</v>
      </c>
      <c r="K471" t="s">
        <v>32</v>
      </c>
      <c r="L471" t="s">
        <v>36</v>
      </c>
      <c r="M471" t="s">
        <v>37</v>
      </c>
      <c r="N471" s="5">
        <v>19.5</v>
      </c>
      <c r="O471" s="7">
        <v>6</v>
      </c>
      <c r="P471" s="5">
        <v>12.66</v>
      </c>
      <c r="Q471" s="5">
        <v>6.84</v>
      </c>
      <c r="R471" s="22">
        <f>Tabla1[[#This Row],[Fecha de Envío]]-Tabla1[[#This Row],[Fecha de Orden]]</f>
        <v>15</v>
      </c>
      <c r="S471" s="24">
        <f>YEAR(Tabla1[[#This Row],[Fecha de Orden]])</f>
        <v>2021</v>
      </c>
      <c r="T471" t="str">
        <f>VLOOKUP(Tabla1[[#This Row],[Nombre del Producto]],Tabla2[[Nombre Producto]:[Costo Unitario]],2,FALSE)</f>
        <v>Wicked Choccy's</v>
      </c>
      <c r="U471" t="str">
        <f>VLOOKUP(Tabla1[[#This Row],[Fábrica]],Tabla3[],4,FALSE)</f>
        <v>Georgia</v>
      </c>
    </row>
    <row r="472" spans="1:21" x14ac:dyDescent="0.25">
      <c r="A472" t="s">
        <v>2118</v>
      </c>
      <c r="B472" s="3">
        <v>44348</v>
      </c>
      <c r="C472" s="3">
        <v>44363</v>
      </c>
      <c r="D472" t="s">
        <v>18</v>
      </c>
      <c r="E472">
        <v>111003</v>
      </c>
      <c r="F472" t="s">
        <v>19</v>
      </c>
      <c r="G472" t="s">
        <v>207</v>
      </c>
      <c r="H472" t="s">
        <v>306</v>
      </c>
      <c r="I472">
        <v>8701</v>
      </c>
      <c r="J472" t="s">
        <v>22</v>
      </c>
      <c r="K472" t="s">
        <v>32</v>
      </c>
      <c r="L472" t="s">
        <v>33</v>
      </c>
      <c r="M472" t="s">
        <v>34</v>
      </c>
      <c r="N472" s="5">
        <v>10.8</v>
      </c>
      <c r="O472" s="7">
        <v>3</v>
      </c>
      <c r="P472" s="5">
        <v>7.2</v>
      </c>
      <c r="Q472" s="5">
        <v>3.6</v>
      </c>
      <c r="R472" s="22">
        <f>Tabla1[[#This Row],[Fecha de Envío]]-Tabla1[[#This Row],[Fecha de Orden]]</f>
        <v>15</v>
      </c>
      <c r="S472" s="24">
        <f>YEAR(Tabla1[[#This Row],[Fecha de Orden]])</f>
        <v>2021</v>
      </c>
      <c r="T472" t="str">
        <f>VLOOKUP(Tabla1[[#This Row],[Nombre del Producto]],Tabla2[[Nombre Producto]:[Costo Unitario]],2,FALSE)</f>
        <v>Lot's O' Nuts</v>
      </c>
      <c r="U472" t="str">
        <f>VLOOKUP(Tabla1[[#This Row],[Fábrica]],Tabla3[],4,FALSE)</f>
        <v>Arizona</v>
      </c>
    </row>
    <row r="473" spans="1:21" x14ac:dyDescent="0.25">
      <c r="A473" t="s">
        <v>3023</v>
      </c>
      <c r="B473" s="3">
        <v>44348</v>
      </c>
      <c r="C473" s="3">
        <v>44363</v>
      </c>
      <c r="D473" t="s">
        <v>71</v>
      </c>
      <c r="E473">
        <v>131926</v>
      </c>
      <c r="F473" t="s">
        <v>19</v>
      </c>
      <c r="G473" t="s">
        <v>1301</v>
      </c>
      <c r="H473" t="s">
        <v>51</v>
      </c>
      <c r="I473">
        <v>55044</v>
      </c>
      <c r="J473" t="s">
        <v>22</v>
      </c>
      <c r="K473" t="s">
        <v>43</v>
      </c>
      <c r="L473" t="s">
        <v>27</v>
      </c>
      <c r="M473" t="s">
        <v>28</v>
      </c>
      <c r="N473" s="5">
        <v>25.2</v>
      </c>
      <c r="O473" s="7">
        <v>7</v>
      </c>
      <c r="P473" s="5">
        <v>17.5</v>
      </c>
      <c r="Q473" s="5">
        <v>7.7</v>
      </c>
      <c r="R473" s="22">
        <f>Tabla1[[#This Row],[Fecha de Envío]]-Tabla1[[#This Row],[Fecha de Orden]]</f>
        <v>15</v>
      </c>
      <c r="S473" s="24">
        <f>YEAR(Tabla1[[#This Row],[Fecha de Orden]])</f>
        <v>2021</v>
      </c>
      <c r="T473" t="str">
        <f>VLOOKUP(Tabla1[[#This Row],[Nombre del Producto]],Tabla2[[Nombre Producto]:[Costo Unitario]],2,FALSE)</f>
        <v>Lot's O' Nuts</v>
      </c>
      <c r="U473" t="str">
        <f>VLOOKUP(Tabla1[[#This Row],[Fábrica]],Tabla3[],4,FALSE)</f>
        <v>Arizona</v>
      </c>
    </row>
    <row r="474" spans="1:21" x14ac:dyDescent="0.25">
      <c r="A474" t="s">
        <v>3024</v>
      </c>
      <c r="B474" s="3">
        <v>44348</v>
      </c>
      <c r="C474" s="3">
        <v>44363</v>
      </c>
      <c r="D474" t="s">
        <v>71</v>
      </c>
      <c r="E474">
        <v>131926</v>
      </c>
      <c r="F474" t="s">
        <v>19</v>
      </c>
      <c r="G474" t="s">
        <v>1301</v>
      </c>
      <c r="H474" t="s">
        <v>51</v>
      </c>
      <c r="I474">
        <v>55044</v>
      </c>
      <c r="J474" t="s">
        <v>22</v>
      </c>
      <c r="K474" t="s">
        <v>43</v>
      </c>
      <c r="L474" t="s">
        <v>36</v>
      </c>
      <c r="M474" t="s">
        <v>37</v>
      </c>
      <c r="N474" s="5">
        <v>16.25</v>
      </c>
      <c r="O474" s="7">
        <v>5</v>
      </c>
      <c r="P474" s="5">
        <v>10.55</v>
      </c>
      <c r="Q474" s="5">
        <v>5.7</v>
      </c>
      <c r="R474" s="22">
        <f>Tabla1[[#This Row],[Fecha de Envío]]-Tabla1[[#This Row],[Fecha de Orden]]</f>
        <v>15</v>
      </c>
      <c r="S474" s="24">
        <f>YEAR(Tabla1[[#This Row],[Fecha de Orden]])</f>
        <v>2021</v>
      </c>
      <c r="T474" t="str">
        <f>VLOOKUP(Tabla1[[#This Row],[Nombre del Producto]],Tabla2[[Nombre Producto]:[Costo Unitario]],2,FALSE)</f>
        <v>Wicked Choccy's</v>
      </c>
      <c r="U474" t="str">
        <f>VLOOKUP(Tabla1[[#This Row],[Fábrica]],Tabla3[],4,FALSE)</f>
        <v>Georgia</v>
      </c>
    </row>
    <row r="475" spans="1:21" x14ac:dyDescent="0.25">
      <c r="A475" t="s">
        <v>3025</v>
      </c>
      <c r="B475" s="3">
        <v>44348</v>
      </c>
      <c r="C475" s="3">
        <v>44363</v>
      </c>
      <c r="D475" t="s">
        <v>71</v>
      </c>
      <c r="E475">
        <v>131926</v>
      </c>
      <c r="F475" t="s">
        <v>19</v>
      </c>
      <c r="G475" t="s">
        <v>1301</v>
      </c>
      <c r="H475" t="s">
        <v>51</v>
      </c>
      <c r="I475">
        <v>55044</v>
      </c>
      <c r="J475" t="s">
        <v>148</v>
      </c>
      <c r="K475" t="s">
        <v>43</v>
      </c>
      <c r="L475" t="s">
        <v>149</v>
      </c>
      <c r="M475" t="s">
        <v>150</v>
      </c>
      <c r="N475" s="5">
        <v>5</v>
      </c>
      <c r="O475" s="7">
        <v>4</v>
      </c>
      <c r="P475" s="5">
        <v>2.6</v>
      </c>
      <c r="Q475" s="5">
        <v>2.4</v>
      </c>
      <c r="R475" s="22">
        <f>Tabla1[[#This Row],[Fecha de Envío]]-Tabla1[[#This Row],[Fecha de Orden]]</f>
        <v>15</v>
      </c>
      <c r="S475" s="24">
        <f>YEAR(Tabla1[[#This Row],[Fecha de Orden]])</f>
        <v>2021</v>
      </c>
      <c r="T475" t="str">
        <f>VLOOKUP(Tabla1[[#This Row],[Nombre del Producto]],Tabla2[[Nombre Producto]:[Costo Unitario]],2,FALSE)</f>
        <v>Secret Factory</v>
      </c>
      <c r="U475" t="str">
        <f>VLOOKUP(Tabla1[[#This Row],[Fábrica]],Tabla3[],4,FALSE)</f>
        <v>Illinois</v>
      </c>
    </row>
    <row r="476" spans="1:21" x14ac:dyDescent="0.25">
      <c r="A476" t="s">
        <v>3026</v>
      </c>
      <c r="B476" s="3">
        <v>44348</v>
      </c>
      <c r="C476" s="3">
        <v>44363</v>
      </c>
      <c r="D476" t="s">
        <v>71</v>
      </c>
      <c r="E476">
        <v>131926</v>
      </c>
      <c r="F476" t="s">
        <v>19</v>
      </c>
      <c r="G476" t="s">
        <v>1301</v>
      </c>
      <c r="H476" t="s">
        <v>51</v>
      </c>
      <c r="I476">
        <v>55044</v>
      </c>
      <c r="J476" t="s">
        <v>22</v>
      </c>
      <c r="K476" t="s">
        <v>43</v>
      </c>
      <c r="L476" t="s">
        <v>24</v>
      </c>
      <c r="M476" t="s">
        <v>25</v>
      </c>
      <c r="N476" s="5">
        <v>22.5</v>
      </c>
      <c r="O476" s="7">
        <v>6</v>
      </c>
      <c r="P476" s="5">
        <v>14.7</v>
      </c>
      <c r="Q476" s="5">
        <v>7.8</v>
      </c>
      <c r="R476" s="22">
        <f>Tabla1[[#This Row],[Fecha de Envío]]-Tabla1[[#This Row],[Fecha de Orden]]</f>
        <v>15</v>
      </c>
      <c r="S476" s="24">
        <f>YEAR(Tabla1[[#This Row],[Fecha de Orden]])</f>
        <v>2021</v>
      </c>
      <c r="T476" t="str">
        <f>VLOOKUP(Tabla1[[#This Row],[Nombre del Producto]],Tabla2[[Nombre Producto]:[Costo Unitario]],2,FALSE)</f>
        <v>Wicked Choccy's</v>
      </c>
      <c r="U476" t="str">
        <f>VLOOKUP(Tabla1[[#This Row],[Fábrica]],Tabla3[],4,FALSE)</f>
        <v>Georgia</v>
      </c>
    </row>
    <row r="477" spans="1:21" x14ac:dyDescent="0.25">
      <c r="A477" t="s">
        <v>5714</v>
      </c>
      <c r="B477" s="3">
        <v>44348</v>
      </c>
      <c r="C477" s="3">
        <v>44363</v>
      </c>
      <c r="D477" t="s">
        <v>18</v>
      </c>
      <c r="E477">
        <v>165659</v>
      </c>
      <c r="F477" t="s">
        <v>19</v>
      </c>
      <c r="G477" t="s">
        <v>1929</v>
      </c>
      <c r="H477" t="s">
        <v>1911</v>
      </c>
      <c r="I477">
        <v>72209</v>
      </c>
      <c r="J477" t="s">
        <v>22</v>
      </c>
      <c r="K477" t="s">
        <v>66</v>
      </c>
      <c r="L477" t="s">
        <v>24</v>
      </c>
      <c r="M477" t="s">
        <v>25</v>
      </c>
      <c r="N477" s="5">
        <v>22.5</v>
      </c>
      <c r="O477" s="7">
        <v>6</v>
      </c>
      <c r="P477" s="5">
        <v>14.7</v>
      </c>
      <c r="Q477" s="5">
        <v>7.8</v>
      </c>
      <c r="R477" s="22">
        <f>Tabla1[[#This Row],[Fecha de Envío]]-Tabla1[[#This Row],[Fecha de Orden]]</f>
        <v>15</v>
      </c>
      <c r="S477" s="24">
        <f>YEAR(Tabla1[[#This Row],[Fecha de Orden]])</f>
        <v>2021</v>
      </c>
      <c r="T477" t="str">
        <f>VLOOKUP(Tabla1[[#This Row],[Nombre del Producto]],Tabla2[[Nombre Producto]:[Costo Unitario]],2,FALSE)</f>
        <v>Wicked Choccy's</v>
      </c>
      <c r="U477" t="str">
        <f>VLOOKUP(Tabla1[[#This Row],[Fábrica]],Tabla3[],4,FALSE)</f>
        <v>Georgia</v>
      </c>
    </row>
    <row r="478" spans="1:21" x14ac:dyDescent="0.25">
      <c r="A478" t="s">
        <v>7237</v>
      </c>
      <c r="B478" s="3">
        <v>44348</v>
      </c>
      <c r="C478" s="3">
        <v>44363</v>
      </c>
      <c r="D478" t="s">
        <v>18</v>
      </c>
      <c r="E478">
        <v>157070</v>
      </c>
      <c r="F478" t="s">
        <v>19</v>
      </c>
      <c r="G478" t="s">
        <v>92</v>
      </c>
      <c r="H478" t="s">
        <v>93</v>
      </c>
      <c r="I478">
        <v>48234</v>
      </c>
      <c r="J478" t="s">
        <v>22</v>
      </c>
      <c r="K478" t="s">
        <v>43</v>
      </c>
      <c r="L478" t="s">
        <v>36</v>
      </c>
      <c r="M478" t="s">
        <v>37</v>
      </c>
      <c r="N478" s="5">
        <v>16.25</v>
      </c>
      <c r="O478" s="7">
        <v>5</v>
      </c>
      <c r="P478" s="5">
        <v>10.55</v>
      </c>
      <c r="Q478" s="5">
        <v>5.7</v>
      </c>
      <c r="R478" s="22">
        <f>Tabla1[[#This Row],[Fecha de Envío]]-Tabla1[[#This Row],[Fecha de Orden]]</f>
        <v>15</v>
      </c>
      <c r="S478" s="24">
        <f>YEAR(Tabla1[[#This Row],[Fecha de Orden]])</f>
        <v>2021</v>
      </c>
      <c r="T478" t="str">
        <f>VLOOKUP(Tabla1[[#This Row],[Nombre del Producto]],Tabla2[[Nombre Producto]:[Costo Unitario]],2,FALSE)</f>
        <v>Wicked Choccy's</v>
      </c>
      <c r="U478" t="str">
        <f>VLOOKUP(Tabla1[[#This Row],[Fábrica]],Tabla3[],4,FALSE)</f>
        <v>Georgia</v>
      </c>
    </row>
    <row r="479" spans="1:21" x14ac:dyDescent="0.25">
      <c r="A479" t="s">
        <v>1906</v>
      </c>
      <c r="B479" s="3">
        <v>44349</v>
      </c>
      <c r="C479" s="3">
        <v>44364</v>
      </c>
      <c r="D479" t="s">
        <v>18</v>
      </c>
      <c r="E479">
        <v>104472</v>
      </c>
      <c r="F479" t="s">
        <v>19</v>
      </c>
      <c r="G479" t="s">
        <v>1907</v>
      </c>
      <c r="H479" t="s">
        <v>325</v>
      </c>
      <c r="I479">
        <v>84057</v>
      </c>
      <c r="J479" t="s">
        <v>22</v>
      </c>
      <c r="K479" t="s">
        <v>23</v>
      </c>
      <c r="L479" t="s">
        <v>36</v>
      </c>
      <c r="M479" t="s">
        <v>37</v>
      </c>
      <c r="N479" s="5">
        <v>19.5</v>
      </c>
      <c r="O479" s="7">
        <v>6</v>
      </c>
      <c r="P479" s="5">
        <v>12.66</v>
      </c>
      <c r="Q479" s="5">
        <v>6.84</v>
      </c>
      <c r="R479" s="22">
        <f>Tabla1[[#This Row],[Fecha de Envío]]-Tabla1[[#This Row],[Fecha de Orden]]</f>
        <v>15</v>
      </c>
      <c r="S479" s="24">
        <f>YEAR(Tabla1[[#This Row],[Fecha de Orden]])</f>
        <v>2021</v>
      </c>
      <c r="T479" t="str">
        <f>VLOOKUP(Tabla1[[#This Row],[Nombre del Producto]],Tabla2[[Nombre Producto]:[Costo Unitario]],2,FALSE)</f>
        <v>Wicked Choccy's</v>
      </c>
      <c r="U479" t="str">
        <f>VLOOKUP(Tabla1[[#This Row],[Fábrica]],Tabla3[],4,FALSE)</f>
        <v>Georgia</v>
      </c>
    </row>
    <row r="480" spans="1:21" x14ac:dyDescent="0.25">
      <c r="A480" t="s">
        <v>1908</v>
      </c>
      <c r="B480" s="3">
        <v>44349</v>
      </c>
      <c r="C480" s="3">
        <v>44364</v>
      </c>
      <c r="D480" t="s">
        <v>18</v>
      </c>
      <c r="E480">
        <v>104472</v>
      </c>
      <c r="F480" t="s">
        <v>19</v>
      </c>
      <c r="G480" t="s">
        <v>1907</v>
      </c>
      <c r="H480" t="s">
        <v>325</v>
      </c>
      <c r="I480">
        <v>84057</v>
      </c>
      <c r="J480" t="s">
        <v>22</v>
      </c>
      <c r="K480" t="s">
        <v>23</v>
      </c>
      <c r="L480" t="s">
        <v>45</v>
      </c>
      <c r="M480" t="s">
        <v>46</v>
      </c>
      <c r="N480" s="5">
        <v>10.47</v>
      </c>
      <c r="O480" s="7">
        <v>3</v>
      </c>
      <c r="P480" s="5">
        <v>7.47</v>
      </c>
      <c r="Q480" s="5">
        <v>3</v>
      </c>
      <c r="R480" s="22">
        <f>Tabla1[[#This Row],[Fecha de Envío]]-Tabla1[[#This Row],[Fecha de Orden]]</f>
        <v>15</v>
      </c>
      <c r="S480" s="24">
        <f>YEAR(Tabla1[[#This Row],[Fecha de Orden]])</f>
        <v>2021</v>
      </c>
      <c r="T480" t="str">
        <f>VLOOKUP(Tabla1[[#This Row],[Nombre del Producto]],Tabla2[[Nombre Producto]:[Costo Unitario]],2,FALSE)</f>
        <v>Lot's O' Nuts</v>
      </c>
      <c r="U480" t="str">
        <f>VLOOKUP(Tabla1[[#This Row],[Fábrica]],Tabla3[],4,FALSE)</f>
        <v>Arizona</v>
      </c>
    </row>
    <row r="481" spans="1:21" x14ac:dyDescent="0.25">
      <c r="A481" t="s">
        <v>8460</v>
      </c>
      <c r="B481" s="3">
        <v>44349</v>
      </c>
      <c r="C481" s="3">
        <v>44363</v>
      </c>
      <c r="D481" t="s">
        <v>18</v>
      </c>
      <c r="E481">
        <v>100895</v>
      </c>
      <c r="F481" t="s">
        <v>19</v>
      </c>
      <c r="G481" t="s">
        <v>535</v>
      </c>
      <c r="H481" t="s">
        <v>73</v>
      </c>
      <c r="I481">
        <v>30076</v>
      </c>
      <c r="J481" t="s">
        <v>22</v>
      </c>
      <c r="K481" t="s">
        <v>66</v>
      </c>
      <c r="L481" t="s">
        <v>24</v>
      </c>
      <c r="M481" t="s">
        <v>25</v>
      </c>
      <c r="N481" s="5">
        <v>7.5</v>
      </c>
      <c r="O481" s="7">
        <v>2</v>
      </c>
      <c r="P481" s="5">
        <v>4.9000000000000004</v>
      </c>
      <c r="Q481" s="5">
        <v>2.6</v>
      </c>
      <c r="R481" s="22">
        <f>Tabla1[[#This Row],[Fecha de Envío]]-Tabla1[[#This Row],[Fecha de Orden]]</f>
        <v>14</v>
      </c>
      <c r="S481" s="24">
        <f>YEAR(Tabla1[[#This Row],[Fecha de Orden]])</f>
        <v>2021</v>
      </c>
      <c r="T481" t="str">
        <f>VLOOKUP(Tabla1[[#This Row],[Nombre del Producto]],Tabla2[[Nombre Producto]:[Costo Unitario]],2,FALSE)</f>
        <v>Wicked Choccy's</v>
      </c>
      <c r="U481" t="str">
        <f>VLOOKUP(Tabla1[[#This Row],[Fábrica]],Tabla3[],4,FALSE)</f>
        <v>Georgia</v>
      </c>
    </row>
    <row r="482" spans="1:21" x14ac:dyDescent="0.25">
      <c r="A482" t="s">
        <v>8461</v>
      </c>
      <c r="B482" s="3">
        <v>44349</v>
      </c>
      <c r="C482" s="3">
        <v>44363</v>
      </c>
      <c r="D482" t="s">
        <v>18</v>
      </c>
      <c r="E482">
        <v>100895</v>
      </c>
      <c r="F482" t="s">
        <v>19</v>
      </c>
      <c r="G482" t="s">
        <v>535</v>
      </c>
      <c r="H482" t="s">
        <v>73</v>
      </c>
      <c r="I482">
        <v>30076</v>
      </c>
      <c r="J482" t="s">
        <v>22</v>
      </c>
      <c r="K482" t="s">
        <v>66</v>
      </c>
      <c r="L482" t="s">
        <v>33</v>
      </c>
      <c r="M482" t="s">
        <v>34</v>
      </c>
      <c r="N482" s="5">
        <v>7.2</v>
      </c>
      <c r="O482" s="7">
        <v>2</v>
      </c>
      <c r="P482" s="5">
        <v>4.8</v>
      </c>
      <c r="Q482" s="5">
        <v>2.4</v>
      </c>
      <c r="R482" s="22">
        <f>Tabla1[[#This Row],[Fecha de Envío]]-Tabla1[[#This Row],[Fecha de Orden]]</f>
        <v>14</v>
      </c>
      <c r="S482" s="24">
        <f>YEAR(Tabla1[[#This Row],[Fecha de Orden]])</f>
        <v>2021</v>
      </c>
      <c r="T482" t="str">
        <f>VLOOKUP(Tabla1[[#This Row],[Nombre del Producto]],Tabla2[[Nombre Producto]:[Costo Unitario]],2,FALSE)</f>
        <v>Lot's O' Nuts</v>
      </c>
      <c r="U482" t="str">
        <f>VLOOKUP(Tabla1[[#This Row],[Fábrica]],Tabla3[],4,FALSE)</f>
        <v>Arizona</v>
      </c>
    </row>
    <row r="483" spans="1:21" x14ac:dyDescent="0.25">
      <c r="A483" t="s">
        <v>8462</v>
      </c>
      <c r="B483" s="3">
        <v>44349</v>
      </c>
      <c r="C483" s="3">
        <v>44363</v>
      </c>
      <c r="D483" t="s">
        <v>18</v>
      </c>
      <c r="E483">
        <v>100895</v>
      </c>
      <c r="F483" t="s">
        <v>19</v>
      </c>
      <c r="G483" t="s">
        <v>535</v>
      </c>
      <c r="H483" t="s">
        <v>73</v>
      </c>
      <c r="I483">
        <v>30076</v>
      </c>
      <c r="J483" t="s">
        <v>22</v>
      </c>
      <c r="K483" t="s">
        <v>66</v>
      </c>
      <c r="L483" t="s">
        <v>27</v>
      </c>
      <c r="M483" t="s">
        <v>28</v>
      </c>
      <c r="N483" s="5">
        <v>10.8</v>
      </c>
      <c r="O483" s="7">
        <v>3</v>
      </c>
      <c r="P483" s="5">
        <v>7.5</v>
      </c>
      <c r="Q483" s="5">
        <v>3.3</v>
      </c>
      <c r="R483" s="22">
        <f>Tabla1[[#This Row],[Fecha de Envío]]-Tabla1[[#This Row],[Fecha de Orden]]</f>
        <v>14</v>
      </c>
      <c r="S483" s="24">
        <f>YEAR(Tabla1[[#This Row],[Fecha de Orden]])</f>
        <v>2021</v>
      </c>
      <c r="T483" t="str">
        <f>VLOOKUP(Tabla1[[#This Row],[Nombre del Producto]],Tabla2[[Nombre Producto]:[Costo Unitario]],2,FALSE)</f>
        <v>Lot's O' Nuts</v>
      </c>
      <c r="U483" t="str">
        <f>VLOOKUP(Tabla1[[#This Row],[Fábrica]],Tabla3[],4,FALSE)</f>
        <v>Arizona</v>
      </c>
    </row>
    <row r="484" spans="1:21" x14ac:dyDescent="0.25">
      <c r="A484" t="s">
        <v>7366</v>
      </c>
      <c r="B484" s="3">
        <v>44350</v>
      </c>
      <c r="C484" s="3">
        <v>44364</v>
      </c>
      <c r="D484" t="s">
        <v>71</v>
      </c>
      <c r="E484">
        <v>141299</v>
      </c>
      <c r="F484" t="s">
        <v>19</v>
      </c>
      <c r="G484" t="s">
        <v>4469</v>
      </c>
      <c r="H484" t="s">
        <v>93</v>
      </c>
      <c r="I484">
        <v>48640</v>
      </c>
      <c r="J484" t="s">
        <v>22</v>
      </c>
      <c r="K484" t="s">
        <v>43</v>
      </c>
      <c r="L484" t="s">
        <v>36</v>
      </c>
      <c r="M484" t="s">
        <v>37</v>
      </c>
      <c r="N484" s="5">
        <v>6.5</v>
      </c>
      <c r="O484" s="7">
        <v>2</v>
      </c>
      <c r="P484" s="5">
        <v>4.22</v>
      </c>
      <c r="Q484" s="5">
        <v>2.2799999999999998</v>
      </c>
      <c r="R484" s="22">
        <f>Tabla1[[#This Row],[Fecha de Envío]]-Tabla1[[#This Row],[Fecha de Orden]]</f>
        <v>14</v>
      </c>
      <c r="S484" s="24">
        <f>YEAR(Tabla1[[#This Row],[Fecha de Orden]])</f>
        <v>2021</v>
      </c>
      <c r="T484" t="str">
        <f>VLOOKUP(Tabla1[[#This Row],[Nombre del Producto]],Tabla2[[Nombre Producto]:[Costo Unitario]],2,FALSE)</f>
        <v>Wicked Choccy's</v>
      </c>
      <c r="U484" t="str">
        <f>VLOOKUP(Tabla1[[#This Row],[Fábrica]],Tabla3[],4,FALSE)</f>
        <v>Georgia</v>
      </c>
    </row>
    <row r="485" spans="1:21" x14ac:dyDescent="0.25">
      <c r="A485" t="s">
        <v>7497</v>
      </c>
      <c r="B485" s="3">
        <v>44350</v>
      </c>
      <c r="C485" s="3">
        <v>44363</v>
      </c>
      <c r="D485" t="s">
        <v>39</v>
      </c>
      <c r="E485">
        <v>163867</v>
      </c>
      <c r="F485" t="s">
        <v>19</v>
      </c>
      <c r="G485" t="s">
        <v>193</v>
      </c>
      <c r="H485" t="s">
        <v>173</v>
      </c>
      <c r="I485">
        <v>62521</v>
      </c>
      <c r="J485" t="s">
        <v>22</v>
      </c>
      <c r="K485" t="s">
        <v>43</v>
      </c>
      <c r="L485" t="s">
        <v>24</v>
      </c>
      <c r="M485" t="s">
        <v>25</v>
      </c>
      <c r="N485" s="5">
        <v>26.25</v>
      </c>
      <c r="O485" s="7">
        <v>7</v>
      </c>
      <c r="P485" s="5">
        <v>17.149999999999999</v>
      </c>
      <c r="Q485" s="5">
        <v>9.1</v>
      </c>
      <c r="R485" s="22">
        <f>Tabla1[[#This Row],[Fecha de Envío]]-Tabla1[[#This Row],[Fecha de Orden]]</f>
        <v>13</v>
      </c>
      <c r="S485" s="24">
        <f>YEAR(Tabla1[[#This Row],[Fecha de Orden]])</f>
        <v>2021</v>
      </c>
      <c r="T485" t="str">
        <f>VLOOKUP(Tabla1[[#This Row],[Nombre del Producto]],Tabla2[[Nombre Producto]:[Costo Unitario]],2,FALSE)</f>
        <v>Wicked Choccy's</v>
      </c>
      <c r="U485" t="str">
        <f>VLOOKUP(Tabla1[[#This Row],[Fábrica]],Tabla3[],4,FALSE)</f>
        <v>Georgia</v>
      </c>
    </row>
    <row r="486" spans="1:21" x14ac:dyDescent="0.25">
      <c r="A486" t="s">
        <v>7498</v>
      </c>
      <c r="B486" s="3">
        <v>44350</v>
      </c>
      <c r="C486" s="3">
        <v>44363</v>
      </c>
      <c r="D486" t="s">
        <v>39</v>
      </c>
      <c r="E486">
        <v>163867</v>
      </c>
      <c r="F486" t="s">
        <v>19</v>
      </c>
      <c r="G486" t="s">
        <v>193</v>
      </c>
      <c r="H486" t="s">
        <v>173</v>
      </c>
      <c r="I486">
        <v>62521</v>
      </c>
      <c r="J486" t="s">
        <v>22</v>
      </c>
      <c r="K486" t="s">
        <v>43</v>
      </c>
      <c r="L486" t="s">
        <v>33</v>
      </c>
      <c r="M486" t="s">
        <v>34</v>
      </c>
      <c r="N486" s="5">
        <v>14.4</v>
      </c>
      <c r="O486" s="7">
        <v>4</v>
      </c>
      <c r="P486" s="5">
        <v>9.6</v>
      </c>
      <c r="Q486" s="5">
        <v>4.8</v>
      </c>
      <c r="R486" s="22">
        <f>Tabla1[[#This Row],[Fecha de Envío]]-Tabla1[[#This Row],[Fecha de Orden]]</f>
        <v>13</v>
      </c>
      <c r="S486" s="24">
        <f>YEAR(Tabla1[[#This Row],[Fecha de Orden]])</f>
        <v>2021</v>
      </c>
      <c r="T486" t="str">
        <f>VLOOKUP(Tabla1[[#This Row],[Nombre del Producto]],Tabla2[[Nombre Producto]:[Costo Unitario]],2,FALSE)</f>
        <v>Lot's O' Nuts</v>
      </c>
      <c r="U486" t="str">
        <f>VLOOKUP(Tabla1[[#This Row],[Fábrica]],Tabla3[],4,FALSE)</f>
        <v>Arizona</v>
      </c>
    </row>
    <row r="487" spans="1:21" x14ac:dyDescent="0.25">
      <c r="A487" t="s">
        <v>7499</v>
      </c>
      <c r="B487" s="3">
        <v>44350</v>
      </c>
      <c r="C487" s="3">
        <v>44363</v>
      </c>
      <c r="D487" t="s">
        <v>39</v>
      </c>
      <c r="E487">
        <v>163867</v>
      </c>
      <c r="F487" t="s">
        <v>19</v>
      </c>
      <c r="G487" t="s">
        <v>193</v>
      </c>
      <c r="H487" t="s">
        <v>173</v>
      </c>
      <c r="I487">
        <v>62521</v>
      </c>
      <c r="J487" t="s">
        <v>22</v>
      </c>
      <c r="K487" t="s">
        <v>43</v>
      </c>
      <c r="L487" t="s">
        <v>36</v>
      </c>
      <c r="M487" t="s">
        <v>37</v>
      </c>
      <c r="N487" s="5">
        <v>9.75</v>
      </c>
      <c r="O487" s="7">
        <v>3</v>
      </c>
      <c r="P487" s="5">
        <v>6.33</v>
      </c>
      <c r="Q487" s="5">
        <v>3.42</v>
      </c>
      <c r="R487" s="22">
        <f>Tabla1[[#This Row],[Fecha de Envío]]-Tabla1[[#This Row],[Fecha de Orden]]</f>
        <v>13</v>
      </c>
      <c r="S487" s="24">
        <f>YEAR(Tabla1[[#This Row],[Fecha de Orden]])</f>
        <v>2021</v>
      </c>
      <c r="T487" t="str">
        <f>VLOOKUP(Tabla1[[#This Row],[Nombre del Producto]],Tabla2[[Nombre Producto]:[Costo Unitario]],2,FALSE)</f>
        <v>Wicked Choccy's</v>
      </c>
      <c r="U487" t="str">
        <f>VLOOKUP(Tabla1[[#This Row],[Fábrica]],Tabla3[],4,FALSE)</f>
        <v>Georgia</v>
      </c>
    </row>
    <row r="488" spans="1:21" x14ac:dyDescent="0.25">
      <c r="A488" t="s">
        <v>7939</v>
      </c>
      <c r="B488" s="3">
        <v>44350</v>
      </c>
      <c r="C488" s="3">
        <v>44364</v>
      </c>
      <c r="D488" t="s">
        <v>71</v>
      </c>
      <c r="E488">
        <v>135657</v>
      </c>
      <c r="F488" t="s">
        <v>19</v>
      </c>
      <c r="G488" t="s">
        <v>124</v>
      </c>
      <c r="H488" t="s">
        <v>125</v>
      </c>
      <c r="I488">
        <v>98115</v>
      </c>
      <c r="J488" t="s">
        <v>22</v>
      </c>
      <c r="K488" t="s">
        <v>23</v>
      </c>
      <c r="L488" t="s">
        <v>27</v>
      </c>
      <c r="M488" t="s">
        <v>28</v>
      </c>
      <c r="N488" s="5">
        <v>21.6</v>
      </c>
      <c r="O488" s="7">
        <v>6</v>
      </c>
      <c r="P488" s="5">
        <v>15</v>
      </c>
      <c r="Q488" s="5">
        <v>6.6</v>
      </c>
      <c r="R488" s="22">
        <f>Tabla1[[#This Row],[Fecha de Envío]]-Tabla1[[#This Row],[Fecha de Orden]]</f>
        <v>14</v>
      </c>
      <c r="S488" s="24">
        <f>YEAR(Tabla1[[#This Row],[Fecha de Orden]])</f>
        <v>2021</v>
      </c>
      <c r="T488" t="str">
        <f>VLOOKUP(Tabla1[[#This Row],[Nombre del Producto]],Tabla2[[Nombre Producto]:[Costo Unitario]],2,FALSE)</f>
        <v>Lot's O' Nuts</v>
      </c>
      <c r="U488" t="str">
        <f>VLOOKUP(Tabla1[[#This Row],[Fábrica]],Tabla3[],4,FALSE)</f>
        <v>Arizona</v>
      </c>
    </row>
    <row r="489" spans="1:21" x14ac:dyDescent="0.25">
      <c r="A489" t="s">
        <v>1474</v>
      </c>
      <c r="B489" s="3">
        <v>44351</v>
      </c>
      <c r="C489" s="3">
        <v>44366</v>
      </c>
      <c r="D489" t="s">
        <v>18</v>
      </c>
      <c r="E489">
        <v>151946</v>
      </c>
      <c r="F489" t="s">
        <v>19</v>
      </c>
      <c r="G489" t="s">
        <v>30</v>
      </c>
      <c r="H489" t="s">
        <v>31</v>
      </c>
      <c r="I489">
        <v>10035</v>
      </c>
      <c r="J489" t="s">
        <v>22</v>
      </c>
      <c r="K489" t="s">
        <v>32</v>
      </c>
      <c r="L489" t="s">
        <v>36</v>
      </c>
      <c r="M489" t="s">
        <v>37</v>
      </c>
      <c r="N489" s="5">
        <v>6.5</v>
      </c>
      <c r="O489" s="7">
        <v>2</v>
      </c>
      <c r="P489" s="5">
        <v>4.22</v>
      </c>
      <c r="Q489" s="5">
        <v>2.2799999999999998</v>
      </c>
      <c r="R489" s="22">
        <f>Tabla1[[#This Row],[Fecha de Envío]]-Tabla1[[#This Row],[Fecha de Orden]]</f>
        <v>15</v>
      </c>
      <c r="S489" s="24">
        <f>YEAR(Tabla1[[#This Row],[Fecha de Orden]])</f>
        <v>2021</v>
      </c>
      <c r="T489" t="str">
        <f>VLOOKUP(Tabla1[[#This Row],[Nombre del Producto]],Tabla2[[Nombre Producto]:[Costo Unitario]],2,FALSE)</f>
        <v>Wicked Choccy's</v>
      </c>
      <c r="U489" t="str">
        <f>VLOOKUP(Tabla1[[#This Row],[Fábrica]],Tabla3[],4,FALSE)</f>
        <v>Georgia</v>
      </c>
    </row>
    <row r="490" spans="1:21" x14ac:dyDescent="0.25">
      <c r="A490" t="s">
        <v>1475</v>
      </c>
      <c r="B490" s="3">
        <v>44351</v>
      </c>
      <c r="C490" s="3">
        <v>44366</v>
      </c>
      <c r="D490" t="s">
        <v>18</v>
      </c>
      <c r="E490">
        <v>151946</v>
      </c>
      <c r="F490" t="s">
        <v>19</v>
      </c>
      <c r="G490" t="s">
        <v>30</v>
      </c>
      <c r="H490" t="s">
        <v>31</v>
      </c>
      <c r="I490">
        <v>10035</v>
      </c>
      <c r="J490" t="s">
        <v>22</v>
      </c>
      <c r="K490" t="s">
        <v>32</v>
      </c>
      <c r="L490" t="s">
        <v>33</v>
      </c>
      <c r="M490" t="s">
        <v>34</v>
      </c>
      <c r="N490" s="5">
        <v>7.2</v>
      </c>
      <c r="O490" s="7">
        <v>2</v>
      </c>
      <c r="P490" s="5">
        <v>4.8</v>
      </c>
      <c r="Q490" s="5">
        <v>2.4</v>
      </c>
      <c r="R490" s="22">
        <f>Tabla1[[#This Row],[Fecha de Envío]]-Tabla1[[#This Row],[Fecha de Orden]]</f>
        <v>15</v>
      </c>
      <c r="S490" s="24">
        <f>YEAR(Tabla1[[#This Row],[Fecha de Orden]])</f>
        <v>2021</v>
      </c>
      <c r="T490" t="str">
        <f>VLOOKUP(Tabla1[[#This Row],[Nombre del Producto]],Tabla2[[Nombre Producto]:[Costo Unitario]],2,FALSE)</f>
        <v>Lot's O' Nuts</v>
      </c>
      <c r="U490" t="str">
        <f>VLOOKUP(Tabla1[[#This Row],[Fábrica]],Tabla3[],4,FALSE)</f>
        <v>Arizona</v>
      </c>
    </row>
    <row r="491" spans="1:21" x14ac:dyDescent="0.25">
      <c r="A491" t="s">
        <v>1476</v>
      </c>
      <c r="B491" s="3">
        <v>44351</v>
      </c>
      <c r="C491" s="3">
        <v>44366</v>
      </c>
      <c r="D491" t="s">
        <v>18</v>
      </c>
      <c r="E491">
        <v>151946</v>
      </c>
      <c r="F491" t="s">
        <v>19</v>
      </c>
      <c r="G491" t="s">
        <v>30</v>
      </c>
      <c r="H491" t="s">
        <v>31</v>
      </c>
      <c r="I491">
        <v>10035</v>
      </c>
      <c r="J491" t="s">
        <v>22</v>
      </c>
      <c r="K491" t="s">
        <v>32</v>
      </c>
      <c r="L491" t="s">
        <v>24</v>
      </c>
      <c r="M491" t="s">
        <v>25</v>
      </c>
      <c r="N491" s="5">
        <v>15</v>
      </c>
      <c r="O491" s="7">
        <v>4</v>
      </c>
      <c r="P491" s="5">
        <v>9.8000000000000007</v>
      </c>
      <c r="Q491" s="5">
        <v>5.2</v>
      </c>
      <c r="R491" s="22">
        <f>Tabla1[[#This Row],[Fecha de Envío]]-Tabla1[[#This Row],[Fecha de Orden]]</f>
        <v>15</v>
      </c>
      <c r="S491" s="24">
        <f>YEAR(Tabla1[[#This Row],[Fecha de Orden]])</f>
        <v>2021</v>
      </c>
      <c r="T491" t="str">
        <f>VLOOKUP(Tabla1[[#This Row],[Nombre del Producto]],Tabla2[[Nombre Producto]:[Costo Unitario]],2,FALSE)</f>
        <v>Wicked Choccy's</v>
      </c>
      <c r="U491" t="str">
        <f>VLOOKUP(Tabla1[[#This Row],[Fábrica]],Tabla3[],4,FALSE)</f>
        <v>Georgia</v>
      </c>
    </row>
    <row r="492" spans="1:21" x14ac:dyDescent="0.25">
      <c r="A492" t="s">
        <v>6310</v>
      </c>
      <c r="B492" s="3">
        <v>44351</v>
      </c>
      <c r="C492" s="3">
        <v>44366</v>
      </c>
      <c r="D492" t="s">
        <v>18</v>
      </c>
      <c r="E492">
        <v>147914</v>
      </c>
      <c r="F492" t="s">
        <v>19</v>
      </c>
      <c r="G492" t="s">
        <v>412</v>
      </c>
      <c r="H492" t="s">
        <v>210</v>
      </c>
      <c r="I492">
        <v>43229</v>
      </c>
      <c r="J492" t="s">
        <v>22</v>
      </c>
      <c r="K492" t="s">
        <v>32</v>
      </c>
      <c r="L492" t="s">
        <v>33</v>
      </c>
      <c r="M492" t="s">
        <v>34</v>
      </c>
      <c r="N492" s="5">
        <v>7.2</v>
      </c>
      <c r="O492" s="7">
        <v>2</v>
      </c>
      <c r="P492" s="5">
        <v>4.8</v>
      </c>
      <c r="Q492" s="5">
        <v>2.4</v>
      </c>
      <c r="R492" s="22">
        <f>Tabla1[[#This Row],[Fecha de Envío]]-Tabla1[[#This Row],[Fecha de Orden]]</f>
        <v>15</v>
      </c>
      <c r="S492" s="24">
        <f>YEAR(Tabla1[[#This Row],[Fecha de Orden]])</f>
        <v>2021</v>
      </c>
      <c r="T492" t="str">
        <f>VLOOKUP(Tabla1[[#This Row],[Nombre del Producto]],Tabla2[[Nombre Producto]:[Costo Unitario]],2,FALSE)</f>
        <v>Lot's O' Nuts</v>
      </c>
      <c r="U492" t="str">
        <f>VLOOKUP(Tabla1[[#This Row],[Fábrica]],Tabla3[],4,FALSE)</f>
        <v>Arizona</v>
      </c>
    </row>
    <row r="493" spans="1:21" x14ac:dyDescent="0.25">
      <c r="A493" t="s">
        <v>1277</v>
      </c>
      <c r="B493" s="3">
        <v>44353</v>
      </c>
      <c r="C493" s="3">
        <v>44366</v>
      </c>
      <c r="D493" t="s">
        <v>39</v>
      </c>
      <c r="E493">
        <v>133270</v>
      </c>
      <c r="F493" t="s">
        <v>19</v>
      </c>
      <c r="G493" t="s">
        <v>276</v>
      </c>
      <c r="H493" t="s">
        <v>31</v>
      </c>
      <c r="I493">
        <v>14609</v>
      </c>
      <c r="J493" t="s">
        <v>22</v>
      </c>
      <c r="K493" t="s">
        <v>32</v>
      </c>
      <c r="L493" t="s">
        <v>27</v>
      </c>
      <c r="M493" t="s">
        <v>28</v>
      </c>
      <c r="N493" s="5">
        <v>7.2</v>
      </c>
      <c r="O493" s="7">
        <v>2</v>
      </c>
      <c r="P493" s="5">
        <v>5</v>
      </c>
      <c r="Q493" s="5">
        <v>2.2000000000000002</v>
      </c>
      <c r="R493" s="22">
        <f>Tabla1[[#This Row],[Fecha de Envío]]-Tabla1[[#This Row],[Fecha de Orden]]</f>
        <v>13</v>
      </c>
      <c r="S493" s="24">
        <f>YEAR(Tabla1[[#This Row],[Fecha de Orden]])</f>
        <v>2021</v>
      </c>
      <c r="T493" t="str">
        <f>VLOOKUP(Tabla1[[#This Row],[Nombre del Producto]],Tabla2[[Nombre Producto]:[Costo Unitario]],2,FALSE)</f>
        <v>Lot's O' Nuts</v>
      </c>
      <c r="U493" t="str">
        <f>VLOOKUP(Tabla1[[#This Row],[Fábrica]],Tabla3[],4,FALSE)</f>
        <v>Arizona</v>
      </c>
    </row>
    <row r="494" spans="1:21" x14ac:dyDescent="0.25">
      <c r="A494" t="s">
        <v>3787</v>
      </c>
      <c r="B494" s="3">
        <v>44353</v>
      </c>
      <c r="C494" s="3">
        <v>44368</v>
      </c>
      <c r="D494" t="s">
        <v>18</v>
      </c>
      <c r="E494">
        <v>159520</v>
      </c>
      <c r="F494" t="s">
        <v>19</v>
      </c>
      <c r="G494" t="s">
        <v>188</v>
      </c>
      <c r="H494" t="s">
        <v>31</v>
      </c>
      <c r="I494">
        <v>11561</v>
      </c>
      <c r="J494" t="s">
        <v>22</v>
      </c>
      <c r="K494" t="s">
        <v>32</v>
      </c>
      <c r="L494" t="s">
        <v>45</v>
      </c>
      <c r="M494" t="s">
        <v>46</v>
      </c>
      <c r="N494" s="5">
        <v>10.47</v>
      </c>
      <c r="O494" s="7">
        <v>3</v>
      </c>
      <c r="P494" s="5">
        <v>7.47</v>
      </c>
      <c r="Q494" s="5">
        <v>3</v>
      </c>
      <c r="R494" s="22">
        <f>Tabla1[[#This Row],[Fecha de Envío]]-Tabla1[[#This Row],[Fecha de Orden]]</f>
        <v>15</v>
      </c>
      <c r="S494" s="24">
        <f>YEAR(Tabla1[[#This Row],[Fecha de Orden]])</f>
        <v>2021</v>
      </c>
      <c r="T494" t="str">
        <f>VLOOKUP(Tabla1[[#This Row],[Nombre del Producto]],Tabla2[[Nombre Producto]:[Costo Unitario]],2,FALSE)</f>
        <v>Lot's O' Nuts</v>
      </c>
      <c r="U494" t="str">
        <f>VLOOKUP(Tabla1[[#This Row],[Fábrica]],Tabla3[],4,FALSE)</f>
        <v>Arizona</v>
      </c>
    </row>
    <row r="495" spans="1:21" x14ac:dyDescent="0.25">
      <c r="A495" t="s">
        <v>3788</v>
      </c>
      <c r="B495" s="3">
        <v>44353</v>
      </c>
      <c r="C495" s="3">
        <v>44368</v>
      </c>
      <c r="D495" t="s">
        <v>18</v>
      </c>
      <c r="E495">
        <v>159520</v>
      </c>
      <c r="F495" t="s">
        <v>19</v>
      </c>
      <c r="G495" t="s">
        <v>188</v>
      </c>
      <c r="H495" t="s">
        <v>31</v>
      </c>
      <c r="I495">
        <v>11561</v>
      </c>
      <c r="J495" t="s">
        <v>22</v>
      </c>
      <c r="K495" t="s">
        <v>32</v>
      </c>
      <c r="L495" t="s">
        <v>33</v>
      </c>
      <c r="M495" t="s">
        <v>34</v>
      </c>
      <c r="N495" s="5">
        <v>32.4</v>
      </c>
      <c r="O495" s="7">
        <v>9</v>
      </c>
      <c r="P495" s="5">
        <v>21.6</v>
      </c>
      <c r="Q495" s="5">
        <v>10.8</v>
      </c>
      <c r="R495" s="22">
        <f>Tabla1[[#This Row],[Fecha de Envío]]-Tabla1[[#This Row],[Fecha de Orden]]</f>
        <v>15</v>
      </c>
      <c r="S495" s="24">
        <f>YEAR(Tabla1[[#This Row],[Fecha de Orden]])</f>
        <v>2021</v>
      </c>
      <c r="T495" t="str">
        <f>VLOOKUP(Tabla1[[#This Row],[Nombre del Producto]],Tabla2[[Nombre Producto]:[Costo Unitario]],2,FALSE)</f>
        <v>Lot's O' Nuts</v>
      </c>
      <c r="U495" t="str">
        <f>VLOOKUP(Tabla1[[#This Row],[Fábrica]],Tabla3[],4,FALSE)</f>
        <v>Arizona</v>
      </c>
    </row>
    <row r="496" spans="1:21" x14ac:dyDescent="0.25">
      <c r="A496" t="s">
        <v>3789</v>
      </c>
      <c r="B496" s="3">
        <v>44353</v>
      </c>
      <c r="C496" s="3">
        <v>44368</v>
      </c>
      <c r="D496" t="s">
        <v>18</v>
      </c>
      <c r="E496">
        <v>159520</v>
      </c>
      <c r="F496" t="s">
        <v>19</v>
      </c>
      <c r="G496" t="s">
        <v>188</v>
      </c>
      <c r="H496" t="s">
        <v>31</v>
      </c>
      <c r="I496">
        <v>11561</v>
      </c>
      <c r="J496" t="s">
        <v>22</v>
      </c>
      <c r="K496" t="s">
        <v>32</v>
      </c>
      <c r="L496" t="s">
        <v>36</v>
      </c>
      <c r="M496" t="s">
        <v>37</v>
      </c>
      <c r="N496" s="5">
        <v>6.5</v>
      </c>
      <c r="O496" s="7">
        <v>2</v>
      </c>
      <c r="P496" s="5">
        <v>4.22</v>
      </c>
      <c r="Q496" s="5">
        <v>2.2799999999999998</v>
      </c>
      <c r="R496" s="22">
        <f>Tabla1[[#This Row],[Fecha de Envío]]-Tabla1[[#This Row],[Fecha de Orden]]</f>
        <v>15</v>
      </c>
      <c r="S496" s="24">
        <f>YEAR(Tabla1[[#This Row],[Fecha de Orden]])</f>
        <v>2021</v>
      </c>
      <c r="T496" t="str">
        <f>VLOOKUP(Tabla1[[#This Row],[Nombre del Producto]],Tabla2[[Nombre Producto]:[Costo Unitario]],2,FALSE)</f>
        <v>Wicked Choccy's</v>
      </c>
      <c r="U496" t="str">
        <f>VLOOKUP(Tabla1[[#This Row],[Fábrica]],Tabla3[],4,FALSE)</f>
        <v>Georgia</v>
      </c>
    </row>
    <row r="497" spans="1:21" x14ac:dyDescent="0.25">
      <c r="A497" t="s">
        <v>7774</v>
      </c>
      <c r="B497" s="3">
        <v>44353</v>
      </c>
      <c r="C497" s="3">
        <v>44369</v>
      </c>
      <c r="D497" t="s">
        <v>18</v>
      </c>
      <c r="E497">
        <v>161305</v>
      </c>
      <c r="F497" t="s">
        <v>19</v>
      </c>
      <c r="G497" t="s">
        <v>239</v>
      </c>
      <c r="H497" t="s">
        <v>173</v>
      </c>
      <c r="I497">
        <v>60623</v>
      </c>
      <c r="J497" t="s">
        <v>22</v>
      </c>
      <c r="K497" t="s">
        <v>43</v>
      </c>
      <c r="L497" t="s">
        <v>24</v>
      </c>
      <c r="M497" t="s">
        <v>25</v>
      </c>
      <c r="N497" s="5">
        <v>11.25</v>
      </c>
      <c r="O497" s="7">
        <v>3</v>
      </c>
      <c r="P497" s="5">
        <v>7.35</v>
      </c>
      <c r="Q497" s="5">
        <v>3.9</v>
      </c>
      <c r="R497" s="22">
        <f>Tabla1[[#This Row],[Fecha de Envío]]-Tabla1[[#This Row],[Fecha de Orden]]</f>
        <v>16</v>
      </c>
      <c r="S497" s="24">
        <f>YEAR(Tabla1[[#This Row],[Fecha de Orden]])</f>
        <v>2021</v>
      </c>
      <c r="T497" t="str">
        <f>VLOOKUP(Tabla1[[#This Row],[Nombre del Producto]],Tabla2[[Nombre Producto]:[Costo Unitario]],2,FALSE)</f>
        <v>Wicked Choccy's</v>
      </c>
      <c r="U497" t="str">
        <f>VLOOKUP(Tabla1[[#This Row],[Fábrica]],Tabla3[],4,FALSE)</f>
        <v>Georgia</v>
      </c>
    </row>
    <row r="498" spans="1:21" x14ac:dyDescent="0.25">
      <c r="A498" t="s">
        <v>7775</v>
      </c>
      <c r="B498" s="3">
        <v>44353</v>
      </c>
      <c r="C498" s="3">
        <v>44369</v>
      </c>
      <c r="D498" t="s">
        <v>18</v>
      </c>
      <c r="E498">
        <v>161305</v>
      </c>
      <c r="F498" t="s">
        <v>19</v>
      </c>
      <c r="G498" t="s">
        <v>239</v>
      </c>
      <c r="H498" t="s">
        <v>173</v>
      </c>
      <c r="I498">
        <v>60623</v>
      </c>
      <c r="J498" t="s">
        <v>22</v>
      </c>
      <c r="K498" t="s">
        <v>43</v>
      </c>
      <c r="L498" t="s">
        <v>36</v>
      </c>
      <c r="M498" t="s">
        <v>37</v>
      </c>
      <c r="N498" s="5">
        <v>6.5</v>
      </c>
      <c r="O498" s="7">
        <v>2</v>
      </c>
      <c r="P498" s="5">
        <v>4.22</v>
      </c>
      <c r="Q498" s="5">
        <v>2.2799999999999998</v>
      </c>
      <c r="R498" s="22">
        <f>Tabla1[[#This Row],[Fecha de Envío]]-Tabla1[[#This Row],[Fecha de Orden]]</f>
        <v>16</v>
      </c>
      <c r="S498" s="24">
        <f>YEAR(Tabla1[[#This Row],[Fecha de Orden]])</f>
        <v>2021</v>
      </c>
      <c r="T498" t="str">
        <f>VLOOKUP(Tabla1[[#This Row],[Nombre del Producto]],Tabla2[[Nombre Producto]:[Costo Unitario]],2,FALSE)</f>
        <v>Wicked Choccy's</v>
      </c>
      <c r="U498" t="str">
        <f>VLOOKUP(Tabla1[[#This Row],[Fábrica]],Tabla3[],4,FALSE)</f>
        <v>Georgia</v>
      </c>
    </row>
    <row r="499" spans="1:21" x14ac:dyDescent="0.25">
      <c r="A499" t="s">
        <v>8463</v>
      </c>
      <c r="B499" s="3">
        <v>44353</v>
      </c>
      <c r="C499" s="3">
        <v>44369</v>
      </c>
      <c r="D499" t="s">
        <v>18</v>
      </c>
      <c r="E499">
        <v>169257</v>
      </c>
      <c r="F499" t="s">
        <v>19</v>
      </c>
      <c r="G499" t="s">
        <v>242</v>
      </c>
      <c r="H499" t="s">
        <v>255</v>
      </c>
      <c r="I499">
        <v>32216</v>
      </c>
      <c r="J499" t="s">
        <v>22</v>
      </c>
      <c r="K499" t="s">
        <v>66</v>
      </c>
      <c r="L499" t="s">
        <v>27</v>
      </c>
      <c r="M499" t="s">
        <v>28</v>
      </c>
      <c r="N499" s="5">
        <v>3.6</v>
      </c>
      <c r="O499" s="7">
        <v>1</v>
      </c>
      <c r="P499" s="5">
        <v>2.5</v>
      </c>
      <c r="Q499" s="5">
        <v>1.1000000000000001</v>
      </c>
      <c r="R499" s="22">
        <f>Tabla1[[#This Row],[Fecha de Envío]]-Tabla1[[#This Row],[Fecha de Orden]]</f>
        <v>16</v>
      </c>
      <c r="S499" s="24">
        <f>YEAR(Tabla1[[#This Row],[Fecha de Orden]])</f>
        <v>2021</v>
      </c>
      <c r="T499" t="str">
        <f>VLOOKUP(Tabla1[[#This Row],[Nombre del Producto]],Tabla2[[Nombre Producto]:[Costo Unitario]],2,FALSE)</f>
        <v>Lot's O' Nuts</v>
      </c>
      <c r="U499" t="str">
        <f>VLOOKUP(Tabla1[[#This Row],[Fábrica]],Tabla3[],4,FALSE)</f>
        <v>Arizona</v>
      </c>
    </row>
    <row r="500" spans="1:21" x14ac:dyDescent="0.25">
      <c r="A500" t="s">
        <v>8464</v>
      </c>
      <c r="B500" s="3">
        <v>44353</v>
      </c>
      <c r="C500" s="3">
        <v>44369</v>
      </c>
      <c r="D500" t="s">
        <v>18</v>
      </c>
      <c r="E500">
        <v>169257</v>
      </c>
      <c r="F500" t="s">
        <v>19</v>
      </c>
      <c r="G500" t="s">
        <v>242</v>
      </c>
      <c r="H500" t="s">
        <v>255</v>
      </c>
      <c r="I500">
        <v>32216</v>
      </c>
      <c r="J500" t="s">
        <v>22</v>
      </c>
      <c r="K500" t="s">
        <v>66</v>
      </c>
      <c r="L500" t="s">
        <v>24</v>
      </c>
      <c r="M500" t="s">
        <v>25</v>
      </c>
      <c r="N500" s="5">
        <v>7.5</v>
      </c>
      <c r="O500" s="7">
        <v>2</v>
      </c>
      <c r="P500" s="5">
        <v>4.9000000000000004</v>
      </c>
      <c r="Q500" s="5">
        <v>2.6</v>
      </c>
      <c r="R500" s="22">
        <f>Tabla1[[#This Row],[Fecha de Envío]]-Tabla1[[#This Row],[Fecha de Orden]]</f>
        <v>16</v>
      </c>
      <c r="S500" s="24">
        <f>YEAR(Tabla1[[#This Row],[Fecha de Orden]])</f>
        <v>2021</v>
      </c>
      <c r="T500" t="str">
        <f>VLOOKUP(Tabla1[[#This Row],[Nombre del Producto]],Tabla2[[Nombre Producto]:[Costo Unitario]],2,FALSE)</f>
        <v>Wicked Choccy's</v>
      </c>
      <c r="U500" t="str">
        <f>VLOOKUP(Tabla1[[#This Row],[Fábrica]],Tabla3[],4,FALSE)</f>
        <v>Georgia</v>
      </c>
    </row>
    <row r="501" spans="1:21" x14ac:dyDescent="0.25">
      <c r="A501" t="s">
        <v>9106</v>
      </c>
      <c r="B501" s="3">
        <v>44353</v>
      </c>
      <c r="C501" s="3">
        <v>44367</v>
      </c>
      <c r="D501" t="s">
        <v>18</v>
      </c>
      <c r="E501">
        <v>151897</v>
      </c>
      <c r="F501" t="s">
        <v>19</v>
      </c>
      <c r="G501" t="s">
        <v>159</v>
      </c>
      <c r="H501" t="s">
        <v>42</v>
      </c>
      <c r="I501">
        <v>77070</v>
      </c>
      <c r="J501" t="s">
        <v>22</v>
      </c>
      <c r="K501" t="s">
        <v>43</v>
      </c>
      <c r="L501" t="s">
        <v>24</v>
      </c>
      <c r="M501" t="s">
        <v>25</v>
      </c>
      <c r="N501" s="5">
        <v>37.5</v>
      </c>
      <c r="O501" s="7">
        <v>10</v>
      </c>
      <c r="P501" s="5">
        <v>24.5</v>
      </c>
      <c r="Q501" s="5">
        <v>13</v>
      </c>
      <c r="R501" s="22">
        <f>Tabla1[[#This Row],[Fecha de Envío]]-Tabla1[[#This Row],[Fecha de Orden]]</f>
        <v>14</v>
      </c>
      <c r="S501" s="24">
        <f>YEAR(Tabla1[[#This Row],[Fecha de Orden]])</f>
        <v>2021</v>
      </c>
      <c r="T501" t="str">
        <f>VLOOKUP(Tabla1[[#This Row],[Nombre del Producto]],Tabla2[[Nombre Producto]:[Costo Unitario]],2,FALSE)</f>
        <v>Wicked Choccy's</v>
      </c>
      <c r="U501" t="str">
        <f>VLOOKUP(Tabla1[[#This Row],[Fábrica]],Tabla3[],4,FALSE)</f>
        <v>Georgia</v>
      </c>
    </row>
    <row r="502" spans="1:21" x14ac:dyDescent="0.25">
      <c r="A502" t="s">
        <v>1333</v>
      </c>
      <c r="B502" s="3">
        <v>44354</v>
      </c>
      <c r="C502" s="3">
        <v>44367</v>
      </c>
      <c r="D502" t="s">
        <v>71</v>
      </c>
      <c r="E502">
        <v>134971</v>
      </c>
      <c r="F502" t="s">
        <v>19</v>
      </c>
      <c r="G502" t="s">
        <v>381</v>
      </c>
      <c r="H502" t="s">
        <v>173</v>
      </c>
      <c r="I502">
        <v>61604</v>
      </c>
      <c r="J502" t="s">
        <v>22</v>
      </c>
      <c r="K502" t="s">
        <v>43</v>
      </c>
      <c r="L502" t="s">
        <v>33</v>
      </c>
      <c r="M502" t="s">
        <v>34</v>
      </c>
      <c r="N502" s="5">
        <v>10.8</v>
      </c>
      <c r="O502" s="7">
        <v>3</v>
      </c>
      <c r="P502" s="5">
        <v>7.2</v>
      </c>
      <c r="Q502" s="5">
        <v>3.6</v>
      </c>
      <c r="R502" s="22">
        <f>Tabla1[[#This Row],[Fecha de Envío]]-Tabla1[[#This Row],[Fecha de Orden]]</f>
        <v>13</v>
      </c>
      <c r="S502" s="24">
        <f>YEAR(Tabla1[[#This Row],[Fecha de Orden]])</f>
        <v>2021</v>
      </c>
      <c r="T502" t="str">
        <f>VLOOKUP(Tabla1[[#This Row],[Nombre del Producto]],Tabla2[[Nombre Producto]:[Costo Unitario]],2,FALSE)</f>
        <v>Lot's O' Nuts</v>
      </c>
      <c r="U502" t="str">
        <f>VLOOKUP(Tabla1[[#This Row],[Fábrica]],Tabla3[],4,FALSE)</f>
        <v>Arizona</v>
      </c>
    </row>
    <row r="503" spans="1:21" x14ac:dyDescent="0.25">
      <c r="A503" t="s">
        <v>6786</v>
      </c>
      <c r="B503" s="3">
        <v>44354</v>
      </c>
      <c r="C503" s="3">
        <v>44368</v>
      </c>
      <c r="D503" t="s">
        <v>71</v>
      </c>
      <c r="E503">
        <v>106229</v>
      </c>
      <c r="F503" t="s">
        <v>19</v>
      </c>
      <c r="G503" t="s">
        <v>478</v>
      </c>
      <c r="H503" t="s">
        <v>173</v>
      </c>
      <c r="I503">
        <v>60505</v>
      </c>
      <c r="J503" t="s">
        <v>22</v>
      </c>
      <c r="K503" t="s">
        <v>43</v>
      </c>
      <c r="L503" t="s">
        <v>24</v>
      </c>
      <c r="M503" t="s">
        <v>25</v>
      </c>
      <c r="N503" s="5">
        <v>11.25</v>
      </c>
      <c r="O503" s="7">
        <v>3</v>
      </c>
      <c r="P503" s="5">
        <v>7.35</v>
      </c>
      <c r="Q503" s="5">
        <v>3.9</v>
      </c>
      <c r="R503" s="22">
        <f>Tabla1[[#This Row],[Fecha de Envío]]-Tabla1[[#This Row],[Fecha de Orden]]</f>
        <v>14</v>
      </c>
      <c r="S503" s="24">
        <f>YEAR(Tabla1[[#This Row],[Fecha de Orden]])</f>
        <v>2021</v>
      </c>
      <c r="T503" t="str">
        <f>VLOOKUP(Tabla1[[#This Row],[Nombre del Producto]],Tabla2[[Nombre Producto]:[Costo Unitario]],2,FALSE)</f>
        <v>Wicked Choccy's</v>
      </c>
      <c r="U503" t="str">
        <f>VLOOKUP(Tabla1[[#This Row],[Fábrica]],Tabla3[],4,FALSE)</f>
        <v>Georgia</v>
      </c>
    </row>
    <row r="504" spans="1:21" x14ac:dyDescent="0.25">
      <c r="A504" t="s">
        <v>2152</v>
      </c>
      <c r="B504" s="3">
        <v>44355</v>
      </c>
      <c r="C504" s="3">
        <v>44371</v>
      </c>
      <c r="D504" t="s">
        <v>18</v>
      </c>
      <c r="E504">
        <v>141257</v>
      </c>
      <c r="F504" t="s">
        <v>19</v>
      </c>
      <c r="G504" t="s">
        <v>124</v>
      </c>
      <c r="H504" t="s">
        <v>125</v>
      </c>
      <c r="I504">
        <v>98115</v>
      </c>
      <c r="J504" t="s">
        <v>22</v>
      </c>
      <c r="K504" t="s">
        <v>23</v>
      </c>
      <c r="L504" t="s">
        <v>45</v>
      </c>
      <c r="M504" t="s">
        <v>46</v>
      </c>
      <c r="N504" s="5">
        <v>10.47</v>
      </c>
      <c r="O504" s="7">
        <v>3</v>
      </c>
      <c r="P504" s="5">
        <v>7.47</v>
      </c>
      <c r="Q504" s="5">
        <v>3</v>
      </c>
      <c r="R504" s="22">
        <f>Tabla1[[#This Row],[Fecha de Envío]]-Tabla1[[#This Row],[Fecha de Orden]]</f>
        <v>16</v>
      </c>
      <c r="S504" s="24">
        <f>YEAR(Tabla1[[#This Row],[Fecha de Orden]])</f>
        <v>2021</v>
      </c>
      <c r="T504" t="str">
        <f>VLOOKUP(Tabla1[[#This Row],[Nombre del Producto]],Tabla2[[Nombre Producto]:[Costo Unitario]],2,FALSE)</f>
        <v>Lot's O' Nuts</v>
      </c>
      <c r="U504" t="str">
        <f>VLOOKUP(Tabla1[[#This Row],[Fábrica]],Tabla3[],4,FALSE)</f>
        <v>Arizona</v>
      </c>
    </row>
    <row r="505" spans="1:21" x14ac:dyDescent="0.25">
      <c r="A505" t="s">
        <v>5100</v>
      </c>
      <c r="B505" s="3">
        <v>44355</v>
      </c>
      <c r="C505" s="3">
        <v>44369</v>
      </c>
      <c r="D505" t="s">
        <v>18</v>
      </c>
      <c r="E505">
        <v>109162</v>
      </c>
      <c r="F505" t="s">
        <v>19</v>
      </c>
      <c r="G505" t="s">
        <v>846</v>
      </c>
      <c r="H505" t="s">
        <v>65</v>
      </c>
      <c r="I505">
        <v>37620</v>
      </c>
      <c r="J505" t="s">
        <v>22</v>
      </c>
      <c r="K505" t="s">
        <v>66</v>
      </c>
      <c r="L505" t="s">
        <v>27</v>
      </c>
      <c r="M505" t="s">
        <v>28</v>
      </c>
      <c r="N505" s="5">
        <v>10.8</v>
      </c>
      <c r="O505" s="7">
        <v>3</v>
      </c>
      <c r="P505" s="5">
        <v>7.5</v>
      </c>
      <c r="Q505" s="5">
        <v>3.3</v>
      </c>
      <c r="R505" s="22">
        <f>Tabla1[[#This Row],[Fecha de Envío]]-Tabla1[[#This Row],[Fecha de Orden]]</f>
        <v>14</v>
      </c>
      <c r="S505" s="24">
        <f>YEAR(Tabla1[[#This Row],[Fecha de Orden]])</f>
        <v>2021</v>
      </c>
      <c r="T505" t="str">
        <f>VLOOKUP(Tabla1[[#This Row],[Nombre del Producto]],Tabla2[[Nombre Producto]:[Costo Unitario]],2,FALSE)</f>
        <v>Lot's O' Nuts</v>
      </c>
      <c r="U505" t="str">
        <f>VLOOKUP(Tabla1[[#This Row],[Fábrica]],Tabla3[],4,FALSE)</f>
        <v>Arizona</v>
      </c>
    </row>
    <row r="506" spans="1:21" x14ac:dyDescent="0.25">
      <c r="A506" t="s">
        <v>7401</v>
      </c>
      <c r="B506" s="3">
        <v>44355</v>
      </c>
      <c r="C506" s="3">
        <v>44370</v>
      </c>
      <c r="D506" t="s">
        <v>18</v>
      </c>
      <c r="E506">
        <v>108147</v>
      </c>
      <c r="F506" t="s">
        <v>19</v>
      </c>
      <c r="G506" t="s">
        <v>188</v>
      </c>
      <c r="H506" t="s">
        <v>31</v>
      </c>
      <c r="I506">
        <v>11561</v>
      </c>
      <c r="J506" t="s">
        <v>22</v>
      </c>
      <c r="K506" t="s">
        <v>32</v>
      </c>
      <c r="L506" t="s">
        <v>24</v>
      </c>
      <c r="M506" t="s">
        <v>25</v>
      </c>
      <c r="N506" s="5">
        <v>7.5</v>
      </c>
      <c r="O506" s="7">
        <v>2</v>
      </c>
      <c r="P506" s="5">
        <v>4.9000000000000004</v>
      </c>
      <c r="Q506" s="5">
        <v>2.6</v>
      </c>
      <c r="R506" s="22">
        <f>Tabla1[[#This Row],[Fecha de Envío]]-Tabla1[[#This Row],[Fecha de Orden]]</f>
        <v>15</v>
      </c>
      <c r="S506" s="24">
        <f>YEAR(Tabla1[[#This Row],[Fecha de Orden]])</f>
        <v>2021</v>
      </c>
      <c r="T506" t="str">
        <f>VLOOKUP(Tabla1[[#This Row],[Nombre del Producto]],Tabla2[[Nombre Producto]:[Costo Unitario]],2,FALSE)</f>
        <v>Wicked Choccy's</v>
      </c>
      <c r="U506" t="str">
        <f>VLOOKUP(Tabla1[[#This Row],[Fábrica]],Tabla3[],4,FALSE)</f>
        <v>Georgia</v>
      </c>
    </row>
    <row r="507" spans="1:21" x14ac:dyDescent="0.25">
      <c r="A507" t="s">
        <v>1197</v>
      </c>
      <c r="B507" s="3">
        <v>44356</v>
      </c>
      <c r="C507" s="3">
        <v>44371</v>
      </c>
      <c r="D507" t="s">
        <v>18</v>
      </c>
      <c r="E507">
        <v>115812</v>
      </c>
      <c r="F507" t="s">
        <v>19</v>
      </c>
      <c r="G507" t="s">
        <v>53</v>
      </c>
      <c r="H507" t="s">
        <v>21</v>
      </c>
      <c r="I507">
        <v>90032</v>
      </c>
      <c r="J507" t="s">
        <v>22</v>
      </c>
      <c r="K507" t="s">
        <v>23</v>
      </c>
      <c r="L507" t="s">
        <v>27</v>
      </c>
      <c r="M507" t="s">
        <v>28</v>
      </c>
      <c r="N507" s="5">
        <v>25.2</v>
      </c>
      <c r="O507" s="7">
        <v>7</v>
      </c>
      <c r="P507" s="5">
        <v>17.5</v>
      </c>
      <c r="Q507" s="5">
        <v>7.7</v>
      </c>
      <c r="R507" s="22">
        <f>Tabla1[[#This Row],[Fecha de Envío]]-Tabla1[[#This Row],[Fecha de Orden]]</f>
        <v>15</v>
      </c>
      <c r="S507" s="24">
        <f>YEAR(Tabla1[[#This Row],[Fecha de Orden]])</f>
        <v>2021</v>
      </c>
      <c r="T507" t="str">
        <f>VLOOKUP(Tabla1[[#This Row],[Nombre del Producto]],Tabla2[[Nombre Producto]:[Costo Unitario]],2,FALSE)</f>
        <v>Lot's O' Nuts</v>
      </c>
      <c r="U507" t="str">
        <f>VLOOKUP(Tabla1[[#This Row],[Fábrica]],Tabla3[],4,FALSE)</f>
        <v>Arizona</v>
      </c>
    </row>
    <row r="508" spans="1:21" x14ac:dyDescent="0.25">
      <c r="A508" t="s">
        <v>1198</v>
      </c>
      <c r="B508" s="3">
        <v>44356</v>
      </c>
      <c r="C508" s="3">
        <v>44371</v>
      </c>
      <c r="D508" t="s">
        <v>18</v>
      </c>
      <c r="E508">
        <v>115812</v>
      </c>
      <c r="F508" t="s">
        <v>19</v>
      </c>
      <c r="G508" t="s">
        <v>53</v>
      </c>
      <c r="H508" t="s">
        <v>21</v>
      </c>
      <c r="I508">
        <v>90032</v>
      </c>
      <c r="J508" t="s">
        <v>22</v>
      </c>
      <c r="K508" t="s">
        <v>23</v>
      </c>
      <c r="L508" t="s">
        <v>33</v>
      </c>
      <c r="M508" t="s">
        <v>34</v>
      </c>
      <c r="N508" s="5">
        <v>14.4</v>
      </c>
      <c r="O508" s="7">
        <v>4</v>
      </c>
      <c r="P508" s="5">
        <v>9.6</v>
      </c>
      <c r="Q508" s="5">
        <v>4.8</v>
      </c>
      <c r="R508" s="22">
        <f>Tabla1[[#This Row],[Fecha de Envío]]-Tabla1[[#This Row],[Fecha de Orden]]</f>
        <v>15</v>
      </c>
      <c r="S508" s="24">
        <f>YEAR(Tabla1[[#This Row],[Fecha de Orden]])</f>
        <v>2021</v>
      </c>
      <c r="T508" t="str">
        <f>VLOOKUP(Tabla1[[#This Row],[Nombre del Producto]],Tabla2[[Nombre Producto]:[Costo Unitario]],2,FALSE)</f>
        <v>Lot's O' Nuts</v>
      </c>
      <c r="U508" t="str">
        <f>VLOOKUP(Tabla1[[#This Row],[Fábrica]],Tabla3[],4,FALSE)</f>
        <v>Arizona</v>
      </c>
    </row>
    <row r="509" spans="1:21" x14ac:dyDescent="0.25">
      <c r="A509" t="s">
        <v>1199</v>
      </c>
      <c r="B509" s="3">
        <v>44356</v>
      </c>
      <c r="C509" s="3">
        <v>44371</v>
      </c>
      <c r="D509" t="s">
        <v>18</v>
      </c>
      <c r="E509">
        <v>115812</v>
      </c>
      <c r="F509" t="s">
        <v>19</v>
      </c>
      <c r="G509" t="s">
        <v>53</v>
      </c>
      <c r="H509" t="s">
        <v>21</v>
      </c>
      <c r="I509">
        <v>90032</v>
      </c>
      <c r="J509" t="s">
        <v>22</v>
      </c>
      <c r="K509" t="s">
        <v>23</v>
      </c>
      <c r="L509" t="s">
        <v>24</v>
      </c>
      <c r="M509" t="s">
        <v>25</v>
      </c>
      <c r="N509" s="5">
        <v>11.25</v>
      </c>
      <c r="O509" s="7">
        <v>3</v>
      </c>
      <c r="P509" s="5">
        <v>7.35</v>
      </c>
      <c r="Q509" s="5">
        <v>3.9</v>
      </c>
      <c r="R509" s="22">
        <f>Tabla1[[#This Row],[Fecha de Envío]]-Tabla1[[#This Row],[Fecha de Orden]]</f>
        <v>15</v>
      </c>
      <c r="S509" s="24">
        <f>YEAR(Tabla1[[#This Row],[Fecha de Orden]])</f>
        <v>2021</v>
      </c>
      <c r="T509" t="str">
        <f>VLOOKUP(Tabla1[[#This Row],[Nombre del Producto]],Tabla2[[Nombre Producto]:[Costo Unitario]],2,FALSE)</f>
        <v>Wicked Choccy's</v>
      </c>
      <c r="U509" t="str">
        <f>VLOOKUP(Tabla1[[#This Row],[Fábrica]],Tabla3[],4,FALSE)</f>
        <v>Georgia</v>
      </c>
    </row>
    <row r="510" spans="1:21" x14ac:dyDescent="0.25">
      <c r="A510" t="s">
        <v>1200</v>
      </c>
      <c r="B510" s="3">
        <v>44356</v>
      </c>
      <c r="C510" s="3">
        <v>44371</v>
      </c>
      <c r="D510" t="s">
        <v>18</v>
      </c>
      <c r="E510">
        <v>115812</v>
      </c>
      <c r="F510" t="s">
        <v>19</v>
      </c>
      <c r="G510" t="s">
        <v>53</v>
      </c>
      <c r="H510" t="s">
        <v>21</v>
      </c>
      <c r="I510">
        <v>90032</v>
      </c>
      <c r="J510" t="s">
        <v>22</v>
      </c>
      <c r="K510" t="s">
        <v>23</v>
      </c>
      <c r="L510" t="s">
        <v>36</v>
      </c>
      <c r="M510" t="s">
        <v>37</v>
      </c>
      <c r="N510" s="5">
        <v>13</v>
      </c>
      <c r="O510" s="7">
        <v>4</v>
      </c>
      <c r="P510" s="5">
        <v>8.44</v>
      </c>
      <c r="Q510" s="5">
        <v>4.5599999999999996</v>
      </c>
      <c r="R510" s="22">
        <f>Tabla1[[#This Row],[Fecha de Envío]]-Tabla1[[#This Row],[Fecha de Orden]]</f>
        <v>15</v>
      </c>
      <c r="S510" s="24">
        <f>YEAR(Tabla1[[#This Row],[Fecha de Orden]])</f>
        <v>2021</v>
      </c>
      <c r="T510" t="str">
        <f>VLOOKUP(Tabla1[[#This Row],[Nombre del Producto]],Tabla2[[Nombre Producto]:[Costo Unitario]],2,FALSE)</f>
        <v>Wicked Choccy's</v>
      </c>
      <c r="U510" t="str">
        <f>VLOOKUP(Tabla1[[#This Row],[Fábrica]],Tabla3[],4,FALSE)</f>
        <v>Georgia</v>
      </c>
    </row>
    <row r="511" spans="1:21" x14ac:dyDescent="0.25">
      <c r="A511" t="s">
        <v>2045</v>
      </c>
      <c r="B511" s="3">
        <v>44356</v>
      </c>
      <c r="C511" s="3">
        <v>44373</v>
      </c>
      <c r="D511" t="s">
        <v>18</v>
      </c>
      <c r="E511">
        <v>133851</v>
      </c>
      <c r="F511" t="s">
        <v>19</v>
      </c>
      <c r="G511" t="s">
        <v>20</v>
      </c>
      <c r="H511" t="s">
        <v>21</v>
      </c>
      <c r="I511">
        <v>94122</v>
      </c>
      <c r="J511" t="s">
        <v>22</v>
      </c>
      <c r="K511" t="s">
        <v>23</v>
      </c>
      <c r="L511" t="s">
        <v>36</v>
      </c>
      <c r="M511" t="s">
        <v>37</v>
      </c>
      <c r="N511" s="5">
        <v>6.5</v>
      </c>
      <c r="O511" s="7">
        <v>2</v>
      </c>
      <c r="P511" s="5">
        <v>4.22</v>
      </c>
      <c r="Q511" s="5">
        <v>2.2799999999999998</v>
      </c>
      <c r="R511" s="22">
        <f>Tabla1[[#This Row],[Fecha de Envío]]-Tabla1[[#This Row],[Fecha de Orden]]</f>
        <v>17</v>
      </c>
      <c r="S511" s="24">
        <f>YEAR(Tabla1[[#This Row],[Fecha de Orden]])</f>
        <v>2021</v>
      </c>
      <c r="T511" t="str">
        <f>VLOOKUP(Tabla1[[#This Row],[Nombre del Producto]],Tabla2[[Nombre Producto]:[Costo Unitario]],2,FALSE)</f>
        <v>Wicked Choccy's</v>
      </c>
      <c r="U511" t="str">
        <f>VLOOKUP(Tabla1[[#This Row],[Fábrica]],Tabla3[],4,FALSE)</f>
        <v>Georgia</v>
      </c>
    </row>
    <row r="512" spans="1:21" x14ac:dyDescent="0.25">
      <c r="A512" t="s">
        <v>2046</v>
      </c>
      <c r="B512" s="3">
        <v>44356</v>
      </c>
      <c r="C512" s="3">
        <v>44373</v>
      </c>
      <c r="D512" t="s">
        <v>18</v>
      </c>
      <c r="E512">
        <v>133851</v>
      </c>
      <c r="F512" t="s">
        <v>19</v>
      </c>
      <c r="G512" t="s">
        <v>20</v>
      </c>
      <c r="H512" t="s">
        <v>21</v>
      </c>
      <c r="I512">
        <v>94122</v>
      </c>
      <c r="J512" t="s">
        <v>22</v>
      </c>
      <c r="K512" t="s">
        <v>23</v>
      </c>
      <c r="L512" t="s">
        <v>27</v>
      </c>
      <c r="M512" t="s">
        <v>28</v>
      </c>
      <c r="N512" s="5">
        <v>7.2</v>
      </c>
      <c r="O512" s="7">
        <v>2</v>
      </c>
      <c r="P512" s="5">
        <v>5</v>
      </c>
      <c r="Q512" s="5">
        <v>2.2000000000000002</v>
      </c>
      <c r="R512" s="22">
        <f>Tabla1[[#This Row],[Fecha de Envío]]-Tabla1[[#This Row],[Fecha de Orden]]</f>
        <v>17</v>
      </c>
      <c r="S512" s="24">
        <f>YEAR(Tabla1[[#This Row],[Fecha de Orden]])</f>
        <v>2021</v>
      </c>
      <c r="T512" t="str">
        <f>VLOOKUP(Tabla1[[#This Row],[Nombre del Producto]],Tabla2[[Nombre Producto]:[Costo Unitario]],2,FALSE)</f>
        <v>Lot's O' Nuts</v>
      </c>
      <c r="U512" t="str">
        <f>VLOOKUP(Tabla1[[#This Row],[Fábrica]],Tabla3[],4,FALSE)</f>
        <v>Arizona</v>
      </c>
    </row>
    <row r="513" spans="1:21" x14ac:dyDescent="0.25">
      <c r="A513" t="s">
        <v>2328</v>
      </c>
      <c r="B513" s="3">
        <v>44356</v>
      </c>
      <c r="C513" s="3">
        <v>44370</v>
      </c>
      <c r="D513" t="s">
        <v>71</v>
      </c>
      <c r="E513">
        <v>133753</v>
      </c>
      <c r="F513" t="s">
        <v>19</v>
      </c>
      <c r="G513" t="s">
        <v>285</v>
      </c>
      <c r="H513" t="s">
        <v>42</v>
      </c>
      <c r="I513">
        <v>77340</v>
      </c>
      <c r="J513" t="s">
        <v>22</v>
      </c>
      <c r="K513" t="s">
        <v>43</v>
      </c>
      <c r="L513" t="s">
        <v>27</v>
      </c>
      <c r="M513" t="s">
        <v>28</v>
      </c>
      <c r="N513" s="5">
        <v>7.2</v>
      </c>
      <c r="O513" s="7">
        <v>2</v>
      </c>
      <c r="P513" s="5">
        <v>5</v>
      </c>
      <c r="Q513" s="5">
        <v>2.2000000000000002</v>
      </c>
      <c r="R513" s="22">
        <f>Tabla1[[#This Row],[Fecha de Envío]]-Tabla1[[#This Row],[Fecha de Orden]]</f>
        <v>14</v>
      </c>
      <c r="S513" s="24">
        <f>YEAR(Tabla1[[#This Row],[Fecha de Orden]])</f>
        <v>2021</v>
      </c>
      <c r="T513" t="str">
        <f>VLOOKUP(Tabla1[[#This Row],[Nombre del Producto]],Tabla2[[Nombre Producto]:[Costo Unitario]],2,FALSE)</f>
        <v>Lot's O' Nuts</v>
      </c>
      <c r="U513" t="str">
        <f>VLOOKUP(Tabla1[[#This Row],[Fábrica]],Tabla3[],4,FALSE)</f>
        <v>Arizona</v>
      </c>
    </row>
    <row r="514" spans="1:21" x14ac:dyDescent="0.25">
      <c r="A514" t="s">
        <v>2329</v>
      </c>
      <c r="B514" s="3">
        <v>44356</v>
      </c>
      <c r="C514" s="3">
        <v>44370</v>
      </c>
      <c r="D514" t="s">
        <v>71</v>
      </c>
      <c r="E514">
        <v>133753</v>
      </c>
      <c r="F514" t="s">
        <v>19</v>
      </c>
      <c r="G514" t="s">
        <v>285</v>
      </c>
      <c r="H514" t="s">
        <v>42</v>
      </c>
      <c r="I514">
        <v>77340</v>
      </c>
      <c r="J514" t="s">
        <v>22</v>
      </c>
      <c r="K514" t="s">
        <v>43</v>
      </c>
      <c r="L514" t="s">
        <v>45</v>
      </c>
      <c r="M514" t="s">
        <v>46</v>
      </c>
      <c r="N514" s="5">
        <v>6.98</v>
      </c>
      <c r="O514" s="7">
        <v>2</v>
      </c>
      <c r="P514" s="5">
        <v>4.9800000000000004</v>
      </c>
      <c r="Q514" s="5">
        <v>2</v>
      </c>
      <c r="R514" s="22">
        <f>Tabla1[[#This Row],[Fecha de Envío]]-Tabla1[[#This Row],[Fecha de Orden]]</f>
        <v>14</v>
      </c>
      <c r="S514" s="24">
        <f>YEAR(Tabla1[[#This Row],[Fecha de Orden]])</f>
        <v>2021</v>
      </c>
      <c r="T514" t="str">
        <f>VLOOKUP(Tabla1[[#This Row],[Nombre del Producto]],Tabla2[[Nombre Producto]:[Costo Unitario]],2,FALSE)</f>
        <v>Lot's O' Nuts</v>
      </c>
      <c r="U514" t="str">
        <f>VLOOKUP(Tabla1[[#This Row],[Fábrica]],Tabla3[],4,FALSE)</f>
        <v>Arizona</v>
      </c>
    </row>
    <row r="515" spans="1:21" x14ac:dyDescent="0.25">
      <c r="A515" t="s">
        <v>3551</v>
      </c>
      <c r="B515" s="3">
        <v>44356</v>
      </c>
      <c r="C515" s="3">
        <v>44368</v>
      </c>
      <c r="D515" t="s">
        <v>71</v>
      </c>
      <c r="E515">
        <v>132612</v>
      </c>
      <c r="F515" t="s">
        <v>19</v>
      </c>
      <c r="G515" t="s">
        <v>1292</v>
      </c>
      <c r="H515" t="s">
        <v>133</v>
      </c>
      <c r="I515">
        <v>22801</v>
      </c>
      <c r="J515" t="s">
        <v>22</v>
      </c>
      <c r="K515" t="s">
        <v>66</v>
      </c>
      <c r="L515" t="s">
        <v>27</v>
      </c>
      <c r="M515" t="s">
        <v>28</v>
      </c>
      <c r="N515" s="5">
        <v>25.2</v>
      </c>
      <c r="O515" s="7">
        <v>7</v>
      </c>
      <c r="P515" s="5">
        <v>17.5</v>
      </c>
      <c r="Q515" s="5">
        <v>7.7</v>
      </c>
      <c r="R515" s="22">
        <f>Tabla1[[#This Row],[Fecha de Envío]]-Tabla1[[#This Row],[Fecha de Orden]]</f>
        <v>12</v>
      </c>
      <c r="S515" s="24">
        <f>YEAR(Tabla1[[#This Row],[Fecha de Orden]])</f>
        <v>2021</v>
      </c>
      <c r="T515" t="str">
        <f>VLOOKUP(Tabla1[[#This Row],[Nombre del Producto]],Tabla2[[Nombre Producto]:[Costo Unitario]],2,FALSE)</f>
        <v>Lot's O' Nuts</v>
      </c>
      <c r="U515" t="str">
        <f>VLOOKUP(Tabla1[[#This Row],[Fábrica]],Tabla3[],4,FALSE)</f>
        <v>Arizona</v>
      </c>
    </row>
    <row r="516" spans="1:21" x14ac:dyDescent="0.25">
      <c r="A516" t="s">
        <v>8870</v>
      </c>
      <c r="B516" s="3">
        <v>44356</v>
      </c>
      <c r="C516" s="3">
        <v>44370</v>
      </c>
      <c r="D516" t="s">
        <v>71</v>
      </c>
      <c r="E516">
        <v>160262</v>
      </c>
      <c r="F516" t="s">
        <v>19</v>
      </c>
      <c r="G516" t="s">
        <v>2926</v>
      </c>
      <c r="H516" t="s">
        <v>345</v>
      </c>
      <c r="I516">
        <v>89031</v>
      </c>
      <c r="J516" t="s">
        <v>22</v>
      </c>
      <c r="K516" t="s">
        <v>23</v>
      </c>
      <c r="L516" t="s">
        <v>27</v>
      </c>
      <c r="M516" t="s">
        <v>28</v>
      </c>
      <c r="N516" s="5">
        <v>7.2</v>
      </c>
      <c r="O516" s="7">
        <v>2</v>
      </c>
      <c r="P516" s="5">
        <v>5</v>
      </c>
      <c r="Q516" s="5">
        <v>2.2000000000000002</v>
      </c>
      <c r="R516" s="22">
        <f>Tabla1[[#This Row],[Fecha de Envío]]-Tabla1[[#This Row],[Fecha de Orden]]</f>
        <v>14</v>
      </c>
      <c r="S516" s="24">
        <f>YEAR(Tabla1[[#This Row],[Fecha de Orden]])</f>
        <v>2021</v>
      </c>
      <c r="T516" t="str">
        <f>VLOOKUP(Tabla1[[#This Row],[Nombre del Producto]],Tabla2[[Nombre Producto]:[Costo Unitario]],2,FALSE)</f>
        <v>Lot's O' Nuts</v>
      </c>
      <c r="U516" t="str">
        <f>VLOOKUP(Tabla1[[#This Row],[Fábrica]],Tabla3[],4,FALSE)</f>
        <v>Arizona</v>
      </c>
    </row>
    <row r="517" spans="1:21" x14ac:dyDescent="0.25">
      <c r="A517" t="s">
        <v>8871</v>
      </c>
      <c r="B517" s="3">
        <v>44356</v>
      </c>
      <c r="C517" s="3">
        <v>44370</v>
      </c>
      <c r="D517" t="s">
        <v>71</v>
      </c>
      <c r="E517">
        <v>160262</v>
      </c>
      <c r="F517" t="s">
        <v>19</v>
      </c>
      <c r="G517" t="s">
        <v>2926</v>
      </c>
      <c r="H517" t="s">
        <v>345</v>
      </c>
      <c r="I517">
        <v>89031</v>
      </c>
      <c r="J517" t="s">
        <v>22</v>
      </c>
      <c r="K517" t="s">
        <v>23</v>
      </c>
      <c r="L517" t="s">
        <v>33</v>
      </c>
      <c r="M517" t="s">
        <v>34</v>
      </c>
      <c r="N517" s="5">
        <v>25.2</v>
      </c>
      <c r="O517" s="7">
        <v>7</v>
      </c>
      <c r="P517" s="5">
        <v>16.8</v>
      </c>
      <c r="Q517" s="5">
        <v>8.4</v>
      </c>
      <c r="R517" s="22">
        <f>Tabla1[[#This Row],[Fecha de Envío]]-Tabla1[[#This Row],[Fecha de Orden]]</f>
        <v>14</v>
      </c>
      <c r="S517" s="24">
        <f>YEAR(Tabla1[[#This Row],[Fecha de Orden]])</f>
        <v>2021</v>
      </c>
      <c r="T517" t="str">
        <f>VLOOKUP(Tabla1[[#This Row],[Nombre del Producto]],Tabla2[[Nombre Producto]:[Costo Unitario]],2,FALSE)</f>
        <v>Lot's O' Nuts</v>
      </c>
      <c r="U517" t="str">
        <f>VLOOKUP(Tabla1[[#This Row],[Fábrica]],Tabla3[],4,FALSE)</f>
        <v>Arizona</v>
      </c>
    </row>
    <row r="518" spans="1:21" x14ac:dyDescent="0.25">
      <c r="A518" t="s">
        <v>8872</v>
      </c>
      <c r="B518" s="3">
        <v>44356</v>
      </c>
      <c r="C518" s="3">
        <v>44370</v>
      </c>
      <c r="D518" t="s">
        <v>71</v>
      </c>
      <c r="E518">
        <v>160262</v>
      </c>
      <c r="F518" t="s">
        <v>19</v>
      </c>
      <c r="G518" t="s">
        <v>2926</v>
      </c>
      <c r="H518" t="s">
        <v>345</v>
      </c>
      <c r="I518">
        <v>89031</v>
      </c>
      <c r="J518" t="s">
        <v>22</v>
      </c>
      <c r="K518" t="s">
        <v>23</v>
      </c>
      <c r="L518" t="s">
        <v>36</v>
      </c>
      <c r="M518" t="s">
        <v>37</v>
      </c>
      <c r="N518" s="5">
        <v>9.75</v>
      </c>
      <c r="O518" s="7">
        <v>3</v>
      </c>
      <c r="P518" s="5">
        <v>6.33</v>
      </c>
      <c r="Q518" s="5">
        <v>3.42</v>
      </c>
      <c r="R518" s="22">
        <f>Tabla1[[#This Row],[Fecha de Envío]]-Tabla1[[#This Row],[Fecha de Orden]]</f>
        <v>14</v>
      </c>
      <c r="S518" s="24">
        <f>YEAR(Tabla1[[#This Row],[Fecha de Orden]])</f>
        <v>2021</v>
      </c>
      <c r="T518" t="str">
        <f>VLOOKUP(Tabla1[[#This Row],[Nombre del Producto]],Tabla2[[Nombre Producto]:[Costo Unitario]],2,FALSE)</f>
        <v>Wicked Choccy's</v>
      </c>
      <c r="U518" t="str">
        <f>VLOOKUP(Tabla1[[#This Row],[Fábrica]],Tabla3[],4,FALSE)</f>
        <v>Georgia</v>
      </c>
    </row>
    <row r="519" spans="1:21" x14ac:dyDescent="0.25">
      <c r="A519" t="s">
        <v>3957</v>
      </c>
      <c r="B519" s="3">
        <v>44357</v>
      </c>
      <c r="C519" s="3">
        <v>44372</v>
      </c>
      <c r="D519" t="s">
        <v>71</v>
      </c>
      <c r="E519">
        <v>144281</v>
      </c>
      <c r="F519" t="s">
        <v>19</v>
      </c>
      <c r="G519" t="s">
        <v>92</v>
      </c>
      <c r="H519" t="s">
        <v>93</v>
      </c>
      <c r="I519">
        <v>48234</v>
      </c>
      <c r="J519" t="s">
        <v>22</v>
      </c>
      <c r="K519" t="s">
        <v>43</v>
      </c>
      <c r="L519" t="s">
        <v>33</v>
      </c>
      <c r="M519" t="s">
        <v>34</v>
      </c>
      <c r="N519" s="5">
        <v>18</v>
      </c>
      <c r="O519" s="7">
        <v>5</v>
      </c>
      <c r="P519" s="5">
        <v>12</v>
      </c>
      <c r="Q519" s="5">
        <v>6</v>
      </c>
      <c r="R519" s="22">
        <f>Tabla1[[#This Row],[Fecha de Envío]]-Tabla1[[#This Row],[Fecha de Orden]]</f>
        <v>15</v>
      </c>
      <c r="S519" s="24">
        <f>YEAR(Tabla1[[#This Row],[Fecha de Orden]])</f>
        <v>2021</v>
      </c>
      <c r="T519" t="str">
        <f>VLOOKUP(Tabla1[[#This Row],[Nombre del Producto]],Tabla2[[Nombre Producto]:[Costo Unitario]],2,FALSE)</f>
        <v>Lot's O' Nuts</v>
      </c>
      <c r="U519" t="str">
        <f>VLOOKUP(Tabla1[[#This Row],[Fábrica]],Tabla3[],4,FALSE)</f>
        <v>Arizona</v>
      </c>
    </row>
    <row r="520" spans="1:21" x14ac:dyDescent="0.25">
      <c r="A520" t="s">
        <v>3509</v>
      </c>
      <c r="B520" s="3">
        <v>44360</v>
      </c>
      <c r="C520" s="3">
        <v>44374</v>
      </c>
      <c r="D520" t="s">
        <v>18</v>
      </c>
      <c r="E520">
        <v>114643</v>
      </c>
      <c r="F520" t="s">
        <v>19</v>
      </c>
      <c r="G520" t="s">
        <v>53</v>
      </c>
      <c r="H520" t="s">
        <v>21</v>
      </c>
      <c r="I520">
        <v>90032</v>
      </c>
      <c r="J520" t="s">
        <v>22</v>
      </c>
      <c r="K520" t="s">
        <v>23</v>
      </c>
      <c r="L520" t="s">
        <v>36</v>
      </c>
      <c r="M520" t="s">
        <v>37</v>
      </c>
      <c r="N520" s="5">
        <v>9.75</v>
      </c>
      <c r="O520" s="7">
        <v>3</v>
      </c>
      <c r="P520" s="5">
        <v>6.33</v>
      </c>
      <c r="Q520" s="5">
        <v>3.42</v>
      </c>
      <c r="R520" s="22">
        <f>Tabla1[[#This Row],[Fecha de Envío]]-Tabla1[[#This Row],[Fecha de Orden]]</f>
        <v>14</v>
      </c>
      <c r="S520" s="24">
        <f>YEAR(Tabla1[[#This Row],[Fecha de Orden]])</f>
        <v>2021</v>
      </c>
      <c r="T520" t="str">
        <f>VLOOKUP(Tabla1[[#This Row],[Nombre del Producto]],Tabla2[[Nombre Producto]:[Costo Unitario]],2,FALSE)</f>
        <v>Wicked Choccy's</v>
      </c>
      <c r="U520" t="str">
        <f>VLOOKUP(Tabla1[[#This Row],[Fábrica]],Tabla3[],4,FALSE)</f>
        <v>Georgia</v>
      </c>
    </row>
    <row r="521" spans="1:21" x14ac:dyDescent="0.25">
      <c r="A521" t="s">
        <v>8340</v>
      </c>
      <c r="B521" s="3">
        <v>44361</v>
      </c>
      <c r="C521" s="3">
        <v>44377</v>
      </c>
      <c r="D521" t="s">
        <v>18</v>
      </c>
      <c r="E521">
        <v>140487</v>
      </c>
      <c r="F521" t="s">
        <v>19</v>
      </c>
      <c r="G521" t="s">
        <v>92</v>
      </c>
      <c r="H521" t="s">
        <v>93</v>
      </c>
      <c r="I521">
        <v>48234</v>
      </c>
      <c r="J521" t="s">
        <v>22</v>
      </c>
      <c r="K521" t="s">
        <v>43</v>
      </c>
      <c r="L521" t="s">
        <v>36</v>
      </c>
      <c r="M521" t="s">
        <v>37</v>
      </c>
      <c r="N521" s="5">
        <v>9.75</v>
      </c>
      <c r="O521" s="7">
        <v>3</v>
      </c>
      <c r="P521" s="5">
        <v>6.33</v>
      </c>
      <c r="Q521" s="5">
        <v>3.42</v>
      </c>
      <c r="R521" s="22">
        <f>Tabla1[[#This Row],[Fecha de Envío]]-Tabla1[[#This Row],[Fecha de Orden]]</f>
        <v>16</v>
      </c>
      <c r="S521" s="24">
        <f>YEAR(Tabla1[[#This Row],[Fecha de Orden]])</f>
        <v>2021</v>
      </c>
      <c r="T521" t="str">
        <f>VLOOKUP(Tabla1[[#This Row],[Nombre del Producto]],Tabla2[[Nombre Producto]:[Costo Unitario]],2,FALSE)</f>
        <v>Wicked Choccy's</v>
      </c>
      <c r="U521" t="str">
        <f>VLOOKUP(Tabla1[[#This Row],[Fábrica]],Tabla3[],4,FALSE)</f>
        <v>Georgia</v>
      </c>
    </row>
    <row r="522" spans="1:21" x14ac:dyDescent="0.25">
      <c r="A522" t="s">
        <v>5199</v>
      </c>
      <c r="B522" s="3">
        <v>44362</v>
      </c>
      <c r="C522" s="3">
        <v>44378</v>
      </c>
      <c r="D522" t="s">
        <v>18</v>
      </c>
      <c r="E522">
        <v>141215</v>
      </c>
      <c r="F522" t="s">
        <v>19</v>
      </c>
      <c r="G522" t="s">
        <v>908</v>
      </c>
      <c r="H522" t="s">
        <v>42</v>
      </c>
      <c r="I522">
        <v>78207</v>
      </c>
      <c r="J522" t="s">
        <v>22</v>
      </c>
      <c r="K522" t="s">
        <v>43</v>
      </c>
      <c r="L522" t="s">
        <v>33</v>
      </c>
      <c r="M522" t="s">
        <v>34</v>
      </c>
      <c r="N522" s="5">
        <v>14.4</v>
      </c>
      <c r="O522" s="7">
        <v>4</v>
      </c>
      <c r="P522" s="5">
        <v>9.6</v>
      </c>
      <c r="Q522" s="5">
        <v>4.8</v>
      </c>
      <c r="R522" s="22">
        <f>Tabla1[[#This Row],[Fecha de Envío]]-Tabla1[[#This Row],[Fecha de Orden]]</f>
        <v>16</v>
      </c>
      <c r="S522" s="24">
        <f>YEAR(Tabla1[[#This Row],[Fecha de Orden]])</f>
        <v>2021</v>
      </c>
      <c r="T522" t="str">
        <f>VLOOKUP(Tabla1[[#This Row],[Nombre del Producto]],Tabla2[[Nombre Producto]:[Costo Unitario]],2,FALSE)</f>
        <v>Lot's O' Nuts</v>
      </c>
      <c r="U522" t="str">
        <f>VLOOKUP(Tabla1[[#This Row],[Fábrica]],Tabla3[],4,FALSE)</f>
        <v>Arizona</v>
      </c>
    </row>
    <row r="523" spans="1:21" x14ac:dyDescent="0.25">
      <c r="A523" t="s">
        <v>5200</v>
      </c>
      <c r="B523" s="3">
        <v>44362</v>
      </c>
      <c r="C523" s="3">
        <v>44378</v>
      </c>
      <c r="D523" t="s">
        <v>18</v>
      </c>
      <c r="E523">
        <v>141215</v>
      </c>
      <c r="F523" t="s">
        <v>19</v>
      </c>
      <c r="G523" t="s">
        <v>908</v>
      </c>
      <c r="H523" t="s">
        <v>42</v>
      </c>
      <c r="I523">
        <v>78207</v>
      </c>
      <c r="J523" t="s">
        <v>22</v>
      </c>
      <c r="K523" t="s">
        <v>43</v>
      </c>
      <c r="L523" t="s">
        <v>45</v>
      </c>
      <c r="M523" t="s">
        <v>46</v>
      </c>
      <c r="N523" s="5">
        <v>6.98</v>
      </c>
      <c r="O523" s="7">
        <v>2</v>
      </c>
      <c r="P523" s="5">
        <v>4.9800000000000004</v>
      </c>
      <c r="Q523" s="5">
        <v>2</v>
      </c>
      <c r="R523" s="22">
        <f>Tabla1[[#This Row],[Fecha de Envío]]-Tabla1[[#This Row],[Fecha de Orden]]</f>
        <v>16</v>
      </c>
      <c r="S523" s="24">
        <f>YEAR(Tabla1[[#This Row],[Fecha de Orden]])</f>
        <v>2021</v>
      </c>
      <c r="T523" t="str">
        <f>VLOOKUP(Tabla1[[#This Row],[Nombre del Producto]],Tabla2[[Nombre Producto]:[Costo Unitario]],2,FALSE)</f>
        <v>Lot's O' Nuts</v>
      </c>
      <c r="U523" t="str">
        <f>VLOOKUP(Tabla1[[#This Row],[Fábrica]],Tabla3[],4,FALSE)</f>
        <v>Arizona</v>
      </c>
    </row>
    <row r="524" spans="1:21" x14ac:dyDescent="0.25">
      <c r="A524" t="s">
        <v>5201</v>
      </c>
      <c r="B524" s="3">
        <v>44362</v>
      </c>
      <c r="C524" s="3">
        <v>44378</v>
      </c>
      <c r="D524" t="s">
        <v>18</v>
      </c>
      <c r="E524">
        <v>141215</v>
      </c>
      <c r="F524" t="s">
        <v>19</v>
      </c>
      <c r="G524" t="s">
        <v>908</v>
      </c>
      <c r="H524" t="s">
        <v>42</v>
      </c>
      <c r="I524">
        <v>78207</v>
      </c>
      <c r="J524" t="s">
        <v>22</v>
      </c>
      <c r="K524" t="s">
        <v>43</v>
      </c>
      <c r="L524" t="s">
        <v>36</v>
      </c>
      <c r="M524" t="s">
        <v>37</v>
      </c>
      <c r="N524" s="5">
        <v>9.75</v>
      </c>
      <c r="O524" s="7">
        <v>3</v>
      </c>
      <c r="P524" s="5">
        <v>6.33</v>
      </c>
      <c r="Q524" s="5">
        <v>3.42</v>
      </c>
      <c r="R524" s="22">
        <f>Tabla1[[#This Row],[Fecha de Envío]]-Tabla1[[#This Row],[Fecha de Orden]]</f>
        <v>16</v>
      </c>
      <c r="S524" s="24">
        <f>YEAR(Tabla1[[#This Row],[Fecha de Orden]])</f>
        <v>2021</v>
      </c>
      <c r="T524" t="str">
        <f>VLOOKUP(Tabla1[[#This Row],[Nombre del Producto]],Tabla2[[Nombre Producto]:[Costo Unitario]],2,FALSE)</f>
        <v>Wicked Choccy's</v>
      </c>
      <c r="U524" t="str">
        <f>VLOOKUP(Tabla1[[#This Row],[Fábrica]],Tabla3[],4,FALSE)</f>
        <v>Georgia</v>
      </c>
    </row>
    <row r="525" spans="1:21" x14ac:dyDescent="0.25">
      <c r="A525" t="s">
        <v>7159</v>
      </c>
      <c r="B525" s="3">
        <v>44362</v>
      </c>
      <c r="C525" s="3">
        <v>44372</v>
      </c>
      <c r="D525" t="s">
        <v>82</v>
      </c>
      <c r="E525">
        <v>126963</v>
      </c>
      <c r="F525" t="s">
        <v>19</v>
      </c>
      <c r="G525" t="s">
        <v>1350</v>
      </c>
      <c r="H525" t="s">
        <v>42</v>
      </c>
      <c r="I525">
        <v>79907</v>
      </c>
      <c r="J525" t="s">
        <v>22</v>
      </c>
      <c r="K525" t="s">
        <v>43</v>
      </c>
      <c r="L525" t="s">
        <v>45</v>
      </c>
      <c r="M525" t="s">
        <v>46</v>
      </c>
      <c r="N525" s="5">
        <v>6.98</v>
      </c>
      <c r="O525" s="7">
        <v>2</v>
      </c>
      <c r="P525" s="5">
        <v>4.9800000000000004</v>
      </c>
      <c r="Q525" s="5">
        <v>2</v>
      </c>
      <c r="R525" s="22">
        <f>Tabla1[[#This Row],[Fecha de Envío]]-Tabla1[[#This Row],[Fecha de Orden]]</f>
        <v>10</v>
      </c>
      <c r="S525" s="24">
        <f>YEAR(Tabla1[[#This Row],[Fecha de Orden]])</f>
        <v>2021</v>
      </c>
      <c r="T525" t="str">
        <f>VLOOKUP(Tabla1[[#This Row],[Nombre del Producto]],Tabla2[[Nombre Producto]:[Costo Unitario]],2,FALSE)</f>
        <v>Lot's O' Nuts</v>
      </c>
      <c r="U525" t="str">
        <f>VLOOKUP(Tabla1[[#This Row],[Fábrica]],Tabla3[],4,FALSE)</f>
        <v>Arizona</v>
      </c>
    </row>
    <row r="526" spans="1:21" x14ac:dyDescent="0.25">
      <c r="A526" t="s">
        <v>1870</v>
      </c>
      <c r="B526" s="3">
        <v>44363</v>
      </c>
      <c r="C526" s="3">
        <v>44378</v>
      </c>
      <c r="D526" t="s">
        <v>18</v>
      </c>
      <c r="E526">
        <v>113929</v>
      </c>
      <c r="F526" t="s">
        <v>19</v>
      </c>
      <c r="G526" t="s">
        <v>1871</v>
      </c>
      <c r="H526" t="s">
        <v>31</v>
      </c>
      <c r="I526">
        <v>11550</v>
      </c>
      <c r="J526" t="s">
        <v>22</v>
      </c>
      <c r="K526" t="s">
        <v>32</v>
      </c>
      <c r="L526" t="s">
        <v>45</v>
      </c>
      <c r="M526" t="s">
        <v>46</v>
      </c>
      <c r="N526" s="5">
        <v>13.96</v>
      </c>
      <c r="O526" s="7">
        <v>4</v>
      </c>
      <c r="P526" s="5">
        <v>9.9600000000000009</v>
      </c>
      <c r="Q526" s="5">
        <v>4</v>
      </c>
      <c r="R526" s="22">
        <f>Tabla1[[#This Row],[Fecha de Envío]]-Tabla1[[#This Row],[Fecha de Orden]]</f>
        <v>15</v>
      </c>
      <c r="S526" s="24">
        <f>YEAR(Tabla1[[#This Row],[Fecha de Orden]])</f>
        <v>2021</v>
      </c>
      <c r="T526" t="str">
        <f>VLOOKUP(Tabla1[[#This Row],[Nombre del Producto]],Tabla2[[Nombre Producto]:[Costo Unitario]],2,FALSE)</f>
        <v>Lot's O' Nuts</v>
      </c>
      <c r="U526" t="str">
        <f>VLOOKUP(Tabla1[[#This Row],[Fábrica]],Tabla3[],4,FALSE)</f>
        <v>Arizona</v>
      </c>
    </row>
    <row r="527" spans="1:21" x14ac:dyDescent="0.25">
      <c r="A527" t="s">
        <v>1872</v>
      </c>
      <c r="B527" s="3">
        <v>44363</v>
      </c>
      <c r="C527" s="3">
        <v>44378</v>
      </c>
      <c r="D527" t="s">
        <v>18</v>
      </c>
      <c r="E527">
        <v>113929</v>
      </c>
      <c r="F527" t="s">
        <v>19</v>
      </c>
      <c r="G527" t="s">
        <v>1871</v>
      </c>
      <c r="H527" t="s">
        <v>31</v>
      </c>
      <c r="I527">
        <v>11550</v>
      </c>
      <c r="J527" t="s">
        <v>22</v>
      </c>
      <c r="K527" t="s">
        <v>32</v>
      </c>
      <c r="L527" t="s">
        <v>24</v>
      </c>
      <c r="M527" t="s">
        <v>25</v>
      </c>
      <c r="N527" s="5">
        <v>11.25</v>
      </c>
      <c r="O527" s="7">
        <v>3</v>
      </c>
      <c r="P527" s="5">
        <v>7.35</v>
      </c>
      <c r="Q527" s="5">
        <v>3.9</v>
      </c>
      <c r="R527" s="22">
        <f>Tabla1[[#This Row],[Fecha de Envío]]-Tabla1[[#This Row],[Fecha de Orden]]</f>
        <v>15</v>
      </c>
      <c r="S527" s="24">
        <f>YEAR(Tabla1[[#This Row],[Fecha de Orden]])</f>
        <v>2021</v>
      </c>
      <c r="T527" t="str">
        <f>VLOOKUP(Tabla1[[#This Row],[Nombre del Producto]],Tabla2[[Nombre Producto]:[Costo Unitario]],2,FALSE)</f>
        <v>Wicked Choccy's</v>
      </c>
      <c r="U527" t="str">
        <f>VLOOKUP(Tabla1[[#This Row],[Fábrica]],Tabla3[],4,FALSE)</f>
        <v>Georgia</v>
      </c>
    </row>
    <row r="528" spans="1:21" x14ac:dyDescent="0.25">
      <c r="A528" t="s">
        <v>1873</v>
      </c>
      <c r="B528" s="3">
        <v>44363</v>
      </c>
      <c r="C528" s="3">
        <v>44378</v>
      </c>
      <c r="D528" t="s">
        <v>18</v>
      </c>
      <c r="E528">
        <v>113929</v>
      </c>
      <c r="F528" t="s">
        <v>19</v>
      </c>
      <c r="G528" t="s">
        <v>1871</v>
      </c>
      <c r="H528" t="s">
        <v>31</v>
      </c>
      <c r="I528">
        <v>11550</v>
      </c>
      <c r="J528" t="s">
        <v>22</v>
      </c>
      <c r="K528" t="s">
        <v>32</v>
      </c>
      <c r="L528" t="s">
        <v>36</v>
      </c>
      <c r="M528" t="s">
        <v>37</v>
      </c>
      <c r="N528" s="5">
        <v>16.25</v>
      </c>
      <c r="O528" s="7">
        <v>5</v>
      </c>
      <c r="P528" s="5">
        <v>10.55</v>
      </c>
      <c r="Q528" s="5">
        <v>5.7</v>
      </c>
      <c r="R528" s="22">
        <f>Tabla1[[#This Row],[Fecha de Envío]]-Tabla1[[#This Row],[Fecha de Orden]]</f>
        <v>15</v>
      </c>
      <c r="S528" s="24">
        <f>YEAR(Tabla1[[#This Row],[Fecha de Orden]])</f>
        <v>2021</v>
      </c>
      <c r="T528" t="str">
        <f>VLOOKUP(Tabla1[[#This Row],[Nombre del Producto]],Tabla2[[Nombre Producto]:[Costo Unitario]],2,FALSE)</f>
        <v>Wicked Choccy's</v>
      </c>
      <c r="U528" t="str">
        <f>VLOOKUP(Tabla1[[#This Row],[Fábrica]],Tabla3[],4,FALSE)</f>
        <v>Georgia</v>
      </c>
    </row>
    <row r="529" spans="1:21" x14ac:dyDescent="0.25">
      <c r="A529" t="s">
        <v>7912</v>
      </c>
      <c r="B529" s="3">
        <v>44363</v>
      </c>
      <c r="C529" s="3">
        <v>44379</v>
      </c>
      <c r="D529" t="s">
        <v>18</v>
      </c>
      <c r="E529">
        <v>136644</v>
      </c>
      <c r="F529" t="s">
        <v>19</v>
      </c>
      <c r="G529" t="s">
        <v>7405</v>
      </c>
      <c r="H529" t="s">
        <v>147</v>
      </c>
      <c r="I529">
        <v>46544</v>
      </c>
      <c r="J529" t="s">
        <v>22</v>
      </c>
      <c r="K529" t="s">
        <v>43</v>
      </c>
      <c r="L529" t="s">
        <v>27</v>
      </c>
      <c r="M529" t="s">
        <v>28</v>
      </c>
      <c r="N529" s="5">
        <v>28.8</v>
      </c>
      <c r="O529" s="7">
        <v>8</v>
      </c>
      <c r="P529" s="5">
        <v>20</v>
      </c>
      <c r="Q529" s="5">
        <v>8.8000000000000007</v>
      </c>
      <c r="R529" s="22">
        <f>Tabla1[[#This Row],[Fecha de Envío]]-Tabla1[[#This Row],[Fecha de Orden]]</f>
        <v>16</v>
      </c>
      <c r="S529" s="24">
        <f>YEAR(Tabla1[[#This Row],[Fecha de Orden]])</f>
        <v>2021</v>
      </c>
      <c r="T529" t="str">
        <f>VLOOKUP(Tabla1[[#This Row],[Nombre del Producto]],Tabla2[[Nombre Producto]:[Costo Unitario]],2,FALSE)</f>
        <v>Lot's O' Nuts</v>
      </c>
      <c r="U529" t="str">
        <f>VLOOKUP(Tabla1[[#This Row],[Fábrica]],Tabla3[],4,FALSE)</f>
        <v>Arizona</v>
      </c>
    </row>
    <row r="530" spans="1:21" x14ac:dyDescent="0.25">
      <c r="A530" t="s">
        <v>2487</v>
      </c>
      <c r="B530" s="3">
        <v>44364</v>
      </c>
      <c r="C530" s="3">
        <v>44380</v>
      </c>
      <c r="D530" t="s">
        <v>18</v>
      </c>
      <c r="E530">
        <v>104402</v>
      </c>
      <c r="F530" t="s">
        <v>19</v>
      </c>
      <c r="G530" t="s">
        <v>1028</v>
      </c>
      <c r="H530" t="s">
        <v>1209</v>
      </c>
      <c r="I530">
        <v>19711</v>
      </c>
      <c r="J530" t="s">
        <v>22</v>
      </c>
      <c r="K530" t="s">
        <v>32</v>
      </c>
      <c r="L530" t="s">
        <v>33</v>
      </c>
      <c r="M530" t="s">
        <v>34</v>
      </c>
      <c r="N530" s="5">
        <v>10.8</v>
      </c>
      <c r="O530" s="7">
        <v>3</v>
      </c>
      <c r="P530" s="5">
        <v>7.2</v>
      </c>
      <c r="Q530" s="5">
        <v>3.6</v>
      </c>
      <c r="R530" s="22">
        <f>Tabla1[[#This Row],[Fecha de Envío]]-Tabla1[[#This Row],[Fecha de Orden]]</f>
        <v>16</v>
      </c>
      <c r="S530" s="24">
        <f>YEAR(Tabla1[[#This Row],[Fecha de Orden]])</f>
        <v>2021</v>
      </c>
      <c r="T530" t="str">
        <f>VLOOKUP(Tabla1[[#This Row],[Nombre del Producto]],Tabla2[[Nombre Producto]:[Costo Unitario]],2,FALSE)</f>
        <v>Lot's O' Nuts</v>
      </c>
      <c r="U530" t="str">
        <f>VLOOKUP(Tabla1[[#This Row],[Fábrica]],Tabla3[],4,FALSE)</f>
        <v>Arizona</v>
      </c>
    </row>
    <row r="531" spans="1:21" x14ac:dyDescent="0.25">
      <c r="A531" t="s">
        <v>3699</v>
      </c>
      <c r="B531" s="3">
        <v>44364</v>
      </c>
      <c r="C531" s="3">
        <v>44378</v>
      </c>
      <c r="D531" t="s">
        <v>18</v>
      </c>
      <c r="E531">
        <v>144414</v>
      </c>
      <c r="F531" t="s">
        <v>19</v>
      </c>
      <c r="G531" t="s">
        <v>124</v>
      </c>
      <c r="H531" t="s">
        <v>125</v>
      </c>
      <c r="I531">
        <v>98105</v>
      </c>
      <c r="J531" t="s">
        <v>22</v>
      </c>
      <c r="K531" t="s">
        <v>23</v>
      </c>
      <c r="L531" t="s">
        <v>36</v>
      </c>
      <c r="M531" t="s">
        <v>37</v>
      </c>
      <c r="N531" s="5">
        <v>9.75</v>
      </c>
      <c r="O531" s="7">
        <v>3</v>
      </c>
      <c r="P531" s="5">
        <v>6.33</v>
      </c>
      <c r="Q531" s="5">
        <v>3.42</v>
      </c>
      <c r="R531" s="22">
        <f>Tabla1[[#This Row],[Fecha de Envío]]-Tabla1[[#This Row],[Fecha de Orden]]</f>
        <v>14</v>
      </c>
      <c r="S531" s="24">
        <f>YEAR(Tabla1[[#This Row],[Fecha de Orden]])</f>
        <v>2021</v>
      </c>
      <c r="T531" t="str">
        <f>VLOOKUP(Tabla1[[#This Row],[Nombre del Producto]],Tabla2[[Nombre Producto]:[Costo Unitario]],2,FALSE)</f>
        <v>Wicked Choccy's</v>
      </c>
      <c r="U531" t="str">
        <f>VLOOKUP(Tabla1[[#This Row],[Fábrica]],Tabla3[],4,FALSE)</f>
        <v>Georgia</v>
      </c>
    </row>
    <row r="532" spans="1:21" x14ac:dyDescent="0.25">
      <c r="A532" t="s">
        <v>3700</v>
      </c>
      <c r="B532" s="3">
        <v>44364</v>
      </c>
      <c r="C532" s="3">
        <v>44378</v>
      </c>
      <c r="D532" t="s">
        <v>18</v>
      </c>
      <c r="E532">
        <v>144414</v>
      </c>
      <c r="F532" t="s">
        <v>19</v>
      </c>
      <c r="G532" t="s">
        <v>124</v>
      </c>
      <c r="H532" t="s">
        <v>125</v>
      </c>
      <c r="I532">
        <v>98105</v>
      </c>
      <c r="J532" t="s">
        <v>22</v>
      </c>
      <c r="K532" t="s">
        <v>23</v>
      </c>
      <c r="L532" t="s">
        <v>33</v>
      </c>
      <c r="M532" t="s">
        <v>34</v>
      </c>
      <c r="N532" s="5">
        <v>10.8</v>
      </c>
      <c r="O532" s="7">
        <v>3</v>
      </c>
      <c r="P532" s="5">
        <v>7.2</v>
      </c>
      <c r="Q532" s="5">
        <v>3.6</v>
      </c>
      <c r="R532" s="22">
        <f>Tabla1[[#This Row],[Fecha de Envío]]-Tabla1[[#This Row],[Fecha de Orden]]</f>
        <v>14</v>
      </c>
      <c r="S532" s="24">
        <f>YEAR(Tabla1[[#This Row],[Fecha de Orden]])</f>
        <v>2021</v>
      </c>
      <c r="T532" t="str">
        <f>VLOOKUP(Tabla1[[#This Row],[Nombre del Producto]],Tabla2[[Nombre Producto]:[Costo Unitario]],2,FALSE)</f>
        <v>Lot's O' Nuts</v>
      </c>
      <c r="U532" t="str">
        <f>VLOOKUP(Tabla1[[#This Row],[Fábrica]],Tabla3[],4,FALSE)</f>
        <v>Arizona</v>
      </c>
    </row>
    <row r="533" spans="1:21" x14ac:dyDescent="0.25">
      <c r="A533" t="s">
        <v>3701</v>
      </c>
      <c r="B533" s="3">
        <v>44364</v>
      </c>
      <c r="C533" s="3">
        <v>44378</v>
      </c>
      <c r="D533" t="s">
        <v>18</v>
      </c>
      <c r="E533">
        <v>144414</v>
      </c>
      <c r="F533" t="s">
        <v>19</v>
      </c>
      <c r="G533" t="s">
        <v>124</v>
      </c>
      <c r="H533" t="s">
        <v>125</v>
      </c>
      <c r="I533">
        <v>98105</v>
      </c>
      <c r="J533" t="s">
        <v>22</v>
      </c>
      <c r="K533" t="s">
        <v>23</v>
      </c>
      <c r="L533" t="s">
        <v>27</v>
      </c>
      <c r="M533" t="s">
        <v>28</v>
      </c>
      <c r="N533" s="5">
        <v>18</v>
      </c>
      <c r="O533" s="7">
        <v>5</v>
      </c>
      <c r="P533" s="5">
        <v>12.5</v>
      </c>
      <c r="Q533" s="5">
        <v>5.5</v>
      </c>
      <c r="R533" s="22">
        <f>Tabla1[[#This Row],[Fecha de Envío]]-Tabla1[[#This Row],[Fecha de Orden]]</f>
        <v>14</v>
      </c>
      <c r="S533" s="24">
        <f>YEAR(Tabla1[[#This Row],[Fecha de Orden]])</f>
        <v>2021</v>
      </c>
      <c r="T533" t="str">
        <f>VLOOKUP(Tabla1[[#This Row],[Nombre del Producto]],Tabla2[[Nombre Producto]:[Costo Unitario]],2,FALSE)</f>
        <v>Lot's O' Nuts</v>
      </c>
      <c r="U533" t="str">
        <f>VLOOKUP(Tabla1[[#This Row],[Fábrica]],Tabla3[],4,FALSE)</f>
        <v>Arizona</v>
      </c>
    </row>
    <row r="534" spans="1:21" x14ac:dyDescent="0.25">
      <c r="A534" t="s">
        <v>4381</v>
      </c>
      <c r="B534" s="3">
        <v>44364</v>
      </c>
      <c r="C534" s="3">
        <v>44377</v>
      </c>
      <c r="D534" t="s">
        <v>71</v>
      </c>
      <c r="E534">
        <v>156342</v>
      </c>
      <c r="F534" t="s">
        <v>19</v>
      </c>
      <c r="G534" t="s">
        <v>239</v>
      </c>
      <c r="H534" t="s">
        <v>173</v>
      </c>
      <c r="I534">
        <v>60653</v>
      </c>
      <c r="J534" t="s">
        <v>22</v>
      </c>
      <c r="K534" t="s">
        <v>43</v>
      </c>
      <c r="L534" t="s">
        <v>24</v>
      </c>
      <c r="M534" t="s">
        <v>25</v>
      </c>
      <c r="N534" s="5">
        <v>7.5</v>
      </c>
      <c r="O534" s="7">
        <v>2</v>
      </c>
      <c r="P534" s="5">
        <v>4.9000000000000004</v>
      </c>
      <c r="Q534" s="5">
        <v>2.6</v>
      </c>
      <c r="R534" s="22">
        <f>Tabla1[[#This Row],[Fecha de Envío]]-Tabla1[[#This Row],[Fecha de Orden]]</f>
        <v>13</v>
      </c>
      <c r="S534" s="24">
        <f>YEAR(Tabla1[[#This Row],[Fecha de Orden]])</f>
        <v>2021</v>
      </c>
      <c r="T534" t="str">
        <f>VLOOKUP(Tabla1[[#This Row],[Nombre del Producto]],Tabla2[[Nombre Producto]:[Costo Unitario]],2,FALSE)</f>
        <v>Wicked Choccy's</v>
      </c>
      <c r="U534" t="str">
        <f>VLOOKUP(Tabla1[[#This Row],[Fábrica]],Tabla3[],4,FALSE)</f>
        <v>Georgia</v>
      </c>
    </row>
    <row r="535" spans="1:21" x14ac:dyDescent="0.25">
      <c r="A535" t="s">
        <v>5914</v>
      </c>
      <c r="B535" s="3">
        <v>44365</v>
      </c>
      <c r="C535" s="3">
        <v>44380</v>
      </c>
      <c r="D535" t="s">
        <v>18</v>
      </c>
      <c r="E535">
        <v>123855</v>
      </c>
      <c r="F535" t="s">
        <v>19</v>
      </c>
      <c r="G535" t="s">
        <v>53</v>
      </c>
      <c r="H535" t="s">
        <v>21</v>
      </c>
      <c r="I535">
        <v>90036</v>
      </c>
      <c r="J535" t="s">
        <v>22</v>
      </c>
      <c r="K535" t="s">
        <v>23</v>
      </c>
      <c r="L535" t="s">
        <v>33</v>
      </c>
      <c r="M535" t="s">
        <v>34</v>
      </c>
      <c r="N535" s="5">
        <v>18</v>
      </c>
      <c r="O535" s="7">
        <v>5</v>
      </c>
      <c r="P535" s="5">
        <v>12</v>
      </c>
      <c r="Q535" s="5">
        <v>6</v>
      </c>
      <c r="R535" s="22">
        <f>Tabla1[[#This Row],[Fecha de Envío]]-Tabla1[[#This Row],[Fecha de Orden]]</f>
        <v>15</v>
      </c>
      <c r="S535" s="24">
        <f>YEAR(Tabla1[[#This Row],[Fecha de Orden]])</f>
        <v>2021</v>
      </c>
      <c r="T535" t="str">
        <f>VLOOKUP(Tabla1[[#This Row],[Nombre del Producto]],Tabla2[[Nombre Producto]:[Costo Unitario]],2,FALSE)</f>
        <v>Lot's O' Nuts</v>
      </c>
      <c r="U535" t="str">
        <f>VLOOKUP(Tabla1[[#This Row],[Fábrica]],Tabla3[],4,FALSE)</f>
        <v>Arizona</v>
      </c>
    </row>
    <row r="536" spans="1:21" x14ac:dyDescent="0.25">
      <c r="A536" t="s">
        <v>6593</v>
      </c>
      <c r="B536" s="3">
        <v>44365</v>
      </c>
      <c r="C536" s="3">
        <v>44377</v>
      </c>
      <c r="D536" t="s">
        <v>71</v>
      </c>
      <c r="E536">
        <v>184712</v>
      </c>
      <c r="F536" t="s">
        <v>195</v>
      </c>
      <c r="G536" t="s">
        <v>6594</v>
      </c>
      <c r="H536" t="s">
        <v>6595</v>
      </c>
      <c r="I536" t="s">
        <v>6596</v>
      </c>
      <c r="J536" t="s">
        <v>22</v>
      </c>
      <c r="K536" t="s">
        <v>32</v>
      </c>
      <c r="L536" t="s">
        <v>24</v>
      </c>
      <c r="M536" t="s">
        <v>25</v>
      </c>
      <c r="N536" s="5">
        <v>11.25</v>
      </c>
      <c r="O536" s="7">
        <v>3</v>
      </c>
      <c r="P536" s="5">
        <v>7.35</v>
      </c>
      <c r="Q536" s="5">
        <v>3.9</v>
      </c>
      <c r="R536" s="22">
        <f>Tabla1[[#This Row],[Fecha de Envío]]-Tabla1[[#This Row],[Fecha de Orden]]</f>
        <v>12</v>
      </c>
      <c r="S536" s="24">
        <f>YEAR(Tabla1[[#This Row],[Fecha de Orden]])</f>
        <v>2021</v>
      </c>
      <c r="T536" t="str">
        <f>VLOOKUP(Tabla1[[#This Row],[Nombre del Producto]],Tabla2[[Nombre Producto]:[Costo Unitario]],2,FALSE)</f>
        <v>Wicked Choccy's</v>
      </c>
      <c r="U536" t="str">
        <f>VLOOKUP(Tabla1[[#This Row],[Fábrica]],Tabla3[],4,FALSE)</f>
        <v>Georgia</v>
      </c>
    </row>
    <row r="537" spans="1:21" x14ac:dyDescent="0.25">
      <c r="A537" t="s">
        <v>2076</v>
      </c>
      <c r="B537" s="3">
        <v>44367</v>
      </c>
      <c r="C537" s="3">
        <v>44384</v>
      </c>
      <c r="D537" t="s">
        <v>18</v>
      </c>
      <c r="E537">
        <v>112949</v>
      </c>
      <c r="F537" t="s">
        <v>19</v>
      </c>
      <c r="G537" t="s">
        <v>1017</v>
      </c>
      <c r="H537" t="s">
        <v>110</v>
      </c>
      <c r="I537">
        <v>73505</v>
      </c>
      <c r="J537" t="s">
        <v>22</v>
      </c>
      <c r="K537" t="s">
        <v>43</v>
      </c>
      <c r="L537" t="s">
        <v>24</v>
      </c>
      <c r="M537" t="s">
        <v>25</v>
      </c>
      <c r="N537" s="5">
        <v>22.5</v>
      </c>
      <c r="O537" s="7">
        <v>6</v>
      </c>
      <c r="P537" s="5">
        <v>14.7</v>
      </c>
      <c r="Q537" s="5">
        <v>7.8</v>
      </c>
      <c r="R537" s="22">
        <f>Tabla1[[#This Row],[Fecha de Envío]]-Tabla1[[#This Row],[Fecha de Orden]]</f>
        <v>17</v>
      </c>
      <c r="S537" s="24">
        <f>YEAR(Tabla1[[#This Row],[Fecha de Orden]])</f>
        <v>2021</v>
      </c>
      <c r="T537" t="str">
        <f>VLOOKUP(Tabla1[[#This Row],[Nombre del Producto]],Tabla2[[Nombre Producto]:[Costo Unitario]],2,FALSE)</f>
        <v>Wicked Choccy's</v>
      </c>
      <c r="U537" t="str">
        <f>VLOOKUP(Tabla1[[#This Row],[Fábrica]],Tabla3[],4,FALSE)</f>
        <v>Georgia</v>
      </c>
    </row>
    <row r="538" spans="1:21" x14ac:dyDescent="0.25">
      <c r="A538" t="s">
        <v>2077</v>
      </c>
      <c r="B538" s="3">
        <v>44367</v>
      </c>
      <c r="C538" s="3">
        <v>44384</v>
      </c>
      <c r="D538" t="s">
        <v>18</v>
      </c>
      <c r="E538">
        <v>112949</v>
      </c>
      <c r="F538" t="s">
        <v>19</v>
      </c>
      <c r="G538" t="s">
        <v>1017</v>
      </c>
      <c r="H538" t="s">
        <v>110</v>
      </c>
      <c r="I538">
        <v>73505</v>
      </c>
      <c r="J538" t="s">
        <v>22</v>
      </c>
      <c r="K538" t="s">
        <v>43</v>
      </c>
      <c r="L538" t="s">
        <v>27</v>
      </c>
      <c r="M538" t="s">
        <v>28</v>
      </c>
      <c r="N538" s="5">
        <v>7.2</v>
      </c>
      <c r="O538" s="7">
        <v>2</v>
      </c>
      <c r="P538" s="5">
        <v>5</v>
      </c>
      <c r="Q538" s="5">
        <v>2.2000000000000002</v>
      </c>
      <c r="R538" s="22">
        <f>Tabla1[[#This Row],[Fecha de Envío]]-Tabla1[[#This Row],[Fecha de Orden]]</f>
        <v>17</v>
      </c>
      <c r="S538" s="24">
        <f>YEAR(Tabla1[[#This Row],[Fecha de Orden]])</f>
        <v>2021</v>
      </c>
      <c r="T538" t="str">
        <f>VLOOKUP(Tabla1[[#This Row],[Nombre del Producto]],Tabla2[[Nombre Producto]:[Costo Unitario]],2,FALSE)</f>
        <v>Lot's O' Nuts</v>
      </c>
      <c r="U538" t="str">
        <f>VLOOKUP(Tabla1[[#This Row],[Fábrica]],Tabla3[],4,FALSE)</f>
        <v>Arizona</v>
      </c>
    </row>
    <row r="539" spans="1:21" x14ac:dyDescent="0.25">
      <c r="A539" t="s">
        <v>7806</v>
      </c>
      <c r="B539" s="3">
        <v>44367</v>
      </c>
      <c r="C539" s="3">
        <v>44381</v>
      </c>
      <c r="D539" t="s">
        <v>18</v>
      </c>
      <c r="E539">
        <v>166863</v>
      </c>
      <c r="F539" t="s">
        <v>19</v>
      </c>
      <c r="G539" t="s">
        <v>222</v>
      </c>
      <c r="H539" t="s">
        <v>42</v>
      </c>
      <c r="I539">
        <v>75023</v>
      </c>
      <c r="J539" t="s">
        <v>22</v>
      </c>
      <c r="K539" t="s">
        <v>43</v>
      </c>
      <c r="L539" t="s">
        <v>36</v>
      </c>
      <c r="M539" t="s">
        <v>37</v>
      </c>
      <c r="N539" s="5">
        <v>13</v>
      </c>
      <c r="O539" s="7">
        <v>4</v>
      </c>
      <c r="P539" s="5">
        <v>8.44</v>
      </c>
      <c r="Q539" s="5">
        <v>4.5599999999999996</v>
      </c>
      <c r="R539" s="22">
        <f>Tabla1[[#This Row],[Fecha de Envío]]-Tabla1[[#This Row],[Fecha de Orden]]</f>
        <v>14</v>
      </c>
      <c r="S539" s="24">
        <f>YEAR(Tabla1[[#This Row],[Fecha de Orden]])</f>
        <v>2021</v>
      </c>
      <c r="T539" t="str">
        <f>VLOOKUP(Tabla1[[#This Row],[Nombre del Producto]],Tabla2[[Nombre Producto]:[Costo Unitario]],2,FALSE)</f>
        <v>Wicked Choccy's</v>
      </c>
      <c r="U539" t="str">
        <f>VLOOKUP(Tabla1[[#This Row],[Fábrica]],Tabla3[],4,FALSE)</f>
        <v>Georgia</v>
      </c>
    </row>
    <row r="540" spans="1:21" x14ac:dyDescent="0.25">
      <c r="A540" t="s">
        <v>7807</v>
      </c>
      <c r="B540" s="3">
        <v>44367</v>
      </c>
      <c r="C540" s="3">
        <v>44381</v>
      </c>
      <c r="D540" t="s">
        <v>18</v>
      </c>
      <c r="E540">
        <v>166863</v>
      </c>
      <c r="F540" t="s">
        <v>19</v>
      </c>
      <c r="G540" t="s">
        <v>222</v>
      </c>
      <c r="H540" t="s">
        <v>42</v>
      </c>
      <c r="I540">
        <v>75023</v>
      </c>
      <c r="J540" t="s">
        <v>22</v>
      </c>
      <c r="K540" t="s">
        <v>43</v>
      </c>
      <c r="L540" t="s">
        <v>27</v>
      </c>
      <c r="M540" t="s">
        <v>28</v>
      </c>
      <c r="N540" s="5">
        <v>14.4</v>
      </c>
      <c r="O540" s="7">
        <v>4</v>
      </c>
      <c r="P540" s="5">
        <v>10</v>
      </c>
      <c r="Q540" s="5">
        <v>4.4000000000000004</v>
      </c>
      <c r="R540" s="22">
        <f>Tabla1[[#This Row],[Fecha de Envío]]-Tabla1[[#This Row],[Fecha de Orden]]</f>
        <v>14</v>
      </c>
      <c r="S540" s="24">
        <f>YEAR(Tabla1[[#This Row],[Fecha de Orden]])</f>
        <v>2021</v>
      </c>
      <c r="T540" t="str">
        <f>VLOOKUP(Tabla1[[#This Row],[Nombre del Producto]],Tabla2[[Nombre Producto]:[Costo Unitario]],2,FALSE)</f>
        <v>Lot's O' Nuts</v>
      </c>
      <c r="U540" t="str">
        <f>VLOOKUP(Tabla1[[#This Row],[Fábrica]],Tabla3[],4,FALSE)</f>
        <v>Arizona</v>
      </c>
    </row>
    <row r="541" spans="1:21" x14ac:dyDescent="0.25">
      <c r="A541" t="s">
        <v>7808</v>
      </c>
      <c r="B541" s="3">
        <v>44367</v>
      </c>
      <c r="C541" s="3">
        <v>44381</v>
      </c>
      <c r="D541" t="s">
        <v>18</v>
      </c>
      <c r="E541">
        <v>166863</v>
      </c>
      <c r="F541" t="s">
        <v>19</v>
      </c>
      <c r="G541" t="s">
        <v>222</v>
      </c>
      <c r="H541" t="s">
        <v>42</v>
      </c>
      <c r="I541">
        <v>75023</v>
      </c>
      <c r="J541" t="s">
        <v>22</v>
      </c>
      <c r="K541" t="s">
        <v>43</v>
      </c>
      <c r="L541" t="s">
        <v>45</v>
      </c>
      <c r="M541" t="s">
        <v>46</v>
      </c>
      <c r="N541" s="5">
        <v>6.98</v>
      </c>
      <c r="O541" s="7">
        <v>2</v>
      </c>
      <c r="P541" s="5">
        <v>4.9800000000000004</v>
      </c>
      <c r="Q541" s="5">
        <v>2</v>
      </c>
      <c r="R541" s="22">
        <f>Tabla1[[#This Row],[Fecha de Envío]]-Tabla1[[#This Row],[Fecha de Orden]]</f>
        <v>14</v>
      </c>
      <c r="S541" s="24">
        <f>YEAR(Tabla1[[#This Row],[Fecha de Orden]])</f>
        <v>2021</v>
      </c>
      <c r="T541" t="str">
        <f>VLOOKUP(Tabla1[[#This Row],[Nombre del Producto]],Tabla2[[Nombre Producto]:[Costo Unitario]],2,FALSE)</f>
        <v>Lot's O' Nuts</v>
      </c>
      <c r="U541" t="str">
        <f>VLOOKUP(Tabla1[[#This Row],[Fábrica]],Tabla3[],4,FALSE)</f>
        <v>Arizona</v>
      </c>
    </row>
    <row r="542" spans="1:21" x14ac:dyDescent="0.25">
      <c r="A542" t="s">
        <v>7809</v>
      </c>
      <c r="B542" s="3">
        <v>44367</v>
      </c>
      <c r="C542" s="3">
        <v>44381</v>
      </c>
      <c r="D542" t="s">
        <v>18</v>
      </c>
      <c r="E542">
        <v>166863</v>
      </c>
      <c r="F542" t="s">
        <v>19</v>
      </c>
      <c r="G542" t="s">
        <v>222</v>
      </c>
      <c r="H542" t="s">
        <v>42</v>
      </c>
      <c r="I542">
        <v>75023</v>
      </c>
      <c r="J542" t="s">
        <v>22</v>
      </c>
      <c r="K542" t="s">
        <v>43</v>
      </c>
      <c r="L542" t="s">
        <v>33</v>
      </c>
      <c r="M542" t="s">
        <v>34</v>
      </c>
      <c r="N542" s="5">
        <v>10.8</v>
      </c>
      <c r="O542" s="7">
        <v>3</v>
      </c>
      <c r="P542" s="5">
        <v>7.2</v>
      </c>
      <c r="Q542" s="5">
        <v>3.6</v>
      </c>
      <c r="R542" s="22">
        <f>Tabla1[[#This Row],[Fecha de Envío]]-Tabla1[[#This Row],[Fecha de Orden]]</f>
        <v>14</v>
      </c>
      <c r="S542" s="24">
        <f>YEAR(Tabla1[[#This Row],[Fecha de Orden]])</f>
        <v>2021</v>
      </c>
      <c r="T542" t="str">
        <f>VLOOKUP(Tabla1[[#This Row],[Nombre del Producto]],Tabla2[[Nombre Producto]:[Costo Unitario]],2,FALSE)</f>
        <v>Lot's O' Nuts</v>
      </c>
      <c r="U542" t="str">
        <f>VLOOKUP(Tabla1[[#This Row],[Fábrica]],Tabla3[],4,FALSE)</f>
        <v>Arizona</v>
      </c>
    </row>
    <row r="543" spans="1:21" x14ac:dyDescent="0.25">
      <c r="A543" t="s">
        <v>7810</v>
      </c>
      <c r="B543" s="3">
        <v>44367</v>
      </c>
      <c r="C543" s="3">
        <v>44381</v>
      </c>
      <c r="D543" t="s">
        <v>18</v>
      </c>
      <c r="E543">
        <v>166863</v>
      </c>
      <c r="F543" t="s">
        <v>19</v>
      </c>
      <c r="G543" t="s">
        <v>222</v>
      </c>
      <c r="H543" t="s">
        <v>42</v>
      </c>
      <c r="I543">
        <v>75023</v>
      </c>
      <c r="J543" t="s">
        <v>22</v>
      </c>
      <c r="K543" t="s">
        <v>43</v>
      </c>
      <c r="L543" t="s">
        <v>24</v>
      </c>
      <c r="M543" t="s">
        <v>25</v>
      </c>
      <c r="N543" s="5">
        <v>7.5</v>
      </c>
      <c r="O543" s="7">
        <v>2</v>
      </c>
      <c r="P543" s="5">
        <v>4.9000000000000004</v>
      </c>
      <c r="Q543" s="5">
        <v>2.6</v>
      </c>
      <c r="R543" s="22">
        <f>Tabla1[[#This Row],[Fecha de Envío]]-Tabla1[[#This Row],[Fecha de Orden]]</f>
        <v>14</v>
      </c>
      <c r="S543" s="24">
        <f>YEAR(Tabla1[[#This Row],[Fecha de Orden]])</f>
        <v>2021</v>
      </c>
      <c r="T543" t="str">
        <f>VLOOKUP(Tabla1[[#This Row],[Nombre del Producto]],Tabla2[[Nombre Producto]:[Costo Unitario]],2,FALSE)</f>
        <v>Wicked Choccy's</v>
      </c>
      <c r="U543" t="str">
        <f>VLOOKUP(Tabla1[[#This Row],[Fábrica]],Tabla3[],4,FALSE)</f>
        <v>Georgia</v>
      </c>
    </row>
    <row r="544" spans="1:21" x14ac:dyDescent="0.25">
      <c r="A544" t="s">
        <v>2383</v>
      </c>
      <c r="B544" s="3">
        <v>44368</v>
      </c>
      <c r="C544" s="3">
        <v>44382</v>
      </c>
      <c r="D544" t="s">
        <v>18</v>
      </c>
      <c r="E544">
        <v>128146</v>
      </c>
      <c r="F544" t="s">
        <v>19</v>
      </c>
      <c r="G544" t="s">
        <v>207</v>
      </c>
      <c r="H544" t="s">
        <v>306</v>
      </c>
      <c r="I544">
        <v>8701</v>
      </c>
      <c r="J544" t="s">
        <v>22</v>
      </c>
      <c r="K544" t="s">
        <v>32</v>
      </c>
      <c r="L544" t="s">
        <v>27</v>
      </c>
      <c r="M544" t="s">
        <v>28</v>
      </c>
      <c r="N544" s="5">
        <v>7.2</v>
      </c>
      <c r="O544" s="7">
        <v>2</v>
      </c>
      <c r="P544" s="5">
        <v>5</v>
      </c>
      <c r="Q544" s="5">
        <v>2.2000000000000002</v>
      </c>
      <c r="R544" s="22">
        <f>Tabla1[[#This Row],[Fecha de Envío]]-Tabla1[[#This Row],[Fecha de Orden]]</f>
        <v>14</v>
      </c>
      <c r="S544" s="24">
        <f>YEAR(Tabla1[[#This Row],[Fecha de Orden]])</f>
        <v>2021</v>
      </c>
      <c r="T544" t="str">
        <f>VLOOKUP(Tabla1[[#This Row],[Nombre del Producto]],Tabla2[[Nombre Producto]:[Costo Unitario]],2,FALSE)</f>
        <v>Lot's O' Nuts</v>
      </c>
      <c r="U544" t="str">
        <f>VLOOKUP(Tabla1[[#This Row],[Fábrica]],Tabla3[],4,FALSE)</f>
        <v>Arizona</v>
      </c>
    </row>
    <row r="545" spans="1:21" x14ac:dyDescent="0.25">
      <c r="A545" t="s">
        <v>4428</v>
      </c>
      <c r="B545" s="3">
        <v>44368</v>
      </c>
      <c r="C545" s="3">
        <v>44378</v>
      </c>
      <c r="D545" t="s">
        <v>82</v>
      </c>
      <c r="E545">
        <v>141796</v>
      </c>
      <c r="F545" t="s">
        <v>19</v>
      </c>
      <c r="G545" t="s">
        <v>188</v>
      </c>
      <c r="H545" t="s">
        <v>31</v>
      </c>
      <c r="I545">
        <v>11561</v>
      </c>
      <c r="J545" t="s">
        <v>22</v>
      </c>
      <c r="K545" t="s">
        <v>32</v>
      </c>
      <c r="L545" t="s">
        <v>24</v>
      </c>
      <c r="M545" t="s">
        <v>25</v>
      </c>
      <c r="N545" s="5">
        <v>11.25</v>
      </c>
      <c r="O545" s="7">
        <v>3</v>
      </c>
      <c r="P545" s="5">
        <v>7.35</v>
      </c>
      <c r="Q545" s="5">
        <v>3.9</v>
      </c>
      <c r="R545" s="22">
        <f>Tabla1[[#This Row],[Fecha de Envío]]-Tabla1[[#This Row],[Fecha de Orden]]</f>
        <v>10</v>
      </c>
      <c r="S545" s="24">
        <f>YEAR(Tabla1[[#This Row],[Fecha de Orden]])</f>
        <v>2021</v>
      </c>
      <c r="T545" t="str">
        <f>VLOOKUP(Tabla1[[#This Row],[Nombre del Producto]],Tabla2[[Nombre Producto]:[Costo Unitario]],2,FALSE)</f>
        <v>Wicked Choccy's</v>
      </c>
      <c r="U545" t="str">
        <f>VLOOKUP(Tabla1[[#This Row],[Fábrica]],Tabla3[],4,FALSE)</f>
        <v>Georgia</v>
      </c>
    </row>
    <row r="546" spans="1:21" x14ac:dyDescent="0.25">
      <c r="A546" t="s">
        <v>6744</v>
      </c>
      <c r="B546" s="3">
        <v>44368</v>
      </c>
      <c r="C546" s="3">
        <v>44380</v>
      </c>
      <c r="D546" t="s">
        <v>71</v>
      </c>
      <c r="E546">
        <v>117135</v>
      </c>
      <c r="F546" t="s">
        <v>19</v>
      </c>
      <c r="G546" t="s">
        <v>132</v>
      </c>
      <c r="H546" t="s">
        <v>133</v>
      </c>
      <c r="I546">
        <v>22980</v>
      </c>
      <c r="J546" t="s">
        <v>22</v>
      </c>
      <c r="K546" t="s">
        <v>66</v>
      </c>
      <c r="L546" t="s">
        <v>45</v>
      </c>
      <c r="M546" t="s">
        <v>46</v>
      </c>
      <c r="N546" s="5">
        <v>3.49</v>
      </c>
      <c r="O546" s="7">
        <v>1</v>
      </c>
      <c r="P546" s="5">
        <v>2.4900000000000002</v>
      </c>
      <c r="Q546" s="5">
        <v>1</v>
      </c>
      <c r="R546" s="22">
        <f>Tabla1[[#This Row],[Fecha de Envío]]-Tabla1[[#This Row],[Fecha de Orden]]</f>
        <v>12</v>
      </c>
      <c r="S546" s="24">
        <f>YEAR(Tabla1[[#This Row],[Fecha de Orden]])</f>
        <v>2021</v>
      </c>
      <c r="T546" t="str">
        <f>VLOOKUP(Tabla1[[#This Row],[Nombre del Producto]],Tabla2[[Nombre Producto]:[Costo Unitario]],2,FALSE)</f>
        <v>Lot's O' Nuts</v>
      </c>
      <c r="U546" t="str">
        <f>VLOOKUP(Tabla1[[#This Row],[Fábrica]],Tabla3[],4,FALSE)</f>
        <v>Arizona</v>
      </c>
    </row>
    <row r="547" spans="1:21" x14ac:dyDescent="0.25">
      <c r="A547" t="s">
        <v>6745</v>
      </c>
      <c r="B547" s="3">
        <v>44368</v>
      </c>
      <c r="C547" s="3">
        <v>44380</v>
      </c>
      <c r="D547" t="s">
        <v>71</v>
      </c>
      <c r="E547">
        <v>117135</v>
      </c>
      <c r="F547" t="s">
        <v>19</v>
      </c>
      <c r="G547" t="s">
        <v>132</v>
      </c>
      <c r="H547" t="s">
        <v>133</v>
      </c>
      <c r="I547">
        <v>22980</v>
      </c>
      <c r="J547" t="s">
        <v>22</v>
      </c>
      <c r="K547" t="s">
        <v>66</v>
      </c>
      <c r="L547" t="s">
        <v>24</v>
      </c>
      <c r="M547" t="s">
        <v>25</v>
      </c>
      <c r="N547" s="5">
        <v>11.25</v>
      </c>
      <c r="O547" s="7">
        <v>3</v>
      </c>
      <c r="P547" s="5">
        <v>7.35</v>
      </c>
      <c r="Q547" s="5">
        <v>3.9</v>
      </c>
      <c r="R547" s="22">
        <f>Tabla1[[#This Row],[Fecha de Envío]]-Tabla1[[#This Row],[Fecha de Orden]]</f>
        <v>12</v>
      </c>
      <c r="S547" s="24">
        <f>YEAR(Tabla1[[#This Row],[Fecha de Orden]])</f>
        <v>2021</v>
      </c>
      <c r="T547" t="str">
        <f>VLOOKUP(Tabla1[[#This Row],[Nombre del Producto]],Tabla2[[Nombre Producto]:[Costo Unitario]],2,FALSE)</f>
        <v>Wicked Choccy's</v>
      </c>
      <c r="U547" t="str">
        <f>VLOOKUP(Tabla1[[#This Row],[Fábrica]],Tabla3[],4,FALSE)</f>
        <v>Georgia</v>
      </c>
    </row>
    <row r="548" spans="1:21" x14ac:dyDescent="0.25">
      <c r="A548" t="s">
        <v>6746</v>
      </c>
      <c r="B548" s="3">
        <v>44368</v>
      </c>
      <c r="C548" s="3">
        <v>44380</v>
      </c>
      <c r="D548" t="s">
        <v>71</v>
      </c>
      <c r="E548">
        <v>117135</v>
      </c>
      <c r="F548" t="s">
        <v>19</v>
      </c>
      <c r="G548" t="s">
        <v>132</v>
      </c>
      <c r="H548" t="s">
        <v>133</v>
      </c>
      <c r="I548">
        <v>22980</v>
      </c>
      <c r="J548" t="s">
        <v>22</v>
      </c>
      <c r="K548" t="s">
        <v>66</v>
      </c>
      <c r="L548" t="s">
        <v>36</v>
      </c>
      <c r="M548" t="s">
        <v>37</v>
      </c>
      <c r="N548" s="5">
        <v>3.25</v>
      </c>
      <c r="O548" s="7">
        <v>1</v>
      </c>
      <c r="P548" s="5">
        <v>2.11</v>
      </c>
      <c r="Q548" s="5">
        <v>1.1399999999999999</v>
      </c>
      <c r="R548" s="22">
        <f>Tabla1[[#This Row],[Fecha de Envío]]-Tabla1[[#This Row],[Fecha de Orden]]</f>
        <v>12</v>
      </c>
      <c r="S548" s="24">
        <f>YEAR(Tabla1[[#This Row],[Fecha de Orden]])</f>
        <v>2021</v>
      </c>
      <c r="T548" t="str">
        <f>VLOOKUP(Tabla1[[#This Row],[Nombre del Producto]],Tabla2[[Nombre Producto]:[Costo Unitario]],2,FALSE)</f>
        <v>Wicked Choccy's</v>
      </c>
      <c r="U548" t="str">
        <f>VLOOKUP(Tabla1[[#This Row],[Fábrica]],Tabla3[],4,FALSE)</f>
        <v>Georgia</v>
      </c>
    </row>
    <row r="549" spans="1:21" x14ac:dyDescent="0.25">
      <c r="A549" t="s">
        <v>6831</v>
      </c>
      <c r="B549" s="3">
        <v>44368</v>
      </c>
      <c r="C549" s="3">
        <v>44382</v>
      </c>
      <c r="D549" t="s">
        <v>18</v>
      </c>
      <c r="E549">
        <v>138317</v>
      </c>
      <c r="F549" t="s">
        <v>19</v>
      </c>
      <c r="G549" t="s">
        <v>144</v>
      </c>
      <c r="H549" t="s">
        <v>101</v>
      </c>
      <c r="I549">
        <v>19120</v>
      </c>
      <c r="J549" t="s">
        <v>22</v>
      </c>
      <c r="K549" t="s">
        <v>32</v>
      </c>
      <c r="L549" t="s">
        <v>27</v>
      </c>
      <c r="M549" t="s">
        <v>28</v>
      </c>
      <c r="N549" s="5">
        <v>3.6</v>
      </c>
      <c r="O549" s="7">
        <v>1</v>
      </c>
      <c r="P549" s="5">
        <v>2.5</v>
      </c>
      <c r="Q549" s="5">
        <v>1.1000000000000001</v>
      </c>
      <c r="R549" s="22">
        <f>Tabla1[[#This Row],[Fecha de Envío]]-Tabla1[[#This Row],[Fecha de Orden]]</f>
        <v>14</v>
      </c>
      <c r="S549" s="24">
        <f>YEAR(Tabla1[[#This Row],[Fecha de Orden]])</f>
        <v>2021</v>
      </c>
      <c r="T549" t="str">
        <f>VLOOKUP(Tabla1[[#This Row],[Nombre del Producto]],Tabla2[[Nombre Producto]:[Costo Unitario]],2,FALSE)</f>
        <v>Lot's O' Nuts</v>
      </c>
      <c r="U549" t="str">
        <f>VLOOKUP(Tabla1[[#This Row],[Fábrica]],Tabla3[],4,FALSE)</f>
        <v>Arizona</v>
      </c>
    </row>
    <row r="550" spans="1:21" x14ac:dyDescent="0.25">
      <c r="A550" t="s">
        <v>6832</v>
      </c>
      <c r="B550" s="3">
        <v>44368</v>
      </c>
      <c r="C550" s="3">
        <v>44382</v>
      </c>
      <c r="D550" t="s">
        <v>18</v>
      </c>
      <c r="E550">
        <v>138317</v>
      </c>
      <c r="F550" t="s">
        <v>19</v>
      </c>
      <c r="G550" t="s">
        <v>144</v>
      </c>
      <c r="H550" t="s">
        <v>101</v>
      </c>
      <c r="I550">
        <v>19120</v>
      </c>
      <c r="J550" t="s">
        <v>22</v>
      </c>
      <c r="K550" t="s">
        <v>32</v>
      </c>
      <c r="L550" t="s">
        <v>36</v>
      </c>
      <c r="M550" t="s">
        <v>37</v>
      </c>
      <c r="N550" s="5">
        <v>6.5</v>
      </c>
      <c r="O550" s="7">
        <v>2</v>
      </c>
      <c r="P550" s="5">
        <v>4.22</v>
      </c>
      <c r="Q550" s="5">
        <v>2.2799999999999998</v>
      </c>
      <c r="R550" s="22">
        <f>Tabla1[[#This Row],[Fecha de Envío]]-Tabla1[[#This Row],[Fecha de Orden]]</f>
        <v>14</v>
      </c>
      <c r="S550" s="24">
        <f>YEAR(Tabla1[[#This Row],[Fecha de Orden]])</f>
        <v>2021</v>
      </c>
      <c r="T550" t="str">
        <f>VLOOKUP(Tabla1[[#This Row],[Nombre del Producto]],Tabla2[[Nombre Producto]:[Costo Unitario]],2,FALSE)</f>
        <v>Wicked Choccy's</v>
      </c>
      <c r="U550" t="str">
        <f>VLOOKUP(Tabla1[[#This Row],[Fábrica]],Tabla3[],4,FALSE)</f>
        <v>Georgia</v>
      </c>
    </row>
    <row r="551" spans="1:21" x14ac:dyDescent="0.25">
      <c r="A551" t="s">
        <v>6833</v>
      </c>
      <c r="B551" s="3">
        <v>44368</v>
      </c>
      <c r="C551" s="3">
        <v>44382</v>
      </c>
      <c r="D551" t="s">
        <v>18</v>
      </c>
      <c r="E551">
        <v>138317</v>
      </c>
      <c r="F551" t="s">
        <v>19</v>
      </c>
      <c r="G551" t="s">
        <v>144</v>
      </c>
      <c r="H551" t="s">
        <v>101</v>
      </c>
      <c r="I551">
        <v>19120</v>
      </c>
      <c r="J551" t="s">
        <v>22</v>
      </c>
      <c r="K551" t="s">
        <v>32</v>
      </c>
      <c r="L551" t="s">
        <v>33</v>
      </c>
      <c r="M551" t="s">
        <v>34</v>
      </c>
      <c r="N551" s="5">
        <v>7.2</v>
      </c>
      <c r="O551" s="7">
        <v>2</v>
      </c>
      <c r="P551" s="5">
        <v>4.8</v>
      </c>
      <c r="Q551" s="5">
        <v>2.4</v>
      </c>
      <c r="R551" s="22">
        <f>Tabla1[[#This Row],[Fecha de Envío]]-Tabla1[[#This Row],[Fecha de Orden]]</f>
        <v>14</v>
      </c>
      <c r="S551" s="24">
        <f>YEAR(Tabla1[[#This Row],[Fecha de Orden]])</f>
        <v>2021</v>
      </c>
      <c r="T551" t="str">
        <f>VLOOKUP(Tabla1[[#This Row],[Nombre del Producto]],Tabla2[[Nombre Producto]:[Costo Unitario]],2,FALSE)</f>
        <v>Lot's O' Nuts</v>
      </c>
      <c r="U551" t="str">
        <f>VLOOKUP(Tabla1[[#This Row],[Fábrica]],Tabla3[],4,FALSE)</f>
        <v>Arizona</v>
      </c>
    </row>
    <row r="552" spans="1:21" x14ac:dyDescent="0.25">
      <c r="A552" t="s">
        <v>6834</v>
      </c>
      <c r="B552" s="3">
        <v>44368</v>
      </c>
      <c r="C552" s="3">
        <v>44382</v>
      </c>
      <c r="D552" t="s">
        <v>18</v>
      </c>
      <c r="E552">
        <v>138317</v>
      </c>
      <c r="F552" t="s">
        <v>19</v>
      </c>
      <c r="G552" t="s">
        <v>144</v>
      </c>
      <c r="H552" t="s">
        <v>101</v>
      </c>
      <c r="I552">
        <v>19120</v>
      </c>
      <c r="J552" t="s">
        <v>22</v>
      </c>
      <c r="K552" t="s">
        <v>32</v>
      </c>
      <c r="L552" t="s">
        <v>45</v>
      </c>
      <c r="M552" t="s">
        <v>46</v>
      </c>
      <c r="N552" s="5">
        <v>10.47</v>
      </c>
      <c r="O552" s="7">
        <v>3</v>
      </c>
      <c r="P552" s="5">
        <v>7.47</v>
      </c>
      <c r="Q552" s="5">
        <v>3</v>
      </c>
      <c r="R552" s="22">
        <f>Tabla1[[#This Row],[Fecha de Envío]]-Tabla1[[#This Row],[Fecha de Orden]]</f>
        <v>14</v>
      </c>
      <c r="S552" s="24">
        <f>YEAR(Tabla1[[#This Row],[Fecha de Orden]])</f>
        <v>2021</v>
      </c>
      <c r="T552" t="str">
        <f>VLOOKUP(Tabla1[[#This Row],[Nombre del Producto]],Tabla2[[Nombre Producto]:[Costo Unitario]],2,FALSE)</f>
        <v>Lot's O' Nuts</v>
      </c>
      <c r="U552" t="str">
        <f>VLOOKUP(Tabla1[[#This Row],[Fábrica]],Tabla3[],4,FALSE)</f>
        <v>Arizona</v>
      </c>
    </row>
    <row r="553" spans="1:21" x14ac:dyDescent="0.25">
      <c r="A553" t="s">
        <v>7602</v>
      </c>
      <c r="B553" s="3">
        <v>44368</v>
      </c>
      <c r="C553" s="3">
        <v>44381</v>
      </c>
      <c r="D553" t="s">
        <v>39</v>
      </c>
      <c r="E553">
        <v>141278</v>
      </c>
      <c r="F553" t="s">
        <v>19</v>
      </c>
      <c r="G553" t="s">
        <v>841</v>
      </c>
      <c r="H553" t="s">
        <v>84</v>
      </c>
      <c r="I553">
        <v>6450</v>
      </c>
      <c r="J553" t="s">
        <v>22</v>
      </c>
      <c r="K553" t="s">
        <v>32</v>
      </c>
      <c r="L553" t="s">
        <v>24</v>
      </c>
      <c r="M553" t="s">
        <v>25</v>
      </c>
      <c r="N553" s="5">
        <v>18.75</v>
      </c>
      <c r="O553" s="7">
        <v>5</v>
      </c>
      <c r="P553" s="5">
        <v>12.25</v>
      </c>
      <c r="Q553" s="5">
        <v>6.5</v>
      </c>
      <c r="R553" s="22">
        <f>Tabla1[[#This Row],[Fecha de Envío]]-Tabla1[[#This Row],[Fecha de Orden]]</f>
        <v>13</v>
      </c>
      <c r="S553" s="24">
        <f>YEAR(Tabla1[[#This Row],[Fecha de Orden]])</f>
        <v>2021</v>
      </c>
      <c r="T553" t="str">
        <f>VLOOKUP(Tabla1[[#This Row],[Nombre del Producto]],Tabla2[[Nombre Producto]:[Costo Unitario]],2,FALSE)</f>
        <v>Wicked Choccy's</v>
      </c>
      <c r="U553" t="str">
        <f>VLOOKUP(Tabla1[[#This Row],[Fábrica]],Tabla3[],4,FALSE)</f>
        <v>Georgia</v>
      </c>
    </row>
    <row r="554" spans="1:21" x14ac:dyDescent="0.25">
      <c r="A554" t="s">
        <v>8465</v>
      </c>
      <c r="B554" s="3">
        <v>44368</v>
      </c>
      <c r="C554" s="3">
        <v>44378</v>
      </c>
      <c r="D554" t="s">
        <v>82</v>
      </c>
      <c r="E554">
        <v>160780</v>
      </c>
      <c r="F554" t="s">
        <v>19</v>
      </c>
      <c r="G554" t="s">
        <v>3442</v>
      </c>
      <c r="H554" t="s">
        <v>203</v>
      </c>
      <c r="I554">
        <v>81001</v>
      </c>
      <c r="J554" t="s">
        <v>22</v>
      </c>
      <c r="K554" t="s">
        <v>23</v>
      </c>
      <c r="L554" t="s">
        <v>36</v>
      </c>
      <c r="M554" t="s">
        <v>37</v>
      </c>
      <c r="N554" s="5">
        <v>22.75</v>
      </c>
      <c r="O554" s="7">
        <v>7</v>
      </c>
      <c r="P554" s="5">
        <v>14.77</v>
      </c>
      <c r="Q554" s="5">
        <v>7.98</v>
      </c>
      <c r="R554" s="22">
        <f>Tabla1[[#This Row],[Fecha de Envío]]-Tabla1[[#This Row],[Fecha de Orden]]</f>
        <v>10</v>
      </c>
      <c r="S554" s="24">
        <f>YEAR(Tabla1[[#This Row],[Fecha de Orden]])</f>
        <v>2021</v>
      </c>
      <c r="T554" t="str">
        <f>VLOOKUP(Tabla1[[#This Row],[Nombre del Producto]],Tabla2[[Nombre Producto]:[Costo Unitario]],2,FALSE)</f>
        <v>Wicked Choccy's</v>
      </c>
      <c r="U554" t="str">
        <f>VLOOKUP(Tabla1[[#This Row],[Fábrica]],Tabla3[],4,FALSE)</f>
        <v>Georgia</v>
      </c>
    </row>
    <row r="555" spans="1:21" x14ac:dyDescent="0.25">
      <c r="A555" t="s">
        <v>8466</v>
      </c>
      <c r="B555" s="3">
        <v>44368</v>
      </c>
      <c r="C555" s="3">
        <v>44378</v>
      </c>
      <c r="D555" t="s">
        <v>82</v>
      </c>
      <c r="E555">
        <v>160780</v>
      </c>
      <c r="F555" t="s">
        <v>19</v>
      </c>
      <c r="G555" t="s">
        <v>3442</v>
      </c>
      <c r="H555" t="s">
        <v>203</v>
      </c>
      <c r="I555">
        <v>81001</v>
      </c>
      <c r="J555" t="s">
        <v>22</v>
      </c>
      <c r="K555" t="s">
        <v>23</v>
      </c>
      <c r="L555" t="s">
        <v>27</v>
      </c>
      <c r="M555" t="s">
        <v>28</v>
      </c>
      <c r="N555" s="5">
        <v>7.2</v>
      </c>
      <c r="O555" s="7">
        <v>2</v>
      </c>
      <c r="P555" s="5">
        <v>5</v>
      </c>
      <c r="Q555" s="5">
        <v>2.2000000000000002</v>
      </c>
      <c r="R555" s="22">
        <f>Tabla1[[#This Row],[Fecha de Envío]]-Tabla1[[#This Row],[Fecha de Orden]]</f>
        <v>10</v>
      </c>
      <c r="S555" s="24">
        <f>YEAR(Tabla1[[#This Row],[Fecha de Orden]])</f>
        <v>2021</v>
      </c>
      <c r="T555" t="str">
        <f>VLOOKUP(Tabla1[[#This Row],[Nombre del Producto]],Tabla2[[Nombre Producto]:[Costo Unitario]],2,FALSE)</f>
        <v>Lot's O' Nuts</v>
      </c>
      <c r="U555" t="str">
        <f>VLOOKUP(Tabla1[[#This Row],[Fábrica]],Tabla3[],4,FALSE)</f>
        <v>Arizona</v>
      </c>
    </row>
    <row r="556" spans="1:21" x14ac:dyDescent="0.25">
      <c r="A556" t="s">
        <v>8600</v>
      </c>
      <c r="B556" s="3">
        <v>44368</v>
      </c>
      <c r="C556" s="3">
        <v>44381</v>
      </c>
      <c r="D556" t="s">
        <v>39</v>
      </c>
      <c r="E556">
        <v>130624</v>
      </c>
      <c r="F556" t="s">
        <v>19</v>
      </c>
      <c r="G556" t="s">
        <v>30</v>
      </c>
      <c r="H556" t="s">
        <v>31</v>
      </c>
      <c r="I556">
        <v>10024</v>
      </c>
      <c r="J556" t="s">
        <v>22</v>
      </c>
      <c r="K556" t="s">
        <v>32</v>
      </c>
      <c r="L556" t="s">
        <v>33</v>
      </c>
      <c r="M556" t="s">
        <v>34</v>
      </c>
      <c r="N556" s="5">
        <v>10.8</v>
      </c>
      <c r="O556" s="7">
        <v>3</v>
      </c>
      <c r="P556" s="5">
        <v>7.2</v>
      </c>
      <c r="Q556" s="5">
        <v>3.6</v>
      </c>
      <c r="R556" s="22">
        <f>Tabla1[[#This Row],[Fecha de Envío]]-Tabla1[[#This Row],[Fecha de Orden]]</f>
        <v>13</v>
      </c>
      <c r="S556" s="24">
        <f>YEAR(Tabla1[[#This Row],[Fecha de Orden]])</f>
        <v>2021</v>
      </c>
      <c r="T556" t="str">
        <f>VLOOKUP(Tabla1[[#This Row],[Nombre del Producto]],Tabla2[[Nombre Producto]:[Costo Unitario]],2,FALSE)</f>
        <v>Lot's O' Nuts</v>
      </c>
      <c r="U556" t="str">
        <f>VLOOKUP(Tabla1[[#This Row],[Fábrica]],Tabla3[],4,FALSE)</f>
        <v>Arizona</v>
      </c>
    </row>
    <row r="557" spans="1:21" x14ac:dyDescent="0.25">
      <c r="A557" t="s">
        <v>8601</v>
      </c>
      <c r="B557" s="3">
        <v>44368</v>
      </c>
      <c r="C557" s="3">
        <v>44381</v>
      </c>
      <c r="D557" t="s">
        <v>39</v>
      </c>
      <c r="E557">
        <v>130624</v>
      </c>
      <c r="F557" t="s">
        <v>19</v>
      </c>
      <c r="G557" t="s">
        <v>30</v>
      </c>
      <c r="H557" t="s">
        <v>31</v>
      </c>
      <c r="I557">
        <v>10024</v>
      </c>
      <c r="J557" t="s">
        <v>22</v>
      </c>
      <c r="K557" t="s">
        <v>32</v>
      </c>
      <c r="L557" t="s">
        <v>36</v>
      </c>
      <c r="M557" t="s">
        <v>37</v>
      </c>
      <c r="N557" s="5">
        <v>9.75</v>
      </c>
      <c r="O557" s="7">
        <v>3</v>
      </c>
      <c r="P557" s="5">
        <v>6.33</v>
      </c>
      <c r="Q557" s="5">
        <v>3.42</v>
      </c>
      <c r="R557" s="22">
        <f>Tabla1[[#This Row],[Fecha de Envío]]-Tabla1[[#This Row],[Fecha de Orden]]</f>
        <v>13</v>
      </c>
      <c r="S557" s="24">
        <f>YEAR(Tabla1[[#This Row],[Fecha de Orden]])</f>
        <v>2021</v>
      </c>
      <c r="T557" t="str">
        <f>VLOOKUP(Tabla1[[#This Row],[Nombre del Producto]],Tabla2[[Nombre Producto]:[Costo Unitario]],2,FALSE)</f>
        <v>Wicked Choccy's</v>
      </c>
      <c r="U557" t="str">
        <f>VLOOKUP(Tabla1[[#This Row],[Fábrica]],Tabla3[],4,FALSE)</f>
        <v>Georgia</v>
      </c>
    </row>
    <row r="558" spans="1:21" x14ac:dyDescent="0.25">
      <c r="A558" t="s">
        <v>99</v>
      </c>
      <c r="B558" s="3">
        <v>44369</v>
      </c>
      <c r="C558" s="3">
        <v>44384</v>
      </c>
      <c r="D558" t="s">
        <v>18</v>
      </c>
      <c r="E558">
        <v>154963</v>
      </c>
      <c r="F558" t="s">
        <v>19</v>
      </c>
      <c r="G558" t="s">
        <v>100</v>
      </c>
      <c r="H558" t="s">
        <v>101</v>
      </c>
      <c r="I558">
        <v>19013</v>
      </c>
      <c r="J558" t="s">
        <v>22</v>
      </c>
      <c r="K558" t="s">
        <v>32</v>
      </c>
      <c r="L558" t="s">
        <v>33</v>
      </c>
      <c r="M558" t="s">
        <v>34</v>
      </c>
      <c r="N558" s="5">
        <v>18</v>
      </c>
      <c r="O558" s="7">
        <v>5</v>
      </c>
      <c r="P558" s="5">
        <v>12</v>
      </c>
      <c r="Q558" s="5">
        <v>6</v>
      </c>
      <c r="R558" s="22">
        <f>Tabla1[[#This Row],[Fecha de Envío]]-Tabla1[[#This Row],[Fecha de Orden]]</f>
        <v>15</v>
      </c>
      <c r="S558" s="24">
        <f>YEAR(Tabla1[[#This Row],[Fecha de Orden]])</f>
        <v>2021</v>
      </c>
      <c r="T558" t="str">
        <f>VLOOKUP(Tabla1[[#This Row],[Nombre del Producto]],Tabla2[[Nombre Producto]:[Costo Unitario]],2,FALSE)</f>
        <v>Lot's O' Nuts</v>
      </c>
      <c r="U558" t="str">
        <f>VLOOKUP(Tabla1[[#This Row],[Fábrica]],Tabla3[],4,FALSE)</f>
        <v>Arizona</v>
      </c>
    </row>
    <row r="559" spans="1:21" x14ac:dyDescent="0.25">
      <c r="A559" t="s">
        <v>102</v>
      </c>
      <c r="B559" s="3">
        <v>44369</v>
      </c>
      <c r="C559" s="3">
        <v>44384</v>
      </c>
      <c r="D559" t="s">
        <v>18</v>
      </c>
      <c r="E559">
        <v>154963</v>
      </c>
      <c r="F559" t="s">
        <v>19</v>
      </c>
      <c r="G559" t="s">
        <v>100</v>
      </c>
      <c r="H559" t="s">
        <v>101</v>
      </c>
      <c r="I559">
        <v>19013</v>
      </c>
      <c r="J559" t="s">
        <v>22</v>
      </c>
      <c r="K559" t="s">
        <v>32</v>
      </c>
      <c r="L559" t="s">
        <v>24</v>
      </c>
      <c r="M559" t="s">
        <v>25</v>
      </c>
      <c r="N559" s="5">
        <v>11.25</v>
      </c>
      <c r="O559" s="7">
        <v>3</v>
      </c>
      <c r="P559" s="5">
        <v>7.35</v>
      </c>
      <c r="Q559" s="5">
        <v>3.9</v>
      </c>
      <c r="R559" s="22">
        <f>Tabla1[[#This Row],[Fecha de Envío]]-Tabla1[[#This Row],[Fecha de Orden]]</f>
        <v>15</v>
      </c>
      <c r="S559" s="24">
        <f>YEAR(Tabla1[[#This Row],[Fecha de Orden]])</f>
        <v>2021</v>
      </c>
      <c r="T559" t="str">
        <f>VLOOKUP(Tabla1[[#This Row],[Nombre del Producto]],Tabla2[[Nombre Producto]:[Costo Unitario]],2,FALSE)</f>
        <v>Wicked Choccy's</v>
      </c>
      <c r="U559" t="str">
        <f>VLOOKUP(Tabla1[[#This Row],[Fábrica]],Tabla3[],4,FALSE)</f>
        <v>Georgia</v>
      </c>
    </row>
    <row r="560" spans="1:21" x14ac:dyDescent="0.25">
      <c r="A560" t="s">
        <v>103</v>
      </c>
      <c r="B560" s="3">
        <v>44369</v>
      </c>
      <c r="C560" s="3">
        <v>44384</v>
      </c>
      <c r="D560" t="s">
        <v>18</v>
      </c>
      <c r="E560">
        <v>154963</v>
      </c>
      <c r="F560" t="s">
        <v>19</v>
      </c>
      <c r="G560" t="s">
        <v>100</v>
      </c>
      <c r="H560" t="s">
        <v>101</v>
      </c>
      <c r="I560">
        <v>19013</v>
      </c>
      <c r="J560" t="s">
        <v>22</v>
      </c>
      <c r="K560" t="s">
        <v>32</v>
      </c>
      <c r="L560" t="s">
        <v>36</v>
      </c>
      <c r="M560" t="s">
        <v>37</v>
      </c>
      <c r="N560" s="5">
        <v>9.75</v>
      </c>
      <c r="O560" s="7">
        <v>3</v>
      </c>
      <c r="P560" s="5">
        <v>6.33</v>
      </c>
      <c r="Q560" s="5">
        <v>3.42</v>
      </c>
      <c r="R560" s="22">
        <f>Tabla1[[#This Row],[Fecha de Envío]]-Tabla1[[#This Row],[Fecha de Orden]]</f>
        <v>15</v>
      </c>
      <c r="S560" s="24">
        <f>YEAR(Tabla1[[#This Row],[Fecha de Orden]])</f>
        <v>2021</v>
      </c>
      <c r="T560" t="str">
        <f>VLOOKUP(Tabla1[[#This Row],[Nombre del Producto]],Tabla2[[Nombre Producto]:[Costo Unitario]],2,FALSE)</f>
        <v>Wicked Choccy's</v>
      </c>
      <c r="U560" t="str">
        <f>VLOOKUP(Tabla1[[#This Row],[Fábrica]],Tabla3[],4,FALSE)</f>
        <v>Georgia</v>
      </c>
    </row>
    <row r="561" spans="1:21" x14ac:dyDescent="0.25">
      <c r="A561" t="s">
        <v>3001</v>
      </c>
      <c r="B561" s="3">
        <v>44369</v>
      </c>
      <c r="C561" s="3">
        <v>44381</v>
      </c>
      <c r="D561" t="s">
        <v>39</v>
      </c>
      <c r="E561">
        <v>124646</v>
      </c>
      <c r="F561" t="s">
        <v>19</v>
      </c>
      <c r="G561" t="s">
        <v>50</v>
      </c>
      <c r="H561" t="s">
        <v>51</v>
      </c>
      <c r="I561">
        <v>55407</v>
      </c>
      <c r="J561" t="s">
        <v>22</v>
      </c>
      <c r="K561" t="s">
        <v>43</v>
      </c>
      <c r="L561" t="s">
        <v>27</v>
      </c>
      <c r="M561" t="s">
        <v>28</v>
      </c>
      <c r="N561" s="5">
        <v>10.8</v>
      </c>
      <c r="O561" s="7">
        <v>3</v>
      </c>
      <c r="P561" s="5">
        <v>7.5</v>
      </c>
      <c r="Q561" s="5">
        <v>3.3</v>
      </c>
      <c r="R561" s="22">
        <f>Tabla1[[#This Row],[Fecha de Envío]]-Tabla1[[#This Row],[Fecha de Orden]]</f>
        <v>12</v>
      </c>
      <c r="S561" s="24">
        <f>YEAR(Tabla1[[#This Row],[Fecha de Orden]])</f>
        <v>2021</v>
      </c>
      <c r="T561" t="str">
        <f>VLOOKUP(Tabla1[[#This Row],[Nombre del Producto]],Tabla2[[Nombre Producto]:[Costo Unitario]],2,FALSE)</f>
        <v>Lot's O' Nuts</v>
      </c>
      <c r="U561" t="str">
        <f>VLOOKUP(Tabla1[[#This Row],[Fábrica]],Tabla3[],4,FALSE)</f>
        <v>Arizona</v>
      </c>
    </row>
    <row r="562" spans="1:21" x14ac:dyDescent="0.25">
      <c r="A562" t="s">
        <v>3002</v>
      </c>
      <c r="B562" s="3">
        <v>44369</v>
      </c>
      <c r="C562" s="3">
        <v>44381</v>
      </c>
      <c r="D562" t="s">
        <v>39</v>
      </c>
      <c r="E562">
        <v>124646</v>
      </c>
      <c r="F562" t="s">
        <v>19</v>
      </c>
      <c r="G562" t="s">
        <v>50</v>
      </c>
      <c r="H562" t="s">
        <v>51</v>
      </c>
      <c r="I562">
        <v>55407</v>
      </c>
      <c r="J562" t="s">
        <v>22</v>
      </c>
      <c r="K562" t="s">
        <v>43</v>
      </c>
      <c r="L562" t="s">
        <v>24</v>
      </c>
      <c r="M562" t="s">
        <v>25</v>
      </c>
      <c r="N562" s="5">
        <v>11.25</v>
      </c>
      <c r="O562" s="7">
        <v>3</v>
      </c>
      <c r="P562" s="5">
        <v>7.35</v>
      </c>
      <c r="Q562" s="5">
        <v>3.9</v>
      </c>
      <c r="R562" s="22">
        <f>Tabla1[[#This Row],[Fecha de Envío]]-Tabla1[[#This Row],[Fecha de Orden]]</f>
        <v>12</v>
      </c>
      <c r="S562" s="24">
        <f>YEAR(Tabla1[[#This Row],[Fecha de Orden]])</f>
        <v>2021</v>
      </c>
      <c r="T562" t="str">
        <f>VLOOKUP(Tabla1[[#This Row],[Nombre del Producto]],Tabla2[[Nombre Producto]:[Costo Unitario]],2,FALSE)</f>
        <v>Wicked Choccy's</v>
      </c>
      <c r="U562" t="str">
        <f>VLOOKUP(Tabla1[[#This Row],[Fábrica]],Tabla3[],4,FALSE)</f>
        <v>Georgia</v>
      </c>
    </row>
    <row r="563" spans="1:21" x14ac:dyDescent="0.25">
      <c r="A563" t="s">
        <v>4315</v>
      </c>
      <c r="B563" s="3">
        <v>44369</v>
      </c>
      <c r="C563" s="3">
        <v>44382</v>
      </c>
      <c r="D563" t="s">
        <v>39</v>
      </c>
      <c r="E563">
        <v>142048</v>
      </c>
      <c r="F563" t="s">
        <v>19</v>
      </c>
      <c r="G563" t="s">
        <v>202</v>
      </c>
      <c r="H563" t="s">
        <v>203</v>
      </c>
      <c r="I563">
        <v>80027</v>
      </c>
      <c r="J563" t="s">
        <v>22</v>
      </c>
      <c r="K563" t="s">
        <v>23</v>
      </c>
      <c r="L563" t="s">
        <v>24</v>
      </c>
      <c r="M563" t="s">
        <v>25</v>
      </c>
      <c r="N563" s="5">
        <v>22.5</v>
      </c>
      <c r="O563" s="7">
        <v>6</v>
      </c>
      <c r="P563" s="5">
        <v>14.7</v>
      </c>
      <c r="Q563" s="5">
        <v>7.8</v>
      </c>
      <c r="R563" s="22">
        <f>Tabla1[[#This Row],[Fecha de Envío]]-Tabla1[[#This Row],[Fecha de Orden]]</f>
        <v>13</v>
      </c>
      <c r="S563" s="24">
        <f>YEAR(Tabla1[[#This Row],[Fecha de Orden]])</f>
        <v>2021</v>
      </c>
      <c r="T563" t="str">
        <f>VLOOKUP(Tabla1[[#This Row],[Nombre del Producto]],Tabla2[[Nombre Producto]:[Costo Unitario]],2,FALSE)</f>
        <v>Wicked Choccy's</v>
      </c>
      <c r="U563" t="str">
        <f>VLOOKUP(Tabla1[[#This Row],[Fábrica]],Tabla3[],4,FALSE)</f>
        <v>Georgia</v>
      </c>
    </row>
    <row r="564" spans="1:21" x14ac:dyDescent="0.25">
      <c r="A564" t="s">
        <v>8602</v>
      </c>
      <c r="B564" s="3">
        <v>44369</v>
      </c>
      <c r="C564" s="3">
        <v>44379</v>
      </c>
      <c r="D564" t="s">
        <v>82</v>
      </c>
      <c r="E564">
        <v>133389</v>
      </c>
      <c r="F564" t="s">
        <v>19</v>
      </c>
      <c r="G564" t="s">
        <v>165</v>
      </c>
      <c r="H564" t="s">
        <v>69</v>
      </c>
      <c r="I564">
        <v>85023</v>
      </c>
      <c r="J564" t="s">
        <v>22</v>
      </c>
      <c r="K564" t="s">
        <v>23</v>
      </c>
      <c r="L564" t="s">
        <v>24</v>
      </c>
      <c r="M564" t="s">
        <v>25</v>
      </c>
      <c r="N564" s="5">
        <v>11.25</v>
      </c>
      <c r="O564" s="7">
        <v>3</v>
      </c>
      <c r="P564" s="5">
        <v>7.35</v>
      </c>
      <c r="Q564" s="5">
        <v>3.9</v>
      </c>
      <c r="R564" s="22">
        <f>Tabla1[[#This Row],[Fecha de Envío]]-Tabla1[[#This Row],[Fecha de Orden]]</f>
        <v>10</v>
      </c>
      <c r="S564" s="24">
        <f>YEAR(Tabla1[[#This Row],[Fecha de Orden]])</f>
        <v>2021</v>
      </c>
      <c r="T564" t="str">
        <f>VLOOKUP(Tabla1[[#This Row],[Nombre del Producto]],Tabla2[[Nombre Producto]:[Costo Unitario]],2,FALSE)</f>
        <v>Wicked Choccy's</v>
      </c>
      <c r="U564" t="str">
        <f>VLOOKUP(Tabla1[[#This Row],[Fábrica]],Tabla3[],4,FALSE)</f>
        <v>Georgia</v>
      </c>
    </row>
    <row r="565" spans="1:21" x14ac:dyDescent="0.25">
      <c r="A565" t="s">
        <v>1430</v>
      </c>
      <c r="B565" s="3">
        <v>44370</v>
      </c>
      <c r="C565" s="3">
        <v>44385</v>
      </c>
      <c r="D565" t="s">
        <v>18</v>
      </c>
      <c r="E565">
        <v>126032</v>
      </c>
      <c r="F565" t="s">
        <v>19</v>
      </c>
      <c r="G565" t="s">
        <v>144</v>
      </c>
      <c r="H565" t="s">
        <v>101</v>
      </c>
      <c r="I565">
        <v>19143</v>
      </c>
      <c r="J565" t="s">
        <v>22</v>
      </c>
      <c r="K565" t="s">
        <v>32</v>
      </c>
      <c r="L565" t="s">
        <v>45</v>
      </c>
      <c r="M565" t="s">
        <v>46</v>
      </c>
      <c r="N565" s="5">
        <v>10.47</v>
      </c>
      <c r="O565" s="7">
        <v>3</v>
      </c>
      <c r="P565" s="5">
        <v>7.47</v>
      </c>
      <c r="Q565" s="5">
        <v>3</v>
      </c>
      <c r="R565" s="22">
        <f>Tabla1[[#This Row],[Fecha de Envío]]-Tabla1[[#This Row],[Fecha de Orden]]</f>
        <v>15</v>
      </c>
      <c r="S565" s="24">
        <f>YEAR(Tabla1[[#This Row],[Fecha de Orden]])</f>
        <v>2021</v>
      </c>
      <c r="T565" t="str">
        <f>VLOOKUP(Tabla1[[#This Row],[Nombre del Producto]],Tabla2[[Nombre Producto]:[Costo Unitario]],2,FALSE)</f>
        <v>Lot's O' Nuts</v>
      </c>
      <c r="U565" t="str">
        <f>VLOOKUP(Tabla1[[#This Row],[Fábrica]],Tabla3[],4,FALSE)</f>
        <v>Arizona</v>
      </c>
    </row>
    <row r="566" spans="1:21" x14ac:dyDescent="0.25">
      <c r="A566" t="s">
        <v>2742</v>
      </c>
      <c r="B566" s="3">
        <v>44370</v>
      </c>
      <c r="C566" s="3">
        <v>44383</v>
      </c>
      <c r="D566" t="s">
        <v>39</v>
      </c>
      <c r="E566">
        <v>130358</v>
      </c>
      <c r="F566" t="s">
        <v>19</v>
      </c>
      <c r="G566" t="s">
        <v>97</v>
      </c>
      <c r="H566" t="s">
        <v>98</v>
      </c>
      <c r="I566">
        <v>28027</v>
      </c>
      <c r="J566" t="s">
        <v>22</v>
      </c>
      <c r="K566" t="s">
        <v>66</v>
      </c>
      <c r="L566" t="s">
        <v>27</v>
      </c>
      <c r="M566" t="s">
        <v>28</v>
      </c>
      <c r="N566" s="5">
        <v>32.4</v>
      </c>
      <c r="O566" s="7">
        <v>9</v>
      </c>
      <c r="P566" s="5">
        <v>22.5</v>
      </c>
      <c r="Q566" s="5">
        <v>9.9</v>
      </c>
      <c r="R566" s="22">
        <f>Tabla1[[#This Row],[Fecha de Envío]]-Tabla1[[#This Row],[Fecha de Orden]]</f>
        <v>13</v>
      </c>
      <c r="S566" s="24">
        <f>YEAR(Tabla1[[#This Row],[Fecha de Orden]])</f>
        <v>2021</v>
      </c>
      <c r="T566" t="str">
        <f>VLOOKUP(Tabla1[[#This Row],[Nombre del Producto]],Tabla2[[Nombre Producto]:[Costo Unitario]],2,FALSE)</f>
        <v>Lot's O' Nuts</v>
      </c>
      <c r="U566" t="str">
        <f>VLOOKUP(Tabla1[[#This Row],[Fábrica]],Tabla3[],4,FALSE)</f>
        <v>Arizona</v>
      </c>
    </row>
    <row r="567" spans="1:21" x14ac:dyDescent="0.25">
      <c r="A567" t="s">
        <v>2743</v>
      </c>
      <c r="B567" s="3">
        <v>44370</v>
      </c>
      <c r="C567" s="3">
        <v>44383</v>
      </c>
      <c r="D567" t="s">
        <v>39</v>
      </c>
      <c r="E567">
        <v>130358</v>
      </c>
      <c r="F567" t="s">
        <v>19</v>
      </c>
      <c r="G567" t="s">
        <v>97</v>
      </c>
      <c r="H567" t="s">
        <v>98</v>
      </c>
      <c r="I567">
        <v>28027</v>
      </c>
      <c r="J567" t="s">
        <v>22</v>
      </c>
      <c r="K567" t="s">
        <v>66</v>
      </c>
      <c r="L567" t="s">
        <v>36</v>
      </c>
      <c r="M567" t="s">
        <v>37</v>
      </c>
      <c r="N567" s="5">
        <v>3.25</v>
      </c>
      <c r="O567" s="7">
        <v>1</v>
      </c>
      <c r="P567" s="5">
        <v>2.11</v>
      </c>
      <c r="Q567" s="5">
        <v>1.1399999999999999</v>
      </c>
      <c r="R567" s="22">
        <f>Tabla1[[#This Row],[Fecha de Envío]]-Tabla1[[#This Row],[Fecha de Orden]]</f>
        <v>13</v>
      </c>
      <c r="S567" s="24">
        <f>YEAR(Tabla1[[#This Row],[Fecha de Orden]])</f>
        <v>2021</v>
      </c>
      <c r="T567" t="str">
        <f>VLOOKUP(Tabla1[[#This Row],[Nombre del Producto]],Tabla2[[Nombre Producto]:[Costo Unitario]],2,FALSE)</f>
        <v>Wicked Choccy's</v>
      </c>
      <c r="U567" t="str">
        <f>VLOOKUP(Tabla1[[#This Row],[Fábrica]],Tabla3[],4,FALSE)</f>
        <v>Georgia</v>
      </c>
    </row>
    <row r="568" spans="1:21" x14ac:dyDescent="0.25">
      <c r="A568" t="s">
        <v>5611</v>
      </c>
      <c r="B568" s="3">
        <v>44371</v>
      </c>
      <c r="C568" s="3">
        <v>44385</v>
      </c>
      <c r="D568" t="s">
        <v>18</v>
      </c>
      <c r="E568">
        <v>159814</v>
      </c>
      <c r="F568" t="s">
        <v>19</v>
      </c>
      <c r="G568" t="s">
        <v>244</v>
      </c>
      <c r="H568" t="s">
        <v>69</v>
      </c>
      <c r="I568">
        <v>85705</v>
      </c>
      <c r="J568" t="s">
        <v>22</v>
      </c>
      <c r="K568" t="s">
        <v>23</v>
      </c>
      <c r="L568" t="s">
        <v>36</v>
      </c>
      <c r="M568" t="s">
        <v>37</v>
      </c>
      <c r="N568" s="5">
        <v>6.5</v>
      </c>
      <c r="O568" s="7">
        <v>2</v>
      </c>
      <c r="P568" s="5">
        <v>4.22</v>
      </c>
      <c r="Q568" s="5">
        <v>2.2799999999999998</v>
      </c>
      <c r="R568" s="22">
        <f>Tabla1[[#This Row],[Fecha de Envío]]-Tabla1[[#This Row],[Fecha de Orden]]</f>
        <v>14</v>
      </c>
      <c r="S568" s="24">
        <f>YEAR(Tabla1[[#This Row],[Fecha de Orden]])</f>
        <v>2021</v>
      </c>
      <c r="T568" t="str">
        <f>VLOOKUP(Tabla1[[#This Row],[Nombre del Producto]],Tabla2[[Nombre Producto]:[Costo Unitario]],2,FALSE)</f>
        <v>Wicked Choccy's</v>
      </c>
      <c r="U568" t="str">
        <f>VLOOKUP(Tabla1[[#This Row],[Fábrica]],Tabla3[],4,FALSE)</f>
        <v>Georgia</v>
      </c>
    </row>
    <row r="569" spans="1:21" x14ac:dyDescent="0.25">
      <c r="A569" t="s">
        <v>3714</v>
      </c>
      <c r="B569" s="3">
        <v>44372</v>
      </c>
      <c r="C569" s="3">
        <v>44384</v>
      </c>
      <c r="D569" t="s">
        <v>71</v>
      </c>
      <c r="E569">
        <v>164469</v>
      </c>
      <c r="F569" t="s">
        <v>19</v>
      </c>
      <c r="G569" t="s">
        <v>61</v>
      </c>
      <c r="H569" t="s">
        <v>62</v>
      </c>
      <c r="I569">
        <v>97301</v>
      </c>
      <c r="J569" t="s">
        <v>22</v>
      </c>
      <c r="K569" t="s">
        <v>23</v>
      </c>
      <c r="L569" t="s">
        <v>27</v>
      </c>
      <c r="M569" t="s">
        <v>28</v>
      </c>
      <c r="N569" s="5">
        <v>3.6</v>
      </c>
      <c r="O569" s="7">
        <v>1</v>
      </c>
      <c r="P569" s="5">
        <v>2.5</v>
      </c>
      <c r="Q569" s="5">
        <v>1.1000000000000001</v>
      </c>
      <c r="R569" s="22">
        <f>Tabla1[[#This Row],[Fecha de Envío]]-Tabla1[[#This Row],[Fecha de Orden]]</f>
        <v>12</v>
      </c>
      <c r="S569" s="24">
        <f>YEAR(Tabla1[[#This Row],[Fecha de Orden]])</f>
        <v>2021</v>
      </c>
      <c r="T569" t="str">
        <f>VLOOKUP(Tabla1[[#This Row],[Nombre del Producto]],Tabla2[[Nombre Producto]:[Costo Unitario]],2,FALSE)</f>
        <v>Lot's O' Nuts</v>
      </c>
      <c r="U569" t="str">
        <f>VLOOKUP(Tabla1[[#This Row],[Fábrica]],Tabla3[],4,FALSE)</f>
        <v>Arizona</v>
      </c>
    </row>
    <row r="570" spans="1:21" x14ac:dyDescent="0.25">
      <c r="A570" t="s">
        <v>3715</v>
      </c>
      <c r="B570" s="3">
        <v>44372</v>
      </c>
      <c r="C570" s="3">
        <v>44384</v>
      </c>
      <c r="D570" t="s">
        <v>71</v>
      </c>
      <c r="E570">
        <v>164469</v>
      </c>
      <c r="F570" t="s">
        <v>19</v>
      </c>
      <c r="G570" t="s">
        <v>61</v>
      </c>
      <c r="H570" t="s">
        <v>62</v>
      </c>
      <c r="I570">
        <v>97301</v>
      </c>
      <c r="J570" t="s">
        <v>22</v>
      </c>
      <c r="K570" t="s">
        <v>23</v>
      </c>
      <c r="L570" t="s">
        <v>24</v>
      </c>
      <c r="M570" t="s">
        <v>25</v>
      </c>
      <c r="N570" s="5">
        <v>41.25</v>
      </c>
      <c r="O570" s="7">
        <v>11</v>
      </c>
      <c r="P570" s="5">
        <v>26.95</v>
      </c>
      <c r="Q570" s="5">
        <v>14.3</v>
      </c>
      <c r="R570" s="22">
        <f>Tabla1[[#This Row],[Fecha de Envío]]-Tabla1[[#This Row],[Fecha de Orden]]</f>
        <v>12</v>
      </c>
      <c r="S570" s="24">
        <f>YEAR(Tabla1[[#This Row],[Fecha de Orden]])</f>
        <v>2021</v>
      </c>
      <c r="T570" t="str">
        <f>VLOOKUP(Tabla1[[#This Row],[Nombre del Producto]],Tabla2[[Nombre Producto]:[Costo Unitario]],2,FALSE)</f>
        <v>Wicked Choccy's</v>
      </c>
      <c r="U570" t="str">
        <f>VLOOKUP(Tabla1[[#This Row],[Fábrica]],Tabla3[],4,FALSE)</f>
        <v>Georgia</v>
      </c>
    </row>
    <row r="571" spans="1:21" x14ac:dyDescent="0.25">
      <c r="A571" t="s">
        <v>3716</v>
      </c>
      <c r="B571" s="3">
        <v>44372</v>
      </c>
      <c r="C571" s="3">
        <v>44384</v>
      </c>
      <c r="D571" t="s">
        <v>71</v>
      </c>
      <c r="E571">
        <v>164469</v>
      </c>
      <c r="F571" t="s">
        <v>19</v>
      </c>
      <c r="G571" t="s">
        <v>61</v>
      </c>
      <c r="H571" t="s">
        <v>62</v>
      </c>
      <c r="I571">
        <v>97301</v>
      </c>
      <c r="J571" t="s">
        <v>148</v>
      </c>
      <c r="K571" t="s">
        <v>23</v>
      </c>
      <c r="L571" t="s">
        <v>445</v>
      </c>
      <c r="M571" t="s">
        <v>446</v>
      </c>
      <c r="N571" s="5">
        <v>16.25</v>
      </c>
      <c r="O571" s="7">
        <v>5</v>
      </c>
      <c r="P571" s="5">
        <v>1.25</v>
      </c>
      <c r="Q571" s="5">
        <v>15</v>
      </c>
      <c r="R571" s="22">
        <f>Tabla1[[#This Row],[Fecha de Envío]]-Tabla1[[#This Row],[Fecha de Orden]]</f>
        <v>12</v>
      </c>
      <c r="S571" s="24">
        <f>YEAR(Tabla1[[#This Row],[Fecha de Orden]])</f>
        <v>2021</v>
      </c>
      <c r="T571" t="str">
        <f>VLOOKUP(Tabla1[[#This Row],[Nombre del Producto]],Tabla2[[Nombre Producto]:[Costo Unitario]],2,FALSE)</f>
        <v>The Other Factory</v>
      </c>
      <c r="U571" t="str">
        <f>VLOOKUP(Tabla1[[#This Row],[Fábrica]],Tabla3[],4,FALSE)</f>
        <v>Tennessee</v>
      </c>
    </row>
    <row r="572" spans="1:21" x14ac:dyDescent="0.25">
      <c r="A572" t="s">
        <v>6806</v>
      </c>
      <c r="B572" s="3">
        <v>44372</v>
      </c>
      <c r="C572" s="3">
        <v>44385</v>
      </c>
      <c r="D572" t="s">
        <v>39</v>
      </c>
      <c r="E572">
        <v>159338</v>
      </c>
      <c r="F572" t="s">
        <v>19</v>
      </c>
      <c r="G572" t="s">
        <v>53</v>
      </c>
      <c r="H572" t="s">
        <v>21</v>
      </c>
      <c r="I572">
        <v>90049</v>
      </c>
      <c r="J572" t="s">
        <v>22</v>
      </c>
      <c r="K572" t="s">
        <v>23</v>
      </c>
      <c r="L572" t="s">
        <v>27</v>
      </c>
      <c r="M572" t="s">
        <v>28</v>
      </c>
      <c r="N572" s="5">
        <v>18</v>
      </c>
      <c r="O572" s="7">
        <v>5</v>
      </c>
      <c r="P572" s="5">
        <v>12.5</v>
      </c>
      <c r="Q572" s="5">
        <v>5.5</v>
      </c>
      <c r="R572" s="22">
        <f>Tabla1[[#This Row],[Fecha de Envío]]-Tabla1[[#This Row],[Fecha de Orden]]</f>
        <v>13</v>
      </c>
      <c r="S572" s="24">
        <f>YEAR(Tabla1[[#This Row],[Fecha de Orden]])</f>
        <v>2021</v>
      </c>
      <c r="T572" t="str">
        <f>VLOOKUP(Tabla1[[#This Row],[Nombre del Producto]],Tabla2[[Nombre Producto]:[Costo Unitario]],2,FALSE)</f>
        <v>Lot's O' Nuts</v>
      </c>
      <c r="U572" t="str">
        <f>VLOOKUP(Tabla1[[#This Row],[Fábrica]],Tabla3[],4,FALSE)</f>
        <v>Arizona</v>
      </c>
    </row>
    <row r="573" spans="1:21" x14ac:dyDescent="0.25">
      <c r="A573" t="s">
        <v>5594</v>
      </c>
      <c r="B573" s="3">
        <v>44374</v>
      </c>
      <c r="C573" s="3">
        <v>44388</v>
      </c>
      <c r="D573" t="s">
        <v>18</v>
      </c>
      <c r="E573">
        <v>104283</v>
      </c>
      <c r="F573" t="s">
        <v>19</v>
      </c>
      <c r="G573" t="s">
        <v>1662</v>
      </c>
      <c r="H573" t="s">
        <v>229</v>
      </c>
      <c r="I573">
        <v>38671</v>
      </c>
      <c r="J573" t="s">
        <v>22</v>
      </c>
      <c r="K573" t="s">
        <v>66</v>
      </c>
      <c r="L573" t="s">
        <v>33</v>
      </c>
      <c r="M573" t="s">
        <v>34</v>
      </c>
      <c r="N573" s="5">
        <v>3.6</v>
      </c>
      <c r="O573" s="7">
        <v>1</v>
      </c>
      <c r="P573" s="5">
        <v>2.4</v>
      </c>
      <c r="Q573" s="5">
        <v>1.2</v>
      </c>
      <c r="R573" s="22">
        <f>Tabla1[[#This Row],[Fecha de Envío]]-Tabla1[[#This Row],[Fecha de Orden]]</f>
        <v>14</v>
      </c>
      <c r="S573" s="24">
        <f>YEAR(Tabla1[[#This Row],[Fecha de Orden]])</f>
        <v>2021</v>
      </c>
      <c r="T573" t="str">
        <f>VLOOKUP(Tabla1[[#This Row],[Nombre del Producto]],Tabla2[[Nombre Producto]:[Costo Unitario]],2,FALSE)</f>
        <v>Lot's O' Nuts</v>
      </c>
      <c r="U573" t="str">
        <f>VLOOKUP(Tabla1[[#This Row],[Fábrica]],Tabla3[],4,FALSE)</f>
        <v>Arizona</v>
      </c>
    </row>
    <row r="574" spans="1:21" x14ac:dyDescent="0.25">
      <c r="A574" t="s">
        <v>5595</v>
      </c>
      <c r="B574" s="3">
        <v>44374</v>
      </c>
      <c r="C574" s="3">
        <v>44388</v>
      </c>
      <c r="D574" t="s">
        <v>18</v>
      </c>
      <c r="E574">
        <v>104283</v>
      </c>
      <c r="F574" t="s">
        <v>19</v>
      </c>
      <c r="G574" t="s">
        <v>1662</v>
      </c>
      <c r="H574" t="s">
        <v>229</v>
      </c>
      <c r="I574">
        <v>38671</v>
      </c>
      <c r="J574" t="s">
        <v>22</v>
      </c>
      <c r="K574" t="s">
        <v>66</v>
      </c>
      <c r="L574" t="s">
        <v>36</v>
      </c>
      <c r="M574" t="s">
        <v>37</v>
      </c>
      <c r="N574" s="5">
        <v>16.25</v>
      </c>
      <c r="O574" s="7">
        <v>5</v>
      </c>
      <c r="P574" s="5">
        <v>10.55</v>
      </c>
      <c r="Q574" s="5">
        <v>5.7</v>
      </c>
      <c r="R574" s="22">
        <f>Tabla1[[#This Row],[Fecha de Envío]]-Tabla1[[#This Row],[Fecha de Orden]]</f>
        <v>14</v>
      </c>
      <c r="S574" s="24">
        <f>YEAR(Tabla1[[#This Row],[Fecha de Orden]])</f>
        <v>2021</v>
      </c>
      <c r="T574" t="str">
        <f>VLOOKUP(Tabla1[[#This Row],[Nombre del Producto]],Tabla2[[Nombre Producto]:[Costo Unitario]],2,FALSE)</f>
        <v>Wicked Choccy's</v>
      </c>
      <c r="U574" t="str">
        <f>VLOOKUP(Tabla1[[#This Row],[Fábrica]],Tabla3[],4,FALSE)</f>
        <v>Georgia</v>
      </c>
    </row>
    <row r="575" spans="1:21" x14ac:dyDescent="0.25">
      <c r="A575" t="s">
        <v>5596</v>
      </c>
      <c r="B575" s="3">
        <v>44374</v>
      </c>
      <c r="C575" s="3">
        <v>44388</v>
      </c>
      <c r="D575" t="s">
        <v>18</v>
      </c>
      <c r="E575">
        <v>104283</v>
      </c>
      <c r="F575" t="s">
        <v>19</v>
      </c>
      <c r="G575" t="s">
        <v>1662</v>
      </c>
      <c r="H575" t="s">
        <v>229</v>
      </c>
      <c r="I575">
        <v>38671</v>
      </c>
      <c r="J575" t="s">
        <v>22</v>
      </c>
      <c r="K575" t="s">
        <v>66</v>
      </c>
      <c r="L575" t="s">
        <v>45</v>
      </c>
      <c r="M575" t="s">
        <v>46</v>
      </c>
      <c r="N575" s="5">
        <v>13.96</v>
      </c>
      <c r="O575" s="7">
        <v>4</v>
      </c>
      <c r="P575" s="5">
        <v>9.9600000000000009</v>
      </c>
      <c r="Q575" s="5">
        <v>4</v>
      </c>
      <c r="R575" s="22">
        <f>Tabla1[[#This Row],[Fecha de Envío]]-Tabla1[[#This Row],[Fecha de Orden]]</f>
        <v>14</v>
      </c>
      <c r="S575" s="24">
        <f>YEAR(Tabla1[[#This Row],[Fecha de Orden]])</f>
        <v>2021</v>
      </c>
      <c r="T575" t="str">
        <f>VLOOKUP(Tabla1[[#This Row],[Nombre del Producto]],Tabla2[[Nombre Producto]:[Costo Unitario]],2,FALSE)</f>
        <v>Lot's O' Nuts</v>
      </c>
      <c r="U575" t="str">
        <f>VLOOKUP(Tabla1[[#This Row],[Fábrica]],Tabla3[],4,FALSE)</f>
        <v>Arizona</v>
      </c>
    </row>
    <row r="576" spans="1:21" x14ac:dyDescent="0.25">
      <c r="A576" t="s">
        <v>1599</v>
      </c>
      <c r="B576" s="3">
        <v>44375</v>
      </c>
      <c r="C576" s="3">
        <v>44389</v>
      </c>
      <c r="D576" t="s">
        <v>18</v>
      </c>
      <c r="E576">
        <v>140858</v>
      </c>
      <c r="F576" t="s">
        <v>19</v>
      </c>
      <c r="G576" t="s">
        <v>144</v>
      </c>
      <c r="H576" t="s">
        <v>101</v>
      </c>
      <c r="I576">
        <v>19140</v>
      </c>
      <c r="J576" t="s">
        <v>22</v>
      </c>
      <c r="K576" t="s">
        <v>32</v>
      </c>
      <c r="L576" t="s">
        <v>36</v>
      </c>
      <c r="M576" t="s">
        <v>37</v>
      </c>
      <c r="N576" s="5">
        <v>16.25</v>
      </c>
      <c r="O576" s="7">
        <v>5</v>
      </c>
      <c r="P576" s="5">
        <v>10.55</v>
      </c>
      <c r="Q576" s="5">
        <v>5.7</v>
      </c>
      <c r="R576" s="22">
        <f>Tabla1[[#This Row],[Fecha de Envío]]-Tabla1[[#This Row],[Fecha de Orden]]</f>
        <v>14</v>
      </c>
      <c r="S576" s="24">
        <f>YEAR(Tabla1[[#This Row],[Fecha de Orden]])</f>
        <v>2021</v>
      </c>
      <c r="T576" t="str">
        <f>VLOOKUP(Tabla1[[#This Row],[Nombre del Producto]],Tabla2[[Nombre Producto]:[Costo Unitario]],2,FALSE)</f>
        <v>Wicked Choccy's</v>
      </c>
      <c r="U576" t="str">
        <f>VLOOKUP(Tabla1[[#This Row],[Fábrica]],Tabla3[],4,FALSE)</f>
        <v>Georgia</v>
      </c>
    </row>
    <row r="577" spans="1:21" x14ac:dyDescent="0.25">
      <c r="A577" t="s">
        <v>1600</v>
      </c>
      <c r="B577" s="3">
        <v>44375</v>
      </c>
      <c r="C577" s="3">
        <v>44389</v>
      </c>
      <c r="D577" t="s">
        <v>18</v>
      </c>
      <c r="E577">
        <v>140858</v>
      </c>
      <c r="F577" t="s">
        <v>19</v>
      </c>
      <c r="G577" t="s">
        <v>144</v>
      </c>
      <c r="H577" t="s">
        <v>101</v>
      </c>
      <c r="I577">
        <v>19140</v>
      </c>
      <c r="J577" t="s">
        <v>22</v>
      </c>
      <c r="K577" t="s">
        <v>32</v>
      </c>
      <c r="L577" t="s">
        <v>24</v>
      </c>
      <c r="M577" t="s">
        <v>25</v>
      </c>
      <c r="N577" s="5">
        <v>11.25</v>
      </c>
      <c r="O577" s="7">
        <v>3</v>
      </c>
      <c r="P577" s="5">
        <v>7.35</v>
      </c>
      <c r="Q577" s="5">
        <v>3.9</v>
      </c>
      <c r="R577" s="22">
        <f>Tabla1[[#This Row],[Fecha de Envío]]-Tabla1[[#This Row],[Fecha de Orden]]</f>
        <v>14</v>
      </c>
      <c r="S577" s="24">
        <f>YEAR(Tabla1[[#This Row],[Fecha de Orden]])</f>
        <v>2021</v>
      </c>
      <c r="T577" t="str">
        <f>VLOOKUP(Tabla1[[#This Row],[Nombre del Producto]],Tabla2[[Nombre Producto]:[Costo Unitario]],2,FALSE)</f>
        <v>Wicked Choccy's</v>
      </c>
      <c r="U577" t="str">
        <f>VLOOKUP(Tabla1[[#This Row],[Fábrica]],Tabla3[],4,FALSE)</f>
        <v>Georgia</v>
      </c>
    </row>
    <row r="578" spans="1:21" x14ac:dyDescent="0.25">
      <c r="A578" t="s">
        <v>7731</v>
      </c>
      <c r="B578" s="3">
        <v>44375</v>
      </c>
      <c r="C578" s="3">
        <v>44391</v>
      </c>
      <c r="D578" t="s">
        <v>18</v>
      </c>
      <c r="E578">
        <v>156993</v>
      </c>
      <c r="F578" t="s">
        <v>19</v>
      </c>
      <c r="G578" t="s">
        <v>92</v>
      </c>
      <c r="H578" t="s">
        <v>93</v>
      </c>
      <c r="I578">
        <v>48234</v>
      </c>
      <c r="J578" t="s">
        <v>22</v>
      </c>
      <c r="K578" t="s">
        <v>43</v>
      </c>
      <c r="L578" t="s">
        <v>45</v>
      </c>
      <c r="M578" t="s">
        <v>46</v>
      </c>
      <c r="N578" s="5">
        <v>3.49</v>
      </c>
      <c r="O578" s="7">
        <v>1</v>
      </c>
      <c r="P578" s="5">
        <v>2.4900000000000002</v>
      </c>
      <c r="Q578" s="5">
        <v>1</v>
      </c>
      <c r="R578" s="22">
        <f>Tabla1[[#This Row],[Fecha de Envío]]-Tabla1[[#This Row],[Fecha de Orden]]</f>
        <v>16</v>
      </c>
      <c r="S578" s="24">
        <f>YEAR(Tabla1[[#This Row],[Fecha de Orden]])</f>
        <v>2021</v>
      </c>
      <c r="T578" t="str">
        <f>VLOOKUP(Tabla1[[#This Row],[Nombre del Producto]],Tabla2[[Nombre Producto]:[Costo Unitario]],2,FALSE)</f>
        <v>Lot's O' Nuts</v>
      </c>
      <c r="U578" t="str">
        <f>VLOOKUP(Tabla1[[#This Row],[Fábrica]],Tabla3[],4,FALSE)</f>
        <v>Arizona</v>
      </c>
    </row>
    <row r="579" spans="1:21" x14ac:dyDescent="0.25">
      <c r="A579" t="s">
        <v>2701</v>
      </c>
      <c r="B579" s="3">
        <v>44376</v>
      </c>
      <c r="C579" s="3">
        <v>44393</v>
      </c>
      <c r="D579" t="s">
        <v>18</v>
      </c>
      <c r="E579">
        <v>165974</v>
      </c>
      <c r="F579" t="s">
        <v>19</v>
      </c>
      <c r="G579" t="s">
        <v>365</v>
      </c>
      <c r="H579" t="s">
        <v>210</v>
      </c>
      <c r="I579">
        <v>45231</v>
      </c>
      <c r="J579" t="s">
        <v>22</v>
      </c>
      <c r="K579" t="s">
        <v>32</v>
      </c>
      <c r="L579" t="s">
        <v>36</v>
      </c>
      <c r="M579" t="s">
        <v>37</v>
      </c>
      <c r="N579" s="5">
        <v>22.75</v>
      </c>
      <c r="O579" s="7">
        <v>7</v>
      </c>
      <c r="P579" s="5">
        <v>14.77</v>
      </c>
      <c r="Q579" s="5">
        <v>7.98</v>
      </c>
      <c r="R579" s="22">
        <f>Tabla1[[#This Row],[Fecha de Envío]]-Tabla1[[#This Row],[Fecha de Orden]]</f>
        <v>17</v>
      </c>
      <c r="S579" s="24">
        <f>YEAR(Tabla1[[#This Row],[Fecha de Orden]])</f>
        <v>2021</v>
      </c>
      <c r="T579" t="str">
        <f>VLOOKUP(Tabla1[[#This Row],[Nombre del Producto]],Tabla2[[Nombre Producto]:[Costo Unitario]],2,FALSE)</f>
        <v>Wicked Choccy's</v>
      </c>
      <c r="U579" t="str">
        <f>VLOOKUP(Tabla1[[#This Row],[Fábrica]],Tabla3[],4,FALSE)</f>
        <v>Georgia</v>
      </c>
    </row>
    <row r="580" spans="1:21" x14ac:dyDescent="0.25">
      <c r="A580" t="s">
        <v>4545</v>
      </c>
      <c r="B580" s="3">
        <v>44376</v>
      </c>
      <c r="C580" s="3">
        <v>44390</v>
      </c>
      <c r="D580" t="s">
        <v>18</v>
      </c>
      <c r="E580">
        <v>111773</v>
      </c>
      <c r="F580" t="s">
        <v>19</v>
      </c>
      <c r="G580" t="s">
        <v>30</v>
      </c>
      <c r="H580" t="s">
        <v>31</v>
      </c>
      <c r="I580">
        <v>10024</v>
      </c>
      <c r="J580" t="s">
        <v>22</v>
      </c>
      <c r="K580" t="s">
        <v>32</v>
      </c>
      <c r="L580" t="s">
        <v>36</v>
      </c>
      <c r="M580" t="s">
        <v>37</v>
      </c>
      <c r="N580" s="5">
        <v>9.75</v>
      </c>
      <c r="O580" s="7">
        <v>3</v>
      </c>
      <c r="P580" s="5">
        <v>6.33</v>
      </c>
      <c r="Q580" s="5">
        <v>3.42</v>
      </c>
      <c r="R580" s="22">
        <f>Tabla1[[#This Row],[Fecha de Envío]]-Tabla1[[#This Row],[Fecha de Orden]]</f>
        <v>14</v>
      </c>
      <c r="S580" s="24">
        <f>YEAR(Tabla1[[#This Row],[Fecha de Orden]])</f>
        <v>2021</v>
      </c>
      <c r="T580" t="str">
        <f>VLOOKUP(Tabla1[[#This Row],[Nombre del Producto]],Tabla2[[Nombre Producto]:[Costo Unitario]],2,FALSE)</f>
        <v>Wicked Choccy's</v>
      </c>
      <c r="U580" t="str">
        <f>VLOOKUP(Tabla1[[#This Row],[Fábrica]],Tabla3[],4,FALSE)</f>
        <v>Georgia</v>
      </c>
    </row>
    <row r="581" spans="1:21" x14ac:dyDescent="0.25">
      <c r="A581" t="s">
        <v>734</v>
      </c>
      <c r="B581" s="3">
        <v>44377</v>
      </c>
      <c r="C581" s="3">
        <v>44390</v>
      </c>
      <c r="D581" t="s">
        <v>71</v>
      </c>
      <c r="E581">
        <v>109218</v>
      </c>
      <c r="F581" t="s">
        <v>19</v>
      </c>
      <c r="G581" t="s">
        <v>53</v>
      </c>
      <c r="H581" t="s">
        <v>21</v>
      </c>
      <c r="I581">
        <v>90004</v>
      </c>
      <c r="J581" t="s">
        <v>22</v>
      </c>
      <c r="K581" t="s">
        <v>23</v>
      </c>
      <c r="L581" t="s">
        <v>45</v>
      </c>
      <c r="M581" t="s">
        <v>46</v>
      </c>
      <c r="N581" s="5">
        <v>17.45</v>
      </c>
      <c r="O581" s="7">
        <v>5</v>
      </c>
      <c r="P581" s="5">
        <v>12.45</v>
      </c>
      <c r="Q581" s="5">
        <v>5</v>
      </c>
      <c r="R581" s="22">
        <f>Tabla1[[#This Row],[Fecha de Envío]]-Tabla1[[#This Row],[Fecha de Orden]]</f>
        <v>13</v>
      </c>
      <c r="S581" s="24">
        <f>YEAR(Tabla1[[#This Row],[Fecha de Orden]])</f>
        <v>2021</v>
      </c>
      <c r="T581" t="str">
        <f>VLOOKUP(Tabla1[[#This Row],[Nombre del Producto]],Tabla2[[Nombre Producto]:[Costo Unitario]],2,FALSE)</f>
        <v>Lot's O' Nuts</v>
      </c>
      <c r="U581" t="str">
        <f>VLOOKUP(Tabla1[[#This Row],[Fábrica]],Tabla3[],4,FALSE)</f>
        <v>Arizona</v>
      </c>
    </row>
    <row r="582" spans="1:21" x14ac:dyDescent="0.25">
      <c r="A582" t="s">
        <v>1010</v>
      </c>
      <c r="B582" s="3">
        <v>44377</v>
      </c>
      <c r="C582" s="3">
        <v>44387</v>
      </c>
      <c r="D582" t="s">
        <v>82</v>
      </c>
      <c r="E582">
        <v>152254</v>
      </c>
      <c r="F582" t="s">
        <v>19</v>
      </c>
      <c r="G582" t="s">
        <v>606</v>
      </c>
      <c r="H582" t="s">
        <v>98</v>
      </c>
      <c r="I582">
        <v>28403</v>
      </c>
      <c r="J582" t="s">
        <v>22</v>
      </c>
      <c r="K582" t="s">
        <v>66</v>
      </c>
      <c r="L582" t="s">
        <v>36</v>
      </c>
      <c r="M582" t="s">
        <v>37</v>
      </c>
      <c r="N582" s="5">
        <v>22.75</v>
      </c>
      <c r="O582" s="7">
        <v>7</v>
      </c>
      <c r="P582" s="5">
        <v>14.77</v>
      </c>
      <c r="Q582" s="5">
        <v>7.98</v>
      </c>
      <c r="R582" s="22">
        <f>Tabla1[[#This Row],[Fecha de Envío]]-Tabla1[[#This Row],[Fecha de Orden]]</f>
        <v>10</v>
      </c>
      <c r="S582" s="24">
        <f>YEAR(Tabla1[[#This Row],[Fecha de Orden]])</f>
        <v>2021</v>
      </c>
      <c r="T582" t="str">
        <f>VLOOKUP(Tabla1[[#This Row],[Nombre del Producto]],Tabla2[[Nombre Producto]:[Costo Unitario]],2,FALSE)</f>
        <v>Wicked Choccy's</v>
      </c>
      <c r="U582" t="str">
        <f>VLOOKUP(Tabla1[[#This Row],[Fábrica]],Tabla3[],4,FALSE)</f>
        <v>Georgia</v>
      </c>
    </row>
    <row r="583" spans="1:21" x14ac:dyDescent="0.25">
      <c r="A583" t="s">
        <v>2146</v>
      </c>
      <c r="B583" s="3">
        <v>44377</v>
      </c>
      <c r="C583" s="3">
        <v>44393</v>
      </c>
      <c r="D583" t="s">
        <v>18</v>
      </c>
      <c r="E583">
        <v>121566</v>
      </c>
      <c r="F583" t="s">
        <v>19</v>
      </c>
      <c r="G583" t="s">
        <v>30</v>
      </c>
      <c r="H583" t="s">
        <v>31</v>
      </c>
      <c r="I583">
        <v>10011</v>
      </c>
      <c r="J583" t="s">
        <v>22</v>
      </c>
      <c r="K583" t="s">
        <v>32</v>
      </c>
      <c r="L583" t="s">
        <v>24</v>
      </c>
      <c r="M583" t="s">
        <v>25</v>
      </c>
      <c r="N583" s="5">
        <v>11.25</v>
      </c>
      <c r="O583" s="7">
        <v>3</v>
      </c>
      <c r="P583" s="5">
        <v>7.35</v>
      </c>
      <c r="Q583" s="5">
        <v>3.9</v>
      </c>
      <c r="R583" s="22">
        <f>Tabla1[[#This Row],[Fecha de Envío]]-Tabla1[[#This Row],[Fecha de Orden]]</f>
        <v>16</v>
      </c>
      <c r="S583" s="24">
        <f>YEAR(Tabla1[[#This Row],[Fecha de Orden]])</f>
        <v>2021</v>
      </c>
      <c r="T583" t="str">
        <f>VLOOKUP(Tabla1[[#This Row],[Nombre del Producto]],Tabla2[[Nombre Producto]:[Costo Unitario]],2,FALSE)</f>
        <v>Wicked Choccy's</v>
      </c>
      <c r="U583" t="str">
        <f>VLOOKUP(Tabla1[[#This Row],[Fábrica]],Tabla3[],4,FALSE)</f>
        <v>Georgia</v>
      </c>
    </row>
    <row r="584" spans="1:21" x14ac:dyDescent="0.25">
      <c r="A584" t="s">
        <v>2147</v>
      </c>
      <c r="B584" s="3">
        <v>44377</v>
      </c>
      <c r="C584" s="3">
        <v>44393</v>
      </c>
      <c r="D584" t="s">
        <v>18</v>
      </c>
      <c r="E584">
        <v>121566</v>
      </c>
      <c r="F584" t="s">
        <v>19</v>
      </c>
      <c r="G584" t="s">
        <v>30</v>
      </c>
      <c r="H584" t="s">
        <v>31</v>
      </c>
      <c r="I584">
        <v>10011</v>
      </c>
      <c r="J584" t="s">
        <v>22</v>
      </c>
      <c r="K584" t="s">
        <v>32</v>
      </c>
      <c r="L584" t="s">
        <v>27</v>
      </c>
      <c r="M584" t="s">
        <v>28</v>
      </c>
      <c r="N584" s="5">
        <v>3.6</v>
      </c>
      <c r="O584" s="7">
        <v>1</v>
      </c>
      <c r="P584" s="5">
        <v>2.5</v>
      </c>
      <c r="Q584" s="5">
        <v>1.1000000000000001</v>
      </c>
      <c r="R584" s="22">
        <f>Tabla1[[#This Row],[Fecha de Envío]]-Tabla1[[#This Row],[Fecha de Orden]]</f>
        <v>16</v>
      </c>
      <c r="S584" s="24">
        <f>YEAR(Tabla1[[#This Row],[Fecha de Orden]])</f>
        <v>2021</v>
      </c>
      <c r="T584" t="str">
        <f>VLOOKUP(Tabla1[[#This Row],[Nombre del Producto]],Tabla2[[Nombre Producto]:[Costo Unitario]],2,FALSE)</f>
        <v>Lot's O' Nuts</v>
      </c>
      <c r="U584" t="str">
        <f>VLOOKUP(Tabla1[[#This Row],[Fábrica]],Tabla3[],4,FALSE)</f>
        <v>Arizona</v>
      </c>
    </row>
    <row r="585" spans="1:21" x14ac:dyDescent="0.25">
      <c r="A585" t="s">
        <v>3858</v>
      </c>
      <c r="B585" s="3">
        <v>44377</v>
      </c>
      <c r="C585" s="3">
        <v>44392</v>
      </c>
      <c r="D585" t="s">
        <v>18</v>
      </c>
      <c r="E585">
        <v>146640</v>
      </c>
      <c r="F585" t="s">
        <v>19</v>
      </c>
      <c r="G585" t="s">
        <v>30</v>
      </c>
      <c r="H585" t="s">
        <v>31</v>
      </c>
      <c r="I585">
        <v>10024</v>
      </c>
      <c r="J585" t="s">
        <v>22</v>
      </c>
      <c r="K585" t="s">
        <v>32</v>
      </c>
      <c r="L585" t="s">
        <v>33</v>
      </c>
      <c r="M585" t="s">
        <v>34</v>
      </c>
      <c r="N585" s="5">
        <v>25.2</v>
      </c>
      <c r="O585" s="7">
        <v>7</v>
      </c>
      <c r="P585" s="5">
        <v>16.8</v>
      </c>
      <c r="Q585" s="5">
        <v>8.4</v>
      </c>
      <c r="R585" s="22">
        <f>Tabla1[[#This Row],[Fecha de Envío]]-Tabla1[[#This Row],[Fecha de Orden]]</f>
        <v>15</v>
      </c>
      <c r="S585" s="24">
        <f>YEAR(Tabla1[[#This Row],[Fecha de Orden]])</f>
        <v>2021</v>
      </c>
      <c r="T585" t="str">
        <f>VLOOKUP(Tabla1[[#This Row],[Nombre del Producto]],Tabla2[[Nombre Producto]:[Costo Unitario]],2,FALSE)</f>
        <v>Lot's O' Nuts</v>
      </c>
      <c r="U585" t="str">
        <f>VLOOKUP(Tabla1[[#This Row],[Fábrica]],Tabla3[],4,FALSE)</f>
        <v>Arizona</v>
      </c>
    </row>
    <row r="586" spans="1:21" x14ac:dyDescent="0.25">
      <c r="A586" t="s">
        <v>6421</v>
      </c>
      <c r="B586" s="3">
        <v>44377</v>
      </c>
      <c r="C586" s="3">
        <v>44391</v>
      </c>
      <c r="D586" t="s">
        <v>18</v>
      </c>
      <c r="E586">
        <v>116757</v>
      </c>
      <c r="F586" t="s">
        <v>19</v>
      </c>
      <c r="G586" t="s">
        <v>159</v>
      </c>
      <c r="H586" t="s">
        <v>42</v>
      </c>
      <c r="I586">
        <v>77095</v>
      </c>
      <c r="J586" t="s">
        <v>22</v>
      </c>
      <c r="K586" t="s">
        <v>43</v>
      </c>
      <c r="L586" t="s">
        <v>33</v>
      </c>
      <c r="M586" t="s">
        <v>34</v>
      </c>
      <c r="N586" s="5">
        <v>21.6</v>
      </c>
      <c r="O586" s="7">
        <v>6</v>
      </c>
      <c r="P586" s="5">
        <v>14.4</v>
      </c>
      <c r="Q586" s="5">
        <v>7.2</v>
      </c>
      <c r="R586" s="22">
        <f>Tabla1[[#This Row],[Fecha de Envío]]-Tabla1[[#This Row],[Fecha de Orden]]</f>
        <v>14</v>
      </c>
      <c r="S586" s="24">
        <f>YEAR(Tabla1[[#This Row],[Fecha de Orden]])</f>
        <v>2021</v>
      </c>
      <c r="T586" t="str">
        <f>VLOOKUP(Tabla1[[#This Row],[Nombre del Producto]],Tabla2[[Nombre Producto]:[Costo Unitario]],2,FALSE)</f>
        <v>Lot's O' Nuts</v>
      </c>
      <c r="U586" t="str">
        <f>VLOOKUP(Tabla1[[#This Row],[Fábrica]],Tabla3[],4,FALSE)</f>
        <v>Arizona</v>
      </c>
    </row>
    <row r="587" spans="1:21" x14ac:dyDescent="0.25">
      <c r="A587" t="s">
        <v>6422</v>
      </c>
      <c r="B587" s="3">
        <v>44377</v>
      </c>
      <c r="C587" s="3">
        <v>44391</v>
      </c>
      <c r="D587" t="s">
        <v>18</v>
      </c>
      <c r="E587">
        <v>116757</v>
      </c>
      <c r="F587" t="s">
        <v>19</v>
      </c>
      <c r="G587" t="s">
        <v>159</v>
      </c>
      <c r="H587" t="s">
        <v>42</v>
      </c>
      <c r="I587">
        <v>77095</v>
      </c>
      <c r="J587" t="s">
        <v>22</v>
      </c>
      <c r="K587" t="s">
        <v>43</v>
      </c>
      <c r="L587" t="s">
        <v>36</v>
      </c>
      <c r="M587" t="s">
        <v>37</v>
      </c>
      <c r="N587" s="5">
        <v>16.25</v>
      </c>
      <c r="O587" s="7">
        <v>5</v>
      </c>
      <c r="P587" s="5">
        <v>10.55</v>
      </c>
      <c r="Q587" s="5">
        <v>5.7</v>
      </c>
      <c r="R587" s="22">
        <f>Tabla1[[#This Row],[Fecha de Envío]]-Tabla1[[#This Row],[Fecha de Orden]]</f>
        <v>14</v>
      </c>
      <c r="S587" s="24">
        <f>YEAR(Tabla1[[#This Row],[Fecha de Orden]])</f>
        <v>2021</v>
      </c>
      <c r="T587" t="str">
        <f>VLOOKUP(Tabla1[[#This Row],[Nombre del Producto]],Tabla2[[Nombre Producto]:[Costo Unitario]],2,FALSE)</f>
        <v>Wicked Choccy's</v>
      </c>
      <c r="U587" t="str">
        <f>VLOOKUP(Tabla1[[#This Row],[Fábrica]],Tabla3[],4,FALSE)</f>
        <v>Georgia</v>
      </c>
    </row>
    <row r="588" spans="1:21" x14ac:dyDescent="0.25">
      <c r="A588" t="s">
        <v>7273</v>
      </c>
      <c r="B588" s="3">
        <v>44377</v>
      </c>
      <c r="C588" s="3">
        <v>44389</v>
      </c>
      <c r="D588" t="s">
        <v>39</v>
      </c>
      <c r="E588">
        <v>123064</v>
      </c>
      <c r="F588" t="s">
        <v>19</v>
      </c>
      <c r="G588" t="s">
        <v>239</v>
      </c>
      <c r="H588" t="s">
        <v>173</v>
      </c>
      <c r="I588">
        <v>60653</v>
      </c>
      <c r="J588" t="s">
        <v>22</v>
      </c>
      <c r="K588" t="s">
        <v>43</v>
      </c>
      <c r="L588" t="s">
        <v>45</v>
      </c>
      <c r="M588" t="s">
        <v>46</v>
      </c>
      <c r="N588" s="5">
        <v>13.96</v>
      </c>
      <c r="O588" s="7">
        <v>4</v>
      </c>
      <c r="P588" s="5">
        <v>9.9600000000000009</v>
      </c>
      <c r="Q588" s="5">
        <v>4</v>
      </c>
      <c r="R588" s="22">
        <f>Tabla1[[#This Row],[Fecha de Envío]]-Tabla1[[#This Row],[Fecha de Orden]]</f>
        <v>12</v>
      </c>
      <c r="S588" s="24">
        <f>YEAR(Tabla1[[#This Row],[Fecha de Orden]])</f>
        <v>2021</v>
      </c>
      <c r="T588" t="str">
        <f>VLOOKUP(Tabla1[[#This Row],[Nombre del Producto]],Tabla2[[Nombre Producto]:[Costo Unitario]],2,FALSE)</f>
        <v>Lot's O' Nuts</v>
      </c>
      <c r="U588" t="str">
        <f>VLOOKUP(Tabla1[[#This Row],[Fábrica]],Tabla3[],4,FALSE)</f>
        <v>Arizona</v>
      </c>
    </row>
    <row r="589" spans="1:21" x14ac:dyDescent="0.25">
      <c r="A589" t="s">
        <v>2764</v>
      </c>
      <c r="B589" s="3">
        <v>44378</v>
      </c>
      <c r="C589" s="3">
        <v>44393</v>
      </c>
      <c r="D589" t="s">
        <v>71</v>
      </c>
      <c r="E589">
        <v>153150</v>
      </c>
      <c r="F589" t="s">
        <v>19</v>
      </c>
      <c r="G589" t="s">
        <v>124</v>
      </c>
      <c r="H589" t="s">
        <v>125</v>
      </c>
      <c r="I589">
        <v>98105</v>
      </c>
      <c r="J589" t="s">
        <v>22</v>
      </c>
      <c r="K589" t="s">
        <v>23</v>
      </c>
      <c r="L589" t="s">
        <v>33</v>
      </c>
      <c r="M589" t="s">
        <v>34</v>
      </c>
      <c r="N589" s="5">
        <v>18</v>
      </c>
      <c r="O589" s="7">
        <v>5</v>
      </c>
      <c r="P589" s="5">
        <v>12</v>
      </c>
      <c r="Q589" s="5">
        <v>6</v>
      </c>
      <c r="R589" s="22">
        <f>Tabla1[[#This Row],[Fecha de Envío]]-Tabla1[[#This Row],[Fecha de Orden]]</f>
        <v>15</v>
      </c>
      <c r="S589" s="24">
        <f>YEAR(Tabla1[[#This Row],[Fecha de Orden]])</f>
        <v>2021</v>
      </c>
      <c r="T589" t="str">
        <f>VLOOKUP(Tabla1[[#This Row],[Nombre del Producto]],Tabla2[[Nombre Producto]:[Costo Unitario]],2,FALSE)</f>
        <v>Lot's O' Nuts</v>
      </c>
      <c r="U589" t="str">
        <f>VLOOKUP(Tabla1[[#This Row],[Fábrica]],Tabla3[],4,FALSE)</f>
        <v>Arizona</v>
      </c>
    </row>
    <row r="590" spans="1:21" x14ac:dyDescent="0.25">
      <c r="A590" t="s">
        <v>5730</v>
      </c>
      <c r="B590" s="3">
        <v>44378</v>
      </c>
      <c r="C590" s="3">
        <v>44392</v>
      </c>
      <c r="D590" t="s">
        <v>18</v>
      </c>
      <c r="E590">
        <v>160773</v>
      </c>
      <c r="F590" t="s">
        <v>19</v>
      </c>
      <c r="G590" t="s">
        <v>1281</v>
      </c>
      <c r="H590" t="s">
        <v>255</v>
      </c>
      <c r="I590">
        <v>32725</v>
      </c>
      <c r="J590" t="s">
        <v>22</v>
      </c>
      <c r="K590" t="s">
        <v>66</v>
      </c>
      <c r="L590" t="s">
        <v>36</v>
      </c>
      <c r="M590" t="s">
        <v>37</v>
      </c>
      <c r="N590" s="5">
        <v>19.5</v>
      </c>
      <c r="O590" s="7">
        <v>6</v>
      </c>
      <c r="P590" s="5">
        <v>12.66</v>
      </c>
      <c r="Q590" s="5">
        <v>6.84</v>
      </c>
      <c r="R590" s="22">
        <f>Tabla1[[#This Row],[Fecha de Envío]]-Tabla1[[#This Row],[Fecha de Orden]]</f>
        <v>14</v>
      </c>
      <c r="S590" s="24">
        <f>YEAR(Tabla1[[#This Row],[Fecha de Orden]])</f>
        <v>2021</v>
      </c>
      <c r="T590" t="str">
        <f>VLOOKUP(Tabla1[[#This Row],[Nombre del Producto]],Tabla2[[Nombre Producto]:[Costo Unitario]],2,FALSE)</f>
        <v>Wicked Choccy's</v>
      </c>
      <c r="U590" t="str">
        <f>VLOOKUP(Tabla1[[#This Row],[Fábrica]],Tabla3[],4,FALSE)</f>
        <v>Georgia</v>
      </c>
    </row>
    <row r="591" spans="1:21" x14ac:dyDescent="0.25">
      <c r="A591" t="s">
        <v>5731</v>
      </c>
      <c r="B591" s="3">
        <v>44378</v>
      </c>
      <c r="C591" s="3">
        <v>44392</v>
      </c>
      <c r="D591" t="s">
        <v>18</v>
      </c>
      <c r="E591">
        <v>160773</v>
      </c>
      <c r="F591" t="s">
        <v>19</v>
      </c>
      <c r="G591" t="s">
        <v>1281</v>
      </c>
      <c r="H591" t="s">
        <v>255</v>
      </c>
      <c r="I591">
        <v>32725</v>
      </c>
      <c r="J591" t="s">
        <v>22</v>
      </c>
      <c r="K591" t="s">
        <v>66</v>
      </c>
      <c r="L591" t="s">
        <v>24</v>
      </c>
      <c r="M591" t="s">
        <v>25</v>
      </c>
      <c r="N591" s="5">
        <v>7.5</v>
      </c>
      <c r="O591" s="7">
        <v>2</v>
      </c>
      <c r="P591" s="5">
        <v>4.9000000000000004</v>
      </c>
      <c r="Q591" s="5">
        <v>2.6</v>
      </c>
      <c r="R591" s="22">
        <f>Tabla1[[#This Row],[Fecha de Envío]]-Tabla1[[#This Row],[Fecha de Orden]]</f>
        <v>14</v>
      </c>
      <c r="S591" s="24">
        <f>YEAR(Tabla1[[#This Row],[Fecha de Orden]])</f>
        <v>2021</v>
      </c>
      <c r="T591" t="str">
        <f>VLOOKUP(Tabla1[[#This Row],[Nombre del Producto]],Tabla2[[Nombre Producto]:[Costo Unitario]],2,FALSE)</f>
        <v>Wicked Choccy's</v>
      </c>
      <c r="U591" t="str">
        <f>VLOOKUP(Tabla1[[#This Row],[Fábrica]],Tabla3[],4,FALSE)</f>
        <v>Georgia</v>
      </c>
    </row>
    <row r="592" spans="1:21" x14ac:dyDescent="0.25">
      <c r="A592" t="s">
        <v>3204</v>
      </c>
      <c r="B592" s="3">
        <v>44379</v>
      </c>
      <c r="C592" s="3">
        <v>44393</v>
      </c>
      <c r="D592" t="s">
        <v>18</v>
      </c>
      <c r="E592">
        <v>107594</v>
      </c>
      <c r="F592" t="s">
        <v>19</v>
      </c>
      <c r="G592" t="s">
        <v>1328</v>
      </c>
      <c r="H592" t="s">
        <v>306</v>
      </c>
      <c r="I592">
        <v>7060</v>
      </c>
      <c r="J592" t="s">
        <v>22</v>
      </c>
      <c r="K592" t="s">
        <v>32</v>
      </c>
      <c r="L592" t="s">
        <v>27</v>
      </c>
      <c r="M592" t="s">
        <v>28</v>
      </c>
      <c r="N592" s="5">
        <v>3.6</v>
      </c>
      <c r="O592" s="7">
        <v>1</v>
      </c>
      <c r="P592" s="5">
        <v>2.5</v>
      </c>
      <c r="Q592" s="5">
        <v>1.1000000000000001</v>
      </c>
      <c r="R592" s="22">
        <f>Tabla1[[#This Row],[Fecha de Envío]]-Tabla1[[#This Row],[Fecha de Orden]]</f>
        <v>14</v>
      </c>
      <c r="S592" s="24">
        <f>YEAR(Tabla1[[#This Row],[Fecha de Orden]])</f>
        <v>2021</v>
      </c>
      <c r="T592" t="str">
        <f>VLOOKUP(Tabla1[[#This Row],[Nombre del Producto]],Tabla2[[Nombre Producto]:[Costo Unitario]],2,FALSE)</f>
        <v>Lot's O' Nuts</v>
      </c>
      <c r="U592" t="str">
        <f>VLOOKUP(Tabla1[[#This Row],[Fábrica]],Tabla3[],4,FALSE)</f>
        <v>Arizona</v>
      </c>
    </row>
    <row r="593" spans="1:21" x14ac:dyDescent="0.25">
      <c r="A593" t="s">
        <v>5101</v>
      </c>
      <c r="B593" s="3">
        <v>44381</v>
      </c>
      <c r="C593" s="3">
        <v>44394</v>
      </c>
      <c r="D593" t="s">
        <v>39</v>
      </c>
      <c r="E593">
        <v>120096</v>
      </c>
      <c r="F593" t="s">
        <v>19</v>
      </c>
      <c r="G593" t="s">
        <v>478</v>
      </c>
      <c r="H593" t="s">
        <v>203</v>
      </c>
      <c r="I593">
        <v>80013</v>
      </c>
      <c r="J593" t="s">
        <v>22</v>
      </c>
      <c r="K593" t="s">
        <v>23</v>
      </c>
      <c r="L593" t="s">
        <v>45</v>
      </c>
      <c r="M593" t="s">
        <v>46</v>
      </c>
      <c r="N593" s="5">
        <v>6.98</v>
      </c>
      <c r="O593" s="7">
        <v>2</v>
      </c>
      <c r="P593" s="5">
        <v>4.9800000000000004</v>
      </c>
      <c r="Q593" s="5">
        <v>2</v>
      </c>
      <c r="R593" s="22">
        <f>Tabla1[[#This Row],[Fecha de Envío]]-Tabla1[[#This Row],[Fecha de Orden]]</f>
        <v>13</v>
      </c>
      <c r="S593" s="24">
        <f>YEAR(Tabla1[[#This Row],[Fecha de Orden]])</f>
        <v>2021</v>
      </c>
      <c r="T593" t="str">
        <f>VLOOKUP(Tabla1[[#This Row],[Nombre del Producto]],Tabla2[[Nombre Producto]:[Costo Unitario]],2,FALSE)</f>
        <v>Lot's O' Nuts</v>
      </c>
      <c r="U593" t="str">
        <f>VLOOKUP(Tabla1[[#This Row],[Fábrica]],Tabla3[],4,FALSE)</f>
        <v>Arizona</v>
      </c>
    </row>
    <row r="594" spans="1:21" x14ac:dyDescent="0.25">
      <c r="A594" t="s">
        <v>5102</v>
      </c>
      <c r="B594" s="3">
        <v>44381</v>
      </c>
      <c r="C594" s="3">
        <v>44394</v>
      </c>
      <c r="D594" t="s">
        <v>39</v>
      </c>
      <c r="E594">
        <v>120096</v>
      </c>
      <c r="F594" t="s">
        <v>19</v>
      </c>
      <c r="G594" t="s">
        <v>478</v>
      </c>
      <c r="H594" t="s">
        <v>203</v>
      </c>
      <c r="I594">
        <v>80013</v>
      </c>
      <c r="J594" t="s">
        <v>22</v>
      </c>
      <c r="K594" t="s">
        <v>23</v>
      </c>
      <c r="L594" t="s">
        <v>24</v>
      </c>
      <c r="M594" t="s">
        <v>25</v>
      </c>
      <c r="N594" s="5">
        <v>15</v>
      </c>
      <c r="O594" s="7">
        <v>4</v>
      </c>
      <c r="P594" s="5">
        <v>9.8000000000000007</v>
      </c>
      <c r="Q594" s="5">
        <v>5.2</v>
      </c>
      <c r="R594" s="22">
        <f>Tabla1[[#This Row],[Fecha de Envío]]-Tabla1[[#This Row],[Fecha de Orden]]</f>
        <v>13</v>
      </c>
      <c r="S594" s="24">
        <f>YEAR(Tabla1[[#This Row],[Fecha de Orden]])</f>
        <v>2021</v>
      </c>
      <c r="T594" t="str">
        <f>VLOOKUP(Tabla1[[#This Row],[Nombre del Producto]],Tabla2[[Nombre Producto]:[Costo Unitario]],2,FALSE)</f>
        <v>Wicked Choccy's</v>
      </c>
      <c r="U594" t="str">
        <f>VLOOKUP(Tabla1[[#This Row],[Fábrica]],Tabla3[],4,FALSE)</f>
        <v>Georgia</v>
      </c>
    </row>
    <row r="595" spans="1:21" x14ac:dyDescent="0.25">
      <c r="A595" t="s">
        <v>6403</v>
      </c>
      <c r="B595" s="3">
        <v>44381</v>
      </c>
      <c r="C595" s="3">
        <v>44396</v>
      </c>
      <c r="D595" t="s">
        <v>18</v>
      </c>
      <c r="E595">
        <v>138709</v>
      </c>
      <c r="F595" t="s">
        <v>19</v>
      </c>
      <c r="G595" t="s">
        <v>393</v>
      </c>
      <c r="H595" t="s">
        <v>133</v>
      </c>
      <c r="I595">
        <v>23223</v>
      </c>
      <c r="J595" t="s">
        <v>22</v>
      </c>
      <c r="K595" t="s">
        <v>66</v>
      </c>
      <c r="L595" t="s">
        <v>36</v>
      </c>
      <c r="M595" t="s">
        <v>37</v>
      </c>
      <c r="N595" s="5">
        <v>16.25</v>
      </c>
      <c r="O595" s="7">
        <v>5</v>
      </c>
      <c r="P595" s="5">
        <v>10.55</v>
      </c>
      <c r="Q595" s="5">
        <v>5.7</v>
      </c>
      <c r="R595" s="22">
        <f>Tabla1[[#This Row],[Fecha de Envío]]-Tabla1[[#This Row],[Fecha de Orden]]</f>
        <v>15</v>
      </c>
      <c r="S595" s="24">
        <f>YEAR(Tabla1[[#This Row],[Fecha de Orden]])</f>
        <v>2021</v>
      </c>
      <c r="T595" t="str">
        <f>VLOOKUP(Tabla1[[#This Row],[Nombre del Producto]],Tabla2[[Nombre Producto]:[Costo Unitario]],2,FALSE)</f>
        <v>Wicked Choccy's</v>
      </c>
      <c r="U595" t="str">
        <f>VLOOKUP(Tabla1[[#This Row],[Fábrica]],Tabla3[],4,FALSE)</f>
        <v>Georgia</v>
      </c>
    </row>
    <row r="596" spans="1:21" x14ac:dyDescent="0.25">
      <c r="A596" t="s">
        <v>2496</v>
      </c>
      <c r="B596" s="3">
        <v>44382</v>
      </c>
      <c r="C596" s="3">
        <v>44392</v>
      </c>
      <c r="D596" t="s">
        <v>82</v>
      </c>
      <c r="E596">
        <v>160444</v>
      </c>
      <c r="F596" t="s">
        <v>19</v>
      </c>
      <c r="G596" t="s">
        <v>159</v>
      </c>
      <c r="H596" t="s">
        <v>42</v>
      </c>
      <c r="I596">
        <v>77036</v>
      </c>
      <c r="J596" t="s">
        <v>22</v>
      </c>
      <c r="K596" t="s">
        <v>43</v>
      </c>
      <c r="L596" t="s">
        <v>33</v>
      </c>
      <c r="M596" t="s">
        <v>34</v>
      </c>
      <c r="N596" s="5">
        <v>39.6</v>
      </c>
      <c r="O596" s="7">
        <v>11</v>
      </c>
      <c r="P596" s="5">
        <v>26.4</v>
      </c>
      <c r="Q596" s="5">
        <v>13.2</v>
      </c>
      <c r="R596" s="22">
        <f>Tabla1[[#This Row],[Fecha de Envío]]-Tabla1[[#This Row],[Fecha de Orden]]</f>
        <v>10</v>
      </c>
      <c r="S596" s="24">
        <f>YEAR(Tabla1[[#This Row],[Fecha de Orden]])</f>
        <v>2021</v>
      </c>
      <c r="T596" t="str">
        <f>VLOOKUP(Tabla1[[#This Row],[Nombre del Producto]],Tabla2[[Nombre Producto]:[Costo Unitario]],2,FALSE)</f>
        <v>Lot's O' Nuts</v>
      </c>
      <c r="U596" t="str">
        <f>VLOOKUP(Tabla1[[#This Row],[Fábrica]],Tabla3[],4,FALSE)</f>
        <v>Arizona</v>
      </c>
    </row>
    <row r="597" spans="1:21" x14ac:dyDescent="0.25">
      <c r="A597" t="s">
        <v>2497</v>
      </c>
      <c r="B597" s="3">
        <v>44382</v>
      </c>
      <c r="C597" s="3">
        <v>44392</v>
      </c>
      <c r="D597" t="s">
        <v>82</v>
      </c>
      <c r="E597">
        <v>160444</v>
      </c>
      <c r="F597" t="s">
        <v>19</v>
      </c>
      <c r="G597" t="s">
        <v>159</v>
      </c>
      <c r="H597" t="s">
        <v>42</v>
      </c>
      <c r="I597">
        <v>77036</v>
      </c>
      <c r="J597" t="s">
        <v>22</v>
      </c>
      <c r="K597" t="s">
        <v>43</v>
      </c>
      <c r="L597" t="s">
        <v>36</v>
      </c>
      <c r="M597" t="s">
        <v>37</v>
      </c>
      <c r="N597" s="5">
        <v>9.75</v>
      </c>
      <c r="O597" s="7">
        <v>3</v>
      </c>
      <c r="P597" s="5">
        <v>6.33</v>
      </c>
      <c r="Q597" s="5">
        <v>3.42</v>
      </c>
      <c r="R597" s="22">
        <f>Tabla1[[#This Row],[Fecha de Envío]]-Tabla1[[#This Row],[Fecha de Orden]]</f>
        <v>10</v>
      </c>
      <c r="S597" s="24">
        <f>YEAR(Tabla1[[#This Row],[Fecha de Orden]])</f>
        <v>2021</v>
      </c>
      <c r="T597" t="str">
        <f>VLOOKUP(Tabla1[[#This Row],[Nombre del Producto]],Tabla2[[Nombre Producto]:[Costo Unitario]],2,FALSE)</f>
        <v>Wicked Choccy's</v>
      </c>
      <c r="U597" t="str">
        <f>VLOOKUP(Tabla1[[#This Row],[Fábrica]],Tabla3[],4,FALSE)</f>
        <v>Georgia</v>
      </c>
    </row>
    <row r="598" spans="1:21" x14ac:dyDescent="0.25">
      <c r="A598" t="s">
        <v>2807</v>
      </c>
      <c r="B598" s="3">
        <v>44382</v>
      </c>
      <c r="C598" s="3">
        <v>44395</v>
      </c>
      <c r="D598" t="s">
        <v>39</v>
      </c>
      <c r="E598">
        <v>103317</v>
      </c>
      <c r="F598" t="s">
        <v>19</v>
      </c>
      <c r="G598" t="s">
        <v>580</v>
      </c>
      <c r="H598" t="s">
        <v>255</v>
      </c>
      <c r="I598">
        <v>32137</v>
      </c>
      <c r="J598" t="s">
        <v>22</v>
      </c>
      <c r="K598" t="s">
        <v>66</v>
      </c>
      <c r="L598" t="s">
        <v>24</v>
      </c>
      <c r="M598" t="s">
        <v>25</v>
      </c>
      <c r="N598" s="5">
        <v>7.5</v>
      </c>
      <c r="O598" s="7">
        <v>2</v>
      </c>
      <c r="P598" s="5">
        <v>4.9000000000000004</v>
      </c>
      <c r="Q598" s="5">
        <v>2.6</v>
      </c>
      <c r="R598" s="22">
        <f>Tabla1[[#This Row],[Fecha de Envío]]-Tabla1[[#This Row],[Fecha de Orden]]</f>
        <v>13</v>
      </c>
      <c r="S598" s="24">
        <f>YEAR(Tabla1[[#This Row],[Fecha de Orden]])</f>
        <v>2021</v>
      </c>
      <c r="T598" t="str">
        <f>VLOOKUP(Tabla1[[#This Row],[Nombre del Producto]],Tabla2[[Nombre Producto]:[Costo Unitario]],2,FALSE)</f>
        <v>Wicked Choccy's</v>
      </c>
      <c r="U598" t="str">
        <f>VLOOKUP(Tabla1[[#This Row],[Fábrica]],Tabla3[],4,FALSE)</f>
        <v>Georgia</v>
      </c>
    </row>
    <row r="599" spans="1:21" x14ac:dyDescent="0.25">
      <c r="A599" t="s">
        <v>2808</v>
      </c>
      <c r="B599" s="3">
        <v>44382</v>
      </c>
      <c r="C599" s="3">
        <v>44395</v>
      </c>
      <c r="D599" t="s">
        <v>39</v>
      </c>
      <c r="E599">
        <v>103317</v>
      </c>
      <c r="F599" t="s">
        <v>19</v>
      </c>
      <c r="G599" t="s">
        <v>580</v>
      </c>
      <c r="H599" t="s">
        <v>255</v>
      </c>
      <c r="I599">
        <v>32137</v>
      </c>
      <c r="J599" t="s">
        <v>22</v>
      </c>
      <c r="K599" t="s">
        <v>66</v>
      </c>
      <c r="L599" t="s">
        <v>33</v>
      </c>
      <c r="M599" t="s">
        <v>34</v>
      </c>
      <c r="N599" s="5">
        <v>10.8</v>
      </c>
      <c r="O599" s="7">
        <v>3</v>
      </c>
      <c r="P599" s="5">
        <v>7.2</v>
      </c>
      <c r="Q599" s="5">
        <v>3.6</v>
      </c>
      <c r="R599" s="22">
        <f>Tabla1[[#This Row],[Fecha de Envío]]-Tabla1[[#This Row],[Fecha de Orden]]</f>
        <v>13</v>
      </c>
      <c r="S599" s="24">
        <f>YEAR(Tabla1[[#This Row],[Fecha de Orden]])</f>
        <v>2021</v>
      </c>
      <c r="T599" t="str">
        <f>VLOOKUP(Tabla1[[#This Row],[Nombre del Producto]],Tabla2[[Nombre Producto]:[Costo Unitario]],2,FALSE)</f>
        <v>Lot's O' Nuts</v>
      </c>
      <c r="U599" t="str">
        <f>VLOOKUP(Tabla1[[#This Row],[Fábrica]],Tabla3[],4,FALSE)</f>
        <v>Arizona</v>
      </c>
    </row>
    <row r="600" spans="1:21" x14ac:dyDescent="0.25">
      <c r="A600" t="s">
        <v>2809</v>
      </c>
      <c r="B600" s="3">
        <v>44382</v>
      </c>
      <c r="C600" s="3">
        <v>44395</v>
      </c>
      <c r="D600" t="s">
        <v>39</v>
      </c>
      <c r="E600">
        <v>103317</v>
      </c>
      <c r="F600" t="s">
        <v>19</v>
      </c>
      <c r="G600" t="s">
        <v>580</v>
      </c>
      <c r="H600" t="s">
        <v>255</v>
      </c>
      <c r="I600">
        <v>32137</v>
      </c>
      <c r="J600" t="s">
        <v>148</v>
      </c>
      <c r="K600" t="s">
        <v>66</v>
      </c>
      <c r="L600" t="s">
        <v>445</v>
      </c>
      <c r="M600" t="s">
        <v>446</v>
      </c>
      <c r="N600" s="5">
        <v>16.25</v>
      </c>
      <c r="O600" s="7">
        <v>5</v>
      </c>
      <c r="P600" s="5">
        <v>1.25</v>
      </c>
      <c r="Q600" s="5">
        <v>15</v>
      </c>
      <c r="R600" s="22">
        <f>Tabla1[[#This Row],[Fecha de Envío]]-Tabla1[[#This Row],[Fecha de Orden]]</f>
        <v>13</v>
      </c>
      <c r="S600" s="24">
        <f>YEAR(Tabla1[[#This Row],[Fecha de Orden]])</f>
        <v>2021</v>
      </c>
      <c r="T600" t="str">
        <f>VLOOKUP(Tabla1[[#This Row],[Nombre del Producto]],Tabla2[[Nombre Producto]:[Costo Unitario]],2,FALSE)</f>
        <v>The Other Factory</v>
      </c>
      <c r="U600" t="str">
        <f>VLOOKUP(Tabla1[[#This Row],[Fábrica]],Tabla3[],4,FALSE)</f>
        <v>Tennessee</v>
      </c>
    </row>
    <row r="601" spans="1:21" x14ac:dyDescent="0.25">
      <c r="A601" t="s">
        <v>2916</v>
      </c>
      <c r="B601" s="3">
        <v>44382</v>
      </c>
      <c r="C601" s="3">
        <v>44398</v>
      </c>
      <c r="D601" t="s">
        <v>18</v>
      </c>
      <c r="E601">
        <v>107139</v>
      </c>
      <c r="F601" t="s">
        <v>19</v>
      </c>
      <c r="G601" t="s">
        <v>53</v>
      </c>
      <c r="H601" t="s">
        <v>21</v>
      </c>
      <c r="I601">
        <v>90004</v>
      </c>
      <c r="J601" t="s">
        <v>22</v>
      </c>
      <c r="K601" t="s">
        <v>23</v>
      </c>
      <c r="L601" t="s">
        <v>24</v>
      </c>
      <c r="M601" t="s">
        <v>25</v>
      </c>
      <c r="N601" s="5">
        <v>22.5</v>
      </c>
      <c r="O601" s="7">
        <v>6</v>
      </c>
      <c r="P601" s="5">
        <v>14.7</v>
      </c>
      <c r="Q601" s="5">
        <v>7.8</v>
      </c>
      <c r="R601" s="22">
        <f>Tabla1[[#This Row],[Fecha de Envío]]-Tabla1[[#This Row],[Fecha de Orden]]</f>
        <v>16</v>
      </c>
      <c r="S601" s="24">
        <f>YEAR(Tabla1[[#This Row],[Fecha de Orden]])</f>
        <v>2021</v>
      </c>
      <c r="T601" t="str">
        <f>VLOOKUP(Tabla1[[#This Row],[Nombre del Producto]],Tabla2[[Nombre Producto]:[Costo Unitario]],2,FALSE)</f>
        <v>Wicked Choccy's</v>
      </c>
      <c r="U601" t="str">
        <f>VLOOKUP(Tabla1[[#This Row],[Fábrica]],Tabla3[],4,FALSE)</f>
        <v>Georgia</v>
      </c>
    </row>
    <row r="602" spans="1:21" x14ac:dyDescent="0.25">
      <c r="A602" t="s">
        <v>3015</v>
      </c>
      <c r="B602" s="3">
        <v>44382</v>
      </c>
      <c r="C602" s="3">
        <v>44399</v>
      </c>
      <c r="D602" t="s">
        <v>18</v>
      </c>
      <c r="E602">
        <v>152849</v>
      </c>
      <c r="F602" t="s">
        <v>19</v>
      </c>
      <c r="G602" t="s">
        <v>367</v>
      </c>
      <c r="H602" t="s">
        <v>65</v>
      </c>
      <c r="I602">
        <v>37918</v>
      </c>
      <c r="J602" t="s">
        <v>22</v>
      </c>
      <c r="K602" t="s">
        <v>66</v>
      </c>
      <c r="L602" t="s">
        <v>33</v>
      </c>
      <c r="M602" t="s">
        <v>34</v>
      </c>
      <c r="N602" s="5">
        <v>10.8</v>
      </c>
      <c r="O602" s="7">
        <v>3</v>
      </c>
      <c r="P602" s="5">
        <v>7.2</v>
      </c>
      <c r="Q602" s="5">
        <v>3.6</v>
      </c>
      <c r="R602" s="22">
        <f>Tabla1[[#This Row],[Fecha de Envío]]-Tabla1[[#This Row],[Fecha de Orden]]</f>
        <v>17</v>
      </c>
      <c r="S602" s="24">
        <f>YEAR(Tabla1[[#This Row],[Fecha de Orden]])</f>
        <v>2021</v>
      </c>
      <c r="T602" t="str">
        <f>VLOOKUP(Tabla1[[#This Row],[Nombre del Producto]],Tabla2[[Nombre Producto]:[Costo Unitario]],2,FALSE)</f>
        <v>Lot's O' Nuts</v>
      </c>
      <c r="U602" t="str">
        <f>VLOOKUP(Tabla1[[#This Row],[Fábrica]],Tabla3[],4,FALSE)</f>
        <v>Arizona</v>
      </c>
    </row>
    <row r="603" spans="1:21" x14ac:dyDescent="0.25">
      <c r="A603" t="s">
        <v>5903</v>
      </c>
      <c r="B603" s="3">
        <v>44382</v>
      </c>
      <c r="C603" s="3">
        <v>44395</v>
      </c>
      <c r="D603" t="s">
        <v>39</v>
      </c>
      <c r="E603">
        <v>157784</v>
      </c>
      <c r="F603" t="s">
        <v>19</v>
      </c>
      <c r="G603" t="s">
        <v>228</v>
      </c>
      <c r="H603" t="s">
        <v>229</v>
      </c>
      <c r="I603">
        <v>39212</v>
      </c>
      <c r="J603" t="s">
        <v>22</v>
      </c>
      <c r="K603" t="s">
        <v>66</v>
      </c>
      <c r="L603" t="s">
        <v>45</v>
      </c>
      <c r="M603" t="s">
        <v>46</v>
      </c>
      <c r="N603" s="5">
        <v>6.98</v>
      </c>
      <c r="O603" s="7">
        <v>2</v>
      </c>
      <c r="P603" s="5">
        <v>4.9800000000000004</v>
      </c>
      <c r="Q603" s="5">
        <v>2</v>
      </c>
      <c r="R603" s="22">
        <f>Tabla1[[#This Row],[Fecha de Envío]]-Tabla1[[#This Row],[Fecha de Orden]]</f>
        <v>13</v>
      </c>
      <c r="S603" s="24">
        <f>YEAR(Tabla1[[#This Row],[Fecha de Orden]])</f>
        <v>2021</v>
      </c>
      <c r="T603" t="str">
        <f>VLOOKUP(Tabla1[[#This Row],[Nombre del Producto]],Tabla2[[Nombre Producto]:[Costo Unitario]],2,FALSE)</f>
        <v>Lot's O' Nuts</v>
      </c>
      <c r="U603" t="str">
        <f>VLOOKUP(Tabla1[[#This Row],[Fábrica]],Tabla3[],4,FALSE)</f>
        <v>Arizona</v>
      </c>
    </row>
    <row r="604" spans="1:21" x14ac:dyDescent="0.25">
      <c r="A604" t="s">
        <v>5904</v>
      </c>
      <c r="B604" s="3">
        <v>44382</v>
      </c>
      <c r="C604" s="3">
        <v>44395</v>
      </c>
      <c r="D604" t="s">
        <v>39</v>
      </c>
      <c r="E604">
        <v>157784</v>
      </c>
      <c r="F604" t="s">
        <v>19</v>
      </c>
      <c r="G604" t="s">
        <v>228</v>
      </c>
      <c r="H604" t="s">
        <v>229</v>
      </c>
      <c r="I604">
        <v>39212</v>
      </c>
      <c r="J604" t="s">
        <v>22</v>
      </c>
      <c r="K604" t="s">
        <v>66</v>
      </c>
      <c r="L604" t="s">
        <v>36</v>
      </c>
      <c r="M604" t="s">
        <v>37</v>
      </c>
      <c r="N604" s="5">
        <v>9.75</v>
      </c>
      <c r="O604" s="7">
        <v>3</v>
      </c>
      <c r="P604" s="5">
        <v>6.33</v>
      </c>
      <c r="Q604" s="5">
        <v>3.42</v>
      </c>
      <c r="R604" s="22">
        <f>Tabla1[[#This Row],[Fecha de Envío]]-Tabla1[[#This Row],[Fecha de Orden]]</f>
        <v>13</v>
      </c>
      <c r="S604" s="24">
        <f>YEAR(Tabla1[[#This Row],[Fecha de Orden]])</f>
        <v>2021</v>
      </c>
      <c r="T604" t="str">
        <f>VLOOKUP(Tabla1[[#This Row],[Nombre del Producto]],Tabla2[[Nombre Producto]:[Costo Unitario]],2,FALSE)</f>
        <v>Wicked Choccy's</v>
      </c>
      <c r="U604" t="str">
        <f>VLOOKUP(Tabla1[[#This Row],[Fábrica]],Tabla3[],4,FALSE)</f>
        <v>Georgia</v>
      </c>
    </row>
    <row r="605" spans="1:21" x14ac:dyDescent="0.25">
      <c r="A605" t="s">
        <v>938</v>
      </c>
      <c r="B605" s="3">
        <v>44383</v>
      </c>
      <c r="C605" s="3">
        <v>44399</v>
      </c>
      <c r="D605" t="s">
        <v>18</v>
      </c>
      <c r="E605">
        <v>147543</v>
      </c>
      <c r="F605" t="s">
        <v>19</v>
      </c>
      <c r="G605" t="s">
        <v>939</v>
      </c>
      <c r="H605" t="s">
        <v>21</v>
      </c>
      <c r="I605">
        <v>92020</v>
      </c>
      <c r="J605" t="s">
        <v>22</v>
      </c>
      <c r="K605" t="s">
        <v>23</v>
      </c>
      <c r="L605" t="s">
        <v>45</v>
      </c>
      <c r="M605" t="s">
        <v>46</v>
      </c>
      <c r="N605" s="5">
        <v>6.98</v>
      </c>
      <c r="O605" s="7">
        <v>2</v>
      </c>
      <c r="P605" s="5">
        <v>4.9800000000000004</v>
      </c>
      <c r="Q605" s="5">
        <v>2</v>
      </c>
      <c r="R605" s="22">
        <f>Tabla1[[#This Row],[Fecha de Envío]]-Tabla1[[#This Row],[Fecha de Orden]]</f>
        <v>16</v>
      </c>
      <c r="S605" s="24">
        <f>YEAR(Tabla1[[#This Row],[Fecha de Orden]])</f>
        <v>2021</v>
      </c>
      <c r="T605" t="str">
        <f>VLOOKUP(Tabla1[[#This Row],[Nombre del Producto]],Tabla2[[Nombre Producto]:[Costo Unitario]],2,FALSE)</f>
        <v>Lot's O' Nuts</v>
      </c>
      <c r="U605" t="str">
        <f>VLOOKUP(Tabla1[[#This Row],[Fábrica]],Tabla3[],4,FALSE)</f>
        <v>Arizona</v>
      </c>
    </row>
    <row r="606" spans="1:21" x14ac:dyDescent="0.25">
      <c r="A606" t="s">
        <v>3357</v>
      </c>
      <c r="B606" s="3">
        <v>44383</v>
      </c>
      <c r="C606" s="3">
        <v>44395</v>
      </c>
      <c r="D606" t="s">
        <v>39</v>
      </c>
      <c r="E606">
        <v>134278</v>
      </c>
      <c r="F606" t="s">
        <v>19</v>
      </c>
      <c r="G606" t="s">
        <v>30</v>
      </c>
      <c r="H606" t="s">
        <v>31</v>
      </c>
      <c r="I606">
        <v>10011</v>
      </c>
      <c r="J606" t="s">
        <v>22</v>
      </c>
      <c r="K606" t="s">
        <v>32</v>
      </c>
      <c r="L606" t="s">
        <v>27</v>
      </c>
      <c r="M606" t="s">
        <v>28</v>
      </c>
      <c r="N606" s="5">
        <v>3.6</v>
      </c>
      <c r="O606" s="7">
        <v>1</v>
      </c>
      <c r="P606" s="5">
        <v>2.5</v>
      </c>
      <c r="Q606" s="5">
        <v>1.1000000000000001</v>
      </c>
      <c r="R606" s="22">
        <f>Tabla1[[#This Row],[Fecha de Envío]]-Tabla1[[#This Row],[Fecha de Orden]]</f>
        <v>12</v>
      </c>
      <c r="S606" s="24">
        <f>YEAR(Tabla1[[#This Row],[Fecha de Orden]])</f>
        <v>2021</v>
      </c>
      <c r="T606" t="str">
        <f>VLOOKUP(Tabla1[[#This Row],[Nombre del Producto]],Tabla2[[Nombre Producto]:[Costo Unitario]],2,FALSE)</f>
        <v>Lot's O' Nuts</v>
      </c>
      <c r="U606" t="str">
        <f>VLOOKUP(Tabla1[[#This Row],[Fábrica]],Tabla3[],4,FALSE)</f>
        <v>Arizona</v>
      </c>
    </row>
    <row r="607" spans="1:21" x14ac:dyDescent="0.25">
      <c r="A607" t="s">
        <v>4651</v>
      </c>
      <c r="B607" s="3">
        <v>44384</v>
      </c>
      <c r="C607" s="3">
        <v>44398</v>
      </c>
      <c r="D607" t="s">
        <v>18</v>
      </c>
      <c r="E607">
        <v>138758</v>
      </c>
      <c r="F607" t="s">
        <v>19</v>
      </c>
      <c r="G607" t="s">
        <v>144</v>
      </c>
      <c r="H607" t="s">
        <v>101</v>
      </c>
      <c r="I607">
        <v>19120</v>
      </c>
      <c r="J607" t="s">
        <v>22</v>
      </c>
      <c r="K607" t="s">
        <v>32</v>
      </c>
      <c r="L607" t="s">
        <v>45</v>
      </c>
      <c r="M607" t="s">
        <v>46</v>
      </c>
      <c r="N607" s="5">
        <v>6.98</v>
      </c>
      <c r="O607" s="7">
        <v>2</v>
      </c>
      <c r="P607" s="5">
        <v>4.9800000000000004</v>
      </c>
      <c r="Q607" s="5">
        <v>2</v>
      </c>
      <c r="R607" s="22">
        <f>Tabla1[[#This Row],[Fecha de Envío]]-Tabla1[[#This Row],[Fecha de Orden]]</f>
        <v>14</v>
      </c>
      <c r="S607" s="24">
        <f>YEAR(Tabla1[[#This Row],[Fecha de Orden]])</f>
        <v>2021</v>
      </c>
      <c r="T607" t="str">
        <f>VLOOKUP(Tabla1[[#This Row],[Nombre del Producto]],Tabla2[[Nombre Producto]:[Costo Unitario]],2,FALSE)</f>
        <v>Lot's O' Nuts</v>
      </c>
      <c r="U607" t="str">
        <f>VLOOKUP(Tabla1[[#This Row],[Fábrica]],Tabla3[],4,FALSE)</f>
        <v>Arizona</v>
      </c>
    </row>
    <row r="608" spans="1:21" x14ac:dyDescent="0.25">
      <c r="A608" t="s">
        <v>4652</v>
      </c>
      <c r="B608" s="3">
        <v>44384</v>
      </c>
      <c r="C608" s="3">
        <v>44398</v>
      </c>
      <c r="D608" t="s">
        <v>18</v>
      </c>
      <c r="E608">
        <v>138758</v>
      </c>
      <c r="F608" t="s">
        <v>19</v>
      </c>
      <c r="G608" t="s">
        <v>144</v>
      </c>
      <c r="H608" t="s">
        <v>101</v>
      </c>
      <c r="I608">
        <v>19120</v>
      </c>
      <c r="J608" t="s">
        <v>22</v>
      </c>
      <c r="K608" t="s">
        <v>32</v>
      </c>
      <c r="L608" t="s">
        <v>33</v>
      </c>
      <c r="M608" t="s">
        <v>34</v>
      </c>
      <c r="N608" s="5">
        <v>7.2</v>
      </c>
      <c r="O608" s="7">
        <v>2</v>
      </c>
      <c r="P608" s="5">
        <v>4.8</v>
      </c>
      <c r="Q608" s="5">
        <v>2.4</v>
      </c>
      <c r="R608" s="22">
        <f>Tabla1[[#This Row],[Fecha de Envío]]-Tabla1[[#This Row],[Fecha de Orden]]</f>
        <v>14</v>
      </c>
      <c r="S608" s="24">
        <f>YEAR(Tabla1[[#This Row],[Fecha de Orden]])</f>
        <v>2021</v>
      </c>
      <c r="T608" t="str">
        <f>VLOOKUP(Tabla1[[#This Row],[Nombre del Producto]],Tabla2[[Nombre Producto]:[Costo Unitario]],2,FALSE)</f>
        <v>Lot's O' Nuts</v>
      </c>
      <c r="U608" t="str">
        <f>VLOOKUP(Tabla1[[#This Row],[Fábrica]],Tabla3[],4,FALSE)</f>
        <v>Arizona</v>
      </c>
    </row>
    <row r="609" spans="1:21" x14ac:dyDescent="0.25">
      <c r="A609" t="s">
        <v>3074</v>
      </c>
      <c r="B609" s="3">
        <v>44385</v>
      </c>
      <c r="C609" s="3">
        <v>44399</v>
      </c>
      <c r="D609" t="s">
        <v>18</v>
      </c>
      <c r="E609">
        <v>100090</v>
      </c>
      <c r="F609" t="s">
        <v>19</v>
      </c>
      <c r="G609" t="s">
        <v>20</v>
      </c>
      <c r="H609" t="s">
        <v>21</v>
      </c>
      <c r="I609">
        <v>94122</v>
      </c>
      <c r="J609" t="s">
        <v>22</v>
      </c>
      <c r="K609" t="s">
        <v>23</v>
      </c>
      <c r="L609" t="s">
        <v>36</v>
      </c>
      <c r="M609" t="s">
        <v>37</v>
      </c>
      <c r="N609" s="5">
        <v>9.75</v>
      </c>
      <c r="O609" s="7">
        <v>3</v>
      </c>
      <c r="P609" s="5">
        <v>6.33</v>
      </c>
      <c r="Q609" s="5">
        <v>3.42</v>
      </c>
      <c r="R609" s="22">
        <f>Tabla1[[#This Row],[Fecha de Envío]]-Tabla1[[#This Row],[Fecha de Orden]]</f>
        <v>14</v>
      </c>
      <c r="S609" s="24">
        <f>YEAR(Tabla1[[#This Row],[Fecha de Orden]])</f>
        <v>2021</v>
      </c>
      <c r="T609" t="str">
        <f>VLOOKUP(Tabla1[[#This Row],[Nombre del Producto]],Tabla2[[Nombre Producto]:[Costo Unitario]],2,FALSE)</f>
        <v>Wicked Choccy's</v>
      </c>
      <c r="U609" t="str">
        <f>VLOOKUP(Tabla1[[#This Row],[Fábrica]],Tabla3[],4,FALSE)</f>
        <v>Georgia</v>
      </c>
    </row>
    <row r="610" spans="1:21" x14ac:dyDescent="0.25">
      <c r="A610" t="s">
        <v>6111</v>
      </c>
      <c r="B610" s="3">
        <v>44385</v>
      </c>
      <c r="C610" s="3">
        <v>44397</v>
      </c>
      <c r="D610" t="s">
        <v>39</v>
      </c>
      <c r="E610">
        <v>150301</v>
      </c>
      <c r="F610" t="s">
        <v>19</v>
      </c>
      <c r="G610" t="s">
        <v>3089</v>
      </c>
      <c r="H610" t="s">
        <v>31</v>
      </c>
      <c r="I610">
        <v>14215</v>
      </c>
      <c r="J610" t="s">
        <v>22</v>
      </c>
      <c r="K610" t="s">
        <v>32</v>
      </c>
      <c r="L610" t="s">
        <v>27</v>
      </c>
      <c r="M610" t="s">
        <v>28</v>
      </c>
      <c r="N610" s="5">
        <v>3.6</v>
      </c>
      <c r="O610" s="7">
        <v>1</v>
      </c>
      <c r="P610" s="5">
        <v>2.5</v>
      </c>
      <c r="Q610" s="5">
        <v>1.1000000000000001</v>
      </c>
      <c r="R610" s="22">
        <f>Tabla1[[#This Row],[Fecha de Envío]]-Tabla1[[#This Row],[Fecha de Orden]]</f>
        <v>12</v>
      </c>
      <c r="S610" s="24">
        <f>YEAR(Tabla1[[#This Row],[Fecha de Orden]])</f>
        <v>2021</v>
      </c>
      <c r="T610" t="str">
        <f>VLOOKUP(Tabla1[[#This Row],[Nombre del Producto]],Tabla2[[Nombre Producto]:[Costo Unitario]],2,FALSE)</f>
        <v>Lot's O' Nuts</v>
      </c>
      <c r="U610" t="str">
        <f>VLOOKUP(Tabla1[[#This Row],[Fábrica]],Tabla3[],4,FALSE)</f>
        <v>Arizona</v>
      </c>
    </row>
    <row r="611" spans="1:21" x14ac:dyDescent="0.25">
      <c r="A611" t="s">
        <v>1251</v>
      </c>
      <c r="B611" s="3">
        <v>44386</v>
      </c>
      <c r="C611" s="3">
        <v>44402</v>
      </c>
      <c r="D611" t="s">
        <v>18</v>
      </c>
      <c r="E611">
        <v>165379</v>
      </c>
      <c r="F611" t="s">
        <v>19</v>
      </c>
      <c r="G611" t="s">
        <v>186</v>
      </c>
      <c r="H611" t="s">
        <v>42</v>
      </c>
      <c r="I611">
        <v>75217</v>
      </c>
      <c r="J611" t="s">
        <v>22</v>
      </c>
      <c r="K611" t="s">
        <v>43</v>
      </c>
      <c r="L611" t="s">
        <v>24</v>
      </c>
      <c r="M611" t="s">
        <v>25</v>
      </c>
      <c r="N611" s="5">
        <v>11.25</v>
      </c>
      <c r="O611" s="7">
        <v>3</v>
      </c>
      <c r="P611" s="5">
        <v>7.35</v>
      </c>
      <c r="Q611" s="5">
        <v>3.9</v>
      </c>
      <c r="R611" s="22">
        <f>Tabla1[[#This Row],[Fecha de Envío]]-Tabla1[[#This Row],[Fecha de Orden]]</f>
        <v>16</v>
      </c>
      <c r="S611" s="24">
        <f>YEAR(Tabla1[[#This Row],[Fecha de Orden]])</f>
        <v>2021</v>
      </c>
      <c r="T611" t="str">
        <f>VLOOKUP(Tabla1[[#This Row],[Nombre del Producto]],Tabla2[[Nombre Producto]:[Costo Unitario]],2,FALSE)</f>
        <v>Wicked Choccy's</v>
      </c>
      <c r="U611" t="str">
        <f>VLOOKUP(Tabla1[[#This Row],[Fábrica]],Tabla3[],4,FALSE)</f>
        <v>Georgia</v>
      </c>
    </row>
    <row r="612" spans="1:21" x14ac:dyDescent="0.25">
      <c r="A612" t="s">
        <v>2964</v>
      </c>
      <c r="B612" s="3">
        <v>44386</v>
      </c>
      <c r="C612" s="3">
        <v>44401</v>
      </c>
      <c r="D612" t="s">
        <v>18</v>
      </c>
      <c r="E612">
        <v>113271</v>
      </c>
      <c r="F612" t="s">
        <v>19</v>
      </c>
      <c r="G612" t="s">
        <v>20</v>
      </c>
      <c r="H612" t="s">
        <v>21</v>
      </c>
      <c r="I612">
        <v>94122</v>
      </c>
      <c r="J612" t="s">
        <v>22</v>
      </c>
      <c r="K612" t="s">
        <v>23</v>
      </c>
      <c r="L612" t="s">
        <v>33</v>
      </c>
      <c r="M612" t="s">
        <v>34</v>
      </c>
      <c r="N612" s="5">
        <v>3.6</v>
      </c>
      <c r="O612" s="7">
        <v>1</v>
      </c>
      <c r="P612" s="5">
        <v>2.4</v>
      </c>
      <c r="Q612" s="5">
        <v>1.2</v>
      </c>
      <c r="R612" s="22">
        <f>Tabla1[[#This Row],[Fecha de Envío]]-Tabla1[[#This Row],[Fecha de Orden]]</f>
        <v>15</v>
      </c>
      <c r="S612" s="24">
        <f>YEAR(Tabla1[[#This Row],[Fecha de Orden]])</f>
        <v>2021</v>
      </c>
      <c r="T612" t="str">
        <f>VLOOKUP(Tabla1[[#This Row],[Nombre del Producto]],Tabla2[[Nombre Producto]:[Costo Unitario]],2,FALSE)</f>
        <v>Lot's O' Nuts</v>
      </c>
      <c r="U612" t="str">
        <f>VLOOKUP(Tabla1[[#This Row],[Fábrica]],Tabla3[],4,FALSE)</f>
        <v>Arizona</v>
      </c>
    </row>
    <row r="613" spans="1:21" x14ac:dyDescent="0.25">
      <c r="A613" t="s">
        <v>2965</v>
      </c>
      <c r="B613" s="3">
        <v>44386</v>
      </c>
      <c r="C613" s="3">
        <v>44401</v>
      </c>
      <c r="D613" t="s">
        <v>18</v>
      </c>
      <c r="E613">
        <v>113271</v>
      </c>
      <c r="F613" t="s">
        <v>19</v>
      </c>
      <c r="G613" t="s">
        <v>20</v>
      </c>
      <c r="H613" t="s">
        <v>21</v>
      </c>
      <c r="I613">
        <v>94122</v>
      </c>
      <c r="J613" t="s">
        <v>22</v>
      </c>
      <c r="K613" t="s">
        <v>23</v>
      </c>
      <c r="L613" t="s">
        <v>24</v>
      </c>
      <c r="M613" t="s">
        <v>25</v>
      </c>
      <c r="N613" s="5">
        <v>22.5</v>
      </c>
      <c r="O613" s="7">
        <v>6</v>
      </c>
      <c r="P613" s="5">
        <v>14.7</v>
      </c>
      <c r="Q613" s="5">
        <v>7.8</v>
      </c>
      <c r="R613" s="22">
        <f>Tabla1[[#This Row],[Fecha de Envío]]-Tabla1[[#This Row],[Fecha de Orden]]</f>
        <v>15</v>
      </c>
      <c r="S613" s="24">
        <f>YEAR(Tabla1[[#This Row],[Fecha de Orden]])</f>
        <v>2021</v>
      </c>
      <c r="T613" t="str">
        <f>VLOOKUP(Tabla1[[#This Row],[Nombre del Producto]],Tabla2[[Nombre Producto]:[Costo Unitario]],2,FALSE)</f>
        <v>Wicked Choccy's</v>
      </c>
      <c r="U613" t="str">
        <f>VLOOKUP(Tabla1[[#This Row],[Fábrica]],Tabla3[],4,FALSE)</f>
        <v>Georgia</v>
      </c>
    </row>
    <row r="614" spans="1:21" x14ac:dyDescent="0.25">
      <c r="A614" t="s">
        <v>3683</v>
      </c>
      <c r="B614" s="3">
        <v>44386</v>
      </c>
      <c r="C614" s="3">
        <v>44400</v>
      </c>
      <c r="D614" t="s">
        <v>18</v>
      </c>
      <c r="E614">
        <v>114125</v>
      </c>
      <c r="F614" t="s">
        <v>19</v>
      </c>
      <c r="G614" t="s">
        <v>53</v>
      </c>
      <c r="H614" t="s">
        <v>21</v>
      </c>
      <c r="I614">
        <v>90049</v>
      </c>
      <c r="J614" t="s">
        <v>22</v>
      </c>
      <c r="K614" t="s">
        <v>23</v>
      </c>
      <c r="L614" t="s">
        <v>36</v>
      </c>
      <c r="M614" t="s">
        <v>37</v>
      </c>
      <c r="N614" s="5">
        <v>19.5</v>
      </c>
      <c r="O614" s="7">
        <v>6</v>
      </c>
      <c r="P614" s="5">
        <v>12.66</v>
      </c>
      <c r="Q614" s="5">
        <v>6.84</v>
      </c>
      <c r="R614" s="22">
        <f>Tabla1[[#This Row],[Fecha de Envío]]-Tabla1[[#This Row],[Fecha de Orden]]</f>
        <v>14</v>
      </c>
      <c r="S614" s="24">
        <f>YEAR(Tabla1[[#This Row],[Fecha de Orden]])</f>
        <v>2021</v>
      </c>
      <c r="T614" t="str">
        <f>VLOOKUP(Tabla1[[#This Row],[Nombre del Producto]],Tabla2[[Nombre Producto]:[Costo Unitario]],2,FALSE)</f>
        <v>Wicked Choccy's</v>
      </c>
      <c r="U614" t="str">
        <f>VLOOKUP(Tabla1[[#This Row],[Fábrica]],Tabla3[],4,FALSE)</f>
        <v>Georgia</v>
      </c>
    </row>
    <row r="615" spans="1:21" x14ac:dyDescent="0.25">
      <c r="A615" t="s">
        <v>3684</v>
      </c>
      <c r="B615" s="3">
        <v>44386</v>
      </c>
      <c r="C615" s="3">
        <v>44400</v>
      </c>
      <c r="D615" t="s">
        <v>18</v>
      </c>
      <c r="E615">
        <v>114125</v>
      </c>
      <c r="F615" t="s">
        <v>19</v>
      </c>
      <c r="G615" t="s">
        <v>53</v>
      </c>
      <c r="H615" t="s">
        <v>21</v>
      </c>
      <c r="I615">
        <v>90049</v>
      </c>
      <c r="J615" t="s">
        <v>22</v>
      </c>
      <c r="K615" t="s">
        <v>23</v>
      </c>
      <c r="L615" t="s">
        <v>27</v>
      </c>
      <c r="M615" t="s">
        <v>28</v>
      </c>
      <c r="N615" s="5">
        <v>3.6</v>
      </c>
      <c r="O615" s="7">
        <v>1</v>
      </c>
      <c r="P615" s="5">
        <v>2.5</v>
      </c>
      <c r="Q615" s="5">
        <v>1.1000000000000001</v>
      </c>
      <c r="R615" s="22">
        <f>Tabla1[[#This Row],[Fecha de Envío]]-Tabla1[[#This Row],[Fecha de Orden]]</f>
        <v>14</v>
      </c>
      <c r="S615" s="24">
        <f>YEAR(Tabla1[[#This Row],[Fecha de Orden]])</f>
        <v>2021</v>
      </c>
      <c r="T615" t="str">
        <f>VLOOKUP(Tabla1[[#This Row],[Nombre del Producto]],Tabla2[[Nombre Producto]:[Costo Unitario]],2,FALSE)</f>
        <v>Lot's O' Nuts</v>
      </c>
      <c r="U615" t="str">
        <f>VLOOKUP(Tabla1[[#This Row],[Fábrica]],Tabla3[],4,FALSE)</f>
        <v>Arizona</v>
      </c>
    </row>
    <row r="616" spans="1:21" x14ac:dyDescent="0.25">
      <c r="A616" t="s">
        <v>4514</v>
      </c>
      <c r="B616" s="3">
        <v>44388</v>
      </c>
      <c r="C616" s="3">
        <v>44401</v>
      </c>
      <c r="D616" t="s">
        <v>39</v>
      </c>
      <c r="E616">
        <v>166555</v>
      </c>
      <c r="F616" t="s">
        <v>19</v>
      </c>
      <c r="G616" t="s">
        <v>4515</v>
      </c>
      <c r="H616" t="s">
        <v>31</v>
      </c>
      <c r="I616">
        <v>14304</v>
      </c>
      <c r="J616" t="s">
        <v>22</v>
      </c>
      <c r="K616" t="s">
        <v>32</v>
      </c>
      <c r="L616" t="s">
        <v>24</v>
      </c>
      <c r="M616" t="s">
        <v>25</v>
      </c>
      <c r="N616" s="5">
        <v>11.25</v>
      </c>
      <c r="O616" s="7">
        <v>3</v>
      </c>
      <c r="P616" s="5">
        <v>7.35</v>
      </c>
      <c r="Q616" s="5">
        <v>3.9</v>
      </c>
      <c r="R616" s="22">
        <f>Tabla1[[#This Row],[Fecha de Envío]]-Tabla1[[#This Row],[Fecha de Orden]]</f>
        <v>13</v>
      </c>
      <c r="S616" s="24">
        <f>YEAR(Tabla1[[#This Row],[Fecha de Orden]])</f>
        <v>2021</v>
      </c>
      <c r="T616" t="str">
        <f>VLOOKUP(Tabla1[[#This Row],[Nombre del Producto]],Tabla2[[Nombre Producto]:[Costo Unitario]],2,FALSE)</f>
        <v>Wicked Choccy's</v>
      </c>
      <c r="U616" t="str">
        <f>VLOOKUP(Tabla1[[#This Row],[Fábrica]],Tabla3[],4,FALSE)</f>
        <v>Georgia</v>
      </c>
    </row>
    <row r="617" spans="1:21" x14ac:dyDescent="0.25">
      <c r="A617" t="s">
        <v>5385</v>
      </c>
      <c r="B617" s="3">
        <v>44388</v>
      </c>
      <c r="C617" s="3">
        <v>44402</v>
      </c>
      <c r="D617" t="s">
        <v>18</v>
      </c>
      <c r="E617">
        <v>163552</v>
      </c>
      <c r="F617" t="s">
        <v>19</v>
      </c>
      <c r="G617" t="s">
        <v>5386</v>
      </c>
      <c r="H617" t="s">
        <v>306</v>
      </c>
      <c r="I617">
        <v>7601</v>
      </c>
      <c r="J617" t="s">
        <v>22</v>
      </c>
      <c r="K617" t="s">
        <v>32</v>
      </c>
      <c r="L617" t="s">
        <v>33</v>
      </c>
      <c r="M617" t="s">
        <v>34</v>
      </c>
      <c r="N617" s="5">
        <v>10.8</v>
      </c>
      <c r="O617" s="7">
        <v>3</v>
      </c>
      <c r="P617" s="5">
        <v>7.2</v>
      </c>
      <c r="Q617" s="5">
        <v>3.6</v>
      </c>
      <c r="R617" s="22">
        <f>Tabla1[[#This Row],[Fecha de Envío]]-Tabla1[[#This Row],[Fecha de Orden]]</f>
        <v>14</v>
      </c>
      <c r="S617" s="24">
        <f>YEAR(Tabla1[[#This Row],[Fecha de Orden]])</f>
        <v>2021</v>
      </c>
      <c r="T617" t="str">
        <f>VLOOKUP(Tabla1[[#This Row],[Nombre del Producto]],Tabla2[[Nombre Producto]:[Costo Unitario]],2,FALSE)</f>
        <v>Lot's O' Nuts</v>
      </c>
      <c r="U617" t="str">
        <f>VLOOKUP(Tabla1[[#This Row],[Fábrica]],Tabla3[],4,FALSE)</f>
        <v>Arizona</v>
      </c>
    </row>
    <row r="618" spans="1:21" x14ac:dyDescent="0.25">
      <c r="A618" t="s">
        <v>5387</v>
      </c>
      <c r="B618" s="3">
        <v>44388</v>
      </c>
      <c r="C618" s="3">
        <v>44402</v>
      </c>
      <c r="D618" t="s">
        <v>18</v>
      </c>
      <c r="E618">
        <v>163552</v>
      </c>
      <c r="F618" t="s">
        <v>19</v>
      </c>
      <c r="G618" t="s">
        <v>5386</v>
      </c>
      <c r="H618" t="s">
        <v>306</v>
      </c>
      <c r="I618">
        <v>7601</v>
      </c>
      <c r="J618" t="s">
        <v>22</v>
      </c>
      <c r="K618" t="s">
        <v>32</v>
      </c>
      <c r="L618" t="s">
        <v>27</v>
      </c>
      <c r="M618" t="s">
        <v>28</v>
      </c>
      <c r="N618" s="5">
        <v>32.4</v>
      </c>
      <c r="O618" s="7">
        <v>9</v>
      </c>
      <c r="P618" s="5">
        <v>22.5</v>
      </c>
      <c r="Q618" s="5">
        <v>9.9</v>
      </c>
      <c r="R618" s="22">
        <f>Tabla1[[#This Row],[Fecha de Envío]]-Tabla1[[#This Row],[Fecha de Orden]]</f>
        <v>14</v>
      </c>
      <c r="S618" s="24">
        <f>YEAR(Tabla1[[#This Row],[Fecha de Orden]])</f>
        <v>2021</v>
      </c>
      <c r="T618" t="str">
        <f>VLOOKUP(Tabla1[[#This Row],[Nombre del Producto]],Tabla2[[Nombre Producto]:[Costo Unitario]],2,FALSE)</f>
        <v>Lot's O' Nuts</v>
      </c>
      <c r="U618" t="str">
        <f>VLOOKUP(Tabla1[[#This Row],[Fábrica]],Tabla3[],4,FALSE)</f>
        <v>Arizona</v>
      </c>
    </row>
    <row r="619" spans="1:21" x14ac:dyDescent="0.25">
      <c r="A619" t="s">
        <v>6085</v>
      </c>
      <c r="B619" s="3">
        <v>44388</v>
      </c>
      <c r="C619" s="3">
        <v>44402</v>
      </c>
      <c r="D619" t="s">
        <v>18</v>
      </c>
      <c r="E619">
        <v>133305</v>
      </c>
      <c r="F619" t="s">
        <v>19</v>
      </c>
      <c r="G619" t="s">
        <v>30</v>
      </c>
      <c r="H619" t="s">
        <v>31</v>
      </c>
      <c r="I619">
        <v>10011</v>
      </c>
      <c r="J619" t="s">
        <v>22</v>
      </c>
      <c r="K619" t="s">
        <v>32</v>
      </c>
      <c r="L619" t="s">
        <v>36</v>
      </c>
      <c r="M619" t="s">
        <v>37</v>
      </c>
      <c r="N619" s="5">
        <v>16.25</v>
      </c>
      <c r="O619" s="7">
        <v>5</v>
      </c>
      <c r="P619" s="5">
        <v>10.55</v>
      </c>
      <c r="Q619" s="5">
        <v>5.7</v>
      </c>
      <c r="R619" s="22">
        <f>Tabla1[[#This Row],[Fecha de Envío]]-Tabla1[[#This Row],[Fecha de Orden]]</f>
        <v>14</v>
      </c>
      <c r="S619" s="24">
        <f>YEAR(Tabla1[[#This Row],[Fecha de Orden]])</f>
        <v>2021</v>
      </c>
      <c r="T619" t="str">
        <f>VLOOKUP(Tabla1[[#This Row],[Nombre del Producto]],Tabla2[[Nombre Producto]:[Costo Unitario]],2,FALSE)</f>
        <v>Wicked Choccy's</v>
      </c>
      <c r="U619" t="str">
        <f>VLOOKUP(Tabla1[[#This Row],[Fábrica]],Tabla3[],4,FALSE)</f>
        <v>Georgia</v>
      </c>
    </row>
    <row r="620" spans="1:21" x14ac:dyDescent="0.25">
      <c r="A620" t="s">
        <v>6086</v>
      </c>
      <c r="B620" s="3">
        <v>44388</v>
      </c>
      <c r="C620" s="3">
        <v>44402</v>
      </c>
      <c r="D620" t="s">
        <v>18</v>
      </c>
      <c r="E620">
        <v>133305</v>
      </c>
      <c r="F620" t="s">
        <v>19</v>
      </c>
      <c r="G620" t="s">
        <v>30</v>
      </c>
      <c r="H620" t="s">
        <v>31</v>
      </c>
      <c r="I620">
        <v>10011</v>
      </c>
      <c r="J620" t="s">
        <v>22</v>
      </c>
      <c r="K620" t="s">
        <v>32</v>
      </c>
      <c r="L620" t="s">
        <v>45</v>
      </c>
      <c r="M620" t="s">
        <v>46</v>
      </c>
      <c r="N620" s="5">
        <v>13.96</v>
      </c>
      <c r="O620" s="7">
        <v>4</v>
      </c>
      <c r="P620" s="5">
        <v>9.9600000000000009</v>
      </c>
      <c r="Q620" s="5">
        <v>4</v>
      </c>
      <c r="R620" s="22">
        <f>Tabla1[[#This Row],[Fecha de Envío]]-Tabla1[[#This Row],[Fecha de Orden]]</f>
        <v>14</v>
      </c>
      <c r="S620" s="24">
        <f>YEAR(Tabla1[[#This Row],[Fecha de Orden]])</f>
        <v>2021</v>
      </c>
      <c r="T620" t="str">
        <f>VLOOKUP(Tabla1[[#This Row],[Nombre del Producto]],Tabla2[[Nombre Producto]:[Costo Unitario]],2,FALSE)</f>
        <v>Lot's O' Nuts</v>
      </c>
      <c r="U620" t="str">
        <f>VLOOKUP(Tabla1[[#This Row],[Fábrica]],Tabla3[],4,FALSE)</f>
        <v>Arizona</v>
      </c>
    </row>
    <row r="621" spans="1:21" x14ac:dyDescent="0.25">
      <c r="A621" t="s">
        <v>6282</v>
      </c>
      <c r="B621" s="3">
        <v>44388</v>
      </c>
      <c r="C621" s="3">
        <v>44401</v>
      </c>
      <c r="D621" t="s">
        <v>39</v>
      </c>
      <c r="E621">
        <v>123225</v>
      </c>
      <c r="F621" t="s">
        <v>19</v>
      </c>
      <c r="G621" t="s">
        <v>1350</v>
      </c>
      <c r="H621" t="s">
        <v>42</v>
      </c>
      <c r="I621">
        <v>79907</v>
      </c>
      <c r="J621" t="s">
        <v>22</v>
      </c>
      <c r="K621" t="s">
        <v>43</v>
      </c>
      <c r="L621" t="s">
        <v>45</v>
      </c>
      <c r="M621" t="s">
        <v>46</v>
      </c>
      <c r="N621" s="5">
        <v>6.98</v>
      </c>
      <c r="O621" s="7">
        <v>2</v>
      </c>
      <c r="P621" s="5">
        <v>4.9800000000000004</v>
      </c>
      <c r="Q621" s="5">
        <v>2</v>
      </c>
      <c r="R621" s="22">
        <f>Tabla1[[#This Row],[Fecha de Envío]]-Tabla1[[#This Row],[Fecha de Orden]]</f>
        <v>13</v>
      </c>
      <c r="S621" s="24">
        <f>YEAR(Tabla1[[#This Row],[Fecha de Orden]])</f>
        <v>2021</v>
      </c>
      <c r="T621" t="str">
        <f>VLOOKUP(Tabla1[[#This Row],[Nombre del Producto]],Tabla2[[Nombre Producto]:[Costo Unitario]],2,FALSE)</f>
        <v>Lot's O' Nuts</v>
      </c>
      <c r="U621" t="str">
        <f>VLOOKUP(Tabla1[[#This Row],[Fábrica]],Tabla3[],4,FALSE)</f>
        <v>Arizona</v>
      </c>
    </row>
    <row r="622" spans="1:21" x14ac:dyDescent="0.25">
      <c r="A622" t="s">
        <v>6283</v>
      </c>
      <c r="B622" s="3">
        <v>44388</v>
      </c>
      <c r="C622" s="3">
        <v>44401</v>
      </c>
      <c r="D622" t="s">
        <v>39</v>
      </c>
      <c r="E622">
        <v>123225</v>
      </c>
      <c r="F622" t="s">
        <v>19</v>
      </c>
      <c r="G622" t="s">
        <v>1350</v>
      </c>
      <c r="H622" t="s">
        <v>42</v>
      </c>
      <c r="I622">
        <v>79907</v>
      </c>
      <c r="J622" t="s">
        <v>22</v>
      </c>
      <c r="K622" t="s">
        <v>43</v>
      </c>
      <c r="L622" t="s">
        <v>36</v>
      </c>
      <c r="M622" t="s">
        <v>37</v>
      </c>
      <c r="N622" s="5">
        <v>13</v>
      </c>
      <c r="O622" s="7">
        <v>4</v>
      </c>
      <c r="P622" s="5">
        <v>8.44</v>
      </c>
      <c r="Q622" s="5">
        <v>4.5599999999999996</v>
      </c>
      <c r="R622" s="22">
        <f>Tabla1[[#This Row],[Fecha de Envío]]-Tabla1[[#This Row],[Fecha de Orden]]</f>
        <v>13</v>
      </c>
      <c r="S622" s="24">
        <f>YEAR(Tabla1[[#This Row],[Fecha de Orden]])</f>
        <v>2021</v>
      </c>
      <c r="T622" t="str">
        <f>VLOOKUP(Tabla1[[#This Row],[Nombre del Producto]],Tabla2[[Nombre Producto]:[Costo Unitario]],2,FALSE)</f>
        <v>Wicked Choccy's</v>
      </c>
      <c r="U622" t="str">
        <f>VLOOKUP(Tabla1[[#This Row],[Fábrica]],Tabla3[],4,FALSE)</f>
        <v>Georgia</v>
      </c>
    </row>
    <row r="623" spans="1:21" x14ac:dyDescent="0.25">
      <c r="A623" t="s">
        <v>247</v>
      </c>
      <c r="B623" s="3">
        <v>44389</v>
      </c>
      <c r="C623" s="3">
        <v>44404</v>
      </c>
      <c r="D623" t="s">
        <v>18</v>
      </c>
      <c r="E623">
        <v>129924</v>
      </c>
      <c r="F623" t="s">
        <v>19</v>
      </c>
      <c r="G623" t="s">
        <v>20</v>
      </c>
      <c r="H623" t="s">
        <v>21</v>
      </c>
      <c r="I623">
        <v>94122</v>
      </c>
      <c r="J623" t="s">
        <v>22</v>
      </c>
      <c r="K623" t="s">
        <v>23</v>
      </c>
      <c r="L623" t="s">
        <v>33</v>
      </c>
      <c r="M623" t="s">
        <v>34</v>
      </c>
      <c r="N623" s="5">
        <v>10.8</v>
      </c>
      <c r="O623" s="7">
        <v>3</v>
      </c>
      <c r="P623" s="5">
        <v>7.2</v>
      </c>
      <c r="Q623" s="5">
        <v>3.6</v>
      </c>
      <c r="R623" s="22">
        <f>Tabla1[[#This Row],[Fecha de Envío]]-Tabla1[[#This Row],[Fecha de Orden]]</f>
        <v>15</v>
      </c>
      <c r="S623" s="24">
        <f>YEAR(Tabla1[[#This Row],[Fecha de Orden]])</f>
        <v>2021</v>
      </c>
      <c r="T623" t="str">
        <f>VLOOKUP(Tabla1[[#This Row],[Nombre del Producto]],Tabla2[[Nombre Producto]:[Costo Unitario]],2,FALSE)</f>
        <v>Lot's O' Nuts</v>
      </c>
      <c r="U623" t="str">
        <f>VLOOKUP(Tabla1[[#This Row],[Fábrica]],Tabla3[],4,FALSE)</f>
        <v>Arizona</v>
      </c>
    </row>
    <row r="624" spans="1:21" x14ac:dyDescent="0.25">
      <c r="A624" t="s">
        <v>1119</v>
      </c>
      <c r="B624" s="3">
        <v>44389</v>
      </c>
      <c r="C624" s="3">
        <v>44403</v>
      </c>
      <c r="D624" t="s">
        <v>18</v>
      </c>
      <c r="E624">
        <v>110184</v>
      </c>
      <c r="F624" t="s">
        <v>19</v>
      </c>
      <c r="G624" t="s">
        <v>53</v>
      </c>
      <c r="H624" t="s">
        <v>21</v>
      </c>
      <c r="I624">
        <v>90036</v>
      </c>
      <c r="J624" t="s">
        <v>22</v>
      </c>
      <c r="K624" t="s">
        <v>23</v>
      </c>
      <c r="L624" t="s">
        <v>33</v>
      </c>
      <c r="M624" t="s">
        <v>34</v>
      </c>
      <c r="N624" s="5">
        <v>32.4</v>
      </c>
      <c r="O624" s="7">
        <v>9</v>
      </c>
      <c r="P624" s="5">
        <v>21.6</v>
      </c>
      <c r="Q624" s="5">
        <v>10.8</v>
      </c>
      <c r="R624" s="22">
        <f>Tabla1[[#This Row],[Fecha de Envío]]-Tabla1[[#This Row],[Fecha de Orden]]</f>
        <v>14</v>
      </c>
      <c r="S624" s="24">
        <f>YEAR(Tabla1[[#This Row],[Fecha de Orden]])</f>
        <v>2021</v>
      </c>
      <c r="T624" t="str">
        <f>VLOOKUP(Tabla1[[#This Row],[Nombre del Producto]],Tabla2[[Nombre Producto]:[Costo Unitario]],2,FALSE)</f>
        <v>Lot's O' Nuts</v>
      </c>
      <c r="U624" t="str">
        <f>VLOOKUP(Tabla1[[#This Row],[Fábrica]],Tabla3[],4,FALSE)</f>
        <v>Arizona</v>
      </c>
    </row>
    <row r="625" spans="1:21" x14ac:dyDescent="0.25">
      <c r="A625" t="s">
        <v>1961</v>
      </c>
      <c r="B625" s="3">
        <v>44389</v>
      </c>
      <c r="C625" s="3">
        <v>44405</v>
      </c>
      <c r="D625" t="s">
        <v>18</v>
      </c>
      <c r="E625">
        <v>131310</v>
      </c>
      <c r="F625" t="s">
        <v>19</v>
      </c>
      <c r="G625" t="s">
        <v>124</v>
      </c>
      <c r="H625" t="s">
        <v>125</v>
      </c>
      <c r="I625">
        <v>98115</v>
      </c>
      <c r="J625" t="s">
        <v>22</v>
      </c>
      <c r="K625" t="s">
        <v>23</v>
      </c>
      <c r="L625" t="s">
        <v>33</v>
      </c>
      <c r="M625" t="s">
        <v>34</v>
      </c>
      <c r="N625" s="5">
        <v>14.4</v>
      </c>
      <c r="O625" s="7">
        <v>4</v>
      </c>
      <c r="P625" s="5">
        <v>9.6</v>
      </c>
      <c r="Q625" s="5">
        <v>4.8</v>
      </c>
      <c r="R625" s="22">
        <f>Tabla1[[#This Row],[Fecha de Envío]]-Tabla1[[#This Row],[Fecha de Orden]]</f>
        <v>16</v>
      </c>
      <c r="S625" s="24">
        <f>YEAR(Tabla1[[#This Row],[Fecha de Orden]])</f>
        <v>2021</v>
      </c>
      <c r="T625" t="str">
        <f>VLOOKUP(Tabla1[[#This Row],[Nombre del Producto]],Tabla2[[Nombre Producto]:[Costo Unitario]],2,FALSE)</f>
        <v>Lot's O' Nuts</v>
      </c>
      <c r="U625" t="str">
        <f>VLOOKUP(Tabla1[[#This Row],[Fábrica]],Tabla3[],4,FALSE)</f>
        <v>Arizona</v>
      </c>
    </row>
    <row r="626" spans="1:21" x14ac:dyDescent="0.25">
      <c r="A626" t="s">
        <v>1962</v>
      </c>
      <c r="B626" s="3">
        <v>44389</v>
      </c>
      <c r="C626" s="3">
        <v>44405</v>
      </c>
      <c r="D626" t="s">
        <v>18</v>
      </c>
      <c r="E626">
        <v>131310</v>
      </c>
      <c r="F626" t="s">
        <v>19</v>
      </c>
      <c r="G626" t="s">
        <v>124</v>
      </c>
      <c r="H626" t="s">
        <v>125</v>
      </c>
      <c r="I626">
        <v>98115</v>
      </c>
      <c r="J626" t="s">
        <v>22</v>
      </c>
      <c r="K626" t="s">
        <v>23</v>
      </c>
      <c r="L626" t="s">
        <v>36</v>
      </c>
      <c r="M626" t="s">
        <v>37</v>
      </c>
      <c r="N626" s="5">
        <v>13</v>
      </c>
      <c r="O626" s="7">
        <v>4</v>
      </c>
      <c r="P626" s="5">
        <v>8.44</v>
      </c>
      <c r="Q626" s="5">
        <v>4.5599999999999996</v>
      </c>
      <c r="R626" s="22">
        <f>Tabla1[[#This Row],[Fecha de Envío]]-Tabla1[[#This Row],[Fecha de Orden]]</f>
        <v>16</v>
      </c>
      <c r="S626" s="24">
        <f>YEAR(Tabla1[[#This Row],[Fecha de Orden]])</f>
        <v>2021</v>
      </c>
      <c r="T626" t="str">
        <f>VLOOKUP(Tabla1[[#This Row],[Nombre del Producto]],Tabla2[[Nombre Producto]:[Costo Unitario]],2,FALSE)</f>
        <v>Wicked Choccy's</v>
      </c>
      <c r="U626" t="str">
        <f>VLOOKUP(Tabla1[[#This Row],[Fábrica]],Tabla3[],4,FALSE)</f>
        <v>Georgia</v>
      </c>
    </row>
    <row r="627" spans="1:21" x14ac:dyDescent="0.25">
      <c r="A627" t="s">
        <v>5981</v>
      </c>
      <c r="B627" s="3">
        <v>44389</v>
      </c>
      <c r="C627" s="3">
        <v>44402</v>
      </c>
      <c r="D627" t="s">
        <v>71</v>
      </c>
      <c r="E627">
        <v>124807</v>
      </c>
      <c r="F627" t="s">
        <v>19</v>
      </c>
      <c r="G627" t="s">
        <v>239</v>
      </c>
      <c r="H627" t="s">
        <v>173</v>
      </c>
      <c r="I627">
        <v>60610</v>
      </c>
      <c r="J627" t="s">
        <v>22</v>
      </c>
      <c r="K627" t="s">
        <v>43</v>
      </c>
      <c r="L627" t="s">
        <v>24</v>
      </c>
      <c r="M627" t="s">
        <v>25</v>
      </c>
      <c r="N627" s="5">
        <v>33.75</v>
      </c>
      <c r="O627" s="7">
        <v>9</v>
      </c>
      <c r="P627" s="5">
        <v>22.05</v>
      </c>
      <c r="Q627" s="5">
        <v>11.7</v>
      </c>
      <c r="R627" s="22">
        <f>Tabla1[[#This Row],[Fecha de Envío]]-Tabla1[[#This Row],[Fecha de Orden]]</f>
        <v>13</v>
      </c>
      <c r="S627" s="24">
        <f>YEAR(Tabla1[[#This Row],[Fecha de Orden]])</f>
        <v>2021</v>
      </c>
      <c r="T627" t="str">
        <f>VLOOKUP(Tabla1[[#This Row],[Nombre del Producto]],Tabla2[[Nombre Producto]:[Costo Unitario]],2,FALSE)</f>
        <v>Wicked Choccy's</v>
      </c>
      <c r="U627" t="str">
        <f>VLOOKUP(Tabla1[[#This Row],[Fábrica]],Tabla3[],4,FALSE)</f>
        <v>Georgia</v>
      </c>
    </row>
    <row r="628" spans="1:21" x14ac:dyDescent="0.25">
      <c r="A628" t="s">
        <v>5982</v>
      </c>
      <c r="B628" s="3">
        <v>44389</v>
      </c>
      <c r="C628" s="3">
        <v>44402</v>
      </c>
      <c r="D628" t="s">
        <v>71</v>
      </c>
      <c r="E628">
        <v>124807</v>
      </c>
      <c r="F628" t="s">
        <v>19</v>
      </c>
      <c r="G628" t="s">
        <v>239</v>
      </c>
      <c r="H628" t="s">
        <v>173</v>
      </c>
      <c r="I628">
        <v>60610</v>
      </c>
      <c r="J628" t="s">
        <v>22</v>
      </c>
      <c r="K628" t="s">
        <v>43</v>
      </c>
      <c r="L628" t="s">
        <v>33</v>
      </c>
      <c r="M628" t="s">
        <v>34</v>
      </c>
      <c r="N628" s="5">
        <v>14.4</v>
      </c>
      <c r="O628" s="7">
        <v>4</v>
      </c>
      <c r="P628" s="5">
        <v>9.6</v>
      </c>
      <c r="Q628" s="5">
        <v>4.8</v>
      </c>
      <c r="R628" s="22">
        <f>Tabla1[[#This Row],[Fecha de Envío]]-Tabla1[[#This Row],[Fecha de Orden]]</f>
        <v>13</v>
      </c>
      <c r="S628" s="24">
        <f>YEAR(Tabla1[[#This Row],[Fecha de Orden]])</f>
        <v>2021</v>
      </c>
      <c r="T628" t="str">
        <f>VLOOKUP(Tabla1[[#This Row],[Nombre del Producto]],Tabla2[[Nombre Producto]:[Costo Unitario]],2,FALSE)</f>
        <v>Lot's O' Nuts</v>
      </c>
      <c r="U628" t="str">
        <f>VLOOKUP(Tabla1[[#This Row],[Fábrica]],Tabla3[],4,FALSE)</f>
        <v>Arizona</v>
      </c>
    </row>
    <row r="629" spans="1:21" x14ac:dyDescent="0.25">
      <c r="A629" t="s">
        <v>7203</v>
      </c>
      <c r="B629" s="3">
        <v>44389</v>
      </c>
      <c r="C629" s="3">
        <v>44403</v>
      </c>
      <c r="D629" t="s">
        <v>18</v>
      </c>
      <c r="E629">
        <v>161508</v>
      </c>
      <c r="F629" t="s">
        <v>19</v>
      </c>
      <c r="G629" t="s">
        <v>5823</v>
      </c>
      <c r="H629" t="s">
        <v>42</v>
      </c>
      <c r="I629">
        <v>77573</v>
      </c>
      <c r="J629" t="s">
        <v>22</v>
      </c>
      <c r="K629" t="s">
        <v>43</v>
      </c>
      <c r="L629" t="s">
        <v>27</v>
      </c>
      <c r="M629" t="s">
        <v>28</v>
      </c>
      <c r="N629" s="5">
        <v>10.8</v>
      </c>
      <c r="O629" s="7">
        <v>3</v>
      </c>
      <c r="P629" s="5">
        <v>7.5</v>
      </c>
      <c r="Q629" s="5">
        <v>3.3</v>
      </c>
      <c r="R629" s="22">
        <f>Tabla1[[#This Row],[Fecha de Envío]]-Tabla1[[#This Row],[Fecha de Orden]]</f>
        <v>14</v>
      </c>
      <c r="S629" s="24">
        <f>YEAR(Tabla1[[#This Row],[Fecha de Orden]])</f>
        <v>2021</v>
      </c>
      <c r="T629" t="str">
        <f>VLOOKUP(Tabla1[[#This Row],[Nombre del Producto]],Tabla2[[Nombre Producto]:[Costo Unitario]],2,FALSE)</f>
        <v>Lot's O' Nuts</v>
      </c>
      <c r="U629" t="str">
        <f>VLOOKUP(Tabla1[[#This Row],[Fábrica]],Tabla3[],4,FALSE)</f>
        <v>Arizona</v>
      </c>
    </row>
    <row r="630" spans="1:21" x14ac:dyDescent="0.25">
      <c r="A630" t="s">
        <v>7204</v>
      </c>
      <c r="B630" s="3">
        <v>44389</v>
      </c>
      <c r="C630" s="3">
        <v>44403</v>
      </c>
      <c r="D630" t="s">
        <v>18</v>
      </c>
      <c r="E630">
        <v>161508</v>
      </c>
      <c r="F630" t="s">
        <v>19</v>
      </c>
      <c r="G630" t="s">
        <v>5823</v>
      </c>
      <c r="H630" t="s">
        <v>42</v>
      </c>
      <c r="I630">
        <v>77573</v>
      </c>
      <c r="J630" t="s">
        <v>22</v>
      </c>
      <c r="K630" t="s">
        <v>43</v>
      </c>
      <c r="L630" t="s">
        <v>45</v>
      </c>
      <c r="M630" t="s">
        <v>46</v>
      </c>
      <c r="N630" s="5">
        <v>6.98</v>
      </c>
      <c r="O630" s="7">
        <v>2</v>
      </c>
      <c r="P630" s="5">
        <v>4.9800000000000004</v>
      </c>
      <c r="Q630" s="5">
        <v>2</v>
      </c>
      <c r="R630" s="22">
        <f>Tabla1[[#This Row],[Fecha de Envío]]-Tabla1[[#This Row],[Fecha de Orden]]</f>
        <v>14</v>
      </c>
      <c r="S630" s="24">
        <f>YEAR(Tabla1[[#This Row],[Fecha de Orden]])</f>
        <v>2021</v>
      </c>
      <c r="T630" t="str">
        <f>VLOOKUP(Tabla1[[#This Row],[Nombre del Producto]],Tabla2[[Nombre Producto]:[Costo Unitario]],2,FALSE)</f>
        <v>Lot's O' Nuts</v>
      </c>
      <c r="U630" t="str">
        <f>VLOOKUP(Tabla1[[#This Row],[Fábrica]],Tabla3[],4,FALSE)</f>
        <v>Arizona</v>
      </c>
    </row>
    <row r="631" spans="1:21" x14ac:dyDescent="0.25">
      <c r="A631" t="s">
        <v>7205</v>
      </c>
      <c r="B631" s="3">
        <v>44389</v>
      </c>
      <c r="C631" s="3">
        <v>44403</v>
      </c>
      <c r="D631" t="s">
        <v>18</v>
      </c>
      <c r="E631">
        <v>161508</v>
      </c>
      <c r="F631" t="s">
        <v>19</v>
      </c>
      <c r="G631" t="s">
        <v>5823</v>
      </c>
      <c r="H631" t="s">
        <v>42</v>
      </c>
      <c r="I631">
        <v>77573</v>
      </c>
      <c r="J631" t="s">
        <v>22</v>
      </c>
      <c r="K631" t="s">
        <v>43</v>
      </c>
      <c r="L631" t="s">
        <v>33</v>
      </c>
      <c r="M631" t="s">
        <v>34</v>
      </c>
      <c r="N631" s="5">
        <v>10.8</v>
      </c>
      <c r="O631" s="7">
        <v>3</v>
      </c>
      <c r="P631" s="5">
        <v>7.2</v>
      </c>
      <c r="Q631" s="5">
        <v>3.6</v>
      </c>
      <c r="R631" s="22">
        <f>Tabla1[[#This Row],[Fecha de Envío]]-Tabla1[[#This Row],[Fecha de Orden]]</f>
        <v>14</v>
      </c>
      <c r="S631" s="24">
        <f>YEAR(Tabla1[[#This Row],[Fecha de Orden]])</f>
        <v>2021</v>
      </c>
      <c r="T631" t="str">
        <f>VLOOKUP(Tabla1[[#This Row],[Nombre del Producto]],Tabla2[[Nombre Producto]:[Costo Unitario]],2,FALSE)</f>
        <v>Lot's O' Nuts</v>
      </c>
      <c r="U631" t="str">
        <f>VLOOKUP(Tabla1[[#This Row],[Fábrica]],Tabla3[],4,FALSE)</f>
        <v>Arizona</v>
      </c>
    </row>
    <row r="632" spans="1:21" x14ac:dyDescent="0.25">
      <c r="A632" t="s">
        <v>3717</v>
      </c>
      <c r="B632" s="3">
        <v>44390</v>
      </c>
      <c r="C632" s="3">
        <v>44404</v>
      </c>
      <c r="D632" t="s">
        <v>18</v>
      </c>
      <c r="E632">
        <v>165862</v>
      </c>
      <c r="F632" t="s">
        <v>19</v>
      </c>
      <c r="G632" t="s">
        <v>53</v>
      </c>
      <c r="H632" t="s">
        <v>21</v>
      </c>
      <c r="I632">
        <v>90049</v>
      </c>
      <c r="J632" t="s">
        <v>22</v>
      </c>
      <c r="K632" t="s">
        <v>23</v>
      </c>
      <c r="L632" t="s">
        <v>24</v>
      </c>
      <c r="M632" t="s">
        <v>25</v>
      </c>
      <c r="N632" s="5">
        <v>11.25</v>
      </c>
      <c r="O632" s="7">
        <v>3</v>
      </c>
      <c r="P632" s="5">
        <v>7.35</v>
      </c>
      <c r="Q632" s="5">
        <v>3.9</v>
      </c>
      <c r="R632" s="22">
        <f>Tabla1[[#This Row],[Fecha de Envío]]-Tabla1[[#This Row],[Fecha de Orden]]</f>
        <v>14</v>
      </c>
      <c r="S632" s="24">
        <f>YEAR(Tabla1[[#This Row],[Fecha de Orden]])</f>
        <v>2021</v>
      </c>
      <c r="T632" t="str">
        <f>VLOOKUP(Tabla1[[#This Row],[Nombre del Producto]],Tabla2[[Nombre Producto]:[Costo Unitario]],2,FALSE)</f>
        <v>Wicked Choccy's</v>
      </c>
      <c r="U632" t="str">
        <f>VLOOKUP(Tabla1[[#This Row],[Fábrica]],Tabla3[],4,FALSE)</f>
        <v>Georgia</v>
      </c>
    </row>
    <row r="633" spans="1:21" x14ac:dyDescent="0.25">
      <c r="A633" t="s">
        <v>870</v>
      </c>
      <c r="B633" s="3">
        <v>44391</v>
      </c>
      <c r="C633" s="3">
        <v>44407</v>
      </c>
      <c r="D633" t="s">
        <v>18</v>
      </c>
      <c r="E633">
        <v>103905</v>
      </c>
      <c r="F633" t="s">
        <v>19</v>
      </c>
      <c r="G633" t="s">
        <v>478</v>
      </c>
      <c r="H633" t="s">
        <v>173</v>
      </c>
      <c r="I633">
        <v>60505</v>
      </c>
      <c r="J633" t="s">
        <v>22</v>
      </c>
      <c r="K633" t="s">
        <v>43</v>
      </c>
      <c r="L633" t="s">
        <v>36</v>
      </c>
      <c r="M633" t="s">
        <v>37</v>
      </c>
      <c r="N633" s="5">
        <v>22.75</v>
      </c>
      <c r="O633" s="7">
        <v>7</v>
      </c>
      <c r="P633" s="5">
        <v>14.77</v>
      </c>
      <c r="Q633" s="5">
        <v>7.98</v>
      </c>
      <c r="R633" s="22">
        <f>Tabla1[[#This Row],[Fecha de Envío]]-Tabla1[[#This Row],[Fecha de Orden]]</f>
        <v>16</v>
      </c>
      <c r="S633" s="24">
        <f>YEAR(Tabla1[[#This Row],[Fecha de Orden]])</f>
        <v>2021</v>
      </c>
      <c r="T633" t="str">
        <f>VLOOKUP(Tabla1[[#This Row],[Nombre del Producto]],Tabla2[[Nombre Producto]:[Costo Unitario]],2,FALSE)</f>
        <v>Wicked Choccy's</v>
      </c>
      <c r="U633" t="str">
        <f>VLOOKUP(Tabla1[[#This Row],[Fábrica]],Tabla3[],4,FALSE)</f>
        <v>Georgia</v>
      </c>
    </row>
    <row r="634" spans="1:21" x14ac:dyDescent="0.25">
      <c r="A634" t="s">
        <v>871</v>
      </c>
      <c r="B634" s="3">
        <v>44391</v>
      </c>
      <c r="C634" s="3">
        <v>44407</v>
      </c>
      <c r="D634" t="s">
        <v>18</v>
      </c>
      <c r="E634">
        <v>103905</v>
      </c>
      <c r="F634" t="s">
        <v>19</v>
      </c>
      <c r="G634" t="s">
        <v>478</v>
      </c>
      <c r="H634" t="s">
        <v>173</v>
      </c>
      <c r="I634">
        <v>60505</v>
      </c>
      <c r="J634" t="s">
        <v>22</v>
      </c>
      <c r="K634" t="s">
        <v>43</v>
      </c>
      <c r="L634" t="s">
        <v>24</v>
      </c>
      <c r="M634" t="s">
        <v>25</v>
      </c>
      <c r="N634" s="5">
        <v>15</v>
      </c>
      <c r="O634" s="7">
        <v>4</v>
      </c>
      <c r="P634" s="5">
        <v>9.8000000000000007</v>
      </c>
      <c r="Q634" s="5">
        <v>5.2</v>
      </c>
      <c r="R634" s="22">
        <f>Tabla1[[#This Row],[Fecha de Envío]]-Tabla1[[#This Row],[Fecha de Orden]]</f>
        <v>16</v>
      </c>
      <c r="S634" s="24">
        <f>YEAR(Tabla1[[#This Row],[Fecha de Orden]])</f>
        <v>2021</v>
      </c>
      <c r="T634" t="str">
        <f>VLOOKUP(Tabla1[[#This Row],[Nombre del Producto]],Tabla2[[Nombre Producto]:[Costo Unitario]],2,FALSE)</f>
        <v>Wicked Choccy's</v>
      </c>
      <c r="U634" t="str">
        <f>VLOOKUP(Tabla1[[#This Row],[Fábrica]],Tabla3[],4,FALSE)</f>
        <v>Georgia</v>
      </c>
    </row>
    <row r="635" spans="1:21" x14ac:dyDescent="0.25">
      <c r="A635" t="s">
        <v>1076</v>
      </c>
      <c r="B635" s="3">
        <v>44391</v>
      </c>
      <c r="C635" s="3">
        <v>44404</v>
      </c>
      <c r="D635" t="s">
        <v>71</v>
      </c>
      <c r="E635">
        <v>109904</v>
      </c>
      <c r="F635" t="s">
        <v>19</v>
      </c>
      <c r="G635" t="s">
        <v>30</v>
      </c>
      <c r="H635" t="s">
        <v>31</v>
      </c>
      <c r="I635">
        <v>10009</v>
      </c>
      <c r="J635" t="s">
        <v>22</v>
      </c>
      <c r="K635" t="s">
        <v>32</v>
      </c>
      <c r="L635" t="s">
        <v>45</v>
      </c>
      <c r="M635" t="s">
        <v>46</v>
      </c>
      <c r="N635" s="5">
        <v>10.47</v>
      </c>
      <c r="O635" s="7">
        <v>3</v>
      </c>
      <c r="P635" s="5">
        <v>7.47</v>
      </c>
      <c r="Q635" s="5">
        <v>3</v>
      </c>
      <c r="R635" s="22">
        <f>Tabla1[[#This Row],[Fecha de Envío]]-Tabla1[[#This Row],[Fecha de Orden]]</f>
        <v>13</v>
      </c>
      <c r="S635" s="24">
        <f>YEAR(Tabla1[[#This Row],[Fecha de Orden]])</f>
        <v>2021</v>
      </c>
      <c r="T635" t="str">
        <f>VLOOKUP(Tabla1[[#This Row],[Nombre del Producto]],Tabla2[[Nombre Producto]:[Costo Unitario]],2,FALSE)</f>
        <v>Lot's O' Nuts</v>
      </c>
      <c r="U635" t="str">
        <f>VLOOKUP(Tabla1[[#This Row],[Fábrica]],Tabla3[],4,FALSE)</f>
        <v>Arizona</v>
      </c>
    </row>
    <row r="636" spans="1:21" x14ac:dyDescent="0.25">
      <c r="A636" t="s">
        <v>6910</v>
      </c>
      <c r="B636" s="3">
        <v>44391</v>
      </c>
      <c r="C636" s="3">
        <v>44408</v>
      </c>
      <c r="D636" t="s">
        <v>18</v>
      </c>
      <c r="E636">
        <v>150532</v>
      </c>
      <c r="F636" t="s">
        <v>19</v>
      </c>
      <c r="G636" t="s">
        <v>165</v>
      </c>
      <c r="H636" t="s">
        <v>69</v>
      </c>
      <c r="I636">
        <v>85023</v>
      </c>
      <c r="J636" t="s">
        <v>22</v>
      </c>
      <c r="K636" t="s">
        <v>23</v>
      </c>
      <c r="L636" t="s">
        <v>33</v>
      </c>
      <c r="M636" t="s">
        <v>34</v>
      </c>
      <c r="N636" s="5">
        <v>18</v>
      </c>
      <c r="O636" s="7">
        <v>5</v>
      </c>
      <c r="P636" s="5">
        <v>12</v>
      </c>
      <c r="Q636" s="5">
        <v>6</v>
      </c>
      <c r="R636" s="22">
        <f>Tabla1[[#This Row],[Fecha de Envío]]-Tabla1[[#This Row],[Fecha de Orden]]</f>
        <v>17</v>
      </c>
      <c r="S636" s="24">
        <f>YEAR(Tabla1[[#This Row],[Fecha de Orden]])</f>
        <v>2021</v>
      </c>
      <c r="T636" t="str">
        <f>VLOOKUP(Tabla1[[#This Row],[Nombre del Producto]],Tabla2[[Nombre Producto]:[Costo Unitario]],2,FALSE)</f>
        <v>Lot's O' Nuts</v>
      </c>
      <c r="U636" t="str">
        <f>VLOOKUP(Tabla1[[#This Row],[Fábrica]],Tabla3[],4,FALSE)</f>
        <v>Arizona</v>
      </c>
    </row>
    <row r="637" spans="1:21" x14ac:dyDescent="0.25">
      <c r="A637" t="s">
        <v>8388</v>
      </c>
      <c r="B637" s="3">
        <v>44391</v>
      </c>
      <c r="C637" s="3">
        <v>44407</v>
      </c>
      <c r="D637" t="s">
        <v>18</v>
      </c>
      <c r="E637">
        <v>124464</v>
      </c>
      <c r="F637" t="s">
        <v>19</v>
      </c>
      <c r="G637" t="s">
        <v>1028</v>
      </c>
      <c r="H637" t="s">
        <v>1209</v>
      </c>
      <c r="I637">
        <v>19711</v>
      </c>
      <c r="J637" t="s">
        <v>22</v>
      </c>
      <c r="K637" t="s">
        <v>32</v>
      </c>
      <c r="L637" t="s">
        <v>45</v>
      </c>
      <c r="M637" t="s">
        <v>46</v>
      </c>
      <c r="N637" s="5">
        <v>3.49</v>
      </c>
      <c r="O637" s="7">
        <v>1</v>
      </c>
      <c r="P637" s="5">
        <v>2.4900000000000002</v>
      </c>
      <c r="Q637" s="5">
        <v>1</v>
      </c>
      <c r="R637" s="22">
        <f>Tabla1[[#This Row],[Fecha de Envío]]-Tabla1[[#This Row],[Fecha de Orden]]</f>
        <v>16</v>
      </c>
      <c r="S637" s="24">
        <f>YEAR(Tabla1[[#This Row],[Fecha de Orden]])</f>
        <v>2021</v>
      </c>
      <c r="T637" t="str">
        <f>VLOOKUP(Tabla1[[#This Row],[Nombre del Producto]],Tabla2[[Nombre Producto]:[Costo Unitario]],2,FALSE)</f>
        <v>Lot's O' Nuts</v>
      </c>
      <c r="U637" t="str">
        <f>VLOOKUP(Tabla1[[#This Row],[Fábrica]],Tabla3[],4,FALSE)</f>
        <v>Arizona</v>
      </c>
    </row>
    <row r="638" spans="1:21" x14ac:dyDescent="0.25">
      <c r="A638" t="s">
        <v>8415</v>
      </c>
      <c r="B638" s="3">
        <v>44391</v>
      </c>
      <c r="C638" s="3">
        <v>44405</v>
      </c>
      <c r="D638" t="s">
        <v>18</v>
      </c>
      <c r="E638">
        <v>164182</v>
      </c>
      <c r="F638" t="s">
        <v>19</v>
      </c>
      <c r="G638" t="s">
        <v>144</v>
      </c>
      <c r="H638" t="s">
        <v>101</v>
      </c>
      <c r="I638">
        <v>19140</v>
      </c>
      <c r="J638" t="s">
        <v>22</v>
      </c>
      <c r="K638" t="s">
        <v>32</v>
      </c>
      <c r="L638" t="s">
        <v>45</v>
      </c>
      <c r="M638" t="s">
        <v>46</v>
      </c>
      <c r="N638" s="5">
        <v>6.98</v>
      </c>
      <c r="O638" s="7">
        <v>2</v>
      </c>
      <c r="P638" s="5">
        <v>4.9800000000000004</v>
      </c>
      <c r="Q638" s="5">
        <v>2</v>
      </c>
      <c r="R638" s="22">
        <f>Tabla1[[#This Row],[Fecha de Envío]]-Tabla1[[#This Row],[Fecha de Orden]]</f>
        <v>14</v>
      </c>
      <c r="S638" s="24">
        <f>YEAR(Tabla1[[#This Row],[Fecha de Orden]])</f>
        <v>2021</v>
      </c>
      <c r="T638" t="str">
        <f>VLOOKUP(Tabla1[[#This Row],[Nombre del Producto]],Tabla2[[Nombre Producto]:[Costo Unitario]],2,FALSE)</f>
        <v>Lot's O' Nuts</v>
      </c>
      <c r="U638" t="str">
        <f>VLOOKUP(Tabla1[[#This Row],[Fábrica]],Tabla3[],4,FALSE)</f>
        <v>Arizona</v>
      </c>
    </row>
    <row r="639" spans="1:21" x14ac:dyDescent="0.25">
      <c r="A639" t="s">
        <v>8416</v>
      </c>
      <c r="B639" s="3">
        <v>44391</v>
      </c>
      <c r="C639" s="3">
        <v>44405</v>
      </c>
      <c r="D639" t="s">
        <v>18</v>
      </c>
      <c r="E639">
        <v>164182</v>
      </c>
      <c r="F639" t="s">
        <v>19</v>
      </c>
      <c r="G639" t="s">
        <v>144</v>
      </c>
      <c r="H639" t="s">
        <v>101</v>
      </c>
      <c r="I639">
        <v>19140</v>
      </c>
      <c r="J639" t="s">
        <v>22</v>
      </c>
      <c r="K639" t="s">
        <v>32</v>
      </c>
      <c r="L639" t="s">
        <v>33</v>
      </c>
      <c r="M639" t="s">
        <v>34</v>
      </c>
      <c r="N639" s="5">
        <v>7.2</v>
      </c>
      <c r="O639" s="7">
        <v>2</v>
      </c>
      <c r="P639" s="5">
        <v>4.8</v>
      </c>
      <c r="Q639" s="5">
        <v>2.4</v>
      </c>
      <c r="R639" s="22">
        <f>Tabla1[[#This Row],[Fecha de Envío]]-Tabla1[[#This Row],[Fecha de Orden]]</f>
        <v>14</v>
      </c>
      <c r="S639" s="24">
        <f>YEAR(Tabla1[[#This Row],[Fecha de Orden]])</f>
        <v>2021</v>
      </c>
      <c r="T639" t="str">
        <f>VLOOKUP(Tabla1[[#This Row],[Nombre del Producto]],Tabla2[[Nombre Producto]:[Costo Unitario]],2,FALSE)</f>
        <v>Lot's O' Nuts</v>
      </c>
      <c r="U639" t="str">
        <f>VLOOKUP(Tabla1[[#This Row],[Fábrica]],Tabla3[],4,FALSE)</f>
        <v>Arizona</v>
      </c>
    </row>
    <row r="640" spans="1:21" x14ac:dyDescent="0.25">
      <c r="A640" t="s">
        <v>8417</v>
      </c>
      <c r="B640" s="3">
        <v>44391</v>
      </c>
      <c r="C640" s="3">
        <v>44405</v>
      </c>
      <c r="D640" t="s">
        <v>18</v>
      </c>
      <c r="E640">
        <v>164182</v>
      </c>
      <c r="F640" t="s">
        <v>19</v>
      </c>
      <c r="G640" t="s">
        <v>144</v>
      </c>
      <c r="H640" t="s">
        <v>101</v>
      </c>
      <c r="I640">
        <v>19140</v>
      </c>
      <c r="J640" t="s">
        <v>22</v>
      </c>
      <c r="K640" t="s">
        <v>32</v>
      </c>
      <c r="L640" t="s">
        <v>27</v>
      </c>
      <c r="M640" t="s">
        <v>28</v>
      </c>
      <c r="N640" s="5">
        <v>3.6</v>
      </c>
      <c r="O640" s="7">
        <v>1</v>
      </c>
      <c r="P640" s="5">
        <v>2.5</v>
      </c>
      <c r="Q640" s="5">
        <v>1.1000000000000001</v>
      </c>
      <c r="R640" s="22">
        <f>Tabla1[[#This Row],[Fecha de Envío]]-Tabla1[[#This Row],[Fecha de Orden]]</f>
        <v>14</v>
      </c>
      <c r="S640" s="24">
        <f>YEAR(Tabla1[[#This Row],[Fecha de Orden]])</f>
        <v>2021</v>
      </c>
      <c r="T640" t="str">
        <f>VLOOKUP(Tabla1[[#This Row],[Nombre del Producto]],Tabla2[[Nombre Producto]:[Costo Unitario]],2,FALSE)</f>
        <v>Lot's O' Nuts</v>
      </c>
      <c r="U640" t="str">
        <f>VLOOKUP(Tabla1[[#This Row],[Fábrica]],Tabla3[],4,FALSE)</f>
        <v>Arizona</v>
      </c>
    </row>
    <row r="641" spans="1:21" x14ac:dyDescent="0.25">
      <c r="A641" t="s">
        <v>9112</v>
      </c>
      <c r="B641" s="3">
        <v>44392</v>
      </c>
      <c r="C641" s="3">
        <v>44406</v>
      </c>
      <c r="D641" t="s">
        <v>18</v>
      </c>
      <c r="E641">
        <v>115980</v>
      </c>
      <c r="F641" t="s">
        <v>19</v>
      </c>
      <c r="G641" t="s">
        <v>3306</v>
      </c>
      <c r="H641" t="s">
        <v>1552</v>
      </c>
      <c r="I641">
        <v>57103</v>
      </c>
      <c r="J641" t="s">
        <v>22</v>
      </c>
      <c r="K641" t="s">
        <v>43</v>
      </c>
      <c r="L641" t="s">
        <v>45</v>
      </c>
      <c r="M641" t="s">
        <v>46</v>
      </c>
      <c r="N641" s="5">
        <v>10.47</v>
      </c>
      <c r="O641" s="7">
        <v>3</v>
      </c>
      <c r="P641" s="5">
        <v>7.47</v>
      </c>
      <c r="Q641" s="5">
        <v>3</v>
      </c>
      <c r="R641" s="22">
        <f>Tabla1[[#This Row],[Fecha de Envío]]-Tabla1[[#This Row],[Fecha de Orden]]</f>
        <v>14</v>
      </c>
      <c r="S641" s="24">
        <f>YEAR(Tabla1[[#This Row],[Fecha de Orden]])</f>
        <v>2021</v>
      </c>
      <c r="T641" t="str">
        <f>VLOOKUP(Tabla1[[#This Row],[Nombre del Producto]],Tabla2[[Nombre Producto]:[Costo Unitario]],2,FALSE)</f>
        <v>Lot's O' Nuts</v>
      </c>
      <c r="U641" t="str">
        <f>VLOOKUP(Tabla1[[#This Row],[Fábrica]],Tabla3[],4,FALSE)</f>
        <v>Arizona</v>
      </c>
    </row>
    <row r="642" spans="1:21" x14ac:dyDescent="0.25">
      <c r="A642" t="s">
        <v>476</v>
      </c>
      <c r="B642" s="3">
        <v>44395</v>
      </c>
      <c r="C642" s="3">
        <v>44405</v>
      </c>
      <c r="D642" t="s">
        <v>82</v>
      </c>
      <c r="E642">
        <v>123295</v>
      </c>
      <c r="F642" t="s">
        <v>19</v>
      </c>
      <c r="G642" t="s">
        <v>244</v>
      </c>
      <c r="H642" t="s">
        <v>69</v>
      </c>
      <c r="I642">
        <v>85705</v>
      </c>
      <c r="J642" t="s">
        <v>22</v>
      </c>
      <c r="K642" t="s">
        <v>23</v>
      </c>
      <c r="L642" t="s">
        <v>33</v>
      </c>
      <c r="M642" t="s">
        <v>34</v>
      </c>
      <c r="N642" s="5">
        <v>14.4</v>
      </c>
      <c r="O642" s="7">
        <v>4</v>
      </c>
      <c r="P642" s="5">
        <v>9.6</v>
      </c>
      <c r="Q642" s="5">
        <v>4.8</v>
      </c>
      <c r="R642" s="22">
        <f>Tabla1[[#This Row],[Fecha de Envío]]-Tabla1[[#This Row],[Fecha de Orden]]</f>
        <v>10</v>
      </c>
      <c r="S642" s="24">
        <f>YEAR(Tabla1[[#This Row],[Fecha de Orden]])</f>
        <v>2021</v>
      </c>
      <c r="T642" t="str">
        <f>VLOOKUP(Tabla1[[#This Row],[Nombre del Producto]],Tabla2[[Nombre Producto]:[Costo Unitario]],2,FALSE)</f>
        <v>Lot's O' Nuts</v>
      </c>
      <c r="U642" t="str">
        <f>VLOOKUP(Tabla1[[#This Row],[Fábrica]],Tabla3[],4,FALSE)</f>
        <v>Arizona</v>
      </c>
    </row>
    <row r="643" spans="1:21" x14ac:dyDescent="0.25">
      <c r="A643" t="s">
        <v>4609</v>
      </c>
      <c r="B643" s="3">
        <v>44395</v>
      </c>
      <c r="C643" s="3">
        <v>44410</v>
      </c>
      <c r="D643" t="s">
        <v>18</v>
      </c>
      <c r="E643">
        <v>138198</v>
      </c>
      <c r="F643" t="s">
        <v>19</v>
      </c>
      <c r="G643" t="s">
        <v>4273</v>
      </c>
      <c r="H643" t="s">
        <v>31</v>
      </c>
      <c r="I643">
        <v>10801</v>
      </c>
      <c r="J643" t="s">
        <v>22</v>
      </c>
      <c r="K643" t="s">
        <v>32</v>
      </c>
      <c r="L643" t="s">
        <v>24</v>
      </c>
      <c r="M643" t="s">
        <v>25</v>
      </c>
      <c r="N643" s="5">
        <v>7.5</v>
      </c>
      <c r="O643" s="7">
        <v>2</v>
      </c>
      <c r="P643" s="5">
        <v>4.9000000000000004</v>
      </c>
      <c r="Q643" s="5">
        <v>2.6</v>
      </c>
      <c r="R643" s="22">
        <f>Tabla1[[#This Row],[Fecha de Envío]]-Tabla1[[#This Row],[Fecha de Orden]]</f>
        <v>15</v>
      </c>
      <c r="S643" s="24">
        <f>YEAR(Tabla1[[#This Row],[Fecha de Orden]])</f>
        <v>2021</v>
      </c>
      <c r="T643" t="str">
        <f>VLOOKUP(Tabla1[[#This Row],[Nombre del Producto]],Tabla2[[Nombre Producto]:[Costo Unitario]],2,FALSE)</f>
        <v>Wicked Choccy's</v>
      </c>
      <c r="U643" t="str">
        <f>VLOOKUP(Tabla1[[#This Row],[Fábrica]],Tabla3[],4,FALSE)</f>
        <v>Georgia</v>
      </c>
    </row>
    <row r="644" spans="1:21" x14ac:dyDescent="0.25">
      <c r="A644" t="s">
        <v>1589</v>
      </c>
      <c r="B644" s="3">
        <v>44396</v>
      </c>
      <c r="C644" s="3">
        <v>44411</v>
      </c>
      <c r="D644" t="s">
        <v>18</v>
      </c>
      <c r="E644">
        <v>150434</v>
      </c>
      <c r="F644" t="s">
        <v>19</v>
      </c>
      <c r="G644" t="s">
        <v>846</v>
      </c>
      <c r="H644" t="s">
        <v>84</v>
      </c>
      <c r="I644">
        <v>6010</v>
      </c>
      <c r="J644" t="s">
        <v>148</v>
      </c>
      <c r="K644" t="s">
        <v>32</v>
      </c>
      <c r="L644" t="s">
        <v>445</v>
      </c>
      <c r="M644" t="s">
        <v>446</v>
      </c>
      <c r="N644" s="5">
        <v>3.25</v>
      </c>
      <c r="O644" s="7">
        <v>1</v>
      </c>
      <c r="P644" s="5">
        <v>0.25</v>
      </c>
      <c r="Q644" s="5">
        <v>3</v>
      </c>
      <c r="R644" s="22">
        <f>Tabla1[[#This Row],[Fecha de Envío]]-Tabla1[[#This Row],[Fecha de Orden]]</f>
        <v>15</v>
      </c>
      <c r="S644" s="24">
        <f>YEAR(Tabla1[[#This Row],[Fecha de Orden]])</f>
        <v>2021</v>
      </c>
      <c r="T644" t="str">
        <f>VLOOKUP(Tabla1[[#This Row],[Nombre del Producto]],Tabla2[[Nombre Producto]:[Costo Unitario]],2,FALSE)</f>
        <v>The Other Factory</v>
      </c>
      <c r="U644" t="str">
        <f>VLOOKUP(Tabla1[[#This Row],[Fábrica]],Tabla3[],4,FALSE)</f>
        <v>Tennessee</v>
      </c>
    </row>
    <row r="645" spans="1:21" x14ac:dyDescent="0.25">
      <c r="A645" t="s">
        <v>1590</v>
      </c>
      <c r="B645" s="3">
        <v>44396</v>
      </c>
      <c r="C645" s="3">
        <v>44411</v>
      </c>
      <c r="D645" t="s">
        <v>18</v>
      </c>
      <c r="E645">
        <v>150434</v>
      </c>
      <c r="F645" t="s">
        <v>19</v>
      </c>
      <c r="G645" t="s">
        <v>846</v>
      </c>
      <c r="H645" t="s">
        <v>84</v>
      </c>
      <c r="I645">
        <v>6010</v>
      </c>
      <c r="J645" t="s">
        <v>22</v>
      </c>
      <c r="K645" t="s">
        <v>32</v>
      </c>
      <c r="L645" t="s">
        <v>27</v>
      </c>
      <c r="M645" t="s">
        <v>28</v>
      </c>
      <c r="N645" s="5">
        <v>3.6</v>
      </c>
      <c r="O645" s="7">
        <v>1</v>
      </c>
      <c r="P645" s="5">
        <v>2.5</v>
      </c>
      <c r="Q645" s="5">
        <v>1.1000000000000001</v>
      </c>
      <c r="R645" s="22">
        <f>Tabla1[[#This Row],[Fecha de Envío]]-Tabla1[[#This Row],[Fecha de Orden]]</f>
        <v>15</v>
      </c>
      <c r="S645" s="24">
        <f>YEAR(Tabla1[[#This Row],[Fecha de Orden]])</f>
        <v>2021</v>
      </c>
      <c r="T645" t="str">
        <f>VLOOKUP(Tabla1[[#This Row],[Nombre del Producto]],Tabla2[[Nombre Producto]:[Costo Unitario]],2,FALSE)</f>
        <v>Lot's O' Nuts</v>
      </c>
      <c r="U645" t="str">
        <f>VLOOKUP(Tabla1[[#This Row],[Fábrica]],Tabla3[],4,FALSE)</f>
        <v>Arizona</v>
      </c>
    </row>
    <row r="646" spans="1:21" x14ac:dyDescent="0.25">
      <c r="A646" t="s">
        <v>1591</v>
      </c>
      <c r="B646" s="3">
        <v>44396</v>
      </c>
      <c r="C646" s="3">
        <v>44411</v>
      </c>
      <c r="D646" t="s">
        <v>18</v>
      </c>
      <c r="E646">
        <v>150434</v>
      </c>
      <c r="F646" t="s">
        <v>19</v>
      </c>
      <c r="G646" t="s">
        <v>846</v>
      </c>
      <c r="H646" t="s">
        <v>84</v>
      </c>
      <c r="I646">
        <v>6010</v>
      </c>
      <c r="J646" t="s">
        <v>22</v>
      </c>
      <c r="K646" t="s">
        <v>32</v>
      </c>
      <c r="L646" t="s">
        <v>45</v>
      </c>
      <c r="M646" t="s">
        <v>46</v>
      </c>
      <c r="N646" s="5">
        <v>6.98</v>
      </c>
      <c r="O646" s="7">
        <v>2</v>
      </c>
      <c r="P646" s="5">
        <v>4.9800000000000004</v>
      </c>
      <c r="Q646" s="5">
        <v>2</v>
      </c>
      <c r="R646" s="22">
        <f>Tabla1[[#This Row],[Fecha de Envío]]-Tabla1[[#This Row],[Fecha de Orden]]</f>
        <v>15</v>
      </c>
      <c r="S646" s="24">
        <f>YEAR(Tabla1[[#This Row],[Fecha de Orden]])</f>
        <v>2021</v>
      </c>
      <c r="T646" t="str">
        <f>VLOOKUP(Tabla1[[#This Row],[Nombre del Producto]],Tabla2[[Nombre Producto]:[Costo Unitario]],2,FALSE)</f>
        <v>Lot's O' Nuts</v>
      </c>
      <c r="U646" t="str">
        <f>VLOOKUP(Tabla1[[#This Row],[Fábrica]],Tabla3[],4,FALSE)</f>
        <v>Arizona</v>
      </c>
    </row>
    <row r="647" spans="1:21" x14ac:dyDescent="0.25">
      <c r="A647" t="s">
        <v>1592</v>
      </c>
      <c r="B647" s="3">
        <v>44396</v>
      </c>
      <c r="C647" s="3">
        <v>44411</v>
      </c>
      <c r="D647" t="s">
        <v>18</v>
      </c>
      <c r="E647">
        <v>150434</v>
      </c>
      <c r="F647" t="s">
        <v>19</v>
      </c>
      <c r="G647" t="s">
        <v>846</v>
      </c>
      <c r="H647" t="s">
        <v>84</v>
      </c>
      <c r="I647">
        <v>6010</v>
      </c>
      <c r="J647" t="s">
        <v>22</v>
      </c>
      <c r="K647" t="s">
        <v>32</v>
      </c>
      <c r="L647" t="s">
        <v>36</v>
      </c>
      <c r="M647" t="s">
        <v>37</v>
      </c>
      <c r="N647" s="5">
        <v>6.5</v>
      </c>
      <c r="O647" s="7">
        <v>2</v>
      </c>
      <c r="P647" s="5">
        <v>4.22</v>
      </c>
      <c r="Q647" s="5">
        <v>2.2799999999999998</v>
      </c>
      <c r="R647" s="22">
        <f>Tabla1[[#This Row],[Fecha de Envío]]-Tabla1[[#This Row],[Fecha de Orden]]</f>
        <v>15</v>
      </c>
      <c r="S647" s="24">
        <f>YEAR(Tabla1[[#This Row],[Fecha de Orden]])</f>
        <v>2021</v>
      </c>
      <c r="T647" t="str">
        <f>VLOOKUP(Tabla1[[#This Row],[Nombre del Producto]],Tabla2[[Nombre Producto]:[Costo Unitario]],2,FALSE)</f>
        <v>Wicked Choccy's</v>
      </c>
      <c r="U647" t="str">
        <f>VLOOKUP(Tabla1[[#This Row],[Fábrica]],Tabla3[],4,FALSE)</f>
        <v>Georgia</v>
      </c>
    </row>
    <row r="648" spans="1:21" x14ac:dyDescent="0.25">
      <c r="A648" t="s">
        <v>3331</v>
      </c>
      <c r="B648" s="3">
        <v>44396</v>
      </c>
      <c r="C648" s="3">
        <v>44411</v>
      </c>
      <c r="D648" t="s">
        <v>18</v>
      </c>
      <c r="E648">
        <v>168158</v>
      </c>
      <c r="F648" t="s">
        <v>19</v>
      </c>
      <c r="G648" t="s">
        <v>291</v>
      </c>
      <c r="H648" t="s">
        <v>292</v>
      </c>
      <c r="I648">
        <v>59405</v>
      </c>
      <c r="J648" t="s">
        <v>22</v>
      </c>
      <c r="K648" t="s">
        <v>23</v>
      </c>
      <c r="L648" t="s">
        <v>33</v>
      </c>
      <c r="M648" t="s">
        <v>34</v>
      </c>
      <c r="N648" s="5">
        <v>7.2</v>
      </c>
      <c r="O648" s="7">
        <v>2</v>
      </c>
      <c r="P648" s="5">
        <v>4.8</v>
      </c>
      <c r="Q648" s="5">
        <v>2.4</v>
      </c>
      <c r="R648" s="22">
        <f>Tabla1[[#This Row],[Fecha de Envío]]-Tabla1[[#This Row],[Fecha de Orden]]</f>
        <v>15</v>
      </c>
      <c r="S648" s="24">
        <f>YEAR(Tabla1[[#This Row],[Fecha de Orden]])</f>
        <v>2021</v>
      </c>
      <c r="T648" t="str">
        <f>VLOOKUP(Tabla1[[#This Row],[Nombre del Producto]],Tabla2[[Nombre Producto]:[Costo Unitario]],2,FALSE)</f>
        <v>Lot's O' Nuts</v>
      </c>
      <c r="U648" t="str">
        <f>VLOOKUP(Tabla1[[#This Row],[Fábrica]],Tabla3[],4,FALSE)</f>
        <v>Arizona</v>
      </c>
    </row>
    <row r="649" spans="1:21" x14ac:dyDescent="0.25">
      <c r="A649" t="s">
        <v>1678</v>
      </c>
      <c r="B649" s="3">
        <v>44397</v>
      </c>
      <c r="C649" s="3">
        <v>44409</v>
      </c>
      <c r="D649" t="s">
        <v>39</v>
      </c>
      <c r="E649">
        <v>141726</v>
      </c>
      <c r="F649" t="s">
        <v>19</v>
      </c>
      <c r="G649" t="s">
        <v>120</v>
      </c>
      <c r="H649" t="s">
        <v>21</v>
      </c>
      <c r="I649">
        <v>92105</v>
      </c>
      <c r="J649" t="s">
        <v>22</v>
      </c>
      <c r="K649" t="s">
        <v>23</v>
      </c>
      <c r="L649" t="s">
        <v>45</v>
      </c>
      <c r="M649" t="s">
        <v>46</v>
      </c>
      <c r="N649" s="5">
        <v>10.47</v>
      </c>
      <c r="O649" s="7">
        <v>3</v>
      </c>
      <c r="P649" s="5">
        <v>7.47</v>
      </c>
      <c r="Q649" s="5">
        <v>3</v>
      </c>
      <c r="R649" s="22">
        <f>Tabla1[[#This Row],[Fecha de Envío]]-Tabla1[[#This Row],[Fecha de Orden]]</f>
        <v>12</v>
      </c>
      <c r="S649" s="24">
        <f>YEAR(Tabla1[[#This Row],[Fecha de Orden]])</f>
        <v>2021</v>
      </c>
      <c r="T649" t="str">
        <f>VLOOKUP(Tabla1[[#This Row],[Nombre del Producto]],Tabla2[[Nombre Producto]:[Costo Unitario]],2,FALSE)</f>
        <v>Lot's O' Nuts</v>
      </c>
      <c r="U649" t="str">
        <f>VLOOKUP(Tabla1[[#This Row],[Fábrica]],Tabla3[],4,FALSE)</f>
        <v>Arizona</v>
      </c>
    </row>
    <row r="650" spans="1:21" x14ac:dyDescent="0.25">
      <c r="A650" t="s">
        <v>1679</v>
      </c>
      <c r="B650" s="3">
        <v>44397</v>
      </c>
      <c r="C650" s="3">
        <v>44409</v>
      </c>
      <c r="D650" t="s">
        <v>39</v>
      </c>
      <c r="E650">
        <v>141726</v>
      </c>
      <c r="F650" t="s">
        <v>19</v>
      </c>
      <c r="G650" t="s">
        <v>120</v>
      </c>
      <c r="H650" t="s">
        <v>21</v>
      </c>
      <c r="I650">
        <v>92105</v>
      </c>
      <c r="J650" t="s">
        <v>22</v>
      </c>
      <c r="K650" t="s">
        <v>23</v>
      </c>
      <c r="L650" t="s">
        <v>27</v>
      </c>
      <c r="M650" t="s">
        <v>28</v>
      </c>
      <c r="N650" s="5">
        <v>7.2</v>
      </c>
      <c r="O650" s="7">
        <v>2</v>
      </c>
      <c r="P650" s="5">
        <v>5</v>
      </c>
      <c r="Q650" s="5">
        <v>2.2000000000000002</v>
      </c>
      <c r="R650" s="22">
        <f>Tabla1[[#This Row],[Fecha de Envío]]-Tabla1[[#This Row],[Fecha de Orden]]</f>
        <v>12</v>
      </c>
      <c r="S650" s="24">
        <f>YEAR(Tabla1[[#This Row],[Fecha de Orden]])</f>
        <v>2021</v>
      </c>
      <c r="T650" t="str">
        <f>VLOOKUP(Tabla1[[#This Row],[Nombre del Producto]],Tabla2[[Nombre Producto]:[Costo Unitario]],2,FALSE)</f>
        <v>Lot's O' Nuts</v>
      </c>
      <c r="U650" t="str">
        <f>VLOOKUP(Tabla1[[#This Row],[Fábrica]],Tabla3[],4,FALSE)</f>
        <v>Arizona</v>
      </c>
    </row>
    <row r="651" spans="1:21" x14ac:dyDescent="0.25">
      <c r="A651" t="s">
        <v>1680</v>
      </c>
      <c r="B651" s="3">
        <v>44397</v>
      </c>
      <c r="C651" s="3">
        <v>44409</v>
      </c>
      <c r="D651" t="s">
        <v>39</v>
      </c>
      <c r="E651">
        <v>141726</v>
      </c>
      <c r="F651" t="s">
        <v>19</v>
      </c>
      <c r="G651" t="s">
        <v>120</v>
      </c>
      <c r="H651" t="s">
        <v>21</v>
      </c>
      <c r="I651">
        <v>92105</v>
      </c>
      <c r="J651" t="s">
        <v>22</v>
      </c>
      <c r="K651" t="s">
        <v>23</v>
      </c>
      <c r="L651" t="s">
        <v>33</v>
      </c>
      <c r="M651" t="s">
        <v>34</v>
      </c>
      <c r="N651" s="5">
        <v>3.6</v>
      </c>
      <c r="O651" s="7">
        <v>1</v>
      </c>
      <c r="P651" s="5">
        <v>2.4</v>
      </c>
      <c r="Q651" s="5">
        <v>1.2</v>
      </c>
      <c r="R651" s="22">
        <f>Tabla1[[#This Row],[Fecha de Envío]]-Tabla1[[#This Row],[Fecha de Orden]]</f>
        <v>12</v>
      </c>
      <c r="S651" s="24">
        <f>YEAR(Tabla1[[#This Row],[Fecha de Orden]])</f>
        <v>2021</v>
      </c>
      <c r="T651" t="str">
        <f>VLOOKUP(Tabla1[[#This Row],[Nombre del Producto]],Tabla2[[Nombre Producto]:[Costo Unitario]],2,FALSE)</f>
        <v>Lot's O' Nuts</v>
      </c>
      <c r="U651" t="str">
        <f>VLOOKUP(Tabla1[[#This Row],[Fábrica]],Tabla3[],4,FALSE)</f>
        <v>Arizona</v>
      </c>
    </row>
    <row r="652" spans="1:21" x14ac:dyDescent="0.25">
      <c r="A652" t="s">
        <v>4215</v>
      </c>
      <c r="B652" s="3">
        <v>44397</v>
      </c>
      <c r="C652" s="3">
        <v>44410</v>
      </c>
      <c r="D652" t="s">
        <v>39</v>
      </c>
      <c r="E652">
        <v>127866</v>
      </c>
      <c r="F652" t="s">
        <v>19</v>
      </c>
      <c r="G652" t="s">
        <v>2436</v>
      </c>
      <c r="H652" t="s">
        <v>21</v>
      </c>
      <c r="I652">
        <v>92503</v>
      </c>
      <c r="J652" t="s">
        <v>22</v>
      </c>
      <c r="K652" t="s">
        <v>23</v>
      </c>
      <c r="L652" t="s">
        <v>36</v>
      </c>
      <c r="M652" t="s">
        <v>37</v>
      </c>
      <c r="N652" s="5">
        <v>13</v>
      </c>
      <c r="O652" s="7">
        <v>4</v>
      </c>
      <c r="P652" s="5">
        <v>8.44</v>
      </c>
      <c r="Q652" s="5">
        <v>4.5599999999999996</v>
      </c>
      <c r="R652" s="22">
        <f>Tabla1[[#This Row],[Fecha de Envío]]-Tabla1[[#This Row],[Fecha de Orden]]</f>
        <v>13</v>
      </c>
      <c r="S652" s="24">
        <f>YEAR(Tabla1[[#This Row],[Fecha de Orden]])</f>
        <v>2021</v>
      </c>
      <c r="T652" t="str">
        <f>VLOOKUP(Tabla1[[#This Row],[Nombre del Producto]],Tabla2[[Nombre Producto]:[Costo Unitario]],2,FALSE)</f>
        <v>Wicked Choccy's</v>
      </c>
      <c r="U652" t="str">
        <f>VLOOKUP(Tabla1[[#This Row],[Fábrica]],Tabla3[],4,FALSE)</f>
        <v>Georgia</v>
      </c>
    </row>
    <row r="653" spans="1:21" x14ac:dyDescent="0.25">
      <c r="A653" t="s">
        <v>4216</v>
      </c>
      <c r="B653" s="3">
        <v>44397</v>
      </c>
      <c r="C653" s="3">
        <v>44410</v>
      </c>
      <c r="D653" t="s">
        <v>39</v>
      </c>
      <c r="E653">
        <v>127866</v>
      </c>
      <c r="F653" t="s">
        <v>19</v>
      </c>
      <c r="G653" t="s">
        <v>2436</v>
      </c>
      <c r="H653" t="s">
        <v>21</v>
      </c>
      <c r="I653">
        <v>92503</v>
      </c>
      <c r="J653" t="s">
        <v>22</v>
      </c>
      <c r="K653" t="s">
        <v>23</v>
      </c>
      <c r="L653" t="s">
        <v>33</v>
      </c>
      <c r="M653" t="s">
        <v>34</v>
      </c>
      <c r="N653" s="5">
        <v>10.8</v>
      </c>
      <c r="O653" s="7">
        <v>3</v>
      </c>
      <c r="P653" s="5">
        <v>7.2</v>
      </c>
      <c r="Q653" s="5">
        <v>3.6</v>
      </c>
      <c r="R653" s="22">
        <f>Tabla1[[#This Row],[Fecha de Envío]]-Tabla1[[#This Row],[Fecha de Orden]]</f>
        <v>13</v>
      </c>
      <c r="S653" s="24">
        <f>YEAR(Tabla1[[#This Row],[Fecha de Orden]])</f>
        <v>2021</v>
      </c>
      <c r="T653" t="str">
        <f>VLOOKUP(Tabla1[[#This Row],[Nombre del Producto]],Tabla2[[Nombre Producto]:[Costo Unitario]],2,FALSE)</f>
        <v>Lot's O' Nuts</v>
      </c>
      <c r="U653" t="str">
        <f>VLOOKUP(Tabla1[[#This Row],[Fábrica]],Tabla3[],4,FALSE)</f>
        <v>Arizona</v>
      </c>
    </row>
    <row r="654" spans="1:21" x14ac:dyDescent="0.25">
      <c r="A654" t="s">
        <v>4217</v>
      </c>
      <c r="B654" s="3">
        <v>44397</v>
      </c>
      <c r="C654" s="3">
        <v>44410</v>
      </c>
      <c r="D654" t="s">
        <v>39</v>
      </c>
      <c r="E654">
        <v>127866</v>
      </c>
      <c r="F654" t="s">
        <v>19</v>
      </c>
      <c r="G654" t="s">
        <v>2436</v>
      </c>
      <c r="H654" t="s">
        <v>21</v>
      </c>
      <c r="I654">
        <v>92503</v>
      </c>
      <c r="J654" t="s">
        <v>22</v>
      </c>
      <c r="K654" t="s">
        <v>23</v>
      </c>
      <c r="L654" t="s">
        <v>45</v>
      </c>
      <c r="M654" t="s">
        <v>46</v>
      </c>
      <c r="N654" s="5">
        <v>6.98</v>
      </c>
      <c r="O654" s="7">
        <v>2</v>
      </c>
      <c r="P654" s="5">
        <v>4.9800000000000004</v>
      </c>
      <c r="Q654" s="5">
        <v>2</v>
      </c>
      <c r="R654" s="22">
        <f>Tabla1[[#This Row],[Fecha de Envío]]-Tabla1[[#This Row],[Fecha de Orden]]</f>
        <v>13</v>
      </c>
      <c r="S654" s="24">
        <f>YEAR(Tabla1[[#This Row],[Fecha de Orden]])</f>
        <v>2021</v>
      </c>
      <c r="T654" t="str">
        <f>VLOOKUP(Tabla1[[#This Row],[Nombre del Producto]],Tabla2[[Nombre Producto]:[Costo Unitario]],2,FALSE)</f>
        <v>Lot's O' Nuts</v>
      </c>
      <c r="U654" t="str">
        <f>VLOOKUP(Tabla1[[#This Row],[Fábrica]],Tabla3[],4,FALSE)</f>
        <v>Arizona</v>
      </c>
    </row>
    <row r="655" spans="1:21" x14ac:dyDescent="0.25">
      <c r="A655" t="s">
        <v>5257</v>
      </c>
      <c r="B655" s="3">
        <v>44397</v>
      </c>
      <c r="C655" s="3">
        <v>44411</v>
      </c>
      <c r="D655" t="s">
        <v>18</v>
      </c>
      <c r="E655">
        <v>143903</v>
      </c>
      <c r="F655" t="s">
        <v>19</v>
      </c>
      <c r="G655" t="s">
        <v>186</v>
      </c>
      <c r="H655" t="s">
        <v>42</v>
      </c>
      <c r="I655">
        <v>75217</v>
      </c>
      <c r="J655" t="s">
        <v>22</v>
      </c>
      <c r="K655" t="s">
        <v>43</v>
      </c>
      <c r="L655" t="s">
        <v>24</v>
      </c>
      <c r="M655" t="s">
        <v>25</v>
      </c>
      <c r="N655" s="5">
        <v>7.5</v>
      </c>
      <c r="O655" s="7">
        <v>2</v>
      </c>
      <c r="P655" s="5">
        <v>4.9000000000000004</v>
      </c>
      <c r="Q655" s="5">
        <v>2.6</v>
      </c>
      <c r="R655" s="22">
        <f>Tabla1[[#This Row],[Fecha de Envío]]-Tabla1[[#This Row],[Fecha de Orden]]</f>
        <v>14</v>
      </c>
      <c r="S655" s="24">
        <f>YEAR(Tabla1[[#This Row],[Fecha de Orden]])</f>
        <v>2021</v>
      </c>
      <c r="T655" t="str">
        <f>VLOOKUP(Tabla1[[#This Row],[Nombre del Producto]],Tabla2[[Nombre Producto]:[Costo Unitario]],2,FALSE)</f>
        <v>Wicked Choccy's</v>
      </c>
      <c r="U655" t="str">
        <f>VLOOKUP(Tabla1[[#This Row],[Fábrica]],Tabla3[],4,FALSE)</f>
        <v>Georgia</v>
      </c>
    </row>
    <row r="656" spans="1:21" x14ac:dyDescent="0.25">
      <c r="A656" t="s">
        <v>5258</v>
      </c>
      <c r="B656" s="3">
        <v>44397</v>
      </c>
      <c r="C656" s="3">
        <v>44411</v>
      </c>
      <c r="D656" t="s">
        <v>18</v>
      </c>
      <c r="E656">
        <v>143903</v>
      </c>
      <c r="F656" t="s">
        <v>19</v>
      </c>
      <c r="G656" t="s">
        <v>186</v>
      </c>
      <c r="H656" t="s">
        <v>42</v>
      </c>
      <c r="I656">
        <v>75217</v>
      </c>
      <c r="J656" t="s">
        <v>22</v>
      </c>
      <c r="K656" t="s">
        <v>43</v>
      </c>
      <c r="L656" t="s">
        <v>36</v>
      </c>
      <c r="M656" t="s">
        <v>37</v>
      </c>
      <c r="N656" s="5">
        <v>16.25</v>
      </c>
      <c r="O656" s="7">
        <v>5</v>
      </c>
      <c r="P656" s="5">
        <v>10.55</v>
      </c>
      <c r="Q656" s="5">
        <v>5.7</v>
      </c>
      <c r="R656" s="22">
        <f>Tabla1[[#This Row],[Fecha de Envío]]-Tabla1[[#This Row],[Fecha de Orden]]</f>
        <v>14</v>
      </c>
      <c r="S656" s="24">
        <f>YEAR(Tabla1[[#This Row],[Fecha de Orden]])</f>
        <v>2021</v>
      </c>
      <c r="T656" t="str">
        <f>VLOOKUP(Tabla1[[#This Row],[Nombre del Producto]],Tabla2[[Nombre Producto]:[Costo Unitario]],2,FALSE)</f>
        <v>Wicked Choccy's</v>
      </c>
      <c r="U656" t="str">
        <f>VLOOKUP(Tabla1[[#This Row],[Fábrica]],Tabla3[],4,FALSE)</f>
        <v>Georgia</v>
      </c>
    </row>
    <row r="657" spans="1:21" x14ac:dyDescent="0.25">
      <c r="A657" t="s">
        <v>7438</v>
      </c>
      <c r="B657" s="3">
        <v>44397</v>
      </c>
      <c r="C657" s="3">
        <v>44409</v>
      </c>
      <c r="D657" t="s">
        <v>39</v>
      </c>
      <c r="E657">
        <v>157546</v>
      </c>
      <c r="F657" t="s">
        <v>19</v>
      </c>
      <c r="G657" t="s">
        <v>20</v>
      </c>
      <c r="H657" t="s">
        <v>21</v>
      </c>
      <c r="I657">
        <v>94122</v>
      </c>
      <c r="J657" t="s">
        <v>22</v>
      </c>
      <c r="K657" t="s">
        <v>23</v>
      </c>
      <c r="L657" t="s">
        <v>45</v>
      </c>
      <c r="M657" t="s">
        <v>46</v>
      </c>
      <c r="N657" s="5">
        <v>20.94</v>
      </c>
      <c r="O657" s="7">
        <v>6</v>
      </c>
      <c r="P657" s="5">
        <v>14.94</v>
      </c>
      <c r="Q657" s="5">
        <v>6</v>
      </c>
      <c r="R657" s="22">
        <f>Tabla1[[#This Row],[Fecha de Envío]]-Tabla1[[#This Row],[Fecha de Orden]]</f>
        <v>12</v>
      </c>
      <c r="S657" s="24">
        <f>YEAR(Tabla1[[#This Row],[Fecha de Orden]])</f>
        <v>2021</v>
      </c>
      <c r="T657" t="str">
        <f>VLOOKUP(Tabla1[[#This Row],[Nombre del Producto]],Tabla2[[Nombre Producto]:[Costo Unitario]],2,FALSE)</f>
        <v>Lot's O' Nuts</v>
      </c>
      <c r="U657" t="str">
        <f>VLOOKUP(Tabla1[[#This Row],[Fábrica]],Tabla3[],4,FALSE)</f>
        <v>Arizona</v>
      </c>
    </row>
    <row r="658" spans="1:21" x14ac:dyDescent="0.25">
      <c r="A658" t="s">
        <v>8497</v>
      </c>
      <c r="B658" s="3">
        <v>44397</v>
      </c>
      <c r="C658" s="3">
        <v>44407</v>
      </c>
      <c r="D658" t="s">
        <v>82</v>
      </c>
      <c r="E658">
        <v>142965</v>
      </c>
      <c r="F658" t="s">
        <v>19</v>
      </c>
      <c r="G658" t="s">
        <v>86</v>
      </c>
      <c r="H658" t="s">
        <v>210</v>
      </c>
      <c r="I658">
        <v>45503</v>
      </c>
      <c r="J658" t="s">
        <v>22</v>
      </c>
      <c r="K658" t="s">
        <v>32</v>
      </c>
      <c r="L658" t="s">
        <v>27</v>
      </c>
      <c r="M658" t="s">
        <v>28</v>
      </c>
      <c r="N658" s="5">
        <v>10.8</v>
      </c>
      <c r="O658" s="7">
        <v>3</v>
      </c>
      <c r="P658" s="5">
        <v>7.5</v>
      </c>
      <c r="Q658" s="5">
        <v>3.3</v>
      </c>
      <c r="R658" s="22">
        <f>Tabla1[[#This Row],[Fecha de Envío]]-Tabla1[[#This Row],[Fecha de Orden]]</f>
        <v>10</v>
      </c>
      <c r="S658" s="24">
        <f>YEAR(Tabla1[[#This Row],[Fecha de Orden]])</f>
        <v>2021</v>
      </c>
      <c r="T658" t="str">
        <f>VLOOKUP(Tabla1[[#This Row],[Nombre del Producto]],Tabla2[[Nombre Producto]:[Costo Unitario]],2,FALSE)</f>
        <v>Lot's O' Nuts</v>
      </c>
      <c r="U658" t="str">
        <f>VLOOKUP(Tabla1[[#This Row],[Fábrica]],Tabla3[],4,FALSE)</f>
        <v>Arizona</v>
      </c>
    </row>
    <row r="659" spans="1:21" x14ac:dyDescent="0.25">
      <c r="A659" t="s">
        <v>8498</v>
      </c>
      <c r="B659" s="3">
        <v>44397</v>
      </c>
      <c r="C659" s="3">
        <v>44407</v>
      </c>
      <c r="D659" t="s">
        <v>82</v>
      </c>
      <c r="E659">
        <v>142965</v>
      </c>
      <c r="F659" t="s">
        <v>19</v>
      </c>
      <c r="G659" t="s">
        <v>86</v>
      </c>
      <c r="H659" t="s">
        <v>210</v>
      </c>
      <c r="I659">
        <v>45503</v>
      </c>
      <c r="J659" t="s">
        <v>22</v>
      </c>
      <c r="K659" t="s">
        <v>32</v>
      </c>
      <c r="L659" t="s">
        <v>24</v>
      </c>
      <c r="M659" t="s">
        <v>25</v>
      </c>
      <c r="N659" s="5">
        <v>3.75</v>
      </c>
      <c r="O659" s="7">
        <v>1</v>
      </c>
      <c r="P659" s="5">
        <v>2.4500000000000002</v>
      </c>
      <c r="Q659" s="5">
        <v>1.3</v>
      </c>
      <c r="R659" s="22">
        <f>Tabla1[[#This Row],[Fecha de Envío]]-Tabla1[[#This Row],[Fecha de Orden]]</f>
        <v>10</v>
      </c>
      <c r="S659" s="24">
        <f>YEAR(Tabla1[[#This Row],[Fecha de Orden]])</f>
        <v>2021</v>
      </c>
      <c r="T659" t="str">
        <f>VLOOKUP(Tabla1[[#This Row],[Nombre del Producto]],Tabla2[[Nombre Producto]:[Costo Unitario]],2,FALSE)</f>
        <v>Wicked Choccy's</v>
      </c>
      <c r="U659" t="str">
        <f>VLOOKUP(Tabla1[[#This Row],[Fábrica]],Tabla3[],4,FALSE)</f>
        <v>Georgia</v>
      </c>
    </row>
    <row r="660" spans="1:21" x14ac:dyDescent="0.25">
      <c r="A660" t="s">
        <v>3980</v>
      </c>
      <c r="B660" s="3">
        <v>44398</v>
      </c>
      <c r="C660" s="3">
        <v>44412</v>
      </c>
      <c r="D660" t="s">
        <v>18</v>
      </c>
      <c r="E660">
        <v>129189</v>
      </c>
      <c r="F660" t="s">
        <v>19</v>
      </c>
      <c r="G660" t="s">
        <v>186</v>
      </c>
      <c r="H660" t="s">
        <v>42</v>
      </c>
      <c r="I660">
        <v>75217</v>
      </c>
      <c r="J660" t="s">
        <v>22</v>
      </c>
      <c r="K660" t="s">
        <v>43</v>
      </c>
      <c r="L660" t="s">
        <v>36</v>
      </c>
      <c r="M660" t="s">
        <v>37</v>
      </c>
      <c r="N660" s="5">
        <v>16.25</v>
      </c>
      <c r="O660" s="7">
        <v>5</v>
      </c>
      <c r="P660" s="5">
        <v>10.55</v>
      </c>
      <c r="Q660" s="5">
        <v>5.7</v>
      </c>
      <c r="R660" s="22">
        <f>Tabla1[[#This Row],[Fecha de Envío]]-Tabla1[[#This Row],[Fecha de Orden]]</f>
        <v>14</v>
      </c>
      <c r="S660" s="24">
        <f>YEAR(Tabla1[[#This Row],[Fecha de Orden]])</f>
        <v>2021</v>
      </c>
      <c r="T660" t="str">
        <f>VLOOKUP(Tabla1[[#This Row],[Nombre del Producto]],Tabla2[[Nombre Producto]:[Costo Unitario]],2,FALSE)</f>
        <v>Wicked Choccy's</v>
      </c>
      <c r="U660" t="str">
        <f>VLOOKUP(Tabla1[[#This Row],[Fábrica]],Tabla3[],4,FALSE)</f>
        <v>Georgia</v>
      </c>
    </row>
    <row r="661" spans="1:21" x14ac:dyDescent="0.25">
      <c r="A661" t="s">
        <v>3981</v>
      </c>
      <c r="B661" s="3">
        <v>44398</v>
      </c>
      <c r="C661" s="3">
        <v>44412</v>
      </c>
      <c r="D661" t="s">
        <v>18</v>
      </c>
      <c r="E661">
        <v>129189</v>
      </c>
      <c r="F661" t="s">
        <v>19</v>
      </c>
      <c r="G661" t="s">
        <v>186</v>
      </c>
      <c r="H661" t="s">
        <v>42</v>
      </c>
      <c r="I661">
        <v>75217</v>
      </c>
      <c r="J661" t="s">
        <v>148</v>
      </c>
      <c r="K661" t="s">
        <v>43</v>
      </c>
      <c r="L661" t="s">
        <v>445</v>
      </c>
      <c r="M661" t="s">
        <v>446</v>
      </c>
      <c r="N661" s="5">
        <v>9.75</v>
      </c>
      <c r="O661" s="7">
        <v>3</v>
      </c>
      <c r="P661" s="5">
        <v>0.75</v>
      </c>
      <c r="Q661" s="5">
        <v>9</v>
      </c>
      <c r="R661" s="22">
        <f>Tabla1[[#This Row],[Fecha de Envío]]-Tabla1[[#This Row],[Fecha de Orden]]</f>
        <v>14</v>
      </c>
      <c r="S661" s="24">
        <f>YEAR(Tabla1[[#This Row],[Fecha de Orden]])</f>
        <v>2021</v>
      </c>
      <c r="T661" t="str">
        <f>VLOOKUP(Tabla1[[#This Row],[Nombre del Producto]],Tabla2[[Nombre Producto]:[Costo Unitario]],2,FALSE)</f>
        <v>The Other Factory</v>
      </c>
      <c r="U661" t="str">
        <f>VLOOKUP(Tabla1[[#This Row],[Fábrica]],Tabla3[],4,FALSE)</f>
        <v>Tennessee</v>
      </c>
    </row>
    <row r="662" spans="1:21" x14ac:dyDescent="0.25">
      <c r="A662" t="s">
        <v>3982</v>
      </c>
      <c r="B662" s="3">
        <v>44398</v>
      </c>
      <c r="C662" s="3">
        <v>44412</v>
      </c>
      <c r="D662" t="s">
        <v>18</v>
      </c>
      <c r="E662">
        <v>129189</v>
      </c>
      <c r="F662" t="s">
        <v>19</v>
      </c>
      <c r="G662" t="s">
        <v>186</v>
      </c>
      <c r="H662" t="s">
        <v>42</v>
      </c>
      <c r="I662">
        <v>75217</v>
      </c>
      <c r="J662" t="s">
        <v>148</v>
      </c>
      <c r="K662" t="s">
        <v>43</v>
      </c>
      <c r="L662" t="s">
        <v>149</v>
      </c>
      <c r="M662" t="s">
        <v>150</v>
      </c>
      <c r="N662" s="5">
        <v>1.25</v>
      </c>
      <c r="O662" s="7">
        <v>1</v>
      </c>
      <c r="P662" s="5">
        <v>0.65</v>
      </c>
      <c r="Q662" s="5">
        <v>0.6</v>
      </c>
      <c r="R662" s="22">
        <f>Tabla1[[#This Row],[Fecha de Envío]]-Tabla1[[#This Row],[Fecha de Orden]]</f>
        <v>14</v>
      </c>
      <c r="S662" s="24">
        <f>YEAR(Tabla1[[#This Row],[Fecha de Orden]])</f>
        <v>2021</v>
      </c>
      <c r="T662" t="str">
        <f>VLOOKUP(Tabla1[[#This Row],[Nombre del Producto]],Tabla2[[Nombre Producto]:[Costo Unitario]],2,FALSE)</f>
        <v>Secret Factory</v>
      </c>
      <c r="U662" t="str">
        <f>VLOOKUP(Tabla1[[#This Row],[Fábrica]],Tabla3[],4,FALSE)</f>
        <v>Illinois</v>
      </c>
    </row>
    <row r="663" spans="1:21" x14ac:dyDescent="0.25">
      <c r="A663" t="s">
        <v>3983</v>
      </c>
      <c r="B663" s="3">
        <v>44398</v>
      </c>
      <c r="C663" s="3">
        <v>44412</v>
      </c>
      <c r="D663" t="s">
        <v>18</v>
      </c>
      <c r="E663">
        <v>129189</v>
      </c>
      <c r="F663" t="s">
        <v>19</v>
      </c>
      <c r="G663" t="s">
        <v>186</v>
      </c>
      <c r="H663" t="s">
        <v>42</v>
      </c>
      <c r="I663">
        <v>75217</v>
      </c>
      <c r="J663" t="s">
        <v>22</v>
      </c>
      <c r="K663" t="s">
        <v>43</v>
      </c>
      <c r="L663" t="s">
        <v>33</v>
      </c>
      <c r="M663" t="s">
        <v>34</v>
      </c>
      <c r="N663" s="5">
        <v>18</v>
      </c>
      <c r="O663" s="7">
        <v>5</v>
      </c>
      <c r="P663" s="5">
        <v>12</v>
      </c>
      <c r="Q663" s="5">
        <v>6</v>
      </c>
      <c r="R663" s="22">
        <f>Tabla1[[#This Row],[Fecha de Envío]]-Tabla1[[#This Row],[Fecha de Orden]]</f>
        <v>14</v>
      </c>
      <c r="S663" s="24">
        <f>YEAR(Tabla1[[#This Row],[Fecha de Orden]])</f>
        <v>2021</v>
      </c>
      <c r="T663" t="str">
        <f>VLOOKUP(Tabla1[[#This Row],[Nombre del Producto]],Tabla2[[Nombre Producto]:[Costo Unitario]],2,FALSE)</f>
        <v>Lot's O' Nuts</v>
      </c>
      <c r="U663" t="str">
        <f>VLOOKUP(Tabla1[[#This Row],[Fábrica]],Tabla3[],4,FALSE)</f>
        <v>Arizona</v>
      </c>
    </row>
    <row r="664" spans="1:21" x14ac:dyDescent="0.25">
      <c r="A664" t="s">
        <v>5992</v>
      </c>
      <c r="B664" s="3">
        <v>44398</v>
      </c>
      <c r="C664" s="3">
        <v>44412</v>
      </c>
      <c r="D664" t="s">
        <v>18</v>
      </c>
      <c r="E664">
        <v>116932</v>
      </c>
      <c r="F664" t="s">
        <v>19</v>
      </c>
      <c r="G664" t="s">
        <v>20</v>
      </c>
      <c r="H664" t="s">
        <v>21</v>
      </c>
      <c r="I664">
        <v>94122</v>
      </c>
      <c r="J664" t="s">
        <v>22</v>
      </c>
      <c r="K664" t="s">
        <v>23</v>
      </c>
      <c r="L664" t="s">
        <v>45</v>
      </c>
      <c r="M664" t="s">
        <v>46</v>
      </c>
      <c r="N664" s="5">
        <v>6.98</v>
      </c>
      <c r="O664" s="7">
        <v>2</v>
      </c>
      <c r="P664" s="5">
        <v>4.9800000000000004</v>
      </c>
      <c r="Q664" s="5">
        <v>2</v>
      </c>
      <c r="R664" s="22">
        <f>Tabla1[[#This Row],[Fecha de Envío]]-Tabla1[[#This Row],[Fecha de Orden]]</f>
        <v>14</v>
      </c>
      <c r="S664" s="24">
        <f>YEAR(Tabla1[[#This Row],[Fecha de Orden]])</f>
        <v>2021</v>
      </c>
      <c r="T664" t="str">
        <f>VLOOKUP(Tabla1[[#This Row],[Nombre del Producto]],Tabla2[[Nombre Producto]:[Costo Unitario]],2,FALSE)</f>
        <v>Lot's O' Nuts</v>
      </c>
      <c r="U664" t="str">
        <f>VLOOKUP(Tabla1[[#This Row],[Fábrica]],Tabla3[],4,FALSE)</f>
        <v>Arizona</v>
      </c>
    </row>
    <row r="665" spans="1:21" x14ac:dyDescent="0.25">
      <c r="A665" t="s">
        <v>5993</v>
      </c>
      <c r="B665" s="3">
        <v>44398</v>
      </c>
      <c r="C665" s="3">
        <v>44412</v>
      </c>
      <c r="D665" t="s">
        <v>18</v>
      </c>
      <c r="E665">
        <v>116932</v>
      </c>
      <c r="F665" t="s">
        <v>19</v>
      </c>
      <c r="G665" t="s">
        <v>20</v>
      </c>
      <c r="H665" t="s">
        <v>21</v>
      </c>
      <c r="I665">
        <v>94122</v>
      </c>
      <c r="J665" t="s">
        <v>148</v>
      </c>
      <c r="K665" t="s">
        <v>23</v>
      </c>
      <c r="L665" t="s">
        <v>445</v>
      </c>
      <c r="M665" t="s">
        <v>446</v>
      </c>
      <c r="N665" s="5">
        <v>3.25</v>
      </c>
      <c r="O665" s="7">
        <v>1</v>
      </c>
      <c r="P665" s="5">
        <v>0.25</v>
      </c>
      <c r="Q665" s="5">
        <v>3</v>
      </c>
      <c r="R665" s="22">
        <f>Tabla1[[#This Row],[Fecha de Envío]]-Tabla1[[#This Row],[Fecha de Orden]]</f>
        <v>14</v>
      </c>
      <c r="S665" s="24">
        <f>YEAR(Tabla1[[#This Row],[Fecha de Orden]])</f>
        <v>2021</v>
      </c>
      <c r="T665" t="str">
        <f>VLOOKUP(Tabla1[[#This Row],[Nombre del Producto]],Tabla2[[Nombre Producto]:[Costo Unitario]],2,FALSE)</f>
        <v>The Other Factory</v>
      </c>
      <c r="U665" t="str">
        <f>VLOOKUP(Tabla1[[#This Row],[Fábrica]],Tabla3[],4,FALSE)</f>
        <v>Tennessee</v>
      </c>
    </row>
    <row r="666" spans="1:21" x14ac:dyDescent="0.25">
      <c r="A666" t="s">
        <v>5994</v>
      </c>
      <c r="B666" s="3">
        <v>44398</v>
      </c>
      <c r="C666" s="3">
        <v>44412</v>
      </c>
      <c r="D666" t="s">
        <v>18</v>
      </c>
      <c r="E666">
        <v>116932</v>
      </c>
      <c r="F666" t="s">
        <v>19</v>
      </c>
      <c r="G666" t="s">
        <v>20</v>
      </c>
      <c r="H666" t="s">
        <v>21</v>
      </c>
      <c r="I666">
        <v>94122</v>
      </c>
      <c r="J666" t="s">
        <v>22</v>
      </c>
      <c r="K666" t="s">
        <v>23</v>
      </c>
      <c r="L666" t="s">
        <v>33</v>
      </c>
      <c r="M666" t="s">
        <v>34</v>
      </c>
      <c r="N666" s="5">
        <v>18</v>
      </c>
      <c r="O666" s="7">
        <v>5</v>
      </c>
      <c r="P666" s="5">
        <v>12</v>
      </c>
      <c r="Q666" s="5">
        <v>6</v>
      </c>
      <c r="R666" s="22">
        <f>Tabla1[[#This Row],[Fecha de Envío]]-Tabla1[[#This Row],[Fecha de Orden]]</f>
        <v>14</v>
      </c>
      <c r="S666" s="24">
        <f>YEAR(Tabla1[[#This Row],[Fecha de Orden]])</f>
        <v>2021</v>
      </c>
      <c r="T666" t="str">
        <f>VLOOKUP(Tabla1[[#This Row],[Nombre del Producto]],Tabla2[[Nombre Producto]:[Costo Unitario]],2,FALSE)</f>
        <v>Lot's O' Nuts</v>
      </c>
      <c r="U666" t="str">
        <f>VLOOKUP(Tabla1[[#This Row],[Fábrica]],Tabla3[],4,FALSE)</f>
        <v>Arizona</v>
      </c>
    </row>
    <row r="667" spans="1:21" x14ac:dyDescent="0.25">
      <c r="A667" t="s">
        <v>6959</v>
      </c>
      <c r="B667" s="3">
        <v>44398</v>
      </c>
      <c r="C667" s="3">
        <v>44414</v>
      </c>
      <c r="D667" t="s">
        <v>18</v>
      </c>
      <c r="E667">
        <v>109890</v>
      </c>
      <c r="F667" t="s">
        <v>19</v>
      </c>
      <c r="G667" t="s">
        <v>57</v>
      </c>
      <c r="H667" t="s">
        <v>58</v>
      </c>
      <c r="I667">
        <v>68104</v>
      </c>
      <c r="J667" t="s">
        <v>22</v>
      </c>
      <c r="K667" t="s">
        <v>43</v>
      </c>
      <c r="L667" t="s">
        <v>24</v>
      </c>
      <c r="M667" t="s">
        <v>25</v>
      </c>
      <c r="N667" s="5">
        <v>7.5</v>
      </c>
      <c r="O667" s="7">
        <v>2</v>
      </c>
      <c r="P667" s="5">
        <v>4.9000000000000004</v>
      </c>
      <c r="Q667" s="5">
        <v>2.6</v>
      </c>
      <c r="R667" s="22">
        <f>Tabla1[[#This Row],[Fecha de Envío]]-Tabla1[[#This Row],[Fecha de Orden]]</f>
        <v>16</v>
      </c>
      <c r="S667" s="24">
        <f>YEAR(Tabla1[[#This Row],[Fecha de Orden]])</f>
        <v>2021</v>
      </c>
      <c r="T667" t="str">
        <f>VLOOKUP(Tabla1[[#This Row],[Nombre del Producto]],Tabla2[[Nombre Producto]:[Costo Unitario]],2,FALSE)</f>
        <v>Wicked Choccy's</v>
      </c>
      <c r="U667" t="str">
        <f>VLOOKUP(Tabla1[[#This Row],[Fábrica]],Tabla3[],4,FALSE)</f>
        <v>Georgia</v>
      </c>
    </row>
    <row r="668" spans="1:21" x14ac:dyDescent="0.25">
      <c r="A668" t="s">
        <v>217</v>
      </c>
      <c r="B668" s="3">
        <v>44399</v>
      </c>
      <c r="C668" s="3">
        <v>44415</v>
      </c>
      <c r="D668" t="s">
        <v>18</v>
      </c>
      <c r="E668">
        <v>122679</v>
      </c>
      <c r="F668" t="s">
        <v>19</v>
      </c>
      <c r="G668" t="s">
        <v>53</v>
      </c>
      <c r="H668" t="s">
        <v>21</v>
      </c>
      <c r="I668">
        <v>90008</v>
      </c>
      <c r="J668" t="s">
        <v>22</v>
      </c>
      <c r="K668" t="s">
        <v>23</v>
      </c>
      <c r="L668" t="s">
        <v>24</v>
      </c>
      <c r="M668" t="s">
        <v>25</v>
      </c>
      <c r="N668" s="5">
        <v>22.5</v>
      </c>
      <c r="O668" s="7">
        <v>6</v>
      </c>
      <c r="P668" s="5">
        <v>14.7</v>
      </c>
      <c r="Q668" s="5">
        <v>7.8</v>
      </c>
      <c r="R668" s="22">
        <f>Tabla1[[#This Row],[Fecha de Envío]]-Tabla1[[#This Row],[Fecha de Orden]]</f>
        <v>16</v>
      </c>
      <c r="S668" s="24">
        <f>YEAR(Tabla1[[#This Row],[Fecha de Orden]])</f>
        <v>2021</v>
      </c>
      <c r="T668" t="str">
        <f>VLOOKUP(Tabla1[[#This Row],[Nombre del Producto]],Tabla2[[Nombre Producto]:[Costo Unitario]],2,FALSE)</f>
        <v>Wicked Choccy's</v>
      </c>
      <c r="U668" t="str">
        <f>VLOOKUP(Tabla1[[#This Row],[Fábrica]],Tabla3[],4,FALSE)</f>
        <v>Georgia</v>
      </c>
    </row>
    <row r="669" spans="1:21" x14ac:dyDescent="0.25">
      <c r="A669" t="s">
        <v>3316</v>
      </c>
      <c r="B669" s="3">
        <v>44399</v>
      </c>
      <c r="C669" s="3">
        <v>44414</v>
      </c>
      <c r="D669" t="s">
        <v>18</v>
      </c>
      <c r="E669">
        <v>127691</v>
      </c>
      <c r="F669" t="s">
        <v>19</v>
      </c>
      <c r="G669" t="s">
        <v>30</v>
      </c>
      <c r="H669" t="s">
        <v>31</v>
      </c>
      <c r="I669">
        <v>10024</v>
      </c>
      <c r="J669" t="s">
        <v>22</v>
      </c>
      <c r="K669" t="s">
        <v>32</v>
      </c>
      <c r="L669" t="s">
        <v>33</v>
      </c>
      <c r="M669" t="s">
        <v>34</v>
      </c>
      <c r="N669" s="5">
        <v>7.2</v>
      </c>
      <c r="O669" s="7">
        <v>2</v>
      </c>
      <c r="P669" s="5">
        <v>4.8</v>
      </c>
      <c r="Q669" s="5">
        <v>2.4</v>
      </c>
      <c r="R669" s="22">
        <f>Tabla1[[#This Row],[Fecha de Envío]]-Tabla1[[#This Row],[Fecha de Orden]]</f>
        <v>15</v>
      </c>
      <c r="S669" s="24">
        <f>YEAR(Tabla1[[#This Row],[Fecha de Orden]])</f>
        <v>2021</v>
      </c>
      <c r="T669" t="str">
        <f>VLOOKUP(Tabla1[[#This Row],[Nombre del Producto]],Tabla2[[Nombre Producto]:[Costo Unitario]],2,FALSE)</f>
        <v>Lot's O' Nuts</v>
      </c>
      <c r="U669" t="str">
        <f>VLOOKUP(Tabla1[[#This Row],[Fábrica]],Tabla3[],4,FALSE)</f>
        <v>Arizona</v>
      </c>
    </row>
    <row r="670" spans="1:21" x14ac:dyDescent="0.25">
      <c r="A670" t="s">
        <v>3317</v>
      </c>
      <c r="B670" s="3">
        <v>44399</v>
      </c>
      <c r="C670" s="3">
        <v>44414</v>
      </c>
      <c r="D670" t="s">
        <v>18</v>
      </c>
      <c r="E670">
        <v>127691</v>
      </c>
      <c r="F670" t="s">
        <v>19</v>
      </c>
      <c r="G670" t="s">
        <v>30</v>
      </c>
      <c r="H670" t="s">
        <v>31</v>
      </c>
      <c r="I670">
        <v>10024</v>
      </c>
      <c r="J670" t="s">
        <v>22</v>
      </c>
      <c r="K670" t="s">
        <v>32</v>
      </c>
      <c r="L670" t="s">
        <v>24</v>
      </c>
      <c r="M670" t="s">
        <v>25</v>
      </c>
      <c r="N670" s="5">
        <v>7.5</v>
      </c>
      <c r="O670" s="7">
        <v>2</v>
      </c>
      <c r="P670" s="5">
        <v>4.9000000000000004</v>
      </c>
      <c r="Q670" s="5">
        <v>2.6</v>
      </c>
      <c r="R670" s="22">
        <f>Tabla1[[#This Row],[Fecha de Envío]]-Tabla1[[#This Row],[Fecha de Orden]]</f>
        <v>15</v>
      </c>
      <c r="S670" s="24">
        <f>YEAR(Tabla1[[#This Row],[Fecha de Orden]])</f>
        <v>2021</v>
      </c>
      <c r="T670" t="str">
        <f>VLOOKUP(Tabla1[[#This Row],[Nombre del Producto]],Tabla2[[Nombre Producto]:[Costo Unitario]],2,FALSE)</f>
        <v>Wicked Choccy's</v>
      </c>
      <c r="U670" t="str">
        <f>VLOOKUP(Tabla1[[#This Row],[Fábrica]],Tabla3[],4,FALSE)</f>
        <v>Georgia</v>
      </c>
    </row>
    <row r="671" spans="1:21" x14ac:dyDescent="0.25">
      <c r="A671" t="s">
        <v>4671</v>
      </c>
      <c r="B671" s="3">
        <v>44399</v>
      </c>
      <c r="C671" s="3">
        <v>44411</v>
      </c>
      <c r="D671" t="s">
        <v>71</v>
      </c>
      <c r="E671">
        <v>164644</v>
      </c>
      <c r="F671" t="s">
        <v>19</v>
      </c>
      <c r="G671" t="s">
        <v>159</v>
      </c>
      <c r="H671" t="s">
        <v>42</v>
      </c>
      <c r="I671">
        <v>77095</v>
      </c>
      <c r="J671" t="s">
        <v>22</v>
      </c>
      <c r="K671" t="s">
        <v>43</v>
      </c>
      <c r="L671" t="s">
        <v>36</v>
      </c>
      <c r="M671" t="s">
        <v>37</v>
      </c>
      <c r="N671" s="5">
        <v>3.25</v>
      </c>
      <c r="O671" s="7">
        <v>1</v>
      </c>
      <c r="P671" s="5">
        <v>2.11</v>
      </c>
      <c r="Q671" s="5">
        <v>1.1399999999999999</v>
      </c>
      <c r="R671" s="22">
        <f>Tabla1[[#This Row],[Fecha de Envío]]-Tabla1[[#This Row],[Fecha de Orden]]</f>
        <v>12</v>
      </c>
      <c r="S671" s="24">
        <f>YEAR(Tabla1[[#This Row],[Fecha de Orden]])</f>
        <v>2021</v>
      </c>
      <c r="T671" t="str">
        <f>VLOOKUP(Tabla1[[#This Row],[Nombre del Producto]],Tabla2[[Nombre Producto]:[Costo Unitario]],2,FALSE)</f>
        <v>Wicked Choccy's</v>
      </c>
      <c r="U671" t="str">
        <f>VLOOKUP(Tabla1[[#This Row],[Fábrica]],Tabla3[],4,FALSE)</f>
        <v>Georgia</v>
      </c>
    </row>
    <row r="672" spans="1:21" x14ac:dyDescent="0.25">
      <c r="A672" t="s">
        <v>6747</v>
      </c>
      <c r="B672" s="3">
        <v>44399</v>
      </c>
      <c r="C672" s="3">
        <v>44411</v>
      </c>
      <c r="D672" t="s">
        <v>71</v>
      </c>
      <c r="E672">
        <v>117464</v>
      </c>
      <c r="F672" t="s">
        <v>19</v>
      </c>
      <c r="G672" t="s">
        <v>20</v>
      </c>
      <c r="H672" t="s">
        <v>21</v>
      </c>
      <c r="I672">
        <v>94122</v>
      </c>
      <c r="J672" t="s">
        <v>22</v>
      </c>
      <c r="K672" t="s">
        <v>23</v>
      </c>
      <c r="L672" t="s">
        <v>45</v>
      </c>
      <c r="M672" t="s">
        <v>46</v>
      </c>
      <c r="N672" s="5">
        <v>10.47</v>
      </c>
      <c r="O672" s="7">
        <v>3</v>
      </c>
      <c r="P672" s="5">
        <v>7.47</v>
      </c>
      <c r="Q672" s="5">
        <v>3</v>
      </c>
      <c r="R672" s="22">
        <f>Tabla1[[#This Row],[Fecha de Envío]]-Tabla1[[#This Row],[Fecha de Orden]]</f>
        <v>12</v>
      </c>
      <c r="S672" s="24">
        <f>YEAR(Tabla1[[#This Row],[Fecha de Orden]])</f>
        <v>2021</v>
      </c>
      <c r="T672" t="str">
        <f>VLOOKUP(Tabla1[[#This Row],[Nombre del Producto]],Tabla2[[Nombre Producto]:[Costo Unitario]],2,FALSE)</f>
        <v>Lot's O' Nuts</v>
      </c>
      <c r="U672" t="str">
        <f>VLOOKUP(Tabla1[[#This Row],[Fábrica]],Tabla3[],4,FALSE)</f>
        <v>Arizona</v>
      </c>
    </row>
    <row r="673" spans="1:21" x14ac:dyDescent="0.25">
      <c r="A673" t="s">
        <v>6748</v>
      </c>
      <c r="B673" s="3">
        <v>44399</v>
      </c>
      <c r="C673" s="3">
        <v>44411</v>
      </c>
      <c r="D673" t="s">
        <v>71</v>
      </c>
      <c r="E673">
        <v>117464</v>
      </c>
      <c r="F673" t="s">
        <v>19</v>
      </c>
      <c r="G673" t="s">
        <v>20</v>
      </c>
      <c r="H673" t="s">
        <v>21</v>
      </c>
      <c r="I673">
        <v>94122</v>
      </c>
      <c r="J673" t="s">
        <v>22</v>
      </c>
      <c r="K673" t="s">
        <v>23</v>
      </c>
      <c r="L673" t="s">
        <v>36</v>
      </c>
      <c r="M673" t="s">
        <v>37</v>
      </c>
      <c r="N673" s="5">
        <v>9.75</v>
      </c>
      <c r="O673" s="7">
        <v>3</v>
      </c>
      <c r="P673" s="5">
        <v>6.33</v>
      </c>
      <c r="Q673" s="5">
        <v>3.42</v>
      </c>
      <c r="R673" s="22">
        <f>Tabla1[[#This Row],[Fecha de Envío]]-Tabla1[[#This Row],[Fecha de Orden]]</f>
        <v>12</v>
      </c>
      <c r="S673" s="24">
        <f>YEAR(Tabla1[[#This Row],[Fecha de Orden]])</f>
        <v>2021</v>
      </c>
      <c r="T673" t="str">
        <f>VLOOKUP(Tabla1[[#This Row],[Nombre del Producto]],Tabla2[[Nombre Producto]:[Costo Unitario]],2,FALSE)</f>
        <v>Wicked Choccy's</v>
      </c>
      <c r="U673" t="str">
        <f>VLOOKUP(Tabla1[[#This Row],[Fábrica]],Tabla3[],4,FALSE)</f>
        <v>Georgia</v>
      </c>
    </row>
    <row r="674" spans="1:21" x14ac:dyDescent="0.25">
      <c r="A674" t="s">
        <v>326</v>
      </c>
      <c r="B674" s="3">
        <v>44400</v>
      </c>
      <c r="C674" s="3">
        <v>44411</v>
      </c>
      <c r="D674" t="s">
        <v>39</v>
      </c>
      <c r="E674">
        <v>103058</v>
      </c>
      <c r="F674" t="s">
        <v>19</v>
      </c>
      <c r="G674" t="s">
        <v>30</v>
      </c>
      <c r="H674" t="s">
        <v>31</v>
      </c>
      <c r="I674">
        <v>10011</v>
      </c>
      <c r="J674" t="s">
        <v>22</v>
      </c>
      <c r="K674" t="s">
        <v>32</v>
      </c>
      <c r="L674" t="s">
        <v>24</v>
      </c>
      <c r="M674" t="s">
        <v>25</v>
      </c>
      <c r="N674" s="5">
        <v>7.5</v>
      </c>
      <c r="O674" s="7">
        <v>2</v>
      </c>
      <c r="P674" s="5">
        <v>4.9000000000000004</v>
      </c>
      <c r="Q674" s="5">
        <v>2.6</v>
      </c>
      <c r="R674" s="22">
        <f>Tabla1[[#This Row],[Fecha de Envío]]-Tabla1[[#This Row],[Fecha de Orden]]</f>
        <v>11</v>
      </c>
      <c r="S674" s="24">
        <f>YEAR(Tabla1[[#This Row],[Fecha de Orden]])</f>
        <v>2021</v>
      </c>
      <c r="T674" t="str">
        <f>VLOOKUP(Tabla1[[#This Row],[Nombre del Producto]],Tabla2[[Nombre Producto]:[Costo Unitario]],2,FALSE)</f>
        <v>Wicked Choccy's</v>
      </c>
      <c r="U674" t="str">
        <f>VLOOKUP(Tabla1[[#This Row],[Fábrica]],Tabla3[],4,FALSE)</f>
        <v>Georgia</v>
      </c>
    </row>
    <row r="675" spans="1:21" x14ac:dyDescent="0.25">
      <c r="A675" t="s">
        <v>420</v>
      </c>
      <c r="B675" s="3">
        <v>44400</v>
      </c>
      <c r="C675" s="3">
        <v>44414</v>
      </c>
      <c r="D675" t="s">
        <v>18</v>
      </c>
      <c r="E675">
        <v>119137</v>
      </c>
      <c r="F675" t="s">
        <v>19</v>
      </c>
      <c r="G675" t="s">
        <v>244</v>
      </c>
      <c r="H675" t="s">
        <v>69</v>
      </c>
      <c r="I675">
        <v>85705</v>
      </c>
      <c r="J675" t="s">
        <v>22</v>
      </c>
      <c r="K675" t="s">
        <v>23</v>
      </c>
      <c r="L675" t="s">
        <v>36</v>
      </c>
      <c r="M675" t="s">
        <v>37</v>
      </c>
      <c r="N675" s="5">
        <v>3.25</v>
      </c>
      <c r="O675" s="7">
        <v>1</v>
      </c>
      <c r="P675" s="5">
        <v>2.11</v>
      </c>
      <c r="Q675" s="5">
        <v>1.1399999999999999</v>
      </c>
      <c r="R675" s="22">
        <f>Tabla1[[#This Row],[Fecha de Envío]]-Tabla1[[#This Row],[Fecha de Orden]]</f>
        <v>14</v>
      </c>
      <c r="S675" s="24">
        <f>YEAR(Tabla1[[#This Row],[Fecha de Orden]])</f>
        <v>2021</v>
      </c>
      <c r="T675" t="str">
        <f>VLOOKUP(Tabla1[[#This Row],[Nombre del Producto]],Tabla2[[Nombre Producto]:[Costo Unitario]],2,FALSE)</f>
        <v>Wicked Choccy's</v>
      </c>
      <c r="U675" t="str">
        <f>VLOOKUP(Tabla1[[#This Row],[Fábrica]],Tabla3[],4,FALSE)</f>
        <v>Georgia</v>
      </c>
    </row>
    <row r="676" spans="1:21" x14ac:dyDescent="0.25">
      <c r="A676" t="s">
        <v>421</v>
      </c>
      <c r="B676" s="3">
        <v>44400</v>
      </c>
      <c r="C676" s="3">
        <v>44414</v>
      </c>
      <c r="D676" t="s">
        <v>18</v>
      </c>
      <c r="E676">
        <v>119137</v>
      </c>
      <c r="F676" t="s">
        <v>19</v>
      </c>
      <c r="G676" t="s">
        <v>244</v>
      </c>
      <c r="H676" t="s">
        <v>69</v>
      </c>
      <c r="I676">
        <v>85705</v>
      </c>
      <c r="J676" t="s">
        <v>22</v>
      </c>
      <c r="K676" t="s">
        <v>23</v>
      </c>
      <c r="L676" t="s">
        <v>27</v>
      </c>
      <c r="M676" t="s">
        <v>28</v>
      </c>
      <c r="N676" s="5">
        <v>18</v>
      </c>
      <c r="O676" s="7">
        <v>5</v>
      </c>
      <c r="P676" s="5">
        <v>12.5</v>
      </c>
      <c r="Q676" s="5">
        <v>5.5</v>
      </c>
      <c r="R676" s="22">
        <f>Tabla1[[#This Row],[Fecha de Envío]]-Tabla1[[#This Row],[Fecha de Orden]]</f>
        <v>14</v>
      </c>
      <c r="S676" s="24">
        <f>YEAR(Tabla1[[#This Row],[Fecha de Orden]])</f>
        <v>2021</v>
      </c>
      <c r="T676" t="str">
        <f>VLOOKUP(Tabla1[[#This Row],[Nombre del Producto]],Tabla2[[Nombre Producto]:[Costo Unitario]],2,FALSE)</f>
        <v>Lot's O' Nuts</v>
      </c>
      <c r="U676" t="str">
        <f>VLOOKUP(Tabla1[[#This Row],[Fábrica]],Tabla3[],4,FALSE)</f>
        <v>Arizona</v>
      </c>
    </row>
    <row r="677" spans="1:21" x14ac:dyDescent="0.25">
      <c r="A677" t="s">
        <v>422</v>
      </c>
      <c r="B677" s="3">
        <v>44400</v>
      </c>
      <c r="C677" s="3">
        <v>44414</v>
      </c>
      <c r="D677" t="s">
        <v>18</v>
      </c>
      <c r="E677">
        <v>119137</v>
      </c>
      <c r="F677" t="s">
        <v>19</v>
      </c>
      <c r="G677" t="s">
        <v>244</v>
      </c>
      <c r="H677" t="s">
        <v>69</v>
      </c>
      <c r="I677">
        <v>85705</v>
      </c>
      <c r="J677" t="s">
        <v>22</v>
      </c>
      <c r="K677" t="s">
        <v>23</v>
      </c>
      <c r="L677" t="s">
        <v>45</v>
      </c>
      <c r="M677" t="s">
        <v>46</v>
      </c>
      <c r="N677" s="5">
        <v>27.92</v>
      </c>
      <c r="O677" s="7">
        <v>8</v>
      </c>
      <c r="P677" s="5">
        <v>19.920000000000002</v>
      </c>
      <c r="Q677" s="5">
        <v>8</v>
      </c>
      <c r="R677" s="22">
        <f>Tabla1[[#This Row],[Fecha de Envío]]-Tabla1[[#This Row],[Fecha de Orden]]</f>
        <v>14</v>
      </c>
      <c r="S677" s="24">
        <f>YEAR(Tabla1[[#This Row],[Fecha de Orden]])</f>
        <v>2021</v>
      </c>
      <c r="T677" t="str">
        <f>VLOOKUP(Tabla1[[#This Row],[Nombre del Producto]],Tabla2[[Nombre Producto]:[Costo Unitario]],2,FALSE)</f>
        <v>Lot's O' Nuts</v>
      </c>
      <c r="U677" t="str">
        <f>VLOOKUP(Tabla1[[#This Row],[Fábrica]],Tabla3[],4,FALSE)</f>
        <v>Arizona</v>
      </c>
    </row>
    <row r="678" spans="1:21" x14ac:dyDescent="0.25">
      <c r="A678" t="s">
        <v>6572</v>
      </c>
      <c r="B678" s="3">
        <v>44400</v>
      </c>
      <c r="C678" s="3">
        <v>44414</v>
      </c>
      <c r="D678" t="s">
        <v>18</v>
      </c>
      <c r="E678">
        <v>145254</v>
      </c>
      <c r="F678" t="s">
        <v>19</v>
      </c>
      <c r="G678" t="s">
        <v>20</v>
      </c>
      <c r="H678" t="s">
        <v>21</v>
      </c>
      <c r="I678">
        <v>94122</v>
      </c>
      <c r="J678" t="s">
        <v>22</v>
      </c>
      <c r="K678" t="s">
        <v>23</v>
      </c>
      <c r="L678" t="s">
        <v>33</v>
      </c>
      <c r="M678" t="s">
        <v>34</v>
      </c>
      <c r="N678" s="5">
        <v>18</v>
      </c>
      <c r="O678" s="7">
        <v>5</v>
      </c>
      <c r="P678" s="5">
        <v>12</v>
      </c>
      <c r="Q678" s="5">
        <v>6</v>
      </c>
      <c r="R678" s="22">
        <f>Tabla1[[#This Row],[Fecha de Envío]]-Tabla1[[#This Row],[Fecha de Orden]]</f>
        <v>14</v>
      </c>
      <c r="S678" s="24">
        <f>YEAR(Tabla1[[#This Row],[Fecha de Orden]])</f>
        <v>2021</v>
      </c>
      <c r="T678" t="str">
        <f>VLOOKUP(Tabla1[[#This Row],[Nombre del Producto]],Tabla2[[Nombre Producto]:[Costo Unitario]],2,FALSE)</f>
        <v>Lot's O' Nuts</v>
      </c>
      <c r="U678" t="str">
        <f>VLOOKUP(Tabla1[[#This Row],[Fábrica]],Tabla3[],4,FALSE)</f>
        <v>Arizona</v>
      </c>
    </row>
    <row r="679" spans="1:21" x14ac:dyDescent="0.25">
      <c r="A679" t="s">
        <v>6573</v>
      </c>
      <c r="B679" s="3">
        <v>44400</v>
      </c>
      <c r="C679" s="3">
        <v>44414</v>
      </c>
      <c r="D679" t="s">
        <v>18</v>
      </c>
      <c r="E679">
        <v>145254</v>
      </c>
      <c r="F679" t="s">
        <v>19</v>
      </c>
      <c r="G679" t="s">
        <v>20</v>
      </c>
      <c r="H679" t="s">
        <v>21</v>
      </c>
      <c r="I679">
        <v>94122</v>
      </c>
      <c r="J679" t="s">
        <v>22</v>
      </c>
      <c r="K679" t="s">
        <v>23</v>
      </c>
      <c r="L679" t="s">
        <v>36</v>
      </c>
      <c r="M679" t="s">
        <v>37</v>
      </c>
      <c r="N679" s="5">
        <v>9.75</v>
      </c>
      <c r="O679" s="7">
        <v>3</v>
      </c>
      <c r="P679" s="5">
        <v>6.33</v>
      </c>
      <c r="Q679" s="5">
        <v>3.42</v>
      </c>
      <c r="R679" s="22">
        <f>Tabla1[[#This Row],[Fecha de Envío]]-Tabla1[[#This Row],[Fecha de Orden]]</f>
        <v>14</v>
      </c>
      <c r="S679" s="24">
        <f>YEAR(Tabla1[[#This Row],[Fecha de Orden]])</f>
        <v>2021</v>
      </c>
      <c r="T679" t="str">
        <f>VLOOKUP(Tabla1[[#This Row],[Nombre del Producto]],Tabla2[[Nombre Producto]:[Costo Unitario]],2,FALSE)</f>
        <v>Wicked Choccy's</v>
      </c>
      <c r="U679" t="str">
        <f>VLOOKUP(Tabla1[[#This Row],[Fábrica]],Tabla3[],4,FALSE)</f>
        <v>Georgia</v>
      </c>
    </row>
    <row r="680" spans="1:21" x14ac:dyDescent="0.25">
      <c r="A680" t="s">
        <v>6574</v>
      </c>
      <c r="B680" s="3">
        <v>44400</v>
      </c>
      <c r="C680" s="3">
        <v>44414</v>
      </c>
      <c r="D680" t="s">
        <v>18</v>
      </c>
      <c r="E680">
        <v>145254</v>
      </c>
      <c r="F680" t="s">
        <v>19</v>
      </c>
      <c r="G680" t="s">
        <v>20</v>
      </c>
      <c r="H680" t="s">
        <v>21</v>
      </c>
      <c r="I680">
        <v>94122</v>
      </c>
      <c r="J680" t="s">
        <v>22</v>
      </c>
      <c r="K680" t="s">
        <v>23</v>
      </c>
      <c r="L680" t="s">
        <v>27</v>
      </c>
      <c r="M680" t="s">
        <v>28</v>
      </c>
      <c r="N680" s="5">
        <v>10.8</v>
      </c>
      <c r="O680" s="7">
        <v>3</v>
      </c>
      <c r="P680" s="5">
        <v>7.5</v>
      </c>
      <c r="Q680" s="5">
        <v>3.3</v>
      </c>
      <c r="R680" s="22">
        <f>Tabla1[[#This Row],[Fecha de Envío]]-Tabla1[[#This Row],[Fecha de Orden]]</f>
        <v>14</v>
      </c>
      <c r="S680" s="24">
        <f>YEAR(Tabla1[[#This Row],[Fecha de Orden]])</f>
        <v>2021</v>
      </c>
      <c r="T680" t="str">
        <f>VLOOKUP(Tabla1[[#This Row],[Nombre del Producto]],Tabla2[[Nombre Producto]:[Costo Unitario]],2,FALSE)</f>
        <v>Lot's O' Nuts</v>
      </c>
      <c r="U680" t="str">
        <f>VLOOKUP(Tabla1[[#This Row],[Fábrica]],Tabla3[],4,FALSE)</f>
        <v>Arizona</v>
      </c>
    </row>
    <row r="681" spans="1:21" x14ac:dyDescent="0.25">
      <c r="A681" t="s">
        <v>5218</v>
      </c>
      <c r="B681" s="3">
        <v>44402</v>
      </c>
      <c r="C681" s="3">
        <v>44414</v>
      </c>
      <c r="D681" t="s">
        <v>71</v>
      </c>
      <c r="E681">
        <v>143917</v>
      </c>
      <c r="F681" t="s">
        <v>19</v>
      </c>
      <c r="G681" t="s">
        <v>20</v>
      </c>
      <c r="H681" t="s">
        <v>21</v>
      </c>
      <c r="I681">
        <v>94122</v>
      </c>
      <c r="J681" t="s">
        <v>22</v>
      </c>
      <c r="K681" t="s">
        <v>23</v>
      </c>
      <c r="L681" t="s">
        <v>24</v>
      </c>
      <c r="M681" t="s">
        <v>25</v>
      </c>
      <c r="N681" s="5">
        <v>30</v>
      </c>
      <c r="O681" s="7">
        <v>8</v>
      </c>
      <c r="P681" s="5">
        <v>19.600000000000001</v>
      </c>
      <c r="Q681" s="5">
        <v>10.4</v>
      </c>
      <c r="R681" s="22">
        <f>Tabla1[[#This Row],[Fecha de Envío]]-Tabla1[[#This Row],[Fecha de Orden]]</f>
        <v>12</v>
      </c>
      <c r="S681" s="24">
        <f>YEAR(Tabla1[[#This Row],[Fecha de Orden]])</f>
        <v>2021</v>
      </c>
      <c r="T681" t="str">
        <f>VLOOKUP(Tabla1[[#This Row],[Nombre del Producto]],Tabla2[[Nombre Producto]:[Costo Unitario]],2,FALSE)</f>
        <v>Wicked Choccy's</v>
      </c>
      <c r="U681" t="str">
        <f>VLOOKUP(Tabla1[[#This Row],[Fábrica]],Tabla3[],4,FALSE)</f>
        <v>Georgia</v>
      </c>
    </row>
    <row r="682" spans="1:21" x14ac:dyDescent="0.25">
      <c r="A682" t="s">
        <v>5219</v>
      </c>
      <c r="B682" s="3">
        <v>44402</v>
      </c>
      <c r="C682" s="3">
        <v>44414</v>
      </c>
      <c r="D682" t="s">
        <v>71</v>
      </c>
      <c r="E682">
        <v>143917</v>
      </c>
      <c r="F682" t="s">
        <v>19</v>
      </c>
      <c r="G682" t="s">
        <v>20</v>
      </c>
      <c r="H682" t="s">
        <v>21</v>
      </c>
      <c r="I682">
        <v>94122</v>
      </c>
      <c r="J682" t="s">
        <v>22</v>
      </c>
      <c r="K682" t="s">
        <v>23</v>
      </c>
      <c r="L682" t="s">
        <v>45</v>
      </c>
      <c r="M682" t="s">
        <v>46</v>
      </c>
      <c r="N682" s="5">
        <v>17.45</v>
      </c>
      <c r="O682" s="7">
        <v>5</v>
      </c>
      <c r="P682" s="5">
        <v>12.45</v>
      </c>
      <c r="Q682" s="5">
        <v>5</v>
      </c>
      <c r="R682" s="22">
        <f>Tabla1[[#This Row],[Fecha de Envío]]-Tabla1[[#This Row],[Fecha de Orden]]</f>
        <v>12</v>
      </c>
      <c r="S682" s="24">
        <f>YEAR(Tabla1[[#This Row],[Fecha de Orden]])</f>
        <v>2021</v>
      </c>
      <c r="T682" t="str">
        <f>VLOOKUP(Tabla1[[#This Row],[Nombre del Producto]],Tabla2[[Nombre Producto]:[Costo Unitario]],2,FALSE)</f>
        <v>Lot's O' Nuts</v>
      </c>
      <c r="U682" t="str">
        <f>VLOOKUP(Tabla1[[#This Row],[Fábrica]],Tabla3[],4,FALSE)</f>
        <v>Arizona</v>
      </c>
    </row>
    <row r="683" spans="1:21" x14ac:dyDescent="0.25">
      <c r="A683" t="s">
        <v>9037</v>
      </c>
      <c r="B683" s="3">
        <v>44402</v>
      </c>
      <c r="C683" s="3">
        <v>44414</v>
      </c>
      <c r="D683" t="s">
        <v>71</v>
      </c>
      <c r="E683">
        <v>146528</v>
      </c>
      <c r="F683" t="s">
        <v>19</v>
      </c>
      <c r="G683" t="s">
        <v>53</v>
      </c>
      <c r="H683" t="s">
        <v>21</v>
      </c>
      <c r="I683">
        <v>90045</v>
      </c>
      <c r="J683" t="s">
        <v>22</v>
      </c>
      <c r="K683" t="s">
        <v>23</v>
      </c>
      <c r="L683" t="s">
        <v>33</v>
      </c>
      <c r="M683" t="s">
        <v>34</v>
      </c>
      <c r="N683" s="5">
        <v>3.6</v>
      </c>
      <c r="O683" s="7">
        <v>1</v>
      </c>
      <c r="P683" s="5">
        <v>2.4</v>
      </c>
      <c r="Q683" s="5">
        <v>1.2</v>
      </c>
      <c r="R683" s="22">
        <f>Tabla1[[#This Row],[Fecha de Envío]]-Tabla1[[#This Row],[Fecha de Orden]]</f>
        <v>12</v>
      </c>
      <c r="S683" s="24">
        <f>YEAR(Tabla1[[#This Row],[Fecha de Orden]])</f>
        <v>2021</v>
      </c>
      <c r="T683" t="str">
        <f>VLOOKUP(Tabla1[[#This Row],[Nombre del Producto]],Tabla2[[Nombre Producto]:[Costo Unitario]],2,FALSE)</f>
        <v>Lot's O' Nuts</v>
      </c>
      <c r="U683" t="str">
        <f>VLOOKUP(Tabla1[[#This Row],[Fábrica]],Tabla3[],4,FALSE)</f>
        <v>Arizona</v>
      </c>
    </row>
    <row r="684" spans="1:21" x14ac:dyDescent="0.25">
      <c r="A684" t="s">
        <v>9038</v>
      </c>
      <c r="B684" s="3">
        <v>44402</v>
      </c>
      <c r="C684" s="3">
        <v>44414</v>
      </c>
      <c r="D684" t="s">
        <v>71</v>
      </c>
      <c r="E684">
        <v>146528</v>
      </c>
      <c r="F684" t="s">
        <v>19</v>
      </c>
      <c r="G684" t="s">
        <v>53</v>
      </c>
      <c r="H684" t="s">
        <v>21</v>
      </c>
      <c r="I684">
        <v>90045</v>
      </c>
      <c r="J684" t="s">
        <v>22</v>
      </c>
      <c r="K684" t="s">
        <v>23</v>
      </c>
      <c r="L684" t="s">
        <v>36</v>
      </c>
      <c r="M684" t="s">
        <v>37</v>
      </c>
      <c r="N684" s="5">
        <v>13</v>
      </c>
      <c r="O684" s="7">
        <v>4</v>
      </c>
      <c r="P684" s="5">
        <v>8.44</v>
      </c>
      <c r="Q684" s="5">
        <v>4.5599999999999996</v>
      </c>
      <c r="R684" s="22">
        <f>Tabla1[[#This Row],[Fecha de Envío]]-Tabla1[[#This Row],[Fecha de Orden]]</f>
        <v>12</v>
      </c>
      <c r="S684" s="24">
        <f>YEAR(Tabla1[[#This Row],[Fecha de Orden]])</f>
        <v>2021</v>
      </c>
      <c r="T684" t="str">
        <f>VLOOKUP(Tabla1[[#This Row],[Nombre del Producto]],Tabla2[[Nombre Producto]:[Costo Unitario]],2,FALSE)</f>
        <v>Wicked Choccy's</v>
      </c>
      <c r="U684" t="str">
        <f>VLOOKUP(Tabla1[[#This Row],[Fábrica]],Tabla3[],4,FALSE)</f>
        <v>Georgia</v>
      </c>
    </row>
    <row r="685" spans="1:21" x14ac:dyDescent="0.25">
      <c r="A685" t="s">
        <v>1954</v>
      </c>
      <c r="B685" s="3">
        <v>44403</v>
      </c>
      <c r="C685" s="3">
        <v>44417</v>
      </c>
      <c r="D685" t="s">
        <v>71</v>
      </c>
      <c r="E685">
        <v>155894</v>
      </c>
      <c r="F685" t="s">
        <v>19</v>
      </c>
      <c r="G685" t="s">
        <v>239</v>
      </c>
      <c r="H685" t="s">
        <v>173</v>
      </c>
      <c r="I685">
        <v>60623</v>
      </c>
      <c r="J685" t="s">
        <v>22</v>
      </c>
      <c r="K685" t="s">
        <v>43</v>
      </c>
      <c r="L685" t="s">
        <v>27</v>
      </c>
      <c r="M685" t="s">
        <v>28</v>
      </c>
      <c r="N685" s="5">
        <v>10.8</v>
      </c>
      <c r="O685" s="7">
        <v>3</v>
      </c>
      <c r="P685" s="5">
        <v>7.5</v>
      </c>
      <c r="Q685" s="5">
        <v>3.3</v>
      </c>
      <c r="R685" s="22">
        <f>Tabla1[[#This Row],[Fecha de Envío]]-Tabla1[[#This Row],[Fecha de Orden]]</f>
        <v>14</v>
      </c>
      <c r="S685" s="24">
        <f>YEAR(Tabla1[[#This Row],[Fecha de Orden]])</f>
        <v>2021</v>
      </c>
      <c r="T685" t="str">
        <f>VLOOKUP(Tabla1[[#This Row],[Nombre del Producto]],Tabla2[[Nombre Producto]:[Costo Unitario]],2,FALSE)</f>
        <v>Lot's O' Nuts</v>
      </c>
      <c r="U685" t="str">
        <f>VLOOKUP(Tabla1[[#This Row],[Fábrica]],Tabla3[],4,FALSE)</f>
        <v>Arizona</v>
      </c>
    </row>
    <row r="686" spans="1:21" x14ac:dyDescent="0.25">
      <c r="A686" t="s">
        <v>4768</v>
      </c>
      <c r="B686" s="3">
        <v>44403</v>
      </c>
      <c r="C686" s="3">
        <v>44419</v>
      </c>
      <c r="D686" t="s">
        <v>18</v>
      </c>
      <c r="E686">
        <v>159121</v>
      </c>
      <c r="F686" t="s">
        <v>19</v>
      </c>
      <c r="G686" t="s">
        <v>4764</v>
      </c>
      <c r="H686" t="s">
        <v>325</v>
      </c>
      <c r="I686">
        <v>84020</v>
      </c>
      <c r="J686" t="s">
        <v>22</v>
      </c>
      <c r="K686" t="s">
        <v>23</v>
      </c>
      <c r="L686" t="s">
        <v>36</v>
      </c>
      <c r="M686" t="s">
        <v>37</v>
      </c>
      <c r="N686" s="5">
        <v>22.75</v>
      </c>
      <c r="O686" s="7">
        <v>7</v>
      </c>
      <c r="P686" s="5">
        <v>14.77</v>
      </c>
      <c r="Q686" s="5">
        <v>7.98</v>
      </c>
      <c r="R686" s="22">
        <f>Tabla1[[#This Row],[Fecha de Envío]]-Tabla1[[#This Row],[Fecha de Orden]]</f>
        <v>16</v>
      </c>
      <c r="S686" s="24">
        <f>YEAR(Tabla1[[#This Row],[Fecha de Orden]])</f>
        <v>2021</v>
      </c>
      <c r="T686" t="str">
        <f>VLOOKUP(Tabla1[[#This Row],[Nombre del Producto]],Tabla2[[Nombre Producto]:[Costo Unitario]],2,FALSE)</f>
        <v>Wicked Choccy's</v>
      </c>
      <c r="U686" t="str">
        <f>VLOOKUP(Tabla1[[#This Row],[Fábrica]],Tabla3[],4,FALSE)</f>
        <v>Georgia</v>
      </c>
    </row>
    <row r="687" spans="1:21" x14ac:dyDescent="0.25">
      <c r="A687" t="s">
        <v>5289</v>
      </c>
      <c r="B687" s="3">
        <v>44403</v>
      </c>
      <c r="C687" s="3">
        <v>44420</v>
      </c>
      <c r="D687" t="s">
        <v>18</v>
      </c>
      <c r="E687">
        <v>126760</v>
      </c>
      <c r="F687" t="s">
        <v>19</v>
      </c>
      <c r="G687" t="s">
        <v>2926</v>
      </c>
      <c r="H687" t="s">
        <v>345</v>
      </c>
      <c r="I687">
        <v>89031</v>
      </c>
      <c r="J687" t="s">
        <v>22</v>
      </c>
      <c r="K687" t="s">
        <v>23</v>
      </c>
      <c r="L687" t="s">
        <v>24</v>
      </c>
      <c r="M687" t="s">
        <v>25</v>
      </c>
      <c r="N687" s="5">
        <v>11.25</v>
      </c>
      <c r="O687" s="7">
        <v>3</v>
      </c>
      <c r="P687" s="5">
        <v>7.35</v>
      </c>
      <c r="Q687" s="5">
        <v>3.9</v>
      </c>
      <c r="R687" s="22">
        <f>Tabla1[[#This Row],[Fecha de Envío]]-Tabla1[[#This Row],[Fecha de Orden]]</f>
        <v>17</v>
      </c>
      <c r="S687" s="24">
        <f>YEAR(Tabla1[[#This Row],[Fecha de Orden]])</f>
        <v>2021</v>
      </c>
      <c r="T687" t="str">
        <f>VLOOKUP(Tabla1[[#This Row],[Nombre del Producto]],Tabla2[[Nombre Producto]:[Costo Unitario]],2,FALSE)</f>
        <v>Wicked Choccy's</v>
      </c>
      <c r="U687" t="str">
        <f>VLOOKUP(Tabla1[[#This Row],[Fábrica]],Tabla3[],4,FALSE)</f>
        <v>Georgia</v>
      </c>
    </row>
    <row r="688" spans="1:21" x14ac:dyDescent="0.25">
      <c r="A688" t="s">
        <v>5290</v>
      </c>
      <c r="B688" s="3">
        <v>44403</v>
      </c>
      <c r="C688" s="3">
        <v>44420</v>
      </c>
      <c r="D688" t="s">
        <v>18</v>
      </c>
      <c r="E688">
        <v>126760</v>
      </c>
      <c r="F688" t="s">
        <v>19</v>
      </c>
      <c r="G688" t="s">
        <v>2926</v>
      </c>
      <c r="H688" t="s">
        <v>345</v>
      </c>
      <c r="I688">
        <v>89031</v>
      </c>
      <c r="J688" t="s">
        <v>22</v>
      </c>
      <c r="K688" t="s">
        <v>23</v>
      </c>
      <c r="L688" t="s">
        <v>45</v>
      </c>
      <c r="M688" t="s">
        <v>46</v>
      </c>
      <c r="N688" s="5">
        <v>31.41</v>
      </c>
      <c r="O688" s="7">
        <v>9</v>
      </c>
      <c r="P688" s="5">
        <v>22.41</v>
      </c>
      <c r="Q688" s="5">
        <v>9</v>
      </c>
      <c r="R688" s="22">
        <f>Tabla1[[#This Row],[Fecha de Envío]]-Tabla1[[#This Row],[Fecha de Orden]]</f>
        <v>17</v>
      </c>
      <c r="S688" s="24">
        <f>YEAR(Tabla1[[#This Row],[Fecha de Orden]])</f>
        <v>2021</v>
      </c>
      <c r="T688" t="str">
        <f>VLOOKUP(Tabla1[[#This Row],[Nombre del Producto]],Tabla2[[Nombre Producto]:[Costo Unitario]],2,FALSE)</f>
        <v>Lot's O' Nuts</v>
      </c>
      <c r="U688" t="str">
        <f>VLOOKUP(Tabla1[[#This Row],[Fábrica]],Tabla3[],4,FALSE)</f>
        <v>Arizona</v>
      </c>
    </row>
    <row r="689" spans="1:21" x14ac:dyDescent="0.25">
      <c r="A689" t="s">
        <v>5291</v>
      </c>
      <c r="B689" s="3">
        <v>44403</v>
      </c>
      <c r="C689" s="3">
        <v>44420</v>
      </c>
      <c r="D689" t="s">
        <v>18</v>
      </c>
      <c r="E689">
        <v>126760</v>
      </c>
      <c r="F689" t="s">
        <v>19</v>
      </c>
      <c r="G689" t="s">
        <v>2926</v>
      </c>
      <c r="H689" t="s">
        <v>345</v>
      </c>
      <c r="I689">
        <v>89031</v>
      </c>
      <c r="J689" t="s">
        <v>22</v>
      </c>
      <c r="K689" t="s">
        <v>23</v>
      </c>
      <c r="L689" t="s">
        <v>33</v>
      </c>
      <c r="M689" t="s">
        <v>34</v>
      </c>
      <c r="N689" s="5">
        <v>10.8</v>
      </c>
      <c r="O689" s="7">
        <v>3</v>
      </c>
      <c r="P689" s="5">
        <v>7.2</v>
      </c>
      <c r="Q689" s="5">
        <v>3.6</v>
      </c>
      <c r="R689" s="22">
        <f>Tabla1[[#This Row],[Fecha de Envío]]-Tabla1[[#This Row],[Fecha de Orden]]</f>
        <v>17</v>
      </c>
      <c r="S689" s="24">
        <f>YEAR(Tabla1[[#This Row],[Fecha de Orden]])</f>
        <v>2021</v>
      </c>
      <c r="T689" t="str">
        <f>VLOOKUP(Tabla1[[#This Row],[Nombre del Producto]],Tabla2[[Nombre Producto]:[Costo Unitario]],2,FALSE)</f>
        <v>Lot's O' Nuts</v>
      </c>
      <c r="U689" t="str">
        <f>VLOOKUP(Tabla1[[#This Row],[Fábrica]],Tabla3[],4,FALSE)</f>
        <v>Arizona</v>
      </c>
    </row>
    <row r="690" spans="1:21" x14ac:dyDescent="0.25">
      <c r="A690" t="s">
        <v>5531</v>
      </c>
      <c r="B690" s="3">
        <v>44403</v>
      </c>
      <c r="C690" s="3">
        <v>44417</v>
      </c>
      <c r="D690" t="s">
        <v>18</v>
      </c>
      <c r="E690">
        <v>169019</v>
      </c>
      <c r="F690" t="s">
        <v>19</v>
      </c>
      <c r="G690" t="s">
        <v>908</v>
      </c>
      <c r="H690" t="s">
        <v>42</v>
      </c>
      <c r="I690">
        <v>78207</v>
      </c>
      <c r="J690" t="s">
        <v>22</v>
      </c>
      <c r="K690" t="s">
        <v>43</v>
      </c>
      <c r="L690" t="s">
        <v>33</v>
      </c>
      <c r="M690" t="s">
        <v>34</v>
      </c>
      <c r="N690" s="5">
        <v>10.8</v>
      </c>
      <c r="O690" s="7">
        <v>3</v>
      </c>
      <c r="P690" s="5">
        <v>7.2</v>
      </c>
      <c r="Q690" s="5">
        <v>3.6</v>
      </c>
      <c r="R690" s="22">
        <f>Tabla1[[#This Row],[Fecha de Envío]]-Tabla1[[#This Row],[Fecha de Orden]]</f>
        <v>14</v>
      </c>
      <c r="S690" s="24">
        <f>YEAR(Tabla1[[#This Row],[Fecha de Orden]])</f>
        <v>2021</v>
      </c>
      <c r="T690" t="str">
        <f>VLOOKUP(Tabla1[[#This Row],[Nombre del Producto]],Tabla2[[Nombre Producto]:[Costo Unitario]],2,FALSE)</f>
        <v>Lot's O' Nuts</v>
      </c>
      <c r="U690" t="str">
        <f>VLOOKUP(Tabla1[[#This Row],[Fábrica]],Tabla3[],4,FALSE)</f>
        <v>Arizona</v>
      </c>
    </row>
    <row r="691" spans="1:21" x14ac:dyDescent="0.25">
      <c r="A691" t="s">
        <v>5532</v>
      </c>
      <c r="B691" s="3">
        <v>44403</v>
      </c>
      <c r="C691" s="3">
        <v>44417</v>
      </c>
      <c r="D691" t="s">
        <v>18</v>
      </c>
      <c r="E691">
        <v>169019</v>
      </c>
      <c r="F691" t="s">
        <v>19</v>
      </c>
      <c r="G691" t="s">
        <v>908</v>
      </c>
      <c r="H691" t="s">
        <v>42</v>
      </c>
      <c r="I691">
        <v>78207</v>
      </c>
      <c r="J691" t="s">
        <v>22</v>
      </c>
      <c r="K691" t="s">
        <v>43</v>
      </c>
      <c r="L691" t="s">
        <v>27</v>
      </c>
      <c r="M691" t="s">
        <v>28</v>
      </c>
      <c r="N691" s="5">
        <v>7.2</v>
      </c>
      <c r="O691" s="7">
        <v>2</v>
      </c>
      <c r="P691" s="5">
        <v>5</v>
      </c>
      <c r="Q691" s="5">
        <v>2.2000000000000002</v>
      </c>
      <c r="R691" s="22">
        <f>Tabla1[[#This Row],[Fecha de Envío]]-Tabla1[[#This Row],[Fecha de Orden]]</f>
        <v>14</v>
      </c>
      <c r="S691" s="24">
        <f>YEAR(Tabla1[[#This Row],[Fecha de Orden]])</f>
        <v>2021</v>
      </c>
      <c r="T691" t="str">
        <f>VLOOKUP(Tabla1[[#This Row],[Nombre del Producto]],Tabla2[[Nombre Producto]:[Costo Unitario]],2,FALSE)</f>
        <v>Lot's O' Nuts</v>
      </c>
      <c r="U691" t="str">
        <f>VLOOKUP(Tabla1[[#This Row],[Fábrica]],Tabla3[],4,FALSE)</f>
        <v>Arizona</v>
      </c>
    </row>
    <row r="692" spans="1:21" x14ac:dyDescent="0.25">
      <c r="A692" t="s">
        <v>5533</v>
      </c>
      <c r="B692" s="3">
        <v>44403</v>
      </c>
      <c r="C692" s="3">
        <v>44417</v>
      </c>
      <c r="D692" t="s">
        <v>18</v>
      </c>
      <c r="E692">
        <v>169019</v>
      </c>
      <c r="F692" t="s">
        <v>19</v>
      </c>
      <c r="G692" t="s">
        <v>908</v>
      </c>
      <c r="H692" t="s">
        <v>42</v>
      </c>
      <c r="I692">
        <v>78207</v>
      </c>
      <c r="J692" t="s">
        <v>22</v>
      </c>
      <c r="K692" t="s">
        <v>43</v>
      </c>
      <c r="L692" t="s">
        <v>45</v>
      </c>
      <c r="M692" t="s">
        <v>46</v>
      </c>
      <c r="N692" s="5">
        <v>13.96</v>
      </c>
      <c r="O692" s="7">
        <v>4</v>
      </c>
      <c r="P692" s="5">
        <v>9.9600000000000009</v>
      </c>
      <c r="Q692" s="5">
        <v>4</v>
      </c>
      <c r="R692" s="22">
        <f>Tabla1[[#This Row],[Fecha de Envío]]-Tabla1[[#This Row],[Fecha de Orden]]</f>
        <v>14</v>
      </c>
      <c r="S692" s="24">
        <f>YEAR(Tabla1[[#This Row],[Fecha de Orden]])</f>
        <v>2021</v>
      </c>
      <c r="T692" t="str">
        <f>VLOOKUP(Tabla1[[#This Row],[Nombre del Producto]],Tabla2[[Nombre Producto]:[Costo Unitario]],2,FALSE)</f>
        <v>Lot's O' Nuts</v>
      </c>
      <c r="U692" t="str">
        <f>VLOOKUP(Tabla1[[#This Row],[Fábrica]],Tabla3[],4,FALSE)</f>
        <v>Arizona</v>
      </c>
    </row>
    <row r="693" spans="1:21" x14ac:dyDescent="0.25">
      <c r="A693" t="s">
        <v>8064</v>
      </c>
      <c r="B693" s="3">
        <v>44403</v>
      </c>
      <c r="C693" s="3">
        <v>44419</v>
      </c>
      <c r="D693" t="s">
        <v>18</v>
      </c>
      <c r="E693">
        <v>116190</v>
      </c>
      <c r="F693" t="s">
        <v>19</v>
      </c>
      <c r="G693" t="s">
        <v>72</v>
      </c>
      <c r="H693" t="s">
        <v>73</v>
      </c>
      <c r="I693">
        <v>30318</v>
      </c>
      <c r="J693" t="s">
        <v>22</v>
      </c>
      <c r="K693" t="s">
        <v>66</v>
      </c>
      <c r="L693" t="s">
        <v>45</v>
      </c>
      <c r="M693" t="s">
        <v>46</v>
      </c>
      <c r="N693" s="5">
        <v>6.98</v>
      </c>
      <c r="O693" s="7">
        <v>2</v>
      </c>
      <c r="P693" s="5">
        <v>4.9800000000000004</v>
      </c>
      <c r="Q693" s="5">
        <v>2</v>
      </c>
      <c r="R693" s="22">
        <f>Tabla1[[#This Row],[Fecha de Envío]]-Tabla1[[#This Row],[Fecha de Orden]]</f>
        <v>16</v>
      </c>
      <c r="S693" s="24">
        <f>YEAR(Tabla1[[#This Row],[Fecha de Orden]])</f>
        <v>2021</v>
      </c>
      <c r="T693" t="str">
        <f>VLOOKUP(Tabla1[[#This Row],[Nombre del Producto]],Tabla2[[Nombre Producto]:[Costo Unitario]],2,FALSE)</f>
        <v>Lot's O' Nuts</v>
      </c>
      <c r="U693" t="str">
        <f>VLOOKUP(Tabla1[[#This Row],[Fábrica]],Tabla3[],4,FALSE)</f>
        <v>Arizona</v>
      </c>
    </row>
    <row r="694" spans="1:21" x14ac:dyDescent="0.25">
      <c r="A694" t="s">
        <v>8065</v>
      </c>
      <c r="B694" s="3">
        <v>44403</v>
      </c>
      <c r="C694" s="3">
        <v>44419</v>
      </c>
      <c r="D694" t="s">
        <v>18</v>
      </c>
      <c r="E694">
        <v>116190</v>
      </c>
      <c r="F694" t="s">
        <v>19</v>
      </c>
      <c r="G694" t="s">
        <v>72</v>
      </c>
      <c r="H694" t="s">
        <v>73</v>
      </c>
      <c r="I694">
        <v>30318</v>
      </c>
      <c r="J694" t="s">
        <v>22</v>
      </c>
      <c r="K694" t="s">
        <v>66</v>
      </c>
      <c r="L694" t="s">
        <v>27</v>
      </c>
      <c r="M694" t="s">
        <v>28</v>
      </c>
      <c r="N694" s="5">
        <v>10.8</v>
      </c>
      <c r="O694" s="7">
        <v>3</v>
      </c>
      <c r="P694" s="5">
        <v>7.5</v>
      </c>
      <c r="Q694" s="5">
        <v>3.3</v>
      </c>
      <c r="R694" s="22">
        <f>Tabla1[[#This Row],[Fecha de Envío]]-Tabla1[[#This Row],[Fecha de Orden]]</f>
        <v>16</v>
      </c>
      <c r="S694" s="24">
        <f>YEAR(Tabla1[[#This Row],[Fecha de Orden]])</f>
        <v>2021</v>
      </c>
      <c r="T694" t="str">
        <f>VLOOKUP(Tabla1[[#This Row],[Nombre del Producto]],Tabla2[[Nombre Producto]:[Costo Unitario]],2,FALSE)</f>
        <v>Lot's O' Nuts</v>
      </c>
      <c r="U694" t="str">
        <f>VLOOKUP(Tabla1[[#This Row],[Fábrica]],Tabla3[],4,FALSE)</f>
        <v>Arizona</v>
      </c>
    </row>
    <row r="695" spans="1:21" x14ac:dyDescent="0.25">
      <c r="A695" t="s">
        <v>747</v>
      </c>
      <c r="B695" s="3">
        <v>44404</v>
      </c>
      <c r="C695" s="3">
        <v>44420</v>
      </c>
      <c r="D695" t="s">
        <v>18</v>
      </c>
      <c r="E695">
        <v>150126</v>
      </c>
      <c r="F695" t="s">
        <v>19</v>
      </c>
      <c r="G695" t="s">
        <v>30</v>
      </c>
      <c r="H695" t="s">
        <v>31</v>
      </c>
      <c r="I695">
        <v>10035</v>
      </c>
      <c r="J695" t="s">
        <v>148</v>
      </c>
      <c r="K695" t="s">
        <v>32</v>
      </c>
      <c r="L695" t="s">
        <v>149</v>
      </c>
      <c r="M695" t="s">
        <v>150</v>
      </c>
      <c r="N695" s="5">
        <v>13.75</v>
      </c>
      <c r="O695" s="7">
        <v>11</v>
      </c>
      <c r="P695" s="5">
        <v>7.15</v>
      </c>
      <c r="Q695" s="5">
        <v>6.6</v>
      </c>
      <c r="R695" s="22">
        <f>Tabla1[[#This Row],[Fecha de Envío]]-Tabla1[[#This Row],[Fecha de Orden]]</f>
        <v>16</v>
      </c>
      <c r="S695" s="24">
        <f>YEAR(Tabla1[[#This Row],[Fecha de Orden]])</f>
        <v>2021</v>
      </c>
      <c r="T695" t="str">
        <f>VLOOKUP(Tabla1[[#This Row],[Nombre del Producto]],Tabla2[[Nombre Producto]:[Costo Unitario]],2,FALSE)</f>
        <v>Secret Factory</v>
      </c>
      <c r="U695" t="str">
        <f>VLOOKUP(Tabla1[[#This Row],[Fábrica]],Tabla3[],4,FALSE)</f>
        <v>Illinois</v>
      </c>
    </row>
    <row r="696" spans="1:21" x14ac:dyDescent="0.25">
      <c r="A696" t="s">
        <v>906</v>
      </c>
      <c r="B696" s="3">
        <v>44404</v>
      </c>
      <c r="C696" s="3">
        <v>44417</v>
      </c>
      <c r="D696" t="s">
        <v>71</v>
      </c>
      <c r="E696">
        <v>169642</v>
      </c>
      <c r="F696" t="s">
        <v>19</v>
      </c>
      <c r="G696" t="s">
        <v>53</v>
      </c>
      <c r="H696" t="s">
        <v>21</v>
      </c>
      <c r="I696">
        <v>90036</v>
      </c>
      <c r="J696" t="s">
        <v>22</v>
      </c>
      <c r="K696" t="s">
        <v>23</v>
      </c>
      <c r="L696" t="s">
        <v>24</v>
      </c>
      <c r="M696" t="s">
        <v>25</v>
      </c>
      <c r="N696" s="5">
        <v>7.5</v>
      </c>
      <c r="O696" s="7">
        <v>2</v>
      </c>
      <c r="P696" s="5">
        <v>4.9000000000000004</v>
      </c>
      <c r="Q696" s="5">
        <v>2.6</v>
      </c>
      <c r="R696" s="22">
        <f>Tabla1[[#This Row],[Fecha de Envío]]-Tabla1[[#This Row],[Fecha de Orden]]</f>
        <v>13</v>
      </c>
      <c r="S696" s="24">
        <f>YEAR(Tabla1[[#This Row],[Fecha de Orden]])</f>
        <v>2021</v>
      </c>
      <c r="T696" t="str">
        <f>VLOOKUP(Tabla1[[#This Row],[Nombre del Producto]],Tabla2[[Nombre Producto]:[Costo Unitario]],2,FALSE)</f>
        <v>Wicked Choccy's</v>
      </c>
      <c r="U696" t="str">
        <f>VLOOKUP(Tabla1[[#This Row],[Fábrica]],Tabla3[],4,FALSE)</f>
        <v>Georgia</v>
      </c>
    </row>
    <row r="697" spans="1:21" x14ac:dyDescent="0.25">
      <c r="A697" t="s">
        <v>3826</v>
      </c>
      <c r="B697" s="3">
        <v>44404</v>
      </c>
      <c r="C697" s="3">
        <v>44416</v>
      </c>
      <c r="D697" t="s">
        <v>71</v>
      </c>
      <c r="E697">
        <v>124709</v>
      </c>
      <c r="F697" t="s">
        <v>19</v>
      </c>
      <c r="G697" t="s">
        <v>20</v>
      </c>
      <c r="H697" t="s">
        <v>21</v>
      </c>
      <c r="I697">
        <v>94122</v>
      </c>
      <c r="J697" t="s">
        <v>22</v>
      </c>
      <c r="K697" t="s">
        <v>23</v>
      </c>
      <c r="L697" t="s">
        <v>33</v>
      </c>
      <c r="M697" t="s">
        <v>34</v>
      </c>
      <c r="N697" s="5">
        <v>7.2</v>
      </c>
      <c r="O697" s="7">
        <v>2</v>
      </c>
      <c r="P697" s="5">
        <v>4.8</v>
      </c>
      <c r="Q697" s="5">
        <v>2.4</v>
      </c>
      <c r="R697" s="22">
        <f>Tabla1[[#This Row],[Fecha de Envío]]-Tabla1[[#This Row],[Fecha de Orden]]</f>
        <v>12</v>
      </c>
      <c r="S697" s="24">
        <f>YEAR(Tabla1[[#This Row],[Fecha de Orden]])</f>
        <v>2021</v>
      </c>
      <c r="T697" t="str">
        <f>VLOOKUP(Tabla1[[#This Row],[Nombre del Producto]],Tabla2[[Nombre Producto]:[Costo Unitario]],2,FALSE)</f>
        <v>Lot's O' Nuts</v>
      </c>
      <c r="U697" t="str">
        <f>VLOOKUP(Tabla1[[#This Row],[Fábrica]],Tabla3[],4,FALSE)</f>
        <v>Arizona</v>
      </c>
    </row>
    <row r="698" spans="1:21" x14ac:dyDescent="0.25">
      <c r="A698" t="s">
        <v>1874</v>
      </c>
      <c r="B698" s="3">
        <v>44405</v>
      </c>
      <c r="C698" s="3">
        <v>44415</v>
      </c>
      <c r="D698" t="s">
        <v>82</v>
      </c>
      <c r="E698">
        <v>131541</v>
      </c>
      <c r="F698" t="s">
        <v>19</v>
      </c>
      <c r="G698" t="s">
        <v>1875</v>
      </c>
      <c r="H698" t="s">
        <v>255</v>
      </c>
      <c r="I698">
        <v>32712</v>
      </c>
      <c r="J698" t="s">
        <v>22</v>
      </c>
      <c r="K698" t="s">
        <v>66</v>
      </c>
      <c r="L698" t="s">
        <v>45</v>
      </c>
      <c r="M698" t="s">
        <v>46</v>
      </c>
      <c r="N698" s="5">
        <v>20.94</v>
      </c>
      <c r="O698" s="7">
        <v>6</v>
      </c>
      <c r="P698" s="5">
        <v>14.94</v>
      </c>
      <c r="Q698" s="5">
        <v>6</v>
      </c>
      <c r="R698" s="22">
        <f>Tabla1[[#This Row],[Fecha de Envío]]-Tabla1[[#This Row],[Fecha de Orden]]</f>
        <v>10</v>
      </c>
      <c r="S698" s="24">
        <f>YEAR(Tabla1[[#This Row],[Fecha de Orden]])</f>
        <v>2021</v>
      </c>
      <c r="T698" t="str">
        <f>VLOOKUP(Tabla1[[#This Row],[Nombre del Producto]],Tabla2[[Nombre Producto]:[Costo Unitario]],2,FALSE)</f>
        <v>Lot's O' Nuts</v>
      </c>
      <c r="U698" t="str">
        <f>VLOOKUP(Tabla1[[#This Row],[Fábrica]],Tabla3[],4,FALSE)</f>
        <v>Arizona</v>
      </c>
    </row>
    <row r="699" spans="1:21" x14ac:dyDescent="0.25">
      <c r="A699" t="s">
        <v>1876</v>
      </c>
      <c r="B699" s="3">
        <v>44405</v>
      </c>
      <c r="C699" s="3">
        <v>44415</v>
      </c>
      <c r="D699" t="s">
        <v>82</v>
      </c>
      <c r="E699">
        <v>131541</v>
      </c>
      <c r="F699" t="s">
        <v>19</v>
      </c>
      <c r="G699" t="s">
        <v>1875</v>
      </c>
      <c r="H699" t="s">
        <v>255</v>
      </c>
      <c r="I699">
        <v>32712</v>
      </c>
      <c r="J699" t="s">
        <v>22</v>
      </c>
      <c r="K699" t="s">
        <v>66</v>
      </c>
      <c r="L699" t="s">
        <v>36</v>
      </c>
      <c r="M699" t="s">
        <v>37</v>
      </c>
      <c r="N699" s="5">
        <v>22.75</v>
      </c>
      <c r="O699" s="7">
        <v>7</v>
      </c>
      <c r="P699" s="5">
        <v>14.77</v>
      </c>
      <c r="Q699" s="5">
        <v>7.98</v>
      </c>
      <c r="R699" s="22">
        <f>Tabla1[[#This Row],[Fecha de Envío]]-Tabla1[[#This Row],[Fecha de Orden]]</f>
        <v>10</v>
      </c>
      <c r="S699" s="24">
        <f>YEAR(Tabla1[[#This Row],[Fecha de Orden]])</f>
        <v>2021</v>
      </c>
      <c r="T699" t="str">
        <f>VLOOKUP(Tabla1[[#This Row],[Nombre del Producto]],Tabla2[[Nombre Producto]:[Costo Unitario]],2,FALSE)</f>
        <v>Wicked Choccy's</v>
      </c>
      <c r="U699" t="str">
        <f>VLOOKUP(Tabla1[[#This Row],[Fábrica]],Tabla3[],4,FALSE)</f>
        <v>Georgia</v>
      </c>
    </row>
    <row r="700" spans="1:21" x14ac:dyDescent="0.25">
      <c r="A700" t="s">
        <v>1877</v>
      </c>
      <c r="B700" s="3">
        <v>44405</v>
      </c>
      <c r="C700" s="3">
        <v>44415</v>
      </c>
      <c r="D700" t="s">
        <v>82</v>
      </c>
      <c r="E700">
        <v>131541</v>
      </c>
      <c r="F700" t="s">
        <v>19</v>
      </c>
      <c r="G700" t="s">
        <v>1875</v>
      </c>
      <c r="H700" t="s">
        <v>255</v>
      </c>
      <c r="I700">
        <v>32712</v>
      </c>
      <c r="J700" t="s">
        <v>22</v>
      </c>
      <c r="K700" t="s">
        <v>66</v>
      </c>
      <c r="L700" t="s">
        <v>27</v>
      </c>
      <c r="M700" t="s">
        <v>28</v>
      </c>
      <c r="N700" s="5">
        <v>18</v>
      </c>
      <c r="O700" s="7">
        <v>5</v>
      </c>
      <c r="P700" s="5">
        <v>12.5</v>
      </c>
      <c r="Q700" s="5">
        <v>5.5</v>
      </c>
      <c r="R700" s="22">
        <f>Tabla1[[#This Row],[Fecha de Envío]]-Tabla1[[#This Row],[Fecha de Orden]]</f>
        <v>10</v>
      </c>
      <c r="S700" s="24">
        <f>YEAR(Tabla1[[#This Row],[Fecha de Orden]])</f>
        <v>2021</v>
      </c>
      <c r="T700" t="str">
        <f>VLOOKUP(Tabla1[[#This Row],[Nombre del Producto]],Tabla2[[Nombre Producto]:[Costo Unitario]],2,FALSE)</f>
        <v>Lot's O' Nuts</v>
      </c>
      <c r="U700" t="str">
        <f>VLOOKUP(Tabla1[[#This Row],[Fábrica]],Tabla3[],4,FALSE)</f>
        <v>Arizona</v>
      </c>
    </row>
    <row r="701" spans="1:21" x14ac:dyDescent="0.25">
      <c r="A701" t="s">
        <v>8905</v>
      </c>
      <c r="B701" s="3">
        <v>44407</v>
      </c>
      <c r="C701" s="3">
        <v>44423</v>
      </c>
      <c r="D701" t="s">
        <v>18</v>
      </c>
      <c r="E701">
        <v>111192</v>
      </c>
      <c r="F701" t="s">
        <v>19</v>
      </c>
      <c r="G701" t="s">
        <v>124</v>
      </c>
      <c r="H701" t="s">
        <v>125</v>
      </c>
      <c r="I701">
        <v>98103</v>
      </c>
      <c r="J701" t="s">
        <v>22</v>
      </c>
      <c r="K701" t="s">
        <v>23</v>
      </c>
      <c r="L701" t="s">
        <v>27</v>
      </c>
      <c r="M701" t="s">
        <v>28</v>
      </c>
      <c r="N701" s="5">
        <v>28.8</v>
      </c>
      <c r="O701" s="7">
        <v>8</v>
      </c>
      <c r="P701" s="5">
        <v>20</v>
      </c>
      <c r="Q701" s="5">
        <v>8.8000000000000007</v>
      </c>
      <c r="R701" s="22">
        <f>Tabla1[[#This Row],[Fecha de Envío]]-Tabla1[[#This Row],[Fecha de Orden]]</f>
        <v>16</v>
      </c>
      <c r="S701" s="24">
        <f>YEAR(Tabla1[[#This Row],[Fecha de Orden]])</f>
        <v>2021</v>
      </c>
      <c r="T701" t="str">
        <f>VLOOKUP(Tabla1[[#This Row],[Nombre del Producto]],Tabla2[[Nombre Producto]:[Costo Unitario]],2,FALSE)</f>
        <v>Lot's O' Nuts</v>
      </c>
      <c r="U701" t="str">
        <f>VLOOKUP(Tabla1[[#This Row],[Fábrica]],Tabla3[],4,FALSE)</f>
        <v>Arizona</v>
      </c>
    </row>
    <row r="702" spans="1:21" x14ac:dyDescent="0.25">
      <c r="A702" t="s">
        <v>820</v>
      </c>
      <c r="B702" s="3">
        <v>44409</v>
      </c>
      <c r="C702" s="3">
        <v>44424</v>
      </c>
      <c r="D702" t="s">
        <v>18</v>
      </c>
      <c r="E702">
        <v>162684</v>
      </c>
      <c r="F702" t="s">
        <v>19</v>
      </c>
      <c r="G702" t="s">
        <v>144</v>
      </c>
      <c r="H702" t="s">
        <v>101</v>
      </c>
      <c r="I702">
        <v>19120</v>
      </c>
      <c r="J702" t="s">
        <v>22</v>
      </c>
      <c r="K702" t="s">
        <v>32</v>
      </c>
      <c r="L702" t="s">
        <v>33</v>
      </c>
      <c r="M702" t="s">
        <v>34</v>
      </c>
      <c r="N702" s="5">
        <v>7.2</v>
      </c>
      <c r="O702" s="7">
        <v>2</v>
      </c>
      <c r="P702" s="5">
        <v>4.8</v>
      </c>
      <c r="Q702" s="5">
        <v>2.4</v>
      </c>
      <c r="R702" s="22">
        <f>Tabla1[[#This Row],[Fecha de Envío]]-Tabla1[[#This Row],[Fecha de Orden]]</f>
        <v>15</v>
      </c>
      <c r="S702" s="24">
        <f>YEAR(Tabla1[[#This Row],[Fecha de Orden]])</f>
        <v>2021</v>
      </c>
      <c r="T702" t="str">
        <f>VLOOKUP(Tabla1[[#This Row],[Nombre del Producto]],Tabla2[[Nombre Producto]:[Costo Unitario]],2,FALSE)</f>
        <v>Lot's O' Nuts</v>
      </c>
      <c r="U702" t="str">
        <f>VLOOKUP(Tabla1[[#This Row],[Fábrica]],Tabla3[],4,FALSE)</f>
        <v>Arizona</v>
      </c>
    </row>
    <row r="703" spans="1:21" x14ac:dyDescent="0.25">
      <c r="A703" t="s">
        <v>1077</v>
      </c>
      <c r="B703" s="3">
        <v>44409</v>
      </c>
      <c r="C703" s="3">
        <v>44423</v>
      </c>
      <c r="D703" t="s">
        <v>18</v>
      </c>
      <c r="E703">
        <v>117345</v>
      </c>
      <c r="F703" t="s">
        <v>19</v>
      </c>
      <c r="G703" t="s">
        <v>356</v>
      </c>
      <c r="H703" t="s">
        <v>98</v>
      </c>
      <c r="I703">
        <v>28205</v>
      </c>
      <c r="J703" t="s">
        <v>22</v>
      </c>
      <c r="K703" t="s">
        <v>66</v>
      </c>
      <c r="L703" t="s">
        <v>27</v>
      </c>
      <c r="M703" t="s">
        <v>28</v>
      </c>
      <c r="N703" s="5">
        <v>14.4</v>
      </c>
      <c r="O703" s="7">
        <v>4</v>
      </c>
      <c r="P703" s="5">
        <v>10</v>
      </c>
      <c r="Q703" s="5">
        <v>4.4000000000000004</v>
      </c>
      <c r="R703" s="22">
        <f>Tabla1[[#This Row],[Fecha de Envío]]-Tabla1[[#This Row],[Fecha de Orden]]</f>
        <v>14</v>
      </c>
      <c r="S703" s="24">
        <f>YEAR(Tabla1[[#This Row],[Fecha de Orden]])</f>
        <v>2021</v>
      </c>
      <c r="T703" t="str">
        <f>VLOOKUP(Tabla1[[#This Row],[Nombre del Producto]],Tabla2[[Nombre Producto]:[Costo Unitario]],2,FALSE)</f>
        <v>Lot's O' Nuts</v>
      </c>
      <c r="U703" t="str">
        <f>VLOOKUP(Tabla1[[#This Row],[Fábrica]],Tabla3[],4,FALSE)</f>
        <v>Arizona</v>
      </c>
    </row>
    <row r="704" spans="1:21" x14ac:dyDescent="0.25">
      <c r="A704" t="s">
        <v>1078</v>
      </c>
      <c r="B704" s="3">
        <v>44409</v>
      </c>
      <c r="C704" s="3">
        <v>44423</v>
      </c>
      <c r="D704" t="s">
        <v>18</v>
      </c>
      <c r="E704">
        <v>117345</v>
      </c>
      <c r="F704" t="s">
        <v>19</v>
      </c>
      <c r="G704" t="s">
        <v>356</v>
      </c>
      <c r="H704" t="s">
        <v>98</v>
      </c>
      <c r="I704">
        <v>28205</v>
      </c>
      <c r="J704" t="s">
        <v>22</v>
      </c>
      <c r="K704" t="s">
        <v>66</v>
      </c>
      <c r="L704" t="s">
        <v>24</v>
      </c>
      <c r="M704" t="s">
        <v>25</v>
      </c>
      <c r="N704" s="5">
        <v>3.75</v>
      </c>
      <c r="O704" s="7">
        <v>1</v>
      </c>
      <c r="P704" s="5">
        <v>2.4500000000000002</v>
      </c>
      <c r="Q704" s="5">
        <v>1.3</v>
      </c>
      <c r="R704" s="22">
        <f>Tabla1[[#This Row],[Fecha de Envío]]-Tabla1[[#This Row],[Fecha de Orden]]</f>
        <v>14</v>
      </c>
      <c r="S704" s="24">
        <f>YEAR(Tabla1[[#This Row],[Fecha de Orden]])</f>
        <v>2021</v>
      </c>
      <c r="T704" t="str">
        <f>VLOOKUP(Tabla1[[#This Row],[Nombre del Producto]],Tabla2[[Nombre Producto]:[Costo Unitario]],2,FALSE)</f>
        <v>Wicked Choccy's</v>
      </c>
      <c r="U704" t="str">
        <f>VLOOKUP(Tabla1[[#This Row],[Fábrica]],Tabla3[],4,FALSE)</f>
        <v>Georgia</v>
      </c>
    </row>
    <row r="705" spans="1:21" x14ac:dyDescent="0.25">
      <c r="A705" t="s">
        <v>1079</v>
      </c>
      <c r="B705" s="3">
        <v>44409</v>
      </c>
      <c r="C705" s="3">
        <v>44423</v>
      </c>
      <c r="D705" t="s">
        <v>18</v>
      </c>
      <c r="E705">
        <v>117345</v>
      </c>
      <c r="F705" t="s">
        <v>19</v>
      </c>
      <c r="G705" t="s">
        <v>356</v>
      </c>
      <c r="H705" t="s">
        <v>98</v>
      </c>
      <c r="I705">
        <v>28205</v>
      </c>
      <c r="J705" t="s">
        <v>22</v>
      </c>
      <c r="K705" t="s">
        <v>66</v>
      </c>
      <c r="L705" t="s">
        <v>33</v>
      </c>
      <c r="M705" t="s">
        <v>34</v>
      </c>
      <c r="N705" s="5">
        <v>7.2</v>
      </c>
      <c r="O705" s="7">
        <v>2</v>
      </c>
      <c r="P705" s="5">
        <v>4.8</v>
      </c>
      <c r="Q705" s="5">
        <v>2.4</v>
      </c>
      <c r="R705" s="22">
        <f>Tabla1[[#This Row],[Fecha de Envío]]-Tabla1[[#This Row],[Fecha de Orden]]</f>
        <v>14</v>
      </c>
      <c r="S705" s="24">
        <f>YEAR(Tabla1[[#This Row],[Fecha de Orden]])</f>
        <v>2021</v>
      </c>
      <c r="T705" t="str">
        <f>VLOOKUP(Tabla1[[#This Row],[Nombre del Producto]],Tabla2[[Nombre Producto]:[Costo Unitario]],2,FALSE)</f>
        <v>Lot's O' Nuts</v>
      </c>
      <c r="U705" t="str">
        <f>VLOOKUP(Tabla1[[#This Row],[Fábrica]],Tabla3[],4,FALSE)</f>
        <v>Arizona</v>
      </c>
    </row>
    <row r="706" spans="1:21" x14ac:dyDescent="0.25">
      <c r="A706" t="s">
        <v>4077</v>
      </c>
      <c r="B706" s="3">
        <v>44409</v>
      </c>
      <c r="C706" s="3">
        <v>44421</v>
      </c>
      <c r="D706" t="s">
        <v>39</v>
      </c>
      <c r="E706">
        <v>152296</v>
      </c>
      <c r="F706" t="s">
        <v>19</v>
      </c>
      <c r="G706" t="s">
        <v>20</v>
      </c>
      <c r="H706" t="s">
        <v>21</v>
      </c>
      <c r="I706">
        <v>94122</v>
      </c>
      <c r="J706" t="s">
        <v>22</v>
      </c>
      <c r="K706" t="s">
        <v>23</v>
      </c>
      <c r="L706" t="s">
        <v>27</v>
      </c>
      <c r="M706" t="s">
        <v>28</v>
      </c>
      <c r="N706" s="5">
        <v>10.8</v>
      </c>
      <c r="O706" s="7">
        <v>3</v>
      </c>
      <c r="P706" s="5">
        <v>7.5</v>
      </c>
      <c r="Q706" s="5">
        <v>3.3</v>
      </c>
      <c r="R706" s="22">
        <f>Tabla1[[#This Row],[Fecha de Envío]]-Tabla1[[#This Row],[Fecha de Orden]]</f>
        <v>12</v>
      </c>
      <c r="S706" s="24">
        <f>YEAR(Tabla1[[#This Row],[Fecha de Orden]])</f>
        <v>2021</v>
      </c>
      <c r="T706" t="str">
        <f>VLOOKUP(Tabla1[[#This Row],[Nombre del Producto]],Tabla2[[Nombre Producto]:[Costo Unitario]],2,FALSE)</f>
        <v>Lot's O' Nuts</v>
      </c>
      <c r="U706" t="str">
        <f>VLOOKUP(Tabla1[[#This Row],[Fábrica]],Tabla3[],4,FALSE)</f>
        <v>Arizona</v>
      </c>
    </row>
    <row r="707" spans="1:21" x14ac:dyDescent="0.25">
      <c r="A707" t="s">
        <v>6850</v>
      </c>
      <c r="B707" s="3">
        <v>44410</v>
      </c>
      <c r="C707" s="3">
        <v>44426</v>
      </c>
      <c r="D707" t="s">
        <v>18</v>
      </c>
      <c r="E707">
        <v>106299</v>
      </c>
      <c r="F707" t="s">
        <v>19</v>
      </c>
      <c r="G707" t="s">
        <v>86</v>
      </c>
      <c r="H707" t="s">
        <v>87</v>
      </c>
      <c r="I707">
        <v>65807</v>
      </c>
      <c r="J707" t="s">
        <v>22</v>
      </c>
      <c r="K707" t="s">
        <v>43</v>
      </c>
      <c r="L707" t="s">
        <v>24</v>
      </c>
      <c r="M707" t="s">
        <v>25</v>
      </c>
      <c r="N707" s="5">
        <v>18.75</v>
      </c>
      <c r="O707" s="7">
        <v>5</v>
      </c>
      <c r="P707" s="5">
        <v>12.25</v>
      </c>
      <c r="Q707" s="5">
        <v>6.5</v>
      </c>
      <c r="R707" s="22">
        <f>Tabla1[[#This Row],[Fecha de Envío]]-Tabla1[[#This Row],[Fecha de Orden]]</f>
        <v>16</v>
      </c>
      <c r="S707" s="24">
        <f>YEAR(Tabla1[[#This Row],[Fecha de Orden]])</f>
        <v>2021</v>
      </c>
      <c r="T707" t="str">
        <f>VLOOKUP(Tabla1[[#This Row],[Nombre del Producto]],Tabla2[[Nombre Producto]:[Costo Unitario]],2,FALSE)</f>
        <v>Wicked Choccy's</v>
      </c>
      <c r="U707" t="str">
        <f>VLOOKUP(Tabla1[[#This Row],[Fábrica]],Tabla3[],4,FALSE)</f>
        <v>Georgia</v>
      </c>
    </row>
    <row r="708" spans="1:21" x14ac:dyDescent="0.25">
      <c r="A708" t="s">
        <v>6851</v>
      </c>
      <c r="B708" s="3">
        <v>44410</v>
      </c>
      <c r="C708" s="3">
        <v>44426</v>
      </c>
      <c r="D708" t="s">
        <v>18</v>
      </c>
      <c r="E708">
        <v>106299</v>
      </c>
      <c r="F708" t="s">
        <v>19</v>
      </c>
      <c r="G708" t="s">
        <v>86</v>
      </c>
      <c r="H708" t="s">
        <v>87</v>
      </c>
      <c r="I708">
        <v>65807</v>
      </c>
      <c r="J708" t="s">
        <v>22</v>
      </c>
      <c r="K708" t="s">
        <v>43</v>
      </c>
      <c r="L708" t="s">
        <v>27</v>
      </c>
      <c r="M708" t="s">
        <v>28</v>
      </c>
      <c r="N708" s="5">
        <v>7.2</v>
      </c>
      <c r="O708" s="7">
        <v>2</v>
      </c>
      <c r="P708" s="5">
        <v>5</v>
      </c>
      <c r="Q708" s="5">
        <v>2.2000000000000002</v>
      </c>
      <c r="R708" s="22">
        <f>Tabla1[[#This Row],[Fecha de Envío]]-Tabla1[[#This Row],[Fecha de Orden]]</f>
        <v>16</v>
      </c>
      <c r="S708" s="24">
        <f>YEAR(Tabla1[[#This Row],[Fecha de Orden]])</f>
        <v>2021</v>
      </c>
      <c r="T708" t="str">
        <f>VLOOKUP(Tabla1[[#This Row],[Nombre del Producto]],Tabla2[[Nombre Producto]:[Costo Unitario]],2,FALSE)</f>
        <v>Lot's O' Nuts</v>
      </c>
      <c r="U708" t="str">
        <f>VLOOKUP(Tabla1[[#This Row],[Fábrica]],Tabla3[],4,FALSE)</f>
        <v>Arizona</v>
      </c>
    </row>
    <row r="709" spans="1:21" x14ac:dyDescent="0.25">
      <c r="A709" t="s">
        <v>6852</v>
      </c>
      <c r="B709" s="3">
        <v>44410</v>
      </c>
      <c r="C709" s="3">
        <v>44426</v>
      </c>
      <c r="D709" t="s">
        <v>18</v>
      </c>
      <c r="E709">
        <v>106299</v>
      </c>
      <c r="F709" t="s">
        <v>19</v>
      </c>
      <c r="G709" t="s">
        <v>86</v>
      </c>
      <c r="H709" t="s">
        <v>87</v>
      </c>
      <c r="I709">
        <v>65807</v>
      </c>
      <c r="J709" t="s">
        <v>22</v>
      </c>
      <c r="K709" t="s">
        <v>43</v>
      </c>
      <c r="L709" t="s">
        <v>36</v>
      </c>
      <c r="M709" t="s">
        <v>37</v>
      </c>
      <c r="N709" s="5">
        <v>6.5</v>
      </c>
      <c r="O709" s="7">
        <v>2</v>
      </c>
      <c r="P709" s="5">
        <v>4.22</v>
      </c>
      <c r="Q709" s="5">
        <v>2.2799999999999998</v>
      </c>
      <c r="R709" s="22">
        <f>Tabla1[[#This Row],[Fecha de Envío]]-Tabla1[[#This Row],[Fecha de Orden]]</f>
        <v>16</v>
      </c>
      <c r="S709" s="24">
        <f>YEAR(Tabla1[[#This Row],[Fecha de Orden]])</f>
        <v>2021</v>
      </c>
      <c r="T709" t="str">
        <f>VLOOKUP(Tabla1[[#This Row],[Nombre del Producto]],Tabla2[[Nombre Producto]:[Costo Unitario]],2,FALSE)</f>
        <v>Wicked Choccy's</v>
      </c>
      <c r="U709" t="str">
        <f>VLOOKUP(Tabla1[[#This Row],[Fábrica]],Tabla3[],4,FALSE)</f>
        <v>Georgia</v>
      </c>
    </row>
    <row r="710" spans="1:21" x14ac:dyDescent="0.25">
      <c r="A710" t="s">
        <v>1217</v>
      </c>
      <c r="B710" s="3">
        <v>44411</v>
      </c>
      <c r="C710" s="3">
        <v>44426</v>
      </c>
      <c r="D710" t="s">
        <v>18</v>
      </c>
      <c r="E710">
        <v>125612</v>
      </c>
      <c r="F710" t="s">
        <v>19</v>
      </c>
      <c r="G710" t="s">
        <v>30</v>
      </c>
      <c r="H710" t="s">
        <v>31</v>
      </c>
      <c r="I710">
        <v>10035</v>
      </c>
      <c r="J710" t="s">
        <v>22</v>
      </c>
      <c r="K710" t="s">
        <v>32</v>
      </c>
      <c r="L710" t="s">
        <v>27</v>
      </c>
      <c r="M710" t="s">
        <v>28</v>
      </c>
      <c r="N710" s="5">
        <v>7.2</v>
      </c>
      <c r="O710" s="7">
        <v>2</v>
      </c>
      <c r="P710" s="5">
        <v>5</v>
      </c>
      <c r="Q710" s="5">
        <v>2.2000000000000002</v>
      </c>
      <c r="R710" s="22">
        <f>Tabla1[[#This Row],[Fecha de Envío]]-Tabla1[[#This Row],[Fecha de Orden]]</f>
        <v>15</v>
      </c>
      <c r="S710" s="24">
        <f>YEAR(Tabla1[[#This Row],[Fecha de Orden]])</f>
        <v>2021</v>
      </c>
      <c r="T710" t="str">
        <f>VLOOKUP(Tabla1[[#This Row],[Nombre del Producto]],Tabla2[[Nombre Producto]:[Costo Unitario]],2,FALSE)</f>
        <v>Lot's O' Nuts</v>
      </c>
      <c r="U710" t="str">
        <f>VLOOKUP(Tabla1[[#This Row],[Fábrica]],Tabla3[],4,FALSE)</f>
        <v>Arizona</v>
      </c>
    </row>
    <row r="711" spans="1:21" x14ac:dyDescent="0.25">
      <c r="A711" t="s">
        <v>1218</v>
      </c>
      <c r="B711" s="3">
        <v>44411</v>
      </c>
      <c r="C711" s="3">
        <v>44426</v>
      </c>
      <c r="D711" t="s">
        <v>18</v>
      </c>
      <c r="E711">
        <v>125612</v>
      </c>
      <c r="F711" t="s">
        <v>19</v>
      </c>
      <c r="G711" t="s">
        <v>30</v>
      </c>
      <c r="H711" t="s">
        <v>31</v>
      </c>
      <c r="I711">
        <v>10035</v>
      </c>
      <c r="J711" t="s">
        <v>22</v>
      </c>
      <c r="K711" t="s">
        <v>32</v>
      </c>
      <c r="L711" t="s">
        <v>33</v>
      </c>
      <c r="M711" t="s">
        <v>34</v>
      </c>
      <c r="N711" s="5">
        <v>7.2</v>
      </c>
      <c r="O711" s="7">
        <v>2</v>
      </c>
      <c r="P711" s="5">
        <v>4.8</v>
      </c>
      <c r="Q711" s="5">
        <v>2.4</v>
      </c>
      <c r="R711" s="22">
        <f>Tabla1[[#This Row],[Fecha de Envío]]-Tabla1[[#This Row],[Fecha de Orden]]</f>
        <v>15</v>
      </c>
      <c r="S711" s="24">
        <f>YEAR(Tabla1[[#This Row],[Fecha de Orden]])</f>
        <v>2021</v>
      </c>
      <c r="T711" t="str">
        <f>VLOOKUP(Tabla1[[#This Row],[Nombre del Producto]],Tabla2[[Nombre Producto]:[Costo Unitario]],2,FALSE)</f>
        <v>Lot's O' Nuts</v>
      </c>
      <c r="U711" t="str">
        <f>VLOOKUP(Tabla1[[#This Row],[Fábrica]],Tabla3[],4,FALSE)</f>
        <v>Arizona</v>
      </c>
    </row>
    <row r="712" spans="1:21" x14ac:dyDescent="0.25">
      <c r="A712" t="s">
        <v>1437</v>
      </c>
      <c r="B712" s="3">
        <v>44411</v>
      </c>
      <c r="C712" s="3">
        <v>44423</v>
      </c>
      <c r="D712" t="s">
        <v>39</v>
      </c>
      <c r="E712">
        <v>133690</v>
      </c>
      <c r="F712" t="s">
        <v>19</v>
      </c>
      <c r="G712" t="s">
        <v>668</v>
      </c>
      <c r="H712" t="s">
        <v>203</v>
      </c>
      <c r="I712">
        <v>80219</v>
      </c>
      <c r="J712" t="s">
        <v>22</v>
      </c>
      <c r="K712" t="s">
        <v>23</v>
      </c>
      <c r="L712" t="s">
        <v>36</v>
      </c>
      <c r="M712" t="s">
        <v>37</v>
      </c>
      <c r="N712" s="5">
        <v>6.5</v>
      </c>
      <c r="O712" s="7">
        <v>2</v>
      </c>
      <c r="P712" s="5">
        <v>4.22</v>
      </c>
      <c r="Q712" s="5">
        <v>2.2799999999999998</v>
      </c>
      <c r="R712" s="22">
        <f>Tabla1[[#This Row],[Fecha de Envío]]-Tabla1[[#This Row],[Fecha de Orden]]</f>
        <v>12</v>
      </c>
      <c r="S712" s="24">
        <f>YEAR(Tabla1[[#This Row],[Fecha de Orden]])</f>
        <v>2021</v>
      </c>
      <c r="T712" t="str">
        <f>VLOOKUP(Tabla1[[#This Row],[Nombre del Producto]],Tabla2[[Nombre Producto]:[Costo Unitario]],2,FALSE)</f>
        <v>Wicked Choccy's</v>
      </c>
      <c r="U712" t="str">
        <f>VLOOKUP(Tabla1[[#This Row],[Fábrica]],Tabla3[],4,FALSE)</f>
        <v>Georgia</v>
      </c>
    </row>
    <row r="713" spans="1:21" x14ac:dyDescent="0.25">
      <c r="A713" t="s">
        <v>3685</v>
      </c>
      <c r="B713" s="3">
        <v>44411</v>
      </c>
      <c r="C713" s="3">
        <v>44423</v>
      </c>
      <c r="D713" t="s">
        <v>71</v>
      </c>
      <c r="E713">
        <v>128986</v>
      </c>
      <c r="F713" t="s">
        <v>19</v>
      </c>
      <c r="G713" t="s">
        <v>568</v>
      </c>
      <c r="H713" t="s">
        <v>69</v>
      </c>
      <c r="I713">
        <v>85301</v>
      </c>
      <c r="J713" t="s">
        <v>22</v>
      </c>
      <c r="K713" t="s">
        <v>23</v>
      </c>
      <c r="L713" t="s">
        <v>45</v>
      </c>
      <c r="M713" t="s">
        <v>46</v>
      </c>
      <c r="N713" s="5">
        <v>10.47</v>
      </c>
      <c r="O713" s="7">
        <v>3</v>
      </c>
      <c r="P713" s="5">
        <v>7.47</v>
      </c>
      <c r="Q713" s="5">
        <v>3</v>
      </c>
      <c r="R713" s="22">
        <f>Tabla1[[#This Row],[Fecha de Envío]]-Tabla1[[#This Row],[Fecha de Orden]]</f>
        <v>12</v>
      </c>
      <c r="S713" s="24">
        <f>YEAR(Tabla1[[#This Row],[Fecha de Orden]])</f>
        <v>2021</v>
      </c>
      <c r="T713" t="str">
        <f>VLOOKUP(Tabla1[[#This Row],[Nombre del Producto]],Tabla2[[Nombre Producto]:[Costo Unitario]],2,FALSE)</f>
        <v>Lot's O' Nuts</v>
      </c>
      <c r="U713" t="str">
        <f>VLOOKUP(Tabla1[[#This Row],[Fábrica]],Tabla3[],4,FALSE)</f>
        <v>Arizona</v>
      </c>
    </row>
    <row r="714" spans="1:21" x14ac:dyDescent="0.25">
      <c r="A714" t="s">
        <v>6188</v>
      </c>
      <c r="B714" s="3">
        <v>44412</v>
      </c>
      <c r="C714" s="3">
        <v>44426</v>
      </c>
      <c r="D714" t="s">
        <v>18</v>
      </c>
      <c r="E714">
        <v>134215</v>
      </c>
      <c r="F714" t="s">
        <v>19</v>
      </c>
      <c r="G714" t="s">
        <v>5396</v>
      </c>
      <c r="H714" t="s">
        <v>5397</v>
      </c>
      <c r="I714">
        <v>4401</v>
      </c>
      <c r="J714" t="s">
        <v>22</v>
      </c>
      <c r="K714" t="s">
        <v>32</v>
      </c>
      <c r="L714" t="s">
        <v>36</v>
      </c>
      <c r="M714" t="s">
        <v>37</v>
      </c>
      <c r="N714" s="5">
        <v>6.5</v>
      </c>
      <c r="O714" s="7">
        <v>2</v>
      </c>
      <c r="P714" s="5">
        <v>4.22</v>
      </c>
      <c r="Q714" s="5">
        <v>2.2799999999999998</v>
      </c>
      <c r="R714" s="22">
        <f>Tabla1[[#This Row],[Fecha de Envío]]-Tabla1[[#This Row],[Fecha de Orden]]</f>
        <v>14</v>
      </c>
      <c r="S714" s="24">
        <f>YEAR(Tabla1[[#This Row],[Fecha de Orden]])</f>
        <v>2021</v>
      </c>
      <c r="T714" t="str">
        <f>VLOOKUP(Tabla1[[#This Row],[Nombre del Producto]],Tabla2[[Nombre Producto]:[Costo Unitario]],2,FALSE)</f>
        <v>Wicked Choccy's</v>
      </c>
      <c r="U714" t="str">
        <f>VLOOKUP(Tabla1[[#This Row],[Fábrica]],Tabla3[],4,FALSE)</f>
        <v>Georgia</v>
      </c>
    </row>
    <row r="715" spans="1:21" x14ac:dyDescent="0.25">
      <c r="A715" t="s">
        <v>6189</v>
      </c>
      <c r="B715" s="3">
        <v>44412</v>
      </c>
      <c r="C715" s="3">
        <v>44426</v>
      </c>
      <c r="D715" t="s">
        <v>18</v>
      </c>
      <c r="E715">
        <v>134215</v>
      </c>
      <c r="F715" t="s">
        <v>19</v>
      </c>
      <c r="G715" t="s">
        <v>5396</v>
      </c>
      <c r="H715" t="s">
        <v>5397</v>
      </c>
      <c r="I715">
        <v>4401</v>
      </c>
      <c r="J715" t="s">
        <v>22</v>
      </c>
      <c r="K715" t="s">
        <v>32</v>
      </c>
      <c r="L715" t="s">
        <v>24</v>
      </c>
      <c r="M715" t="s">
        <v>25</v>
      </c>
      <c r="N715" s="5">
        <v>48.75</v>
      </c>
      <c r="O715" s="7">
        <v>13</v>
      </c>
      <c r="P715" s="5">
        <v>31.85</v>
      </c>
      <c r="Q715" s="5">
        <v>16.899999999999999</v>
      </c>
      <c r="R715" s="22">
        <f>Tabla1[[#This Row],[Fecha de Envío]]-Tabla1[[#This Row],[Fecha de Orden]]</f>
        <v>14</v>
      </c>
      <c r="S715" s="24">
        <f>YEAR(Tabla1[[#This Row],[Fecha de Orden]])</f>
        <v>2021</v>
      </c>
      <c r="T715" t="str">
        <f>VLOOKUP(Tabla1[[#This Row],[Nombre del Producto]],Tabla2[[Nombre Producto]:[Costo Unitario]],2,FALSE)</f>
        <v>Wicked Choccy's</v>
      </c>
      <c r="U715" t="str">
        <f>VLOOKUP(Tabla1[[#This Row],[Fábrica]],Tabla3[],4,FALSE)</f>
        <v>Georgia</v>
      </c>
    </row>
    <row r="716" spans="1:21" x14ac:dyDescent="0.25">
      <c r="A716" t="s">
        <v>6190</v>
      </c>
      <c r="B716" s="3">
        <v>44412</v>
      </c>
      <c r="C716" s="3">
        <v>44426</v>
      </c>
      <c r="D716" t="s">
        <v>18</v>
      </c>
      <c r="E716">
        <v>134215</v>
      </c>
      <c r="F716" t="s">
        <v>19</v>
      </c>
      <c r="G716" t="s">
        <v>5396</v>
      </c>
      <c r="H716" t="s">
        <v>5397</v>
      </c>
      <c r="I716">
        <v>4401</v>
      </c>
      <c r="J716" t="s">
        <v>22</v>
      </c>
      <c r="K716" t="s">
        <v>32</v>
      </c>
      <c r="L716" t="s">
        <v>33</v>
      </c>
      <c r="M716" t="s">
        <v>34</v>
      </c>
      <c r="N716" s="5">
        <v>32.4</v>
      </c>
      <c r="O716" s="7">
        <v>9</v>
      </c>
      <c r="P716" s="5">
        <v>21.6</v>
      </c>
      <c r="Q716" s="5">
        <v>10.8</v>
      </c>
      <c r="R716" s="22">
        <f>Tabla1[[#This Row],[Fecha de Envío]]-Tabla1[[#This Row],[Fecha de Orden]]</f>
        <v>14</v>
      </c>
      <c r="S716" s="24">
        <f>YEAR(Tabla1[[#This Row],[Fecha de Orden]])</f>
        <v>2021</v>
      </c>
      <c r="T716" t="str">
        <f>VLOOKUP(Tabla1[[#This Row],[Nombre del Producto]],Tabla2[[Nombre Producto]:[Costo Unitario]],2,FALSE)</f>
        <v>Lot's O' Nuts</v>
      </c>
      <c r="U716" t="str">
        <f>VLOOKUP(Tabla1[[#This Row],[Fábrica]],Tabla3[],4,FALSE)</f>
        <v>Arizona</v>
      </c>
    </row>
    <row r="717" spans="1:21" x14ac:dyDescent="0.25">
      <c r="A717" t="s">
        <v>9021</v>
      </c>
      <c r="B717" s="3">
        <v>44412</v>
      </c>
      <c r="C717" s="3">
        <v>44427</v>
      </c>
      <c r="D717" t="s">
        <v>71</v>
      </c>
      <c r="E717">
        <v>126361</v>
      </c>
      <c r="F717" t="s">
        <v>19</v>
      </c>
      <c r="G717" t="s">
        <v>5173</v>
      </c>
      <c r="H717" t="s">
        <v>325</v>
      </c>
      <c r="I717">
        <v>84062</v>
      </c>
      <c r="J717" t="s">
        <v>22</v>
      </c>
      <c r="K717" t="s">
        <v>23</v>
      </c>
      <c r="L717" t="s">
        <v>45</v>
      </c>
      <c r="M717" t="s">
        <v>46</v>
      </c>
      <c r="N717" s="5">
        <v>10.47</v>
      </c>
      <c r="O717" s="7">
        <v>3</v>
      </c>
      <c r="P717" s="5">
        <v>7.47</v>
      </c>
      <c r="Q717" s="5">
        <v>3</v>
      </c>
      <c r="R717" s="22">
        <f>Tabla1[[#This Row],[Fecha de Envío]]-Tabla1[[#This Row],[Fecha de Orden]]</f>
        <v>15</v>
      </c>
      <c r="S717" s="24">
        <f>YEAR(Tabla1[[#This Row],[Fecha de Orden]])</f>
        <v>2021</v>
      </c>
      <c r="T717" t="str">
        <f>VLOOKUP(Tabla1[[#This Row],[Nombre del Producto]],Tabla2[[Nombre Producto]:[Costo Unitario]],2,FALSE)</f>
        <v>Lot's O' Nuts</v>
      </c>
      <c r="U717" t="str">
        <f>VLOOKUP(Tabla1[[#This Row],[Fábrica]],Tabla3[],4,FALSE)</f>
        <v>Arizona</v>
      </c>
    </row>
    <row r="718" spans="1:21" x14ac:dyDescent="0.25">
      <c r="A718" t="s">
        <v>9022</v>
      </c>
      <c r="B718" s="3">
        <v>44412</v>
      </c>
      <c r="C718" s="3">
        <v>44427</v>
      </c>
      <c r="D718" t="s">
        <v>71</v>
      </c>
      <c r="E718">
        <v>126361</v>
      </c>
      <c r="F718" t="s">
        <v>19</v>
      </c>
      <c r="G718" t="s">
        <v>5173</v>
      </c>
      <c r="H718" t="s">
        <v>325</v>
      </c>
      <c r="I718">
        <v>84062</v>
      </c>
      <c r="J718" t="s">
        <v>22</v>
      </c>
      <c r="K718" t="s">
        <v>23</v>
      </c>
      <c r="L718" t="s">
        <v>27</v>
      </c>
      <c r="M718" t="s">
        <v>28</v>
      </c>
      <c r="N718" s="5">
        <v>18</v>
      </c>
      <c r="O718" s="7">
        <v>5</v>
      </c>
      <c r="P718" s="5">
        <v>12.5</v>
      </c>
      <c r="Q718" s="5">
        <v>5.5</v>
      </c>
      <c r="R718" s="22">
        <f>Tabla1[[#This Row],[Fecha de Envío]]-Tabla1[[#This Row],[Fecha de Orden]]</f>
        <v>15</v>
      </c>
      <c r="S718" s="24">
        <f>YEAR(Tabla1[[#This Row],[Fecha de Orden]])</f>
        <v>2021</v>
      </c>
      <c r="T718" t="str">
        <f>VLOOKUP(Tabla1[[#This Row],[Nombre del Producto]],Tabla2[[Nombre Producto]:[Costo Unitario]],2,FALSE)</f>
        <v>Lot's O' Nuts</v>
      </c>
      <c r="U718" t="str">
        <f>VLOOKUP(Tabla1[[#This Row],[Fábrica]],Tabla3[],4,FALSE)</f>
        <v>Arizona</v>
      </c>
    </row>
    <row r="719" spans="1:21" x14ac:dyDescent="0.25">
      <c r="A719" t="s">
        <v>9023</v>
      </c>
      <c r="B719" s="3">
        <v>44412</v>
      </c>
      <c r="C719" s="3">
        <v>44427</v>
      </c>
      <c r="D719" t="s">
        <v>71</v>
      </c>
      <c r="E719">
        <v>126361</v>
      </c>
      <c r="F719" t="s">
        <v>19</v>
      </c>
      <c r="G719" t="s">
        <v>5173</v>
      </c>
      <c r="H719" t="s">
        <v>325</v>
      </c>
      <c r="I719">
        <v>84062</v>
      </c>
      <c r="J719" t="s">
        <v>22</v>
      </c>
      <c r="K719" t="s">
        <v>23</v>
      </c>
      <c r="L719" t="s">
        <v>24</v>
      </c>
      <c r="M719" t="s">
        <v>25</v>
      </c>
      <c r="N719" s="5">
        <v>3.75</v>
      </c>
      <c r="O719" s="7">
        <v>1</v>
      </c>
      <c r="P719" s="5">
        <v>2.4500000000000002</v>
      </c>
      <c r="Q719" s="5">
        <v>1.3</v>
      </c>
      <c r="R719" s="22">
        <f>Tabla1[[#This Row],[Fecha de Envío]]-Tabla1[[#This Row],[Fecha de Orden]]</f>
        <v>15</v>
      </c>
      <c r="S719" s="24">
        <f>YEAR(Tabla1[[#This Row],[Fecha de Orden]])</f>
        <v>2021</v>
      </c>
      <c r="T719" t="str">
        <f>VLOOKUP(Tabla1[[#This Row],[Nombre del Producto]],Tabla2[[Nombre Producto]:[Costo Unitario]],2,FALSE)</f>
        <v>Wicked Choccy's</v>
      </c>
      <c r="U719" t="str">
        <f>VLOOKUP(Tabla1[[#This Row],[Fábrica]],Tabla3[],4,FALSE)</f>
        <v>Georgia</v>
      </c>
    </row>
    <row r="720" spans="1:21" x14ac:dyDescent="0.25">
      <c r="A720" t="s">
        <v>9024</v>
      </c>
      <c r="B720" s="3">
        <v>44412</v>
      </c>
      <c r="C720" s="3">
        <v>44427</v>
      </c>
      <c r="D720" t="s">
        <v>71</v>
      </c>
      <c r="E720">
        <v>126361</v>
      </c>
      <c r="F720" t="s">
        <v>19</v>
      </c>
      <c r="G720" t="s">
        <v>5173</v>
      </c>
      <c r="H720" t="s">
        <v>325</v>
      </c>
      <c r="I720">
        <v>84062</v>
      </c>
      <c r="J720" t="s">
        <v>22</v>
      </c>
      <c r="K720" t="s">
        <v>23</v>
      </c>
      <c r="L720" t="s">
        <v>33</v>
      </c>
      <c r="M720" t="s">
        <v>34</v>
      </c>
      <c r="N720" s="5">
        <v>18</v>
      </c>
      <c r="O720" s="7">
        <v>5</v>
      </c>
      <c r="P720" s="5">
        <v>12</v>
      </c>
      <c r="Q720" s="5">
        <v>6</v>
      </c>
      <c r="R720" s="22">
        <f>Tabla1[[#This Row],[Fecha de Envío]]-Tabla1[[#This Row],[Fecha de Orden]]</f>
        <v>15</v>
      </c>
      <c r="S720" s="24">
        <f>YEAR(Tabla1[[#This Row],[Fecha de Orden]])</f>
        <v>2021</v>
      </c>
      <c r="T720" t="str">
        <f>VLOOKUP(Tabla1[[#This Row],[Nombre del Producto]],Tabla2[[Nombre Producto]:[Costo Unitario]],2,FALSE)</f>
        <v>Lot's O' Nuts</v>
      </c>
      <c r="U720" t="str">
        <f>VLOOKUP(Tabla1[[#This Row],[Fábrica]],Tabla3[],4,FALSE)</f>
        <v>Arizona</v>
      </c>
    </row>
    <row r="721" spans="1:21" x14ac:dyDescent="0.25">
      <c r="A721" t="s">
        <v>9025</v>
      </c>
      <c r="B721" s="3">
        <v>44412</v>
      </c>
      <c r="C721" s="3">
        <v>44427</v>
      </c>
      <c r="D721" t="s">
        <v>71</v>
      </c>
      <c r="E721">
        <v>126361</v>
      </c>
      <c r="F721" t="s">
        <v>19</v>
      </c>
      <c r="G721" t="s">
        <v>5173</v>
      </c>
      <c r="H721" t="s">
        <v>325</v>
      </c>
      <c r="I721">
        <v>84062</v>
      </c>
      <c r="J721" t="s">
        <v>22</v>
      </c>
      <c r="K721" t="s">
        <v>23</v>
      </c>
      <c r="L721" t="s">
        <v>36</v>
      </c>
      <c r="M721" t="s">
        <v>37</v>
      </c>
      <c r="N721" s="5">
        <v>16.25</v>
      </c>
      <c r="O721" s="7">
        <v>5</v>
      </c>
      <c r="P721" s="5">
        <v>10.55</v>
      </c>
      <c r="Q721" s="5">
        <v>5.7</v>
      </c>
      <c r="R721" s="22">
        <f>Tabla1[[#This Row],[Fecha de Envío]]-Tabla1[[#This Row],[Fecha de Orden]]</f>
        <v>15</v>
      </c>
      <c r="S721" s="24">
        <f>YEAR(Tabla1[[#This Row],[Fecha de Orden]])</f>
        <v>2021</v>
      </c>
      <c r="T721" t="str">
        <f>VLOOKUP(Tabla1[[#This Row],[Nombre del Producto]],Tabla2[[Nombre Producto]:[Costo Unitario]],2,FALSE)</f>
        <v>Wicked Choccy's</v>
      </c>
      <c r="U721" t="str">
        <f>VLOOKUP(Tabla1[[#This Row],[Fábrica]],Tabla3[],4,FALSE)</f>
        <v>Georgia</v>
      </c>
    </row>
    <row r="722" spans="1:21" x14ac:dyDescent="0.25">
      <c r="A722" t="s">
        <v>2173</v>
      </c>
      <c r="B722" s="3">
        <v>44413</v>
      </c>
      <c r="C722" s="3">
        <v>44427</v>
      </c>
      <c r="D722" t="s">
        <v>18</v>
      </c>
      <c r="E722">
        <v>118962</v>
      </c>
      <c r="F722" t="s">
        <v>19</v>
      </c>
      <c r="G722" t="s">
        <v>53</v>
      </c>
      <c r="H722" t="s">
        <v>21</v>
      </c>
      <c r="I722">
        <v>90004</v>
      </c>
      <c r="J722" t="s">
        <v>22</v>
      </c>
      <c r="K722" t="s">
        <v>23</v>
      </c>
      <c r="L722" t="s">
        <v>36</v>
      </c>
      <c r="M722" t="s">
        <v>37</v>
      </c>
      <c r="N722" s="5">
        <v>22.75</v>
      </c>
      <c r="O722" s="7">
        <v>7</v>
      </c>
      <c r="P722" s="5">
        <v>14.77</v>
      </c>
      <c r="Q722" s="5">
        <v>7.98</v>
      </c>
      <c r="R722" s="22">
        <f>Tabla1[[#This Row],[Fecha de Envío]]-Tabla1[[#This Row],[Fecha de Orden]]</f>
        <v>14</v>
      </c>
      <c r="S722" s="24">
        <f>YEAR(Tabla1[[#This Row],[Fecha de Orden]])</f>
        <v>2021</v>
      </c>
      <c r="T722" t="str">
        <f>VLOOKUP(Tabla1[[#This Row],[Nombre del Producto]],Tabla2[[Nombre Producto]:[Costo Unitario]],2,FALSE)</f>
        <v>Wicked Choccy's</v>
      </c>
      <c r="U722" t="str">
        <f>VLOOKUP(Tabla1[[#This Row],[Fábrica]],Tabla3[],4,FALSE)</f>
        <v>Georgia</v>
      </c>
    </row>
    <row r="723" spans="1:21" x14ac:dyDescent="0.25">
      <c r="A723" t="s">
        <v>2174</v>
      </c>
      <c r="B723" s="3">
        <v>44413</v>
      </c>
      <c r="C723" s="3">
        <v>44427</v>
      </c>
      <c r="D723" t="s">
        <v>18</v>
      </c>
      <c r="E723">
        <v>118962</v>
      </c>
      <c r="F723" t="s">
        <v>19</v>
      </c>
      <c r="G723" t="s">
        <v>53</v>
      </c>
      <c r="H723" t="s">
        <v>21</v>
      </c>
      <c r="I723">
        <v>90004</v>
      </c>
      <c r="J723" t="s">
        <v>22</v>
      </c>
      <c r="K723" t="s">
        <v>23</v>
      </c>
      <c r="L723" t="s">
        <v>33</v>
      </c>
      <c r="M723" t="s">
        <v>34</v>
      </c>
      <c r="N723" s="5">
        <v>10.8</v>
      </c>
      <c r="O723" s="7">
        <v>3</v>
      </c>
      <c r="P723" s="5">
        <v>7.2</v>
      </c>
      <c r="Q723" s="5">
        <v>3.6</v>
      </c>
      <c r="R723" s="22">
        <f>Tabla1[[#This Row],[Fecha de Envío]]-Tabla1[[#This Row],[Fecha de Orden]]</f>
        <v>14</v>
      </c>
      <c r="S723" s="24">
        <f>YEAR(Tabla1[[#This Row],[Fecha de Orden]])</f>
        <v>2021</v>
      </c>
      <c r="T723" t="str">
        <f>VLOOKUP(Tabla1[[#This Row],[Nombre del Producto]],Tabla2[[Nombre Producto]:[Costo Unitario]],2,FALSE)</f>
        <v>Lot's O' Nuts</v>
      </c>
      <c r="U723" t="str">
        <f>VLOOKUP(Tabla1[[#This Row],[Fábrica]],Tabla3[],4,FALSE)</f>
        <v>Arizona</v>
      </c>
    </row>
    <row r="724" spans="1:21" x14ac:dyDescent="0.25">
      <c r="A724" t="s">
        <v>3833</v>
      </c>
      <c r="B724" s="3">
        <v>44413</v>
      </c>
      <c r="C724" s="3">
        <v>44430</v>
      </c>
      <c r="D724" t="s">
        <v>18</v>
      </c>
      <c r="E724">
        <v>124723</v>
      </c>
      <c r="F724" t="s">
        <v>19</v>
      </c>
      <c r="G724" t="s">
        <v>3834</v>
      </c>
      <c r="H724" t="s">
        <v>42</v>
      </c>
      <c r="I724">
        <v>77590</v>
      </c>
      <c r="J724" t="s">
        <v>22</v>
      </c>
      <c r="K724" t="s">
        <v>43</v>
      </c>
      <c r="L724" t="s">
        <v>33</v>
      </c>
      <c r="M724" t="s">
        <v>34</v>
      </c>
      <c r="N724" s="5">
        <v>7.2</v>
      </c>
      <c r="O724" s="7">
        <v>2</v>
      </c>
      <c r="P724" s="5">
        <v>4.8</v>
      </c>
      <c r="Q724" s="5">
        <v>2.4</v>
      </c>
      <c r="R724" s="22">
        <f>Tabla1[[#This Row],[Fecha de Envío]]-Tabla1[[#This Row],[Fecha de Orden]]</f>
        <v>17</v>
      </c>
      <c r="S724" s="24">
        <f>YEAR(Tabla1[[#This Row],[Fecha de Orden]])</f>
        <v>2021</v>
      </c>
      <c r="T724" t="str">
        <f>VLOOKUP(Tabla1[[#This Row],[Nombre del Producto]],Tabla2[[Nombre Producto]:[Costo Unitario]],2,FALSE)</f>
        <v>Lot's O' Nuts</v>
      </c>
      <c r="U724" t="str">
        <f>VLOOKUP(Tabla1[[#This Row],[Fábrica]],Tabla3[],4,FALSE)</f>
        <v>Arizona</v>
      </c>
    </row>
    <row r="725" spans="1:21" x14ac:dyDescent="0.25">
      <c r="A725" t="s">
        <v>7690</v>
      </c>
      <c r="B725" s="3">
        <v>44413</v>
      </c>
      <c r="C725" s="3">
        <v>44425</v>
      </c>
      <c r="D725" t="s">
        <v>71</v>
      </c>
      <c r="E725">
        <v>117968</v>
      </c>
      <c r="F725" t="s">
        <v>19</v>
      </c>
      <c r="G725" t="s">
        <v>841</v>
      </c>
      <c r="H725" t="s">
        <v>84</v>
      </c>
      <c r="I725">
        <v>6450</v>
      </c>
      <c r="J725" t="s">
        <v>22</v>
      </c>
      <c r="K725" t="s">
        <v>32</v>
      </c>
      <c r="L725" t="s">
        <v>27</v>
      </c>
      <c r="M725" t="s">
        <v>28</v>
      </c>
      <c r="N725" s="5">
        <v>18</v>
      </c>
      <c r="O725" s="7">
        <v>5</v>
      </c>
      <c r="P725" s="5">
        <v>12.5</v>
      </c>
      <c r="Q725" s="5">
        <v>5.5</v>
      </c>
      <c r="R725" s="22">
        <f>Tabla1[[#This Row],[Fecha de Envío]]-Tabla1[[#This Row],[Fecha de Orden]]</f>
        <v>12</v>
      </c>
      <c r="S725" s="24">
        <f>YEAR(Tabla1[[#This Row],[Fecha de Orden]])</f>
        <v>2021</v>
      </c>
      <c r="T725" t="str">
        <f>VLOOKUP(Tabla1[[#This Row],[Nombre del Producto]],Tabla2[[Nombre Producto]:[Costo Unitario]],2,FALSE)</f>
        <v>Lot's O' Nuts</v>
      </c>
      <c r="U725" t="str">
        <f>VLOOKUP(Tabla1[[#This Row],[Fábrica]],Tabla3[],4,FALSE)</f>
        <v>Arizona</v>
      </c>
    </row>
    <row r="726" spans="1:21" x14ac:dyDescent="0.25">
      <c r="A726" t="s">
        <v>7691</v>
      </c>
      <c r="B726" s="3">
        <v>44413</v>
      </c>
      <c r="C726" s="3">
        <v>44425</v>
      </c>
      <c r="D726" t="s">
        <v>71</v>
      </c>
      <c r="E726">
        <v>117968</v>
      </c>
      <c r="F726" t="s">
        <v>19</v>
      </c>
      <c r="G726" t="s">
        <v>841</v>
      </c>
      <c r="H726" t="s">
        <v>84</v>
      </c>
      <c r="I726">
        <v>6450</v>
      </c>
      <c r="J726" t="s">
        <v>22</v>
      </c>
      <c r="K726" t="s">
        <v>32</v>
      </c>
      <c r="L726" t="s">
        <v>24</v>
      </c>
      <c r="M726" t="s">
        <v>25</v>
      </c>
      <c r="N726" s="5">
        <v>11.25</v>
      </c>
      <c r="O726" s="7">
        <v>3</v>
      </c>
      <c r="P726" s="5">
        <v>7.35</v>
      </c>
      <c r="Q726" s="5">
        <v>3.9</v>
      </c>
      <c r="R726" s="22">
        <f>Tabla1[[#This Row],[Fecha de Envío]]-Tabla1[[#This Row],[Fecha de Orden]]</f>
        <v>12</v>
      </c>
      <c r="S726" s="24">
        <f>YEAR(Tabla1[[#This Row],[Fecha de Orden]])</f>
        <v>2021</v>
      </c>
      <c r="T726" t="str">
        <f>VLOOKUP(Tabla1[[#This Row],[Nombre del Producto]],Tabla2[[Nombre Producto]:[Costo Unitario]],2,FALSE)</f>
        <v>Wicked Choccy's</v>
      </c>
      <c r="U726" t="str">
        <f>VLOOKUP(Tabla1[[#This Row],[Fábrica]],Tabla3[],4,FALSE)</f>
        <v>Georgia</v>
      </c>
    </row>
    <row r="727" spans="1:21" x14ac:dyDescent="0.25">
      <c r="A727" t="s">
        <v>7692</v>
      </c>
      <c r="B727" s="3">
        <v>44413</v>
      </c>
      <c r="C727" s="3">
        <v>44425</v>
      </c>
      <c r="D727" t="s">
        <v>71</v>
      </c>
      <c r="E727">
        <v>117968</v>
      </c>
      <c r="F727" t="s">
        <v>19</v>
      </c>
      <c r="G727" t="s">
        <v>841</v>
      </c>
      <c r="H727" t="s">
        <v>84</v>
      </c>
      <c r="I727">
        <v>6450</v>
      </c>
      <c r="J727" t="s">
        <v>148</v>
      </c>
      <c r="K727" t="s">
        <v>32</v>
      </c>
      <c r="L727" t="s">
        <v>445</v>
      </c>
      <c r="M727" t="s">
        <v>446</v>
      </c>
      <c r="N727" s="5">
        <v>6.5</v>
      </c>
      <c r="O727" s="7">
        <v>2</v>
      </c>
      <c r="P727" s="5">
        <v>0.5</v>
      </c>
      <c r="Q727" s="5">
        <v>6</v>
      </c>
      <c r="R727" s="22">
        <f>Tabla1[[#This Row],[Fecha de Envío]]-Tabla1[[#This Row],[Fecha de Orden]]</f>
        <v>12</v>
      </c>
      <c r="S727" s="24">
        <f>YEAR(Tabla1[[#This Row],[Fecha de Orden]])</f>
        <v>2021</v>
      </c>
      <c r="T727" t="str">
        <f>VLOOKUP(Tabla1[[#This Row],[Nombre del Producto]],Tabla2[[Nombre Producto]:[Costo Unitario]],2,FALSE)</f>
        <v>The Other Factory</v>
      </c>
      <c r="U727" t="str">
        <f>VLOOKUP(Tabla1[[#This Row],[Fábrica]],Tabla3[],4,FALSE)</f>
        <v>Tennessee</v>
      </c>
    </row>
    <row r="728" spans="1:21" x14ac:dyDescent="0.25">
      <c r="A728" t="s">
        <v>8297</v>
      </c>
      <c r="B728" s="3">
        <v>44413</v>
      </c>
      <c r="C728" s="3">
        <v>44429</v>
      </c>
      <c r="D728" t="s">
        <v>18</v>
      </c>
      <c r="E728">
        <v>110065</v>
      </c>
      <c r="F728" t="s">
        <v>19</v>
      </c>
      <c r="G728" t="s">
        <v>30</v>
      </c>
      <c r="H728" t="s">
        <v>31</v>
      </c>
      <c r="I728">
        <v>10009</v>
      </c>
      <c r="J728" t="s">
        <v>148</v>
      </c>
      <c r="K728" t="s">
        <v>32</v>
      </c>
      <c r="L728" t="s">
        <v>445</v>
      </c>
      <c r="M728" t="s">
        <v>446</v>
      </c>
      <c r="N728" s="5">
        <v>22.75</v>
      </c>
      <c r="O728" s="7">
        <v>7</v>
      </c>
      <c r="P728" s="5">
        <v>1.75</v>
      </c>
      <c r="Q728" s="5">
        <v>21</v>
      </c>
      <c r="R728" s="22">
        <f>Tabla1[[#This Row],[Fecha de Envío]]-Tabla1[[#This Row],[Fecha de Orden]]</f>
        <v>16</v>
      </c>
      <c r="S728" s="24">
        <f>YEAR(Tabla1[[#This Row],[Fecha de Orden]])</f>
        <v>2021</v>
      </c>
      <c r="T728" t="str">
        <f>VLOOKUP(Tabla1[[#This Row],[Nombre del Producto]],Tabla2[[Nombre Producto]:[Costo Unitario]],2,FALSE)</f>
        <v>The Other Factory</v>
      </c>
      <c r="U728" t="str">
        <f>VLOOKUP(Tabla1[[#This Row],[Fábrica]],Tabla3[],4,FALSE)</f>
        <v>Tennessee</v>
      </c>
    </row>
    <row r="729" spans="1:21" x14ac:dyDescent="0.25">
      <c r="A729" t="s">
        <v>8298</v>
      </c>
      <c r="B729" s="3">
        <v>44413</v>
      </c>
      <c r="C729" s="3">
        <v>44429</v>
      </c>
      <c r="D729" t="s">
        <v>18</v>
      </c>
      <c r="E729">
        <v>110065</v>
      </c>
      <c r="F729" t="s">
        <v>19</v>
      </c>
      <c r="G729" t="s">
        <v>30</v>
      </c>
      <c r="H729" t="s">
        <v>31</v>
      </c>
      <c r="I729">
        <v>10009</v>
      </c>
      <c r="J729" t="s">
        <v>22</v>
      </c>
      <c r="K729" t="s">
        <v>32</v>
      </c>
      <c r="L729" t="s">
        <v>33</v>
      </c>
      <c r="M729" t="s">
        <v>34</v>
      </c>
      <c r="N729" s="5">
        <v>3.6</v>
      </c>
      <c r="O729" s="7">
        <v>1</v>
      </c>
      <c r="P729" s="5">
        <v>2.4</v>
      </c>
      <c r="Q729" s="5">
        <v>1.2</v>
      </c>
      <c r="R729" s="22">
        <f>Tabla1[[#This Row],[Fecha de Envío]]-Tabla1[[#This Row],[Fecha de Orden]]</f>
        <v>16</v>
      </c>
      <c r="S729" s="24">
        <f>YEAR(Tabla1[[#This Row],[Fecha de Orden]])</f>
        <v>2021</v>
      </c>
      <c r="T729" t="str">
        <f>VLOOKUP(Tabla1[[#This Row],[Nombre del Producto]],Tabla2[[Nombre Producto]:[Costo Unitario]],2,FALSE)</f>
        <v>Lot's O' Nuts</v>
      </c>
      <c r="U729" t="str">
        <f>VLOOKUP(Tabla1[[#This Row],[Fábrica]],Tabla3[],4,FALSE)</f>
        <v>Arizona</v>
      </c>
    </row>
    <row r="730" spans="1:21" x14ac:dyDescent="0.25">
      <c r="A730" t="s">
        <v>8393</v>
      </c>
      <c r="B730" s="3">
        <v>44413</v>
      </c>
      <c r="C730" s="3">
        <v>44429</v>
      </c>
      <c r="D730" t="s">
        <v>18</v>
      </c>
      <c r="E730">
        <v>150490</v>
      </c>
      <c r="F730" t="s">
        <v>19</v>
      </c>
      <c r="G730" t="s">
        <v>20</v>
      </c>
      <c r="H730" t="s">
        <v>21</v>
      </c>
      <c r="I730">
        <v>94122</v>
      </c>
      <c r="J730" t="s">
        <v>22</v>
      </c>
      <c r="K730" t="s">
        <v>23</v>
      </c>
      <c r="L730" t="s">
        <v>27</v>
      </c>
      <c r="M730" t="s">
        <v>28</v>
      </c>
      <c r="N730" s="5">
        <v>7.2</v>
      </c>
      <c r="O730" s="7">
        <v>2</v>
      </c>
      <c r="P730" s="5">
        <v>5</v>
      </c>
      <c r="Q730" s="5">
        <v>2.2000000000000002</v>
      </c>
      <c r="R730" s="22">
        <f>Tabla1[[#This Row],[Fecha de Envío]]-Tabla1[[#This Row],[Fecha de Orden]]</f>
        <v>16</v>
      </c>
      <c r="S730" s="24">
        <f>YEAR(Tabla1[[#This Row],[Fecha de Orden]])</f>
        <v>2021</v>
      </c>
      <c r="T730" t="str">
        <f>VLOOKUP(Tabla1[[#This Row],[Nombre del Producto]],Tabla2[[Nombre Producto]:[Costo Unitario]],2,FALSE)</f>
        <v>Lot's O' Nuts</v>
      </c>
      <c r="U730" t="str">
        <f>VLOOKUP(Tabla1[[#This Row],[Fábrica]],Tabla3[],4,FALSE)</f>
        <v>Arizona</v>
      </c>
    </row>
    <row r="731" spans="1:21" x14ac:dyDescent="0.25">
      <c r="A731" t="s">
        <v>8394</v>
      </c>
      <c r="B731" s="3">
        <v>44413</v>
      </c>
      <c r="C731" s="3">
        <v>44429</v>
      </c>
      <c r="D731" t="s">
        <v>18</v>
      </c>
      <c r="E731">
        <v>150490</v>
      </c>
      <c r="F731" t="s">
        <v>19</v>
      </c>
      <c r="G731" t="s">
        <v>20</v>
      </c>
      <c r="H731" t="s">
        <v>21</v>
      </c>
      <c r="I731">
        <v>94122</v>
      </c>
      <c r="J731" t="s">
        <v>22</v>
      </c>
      <c r="K731" t="s">
        <v>23</v>
      </c>
      <c r="L731" t="s">
        <v>33</v>
      </c>
      <c r="M731" t="s">
        <v>34</v>
      </c>
      <c r="N731" s="5">
        <v>7.2</v>
      </c>
      <c r="O731" s="7">
        <v>2</v>
      </c>
      <c r="P731" s="5">
        <v>4.8</v>
      </c>
      <c r="Q731" s="5">
        <v>2.4</v>
      </c>
      <c r="R731" s="22">
        <f>Tabla1[[#This Row],[Fecha de Envío]]-Tabla1[[#This Row],[Fecha de Orden]]</f>
        <v>16</v>
      </c>
      <c r="S731" s="24">
        <f>YEAR(Tabla1[[#This Row],[Fecha de Orden]])</f>
        <v>2021</v>
      </c>
      <c r="T731" t="str">
        <f>VLOOKUP(Tabla1[[#This Row],[Nombre del Producto]],Tabla2[[Nombre Producto]:[Costo Unitario]],2,FALSE)</f>
        <v>Lot's O' Nuts</v>
      </c>
      <c r="U731" t="str">
        <f>VLOOKUP(Tabla1[[#This Row],[Fábrica]],Tabla3[],4,FALSE)</f>
        <v>Arizona</v>
      </c>
    </row>
    <row r="732" spans="1:21" x14ac:dyDescent="0.25">
      <c r="A732" t="s">
        <v>8395</v>
      </c>
      <c r="B732" s="3">
        <v>44413</v>
      </c>
      <c r="C732" s="3">
        <v>44429</v>
      </c>
      <c r="D732" t="s">
        <v>18</v>
      </c>
      <c r="E732">
        <v>150490</v>
      </c>
      <c r="F732" t="s">
        <v>19</v>
      </c>
      <c r="G732" t="s">
        <v>20</v>
      </c>
      <c r="H732" t="s">
        <v>21</v>
      </c>
      <c r="I732">
        <v>94122</v>
      </c>
      <c r="J732" t="s">
        <v>22</v>
      </c>
      <c r="K732" t="s">
        <v>23</v>
      </c>
      <c r="L732" t="s">
        <v>45</v>
      </c>
      <c r="M732" t="s">
        <v>46</v>
      </c>
      <c r="N732" s="5">
        <v>3.49</v>
      </c>
      <c r="O732" s="7">
        <v>1</v>
      </c>
      <c r="P732" s="5">
        <v>2.4900000000000002</v>
      </c>
      <c r="Q732" s="5">
        <v>1</v>
      </c>
      <c r="R732" s="22">
        <f>Tabla1[[#This Row],[Fecha de Envío]]-Tabla1[[#This Row],[Fecha de Orden]]</f>
        <v>16</v>
      </c>
      <c r="S732" s="24">
        <f>YEAR(Tabla1[[#This Row],[Fecha de Orden]])</f>
        <v>2021</v>
      </c>
      <c r="T732" t="str">
        <f>VLOOKUP(Tabla1[[#This Row],[Nombre del Producto]],Tabla2[[Nombre Producto]:[Costo Unitario]],2,FALSE)</f>
        <v>Lot's O' Nuts</v>
      </c>
      <c r="U732" t="str">
        <f>VLOOKUP(Tabla1[[#This Row],[Fábrica]],Tabla3[],4,FALSE)</f>
        <v>Arizona</v>
      </c>
    </row>
    <row r="733" spans="1:21" x14ac:dyDescent="0.25">
      <c r="A733" t="s">
        <v>7521</v>
      </c>
      <c r="B733" s="3">
        <v>44414</v>
      </c>
      <c r="C733" s="3">
        <v>44429</v>
      </c>
      <c r="D733" t="s">
        <v>71</v>
      </c>
      <c r="E733">
        <v>115357</v>
      </c>
      <c r="F733" t="s">
        <v>19</v>
      </c>
      <c r="G733" t="s">
        <v>931</v>
      </c>
      <c r="H733" t="s">
        <v>678</v>
      </c>
      <c r="I733">
        <v>29203</v>
      </c>
      <c r="J733" t="s">
        <v>22</v>
      </c>
      <c r="K733" t="s">
        <v>66</v>
      </c>
      <c r="L733" t="s">
        <v>45</v>
      </c>
      <c r="M733" t="s">
        <v>46</v>
      </c>
      <c r="N733" s="5">
        <v>10.47</v>
      </c>
      <c r="O733" s="7">
        <v>3</v>
      </c>
      <c r="P733" s="5">
        <v>7.47</v>
      </c>
      <c r="Q733" s="5">
        <v>3</v>
      </c>
      <c r="R733" s="22">
        <f>Tabla1[[#This Row],[Fecha de Envío]]-Tabla1[[#This Row],[Fecha de Orden]]</f>
        <v>15</v>
      </c>
      <c r="S733" s="24">
        <f>YEAR(Tabla1[[#This Row],[Fecha de Orden]])</f>
        <v>2021</v>
      </c>
      <c r="T733" t="str">
        <f>VLOOKUP(Tabla1[[#This Row],[Nombre del Producto]],Tabla2[[Nombre Producto]:[Costo Unitario]],2,FALSE)</f>
        <v>Lot's O' Nuts</v>
      </c>
      <c r="U733" t="str">
        <f>VLOOKUP(Tabla1[[#This Row],[Fábrica]],Tabla3[],4,FALSE)</f>
        <v>Arizona</v>
      </c>
    </row>
    <row r="734" spans="1:21" x14ac:dyDescent="0.25">
      <c r="A734" t="s">
        <v>8656</v>
      </c>
      <c r="B734" s="3">
        <v>44414</v>
      </c>
      <c r="C734" s="3">
        <v>44429</v>
      </c>
      <c r="D734" t="s">
        <v>18</v>
      </c>
      <c r="E734">
        <v>137575</v>
      </c>
      <c r="F734" t="s">
        <v>19</v>
      </c>
      <c r="G734" t="s">
        <v>30</v>
      </c>
      <c r="H734" t="s">
        <v>31</v>
      </c>
      <c r="I734">
        <v>10035</v>
      </c>
      <c r="J734" t="s">
        <v>22</v>
      </c>
      <c r="K734" t="s">
        <v>32</v>
      </c>
      <c r="L734" t="s">
        <v>45</v>
      </c>
      <c r="M734" t="s">
        <v>46</v>
      </c>
      <c r="N734" s="5">
        <v>6.98</v>
      </c>
      <c r="O734" s="7">
        <v>2</v>
      </c>
      <c r="P734" s="5">
        <v>4.9800000000000004</v>
      </c>
      <c r="Q734" s="5">
        <v>2</v>
      </c>
      <c r="R734" s="22">
        <f>Tabla1[[#This Row],[Fecha de Envío]]-Tabla1[[#This Row],[Fecha de Orden]]</f>
        <v>15</v>
      </c>
      <c r="S734" s="24">
        <f>YEAR(Tabla1[[#This Row],[Fecha de Orden]])</f>
        <v>2021</v>
      </c>
      <c r="T734" t="str">
        <f>VLOOKUP(Tabla1[[#This Row],[Nombre del Producto]],Tabla2[[Nombre Producto]:[Costo Unitario]],2,FALSE)</f>
        <v>Lot's O' Nuts</v>
      </c>
      <c r="U734" t="str">
        <f>VLOOKUP(Tabla1[[#This Row],[Fábrica]],Tabla3[],4,FALSE)</f>
        <v>Arizona</v>
      </c>
    </row>
    <row r="735" spans="1:21" x14ac:dyDescent="0.25">
      <c r="A735" t="s">
        <v>2440</v>
      </c>
      <c r="B735" s="3">
        <v>44416</v>
      </c>
      <c r="C735" s="3">
        <v>44428</v>
      </c>
      <c r="D735" t="s">
        <v>71</v>
      </c>
      <c r="E735">
        <v>129322</v>
      </c>
      <c r="F735" t="s">
        <v>195</v>
      </c>
      <c r="G735" t="s">
        <v>328</v>
      </c>
      <c r="H735" t="s">
        <v>329</v>
      </c>
      <c r="I735" t="s">
        <v>2441</v>
      </c>
      <c r="J735" t="s">
        <v>22</v>
      </c>
      <c r="K735" t="s">
        <v>32</v>
      </c>
      <c r="L735" t="s">
        <v>33</v>
      </c>
      <c r="M735" t="s">
        <v>34</v>
      </c>
      <c r="N735" s="5">
        <v>7.2</v>
      </c>
      <c r="O735" s="7">
        <v>2</v>
      </c>
      <c r="P735" s="5">
        <v>4.8</v>
      </c>
      <c r="Q735" s="5">
        <v>2.4</v>
      </c>
      <c r="R735" s="22">
        <f>Tabla1[[#This Row],[Fecha de Envío]]-Tabla1[[#This Row],[Fecha de Orden]]</f>
        <v>12</v>
      </c>
      <c r="S735" s="24">
        <f>YEAR(Tabla1[[#This Row],[Fecha de Orden]])</f>
        <v>2021</v>
      </c>
      <c r="T735" t="str">
        <f>VLOOKUP(Tabla1[[#This Row],[Nombre del Producto]],Tabla2[[Nombre Producto]:[Costo Unitario]],2,FALSE)</f>
        <v>Lot's O' Nuts</v>
      </c>
      <c r="U735" t="str">
        <f>VLOOKUP(Tabla1[[#This Row],[Fábrica]],Tabla3[],4,FALSE)</f>
        <v>Arizona</v>
      </c>
    </row>
    <row r="736" spans="1:21" x14ac:dyDescent="0.25">
      <c r="A736" t="s">
        <v>2442</v>
      </c>
      <c r="B736" s="3">
        <v>44416</v>
      </c>
      <c r="C736" s="3">
        <v>44428</v>
      </c>
      <c r="D736" t="s">
        <v>71</v>
      </c>
      <c r="E736">
        <v>129322</v>
      </c>
      <c r="F736" t="s">
        <v>195</v>
      </c>
      <c r="G736" t="s">
        <v>328</v>
      </c>
      <c r="H736" t="s">
        <v>329</v>
      </c>
      <c r="I736" t="s">
        <v>2441</v>
      </c>
      <c r="J736" t="s">
        <v>22</v>
      </c>
      <c r="K736" t="s">
        <v>32</v>
      </c>
      <c r="L736" t="s">
        <v>27</v>
      </c>
      <c r="M736" t="s">
        <v>28</v>
      </c>
      <c r="N736" s="5">
        <v>7.2</v>
      </c>
      <c r="O736" s="7">
        <v>2</v>
      </c>
      <c r="P736" s="5">
        <v>5</v>
      </c>
      <c r="Q736" s="5">
        <v>2.2000000000000002</v>
      </c>
      <c r="R736" s="22">
        <f>Tabla1[[#This Row],[Fecha de Envío]]-Tabla1[[#This Row],[Fecha de Orden]]</f>
        <v>12</v>
      </c>
      <c r="S736" s="24">
        <f>YEAR(Tabla1[[#This Row],[Fecha de Orden]])</f>
        <v>2021</v>
      </c>
      <c r="T736" t="str">
        <f>VLOOKUP(Tabla1[[#This Row],[Nombre del Producto]],Tabla2[[Nombre Producto]:[Costo Unitario]],2,FALSE)</f>
        <v>Lot's O' Nuts</v>
      </c>
      <c r="U736" t="str">
        <f>VLOOKUP(Tabla1[[#This Row],[Fábrica]],Tabla3[],4,FALSE)</f>
        <v>Arizona</v>
      </c>
    </row>
    <row r="737" spans="1:21" x14ac:dyDescent="0.25">
      <c r="A737" t="s">
        <v>2443</v>
      </c>
      <c r="B737" s="3">
        <v>44416</v>
      </c>
      <c r="C737" s="3">
        <v>44428</v>
      </c>
      <c r="D737" t="s">
        <v>71</v>
      </c>
      <c r="E737">
        <v>129322</v>
      </c>
      <c r="F737" t="s">
        <v>195</v>
      </c>
      <c r="G737" t="s">
        <v>328</v>
      </c>
      <c r="H737" t="s">
        <v>329</v>
      </c>
      <c r="I737" t="s">
        <v>2441</v>
      </c>
      <c r="J737" t="s">
        <v>22</v>
      </c>
      <c r="K737" t="s">
        <v>32</v>
      </c>
      <c r="L737" t="s">
        <v>24</v>
      </c>
      <c r="M737" t="s">
        <v>25</v>
      </c>
      <c r="N737" s="5">
        <v>26.25</v>
      </c>
      <c r="O737" s="7">
        <v>7</v>
      </c>
      <c r="P737" s="5">
        <v>17.149999999999999</v>
      </c>
      <c r="Q737" s="5">
        <v>9.1</v>
      </c>
      <c r="R737" s="22">
        <f>Tabla1[[#This Row],[Fecha de Envío]]-Tabla1[[#This Row],[Fecha de Orden]]</f>
        <v>12</v>
      </c>
      <c r="S737" s="24">
        <f>YEAR(Tabla1[[#This Row],[Fecha de Orden]])</f>
        <v>2021</v>
      </c>
      <c r="T737" t="str">
        <f>VLOOKUP(Tabla1[[#This Row],[Nombre del Producto]],Tabla2[[Nombre Producto]:[Costo Unitario]],2,FALSE)</f>
        <v>Wicked Choccy's</v>
      </c>
      <c r="U737" t="str">
        <f>VLOOKUP(Tabla1[[#This Row],[Fábrica]],Tabla3[],4,FALSE)</f>
        <v>Georgia</v>
      </c>
    </row>
    <row r="738" spans="1:21" x14ac:dyDescent="0.25">
      <c r="A738" t="s">
        <v>5632</v>
      </c>
      <c r="B738" s="3">
        <v>44416</v>
      </c>
      <c r="C738" s="3">
        <v>44433</v>
      </c>
      <c r="D738" t="s">
        <v>18</v>
      </c>
      <c r="E738">
        <v>131450</v>
      </c>
      <c r="F738" t="s">
        <v>19</v>
      </c>
      <c r="G738" t="s">
        <v>120</v>
      </c>
      <c r="H738" t="s">
        <v>21</v>
      </c>
      <c r="I738">
        <v>92024</v>
      </c>
      <c r="J738" t="s">
        <v>22</v>
      </c>
      <c r="K738" t="s">
        <v>23</v>
      </c>
      <c r="L738" t="s">
        <v>36</v>
      </c>
      <c r="M738" t="s">
        <v>37</v>
      </c>
      <c r="N738" s="5">
        <v>26</v>
      </c>
      <c r="O738" s="7">
        <v>8</v>
      </c>
      <c r="P738" s="5">
        <v>16.88</v>
      </c>
      <c r="Q738" s="5">
        <v>9.1199999999999992</v>
      </c>
      <c r="R738" s="22">
        <f>Tabla1[[#This Row],[Fecha de Envío]]-Tabla1[[#This Row],[Fecha de Orden]]</f>
        <v>17</v>
      </c>
      <c r="S738" s="24">
        <f>YEAR(Tabla1[[#This Row],[Fecha de Orden]])</f>
        <v>2021</v>
      </c>
      <c r="T738" t="str">
        <f>VLOOKUP(Tabla1[[#This Row],[Nombre del Producto]],Tabla2[[Nombre Producto]:[Costo Unitario]],2,FALSE)</f>
        <v>Wicked Choccy's</v>
      </c>
      <c r="U738" t="str">
        <f>VLOOKUP(Tabla1[[#This Row],[Fábrica]],Tabla3[],4,FALSE)</f>
        <v>Georgia</v>
      </c>
    </row>
    <row r="739" spans="1:21" x14ac:dyDescent="0.25">
      <c r="A739" t="s">
        <v>5633</v>
      </c>
      <c r="B739" s="3">
        <v>44416</v>
      </c>
      <c r="C739" s="3">
        <v>44433</v>
      </c>
      <c r="D739" t="s">
        <v>18</v>
      </c>
      <c r="E739">
        <v>131450</v>
      </c>
      <c r="F739" t="s">
        <v>19</v>
      </c>
      <c r="G739" t="s">
        <v>120</v>
      </c>
      <c r="H739" t="s">
        <v>21</v>
      </c>
      <c r="I739">
        <v>92024</v>
      </c>
      <c r="J739" t="s">
        <v>22</v>
      </c>
      <c r="K739" t="s">
        <v>23</v>
      </c>
      <c r="L739" t="s">
        <v>24</v>
      </c>
      <c r="M739" t="s">
        <v>25</v>
      </c>
      <c r="N739" s="5">
        <v>7.5</v>
      </c>
      <c r="O739" s="7">
        <v>2</v>
      </c>
      <c r="P739" s="5">
        <v>4.9000000000000004</v>
      </c>
      <c r="Q739" s="5">
        <v>2.6</v>
      </c>
      <c r="R739" s="22">
        <f>Tabla1[[#This Row],[Fecha de Envío]]-Tabla1[[#This Row],[Fecha de Orden]]</f>
        <v>17</v>
      </c>
      <c r="S739" s="24">
        <f>YEAR(Tabla1[[#This Row],[Fecha de Orden]])</f>
        <v>2021</v>
      </c>
      <c r="T739" t="str">
        <f>VLOOKUP(Tabla1[[#This Row],[Nombre del Producto]],Tabla2[[Nombre Producto]:[Costo Unitario]],2,FALSE)</f>
        <v>Wicked Choccy's</v>
      </c>
      <c r="U739" t="str">
        <f>VLOOKUP(Tabla1[[#This Row],[Fábrica]],Tabla3[],4,FALSE)</f>
        <v>Georgia</v>
      </c>
    </row>
    <row r="740" spans="1:21" x14ac:dyDescent="0.25">
      <c r="A740" t="s">
        <v>5634</v>
      </c>
      <c r="B740" s="3">
        <v>44416</v>
      </c>
      <c r="C740" s="3">
        <v>44433</v>
      </c>
      <c r="D740" t="s">
        <v>18</v>
      </c>
      <c r="E740">
        <v>131450</v>
      </c>
      <c r="F740" t="s">
        <v>19</v>
      </c>
      <c r="G740" t="s">
        <v>120</v>
      </c>
      <c r="H740" t="s">
        <v>21</v>
      </c>
      <c r="I740">
        <v>92024</v>
      </c>
      <c r="J740" t="s">
        <v>22</v>
      </c>
      <c r="K740" t="s">
        <v>23</v>
      </c>
      <c r="L740" t="s">
        <v>33</v>
      </c>
      <c r="M740" t="s">
        <v>34</v>
      </c>
      <c r="N740" s="5">
        <v>18</v>
      </c>
      <c r="O740" s="7">
        <v>5</v>
      </c>
      <c r="P740" s="5">
        <v>12</v>
      </c>
      <c r="Q740" s="5">
        <v>6</v>
      </c>
      <c r="R740" s="22">
        <f>Tabla1[[#This Row],[Fecha de Envío]]-Tabla1[[#This Row],[Fecha de Orden]]</f>
        <v>17</v>
      </c>
      <c r="S740" s="24">
        <f>YEAR(Tabla1[[#This Row],[Fecha de Orden]])</f>
        <v>2021</v>
      </c>
      <c r="T740" t="str">
        <f>VLOOKUP(Tabla1[[#This Row],[Nombre del Producto]],Tabla2[[Nombre Producto]:[Costo Unitario]],2,FALSE)</f>
        <v>Lot's O' Nuts</v>
      </c>
      <c r="U740" t="str">
        <f>VLOOKUP(Tabla1[[#This Row],[Fábrica]],Tabla3[],4,FALSE)</f>
        <v>Arizona</v>
      </c>
    </row>
    <row r="741" spans="1:21" x14ac:dyDescent="0.25">
      <c r="A741" t="s">
        <v>5767</v>
      </c>
      <c r="B741" s="3">
        <v>44416</v>
      </c>
      <c r="C741" s="3">
        <v>44430</v>
      </c>
      <c r="D741" t="s">
        <v>18</v>
      </c>
      <c r="E741">
        <v>124478</v>
      </c>
      <c r="F741" t="s">
        <v>19</v>
      </c>
      <c r="G741" t="s">
        <v>711</v>
      </c>
      <c r="H741" t="s">
        <v>93</v>
      </c>
      <c r="I741">
        <v>48183</v>
      </c>
      <c r="J741" t="s">
        <v>22</v>
      </c>
      <c r="K741" t="s">
        <v>43</v>
      </c>
      <c r="L741" t="s">
        <v>33</v>
      </c>
      <c r="M741" t="s">
        <v>34</v>
      </c>
      <c r="N741" s="5">
        <v>21.6</v>
      </c>
      <c r="O741" s="7">
        <v>6</v>
      </c>
      <c r="P741" s="5">
        <v>14.4</v>
      </c>
      <c r="Q741" s="5">
        <v>7.2</v>
      </c>
      <c r="R741" s="22">
        <f>Tabla1[[#This Row],[Fecha de Envío]]-Tabla1[[#This Row],[Fecha de Orden]]</f>
        <v>14</v>
      </c>
      <c r="S741" s="24">
        <f>YEAR(Tabla1[[#This Row],[Fecha de Orden]])</f>
        <v>2021</v>
      </c>
      <c r="T741" t="str">
        <f>VLOOKUP(Tabla1[[#This Row],[Nombre del Producto]],Tabla2[[Nombre Producto]:[Costo Unitario]],2,FALSE)</f>
        <v>Lot's O' Nuts</v>
      </c>
      <c r="U741" t="str">
        <f>VLOOKUP(Tabla1[[#This Row],[Fábrica]],Tabla3[],4,FALSE)</f>
        <v>Arizona</v>
      </c>
    </row>
    <row r="742" spans="1:21" x14ac:dyDescent="0.25">
      <c r="A742" t="s">
        <v>5768</v>
      </c>
      <c r="B742" s="3">
        <v>44416</v>
      </c>
      <c r="C742" s="3">
        <v>44430</v>
      </c>
      <c r="D742" t="s">
        <v>18</v>
      </c>
      <c r="E742">
        <v>124478</v>
      </c>
      <c r="F742" t="s">
        <v>19</v>
      </c>
      <c r="G742" t="s">
        <v>711</v>
      </c>
      <c r="H742" t="s">
        <v>93</v>
      </c>
      <c r="I742">
        <v>48183</v>
      </c>
      <c r="J742" t="s">
        <v>148</v>
      </c>
      <c r="K742" t="s">
        <v>43</v>
      </c>
      <c r="L742" t="s">
        <v>348</v>
      </c>
      <c r="M742" t="s">
        <v>349</v>
      </c>
      <c r="N742" s="5">
        <v>60</v>
      </c>
      <c r="O742" s="7">
        <v>3</v>
      </c>
      <c r="P742" s="5">
        <v>30</v>
      </c>
      <c r="Q742" s="5">
        <v>30</v>
      </c>
      <c r="R742" s="22">
        <f>Tabla1[[#This Row],[Fecha de Envío]]-Tabla1[[#This Row],[Fecha de Orden]]</f>
        <v>14</v>
      </c>
      <c r="S742" s="24">
        <f>YEAR(Tabla1[[#This Row],[Fecha de Orden]])</f>
        <v>2021</v>
      </c>
      <c r="T742" t="str">
        <f>VLOOKUP(Tabla1[[#This Row],[Nombre del Producto]],Tabla2[[Nombre Producto]:[Costo Unitario]],2,FALSE)</f>
        <v>Secret Factory</v>
      </c>
      <c r="U742" t="str">
        <f>VLOOKUP(Tabla1[[#This Row],[Fábrica]],Tabla3[],4,FALSE)</f>
        <v>Illinois</v>
      </c>
    </row>
    <row r="743" spans="1:21" x14ac:dyDescent="0.25">
      <c r="A743" t="s">
        <v>5769</v>
      </c>
      <c r="B743" s="3">
        <v>44416</v>
      </c>
      <c r="C743" s="3">
        <v>44430</v>
      </c>
      <c r="D743" t="s">
        <v>18</v>
      </c>
      <c r="E743">
        <v>124478</v>
      </c>
      <c r="F743" t="s">
        <v>19</v>
      </c>
      <c r="G743" t="s">
        <v>711</v>
      </c>
      <c r="H743" t="s">
        <v>93</v>
      </c>
      <c r="I743">
        <v>48183</v>
      </c>
      <c r="J743" t="s">
        <v>22</v>
      </c>
      <c r="K743" t="s">
        <v>43</v>
      </c>
      <c r="L743" t="s">
        <v>27</v>
      </c>
      <c r="M743" t="s">
        <v>28</v>
      </c>
      <c r="N743" s="5">
        <v>3.6</v>
      </c>
      <c r="O743" s="7">
        <v>1</v>
      </c>
      <c r="P743" s="5">
        <v>2.5</v>
      </c>
      <c r="Q743" s="5">
        <v>1.1000000000000001</v>
      </c>
      <c r="R743" s="22">
        <f>Tabla1[[#This Row],[Fecha de Envío]]-Tabla1[[#This Row],[Fecha de Orden]]</f>
        <v>14</v>
      </c>
      <c r="S743" s="24">
        <f>YEAR(Tabla1[[#This Row],[Fecha de Orden]])</f>
        <v>2021</v>
      </c>
      <c r="T743" t="str">
        <f>VLOOKUP(Tabla1[[#This Row],[Nombre del Producto]],Tabla2[[Nombre Producto]:[Costo Unitario]],2,FALSE)</f>
        <v>Lot's O' Nuts</v>
      </c>
      <c r="U743" t="str">
        <f>VLOOKUP(Tabla1[[#This Row],[Fábrica]],Tabla3[],4,FALSE)</f>
        <v>Arizona</v>
      </c>
    </row>
    <row r="744" spans="1:21" x14ac:dyDescent="0.25">
      <c r="A744" t="s">
        <v>5770</v>
      </c>
      <c r="B744" s="3">
        <v>44416</v>
      </c>
      <c r="C744" s="3">
        <v>44430</v>
      </c>
      <c r="D744" t="s">
        <v>18</v>
      </c>
      <c r="E744">
        <v>124478</v>
      </c>
      <c r="F744" t="s">
        <v>19</v>
      </c>
      <c r="G744" t="s">
        <v>711</v>
      </c>
      <c r="H744" t="s">
        <v>93</v>
      </c>
      <c r="I744">
        <v>48183</v>
      </c>
      <c r="J744" t="s">
        <v>22</v>
      </c>
      <c r="K744" t="s">
        <v>43</v>
      </c>
      <c r="L744" t="s">
        <v>36</v>
      </c>
      <c r="M744" t="s">
        <v>37</v>
      </c>
      <c r="N744" s="5">
        <v>6.5</v>
      </c>
      <c r="O744" s="7">
        <v>2</v>
      </c>
      <c r="P744" s="5">
        <v>4.22</v>
      </c>
      <c r="Q744" s="5">
        <v>2.2799999999999998</v>
      </c>
      <c r="R744" s="22">
        <f>Tabla1[[#This Row],[Fecha de Envío]]-Tabla1[[#This Row],[Fecha de Orden]]</f>
        <v>14</v>
      </c>
      <c r="S744" s="24">
        <f>YEAR(Tabla1[[#This Row],[Fecha de Orden]])</f>
        <v>2021</v>
      </c>
      <c r="T744" t="str">
        <f>VLOOKUP(Tabla1[[#This Row],[Nombre del Producto]],Tabla2[[Nombre Producto]:[Costo Unitario]],2,FALSE)</f>
        <v>Wicked Choccy's</v>
      </c>
      <c r="U744" t="str">
        <f>VLOOKUP(Tabla1[[#This Row],[Fábrica]],Tabla3[],4,FALSE)</f>
        <v>Georgia</v>
      </c>
    </row>
    <row r="745" spans="1:21" x14ac:dyDescent="0.25">
      <c r="A745" t="s">
        <v>5808</v>
      </c>
      <c r="B745" s="3">
        <v>44416</v>
      </c>
      <c r="C745" s="3">
        <v>44432</v>
      </c>
      <c r="D745" t="s">
        <v>18</v>
      </c>
      <c r="E745">
        <v>151708</v>
      </c>
      <c r="F745" t="s">
        <v>19</v>
      </c>
      <c r="G745" t="s">
        <v>568</v>
      </c>
      <c r="H745" t="s">
        <v>69</v>
      </c>
      <c r="I745">
        <v>85301</v>
      </c>
      <c r="J745" t="s">
        <v>22</v>
      </c>
      <c r="K745" t="s">
        <v>23</v>
      </c>
      <c r="L745" t="s">
        <v>45</v>
      </c>
      <c r="M745" t="s">
        <v>46</v>
      </c>
      <c r="N745" s="5">
        <v>13.96</v>
      </c>
      <c r="O745" s="7">
        <v>4</v>
      </c>
      <c r="P745" s="5">
        <v>9.9600000000000009</v>
      </c>
      <c r="Q745" s="5">
        <v>4</v>
      </c>
      <c r="R745" s="22">
        <f>Tabla1[[#This Row],[Fecha de Envío]]-Tabla1[[#This Row],[Fecha de Orden]]</f>
        <v>16</v>
      </c>
      <c r="S745" s="24">
        <f>YEAR(Tabla1[[#This Row],[Fecha de Orden]])</f>
        <v>2021</v>
      </c>
      <c r="T745" t="str">
        <f>VLOOKUP(Tabla1[[#This Row],[Nombre del Producto]],Tabla2[[Nombre Producto]:[Costo Unitario]],2,FALSE)</f>
        <v>Lot's O' Nuts</v>
      </c>
      <c r="U745" t="str">
        <f>VLOOKUP(Tabla1[[#This Row],[Fábrica]],Tabla3[],4,FALSE)</f>
        <v>Arizona</v>
      </c>
    </row>
    <row r="746" spans="1:21" x14ac:dyDescent="0.25">
      <c r="A746" t="s">
        <v>5809</v>
      </c>
      <c r="B746" s="3">
        <v>44416</v>
      </c>
      <c r="C746" s="3">
        <v>44432</v>
      </c>
      <c r="D746" t="s">
        <v>18</v>
      </c>
      <c r="E746">
        <v>151708</v>
      </c>
      <c r="F746" t="s">
        <v>19</v>
      </c>
      <c r="G746" t="s">
        <v>568</v>
      </c>
      <c r="H746" t="s">
        <v>69</v>
      </c>
      <c r="I746">
        <v>85301</v>
      </c>
      <c r="J746" t="s">
        <v>22</v>
      </c>
      <c r="K746" t="s">
        <v>23</v>
      </c>
      <c r="L746" t="s">
        <v>24</v>
      </c>
      <c r="M746" t="s">
        <v>25</v>
      </c>
      <c r="N746" s="5">
        <v>11.25</v>
      </c>
      <c r="O746" s="7">
        <v>3</v>
      </c>
      <c r="P746" s="5">
        <v>7.35</v>
      </c>
      <c r="Q746" s="5">
        <v>3.9</v>
      </c>
      <c r="R746" s="22">
        <f>Tabla1[[#This Row],[Fecha de Envío]]-Tabla1[[#This Row],[Fecha de Orden]]</f>
        <v>16</v>
      </c>
      <c r="S746" s="24">
        <f>YEAR(Tabla1[[#This Row],[Fecha de Orden]])</f>
        <v>2021</v>
      </c>
      <c r="T746" t="str">
        <f>VLOOKUP(Tabla1[[#This Row],[Nombre del Producto]],Tabla2[[Nombre Producto]:[Costo Unitario]],2,FALSE)</f>
        <v>Wicked Choccy's</v>
      </c>
      <c r="U746" t="str">
        <f>VLOOKUP(Tabla1[[#This Row],[Fábrica]],Tabla3[],4,FALSE)</f>
        <v>Georgia</v>
      </c>
    </row>
    <row r="747" spans="1:21" x14ac:dyDescent="0.25">
      <c r="A747" t="s">
        <v>8784</v>
      </c>
      <c r="B747" s="3">
        <v>44416</v>
      </c>
      <c r="C747" s="3">
        <v>44429</v>
      </c>
      <c r="D747" t="s">
        <v>71</v>
      </c>
      <c r="E747">
        <v>154669</v>
      </c>
      <c r="F747" t="s">
        <v>19</v>
      </c>
      <c r="G747" t="s">
        <v>8785</v>
      </c>
      <c r="H747" t="s">
        <v>21</v>
      </c>
      <c r="I747">
        <v>95687</v>
      </c>
      <c r="J747" t="s">
        <v>22</v>
      </c>
      <c r="K747" t="s">
        <v>23</v>
      </c>
      <c r="L747" t="s">
        <v>36</v>
      </c>
      <c r="M747" t="s">
        <v>37</v>
      </c>
      <c r="N747" s="5">
        <v>35.75</v>
      </c>
      <c r="O747" s="7">
        <v>11</v>
      </c>
      <c r="P747" s="5">
        <v>23.21</v>
      </c>
      <c r="Q747" s="5">
        <v>12.54</v>
      </c>
      <c r="R747" s="22">
        <f>Tabla1[[#This Row],[Fecha de Envío]]-Tabla1[[#This Row],[Fecha de Orden]]</f>
        <v>13</v>
      </c>
      <c r="S747" s="24">
        <f>YEAR(Tabla1[[#This Row],[Fecha de Orden]])</f>
        <v>2021</v>
      </c>
      <c r="T747" t="str">
        <f>VLOOKUP(Tabla1[[#This Row],[Nombre del Producto]],Tabla2[[Nombre Producto]:[Costo Unitario]],2,FALSE)</f>
        <v>Wicked Choccy's</v>
      </c>
      <c r="U747" t="str">
        <f>VLOOKUP(Tabla1[[#This Row],[Fábrica]],Tabla3[],4,FALSE)</f>
        <v>Georgia</v>
      </c>
    </row>
    <row r="748" spans="1:21" x14ac:dyDescent="0.25">
      <c r="A748" t="s">
        <v>9046</v>
      </c>
      <c r="B748" s="3">
        <v>44416</v>
      </c>
      <c r="C748" s="3">
        <v>44428</v>
      </c>
      <c r="D748" t="s">
        <v>71</v>
      </c>
      <c r="E748">
        <v>156790</v>
      </c>
      <c r="F748" t="s">
        <v>19</v>
      </c>
      <c r="G748" t="s">
        <v>242</v>
      </c>
      <c r="H748" t="s">
        <v>255</v>
      </c>
      <c r="I748">
        <v>32216</v>
      </c>
      <c r="J748" t="s">
        <v>22</v>
      </c>
      <c r="K748" t="s">
        <v>66</v>
      </c>
      <c r="L748" t="s">
        <v>36</v>
      </c>
      <c r="M748" t="s">
        <v>37</v>
      </c>
      <c r="N748" s="5">
        <v>13</v>
      </c>
      <c r="O748" s="7">
        <v>4</v>
      </c>
      <c r="P748" s="5">
        <v>8.44</v>
      </c>
      <c r="Q748" s="5">
        <v>4.5599999999999996</v>
      </c>
      <c r="R748" s="22">
        <f>Tabla1[[#This Row],[Fecha de Envío]]-Tabla1[[#This Row],[Fecha de Orden]]</f>
        <v>12</v>
      </c>
      <c r="S748" s="24">
        <f>YEAR(Tabla1[[#This Row],[Fecha de Orden]])</f>
        <v>2021</v>
      </c>
      <c r="T748" t="str">
        <f>VLOOKUP(Tabla1[[#This Row],[Nombre del Producto]],Tabla2[[Nombre Producto]:[Costo Unitario]],2,FALSE)</f>
        <v>Wicked Choccy's</v>
      </c>
      <c r="U748" t="str">
        <f>VLOOKUP(Tabla1[[#This Row],[Fábrica]],Tabla3[],4,FALSE)</f>
        <v>Georgia</v>
      </c>
    </row>
    <row r="749" spans="1:21" x14ac:dyDescent="0.25">
      <c r="A749" t="s">
        <v>389</v>
      </c>
      <c r="B749" s="3">
        <v>44417</v>
      </c>
      <c r="C749" s="3">
        <v>44434</v>
      </c>
      <c r="D749" t="s">
        <v>18</v>
      </c>
      <c r="E749">
        <v>167850</v>
      </c>
      <c r="F749" t="s">
        <v>19</v>
      </c>
      <c r="G749" t="s">
        <v>372</v>
      </c>
      <c r="H749" t="s">
        <v>255</v>
      </c>
      <c r="I749">
        <v>33710</v>
      </c>
      <c r="J749" t="s">
        <v>22</v>
      </c>
      <c r="K749" t="s">
        <v>66</v>
      </c>
      <c r="L749" t="s">
        <v>36</v>
      </c>
      <c r="M749" t="s">
        <v>37</v>
      </c>
      <c r="N749" s="5">
        <v>9.75</v>
      </c>
      <c r="O749" s="7">
        <v>3</v>
      </c>
      <c r="P749" s="5">
        <v>6.33</v>
      </c>
      <c r="Q749" s="5">
        <v>3.42</v>
      </c>
      <c r="R749" s="22">
        <f>Tabla1[[#This Row],[Fecha de Envío]]-Tabla1[[#This Row],[Fecha de Orden]]</f>
        <v>17</v>
      </c>
      <c r="S749" s="24">
        <f>YEAR(Tabla1[[#This Row],[Fecha de Orden]])</f>
        <v>2021</v>
      </c>
      <c r="T749" t="str">
        <f>VLOOKUP(Tabla1[[#This Row],[Nombre del Producto]],Tabla2[[Nombre Producto]:[Costo Unitario]],2,FALSE)</f>
        <v>Wicked Choccy's</v>
      </c>
      <c r="U749" t="str">
        <f>VLOOKUP(Tabla1[[#This Row],[Fábrica]],Tabla3[],4,FALSE)</f>
        <v>Georgia</v>
      </c>
    </row>
    <row r="750" spans="1:21" x14ac:dyDescent="0.25">
      <c r="A750" t="s">
        <v>390</v>
      </c>
      <c r="B750" s="3">
        <v>44417</v>
      </c>
      <c r="C750" s="3">
        <v>44434</v>
      </c>
      <c r="D750" t="s">
        <v>18</v>
      </c>
      <c r="E750">
        <v>167850</v>
      </c>
      <c r="F750" t="s">
        <v>19</v>
      </c>
      <c r="G750" t="s">
        <v>372</v>
      </c>
      <c r="H750" t="s">
        <v>255</v>
      </c>
      <c r="I750">
        <v>33710</v>
      </c>
      <c r="J750" t="s">
        <v>22</v>
      </c>
      <c r="K750" t="s">
        <v>66</v>
      </c>
      <c r="L750" t="s">
        <v>33</v>
      </c>
      <c r="M750" t="s">
        <v>34</v>
      </c>
      <c r="N750" s="5">
        <v>7.2</v>
      </c>
      <c r="O750" s="7">
        <v>2</v>
      </c>
      <c r="P750" s="5">
        <v>4.8</v>
      </c>
      <c r="Q750" s="5">
        <v>2.4</v>
      </c>
      <c r="R750" s="22">
        <f>Tabla1[[#This Row],[Fecha de Envío]]-Tabla1[[#This Row],[Fecha de Orden]]</f>
        <v>17</v>
      </c>
      <c r="S750" s="24">
        <f>YEAR(Tabla1[[#This Row],[Fecha de Orden]])</f>
        <v>2021</v>
      </c>
      <c r="T750" t="str">
        <f>VLOOKUP(Tabla1[[#This Row],[Nombre del Producto]],Tabla2[[Nombre Producto]:[Costo Unitario]],2,FALSE)</f>
        <v>Lot's O' Nuts</v>
      </c>
      <c r="U750" t="str">
        <f>VLOOKUP(Tabla1[[#This Row],[Fábrica]],Tabla3[],4,FALSE)</f>
        <v>Arizona</v>
      </c>
    </row>
    <row r="751" spans="1:21" x14ac:dyDescent="0.25">
      <c r="A751" t="s">
        <v>3159</v>
      </c>
      <c r="B751" s="3">
        <v>44417</v>
      </c>
      <c r="C751" s="3">
        <v>44434</v>
      </c>
      <c r="D751" t="s">
        <v>18</v>
      </c>
      <c r="E751">
        <v>110527</v>
      </c>
      <c r="F751" t="s">
        <v>19</v>
      </c>
      <c r="G751" t="s">
        <v>120</v>
      </c>
      <c r="H751" t="s">
        <v>21</v>
      </c>
      <c r="I751">
        <v>92037</v>
      </c>
      <c r="J751" t="s">
        <v>22</v>
      </c>
      <c r="K751" t="s">
        <v>23</v>
      </c>
      <c r="L751" t="s">
        <v>36</v>
      </c>
      <c r="M751" t="s">
        <v>37</v>
      </c>
      <c r="N751" s="5">
        <v>26</v>
      </c>
      <c r="O751" s="7">
        <v>8</v>
      </c>
      <c r="P751" s="5">
        <v>16.88</v>
      </c>
      <c r="Q751" s="5">
        <v>9.1199999999999992</v>
      </c>
      <c r="R751" s="22">
        <f>Tabla1[[#This Row],[Fecha de Envío]]-Tabla1[[#This Row],[Fecha de Orden]]</f>
        <v>17</v>
      </c>
      <c r="S751" s="24">
        <f>YEAR(Tabla1[[#This Row],[Fecha de Orden]])</f>
        <v>2021</v>
      </c>
      <c r="T751" t="str">
        <f>VLOOKUP(Tabla1[[#This Row],[Nombre del Producto]],Tabla2[[Nombre Producto]:[Costo Unitario]],2,FALSE)</f>
        <v>Wicked Choccy's</v>
      </c>
      <c r="U751" t="str">
        <f>VLOOKUP(Tabla1[[#This Row],[Fábrica]],Tabla3[],4,FALSE)</f>
        <v>Georgia</v>
      </c>
    </row>
    <row r="752" spans="1:21" x14ac:dyDescent="0.25">
      <c r="A752" t="s">
        <v>3750</v>
      </c>
      <c r="B752" s="3">
        <v>44417</v>
      </c>
      <c r="C752" s="3">
        <v>44432</v>
      </c>
      <c r="D752" t="s">
        <v>18</v>
      </c>
      <c r="E752">
        <v>141901</v>
      </c>
      <c r="F752" t="s">
        <v>19</v>
      </c>
      <c r="G752" t="s">
        <v>986</v>
      </c>
      <c r="H752" t="s">
        <v>21</v>
      </c>
      <c r="I752">
        <v>93727</v>
      </c>
      <c r="J752" t="s">
        <v>22</v>
      </c>
      <c r="K752" t="s">
        <v>23</v>
      </c>
      <c r="L752" t="s">
        <v>27</v>
      </c>
      <c r="M752" t="s">
        <v>28</v>
      </c>
      <c r="N752" s="5">
        <v>3.6</v>
      </c>
      <c r="O752" s="7">
        <v>1</v>
      </c>
      <c r="P752" s="5">
        <v>2.5</v>
      </c>
      <c r="Q752" s="5">
        <v>1.1000000000000001</v>
      </c>
      <c r="R752" s="22">
        <f>Tabla1[[#This Row],[Fecha de Envío]]-Tabla1[[#This Row],[Fecha de Orden]]</f>
        <v>15</v>
      </c>
      <c r="S752" s="24">
        <f>YEAR(Tabla1[[#This Row],[Fecha de Orden]])</f>
        <v>2021</v>
      </c>
      <c r="T752" t="str">
        <f>VLOOKUP(Tabla1[[#This Row],[Nombre del Producto]],Tabla2[[Nombre Producto]:[Costo Unitario]],2,FALSE)</f>
        <v>Lot's O' Nuts</v>
      </c>
      <c r="U752" t="str">
        <f>VLOOKUP(Tabla1[[#This Row],[Fábrica]],Tabla3[],4,FALSE)</f>
        <v>Arizona</v>
      </c>
    </row>
    <row r="753" spans="1:21" x14ac:dyDescent="0.25">
      <c r="A753" t="s">
        <v>4487</v>
      </c>
      <c r="B753" s="3">
        <v>44417</v>
      </c>
      <c r="C753" s="3">
        <v>44431</v>
      </c>
      <c r="D753" t="s">
        <v>18</v>
      </c>
      <c r="E753">
        <v>169726</v>
      </c>
      <c r="F753" t="s">
        <v>19</v>
      </c>
      <c r="G753" t="s">
        <v>124</v>
      </c>
      <c r="H753" t="s">
        <v>125</v>
      </c>
      <c r="I753">
        <v>98103</v>
      </c>
      <c r="J753" t="s">
        <v>22</v>
      </c>
      <c r="K753" t="s">
        <v>23</v>
      </c>
      <c r="L753" t="s">
        <v>45</v>
      </c>
      <c r="M753" t="s">
        <v>46</v>
      </c>
      <c r="N753" s="5">
        <v>24.43</v>
      </c>
      <c r="O753" s="7">
        <v>7</v>
      </c>
      <c r="P753" s="5">
        <v>17.43</v>
      </c>
      <c r="Q753" s="5">
        <v>7</v>
      </c>
      <c r="R753" s="22">
        <f>Tabla1[[#This Row],[Fecha de Envío]]-Tabla1[[#This Row],[Fecha de Orden]]</f>
        <v>14</v>
      </c>
      <c r="S753" s="24">
        <f>YEAR(Tabla1[[#This Row],[Fecha de Orden]])</f>
        <v>2021</v>
      </c>
      <c r="T753" t="str">
        <f>VLOOKUP(Tabla1[[#This Row],[Nombre del Producto]],Tabla2[[Nombre Producto]:[Costo Unitario]],2,FALSE)</f>
        <v>Lot's O' Nuts</v>
      </c>
      <c r="U753" t="str">
        <f>VLOOKUP(Tabla1[[#This Row],[Fábrica]],Tabla3[],4,FALSE)</f>
        <v>Arizona</v>
      </c>
    </row>
    <row r="754" spans="1:21" x14ac:dyDescent="0.25">
      <c r="A754" t="s">
        <v>6015</v>
      </c>
      <c r="B754" s="3">
        <v>44417</v>
      </c>
      <c r="C754" s="3">
        <v>44431</v>
      </c>
      <c r="D754" t="s">
        <v>18</v>
      </c>
      <c r="E754">
        <v>166471</v>
      </c>
      <c r="F754" t="s">
        <v>19</v>
      </c>
      <c r="G754" t="s">
        <v>124</v>
      </c>
      <c r="H754" t="s">
        <v>125</v>
      </c>
      <c r="I754">
        <v>98103</v>
      </c>
      <c r="J754" t="s">
        <v>22</v>
      </c>
      <c r="K754" t="s">
        <v>23</v>
      </c>
      <c r="L754" t="s">
        <v>45</v>
      </c>
      <c r="M754" t="s">
        <v>46</v>
      </c>
      <c r="N754" s="5">
        <v>6.98</v>
      </c>
      <c r="O754" s="7">
        <v>2</v>
      </c>
      <c r="P754" s="5">
        <v>4.9800000000000004</v>
      </c>
      <c r="Q754" s="5">
        <v>2</v>
      </c>
      <c r="R754" s="22">
        <f>Tabla1[[#This Row],[Fecha de Envío]]-Tabla1[[#This Row],[Fecha de Orden]]</f>
        <v>14</v>
      </c>
      <c r="S754" s="24">
        <f>YEAR(Tabla1[[#This Row],[Fecha de Orden]])</f>
        <v>2021</v>
      </c>
      <c r="T754" t="str">
        <f>VLOOKUP(Tabla1[[#This Row],[Nombre del Producto]],Tabla2[[Nombre Producto]:[Costo Unitario]],2,FALSE)</f>
        <v>Lot's O' Nuts</v>
      </c>
      <c r="U754" t="str">
        <f>VLOOKUP(Tabla1[[#This Row],[Fábrica]],Tabla3[],4,FALSE)</f>
        <v>Arizona</v>
      </c>
    </row>
    <row r="755" spans="1:21" x14ac:dyDescent="0.25">
      <c r="A755" t="s">
        <v>7439</v>
      </c>
      <c r="B755" s="3">
        <v>44417</v>
      </c>
      <c r="C755" s="3">
        <v>44431</v>
      </c>
      <c r="D755" t="s">
        <v>18</v>
      </c>
      <c r="E755">
        <v>161249</v>
      </c>
      <c r="F755" t="s">
        <v>19</v>
      </c>
      <c r="G755" t="s">
        <v>165</v>
      </c>
      <c r="H755" t="s">
        <v>69</v>
      </c>
      <c r="I755">
        <v>85023</v>
      </c>
      <c r="J755" t="s">
        <v>22</v>
      </c>
      <c r="K755" t="s">
        <v>23</v>
      </c>
      <c r="L755" t="s">
        <v>24</v>
      </c>
      <c r="M755" t="s">
        <v>25</v>
      </c>
      <c r="N755" s="5">
        <v>18.75</v>
      </c>
      <c r="O755" s="7">
        <v>5</v>
      </c>
      <c r="P755" s="5">
        <v>12.25</v>
      </c>
      <c r="Q755" s="5">
        <v>6.5</v>
      </c>
      <c r="R755" s="22">
        <f>Tabla1[[#This Row],[Fecha de Envío]]-Tabla1[[#This Row],[Fecha de Orden]]</f>
        <v>14</v>
      </c>
      <c r="S755" s="24">
        <f>YEAR(Tabla1[[#This Row],[Fecha de Orden]])</f>
        <v>2021</v>
      </c>
      <c r="T755" t="str">
        <f>VLOOKUP(Tabla1[[#This Row],[Nombre del Producto]],Tabla2[[Nombre Producto]:[Costo Unitario]],2,FALSE)</f>
        <v>Wicked Choccy's</v>
      </c>
      <c r="U755" t="str">
        <f>VLOOKUP(Tabla1[[#This Row],[Fábrica]],Tabla3[],4,FALSE)</f>
        <v>Georgia</v>
      </c>
    </row>
    <row r="756" spans="1:21" x14ac:dyDescent="0.25">
      <c r="A756" t="s">
        <v>7440</v>
      </c>
      <c r="B756" s="3">
        <v>44417</v>
      </c>
      <c r="C756" s="3">
        <v>44431</v>
      </c>
      <c r="D756" t="s">
        <v>18</v>
      </c>
      <c r="E756">
        <v>161249</v>
      </c>
      <c r="F756" t="s">
        <v>19</v>
      </c>
      <c r="G756" t="s">
        <v>165</v>
      </c>
      <c r="H756" t="s">
        <v>69</v>
      </c>
      <c r="I756">
        <v>85023</v>
      </c>
      <c r="J756" t="s">
        <v>22</v>
      </c>
      <c r="K756" t="s">
        <v>23</v>
      </c>
      <c r="L756" t="s">
        <v>36</v>
      </c>
      <c r="M756" t="s">
        <v>37</v>
      </c>
      <c r="N756" s="5">
        <v>9.75</v>
      </c>
      <c r="O756" s="7">
        <v>3</v>
      </c>
      <c r="P756" s="5">
        <v>6.33</v>
      </c>
      <c r="Q756" s="5">
        <v>3.42</v>
      </c>
      <c r="R756" s="22">
        <f>Tabla1[[#This Row],[Fecha de Envío]]-Tabla1[[#This Row],[Fecha de Orden]]</f>
        <v>14</v>
      </c>
      <c r="S756" s="24">
        <f>YEAR(Tabla1[[#This Row],[Fecha de Orden]])</f>
        <v>2021</v>
      </c>
      <c r="T756" t="str">
        <f>VLOOKUP(Tabla1[[#This Row],[Nombre del Producto]],Tabla2[[Nombre Producto]:[Costo Unitario]],2,FALSE)</f>
        <v>Wicked Choccy's</v>
      </c>
      <c r="U756" t="str">
        <f>VLOOKUP(Tabla1[[#This Row],[Fábrica]],Tabla3[],4,FALSE)</f>
        <v>Georgia</v>
      </c>
    </row>
    <row r="757" spans="1:21" x14ac:dyDescent="0.25">
      <c r="A757" t="s">
        <v>3766</v>
      </c>
      <c r="B757" s="3">
        <v>44419</v>
      </c>
      <c r="C757" s="3">
        <v>44433</v>
      </c>
      <c r="D757" t="s">
        <v>18</v>
      </c>
      <c r="E757">
        <v>127012</v>
      </c>
      <c r="F757" t="s">
        <v>19</v>
      </c>
      <c r="G757" t="s">
        <v>124</v>
      </c>
      <c r="H757" t="s">
        <v>125</v>
      </c>
      <c r="I757">
        <v>98105</v>
      </c>
      <c r="J757" t="s">
        <v>22</v>
      </c>
      <c r="K757" t="s">
        <v>23</v>
      </c>
      <c r="L757" t="s">
        <v>36</v>
      </c>
      <c r="M757" t="s">
        <v>37</v>
      </c>
      <c r="N757" s="5">
        <v>3.25</v>
      </c>
      <c r="O757" s="7">
        <v>1</v>
      </c>
      <c r="P757" s="5">
        <v>2.11</v>
      </c>
      <c r="Q757" s="5">
        <v>1.1399999999999999</v>
      </c>
      <c r="R757" s="22">
        <f>Tabla1[[#This Row],[Fecha de Envío]]-Tabla1[[#This Row],[Fecha de Orden]]</f>
        <v>14</v>
      </c>
      <c r="S757" s="24">
        <f>YEAR(Tabla1[[#This Row],[Fecha de Orden]])</f>
        <v>2021</v>
      </c>
      <c r="T757" t="str">
        <f>VLOOKUP(Tabla1[[#This Row],[Nombre del Producto]],Tabla2[[Nombre Producto]:[Costo Unitario]],2,FALSE)</f>
        <v>Wicked Choccy's</v>
      </c>
      <c r="U757" t="str">
        <f>VLOOKUP(Tabla1[[#This Row],[Fábrica]],Tabla3[],4,FALSE)</f>
        <v>Georgia</v>
      </c>
    </row>
    <row r="758" spans="1:21" x14ac:dyDescent="0.25">
      <c r="A758" t="s">
        <v>3767</v>
      </c>
      <c r="B758" s="3">
        <v>44419</v>
      </c>
      <c r="C758" s="3">
        <v>44433</v>
      </c>
      <c r="D758" t="s">
        <v>18</v>
      </c>
      <c r="E758">
        <v>127012</v>
      </c>
      <c r="F758" t="s">
        <v>19</v>
      </c>
      <c r="G758" t="s">
        <v>124</v>
      </c>
      <c r="H758" t="s">
        <v>125</v>
      </c>
      <c r="I758">
        <v>98105</v>
      </c>
      <c r="J758" t="s">
        <v>22</v>
      </c>
      <c r="K758" t="s">
        <v>23</v>
      </c>
      <c r="L758" t="s">
        <v>24</v>
      </c>
      <c r="M758" t="s">
        <v>25</v>
      </c>
      <c r="N758" s="5">
        <v>3.75</v>
      </c>
      <c r="O758" s="7">
        <v>1</v>
      </c>
      <c r="P758" s="5">
        <v>2.4500000000000002</v>
      </c>
      <c r="Q758" s="5">
        <v>1.3</v>
      </c>
      <c r="R758" s="22">
        <f>Tabla1[[#This Row],[Fecha de Envío]]-Tabla1[[#This Row],[Fecha de Orden]]</f>
        <v>14</v>
      </c>
      <c r="S758" s="24">
        <f>YEAR(Tabla1[[#This Row],[Fecha de Orden]])</f>
        <v>2021</v>
      </c>
      <c r="T758" t="str">
        <f>VLOOKUP(Tabla1[[#This Row],[Nombre del Producto]],Tabla2[[Nombre Producto]:[Costo Unitario]],2,FALSE)</f>
        <v>Wicked Choccy's</v>
      </c>
      <c r="U758" t="str">
        <f>VLOOKUP(Tabla1[[#This Row],[Fábrica]],Tabla3[],4,FALSE)</f>
        <v>Georgia</v>
      </c>
    </row>
    <row r="759" spans="1:21" x14ac:dyDescent="0.25">
      <c r="A759" t="s">
        <v>5220</v>
      </c>
      <c r="B759" s="3">
        <v>44419</v>
      </c>
      <c r="C759" s="3">
        <v>44434</v>
      </c>
      <c r="D759" t="s">
        <v>18</v>
      </c>
      <c r="E759">
        <v>154641</v>
      </c>
      <c r="F759" t="s">
        <v>19</v>
      </c>
      <c r="G759" t="s">
        <v>30</v>
      </c>
      <c r="H759" t="s">
        <v>31</v>
      </c>
      <c r="I759">
        <v>10035</v>
      </c>
      <c r="J759" t="s">
        <v>22</v>
      </c>
      <c r="K759" t="s">
        <v>32</v>
      </c>
      <c r="L759" t="s">
        <v>24</v>
      </c>
      <c r="M759" t="s">
        <v>25</v>
      </c>
      <c r="N759" s="5">
        <v>3.75</v>
      </c>
      <c r="O759" s="7">
        <v>1</v>
      </c>
      <c r="P759" s="5">
        <v>2.4500000000000002</v>
      </c>
      <c r="Q759" s="5">
        <v>1.3</v>
      </c>
      <c r="R759" s="22">
        <f>Tabla1[[#This Row],[Fecha de Envío]]-Tabla1[[#This Row],[Fecha de Orden]]</f>
        <v>15</v>
      </c>
      <c r="S759" s="24">
        <f>YEAR(Tabla1[[#This Row],[Fecha de Orden]])</f>
        <v>2021</v>
      </c>
      <c r="T759" t="str">
        <f>VLOOKUP(Tabla1[[#This Row],[Nombre del Producto]],Tabla2[[Nombre Producto]:[Costo Unitario]],2,FALSE)</f>
        <v>Wicked Choccy's</v>
      </c>
      <c r="U759" t="str">
        <f>VLOOKUP(Tabla1[[#This Row],[Fábrica]],Tabla3[],4,FALSE)</f>
        <v>Georgia</v>
      </c>
    </row>
    <row r="760" spans="1:21" x14ac:dyDescent="0.25">
      <c r="A760" t="s">
        <v>1542</v>
      </c>
      <c r="B760" s="3">
        <v>44420</v>
      </c>
      <c r="C760" s="3">
        <v>44434</v>
      </c>
      <c r="D760" t="s">
        <v>18</v>
      </c>
      <c r="E760">
        <v>109897</v>
      </c>
      <c r="F760" t="s">
        <v>19</v>
      </c>
      <c r="G760" t="s">
        <v>20</v>
      </c>
      <c r="H760" t="s">
        <v>21</v>
      </c>
      <c r="I760">
        <v>94122</v>
      </c>
      <c r="J760" t="s">
        <v>22</v>
      </c>
      <c r="K760" t="s">
        <v>23</v>
      </c>
      <c r="L760" t="s">
        <v>36</v>
      </c>
      <c r="M760" t="s">
        <v>37</v>
      </c>
      <c r="N760" s="5">
        <v>9.75</v>
      </c>
      <c r="O760" s="7">
        <v>3</v>
      </c>
      <c r="P760" s="5">
        <v>6.33</v>
      </c>
      <c r="Q760" s="5">
        <v>3.42</v>
      </c>
      <c r="R760" s="22">
        <f>Tabla1[[#This Row],[Fecha de Envío]]-Tabla1[[#This Row],[Fecha de Orden]]</f>
        <v>14</v>
      </c>
      <c r="S760" s="24">
        <f>YEAR(Tabla1[[#This Row],[Fecha de Orden]])</f>
        <v>2021</v>
      </c>
      <c r="T760" t="str">
        <f>VLOOKUP(Tabla1[[#This Row],[Nombre del Producto]],Tabla2[[Nombre Producto]:[Costo Unitario]],2,FALSE)</f>
        <v>Wicked Choccy's</v>
      </c>
      <c r="U760" t="str">
        <f>VLOOKUP(Tabla1[[#This Row],[Fábrica]],Tabla3[],4,FALSE)</f>
        <v>Georgia</v>
      </c>
    </row>
    <row r="761" spans="1:21" x14ac:dyDescent="0.25">
      <c r="A761" t="s">
        <v>2179</v>
      </c>
      <c r="B761" s="3">
        <v>44420</v>
      </c>
      <c r="C761" s="3">
        <v>44434</v>
      </c>
      <c r="D761" t="s">
        <v>18</v>
      </c>
      <c r="E761">
        <v>109302</v>
      </c>
      <c r="F761" t="s">
        <v>19</v>
      </c>
      <c r="G761" t="s">
        <v>207</v>
      </c>
      <c r="H761" t="s">
        <v>306</v>
      </c>
      <c r="I761">
        <v>8701</v>
      </c>
      <c r="J761" t="s">
        <v>22</v>
      </c>
      <c r="K761" t="s">
        <v>32</v>
      </c>
      <c r="L761" t="s">
        <v>24</v>
      </c>
      <c r="M761" t="s">
        <v>25</v>
      </c>
      <c r="N761" s="5">
        <v>26.25</v>
      </c>
      <c r="O761" s="7">
        <v>7</v>
      </c>
      <c r="P761" s="5">
        <v>17.149999999999999</v>
      </c>
      <c r="Q761" s="5">
        <v>9.1</v>
      </c>
      <c r="R761" s="22">
        <f>Tabla1[[#This Row],[Fecha de Envío]]-Tabla1[[#This Row],[Fecha de Orden]]</f>
        <v>14</v>
      </c>
      <c r="S761" s="24">
        <f>YEAR(Tabla1[[#This Row],[Fecha de Orden]])</f>
        <v>2021</v>
      </c>
      <c r="T761" t="str">
        <f>VLOOKUP(Tabla1[[#This Row],[Nombre del Producto]],Tabla2[[Nombre Producto]:[Costo Unitario]],2,FALSE)</f>
        <v>Wicked Choccy's</v>
      </c>
      <c r="U761" t="str">
        <f>VLOOKUP(Tabla1[[#This Row],[Fábrica]],Tabla3[],4,FALSE)</f>
        <v>Georgia</v>
      </c>
    </row>
    <row r="762" spans="1:21" x14ac:dyDescent="0.25">
      <c r="A762" t="s">
        <v>2568</v>
      </c>
      <c r="B762" s="3">
        <v>44420</v>
      </c>
      <c r="C762" s="3">
        <v>44434</v>
      </c>
      <c r="D762" t="s">
        <v>18</v>
      </c>
      <c r="E762">
        <v>156244</v>
      </c>
      <c r="F762" t="s">
        <v>19</v>
      </c>
      <c r="G762" t="s">
        <v>529</v>
      </c>
      <c r="H762" t="s">
        <v>255</v>
      </c>
      <c r="I762">
        <v>33180</v>
      </c>
      <c r="J762" t="s">
        <v>22</v>
      </c>
      <c r="K762" t="s">
        <v>66</v>
      </c>
      <c r="L762" t="s">
        <v>45</v>
      </c>
      <c r="M762" t="s">
        <v>46</v>
      </c>
      <c r="N762" s="5">
        <v>20.94</v>
      </c>
      <c r="O762" s="7">
        <v>6</v>
      </c>
      <c r="P762" s="5">
        <v>14.94</v>
      </c>
      <c r="Q762" s="5">
        <v>6</v>
      </c>
      <c r="R762" s="22">
        <f>Tabla1[[#This Row],[Fecha de Envío]]-Tabla1[[#This Row],[Fecha de Orden]]</f>
        <v>14</v>
      </c>
      <c r="S762" s="24">
        <f>YEAR(Tabla1[[#This Row],[Fecha de Orden]])</f>
        <v>2021</v>
      </c>
      <c r="T762" t="str">
        <f>VLOOKUP(Tabla1[[#This Row],[Nombre del Producto]],Tabla2[[Nombre Producto]:[Costo Unitario]],2,FALSE)</f>
        <v>Lot's O' Nuts</v>
      </c>
      <c r="U762" t="str">
        <f>VLOOKUP(Tabla1[[#This Row],[Fábrica]],Tabla3[],4,FALSE)</f>
        <v>Arizona</v>
      </c>
    </row>
    <row r="763" spans="1:21" x14ac:dyDescent="0.25">
      <c r="A763" t="s">
        <v>2569</v>
      </c>
      <c r="B763" s="3">
        <v>44420</v>
      </c>
      <c r="C763" s="3">
        <v>44434</v>
      </c>
      <c r="D763" t="s">
        <v>18</v>
      </c>
      <c r="E763">
        <v>156244</v>
      </c>
      <c r="F763" t="s">
        <v>19</v>
      </c>
      <c r="G763" t="s">
        <v>529</v>
      </c>
      <c r="H763" t="s">
        <v>255</v>
      </c>
      <c r="I763">
        <v>33180</v>
      </c>
      <c r="J763" t="s">
        <v>22</v>
      </c>
      <c r="K763" t="s">
        <v>66</v>
      </c>
      <c r="L763" t="s">
        <v>27</v>
      </c>
      <c r="M763" t="s">
        <v>28</v>
      </c>
      <c r="N763" s="5">
        <v>18</v>
      </c>
      <c r="O763" s="7">
        <v>5</v>
      </c>
      <c r="P763" s="5">
        <v>12.5</v>
      </c>
      <c r="Q763" s="5">
        <v>5.5</v>
      </c>
      <c r="R763" s="22">
        <f>Tabla1[[#This Row],[Fecha de Envío]]-Tabla1[[#This Row],[Fecha de Orden]]</f>
        <v>14</v>
      </c>
      <c r="S763" s="24">
        <f>YEAR(Tabla1[[#This Row],[Fecha de Orden]])</f>
        <v>2021</v>
      </c>
      <c r="T763" t="str">
        <f>VLOOKUP(Tabla1[[#This Row],[Nombre del Producto]],Tabla2[[Nombre Producto]:[Costo Unitario]],2,FALSE)</f>
        <v>Lot's O' Nuts</v>
      </c>
      <c r="U763" t="str">
        <f>VLOOKUP(Tabla1[[#This Row],[Fábrica]],Tabla3[],4,FALSE)</f>
        <v>Arizona</v>
      </c>
    </row>
    <row r="764" spans="1:21" x14ac:dyDescent="0.25">
      <c r="A764" t="s">
        <v>2570</v>
      </c>
      <c r="B764" s="3">
        <v>44420</v>
      </c>
      <c r="C764" s="3">
        <v>44434</v>
      </c>
      <c r="D764" t="s">
        <v>18</v>
      </c>
      <c r="E764">
        <v>156244</v>
      </c>
      <c r="F764" t="s">
        <v>19</v>
      </c>
      <c r="G764" t="s">
        <v>529</v>
      </c>
      <c r="H764" t="s">
        <v>255</v>
      </c>
      <c r="I764">
        <v>33180</v>
      </c>
      <c r="J764" t="s">
        <v>22</v>
      </c>
      <c r="K764" t="s">
        <v>66</v>
      </c>
      <c r="L764" t="s">
        <v>33</v>
      </c>
      <c r="M764" t="s">
        <v>34</v>
      </c>
      <c r="N764" s="5">
        <v>7.2</v>
      </c>
      <c r="O764" s="7">
        <v>2</v>
      </c>
      <c r="P764" s="5">
        <v>4.8</v>
      </c>
      <c r="Q764" s="5">
        <v>2.4</v>
      </c>
      <c r="R764" s="22">
        <f>Tabla1[[#This Row],[Fecha de Envío]]-Tabla1[[#This Row],[Fecha de Orden]]</f>
        <v>14</v>
      </c>
      <c r="S764" s="24">
        <f>YEAR(Tabla1[[#This Row],[Fecha de Orden]])</f>
        <v>2021</v>
      </c>
      <c r="T764" t="str">
        <f>VLOOKUP(Tabla1[[#This Row],[Nombre del Producto]],Tabla2[[Nombre Producto]:[Costo Unitario]],2,FALSE)</f>
        <v>Lot's O' Nuts</v>
      </c>
      <c r="U764" t="str">
        <f>VLOOKUP(Tabla1[[#This Row],[Fábrica]],Tabla3[],4,FALSE)</f>
        <v>Arizona</v>
      </c>
    </row>
    <row r="765" spans="1:21" x14ac:dyDescent="0.25">
      <c r="A765" t="s">
        <v>5585</v>
      </c>
      <c r="B765" s="3">
        <v>44420</v>
      </c>
      <c r="C765" s="3">
        <v>44431</v>
      </c>
      <c r="D765" t="s">
        <v>39</v>
      </c>
      <c r="E765">
        <v>153927</v>
      </c>
      <c r="F765" t="s">
        <v>19</v>
      </c>
      <c r="G765" t="s">
        <v>1178</v>
      </c>
      <c r="H765" t="s">
        <v>73</v>
      </c>
      <c r="I765">
        <v>30188</v>
      </c>
      <c r="J765" t="s">
        <v>22</v>
      </c>
      <c r="K765" t="s">
        <v>66</v>
      </c>
      <c r="L765" t="s">
        <v>36</v>
      </c>
      <c r="M765" t="s">
        <v>37</v>
      </c>
      <c r="N765" s="5">
        <v>9.75</v>
      </c>
      <c r="O765" s="7">
        <v>3</v>
      </c>
      <c r="P765" s="5">
        <v>6.33</v>
      </c>
      <c r="Q765" s="5">
        <v>3.42</v>
      </c>
      <c r="R765" s="22">
        <f>Tabla1[[#This Row],[Fecha de Envío]]-Tabla1[[#This Row],[Fecha de Orden]]</f>
        <v>11</v>
      </c>
      <c r="S765" s="24">
        <f>YEAR(Tabla1[[#This Row],[Fecha de Orden]])</f>
        <v>2021</v>
      </c>
      <c r="T765" t="str">
        <f>VLOOKUP(Tabla1[[#This Row],[Nombre del Producto]],Tabla2[[Nombre Producto]:[Costo Unitario]],2,FALSE)</f>
        <v>Wicked Choccy's</v>
      </c>
      <c r="U765" t="str">
        <f>VLOOKUP(Tabla1[[#This Row],[Fábrica]],Tabla3[],4,FALSE)</f>
        <v>Georgia</v>
      </c>
    </row>
    <row r="766" spans="1:21" x14ac:dyDescent="0.25">
      <c r="A766" t="s">
        <v>5586</v>
      </c>
      <c r="B766" s="3">
        <v>44420</v>
      </c>
      <c r="C766" s="3">
        <v>44431</v>
      </c>
      <c r="D766" t="s">
        <v>39</v>
      </c>
      <c r="E766">
        <v>153927</v>
      </c>
      <c r="F766" t="s">
        <v>19</v>
      </c>
      <c r="G766" t="s">
        <v>1178</v>
      </c>
      <c r="H766" t="s">
        <v>73</v>
      </c>
      <c r="I766">
        <v>30188</v>
      </c>
      <c r="J766" t="s">
        <v>22</v>
      </c>
      <c r="K766" t="s">
        <v>66</v>
      </c>
      <c r="L766" t="s">
        <v>45</v>
      </c>
      <c r="M766" t="s">
        <v>46</v>
      </c>
      <c r="N766" s="5">
        <v>45.37</v>
      </c>
      <c r="O766" s="7">
        <v>13</v>
      </c>
      <c r="P766" s="5">
        <v>32.369999999999997</v>
      </c>
      <c r="Q766" s="5">
        <v>13</v>
      </c>
      <c r="R766" s="22">
        <f>Tabla1[[#This Row],[Fecha de Envío]]-Tabla1[[#This Row],[Fecha de Orden]]</f>
        <v>11</v>
      </c>
      <c r="S766" s="24">
        <f>YEAR(Tabla1[[#This Row],[Fecha de Orden]])</f>
        <v>2021</v>
      </c>
      <c r="T766" t="str">
        <f>VLOOKUP(Tabla1[[#This Row],[Nombre del Producto]],Tabla2[[Nombre Producto]:[Costo Unitario]],2,FALSE)</f>
        <v>Lot's O' Nuts</v>
      </c>
      <c r="U766" t="str">
        <f>VLOOKUP(Tabla1[[#This Row],[Fábrica]],Tabla3[],4,FALSE)</f>
        <v>Arizona</v>
      </c>
    </row>
    <row r="767" spans="1:21" x14ac:dyDescent="0.25">
      <c r="A767" t="s">
        <v>991</v>
      </c>
      <c r="B767" s="3">
        <v>44423</v>
      </c>
      <c r="C767" s="3">
        <v>44437</v>
      </c>
      <c r="D767" t="s">
        <v>18</v>
      </c>
      <c r="E767">
        <v>164406</v>
      </c>
      <c r="F767" t="s">
        <v>19</v>
      </c>
      <c r="G767" t="s">
        <v>20</v>
      </c>
      <c r="H767" t="s">
        <v>21</v>
      </c>
      <c r="I767">
        <v>94122</v>
      </c>
      <c r="J767" t="s">
        <v>22</v>
      </c>
      <c r="K767" t="s">
        <v>23</v>
      </c>
      <c r="L767" t="s">
        <v>45</v>
      </c>
      <c r="M767" t="s">
        <v>46</v>
      </c>
      <c r="N767" s="5">
        <v>13.96</v>
      </c>
      <c r="O767" s="7">
        <v>4</v>
      </c>
      <c r="P767" s="5">
        <v>9.9600000000000009</v>
      </c>
      <c r="Q767" s="5">
        <v>4</v>
      </c>
      <c r="R767" s="22">
        <f>Tabla1[[#This Row],[Fecha de Envío]]-Tabla1[[#This Row],[Fecha de Orden]]</f>
        <v>14</v>
      </c>
      <c r="S767" s="24">
        <f>YEAR(Tabla1[[#This Row],[Fecha de Orden]])</f>
        <v>2021</v>
      </c>
      <c r="T767" t="str">
        <f>VLOOKUP(Tabla1[[#This Row],[Nombre del Producto]],Tabla2[[Nombre Producto]:[Costo Unitario]],2,FALSE)</f>
        <v>Lot's O' Nuts</v>
      </c>
      <c r="U767" t="str">
        <f>VLOOKUP(Tabla1[[#This Row],[Fábrica]],Tabla3[],4,FALSE)</f>
        <v>Arizona</v>
      </c>
    </row>
    <row r="768" spans="1:21" x14ac:dyDescent="0.25">
      <c r="A768" t="s">
        <v>992</v>
      </c>
      <c r="B768" s="3">
        <v>44423</v>
      </c>
      <c r="C768" s="3">
        <v>44437</v>
      </c>
      <c r="D768" t="s">
        <v>18</v>
      </c>
      <c r="E768">
        <v>164406</v>
      </c>
      <c r="F768" t="s">
        <v>19</v>
      </c>
      <c r="G768" t="s">
        <v>20</v>
      </c>
      <c r="H768" t="s">
        <v>21</v>
      </c>
      <c r="I768">
        <v>94122</v>
      </c>
      <c r="J768" t="s">
        <v>22</v>
      </c>
      <c r="K768" t="s">
        <v>23</v>
      </c>
      <c r="L768" t="s">
        <v>33</v>
      </c>
      <c r="M768" t="s">
        <v>34</v>
      </c>
      <c r="N768" s="5">
        <v>10.8</v>
      </c>
      <c r="O768" s="7">
        <v>3</v>
      </c>
      <c r="P768" s="5">
        <v>7.2</v>
      </c>
      <c r="Q768" s="5">
        <v>3.6</v>
      </c>
      <c r="R768" s="22">
        <f>Tabla1[[#This Row],[Fecha de Envío]]-Tabla1[[#This Row],[Fecha de Orden]]</f>
        <v>14</v>
      </c>
      <c r="S768" s="24">
        <f>YEAR(Tabla1[[#This Row],[Fecha de Orden]])</f>
        <v>2021</v>
      </c>
      <c r="T768" t="str">
        <f>VLOOKUP(Tabla1[[#This Row],[Nombre del Producto]],Tabla2[[Nombre Producto]:[Costo Unitario]],2,FALSE)</f>
        <v>Lot's O' Nuts</v>
      </c>
      <c r="U768" t="str">
        <f>VLOOKUP(Tabla1[[#This Row],[Fábrica]],Tabla3[],4,FALSE)</f>
        <v>Arizona</v>
      </c>
    </row>
    <row r="769" spans="1:21" x14ac:dyDescent="0.25">
      <c r="A769" t="s">
        <v>993</v>
      </c>
      <c r="B769" s="3">
        <v>44423</v>
      </c>
      <c r="C769" s="3">
        <v>44437</v>
      </c>
      <c r="D769" t="s">
        <v>18</v>
      </c>
      <c r="E769">
        <v>164406</v>
      </c>
      <c r="F769" t="s">
        <v>19</v>
      </c>
      <c r="G769" t="s">
        <v>20</v>
      </c>
      <c r="H769" t="s">
        <v>21</v>
      </c>
      <c r="I769">
        <v>94122</v>
      </c>
      <c r="J769" t="s">
        <v>22</v>
      </c>
      <c r="K769" t="s">
        <v>23</v>
      </c>
      <c r="L769" t="s">
        <v>36</v>
      </c>
      <c r="M769" t="s">
        <v>37</v>
      </c>
      <c r="N769" s="5">
        <v>13</v>
      </c>
      <c r="O769" s="7">
        <v>4</v>
      </c>
      <c r="P769" s="5">
        <v>8.44</v>
      </c>
      <c r="Q769" s="5">
        <v>4.5599999999999996</v>
      </c>
      <c r="R769" s="22">
        <f>Tabla1[[#This Row],[Fecha de Envío]]-Tabla1[[#This Row],[Fecha de Orden]]</f>
        <v>14</v>
      </c>
      <c r="S769" s="24">
        <f>YEAR(Tabla1[[#This Row],[Fecha de Orden]])</f>
        <v>2021</v>
      </c>
      <c r="T769" t="str">
        <f>VLOOKUP(Tabla1[[#This Row],[Nombre del Producto]],Tabla2[[Nombre Producto]:[Costo Unitario]],2,FALSE)</f>
        <v>Wicked Choccy's</v>
      </c>
      <c r="U769" t="str">
        <f>VLOOKUP(Tabla1[[#This Row],[Fábrica]],Tabla3[],4,FALSE)</f>
        <v>Georgia</v>
      </c>
    </row>
    <row r="770" spans="1:21" x14ac:dyDescent="0.25">
      <c r="A770" t="s">
        <v>994</v>
      </c>
      <c r="B770" s="3">
        <v>44423</v>
      </c>
      <c r="C770" s="3">
        <v>44437</v>
      </c>
      <c r="D770" t="s">
        <v>18</v>
      </c>
      <c r="E770">
        <v>164406</v>
      </c>
      <c r="F770" t="s">
        <v>19</v>
      </c>
      <c r="G770" t="s">
        <v>20</v>
      </c>
      <c r="H770" t="s">
        <v>21</v>
      </c>
      <c r="I770">
        <v>94122</v>
      </c>
      <c r="J770" t="s">
        <v>22</v>
      </c>
      <c r="K770" t="s">
        <v>23</v>
      </c>
      <c r="L770" t="s">
        <v>27</v>
      </c>
      <c r="M770" t="s">
        <v>28</v>
      </c>
      <c r="N770" s="5">
        <v>10.8</v>
      </c>
      <c r="O770" s="7">
        <v>3</v>
      </c>
      <c r="P770" s="5">
        <v>7.5</v>
      </c>
      <c r="Q770" s="5">
        <v>3.3</v>
      </c>
      <c r="R770" s="22">
        <f>Tabla1[[#This Row],[Fecha de Envío]]-Tabla1[[#This Row],[Fecha de Orden]]</f>
        <v>14</v>
      </c>
      <c r="S770" s="24">
        <f>YEAR(Tabla1[[#This Row],[Fecha de Orden]])</f>
        <v>2021</v>
      </c>
      <c r="T770" t="str">
        <f>VLOOKUP(Tabla1[[#This Row],[Nombre del Producto]],Tabla2[[Nombre Producto]:[Costo Unitario]],2,FALSE)</f>
        <v>Lot's O' Nuts</v>
      </c>
      <c r="U770" t="str">
        <f>VLOOKUP(Tabla1[[#This Row],[Fábrica]],Tabla3[],4,FALSE)</f>
        <v>Arizona</v>
      </c>
    </row>
    <row r="771" spans="1:21" x14ac:dyDescent="0.25">
      <c r="A771" t="s">
        <v>995</v>
      </c>
      <c r="B771" s="3">
        <v>44423</v>
      </c>
      <c r="C771" s="3">
        <v>44437</v>
      </c>
      <c r="D771" t="s">
        <v>18</v>
      </c>
      <c r="E771">
        <v>164406</v>
      </c>
      <c r="F771" t="s">
        <v>19</v>
      </c>
      <c r="G771" t="s">
        <v>20</v>
      </c>
      <c r="H771" t="s">
        <v>21</v>
      </c>
      <c r="I771">
        <v>94122</v>
      </c>
      <c r="J771" t="s">
        <v>22</v>
      </c>
      <c r="K771" t="s">
        <v>23</v>
      </c>
      <c r="L771" t="s">
        <v>24</v>
      </c>
      <c r="M771" t="s">
        <v>25</v>
      </c>
      <c r="N771" s="5">
        <v>11.25</v>
      </c>
      <c r="O771" s="7">
        <v>3</v>
      </c>
      <c r="P771" s="5">
        <v>7.35</v>
      </c>
      <c r="Q771" s="5">
        <v>3.9</v>
      </c>
      <c r="R771" s="22">
        <f>Tabla1[[#This Row],[Fecha de Envío]]-Tabla1[[#This Row],[Fecha de Orden]]</f>
        <v>14</v>
      </c>
      <c r="S771" s="24">
        <f>YEAR(Tabla1[[#This Row],[Fecha de Orden]])</f>
        <v>2021</v>
      </c>
      <c r="T771" t="str">
        <f>VLOOKUP(Tabla1[[#This Row],[Nombre del Producto]],Tabla2[[Nombre Producto]:[Costo Unitario]],2,FALSE)</f>
        <v>Wicked Choccy's</v>
      </c>
      <c r="U771" t="str">
        <f>VLOOKUP(Tabla1[[#This Row],[Fábrica]],Tabla3[],4,FALSE)</f>
        <v>Georgia</v>
      </c>
    </row>
    <row r="772" spans="1:21" x14ac:dyDescent="0.25">
      <c r="A772" t="s">
        <v>2215</v>
      </c>
      <c r="B772" s="3">
        <v>44423</v>
      </c>
      <c r="C772" s="3">
        <v>44435</v>
      </c>
      <c r="D772" t="s">
        <v>39</v>
      </c>
      <c r="E772">
        <v>109043</v>
      </c>
      <c r="F772" t="s">
        <v>19</v>
      </c>
      <c r="G772" t="s">
        <v>2216</v>
      </c>
      <c r="H772" t="s">
        <v>255</v>
      </c>
      <c r="I772">
        <v>33021</v>
      </c>
      <c r="J772" t="s">
        <v>22</v>
      </c>
      <c r="K772" t="s">
        <v>66</v>
      </c>
      <c r="L772" t="s">
        <v>24</v>
      </c>
      <c r="M772" t="s">
        <v>25</v>
      </c>
      <c r="N772" s="5">
        <v>18.75</v>
      </c>
      <c r="O772" s="7">
        <v>5</v>
      </c>
      <c r="P772" s="5">
        <v>12.25</v>
      </c>
      <c r="Q772" s="5">
        <v>6.5</v>
      </c>
      <c r="R772" s="22">
        <f>Tabla1[[#This Row],[Fecha de Envío]]-Tabla1[[#This Row],[Fecha de Orden]]</f>
        <v>12</v>
      </c>
      <c r="S772" s="24">
        <f>YEAR(Tabla1[[#This Row],[Fecha de Orden]])</f>
        <v>2021</v>
      </c>
      <c r="T772" t="str">
        <f>VLOOKUP(Tabla1[[#This Row],[Nombre del Producto]],Tabla2[[Nombre Producto]:[Costo Unitario]],2,FALSE)</f>
        <v>Wicked Choccy's</v>
      </c>
      <c r="U772" t="str">
        <f>VLOOKUP(Tabla1[[#This Row],[Fábrica]],Tabla3[],4,FALSE)</f>
        <v>Georgia</v>
      </c>
    </row>
    <row r="773" spans="1:21" x14ac:dyDescent="0.25">
      <c r="A773" t="s">
        <v>2217</v>
      </c>
      <c r="B773" s="3">
        <v>44423</v>
      </c>
      <c r="C773" s="3">
        <v>44436</v>
      </c>
      <c r="D773" t="s">
        <v>39</v>
      </c>
      <c r="E773">
        <v>141005</v>
      </c>
      <c r="F773" t="s">
        <v>19</v>
      </c>
      <c r="G773" t="s">
        <v>297</v>
      </c>
      <c r="H773" t="s">
        <v>84</v>
      </c>
      <c r="I773">
        <v>6824</v>
      </c>
      <c r="J773" t="s">
        <v>22</v>
      </c>
      <c r="K773" t="s">
        <v>32</v>
      </c>
      <c r="L773" t="s">
        <v>33</v>
      </c>
      <c r="M773" t="s">
        <v>34</v>
      </c>
      <c r="N773" s="5">
        <v>10.8</v>
      </c>
      <c r="O773" s="7">
        <v>3</v>
      </c>
      <c r="P773" s="5">
        <v>7.2</v>
      </c>
      <c r="Q773" s="5">
        <v>3.6</v>
      </c>
      <c r="R773" s="22">
        <f>Tabla1[[#This Row],[Fecha de Envío]]-Tabla1[[#This Row],[Fecha de Orden]]</f>
        <v>13</v>
      </c>
      <c r="S773" s="24">
        <f>YEAR(Tabla1[[#This Row],[Fecha de Orden]])</f>
        <v>2021</v>
      </c>
      <c r="T773" t="str">
        <f>VLOOKUP(Tabla1[[#This Row],[Nombre del Producto]],Tabla2[[Nombre Producto]:[Costo Unitario]],2,FALSE)</f>
        <v>Lot's O' Nuts</v>
      </c>
      <c r="U773" t="str">
        <f>VLOOKUP(Tabla1[[#This Row],[Fábrica]],Tabla3[],4,FALSE)</f>
        <v>Arizona</v>
      </c>
    </row>
    <row r="774" spans="1:21" x14ac:dyDescent="0.25">
      <c r="A774" t="s">
        <v>2218</v>
      </c>
      <c r="B774" s="3">
        <v>44423</v>
      </c>
      <c r="C774" s="3">
        <v>44435</v>
      </c>
      <c r="D774" t="s">
        <v>39</v>
      </c>
      <c r="E774">
        <v>109043</v>
      </c>
      <c r="F774" t="s">
        <v>19</v>
      </c>
      <c r="G774" t="s">
        <v>2216</v>
      </c>
      <c r="H774" t="s">
        <v>255</v>
      </c>
      <c r="I774">
        <v>33021</v>
      </c>
      <c r="J774" t="s">
        <v>22</v>
      </c>
      <c r="K774" t="s">
        <v>66</v>
      </c>
      <c r="L774" t="s">
        <v>36</v>
      </c>
      <c r="M774" t="s">
        <v>37</v>
      </c>
      <c r="N774" s="5">
        <v>16.25</v>
      </c>
      <c r="O774" s="7">
        <v>5</v>
      </c>
      <c r="P774" s="5">
        <v>10.55</v>
      </c>
      <c r="Q774" s="5">
        <v>5.7</v>
      </c>
      <c r="R774" s="22">
        <f>Tabla1[[#This Row],[Fecha de Envío]]-Tabla1[[#This Row],[Fecha de Orden]]</f>
        <v>12</v>
      </c>
      <c r="S774" s="24">
        <f>YEAR(Tabla1[[#This Row],[Fecha de Orden]])</f>
        <v>2021</v>
      </c>
      <c r="T774" t="str">
        <f>VLOOKUP(Tabla1[[#This Row],[Nombre del Producto]],Tabla2[[Nombre Producto]:[Costo Unitario]],2,FALSE)</f>
        <v>Wicked Choccy's</v>
      </c>
      <c r="U774" t="str">
        <f>VLOOKUP(Tabla1[[#This Row],[Fábrica]],Tabla3[],4,FALSE)</f>
        <v>Georgia</v>
      </c>
    </row>
    <row r="775" spans="1:21" x14ac:dyDescent="0.25">
      <c r="A775" t="s">
        <v>5155</v>
      </c>
      <c r="B775" s="3">
        <v>44423</v>
      </c>
      <c r="C775" s="3">
        <v>44436</v>
      </c>
      <c r="D775" t="s">
        <v>39</v>
      </c>
      <c r="E775">
        <v>138023</v>
      </c>
      <c r="F775" t="s">
        <v>19</v>
      </c>
      <c r="G775" t="s">
        <v>186</v>
      </c>
      <c r="H775" t="s">
        <v>42</v>
      </c>
      <c r="I775">
        <v>75081</v>
      </c>
      <c r="J775" t="s">
        <v>22</v>
      </c>
      <c r="K775" t="s">
        <v>43</v>
      </c>
      <c r="L775" t="s">
        <v>27</v>
      </c>
      <c r="M775" t="s">
        <v>28</v>
      </c>
      <c r="N775" s="5">
        <v>28.8</v>
      </c>
      <c r="O775" s="7">
        <v>8</v>
      </c>
      <c r="P775" s="5">
        <v>20</v>
      </c>
      <c r="Q775" s="5">
        <v>8.8000000000000007</v>
      </c>
      <c r="R775" s="22">
        <f>Tabla1[[#This Row],[Fecha de Envío]]-Tabla1[[#This Row],[Fecha de Orden]]</f>
        <v>13</v>
      </c>
      <c r="S775" s="24">
        <f>YEAR(Tabla1[[#This Row],[Fecha de Orden]])</f>
        <v>2021</v>
      </c>
      <c r="T775" t="str">
        <f>VLOOKUP(Tabla1[[#This Row],[Nombre del Producto]],Tabla2[[Nombre Producto]:[Costo Unitario]],2,FALSE)</f>
        <v>Lot's O' Nuts</v>
      </c>
      <c r="U775" t="str">
        <f>VLOOKUP(Tabla1[[#This Row],[Fábrica]],Tabla3[],4,FALSE)</f>
        <v>Arizona</v>
      </c>
    </row>
    <row r="776" spans="1:21" x14ac:dyDescent="0.25">
      <c r="A776" t="s">
        <v>8925</v>
      </c>
      <c r="B776" s="3">
        <v>44424</v>
      </c>
      <c r="C776" s="3">
        <v>44438</v>
      </c>
      <c r="D776" t="s">
        <v>18</v>
      </c>
      <c r="E776">
        <v>142839</v>
      </c>
      <c r="F776" t="s">
        <v>19</v>
      </c>
      <c r="G776" t="s">
        <v>144</v>
      </c>
      <c r="H776" t="s">
        <v>101</v>
      </c>
      <c r="I776">
        <v>19143</v>
      </c>
      <c r="J776" t="s">
        <v>22</v>
      </c>
      <c r="K776" t="s">
        <v>32</v>
      </c>
      <c r="L776" t="s">
        <v>27</v>
      </c>
      <c r="M776" t="s">
        <v>28</v>
      </c>
      <c r="N776" s="5">
        <v>21.6</v>
      </c>
      <c r="O776" s="7">
        <v>6</v>
      </c>
      <c r="P776" s="5">
        <v>15</v>
      </c>
      <c r="Q776" s="5">
        <v>6.6</v>
      </c>
      <c r="R776" s="22">
        <f>Tabla1[[#This Row],[Fecha de Envío]]-Tabla1[[#This Row],[Fecha de Orden]]</f>
        <v>14</v>
      </c>
      <c r="S776" s="24">
        <f>YEAR(Tabla1[[#This Row],[Fecha de Orden]])</f>
        <v>2021</v>
      </c>
      <c r="T776" t="str">
        <f>VLOOKUP(Tabla1[[#This Row],[Nombre del Producto]],Tabla2[[Nombre Producto]:[Costo Unitario]],2,FALSE)</f>
        <v>Lot's O' Nuts</v>
      </c>
      <c r="U776" t="str">
        <f>VLOOKUP(Tabla1[[#This Row],[Fábrica]],Tabla3[],4,FALSE)</f>
        <v>Arizona</v>
      </c>
    </row>
    <row r="777" spans="1:21" x14ac:dyDescent="0.25">
      <c r="A777" t="s">
        <v>2581</v>
      </c>
      <c r="B777" s="3">
        <v>44425</v>
      </c>
      <c r="C777" s="3">
        <v>44439</v>
      </c>
      <c r="D777" t="s">
        <v>18</v>
      </c>
      <c r="E777">
        <v>111500</v>
      </c>
      <c r="F777" t="s">
        <v>19</v>
      </c>
      <c r="G777" t="s">
        <v>1929</v>
      </c>
      <c r="H777" t="s">
        <v>1911</v>
      </c>
      <c r="I777">
        <v>72209</v>
      </c>
      <c r="J777" t="s">
        <v>22</v>
      </c>
      <c r="K777" t="s">
        <v>66</v>
      </c>
      <c r="L777" t="s">
        <v>33</v>
      </c>
      <c r="M777" t="s">
        <v>34</v>
      </c>
      <c r="N777" s="5">
        <v>14.4</v>
      </c>
      <c r="O777" s="7">
        <v>4</v>
      </c>
      <c r="P777" s="5">
        <v>9.6</v>
      </c>
      <c r="Q777" s="5">
        <v>4.8</v>
      </c>
      <c r="R777" s="22">
        <f>Tabla1[[#This Row],[Fecha de Envío]]-Tabla1[[#This Row],[Fecha de Orden]]</f>
        <v>14</v>
      </c>
      <c r="S777" s="24">
        <f>YEAR(Tabla1[[#This Row],[Fecha de Orden]])</f>
        <v>2021</v>
      </c>
      <c r="T777" t="str">
        <f>VLOOKUP(Tabla1[[#This Row],[Nombre del Producto]],Tabla2[[Nombre Producto]:[Costo Unitario]],2,FALSE)</f>
        <v>Lot's O' Nuts</v>
      </c>
      <c r="U777" t="str">
        <f>VLOOKUP(Tabla1[[#This Row],[Fábrica]],Tabla3[],4,FALSE)</f>
        <v>Arizona</v>
      </c>
    </row>
    <row r="778" spans="1:21" x14ac:dyDescent="0.25">
      <c r="A778" t="s">
        <v>2582</v>
      </c>
      <c r="B778" s="3">
        <v>44425</v>
      </c>
      <c r="C778" s="3">
        <v>44439</v>
      </c>
      <c r="D778" t="s">
        <v>18</v>
      </c>
      <c r="E778">
        <v>111500</v>
      </c>
      <c r="F778" t="s">
        <v>19</v>
      </c>
      <c r="G778" t="s">
        <v>1929</v>
      </c>
      <c r="H778" t="s">
        <v>1911</v>
      </c>
      <c r="I778">
        <v>72209</v>
      </c>
      <c r="J778" t="s">
        <v>22</v>
      </c>
      <c r="K778" t="s">
        <v>66</v>
      </c>
      <c r="L778" t="s">
        <v>24</v>
      </c>
      <c r="M778" t="s">
        <v>25</v>
      </c>
      <c r="N778" s="5">
        <v>26.25</v>
      </c>
      <c r="O778" s="7">
        <v>7</v>
      </c>
      <c r="P778" s="5">
        <v>17.149999999999999</v>
      </c>
      <c r="Q778" s="5">
        <v>9.1</v>
      </c>
      <c r="R778" s="22">
        <f>Tabla1[[#This Row],[Fecha de Envío]]-Tabla1[[#This Row],[Fecha de Orden]]</f>
        <v>14</v>
      </c>
      <c r="S778" s="24">
        <f>YEAR(Tabla1[[#This Row],[Fecha de Orden]])</f>
        <v>2021</v>
      </c>
      <c r="T778" t="str">
        <f>VLOOKUP(Tabla1[[#This Row],[Nombre del Producto]],Tabla2[[Nombre Producto]:[Costo Unitario]],2,FALSE)</f>
        <v>Wicked Choccy's</v>
      </c>
      <c r="U778" t="str">
        <f>VLOOKUP(Tabla1[[#This Row],[Fábrica]],Tabla3[],4,FALSE)</f>
        <v>Georgia</v>
      </c>
    </row>
    <row r="779" spans="1:21" x14ac:dyDescent="0.25">
      <c r="A779" t="s">
        <v>2583</v>
      </c>
      <c r="B779" s="3">
        <v>44425</v>
      </c>
      <c r="C779" s="3">
        <v>44439</v>
      </c>
      <c r="D779" t="s">
        <v>18</v>
      </c>
      <c r="E779">
        <v>111500</v>
      </c>
      <c r="F779" t="s">
        <v>19</v>
      </c>
      <c r="G779" t="s">
        <v>1929</v>
      </c>
      <c r="H779" t="s">
        <v>1911</v>
      </c>
      <c r="I779">
        <v>72209</v>
      </c>
      <c r="J779" t="s">
        <v>22</v>
      </c>
      <c r="K779" t="s">
        <v>66</v>
      </c>
      <c r="L779" t="s">
        <v>36</v>
      </c>
      <c r="M779" t="s">
        <v>37</v>
      </c>
      <c r="N779" s="5">
        <v>16.25</v>
      </c>
      <c r="O779" s="7">
        <v>5</v>
      </c>
      <c r="P779" s="5">
        <v>10.55</v>
      </c>
      <c r="Q779" s="5">
        <v>5.7</v>
      </c>
      <c r="R779" s="22">
        <f>Tabla1[[#This Row],[Fecha de Envío]]-Tabla1[[#This Row],[Fecha de Orden]]</f>
        <v>14</v>
      </c>
      <c r="S779" s="24">
        <f>YEAR(Tabla1[[#This Row],[Fecha de Orden]])</f>
        <v>2021</v>
      </c>
      <c r="T779" t="str">
        <f>VLOOKUP(Tabla1[[#This Row],[Nombre del Producto]],Tabla2[[Nombre Producto]:[Costo Unitario]],2,FALSE)</f>
        <v>Wicked Choccy's</v>
      </c>
      <c r="U779" t="str">
        <f>VLOOKUP(Tabla1[[#This Row],[Fábrica]],Tabla3[],4,FALSE)</f>
        <v>Georgia</v>
      </c>
    </row>
    <row r="780" spans="1:21" x14ac:dyDescent="0.25">
      <c r="A780" t="s">
        <v>4994</v>
      </c>
      <c r="B780" s="3">
        <v>44425</v>
      </c>
      <c r="C780" s="3">
        <v>44441</v>
      </c>
      <c r="D780" t="s">
        <v>18</v>
      </c>
      <c r="E780">
        <v>129168</v>
      </c>
      <c r="F780" t="s">
        <v>19</v>
      </c>
      <c r="G780" t="s">
        <v>159</v>
      </c>
      <c r="H780" t="s">
        <v>42</v>
      </c>
      <c r="I780">
        <v>77095</v>
      </c>
      <c r="J780" t="s">
        <v>22</v>
      </c>
      <c r="K780" t="s">
        <v>43</v>
      </c>
      <c r="L780" t="s">
        <v>36</v>
      </c>
      <c r="M780" t="s">
        <v>37</v>
      </c>
      <c r="N780" s="5">
        <v>9.75</v>
      </c>
      <c r="O780" s="7">
        <v>3</v>
      </c>
      <c r="P780" s="5">
        <v>6.33</v>
      </c>
      <c r="Q780" s="5">
        <v>3.42</v>
      </c>
      <c r="R780" s="22">
        <f>Tabla1[[#This Row],[Fecha de Envío]]-Tabla1[[#This Row],[Fecha de Orden]]</f>
        <v>16</v>
      </c>
      <c r="S780" s="24">
        <f>YEAR(Tabla1[[#This Row],[Fecha de Orden]])</f>
        <v>2021</v>
      </c>
      <c r="T780" t="str">
        <f>VLOOKUP(Tabla1[[#This Row],[Nombre del Producto]],Tabla2[[Nombre Producto]:[Costo Unitario]],2,FALSE)</f>
        <v>Wicked Choccy's</v>
      </c>
      <c r="U780" t="str">
        <f>VLOOKUP(Tabla1[[#This Row],[Fábrica]],Tabla3[],4,FALSE)</f>
        <v>Georgia</v>
      </c>
    </row>
    <row r="781" spans="1:21" x14ac:dyDescent="0.25">
      <c r="A781" t="s">
        <v>1403</v>
      </c>
      <c r="B781" s="3">
        <v>44427</v>
      </c>
      <c r="C781" s="3">
        <v>44441</v>
      </c>
      <c r="D781" t="s">
        <v>18</v>
      </c>
      <c r="E781">
        <v>143581</v>
      </c>
      <c r="F781" t="s">
        <v>19</v>
      </c>
      <c r="G781" t="s">
        <v>412</v>
      </c>
      <c r="H781" t="s">
        <v>73</v>
      </c>
      <c r="I781">
        <v>31907</v>
      </c>
      <c r="J781" t="s">
        <v>22</v>
      </c>
      <c r="K781" t="s">
        <v>66</v>
      </c>
      <c r="L781" t="s">
        <v>45</v>
      </c>
      <c r="M781" t="s">
        <v>46</v>
      </c>
      <c r="N781" s="5">
        <v>10.47</v>
      </c>
      <c r="O781" s="7">
        <v>3</v>
      </c>
      <c r="P781" s="5">
        <v>7.47</v>
      </c>
      <c r="Q781" s="5">
        <v>3</v>
      </c>
      <c r="R781" s="22">
        <f>Tabla1[[#This Row],[Fecha de Envío]]-Tabla1[[#This Row],[Fecha de Orden]]</f>
        <v>14</v>
      </c>
      <c r="S781" s="24">
        <f>YEAR(Tabla1[[#This Row],[Fecha de Orden]])</f>
        <v>2021</v>
      </c>
      <c r="T781" t="str">
        <f>VLOOKUP(Tabla1[[#This Row],[Nombre del Producto]],Tabla2[[Nombre Producto]:[Costo Unitario]],2,FALSE)</f>
        <v>Lot's O' Nuts</v>
      </c>
      <c r="U781" t="str">
        <f>VLOOKUP(Tabla1[[#This Row],[Fábrica]],Tabla3[],4,FALSE)</f>
        <v>Arizona</v>
      </c>
    </row>
    <row r="782" spans="1:21" x14ac:dyDescent="0.25">
      <c r="A782" t="s">
        <v>2838</v>
      </c>
      <c r="B782" s="3">
        <v>44427</v>
      </c>
      <c r="C782" s="3">
        <v>44442</v>
      </c>
      <c r="D782" t="s">
        <v>18</v>
      </c>
      <c r="E782">
        <v>115777</v>
      </c>
      <c r="F782" t="s">
        <v>195</v>
      </c>
      <c r="G782" t="s">
        <v>697</v>
      </c>
      <c r="H782" t="s">
        <v>698</v>
      </c>
      <c r="I782" t="s">
        <v>2839</v>
      </c>
      <c r="J782" t="s">
        <v>22</v>
      </c>
      <c r="K782" t="s">
        <v>32</v>
      </c>
      <c r="L782" t="s">
        <v>45</v>
      </c>
      <c r="M782" t="s">
        <v>46</v>
      </c>
      <c r="N782" s="5">
        <v>3.49</v>
      </c>
      <c r="O782" s="7">
        <v>1</v>
      </c>
      <c r="P782" s="5">
        <v>2.4900000000000002</v>
      </c>
      <c r="Q782" s="5">
        <v>1</v>
      </c>
      <c r="R782" s="22">
        <f>Tabla1[[#This Row],[Fecha de Envío]]-Tabla1[[#This Row],[Fecha de Orden]]</f>
        <v>15</v>
      </c>
      <c r="S782" s="24">
        <f>YEAR(Tabla1[[#This Row],[Fecha de Orden]])</f>
        <v>2021</v>
      </c>
      <c r="T782" t="str">
        <f>VLOOKUP(Tabla1[[#This Row],[Nombre del Producto]],Tabla2[[Nombre Producto]:[Costo Unitario]],2,FALSE)</f>
        <v>Lot's O' Nuts</v>
      </c>
      <c r="U782" t="str">
        <f>VLOOKUP(Tabla1[[#This Row],[Fábrica]],Tabla3[],4,FALSE)</f>
        <v>Arizona</v>
      </c>
    </row>
    <row r="783" spans="1:21" x14ac:dyDescent="0.25">
      <c r="A783" t="s">
        <v>3016</v>
      </c>
      <c r="B783" s="3">
        <v>44427</v>
      </c>
      <c r="C783" s="3">
        <v>44439</v>
      </c>
      <c r="D783" t="s">
        <v>71</v>
      </c>
      <c r="E783">
        <v>133158</v>
      </c>
      <c r="F783" t="s">
        <v>19</v>
      </c>
      <c r="G783" t="s">
        <v>53</v>
      </c>
      <c r="H783" t="s">
        <v>21</v>
      </c>
      <c r="I783">
        <v>90045</v>
      </c>
      <c r="J783" t="s">
        <v>22</v>
      </c>
      <c r="K783" t="s">
        <v>23</v>
      </c>
      <c r="L783" t="s">
        <v>33</v>
      </c>
      <c r="M783" t="s">
        <v>34</v>
      </c>
      <c r="N783" s="5">
        <v>25.2</v>
      </c>
      <c r="O783" s="7">
        <v>7</v>
      </c>
      <c r="P783" s="5">
        <v>16.8</v>
      </c>
      <c r="Q783" s="5">
        <v>8.4</v>
      </c>
      <c r="R783" s="22">
        <f>Tabla1[[#This Row],[Fecha de Envío]]-Tabla1[[#This Row],[Fecha de Orden]]</f>
        <v>12</v>
      </c>
      <c r="S783" s="24">
        <f>YEAR(Tabla1[[#This Row],[Fecha de Orden]])</f>
        <v>2021</v>
      </c>
      <c r="T783" t="str">
        <f>VLOOKUP(Tabla1[[#This Row],[Nombre del Producto]],Tabla2[[Nombre Producto]:[Costo Unitario]],2,FALSE)</f>
        <v>Lot's O' Nuts</v>
      </c>
      <c r="U783" t="str">
        <f>VLOOKUP(Tabla1[[#This Row],[Fábrica]],Tabla3[],4,FALSE)</f>
        <v>Arizona</v>
      </c>
    </row>
    <row r="784" spans="1:21" x14ac:dyDescent="0.25">
      <c r="A784" t="s">
        <v>3017</v>
      </c>
      <c r="B784" s="3">
        <v>44427</v>
      </c>
      <c r="C784" s="3">
        <v>44439</v>
      </c>
      <c r="D784" t="s">
        <v>71</v>
      </c>
      <c r="E784">
        <v>133158</v>
      </c>
      <c r="F784" t="s">
        <v>19</v>
      </c>
      <c r="G784" t="s">
        <v>53</v>
      </c>
      <c r="H784" t="s">
        <v>21</v>
      </c>
      <c r="I784">
        <v>90045</v>
      </c>
      <c r="J784" t="s">
        <v>22</v>
      </c>
      <c r="K784" t="s">
        <v>23</v>
      </c>
      <c r="L784" t="s">
        <v>36</v>
      </c>
      <c r="M784" t="s">
        <v>37</v>
      </c>
      <c r="N784" s="5">
        <v>6.5</v>
      </c>
      <c r="O784" s="7">
        <v>2</v>
      </c>
      <c r="P784" s="5">
        <v>4.22</v>
      </c>
      <c r="Q784" s="5">
        <v>2.2799999999999998</v>
      </c>
      <c r="R784" s="22">
        <f>Tabla1[[#This Row],[Fecha de Envío]]-Tabla1[[#This Row],[Fecha de Orden]]</f>
        <v>12</v>
      </c>
      <c r="S784" s="24">
        <f>YEAR(Tabla1[[#This Row],[Fecha de Orden]])</f>
        <v>2021</v>
      </c>
      <c r="T784" t="str">
        <f>VLOOKUP(Tabla1[[#This Row],[Nombre del Producto]],Tabla2[[Nombre Producto]:[Costo Unitario]],2,FALSE)</f>
        <v>Wicked Choccy's</v>
      </c>
      <c r="U784" t="str">
        <f>VLOOKUP(Tabla1[[#This Row],[Fábrica]],Tabla3[],4,FALSE)</f>
        <v>Georgia</v>
      </c>
    </row>
    <row r="785" spans="1:21" x14ac:dyDescent="0.25">
      <c r="A785" t="s">
        <v>4126</v>
      </c>
      <c r="B785" s="3">
        <v>44427</v>
      </c>
      <c r="C785" s="3">
        <v>44441</v>
      </c>
      <c r="D785" t="s">
        <v>18</v>
      </c>
      <c r="E785">
        <v>132339</v>
      </c>
      <c r="F785" t="s">
        <v>195</v>
      </c>
      <c r="G785" t="s">
        <v>697</v>
      </c>
      <c r="H785" t="s">
        <v>698</v>
      </c>
      <c r="I785" t="s">
        <v>2839</v>
      </c>
      <c r="J785" t="s">
        <v>22</v>
      </c>
      <c r="K785" t="s">
        <v>32</v>
      </c>
      <c r="L785" t="s">
        <v>24</v>
      </c>
      <c r="M785" t="s">
        <v>25</v>
      </c>
      <c r="N785" s="5">
        <v>11.25</v>
      </c>
      <c r="O785" s="7">
        <v>3</v>
      </c>
      <c r="P785" s="5">
        <v>7.35</v>
      </c>
      <c r="Q785" s="5">
        <v>3.9</v>
      </c>
      <c r="R785" s="22">
        <f>Tabla1[[#This Row],[Fecha de Envío]]-Tabla1[[#This Row],[Fecha de Orden]]</f>
        <v>14</v>
      </c>
      <c r="S785" s="24">
        <f>YEAR(Tabla1[[#This Row],[Fecha de Orden]])</f>
        <v>2021</v>
      </c>
      <c r="T785" t="str">
        <f>VLOOKUP(Tabla1[[#This Row],[Nombre del Producto]],Tabla2[[Nombre Producto]:[Costo Unitario]],2,FALSE)</f>
        <v>Wicked Choccy's</v>
      </c>
      <c r="U785" t="str">
        <f>VLOOKUP(Tabla1[[#This Row],[Fábrica]],Tabla3[],4,FALSE)</f>
        <v>Georgia</v>
      </c>
    </row>
    <row r="786" spans="1:21" x14ac:dyDescent="0.25">
      <c r="A786" t="s">
        <v>4546</v>
      </c>
      <c r="B786" s="3">
        <v>44427</v>
      </c>
      <c r="C786" s="3">
        <v>44442</v>
      </c>
      <c r="D786" t="s">
        <v>18</v>
      </c>
      <c r="E786">
        <v>121727</v>
      </c>
      <c r="F786" t="s">
        <v>19</v>
      </c>
      <c r="G786" t="s">
        <v>412</v>
      </c>
      <c r="H786" t="s">
        <v>210</v>
      </c>
      <c r="I786">
        <v>43229</v>
      </c>
      <c r="J786" t="s">
        <v>22</v>
      </c>
      <c r="K786" t="s">
        <v>32</v>
      </c>
      <c r="L786" t="s">
        <v>33</v>
      </c>
      <c r="M786" t="s">
        <v>34</v>
      </c>
      <c r="N786" s="5">
        <v>7.2</v>
      </c>
      <c r="O786" s="7">
        <v>2</v>
      </c>
      <c r="P786" s="5">
        <v>4.8</v>
      </c>
      <c r="Q786" s="5">
        <v>2.4</v>
      </c>
      <c r="R786" s="22">
        <f>Tabla1[[#This Row],[Fecha de Envío]]-Tabla1[[#This Row],[Fecha de Orden]]</f>
        <v>15</v>
      </c>
      <c r="S786" s="24">
        <f>YEAR(Tabla1[[#This Row],[Fecha de Orden]])</f>
        <v>2021</v>
      </c>
      <c r="T786" t="str">
        <f>VLOOKUP(Tabla1[[#This Row],[Nombre del Producto]],Tabla2[[Nombre Producto]:[Costo Unitario]],2,FALSE)</f>
        <v>Lot's O' Nuts</v>
      </c>
      <c r="U786" t="str">
        <f>VLOOKUP(Tabla1[[#This Row],[Fábrica]],Tabla3[],4,FALSE)</f>
        <v>Arizona</v>
      </c>
    </row>
    <row r="787" spans="1:21" x14ac:dyDescent="0.25">
      <c r="A787" t="s">
        <v>5546</v>
      </c>
      <c r="B787" s="3">
        <v>44427</v>
      </c>
      <c r="C787" s="3">
        <v>44444</v>
      </c>
      <c r="D787" t="s">
        <v>18</v>
      </c>
      <c r="E787">
        <v>156559</v>
      </c>
      <c r="F787" t="s">
        <v>19</v>
      </c>
      <c r="G787" t="s">
        <v>3228</v>
      </c>
      <c r="H787" t="s">
        <v>1911</v>
      </c>
      <c r="I787">
        <v>72401</v>
      </c>
      <c r="J787" t="s">
        <v>22</v>
      </c>
      <c r="K787" t="s">
        <v>66</v>
      </c>
      <c r="L787" t="s">
        <v>36</v>
      </c>
      <c r="M787" t="s">
        <v>37</v>
      </c>
      <c r="N787" s="5">
        <v>29.25</v>
      </c>
      <c r="O787" s="7">
        <v>9</v>
      </c>
      <c r="P787" s="5">
        <v>18.989999999999998</v>
      </c>
      <c r="Q787" s="5">
        <v>10.26</v>
      </c>
      <c r="R787" s="22">
        <f>Tabla1[[#This Row],[Fecha de Envío]]-Tabla1[[#This Row],[Fecha de Orden]]</f>
        <v>17</v>
      </c>
      <c r="S787" s="24">
        <f>YEAR(Tabla1[[#This Row],[Fecha de Orden]])</f>
        <v>2021</v>
      </c>
      <c r="T787" t="str">
        <f>VLOOKUP(Tabla1[[#This Row],[Nombre del Producto]],Tabla2[[Nombre Producto]:[Costo Unitario]],2,FALSE)</f>
        <v>Wicked Choccy's</v>
      </c>
      <c r="U787" t="str">
        <f>VLOOKUP(Tabla1[[#This Row],[Fábrica]],Tabla3[],4,FALSE)</f>
        <v>Georgia</v>
      </c>
    </row>
    <row r="788" spans="1:21" x14ac:dyDescent="0.25">
      <c r="A788" t="s">
        <v>6404</v>
      </c>
      <c r="B788" s="3">
        <v>44427</v>
      </c>
      <c r="C788" s="3">
        <v>44439</v>
      </c>
      <c r="D788" t="s">
        <v>71</v>
      </c>
      <c r="E788">
        <v>164616</v>
      </c>
      <c r="F788" t="s">
        <v>19</v>
      </c>
      <c r="G788" t="s">
        <v>412</v>
      </c>
      <c r="H788" t="s">
        <v>210</v>
      </c>
      <c r="I788">
        <v>43229</v>
      </c>
      <c r="J788" t="s">
        <v>22</v>
      </c>
      <c r="K788" t="s">
        <v>32</v>
      </c>
      <c r="L788" t="s">
        <v>24</v>
      </c>
      <c r="M788" t="s">
        <v>25</v>
      </c>
      <c r="N788" s="5">
        <v>15</v>
      </c>
      <c r="O788" s="7">
        <v>4</v>
      </c>
      <c r="P788" s="5">
        <v>9.8000000000000007</v>
      </c>
      <c r="Q788" s="5">
        <v>5.2</v>
      </c>
      <c r="R788" s="22">
        <f>Tabla1[[#This Row],[Fecha de Envío]]-Tabla1[[#This Row],[Fecha de Orden]]</f>
        <v>12</v>
      </c>
      <c r="S788" s="24">
        <f>YEAR(Tabla1[[#This Row],[Fecha de Orden]])</f>
        <v>2021</v>
      </c>
      <c r="T788" t="str">
        <f>VLOOKUP(Tabla1[[#This Row],[Nombre del Producto]],Tabla2[[Nombre Producto]:[Costo Unitario]],2,FALSE)</f>
        <v>Wicked Choccy's</v>
      </c>
      <c r="U788" t="str">
        <f>VLOOKUP(Tabla1[[#This Row],[Fábrica]],Tabla3[],4,FALSE)</f>
        <v>Georgia</v>
      </c>
    </row>
    <row r="789" spans="1:21" x14ac:dyDescent="0.25">
      <c r="A789" t="s">
        <v>2122</v>
      </c>
      <c r="B789" s="3">
        <v>44428</v>
      </c>
      <c r="C789" s="3">
        <v>44443</v>
      </c>
      <c r="D789" t="s">
        <v>71</v>
      </c>
      <c r="E789">
        <v>166716</v>
      </c>
      <c r="F789" t="s">
        <v>19</v>
      </c>
      <c r="G789" t="s">
        <v>239</v>
      </c>
      <c r="H789" t="s">
        <v>173</v>
      </c>
      <c r="I789">
        <v>60610</v>
      </c>
      <c r="J789" t="s">
        <v>22</v>
      </c>
      <c r="K789" t="s">
        <v>43</v>
      </c>
      <c r="L789" t="s">
        <v>45</v>
      </c>
      <c r="M789" t="s">
        <v>46</v>
      </c>
      <c r="N789" s="5">
        <v>6.98</v>
      </c>
      <c r="O789" s="7">
        <v>2</v>
      </c>
      <c r="P789" s="5">
        <v>4.9800000000000004</v>
      </c>
      <c r="Q789" s="5">
        <v>2</v>
      </c>
      <c r="R789" s="22">
        <f>Tabla1[[#This Row],[Fecha de Envío]]-Tabla1[[#This Row],[Fecha de Orden]]</f>
        <v>15</v>
      </c>
      <c r="S789" s="24">
        <f>YEAR(Tabla1[[#This Row],[Fecha de Orden]])</f>
        <v>2021</v>
      </c>
      <c r="T789" t="str">
        <f>VLOOKUP(Tabla1[[#This Row],[Nombre del Producto]],Tabla2[[Nombre Producto]:[Costo Unitario]],2,FALSE)</f>
        <v>Lot's O' Nuts</v>
      </c>
      <c r="U789" t="str">
        <f>VLOOKUP(Tabla1[[#This Row],[Fábrica]],Tabla3[],4,FALSE)</f>
        <v>Arizona</v>
      </c>
    </row>
    <row r="790" spans="1:21" x14ac:dyDescent="0.25">
      <c r="A790" t="s">
        <v>6575</v>
      </c>
      <c r="B790" s="3">
        <v>44428</v>
      </c>
      <c r="C790" s="3">
        <v>44443</v>
      </c>
      <c r="D790" t="s">
        <v>18</v>
      </c>
      <c r="E790">
        <v>114321</v>
      </c>
      <c r="F790" t="s">
        <v>19</v>
      </c>
      <c r="G790" t="s">
        <v>416</v>
      </c>
      <c r="H790" t="s">
        <v>133</v>
      </c>
      <c r="I790">
        <v>23666</v>
      </c>
      <c r="J790" t="s">
        <v>22</v>
      </c>
      <c r="K790" t="s">
        <v>66</v>
      </c>
      <c r="L790" t="s">
        <v>33</v>
      </c>
      <c r="M790" t="s">
        <v>34</v>
      </c>
      <c r="N790" s="5">
        <v>46.8</v>
      </c>
      <c r="O790" s="7">
        <v>13</v>
      </c>
      <c r="P790" s="5">
        <v>31.2</v>
      </c>
      <c r="Q790" s="5">
        <v>15.6</v>
      </c>
      <c r="R790" s="22">
        <f>Tabla1[[#This Row],[Fecha de Envío]]-Tabla1[[#This Row],[Fecha de Orden]]</f>
        <v>15</v>
      </c>
      <c r="S790" s="24">
        <f>YEAR(Tabla1[[#This Row],[Fecha de Orden]])</f>
        <v>2021</v>
      </c>
      <c r="T790" t="str">
        <f>VLOOKUP(Tabla1[[#This Row],[Nombre del Producto]],Tabla2[[Nombre Producto]:[Costo Unitario]],2,FALSE)</f>
        <v>Lot's O' Nuts</v>
      </c>
      <c r="U790" t="str">
        <f>VLOOKUP(Tabla1[[#This Row],[Fábrica]],Tabla3[],4,FALSE)</f>
        <v>Arizona</v>
      </c>
    </row>
    <row r="791" spans="1:21" x14ac:dyDescent="0.25">
      <c r="A791" t="s">
        <v>2529</v>
      </c>
      <c r="B791" s="3">
        <v>44430</v>
      </c>
      <c r="C791" s="3">
        <v>44443</v>
      </c>
      <c r="D791" t="s">
        <v>71</v>
      </c>
      <c r="E791">
        <v>123253</v>
      </c>
      <c r="F791" t="s">
        <v>19</v>
      </c>
      <c r="G791" t="s">
        <v>207</v>
      </c>
      <c r="H791" t="s">
        <v>210</v>
      </c>
      <c r="I791">
        <v>44107</v>
      </c>
      <c r="J791" t="s">
        <v>22</v>
      </c>
      <c r="K791" t="s">
        <v>32</v>
      </c>
      <c r="L791" t="s">
        <v>24</v>
      </c>
      <c r="M791" t="s">
        <v>25</v>
      </c>
      <c r="N791" s="5">
        <v>3.75</v>
      </c>
      <c r="O791" s="7">
        <v>1</v>
      </c>
      <c r="P791" s="5">
        <v>2.4500000000000002</v>
      </c>
      <c r="Q791" s="5">
        <v>1.3</v>
      </c>
      <c r="R791" s="22">
        <f>Tabla1[[#This Row],[Fecha de Envío]]-Tabla1[[#This Row],[Fecha de Orden]]</f>
        <v>13</v>
      </c>
      <c r="S791" s="24">
        <f>YEAR(Tabla1[[#This Row],[Fecha de Orden]])</f>
        <v>2021</v>
      </c>
      <c r="T791" t="str">
        <f>VLOOKUP(Tabla1[[#This Row],[Nombre del Producto]],Tabla2[[Nombre Producto]:[Costo Unitario]],2,FALSE)</f>
        <v>Wicked Choccy's</v>
      </c>
      <c r="U791" t="str">
        <f>VLOOKUP(Tabla1[[#This Row],[Fábrica]],Tabla3[],4,FALSE)</f>
        <v>Georgia</v>
      </c>
    </row>
    <row r="792" spans="1:21" x14ac:dyDescent="0.25">
      <c r="A792" t="s">
        <v>4382</v>
      </c>
      <c r="B792" s="3">
        <v>44430</v>
      </c>
      <c r="C792" s="3">
        <v>44443</v>
      </c>
      <c r="D792" t="s">
        <v>39</v>
      </c>
      <c r="E792">
        <v>166828</v>
      </c>
      <c r="F792" t="s">
        <v>19</v>
      </c>
      <c r="G792" t="s">
        <v>918</v>
      </c>
      <c r="H792" t="s">
        <v>87</v>
      </c>
      <c r="I792">
        <v>63301</v>
      </c>
      <c r="J792" t="s">
        <v>22</v>
      </c>
      <c r="K792" t="s">
        <v>43</v>
      </c>
      <c r="L792" t="s">
        <v>36</v>
      </c>
      <c r="M792" t="s">
        <v>37</v>
      </c>
      <c r="N792" s="5">
        <v>6.5</v>
      </c>
      <c r="O792" s="7">
        <v>2</v>
      </c>
      <c r="P792" s="5">
        <v>4.22</v>
      </c>
      <c r="Q792" s="5">
        <v>2.2799999999999998</v>
      </c>
      <c r="R792" s="22">
        <f>Tabla1[[#This Row],[Fecha de Envío]]-Tabla1[[#This Row],[Fecha de Orden]]</f>
        <v>13</v>
      </c>
      <c r="S792" s="24">
        <f>YEAR(Tabla1[[#This Row],[Fecha de Orden]])</f>
        <v>2021</v>
      </c>
      <c r="T792" t="str">
        <f>VLOOKUP(Tabla1[[#This Row],[Nombre del Producto]],Tabla2[[Nombre Producto]:[Costo Unitario]],2,FALSE)</f>
        <v>Wicked Choccy's</v>
      </c>
      <c r="U792" t="str">
        <f>VLOOKUP(Tabla1[[#This Row],[Fábrica]],Tabla3[],4,FALSE)</f>
        <v>Georgia</v>
      </c>
    </row>
    <row r="793" spans="1:21" x14ac:dyDescent="0.25">
      <c r="A793" t="s">
        <v>4817</v>
      </c>
      <c r="B793" s="3">
        <v>44430</v>
      </c>
      <c r="C793" s="3">
        <v>44442</v>
      </c>
      <c r="D793" t="s">
        <v>71</v>
      </c>
      <c r="E793">
        <v>130918</v>
      </c>
      <c r="F793" t="s">
        <v>19</v>
      </c>
      <c r="G793" t="s">
        <v>2500</v>
      </c>
      <c r="H793" t="s">
        <v>255</v>
      </c>
      <c r="I793">
        <v>33161</v>
      </c>
      <c r="J793" t="s">
        <v>22</v>
      </c>
      <c r="K793" t="s">
        <v>66</v>
      </c>
      <c r="L793" t="s">
        <v>24</v>
      </c>
      <c r="M793" t="s">
        <v>25</v>
      </c>
      <c r="N793" s="5">
        <v>11.25</v>
      </c>
      <c r="O793" s="7">
        <v>3</v>
      </c>
      <c r="P793" s="5">
        <v>7.35</v>
      </c>
      <c r="Q793" s="5">
        <v>3.9</v>
      </c>
      <c r="R793" s="22">
        <f>Tabla1[[#This Row],[Fecha de Envío]]-Tabla1[[#This Row],[Fecha de Orden]]</f>
        <v>12</v>
      </c>
      <c r="S793" s="24">
        <f>YEAR(Tabla1[[#This Row],[Fecha de Orden]])</f>
        <v>2021</v>
      </c>
      <c r="T793" t="str">
        <f>VLOOKUP(Tabla1[[#This Row],[Nombre del Producto]],Tabla2[[Nombre Producto]:[Costo Unitario]],2,FALSE)</f>
        <v>Wicked Choccy's</v>
      </c>
      <c r="U793" t="str">
        <f>VLOOKUP(Tabla1[[#This Row],[Fábrica]],Tabla3[],4,FALSE)</f>
        <v>Georgia</v>
      </c>
    </row>
    <row r="794" spans="1:21" x14ac:dyDescent="0.25">
      <c r="A794" t="s">
        <v>667</v>
      </c>
      <c r="B794" s="3">
        <v>44431</v>
      </c>
      <c r="C794" s="3">
        <v>44445</v>
      </c>
      <c r="D794" t="s">
        <v>18</v>
      </c>
      <c r="E794">
        <v>124737</v>
      </c>
      <c r="F794" t="s">
        <v>19</v>
      </c>
      <c r="G794" t="s">
        <v>668</v>
      </c>
      <c r="H794" t="s">
        <v>203</v>
      </c>
      <c r="I794">
        <v>80219</v>
      </c>
      <c r="J794" t="s">
        <v>22</v>
      </c>
      <c r="K794" t="s">
        <v>23</v>
      </c>
      <c r="L794" t="s">
        <v>45</v>
      </c>
      <c r="M794" t="s">
        <v>46</v>
      </c>
      <c r="N794" s="5">
        <v>10.47</v>
      </c>
      <c r="O794" s="7">
        <v>3</v>
      </c>
      <c r="P794" s="5">
        <v>7.47</v>
      </c>
      <c r="Q794" s="5">
        <v>3</v>
      </c>
      <c r="R794" s="22">
        <f>Tabla1[[#This Row],[Fecha de Envío]]-Tabla1[[#This Row],[Fecha de Orden]]</f>
        <v>14</v>
      </c>
      <c r="S794" s="24">
        <f>YEAR(Tabla1[[#This Row],[Fecha de Orden]])</f>
        <v>2021</v>
      </c>
      <c r="T794" t="str">
        <f>VLOOKUP(Tabla1[[#This Row],[Nombre del Producto]],Tabla2[[Nombre Producto]:[Costo Unitario]],2,FALSE)</f>
        <v>Lot's O' Nuts</v>
      </c>
      <c r="U794" t="str">
        <f>VLOOKUP(Tabla1[[#This Row],[Fábrica]],Tabla3[],4,FALSE)</f>
        <v>Arizona</v>
      </c>
    </row>
    <row r="795" spans="1:21" x14ac:dyDescent="0.25">
      <c r="A795" t="s">
        <v>669</v>
      </c>
      <c r="B795" s="3">
        <v>44431</v>
      </c>
      <c r="C795" s="3">
        <v>44445</v>
      </c>
      <c r="D795" t="s">
        <v>18</v>
      </c>
      <c r="E795">
        <v>124737</v>
      </c>
      <c r="F795" t="s">
        <v>19</v>
      </c>
      <c r="G795" t="s">
        <v>668</v>
      </c>
      <c r="H795" t="s">
        <v>203</v>
      </c>
      <c r="I795">
        <v>80219</v>
      </c>
      <c r="J795" t="s">
        <v>22</v>
      </c>
      <c r="K795" t="s">
        <v>23</v>
      </c>
      <c r="L795" t="s">
        <v>36</v>
      </c>
      <c r="M795" t="s">
        <v>37</v>
      </c>
      <c r="N795" s="5">
        <v>19.5</v>
      </c>
      <c r="O795" s="7">
        <v>6</v>
      </c>
      <c r="P795" s="5">
        <v>12.66</v>
      </c>
      <c r="Q795" s="5">
        <v>6.84</v>
      </c>
      <c r="R795" s="22">
        <f>Tabla1[[#This Row],[Fecha de Envío]]-Tabla1[[#This Row],[Fecha de Orden]]</f>
        <v>14</v>
      </c>
      <c r="S795" s="24">
        <f>YEAR(Tabla1[[#This Row],[Fecha de Orden]])</f>
        <v>2021</v>
      </c>
      <c r="T795" t="str">
        <f>VLOOKUP(Tabla1[[#This Row],[Nombre del Producto]],Tabla2[[Nombre Producto]:[Costo Unitario]],2,FALSE)</f>
        <v>Wicked Choccy's</v>
      </c>
      <c r="U795" t="str">
        <f>VLOOKUP(Tabla1[[#This Row],[Fábrica]],Tabla3[],4,FALSE)</f>
        <v>Georgia</v>
      </c>
    </row>
    <row r="796" spans="1:21" x14ac:dyDescent="0.25">
      <c r="A796" t="s">
        <v>670</v>
      </c>
      <c r="B796" s="3">
        <v>44431</v>
      </c>
      <c r="C796" s="3">
        <v>44445</v>
      </c>
      <c r="D796" t="s">
        <v>18</v>
      </c>
      <c r="E796">
        <v>124737</v>
      </c>
      <c r="F796" t="s">
        <v>19</v>
      </c>
      <c r="G796" t="s">
        <v>668</v>
      </c>
      <c r="H796" t="s">
        <v>203</v>
      </c>
      <c r="I796">
        <v>80219</v>
      </c>
      <c r="J796" t="s">
        <v>22</v>
      </c>
      <c r="K796" t="s">
        <v>23</v>
      </c>
      <c r="L796" t="s">
        <v>24</v>
      </c>
      <c r="M796" t="s">
        <v>25</v>
      </c>
      <c r="N796" s="5">
        <v>11.25</v>
      </c>
      <c r="O796" s="7">
        <v>3</v>
      </c>
      <c r="P796" s="5">
        <v>7.35</v>
      </c>
      <c r="Q796" s="5">
        <v>3.9</v>
      </c>
      <c r="R796" s="22">
        <f>Tabla1[[#This Row],[Fecha de Envío]]-Tabla1[[#This Row],[Fecha de Orden]]</f>
        <v>14</v>
      </c>
      <c r="S796" s="24">
        <f>YEAR(Tabla1[[#This Row],[Fecha de Orden]])</f>
        <v>2021</v>
      </c>
      <c r="T796" t="str">
        <f>VLOOKUP(Tabla1[[#This Row],[Nombre del Producto]],Tabla2[[Nombre Producto]:[Costo Unitario]],2,FALSE)</f>
        <v>Wicked Choccy's</v>
      </c>
      <c r="U796" t="str">
        <f>VLOOKUP(Tabla1[[#This Row],[Fábrica]],Tabla3[],4,FALSE)</f>
        <v>Georgia</v>
      </c>
    </row>
    <row r="797" spans="1:21" x14ac:dyDescent="0.25">
      <c r="A797" t="s">
        <v>671</v>
      </c>
      <c r="B797" s="3">
        <v>44431</v>
      </c>
      <c r="C797" s="3">
        <v>44445</v>
      </c>
      <c r="D797" t="s">
        <v>18</v>
      </c>
      <c r="E797">
        <v>124737</v>
      </c>
      <c r="F797" t="s">
        <v>19</v>
      </c>
      <c r="G797" t="s">
        <v>668</v>
      </c>
      <c r="H797" t="s">
        <v>203</v>
      </c>
      <c r="I797">
        <v>80219</v>
      </c>
      <c r="J797" t="s">
        <v>22</v>
      </c>
      <c r="K797" t="s">
        <v>23</v>
      </c>
      <c r="L797" t="s">
        <v>27</v>
      </c>
      <c r="M797" t="s">
        <v>28</v>
      </c>
      <c r="N797" s="5">
        <v>3.6</v>
      </c>
      <c r="O797" s="7">
        <v>1</v>
      </c>
      <c r="P797" s="5">
        <v>2.5</v>
      </c>
      <c r="Q797" s="5">
        <v>1.1000000000000001</v>
      </c>
      <c r="R797" s="22">
        <f>Tabla1[[#This Row],[Fecha de Envío]]-Tabla1[[#This Row],[Fecha de Orden]]</f>
        <v>14</v>
      </c>
      <c r="S797" s="24">
        <f>YEAR(Tabla1[[#This Row],[Fecha de Orden]])</f>
        <v>2021</v>
      </c>
      <c r="T797" t="str">
        <f>VLOOKUP(Tabla1[[#This Row],[Nombre del Producto]],Tabla2[[Nombre Producto]:[Costo Unitario]],2,FALSE)</f>
        <v>Lot's O' Nuts</v>
      </c>
      <c r="U797" t="str">
        <f>VLOOKUP(Tabla1[[#This Row],[Fábrica]],Tabla3[],4,FALSE)</f>
        <v>Arizona</v>
      </c>
    </row>
    <row r="798" spans="1:21" x14ac:dyDescent="0.25">
      <c r="A798" t="s">
        <v>2119</v>
      </c>
      <c r="B798" s="3">
        <v>44431</v>
      </c>
      <c r="C798" s="3">
        <v>44446</v>
      </c>
      <c r="D798" t="s">
        <v>71</v>
      </c>
      <c r="E798">
        <v>112795</v>
      </c>
      <c r="F798" t="s">
        <v>19</v>
      </c>
      <c r="G798" t="s">
        <v>2120</v>
      </c>
      <c r="H798" t="s">
        <v>93</v>
      </c>
      <c r="I798">
        <v>49505</v>
      </c>
      <c r="J798" t="s">
        <v>22</v>
      </c>
      <c r="K798" t="s">
        <v>43</v>
      </c>
      <c r="L798" t="s">
        <v>45</v>
      </c>
      <c r="M798" t="s">
        <v>46</v>
      </c>
      <c r="N798" s="5">
        <v>10.47</v>
      </c>
      <c r="O798" s="7">
        <v>3</v>
      </c>
      <c r="P798" s="5">
        <v>7.47</v>
      </c>
      <c r="Q798" s="5">
        <v>3</v>
      </c>
      <c r="R798" s="22">
        <f>Tabla1[[#This Row],[Fecha de Envío]]-Tabla1[[#This Row],[Fecha de Orden]]</f>
        <v>15</v>
      </c>
      <c r="S798" s="24">
        <f>YEAR(Tabla1[[#This Row],[Fecha de Orden]])</f>
        <v>2021</v>
      </c>
      <c r="T798" t="str">
        <f>VLOOKUP(Tabla1[[#This Row],[Nombre del Producto]],Tabla2[[Nombre Producto]:[Costo Unitario]],2,FALSE)</f>
        <v>Lot's O' Nuts</v>
      </c>
      <c r="U798" t="str">
        <f>VLOOKUP(Tabla1[[#This Row],[Fábrica]],Tabla3[],4,FALSE)</f>
        <v>Arizona</v>
      </c>
    </row>
    <row r="799" spans="1:21" x14ac:dyDescent="0.25">
      <c r="A799" t="s">
        <v>7352</v>
      </c>
      <c r="B799" s="3">
        <v>44431</v>
      </c>
      <c r="C799" s="3">
        <v>44445</v>
      </c>
      <c r="D799" t="s">
        <v>71</v>
      </c>
      <c r="E799">
        <v>154837</v>
      </c>
      <c r="F799" t="s">
        <v>19</v>
      </c>
      <c r="G799" t="s">
        <v>53</v>
      </c>
      <c r="H799" t="s">
        <v>21</v>
      </c>
      <c r="I799">
        <v>90032</v>
      </c>
      <c r="J799" t="s">
        <v>22</v>
      </c>
      <c r="K799" t="s">
        <v>23</v>
      </c>
      <c r="L799" t="s">
        <v>33</v>
      </c>
      <c r="M799" t="s">
        <v>34</v>
      </c>
      <c r="N799" s="5">
        <v>7.2</v>
      </c>
      <c r="O799" s="7">
        <v>2</v>
      </c>
      <c r="P799" s="5">
        <v>4.8</v>
      </c>
      <c r="Q799" s="5">
        <v>2.4</v>
      </c>
      <c r="R799" s="22">
        <f>Tabla1[[#This Row],[Fecha de Envío]]-Tabla1[[#This Row],[Fecha de Orden]]</f>
        <v>14</v>
      </c>
      <c r="S799" s="24">
        <f>YEAR(Tabla1[[#This Row],[Fecha de Orden]])</f>
        <v>2021</v>
      </c>
      <c r="T799" t="str">
        <f>VLOOKUP(Tabla1[[#This Row],[Nombre del Producto]],Tabla2[[Nombre Producto]:[Costo Unitario]],2,FALSE)</f>
        <v>Lot's O' Nuts</v>
      </c>
      <c r="U799" t="str">
        <f>VLOOKUP(Tabla1[[#This Row],[Fábrica]],Tabla3[],4,FALSE)</f>
        <v>Arizona</v>
      </c>
    </row>
    <row r="800" spans="1:21" x14ac:dyDescent="0.25">
      <c r="A800" t="s">
        <v>7545</v>
      </c>
      <c r="B800" s="3">
        <v>44431</v>
      </c>
      <c r="C800" s="3">
        <v>44441</v>
      </c>
      <c r="D800" t="s">
        <v>82</v>
      </c>
      <c r="E800">
        <v>110639</v>
      </c>
      <c r="F800" t="s">
        <v>19</v>
      </c>
      <c r="G800" t="s">
        <v>30</v>
      </c>
      <c r="H800" t="s">
        <v>31</v>
      </c>
      <c r="I800">
        <v>10009</v>
      </c>
      <c r="J800" t="s">
        <v>22</v>
      </c>
      <c r="K800" t="s">
        <v>32</v>
      </c>
      <c r="L800" t="s">
        <v>24</v>
      </c>
      <c r="M800" t="s">
        <v>25</v>
      </c>
      <c r="N800" s="5">
        <v>15</v>
      </c>
      <c r="O800" s="7">
        <v>4</v>
      </c>
      <c r="P800" s="5">
        <v>9.8000000000000007</v>
      </c>
      <c r="Q800" s="5">
        <v>5.2</v>
      </c>
      <c r="R800" s="22">
        <f>Tabla1[[#This Row],[Fecha de Envío]]-Tabla1[[#This Row],[Fecha de Orden]]</f>
        <v>10</v>
      </c>
      <c r="S800" s="24">
        <f>YEAR(Tabla1[[#This Row],[Fecha de Orden]])</f>
        <v>2021</v>
      </c>
      <c r="T800" t="str">
        <f>VLOOKUP(Tabla1[[#This Row],[Nombre del Producto]],Tabla2[[Nombre Producto]:[Costo Unitario]],2,FALSE)</f>
        <v>Wicked Choccy's</v>
      </c>
      <c r="U800" t="str">
        <f>VLOOKUP(Tabla1[[#This Row],[Fábrica]],Tabla3[],4,FALSE)</f>
        <v>Georgia</v>
      </c>
    </row>
    <row r="801" spans="1:21" x14ac:dyDescent="0.25">
      <c r="A801" t="s">
        <v>7546</v>
      </c>
      <c r="B801" s="3">
        <v>44431</v>
      </c>
      <c r="C801" s="3">
        <v>44441</v>
      </c>
      <c r="D801" t="s">
        <v>82</v>
      </c>
      <c r="E801">
        <v>110639</v>
      </c>
      <c r="F801" t="s">
        <v>19</v>
      </c>
      <c r="G801" t="s">
        <v>30</v>
      </c>
      <c r="H801" t="s">
        <v>31</v>
      </c>
      <c r="I801">
        <v>10009</v>
      </c>
      <c r="J801" t="s">
        <v>22</v>
      </c>
      <c r="K801" t="s">
        <v>32</v>
      </c>
      <c r="L801" t="s">
        <v>36</v>
      </c>
      <c r="M801" t="s">
        <v>37</v>
      </c>
      <c r="N801" s="5">
        <v>13</v>
      </c>
      <c r="O801" s="7">
        <v>4</v>
      </c>
      <c r="P801" s="5">
        <v>8.44</v>
      </c>
      <c r="Q801" s="5">
        <v>4.5599999999999996</v>
      </c>
      <c r="R801" s="22">
        <f>Tabla1[[#This Row],[Fecha de Envío]]-Tabla1[[#This Row],[Fecha de Orden]]</f>
        <v>10</v>
      </c>
      <c r="S801" s="24">
        <f>YEAR(Tabla1[[#This Row],[Fecha de Orden]])</f>
        <v>2021</v>
      </c>
      <c r="T801" t="str">
        <f>VLOOKUP(Tabla1[[#This Row],[Nombre del Producto]],Tabla2[[Nombre Producto]:[Costo Unitario]],2,FALSE)</f>
        <v>Wicked Choccy's</v>
      </c>
      <c r="U801" t="str">
        <f>VLOOKUP(Tabla1[[#This Row],[Fábrica]],Tabla3[],4,FALSE)</f>
        <v>Georgia</v>
      </c>
    </row>
    <row r="802" spans="1:21" x14ac:dyDescent="0.25">
      <c r="A802" t="s">
        <v>3039</v>
      </c>
      <c r="B802" s="3">
        <v>44432</v>
      </c>
      <c r="C802" s="3">
        <v>44444</v>
      </c>
      <c r="D802" t="s">
        <v>71</v>
      </c>
      <c r="E802">
        <v>120432</v>
      </c>
      <c r="F802" t="s">
        <v>19</v>
      </c>
      <c r="G802" t="s">
        <v>1692</v>
      </c>
      <c r="H802" t="s">
        <v>116</v>
      </c>
      <c r="I802">
        <v>42301</v>
      </c>
      <c r="J802" t="s">
        <v>22</v>
      </c>
      <c r="K802" t="s">
        <v>66</v>
      </c>
      <c r="L802" t="s">
        <v>27</v>
      </c>
      <c r="M802" t="s">
        <v>28</v>
      </c>
      <c r="N802" s="5">
        <v>10.8</v>
      </c>
      <c r="O802" s="7">
        <v>3</v>
      </c>
      <c r="P802" s="5">
        <v>7.5</v>
      </c>
      <c r="Q802" s="5">
        <v>3.3</v>
      </c>
      <c r="R802" s="22">
        <f>Tabla1[[#This Row],[Fecha de Envío]]-Tabla1[[#This Row],[Fecha de Orden]]</f>
        <v>12</v>
      </c>
      <c r="S802" s="24">
        <f>YEAR(Tabla1[[#This Row],[Fecha de Orden]])</f>
        <v>2021</v>
      </c>
      <c r="T802" t="str">
        <f>VLOOKUP(Tabla1[[#This Row],[Nombre del Producto]],Tabla2[[Nombre Producto]:[Costo Unitario]],2,FALSE)</f>
        <v>Lot's O' Nuts</v>
      </c>
      <c r="U802" t="str">
        <f>VLOOKUP(Tabla1[[#This Row],[Fábrica]],Tabla3[],4,FALSE)</f>
        <v>Arizona</v>
      </c>
    </row>
    <row r="803" spans="1:21" x14ac:dyDescent="0.25">
      <c r="A803" t="s">
        <v>4806</v>
      </c>
      <c r="B803" s="3">
        <v>44432</v>
      </c>
      <c r="C803" s="3">
        <v>44444</v>
      </c>
      <c r="D803" t="s">
        <v>39</v>
      </c>
      <c r="E803">
        <v>107916</v>
      </c>
      <c r="F803" t="s">
        <v>19</v>
      </c>
      <c r="G803" t="s">
        <v>890</v>
      </c>
      <c r="H803" t="s">
        <v>31</v>
      </c>
      <c r="I803">
        <v>11572</v>
      </c>
      <c r="J803" t="s">
        <v>22</v>
      </c>
      <c r="K803" t="s">
        <v>32</v>
      </c>
      <c r="L803" t="s">
        <v>33</v>
      </c>
      <c r="M803" t="s">
        <v>34</v>
      </c>
      <c r="N803" s="5">
        <v>7.2</v>
      </c>
      <c r="O803" s="7">
        <v>2</v>
      </c>
      <c r="P803" s="5">
        <v>4.8</v>
      </c>
      <c r="Q803" s="5">
        <v>2.4</v>
      </c>
      <c r="R803" s="22">
        <f>Tabla1[[#This Row],[Fecha de Envío]]-Tabla1[[#This Row],[Fecha de Orden]]</f>
        <v>12</v>
      </c>
      <c r="S803" s="24">
        <f>YEAR(Tabla1[[#This Row],[Fecha de Orden]])</f>
        <v>2021</v>
      </c>
      <c r="T803" t="str">
        <f>VLOOKUP(Tabla1[[#This Row],[Nombre del Producto]],Tabla2[[Nombre Producto]:[Costo Unitario]],2,FALSE)</f>
        <v>Lot's O' Nuts</v>
      </c>
      <c r="U803" t="str">
        <f>VLOOKUP(Tabla1[[#This Row],[Fábrica]],Tabla3[],4,FALSE)</f>
        <v>Arizona</v>
      </c>
    </row>
    <row r="804" spans="1:21" x14ac:dyDescent="0.25">
      <c r="A804" t="s">
        <v>4807</v>
      </c>
      <c r="B804" s="3">
        <v>44432</v>
      </c>
      <c r="C804" s="3">
        <v>44444</v>
      </c>
      <c r="D804" t="s">
        <v>39</v>
      </c>
      <c r="E804">
        <v>107916</v>
      </c>
      <c r="F804" t="s">
        <v>19</v>
      </c>
      <c r="G804" t="s">
        <v>890</v>
      </c>
      <c r="H804" t="s">
        <v>31</v>
      </c>
      <c r="I804">
        <v>11572</v>
      </c>
      <c r="J804" t="s">
        <v>22</v>
      </c>
      <c r="K804" t="s">
        <v>32</v>
      </c>
      <c r="L804" t="s">
        <v>36</v>
      </c>
      <c r="M804" t="s">
        <v>37</v>
      </c>
      <c r="N804" s="5">
        <v>9.75</v>
      </c>
      <c r="O804" s="7">
        <v>3</v>
      </c>
      <c r="P804" s="5">
        <v>6.33</v>
      </c>
      <c r="Q804" s="5">
        <v>3.42</v>
      </c>
      <c r="R804" s="22">
        <f>Tabla1[[#This Row],[Fecha de Envío]]-Tabla1[[#This Row],[Fecha de Orden]]</f>
        <v>12</v>
      </c>
      <c r="S804" s="24">
        <f>YEAR(Tabla1[[#This Row],[Fecha de Orden]])</f>
        <v>2021</v>
      </c>
      <c r="T804" t="str">
        <f>VLOOKUP(Tabla1[[#This Row],[Nombre del Producto]],Tabla2[[Nombre Producto]:[Costo Unitario]],2,FALSE)</f>
        <v>Wicked Choccy's</v>
      </c>
      <c r="U804" t="str">
        <f>VLOOKUP(Tabla1[[#This Row],[Fábrica]],Tabla3[],4,FALSE)</f>
        <v>Georgia</v>
      </c>
    </row>
    <row r="805" spans="1:21" x14ac:dyDescent="0.25">
      <c r="A805" t="s">
        <v>7353</v>
      </c>
      <c r="B805" s="3">
        <v>44432</v>
      </c>
      <c r="C805" s="3">
        <v>44442</v>
      </c>
      <c r="D805" t="s">
        <v>82</v>
      </c>
      <c r="E805">
        <v>106719</v>
      </c>
      <c r="F805" t="s">
        <v>19</v>
      </c>
      <c r="G805" t="s">
        <v>7354</v>
      </c>
      <c r="H805" t="s">
        <v>292</v>
      </c>
      <c r="I805">
        <v>59102</v>
      </c>
      <c r="J805" t="s">
        <v>22</v>
      </c>
      <c r="K805" t="s">
        <v>23</v>
      </c>
      <c r="L805" t="s">
        <v>24</v>
      </c>
      <c r="M805" t="s">
        <v>25</v>
      </c>
      <c r="N805" s="5">
        <v>7.5</v>
      </c>
      <c r="O805" s="7">
        <v>2</v>
      </c>
      <c r="P805" s="5">
        <v>4.9000000000000004</v>
      </c>
      <c r="Q805" s="5">
        <v>2.6</v>
      </c>
      <c r="R805" s="22">
        <f>Tabla1[[#This Row],[Fecha de Envío]]-Tabla1[[#This Row],[Fecha de Orden]]</f>
        <v>10</v>
      </c>
      <c r="S805" s="24">
        <f>YEAR(Tabla1[[#This Row],[Fecha de Orden]])</f>
        <v>2021</v>
      </c>
      <c r="T805" t="str">
        <f>VLOOKUP(Tabla1[[#This Row],[Nombre del Producto]],Tabla2[[Nombre Producto]:[Costo Unitario]],2,FALSE)</f>
        <v>Wicked Choccy's</v>
      </c>
      <c r="U805" t="str">
        <f>VLOOKUP(Tabla1[[#This Row],[Fábrica]],Tabla3[],4,FALSE)</f>
        <v>Georgia</v>
      </c>
    </row>
    <row r="806" spans="1:21" x14ac:dyDescent="0.25">
      <c r="A806" t="s">
        <v>1421</v>
      </c>
      <c r="B806" s="3">
        <v>44433</v>
      </c>
      <c r="C806" s="3">
        <v>44448</v>
      </c>
      <c r="D806" t="s">
        <v>18</v>
      </c>
      <c r="E806">
        <v>107398</v>
      </c>
      <c r="F806" t="s">
        <v>19</v>
      </c>
      <c r="G806" t="s">
        <v>412</v>
      </c>
      <c r="H806" t="s">
        <v>210</v>
      </c>
      <c r="I806">
        <v>43229</v>
      </c>
      <c r="J806" t="s">
        <v>22</v>
      </c>
      <c r="K806" t="s">
        <v>32</v>
      </c>
      <c r="L806" t="s">
        <v>27</v>
      </c>
      <c r="M806" t="s">
        <v>28</v>
      </c>
      <c r="N806" s="5">
        <v>14.4</v>
      </c>
      <c r="O806" s="7">
        <v>4</v>
      </c>
      <c r="P806" s="5">
        <v>10</v>
      </c>
      <c r="Q806" s="5">
        <v>4.4000000000000004</v>
      </c>
      <c r="R806" s="22">
        <f>Tabla1[[#This Row],[Fecha de Envío]]-Tabla1[[#This Row],[Fecha de Orden]]</f>
        <v>15</v>
      </c>
      <c r="S806" s="24">
        <f>YEAR(Tabla1[[#This Row],[Fecha de Orden]])</f>
        <v>2021</v>
      </c>
      <c r="T806" t="str">
        <f>VLOOKUP(Tabla1[[#This Row],[Nombre del Producto]],Tabla2[[Nombre Producto]:[Costo Unitario]],2,FALSE)</f>
        <v>Lot's O' Nuts</v>
      </c>
      <c r="U806" t="str">
        <f>VLOOKUP(Tabla1[[#This Row],[Fábrica]],Tabla3[],4,FALSE)</f>
        <v>Arizona</v>
      </c>
    </row>
    <row r="807" spans="1:21" x14ac:dyDescent="0.25">
      <c r="A807" t="s">
        <v>1422</v>
      </c>
      <c r="B807" s="3">
        <v>44433</v>
      </c>
      <c r="C807" s="3">
        <v>44448</v>
      </c>
      <c r="D807" t="s">
        <v>18</v>
      </c>
      <c r="E807">
        <v>107398</v>
      </c>
      <c r="F807" t="s">
        <v>19</v>
      </c>
      <c r="G807" t="s">
        <v>412</v>
      </c>
      <c r="H807" t="s">
        <v>210</v>
      </c>
      <c r="I807">
        <v>43229</v>
      </c>
      <c r="J807" t="s">
        <v>22</v>
      </c>
      <c r="K807" t="s">
        <v>32</v>
      </c>
      <c r="L807" t="s">
        <v>24</v>
      </c>
      <c r="M807" t="s">
        <v>25</v>
      </c>
      <c r="N807" s="5">
        <v>30</v>
      </c>
      <c r="O807" s="7">
        <v>8</v>
      </c>
      <c r="P807" s="5">
        <v>19.600000000000001</v>
      </c>
      <c r="Q807" s="5">
        <v>10.4</v>
      </c>
      <c r="R807" s="22">
        <f>Tabla1[[#This Row],[Fecha de Envío]]-Tabla1[[#This Row],[Fecha de Orden]]</f>
        <v>15</v>
      </c>
      <c r="S807" s="24">
        <f>YEAR(Tabla1[[#This Row],[Fecha de Orden]])</f>
        <v>2021</v>
      </c>
      <c r="T807" t="str">
        <f>VLOOKUP(Tabla1[[#This Row],[Nombre del Producto]],Tabla2[[Nombre Producto]:[Costo Unitario]],2,FALSE)</f>
        <v>Wicked Choccy's</v>
      </c>
      <c r="U807" t="str">
        <f>VLOOKUP(Tabla1[[#This Row],[Fábrica]],Tabla3[],4,FALSE)</f>
        <v>Georgia</v>
      </c>
    </row>
    <row r="808" spans="1:21" x14ac:dyDescent="0.25">
      <c r="A808" t="s">
        <v>4289</v>
      </c>
      <c r="B808" s="3">
        <v>44433</v>
      </c>
      <c r="C808" s="3">
        <v>44447</v>
      </c>
      <c r="D808" t="s">
        <v>18</v>
      </c>
      <c r="E808">
        <v>126200</v>
      </c>
      <c r="F808" t="s">
        <v>19</v>
      </c>
      <c r="G808" t="s">
        <v>159</v>
      </c>
      <c r="H808" t="s">
        <v>42</v>
      </c>
      <c r="I808">
        <v>77070</v>
      </c>
      <c r="J808" t="s">
        <v>22</v>
      </c>
      <c r="K808" t="s">
        <v>43</v>
      </c>
      <c r="L808" t="s">
        <v>36</v>
      </c>
      <c r="M808" t="s">
        <v>37</v>
      </c>
      <c r="N808" s="5">
        <v>9.75</v>
      </c>
      <c r="O808" s="7">
        <v>3</v>
      </c>
      <c r="P808" s="5">
        <v>6.33</v>
      </c>
      <c r="Q808" s="5">
        <v>3.42</v>
      </c>
      <c r="R808" s="22">
        <f>Tabla1[[#This Row],[Fecha de Envío]]-Tabla1[[#This Row],[Fecha de Orden]]</f>
        <v>14</v>
      </c>
      <c r="S808" s="24">
        <f>YEAR(Tabla1[[#This Row],[Fecha de Orden]])</f>
        <v>2021</v>
      </c>
      <c r="T808" t="str">
        <f>VLOOKUP(Tabla1[[#This Row],[Nombre del Producto]],Tabla2[[Nombre Producto]:[Costo Unitario]],2,FALSE)</f>
        <v>Wicked Choccy's</v>
      </c>
      <c r="U808" t="str">
        <f>VLOOKUP(Tabla1[[#This Row],[Fábrica]],Tabla3[],4,FALSE)</f>
        <v>Georgia</v>
      </c>
    </row>
    <row r="809" spans="1:21" x14ac:dyDescent="0.25">
      <c r="A809" t="s">
        <v>4290</v>
      </c>
      <c r="B809" s="3">
        <v>44433</v>
      </c>
      <c r="C809" s="3">
        <v>44447</v>
      </c>
      <c r="D809" t="s">
        <v>18</v>
      </c>
      <c r="E809">
        <v>126200</v>
      </c>
      <c r="F809" t="s">
        <v>19</v>
      </c>
      <c r="G809" t="s">
        <v>159</v>
      </c>
      <c r="H809" t="s">
        <v>42</v>
      </c>
      <c r="I809">
        <v>77070</v>
      </c>
      <c r="J809" t="s">
        <v>22</v>
      </c>
      <c r="K809" t="s">
        <v>43</v>
      </c>
      <c r="L809" t="s">
        <v>45</v>
      </c>
      <c r="M809" t="s">
        <v>46</v>
      </c>
      <c r="N809" s="5">
        <v>10.47</v>
      </c>
      <c r="O809" s="7">
        <v>3</v>
      </c>
      <c r="P809" s="5">
        <v>7.47</v>
      </c>
      <c r="Q809" s="5">
        <v>3</v>
      </c>
      <c r="R809" s="22">
        <f>Tabla1[[#This Row],[Fecha de Envío]]-Tabla1[[#This Row],[Fecha de Orden]]</f>
        <v>14</v>
      </c>
      <c r="S809" s="24">
        <f>YEAR(Tabla1[[#This Row],[Fecha de Orden]])</f>
        <v>2021</v>
      </c>
      <c r="T809" t="str">
        <f>VLOOKUP(Tabla1[[#This Row],[Nombre del Producto]],Tabla2[[Nombre Producto]:[Costo Unitario]],2,FALSE)</f>
        <v>Lot's O' Nuts</v>
      </c>
      <c r="U809" t="str">
        <f>VLOOKUP(Tabla1[[#This Row],[Fábrica]],Tabla3[],4,FALSE)</f>
        <v>Arizona</v>
      </c>
    </row>
    <row r="810" spans="1:21" x14ac:dyDescent="0.25">
      <c r="A810" t="s">
        <v>4694</v>
      </c>
      <c r="B810" s="3">
        <v>44433</v>
      </c>
      <c r="C810" s="3">
        <v>44447</v>
      </c>
      <c r="D810" t="s">
        <v>18</v>
      </c>
      <c r="E810">
        <v>104178</v>
      </c>
      <c r="F810" t="s">
        <v>19</v>
      </c>
      <c r="G810" t="s">
        <v>53</v>
      </c>
      <c r="H810" t="s">
        <v>21</v>
      </c>
      <c r="I810">
        <v>90036</v>
      </c>
      <c r="J810" t="s">
        <v>22</v>
      </c>
      <c r="K810" t="s">
        <v>23</v>
      </c>
      <c r="L810" t="s">
        <v>36</v>
      </c>
      <c r="M810" t="s">
        <v>37</v>
      </c>
      <c r="N810" s="5">
        <v>3.25</v>
      </c>
      <c r="O810" s="7">
        <v>1</v>
      </c>
      <c r="P810" s="5">
        <v>2.11</v>
      </c>
      <c r="Q810" s="5">
        <v>1.1399999999999999</v>
      </c>
      <c r="R810" s="22">
        <f>Tabla1[[#This Row],[Fecha de Envío]]-Tabla1[[#This Row],[Fecha de Orden]]</f>
        <v>14</v>
      </c>
      <c r="S810" s="24">
        <f>YEAR(Tabla1[[#This Row],[Fecha de Orden]])</f>
        <v>2021</v>
      </c>
      <c r="T810" t="str">
        <f>VLOOKUP(Tabla1[[#This Row],[Nombre del Producto]],Tabla2[[Nombre Producto]:[Costo Unitario]],2,FALSE)</f>
        <v>Wicked Choccy's</v>
      </c>
      <c r="U810" t="str">
        <f>VLOOKUP(Tabla1[[#This Row],[Fábrica]],Tabla3[],4,FALSE)</f>
        <v>Georgia</v>
      </c>
    </row>
    <row r="811" spans="1:21" x14ac:dyDescent="0.25">
      <c r="A811" t="s">
        <v>4695</v>
      </c>
      <c r="B811" s="3">
        <v>44433</v>
      </c>
      <c r="C811" s="3">
        <v>44447</v>
      </c>
      <c r="D811" t="s">
        <v>18</v>
      </c>
      <c r="E811">
        <v>104178</v>
      </c>
      <c r="F811" t="s">
        <v>19</v>
      </c>
      <c r="G811" t="s">
        <v>53</v>
      </c>
      <c r="H811" t="s">
        <v>21</v>
      </c>
      <c r="I811">
        <v>90036</v>
      </c>
      <c r="J811" t="s">
        <v>22</v>
      </c>
      <c r="K811" t="s">
        <v>23</v>
      </c>
      <c r="L811" t="s">
        <v>24</v>
      </c>
      <c r="M811" t="s">
        <v>25</v>
      </c>
      <c r="N811" s="5">
        <v>15</v>
      </c>
      <c r="O811" s="7">
        <v>4</v>
      </c>
      <c r="P811" s="5">
        <v>9.8000000000000007</v>
      </c>
      <c r="Q811" s="5">
        <v>5.2</v>
      </c>
      <c r="R811" s="22">
        <f>Tabla1[[#This Row],[Fecha de Envío]]-Tabla1[[#This Row],[Fecha de Orden]]</f>
        <v>14</v>
      </c>
      <c r="S811" s="24">
        <f>YEAR(Tabla1[[#This Row],[Fecha de Orden]])</f>
        <v>2021</v>
      </c>
      <c r="T811" t="str">
        <f>VLOOKUP(Tabla1[[#This Row],[Nombre del Producto]],Tabla2[[Nombre Producto]:[Costo Unitario]],2,FALSE)</f>
        <v>Wicked Choccy's</v>
      </c>
      <c r="U811" t="str">
        <f>VLOOKUP(Tabla1[[#This Row],[Fábrica]],Tabla3[],4,FALSE)</f>
        <v>Georgia</v>
      </c>
    </row>
    <row r="812" spans="1:21" x14ac:dyDescent="0.25">
      <c r="A812" t="s">
        <v>6472</v>
      </c>
      <c r="B812" s="3">
        <v>44433</v>
      </c>
      <c r="C812" s="3">
        <v>44448</v>
      </c>
      <c r="D812" t="s">
        <v>18</v>
      </c>
      <c r="E812">
        <v>103660</v>
      </c>
      <c r="F812" t="s">
        <v>19</v>
      </c>
      <c r="G812" t="s">
        <v>124</v>
      </c>
      <c r="H812" t="s">
        <v>125</v>
      </c>
      <c r="I812">
        <v>98103</v>
      </c>
      <c r="J812" t="s">
        <v>22</v>
      </c>
      <c r="K812" t="s">
        <v>23</v>
      </c>
      <c r="L812" t="s">
        <v>36</v>
      </c>
      <c r="M812" t="s">
        <v>37</v>
      </c>
      <c r="N812" s="5">
        <v>22.75</v>
      </c>
      <c r="O812" s="7">
        <v>7</v>
      </c>
      <c r="P812" s="5">
        <v>14.77</v>
      </c>
      <c r="Q812" s="5">
        <v>7.98</v>
      </c>
      <c r="R812" s="22">
        <f>Tabla1[[#This Row],[Fecha de Envío]]-Tabla1[[#This Row],[Fecha de Orden]]</f>
        <v>15</v>
      </c>
      <c r="S812" s="24">
        <f>YEAR(Tabla1[[#This Row],[Fecha de Orden]])</f>
        <v>2021</v>
      </c>
      <c r="T812" t="str">
        <f>VLOOKUP(Tabla1[[#This Row],[Nombre del Producto]],Tabla2[[Nombre Producto]:[Costo Unitario]],2,FALSE)</f>
        <v>Wicked Choccy's</v>
      </c>
      <c r="U812" t="str">
        <f>VLOOKUP(Tabla1[[#This Row],[Fábrica]],Tabla3[],4,FALSE)</f>
        <v>Georgia</v>
      </c>
    </row>
    <row r="813" spans="1:21" x14ac:dyDescent="0.25">
      <c r="A813" t="s">
        <v>7393</v>
      </c>
      <c r="B813" s="3">
        <v>44433</v>
      </c>
      <c r="C813" s="3">
        <v>44445</v>
      </c>
      <c r="D813" t="s">
        <v>71</v>
      </c>
      <c r="E813">
        <v>115259</v>
      </c>
      <c r="F813" t="s">
        <v>19</v>
      </c>
      <c r="G813" t="s">
        <v>412</v>
      </c>
      <c r="H813" t="s">
        <v>210</v>
      </c>
      <c r="I813">
        <v>43229</v>
      </c>
      <c r="J813" t="s">
        <v>22</v>
      </c>
      <c r="K813" t="s">
        <v>32</v>
      </c>
      <c r="L813" t="s">
        <v>24</v>
      </c>
      <c r="M813" t="s">
        <v>25</v>
      </c>
      <c r="N813" s="5">
        <v>22.5</v>
      </c>
      <c r="O813" s="7">
        <v>6</v>
      </c>
      <c r="P813" s="5">
        <v>14.7</v>
      </c>
      <c r="Q813" s="5">
        <v>7.8</v>
      </c>
      <c r="R813" s="22">
        <f>Tabla1[[#This Row],[Fecha de Envío]]-Tabla1[[#This Row],[Fecha de Orden]]</f>
        <v>12</v>
      </c>
      <c r="S813" s="24">
        <f>YEAR(Tabla1[[#This Row],[Fecha de Orden]])</f>
        <v>2021</v>
      </c>
      <c r="T813" t="str">
        <f>VLOOKUP(Tabla1[[#This Row],[Nombre del Producto]],Tabla2[[Nombre Producto]:[Costo Unitario]],2,FALSE)</f>
        <v>Wicked Choccy's</v>
      </c>
      <c r="U813" t="str">
        <f>VLOOKUP(Tabla1[[#This Row],[Fábrica]],Tabla3[],4,FALSE)</f>
        <v>Georgia</v>
      </c>
    </row>
    <row r="814" spans="1:21" x14ac:dyDescent="0.25">
      <c r="A814" t="s">
        <v>7394</v>
      </c>
      <c r="B814" s="3">
        <v>44433</v>
      </c>
      <c r="C814" s="3">
        <v>44445</v>
      </c>
      <c r="D814" t="s">
        <v>71</v>
      </c>
      <c r="E814">
        <v>115259</v>
      </c>
      <c r="F814" t="s">
        <v>19</v>
      </c>
      <c r="G814" t="s">
        <v>412</v>
      </c>
      <c r="H814" t="s">
        <v>210</v>
      </c>
      <c r="I814">
        <v>43229</v>
      </c>
      <c r="J814" t="s">
        <v>22</v>
      </c>
      <c r="K814" t="s">
        <v>32</v>
      </c>
      <c r="L814" t="s">
        <v>27</v>
      </c>
      <c r="M814" t="s">
        <v>28</v>
      </c>
      <c r="N814" s="5">
        <v>7.2</v>
      </c>
      <c r="O814" s="7">
        <v>2</v>
      </c>
      <c r="P814" s="5">
        <v>5</v>
      </c>
      <c r="Q814" s="5">
        <v>2.2000000000000002</v>
      </c>
      <c r="R814" s="22">
        <f>Tabla1[[#This Row],[Fecha de Envío]]-Tabla1[[#This Row],[Fecha de Orden]]</f>
        <v>12</v>
      </c>
      <c r="S814" s="24">
        <f>YEAR(Tabla1[[#This Row],[Fecha de Orden]])</f>
        <v>2021</v>
      </c>
      <c r="T814" t="str">
        <f>VLOOKUP(Tabla1[[#This Row],[Nombre del Producto]],Tabla2[[Nombre Producto]:[Costo Unitario]],2,FALSE)</f>
        <v>Lot's O' Nuts</v>
      </c>
      <c r="U814" t="str">
        <f>VLOOKUP(Tabla1[[#This Row],[Fábrica]],Tabla3[],4,FALSE)</f>
        <v>Arizona</v>
      </c>
    </row>
    <row r="815" spans="1:21" x14ac:dyDescent="0.25">
      <c r="A815" t="s">
        <v>3519</v>
      </c>
      <c r="B815" s="3">
        <v>44434</v>
      </c>
      <c r="C815" s="3">
        <v>44448</v>
      </c>
      <c r="D815" t="s">
        <v>18</v>
      </c>
      <c r="E815">
        <v>123260</v>
      </c>
      <c r="F815" t="s">
        <v>19</v>
      </c>
      <c r="G815" t="s">
        <v>53</v>
      </c>
      <c r="H815" t="s">
        <v>21</v>
      </c>
      <c r="I815">
        <v>90032</v>
      </c>
      <c r="J815" t="s">
        <v>22</v>
      </c>
      <c r="K815" t="s">
        <v>23</v>
      </c>
      <c r="L815" t="s">
        <v>36</v>
      </c>
      <c r="M815" t="s">
        <v>37</v>
      </c>
      <c r="N815" s="5">
        <v>26</v>
      </c>
      <c r="O815" s="7">
        <v>8</v>
      </c>
      <c r="P815" s="5">
        <v>16.88</v>
      </c>
      <c r="Q815" s="5">
        <v>9.1199999999999992</v>
      </c>
      <c r="R815" s="22">
        <f>Tabla1[[#This Row],[Fecha de Envío]]-Tabla1[[#This Row],[Fecha de Orden]]</f>
        <v>14</v>
      </c>
      <c r="S815" s="24">
        <f>YEAR(Tabla1[[#This Row],[Fecha de Orden]])</f>
        <v>2021</v>
      </c>
      <c r="T815" t="str">
        <f>VLOOKUP(Tabla1[[#This Row],[Nombre del Producto]],Tabla2[[Nombre Producto]:[Costo Unitario]],2,FALSE)</f>
        <v>Wicked Choccy's</v>
      </c>
      <c r="U815" t="str">
        <f>VLOOKUP(Tabla1[[#This Row],[Fábrica]],Tabla3[],4,FALSE)</f>
        <v>Georgia</v>
      </c>
    </row>
    <row r="816" spans="1:21" x14ac:dyDescent="0.25">
      <c r="A816" t="s">
        <v>4964</v>
      </c>
      <c r="B816" s="3">
        <v>44434</v>
      </c>
      <c r="C816" s="3">
        <v>44450</v>
      </c>
      <c r="D816" t="s">
        <v>18</v>
      </c>
      <c r="E816">
        <v>103331</v>
      </c>
      <c r="F816" t="s">
        <v>19</v>
      </c>
      <c r="G816" t="s">
        <v>1028</v>
      </c>
      <c r="H816" t="s">
        <v>1209</v>
      </c>
      <c r="I816">
        <v>19711</v>
      </c>
      <c r="J816" t="s">
        <v>22</v>
      </c>
      <c r="K816" t="s">
        <v>32</v>
      </c>
      <c r="L816" t="s">
        <v>36</v>
      </c>
      <c r="M816" t="s">
        <v>37</v>
      </c>
      <c r="N816" s="5">
        <v>13</v>
      </c>
      <c r="O816" s="7">
        <v>4</v>
      </c>
      <c r="P816" s="5">
        <v>8.44</v>
      </c>
      <c r="Q816" s="5">
        <v>4.5599999999999996</v>
      </c>
      <c r="R816" s="22">
        <f>Tabla1[[#This Row],[Fecha de Envío]]-Tabla1[[#This Row],[Fecha de Orden]]</f>
        <v>16</v>
      </c>
      <c r="S816" s="24">
        <f>YEAR(Tabla1[[#This Row],[Fecha de Orden]])</f>
        <v>2021</v>
      </c>
      <c r="T816" t="str">
        <f>VLOOKUP(Tabla1[[#This Row],[Nombre del Producto]],Tabla2[[Nombre Producto]:[Costo Unitario]],2,FALSE)</f>
        <v>Wicked Choccy's</v>
      </c>
      <c r="U816" t="str">
        <f>VLOOKUP(Tabla1[[#This Row],[Fábrica]],Tabla3[],4,FALSE)</f>
        <v>Georgia</v>
      </c>
    </row>
    <row r="817" spans="1:21" x14ac:dyDescent="0.25">
      <c r="A817" t="s">
        <v>4965</v>
      </c>
      <c r="B817" s="3">
        <v>44434</v>
      </c>
      <c r="C817" s="3">
        <v>44450</v>
      </c>
      <c r="D817" t="s">
        <v>18</v>
      </c>
      <c r="E817">
        <v>103331</v>
      </c>
      <c r="F817" t="s">
        <v>19</v>
      </c>
      <c r="G817" t="s">
        <v>1028</v>
      </c>
      <c r="H817" t="s">
        <v>1209</v>
      </c>
      <c r="I817">
        <v>19711</v>
      </c>
      <c r="J817" t="s">
        <v>22</v>
      </c>
      <c r="K817" t="s">
        <v>32</v>
      </c>
      <c r="L817" t="s">
        <v>27</v>
      </c>
      <c r="M817" t="s">
        <v>28</v>
      </c>
      <c r="N817" s="5">
        <v>10.8</v>
      </c>
      <c r="O817" s="7">
        <v>3</v>
      </c>
      <c r="P817" s="5">
        <v>7.5</v>
      </c>
      <c r="Q817" s="5">
        <v>3.3</v>
      </c>
      <c r="R817" s="22">
        <f>Tabla1[[#This Row],[Fecha de Envío]]-Tabla1[[#This Row],[Fecha de Orden]]</f>
        <v>16</v>
      </c>
      <c r="S817" s="24">
        <f>YEAR(Tabla1[[#This Row],[Fecha de Orden]])</f>
        <v>2021</v>
      </c>
      <c r="T817" t="str">
        <f>VLOOKUP(Tabla1[[#This Row],[Nombre del Producto]],Tabla2[[Nombre Producto]:[Costo Unitario]],2,FALSE)</f>
        <v>Lot's O' Nuts</v>
      </c>
      <c r="U817" t="str">
        <f>VLOOKUP(Tabla1[[#This Row],[Fábrica]],Tabla3[],4,FALSE)</f>
        <v>Arizona</v>
      </c>
    </row>
    <row r="818" spans="1:21" x14ac:dyDescent="0.25">
      <c r="A818" t="s">
        <v>4966</v>
      </c>
      <c r="B818" s="3">
        <v>44434</v>
      </c>
      <c r="C818" s="3">
        <v>44450</v>
      </c>
      <c r="D818" t="s">
        <v>18</v>
      </c>
      <c r="E818">
        <v>103331</v>
      </c>
      <c r="F818" t="s">
        <v>19</v>
      </c>
      <c r="G818" t="s">
        <v>1028</v>
      </c>
      <c r="H818" t="s">
        <v>1209</v>
      </c>
      <c r="I818">
        <v>19711</v>
      </c>
      <c r="J818" t="s">
        <v>22</v>
      </c>
      <c r="K818" t="s">
        <v>32</v>
      </c>
      <c r="L818" t="s">
        <v>24</v>
      </c>
      <c r="M818" t="s">
        <v>25</v>
      </c>
      <c r="N818" s="5">
        <v>3.75</v>
      </c>
      <c r="O818" s="7">
        <v>1</v>
      </c>
      <c r="P818" s="5">
        <v>2.4500000000000002</v>
      </c>
      <c r="Q818" s="5">
        <v>1.3</v>
      </c>
      <c r="R818" s="22">
        <f>Tabla1[[#This Row],[Fecha de Envío]]-Tabla1[[#This Row],[Fecha de Orden]]</f>
        <v>16</v>
      </c>
      <c r="S818" s="24">
        <f>YEAR(Tabla1[[#This Row],[Fecha de Orden]])</f>
        <v>2021</v>
      </c>
      <c r="T818" t="str">
        <f>VLOOKUP(Tabla1[[#This Row],[Nombre del Producto]],Tabla2[[Nombre Producto]:[Costo Unitario]],2,FALSE)</f>
        <v>Wicked Choccy's</v>
      </c>
      <c r="U818" t="str">
        <f>VLOOKUP(Tabla1[[#This Row],[Fábrica]],Tabla3[],4,FALSE)</f>
        <v>Georgia</v>
      </c>
    </row>
    <row r="819" spans="1:21" x14ac:dyDescent="0.25">
      <c r="A819" t="s">
        <v>7127</v>
      </c>
      <c r="B819" s="3">
        <v>44434</v>
      </c>
      <c r="C819" s="3">
        <v>44450</v>
      </c>
      <c r="D819" t="s">
        <v>18</v>
      </c>
      <c r="E819">
        <v>115413</v>
      </c>
      <c r="F819" t="s">
        <v>19</v>
      </c>
      <c r="G819" t="s">
        <v>1028</v>
      </c>
      <c r="H819" t="s">
        <v>1209</v>
      </c>
      <c r="I819">
        <v>19711</v>
      </c>
      <c r="J819" t="s">
        <v>223</v>
      </c>
      <c r="K819" t="s">
        <v>32</v>
      </c>
      <c r="L819" t="s">
        <v>224</v>
      </c>
      <c r="M819" t="s">
        <v>225</v>
      </c>
      <c r="N819" s="5">
        <v>4.5</v>
      </c>
      <c r="O819" s="7">
        <v>3</v>
      </c>
      <c r="P819" s="5">
        <v>2.1</v>
      </c>
      <c r="Q819" s="5">
        <v>2.4</v>
      </c>
      <c r="R819" s="22">
        <f>Tabla1[[#This Row],[Fecha de Envío]]-Tabla1[[#This Row],[Fecha de Orden]]</f>
        <v>16</v>
      </c>
      <c r="S819" s="24">
        <f>YEAR(Tabla1[[#This Row],[Fecha de Orden]])</f>
        <v>2021</v>
      </c>
      <c r="T819" t="str">
        <f>VLOOKUP(Tabla1[[#This Row],[Nombre del Producto]],Tabla2[[Nombre Producto]:[Costo Unitario]],2,FALSE)</f>
        <v>Sugar Shack</v>
      </c>
      <c r="U819" t="str">
        <f>VLOOKUP(Tabla1[[#This Row],[Fábrica]],Tabla3[],4,FALSE)</f>
        <v>Minnesota</v>
      </c>
    </row>
    <row r="820" spans="1:21" x14ac:dyDescent="0.25">
      <c r="A820" t="s">
        <v>7128</v>
      </c>
      <c r="B820" s="3">
        <v>44434</v>
      </c>
      <c r="C820" s="3">
        <v>44450</v>
      </c>
      <c r="D820" t="s">
        <v>18</v>
      </c>
      <c r="E820">
        <v>115413</v>
      </c>
      <c r="F820" t="s">
        <v>19</v>
      </c>
      <c r="G820" t="s">
        <v>1028</v>
      </c>
      <c r="H820" t="s">
        <v>1209</v>
      </c>
      <c r="I820">
        <v>19711</v>
      </c>
      <c r="J820" t="s">
        <v>22</v>
      </c>
      <c r="K820" t="s">
        <v>32</v>
      </c>
      <c r="L820" t="s">
        <v>27</v>
      </c>
      <c r="M820" t="s">
        <v>28</v>
      </c>
      <c r="N820" s="5">
        <v>10.8</v>
      </c>
      <c r="O820" s="7">
        <v>3</v>
      </c>
      <c r="P820" s="5">
        <v>7.5</v>
      </c>
      <c r="Q820" s="5">
        <v>3.3</v>
      </c>
      <c r="R820" s="22">
        <f>Tabla1[[#This Row],[Fecha de Envío]]-Tabla1[[#This Row],[Fecha de Orden]]</f>
        <v>16</v>
      </c>
      <c r="S820" s="24">
        <f>YEAR(Tabla1[[#This Row],[Fecha de Orden]])</f>
        <v>2021</v>
      </c>
      <c r="T820" t="str">
        <f>VLOOKUP(Tabla1[[#This Row],[Nombre del Producto]],Tabla2[[Nombre Producto]:[Costo Unitario]],2,FALSE)</f>
        <v>Lot's O' Nuts</v>
      </c>
      <c r="U820" t="str">
        <f>VLOOKUP(Tabla1[[#This Row],[Fábrica]],Tabla3[],4,FALSE)</f>
        <v>Arizona</v>
      </c>
    </row>
    <row r="821" spans="1:21" x14ac:dyDescent="0.25">
      <c r="A821" t="s">
        <v>1764</v>
      </c>
      <c r="B821" s="3">
        <v>44435</v>
      </c>
      <c r="C821" s="3">
        <v>44447</v>
      </c>
      <c r="D821" t="s">
        <v>39</v>
      </c>
      <c r="E821">
        <v>124688</v>
      </c>
      <c r="F821" t="s">
        <v>19</v>
      </c>
      <c r="G821" t="s">
        <v>86</v>
      </c>
      <c r="H821" t="s">
        <v>133</v>
      </c>
      <c r="I821">
        <v>22153</v>
      </c>
      <c r="J821" t="s">
        <v>22</v>
      </c>
      <c r="K821" t="s">
        <v>66</v>
      </c>
      <c r="L821" t="s">
        <v>33</v>
      </c>
      <c r="M821" t="s">
        <v>34</v>
      </c>
      <c r="N821" s="5">
        <v>14.4</v>
      </c>
      <c r="O821" s="7">
        <v>4</v>
      </c>
      <c r="P821" s="5">
        <v>9.6</v>
      </c>
      <c r="Q821" s="5">
        <v>4.8</v>
      </c>
      <c r="R821" s="22">
        <f>Tabla1[[#This Row],[Fecha de Envío]]-Tabla1[[#This Row],[Fecha de Orden]]</f>
        <v>12</v>
      </c>
      <c r="S821" s="24">
        <f>YEAR(Tabla1[[#This Row],[Fecha de Orden]])</f>
        <v>2021</v>
      </c>
      <c r="T821" t="str">
        <f>VLOOKUP(Tabla1[[#This Row],[Nombre del Producto]],Tabla2[[Nombre Producto]:[Costo Unitario]],2,FALSE)</f>
        <v>Lot's O' Nuts</v>
      </c>
      <c r="U821" t="str">
        <f>VLOOKUP(Tabla1[[#This Row],[Fábrica]],Tabla3[],4,FALSE)</f>
        <v>Arizona</v>
      </c>
    </row>
    <row r="822" spans="1:21" x14ac:dyDescent="0.25">
      <c r="A822" t="s">
        <v>1765</v>
      </c>
      <c r="B822" s="3">
        <v>44435</v>
      </c>
      <c r="C822" s="3">
        <v>44447</v>
      </c>
      <c r="D822" t="s">
        <v>39</v>
      </c>
      <c r="E822">
        <v>124688</v>
      </c>
      <c r="F822" t="s">
        <v>19</v>
      </c>
      <c r="G822" t="s">
        <v>86</v>
      </c>
      <c r="H822" t="s">
        <v>133</v>
      </c>
      <c r="I822">
        <v>22153</v>
      </c>
      <c r="J822" t="s">
        <v>148</v>
      </c>
      <c r="K822" t="s">
        <v>66</v>
      </c>
      <c r="L822" t="s">
        <v>149</v>
      </c>
      <c r="M822" t="s">
        <v>150</v>
      </c>
      <c r="N822" s="5">
        <v>6.25</v>
      </c>
      <c r="O822" s="7">
        <v>5</v>
      </c>
      <c r="P822" s="5">
        <v>3.25</v>
      </c>
      <c r="Q822" s="5">
        <v>3</v>
      </c>
      <c r="R822" s="22">
        <f>Tabla1[[#This Row],[Fecha de Envío]]-Tabla1[[#This Row],[Fecha de Orden]]</f>
        <v>12</v>
      </c>
      <c r="S822" s="24">
        <f>YEAR(Tabla1[[#This Row],[Fecha de Orden]])</f>
        <v>2021</v>
      </c>
      <c r="T822" t="str">
        <f>VLOOKUP(Tabla1[[#This Row],[Nombre del Producto]],Tabla2[[Nombre Producto]:[Costo Unitario]],2,FALSE)</f>
        <v>Secret Factory</v>
      </c>
      <c r="U822" t="str">
        <f>VLOOKUP(Tabla1[[#This Row],[Fábrica]],Tabla3[],4,FALSE)</f>
        <v>Illinois</v>
      </c>
    </row>
    <row r="823" spans="1:21" x14ac:dyDescent="0.25">
      <c r="A823" t="s">
        <v>6239</v>
      </c>
      <c r="B823" s="3">
        <v>44435</v>
      </c>
      <c r="C823" s="3">
        <v>44448</v>
      </c>
      <c r="D823" t="s">
        <v>71</v>
      </c>
      <c r="E823">
        <v>101266</v>
      </c>
      <c r="F823" t="s">
        <v>19</v>
      </c>
      <c r="G823" t="s">
        <v>86</v>
      </c>
      <c r="H823" t="s">
        <v>133</v>
      </c>
      <c r="I823">
        <v>22153</v>
      </c>
      <c r="J823" t="s">
        <v>22</v>
      </c>
      <c r="K823" t="s">
        <v>66</v>
      </c>
      <c r="L823" t="s">
        <v>36</v>
      </c>
      <c r="M823" t="s">
        <v>37</v>
      </c>
      <c r="N823" s="5">
        <v>6.5</v>
      </c>
      <c r="O823" s="7">
        <v>2</v>
      </c>
      <c r="P823" s="5">
        <v>4.22</v>
      </c>
      <c r="Q823" s="5">
        <v>2.2799999999999998</v>
      </c>
      <c r="R823" s="22">
        <f>Tabla1[[#This Row],[Fecha de Envío]]-Tabla1[[#This Row],[Fecha de Orden]]</f>
        <v>13</v>
      </c>
      <c r="S823" s="24">
        <f>YEAR(Tabla1[[#This Row],[Fecha de Orden]])</f>
        <v>2021</v>
      </c>
      <c r="T823" t="str">
        <f>VLOOKUP(Tabla1[[#This Row],[Nombre del Producto]],Tabla2[[Nombre Producto]:[Costo Unitario]],2,FALSE)</f>
        <v>Wicked Choccy's</v>
      </c>
      <c r="U823" t="str">
        <f>VLOOKUP(Tabla1[[#This Row],[Fábrica]],Tabla3[],4,FALSE)</f>
        <v>Georgia</v>
      </c>
    </row>
    <row r="824" spans="1:21" x14ac:dyDescent="0.25">
      <c r="A824" t="s">
        <v>9223</v>
      </c>
      <c r="B824" s="3">
        <v>44435</v>
      </c>
      <c r="C824" s="3">
        <v>44450</v>
      </c>
      <c r="D824" t="s">
        <v>71</v>
      </c>
      <c r="E824">
        <v>143336</v>
      </c>
      <c r="F824" t="s">
        <v>19</v>
      </c>
      <c r="G824" t="s">
        <v>20</v>
      </c>
      <c r="H824" t="s">
        <v>21</v>
      </c>
      <c r="I824">
        <v>94109</v>
      </c>
      <c r="J824" t="s">
        <v>22</v>
      </c>
      <c r="K824" t="s">
        <v>23</v>
      </c>
      <c r="L824" t="s">
        <v>24</v>
      </c>
      <c r="M824" t="s">
        <v>25</v>
      </c>
      <c r="N824" s="5">
        <v>7.5</v>
      </c>
      <c r="O824" s="7">
        <v>2</v>
      </c>
      <c r="P824" s="5">
        <v>4.9000000000000004</v>
      </c>
      <c r="Q824" s="5">
        <v>2.6</v>
      </c>
      <c r="R824" s="22">
        <f>Tabla1[[#This Row],[Fecha de Envío]]-Tabla1[[#This Row],[Fecha de Orden]]</f>
        <v>15</v>
      </c>
      <c r="S824" s="24">
        <f>YEAR(Tabla1[[#This Row],[Fecha de Orden]])</f>
        <v>2021</v>
      </c>
      <c r="T824" t="str">
        <f>VLOOKUP(Tabla1[[#This Row],[Nombre del Producto]],Tabla2[[Nombre Producto]:[Costo Unitario]],2,FALSE)</f>
        <v>Wicked Choccy's</v>
      </c>
      <c r="U824" t="str">
        <f>VLOOKUP(Tabla1[[#This Row],[Fábrica]],Tabla3[],4,FALSE)</f>
        <v>Georgia</v>
      </c>
    </row>
    <row r="825" spans="1:21" x14ac:dyDescent="0.25">
      <c r="A825" t="s">
        <v>9224</v>
      </c>
      <c r="B825" s="3">
        <v>44435</v>
      </c>
      <c r="C825" s="3">
        <v>44450</v>
      </c>
      <c r="D825" t="s">
        <v>71</v>
      </c>
      <c r="E825">
        <v>143336</v>
      </c>
      <c r="F825" t="s">
        <v>19</v>
      </c>
      <c r="G825" t="s">
        <v>20</v>
      </c>
      <c r="H825" t="s">
        <v>21</v>
      </c>
      <c r="I825">
        <v>94109</v>
      </c>
      <c r="J825" t="s">
        <v>22</v>
      </c>
      <c r="K825" t="s">
        <v>23</v>
      </c>
      <c r="L825" t="s">
        <v>27</v>
      </c>
      <c r="M825" t="s">
        <v>28</v>
      </c>
      <c r="N825" s="5">
        <v>10.8</v>
      </c>
      <c r="O825" s="7">
        <v>3</v>
      </c>
      <c r="P825" s="5">
        <v>7.5</v>
      </c>
      <c r="Q825" s="5">
        <v>3.3</v>
      </c>
      <c r="R825" s="22">
        <f>Tabla1[[#This Row],[Fecha de Envío]]-Tabla1[[#This Row],[Fecha de Orden]]</f>
        <v>15</v>
      </c>
      <c r="S825" s="24">
        <f>YEAR(Tabla1[[#This Row],[Fecha de Orden]])</f>
        <v>2021</v>
      </c>
      <c r="T825" t="str">
        <f>VLOOKUP(Tabla1[[#This Row],[Nombre del Producto]],Tabla2[[Nombre Producto]:[Costo Unitario]],2,FALSE)</f>
        <v>Lot's O' Nuts</v>
      </c>
      <c r="U825" t="str">
        <f>VLOOKUP(Tabla1[[#This Row],[Fábrica]],Tabla3[],4,FALSE)</f>
        <v>Arizona</v>
      </c>
    </row>
    <row r="826" spans="1:21" x14ac:dyDescent="0.25">
      <c r="A826" t="s">
        <v>3947</v>
      </c>
      <c r="B826" s="3">
        <v>44437</v>
      </c>
      <c r="C826" s="3">
        <v>44447</v>
      </c>
      <c r="D826" t="s">
        <v>82</v>
      </c>
      <c r="E826">
        <v>135699</v>
      </c>
      <c r="F826" t="s">
        <v>19</v>
      </c>
      <c r="G826" t="s">
        <v>20</v>
      </c>
      <c r="H826" t="s">
        <v>21</v>
      </c>
      <c r="I826">
        <v>94110</v>
      </c>
      <c r="J826" t="s">
        <v>22</v>
      </c>
      <c r="K826" t="s">
        <v>23</v>
      </c>
      <c r="L826" t="s">
        <v>24</v>
      </c>
      <c r="M826" t="s">
        <v>25</v>
      </c>
      <c r="N826" s="5">
        <v>7.5</v>
      </c>
      <c r="O826" s="7">
        <v>2</v>
      </c>
      <c r="P826" s="5">
        <v>4.9000000000000004</v>
      </c>
      <c r="Q826" s="5">
        <v>2.6</v>
      </c>
      <c r="R826" s="22">
        <f>Tabla1[[#This Row],[Fecha de Envío]]-Tabla1[[#This Row],[Fecha de Orden]]</f>
        <v>10</v>
      </c>
      <c r="S826" s="24">
        <f>YEAR(Tabla1[[#This Row],[Fecha de Orden]])</f>
        <v>2021</v>
      </c>
      <c r="T826" t="str">
        <f>VLOOKUP(Tabla1[[#This Row],[Nombre del Producto]],Tabla2[[Nombre Producto]:[Costo Unitario]],2,FALSE)</f>
        <v>Wicked Choccy's</v>
      </c>
      <c r="U826" t="str">
        <f>VLOOKUP(Tabla1[[#This Row],[Fábrica]],Tabla3[],4,FALSE)</f>
        <v>Georgia</v>
      </c>
    </row>
    <row r="827" spans="1:21" x14ac:dyDescent="0.25">
      <c r="A827" t="s">
        <v>3948</v>
      </c>
      <c r="B827" s="3">
        <v>44437</v>
      </c>
      <c r="C827" s="3">
        <v>44447</v>
      </c>
      <c r="D827" t="s">
        <v>82</v>
      </c>
      <c r="E827">
        <v>135699</v>
      </c>
      <c r="F827" t="s">
        <v>19</v>
      </c>
      <c r="G827" t="s">
        <v>20</v>
      </c>
      <c r="H827" t="s">
        <v>21</v>
      </c>
      <c r="I827">
        <v>94110</v>
      </c>
      <c r="J827" t="s">
        <v>148</v>
      </c>
      <c r="K827" t="s">
        <v>23</v>
      </c>
      <c r="L827" t="s">
        <v>348</v>
      </c>
      <c r="M827" t="s">
        <v>349</v>
      </c>
      <c r="N827" s="5">
        <v>40</v>
      </c>
      <c r="O827" s="7">
        <v>2</v>
      </c>
      <c r="P827" s="5">
        <v>20</v>
      </c>
      <c r="Q827" s="5">
        <v>20</v>
      </c>
      <c r="R827" s="22">
        <f>Tabla1[[#This Row],[Fecha de Envío]]-Tabla1[[#This Row],[Fecha de Orden]]</f>
        <v>10</v>
      </c>
      <c r="S827" s="24">
        <f>YEAR(Tabla1[[#This Row],[Fecha de Orden]])</f>
        <v>2021</v>
      </c>
      <c r="T827" t="str">
        <f>VLOOKUP(Tabla1[[#This Row],[Nombre del Producto]],Tabla2[[Nombre Producto]:[Costo Unitario]],2,FALSE)</f>
        <v>Secret Factory</v>
      </c>
      <c r="U827" t="str">
        <f>VLOOKUP(Tabla1[[#This Row],[Fábrica]],Tabla3[],4,FALSE)</f>
        <v>Illinois</v>
      </c>
    </row>
    <row r="828" spans="1:21" x14ac:dyDescent="0.25">
      <c r="A828" t="s">
        <v>7286</v>
      </c>
      <c r="B828" s="3">
        <v>44437</v>
      </c>
      <c r="C828" s="3">
        <v>44451</v>
      </c>
      <c r="D828" t="s">
        <v>71</v>
      </c>
      <c r="E828">
        <v>169775</v>
      </c>
      <c r="F828" t="s">
        <v>19</v>
      </c>
      <c r="G828" t="s">
        <v>529</v>
      </c>
      <c r="H828" t="s">
        <v>255</v>
      </c>
      <c r="I828">
        <v>33178</v>
      </c>
      <c r="J828" t="s">
        <v>22</v>
      </c>
      <c r="K828" t="s">
        <v>66</v>
      </c>
      <c r="L828" t="s">
        <v>24</v>
      </c>
      <c r="M828" t="s">
        <v>25</v>
      </c>
      <c r="N828" s="5">
        <v>11.25</v>
      </c>
      <c r="O828" s="7">
        <v>3</v>
      </c>
      <c r="P828" s="5">
        <v>7.35</v>
      </c>
      <c r="Q828" s="5">
        <v>3.9</v>
      </c>
      <c r="R828" s="22">
        <f>Tabla1[[#This Row],[Fecha de Envío]]-Tabla1[[#This Row],[Fecha de Orden]]</f>
        <v>14</v>
      </c>
      <c r="S828" s="24">
        <f>YEAR(Tabla1[[#This Row],[Fecha de Orden]])</f>
        <v>2021</v>
      </c>
      <c r="T828" t="str">
        <f>VLOOKUP(Tabla1[[#This Row],[Nombre del Producto]],Tabla2[[Nombre Producto]:[Costo Unitario]],2,FALSE)</f>
        <v>Wicked Choccy's</v>
      </c>
      <c r="U828" t="str">
        <f>VLOOKUP(Tabla1[[#This Row],[Fábrica]],Tabla3[],4,FALSE)</f>
        <v>Georgia</v>
      </c>
    </row>
    <row r="829" spans="1:21" x14ac:dyDescent="0.25">
      <c r="A829" t="s">
        <v>7287</v>
      </c>
      <c r="B829" s="3">
        <v>44437</v>
      </c>
      <c r="C829" s="3">
        <v>44451</v>
      </c>
      <c r="D829" t="s">
        <v>71</v>
      </c>
      <c r="E829">
        <v>169775</v>
      </c>
      <c r="F829" t="s">
        <v>19</v>
      </c>
      <c r="G829" t="s">
        <v>529</v>
      </c>
      <c r="H829" t="s">
        <v>255</v>
      </c>
      <c r="I829">
        <v>33178</v>
      </c>
      <c r="J829" t="s">
        <v>22</v>
      </c>
      <c r="K829" t="s">
        <v>66</v>
      </c>
      <c r="L829" t="s">
        <v>27</v>
      </c>
      <c r="M829" t="s">
        <v>28</v>
      </c>
      <c r="N829" s="5">
        <v>14.4</v>
      </c>
      <c r="O829" s="7">
        <v>4</v>
      </c>
      <c r="P829" s="5">
        <v>10</v>
      </c>
      <c r="Q829" s="5">
        <v>4.4000000000000004</v>
      </c>
      <c r="R829" s="22">
        <f>Tabla1[[#This Row],[Fecha de Envío]]-Tabla1[[#This Row],[Fecha de Orden]]</f>
        <v>14</v>
      </c>
      <c r="S829" s="24">
        <f>YEAR(Tabla1[[#This Row],[Fecha de Orden]])</f>
        <v>2021</v>
      </c>
      <c r="T829" t="str">
        <f>VLOOKUP(Tabla1[[#This Row],[Nombre del Producto]],Tabla2[[Nombre Producto]:[Costo Unitario]],2,FALSE)</f>
        <v>Lot's O' Nuts</v>
      </c>
      <c r="U829" t="str">
        <f>VLOOKUP(Tabla1[[#This Row],[Fábrica]],Tabla3[],4,FALSE)</f>
        <v>Arizona</v>
      </c>
    </row>
    <row r="830" spans="1:21" x14ac:dyDescent="0.25">
      <c r="A830" t="s">
        <v>845</v>
      </c>
      <c r="B830" s="3">
        <v>44438</v>
      </c>
      <c r="C830" s="3">
        <v>44453</v>
      </c>
      <c r="D830" t="s">
        <v>18</v>
      </c>
      <c r="E830">
        <v>146500</v>
      </c>
      <c r="F830" t="s">
        <v>19</v>
      </c>
      <c r="G830" t="s">
        <v>846</v>
      </c>
      <c r="H830" t="s">
        <v>84</v>
      </c>
      <c r="I830">
        <v>6010</v>
      </c>
      <c r="J830" t="s">
        <v>22</v>
      </c>
      <c r="K830" t="s">
        <v>32</v>
      </c>
      <c r="L830" t="s">
        <v>24</v>
      </c>
      <c r="M830" t="s">
        <v>25</v>
      </c>
      <c r="N830" s="5">
        <v>18.75</v>
      </c>
      <c r="O830" s="7">
        <v>5</v>
      </c>
      <c r="P830" s="5">
        <v>12.25</v>
      </c>
      <c r="Q830" s="5">
        <v>6.5</v>
      </c>
      <c r="R830" s="22">
        <f>Tabla1[[#This Row],[Fecha de Envío]]-Tabla1[[#This Row],[Fecha de Orden]]</f>
        <v>15</v>
      </c>
      <c r="S830" s="24">
        <f>YEAR(Tabla1[[#This Row],[Fecha de Orden]])</f>
        <v>2021</v>
      </c>
      <c r="T830" t="str">
        <f>VLOOKUP(Tabla1[[#This Row],[Nombre del Producto]],Tabla2[[Nombre Producto]:[Costo Unitario]],2,FALSE)</f>
        <v>Wicked Choccy's</v>
      </c>
      <c r="U830" t="str">
        <f>VLOOKUP(Tabla1[[#This Row],[Fábrica]],Tabla3[],4,FALSE)</f>
        <v>Georgia</v>
      </c>
    </row>
    <row r="831" spans="1:21" x14ac:dyDescent="0.25">
      <c r="A831" t="s">
        <v>847</v>
      </c>
      <c r="B831" s="3">
        <v>44438</v>
      </c>
      <c r="C831" s="3">
        <v>44453</v>
      </c>
      <c r="D831" t="s">
        <v>18</v>
      </c>
      <c r="E831">
        <v>146500</v>
      </c>
      <c r="F831" t="s">
        <v>19</v>
      </c>
      <c r="G831" t="s">
        <v>846</v>
      </c>
      <c r="H831" t="s">
        <v>84</v>
      </c>
      <c r="I831">
        <v>6010</v>
      </c>
      <c r="J831" t="s">
        <v>22</v>
      </c>
      <c r="K831" t="s">
        <v>32</v>
      </c>
      <c r="L831" t="s">
        <v>33</v>
      </c>
      <c r="M831" t="s">
        <v>34</v>
      </c>
      <c r="N831" s="5">
        <v>10.8</v>
      </c>
      <c r="O831" s="7">
        <v>3</v>
      </c>
      <c r="P831" s="5">
        <v>7.2</v>
      </c>
      <c r="Q831" s="5">
        <v>3.6</v>
      </c>
      <c r="R831" s="22">
        <f>Tabla1[[#This Row],[Fecha de Envío]]-Tabla1[[#This Row],[Fecha de Orden]]</f>
        <v>15</v>
      </c>
      <c r="S831" s="24">
        <f>YEAR(Tabla1[[#This Row],[Fecha de Orden]])</f>
        <v>2021</v>
      </c>
      <c r="T831" t="str">
        <f>VLOOKUP(Tabla1[[#This Row],[Nombre del Producto]],Tabla2[[Nombre Producto]:[Costo Unitario]],2,FALSE)</f>
        <v>Lot's O' Nuts</v>
      </c>
      <c r="U831" t="str">
        <f>VLOOKUP(Tabla1[[#This Row],[Fábrica]],Tabla3[],4,FALSE)</f>
        <v>Arizona</v>
      </c>
    </row>
    <row r="832" spans="1:21" x14ac:dyDescent="0.25">
      <c r="A832" t="s">
        <v>8162</v>
      </c>
      <c r="B832" s="3">
        <v>44439</v>
      </c>
      <c r="C832" s="3">
        <v>44454</v>
      </c>
      <c r="D832" t="s">
        <v>18</v>
      </c>
      <c r="E832">
        <v>143385</v>
      </c>
      <c r="F832" t="s">
        <v>19</v>
      </c>
      <c r="G832" t="s">
        <v>6067</v>
      </c>
      <c r="H832" t="s">
        <v>235</v>
      </c>
      <c r="I832">
        <v>87505</v>
      </c>
      <c r="J832" t="s">
        <v>22</v>
      </c>
      <c r="K832" t="s">
        <v>23</v>
      </c>
      <c r="L832" t="s">
        <v>33</v>
      </c>
      <c r="M832" t="s">
        <v>34</v>
      </c>
      <c r="N832" s="5">
        <v>32.4</v>
      </c>
      <c r="O832" s="7">
        <v>9</v>
      </c>
      <c r="P832" s="5">
        <v>21.6</v>
      </c>
      <c r="Q832" s="5">
        <v>10.8</v>
      </c>
      <c r="R832" s="22">
        <f>Tabla1[[#This Row],[Fecha de Envío]]-Tabla1[[#This Row],[Fecha de Orden]]</f>
        <v>15</v>
      </c>
      <c r="S832" s="24">
        <f>YEAR(Tabla1[[#This Row],[Fecha de Orden]])</f>
        <v>2021</v>
      </c>
      <c r="T832" t="str">
        <f>VLOOKUP(Tabla1[[#This Row],[Nombre del Producto]],Tabla2[[Nombre Producto]:[Costo Unitario]],2,FALSE)</f>
        <v>Lot's O' Nuts</v>
      </c>
      <c r="U832" t="str">
        <f>VLOOKUP(Tabla1[[#This Row],[Fábrica]],Tabla3[],4,FALSE)</f>
        <v>Arizona</v>
      </c>
    </row>
    <row r="833" spans="1:21" x14ac:dyDescent="0.25">
      <c r="A833" t="s">
        <v>4610</v>
      </c>
      <c r="B833" s="3">
        <v>44440</v>
      </c>
      <c r="C833" s="3">
        <v>44453</v>
      </c>
      <c r="D833" t="s">
        <v>39</v>
      </c>
      <c r="E833">
        <v>165428</v>
      </c>
      <c r="F833" t="s">
        <v>19</v>
      </c>
      <c r="G833" t="s">
        <v>159</v>
      </c>
      <c r="H833" t="s">
        <v>42</v>
      </c>
      <c r="I833">
        <v>77036</v>
      </c>
      <c r="J833" t="s">
        <v>22</v>
      </c>
      <c r="K833" t="s">
        <v>43</v>
      </c>
      <c r="L833" t="s">
        <v>24</v>
      </c>
      <c r="M833" t="s">
        <v>25</v>
      </c>
      <c r="N833" s="5">
        <v>11.25</v>
      </c>
      <c r="O833" s="7">
        <v>3</v>
      </c>
      <c r="P833" s="5">
        <v>7.35</v>
      </c>
      <c r="Q833" s="5">
        <v>3.9</v>
      </c>
      <c r="R833" s="22">
        <f>Tabla1[[#This Row],[Fecha de Envío]]-Tabla1[[#This Row],[Fecha de Orden]]</f>
        <v>13</v>
      </c>
      <c r="S833" s="24">
        <f>YEAR(Tabla1[[#This Row],[Fecha de Orden]])</f>
        <v>2021</v>
      </c>
      <c r="T833" t="str">
        <f>VLOOKUP(Tabla1[[#This Row],[Nombre del Producto]],Tabla2[[Nombre Producto]:[Costo Unitario]],2,FALSE)</f>
        <v>Wicked Choccy's</v>
      </c>
      <c r="U833" t="str">
        <f>VLOOKUP(Tabla1[[#This Row],[Fábrica]],Tabla3[],4,FALSE)</f>
        <v>Georgia</v>
      </c>
    </row>
    <row r="834" spans="1:21" x14ac:dyDescent="0.25">
      <c r="A834" t="s">
        <v>4611</v>
      </c>
      <c r="B834" s="3">
        <v>44440</v>
      </c>
      <c r="C834" s="3">
        <v>44453</v>
      </c>
      <c r="D834" t="s">
        <v>39</v>
      </c>
      <c r="E834">
        <v>165428</v>
      </c>
      <c r="F834" t="s">
        <v>19</v>
      </c>
      <c r="G834" t="s">
        <v>159</v>
      </c>
      <c r="H834" t="s">
        <v>42</v>
      </c>
      <c r="I834">
        <v>77036</v>
      </c>
      <c r="J834" t="s">
        <v>22</v>
      </c>
      <c r="K834" t="s">
        <v>43</v>
      </c>
      <c r="L834" t="s">
        <v>45</v>
      </c>
      <c r="M834" t="s">
        <v>46</v>
      </c>
      <c r="N834" s="5">
        <v>20.94</v>
      </c>
      <c r="O834" s="7">
        <v>6</v>
      </c>
      <c r="P834" s="5">
        <v>14.94</v>
      </c>
      <c r="Q834" s="5">
        <v>6</v>
      </c>
      <c r="R834" s="22">
        <f>Tabla1[[#This Row],[Fecha de Envío]]-Tabla1[[#This Row],[Fecha de Orden]]</f>
        <v>13</v>
      </c>
      <c r="S834" s="24">
        <f>YEAR(Tabla1[[#This Row],[Fecha de Orden]])</f>
        <v>2021</v>
      </c>
      <c r="T834" t="str">
        <f>VLOOKUP(Tabla1[[#This Row],[Nombre del Producto]],Tabla2[[Nombre Producto]:[Costo Unitario]],2,FALSE)</f>
        <v>Lot's O' Nuts</v>
      </c>
      <c r="U834" t="str">
        <f>VLOOKUP(Tabla1[[#This Row],[Fábrica]],Tabla3[],4,FALSE)</f>
        <v>Arizona</v>
      </c>
    </row>
    <row r="835" spans="1:21" x14ac:dyDescent="0.25">
      <c r="A835" t="s">
        <v>5547</v>
      </c>
      <c r="B835" s="3">
        <v>44440</v>
      </c>
      <c r="C835" s="3">
        <v>44454</v>
      </c>
      <c r="D835" t="s">
        <v>18</v>
      </c>
      <c r="E835">
        <v>109855</v>
      </c>
      <c r="F835" t="s">
        <v>19</v>
      </c>
      <c r="G835" t="s">
        <v>30</v>
      </c>
      <c r="H835" t="s">
        <v>31</v>
      </c>
      <c r="I835">
        <v>10009</v>
      </c>
      <c r="J835" t="s">
        <v>22</v>
      </c>
      <c r="K835" t="s">
        <v>32</v>
      </c>
      <c r="L835" t="s">
        <v>33</v>
      </c>
      <c r="M835" t="s">
        <v>34</v>
      </c>
      <c r="N835" s="5">
        <v>7.2</v>
      </c>
      <c r="O835" s="7">
        <v>2</v>
      </c>
      <c r="P835" s="5">
        <v>4.8</v>
      </c>
      <c r="Q835" s="5">
        <v>2.4</v>
      </c>
      <c r="R835" s="22">
        <f>Tabla1[[#This Row],[Fecha de Envío]]-Tabla1[[#This Row],[Fecha de Orden]]</f>
        <v>14</v>
      </c>
      <c r="S835" s="24">
        <f>YEAR(Tabla1[[#This Row],[Fecha de Orden]])</f>
        <v>2021</v>
      </c>
      <c r="T835" t="str">
        <f>VLOOKUP(Tabla1[[#This Row],[Nombre del Producto]],Tabla2[[Nombre Producto]:[Costo Unitario]],2,FALSE)</f>
        <v>Lot's O' Nuts</v>
      </c>
      <c r="U835" t="str">
        <f>VLOOKUP(Tabla1[[#This Row],[Fábrica]],Tabla3[],4,FALSE)</f>
        <v>Arizona</v>
      </c>
    </row>
    <row r="836" spans="1:21" x14ac:dyDescent="0.25">
      <c r="A836" t="s">
        <v>5711</v>
      </c>
      <c r="B836" s="3">
        <v>44440</v>
      </c>
      <c r="C836" s="3">
        <v>44454</v>
      </c>
      <c r="D836" t="s">
        <v>71</v>
      </c>
      <c r="E836">
        <v>126522</v>
      </c>
      <c r="F836" t="s">
        <v>19</v>
      </c>
      <c r="G836" t="s">
        <v>3284</v>
      </c>
      <c r="H836" t="s">
        <v>21</v>
      </c>
      <c r="I836">
        <v>92025</v>
      </c>
      <c r="J836" t="s">
        <v>22</v>
      </c>
      <c r="K836" t="s">
        <v>23</v>
      </c>
      <c r="L836" t="s">
        <v>27</v>
      </c>
      <c r="M836" t="s">
        <v>28</v>
      </c>
      <c r="N836" s="5">
        <v>10.8</v>
      </c>
      <c r="O836" s="7">
        <v>3</v>
      </c>
      <c r="P836" s="5">
        <v>7.5</v>
      </c>
      <c r="Q836" s="5">
        <v>3.3</v>
      </c>
      <c r="R836" s="22">
        <f>Tabla1[[#This Row],[Fecha de Envío]]-Tabla1[[#This Row],[Fecha de Orden]]</f>
        <v>14</v>
      </c>
      <c r="S836" s="24">
        <f>YEAR(Tabla1[[#This Row],[Fecha de Orden]])</f>
        <v>2021</v>
      </c>
      <c r="T836" t="str">
        <f>VLOOKUP(Tabla1[[#This Row],[Nombre del Producto]],Tabla2[[Nombre Producto]:[Costo Unitario]],2,FALSE)</f>
        <v>Lot's O' Nuts</v>
      </c>
      <c r="U836" t="str">
        <f>VLOOKUP(Tabla1[[#This Row],[Fábrica]],Tabla3[],4,FALSE)</f>
        <v>Arizona</v>
      </c>
    </row>
    <row r="837" spans="1:21" x14ac:dyDescent="0.25">
      <c r="A837" t="s">
        <v>391</v>
      </c>
      <c r="B837" s="3">
        <v>44441</v>
      </c>
      <c r="C837" s="3">
        <v>44456</v>
      </c>
      <c r="D837" t="s">
        <v>18</v>
      </c>
      <c r="E837">
        <v>158281</v>
      </c>
      <c r="F837" t="s">
        <v>19</v>
      </c>
      <c r="G837" t="s">
        <v>159</v>
      </c>
      <c r="H837" t="s">
        <v>42</v>
      </c>
      <c r="I837">
        <v>77095</v>
      </c>
      <c r="J837" t="s">
        <v>148</v>
      </c>
      <c r="K837" t="s">
        <v>43</v>
      </c>
      <c r="L837" t="s">
        <v>348</v>
      </c>
      <c r="M837" t="s">
        <v>349</v>
      </c>
      <c r="N837" s="5">
        <v>60</v>
      </c>
      <c r="O837" s="7">
        <v>3</v>
      </c>
      <c r="P837" s="5">
        <v>30</v>
      </c>
      <c r="Q837" s="5">
        <v>30</v>
      </c>
      <c r="R837" s="22">
        <f>Tabla1[[#This Row],[Fecha de Envío]]-Tabla1[[#This Row],[Fecha de Orden]]</f>
        <v>15</v>
      </c>
      <c r="S837" s="24">
        <f>YEAR(Tabla1[[#This Row],[Fecha de Orden]])</f>
        <v>2021</v>
      </c>
      <c r="T837" t="str">
        <f>VLOOKUP(Tabla1[[#This Row],[Nombre del Producto]],Tabla2[[Nombre Producto]:[Costo Unitario]],2,FALSE)</f>
        <v>Secret Factory</v>
      </c>
      <c r="U837" t="str">
        <f>VLOOKUP(Tabla1[[#This Row],[Fábrica]],Tabla3[],4,FALSE)</f>
        <v>Illinois</v>
      </c>
    </row>
    <row r="838" spans="1:21" x14ac:dyDescent="0.25">
      <c r="A838" t="s">
        <v>1278</v>
      </c>
      <c r="B838" s="3">
        <v>44441</v>
      </c>
      <c r="C838" s="3">
        <v>44457</v>
      </c>
      <c r="D838" t="s">
        <v>18</v>
      </c>
      <c r="E838">
        <v>106971</v>
      </c>
      <c r="F838" t="s">
        <v>19</v>
      </c>
      <c r="G838" t="s">
        <v>1279</v>
      </c>
      <c r="H838" t="s">
        <v>173</v>
      </c>
      <c r="I838">
        <v>60089</v>
      </c>
      <c r="J838" t="s">
        <v>22</v>
      </c>
      <c r="K838" t="s">
        <v>43</v>
      </c>
      <c r="L838" t="s">
        <v>24</v>
      </c>
      <c r="M838" t="s">
        <v>25</v>
      </c>
      <c r="N838" s="5">
        <v>26.25</v>
      </c>
      <c r="O838" s="7">
        <v>7</v>
      </c>
      <c r="P838" s="5">
        <v>17.149999999999999</v>
      </c>
      <c r="Q838" s="5">
        <v>9.1</v>
      </c>
      <c r="R838" s="22">
        <f>Tabla1[[#This Row],[Fecha de Envío]]-Tabla1[[#This Row],[Fecha de Orden]]</f>
        <v>16</v>
      </c>
      <c r="S838" s="24">
        <f>YEAR(Tabla1[[#This Row],[Fecha de Orden]])</f>
        <v>2021</v>
      </c>
      <c r="T838" t="str">
        <f>VLOOKUP(Tabla1[[#This Row],[Nombre del Producto]],Tabla2[[Nombre Producto]:[Costo Unitario]],2,FALSE)</f>
        <v>Wicked Choccy's</v>
      </c>
      <c r="U838" t="str">
        <f>VLOOKUP(Tabla1[[#This Row],[Fábrica]],Tabla3[],4,FALSE)</f>
        <v>Georgia</v>
      </c>
    </row>
    <row r="839" spans="1:21" x14ac:dyDescent="0.25">
      <c r="A839" t="s">
        <v>1963</v>
      </c>
      <c r="B839" s="3">
        <v>44441</v>
      </c>
      <c r="C839" s="3">
        <v>44453</v>
      </c>
      <c r="D839" t="s">
        <v>39</v>
      </c>
      <c r="E839">
        <v>127936</v>
      </c>
      <c r="F839" t="s">
        <v>19</v>
      </c>
      <c r="G839" t="s">
        <v>30</v>
      </c>
      <c r="H839" t="s">
        <v>31</v>
      </c>
      <c r="I839">
        <v>10009</v>
      </c>
      <c r="J839" t="s">
        <v>22</v>
      </c>
      <c r="K839" t="s">
        <v>32</v>
      </c>
      <c r="L839" t="s">
        <v>33</v>
      </c>
      <c r="M839" t="s">
        <v>34</v>
      </c>
      <c r="N839" s="5">
        <v>10.8</v>
      </c>
      <c r="O839" s="7">
        <v>3</v>
      </c>
      <c r="P839" s="5">
        <v>7.2</v>
      </c>
      <c r="Q839" s="5">
        <v>3.6</v>
      </c>
      <c r="R839" s="22">
        <f>Tabla1[[#This Row],[Fecha de Envío]]-Tabla1[[#This Row],[Fecha de Orden]]</f>
        <v>12</v>
      </c>
      <c r="S839" s="24">
        <f>YEAR(Tabla1[[#This Row],[Fecha de Orden]])</f>
        <v>2021</v>
      </c>
      <c r="T839" t="str">
        <f>VLOOKUP(Tabla1[[#This Row],[Nombre del Producto]],Tabla2[[Nombre Producto]:[Costo Unitario]],2,FALSE)</f>
        <v>Lot's O' Nuts</v>
      </c>
      <c r="U839" t="str">
        <f>VLOOKUP(Tabla1[[#This Row],[Fábrica]],Tabla3[],4,FALSE)</f>
        <v>Arizona</v>
      </c>
    </row>
    <row r="840" spans="1:21" x14ac:dyDescent="0.25">
      <c r="A840" t="s">
        <v>2302</v>
      </c>
      <c r="B840" s="3">
        <v>44441</v>
      </c>
      <c r="C840" s="3">
        <v>44456</v>
      </c>
      <c r="D840" t="s">
        <v>71</v>
      </c>
      <c r="E840">
        <v>151792</v>
      </c>
      <c r="F840" t="s">
        <v>19</v>
      </c>
      <c r="G840" t="s">
        <v>239</v>
      </c>
      <c r="H840" t="s">
        <v>173</v>
      </c>
      <c r="I840">
        <v>60653</v>
      </c>
      <c r="J840" t="s">
        <v>22</v>
      </c>
      <c r="K840" t="s">
        <v>43</v>
      </c>
      <c r="L840" t="s">
        <v>33</v>
      </c>
      <c r="M840" t="s">
        <v>34</v>
      </c>
      <c r="N840" s="5">
        <v>10.8</v>
      </c>
      <c r="O840" s="7">
        <v>3</v>
      </c>
      <c r="P840" s="5">
        <v>7.2</v>
      </c>
      <c r="Q840" s="5">
        <v>3.6</v>
      </c>
      <c r="R840" s="22">
        <f>Tabla1[[#This Row],[Fecha de Envío]]-Tabla1[[#This Row],[Fecha de Orden]]</f>
        <v>15</v>
      </c>
      <c r="S840" s="24">
        <f>YEAR(Tabla1[[#This Row],[Fecha de Orden]])</f>
        <v>2021</v>
      </c>
      <c r="T840" t="str">
        <f>VLOOKUP(Tabla1[[#This Row],[Nombre del Producto]],Tabla2[[Nombre Producto]:[Costo Unitario]],2,FALSE)</f>
        <v>Lot's O' Nuts</v>
      </c>
      <c r="U840" t="str">
        <f>VLOOKUP(Tabla1[[#This Row],[Fábrica]],Tabla3[],4,FALSE)</f>
        <v>Arizona</v>
      </c>
    </row>
    <row r="841" spans="1:21" x14ac:dyDescent="0.25">
      <c r="A841" t="s">
        <v>4750</v>
      </c>
      <c r="B841" s="3">
        <v>44441</v>
      </c>
      <c r="C841" s="3">
        <v>44454</v>
      </c>
      <c r="D841" t="s">
        <v>39</v>
      </c>
      <c r="E841">
        <v>157721</v>
      </c>
      <c r="F841" t="s">
        <v>19</v>
      </c>
      <c r="G841" t="s">
        <v>1172</v>
      </c>
      <c r="H841" t="s">
        <v>31</v>
      </c>
      <c r="I841">
        <v>13601</v>
      </c>
      <c r="J841" t="s">
        <v>22</v>
      </c>
      <c r="K841" t="s">
        <v>32</v>
      </c>
      <c r="L841" t="s">
        <v>36</v>
      </c>
      <c r="M841" t="s">
        <v>37</v>
      </c>
      <c r="N841" s="5">
        <v>3.25</v>
      </c>
      <c r="O841" s="7">
        <v>1</v>
      </c>
      <c r="P841" s="5">
        <v>2.11</v>
      </c>
      <c r="Q841" s="5">
        <v>1.1399999999999999</v>
      </c>
      <c r="R841" s="22">
        <f>Tabla1[[#This Row],[Fecha de Envío]]-Tabla1[[#This Row],[Fecha de Orden]]</f>
        <v>13</v>
      </c>
      <c r="S841" s="24">
        <f>YEAR(Tabla1[[#This Row],[Fecha de Orden]])</f>
        <v>2021</v>
      </c>
      <c r="T841" t="str">
        <f>VLOOKUP(Tabla1[[#This Row],[Nombre del Producto]],Tabla2[[Nombre Producto]:[Costo Unitario]],2,FALSE)</f>
        <v>Wicked Choccy's</v>
      </c>
      <c r="U841" t="str">
        <f>VLOOKUP(Tabla1[[#This Row],[Fábrica]],Tabla3[],4,FALSE)</f>
        <v>Georgia</v>
      </c>
    </row>
    <row r="842" spans="1:21" x14ac:dyDescent="0.25">
      <c r="A842" t="s">
        <v>4751</v>
      </c>
      <c r="B842" s="3">
        <v>44441</v>
      </c>
      <c r="C842" s="3">
        <v>44454</v>
      </c>
      <c r="D842" t="s">
        <v>39</v>
      </c>
      <c r="E842">
        <v>157721</v>
      </c>
      <c r="F842" t="s">
        <v>19</v>
      </c>
      <c r="G842" t="s">
        <v>1172</v>
      </c>
      <c r="H842" t="s">
        <v>31</v>
      </c>
      <c r="I842">
        <v>13601</v>
      </c>
      <c r="J842" t="s">
        <v>22</v>
      </c>
      <c r="K842" t="s">
        <v>32</v>
      </c>
      <c r="L842" t="s">
        <v>33</v>
      </c>
      <c r="M842" t="s">
        <v>34</v>
      </c>
      <c r="N842" s="5">
        <v>3.6</v>
      </c>
      <c r="O842" s="7">
        <v>1</v>
      </c>
      <c r="P842" s="5">
        <v>2.4</v>
      </c>
      <c r="Q842" s="5">
        <v>1.2</v>
      </c>
      <c r="R842" s="22">
        <f>Tabla1[[#This Row],[Fecha de Envío]]-Tabla1[[#This Row],[Fecha de Orden]]</f>
        <v>13</v>
      </c>
      <c r="S842" s="24">
        <f>YEAR(Tabla1[[#This Row],[Fecha de Orden]])</f>
        <v>2021</v>
      </c>
      <c r="T842" t="str">
        <f>VLOOKUP(Tabla1[[#This Row],[Nombre del Producto]],Tabla2[[Nombre Producto]:[Costo Unitario]],2,FALSE)</f>
        <v>Lot's O' Nuts</v>
      </c>
      <c r="U842" t="str">
        <f>VLOOKUP(Tabla1[[#This Row],[Fábrica]],Tabla3[],4,FALSE)</f>
        <v>Arizona</v>
      </c>
    </row>
    <row r="843" spans="1:21" x14ac:dyDescent="0.25">
      <c r="A843" t="s">
        <v>5054</v>
      </c>
      <c r="B843" s="3">
        <v>44441</v>
      </c>
      <c r="C843" s="3">
        <v>44452</v>
      </c>
      <c r="D843" t="s">
        <v>39</v>
      </c>
      <c r="E843">
        <v>138828</v>
      </c>
      <c r="F843" t="s">
        <v>19</v>
      </c>
      <c r="G843" t="s">
        <v>30</v>
      </c>
      <c r="H843" t="s">
        <v>31</v>
      </c>
      <c r="I843">
        <v>10009</v>
      </c>
      <c r="J843" t="s">
        <v>22</v>
      </c>
      <c r="K843" t="s">
        <v>32</v>
      </c>
      <c r="L843" t="s">
        <v>36</v>
      </c>
      <c r="M843" t="s">
        <v>37</v>
      </c>
      <c r="N843" s="5">
        <v>16.25</v>
      </c>
      <c r="O843" s="7">
        <v>5</v>
      </c>
      <c r="P843" s="5">
        <v>10.55</v>
      </c>
      <c r="Q843" s="5">
        <v>5.7</v>
      </c>
      <c r="R843" s="22">
        <f>Tabla1[[#This Row],[Fecha de Envío]]-Tabla1[[#This Row],[Fecha de Orden]]</f>
        <v>11</v>
      </c>
      <c r="S843" s="24">
        <f>YEAR(Tabla1[[#This Row],[Fecha de Orden]])</f>
        <v>2021</v>
      </c>
      <c r="T843" t="str">
        <f>VLOOKUP(Tabla1[[#This Row],[Nombre del Producto]],Tabla2[[Nombre Producto]:[Costo Unitario]],2,FALSE)</f>
        <v>Wicked Choccy's</v>
      </c>
      <c r="U843" t="str">
        <f>VLOOKUP(Tabla1[[#This Row],[Fábrica]],Tabla3[],4,FALSE)</f>
        <v>Georgia</v>
      </c>
    </row>
    <row r="844" spans="1:21" x14ac:dyDescent="0.25">
      <c r="A844" t="s">
        <v>7835</v>
      </c>
      <c r="B844" s="3">
        <v>44441</v>
      </c>
      <c r="C844" s="3">
        <v>44456</v>
      </c>
      <c r="D844" t="s">
        <v>18</v>
      </c>
      <c r="E844">
        <v>152268</v>
      </c>
      <c r="F844" t="s">
        <v>19</v>
      </c>
      <c r="G844" t="s">
        <v>1082</v>
      </c>
      <c r="H844" t="s">
        <v>1911</v>
      </c>
      <c r="I844">
        <v>72701</v>
      </c>
      <c r="J844" t="s">
        <v>22</v>
      </c>
      <c r="K844" t="s">
        <v>66</v>
      </c>
      <c r="L844" t="s">
        <v>33</v>
      </c>
      <c r="M844" t="s">
        <v>34</v>
      </c>
      <c r="N844" s="5">
        <v>7.2</v>
      </c>
      <c r="O844" s="7">
        <v>2</v>
      </c>
      <c r="P844" s="5">
        <v>4.8</v>
      </c>
      <c r="Q844" s="5">
        <v>2.4</v>
      </c>
      <c r="R844" s="22">
        <f>Tabla1[[#This Row],[Fecha de Envío]]-Tabla1[[#This Row],[Fecha de Orden]]</f>
        <v>15</v>
      </c>
      <c r="S844" s="24">
        <f>YEAR(Tabla1[[#This Row],[Fecha de Orden]])</f>
        <v>2021</v>
      </c>
      <c r="T844" t="str">
        <f>VLOOKUP(Tabla1[[#This Row],[Nombre del Producto]],Tabla2[[Nombre Producto]:[Costo Unitario]],2,FALSE)</f>
        <v>Lot's O' Nuts</v>
      </c>
      <c r="U844" t="str">
        <f>VLOOKUP(Tabla1[[#This Row],[Fábrica]],Tabla3[],4,FALSE)</f>
        <v>Arizona</v>
      </c>
    </row>
    <row r="845" spans="1:21" x14ac:dyDescent="0.25">
      <c r="A845" t="s">
        <v>363</v>
      </c>
      <c r="B845" s="3">
        <v>44442</v>
      </c>
      <c r="C845" s="3">
        <v>44452</v>
      </c>
      <c r="D845" t="s">
        <v>82</v>
      </c>
      <c r="E845">
        <v>125171</v>
      </c>
      <c r="F845" t="s">
        <v>19</v>
      </c>
      <c r="G845" t="s">
        <v>30</v>
      </c>
      <c r="H845" t="s">
        <v>31</v>
      </c>
      <c r="I845">
        <v>10009</v>
      </c>
      <c r="J845" t="s">
        <v>22</v>
      </c>
      <c r="K845" t="s">
        <v>32</v>
      </c>
      <c r="L845" t="s">
        <v>27</v>
      </c>
      <c r="M845" t="s">
        <v>28</v>
      </c>
      <c r="N845" s="5">
        <v>18</v>
      </c>
      <c r="O845" s="7">
        <v>5</v>
      </c>
      <c r="P845" s="5">
        <v>12.5</v>
      </c>
      <c r="Q845" s="5">
        <v>5.5</v>
      </c>
      <c r="R845" s="22">
        <f>Tabla1[[#This Row],[Fecha de Envío]]-Tabla1[[#This Row],[Fecha de Orden]]</f>
        <v>10</v>
      </c>
      <c r="S845" s="24">
        <f>YEAR(Tabla1[[#This Row],[Fecha de Orden]])</f>
        <v>2021</v>
      </c>
      <c r="T845" t="str">
        <f>VLOOKUP(Tabla1[[#This Row],[Nombre del Producto]],Tabla2[[Nombre Producto]:[Costo Unitario]],2,FALSE)</f>
        <v>Lot's O' Nuts</v>
      </c>
      <c r="U845" t="str">
        <f>VLOOKUP(Tabla1[[#This Row],[Fábrica]],Tabla3[],4,FALSE)</f>
        <v>Arizona</v>
      </c>
    </row>
    <row r="846" spans="1:21" x14ac:dyDescent="0.25">
      <c r="A846" t="s">
        <v>6354</v>
      </c>
      <c r="B846" s="3">
        <v>44442</v>
      </c>
      <c r="C846" s="3">
        <v>44453</v>
      </c>
      <c r="D846" t="s">
        <v>39</v>
      </c>
      <c r="E846">
        <v>120236</v>
      </c>
      <c r="F846" t="s">
        <v>19</v>
      </c>
      <c r="G846" t="s">
        <v>159</v>
      </c>
      <c r="H846" t="s">
        <v>42</v>
      </c>
      <c r="I846">
        <v>77095</v>
      </c>
      <c r="J846" t="s">
        <v>148</v>
      </c>
      <c r="K846" t="s">
        <v>43</v>
      </c>
      <c r="L846" t="s">
        <v>149</v>
      </c>
      <c r="M846" t="s">
        <v>150</v>
      </c>
      <c r="N846" s="5">
        <v>6.25</v>
      </c>
      <c r="O846" s="7">
        <v>5</v>
      </c>
      <c r="P846" s="5">
        <v>3.25</v>
      </c>
      <c r="Q846" s="5">
        <v>3</v>
      </c>
      <c r="R846" s="22">
        <f>Tabla1[[#This Row],[Fecha de Envío]]-Tabla1[[#This Row],[Fecha de Orden]]</f>
        <v>11</v>
      </c>
      <c r="S846" s="24">
        <f>YEAR(Tabla1[[#This Row],[Fecha de Orden]])</f>
        <v>2021</v>
      </c>
      <c r="T846" t="str">
        <f>VLOOKUP(Tabla1[[#This Row],[Nombre del Producto]],Tabla2[[Nombre Producto]:[Costo Unitario]],2,FALSE)</f>
        <v>Secret Factory</v>
      </c>
      <c r="U846" t="str">
        <f>VLOOKUP(Tabla1[[#This Row],[Fábrica]],Tabla3[],4,FALSE)</f>
        <v>Illinois</v>
      </c>
    </row>
    <row r="847" spans="1:21" x14ac:dyDescent="0.25">
      <c r="A847" t="s">
        <v>6774</v>
      </c>
      <c r="B847" s="3">
        <v>44444</v>
      </c>
      <c r="C847" s="3">
        <v>44459</v>
      </c>
      <c r="D847" t="s">
        <v>18</v>
      </c>
      <c r="E847">
        <v>106572</v>
      </c>
      <c r="F847" t="s">
        <v>19</v>
      </c>
      <c r="G847" t="s">
        <v>1024</v>
      </c>
      <c r="H847" t="s">
        <v>210</v>
      </c>
      <c r="I847">
        <v>43402</v>
      </c>
      <c r="J847" t="s">
        <v>22</v>
      </c>
      <c r="K847" t="s">
        <v>32</v>
      </c>
      <c r="L847" t="s">
        <v>24</v>
      </c>
      <c r="M847" t="s">
        <v>25</v>
      </c>
      <c r="N847" s="5">
        <v>7.5</v>
      </c>
      <c r="O847" s="7">
        <v>2</v>
      </c>
      <c r="P847" s="5">
        <v>4.9000000000000004</v>
      </c>
      <c r="Q847" s="5">
        <v>2.6</v>
      </c>
      <c r="R847" s="22">
        <f>Tabla1[[#This Row],[Fecha de Envío]]-Tabla1[[#This Row],[Fecha de Orden]]</f>
        <v>15</v>
      </c>
      <c r="S847" s="24">
        <f>YEAR(Tabla1[[#This Row],[Fecha de Orden]])</f>
        <v>2021</v>
      </c>
      <c r="T847" t="str">
        <f>VLOOKUP(Tabla1[[#This Row],[Nombre del Producto]],Tabla2[[Nombre Producto]:[Costo Unitario]],2,FALSE)</f>
        <v>Wicked Choccy's</v>
      </c>
      <c r="U847" t="str">
        <f>VLOOKUP(Tabla1[[#This Row],[Fábrica]],Tabla3[],4,FALSE)</f>
        <v>Georgia</v>
      </c>
    </row>
    <row r="848" spans="1:21" x14ac:dyDescent="0.25">
      <c r="A848" t="s">
        <v>7150</v>
      </c>
      <c r="B848" s="3">
        <v>44444</v>
      </c>
      <c r="C848" s="3">
        <v>44456</v>
      </c>
      <c r="D848" t="s">
        <v>39</v>
      </c>
      <c r="E848">
        <v>136861</v>
      </c>
      <c r="F848" t="s">
        <v>19</v>
      </c>
      <c r="G848" t="s">
        <v>372</v>
      </c>
      <c r="H848" t="s">
        <v>255</v>
      </c>
      <c r="I848">
        <v>33710</v>
      </c>
      <c r="J848" t="s">
        <v>22</v>
      </c>
      <c r="K848" t="s">
        <v>66</v>
      </c>
      <c r="L848" t="s">
        <v>45</v>
      </c>
      <c r="M848" t="s">
        <v>46</v>
      </c>
      <c r="N848" s="5">
        <v>6.98</v>
      </c>
      <c r="O848" s="7">
        <v>2</v>
      </c>
      <c r="P848" s="5">
        <v>4.9800000000000004</v>
      </c>
      <c r="Q848" s="5">
        <v>2</v>
      </c>
      <c r="R848" s="22">
        <f>Tabla1[[#This Row],[Fecha de Envío]]-Tabla1[[#This Row],[Fecha de Orden]]</f>
        <v>12</v>
      </c>
      <c r="S848" s="24">
        <f>YEAR(Tabla1[[#This Row],[Fecha de Orden]])</f>
        <v>2021</v>
      </c>
      <c r="T848" t="str">
        <f>VLOOKUP(Tabla1[[#This Row],[Nombre del Producto]],Tabla2[[Nombre Producto]:[Costo Unitario]],2,FALSE)</f>
        <v>Lot's O' Nuts</v>
      </c>
      <c r="U848" t="str">
        <f>VLOOKUP(Tabla1[[#This Row],[Fábrica]],Tabla3[],4,FALSE)</f>
        <v>Arizona</v>
      </c>
    </row>
    <row r="849" spans="1:21" x14ac:dyDescent="0.25">
      <c r="A849" t="s">
        <v>9084</v>
      </c>
      <c r="B849" s="3">
        <v>44445</v>
      </c>
      <c r="C849" s="3">
        <v>44458</v>
      </c>
      <c r="D849" t="s">
        <v>39</v>
      </c>
      <c r="E849">
        <v>130449</v>
      </c>
      <c r="F849" t="s">
        <v>19</v>
      </c>
      <c r="G849" t="s">
        <v>20</v>
      </c>
      <c r="H849" t="s">
        <v>21</v>
      </c>
      <c r="I849">
        <v>94109</v>
      </c>
      <c r="J849" t="s">
        <v>22</v>
      </c>
      <c r="K849" t="s">
        <v>23</v>
      </c>
      <c r="L849" t="s">
        <v>27</v>
      </c>
      <c r="M849" t="s">
        <v>28</v>
      </c>
      <c r="N849" s="5">
        <v>21.6</v>
      </c>
      <c r="O849" s="7">
        <v>6</v>
      </c>
      <c r="P849" s="5">
        <v>15</v>
      </c>
      <c r="Q849" s="5">
        <v>6.6</v>
      </c>
      <c r="R849" s="22">
        <f>Tabla1[[#This Row],[Fecha de Envío]]-Tabla1[[#This Row],[Fecha de Orden]]</f>
        <v>13</v>
      </c>
      <c r="S849" s="24">
        <f>YEAR(Tabla1[[#This Row],[Fecha de Orden]])</f>
        <v>2021</v>
      </c>
      <c r="T849" t="str">
        <f>VLOOKUP(Tabla1[[#This Row],[Nombre del Producto]],Tabla2[[Nombre Producto]:[Costo Unitario]],2,FALSE)</f>
        <v>Lot's O' Nuts</v>
      </c>
      <c r="U849" t="str">
        <f>VLOOKUP(Tabla1[[#This Row],[Fábrica]],Tabla3[],4,FALSE)</f>
        <v>Arizona</v>
      </c>
    </row>
    <row r="850" spans="1:21" x14ac:dyDescent="0.25">
      <c r="A850" t="s">
        <v>9085</v>
      </c>
      <c r="B850" s="3">
        <v>44445</v>
      </c>
      <c r="C850" s="3">
        <v>44458</v>
      </c>
      <c r="D850" t="s">
        <v>39</v>
      </c>
      <c r="E850">
        <v>130449</v>
      </c>
      <c r="F850" t="s">
        <v>19</v>
      </c>
      <c r="G850" t="s">
        <v>20</v>
      </c>
      <c r="H850" t="s">
        <v>21</v>
      </c>
      <c r="I850">
        <v>94109</v>
      </c>
      <c r="J850" t="s">
        <v>22</v>
      </c>
      <c r="K850" t="s">
        <v>23</v>
      </c>
      <c r="L850" t="s">
        <v>45</v>
      </c>
      <c r="M850" t="s">
        <v>46</v>
      </c>
      <c r="N850" s="5">
        <v>27.92</v>
      </c>
      <c r="O850" s="7">
        <v>8</v>
      </c>
      <c r="P850" s="5">
        <v>19.920000000000002</v>
      </c>
      <c r="Q850" s="5">
        <v>8</v>
      </c>
      <c r="R850" s="22">
        <f>Tabla1[[#This Row],[Fecha de Envío]]-Tabla1[[#This Row],[Fecha de Orden]]</f>
        <v>13</v>
      </c>
      <c r="S850" s="24">
        <f>YEAR(Tabla1[[#This Row],[Fecha de Orden]])</f>
        <v>2021</v>
      </c>
      <c r="T850" t="str">
        <f>VLOOKUP(Tabla1[[#This Row],[Nombre del Producto]],Tabla2[[Nombre Producto]:[Costo Unitario]],2,FALSE)</f>
        <v>Lot's O' Nuts</v>
      </c>
      <c r="U850" t="str">
        <f>VLOOKUP(Tabla1[[#This Row],[Fábrica]],Tabla3[],4,FALSE)</f>
        <v>Arizona</v>
      </c>
    </row>
    <row r="851" spans="1:21" x14ac:dyDescent="0.25">
      <c r="A851" t="s">
        <v>2680</v>
      </c>
      <c r="B851" s="3">
        <v>44446</v>
      </c>
      <c r="C851" s="3">
        <v>44462</v>
      </c>
      <c r="D851" t="s">
        <v>18</v>
      </c>
      <c r="E851">
        <v>100006</v>
      </c>
      <c r="F851" t="s">
        <v>19</v>
      </c>
      <c r="G851" t="s">
        <v>30</v>
      </c>
      <c r="H851" t="s">
        <v>31</v>
      </c>
      <c r="I851">
        <v>10024</v>
      </c>
      <c r="J851" t="s">
        <v>22</v>
      </c>
      <c r="K851" t="s">
        <v>32</v>
      </c>
      <c r="L851" t="s">
        <v>24</v>
      </c>
      <c r="M851" t="s">
        <v>25</v>
      </c>
      <c r="N851" s="5">
        <v>11.25</v>
      </c>
      <c r="O851" s="7">
        <v>3</v>
      </c>
      <c r="P851" s="5">
        <v>7.35</v>
      </c>
      <c r="Q851" s="5">
        <v>3.9</v>
      </c>
      <c r="R851" s="22">
        <f>Tabla1[[#This Row],[Fecha de Envío]]-Tabla1[[#This Row],[Fecha de Orden]]</f>
        <v>16</v>
      </c>
      <c r="S851" s="24">
        <f>YEAR(Tabla1[[#This Row],[Fecha de Orden]])</f>
        <v>2021</v>
      </c>
      <c r="T851" t="str">
        <f>VLOOKUP(Tabla1[[#This Row],[Nombre del Producto]],Tabla2[[Nombre Producto]:[Costo Unitario]],2,FALSE)</f>
        <v>Wicked Choccy's</v>
      </c>
      <c r="U851" t="str">
        <f>VLOOKUP(Tabla1[[#This Row],[Fábrica]],Tabla3[],4,FALSE)</f>
        <v>Georgia</v>
      </c>
    </row>
    <row r="852" spans="1:21" x14ac:dyDescent="0.25">
      <c r="A852" t="s">
        <v>5646</v>
      </c>
      <c r="B852" s="3">
        <v>44446</v>
      </c>
      <c r="C852" s="3">
        <v>44461</v>
      </c>
      <c r="D852" t="s">
        <v>71</v>
      </c>
      <c r="E852">
        <v>109918</v>
      </c>
      <c r="F852" t="s">
        <v>19</v>
      </c>
      <c r="G852" t="s">
        <v>1884</v>
      </c>
      <c r="H852" t="s">
        <v>21</v>
      </c>
      <c r="I852">
        <v>95051</v>
      </c>
      <c r="J852" t="s">
        <v>22</v>
      </c>
      <c r="K852" t="s">
        <v>23</v>
      </c>
      <c r="L852" t="s">
        <v>27</v>
      </c>
      <c r="M852" t="s">
        <v>28</v>
      </c>
      <c r="N852" s="5">
        <v>18</v>
      </c>
      <c r="O852" s="7">
        <v>5</v>
      </c>
      <c r="P852" s="5">
        <v>12.5</v>
      </c>
      <c r="Q852" s="5">
        <v>5.5</v>
      </c>
      <c r="R852" s="22">
        <f>Tabla1[[#This Row],[Fecha de Envío]]-Tabla1[[#This Row],[Fecha de Orden]]</f>
        <v>15</v>
      </c>
      <c r="S852" s="24">
        <f>YEAR(Tabla1[[#This Row],[Fecha de Orden]])</f>
        <v>2021</v>
      </c>
      <c r="T852" t="str">
        <f>VLOOKUP(Tabla1[[#This Row],[Nombre del Producto]],Tabla2[[Nombre Producto]:[Costo Unitario]],2,FALSE)</f>
        <v>Lot's O' Nuts</v>
      </c>
      <c r="U852" t="str">
        <f>VLOOKUP(Tabla1[[#This Row],[Fábrica]],Tabla3[],4,FALSE)</f>
        <v>Arizona</v>
      </c>
    </row>
    <row r="853" spans="1:21" x14ac:dyDescent="0.25">
      <c r="A853" t="s">
        <v>5647</v>
      </c>
      <c r="B853" s="3">
        <v>44446</v>
      </c>
      <c r="C853" s="3">
        <v>44461</v>
      </c>
      <c r="D853" t="s">
        <v>71</v>
      </c>
      <c r="E853">
        <v>109918</v>
      </c>
      <c r="F853" t="s">
        <v>19</v>
      </c>
      <c r="G853" t="s">
        <v>1884</v>
      </c>
      <c r="H853" t="s">
        <v>21</v>
      </c>
      <c r="I853">
        <v>95051</v>
      </c>
      <c r="J853" t="s">
        <v>22</v>
      </c>
      <c r="K853" t="s">
        <v>23</v>
      </c>
      <c r="L853" t="s">
        <v>36</v>
      </c>
      <c r="M853" t="s">
        <v>37</v>
      </c>
      <c r="N853" s="5">
        <v>6.5</v>
      </c>
      <c r="O853" s="7">
        <v>2</v>
      </c>
      <c r="P853" s="5">
        <v>4.22</v>
      </c>
      <c r="Q853" s="5">
        <v>2.2799999999999998</v>
      </c>
      <c r="R853" s="22">
        <f>Tabla1[[#This Row],[Fecha de Envío]]-Tabla1[[#This Row],[Fecha de Orden]]</f>
        <v>15</v>
      </c>
      <c r="S853" s="24">
        <f>YEAR(Tabla1[[#This Row],[Fecha de Orden]])</f>
        <v>2021</v>
      </c>
      <c r="T853" t="str">
        <f>VLOOKUP(Tabla1[[#This Row],[Nombre del Producto]],Tabla2[[Nombre Producto]:[Costo Unitario]],2,FALSE)</f>
        <v>Wicked Choccy's</v>
      </c>
      <c r="U853" t="str">
        <f>VLOOKUP(Tabla1[[#This Row],[Fábrica]],Tabla3[],4,FALSE)</f>
        <v>Georgia</v>
      </c>
    </row>
    <row r="854" spans="1:21" x14ac:dyDescent="0.25">
      <c r="A854" t="s">
        <v>7327</v>
      </c>
      <c r="B854" s="3">
        <v>44446</v>
      </c>
      <c r="C854" s="3">
        <v>44462</v>
      </c>
      <c r="D854" t="s">
        <v>18</v>
      </c>
      <c r="E854">
        <v>117765</v>
      </c>
      <c r="F854" t="s">
        <v>19</v>
      </c>
      <c r="G854" t="s">
        <v>184</v>
      </c>
      <c r="H854" t="s">
        <v>110</v>
      </c>
      <c r="I854">
        <v>74133</v>
      </c>
      <c r="J854" t="s">
        <v>22</v>
      </c>
      <c r="K854" t="s">
        <v>43</v>
      </c>
      <c r="L854" t="s">
        <v>24</v>
      </c>
      <c r="M854" t="s">
        <v>25</v>
      </c>
      <c r="N854" s="5">
        <v>7.5</v>
      </c>
      <c r="O854" s="7">
        <v>2</v>
      </c>
      <c r="P854" s="5">
        <v>4.9000000000000004</v>
      </c>
      <c r="Q854" s="5">
        <v>2.6</v>
      </c>
      <c r="R854" s="22">
        <f>Tabla1[[#This Row],[Fecha de Envío]]-Tabla1[[#This Row],[Fecha de Orden]]</f>
        <v>16</v>
      </c>
      <c r="S854" s="24">
        <f>YEAR(Tabla1[[#This Row],[Fecha de Orden]])</f>
        <v>2021</v>
      </c>
      <c r="T854" t="str">
        <f>VLOOKUP(Tabla1[[#This Row],[Nombre del Producto]],Tabla2[[Nombre Producto]:[Costo Unitario]],2,FALSE)</f>
        <v>Wicked Choccy's</v>
      </c>
      <c r="U854" t="str">
        <f>VLOOKUP(Tabla1[[#This Row],[Fábrica]],Tabla3[],4,FALSE)</f>
        <v>Georgia</v>
      </c>
    </row>
    <row r="855" spans="1:21" x14ac:dyDescent="0.25">
      <c r="A855" t="s">
        <v>7328</v>
      </c>
      <c r="B855" s="3">
        <v>44446</v>
      </c>
      <c r="C855" s="3">
        <v>44462</v>
      </c>
      <c r="D855" t="s">
        <v>18</v>
      </c>
      <c r="E855">
        <v>117765</v>
      </c>
      <c r="F855" t="s">
        <v>19</v>
      </c>
      <c r="G855" t="s">
        <v>184</v>
      </c>
      <c r="H855" t="s">
        <v>110</v>
      </c>
      <c r="I855">
        <v>74133</v>
      </c>
      <c r="J855" t="s">
        <v>22</v>
      </c>
      <c r="K855" t="s">
        <v>43</v>
      </c>
      <c r="L855" t="s">
        <v>33</v>
      </c>
      <c r="M855" t="s">
        <v>34</v>
      </c>
      <c r="N855" s="5">
        <v>18</v>
      </c>
      <c r="O855" s="7">
        <v>5</v>
      </c>
      <c r="P855" s="5">
        <v>12</v>
      </c>
      <c r="Q855" s="5">
        <v>6</v>
      </c>
      <c r="R855" s="22">
        <f>Tabla1[[#This Row],[Fecha de Envío]]-Tabla1[[#This Row],[Fecha de Orden]]</f>
        <v>16</v>
      </c>
      <c r="S855" s="24">
        <f>YEAR(Tabla1[[#This Row],[Fecha de Orden]])</f>
        <v>2021</v>
      </c>
      <c r="T855" t="str">
        <f>VLOOKUP(Tabla1[[#This Row],[Nombre del Producto]],Tabla2[[Nombre Producto]:[Costo Unitario]],2,FALSE)</f>
        <v>Lot's O' Nuts</v>
      </c>
      <c r="U855" t="str">
        <f>VLOOKUP(Tabla1[[#This Row],[Fábrica]],Tabla3[],4,FALSE)</f>
        <v>Arizona</v>
      </c>
    </row>
    <row r="856" spans="1:21" x14ac:dyDescent="0.25">
      <c r="A856" t="s">
        <v>7329</v>
      </c>
      <c r="B856" s="3">
        <v>44446</v>
      </c>
      <c r="C856" s="3">
        <v>44462</v>
      </c>
      <c r="D856" t="s">
        <v>18</v>
      </c>
      <c r="E856">
        <v>117765</v>
      </c>
      <c r="F856" t="s">
        <v>19</v>
      </c>
      <c r="G856" t="s">
        <v>184</v>
      </c>
      <c r="H856" t="s">
        <v>110</v>
      </c>
      <c r="I856">
        <v>74133</v>
      </c>
      <c r="J856" t="s">
        <v>22</v>
      </c>
      <c r="K856" t="s">
        <v>43</v>
      </c>
      <c r="L856" t="s">
        <v>36</v>
      </c>
      <c r="M856" t="s">
        <v>37</v>
      </c>
      <c r="N856" s="5">
        <v>6.5</v>
      </c>
      <c r="O856" s="7">
        <v>2</v>
      </c>
      <c r="P856" s="5">
        <v>4.22</v>
      </c>
      <c r="Q856" s="5">
        <v>2.2799999999999998</v>
      </c>
      <c r="R856" s="22">
        <f>Tabla1[[#This Row],[Fecha de Envío]]-Tabla1[[#This Row],[Fecha de Orden]]</f>
        <v>16</v>
      </c>
      <c r="S856" s="24">
        <f>YEAR(Tabla1[[#This Row],[Fecha de Orden]])</f>
        <v>2021</v>
      </c>
      <c r="T856" t="str">
        <f>VLOOKUP(Tabla1[[#This Row],[Nombre del Producto]],Tabla2[[Nombre Producto]:[Costo Unitario]],2,FALSE)</f>
        <v>Wicked Choccy's</v>
      </c>
      <c r="U856" t="str">
        <f>VLOOKUP(Tabla1[[#This Row],[Fábrica]],Tabla3[],4,FALSE)</f>
        <v>Georgia</v>
      </c>
    </row>
    <row r="857" spans="1:21" x14ac:dyDescent="0.25">
      <c r="A857" t="s">
        <v>7791</v>
      </c>
      <c r="B857" s="3">
        <v>44446</v>
      </c>
      <c r="C857" s="3">
        <v>44462</v>
      </c>
      <c r="D857" t="s">
        <v>18</v>
      </c>
      <c r="E857">
        <v>122882</v>
      </c>
      <c r="F857" t="s">
        <v>19</v>
      </c>
      <c r="G857" t="s">
        <v>144</v>
      </c>
      <c r="H857" t="s">
        <v>101</v>
      </c>
      <c r="I857">
        <v>19134</v>
      </c>
      <c r="J857" t="s">
        <v>22</v>
      </c>
      <c r="K857" t="s">
        <v>32</v>
      </c>
      <c r="L857" t="s">
        <v>27</v>
      </c>
      <c r="M857" t="s">
        <v>28</v>
      </c>
      <c r="N857" s="5">
        <v>7.2</v>
      </c>
      <c r="O857" s="7">
        <v>2</v>
      </c>
      <c r="P857" s="5">
        <v>5</v>
      </c>
      <c r="Q857" s="5">
        <v>2.2000000000000002</v>
      </c>
      <c r="R857" s="22">
        <f>Tabla1[[#This Row],[Fecha de Envío]]-Tabla1[[#This Row],[Fecha de Orden]]</f>
        <v>16</v>
      </c>
      <c r="S857" s="24">
        <f>YEAR(Tabla1[[#This Row],[Fecha de Orden]])</f>
        <v>2021</v>
      </c>
      <c r="T857" t="str">
        <f>VLOOKUP(Tabla1[[#This Row],[Nombre del Producto]],Tabla2[[Nombre Producto]:[Costo Unitario]],2,FALSE)</f>
        <v>Lot's O' Nuts</v>
      </c>
      <c r="U857" t="str">
        <f>VLOOKUP(Tabla1[[#This Row],[Fábrica]],Tabla3[],4,FALSE)</f>
        <v>Arizona</v>
      </c>
    </row>
    <row r="858" spans="1:21" x14ac:dyDescent="0.25">
      <c r="A858" t="s">
        <v>7792</v>
      </c>
      <c r="B858" s="3">
        <v>44446</v>
      </c>
      <c r="C858" s="3">
        <v>44462</v>
      </c>
      <c r="D858" t="s">
        <v>18</v>
      </c>
      <c r="E858">
        <v>122882</v>
      </c>
      <c r="F858" t="s">
        <v>19</v>
      </c>
      <c r="G858" t="s">
        <v>144</v>
      </c>
      <c r="H858" t="s">
        <v>101</v>
      </c>
      <c r="I858">
        <v>19134</v>
      </c>
      <c r="J858" t="s">
        <v>22</v>
      </c>
      <c r="K858" t="s">
        <v>32</v>
      </c>
      <c r="L858" t="s">
        <v>33</v>
      </c>
      <c r="M858" t="s">
        <v>34</v>
      </c>
      <c r="N858" s="5">
        <v>3.6</v>
      </c>
      <c r="O858" s="7">
        <v>1</v>
      </c>
      <c r="P858" s="5">
        <v>2.4</v>
      </c>
      <c r="Q858" s="5">
        <v>1.2</v>
      </c>
      <c r="R858" s="22">
        <f>Tabla1[[#This Row],[Fecha de Envío]]-Tabla1[[#This Row],[Fecha de Orden]]</f>
        <v>16</v>
      </c>
      <c r="S858" s="24">
        <f>YEAR(Tabla1[[#This Row],[Fecha de Orden]])</f>
        <v>2021</v>
      </c>
      <c r="T858" t="str">
        <f>VLOOKUP(Tabla1[[#This Row],[Nombre del Producto]],Tabla2[[Nombre Producto]:[Costo Unitario]],2,FALSE)</f>
        <v>Lot's O' Nuts</v>
      </c>
      <c r="U858" t="str">
        <f>VLOOKUP(Tabla1[[#This Row],[Fábrica]],Tabla3[],4,FALSE)</f>
        <v>Arizona</v>
      </c>
    </row>
    <row r="859" spans="1:21" x14ac:dyDescent="0.25">
      <c r="A859" t="s">
        <v>7793</v>
      </c>
      <c r="B859" s="3">
        <v>44446</v>
      </c>
      <c r="C859" s="3">
        <v>44462</v>
      </c>
      <c r="D859" t="s">
        <v>18</v>
      </c>
      <c r="E859">
        <v>122882</v>
      </c>
      <c r="F859" t="s">
        <v>19</v>
      </c>
      <c r="G859" t="s">
        <v>144</v>
      </c>
      <c r="H859" t="s">
        <v>101</v>
      </c>
      <c r="I859">
        <v>19134</v>
      </c>
      <c r="J859" t="s">
        <v>22</v>
      </c>
      <c r="K859" t="s">
        <v>32</v>
      </c>
      <c r="L859" t="s">
        <v>36</v>
      </c>
      <c r="M859" t="s">
        <v>37</v>
      </c>
      <c r="N859" s="5">
        <v>13</v>
      </c>
      <c r="O859" s="7">
        <v>4</v>
      </c>
      <c r="P859" s="5">
        <v>8.44</v>
      </c>
      <c r="Q859" s="5">
        <v>4.5599999999999996</v>
      </c>
      <c r="R859" s="22">
        <f>Tabla1[[#This Row],[Fecha de Envío]]-Tabla1[[#This Row],[Fecha de Orden]]</f>
        <v>16</v>
      </c>
      <c r="S859" s="24">
        <f>YEAR(Tabla1[[#This Row],[Fecha de Orden]])</f>
        <v>2021</v>
      </c>
      <c r="T859" t="str">
        <f>VLOOKUP(Tabla1[[#This Row],[Nombre del Producto]],Tabla2[[Nombre Producto]:[Costo Unitario]],2,FALSE)</f>
        <v>Wicked Choccy's</v>
      </c>
      <c r="U859" t="str">
        <f>VLOOKUP(Tabla1[[#This Row],[Fábrica]],Tabla3[],4,FALSE)</f>
        <v>Georgia</v>
      </c>
    </row>
    <row r="860" spans="1:21" x14ac:dyDescent="0.25">
      <c r="A860" t="s">
        <v>7794</v>
      </c>
      <c r="B860" s="3">
        <v>44446</v>
      </c>
      <c r="C860" s="3">
        <v>44462</v>
      </c>
      <c r="D860" t="s">
        <v>18</v>
      </c>
      <c r="E860">
        <v>122882</v>
      </c>
      <c r="F860" t="s">
        <v>19</v>
      </c>
      <c r="G860" t="s">
        <v>144</v>
      </c>
      <c r="H860" t="s">
        <v>101</v>
      </c>
      <c r="I860">
        <v>19134</v>
      </c>
      <c r="J860" t="s">
        <v>22</v>
      </c>
      <c r="K860" t="s">
        <v>32</v>
      </c>
      <c r="L860" t="s">
        <v>24</v>
      </c>
      <c r="M860" t="s">
        <v>25</v>
      </c>
      <c r="N860" s="5">
        <v>11.25</v>
      </c>
      <c r="O860" s="7">
        <v>3</v>
      </c>
      <c r="P860" s="5">
        <v>7.35</v>
      </c>
      <c r="Q860" s="5">
        <v>3.9</v>
      </c>
      <c r="R860" s="22">
        <f>Tabla1[[#This Row],[Fecha de Envío]]-Tabla1[[#This Row],[Fecha de Orden]]</f>
        <v>16</v>
      </c>
      <c r="S860" s="24">
        <f>YEAR(Tabla1[[#This Row],[Fecha de Orden]])</f>
        <v>2021</v>
      </c>
      <c r="T860" t="str">
        <f>VLOOKUP(Tabla1[[#This Row],[Nombre del Producto]],Tabla2[[Nombre Producto]:[Costo Unitario]],2,FALSE)</f>
        <v>Wicked Choccy's</v>
      </c>
      <c r="U860" t="str">
        <f>VLOOKUP(Tabla1[[#This Row],[Fábrica]],Tabla3[],4,FALSE)</f>
        <v>Georgia</v>
      </c>
    </row>
    <row r="861" spans="1:21" x14ac:dyDescent="0.25">
      <c r="A861" t="s">
        <v>8377</v>
      </c>
      <c r="B861" s="3">
        <v>44446</v>
      </c>
      <c r="C861" s="3">
        <v>44463</v>
      </c>
      <c r="D861" t="s">
        <v>18</v>
      </c>
      <c r="E861">
        <v>126193</v>
      </c>
      <c r="F861" t="s">
        <v>19</v>
      </c>
      <c r="G861" t="s">
        <v>8378</v>
      </c>
      <c r="H861" t="s">
        <v>173</v>
      </c>
      <c r="I861">
        <v>60543</v>
      </c>
      <c r="J861" t="s">
        <v>22</v>
      </c>
      <c r="K861" t="s">
        <v>43</v>
      </c>
      <c r="L861" t="s">
        <v>27</v>
      </c>
      <c r="M861" t="s">
        <v>28</v>
      </c>
      <c r="N861" s="5">
        <v>10.8</v>
      </c>
      <c r="O861" s="7">
        <v>3</v>
      </c>
      <c r="P861" s="5">
        <v>7.5</v>
      </c>
      <c r="Q861" s="5">
        <v>3.3</v>
      </c>
      <c r="R861" s="22">
        <f>Tabla1[[#This Row],[Fecha de Envío]]-Tabla1[[#This Row],[Fecha de Orden]]</f>
        <v>17</v>
      </c>
      <c r="S861" s="24">
        <f>YEAR(Tabla1[[#This Row],[Fecha de Orden]])</f>
        <v>2021</v>
      </c>
      <c r="T861" t="str">
        <f>VLOOKUP(Tabla1[[#This Row],[Nombre del Producto]],Tabla2[[Nombre Producto]:[Costo Unitario]],2,FALSE)</f>
        <v>Lot's O' Nuts</v>
      </c>
      <c r="U861" t="str">
        <f>VLOOKUP(Tabla1[[#This Row],[Fábrica]],Tabla3[],4,FALSE)</f>
        <v>Arizona</v>
      </c>
    </row>
    <row r="862" spans="1:21" x14ac:dyDescent="0.25">
      <c r="A862" t="s">
        <v>8379</v>
      </c>
      <c r="B862" s="3">
        <v>44446</v>
      </c>
      <c r="C862" s="3">
        <v>44463</v>
      </c>
      <c r="D862" t="s">
        <v>18</v>
      </c>
      <c r="E862">
        <v>126193</v>
      </c>
      <c r="F862" t="s">
        <v>19</v>
      </c>
      <c r="G862" t="s">
        <v>8378</v>
      </c>
      <c r="H862" t="s">
        <v>173</v>
      </c>
      <c r="I862">
        <v>60543</v>
      </c>
      <c r="J862" t="s">
        <v>22</v>
      </c>
      <c r="K862" t="s">
        <v>43</v>
      </c>
      <c r="L862" t="s">
        <v>45</v>
      </c>
      <c r="M862" t="s">
        <v>46</v>
      </c>
      <c r="N862" s="5">
        <v>17.45</v>
      </c>
      <c r="O862" s="7">
        <v>5</v>
      </c>
      <c r="P862" s="5">
        <v>12.45</v>
      </c>
      <c r="Q862" s="5">
        <v>5</v>
      </c>
      <c r="R862" s="22">
        <f>Tabla1[[#This Row],[Fecha de Envío]]-Tabla1[[#This Row],[Fecha de Orden]]</f>
        <v>17</v>
      </c>
      <c r="S862" s="24">
        <f>YEAR(Tabla1[[#This Row],[Fecha de Orden]])</f>
        <v>2021</v>
      </c>
      <c r="T862" t="str">
        <f>VLOOKUP(Tabla1[[#This Row],[Nombre del Producto]],Tabla2[[Nombre Producto]:[Costo Unitario]],2,FALSE)</f>
        <v>Lot's O' Nuts</v>
      </c>
      <c r="U862" t="str">
        <f>VLOOKUP(Tabla1[[#This Row],[Fábrica]],Tabla3[],4,FALSE)</f>
        <v>Arizona</v>
      </c>
    </row>
    <row r="863" spans="1:21" x14ac:dyDescent="0.25">
      <c r="A863" t="s">
        <v>8380</v>
      </c>
      <c r="B863" s="3">
        <v>44446</v>
      </c>
      <c r="C863" s="3">
        <v>44463</v>
      </c>
      <c r="D863" t="s">
        <v>18</v>
      </c>
      <c r="E863">
        <v>126193</v>
      </c>
      <c r="F863" t="s">
        <v>19</v>
      </c>
      <c r="G863" t="s">
        <v>8378</v>
      </c>
      <c r="H863" t="s">
        <v>173</v>
      </c>
      <c r="I863">
        <v>60543</v>
      </c>
      <c r="J863" t="s">
        <v>22</v>
      </c>
      <c r="K863" t="s">
        <v>43</v>
      </c>
      <c r="L863" t="s">
        <v>33</v>
      </c>
      <c r="M863" t="s">
        <v>34</v>
      </c>
      <c r="N863" s="5">
        <v>18</v>
      </c>
      <c r="O863" s="7">
        <v>5</v>
      </c>
      <c r="P863" s="5">
        <v>12</v>
      </c>
      <c r="Q863" s="5">
        <v>6</v>
      </c>
      <c r="R863" s="22">
        <f>Tabla1[[#This Row],[Fecha de Envío]]-Tabla1[[#This Row],[Fecha de Orden]]</f>
        <v>17</v>
      </c>
      <c r="S863" s="24">
        <f>YEAR(Tabla1[[#This Row],[Fecha de Orden]])</f>
        <v>2021</v>
      </c>
      <c r="T863" t="str">
        <f>VLOOKUP(Tabla1[[#This Row],[Nombre del Producto]],Tabla2[[Nombre Producto]:[Costo Unitario]],2,FALSE)</f>
        <v>Lot's O' Nuts</v>
      </c>
      <c r="U863" t="str">
        <f>VLOOKUP(Tabla1[[#This Row],[Fábrica]],Tabla3[],4,FALSE)</f>
        <v>Arizona</v>
      </c>
    </row>
    <row r="864" spans="1:21" x14ac:dyDescent="0.25">
      <c r="A864" t="s">
        <v>8533</v>
      </c>
      <c r="B864" s="3">
        <v>44446</v>
      </c>
      <c r="C864" s="3">
        <v>44459</v>
      </c>
      <c r="D864" t="s">
        <v>39</v>
      </c>
      <c r="E864">
        <v>105165</v>
      </c>
      <c r="F864" t="s">
        <v>19</v>
      </c>
      <c r="G864" t="s">
        <v>159</v>
      </c>
      <c r="H864" t="s">
        <v>42</v>
      </c>
      <c r="I864">
        <v>77036</v>
      </c>
      <c r="J864" t="s">
        <v>148</v>
      </c>
      <c r="K864" t="s">
        <v>43</v>
      </c>
      <c r="L864" t="s">
        <v>149</v>
      </c>
      <c r="M864" t="s">
        <v>150</v>
      </c>
      <c r="N864" s="5">
        <v>1.25</v>
      </c>
      <c r="O864" s="7">
        <v>1</v>
      </c>
      <c r="P864" s="5">
        <v>0.65</v>
      </c>
      <c r="Q864" s="5">
        <v>0.6</v>
      </c>
      <c r="R864" s="22">
        <f>Tabla1[[#This Row],[Fecha de Envío]]-Tabla1[[#This Row],[Fecha de Orden]]</f>
        <v>13</v>
      </c>
      <c r="S864" s="24">
        <f>YEAR(Tabla1[[#This Row],[Fecha de Orden]])</f>
        <v>2021</v>
      </c>
      <c r="T864" t="str">
        <f>VLOOKUP(Tabla1[[#This Row],[Nombre del Producto]],Tabla2[[Nombre Producto]:[Costo Unitario]],2,FALSE)</f>
        <v>Secret Factory</v>
      </c>
      <c r="U864" t="str">
        <f>VLOOKUP(Tabla1[[#This Row],[Fábrica]],Tabla3[],4,FALSE)</f>
        <v>Illinois</v>
      </c>
    </row>
    <row r="865" spans="1:21" x14ac:dyDescent="0.25">
      <c r="A865" t="s">
        <v>8534</v>
      </c>
      <c r="B865" s="3">
        <v>44446</v>
      </c>
      <c r="C865" s="3">
        <v>44459</v>
      </c>
      <c r="D865" t="s">
        <v>39</v>
      </c>
      <c r="E865">
        <v>105165</v>
      </c>
      <c r="F865" t="s">
        <v>19</v>
      </c>
      <c r="G865" t="s">
        <v>159</v>
      </c>
      <c r="H865" t="s">
        <v>42</v>
      </c>
      <c r="I865">
        <v>77036</v>
      </c>
      <c r="J865" t="s">
        <v>22</v>
      </c>
      <c r="K865" t="s">
        <v>43</v>
      </c>
      <c r="L865" t="s">
        <v>24</v>
      </c>
      <c r="M865" t="s">
        <v>25</v>
      </c>
      <c r="N865" s="5">
        <v>11.25</v>
      </c>
      <c r="O865" s="7">
        <v>3</v>
      </c>
      <c r="P865" s="5">
        <v>7.35</v>
      </c>
      <c r="Q865" s="5">
        <v>3.9</v>
      </c>
      <c r="R865" s="22">
        <f>Tabla1[[#This Row],[Fecha de Envío]]-Tabla1[[#This Row],[Fecha de Orden]]</f>
        <v>13</v>
      </c>
      <c r="S865" s="24">
        <f>YEAR(Tabla1[[#This Row],[Fecha de Orden]])</f>
        <v>2021</v>
      </c>
      <c r="T865" t="str">
        <f>VLOOKUP(Tabla1[[#This Row],[Nombre del Producto]],Tabla2[[Nombre Producto]:[Costo Unitario]],2,FALSE)</f>
        <v>Wicked Choccy's</v>
      </c>
      <c r="U865" t="str">
        <f>VLOOKUP(Tabla1[[#This Row],[Fábrica]],Tabla3[],4,FALSE)</f>
        <v>Georgia</v>
      </c>
    </row>
    <row r="866" spans="1:21" x14ac:dyDescent="0.25">
      <c r="A866" t="s">
        <v>8535</v>
      </c>
      <c r="B866" s="3">
        <v>44446</v>
      </c>
      <c r="C866" s="3">
        <v>44459</v>
      </c>
      <c r="D866" t="s">
        <v>39</v>
      </c>
      <c r="E866">
        <v>105165</v>
      </c>
      <c r="F866" t="s">
        <v>19</v>
      </c>
      <c r="G866" t="s">
        <v>159</v>
      </c>
      <c r="H866" t="s">
        <v>42</v>
      </c>
      <c r="I866">
        <v>77036</v>
      </c>
      <c r="J866" t="s">
        <v>22</v>
      </c>
      <c r="K866" t="s">
        <v>43</v>
      </c>
      <c r="L866" t="s">
        <v>27</v>
      </c>
      <c r="M866" t="s">
        <v>28</v>
      </c>
      <c r="N866" s="5">
        <v>7.2</v>
      </c>
      <c r="O866" s="7">
        <v>2</v>
      </c>
      <c r="P866" s="5">
        <v>5</v>
      </c>
      <c r="Q866" s="5">
        <v>2.2000000000000002</v>
      </c>
      <c r="R866" s="22">
        <f>Tabla1[[#This Row],[Fecha de Envío]]-Tabla1[[#This Row],[Fecha de Orden]]</f>
        <v>13</v>
      </c>
      <c r="S866" s="24">
        <f>YEAR(Tabla1[[#This Row],[Fecha de Orden]])</f>
        <v>2021</v>
      </c>
      <c r="T866" t="str">
        <f>VLOOKUP(Tabla1[[#This Row],[Nombre del Producto]],Tabla2[[Nombre Producto]:[Costo Unitario]],2,FALSE)</f>
        <v>Lot's O' Nuts</v>
      </c>
      <c r="U866" t="str">
        <f>VLOOKUP(Tabla1[[#This Row],[Fábrica]],Tabla3[],4,FALSE)</f>
        <v>Arizona</v>
      </c>
    </row>
    <row r="867" spans="1:21" x14ac:dyDescent="0.25">
      <c r="A867" t="s">
        <v>8536</v>
      </c>
      <c r="B867" s="3">
        <v>44446</v>
      </c>
      <c r="C867" s="3">
        <v>44459</v>
      </c>
      <c r="D867" t="s">
        <v>39</v>
      </c>
      <c r="E867">
        <v>105165</v>
      </c>
      <c r="F867" t="s">
        <v>19</v>
      </c>
      <c r="G867" t="s">
        <v>159</v>
      </c>
      <c r="H867" t="s">
        <v>42</v>
      </c>
      <c r="I867">
        <v>77036</v>
      </c>
      <c r="J867" t="s">
        <v>22</v>
      </c>
      <c r="K867" t="s">
        <v>43</v>
      </c>
      <c r="L867" t="s">
        <v>33</v>
      </c>
      <c r="M867" t="s">
        <v>34</v>
      </c>
      <c r="N867" s="5">
        <v>10.8</v>
      </c>
      <c r="O867" s="7">
        <v>3</v>
      </c>
      <c r="P867" s="5">
        <v>7.2</v>
      </c>
      <c r="Q867" s="5">
        <v>3.6</v>
      </c>
      <c r="R867" s="22">
        <f>Tabla1[[#This Row],[Fecha de Envío]]-Tabla1[[#This Row],[Fecha de Orden]]</f>
        <v>13</v>
      </c>
      <c r="S867" s="24">
        <f>YEAR(Tabla1[[#This Row],[Fecha de Orden]])</f>
        <v>2021</v>
      </c>
      <c r="T867" t="str">
        <f>VLOOKUP(Tabla1[[#This Row],[Nombre del Producto]],Tabla2[[Nombre Producto]:[Costo Unitario]],2,FALSE)</f>
        <v>Lot's O' Nuts</v>
      </c>
      <c r="U867" t="str">
        <f>VLOOKUP(Tabla1[[#This Row],[Fábrica]],Tabla3[],4,FALSE)</f>
        <v>Arizona</v>
      </c>
    </row>
    <row r="868" spans="1:21" x14ac:dyDescent="0.25">
      <c r="A868" t="s">
        <v>8622</v>
      </c>
      <c r="B868" s="3">
        <v>44446</v>
      </c>
      <c r="C868" s="3">
        <v>44461</v>
      </c>
      <c r="D868" t="s">
        <v>71</v>
      </c>
      <c r="E868">
        <v>131002</v>
      </c>
      <c r="F868" t="s">
        <v>19</v>
      </c>
      <c r="G868" t="s">
        <v>184</v>
      </c>
      <c r="H868" t="s">
        <v>110</v>
      </c>
      <c r="I868">
        <v>74133</v>
      </c>
      <c r="J868" t="s">
        <v>22</v>
      </c>
      <c r="K868" t="s">
        <v>43</v>
      </c>
      <c r="L868" t="s">
        <v>45</v>
      </c>
      <c r="M868" t="s">
        <v>46</v>
      </c>
      <c r="N868" s="5">
        <v>10.47</v>
      </c>
      <c r="O868" s="7">
        <v>3</v>
      </c>
      <c r="P868" s="5">
        <v>7.47</v>
      </c>
      <c r="Q868" s="5">
        <v>3</v>
      </c>
      <c r="R868" s="22">
        <f>Tabla1[[#This Row],[Fecha de Envío]]-Tabla1[[#This Row],[Fecha de Orden]]</f>
        <v>15</v>
      </c>
      <c r="S868" s="24">
        <f>YEAR(Tabla1[[#This Row],[Fecha de Orden]])</f>
        <v>2021</v>
      </c>
      <c r="T868" t="str">
        <f>VLOOKUP(Tabla1[[#This Row],[Nombre del Producto]],Tabla2[[Nombre Producto]:[Costo Unitario]],2,FALSE)</f>
        <v>Lot's O' Nuts</v>
      </c>
      <c r="U868" t="str">
        <f>VLOOKUP(Tabla1[[#This Row],[Fábrica]],Tabla3[],4,FALSE)</f>
        <v>Arizona</v>
      </c>
    </row>
    <row r="869" spans="1:21" x14ac:dyDescent="0.25">
      <c r="A869" t="s">
        <v>8623</v>
      </c>
      <c r="B869" s="3">
        <v>44446</v>
      </c>
      <c r="C869" s="3">
        <v>44461</v>
      </c>
      <c r="D869" t="s">
        <v>71</v>
      </c>
      <c r="E869">
        <v>131002</v>
      </c>
      <c r="F869" t="s">
        <v>19</v>
      </c>
      <c r="G869" t="s">
        <v>184</v>
      </c>
      <c r="H869" t="s">
        <v>110</v>
      </c>
      <c r="I869">
        <v>74133</v>
      </c>
      <c r="J869" t="s">
        <v>22</v>
      </c>
      <c r="K869" t="s">
        <v>43</v>
      </c>
      <c r="L869" t="s">
        <v>36</v>
      </c>
      <c r="M869" t="s">
        <v>37</v>
      </c>
      <c r="N869" s="5">
        <v>19.5</v>
      </c>
      <c r="O869" s="7">
        <v>6</v>
      </c>
      <c r="P869" s="5">
        <v>12.66</v>
      </c>
      <c r="Q869" s="5">
        <v>6.84</v>
      </c>
      <c r="R869" s="22">
        <f>Tabla1[[#This Row],[Fecha de Envío]]-Tabla1[[#This Row],[Fecha de Orden]]</f>
        <v>15</v>
      </c>
      <c r="S869" s="24">
        <f>YEAR(Tabla1[[#This Row],[Fecha de Orden]])</f>
        <v>2021</v>
      </c>
      <c r="T869" t="str">
        <f>VLOOKUP(Tabla1[[#This Row],[Nombre del Producto]],Tabla2[[Nombre Producto]:[Costo Unitario]],2,FALSE)</f>
        <v>Wicked Choccy's</v>
      </c>
      <c r="U869" t="str">
        <f>VLOOKUP(Tabla1[[#This Row],[Fábrica]],Tabla3[],4,FALSE)</f>
        <v>Georgia</v>
      </c>
    </row>
    <row r="870" spans="1:21" x14ac:dyDescent="0.25">
      <c r="A870" t="s">
        <v>8624</v>
      </c>
      <c r="B870" s="3">
        <v>44446</v>
      </c>
      <c r="C870" s="3">
        <v>44461</v>
      </c>
      <c r="D870" t="s">
        <v>71</v>
      </c>
      <c r="E870">
        <v>131002</v>
      </c>
      <c r="F870" t="s">
        <v>19</v>
      </c>
      <c r="G870" t="s">
        <v>184</v>
      </c>
      <c r="H870" t="s">
        <v>110</v>
      </c>
      <c r="I870">
        <v>74133</v>
      </c>
      <c r="J870" t="s">
        <v>22</v>
      </c>
      <c r="K870" t="s">
        <v>43</v>
      </c>
      <c r="L870" t="s">
        <v>33</v>
      </c>
      <c r="M870" t="s">
        <v>34</v>
      </c>
      <c r="N870" s="5">
        <v>7.2</v>
      </c>
      <c r="O870" s="7">
        <v>2</v>
      </c>
      <c r="P870" s="5">
        <v>4.8</v>
      </c>
      <c r="Q870" s="5">
        <v>2.4</v>
      </c>
      <c r="R870" s="22">
        <f>Tabla1[[#This Row],[Fecha de Envío]]-Tabla1[[#This Row],[Fecha de Orden]]</f>
        <v>15</v>
      </c>
      <c r="S870" s="24">
        <f>YEAR(Tabla1[[#This Row],[Fecha de Orden]])</f>
        <v>2021</v>
      </c>
      <c r="T870" t="str">
        <f>VLOOKUP(Tabla1[[#This Row],[Nombre del Producto]],Tabla2[[Nombre Producto]:[Costo Unitario]],2,FALSE)</f>
        <v>Lot's O' Nuts</v>
      </c>
      <c r="U870" t="str">
        <f>VLOOKUP(Tabla1[[#This Row],[Fábrica]],Tabla3[],4,FALSE)</f>
        <v>Arizona</v>
      </c>
    </row>
    <row r="871" spans="1:21" x14ac:dyDescent="0.25">
      <c r="A871" t="s">
        <v>1231</v>
      </c>
      <c r="B871" s="3">
        <v>44447</v>
      </c>
      <c r="C871" s="3">
        <v>44461</v>
      </c>
      <c r="D871" t="s">
        <v>18</v>
      </c>
      <c r="E871">
        <v>139892</v>
      </c>
      <c r="F871" t="s">
        <v>19</v>
      </c>
      <c r="G871" t="s">
        <v>908</v>
      </c>
      <c r="H871" t="s">
        <v>42</v>
      </c>
      <c r="I871">
        <v>78207</v>
      </c>
      <c r="J871" t="s">
        <v>22</v>
      </c>
      <c r="K871" t="s">
        <v>43</v>
      </c>
      <c r="L871" t="s">
        <v>36</v>
      </c>
      <c r="M871" t="s">
        <v>37</v>
      </c>
      <c r="N871" s="5">
        <v>29.25</v>
      </c>
      <c r="O871" s="7">
        <v>9</v>
      </c>
      <c r="P871" s="5">
        <v>18.989999999999998</v>
      </c>
      <c r="Q871" s="5">
        <v>10.26</v>
      </c>
      <c r="R871" s="22">
        <f>Tabla1[[#This Row],[Fecha de Envío]]-Tabla1[[#This Row],[Fecha de Orden]]</f>
        <v>14</v>
      </c>
      <c r="S871" s="24">
        <f>YEAR(Tabla1[[#This Row],[Fecha de Orden]])</f>
        <v>2021</v>
      </c>
      <c r="T871" t="str">
        <f>VLOOKUP(Tabla1[[#This Row],[Nombre del Producto]],Tabla2[[Nombre Producto]:[Costo Unitario]],2,FALSE)</f>
        <v>Wicked Choccy's</v>
      </c>
      <c r="U871" t="str">
        <f>VLOOKUP(Tabla1[[#This Row],[Fábrica]],Tabla3[],4,FALSE)</f>
        <v>Georgia</v>
      </c>
    </row>
    <row r="872" spans="1:21" x14ac:dyDescent="0.25">
      <c r="A872" t="s">
        <v>1232</v>
      </c>
      <c r="B872" s="3">
        <v>44447</v>
      </c>
      <c r="C872" s="3">
        <v>44461</v>
      </c>
      <c r="D872" t="s">
        <v>18</v>
      </c>
      <c r="E872">
        <v>139892</v>
      </c>
      <c r="F872" t="s">
        <v>19</v>
      </c>
      <c r="G872" t="s">
        <v>908</v>
      </c>
      <c r="H872" t="s">
        <v>42</v>
      </c>
      <c r="I872">
        <v>78207</v>
      </c>
      <c r="J872" t="s">
        <v>22</v>
      </c>
      <c r="K872" t="s">
        <v>43</v>
      </c>
      <c r="L872" t="s">
        <v>27</v>
      </c>
      <c r="M872" t="s">
        <v>28</v>
      </c>
      <c r="N872" s="5">
        <v>18</v>
      </c>
      <c r="O872" s="7">
        <v>5</v>
      </c>
      <c r="P872" s="5">
        <v>12.5</v>
      </c>
      <c r="Q872" s="5">
        <v>5.5</v>
      </c>
      <c r="R872" s="22">
        <f>Tabla1[[#This Row],[Fecha de Envío]]-Tabla1[[#This Row],[Fecha de Orden]]</f>
        <v>14</v>
      </c>
      <c r="S872" s="24">
        <f>YEAR(Tabla1[[#This Row],[Fecha de Orden]])</f>
        <v>2021</v>
      </c>
      <c r="T872" t="str">
        <f>VLOOKUP(Tabla1[[#This Row],[Nombre del Producto]],Tabla2[[Nombre Producto]:[Costo Unitario]],2,FALSE)</f>
        <v>Lot's O' Nuts</v>
      </c>
      <c r="U872" t="str">
        <f>VLOOKUP(Tabla1[[#This Row],[Fábrica]],Tabla3[],4,FALSE)</f>
        <v>Arizona</v>
      </c>
    </row>
    <row r="873" spans="1:21" x14ac:dyDescent="0.25">
      <c r="A873" t="s">
        <v>1233</v>
      </c>
      <c r="B873" s="3">
        <v>44447</v>
      </c>
      <c r="C873" s="3">
        <v>44461</v>
      </c>
      <c r="D873" t="s">
        <v>18</v>
      </c>
      <c r="E873">
        <v>139892</v>
      </c>
      <c r="F873" t="s">
        <v>19</v>
      </c>
      <c r="G873" t="s">
        <v>908</v>
      </c>
      <c r="H873" t="s">
        <v>42</v>
      </c>
      <c r="I873">
        <v>78207</v>
      </c>
      <c r="J873" t="s">
        <v>22</v>
      </c>
      <c r="K873" t="s">
        <v>43</v>
      </c>
      <c r="L873" t="s">
        <v>45</v>
      </c>
      <c r="M873" t="s">
        <v>46</v>
      </c>
      <c r="N873" s="5">
        <v>10.47</v>
      </c>
      <c r="O873" s="7">
        <v>3</v>
      </c>
      <c r="P873" s="5">
        <v>7.47</v>
      </c>
      <c r="Q873" s="5">
        <v>3</v>
      </c>
      <c r="R873" s="22">
        <f>Tabla1[[#This Row],[Fecha de Envío]]-Tabla1[[#This Row],[Fecha de Orden]]</f>
        <v>14</v>
      </c>
      <c r="S873" s="24">
        <f>YEAR(Tabla1[[#This Row],[Fecha de Orden]])</f>
        <v>2021</v>
      </c>
      <c r="T873" t="str">
        <f>VLOOKUP(Tabla1[[#This Row],[Nombre del Producto]],Tabla2[[Nombre Producto]:[Costo Unitario]],2,FALSE)</f>
        <v>Lot's O' Nuts</v>
      </c>
      <c r="U873" t="str">
        <f>VLOOKUP(Tabla1[[#This Row],[Fábrica]],Tabla3[],4,FALSE)</f>
        <v>Arizona</v>
      </c>
    </row>
    <row r="874" spans="1:21" x14ac:dyDescent="0.25">
      <c r="A874" t="s">
        <v>2917</v>
      </c>
      <c r="B874" s="3">
        <v>44447</v>
      </c>
      <c r="C874" s="3">
        <v>44463</v>
      </c>
      <c r="D874" t="s">
        <v>18</v>
      </c>
      <c r="E874">
        <v>168592</v>
      </c>
      <c r="F874" t="s">
        <v>19</v>
      </c>
      <c r="G874" t="s">
        <v>20</v>
      </c>
      <c r="H874" t="s">
        <v>21</v>
      </c>
      <c r="I874">
        <v>94110</v>
      </c>
      <c r="J874" t="s">
        <v>22</v>
      </c>
      <c r="K874" t="s">
        <v>23</v>
      </c>
      <c r="L874" t="s">
        <v>45</v>
      </c>
      <c r="M874" t="s">
        <v>46</v>
      </c>
      <c r="N874" s="5">
        <v>17.45</v>
      </c>
      <c r="O874" s="7">
        <v>5</v>
      </c>
      <c r="P874" s="5">
        <v>12.45</v>
      </c>
      <c r="Q874" s="5">
        <v>5</v>
      </c>
      <c r="R874" s="22">
        <f>Tabla1[[#This Row],[Fecha de Envío]]-Tabla1[[#This Row],[Fecha de Orden]]</f>
        <v>16</v>
      </c>
      <c r="S874" s="24">
        <f>YEAR(Tabla1[[#This Row],[Fecha de Orden]])</f>
        <v>2021</v>
      </c>
      <c r="T874" t="str">
        <f>VLOOKUP(Tabla1[[#This Row],[Nombre del Producto]],Tabla2[[Nombre Producto]:[Costo Unitario]],2,FALSE)</f>
        <v>Lot's O' Nuts</v>
      </c>
      <c r="U874" t="str">
        <f>VLOOKUP(Tabla1[[#This Row],[Fábrica]],Tabla3[],4,FALSE)</f>
        <v>Arizona</v>
      </c>
    </row>
    <row r="875" spans="1:21" x14ac:dyDescent="0.25">
      <c r="A875" t="s">
        <v>2918</v>
      </c>
      <c r="B875" s="3">
        <v>44447</v>
      </c>
      <c r="C875" s="3">
        <v>44463</v>
      </c>
      <c r="D875" t="s">
        <v>18</v>
      </c>
      <c r="E875">
        <v>168592</v>
      </c>
      <c r="F875" t="s">
        <v>19</v>
      </c>
      <c r="G875" t="s">
        <v>20</v>
      </c>
      <c r="H875" t="s">
        <v>21</v>
      </c>
      <c r="I875">
        <v>94110</v>
      </c>
      <c r="J875" t="s">
        <v>22</v>
      </c>
      <c r="K875" t="s">
        <v>23</v>
      </c>
      <c r="L875" t="s">
        <v>33</v>
      </c>
      <c r="M875" t="s">
        <v>34</v>
      </c>
      <c r="N875" s="5">
        <v>7.2</v>
      </c>
      <c r="O875" s="7">
        <v>2</v>
      </c>
      <c r="P875" s="5">
        <v>4.8</v>
      </c>
      <c r="Q875" s="5">
        <v>2.4</v>
      </c>
      <c r="R875" s="22">
        <f>Tabla1[[#This Row],[Fecha de Envío]]-Tabla1[[#This Row],[Fecha de Orden]]</f>
        <v>16</v>
      </c>
      <c r="S875" s="24">
        <f>YEAR(Tabla1[[#This Row],[Fecha de Orden]])</f>
        <v>2021</v>
      </c>
      <c r="T875" t="str">
        <f>VLOOKUP(Tabla1[[#This Row],[Nombre del Producto]],Tabla2[[Nombre Producto]:[Costo Unitario]],2,FALSE)</f>
        <v>Lot's O' Nuts</v>
      </c>
      <c r="U875" t="str">
        <f>VLOOKUP(Tabla1[[#This Row],[Fábrica]],Tabla3[],4,FALSE)</f>
        <v>Arizona</v>
      </c>
    </row>
    <row r="876" spans="1:21" x14ac:dyDescent="0.25">
      <c r="A876" t="s">
        <v>2919</v>
      </c>
      <c r="B876" s="3">
        <v>44447</v>
      </c>
      <c r="C876" s="3">
        <v>44463</v>
      </c>
      <c r="D876" t="s">
        <v>18</v>
      </c>
      <c r="E876">
        <v>168592</v>
      </c>
      <c r="F876" t="s">
        <v>19</v>
      </c>
      <c r="G876" t="s">
        <v>20</v>
      </c>
      <c r="H876" t="s">
        <v>21</v>
      </c>
      <c r="I876">
        <v>94110</v>
      </c>
      <c r="J876" t="s">
        <v>22</v>
      </c>
      <c r="K876" t="s">
        <v>23</v>
      </c>
      <c r="L876" t="s">
        <v>36</v>
      </c>
      <c r="M876" t="s">
        <v>37</v>
      </c>
      <c r="N876" s="5">
        <v>3.25</v>
      </c>
      <c r="O876" s="7">
        <v>1</v>
      </c>
      <c r="P876" s="5">
        <v>2.11</v>
      </c>
      <c r="Q876" s="5">
        <v>1.1399999999999999</v>
      </c>
      <c r="R876" s="22">
        <f>Tabla1[[#This Row],[Fecha de Envío]]-Tabla1[[#This Row],[Fecha de Orden]]</f>
        <v>16</v>
      </c>
      <c r="S876" s="24">
        <f>YEAR(Tabla1[[#This Row],[Fecha de Orden]])</f>
        <v>2021</v>
      </c>
      <c r="T876" t="str">
        <f>VLOOKUP(Tabla1[[#This Row],[Nombre del Producto]],Tabla2[[Nombre Producto]:[Costo Unitario]],2,FALSE)</f>
        <v>Wicked Choccy's</v>
      </c>
      <c r="U876" t="str">
        <f>VLOOKUP(Tabla1[[#This Row],[Fábrica]],Tabla3[],4,FALSE)</f>
        <v>Georgia</v>
      </c>
    </row>
    <row r="877" spans="1:21" x14ac:dyDescent="0.25">
      <c r="A877" t="s">
        <v>3835</v>
      </c>
      <c r="B877" s="3">
        <v>44447</v>
      </c>
      <c r="C877" s="3">
        <v>44461</v>
      </c>
      <c r="D877" t="s">
        <v>18</v>
      </c>
      <c r="E877">
        <v>132500</v>
      </c>
      <c r="F877" t="s">
        <v>19</v>
      </c>
      <c r="G877" t="s">
        <v>20</v>
      </c>
      <c r="H877" t="s">
        <v>21</v>
      </c>
      <c r="I877">
        <v>94110</v>
      </c>
      <c r="J877" t="s">
        <v>22</v>
      </c>
      <c r="K877" t="s">
        <v>23</v>
      </c>
      <c r="L877" t="s">
        <v>45</v>
      </c>
      <c r="M877" t="s">
        <v>46</v>
      </c>
      <c r="N877" s="5">
        <v>6.98</v>
      </c>
      <c r="O877" s="7">
        <v>2</v>
      </c>
      <c r="P877" s="5">
        <v>4.9800000000000004</v>
      </c>
      <c r="Q877" s="5">
        <v>2</v>
      </c>
      <c r="R877" s="22">
        <f>Tabla1[[#This Row],[Fecha de Envío]]-Tabla1[[#This Row],[Fecha de Orden]]</f>
        <v>14</v>
      </c>
      <c r="S877" s="24">
        <f>YEAR(Tabla1[[#This Row],[Fecha de Orden]])</f>
        <v>2021</v>
      </c>
      <c r="T877" t="str">
        <f>VLOOKUP(Tabla1[[#This Row],[Nombre del Producto]],Tabla2[[Nombre Producto]:[Costo Unitario]],2,FALSE)</f>
        <v>Lot's O' Nuts</v>
      </c>
      <c r="U877" t="str">
        <f>VLOOKUP(Tabla1[[#This Row],[Fábrica]],Tabla3[],4,FALSE)</f>
        <v>Arizona</v>
      </c>
    </row>
    <row r="878" spans="1:21" x14ac:dyDescent="0.25">
      <c r="A878" t="s">
        <v>5021</v>
      </c>
      <c r="B878" s="3">
        <v>44447</v>
      </c>
      <c r="C878" s="3">
        <v>44460</v>
      </c>
      <c r="D878" t="s">
        <v>39</v>
      </c>
      <c r="E878">
        <v>163293</v>
      </c>
      <c r="F878" t="s">
        <v>19</v>
      </c>
      <c r="G878" t="s">
        <v>4177</v>
      </c>
      <c r="H878" t="s">
        <v>73</v>
      </c>
      <c r="I878">
        <v>31204</v>
      </c>
      <c r="J878" t="s">
        <v>22</v>
      </c>
      <c r="K878" t="s">
        <v>66</v>
      </c>
      <c r="L878" t="s">
        <v>45</v>
      </c>
      <c r="M878" t="s">
        <v>46</v>
      </c>
      <c r="N878" s="5">
        <v>13.96</v>
      </c>
      <c r="O878" s="7">
        <v>4</v>
      </c>
      <c r="P878" s="5">
        <v>9.9600000000000009</v>
      </c>
      <c r="Q878" s="5">
        <v>4</v>
      </c>
      <c r="R878" s="22">
        <f>Tabla1[[#This Row],[Fecha de Envío]]-Tabla1[[#This Row],[Fecha de Orden]]</f>
        <v>13</v>
      </c>
      <c r="S878" s="24">
        <f>YEAR(Tabla1[[#This Row],[Fecha de Orden]])</f>
        <v>2021</v>
      </c>
      <c r="T878" t="str">
        <f>VLOOKUP(Tabla1[[#This Row],[Nombre del Producto]],Tabla2[[Nombre Producto]:[Costo Unitario]],2,FALSE)</f>
        <v>Lot's O' Nuts</v>
      </c>
      <c r="U878" t="str">
        <f>VLOOKUP(Tabla1[[#This Row],[Fábrica]],Tabla3[],4,FALSE)</f>
        <v>Arizona</v>
      </c>
    </row>
    <row r="879" spans="1:21" x14ac:dyDescent="0.25">
      <c r="A879" t="s">
        <v>5022</v>
      </c>
      <c r="B879" s="3">
        <v>44447</v>
      </c>
      <c r="C879" s="3">
        <v>44460</v>
      </c>
      <c r="D879" t="s">
        <v>39</v>
      </c>
      <c r="E879">
        <v>163293</v>
      </c>
      <c r="F879" t="s">
        <v>19</v>
      </c>
      <c r="G879" t="s">
        <v>4177</v>
      </c>
      <c r="H879" t="s">
        <v>73</v>
      </c>
      <c r="I879">
        <v>31204</v>
      </c>
      <c r="J879" t="s">
        <v>22</v>
      </c>
      <c r="K879" t="s">
        <v>66</v>
      </c>
      <c r="L879" t="s">
        <v>36</v>
      </c>
      <c r="M879" t="s">
        <v>37</v>
      </c>
      <c r="N879" s="5">
        <v>9.75</v>
      </c>
      <c r="O879" s="7">
        <v>3</v>
      </c>
      <c r="P879" s="5">
        <v>6.33</v>
      </c>
      <c r="Q879" s="5">
        <v>3.42</v>
      </c>
      <c r="R879" s="22">
        <f>Tabla1[[#This Row],[Fecha de Envío]]-Tabla1[[#This Row],[Fecha de Orden]]</f>
        <v>13</v>
      </c>
      <c r="S879" s="24">
        <f>YEAR(Tabla1[[#This Row],[Fecha de Orden]])</f>
        <v>2021</v>
      </c>
      <c r="T879" t="str">
        <f>VLOOKUP(Tabla1[[#This Row],[Nombre del Producto]],Tabla2[[Nombre Producto]:[Costo Unitario]],2,FALSE)</f>
        <v>Wicked Choccy's</v>
      </c>
      <c r="U879" t="str">
        <f>VLOOKUP(Tabla1[[#This Row],[Fábrica]],Tabla3[],4,FALSE)</f>
        <v>Georgia</v>
      </c>
    </row>
    <row r="880" spans="1:21" x14ac:dyDescent="0.25">
      <c r="A880" t="s">
        <v>5343</v>
      </c>
      <c r="B880" s="3">
        <v>44447</v>
      </c>
      <c r="C880" s="3">
        <v>44464</v>
      </c>
      <c r="D880" t="s">
        <v>18</v>
      </c>
      <c r="E880">
        <v>146283</v>
      </c>
      <c r="F880" t="s">
        <v>19</v>
      </c>
      <c r="G880" t="s">
        <v>159</v>
      </c>
      <c r="H880" t="s">
        <v>42</v>
      </c>
      <c r="I880">
        <v>77036</v>
      </c>
      <c r="J880" t="s">
        <v>22</v>
      </c>
      <c r="K880" t="s">
        <v>43</v>
      </c>
      <c r="L880" t="s">
        <v>36</v>
      </c>
      <c r="M880" t="s">
        <v>37</v>
      </c>
      <c r="N880" s="5">
        <v>16.25</v>
      </c>
      <c r="O880" s="7">
        <v>5</v>
      </c>
      <c r="P880" s="5">
        <v>10.55</v>
      </c>
      <c r="Q880" s="5">
        <v>5.7</v>
      </c>
      <c r="R880" s="22">
        <f>Tabla1[[#This Row],[Fecha de Envío]]-Tabla1[[#This Row],[Fecha de Orden]]</f>
        <v>17</v>
      </c>
      <c r="S880" s="24">
        <f>YEAR(Tabla1[[#This Row],[Fecha de Orden]])</f>
        <v>2021</v>
      </c>
      <c r="T880" t="str">
        <f>VLOOKUP(Tabla1[[#This Row],[Nombre del Producto]],Tabla2[[Nombre Producto]:[Costo Unitario]],2,FALSE)</f>
        <v>Wicked Choccy's</v>
      </c>
      <c r="U880" t="str">
        <f>VLOOKUP(Tabla1[[#This Row],[Fábrica]],Tabla3[],4,FALSE)</f>
        <v>Georgia</v>
      </c>
    </row>
    <row r="881" spans="1:21" x14ac:dyDescent="0.25">
      <c r="A881" t="s">
        <v>5344</v>
      </c>
      <c r="B881" s="3">
        <v>44447</v>
      </c>
      <c r="C881" s="3">
        <v>44464</v>
      </c>
      <c r="D881" t="s">
        <v>18</v>
      </c>
      <c r="E881">
        <v>146283</v>
      </c>
      <c r="F881" t="s">
        <v>19</v>
      </c>
      <c r="G881" t="s">
        <v>159</v>
      </c>
      <c r="H881" t="s">
        <v>42</v>
      </c>
      <c r="I881">
        <v>77036</v>
      </c>
      <c r="J881" t="s">
        <v>22</v>
      </c>
      <c r="K881" t="s">
        <v>43</v>
      </c>
      <c r="L881" t="s">
        <v>45</v>
      </c>
      <c r="M881" t="s">
        <v>46</v>
      </c>
      <c r="N881" s="5">
        <v>20.94</v>
      </c>
      <c r="O881" s="7">
        <v>6</v>
      </c>
      <c r="P881" s="5">
        <v>14.94</v>
      </c>
      <c r="Q881" s="5">
        <v>6</v>
      </c>
      <c r="R881" s="22">
        <f>Tabla1[[#This Row],[Fecha de Envío]]-Tabla1[[#This Row],[Fecha de Orden]]</f>
        <v>17</v>
      </c>
      <c r="S881" s="24">
        <f>YEAR(Tabla1[[#This Row],[Fecha de Orden]])</f>
        <v>2021</v>
      </c>
      <c r="T881" t="str">
        <f>VLOOKUP(Tabla1[[#This Row],[Nombre del Producto]],Tabla2[[Nombre Producto]:[Costo Unitario]],2,FALSE)</f>
        <v>Lot's O' Nuts</v>
      </c>
      <c r="U881" t="str">
        <f>VLOOKUP(Tabla1[[#This Row],[Fábrica]],Tabla3[],4,FALSE)</f>
        <v>Arizona</v>
      </c>
    </row>
    <row r="882" spans="1:21" x14ac:dyDescent="0.25">
      <c r="A882" t="s">
        <v>5345</v>
      </c>
      <c r="B882" s="3">
        <v>44447</v>
      </c>
      <c r="C882" s="3">
        <v>44464</v>
      </c>
      <c r="D882" t="s">
        <v>18</v>
      </c>
      <c r="E882">
        <v>146283</v>
      </c>
      <c r="F882" t="s">
        <v>19</v>
      </c>
      <c r="G882" t="s">
        <v>159</v>
      </c>
      <c r="H882" t="s">
        <v>42</v>
      </c>
      <c r="I882">
        <v>77036</v>
      </c>
      <c r="J882" t="s">
        <v>22</v>
      </c>
      <c r="K882" t="s">
        <v>43</v>
      </c>
      <c r="L882" t="s">
        <v>27</v>
      </c>
      <c r="M882" t="s">
        <v>28</v>
      </c>
      <c r="N882" s="5">
        <v>7.2</v>
      </c>
      <c r="O882" s="7">
        <v>2</v>
      </c>
      <c r="P882" s="5">
        <v>5</v>
      </c>
      <c r="Q882" s="5">
        <v>2.2000000000000002</v>
      </c>
      <c r="R882" s="22">
        <f>Tabla1[[#This Row],[Fecha de Envío]]-Tabla1[[#This Row],[Fecha de Orden]]</f>
        <v>17</v>
      </c>
      <c r="S882" s="24">
        <f>YEAR(Tabla1[[#This Row],[Fecha de Orden]])</f>
        <v>2021</v>
      </c>
      <c r="T882" t="str">
        <f>VLOOKUP(Tabla1[[#This Row],[Nombre del Producto]],Tabla2[[Nombre Producto]:[Costo Unitario]],2,FALSE)</f>
        <v>Lot's O' Nuts</v>
      </c>
      <c r="U882" t="str">
        <f>VLOOKUP(Tabla1[[#This Row],[Fábrica]],Tabla3[],4,FALSE)</f>
        <v>Arizona</v>
      </c>
    </row>
    <row r="883" spans="1:21" x14ac:dyDescent="0.25">
      <c r="A883" t="s">
        <v>5561</v>
      </c>
      <c r="B883" s="3">
        <v>44447</v>
      </c>
      <c r="C883" s="3">
        <v>44462</v>
      </c>
      <c r="D883" t="s">
        <v>71</v>
      </c>
      <c r="E883">
        <v>115987</v>
      </c>
      <c r="F883" t="s">
        <v>19</v>
      </c>
      <c r="G883" t="s">
        <v>1809</v>
      </c>
      <c r="H883" t="s">
        <v>42</v>
      </c>
      <c r="I883">
        <v>75701</v>
      </c>
      <c r="J883" t="s">
        <v>22</v>
      </c>
      <c r="K883" t="s">
        <v>43</v>
      </c>
      <c r="L883" t="s">
        <v>36</v>
      </c>
      <c r="M883" t="s">
        <v>37</v>
      </c>
      <c r="N883" s="5">
        <v>13</v>
      </c>
      <c r="O883" s="7">
        <v>4</v>
      </c>
      <c r="P883" s="5">
        <v>8.44</v>
      </c>
      <c r="Q883" s="5">
        <v>4.5599999999999996</v>
      </c>
      <c r="R883" s="22">
        <f>Tabla1[[#This Row],[Fecha de Envío]]-Tabla1[[#This Row],[Fecha de Orden]]</f>
        <v>15</v>
      </c>
      <c r="S883" s="24">
        <f>YEAR(Tabla1[[#This Row],[Fecha de Orden]])</f>
        <v>2021</v>
      </c>
      <c r="T883" t="str">
        <f>VLOOKUP(Tabla1[[#This Row],[Nombre del Producto]],Tabla2[[Nombre Producto]:[Costo Unitario]],2,FALSE)</f>
        <v>Wicked Choccy's</v>
      </c>
      <c r="U883" t="str">
        <f>VLOOKUP(Tabla1[[#This Row],[Fábrica]],Tabla3[],4,FALSE)</f>
        <v>Georgia</v>
      </c>
    </row>
    <row r="884" spans="1:21" x14ac:dyDescent="0.25">
      <c r="A884" t="s">
        <v>5835</v>
      </c>
      <c r="B884" s="3">
        <v>44447</v>
      </c>
      <c r="C884" s="3">
        <v>44463</v>
      </c>
      <c r="D884" t="s">
        <v>18</v>
      </c>
      <c r="E884">
        <v>107818</v>
      </c>
      <c r="F884" t="s">
        <v>19</v>
      </c>
      <c r="G884" t="s">
        <v>5836</v>
      </c>
      <c r="H884" t="s">
        <v>125</v>
      </c>
      <c r="I884">
        <v>99301</v>
      </c>
      <c r="J884" t="s">
        <v>22</v>
      </c>
      <c r="K884" t="s">
        <v>23</v>
      </c>
      <c r="L884" t="s">
        <v>33</v>
      </c>
      <c r="M884" t="s">
        <v>34</v>
      </c>
      <c r="N884" s="5">
        <v>18</v>
      </c>
      <c r="O884" s="7">
        <v>5</v>
      </c>
      <c r="P884" s="5">
        <v>12</v>
      </c>
      <c r="Q884" s="5">
        <v>6</v>
      </c>
      <c r="R884" s="22">
        <f>Tabla1[[#This Row],[Fecha de Envío]]-Tabla1[[#This Row],[Fecha de Orden]]</f>
        <v>16</v>
      </c>
      <c r="S884" s="24">
        <f>YEAR(Tabla1[[#This Row],[Fecha de Orden]])</f>
        <v>2021</v>
      </c>
      <c r="T884" t="str">
        <f>VLOOKUP(Tabla1[[#This Row],[Nombre del Producto]],Tabla2[[Nombre Producto]:[Costo Unitario]],2,FALSE)</f>
        <v>Lot's O' Nuts</v>
      </c>
      <c r="U884" t="str">
        <f>VLOOKUP(Tabla1[[#This Row],[Fábrica]],Tabla3[],4,FALSE)</f>
        <v>Arizona</v>
      </c>
    </row>
    <row r="885" spans="1:21" x14ac:dyDescent="0.25">
      <c r="A885" t="s">
        <v>5837</v>
      </c>
      <c r="B885" s="3">
        <v>44447</v>
      </c>
      <c r="C885" s="3">
        <v>44463</v>
      </c>
      <c r="D885" t="s">
        <v>18</v>
      </c>
      <c r="E885">
        <v>107818</v>
      </c>
      <c r="F885" t="s">
        <v>19</v>
      </c>
      <c r="G885" t="s">
        <v>5836</v>
      </c>
      <c r="H885" t="s">
        <v>125</v>
      </c>
      <c r="I885">
        <v>99301</v>
      </c>
      <c r="J885" t="s">
        <v>22</v>
      </c>
      <c r="K885" t="s">
        <v>23</v>
      </c>
      <c r="L885" t="s">
        <v>36</v>
      </c>
      <c r="M885" t="s">
        <v>37</v>
      </c>
      <c r="N885" s="5">
        <v>26</v>
      </c>
      <c r="O885" s="7">
        <v>8</v>
      </c>
      <c r="P885" s="5">
        <v>16.88</v>
      </c>
      <c r="Q885" s="5">
        <v>9.1199999999999992</v>
      </c>
      <c r="R885" s="22">
        <f>Tabla1[[#This Row],[Fecha de Envío]]-Tabla1[[#This Row],[Fecha de Orden]]</f>
        <v>16</v>
      </c>
      <c r="S885" s="24">
        <f>YEAR(Tabla1[[#This Row],[Fecha de Orden]])</f>
        <v>2021</v>
      </c>
      <c r="T885" t="str">
        <f>VLOOKUP(Tabla1[[#This Row],[Nombre del Producto]],Tabla2[[Nombre Producto]:[Costo Unitario]],2,FALSE)</f>
        <v>Wicked Choccy's</v>
      </c>
      <c r="U885" t="str">
        <f>VLOOKUP(Tabla1[[#This Row],[Fábrica]],Tabla3[],4,FALSE)</f>
        <v>Georgia</v>
      </c>
    </row>
    <row r="886" spans="1:21" x14ac:dyDescent="0.25">
      <c r="A886" t="s">
        <v>5838</v>
      </c>
      <c r="B886" s="3">
        <v>44447</v>
      </c>
      <c r="C886" s="3">
        <v>44463</v>
      </c>
      <c r="D886" t="s">
        <v>18</v>
      </c>
      <c r="E886">
        <v>107818</v>
      </c>
      <c r="F886" t="s">
        <v>19</v>
      </c>
      <c r="G886" t="s">
        <v>5836</v>
      </c>
      <c r="H886" t="s">
        <v>125</v>
      </c>
      <c r="I886">
        <v>99301</v>
      </c>
      <c r="J886" t="s">
        <v>22</v>
      </c>
      <c r="K886" t="s">
        <v>23</v>
      </c>
      <c r="L886" t="s">
        <v>45</v>
      </c>
      <c r="M886" t="s">
        <v>46</v>
      </c>
      <c r="N886" s="5">
        <v>6.98</v>
      </c>
      <c r="O886" s="7">
        <v>2</v>
      </c>
      <c r="P886" s="5">
        <v>4.9800000000000004</v>
      </c>
      <c r="Q886" s="5">
        <v>2</v>
      </c>
      <c r="R886" s="22">
        <f>Tabla1[[#This Row],[Fecha de Envío]]-Tabla1[[#This Row],[Fecha de Orden]]</f>
        <v>16</v>
      </c>
      <c r="S886" s="24">
        <f>YEAR(Tabla1[[#This Row],[Fecha de Orden]])</f>
        <v>2021</v>
      </c>
      <c r="T886" t="str">
        <f>VLOOKUP(Tabla1[[#This Row],[Nombre del Producto]],Tabla2[[Nombre Producto]:[Costo Unitario]],2,FALSE)</f>
        <v>Lot's O' Nuts</v>
      </c>
      <c r="U886" t="str">
        <f>VLOOKUP(Tabla1[[#This Row],[Fábrica]],Tabla3[],4,FALSE)</f>
        <v>Arizona</v>
      </c>
    </row>
    <row r="887" spans="1:21" x14ac:dyDescent="0.25">
      <c r="A887" t="s">
        <v>5839</v>
      </c>
      <c r="B887" s="3">
        <v>44447</v>
      </c>
      <c r="C887" s="3">
        <v>44463</v>
      </c>
      <c r="D887" t="s">
        <v>18</v>
      </c>
      <c r="E887">
        <v>107818</v>
      </c>
      <c r="F887" t="s">
        <v>19</v>
      </c>
      <c r="G887" t="s">
        <v>5836</v>
      </c>
      <c r="H887" t="s">
        <v>125</v>
      </c>
      <c r="I887">
        <v>99301</v>
      </c>
      <c r="J887" t="s">
        <v>22</v>
      </c>
      <c r="K887" t="s">
        <v>23</v>
      </c>
      <c r="L887" t="s">
        <v>24</v>
      </c>
      <c r="M887" t="s">
        <v>25</v>
      </c>
      <c r="N887" s="5">
        <v>22.5</v>
      </c>
      <c r="O887" s="7">
        <v>6</v>
      </c>
      <c r="P887" s="5">
        <v>14.7</v>
      </c>
      <c r="Q887" s="5">
        <v>7.8</v>
      </c>
      <c r="R887" s="22">
        <f>Tabla1[[#This Row],[Fecha de Envío]]-Tabla1[[#This Row],[Fecha de Orden]]</f>
        <v>16</v>
      </c>
      <c r="S887" s="24">
        <f>YEAR(Tabla1[[#This Row],[Fecha de Orden]])</f>
        <v>2021</v>
      </c>
      <c r="T887" t="str">
        <f>VLOOKUP(Tabla1[[#This Row],[Nombre del Producto]],Tabla2[[Nombre Producto]:[Costo Unitario]],2,FALSE)</f>
        <v>Wicked Choccy's</v>
      </c>
      <c r="U887" t="str">
        <f>VLOOKUP(Tabla1[[#This Row],[Fábrica]],Tabla3[],4,FALSE)</f>
        <v>Georgia</v>
      </c>
    </row>
    <row r="888" spans="1:21" x14ac:dyDescent="0.25">
      <c r="A888" t="s">
        <v>7129</v>
      </c>
      <c r="B888" s="3">
        <v>44447</v>
      </c>
      <c r="C888" s="3">
        <v>44462</v>
      </c>
      <c r="D888" t="s">
        <v>18</v>
      </c>
      <c r="E888">
        <v>146815</v>
      </c>
      <c r="F888" t="s">
        <v>19</v>
      </c>
      <c r="G888" t="s">
        <v>30</v>
      </c>
      <c r="H888" t="s">
        <v>31</v>
      </c>
      <c r="I888">
        <v>10009</v>
      </c>
      <c r="J888" t="s">
        <v>22</v>
      </c>
      <c r="K888" t="s">
        <v>32</v>
      </c>
      <c r="L888" t="s">
        <v>36</v>
      </c>
      <c r="M888" t="s">
        <v>37</v>
      </c>
      <c r="N888" s="5">
        <v>6.5</v>
      </c>
      <c r="O888" s="7">
        <v>2</v>
      </c>
      <c r="P888" s="5">
        <v>4.22</v>
      </c>
      <c r="Q888" s="5">
        <v>2.2799999999999998</v>
      </c>
      <c r="R888" s="22">
        <f>Tabla1[[#This Row],[Fecha de Envío]]-Tabla1[[#This Row],[Fecha de Orden]]</f>
        <v>15</v>
      </c>
      <c r="S888" s="24">
        <f>YEAR(Tabla1[[#This Row],[Fecha de Orden]])</f>
        <v>2021</v>
      </c>
      <c r="T888" t="str">
        <f>VLOOKUP(Tabla1[[#This Row],[Nombre del Producto]],Tabla2[[Nombre Producto]:[Costo Unitario]],2,FALSE)</f>
        <v>Wicked Choccy's</v>
      </c>
      <c r="U888" t="str">
        <f>VLOOKUP(Tabla1[[#This Row],[Fábrica]],Tabla3[],4,FALSE)</f>
        <v>Georgia</v>
      </c>
    </row>
    <row r="889" spans="1:21" x14ac:dyDescent="0.25">
      <c r="A889" t="s">
        <v>7130</v>
      </c>
      <c r="B889" s="3">
        <v>44447</v>
      </c>
      <c r="C889" s="3">
        <v>44462</v>
      </c>
      <c r="D889" t="s">
        <v>18</v>
      </c>
      <c r="E889">
        <v>146815</v>
      </c>
      <c r="F889" t="s">
        <v>19</v>
      </c>
      <c r="G889" t="s">
        <v>30</v>
      </c>
      <c r="H889" t="s">
        <v>31</v>
      </c>
      <c r="I889">
        <v>10009</v>
      </c>
      <c r="J889" t="s">
        <v>22</v>
      </c>
      <c r="K889" t="s">
        <v>32</v>
      </c>
      <c r="L889" t="s">
        <v>27</v>
      </c>
      <c r="M889" t="s">
        <v>28</v>
      </c>
      <c r="N889" s="5">
        <v>7.2</v>
      </c>
      <c r="O889" s="7">
        <v>2</v>
      </c>
      <c r="P889" s="5">
        <v>5</v>
      </c>
      <c r="Q889" s="5">
        <v>2.2000000000000002</v>
      </c>
      <c r="R889" s="22">
        <f>Tabla1[[#This Row],[Fecha de Envío]]-Tabla1[[#This Row],[Fecha de Orden]]</f>
        <v>15</v>
      </c>
      <c r="S889" s="24">
        <f>YEAR(Tabla1[[#This Row],[Fecha de Orden]])</f>
        <v>2021</v>
      </c>
      <c r="T889" t="str">
        <f>VLOOKUP(Tabla1[[#This Row],[Nombre del Producto]],Tabla2[[Nombre Producto]:[Costo Unitario]],2,FALSE)</f>
        <v>Lot's O' Nuts</v>
      </c>
      <c r="U889" t="str">
        <f>VLOOKUP(Tabla1[[#This Row],[Fábrica]],Tabla3[],4,FALSE)</f>
        <v>Arizona</v>
      </c>
    </row>
    <row r="890" spans="1:21" x14ac:dyDescent="0.25">
      <c r="A890" t="s">
        <v>8280</v>
      </c>
      <c r="B890" s="3">
        <v>44447</v>
      </c>
      <c r="C890" s="3">
        <v>44461</v>
      </c>
      <c r="D890" t="s">
        <v>18</v>
      </c>
      <c r="E890">
        <v>123127</v>
      </c>
      <c r="F890" t="s">
        <v>19</v>
      </c>
      <c r="G890" t="s">
        <v>188</v>
      </c>
      <c r="H890" t="s">
        <v>31</v>
      </c>
      <c r="I890">
        <v>11561</v>
      </c>
      <c r="J890" t="s">
        <v>22</v>
      </c>
      <c r="K890" t="s">
        <v>32</v>
      </c>
      <c r="L890" t="s">
        <v>27</v>
      </c>
      <c r="M890" t="s">
        <v>28</v>
      </c>
      <c r="N890" s="5">
        <v>7.2</v>
      </c>
      <c r="O890" s="7">
        <v>2</v>
      </c>
      <c r="P890" s="5">
        <v>5</v>
      </c>
      <c r="Q890" s="5">
        <v>2.2000000000000002</v>
      </c>
      <c r="R890" s="22">
        <f>Tabla1[[#This Row],[Fecha de Envío]]-Tabla1[[#This Row],[Fecha de Orden]]</f>
        <v>14</v>
      </c>
      <c r="S890" s="24">
        <f>YEAR(Tabla1[[#This Row],[Fecha de Orden]])</f>
        <v>2021</v>
      </c>
      <c r="T890" t="str">
        <f>VLOOKUP(Tabla1[[#This Row],[Nombre del Producto]],Tabla2[[Nombre Producto]:[Costo Unitario]],2,FALSE)</f>
        <v>Lot's O' Nuts</v>
      </c>
      <c r="U890" t="str">
        <f>VLOOKUP(Tabla1[[#This Row],[Fábrica]],Tabla3[],4,FALSE)</f>
        <v>Arizona</v>
      </c>
    </row>
    <row r="891" spans="1:21" x14ac:dyDescent="0.25">
      <c r="A891" t="s">
        <v>8886</v>
      </c>
      <c r="B891" s="3">
        <v>44447</v>
      </c>
      <c r="C891" s="3">
        <v>44462</v>
      </c>
      <c r="D891" t="s">
        <v>18</v>
      </c>
      <c r="E891">
        <v>140032</v>
      </c>
      <c r="F891" t="s">
        <v>19</v>
      </c>
      <c r="G891" t="s">
        <v>20</v>
      </c>
      <c r="H891" t="s">
        <v>21</v>
      </c>
      <c r="I891">
        <v>94109</v>
      </c>
      <c r="J891" t="s">
        <v>22</v>
      </c>
      <c r="K891" t="s">
        <v>23</v>
      </c>
      <c r="L891" t="s">
        <v>27</v>
      </c>
      <c r="M891" t="s">
        <v>28</v>
      </c>
      <c r="N891" s="5">
        <v>7.2</v>
      </c>
      <c r="O891" s="7">
        <v>2</v>
      </c>
      <c r="P891" s="5">
        <v>5</v>
      </c>
      <c r="Q891" s="5">
        <v>2.2000000000000002</v>
      </c>
      <c r="R891" s="22">
        <f>Tabla1[[#This Row],[Fecha de Envío]]-Tabla1[[#This Row],[Fecha de Orden]]</f>
        <v>15</v>
      </c>
      <c r="S891" s="24">
        <f>YEAR(Tabla1[[#This Row],[Fecha de Orden]])</f>
        <v>2021</v>
      </c>
      <c r="T891" t="str">
        <f>VLOOKUP(Tabla1[[#This Row],[Nombre del Producto]],Tabla2[[Nombre Producto]:[Costo Unitario]],2,FALSE)</f>
        <v>Lot's O' Nuts</v>
      </c>
      <c r="U891" t="str">
        <f>VLOOKUP(Tabla1[[#This Row],[Fábrica]],Tabla3[],4,FALSE)</f>
        <v>Arizona</v>
      </c>
    </row>
    <row r="892" spans="1:21" x14ac:dyDescent="0.25">
      <c r="A892" t="s">
        <v>8948</v>
      </c>
      <c r="B892" s="3">
        <v>44447</v>
      </c>
      <c r="C892" s="3">
        <v>44462</v>
      </c>
      <c r="D892" t="s">
        <v>18</v>
      </c>
      <c r="E892">
        <v>128839</v>
      </c>
      <c r="F892" t="s">
        <v>19</v>
      </c>
      <c r="G892" t="s">
        <v>571</v>
      </c>
      <c r="H892" t="s">
        <v>133</v>
      </c>
      <c r="I892">
        <v>23320</v>
      </c>
      <c r="J892" t="s">
        <v>22</v>
      </c>
      <c r="K892" t="s">
        <v>66</v>
      </c>
      <c r="L892" t="s">
        <v>24</v>
      </c>
      <c r="M892" t="s">
        <v>25</v>
      </c>
      <c r="N892" s="5">
        <v>33.75</v>
      </c>
      <c r="O892" s="7">
        <v>9</v>
      </c>
      <c r="P892" s="5">
        <v>22.05</v>
      </c>
      <c r="Q892" s="5">
        <v>11.7</v>
      </c>
      <c r="R892" s="22">
        <f>Tabla1[[#This Row],[Fecha de Envío]]-Tabla1[[#This Row],[Fecha de Orden]]</f>
        <v>15</v>
      </c>
      <c r="S892" s="24">
        <f>YEAR(Tabla1[[#This Row],[Fecha de Orden]])</f>
        <v>2021</v>
      </c>
      <c r="T892" t="str">
        <f>VLOOKUP(Tabla1[[#This Row],[Nombre del Producto]],Tabla2[[Nombre Producto]:[Costo Unitario]],2,FALSE)</f>
        <v>Wicked Choccy's</v>
      </c>
      <c r="U892" t="str">
        <f>VLOOKUP(Tabla1[[#This Row],[Fábrica]],Tabla3[],4,FALSE)</f>
        <v>Georgia</v>
      </c>
    </row>
    <row r="893" spans="1:21" x14ac:dyDescent="0.25">
      <c r="A893" t="s">
        <v>8949</v>
      </c>
      <c r="B893" s="3">
        <v>44447</v>
      </c>
      <c r="C893" s="3">
        <v>44462</v>
      </c>
      <c r="D893" t="s">
        <v>18</v>
      </c>
      <c r="E893">
        <v>128839</v>
      </c>
      <c r="F893" t="s">
        <v>19</v>
      </c>
      <c r="G893" t="s">
        <v>571</v>
      </c>
      <c r="H893" t="s">
        <v>133</v>
      </c>
      <c r="I893">
        <v>23320</v>
      </c>
      <c r="J893" t="s">
        <v>22</v>
      </c>
      <c r="K893" t="s">
        <v>66</v>
      </c>
      <c r="L893" t="s">
        <v>36</v>
      </c>
      <c r="M893" t="s">
        <v>37</v>
      </c>
      <c r="N893" s="5">
        <v>9.75</v>
      </c>
      <c r="O893" s="7">
        <v>3</v>
      </c>
      <c r="P893" s="5">
        <v>6.33</v>
      </c>
      <c r="Q893" s="5">
        <v>3.42</v>
      </c>
      <c r="R893" s="22">
        <f>Tabla1[[#This Row],[Fecha de Envío]]-Tabla1[[#This Row],[Fecha de Orden]]</f>
        <v>15</v>
      </c>
      <c r="S893" s="24">
        <f>YEAR(Tabla1[[#This Row],[Fecha de Orden]])</f>
        <v>2021</v>
      </c>
      <c r="T893" t="str">
        <f>VLOOKUP(Tabla1[[#This Row],[Nombre del Producto]],Tabla2[[Nombre Producto]:[Costo Unitario]],2,FALSE)</f>
        <v>Wicked Choccy's</v>
      </c>
      <c r="U893" t="str">
        <f>VLOOKUP(Tabla1[[#This Row],[Fábrica]],Tabla3[],4,FALSE)</f>
        <v>Georgia</v>
      </c>
    </row>
    <row r="894" spans="1:21" x14ac:dyDescent="0.25">
      <c r="A894" t="s">
        <v>1688</v>
      </c>
      <c r="B894" s="3">
        <v>44448</v>
      </c>
      <c r="C894" s="3">
        <v>44463</v>
      </c>
      <c r="D894" t="s">
        <v>71</v>
      </c>
      <c r="E894">
        <v>103527</v>
      </c>
      <c r="F894" t="s">
        <v>19</v>
      </c>
      <c r="G894" t="s">
        <v>239</v>
      </c>
      <c r="H894" t="s">
        <v>173</v>
      </c>
      <c r="I894">
        <v>60653</v>
      </c>
      <c r="J894" t="s">
        <v>22</v>
      </c>
      <c r="K894" t="s">
        <v>43</v>
      </c>
      <c r="L894" t="s">
        <v>27</v>
      </c>
      <c r="M894" t="s">
        <v>28</v>
      </c>
      <c r="N894" s="5">
        <v>10.8</v>
      </c>
      <c r="O894" s="7">
        <v>3</v>
      </c>
      <c r="P894" s="5">
        <v>7.5</v>
      </c>
      <c r="Q894" s="5">
        <v>3.3</v>
      </c>
      <c r="R894" s="22">
        <f>Tabla1[[#This Row],[Fecha de Envío]]-Tabla1[[#This Row],[Fecha de Orden]]</f>
        <v>15</v>
      </c>
      <c r="S894" s="24">
        <f>YEAR(Tabla1[[#This Row],[Fecha de Orden]])</f>
        <v>2021</v>
      </c>
      <c r="T894" t="str">
        <f>VLOOKUP(Tabla1[[#This Row],[Nombre del Producto]],Tabla2[[Nombre Producto]:[Costo Unitario]],2,FALSE)</f>
        <v>Lot's O' Nuts</v>
      </c>
      <c r="U894" t="str">
        <f>VLOOKUP(Tabla1[[#This Row],[Fábrica]],Tabla3[],4,FALSE)</f>
        <v>Arizona</v>
      </c>
    </row>
    <row r="895" spans="1:21" x14ac:dyDescent="0.25">
      <c r="A895" t="s">
        <v>2713</v>
      </c>
      <c r="B895" s="3">
        <v>44448</v>
      </c>
      <c r="C895" s="3">
        <v>44462</v>
      </c>
      <c r="D895" t="s">
        <v>18</v>
      </c>
      <c r="E895">
        <v>115196</v>
      </c>
      <c r="F895" t="s">
        <v>19</v>
      </c>
      <c r="G895" t="s">
        <v>2714</v>
      </c>
      <c r="H895" t="s">
        <v>98</v>
      </c>
      <c r="I895">
        <v>27834</v>
      </c>
      <c r="J895" t="s">
        <v>22</v>
      </c>
      <c r="K895" t="s">
        <v>66</v>
      </c>
      <c r="L895" t="s">
        <v>36</v>
      </c>
      <c r="M895" t="s">
        <v>37</v>
      </c>
      <c r="N895" s="5">
        <v>6.5</v>
      </c>
      <c r="O895" s="7">
        <v>2</v>
      </c>
      <c r="P895" s="5">
        <v>4.22</v>
      </c>
      <c r="Q895" s="5">
        <v>2.2799999999999998</v>
      </c>
      <c r="R895" s="22">
        <f>Tabla1[[#This Row],[Fecha de Envío]]-Tabla1[[#This Row],[Fecha de Orden]]</f>
        <v>14</v>
      </c>
      <c r="S895" s="24">
        <f>YEAR(Tabla1[[#This Row],[Fecha de Orden]])</f>
        <v>2021</v>
      </c>
      <c r="T895" t="str">
        <f>VLOOKUP(Tabla1[[#This Row],[Nombre del Producto]],Tabla2[[Nombre Producto]:[Costo Unitario]],2,FALSE)</f>
        <v>Wicked Choccy's</v>
      </c>
      <c r="U895" t="str">
        <f>VLOOKUP(Tabla1[[#This Row],[Fábrica]],Tabla3[],4,FALSE)</f>
        <v>Georgia</v>
      </c>
    </row>
    <row r="896" spans="1:21" x14ac:dyDescent="0.25">
      <c r="A896" t="s">
        <v>5498</v>
      </c>
      <c r="B896" s="3">
        <v>44448</v>
      </c>
      <c r="C896" s="3">
        <v>44463</v>
      </c>
      <c r="D896" t="s">
        <v>71</v>
      </c>
      <c r="E896">
        <v>102869</v>
      </c>
      <c r="F896" t="s">
        <v>19</v>
      </c>
      <c r="G896" t="s">
        <v>144</v>
      </c>
      <c r="H896" t="s">
        <v>101</v>
      </c>
      <c r="I896">
        <v>19140</v>
      </c>
      <c r="J896" t="s">
        <v>22</v>
      </c>
      <c r="K896" t="s">
        <v>32</v>
      </c>
      <c r="L896" t="s">
        <v>33</v>
      </c>
      <c r="M896" t="s">
        <v>34</v>
      </c>
      <c r="N896" s="5">
        <v>10.8</v>
      </c>
      <c r="O896" s="7">
        <v>3</v>
      </c>
      <c r="P896" s="5">
        <v>7.2</v>
      </c>
      <c r="Q896" s="5">
        <v>3.6</v>
      </c>
      <c r="R896" s="22">
        <f>Tabla1[[#This Row],[Fecha de Envío]]-Tabla1[[#This Row],[Fecha de Orden]]</f>
        <v>15</v>
      </c>
      <c r="S896" s="24">
        <f>YEAR(Tabla1[[#This Row],[Fecha de Orden]])</f>
        <v>2021</v>
      </c>
      <c r="T896" t="str">
        <f>VLOOKUP(Tabla1[[#This Row],[Nombre del Producto]],Tabla2[[Nombre Producto]:[Costo Unitario]],2,FALSE)</f>
        <v>Lot's O' Nuts</v>
      </c>
      <c r="U896" t="str">
        <f>VLOOKUP(Tabla1[[#This Row],[Fábrica]],Tabla3[],4,FALSE)</f>
        <v>Arizona</v>
      </c>
    </row>
    <row r="897" spans="1:21" x14ac:dyDescent="0.25">
      <c r="A897" t="s">
        <v>5499</v>
      </c>
      <c r="B897" s="3">
        <v>44448</v>
      </c>
      <c r="C897" s="3">
        <v>44463</v>
      </c>
      <c r="D897" t="s">
        <v>71</v>
      </c>
      <c r="E897">
        <v>102869</v>
      </c>
      <c r="F897" t="s">
        <v>19</v>
      </c>
      <c r="G897" t="s">
        <v>144</v>
      </c>
      <c r="H897" t="s">
        <v>101</v>
      </c>
      <c r="I897">
        <v>19140</v>
      </c>
      <c r="J897" t="s">
        <v>22</v>
      </c>
      <c r="K897" t="s">
        <v>32</v>
      </c>
      <c r="L897" t="s">
        <v>24</v>
      </c>
      <c r="M897" t="s">
        <v>25</v>
      </c>
      <c r="N897" s="5">
        <v>11.25</v>
      </c>
      <c r="O897" s="7">
        <v>3</v>
      </c>
      <c r="P897" s="5">
        <v>7.35</v>
      </c>
      <c r="Q897" s="5">
        <v>3.9</v>
      </c>
      <c r="R897" s="22">
        <f>Tabla1[[#This Row],[Fecha de Envío]]-Tabla1[[#This Row],[Fecha de Orden]]</f>
        <v>15</v>
      </c>
      <c r="S897" s="24">
        <f>YEAR(Tabla1[[#This Row],[Fecha de Orden]])</f>
        <v>2021</v>
      </c>
      <c r="T897" t="str">
        <f>VLOOKUP(Tabla1[[#This Row],[Nombre del Producto]],Tabla2[[Nombre Producto]:[Costo Unitario]],2,FALSE)</f>
        <v>Wicked Choccy's</v>
      </c>
      <c r="U897" t="str">
        <f>VLOOKUP(Tabla1[[#This Row],[Fábrica]],Tabla3[],4,FALSE)</f>
        <v>Georgia</v>
      </c>
    </row>
    <row r="898" spans="1:21" x14ac:dyDescent="0.25">
      <c r="A898" t="s">
        <v>6359</v>
      </c>
      <c r="B898" s="3">
        <v>44448</v>
      </c>
      <c r="C898" s="3">
        <v>44464</v>
      </c>
      <c r="D898" t="s">
        <v>18</v>
      </c>
      <c r="E898">
        <v>144407</v>
      </c>
      <c r="F898" t="s">
        <v>19</v>
      </c>
      <c r="G898" t="s">
        <v>92</v>
      </c>
      <c r="H898" t="s">
        <v>93</v>
      </c>
      <c r="I898">
        <v>48227</v>
      </c>
      <c r="J898" t="s">
        <v>22</v>
      </c>
      <c r="K898" t="s">
        <v>43</v>
      </c>
      <c r="L898" t="s">
        <v>33</v>
      </c>
      <c r="M898" t="s">
        <v>34</v>
      </c>
      <c r="N898" s="5">
        <v>25.2</v>
      </c>
      <c r="O898" s="7">
        <v>7</v>
      </c>
      <c r="P898" s="5">
        <v>16.8</v>
      </c>
      <c r="Q898" s="5">
        <v>8.4</v>
      </c>
      <c r="R898" s="22">
        <f>Tabla1[[#This Row],[Fecha de Envío]]-Tabla1[[#This Row],[Fecha de Orden]]</f>
        <v>16</v>
      </c>
      <c r="S898" s="24">
        <f>YEAR(Tabla1[[#This Row],[Fecha de Orden]])</f>
        <v>2021</v>
      </c>
      <c r="T898" t="str">
        <f>VLOOKUP(Tabla1[[#This Row],[Nombre del Producto]],Tabla2[[Nombre Producto]:[Costo Unitario]],2,FALSE)</f>
        <v>Lot's O' Nuts</v>
      </c>
      <c r="U898" t="str">
        <f>VLOOKUP(Tabla1[[#This Row],[Fábrica]],Tabla3[],4,FALSE)</f>
        <v>Arizona</v>
      </c>
    </row>
    <row r="899" spans="1:21" x14ac:dyDescent="0.25">
      <c r="A899" t="s">
        <v>6648</v>
      </c>
      <c r="B899" s="3">
        <v>44448</v>
      </c>
      <c r="C899" s="3">
        <v>44460</v>
      </c>
      <c r="D899" t="s">
        <v>39</v>
      </c>
      <c r="E899">
        <v>131870</v>
      </c>
      <c r="F899" t="s">
        <v>19</v>
      </c>
      <c r="G899" t="s">
        <v>1008</v>
      </c>
      <c r="H899" t="s">
        <v>210</v>
      </c>
      <c r="I899">
        <v>43130</v>
      </c>
      <c r="J899" t="s">
        <v>22</v>
      </c>
      <c r="K899" t="s">
        <v>32</v>
      </c>
      <c r="L899" t="s">
        <v>27</v>
      </c>
      <c r="M899" t="s">
        <v>28</v>
      </c>
      <c r="N899" s="5">
        <v>21.6</v>
      </c>
      <c r="O899" s="7">
        <v>6</v>
      </c>
      <c r="P899" s="5">
        <v>15</v>
      </c>
      <c r="Q899" s="5">
        <v>6.6</v>
      </c>
      <c r="R899" s="22">
        <f>Tabla1[[#This Row],[Fecha de Envío]]-Tabla1[[#This Row],[Fecha de Orden]]</f>
        <v>12</v>
      </c>
      <c r="S899" s="24">
        <f>YEAR(Tabla1[[#This Row],[Fecha de Orden]])</f>
        <v>2021</v>
      </c>
      <c r="T899" t="str">
        <f>VLOOKUP(Tabla1[[#This Row],[Nombre del Producto]],Tabla2[[Nombre Producto]:[Costo Unitario]],2,FALSE)</f>
        <v>Lot's O' Nuts</v>
      </c>
      <c r="U899" t="str">
        <f>VLOOKUP(Tabla1[[#This Row],[Fábrica]],Tabla3[],4,FALSE)</f>
        <v>Arizona</v>
      </c>
    </row>
    <row r="900" spans="1:21" x14ac:dyDescent="0.25">
      <c r="A900" t="s">
        <v>6649</v>
      </c>
      <c r="B900" s="3">
        <v>44448</v>
      </c>
      <c r="C900" s="3">
        <v>44460</v>
      </c>
      <c r="D900" t="s">
        <v>39</v>
      </c>
      <c r="E900">
        <v>131870</v>
      </c>
      <c r="F900" t="s">
        <v>19</v>
      </c>
      <c r="G900" t="s">
        <v>1008</v>
      </c>
      <c r="H900" t="s">
        <v>210</v>
      </c>
      <c r="I900">
        <v>43130</v>
      </c>
      <c r="J900" t="s">
        <v>22</v>
      </c>
      <c r="K900" t="s">
        <v>32</v>
      </c>
      <c r="L900" t="s">
        <v>36</v>
      </c>
      <c r="M900" t="s">
        <v>37</v>
      </c>
      <c r="N900" s="5">
        <v>29.25</v>
      </c>
      <c r="O900" s="7">
        <v>9</v>
      </c>
      <c r="P900" s="5">
        <v>18.989999999999998</v>
      </c>
      <c r="Q900" s="5">
        <v>10.26</v>
      </c>
      <c r="R900" s="22">
        <f>Tabla1[[#This Row],[Fecha de Envío]]-Tabla1[[#This Row],[Fecha de Orden]]</f>
        <v>12</v>
      </c>
      <c r="S900" s="24">
        <f>YEAR(Tabla1[[#This Row],[Fecha de Orden]])</f>
        <v>2021</v>
      </c>
      <c r="T900" t="str">
        <f>VLOOKUP(Tabla1[[#This Row],[Nombre del Producto]],Tabla2[[Nombre Producto]:[Costo Unitario]],2,FALSE)</f>
        <v>Wicked Choccy's</v>
      </c>
      <c r="U900" t="str">
        <f>VLOOKUP(Tabla1[[#This Row],[Fábrica]],Tabla3[],4,FALSE)</f>
        <v>Georgia</v>
      </c>
    </row>
    <row r="901" spans="1:21" x14ac:dyDescent="0.25">
      <c r="A901" t="s">
        <v>7680</v>
      </c>
      <c r="B901" s="3">
        <v>44448</v>
      </c>
      <c r="C901" s="3">
        <v>44461</v>
      </c>
      <c r="D901" t="s">
        <v>71</v>
      </c>
      <c r="E901">
        <v>126403</v>
      </c>
      <c r="F901" t="s">
        <v>19</v>
      </c>
      <c r="G901" t="s">
        <v>105</v>
      </c>
      <c r="H901" t="s">
        <v>106</v>
      </c>
      <c r="I901">
        <v>1852</v>
      </c>
      <c r="J901" t="s">
        <v>22</v>
      </c>
      <c r="K901" t="s">
        <v>32</v>
      </c>
      <c r="L901" t="s">
        <v>27</v>
      </c>
      <c r="M901" t="s">
        <v>28</v>
      </c>
      <c r="N901" s="5">
        <v>21.6</v>
      </c>
      <c r="O901" s="7">
        <v>6</v>
      </c>
      <c r="P901" s="5">
        <v>15</v>
      </c>
      <c r="Q901" s="5">
        <v>6.6</v>
      </c>
      <c r="R901" s="22">
        <f>Tabla1[[#This Row],[Fecha de Envío]]-Tabla1[[#This Row],[Fecha de Orden]]</f>
        <v>13</v>
      </c>
      <c r="S901" s="24">
        <f>YEAR(Tabla1[[#This Row],[Fecha de Orden]])</f>
        <v>2021</v>
      </c>
      <c r="T901" t="str">
        <f>VLOOKUP(Tabla1[[#This Row],[Nombre del Producto]],Tabla2[[Nombre Producto]:[Costo Unitario]],2,FALSE)</f>
        <v>Lot's O' Nuts</v>
      </c>
      <c r="U901" t="str">
        <f>VLOOKUP(Tabla1[[#This Row],[Fábrica]],Tabla3[],4,FALSE)</f>
        <v>Arizona</v>
      </c>
    </row>
    <row r="902" spans="1:21" x14ac:dyDescent="0.25">
      <c r="A902" t="s">
        <v>7681</v>
      </c>
      <c r="B902" s="3">
        <v>44448</v>
      </c>
      <c r="C902" s="3">
        <v>44461</v>
      </c>
      <c r="D902" t="s">
        <v>71</v>
      </c>
      <c r="E902">
        <v>126403</v>
      </c>
      <c r="F902" t="s">
        <v>19</v>
      </c>
      <c r="G902" t="s">
        <v>105</v>
      </c>
      <c r="H902" t="s">
        <v>106</v>
      </c>
      <c r="I902">
        <v>1852</v>
      </c>
      <c r="J902" t="s">
        <v>22</v>
      </c>
      <c r="K902" t="s">
        <v>32</v>
      </c>
      <c r="L902" t="s">
        <v>36</v>
      </c>
      <c r="M902" t="s">
        <v>37</v>
      </c>
      <c r="N902" s="5">
        <v>9.75</v>
      </c>
      <c r="O902" s="7">
        <v>3</v>
      </c>
      <c r="P902" s="5">
        <v>6.33</v>
      </c>
      <c r="Q902" s="5">
        <v>3.42</v>
      </c>
      <c r="R902" s="22">
        <f>Tabla1[[#This Row],[Fecha de Envío]]-Tabla1[[#This Row],[Fecha de Orden]]</f>
        <v>13</v>
      </c>
      <c r="S902" s="24">
        <f>YEAR(Tabla1[[#This Row],[Fecha de Orden]])</f>
        <v>2021</v>
      </c>
      <c r="T902" t="str">
        <f>VLOOKUP(Tabla1[[#This Row],[Nombre del Producto]],Tabla2[[Nombre Producto]:[Costo Unitario]],2,FALSE)</f>
        <v>Wicked Choccy's</v>
      </c>
      <c r="U902" t="str">
        <f>VLOOKUP(Tabla1[[#This Row],[Fábrica]],Tabla3[],4,FALSE)</f>
        <v>Georgia</v>
      </c>
    </row>
    <row r="903" spans="1:21" x14ac:dyDescent="0.25">
      <c r="A903" t="s">
        <v>7682</v>
      </c>
      <c r="B903" s="3">
        <v>44448</v>
      </c>
      <c r="C903" s="3">
        <v>44461</v>
      </c>
      <c r="D903" t="s">
        <v>71</v>
      </c>
      <c r="E903">
        <v>126403</v>
      </c>
      <c r="F903" t="s">
        <v>19</v>
      </c>
      <c r="G903" t="s">
        <v>105</v>
      </c>
      <c r="H903" t="s">
        <v>106</v>
      </c>
      <c r="I903">
        <v>1852</v>
      </c>
      <c r="J903" t="s">
        <v>22</v>
      </c>
      <c r="K903" t="s">
        <v>32</v>
      </c>
      <c r="L903" t="s">
        <v>33</v>
      </c>
      <c r="M903" t="s">
        <v>34</v>
      </c>
      <c r="N903" s="5">
        <v>7.2</v>
      </c>
      <c r="O903" s="7">
        <v>2</v>
      </c>
      <c r="P903" s="5">
        <v>4.8</v>
      </c>
      <c r="Q903" s="5">
        <v>2.4</v>
      </c>
      <c r="R903" s="22">
        <f>Tabla1[[#This Row],[Fecha de Envío]]-Tabla1[[#This Row],[Fecha de Orden]]</f>
        <v>13</v>
      </c>
      <c r="S903" s="24">
        <f>YEAR(Tabla1[[#This Row],[Fecha de Orden]])</f>
        <v>2021</v>
      </c>
      <c r="T903" t="str">
        <f>VLOOKUP(Tabla1[[#This Row],[Nombre del Producto]],Tabla2[[Nombre Producto]:[Costo Unitario]],2,FALSE)</f>
        <v>Lot's O' Nuts</v>
      </c>
      <c r="U903" t="str">
        <f>VLOOKUP(Tabla1[[#This Row],[Fábrica]],Tabla3[],4,FALSE)</f>
        <v>Arizona</v>
      </c>
    </row>
    <row r="904" spans="1:21" x14ac:dyDescent="0.25">
      <c r="A904" t="s">
        <v>7683</v>
      </c>
      <c r="B904" s="3">
        <v>44448</v>
      </c>
      <c r="C904" s="3">
        <v>44461</v>
      </c>
      <c r="D904" t="s">
        <v>71</v>
      </c>
      <c r="E904">
        <v>126403</v>
      </c>
      <c r="F904" t="s">
        <v>19</v>
      </c>
      <c r="G904" t="s">
        <v>105</v>
      </c>
      <c r="H904" t="s">
        <v>106</v>
      </c>
      <c r="I904">
        <v>1852</v>
      </c>
      <c r="J904" t="s">
        <v>22</v>
      </c>
      <c r="K904" t="s">
        <v>32</v>
      </c>
      <c r="L904" t="s">
        <v>45</v>
      </c>
      <c r="M904" t="s">
        <v>46</v>
      </c>
      <c r="N904" s="5">
        <v>17.45</v>
      </c>
      <c r="O904" s="7">
        <v>5</v>
      </c>
      <c r="P904" s="5">
        <v>12.45</v>
      </c>
      <c r="Q904" s="5">
        <v>5</v>
      </c>
      <c r="R904" s="22">
        <f>Tabla1[[#This Row],[Fecha de Envío]]-Tabla1[[#This Row],[Fecha de Orden]]</f>
        <v>13</v>
      </c>
      <c r="S904" s="24">
        <f>YEAR(Tabla1[[#This Row],[Fecha de Orden]])</f>
        <v>2021</v>
      </c>
      <c r="T904" t="str">
        <f>VLOOKUP(Tabla1[[#This Row],[Nombre del Producto]],Tabla2[[Nombre Producto]:[Costo Unitario]],2,FALSE)</f>
        <v>Lot's O' Nuts</v>
      </c>
      <c r="U904" t="str">
        <f>VLOOKUP(Tabla1[[#This Row],[Fábrica]],Tabla3[],4,FALSE)</f>
        <v>Arizona</v>
      </c>
    </row>
    <row r="905" spans="1:21" x14ac:dyDescent="0.25">
      <c r="A905" t="s">
        <v>696</v>
      </c>
      <c r="B905" s="3">
        <v>44449</v>
      </c>
      <c r="C905" s="3">
        <v>44462</v>
      </c>
      <c r="D905" t="s">
        <v>39</v>
      </c>
      <c r="E905">
        <v>126438</v>
      </c>
      <c r="F905" t="s">
        <v>195</v>
      </c>
      <c r="G905" t="s">
        <v>697</v>
      </c>
      <c r="H905" t="s">
        <v>698</v>
      </c>
      <c r="I905" t="s">
        <v>699</v>
      </c>
      <c r="J905" t="s">
        <v>22</v>
      </c>
      <c r="K905" t="s">
        <v>32</v>
      </c>
      <c r="L905" t="s">
        <v>24</v>
      </c>
      <c r="M905" t="s">
        <v>25</v>
      </c>
      <c r="N905" s="5">
        <v>7.5</v>
      </c>
      <c r="O905" s="7">
        <v>2</v>
      </c>
      <c r="P905" s="5">
        <v>4.9000000000000004</v>
      </c>
      <c r="Q905" s="5">
        <v>2.6</v>
      </c>
      <c r="R905" s="22">
        <f>Tabla1[[#This Row],[Fecha de Envío]]-Tabla1[[#This Row],[Fecha de Orden]]</f>
        <v>13</v>
      </c>
      <c r="S905" s="24">
        <f>YEAR(Tabla1[[#This Row],[Fecha de Orden]])</f>
        <v>2021</v>
      </c>
      <c r="T905" t="str">
        <f>VLOOKUP(Tabla1[[#This Row],[Nombre del Producto]],Tabla2[[Nombre Producto]:[Costo Unitario]],2,FALSE)</f>
        <v>Wicked Choccy's</v>
      </c>
      <c r="U905" t="str">
        <f>VLOOKUP(Tabla1[[#This Row],[Fábrica]],Tabla3[],4,FALSE)</f>
        <v>Georgia</v>
      </c>
    </row>
    <row r="906" spans="1:21" x14ac:dyDescent="0.25">
      <c r="A906" t="s">
        <v>1964</v>
      </c>
      <c r="B906" s="3">
        <v>44449</v>
      </c>
      <c r="C906" s="3">
        <v>44465</v>
      </c>
      <c r="D906" t="s">
        <v>18</v>
      </c>
      <c r="E906">
        <v>125731</v>
      </c>
      <c r="F906" t="s">
        <v>19</v>
      </c>
      <c r="G906" t="s">
        <v>1965</v>
      </c>
      <c r="H906" t="s">
        <v>62</v>
      </c>
      <c r="I906">
        <v>97030</v>
      </c>
      <c r="J906" t="s">
        <v>22</v>
      </c>
      <c r="K906" t="s">
        <v>23</v>
      </c>
      <c r="L906" t="s">
        <v>45</v>
      </c>
      <c r="M906" t="s">
        <v>46</v>
      </c>
      <c r="N906" s="5">
        <v>17.45</v>
      </c>
      <c r="O906" s="7">
        <v>5</v>
      </c>
      <c r="P906" s="5">
        <v>12.45</v>
      </c>
      <c r="Q906" s="5">
        <v>5</v>
      </c>
      <c r="R906" s="22">
        <f>Tabla1[[#This Row],[Fecha de Envío]]-Tabla1[[#This Row],[Fecha de Orden]]</f>
        <v>16</v>
      </c>
      <c r="S906" s="24">
        <f>YEAR(Tabla1[[#This Row],[Fecha de Orden]])</f>
        <v>2021</v>
      </c>
      <c r="T906" t="str">
        <f>VLOOKUP(Tabla1[[#This Row],[Nombre del Producto]],Tabla2[[Nombre Producto]:[Costo Unitario]],2,FALSE)</f>
        <v>Lot's O' Nuts</v>
      </c>
      <c r="U906" t="str">
        <f>VLOOKUP(Tabla1[[#This Row],[Fábrica]],Tabla3[],4,FALSE)</f>
        <v>Arizona</v>
      </c>
    </row>
    <row r="907" spans="1:21" x14ac:dyDescent="0.25">
      <c r="A907" t="s">
        <v>1966</v>
      </c>
      <c r="B907" s="3">
        <v>44449</v>
      </c>
      <c r="C907" s="3">
        <v>44465</v>
      </c>
      <c r="D907" t="s">
        <v>18</v>
      </c>
      <c r="E907">
        <v>125731</v>
      </c>
      <c r="F907" t="s">
        <v>19</v>
      </c>
      <c r="G907" t="s">
        <v>1965</v>
      </c>
      <c r="H907" t="s">
        <v>62</v>
      </c>
      <c r="I907">
        <v>97030</v>
      </c>
      <c r="J907" t="s">
        <v>22</v>
      </c>
      <c r="K907" t="s">
        <v>23</v>
      </c>
      <c r="L907" t="s">
        <v>27</v>
      </c>
      <c r="M907" t="s">
        <v>28</v>
      </c>
      <c r="N907" s="5">
        <v>25.2</v>
      </c>
      <c r="O907" s="7">
        <v>7</v>
      </c>
      <c r="P907" s="5">
        <v>17.5</v>
      </c>
      <c r="Q907" s="5">
        <v>7.7</v>
      </c>
      <c r="R907" s="22">
        <f>Tabla1[[#This Row],[Fecha de Envío]]-Tabla1[[#This Row],[Fecha de Orden]]</f>
        <v>16</v>
      </c>
      <c r="S907" s="24">
        <f>YEAR(Tabla1[[#This Row],[Fecha de Orden]])</f>
        <v>2021</v>
      </c>
      <c r="T907" t="str">
        <f>VLOOKUP(Tabla1[[#This Row],[Nombre del Producto]],Tabla2[[Nombre Producto]:[Costo Unitario]],2,FALSE)</f>
        <v>Lot's O' Nuts</v>
      </c>
      <c r="U907" t="str">
        <f>VLOOKUP(Tabla1[[#This Row],[Fábrica]],Tabla3[],4,FALSE)</f>
        <v>Arizona</v>
      </c>
    </row>
    <row r="908" spans="1:21" x14ac:dyDescent="0.25">
      <c r="A908" t="s">
        <v>2351</v>
      </c>
      <c r="B908" s="3">
        <v>44449</v>
      </c>
      <c r="C908" s="3">
        <v>44463</v>
      </c>
      <c r="D908" t="s">
        <v>18</v>
      </c>
      <c r="E908">
        <v>138835</v>
      </c>
      <c r="F908" t="s">
        <v>19</v>
      </c>
      <c r="G908" t="s">
        <v>532</v>
      </c>
      <c r="H908" t="s">
        <v>133</v>
      </c>
      <c r="I908">
        <v>23464</v>
      </c>
      <c r="J908" t="s">
        <v>22</v>
      </c>
      <c r="K908" t="s">
        <v>66</v>
      </c>
      <c r="L908" t="s">
        <v>33</v>
      </c>
      <c r="M908" t="s">
        <v>34</v>
      </c>
      <c r="N908" s="5">
        <v>7.2</v>
      </c>
      <c r="O908" s="7">
        <v>2</v>
      </c>
      <c r="P908" s="5">
        <v>4.8</v>
      </c>
      <c r="Q908" s="5">
        <v>2.4</v>
      </c>
      <c r="R908" s="22">
        <f>Tabla1[[#This Row],[Fecha de Envío]]-Tabla1[[#This Row],[Fecha de Orden]]</f>
        <v>14</v>
      </c>
      <c r="S908" s="24">
        <f>YEAR(Tabla1[[#This Row],[Fecha de Orden]])</f>
        <v>2021</v>
      </c>
      <c r="T908" t="str">
        <f>VLOOKUP(Tabla1[[#This Row],[Nombre del Producto]],Tabla2[[Nombre Producto]:[Costo Unitario]],2,FALSE)</f>
        <v>Lot's O' Nuts</v>
      </c>
      <c r="U908" t="str">
        <f>VLOOKUP(Tabla1[[#This Row],[Fábrica]],Tabla3[],4,FALSE)</f>
        <v>Arizona</v>
      </c>
    </row>
    <row r="909" spans="1:21" x14ac:dyDescent="0.25">
      <c r="A909" t="s">
        <v>8020</v>
      </c>
      <c r="B909" s="3">
        <v>44449</v>
      </c>
      <c r="C909" s="3">
        <v>44462</v>
      </c>
      <c r="D909" t="s">
        <v>39</v>
      </c>
      <c r="E909">
        <v>113383</v>
      </c>
      <c r="F909" t="s">
        <v>19</v>
      </c>
      <c r="G909" t="s">
        <v>8021</v>
      </c>
      <c r="H909" t="s">
        <v>306</v>
      </c>
      <c r="I909">
        <v>7011</v>
      </c>
      <c r="J909" t="s">
        <v>22</v>
      </c>
      <c r="K909" t="s">
        <v>32</v>
      </c>
      <c r="L909" t="s">
        <v>45</v>
      </c>
      <c r="M909" t="s">
        <v>46</v>
      </c>
      <c r="N909" s="5">
        <v>17.45</v>
      </c>
      <c r="O909" s="7">
        <v>5</v>
      </c>
      <c r="P909" s="5">
        <v>12.45</v>
      </c>
      <c r="Q909" s="5">
        <v>5</v>
      </c>
      <c r="R909" s="22">
        <f>Tabla1[[#This Row],[Fecha de Envío]]-Tabla1[[#This Row],[Fecha de Orden]]</f>
        <v>13</v>
      </c>
      <c r="S909" s="24">
        <f>YEAR(Tabla1[[#This Row],[Fecha de Orden]])</f>
        <v>2021</v>
      </c>
      <c r="T909" t="str">
        <f>VLOOKUP(Tabla1[[#This Row],[Nombre del Producto]],Tabla2[[Nombre Producto]:[Costo Unitario]],2,FALSE)</f>
        <v>Lot's O' Nuts</v>
      </c>
      <c r="U909" t="str">
        <f>VLOOKUP(Tabla1[[#This Row],[Fábrica]],Tabla3[],4,FALSE)</f>
        <v>Arizona</v>
      </c>
    </row>
    <row r="910" spans="1:21" x14ac:dyDescent="0.25">
      <c r="A910" t="s">
        <v>8022</v>
      </c>
      <c r="B910" s="3">
        <v>44449</v>
      </c>
      <c r="C910" s="3">
        <v>44462</v>
      </c>
      <c r="D910" t="s">
        <v>39</v>
      </c>
      <c r="E910">
        <v>113383</v>
      </c>
      <c r="F910" t="s">
        <v>19</v>
      </c>
      <c r="G910" t="s">
        <v>8021</v>
      </c>
      <c r="H910" t="s">
        <v>306</v>
      </c>
      <c r="I910">
        <v>7011</v>
      </c>
      <c r="J910" t="s">
        <v>22</v>
      </c>
      <c r="K910" t="s">
        <v>32</v>
      </c>
      <c r="L910" t="s">
        <v>33</v>
      </c>
      <c r="M910" t="s">
        <v>34</v>
      </c>
      <c r="N910" s="5">
        <v>14.4</v>
      </c>
      <c r="O910" s="7">
        <v>4</v>
      </c>
      <c r="P910" s="5">
        <v>9.6</v>
      </c>
      <c r="Q910" s="5">
        <v>4.8</v>
      </c>
      <c r="R910" s="22">
        <f>Tabla1[[#This Row],[Fecha de Envío]]-Tabla1[[#This Row],[Fecha de Orden]]</f>
        <v>13</v>
      </c>
      <c r="S910" s="24">
        <f>YEAR(Tabla1[[#This Row],[Fecha de Orden]])</f>
        <v>2021</v>
      </c>
      <c r="T910" t="str">
        <f>VLOOKUP(Tabla1[[#This Row],[Nombre del Producto]],Tabla2[[Nombre Producto]:[Costo Unitario]],2,FALSE)</f>
        <v>Lot's O' Nuts</v>
      </c>
      <c r="U910" t="str">
        <f>VLOOKUP(Tabla1[[#This Row],[Fábrica]],Tabla3[],4,FALSE)</f>
        <v>Arizona</v>
      </c>
    </row>
    <row r="911" spans="1:21" x14ac:dyDescent="0.25">
      <c r="A911" t="s">
        <v>5750</v>
      </c>
      <c r="B911" s="3">
        <v>44450</v>
      </c>
      <c r="C911" s="3">
        <v>44465</v>
      </c>
      <c r="D911" t="s">
        <v>18</v>
      </c>
      <c r="E911">
        <v>112837</v>
      </c>
      <c r="F911" t="s">
        <v>19</v>
      </c>
      <c r="G911" t="s">
        <v>1341</v>
      </c>
      <c r="H911" t="s">
        <v>21</v>
      </c>
      <c r="I911">
        <v>93030</v>
      </c>
      <c r="J911" t="s">
        <v>22</v>
      </c>
      <c r="K911" t="s">
        <v>23</v>
      </c>
      <c r="L911" t="s">
        <v>27</v>
      </c>
      <c r="M911" t="s">
        <v>28</v>
      </c>
      <c r="N911" s="5">
        <v>10.8</v>
      </c>
      <c r="O911" s="7">
        <v>3</v>
      </c>
      <c r="P911" s="5">
        <v>7.5</v>
      </c>
      <c r="Q911" s="5">
        <v>3.3</v>
      </c>
      <c r="R911" s="22">
        <f>Tabla1[[#This Row],[Fecha de Envío]]-Tabla1[[#This Row],[Fecha de Orden]]</f>
        <v>15</v>
      </c>
      <c r="S911" s="24">
        <f>YEAR(Tabla1[[#This Row],[Fecha de Orden]])</f>
        <v>2021</v>
      </c>
      <c r="T911" t="str">
        <f>VLOOKUP(Tabla1[[#This Row],[Nombre del Producto]],Tabla2[[Nombre Producto]:[Costo Unitario]],2,FALSE)</f>
        <v>Lot's O' Nuts</v>
      </c>
      <c r="U911" t="str">
        <f>VLOOKUP(Tabla1[[#This Row],[Fábrica]],Tabla3[],4,FALSE)</f>
        <v>Arizona</v>
      </c>
    </row>
    <row r="912" spans="1:21" x14ac:dyDescent="0.25">
      <c r="A912" t="s">
        <v>319</v>
      </c>
      <c r="B912" s="3">
        <v>44451</v>
      </c>
      <c r="C912" s="3">
        <v>44466</v>
      </c>
      <c r="D912" t="s">
        <v>18</v>
      </c>
      <c r="E912">
        <v>103702</v>
      </c>
      <c r="F912" t="s">
        <v>19</v>
      </c>
      <c r="G912" t="s">
        <v>297</v>
      </c>
      <c r="H912" t="s">
        <v>210</v>
      </c>
      <c r="I912">
        <v>45014</v>
      </c>
      <c r="J912" t="s">
        <v>22</v>
      </c>
      <c r="K912" t="s">
        <v>32</v>
      </c>
      <c r="L912" t="s">
        <v>24</v>
      </c>
      <c r="M912" t="s">
        <v>25</v>
      </c>
      <c r="N912" s="5">
        <v>26.25</v>
      </c>
      <c r="O912" s="7">
        <v>7</v>
      </c>
      <c r="P912" s="5">
        <v>17.149999999999999</v>
      </c>
      <c r="Q912" s="5">
        <v>9.1</v>
      </c>
      <c r="R912" s="22">
        <f>Tabla1[[#This Row],[Fecha de Envío]]-Tabla1[[#This Row],[Fecha de Orden]]</f>
        <v>15</v>
      </c>
      <c r="S912" s="24">
        <f>YEAR(Tabla1[[#This Row],[Fecha de Orden]])</f>
        <v>2021</v>
      </c>
      <c r="T912" t="str">
        <f>VLOOKUP(Tabla1[[#This Row],[Nombre del Producto]],Tabla2[[Nombre Producto]:[Costo Unitario]],2,FALSE)</f>
        <v>Wicked Choccy's</v>
      </c>
      <c r="U912" t="str">
        <f>VLOOKUP(Tabla1[[#This Row],[Fábrica]],Tabla3[],4,FALSE)</f>
        <v>Georgia</v>
      </c>
    </row>
    <row r="913" spans="1:21" x14ac:dyDescent="0.25">
      <c r="A913" t="s">
        <v>1293</v>
      </c>
      <c r="B913" s="3">
        <v>44451</v>
      </c>
      <c r="C913" s="3">
        <v>44466</v>
      </c>
      <c r="D913" t="s">
        <v>18</v>
      </c>
      <c r="E913">
        <v>138527</v>
      </c>
      <c r="F913" t="s">
        <v>19</v>
      </c>
      <c r="G913" t="s">
        <v>1294</v>
      </c>
      <c r="H913" t="s">
        <v>98</v>
      </c>
      <c r="I913">
        <v>27511</v>
      </c>
      <c r="J913" t="s">
        <v>22</v>
      </c>
      <c r="K913" t="s">
        <v>66</v>
      </c>
      <c r="L913" t="s">
        <v>27</v>
      </c>
      <c r="M913" t="s">
        <v>28</v>
      </c>
      <c r="N913" s="5">
        <v>18</v>
      </c>
      <c r="O913" s="7">
        <v>5</v>
      </c>
      <c r="P913" s="5">
        <v>12.5</v>
      </c>
      <c r="Q913" s="5">
        <v>5.5</v>
      </c>
      <c r="R913" s="22">
        <f>Tabla1[[#This Row],[Fecha de Envío]]-Tabla1[[#This Row],[Fecha de Orden]]</f>
        <v>15</v>
      </c>
      <c r="S913" s="24">
        <f>YEAR(Tabla1[[#This Row],[Fecha de Orden]])</f>
        <v>2021</v>
      </c>
      <c r="T913" t="str">
        <f>VLOOKUP(Tabla1[[#This Row],[Nombre del Producto]],Tabla2[[Nombre Producto]:[Costo Unitario]],2,FALSE)</f>
        <v>Lot's O' Nuts</v>
      </c>
      <c r="U913" t="str">
        <f>VLOOKUP(Tabla1[[#This Row],[Fábrica]],Tabla3[],4,FALSE)</f>
        <v>Arizona</v>
      </c>
    </row>
    <row r="914" spans="1:21" x14ac:dyDescent="0.25">
      <c r="A914" t="s">
        <v>1295</v>
      </c>
      <c r="B914" s="3">
        <v>44451</v>
      </c>
      <c r="C914" s="3">
        <v>44466</v>
      </c>
      <c r="D914" t="s">
        <v>18</v>
      </c>
      <c r="E914">
        <v>138527</v>
      </c>
      <c r="F914" t="s">
        <v>19</v>
      </c>
      <c r="G914" t="s">
        <v>1294</v>
      </c>
      <c r="H914" t="s">
        <v>98</v>
      </c>
      <c r="I914">
        <v>27511</v>
      </c>
      <c r="J914" t="s">
        <v>22</v>
      </c>
      <c r="K914" t="s">
        <v>66</v>
      </c>
      <c r="L914" t="s">
        <v>45</v>
      </c>
      <c r="M914" t="s">
        <v>46</v>
      </c>
      <c r="N914" s="5">
        <v>6.98</v>
      </c>
      <c r="O914" s="7">
        <v>2</v>
      </c>
      <c r="P914" s="5">
        <v>4.9800000000000004</v>
      </c>
      <c r="Q914" s="5">
        <v>2</v>
      </c>
      <c r="R914" s="22">
        <f>Tabla1[[#This Row],[Fecha de Envío]]-Tabla1[[#This Row],[Fecha de Orden]]</f>
        <v>15</v>
      </c>
      <c r="S914" s="24">
        <f>YEAR(Tabla1[[#This Row],[Fecha de Orden]])</f>
        <v>2021</v>
      </c>
      <c r="T914" t="str">
        <f>VLOOKUP(Tabla1[[#This Row],[Nombre del Producto]],Tabla2[[Nombre Producto]:[Costo Unitario]],2,FALSE)</f>
        <v>Lot's O' Nuts</v>
      </c>
      <c r="U914" t="str">
        <f>VLOOKUP(Tabla1[[#This Row],[Fábrica]],Tabla3[],4,FALSE)</f>
        <v>Arizona</v>
      </c>
    </row>
    <row r="915" spans="1:21" x14ac:dyDescent="0.25">
      <c r="A915" t="s">
        <v>1296</v>
      </c>
      <c r="B915" s="3">
        <v>44451</v>
      </c>
      <c r="C915" s="3">
        <v>44466</v>
      </c>
      <c r="D915" t="s">
        <v>18</v>
      </c>
      <c r="E915">
        <v>138527</v>
      </c>
      <c r="F915" t="s">
        <v>19</v>
      </c>
      <c r="G915" t="s">
        <v>1294</v>
      </c>
      <c r="H915" t="s">
        <v>98</v>
      </c>
      <c r="I915">
        <v>27511</v>
      </c>
      <c r="J915" t="s">
        <v>22</v>
      </c>
      <c r="K915" t="s">
        <v>66</v>
      </c>
      <c r="L915" t="s">
        <v>36</v>
      </c>
      <c r="M915" t="s">
        <v>37</v>
      </c>
      <c r="N915" s="5">
        <v>3.25</v>
      </c>
      <c r="O915" s="7">
        <v>1</v>
      </c>
      <c r="P915" s="5">
        <v>2.11</v>
      </c>
      <c r="Q915" s="5">
        <v>1.1399999999999999</v>
      </c>
      <c r="R915" s="22">
        <f>Tabla1[[#This Row],[Fecha de Envío]]-Tabla1[[#This Row],[Fecha de Orden]]</f>
        <v>15</v>
      </c>
      <c r="S915" s="24">
        <f>YEAR(Tabla1[[#This Row],[Fecha de Orden]])</f>
        <v>2021</v>
      </c>
      <c r="T915" t="str">
        <f>VLOOKUP(Tabla1[[#This Row],[Nombre del Producto]],Tabla2[[Nombre Producto]:[Costo Unitario]],2,FALSE)</f>
        <v>Wicked Choccy's</v>
      </c>
      <c r="U915" t="str">
        <f>VLOOKUP(Tabla1[[#This Row],[Fábrica]],Tabla3[],4,FALSE)</f>
        <v>Georgia</v>
      </c>
    </row>
    <row r="916" spans="1:21" x14ac:dyDescent="0.25">
      <c r="A916" t="s">
        <v>5755</v>
      </c>
      <c r="B916" s="3">
        <v>44451</v>
      </c>
      <c r="C916" s="3">
        <v>44466</v>
      </c>
      <c r="D916" t="s">
        <v>71</v>
      </c>
      <c r="E916">
        <v>116246</v>
      </c>
      <c r="F916" t="s">
        <v>19</v>
      </c>
      <c r="G916" t="s">
        <v>30</v>
      </c>
      <c r="H916" t="s">
        <v>31</v>
      </c>
      <c r="I916">
        <v>10035</v>
      </c>
      <c r="J916" t="s">
        <v>22</v>
      </c>
      <c r="K916" t="s">
        <v>32</v>
      </c>
      <c r="L916" t="s">
        <v>24</v>
      </c>
      <c r="M916" t="s">
        <v>25</v>
      </c>
      <c r="N916" s="5">
        <v>22.5</v>
      </c>
      <c r="O916" s="7">
        <v>6</v>
      </c>
      <c r="P916" s="5">
        <v>14.7</v>
      </c>
      <c r="Q916" s="5">
        <v>7.8</v>
      </c>
      <c r="R916" s="22">
        <f>Tabla1[[#This Row],[Fecha de Envío]]-Tabla1[[#This Row],[Fecha de Orden]]</f>
        <v>15</v>
      </c>
      <c r="S916" s="24">
        <f>YEAR(Tabla1[[#This Row],[Fecha de Orden]])</f>
        <v>2021</v>
      </c>
      <c r="T916" t="str">
        <f>VLOOKUP(Tabla1[[#This Row],[Nombre del Producto]],Tabla2[[Nombre Producto]:[Costo Unitario]],2,FALSE)</f>
        <v>Wicked Choccy's</v>
      </c>
      <c r="U916" t="str">
        <f>VLOOKUP(Tabla1[[#This Row],[Fábrica]],Tabla3[],4,FALSE)</f>
        <v>Georgia</v>
      </c>
    </row>
    <row r="917" spans="1:21" x14ac:dyDescent="0.25">
      <c r="A917" t="s">
        <v>7197</v>
      </c>
      <c r="B917" s="3">
        <v>44451</v>
      </c>
      <c r="C917" s="3">
        <v>44465</v>
      </c>
      <c r="D917" t="s">
        <v>71</v>
      </c>
      <c r="E917">
        <v>150924</v>
      </c>
      <c r="F917" t="s">
        <v>19</v>
      </c>
      <c r="G917" t="s">
        <v>159</v>
      </c>
      <c r="H917" t="s">
        <v>42</v>
      </c>
      <c r="I917">
        <v>77070</v>
      </c>
      <c r="J917" t="s">
        <v>22</v>
      </c>
      <c r="K917" t="s">
        <v>43</v>
      </c>
      <c r="L917" t="s">
        <v>27</v>
      </c>
      <c r="M917" t="s">
        <v>28</v>
      </c>
      <c r="N917" s="5">
        <v>18</v>
      </c>
      <c r="O917" s="7">
        <v>5</v>
      </c>
      <c r="P917" s="5">
        <v>12.5</v>
      </c>
      <c r="Q917" s="5">
        <v>5.5</v>
      </c>
      <c r="R917" s="22">
        <f>Tabla1[[#This Row],[Fecha de Envío]]-Tabla1[[#This Row],[Fecha de Orden]]</f>
        <v>14</v>
      </c>
      <c r="S917" s="24">
        <f>YEAR(Tabla1[[#This Row],[Fecha de Orden]])</f>
        <v>2021</v>
      </c>
      <c r="T917" t="str">
        <f>VLOOKUP(Tabla1[[#This Row],[Nombre del Producto]],Tabla2[[Nombre Producto]:[Costo Unitario]],2,FALSE)</f>
        <v>Lot's O' Nuts</v>
      </c>
      <c r="U917" t="str">
        <f>VLOOKUP(Tabla1[[#This Row],[Fábrica]],Tabla3[],4,FALSE)</f>
        <v>Arizona</v>
      </c>
    </row>
    <row r="918" spans="1:21" x14ac:dyDescent="0.25">
      <c r="A918" t="s">
        <v>7993</v>
      </c>
      <c r="B918" s="3">
        <v>44451</v>
      </c>
      <c r="C918" s="3">
        <v>44462</v>
      </c>
      <c r="D918" t="s">
        <v>39</v>
      </c>
      <c r="E918">
        <v>101476</v>
      </c>
      <c r="F918" t="s">
        <v>19</v>
      </c>
      <c r="G918" t="s">
        <v>4273</v>
      </c>
      <c r="H918" t="s">
        <v>31</v>
      </c>
      <c r="I918">
        <v>10801</v>
      </c>
      <c r="J918" t="s">
        <v>22</v>
      </c>
      <c r="K918" t="s">
        <v>32</v>
      </c>
      <c r="L918" t="s">
        <v>36</v>
      </c>
      <c r="M918" t="s">
        <v>37</v>
      </c>
      <c r="N918" s="5">
        <v>3.25</v>
      </c>
      <c r="O918" s="7">
        <v>1</v>
      </c>
      <c r="P918" s="5">
        <v>2.11</v>
      </c>
      <c r="Q918" s="5">
        <v>1.1399999999999999</v>
      </c>
      <c r="R918" s="22">
        <f>Tabla1[[#This Row],[Fecha de Envío]]-Tabla1[[#This Row],[Fecha de Orden]]</f>
        <v>11</v>
      </c>
      <c r="S918" s="24">
        <f>YEAR(Tabla1[[#This Row],[Fecha de Orden]])</f>
        <v>2021</v>
      </c>
      <c r="T918" t="str">
        <f>VLOOKUP(Tabla1[[#This Row],[Nombre del Producto]],Tabla2[[Nombre Producto]:[Costo Unitario]],2,FALSE)</f>
        <v>Wicked Choccy's</v>
      </c>
      <c r="U918" t="str">
        <f>VLOOKUP(Tabla1[[#This Row],[Fábrica]],Tabla3[],4,FALSE)</f>
        <v>Georgia</v>
      </c>
    </row>
    <row r="919" spans="1:21" x14ac:dyDescent="0.25">
      <c r="A919" t="s">
        <v>8551</v>
      </c>
      <c r="B919" s="3">
        <v>44451</v>
      </c>
      <c r="C919" s="3">
        <v>44468</v>
      </c>
      <c r="D919" t="s">
        <v>18</v>
      </c>
      <c r="E919">
        <v>119081</v>
      </c>
      <c r="F919" t="s">
        <v>19</v>
      </c>
      <c r="G919" t="s">
        <v>1071</v>
      </c>
      <c r="H919" t="s">
        <v>1072</v>
      </c>
      <c r="I919">
        <v>66062</v>
      </c>
      <c r="J919" t="s">
        <v>22</v>
      </c>
      <c r="K919" t="s">
        <v>43</v>
      </c>
      <c r="L919" t="s">
        <v>24</v>
      </c>
      <c r="M919" t="s">
        <v>25</v>
      </c>
      <c r="N919" s="5">
        <v>7.5</v>
      </c>
      <c r="O919" s="7">
        <v>2</v>
      </c>
      <c r="P919" s="5">
        <v>4.9000000000000004</v>
      </c>
      <c r="Q919" s="5">
        <v>2.6</v>
      </c>
      <c r="R919" s="22">
        <f>Tabla1[[#This Row],[Fecha de Envío]]-Tabla1[[#This Row],[Fecha de Orden]]</f>
        <v>17</v>
      </c>
      <c r="S919" s="24">
        <f>YEAR(Tabla1[[#This Row],[Fecha de Orden]])</f>
        <v>2021</v>
      </c>
      <c r="T919" t="str">
        <f>VLOOKUP(Tabla1[[#This Row],[Nombre del Producto]],Tabla2[[Nombre Producto]:[Costo Unitario]],2,FALSE)</f>
        <v>Wicked Choccy's</v>
      </c>
      <c r="U919" t="str">
        <f>VLOOKUP(Tabla1[[#This Row],[Fábrica]],Tabla3[],4,FALSE)</f>
        <v>Georgia</v>
      </c>
    </row>
    <row r="920" spans="1:21" x14ac:dyDescent="0.25">
      <c r="A920" t="s">
        <v>8552</v>
      </c>
      <c r="B920" s="3">
        <v>44451</v>
      </c>
      <c r="C920" s="3">
        <v>44468</v>
      </c>
      <c r="D920" t="s">
        <v>18</v>
      </c>
      <c r="E920">
        <v>119081</v>
      </c>
      <c r="F920" t="s">
        <v>19</v>
      </c>
      <c r="G920" t="s">
        <v>1071</v>
      </c>
      <c r="H920" t="s">
        <v>1072</v>
      </c>
      <c r="I920">
        <v>66062</v>
      </c>
      <c r="J920" t="s">
        <v>22</v>
      </c>
      <c r="K920" t="s">
        <v>43</v>
      </c>
      <c r="L920" t="s">
        <v>27</v>
      </c>
      <c r="M920" t="s">
        <v>28</v>
      </c>
      <c r="N920" s="5">
        <v>10.8</v>
      </c>
      <c r="O920" s="7">
        <v>3</v>
      </c>
      <c r="P920" s="5">
        <v>7.5</v>
      </c>
      <c r="Q920" s="5">
        <v>3.3</v>
      </c>
      <c r="R920" s="22">
        <f>Tabla1[[#This Row],[Fecha de Envío]]-Tabla1[[#This Row],[Fecha de Orden]]</f>
        <v>17</v>
      </c>
      <c r="S920" s="24">
        <f>YEAR(Tabla1[[#This Row],[Fecha de Orden]])</f>
        <v>2021</v>
      </c>
      <c r="T920" t="str">
        <f>VLOOKUP(Tabla1[[#This Row],[Nombre del Producto]],Tabla2[[Nombre Producto]:[Costo Unitario]],2,FALSE)</f>
        <v>Lot's O' Nuts</v>
      </c>
      <c r="U920" t="str">
        <f>VLOOKUP(Tabla1[[#This Row],[Fábrica]],Tabla3[],4,FALSE)</f>
        <v>Arizona</v>
      </c>
    </row>
    <row r="921" spans="1:21" x14ac:dyDescent="0.25">
      <c r="A921" t="s">
        <v>8553</v>
      </c>
      <c r="B921" s="3">
        <v>44451</v>
      </c>
      <c r="C921" s="3">
        <v>44468</v>
      </c>
      <c r="D921" t="s">
        <v>18</v>
      </c>
      <c r="E921">
        <v>119081</v>
      </c>
      <c r="F921" t="s">
        <v>19</v>
      </c>
      <c r="G921" t="s">
        <v>1071</v>
      </c>
      <c r="H921" t="s">
        <v>1072</v>
      </c>
      <c r="I921">
        <v>66062</v>
      </c>
      <c r="J921" t="s">
        <v>22</v>
      </c>
      <c r="K921" t="s">
        <v>43</v>
      </c>
      <c r="L921" t="s">
        <v>33</v>
      </c>
      <c r="M921" t="s">
        <v>34</v>
      </c>
      <c r="N921" s="5">
        <v>18</v>
      </c>
      <c r="O921" s="7">
        <v>5</v>
      </c>
      <c r="P921" s="5">
        <v>12</v>
      </c>
      <c r="Q921" s="5">
        <v>6</v>
      </c>
      <c r="R921" s="22">
        <f>Tabla1[[#This Row],[Fecha de Envío]]-Tabla1[[#This Row],[Fecha de Orden]]</f>
        <v>17</v>
      </c>
      <c r="S921" s="24">
        <f>YEAR(Tabla1[[#This Row],[Fecha de Orden]])</f>
        <v>2021</v>
      </c>
      <c r="T921" t="str">
        <f>VLOOKUP(Tabla1[[#This Row],[Nombre del Producto]],Tabla2[[Nombre Producto]:[Costo Unitario]],2,FALSE)</f>
        <v>Lot's O' Nuts</v>
      </c>
      <c r="U921" t="str">
        <f>VLOOKUP(Tabla1[[#This Row],[Fábrica]],Tabla3[],4,FALSE)</f>
        <v>Arizona</v>
      </c>
    </row>
    <row r="922" spans="1:21" x14ac:dyDescent="0.25">
      <c r="A922" t="s">
        <v>940</v>
      </c>
      <c r="B922" s="3">
        <v>44452</v>
      </c>
      <c r="C922" s="3">
        <v>44466</v>
      </c>
      <c r="D922" t="s">
        <v>18</v>
      </c>
      <c r="E922">
        <v>113859</v>
      </c>
      <c r="F922" t="s">
        <v>19</v>
      </c>
      <c r="G922" t="s">
        <v>941</v>
      </c>
      <c r="H922" t="s">
        <v>42</v>
      </c>
      <c r="I922">
        <v>79762</v>
      </c>
      <c r="J922" t="s">
        <v>22</v>
      </c>
      <c r="K922" t="s">
        <v>43</v>
      </c>
      <c r="L922" t="s">
        <v>24</v>
      </c>
      <c r="M922" t="s">
        <v>25</v>
      </c>
      <c r="N922" s="5">
        <v>22.5</v>
      </c>
      <c r="O922" s="7">
        <v>6</v>
      </c>
      <c r="P922" s="5">
        <v>14.7</v>
      </c>
      <c r="Q922" s="5">
        <v>7.8</v>
      </c>
      <c r="R922" s="22">
        <f>Tabla1[[#This Row],[Fecha de Envío]]-Tabla1[[#This Row],[Fecha de Orden]]</f>
        <v>14</v>
      </c>
      <c r="S922" s="24">
        <f>YEAR(Tabla1[[#This Row],[Fecha de Orden]])</f>
        <v>2021</v>
      </c>
      <c r="T922" t="str">
        <f>VLOOKUP(Tabla1[[#This Row],[Nombre del Producto]],Tabla2[[Nombre Producto]:[Costo Unitario]],2,FALSE)</f>
        <v>Wicked Choccy's</v>
      </c>
      <c r="U922" t="str">
        <f>VLOOKUP(Tabla1[[#This Row],[Fábrica]],Tabla3[],4,FALSE)</f>
        <v>Georgia</v>
      </c>
    </row>
    <row r="923" spans="1:21" x14ac:dyDescent="0.25">
      <c r="A923" t="s">
        <v>2498</v>
      </c>
      <c r="B923" s="3">
        <v>44452</v>
      </c>
      <c r="C923" s="3">
        <v>44468</v>
      </c>
      <c r="D923" t="s">
        <v>18</v>
      </c>
      <c r="E923">
        <v>145212</v>
      </c>
      <c r="F923" t="s">
        <v>19</v>
      </c>
      <c r="G923" t="s">
        <v>30</v>
      </c>
      <c r="H923" t="s">
        <v>31</v>
      </c>
      <c r="I923">
        <v>10011</v>
      </c>
      <c r="J923" t="s">
        <v>22</v>
      </c>
      <c r="K923" t="s">
        <v>32</v>
      </c>
      <c r="L923" t="s">
        <v>33</v>
      </c>
      <c r="M923" t="s">
        <v>34</v>
      </c>
      <c r="N923" s="5">
        <v>10.8</v>
      </c>
      <c r="O923" s="7">
        <v>3</v>
      </c>
      <c r="P923" s="5">
        <v>7.2</v>
      </c>
      <c r="Q923" s="5">
        <v>3.6</v>
      </c>
      <c r="R923" s="22">
        <f>Tabla1[[#This Row],[Fecha de Envío]]-Tabla1[[#This Row],[Fecha de Orden]]</f>
        <v>16</v>
      </c>
      <c r="S923" s="24">
        <f>YEAR(Tabla1[[#This Row],[Fecha de Orden]])</f>
        <v>2021</v>
      </c>
      <c r="T923" t="str">
        <f>VLOOKUP(Tabla1[[#This Row],[Nombre del Producto]],Tabla2[[Nombre Producto]:[Costo Unitario]],2,FALSE)</f>
        <v>Lot's O' Nuts</v>
      </c>
      <c r="U923" t="str">
        <f>VLOOKUP(Tabla1[[#This Row],[Fábrica]],Tabla3[],4,FALSE)</f>
        <v>Arizona</v>
      </c>
    </row>
    <row r="924" spans="1:21" x14ac:dyDescent="0.25">
      <c r="A924" t="s">
        <v>3049</v>
      </c>
      <c r="B924" s="3">
        <v>44452</v>
      </c>
      <c r="C924" s="3">
        <v>44466</v>
      </c>
      <c r="D924" t="s">
        <v>18</v>
      </c>
      <c r="E924">
        <v>156216</v>
      </c>
      <c r="F924" t="s">
        <v>19</v>
      </c>
      <c r="G924" t="s">
        <v>356</v>
      </c>
      <c r="H924" t="s">
        <v>98</v>
      </c>
      <c r="I924">
        <v>28205</v>
      </c>
      <c r="J924" t="s">
        <v>22</v>
      </c>
      <c r="K924" t="s">
        <v>66</v>
      </c>
      <c r="L924" t="s">
        <v>27</v>
      </c>
      <c r="M924" t="s">
        <v>28</v>
      </c>
      <c r="N924" s="5">
        <v>25.2</v>
      </c>
      <c r="O924" s="7">
        <v>7</v>
      </c>
      <c r="P924" s="5">
        <v>17.5</v>
      </c>
      <c r="Q924" s="5">
        <v>7.7</v>
      </c>
      <c r="R924" s="22">
        <f>Tabla1[[#This Row],[Fecha de Envío]]-Tabla1[[#This Row],[Fecha de Orden]]</f>
        <v>14</v>
      </c>
      <c r="S924" s="24">
        <f>YEAR(Tabla1[[#This Row],[Fecha de Orden]])</f>
        <v>2021</v>
      </c>
      <c r="T924" t="str">
        <f>VLOOKUP(Tabla1[[#This Row],[Nombre del Producto]],Tabla2[[Nombre Producto]:[Costo Unitario]],2,FALSE)</f>
        <v>Lot's O' Nuts</v>
      </c>
      <c r="U924" t="str">
        <f>VLOOKUP(Tabla1[[#This Row],[Fábrica]],Tabla3[],4,FALSE)</f>
        <v>Arizona</v>
      </c>
    </row>
    <row r="925" spans="1:21" x14ac:dyDescent="0.25">
      <c r="A925" t="s">
        <v>4704</v>
      </c>
      <c r="B925" s="3">
        <v>44452</v>
      </c>
      <c r="C925" s="3">
        <v>44465</v>
      </c>
      <c r="D925" t="s">
        <v>39</v>
      </c>
      <c r="E925">
        <v>132962</v>
      </c>
      <c r="F925" t="s">
        <v>19</v>
      </c>
      <c r="G925" t="s">
        <v>144</v>
      </c>
      <c r="H925" t="s">
        <v>101</v>
      </c>
      <c r="I925">
        <v>19143</v>
      </c>
      <c r="J925" t="s">
        <v>22</v>
      </c>
      <c r="K925" t="s">
        <v>32</v>
      </c>
      <c r="L925" t="s">
        <v>45</v>
      </c>
      <c r="M925" t="s">
        <v>46</v>
      </c>
      <c r="N925" s="5">
        <v>10.47</v>
      </c>
      <c r="O925" s="7">
        <v>3</v>
      </c>
      <c r="P925" s="5">
        <v>7.47</v>
      </c>
      <c r="Q925" s="5">
        <v>3</v>
      </c>
      <c r="R925" s="22">
        <f>Tabla1[[#This Row],[Fecha de Envío]]-Tabla1[[#This Row],[Fecha de Orden]]</f>
        <v>13</v>
      </c>
      <c r="S925" s="24">
        <f>YEAR(Tabla1[[#This Row],[Fecha de Orden]])</f>
        <v>2021</v>
      </c>
      <c r="T925" t="str">
        <f>VLOOKUP(Tabla1[[#This Row],[Nombre del Producto]],Tabla2[[Nombre Producto]:[Costo Unitario]],2,FALSE)</f>
        <v>Lot's O' Nuts</v>
      </c>
      <c r="U925" t="str">
        <f>VLOOKUP(Tabla1[[#This Row],[Fábrica]],Tabla3[],4,FALSE)</f>
        <v>Arizona</v>
      </c>
    </row>
    <row r="926" spans="1:21" x14ac:dyDescent="0.25">
      <c r="A926" t="s">
        <v>4705</v>
      </c>
      <c r="B926" s="3">
        <v>44452</v>
      </c>
      <c r="C926" s="3">
        <v>44465</v>
      </c>
      <c r="D926" t="s">
        <v>39</v>
      </c>
      <c r="E926">
        <v>132962</v>
      </c>
      <c r="F926" t="s">
        <v>19</v>
      </c>
      <c r="G926" t="s">
        <v>144</v>
      </c>
      <c r="H926" t="s">
        <v>101</v>
      </c>
      <c r="I926">
        <v>19143</v>
      </c>
      <c r="J926" t="s">
        <v>22</v>
      </c>
      <c r="K926" t="s">
        <v>32</v>
      </c>
      <c r="L926" t="s">
        <v>36</v>
      </c>
      <c r="M926" t="s">
        <v>37</v>
      </c>
      <c r="N926" s="5">
        <v>16.25</v>
      </c>
      <c r="O926" s="7">
        <v>5</v>
      </c>
      <c r="P926" s="5">
        <v>10.55</v>
      </c>
      <c r="Q926" s="5">
        <v>5.7</v>
      </c>
      <c r="R926" s="22">
        <f>Tabla1[[#This Row],[Fecha de Envío]]-Tabla1[[#This Row],[Fecha de Orden]]</f>
        <v>13</v>
      </c>
      <c r="S926" s="24">
        <f>YEAR(Tabla1[[#This Row],[Fecha de Orden]])</f>
        <v>2021</v>
      </c>
      <c r="T926" t="str">
        <f>VLOOKUP(Tabla1[[#This Row],[Nombre del Producto]],Tabla2[[Nombre Producto]:[Costo Unitario]],2,FALSE)</f>
        <v>Wicked Choccy's</v>
      </c>
      <c r="U926" t="str">
        <f>VLOOKUP(Tabla1[[#This Row],[Fábrica]],Tabla3[],4,FALSE)</f>
        <v>Georgia</v>
      </c>
    </row>
    <row r="927" spans="1:21" x14ac:dyDescent="0.25">
      <c r="A927" t="s">
        <v>5548</v>
      </c>
      <c r="B927" s="3">
        <v>44452</v>
      </c>
      <c r="C927" s="3">
        <v>44467</v>
      </c>
      <c r="D927" t="s">
        <v>71</v>
      </c>
      <c r="E927">
        <v>126277</v>
      </c>
      <c r="F927" t="s">
        <v>19</v>
      </c>
      <c r="G927" t="s">
        <v>412</v>
      </c>
      <c r="H927" t="s">
        <v>210</v>
      </c>
      <c r="I927">
        <v>43229</v>
      </c>
      <c r="J927" t="s">
        <v>22</v>
      </c>
      <c r="K927" t="s">
        <v>32</v>
      </c>
      <c r="L927" t="s">
        <v>33</v>
      </c>
      <c r="M927" t="s">
        <v>34</v>
      </c>
      <c r="N927" s="5">
        <v>10.8</v>
      </c>
      <c r="O927" s="7">
        <v>3</v>
      </c>
      <c r="P927" s="5">
        <v>7.2</v>
      </c>
      <c r="Q927" s="5">
        <v>3.6</v>
      </c>
      <c r="R927" s="22">
        <f>Tabla1[[#This Row],[Fecha de Envío]]-Tabla1[[#This Row],[Fecha de Orden]]</f>
        <v>15</v>
      </c>
      <c r="S927" s="24">
        <f>YEAR(Tabla1[[#This Row],[Fecha de Orden]])</f>
        <v>2021</v>
      </c>
      <c r="T927" t="str">
        <f>VLOOKUP(Tabla1[[#This Row],[Nombre del Producto]],Tabla2[[Nombre Producto]:[Costo Unitario]],2,FALSE)</f>
        <v>Lot's O' Nuts</v>
      </c>
      <c r="U927" t="str">
        <f>VLOOKUP(Tabla1[[#This Row],[Fábrica]],Tabla3[],4,FALSE)</f>
        <v>Arizona</v>
      </c>
    </row>
    <row r="928" spans="1:21" x14ac:dyDescent="0.25">
      <c r="A928" t="s">
        <v>6867</v>
      </c>
      <c r="B928" s="3">
        <v>44452</v>
      </c>
      <c r="C928" s="3">
        <v>44466</v>
      </c>
      <c r="D928" t="s">
        <v>18</v>
      </c>
      <c r="E928">
        <v>140039</v>
      </c>
      <c r="F928" t="s">
        <v>19</v>
      </c>
      <c r="G928" t="s">
        <v>2594</v>
      </c>
      <c r="H928" t="s">
        <v>69</v>
      </c>
      <c r="I928">
        <v>85281</v>
      </c>
      <c r="J928" t="s">
        <v>148</v>
      </c>
      <c r="K928" t="s">
        <v>23</v>
      </c>
      <c r="L928" t="s">
        <v>348</v>
      </c>
      <c r="M928" t="s">
        <v>349</v>
      </c>
      <c r="N928" s="5">
        <v>100</v>
      </c>
      <c r="O928" s="7">
        <v>5</v>
      </c>
      <c r="P928" s="5">
        <v>50</v>
      </c>
      <c r="Q928" s="5">
        <v>50</v>
      </c>
      <c r="R928" s="22">
        <f>Tabla1[[#This Row],[Fecha de Envío]]-Tabla1[[#This Row],[Fecha de Orden]]</f>
        <v>14</v>
      </c>
      <c r="S928" s="24">
        <f>YEAR(Tabla1[[#This Row],[Fecha de Orden]])</f>
        <v>2021</v>
      </c>
      <c r="T928" t="str">
        <f>VLOOKUP(Tabla1[[#This Row],[Nombre del Producto]],Tabla2[[Nombre Producto]:[Costo Unitario]],2,FALSE)</f>
        <v>Secret Factory</v>
      </c>
      <c r="U928" t="str">
        <f>VLOOKUP(Tabla1[[#This Row],[Fábrica]],Tabla3[],4,FALSE)</f>
        <v>Illinois</v>
      </c>
    </row>
    <row r="929" spans="1:21" x14ac:dyDescent="0.25">
      <c r="A929" t="s">
        <v>7642</v>
      </c>
      <c r="B929" s="3">
        <v>44452</v>
      </c>
      <c r="C929" s="3">
        <v>44462</v>
      </c>
      <c r="D929" t="s">
        <v>82</v>
      </c>
      <c r="E929">
        <v>142769</v>
      </c>
      <c r="F929" t="s">
        <v>19</v>
      </c>
      <c r="G929" t="s">
        <v>124</v>
      </c>
      <c r="H929" t="s">
        <v>125</v>
      </c>
      <c r="I929">
        <v>98103</v>
      </c>
      <c r="J929" t="s">
        <v>22</v>
      </c>
      <c r="K929" t="s">
        <v>23</v>
      </c>
      <c r="L929" t="s">
        <v>36</v>
      </c>
      <c r="M929" t="s">
        <v>37</v>
      </c>
      <c r="N929" s="5">
        <v>9.75</v>
      </c>
      <c r="O929" s="7">
        <v>3</v>
      </c>
      <c r="P929" s="5">
        <v>6.33</v>
      </c>
      <c r="Q929" s="5">
        <v>3.42</v>
      </c>
      <c r="R929" s="22">
        <f>Tabla1[[#This Row],[Fecha de Envío]]-Tabla1[[#This Row],[Fecha de Orden]]</f>
        <v>10</v>
      </c>
      <c r="S929" s="24">
        <f>YEAR(Tabla1[[#This Row],[Fecha de Orden]])</f>
        <v>2021</v>
      </c>
      <c r="T929" t="str">
        <f>VLOOKUP(Tabla1[[#This Row],[Nombre del Producto]],Tabla2[[Nombre Producto]:[Costo Unitario]],2,FALSE)</f>
        <v>Wicked Choccy's</v>
      </c>
      <c r="U929" t="str">
        <f>VLOOKUP(Tabla1[[#This Row],[Fábrica]],Tabla3[],4,FALSE)</f>
        <v>Georgia</v>
      </c>
    </row>
    <row r="930" spans="1:21" x14ac:dyDescent="0.25">
      <c r="A930" t="s">
        <v>7643</v>
      </c>
      <c r="B930" s="3">
        <v>44452</v>
      </c>
      <c r="C930" s="3">
        <v>44462</v>
      </c>
      <c r="D930" t="s">
        <v>82</v>
      </c>
      <c r="E930">
        <v>142769</v>
      </c>
      <c r="F930" t="s">
        <v>19</v>
      </c>
      <c r="G930" t="s">
        <v>124</v>
      </c>
      <c r="H930" t="s">
        <v>125</v>
      </c>
      <c r="I930">
        <v>98103</v>
      </c>
      <c r="J930" t="s">
        <v>22</v>
      </c>
      <c r="K930" t="s">
        <v>23</v>
      </c>
      <c r="L930" t="s">
        <v>45</v>
      </c>
      <c r="M930" t="s">
        <v>46</v>
      </c>
      <c r="N930" s="5">
        <v>6.98</v>
      </c>
      <c r="O930" s="7">
        <v>2</v>
      </c>
      <c r="P930" s="5">
        <v>4.9800000000000004</v>
      </c>
      <c r="Q930" s="5">
        <v>2</v>
      </c>
      <c r="R930" s="22">
        <f>Tabla1[[#This Row],[Fecha de Envío]]-Tabla1[[#This Row],[Fecha de Orden]]</f>
        <v>10</v>
      </c>
      <c r="S930" s="24">
        <f>YEAR(Tabla1[[#This Row],[Fecha de Orden]])</f>
        <v>2021</v>
      </c>
      <c r="T930" t="str">
        <f>VLOOKUP(Tabla1[[#This Row],[Nombre del Producto]],Tabla2[[Nombre Producto]:[Costo Unitario]],2,FALSE)</f>
        <v>Lot's O' Nuts</v>
      </c>
      <c r="U930" t="str">
        <f>VLOOKUP(Tabla1[[#This Row],[Fábrica]],Tabla3[],4,FALSE)</f>
        <v>Arizona</v>
      </c>
    </row>
    <row r="931" spans="1:21" x14ac:dyDescent="0.25">
      <c r="A931" t="s">
        <v>7644</v>
      </c>
      <c r="B931" s="3">
        <v>44452</v>
      </c>
      <c r="C931" s="3">
        <v>44462</v>
      </c>
      <c r="D931" t="s">
        <v>82</v>
      </c>
      <c r="E931">
        <v>142769</v>
      </c>
      <c r="F931" t="s">
        <v>19</v>
      </c>
      <c r="G931" t="s">
        <v>124</v>
      </c>
      <c r="H931" t="s">
        <v>125</v>
      </c>
      <c r="I931">
        <v>98103</v>
      </c>
      <c r="J931" t="s">
        <v>22</v>
      </c>
      <c r="K931" t="s">
        <v>23</v>
      </c>
      <c r="L931" t="s">
        <v>24</v>
      </c>
      <c r="M931" t="s">
        <v>25</v>
      </c>
      <c r="N931" s="5">
        <v>3.75</v>
      </c>
      <c r="O931" s="7">
        <v>1</v>
      </c>
      <c r="P931" s="5">
        <v>2.4500000000000002</v>
      </c>
      <c r="Q931" s="5">
        <v>1.3</v>
      </c>
      <c r="R931" s="22">
        <f>Tabla1[[#This Row],[Fecha de Envío]]-Tabla1[[#This Row],[Fecha de Orden]]</f>
        <v>10</v>
      </c>
      <c r="S931" s="24">
        <f>YEAR(Tabla1[[#This Row],[Fecha de Orden]])</f>
        <v>2021</v>
      </c>
      <c r="T931" t="str">
        <f>VLOOKUP(Tabla1[[#This Row],[Nombre del Producto]],Tabla2[[Nombre Producto]:[Costo Unitario]],2,FALSE)</f>
        <v>Wicked Choccy's</v>
      </c>
      <c r="U931" t="str">
        <f>VLOOKUP(Tabla1[[#This Row],[Fábrica]],Tabla3[],4,FALSE)</f>
        <v>Georgia</v>
      </c>
    </row>
    <row r="932" spans="1:21" x14ac:dyDescent="0.25">
      <c r="A932" t="s">
        <v>7645</v>
      </c>
      <c r="B932" s="3">
        <v>44452</v>
      </c>
      <c r="C932" s="3">
        <v>44462</v>
      </c>
      <c r="D932" t="s">
        <v>82</v>
      </c>
      <c r="E932">
        <v>142769</v>
      </c>
      <c r="F932" t="s">
        <v>19</v>
      </c>
      <c r="G932" t="s">
        <v>124</v>
      </c>
      <c r="H932" t="s">
        <v>125</v>
      </c>
      <c r="I932">
        <v>98103</v>
      </c>
      <c r="J932" t="s">
        <v>22</v>
      </c>
      <c r="K932" t="s">
        <v>23</v>
      </c>
      <c r="L932" t="s">
        <v>27</v>
      </c>
      <c r="M932" t="s">
        <v>28</v>
      </c>
      <c r="N932" s="5">
        <v>7.2</v>
      </c>
      <c r="O932" s="7">
        <v>2</v>
      </c>
      <c r="P932" s="5">
        <v>5</v>
      </c>
      <c r="Q932" s="5">
        <v>2.2000000000000002</v>
      </c>
      <c r="R932" s="22">
        <f>Tabla1[[#This Row],[Fecha de Envío]]-Tabla1[[#This Row],[Fecha de Orden]]</f>
        <v>10</v>
      </c>
      <c r="S932" s="24">
        <f>YEAR(Tabla1[[#This Row],[Fecha de Orden]])</f>
        <v>2021</v>
      </c>
      <c r="T932" t="str">
        <f>VLOOKUP(Tabla1[[#This Row],[Nombre del Producto]],Tabla2[[Nombre Producto]:[Costo Unitario]],2,FALSE)</f>
        <v>Lot's O' Nuts</v>
      </c>
      <c r="U932" t="str">
        <f>VLOOKUP(Tabla1[[#This Row],[Fábrica]],Tabla3[],4,FALSE)</f>
        <v>Arizona</v>
      </c>
    </row>
    <row r="933" spans="1:21" x14ac:dyDescent="0.25">
      <c r="A933" t="s">
        <v>7646</v>
      </c>
      <c r="B933" s="3">
        <v>44452</v>
      </c>
      <c r="C933" s="3">
        <v>44462</v>
      </c>
      <c r="D933" t="s">
        <v>82</v>
      </c>
      <c r="E933">
        <v>142769</v>
      </c>
      <c r="F933" t="s">
        <v>19</v>
      </c>
      <c r="G933" t="s">
        <v>124</v>
      </c>
      <c r="H933" t="s">
        <v>125</v>
      </c>
      <c r="I933">
        <v>98103</v>
      </c>
      <c r="J933" t="s">
        <v>22</v>
      </c>
      <c r="K933" t="s">
        <v>23</v>
      </c>
      <c r="L933" t="s">
        <v>33</v>
      </c>
      <c r="M933" t="s">
        <v>34</v>
      </c>
      <c r="N933" s="5">
        <v>7.2</v>
      </c>
      <c r="O933" s="7">
        <v>2</v>
      </c>
      <c r="P933" s="5">
        <v>4.8</v>
      </c>
      <c r="Q933" s="5">
        <v>2.4</v>
      </c>
      <c r="R933" s="22">
        <f>Tabla1[[#This Row],[Fecha de Envío]]-Tabla1[[#This Row],[Fecha de Orden]]</f>
        <v>10</v>
      </c>
      <c r="S933" s="24">
        <f>YEAR(Tabla1[[#This Row],[Fecha de Orden]])</f>
        <v>2021</v>
      </c>
      <c r="T933" t="str">
        <f>VLOOKUP(Tabla1[[#This Row],[Nombre del Producto]],Tabla2[[Nombre Producto]:[Costo Unitario]],2,FALSE)</f>
        <v>Lot's O' Nuts</v>
      </c>
      <c r="U933" t="str">
        <f>VLOOKUP(Tabla1[[#This Row],[Fábrica]],Tabla3[],4,FALSE)</f>
        <v>Arizona</v>
      </c>
    </row>
    <row r="934" spans="1:21" x14ac:dyDescent="0.25">
      <c r="A934" t="s">
        <v>616</v>
      </c>
      <c r="B934" s="3">
        <v>44453</v>
      </c>
      <c r="C934" s="3">
        <v>44468</v>
      </c>
      <c r="D934" t="s">
        <v>18</v>
      </c>
      <c r="E934">
        <v>113362</v>
      </c>
      <c r="F934" t="s">
        <v>19</v>
      </c>
      <c r="G934" t="s">
        <v>276</v>
      </c>
      <c r="H934" t="s">
        <v>31</v>
      </c>
      <c r="I934">
        <v>14609</v>
      </c>
      <c r="J934" t="s">
        <v>22</v>
      </c>
      <c r="K934" t="s">
        <v>32</v>
      </c>
      <c r="L934" t="s">
        <v>45</v>
      </c>
      <c r="M934" t="s">
        <v>46</v>
      </c>
      <c r="N934" s="5">
        <v>10.47</v>
      </c>
      <c r="O934" s="7">
        <v>3</v>
      </c>
      <c r="P934" s="5">
        <v>7.47</v>
      </c>
      <c r="Q934" s="5">
        <v>3</v>
      </c>
      <c r="R934" s="22">
        <f>Tabla1[[#This Row],[Fecha de Envío]]-Tabla1[[#This Row],[Fecha de Orden]]</f>
        <v>15</v>
      </c>
      <c r="S934" s="24">
        <f>YEAR(Tabla1[[#This Row],[Fecha de Orden]])</f>
        <v>2021</v>
      </c>
      <c r="T934" t="str">
        <f>VLOOKUP(Tabla1[[#This Row],[Nombre del Producto]],Tabla2[[Nombre Producto]:[Costo Unitario]],2,FALSE)</f>
        <v>Lot's O' Nuts</v>
      </c>
      <c r="U934" t="str">
        <f>VLOOKUP(Tabla1[[#This Row],[Fábrica]],Tabla3[],4,FALSE)</f>
        <v>Arizona</v>
      </c>
    </row>
    <row r="935" spans="1:21" x14ac:dyDescent="0.25">
      <c r="A935" t="s">
        <v>617</v>
      </c>
      <c r="B935" s="3">
        <v>44453</v>
      </c>
      <c r="C935" s="3">
        <v>44468</v>
      </c>
      <c r="D935" t="s">
        <v>18</v>
      </c>
      <c r="E935">
        <v>113362</v>
      </c>
      <c r="F935" t="s">
        <v>19</v>
      </c>
      <c r="G935" t="s">
        <v>276</v>
      </c>
      <c r="H935" t="s">
        <v>31</v>
      </c>
      <c r="I935">
        <v>14609</v>
      </c>
      <c r="J935" t="s">
        <v>22</v>
      </c>
      <c r="K935" t="s">
        <v>32</v>
      </c>
      <c r="L935" t="s">
        <v>24</v>
      </c>
      <c r="M935" t="s">
        <v>25</v>
      </c>
      <c r="N935" s="5">
        <v>18.75</v>
      </c>
      <c r="O935" s="7">
        <v>5</v>
      </c>
      <c r="P935" s="5">
        <v>12.25</v>
      </c>
      <c r="Q935" s="5">
        <v>6.5</v>
      </c>
      <c r="R935" s="22">
        <f>Tabla1[[#This Row],[Fecha de Envío]]-Tabla1[[#This Row],[Fecha de Orden]]</f>
        <v>15</v>
      </c>
      <c r="S935" s="24">
        <f>YEAR(Tabla1[[#This Row],[Fecha de Orden]])</f>
        <v>2021</v>
      </c>
      <c r="T935" t="str">
        <f>VLOOKUP(Tabla1[[#This Row],[Nombre del Producto]],Tabla2[[Nombre Producto]:[Costo Unitario]],2,FALSE)</f>
        <v>Wicked Choccy's</v>
      </c>
      <c r="U935" t="str">
        <f>VLOOKUP(Tabla1[[#This Row],[Fábrica]],Tabla3[],4,FALSE)</f>
        <v>Georgia</v>
      </c>
    </row>
    <row r="936" spans="1:21" x14ac:dyDescent="0.25">
      <c r="A936" t="s">
        <v>1601</v>
      </c>
      <c r="B936" s="3">
        <v>44453</v>
      </c>
      <c r="C936" s="3">
        <v>44467</v>
      </c>
      <c r="D936" t="s">
        <v>71</v>
      </c>
      <c r="E936">
        <v>145576</v>
      </c>
      <c r="F936" t="s">
        <v>19</v>
      </c>
      <c r="G936" t="s">
        <v>254</v>
      </c>
      <c r="H936" t="s">
        <v>255</v>
      </c>
      <c r="I936">
        <v>33614</v>
      </c>
      <c r="J936" t="s">
        <v>22</v>
      </c>
      <c r="K936" t="s">
        <v>66</v>
      </c>
      <c r="L936" t="s">
        <v>45</v>
      </c>
      <c r="M936" t="s">
        <v>46</v>
      </c>
      <c r="N936" s="5">
        <v>10.47</v>
      </c>
      <c r="O936" s="7">
        <v>3</v>
      </c>
      <c r="P936" s="5">
        <v>7.47</v>
      </c>
      <c r="Q936" s="5">
        <v>3</v>
      </c>
      <c r="R936" s="22">
        <f>Tabla1[[#This Row],[Fecha de Envío]]-Tabla1[[#This Row],[Fecha de Orden]]</f>
        <v>14</v>
      </c>
      <c r="S936" s="24">
        <f>YEAR(Tabla1[[#This Row],[Fecha de Orden]])</f>
        <v>2021</v>
      </c>
      <c r="T936" t="str">
        <f>VLOOKUP(Tabla1[[#This Row],[Nombre del Producto]],Tabla2[[Nombre Producto]:[Costo Unitario]],2,FALSE)</f>
        <v>Lot's O' Nuts</v>
      </c>
      <c r="U936" t="str">
        <f>VLOOKUP(Tabla1[[#This Row],[Fábrica]],Tabla3[],4,FALSE)</f>
        <v>Arizona</v>
      </c>
    </row>
    <row r="937" spans="1:21" x14ac:dyDescent="0.25">
      <c r="A937" t="s">
        <v>1602</v>
      </c>
      <c r="B937" s="3">
        <v>44453</v>
      </c>
      <c r="C937" s="3">
        <v>44467</v>
      </c>
      <c r="D937" t="s">
        <v>71</v>
      </c>
      <c r="E937">
        <v>145576</v>
      </c>
      <c r="F937" t="s">
        <v>19</v>
      </c>
      <c r="G937" t="s">
        <v>254</v>
      </c>
      <c r="H937" t="s">
        <v>255</v>
      </c>
      <c r="I937">
        <v>33614</v>
      </c>
      <c r="J937" t="s">
        <v>22</v>
      </c>
      <c r="K937" t="s">
        <v>66</v>
      </c>
      <c r="L937" t="s">
        <v>33</v>
      </c>
      <c r="M937" t="s">
        <v>34</v>
      </c>
      <c r="N937" s="5">
        <v>18</v>
      </c>
      <c r="O937" s="7">
        <v>5</v>
      </c>
      <c r="P937" s="5">
        <v>12</v>
      </c>
      <c r="Q937" s="5">
        <v>6</v>
      </c>
      <c r="R937" s="22">
        <f>Tabla1[[#This Row],[Fecha de Envío]]-Tabla1[[#This Row],[Fecha de Orden]]</f>
        <v>14</v>
      </c>
      <c r="S937" s="24">
        <f>YEAR(Tabla1[[#This Row],[Fecha de Orden]])</f>
        <v>2021</v>
      </c>
      <c r="T937" t="str">
        <f>VLOOKUP(Tabla1[[#This Row],[Nombre del Producto]],Tabla2[[Nombre Producto]:[Costo Unitario]],2,FALSE)</f>
        <v>Lot's O' Nuts</v>
      </c>
      <c r="U937" t="str">
        <f>VLOOKUP(Tabla1[[#This Row],[Fábrica]],Tabla3[],4,FALSE)</f>
        <v>Arizona</v>
      </c>
    </row>
    <row r="938" spans="1:21" x14ac:dyDescent="0.25">
      <c r="A938" t="s">
        <v>2778</v>
      </c>
      <c r="B938" s="3">
        <v>44453</v>
      </c>
      <c r="C938" s="3">
        <v>44463</v>
      </c>
      <c r="D938" t="s">
        <v>82</v>
      </c>
      <c r="E938">
        <v>160766</v>
      </c>
      <c r="F938" t="s">
        <v>19</v>
      </c>
      <c r="G938" t="s">
        <v>30</v>
      </c>
      <c r="H938" t="s">
        <v>31</v>
      </c>
      <c r="I938">
        <v>10009</v>
      </c>
      <c r="J938" t="s">
        <v>22</v>
      </c>
      <c r="K938" t="s">
        <v>32</v>
      </c>
      <c r="L938" t="s">
        <v>33</v>
      </c>
      <c r="M938" t="s">
        <v>34</v>
      </c>
      <c r="N938" s="5">
        <v>32.4</v>
      </c>
      <c r="O938" s="7">
        <v>9</v>
      </c>
      <c r="P938" s="5">
        <v>21.6</v>
      </c>
      <c r="Q938" s="5">
        <v>10.8</v>
      </c>
      <c r="R938" s="22">
        <f>Tabla1[[#This Row],[Fecha de Envío]]-Tabla1[[#This Row],[Fecha de Orden]]</f>
        <v>10</v>
      </c>
      <c r="S938" s="24">
        <f>YEAR(Tabla1[[#This Row],[Fecha de Orden]])</f>
        <v>2021</v>
      </c>
      <c r="T938" t="str">
        <f>VLOOKUP(Tabla1[[#This Row],[Nombre del Producto]],Tabla2[[Nombre Producto]:[Costo Unitario]],2,FALSE)</f>
        <v>Lot's O' Nuts</v>
      </c>
      <c r="U938" t="str">
        <f>VLOOKUP(Tabla1[[#This Row],[Fábrica]],Tabla3[],4,FALSE)</f>
        <v>Arizona</v>
      </c>
    </row>
    <row r="939" spans="1:21" x14ac:dyDescent="0.25">
      <c r="A939" t="s">
        <v>2779</v>
      </c>
      <c r="B939" s="3">
        <v>44453</v>
      </c>
      <c r="C939" s="3">
        <v>44463</v>
      </c>
      <c r="D939" t="s">
        <v>82</v>
      </c>
      <c r="E939">
        <v>160766</v>
      </c>
      <c r="F939" t="s">
        <v>19</v>
      </c>
      <c r="G939" t="s">
        <v>30</v>
      </c>
      <c r="H939" t="s">
        <v>31</v>
      </c>
      <c r="I939">
        <v>10009</v>
      </c>
      <c r="J939" t="s">
        <v>22</v>
      </c>
      <c r="K939" t="s">
        <v>32</v>
      </c>
      <c r="L939" t="s">
        <v>36</v>
      </c>
      <c r="M939" t="s">
        <v>37</v>
      </c>
      <c r="N939" s="5">
        <v>6.5</v>
      </c>
      <c r="O939" s="7">
        <v>2</v>
      </c>
      <c r="P939" s="5">
        <v>4.22</v>
      </c>
      <c r="Q939" s="5">
        <v>2.2799999999999998</v>
      </c>
      <c r="R939" s="22">
        <f>Tabla1[[#This Row],[Fecha de Envío]]-Tabla1[[#This Row],[Fecha de Orden]]</f>
        <v>10</v>
      </c>
      <c r="S939" s="24">
        <f>YEAR(Tabla1[[#This Row],[Fecha de Orden]])</f>
        <v>2021</v>
      </c>
      <c r="T939" t="str">
        <f>VLOOKUP(Tabla1[[#This Row],[Nombre del Producto]],Tabla2[[Nombre Producto]:[Costo Unitario]],2,FALSE)</f>
        <v>Wicked Choccy's</v>
      </c>
      <c r="U939" t="str">
        <f>VLOOKUP(Tabla1[[#This Row],[Fábrica]],Tabla3[],4,FALSE)</f>
        <v>Georgia</v>
      </c>
    </row>
    <row r="940" spans="1:21" x14ac:dyDescent="0.25">
      <c r="A940" t="s">
        <v>2780</v>
      </c>
      <c r="B940" s="3">
        <v>44453</v>
      </c>
      <c r="C940" s="3">
        <v>44463</v>
      </c>
      <c r="D940" t="s">
        <v>82</v>
      </c>
      <c r="E940">
        <v>160766</v>
      </c>
      <c r="F940" t="s">
        <v>19</v>
      </c>
      <c r="G940" t="s">
        <v>30</v>
      </c>
      <c r="H940" t="s">
        <v>31</v>
      </c>
      <c r="I940">
        <v>10009</v>
      </c>
      <c r="J940" t="s">
        <v>22</v>
      </c>
      <c r="K940" t="s">
        <v>32</v>
      </c>
      <c r="L940" t="s">
        <v>27</v>
      </c>
      <c r="M940" t="s">
        <v>28</v>
      </c>
      <c r="N940" s="5">
        <v>25.2</v>
      </c>
      <c r="O940" s="7">
        <v>7</v>
      </c>
      <c r="P940" s="5">
        <v>17.5</v>
      </c>
      <c r="Q940" s="5">
        <v>7.7</v>
      </c>
      <c r="R940" s="22">
        <f>Tabla1[[#This Row],[Fecha de Envío]]-Tabla1[[#This Row],[Fecha de Orden]]</f>
        <v>10</v>
      </c>
      <c r="S940" s="24">
        <f>YEAR(Tabla1[[#This Row],[Fecha de Orden]])</f>
        <v>2021</v>
      </c>
      <c r="T940" t="str">
        <f>VLOOKUP(Tabla1[[#This Row],[Nombre del Producto]],Tabla2[[Nombre Producto]:[Costo Unitario]],2,FALSE)</f>
        <v>Lot's O' Nuts</v>
      </c>
      <c r="U940" t="str">
        <f>VLOOKUP(Tabla1[[#This Row],[Fábrica]],Tabla3[],4,FALSE)</f>
        <v>Arizona</v>
      </c>
    </row>
    <row r="941" spans="1:21" x14ac:dyDescent="0.25">
      <c r="A941" t="s">
        <v>2781</v>
      </c>
      <c r="B941" s="3">
        <v>44453</v>
      </c>
      <c r="C941" s="3">
        <v>44463</v>
      </c>
      <c r="D941" t="s">
        <v>82</v>
      </c>
      <c r="E941">
        <v>160766</v>
      </c>
      <c r="F941" t="s">
        <v>19</v>
      </c>
      <c r="G941" t="s">
        <v>30</v>
      </c>
      <c r="H941" t="s">
        <v>31</v>
      </c>
      <c r="I941">
        <v>10009</v>
      </c>
      <c r="J941" t="s">
        <v>22</v>
      </c>
      <c r="K941" t="s">
        <v>32</v>
      </c>
      <c r="L941" t="s">
        <v>24</v>
      </c>
      <c r="M941" t="s">
        <v>25</v>
      </c>
      <c r="N941" s="5">
        <v>33.75</v>
      </c>
      <c r="O941" s="7">
        <v>9</v>
      </c>
      <c r="P941" s="5">
        <v>22.05</v>
      </c>
      <c r="Q941" s="5">
        <v>11.7</v>
      </c>
      <c r="R941" s="22">
        <f>Tabla1[[#This Row],[Fecha de Envío]]-Tabla1[[#This Row],[Fecha de Orden]]</f>
        <v>10</v>
      </c>
      <c r="S941" s="24">
        <f>YEAR(Tabla1[[#This Row],[Fecha de Orden]])</f>
        <v>2021</v>
      </c>
      <c r="T941" t="str">
        <f>VLOOKUP(Tabla1[[#This Row],[Nombre del Producto]],Tabla2[[Nombre Producto]:[Costo Unitario]],2,FALSE)</f>
        <v>Wicked Choccy's</v>
      </c>
      <c r="U941" t="str">
        <f>VLOOKUP(Tabla1[[#This Row],[Fábrica]],Tabla3[],4,FALSE)</f>
        <v>Georgia</v>
      </c>
    </row>
    <row r="942" spans="1:21" x14ac:dyDescent="0.25">
      <c r="A942" t="s">
        <v>2782</v>
      </c>
      <c r="B942" s="3">
        <v>44453</v>
      </c>
      <c r="C942" s="3">
        <v>44463</v>
      </c>
      <c r="D942" t="s">
        <v>82</v>
      </c>
      <c r="E942">
        <v>160766</v>
      </c>
      <c r="F942" t="s">
        <v>19</v>
      </c>
      <c r="G942" t="s">
        <v>30</v>
      </c>
      <c r="H942" t="s">
        <v>31</v>
      </c>
      <c r="I942">
        <v>10009</v>
      </c>
      <c r="J942" t="s">
        <v>22</v>
      </c>
      <c r="K942" t="s">
        <v>32</v>
      </c>
      <c r="L942" t="s">
        <v>45</v>
      </c>
      <c r="M942" t="s">
        <v>46</v>
      </c>
      <c r="N942" s="5">
        <v>3.49</v>
      </c>
      <c r="O942" s="7">
        <v>1</v>
      </c>
      <c r="P942" s="5">
        <v>2.4900000000000002</v>
      </c>
      <c r="Q942" s="5">
        <v>1</v>
      </c>
      <c r="R942" s="22">
        <f>Tabla1[[#This Row],[Fecha de Envío]]-Tabla1[[#This Row],[Fecha de Orden]]</f>
        <v>10</v>
      </c>
      <c r="S942" s="24">
        <f>YEAR(Tabla1[[#This Row],[Fecha de Orden]])</f>
        <v>2021</v>
      </c>
      <c r="T942" t="str">
        <f>VLOOKUP(Tabla1[[#This Row],[Nombre del Producto]],Tabla2[[Nombre Producto]:[Costo Unitario]],2,FALSE)</f>
        <v>Lot's O' Nuts</v>
      </c>
      <c r="U942" t="str">
        <f>VLOOKUP(Tabla1[[#This Row],[Fábrica]],Tabla3[],4,FALSE)</f>
        <v>Arizona</v>
      </c>
    </row>
    <row r="943" spans="1:21" x14ac:dyDescent="0.25">
      <c r="A943" t="s">
        <v>4127</v>
      </c>
      <c r="B943" s="3">
        <v>44453</v>
      </c>
      <c r="C943" s="3">
        <v>44468</v>
      </c>
      <c r="D943" t="s">
        <v>18</v>
      </c>
      <c r="E943">
        <v>100853</v>
      </c>
      <c r="F943" t="s">
        <v>19</v>
      </c>
      <c r="G943" t="s">
        <v>239</v>
      </c>
      <c r="H943" t="s">
        <v>173</v>
      </c>
      <c r="I943">
        <v>60623</v>
      </c>
      <c r="J943" t="s">
        <v>22</v>
      </c>
      <c r="K943" t="s">
        <v>43</v>
      </c>
      <c r="L943" t="s">
        <v>33</v>
      </c>
      <c r="M943" t="s">
        <v>34</v>
      </c>
      <c r="N943" s="5">
        <v>7.2</v>
      </c>
      <c r="O943" s="7">
        <v>2</v>
      </c>
      <c r="P943" s="5">
        <v>4.8</v>
      </c>
      <c r="Q943" s="5">
        <v>2.4</v>
      </c>
      <c r="R943" s="22">
        <f>Tabla1[[#This Row],[Fecha de Envío]]-Tabla1[[#This Row],[Fecha de Orden]]</f>
        <v>15</v>
      </c>
      <c r="S943" s="24">
        <f>YEAR(Tabla1[[#This Row],[Fecha de Orden]])</f>
        <v>2021</v>
      </c>
      <c r="T943" t="str">
        <f>VLOOKUP(Tabla1[[#This Row],[Nombre del Producto]],Tabla2[[Nombre Producto]:[Costo Unitario]],2,FALSE)</f>
        <v>Lot's O' Nuts</v>
      </c>
      <c r="U943" t="str">
        <f>VLOOKUP(Tabla1[[#This Row],[Fábrica]],Tabla3[],4,FALSE)</f>
        <v>Arizona</v>
      </c>
    </row>
    <row r="944" spans="1:21" x14ac:dyDescent="0.25">
      <c r="A944" t="s">
        <v>4128</v>
      </c>
      <c r="B944" s="3">
        <v>44453</v>
      </c>
      <c r="C944" s="3">
        <v>44468</v>
      </c>
      <c r="D944" t="s">
        <v>18</v>
      </c>
      <c r="E944">
        <v>100853</v>
      </c>
      <c r="F944" t="s">
        <v>19</v>
      </c>
      <c r="G944" t="s">
        <v>239</v>
      </c>
      <c r="H944" t="s">
        <v>173</v>
      </c>
      <c r="I944">
        <v>60623</v>
      </c>
      <c r="J944" t="s">
        <v>22</v>
      </c>
      <c r="K944" t="s">
        <v>43</v>
      </c>
      <c r="L944" t="s">
        <v>27</v>
      </c>
      <c r="M944" t="s">
        <v>28</v>
      </c>
      <c r="N944" s="5">
        <v>14.4</v>
      </c>
      <c r="O944" s="7">
        <v>4</v>
      </c>
      <c r="P944" s="5">
        <v>10</v>
      </c>
      <c r="Q944" s="5">
        <v>4.4000000000000004</v>
      </c>
      <c r="R944" s="22">
        <f>Tabla1[[#This Row],[Fecha de Envío]]-Tabla1[[#This Row],[Fecha de Orden]]</f>
        <v>15</v>
      </c>
      <c r="S944" s="24">
        <f>YEAR(Tabla1[[#This Row],[Fecha de Orden]])</f>
        <v>2021</v>
      </c>
      <c r="T944" t="str">
        <f>VLOOKUP(Tabla1[[#This Row],[Nombre del Producto]],Tabla2[[Nombre Producto]:[Costo Unitario]],2,FALSE)</f>
        <v>Lot's O' Nuts</v>
      </c>
      <c r="U944" t="str">
        <f>VLOOKUP(Tabla1[[#This Row],[Fábrica]],Tabla3[],4,FALSE)</f>
        <v>Arizona</v>
      </c>
    </row>
    <row r="945" spans="1:21" x14ac:dyDescent="0.25">
      <c r="A945" t="s">
        <v>4176</v>
      </c>
      <c r="B945" s="3">
        <v>44453</v>
      </c>
      <c r="C945" s="3">
        <v>44468</v>
      </c>
      <c r="D945" t="s">
        <v>18</v>
      </c>
      <c r="E945">
        <v>159184</v>
      </c>
      <c r="F945" t="s">
        <v>19</v>
      </c>
      <c r="G945" t="s">
        <v>4177</v>
      </c>
      <c r="H945" t="s">
        <v>73</v>
      </c>
      <c r="I945">
        <v>31204</v>
      </c>
      <c r="J945" t="s">
        <v>22</v>
      </c>
      <c r="K945" t="s">
        <v>66</v>
      </c>
      <c r="L945" t="s">
        <v>36</v>
      </c>
      <c r="M945" t="s">
        <v>37</v>
      </c>
      <c r="N945" s="5">
        <v>16.25</v>
      </c>
      <c r="O945" s="7">
        <v>5</v>
      </c>
      <c r="P945" s="5">
        <v>10.55</v>
      </c>
      <c r="Q945" s="5">
        <v>5.7</v>
      </c>
      <c r="R945" s="22">
        <f>Tabla1[[#This Row],[Fecha de Envío]]-Tabla1[[#This Row],[Fecha de Orden]]</f>
        <v>15</v>
      </c>
      <c r="S945" s="24">
        <f>YEAR(Tabla1[[#This Row],[Fecha de Orden]])</f>
        <v>2021</v>
      </c>
      <c r="T945" t="str">
        <f>VLOOKUP(Tabla1[[#This Row],[Nombre del Producto]],Tabla2[[Nombre Producto]:[Costo Unitario]],2,FALSE)</f>
        <v>Wicked Choccy's</v>
      </c>
      <c r="U945" t="str">
        <f>VLOOKUP(Tabla1[[#This Row],[Fábrica]],Tabla3[],4,FALSE)</f>
        <v>Georgia</v>
      </c>
    </row>
    <row r="946" spans="1:21" x14ac:dyDescent="0.25">
      <c r="A946" t="s">
        <v>4178</v>
      </c>
      <c r="B946" s="3">
        <v>44453</v>
      </c>
      <c r="C946" s="3">
        <v>44468</v>
      </c>
      <c r="D946" t="s">
        <v>18</v>
      </c>
      <c r="E946">
        <v>159184</v>
      </c>
      <c r="F946" t="s">
        <v>19</v>
      </c>
      <c r="G946" t="s">
        <v>4177</v>
      </c>
      <c r="H946" t="s">
        <v>73</v>
      </c>
      <c r="I946">
        <v>31204</v>
      </c>
      <c r="J946" t="s">
        <v>22</v>
      </c>
      <c r="K946" t="s">
        <v>66</v>
      </c>
      <c r="L946" t="s">
        <v>33</v>
      </c>
      <c r="M946" t="s">
        <v>34</v>
      </c>
      <c r="N946" s="5">
        <v>7.2</v>
      </c>
      <c r="O946" s="7">
        <v>2</v>
      </c>
      <c r="P946" s="5">
        <v>4.8</v>
      </c>
      <c r="Q946" s="5">
        <v>2.4</v>
      </c>
      <c r="R946" s="22">
        <f>Tabla1[[#This Row],[Fecha de Envío]]-Tabla1[[#This Row],[Fecha de Orden]]</f>
        <v>15</v>
      </c>
      <c r="S946" s="24">
        <f>YEAR(Tabla1[[#This Row],[Fecha de Orden]])</f>
        <v>2021</v>
      </c>
      <c r="T946" t="str">
        <f>VLOOKUP(Tabla1[[#This Row],[Nombre del Producto]],Tabla2[[Nombre Producto]:[Costo Unitario]],2,FALSE)</f>
        <v>Lot's O' Nuts</v>
      </c>
      <c r="U946" t="str">
        <f>VLOOKUP(Tabla1[[#This Row],[Fábrica]],Tabla3[],4,FALSE)</f>
        <v>Arizona</v>
      </c>
    </row>
    <row r="947" spans="1:21" x14ac:dyDescent="0.25">
      <c r="A947" t="s">
        <v>7858</v>
      </c>
      <c r="B947" s="3">
        <v>44453</v>
      </c>
      <c r="C947" s="3">
        <v>44467</v>
      </c>
      <c r="D947" t="s">
        <v>71</v>
      </c>
      <c r="E947">
        <v>127635</v>
      </c>
      <c r="F947" t="s">
        <v>19</v>
      </c>
      <c r="G947" t="s">
        <v>5952</v>
      </c>
      <c r="H947" t="s">
        <v>42</v>
      </c>
      <c r="I947">
        <v>78415</v>
      </c>
      <c r="J947" t="s">
        <v>22</v>
      </c>
      <c r="K947" t="s">
        <v>43</v>
      </c>
      <c r="L947" t="s">
        <v>27</v>
      </c>
      <c r="M947" t="s">
        <v>28</v>
      </c>
      <c r="N947" s="5">
        <v>18</v>
      </c>
      <c r="O947" s="7">
        <v>5</v>
      </c>
      <c r="P947" s="5">
        <v>12.5</v>
      </c>
      <c r="Q947" s="5">
        <v>5.5</v>
      </c>
      <c r="R947" s="22">
        <f>Tabla1[[#This Row],[Fecha de Envío]]-Tabla1[[#This Row],[Fecha de Orden]]</f>
        <v>14</v>
      </c>
      <c r="S947" s="24">
        <f>YEAR(Tabla1[[#This Row],[Fecha de Orden]])</f>
        <v>2021</v>
      </c>
      <c r="T947" t="str">
        <f>VLOOKUP(Tabla1[[#This Row],[Nombre del Producto]],Tabla2[[Nombre Producto]:[Costo Unitario]],2,FALSE)</f>
        <v>Lot's O' Nuts</v>
      </c>
      <c r="U947" t="str">
        <f>VLOOKUP(Tabla1[[#This Row],[Fábrica]],Tabla3[],4,FALSE)</f>
        <v>Arizona</v>
      </c>
    </row>
    <row r="948" spans="1:21" x14ac:dyDescent="0.25">
      <c r="A948" t="s">
        <v>7859</v>
      </c>
      <c r="B948" s="3">
        <v>44453</v>
      </c>
      <c r="C948" s="3">
        <v>44467</v>
      </c>
      <c r="D948" t="s">
        <v>71</v>
      </c>
      <c r="E948">
        <v>127635</v>
      </c>
      <c r="F948" t="s">
        <v>19</v>
      </c>
      <c r="G948" t="s">
        <v>5952</v>
      </c>
      <c r="H948" t="s">
        <v>42</v>
      </c>
      <c r="I948">
        <v>78415</v>
      </c>
      <c r="J948" t="s">
        <v>22</v>
      </c>
      <c r="K948" t="s">
        <v>43</v>
      </c>
      <c r="L948" t="s">
        <v>36</v>
      </c>
      <c r="M948" t="s">
        <v>37</v>
      </c>
      <c r="N948" s="5">
        <v>6.5</v>
      </c>
      <c r="O948" s="7">
        <v>2</v>
      </c>
      <c r="P948" s="5">
        <v>4.22</v>
      </c>
      <c r="Q948" s="5">
        <v>2.2799999999999998</v>
      </c>
      <c r="R948" s="22">
        <f>Tabla1[[#This Row],[Fecha de Envío]]-Tabla1[[#This Row],[Fecha de Orden]]</f>
        <v>14</v>
      </c>
      <c r="S948" s="24">
        <f>YEAR(Tabla1[[#This Row],[Fecha de Orden]])</f>
        <v>2021</v>
      </c>
      <c r="T948" t="str">
        <f>VLOOKUP(Tabla1[[#This Row],[Nombre del Producto]],Tabla2[[Nombre Producto]:[Costo Unitario]],2,FALSE)</f>
        <v>Wicked Choccy's</v>
      </c>
      <c r="U948" t="str">
        <f>VLOOKUP(Tabla1[[#This Row],[Fábrica]],Tabla3[],4,FALSE)</f>
        <v>Georgia</v>
      </c>
    </row>
    <row r="949" spans="1:21" x14ac:dyDescent="0.25">
      <c r="A949" t="s">
        <v>7860</v>
      </c>
      <c r="B949" s="3">
        <v>44453</v>
      </c>
      <c r="C949" s="3">
        <v>44467</v>
      </c>
      <c r="D949" t="s">
        <v>71</v>
      </c>
      <c r="E949">
        <v>127635</v>
      </c>
      <c r="F949" t="s">
        <v>19</v>
      </c>
      <c r="G949" t="s">
        <v>5952</v>
      </c>
      <c r="H949" t="s">
        <v>42</v>
      </c>
      <c r="I949">
        <v>78415</v>
      </c>
      <c r="J949" t="s">
        <v>22</v>
      </c>
      <c r="K949" t="s">
        <v>43</v>
      </c>
      <c r="L949" t="s">
        <v>33</v>
      </c>
      <c r="M949" t="s">
        <v>34</v>
      </c>
      <c r="N949" s="5">
        <v>14.4</v>
      </c>
      <c r="O949" s="7">
        <v>4</v>
      </c>
      <c r="P949" s="5">
        <v>9.6</v>
      </c>
      <c r="Q949" s="5">
        <v>4.8</v>
      </c>
      <c r="R949" s="22">
        <f>Tabla1[[#This Row],[Fecha de Envío]]-Tabla1[[#This Row],[Fecha de Orden]]</f>
        <v>14</v>
      </c>
      <c r="S949" s="24">
        <f>YEAR(Tabla1[[#This Row],[Fecha de Orden]])</f>
        <v>2021</v>
      </c>
      <c r="T949" t="str">
        <f>VLOOKUP(Tabla1[[#This Row],[Nombre del Producto]],Tabla2[[Nombre Producto]:[Costo Unitario]],2,FALSE)</f>
        <v>Lot's O' Nuts</v>
      </c>
      <c r="U949" t="str">
        <f>VLOOKUP(Tabla1[[#This Row],[Fábrica]],Tabla3[],4,FALSE)</f>
        <v>Arizona</v>
      </c>
    </row>
    <row r="950" spans="1:21" x14ac:dyDescent="0.25">
      <c r="A950" t="s">
        <v>7861</v>
      </c>
      <c r="B950" s="3">
        <v>44453</v>
      </c>
      <c r="C950" s="3">
        <v>44467</v>
      </c>
      <c r="D950" t="s">
        <v>71</v>
      </c>
      <c r="E950">
        <v>127635</v>
      </c>
      <c r="F950" t="s">
        <v>19</v>
      </c>
      <c r="G950" t="s">
        <v>5952</v>
      </c>
      <c r="H950" t="s">
        <v>42</v>
      </c>
      <c r="I950">
        <v>78415</v>
      </c>
      <c r="J950" t="s">
        <v>22</v>
      </c>
      <c r="K950" t="s">
        <v>43</v>
      </c>
      <c r="L950" t="s">
        <v>24</v>
      </c>
      <c r="M950" t="s">
        <v>25</v>
      </c>
      <c r="N950" s="5">
        <v>7.5</v>
      </c>
      <c r="O950" s="7">
        <v>2</v>
      </c>
      <c r="P950" s="5">
        <v>4.9000000000000004</v>
      </c>
      <c r="Q950" s="5">
        <v>2.6</v>
      </c>
      <c r="R950" s="22">
        <f>Tabla1[[#This Row],[Fecha de Envío]]-Tabla1[[#This Row],[Fecha de Orden]]</f>
        <v>14</v>
      </c>
      <c r="S950" s="24">
        <f>YEAR(Tabla1[[#This Row],[Fecha de Orden]])</f>
        <v>2021</v>
      </c>
      <c r="T950" t="str">
        <f>VLOOKUP(Tabla1[[#This Row],[Nombre del Producto]],Tabla2[[Nombre Producto]:[Costo Unitario]],2,FALSE)</f>
        <v>Wicked Choccy's</v>
      </c>
      <c r="U950" t="str">
        <f>VLOOKUP(Tabla1[[#This Row],[Fábrica]],Tabla3[],4,FALSE)</f>
        <v>Georgia</v>
      </c>
    </row>
    <row r="951" spans="1:21" x14ac:dyDescent="0.25">
      <c r="A951" t="s">
        <v>29</v>
      </c>
      <c r="B951" s="3">
        <v>44454</v>
      </c>
      <c r="C951" s="3">
        <v>44469</v>
      </c>
      <c r="D951" t="s">
        <v>18</v>
      </c>
      <c r="E951">
        <v>138100</v>
      </c>
      <c r="F951" t="s">
        <v>19</v>
      </c>
      <c r="G951" t="s">
        <v>30</v>
      </c>
      <c r="H951" t="s">
        <v>31</v>
      </c>
      <c r="I951">
        <v>10011</v>
      </c>
      <c r="J951" t="s">
        <v>22</v>
      </c>
      <c r="K951" t="s">
        <v>32</v>
      </c>
      <c r="L951" t="s">
        <v>33</v>
      </c>
      <c r="M951" t="s">
        <v>34</v>
      </c>
      <c r="N951" s="5">
        <v>7.2</v>
      </c>
      <c r="O951" s="7">
        <v>2</v>
      </c>
      <c r="P951" s="5">
        <v>4.8</v>
      </c>
      <c r="Q951" s="5">
        <v>2.4</v>
      </c>
      <c r="R951" s="22">
        <f>Tabla1[[#This Row],[Fecha de Envío]]-Tabla1[[#This Row],[Fecha de Orden]]</f>
        <v>15</v>
      </c>
      <c r="S951" s="24">
        <f>YEAR(Tabla1[[#This Row],[Fecha de Orden]])</f>
        <v>2021</v>
      </c>
      <c r="T951" t="str">
        <f>VLOOKUP(Tabla1[[#This Row],[Nombre del Producto]],Tabla2[[Nombre Producto]:[Costo Unitario]],2,FALSE)</f>
        <v>Lot's O' Nuts</v>
      </c>
      <c r="U951" t="str">
        <f>VLOOKUP(Tabla1[[#This Row],[Fábrica]],Tabla3[],4,FALSE)</f>
        <v>Arizona</v>
      </c>
    </row>
    <row r="952" spans="1:21" x14ac:dyDescent="0.25">
      <c r="A952" t="s">
        <v>35</v>
      </c>
      <c r="B952" s="3">
        <v>44454</v>
      </c>
      <c r="C952" s="3">
        <v>44469</v>
      </c>
      <c r="D952" t="s">
        <v>18</v>
      </c>
      <c r="E952">
        <v>138100</v>
      </c>
      <c r="F952" t="s">
        <v>19</v>
      </c>
      <c r="G952" t="s">
        <v>30</v>
      </c>
      <c r="H952" t="s">
        <v>31</v>
      </c>
      <c r="I952">
        <v>10011</v>
      </c>
      <c r="J952" t="s">
        <v>22</v>
      </c>
      <c r="K952" t="s">
        <v>32</v>
      </c>
      <c r="L952" t="s">
        <v>36</v>
      </c>
      <c r="M952" t="s">
        <v>37</v>
      </c>
      <c r="N952" s="5">
        <v>9.75</v>
      </c>
      <c r="O952" s="7">
        <v>3</v>
      </c>
      <c r="P952" s="5">
        <v>6.33</v>
      </c>
      <c r="Q952" s="5">
        <v>3.42</v>
      </c>
      <c r="R952" s="22">
        <f>Tabla1[[#This Row],[Fecha de Envío]]-Tabla1[[#This Row],[Fecha de Orden]]</f>
        <v>15</v>
      </c>
      <c r="S952" s="24">
        <f>YEAR(Tabla1[[#This Row],[Fecha de Orden]])</f>
        <v>2021</v>
      </c>
      <c r="T952" t="str">
        <f>VLOOKUP(Tabla1[[#This Row],[Nombre del Producto]],Tabla2[[Nombre Producto]:[Costo Unitario]],2,FALSE)</f>
        <v>Wicked Choccy's</v>
      </c>
      <c r="U952" t="str">
        <f>VLOOKUP(Tabla1[[#This Row],[Fábrica]],Tabla3[],4,FALSE)</f>
        <v>Georgia</v>
      </c>
    </row>
    <row r="953" spans="1:21" x14ac:dyDescent="0.25">
      <c r="A953" t="s">
        <v>6005</v>
      </c>
      <c r="B953" s="3">
        <v>44454</v>
      </c>
      <c r="C953" s="3">
        <v>44468</v>
      </c>
      <c r="D953" t="s">
        <v>18</v>
      </c>
      <c r="E953">
        <v>149594</v>
      </c>
      <c r="F953" t="s">
        <v>19</v>
      </c>
      <c r="G953" t="s">
        <v>144</v>
      </c>
      <c r="H953" t="s">
        <v>101</v>
      </c>
      <c r="I953">
        <v>19120</v>
      </c>
      <c r="J953" t="s">
        <v>22</v>
      </c>
      <c r="K953" t="s">
        <v>32</v>
      </c>
      <c r="L953" t="s">
        <v>33</v>
      </c>
      <c r="M953" t="s">
        <v>34</v>
      </c>
      <c r="N953" s="5">
        <v>14.4</v>
      </c>
      <c r="O953" s="7">
        <v>4</v>
      </c>
      <c r="P953" s="5">
        <v>9.6</v>
      </c>
      <c r="Q953" s="5">
        <v>4.8</v>
      </c>
      <c r="R953" s="22">
        <f>Tabla1[[#This Row],[Fecha de Envío]]-Tabla1[[#This Row],[Fecha de Orden]]</f>
        <v>14</v>
      </c>
      <c r="S953" s="24">
        <f>YEAR(Tabla1[[#This Row],[Fecha de Orden]])</f>
        <v>2021</v>
      </c>
      <c r="T953" t="str">
        <f>VLOOKUP(Tabla1[[#This Row],[Nombre del Producto]],Tabla2[[Nombre Producto]:[Costo Unitario]],2,FALSE)</f>
        <v>Lot's O' Nuts</v>
      </c>
      <c r="U953" t="str">
        <f>VLOOKUP(Tabla1[[#This Row],[Fábrica]],Tabla3[],4,FALSE)</f>
        <v>Arizona</v>
      </c>
    </row>
    <row r="954" spans="1:21" x14ac:dyDescent="0.25">
      <c r="A954" t="s">
        <v>7509</v>
      </c>
      <c r="B954" s="3">
        <v>44455</v>
      </c>
      <c r="C954" s="3">
        <v>44468</v>
      </c>
      <c r="D954" t="s">
        <v>39</v>
      </c>
      <c r="E954">
        <v>141152</v>
      </c>
      <c r="F954" t="s">
        <v>19</v>
      </c>
      <c r="G954" t="s">
        <v>30</v>
      </c>
      <c r="H954" t="s">
        <v>31</v>
      </c>
      <c r="I954">
        <v>10024</v>
      </c>
      <c r="J954" t="s">
        <v>22</v>
      </c>
      <c r="K954" t="s">
        <v>32</v>
      </c>
      <c r="L954" t="s">
        <v>27</v>
      </c>
      <c r="M954" t="s">
        <v>28</v>
      </c>
      <c r="N954" s="5">
        <v>3.6</v>
      </c>
      <c r="O954" s="7">
        <v>1</v>
      </c>
      <c r="P954" s="5">
        <v>2.5</v>
      </c>
      <c r="Q954" s="5">
        <v>1.1000000000000001</v>
      </c>
      <c r="R954" s="22">
        <f>Tabla1[[#This Row],[Fecha de Envío]]-Tabla1[[#This Row],[Fecha de Orden]]</f>
        <v>13</v>
      </c>
      <c r="S954" s="24">
        <f>YEAR(Tabla1[[#This Row],[Fecha de Orden]])</f>
        <v>2021</v>
      </c>
      <c r="T954" t="str">
        <f>VLOOKUP(Tabla1[[#This Row],[Nombre del Producto]],Tabla2[[Nombre Producto]:[Costo Unitario]],2,FALSE)</f>
        <v>Lot's O' Nuts</v>
      </c>
      <c r="U954" t="str">
        <f>VLOOKUP(Tabla1[[#This Row],[Fábrica]],Tabla3[],4,FALSE)</f>
        <v>Arizona</v>
      </c>
    </row>
    <row r="955" spans="1:21" x14ac:dyDescent="0.25">
      <c r="A955" t="s">
        <v>414</v>
      </c>
      <c r="B955" s="3">
        <v>44456</v>
      </c>
      <c r="C955" s="3">
        <v>44470</v>
      </c>
      <c r="D955" t="s">
        <v>18</v>
      </c>
      <c r="E955">
        <v>158638</v>
      </c>
      <c r="F955" t="s">
        <v>19</v>
      </c>
      <c r="G955" t="s">
        <v>144</v>
      </c>
      <c r="H955" t="s">
        <v>101</v>
      </c>
      <c r="I955">
        <v>19120</v>
      </c>
      <c r="J955" t="s">
        <v>22</v>
      </c>
      <c r="K955" t="s">
        <v>32</v>
      </c>
      <c r="L955" t="s">
        <v>27</v>
      </c>
      <c r="M955" t="s">
        <v>28</v>
      </c>
      <c r="N955" s="5">
        <v>14.4</v>
      </c>
      <c r="O955" s="7">
        <v>4</v>
      </c>
      <c r="P955" s="5">
        <v>10</v>
      </c>
      <c r="Q955" s="5">
        <v>4.4000000000000004</v>
      </c>
      <c r="R955" s="22">
        <f>Tabla1[[#This Row],[Fecha de Envío]]-Tabla1[[#This Row],[Fecha de Orden]]</f>
        <v>14</v>
      </c>
      <c r="S955" s="24">
        <f>YEAR(Tabla1[[#This Row],[Fecha de Orden]])</f>
        <v>2021</v>
      </c>
      <c r="T955" t="str">
        <f>VLOOKUP(Tabla1[[#This Row],[Nombre del Producto]],Tabla2[[Nombre Producto]:[Costo Unitario]],2,FALSE)</f>
        <v>Lot's O' Nuts</v>
      </c>
      <c r="U955" t="str">
        <f>VLOOKUP(Tabla1[[#This Row],[Fábrica]],Tabla3[],4,FALSE)</f>
        <v>Arizona</v>
      </c>
    </row>
    <row r="956" spans="1:21" x14ac:dyDescent="0.25">
      <c r="A956" t="s">
        <v>1305</v>
      </c>
      <c r="B956" s="3">
        <v>44456</v>
      </c>
      <c r="C956" s="3">
        <v>44470</v>
      </c>
      <c r="D956" t="s">
        <v>18</v>
      </c>
      <c r="E956">
        <v>103940</v>
      </c>
      <c r="F956" t="s">
        <v>19</v>
      </c>
      <c r="G956" t="s">
        <v>124</v>
      </c>
      <c r="H956" t="s">
        <v>125</v>
      </c>
      <c r="I956">
        <v>98103</v>
      </c>
      <c r="J956" t="s">
        <v>22</v>
      </c>
      <c r="K956" t="s">
        <v>23</v>
      </c>
      <c r="L956" t="s">
        <v>36</v>
      </c>
      <c r="M956" t="s">
        <v>37</v>
      </c>
      <c r="N956" s="5">
        <v>6.5</v>
      </c>
      <c r="O956" s="7">
        <v>2</v>
      </c>
      <c r="P956" s="5">
        <v>4.22</v>
      </c>
      <c r="Q956" s="5">
        <v>2.2799999999999998</v>
      </c>
      <c r="R956" s="22">
        <f>Tabla1[[#This Row],[Fecha de Envío]]-Tabla1[[#This Row],[Fecha de Orden]]</f>
        <v>14</v>
      </c>
      <c r="S956" s="24">
        <f>YEAR(Tabla1[[#This Row],[Fecha de Orden]])</f>
        <v>2021</v>
      </c>
      <c r="T956" t="str">
        <f>VLOOKUP(Tabla1[[#This Row],[Nombre del Producto]],Tabla2[[Nombre Producto]:[Costo Unitario]],2,FALSE)</f>
        <v>Wicked Choccy's</v>
      </c>
      <c r="U956" t="str">
        <f>VLOOKUP(Tabla1[[#This Row],[Fábrica]],Tabla3[],4,FALSE)</f>
        <v>Georgia</v>
      </c>
    </row>
    <row r="957" spans="1:21" x14ac:dyDescent="0.25">
      <c r="A957" t="s">
        <v>1306</v>
      </c>
      <c r="B957" s="3">
        <v>44456</v>
      </c>
      <c r="C957" s="3">
        <v>44470</v>
      </c>
      <c r="D957" t="s">
        <v>18</v>
      </c>
      <c r="E957">
        <v>103940</v>
      </c>
      <c r="F957" t="s">
        <v>19</v>
      </c>
      <c r="G957" t="s">
        <v>124</v>
      </c>
      <c r="H957" t="s">
        <v>125</v>
      </c>
      <c r="I957">
        <v>98103</v>
      </c>
      <c r="J957" t="s">
        <v>22</v>
      </c>
      <c r="K957" t="s">
        <v>23</v>
      </c>
      <c r="L957" t="s">
        <v>27</v>
      </c>
      <c r="M957" t="s">
        <v>28</v>
      </c>
      <c r="N957" s="5">
        <v>18</v>
      </c>
      <c r="O957" s="7">
        <v>5</v>
      </c>
      <c r="P957" s="5">
        <v>12.5</v>
      </c>
      <c r="Q957" s="5">
        <v>5.5</v>
      </c>
      <c r="R957" s="22">
        <f>Tabla1[[#This Row],[Fecha de Envío]]-Tabla1[[#This Row],[Fecha de Orden]]</f>
        <v>14</v>
      </c>
      <c r="S957" s="24">
        <f>YEAR(Tabla1[[#This Row],[Fecha de Orden]])</f>
        <v>2021</v>
      </c>
      <c r="T957" t="str">
        <f>VLOOKUP(Tabla1[[#This Row],[Nombre del Producto]],Tabla2[[Nombre Producto]:[Costo Unitario]],2,FALSE)</f>
        <v>Lot's O' Nuts</v>
      </c>
      <c r="U957" t="str">
        <f>VLOOKUP(Tabla1[[#This Row],[Fábrica]],Tabla3[],4,FALSE)</f>
        <v>Arizona</v>
      </c>
    </row>
    <row r="958" spans="1:21" x14ac:dyDescent="0.25">
      <c r="A958" t="s">
        <v>1307</v>
      </c>
      <c r="B958" s="3">
        <v>44456</v>
      </c>
      <c r="C958" s="3">
        <v>44470</v>
      </c>
      <c r="D958" t="s">
        <v>18</v>
      </c>
      <c r="E958">
        <v>103940</v>
      </c>
      <c r="F958" t="s">
        <v>19</v>
      </c>
      <c r="G958" t="s">
        <v>124</v>
      </c>
      <c r="H958" t="s">
        <v>125</v>
      </c>
      <c r="I958">
        <v>98103</v>
      </c>
      <c r="J958" t="s">
        <v>22</v>
      </c>
      <c r="K958" t="s">
        <v>23</v>
      </c>
      <c r="L958" t="s">
        <v>33</v>
      </c>
      <c r="M958" t="s">
        <v>34</v>
      </c>
      <c r="N958" s="5">
        <v>7.2</v>
      </c>
      <c r="O958" s="7">
        <v>2</v>
      </c>
      <c r="P958" s="5">
        <v>4.8</v>
      </c>
      <c r="Q958" s="5">
        <v>2.4</v>
      </c>
      <c r="R958" s="22">
        <f>Tabla1[[#This Row],[Fecha de Envío]]-Tabla1[[#This Row],[Fecha de Orden]]</f>
        <v>14</v>
      </c>
      <c r="S958" s="24">
        <f>YEAR(Tabla1[[#This Row],[Fecha de Orden]])</f>
        <v>2021</v>
      </c>
      <c r="T958" t="str">
        <f>VLOOKUP(Tabla1[[#This Row],[Nombre del Producto]],Tabla2[[Nombre Producto]:[Costo Unitario]],2,FALSE)</f>
        <v>Lot's O' Nuts</v>
      </c>
      <c r="U958" t="str">
        <f>VLOOKUP(Tabla1[[#This Row],[Fábrica]],Tabla3[],4,FALSE)</f>
        <v>Arizona</v>
      </c>
    </row>
    <row r="959" spans="1:21" x14ac:dyDescent="0.25">
      <c r="A959" t="s">
        <v>4108</v>
      </c>
      <c r="B959" s="3">
        <v>44456</v>
      </c>
      <c r="C959" s="3">
        <v>44471</v>
      </c>
      <c r="D959" t="s">
        <v>18</v>
      </c>
      <c r="E959">
        <v>131947</v>
      </c>
      <c r="F959" t="s">
        <v>19</v>
      </c>
      <c r="G959" t="s">
        <v>86</v>
      </c>
      <c r="H959" t="s">
        <v>62</v>
      </c>
      <c r="I959">
        <v>97477</v>
      </c>
      <c r="J959" t="s">
        <v>22</v>
      </c>
      <c r="K959" t="s">
        <v>23</v>
      </c>
      <c r="L959" t="s">
        <v>45</v>
      </c>
      <c r="M959" t="s">
        <v>46</v>
      </c>
      <c r="N959" s="5">
        <v>10.47</v>
      </c>
      <c r="O959" s="7">
        <v>3</v>
      </c>
      <c r="P959" s="5">
        <v>7.47</v>
      </c>
      <c r="Q959" s="5">
        <v>3</v>
      </c>
      <c r="R959" s="22">
        <f>Tabla1[[#This Row],[Fecha de Envío]]-Tabla1[[#This Row],[Fecha de Orden]]</f>
        <v>15</v>
      </c>
      <c r="S959" s="24">
        <f>YEAR(Tabla1[[#This Row],[Fecha de Orden]])</f>
        <v>2021</v>
      </c>
      <c r="T959" t="str">
        <f>VLOOKUP(Tabla1[[#This Row],[Nombre del Producto]],Tabla2[[Nombre Producto]:[Costo Unitario]],2,FALSE)</f>
        <v>Lot's O' Nuts</v>
      </c>
      <c r="U959" t="str">
        <f>VLOOKUP(Tabla1[[#This Row],[Fábrica]],Tabla3[],4,FALSE)</f>
        <v>Arizona</v>
      </c>
    </row>
    <row r="960" spans="1:21" x14ac:dyDescent="0.25">
      <c r="A960" t="s">
        <v>4109</v>
      </c>
      <c r="B960" s="3">
        <v>44456</v>
      </c>
      <c r="C960" s="3">
        <v>44471</v>
      </c>
      <c r="D960" t="s">
        <v>18</v>
      </c>
      <c r="E960">
        <v>131947</v>
      </c>
      <c r="F960" t="s">
        <v>19</v>
      </c>
      <c r="G960" t="s">
        <v>86</v>
      </c>
      <c r="H960" t="s">
        <v>62</v>
      </c>
      <c r="I960">
        <v>97477</v>
      </c>
      <c r="J960" t="s">
        <v>22</v>
      </c>
      <c r="K960" t="s">
        <v>23</v>
      </c>
      <c r="L960" t="s">
        <v>36</v>
      </c>
      <c r="M960" t="s">
        <v>37</v>
      </c>
      <c r="N960" s="5">
        <v>6.5</v>
      </c>
      <c r="O960" s="7">
        <v>2</v>
      </c>
      <c r="P960" s="5">
        <v>4.22</v>
      </c>
      <c r="Q960" s="5">
        <v>2.2799999999999998</v>
      </c>
      <c r="R960" s="22">
        <f>Tabla1[[#This Row],[Fecha de Envío]]-Tabla1[[#This Row],[Fecha de Orden]]</f>
        <v>15</v>
      </c>
      <c r="S960" s="24">
        <f>YEAR(Tabla1[[#This Row],[Fecha de Orden]])</f>
        <v>2021</v>
      </c>
      <c r="T960" t="str">
        <f>VLOOKUP(Tabla1[[#This Row],[Nombre del Producto]],Tabla2[[Nombre Producto]:[Costo Unitario]],2,FALSE)</f>
        <v>Wicked Choccy's</v>
      </c>
      <c r="U960" t="str">
        <f>VLOOKUP(Tabla1[[#This Row],[Fábrica]],Tabla3[],4,FALSE)</f>
        <v>Georgia</v>
      </c>
    </row>
    <row r="961" spans="1:21" x14ac:dyDescent="0.25">
      <c r="A961" t="s">
        <v>4110</v>
      </c>
      <c r="B961" s="3">
        <v>44456</v>
      </c>
      <c r="C961" s="3">
        <v>44471</v>
      </c>
      <c r="D961" t="s">
        <v>18</v>
      </c>
      <c r="E961">
        <v>131947</v>
      </c>
      <c r="F961" t="s">
        <v>19</v>
      </c>
      <c r="G961" t="s">
        <v>86</v>
      </c>
      <c r="H961" t="s">
        <v>62</v>
      </c>
      <c r="I961">
        <v>97477</v>
      </c>
      <c r="J961" t="s">
        <v>22</v>
      </c>
      <c r="K961" t="s">
        <v>23</v>
      </c>
      <c r="L961" t="s">
        <v>33</v>
      </c>
      <c r="M961" t="s">
        <v>34</v>
      </c>
      <c r="N961" s="5">
        <v>18</v>
      </c>
      <c r="O961" s="7">
        <v>5</v>
      </c>
      <c r="P961" s="5">
        <v>12</v>
      </c>
      <c r="Q961" s="5">
        <v>6</v>
      </c>
      <c r="R961" s="22">
        <f>Tabla1[[#This Row],[Fecha de Envío]]-Tabla1[[#This Row],[Fecha de Orden]]</f>
        <v>15</v>
      </c>
      <c r="S961" s="24">
        <f>YEAR(Tabla1[[#This Row],[Fecha de Orden]])</f>
        <v>2021</v>
      </c>
      <c r="T961" t="str">
        <f>VLOOKUP(Tabla1[[#This Row],[Nombre del Producto]],Tabla2[[Nombre Producto]:[Costo Unitario]],2,FALSE)</f>
        <v>Lot's O' Nuts</v>
      </c>
      <c r="U961" t="str">
        <f>VLOOKUP(Tabla1[[#This Row],[Fábrica]],Tabla3[],4,FALSE)</f>
        <v>Arizona</v>
      </c>
    </row>
    <row r="962" spans="1:21" x14ac:dyDescent="0.25">
      <c r="A962" t="s">
        <v>5346</v>
      </c>
      <c r="B962" s="3">
        <v>44456</v>
      </c>
      <c r="C962" s="3">
        <v>44473</v>
      </c>
      <c r="D962" t="s">
        <v>18</v>
      </c>
      <c r="E962">
        <v>117170</v>
      </c>
      <c r="F962" t="s">
        <v>19</v>
      </c>
      <c r="G962" t="s">
        <v>1136</v>
      </c>
      <c r="H962" t="s">
        <v>98</v>
      </c>
      <c r="I962">
        <v>27604</v>
      </c>
      <c r="J962" t="s">
        <v>22</v>
      </c>
      <c r="K962" t="s">
        <v>66</v>
      </c>
      <c r="L962" t="s">
        <v>45</v>
      </c>
      <c r="M962" t="s">
        <v>46</v>
      </c>
      <c r="N962" s="5">
        <v>3.49</v>
      </c>
      <c r="O962" s="7">
        <v>1</v>
      </c>
      <c r="P962" s="5">
        <v>2.4900000000000002</v>
      </c>
      <c r="Q962" s="5">
        <v>1</v>
      </c>
      <c r="R962" s="22">
        <f>Tabla1[[#This Row],[Fecha de Envío]]-Tabla1[[#This Row],[Fecha de Orden]]</f>
        <v>17</v>
      </c>
      <c r="S962" s="24">
        <f>YEAR(Tabla1[[#This Row],[Fecha de Orden]])</f>
        <v>2021</v>
      </c>
      <c r="T962" t="str">
        <f>VLOOKUP(Tabla1[[#This Row],[Nombre del Producto]],Tabla2[[Nombre Producto]:[Costo Unitario]],2,FALSE)</f>
        <v>Lot's O' Nuts</v>
      </c>
      <c r="U962" t="str">
        <f>VLOOKUP(Tabla1[[#This Row],[Fábrica]],Tabla3[],4,FALSE)</f>
        <v>Arizona</v>
      </c>
    </row>
    <row r="963" spans="1:21" x14ac:dyDescent="0.25">
      <c r="A963" t="s">
        <v>6787</v>
      </c>
      <c r="B963" s="3">
        <v>44456</v>
      </c>
      <c r="C963" s="3">
        <v>44470</v>
      </c>
      <c r="D963" t="s">
        <v>18</v>
      </c>
      <c r="E963">
        <v>112851</v>
      </c>
      <c r="F963" t="s">
        <v>19</v>
      </c>
      <c r="G963" t="s">
        <v>4159</v>
      </c>
      <c r="H963" t="s">
        <v>21</v>
      </c>
      <c r="I963">
        <v>91911</v>
      </c>
      <c r="J963" t="s">
        <v>22</v>
      </c>
      <c r="K963" t="s">
        <v>23</v>
      </c>
      <c r="L963" t="s">
        <v>27</v>
      </c>
      <c r="M963" t="s">
        <v>28</v>
      </c>
      <c r="N963" s="5">
        <v>10.8</v>
      </c>
      <c r="O963" s="7">
        <v>3</v>
      </c>
      <c r="P963" s="5">
        <v>7.5</v>
      </c>
      <c r="Q963" s="5">
        <v>3.3</v>
      </c>
      <c r="R963" s="22">
        <f>Tabla1[[#This Row],[Fecha de Envío]]-Tabla1[[#This Row],[Fecha de Orden]]</f>
        <v>14</v>
      </c>
      <c r="S963" s="24">
        <f>YEAR(Tabla1[[#This Row],[Fecha de Orden]])</f>
        <v>2021</v>
      </c>
      <c r="T963" t="str">
        <f>VLOOKUP(Tabla1[[#This Row],[Nombre del Producto]],Tabla2[[Nombre Producto]:[Costo Unitario]],2,FALSE)</f>
        <v>Lot's O' Nuts</v>
      </c>
      <c r="U963" t="str">
        <f>VLOOKUP(Tabla1[[#This Row],[Fábrica]],Tabla3[],4,FALSE)</f>
        <v>Arizona</v>
      </c>
    </row>
    <row r="964" spans="1:21" x14ac:dyDescent="0.25">
      <c r="A964" t="s">
        <v>1404</v>
      </c>
      <c r="B964" s="3">
        <v>44458</v>
      </c>
      <c r="C964" s="3">
        <v>44468</v>
      </c>
      <c r="D964" t="s">
        <v>82</v>
      </c>
      <c r="E964">
        <v>168130</v>
      </c>
      <c r="F964" t="s">
        <v>19</v>
      </c>
      <c r="G964" t="s">
        <v>30</v>
      </c>
      <c r="H964" t="s">
        <v>31</v>
      </c>
      <c r="I964">
        <v>10011</v>
      </c>
      <c r="J964" t="s">
        <v>22</v>
      </c>
      <c r="K964" t="s">
        <v>32</v>
      </c>
      <c r="L964" t="s">
        <v>24</v>
      </c>
      <c r="M964" t="s">
        <v>25</v>
      </c>
      <c r="N964" s="5">
        <v>26.25</v>
      </c>
      <c r="O964" s="7">
        <v>7</v>
      </c>
      <c r="P964" s="5">
        <v>17.149999999999999</v>
      </c>
      <c r="Q964" s="5">
        <v>9.1</v>
      </c>
      <c r="R964" s="22">
        <f>Tabla1[[#This Row],[Fecha de Envío]]-Tabla1[[#This Row],[Fecha de Orden]]</f>
        <v>10</v>
      </c>
      <c r="S964" s="24">
        <f>YEAR(Tabla1[[#This Row],[Fecha de Orden]])</f>
        <v>2021</v>
      </c>
      <c r="T964" t="str">
        <f>VLOOKUP(Tabla1[[#This Row],[Nombre del Producto]],Tabla2[[Nombre Producto]:[Costo Unitario]],2,FALSE)</f>
        <v>Wicked Choccy's</v>
      </c>
      <c r="U964" t="str">
        <f>VLOOKUP(Tabla1[[#This Row],[Fábrica]],Tabla3[],4,FALSE)</f>
        <v>Georgia</v>
      </c>
    </row>
    <row r="965" spans="1:21" x14ac:dyDescent="0.25">
      <c r="A965" t="s">
        <v>3415</v>
      </c>
      <c r="B965" s="3">
        <v>44458</v>
      </c>
      <c r="C965" s="3">
        <v>44473</v>
      </c>
      <c r="D965" t="s">
        <v>18</v>
      </c>
      <c r="E965">
        <v>156601</v>
      </c>
      <c r="F965" t="s">
        <v>19</v>
      </c>
      <c r="G965" t="s">
        <v>188</v>
      </c>
      <c r="H965" t="s">
        <v>21</v>
      </c>
      <c r="I965">
        <v>90805</v>
      </c>
      <c r="J965" t="s">
        <v>22</v>
      </c>
      <c r="K965" t="s">
        <v>23</v>
      </c>
      <c r="L965" t="s">
        <v>27</v>
      </c>
      <c r="M965" t="s">
        <v>28</v>
      </c>
      <c r="N965" s="5">
        <v>7.2</v>
      </c>
      <c r="O965" s="7">
        <v>2</v>
      </c>
      <c r="P965" s="5">
        <v>5</v>
      </c>
      <c r="Q965" s="5">
        <v>2.2000000000000002</v>
      </c>
      <c r="R965" s="22">
        <f>Tabla1[[#This Row],[Fecha de Envío]]-Tabla1[[#This Row],[Fecha de Orden]]</f>
        <v>15</v>
      </c>
      <c r="S965" s="24">
        <f>YEAR(Tabla1[[#This Row],[Fecha de Orden]])</f>
        <v>2021</v>
      </c>
      <c r="T965" t="str">
        <f>VLOOKUP(Tabla1[[#This Row],[Nombre del Producto]],Tabla2[[Nombre Producto]:[Costo Unitario]],2,FALSE)</f>
        <v>Lot's O' Nuts</v>
      </c>
      <c r="U965" t="str">
        <f>VLOOKUP(Tabla1[[#This Row],[Fábrica]],Tabla3[],4,FALSE)</f>
        <v>Arizona</v>
      </c>
    </row>
    <row r="966" spans="1:21" x14ac:dyDescent="0.25">
      <c r="A966" t="s">
        <v>4556</v>
      </c>
      <c r="B966" s="3">
        <v>44458</v>
      </c>
      <c r="C966" s="3">
        <v>44468</v>
      </c>
      <c r="D966" t="s">
        <v>82</v>
      </c>
      <c r="E966">
        <v>159849</v>
      </c>
      <c r="F966" t="s">
        <v>19</v>
      </c>
      <c r="G966" t="s">
        <v>20</v>
      </c>
      <c r="H966" t="s">
        <v>21</v>
      </c>
      <c r="I966">
        <v>94110</v>
      </c>
      <c r="J966" t="s">
        <v>22</v>
      </c>
      <c r="K966" t="s">
        <v>23</v>
      </c>
      <c r="L966" t="s">
        <v>33</v>
      </c>
      <c r="M966" t="s">
        <v>34</v>
      </c>
      <c r="N966" s="5">
        <v>10.8</v>
      </c>
      <c r="O966" s="7">
        <v>3</v>
      </c>
      <c r="P966" s="5">
        <v>7.2</v>
      </c>
      <c r="Q966" s="5">
        <v>3.6</v>
      </c>
      <c r="R966" s="22">
        <f>Tabla1[[#This Row],[Fecha de Envío]]-Tabla1[[#This Row],[Fecha de Orden]]</f>
        <v>10</v>
      </c>
      <c r="S966" s="24">
        <f>YEAR(Tabla1[[#This Row],[Fecha de Orden]])</f>
        <v>2021</v>
      </c>
      <c r="T966" t="str">
        <f>VLOOKUP(Tabla1[[#This Row],[Nombre del Producto]],Tabla2[[Nombre Producto]:[Costo Unitario]],2,FALSE)</f>
        <v>Lot's O' Nuts</v>
      </c>
      <c r="U966" t="str">
        <f>VLOOKUP(Tabla1[[#This Row],[Fábrica]],Tabla3[],4,FALSE)</f>
        <v>Arizona</v>
      </c>
    </row>
    <row r="967" spans="1:21" x14ac:dyDescent="0.25">
      <c r="A967" t="s">
        <v>4653</v>
      </c>
      <c r="B967" s="3">
        <v>44458</v>
      </c>
      <c r="C967" s="3">
        <v>44473</v>
      </c>
      <c r="D967" t="s">
        <v>18</v>
      </c>
      <c r="E967">
        <v>127299</v>
      </c>
      <c r="F967" t="s">
        <v>19</v>
      </c>
      <c r="G967" t="s">
        <v>356</v>
      </c>
      <c r="H967" t="s">
        <v>98</v>
      </c>
      <c r="I967">
        <v>28205</v>
      </c>
      <c r="J967" t="s">
        <v>22</v>
      </c>
      <c r="K967" t="s">
        <v>66</v>
      </c>
      <c r="L967" t="s">
        <v>24</v>
      </c>
      <c r="M967" t="s">
        <v>25</v>
      </c>
      <c r="N967" s="5">
        <v>22.5</v>
      </c>
      <c r="O967" s="7">
        <v>6</v>
      </c>
      <c r="P967" s="5">
        <v>14.7</v>
      </c>
      <c r="Q967" s="5">
        <v>7.8</v>
      </c>
      <c r="R967" s="22">
        <f>Tabla1[[#This Row],[Fecha de Envío]]-Tabla1[[#This Row],[Fecha de Orden]]</f>
        <v>15</v>
      </c>
      <c r="S967" s="24">
        <f>YEAR(Tabla1[[#This Row],[Fecha de Orden]])</f>
        <v>2021</v>
      </c>
      <c r="T967" t="str">
        <f>VLOOKUP(Tabla1[[#This Row],[Nombre del Producto]],Tabla2[[Nombre Producto]:[Costo Unitario]],2,FALSE)</f>
        <v>Wicked Choccy's</v>
      </c>
      <c r="U967" t="str">
        <f>VLOOKUP(Tabla1[[#This Row],[Fábrica]],Tabla3[],4,FALSE)</f>
        <v>Georgia</v>
      </c>
    </row>
    <row r="968" spans="1:21" x14ac:dyDescent="0.25">
      <c r="A968" t="s">
        <v>4654</v>
      </c>
      <c r="B968" s="3">
        <v>44458</v>
      </c>
      <c r="C968" s="3">
        <v>44473</v>
      </c>
      <c r="D968" t="s">
        <v>18</v>
      </c>
      <c r="E968">
        <v>127299</v>
      </c>
      <c r="F968" t="s">
        <v>19</v>
      </c>
      <c r="G968" t="s">
        <v>356</v>
      </c>
      <c r="H968" t="s">
        <v>98</v>
      </c>
      <c r="I968">
        <v>28205</v>
      </c>
      <c r="J968" t="s">
        <v>22</v>
      </c>
      <c r="K968" t="s">
        <v>66</v>
      </c>
      <c r="L968" t="s">
        <v>27</v>
      </c>
      <c r="M968" t="s">
        <v>28</v>
      </c>
      <c r="N968" s="5">
        <v>10.8</v>
      </c>
      <c r="O968" s="7">
        <v>3</v>
      </c>
      <c r="P968" s="5">
        <v>7.5</v>
      </c>
      <c r="Q968" s="5">
        <v>3.3</v>
      </c>
      <c r="R968" s="22">
        <f>Tabla1[[#This Row],[Fecha de Envío]]-Tabla1[[#This Row],[Fecha de Orden]]</f>
        <v>15</v>
      </c>
      <c r="S968" s="24">
        <f>YEAR(Tabla1[[#This Row],[Fecha de Orden]])</f>
        <v>2021</v>
      </c>
      <c r="T968" t="str">
        <f>VLOOKUP(Tabla1[[#This Row],[Nombre del Producto]],Tabla2[[Nombre Producto]:[Costo Unitario]],2,FALSE)</f>
        <v>Lot's O' Nuts</v>
      </c>
      <c r="U968" t="str">
        <f>VLOOKUP(Tabla1[[#This Row],[Fábrica]],Tabla3[],4,FALSE)</f>
        <v>Arizona</v>
      </c>
    </row>
    <row r="969" spans="1:21" x14ac:dyDescent="0.25">
      <c r="A969" t="s">
        <v>5931</v>
      </c>
      <c r="B969" s="3">
        <v>44458</v>
      </c>
      <c r="C969" s="3">
        <v>44472</v>
      </c>
      <c r="D969" t="s">
        <v>18</v>
      </c>
      <c r="E969">
        <v>132787</v>
      </c>
      <c r="F969" t="s">
        <v>19</v>
      </c>
      <c r="G969" t="s">
        <v>124</v>
      </c>
      <c r="H969" t="s">
        <v>125</v>
      </c>
      <c r="I969">
        <v>98115</v>
      </c>
      <c r="J969" t="s">
        <v>22</v>
      </c>
      <c r="K969" t="s">
        <v>23</v>
      </c>
      <c r="L969" t="s">
        <v>33</v>
      </c>
      <c r="M969" t="s">
        <v>34</v>
      </c>
      <c r="N969" s="5">
        <v>21.6</v>
      </c>
      <c r="O969" s="7">
        <v>6</v>
      </c>
      <c r="P969" s="5">
        <v>14.4</v>
      </c>
      <c r="Q969" s="5">
        <v>7.2</v>
      </c>
      <c r="R969" s="22">
        <f>Tabla1[[#This Row],[Fecha de Envío]]-Tabla1[[#This Row],[Fecha de Orden]]</f>
        <v>14</v>
      </c>
      <c r="S969" s="24">
        <f>YEAR(Tabla1[[#This Row],[Fecha de Orden]])</f>
        <v>2021</v>
      </c>
      <c r="T969" t="str">
        <f>VLOOKUP(Tabla1[[#This Row],[Nombre del Producto]],Tabla2[[Nombre Producto]:[Costo Unitario]],2,FALSE)</f>
        <v>Lot's O' Nuts</v>
      </c>
      <c r="U969" t="str">
        <f>VLOOKUP(Tabla1[[#This Row],[Fábrica]],Tabla3[],4,FALSE)</f>
        <v>Arizona</v>
      </c>
    </row>
    <row r="970" spans="1:21" x14ac:dyDescent="0.25">
      <c r="A970" t="s">
        <v>6622</v>
      </c>
      <c r="B970" s="3">
        <v>44458</v>
      </c>
      <c r="C970" s="3">
        <v>44473</v>
      </c>
      <c r="D970" t="s">
        <v>18</v>
      </c>
      <c r="E970">
        <v>138177</v>
      </c>
      <c r="F970" t="s">
        <v>19</v>
      </c>
      <c r="G970" t="s">
        <v>615</v>
      </c>
      <c r="H970" t="s">
        <v>69</v>
      </c>
      <c r="I970">
        <v>85224</v>
      </c>
      <c r="J970" t="s">
        <v>22</v>
      </c>
      <c r="K970" t="s">
        <v>23</v>
      </c>
      <c r="L970" t="s">
        <v>27</v>
      </c>
      <c r="M970" t="s">
        <v>28</v>
      </c>
      <c r="N970" s="5">
        <v>3.6</v>
      </c>
      <c r="O970" s="7">
        <v>1</v>
      </c>
      <c r="P970" s="5">
        <v>2.5</v>
      </c>
      <c r="Q970" s="5">
        <v>1.1000000000000001</v>
      </c>
      <c r="R970" s="22">
        <f>Tabla1[[#This Row],[Fecha de Envío]]-Tabla1[[#This Row],[Fecha de Orden]]</f>
        <v>15</v>
      </c>
      <c r="S970" s="24">
        <f>YEAR(Tabla1[[#This Row],[Fecha de Orden]])</f>
        <v>2021</v>
      </c>
      <c r="T970" t="str">
        <f>VLOOKUP(Tabla1[[#This Row],[Nombre del Producto]],Tabla2[[Nombre Producto]:[Costo Unitario]],2,FALSE)</f>
        <v>Lot's O' Nuts</v>
      </c>
      <c r="U970" t="str">
        <f>VLOOKUP(Tabla1[[#This Row],[Fábrica]],Tabla3[],4,FALSE)</f>
        <v>Arizona</v>
      </c>
    </row>
    <row r="971" spans="1:21" x14ac:dyDescent="0.25">
      <c r="A971" t="s">
        <v>7795</v>
      </c>
      <c r="B971" s="3">
        <v>44458</v>
      </c>
      <c r="C971" s="3">
        <v>44470</v>
      </c>
      <c r="D971" t="s">
        <v>71</v>
      </c>
      <c r="E971">
        <v>106992</v>
      </c>
      <c r="F971" t="s">
        <v>19</v>
      </c>
      <c r="G971" t="s">
        <v>159</v>
      </c>
      <c r="H971" t="s">
        <v>42</v>
      </c>
      <c r="I971">
        <v>77036</v>
      </c>
      <c r="J971" t="s">
        <v>22</v>
      </c>
      <c r="K971" t="s">
        <v>43</v>
      </c>
      <c r="L971" t="s">
        <v>27</v>
      </c>
      <c r="M971" t="s">
        <v>28</v>
      </c>
      <c r="N971" s="5">
        <v>10.8</v>
      </c>
      <c r="O971" s="7">
        <v>3</v>
      </c>
      <c r="P971" s="5">
        <v>7.5</v>
      </c>
      <c r="Q971" s="5">
        <v>3.3</v>
      </c>
      <c r="R971" s="22">
        <f>Tabla1[[#This Row],[Fecha de Envío]]-Tabla1[[#This Row],[Fecha de Orden]]</f>
        <v>12</v>
      </c>
      <c r="S971" s="24">
        <f>YEAR(Tabla1[[#This Row],[Fecha de Orden]])</f>
        <v>2021</v>
      </c>
      <c r="T971" t="str">
        <f>VLOOKUP(Tabla1[[#This Row],[Nombre del Producto]],Tabla2[[Nombre Producto]:[Costo Unitario]],2,FALSE)</f>
        <v>Lot's O' Nuts</v>
      </c>
      <c r="U971" t="str">
        <f>VLOOKUP(Tabla1[[#This Row],[Fábrica]],Tabla3[],4,FALSE)</f>
        <v>Arizona</v>
      </c>
    </row>
    <row r="972" spans="1:21" x14ac:dyDescent="0.25">
      <c r="A972" t="s">
        <v>7796</v>
      </c>
      <c r="B972" s="3">
        <v>44458</v>
      </c>
      <c r="C972" s="3">
        <v>44470</v>
      </c>
      <c r="D972" t="s">
        <v>71</v>
      </c>
      <c r="E972">
        <v>106992</v>
      </c>
      <c r="F972" t="s">
        <v>19</v>
      </c>
      <c r="G972" t="s">
        <v>159</v>
      </c>
      <c r="H972" t="s">
        <v>42</v>
      </c>
      <c r="I972">
        <v>77036</v>
      </c>
      <c r="J972" t="s">
        <v>148</v>
      </c>
      <c r="K972" t="s">
        <v>43</v>
      </c>
      <c r="L972" t="s">
        <v>348</v>
      </c>
      <c r="M972" t="s">
        <v>349</v>
      </c>
      <c r="N972" s="5">
        <v>140</v>
      </c>
      <c r="O972" s="7">
        <v>7</v>
      </c>
      <c r="P972" s="5">
        <v>70</v>
      </c>
      <c r="Q972" s="5">
        <v>70</v>
      </c>
      <c r="R972" s="22">
        <f>Tabla1[[#This Row],[Fecha de Envío]]-Tabla1[[#This Row],[Fecha de Orden]]</f>
        <v>12</v>
      </c>
      <c r="S972" s="24">
        <f>YEAR(Tabla1[[#This Row],[Fecha de Orden]])</f>
        <v>2021</v>
      </c>
      <c r="T972" t="str">
        <f>VLOOKUP(Tabla1[[#This Row],[Nombre del Producto]],Tabla2[[Nombre Producto]:[Costo Unitario]],2,FALSE)</f>
        <v>Secret Factory</v>
      </c>
      <c r="U972" t="str">
        <f>VLOOKUP(Tabla1[[#This Row],[Fábrica]],Tabla3[],4,FALSE)</f>
        <v>Illinois</v>
      </c>
    </row>
    <row r="973" spans="1:21" x14ac:dyDescent="0.25">
      <c r="A973" t="s">
        <v>327</v>
      </c>
      <c r="B973" s="3">
        <v>44459</v>
      </c>
      <c r="C973" s="3">
        <v>44471</v>
      </c>
      <c r="D973" t="s">
        <v>39</v>
      </c>
      <c r="E973">
        <v>153738</v>
      </c>
      <c r="F973" t="s">
        <v>195</v>
      </c>
      <c r="G973" t="s">
        <v>328</v>
      </c>
      <c r="H973" t="s">
        <v>329</v>
      </c>
      <c r="I973" t="s">
        <v>330</v>
      </c>
      <c r="J973" t="s">
        <v>22</v>
      </c>
      <c r="K973" t="s">
        <v>32</v>
      </c>
      <c r="L973" t="s">
        <v>27</v>
      </c>
      <c r="M973" t="s">
        <v>28</v>
      </c>
      <c r="N973" s="5">
        <v>21.6</v>
      </c>
      <c r="O973" s="7">
        <v>6</v>
      </c>
      <c r="P973" s="5">
        <v>15</v>
      </c>
      <c r="Q973" s="5">
        <v>6.6</v>
      </c>
      <c r="R973" s="22">
        <f>Tabla1[[#This Row],[Fecha de Envío]]-Tabla1[[#This Row],[Fecha de Orden]]</f>
        <v>12</v>
      </c>
      <c r="S973" s="24">
        <f>YEAR(Tabla1[[#This Row],[Fecha de Orden]])</f>
        <v>2021</v>
      </c>
      <c r="T973" t="str">
        <f>VLOOKUP(Tabla1[[#This Row],[Nombre del Producto]],Tabla2[[Nombre Producto]:[Costo Unitario]],2,FALSE)</f>
        <v>Lot's O' Nuts</v>
      </c>
      <c r="U973" t="str">
        <f>VLOOKUP(Tabla1[[#This Row],[Fábrica]],Tabla3[],4,FALSE)</f>
        <v>Arizona</v>
      </c>
    </row>
    <row r="974" spans="1:21" x14ac:dyDescent="0.25">
      <c r="A974" t="s">
        <v>2463</v>
      </c>
      <c r="B974" s="3">
        <v>44459</v>
      </c>
      <c r="C974" s="3">
        <v>44474</v>
      </c>
      <c r="D974" t="s">
        <v>18</v>
      </c>
      <c r="E974">
        <v>151953</v>
      </c>
      <c r="F974" t="s">
        <v>19</v>
      </c>
      <c r="G974" t="s">
        <v>242</v>
      </c>
      <c r="H974" t="s">
        <v>255</v>
      </c>
      <c r="I974">
        <v>32216</v>
      </c>
      <c r="J974" t="s">
        <v>22</v>
      </c>
      <c r="K974" t="s">
        <v>66</v>
      </c>
      <c r="L974" t="s">
        <v>27</v>
      </c>
      <c r="M974" t="s">
        <v>28</v>
      </c>
      <c r="N974" s="5">
        <v>7.2</v>
      </c>
      <c r="O974" s="7">
        <v>2</v>
      </c>
      <c r="P974" s="5">
        <v>5</v>
      </c>
      <c r="Q974" s="5">
        <v>2.2000000000000002</v>
      </c>
      <c r="R974" s="22">
        <f>Tabla1[[#This Row],[Fecha de Envío]]-Tabla1[[#This Row],[Fecha de Orden]]</f>
        <v>15</v>
      </c>
      <c r="S974" s="24">
        <f>YEAR(Tabla1[[#This Row],[Fecha de Orden]])</f>
        <v>2021</v>
      </c>
      <c r="T974" t="str">
        <f>VLOOKUP(Tabla1[[#This Row],[Nombre del Producto]],Tabla2[[Nombre Producto]:[Costo Unitario]],2,FALSE)</f>
        <v>Lot's O' Nuts</v>
      </c>
      <c r="U974" t="str">
        <f>VLOOKUP(Tabla1[[#This Row],[Fábrica]],Tabla3[],4,FALSE)</f>
        <v>Arizona</v>
      </c>
    </row>
    <row r="975" spans="1:21" x14ac:dyDescent="0.25">
      <c r="A975" t="s">
        <v>2817</v>
      </c>
      <c r="B975" s="3">
        <v>44459</v>
      </c>
      <c r="C975" s="3">
        <v>44473</v>
      </c>
      <c r="D975" t="s">
        <v>18</v>
      </c>
      <c r="E975">
        <v>166744</v>
      </c>
      <c r="F975" t="s">
        <v>19</v>
      </c>
      <c r="G975" t="s">
        <v>931</v>
      </c>
      <c r="H975" t="s">
        <v>583</v>
      </c>
      <c r="I975">
        <v>21044</v>
      </c>
      <c r="J975" t="s">
        <v>22</v>
      </c>
      <c r="K975" t="s">
        <v>32</v>
      </c>
      <c r="L975" t="s">
        <v>36</v>
      </c>
      <c r="M975" t="s">
        <v>37</v>
      </c>
      <c r="N975" s="5">
        <v>9.75</v>
      </c>
      <c r="O975" s="7">
        <v>3</v>
      </c>
      <c r="P975" s="5">
        <v>6.33</v>
      </c>
      <c r="Q975" s="5">
        <v>3.42</v>
      </c>
      <c r="R975" s="22">
        <f>Tabla1[[#This Row],[Fecha de Envío]]-Tabla1[[#This Row],[Fecha de Orden]]</f>
        <v>14</v>
      </c>
      <c r="S975" s="24">
        <f>YEAR(Tabla1[[#This Row],[Fecha de Orden]])</f>
        <v>2021</v>
      </c>
      <c r="T975" t="str">
        <f>VLOOKUP(Tabla1[[#This Row],[Nombre del Producto]],Tabla2[[Nombre Producto]:[Costo Unitario]],2,FALSE)</f>
        <v>Wicked Choccy's</v>
      </c>
      <c r="U975" t="str">
        <f>VLOOKUP(Tabla1[[#This Row],[Fábrica]],Tabla3[],4,FALSE)</f>
        <v>Georgia</v>
      </c>
    </row>
    <row r="976" spans="1:21" x14ac:dyDescent="0.25">
      <c r="A976" t="s">
        <v>2818</v>
      </c>
      <c r="B976" s="3">
        <v>44459</v>
      </c>
      <c r="C976" s="3">
        <v>44473</v>
      </c>
      <c r="D976" t="s">
        <v>18</v>
      </c>
      <c r="E976">
        <v>166744</v>
      </c>
      <c r="F976" t="s">
        <v>19</v>
      </c>
      <c r="G976" t="s">
        <v>931</v>
      </c>
      <c r="H976" t="s">
        <v>583</v>
      </c>
      <c r="I976">
        <v>21044</v>
      </c>
      <c r="J976" t="s">
        <v>22</v>
      </c>
      <c r="K976" t="s">
        <v>32</v>
      </c>
      <c r="L976" t="s">
        <v>27</v>
      </c>
      <c r="M976" t="s">
        <v>28</v>
      </c>
      <c r="N976" s="5">
        <v>10.8</v>
      </c>
      <c r="O976" s="7">
        <v>3</v>
      </c>
      <c r="P976" s="5">
        <v>7.5</v>
      </c>
      <c r="Q976" s="5">
        <v>3.3</v>
      </c>
      <c r="R976" s="22">
        <f>Tabla1[[#This Row],[Fecha de Envío]]-Tabla1[[#This Row],[Fecha de Orden]]</f>
        <v>14</v>
      </c>
      <c r="S976" s="24">
        <f>YEAR(Tabla1[[#This Row],[Fecha de Orden]])</f>
        <v>2021</v>
      </c>
      <c r="T976" t="str">
        <f>VLOOKUP(Tabla1[[#This Row],[Nombre del Producto]],Tabla2[[Nombre Producto]:[Costo Unitario]],2,FALSE)</f>
        <v>Lot's O' Nuts</v>
      </c>
      <c r="U976" t="str">
        <f>VLOOKUP(Tabla1[[#This Row],[Fábrica]],Tabla3[],4,FALSE)</f>
        <v>Arizona</v>
      </c>
    </row>
    <row r="977" spans="1:21" x14ac:dyDescent="0.25">
      <c r="A977" t="s">
        <v>3391</v>
      </c>
      <c r="B977" s="3">
        <v>44459</v>
      </c>
      <c r="C977" s="3">
        <v>44475</v>
      </c>
      <c r="D977" t="s">
        <v>18</v>
      </c>
      <c r="E977">
        <v>156433</v>
      </c>
      <c r="F977" t="s">
        <v>19</v>
      </c>
      <c r="G977" t="s">
        <v>20</v>
      </c>
      <c r="H977" t="s">
        <v>21</v>
      </c>
      <c r="I977">
        <v>94110</v>
      </c>
      <c r="J977" t="s">
        <v>22</v>
      </c>
      <c r="K977" t="s">
        <v>23</v>
      </c>
      <c r="L977" t="s">
        <v>24</v>
      </c>
      <c r="M977" t="s">
        <v>25</v>
      </c>
      <c r="N977" s="5">
        <v>7.5</v>
      </c>
      <c r="O977" s="7">
        <v>2</v>
      </c>
      <c r="P977" s="5">
        <v>4.9000000000000004</v>
      </c>
      <c r="Q977" s="5">
        <v>2.6</v>
      </c>
      <c r="R977" s="22">
        <f>Tabla1[[#This Row],[Fecha de Envío]]-Tabla1[[#This Row],[Fecha de Orden]]</f>
        <v>16</v>
      </c>
      <c r="S977" s="24">
        <f>YEAR(Tabla1[[#This Row],[Fecha de Orden]])</f>
        <v>2021</v>
      </c>
      <c r="T977" t="str">
        <f>VLOOKUP(Tabla1[[#This Row],[Nombre del Producto]],Tabla2[[Nombre Producto]:[Costo Unitario]],2,FALSE)</f>
        <v>Wicked Choccy's</v>
      </c>
      <c r="U977" t="str">
        <f>VLOOKUP(Tabla1[[#This Row],[Fábrica]],Tabla3[],4,FALSE)</f>
        <v>Georgia</v>
      </c>
    </row>
    <row r="978" spans="1:21" x14ac:dyDescent="0.25">
      <c r="A978" t="s">
        <v>3921</v>
      </c>
      <c r="B978" s="3">
        <v>44459</v>
      </c>
      <c r="C978" s="3">
        <v>44473</v>
      </c>
      <c r="D978" t="s">
        <v>18</v>
      </c>
      <c r="E978">
        <v>126480</v>
      </c>
      <c r="F978" t="s">
        <v>19</v>
      </c>
      <c r="G978" t="s">
        <v>120</v>
      </c>
      <c r="H978" t="s">
        <v>21</v>
      </c>
      <c r="I978">
        <v>92024</v>
      </c>
      <c r="J978" t="s">
        <v>22</v>
      </c>
      <c r="K978" t="s">
        <v>23</v>
      </c>
      <c r="L978" t="s">
        <v>24</v>
      </c>
      <c r="M978" t="s">
        <v>25</v>
      </c>
      <c r="N978" s="5">
        <v>7.5</v>
      </c>
      <c r="O978" s="7">
        <v>2</v>
      </c>
      <c r="P978" s="5">
        <v>4.9000000000000004</v>
      </c>
      <c r="Q978" s="5">
        <v>2.6</v>
      </c>
      <c r="R978" s="22">
        <f>Tabla1[[#This Row],[Fecha de Envío]]-Tabla1[[#This Row],[Fecha de Orden]]</f>
        <v>14</v>
      </c>
      <c r="S978" s="24">
        <f>YEAR(Tabla1[[#This Row],[Fecha de Orden]])</f>
        <v>2021</v>
      </c>
      <c r="T978" t="str">
        <f>VLOOKUP(Tabla1[[#This Row],[Nombre del Producto]],Tabla2[[Nombre Producto]:[Costo Unitario]],2,FALSE)</f>
        <v>Wicked Choccy's</v>
      </c>
      <c r="U978" t="str">
        <f>VLOOKUP(Tabla1[[#This Row],[Fábrica]],Tabla3[],4,FALSE)</f>
        <v>Georgia</v>
      </c>
    </row>
    <row r="979" spans="1:21" x14ac:dyDescent="0.25">
      <c r="A979" t="s">
        <v>5794</v>
      </c>
      <c r="B979" s="3">
        <v>44459</v>
      </c>
      <c r="C979" s="3">
        <v>44475</v>
      </c>
      <c r="D979" t="s">
        <v>18</v>
      </c>
      <c r="E979">
        <v>133704</v>
      </c>
      <c r="F979" t="s">
        <v>19</v>
      </c>
      <c r="G979" t="s">
        <v>53</v>
      </c>
      <c r="H979" t="s">
        <v>21</v>
      </c>
      <c r="I979">
        <v>90004</v>
      </c>
      <c r="J979" t="s">
        <v>148</v>
      </c>
      <c r="K979" t="s">
        <v>23</v>
      </c>
      <c r="L979" t="s">
        <v>445</v>
      </c>
      <c r="M979" t="s">
        <v>446</v>
      </c>
      <c r="N979" s="5">
        <v>13</v>
      </c>
      <c r="O979" s="7">
        <v>4</v>
      </c>
      <c r="P979" s="5">
        <v>1</v>
      </c>
      <c r="Q979" s="5">
        <v>12</v>
      </c>
      <c r="R979" s="22">
        <f>Tabla1[[#This Row],[Fecha de Envío]]-Tabla1[[#This Row],[Fecha de Orden]]</f>
        <v>16</v>
      </c>
      <c r="S979" s="24">
        <f>YEAR(Tabla1[[#This Row],[Fecha de Orden]])</f>
        <v>2021</v>
      </c>
      <c r="T979" t="str">
        <f>VLOOKUP(Tabla1[[#This Row],[Nombre del Producto]],Tabla2[[Nombre Producto]:[Costo Unitario]],2,FALSE)</f>
        <v>The Other Factory</v>
      </c>
      <c r="U979" t="str">
        <f>VLOOKUP(Tabla1[[#This Row],[Fábrica]],Tabla3[],4,FALSE)</f>
        <v>Tennessee</v>
      </c>
    </row>
    <row r="980" spans="1:21" x14ac:dyDescent="0.25">
      <c r="A980" t="s">
        <v>5795</v>
      </c>
      <c r="B980" s="3">
        <v>44459</v>
      </c>
      <c r="C980" s="3">
        <v>44475</v>
      </c>
      <c r="D980" t="s">
        <v>18</v>
      </c>
      <c r="E980">
        <v>133704</v>
      </c>
      <c r="F980" t="s">
        <v>19</v>
      </c>
      <c r="G980" t="s">
        <v>53</v>
      </c>
      <c r="H980" t="s">
        <v>21</v>
      </c>
      <c r="I980">
        <v>90004</v>
      </c>
      <c r="J980" t="s">
        <v>22</v>
      </c>
      <c r="K980" t="s">
        <v>23</v>
      </c>
      <c r="L980" t="s">
        <v>33</v>
      </c>
      <c r="M980" t="s">
        <v>34</v>
      </c>
      <c r="N980" s="5">
        <v>10.8</v>
      </c>
      <c r="O980" s="7">
        <v>3</v>
      </c>
      <c r="P980" s="5">
        <v>7.2</v>
      </c>
      <c r="Q980" s="5">
        <v>3.6</v>
      </c>
      <c r="R980" s="22">
        <f>Tabla1[[#This Row],[Fecha de Envío]]-Tabla1[[#This Row],[Fecha de Orden]]</f>
        <v>16</v>
      </c>
      <c r="S980" s="24">
        <f>YEAR(Tabla1[[#This Row],[Fecha de Orden]])</f>
        <v>2021</v>
      </c>
      <c r="T980" t="str">
        <f>VLOOKUP(Tabla1[[#This Row],[Nombre del Producto]],Tabla2[[Nombre Producto]:[Costo Unitario]],2,FALSE)</f>
        <v>Lot's O' Nuts</v>
      </c>
      <c r="U980" t="str">
        <f>VLOOKUP(Tabla1[[#This Row],[Fábrica]],Tabla3[],4,FALSE)</f>
        <v>Arizona</v>
      </c>
    </row>
    <row r="981" spans="1:21" x14ac:dyDescent="0.25">
      <c r="A981" t="s">
        <v>6473</v>
      </c>
      <c r="B981" s="3">
        <v>44459</v>
      </c>
      <c r="C981" s="3">
        <v>44472</v>
      </c>
      <c r="D981" t="s">
        <v>39</v>
      </c>
      <c r="E981">
        <v>125997</v>
      </c>
      <c r="F981" t="s">
        <v>19</v>
      </c>
      <c r="G981" t="s">
        <v>30</v>
      </c>
      <c r="H981" t="s">
        <v>31</v>
      </c>
      <c r="I981">
        <v>10011</v>
      </c>
      <c r="J981" t="s">
        <v>22</v>
      </c>
      <c r="K981" t="s">
        <v>32</v>
      </c>
      <c r="L981" t="s">
        <v>27</v>
      </c>
      <c r="M981" t="s">
        <v>28</v>
      </c>
      <c r="N981" s="5">
        <v>7.2</v>
      </c>
      <c r="O981" s="7">
        <v>2</v>
      </c>
      <c r="P981" s="5">
        <v>5</v>
      </c>
      <c r="Q981" s="5">
        <v>2.2000000000000002</v>
      </c>
      <c r="R981" s="22">
        <f>Tabla1[[#This Row],[Fecha de Envío]]-Tabla1[[#This Row],[Fecha de Orden]]</f>
        <v>13</v>
      </c>
      <c r="S981" s="24">
        <f>YEAR(Tabla1[[#This Row],[Fecha de Orden]])</f>
        <v>2021</v>
      </c>
      <c r="T981" t="str">
        <f>VLOOKUP(Tabla1[[#This Row],[Nombre del Producto]],Tabla2[[Nombre Producto]:[Costo Unitario]],2,FALSE)</f>
        <v>Lot's O' Nuts</v>
      </c>
      <c r="U981" t="str">
        <f>VLOOKUP(Tabla1[[#This Row],[Fábrica]],Tabla3[],4,FALSE)</f>
        <v>Arizona</v>
      </c>
    </row>
    <row r="982" spans="1:21" x14ac:dyDescent="0.25">
      <c r="A982" t="s">
        <v>6474</v>
      </c>
      <c r="B982" s="3">
        <v>44459</v>
      </c>
      <c r="C982" s="3">
        <v>44472</v>
      </c>
      <c r="D982" t="s">
        <v>39</v>
      </c>
      <c r="E982">
        <v>125997</v>
      </c>
      <c r="F982" t="s">
        <v>19</v>
      </c>
      <c r="G982" t="s">
        <v>30</v>
      </c>
      <c r="H982" t="s">
        <v>31</v>
      </c>
      <c r="I982">
        <v>10011</v>
      </c>
      <c r="J982" t="s">
        <v>22</v>
      </c>
      <c r="K982" t="s">
        <v>32</v>
      </c>
      <c r="L982" t="s">
        <v>36</v>
      </c>
      <c r="M982" t="s">
        <v>37</v>
      </c>
      <c r="N982" s="5">
        <v>6.5</v>
      </c>
      <c r="O982" s="7">
        <v>2</v>
      </c>
      <c r="P982" s="5">
        <v>4.22</v>
      </c>
      <c r="Q982" s="5">
        <v>2.2799999999999998</v>
      </c>
      <c r="R982" s="22">
        <f>Tabla1[[#This Row],[Fecha de Envío]]-Tabla1[[#This Row],[Fecha de Orden]]</f>
        <v>13</v>
      </c>
      <c r="S982" s="24">
        <f>YEAR(Tabla1[[#This Row],[Fecha de Orden]])</f>
        <v>2021</v>
      </c>
      <c r="T982" t="str">
        <f>VLOOKUP(Tabla1[[#This Row],[Nombre del Producto]],Tabla2[[Nombre Producto]:[Costo Unitario]],2,FALSE)</f>
        <v>Wicked Choccy's</v>
      </c>
      <c r="U982" t="str">
        <f>VLOOKUP(Tabla1[[#This Row],[Fábrica]],Tabla3[],4,FALSE)</f>
        <v>Georgia</v>
      </c>
    </row>
    <row r="983" spans="1:21" x14ac:dyDescent="0.25">
      <c r="A983" t="s">
        <v>6475</v>
      </c>
      <c r="B983" s="3">
        <v>44459</v>
      </c>
      <c r="C983" s="3">
        <v>44472</v>
      </c>
      <c r="D983" t="s">
        <v>39</v>
      </c>
      <c r="E983">
        <v>125997</v>
      </c>
      <c r="F983" t="s">
        <v>19</v>
      </c>
      <c r="G983" t="s">
        <v>30</v>
      </c>
      <c r="H983" t="s">
        <v>31</v>
      </c>
      <c r="I983">
        <v>10011</v>
      </c>
      <c r="J983" t="s">
        <v>22</v>
      </c>
      <c r="K983" t="s">
        <v>32</v>
      </c>
      <c r="L983" t="s">
        <v>45</v>
      </c>
      <c r="M983" t="s">
        <v>46</v>
      </c>
      <c r="N983" s="5">
        <v>31.41</v>
      </c>
      <c r="O983" s="7">
        <v>9</v>
      </c>
      <c r="P983" s="5">
        <v>22.41</v>
      </c>
      <c r="Q983" s="5">
        <v>9</v>
      </c>
      <c r="R983" s="22">
        <f>Tabla1[[#This Row],[Fecha de Envío]]-Tabla1[[#This Row],[Fecha de Orden]]</f>
        <v>13</v>
      </c>
      <c r="S983" s="24">
        <f>YEAR(Tabla1[[#This Row],[Fecha de Orden]])</f>
        <v>2021</v>
      </c>
      <c r="T983" t="str">
        <f>VLOOKUP(Tabla1[[#This Row],[Nombre del Producto]],Tabla2[[Nombre Producto]:[Costo Unitario]],2,FALSE)</f>
        <v>Lot's O' Nuts</v>
      </c>
      <c r="U983" t="str">
        <f>VLOOKUP(Tabla1[[#This Row],[Fábrica]],Tabla3[],4,FALSE)</f>
        <v>Arizona</v>
      </c>
    </row>
    <row r="984" spans="1:21" x14ac:dyDescent="0.25">
      <c r="A984" t="s">
        <v>6476</v>
      </c>
      <c r="B984" s="3">
        <v>44459</v>
      </c>
      <c r="C984" s="3">
        <v>44472</v>
      </c>
      <c r="D984" t="s">
        <v>39</v>
      </c>
      <c r="E984">
        <v>125997</v>
      </c>
      <c r="F984" t="s">
        <v>19</v>
      </c>
      <c r="G984" t="s">
        <v>30</v>
      </c>
      <c r="H984" t="s">
        <v>31</v>
      </c>
      <c r="I984">
        <v>10011</v>
      </c>
      <c r="J984" t="s">
        <v>22</v>
      </c>
      <c r="K984" t="s">
        <v>32</v>
      </c>
      <c r="L984" t="s">
        <v>33</v>
      </c>
      <c r="M984" t="s">
        <v>34</v>
      </c>
      <c r="N984" s="5">
        <v>18</v>
      </c>
      <c r="O984" s="7">
        <v>5</v>
      </c>
      <c r="P984" s="5">
        <v>12</v>
      </c>
      <c r="Q984" s="5">
        <v>6</v>
      </c>
      <c r="R984" s="22">
        <f>Tabla1[[#This Row],[Fecha de Envío]]-Tabla1[[#This Row],[Fecha de Orden]]</f>
        <v>13</v>
      </c>
      <c r="S984" s="24">
        <f>YEAR(Tabla1[[#This Row],[Fecha de Orden]])</f>
        <v>2021</v>
      </c>
      <c r="T984" t="str">
        <f>VLOOKUP(Tabla1[[#This Row],[Nombre del Producto]],Tabla2[[Nombre Producto]:[Costo Unitario]],2,FALSE)</f>
        <v>Lot's O' Nuts</v>
      </c>
      <c r="U984" t="str">
        <f>VLOOKUP(Tabla1[[#This Row],[Fábrica]],Tabla3[],4,FALSE)</f>
        <v>Arizona</v>
      </c>
    </row>
    <row r="985" spans="1:21" x14ac:dyDescent="0.25">
      <c r="A985" t="s">
        <v>6941</v>
      </c>
      <c r="B985" s="3">
        <v>44459</v>
      </c>
      <c r="C985" s="3">
        <v>44474</v>
      </c>
      <c r="D985" t="s">
        <v>18</v>
      </c>
      <c r="E985">
        <v>134614</v>
      </c>
      <c r="F985" t="s">
        <v>19</v>
      </c>
      <c r="G985" t="s">
        <v>172</v>
      </c>
      <c r="H985" t="s">
        <v>173</v>
      </c>
      <c r="I985">
        <v>61701</v>
      </c>
      <c r="J985" t="s">
        <v>22</v>
      </c>
      <c r="K985" t="s">
        <v>43</v>
      </c>
      <c r="L985" t="s">
        <v>27</v>
      </c>
      <c r="M985" t="s">
        <v>28</v>
      </c>
      <c r="N985" s="5">
        <v>21.6</v>
      </c>
      <c r="O985" s="7">
        <v>6</v>
      </c>
      <c r="P985" s="5">
        <v>15</v>
      </c>
      <c r="Q985" s="5">
        <v>6.6</v>
      </c>
      <c r="R985" s="22">
        <f>Tabla1[[#This Row],[Fecha de Envío]]-Tabla1[[#This Row],[Fecha de Orden]]</f>
        <v>15</v>
      </c>
      <c r="S985" s="24">
        <f>YEAR(Tabla1[[#This Row],[Fecha de Orden]])</f>
        <v>2021</v>
      </c>
      <c r="T985" t="str">
        <f>VLOOKUP(Tabla1[[#This Row],[Nombre del Producto]],Tabla2[[Nombre Producto]:[Costo Unitario]],2,FALSE)</f>
        <v>Lot's O' Nuts</v>
      </c>
      <c r="U985" t="str">
        <f>VLOOKUP(Tabla1[[#This Row],[Fábrica]],Tabla3[],4,FALSE)</f>
        <v>Arizona</v>
      </c>
    </row>
    <row r="986" spans="1:21" x14ac:dyDescent="0.25">
      <c r="A986" t="s">
        <v>7780</v>
      </c>
      <c r="B986" s="3">
        <v>44459</v>
      </c>
      <c r="C986" s="3">
        <v>44472</v>
      </c>
      <c r="D986" t="s">
        <v>39</v>
      </c>
      <c r="E986">
        <v>120411</v>
      </c>
      <c r="F986" t="s">
        <v>19</v>
      </c>
      <c r="G986" t="s">
        <v>239</v>
      </c>
      <c r="H986" t="s">
        <v>173</v>
      </c>
      <c r="I986">
        <v>60653</v>
      </c>
      <c r="J986" t="s">
        <v>22</v>
      </c>
      <c r="K986" t="s">
        <v>43</v>
      </c>
      <c r="L986" t="s">
        <v>33</v>
      </c>
      <c r="M986" t="s">
        <v>34</v>
      </c>
      <c r="N986" s="5">
        <v>18</v>
      </c>
      <c r="O986" s="7">
        <v>5</v>
      </c>
      <c r="P986" s="5">
        <v>12</v>
      </c>
      <c r="Q986" s="5">
        <v>6</v>
      </c>
      <c r="R986" s="22">
        <f>Tabla1[[#This Row],[Fecha de Envío]]-Tabla1[[#This Row],[Fecha de Orden]]</f>
        <v>13</v>
      </c>
      <c r="S986" s="24">
        <f>YEAR(Tabla1[[#This Row],[Fecha de Orden]])</f>
        <v>2021</v>
      </c>
      <c r="T986" t="str">
        <f>VLOOKUP(Tabla1[[#This Row],[Nombre del Producto]],Tabla2[[Nombre Producto]:[Costo Unitario]],2,FALSE)</f>
        <v>Lot's O' Nuts</v>
      </c>
      <c r="U986" t="str">
        <f>VLOOKUP(Tabla1[[#This Row],[Fábrica]],Tabla3[],4,FALSE)</f>
        <v>Arizona</v>
      </c>
    </row>
    <row r="987" spans="1:21" x14ac:dyDescent="0.25">
      <c r="A987" t="s">
        <v>7781</v>
      </c>
      <c r="B987" s="3">
        <v>44459</v>
      </c>
      <c r="C987" s="3">
        <v>44472</v>
      </c>
      <c r="D987" t="s">
        <v>39</v>
      </c>
      <c r="E987">
        <v>120411</v>
      </c>
      <c r="F987" t="s">
        <v>19</v>
      </c>
      <c r="G987" t="s">
        <v>239</v>
      </c>
      <c r="H987" t="s">
        <v>173</v>
      </c>
      <c r="I987">
        <v>60653</v>
      </c>
      <c r="J987" t="s">
        <v>22</v>
      </c>
      <c r="K987" t="s">
        <v>43</v>
      </c>
      <c r="L987" t="s">
        <v>27</v>
      </c>
      <c r="M987" t="s">
        <v>28</v>
      </c>
      <c r="N987" s="5">
        <v>7.2</v>
      </c>
      <c r="O987" s="7">
        <v>2</v>
      </c>
      <c r="P987" s="5">
        <v>5</v>
      </c>
      <c r="Q987" s="5">
        <v>2.2000000000000002</v>
      </c>
      <c r="R987" s="22">
        <f>Tabla1[[#This Row],[Fecha de Envío]]-Tabla1[[#This Row],[Fecha de Orden]]</f>
        <v>13</v>
      </c>
      <c r="S987" s="24">
        <f>YEAR(Tabla1[[#This Row],[Fecha de Orden]])</f>
        <v>2021</v>
      </c>
      <c r="T987" t="str">
        <f>VLOOKUP(Tabla1[[#This Row],[Nombre del Producto]],Tabla2[[Nombre Producto]:[Costo Unitario]],2,FALSE)</f>
        <v>Lot's O' Nuts</v>
      </c>
      <c r="U987" t="str">
        <f>VLOOKUP(Tabla1[[#This Row],[Fábrica]],Tabla3[],4,FALSE)</f>
        <v>Arizona</v>
      </c>
    </row>
    <row r="988" spans="1:21" x14ac:dyDescent="0.25">
      <c r="A988" t="s">
        <v>1252</v>
      </c>
      <c r="B988" s="3">
        <v>44460</v>
      </c>
      <c r="C988" s="3">
        <v>44471</v>
      </c>
      <c r="D988" t="s">
        <v>39</v>
      </c>
      <c r="E988">
        <v>125514</v>
      </c>
      <c r="F988" t="s">
        <v>19</v>
      </c>
      <c r="G988" t="s">
        <v>57</v>
      </c>
      <c r="H988" t="s">
        <v>58</v>
      </c>
      <c r="I988">
        <v>68104</v>
      </c>
      <c r="J988" t="s">
        <v>22</v>
      </c>
      <c r="K988" t="s">
        <v>43</v>
      </c>
      <c r="L988" t="s">
        <v>45</v>
      </c>
      <c r="M988" t="s">
        <v>46</v>
      </c>
      <c r="N988" s="5">
        <v>6.98</v>
      </c>
      <c r="O988" s="7">
        <v>2</v>
      </c>
      <c r="P988" s="5">
        <v>4.9800000000000004</v>
      </c>
      <c r="Q988" s="5">
        <v>2</v>
      </c>
      <c r="R988" s="22">
        <f>Tabla1[[#This Row],[Fecha de Envío]]-Tabla1[[#This Row],[Fecha de Orden]]</f>
        <v>11</v>
      </c>
      <c r="S988" s="24">
        <f>YEAR(Tabla1[[#This Row],[Fecha de Orden]])</f>
        <v>2021</v>
      </c>
      <c r="T988" t="str">
        <f>VLOOKUP(Tabla1[[#This Row],[Nombre del Producto]],Tabla2[[Nombre Producto]:[Costo Unitario]],2,FALSE)</f>
        <v>Lot's O' Nuts</v>
      </c>
      <c r="U988" t="str">
        <f>VLOOKUP(Tabla1[[#This Row],[Fábrica]],Tabla3[],4,FALSE)</f>
        <v>Arizona</v>
      </c>
    </row>
    <row r="989" spans="1:21" x14ac:dyDescent="0.25">
      <c r="A989" t="s">
        <v>1253</v>
      </c>
      <c r="B989" s="3">
        <v>44460</v>
      </c>
      <c r="C989" s="3">
        <v>44471</v>
      </c>
      <c r="D989" t="s">
        <v>39</v>
      </c>
      <c r="E989">
        <v>125514</v>
      </c>
      <c r="F989" t="s">
        <v>19</v>
      </c>
      <c r="G989" t="s">
        <v>57</v>
      </c>
      <c r="H989" t="s">
        <v>58</v>
      </c>
      <c r="I989">
        <v>68104</v>
      </c>
      <c r="J989" t="s">
        <v>22</v>
      </c>
      <c r="K989" t="s">
        <v>43</v>
      </c>
      <c r="L989" t="s">
        <v>27</v>
      </c>
      <c r="M989" t="s">
        <v>28</v>
      </c>
      <c r="N989" s="5">
        <v>10.8</v>
      </c>
      <c r="O989" s="7">
        <v>3</v>
      </c>
      <c r="P989" s="5">
        <v>7.5</v>
      </c>
      <c r="Q989" s="5">
        <v>3.3</v>
      </c>
      <c r="R989" s="22">
        <f>Tabla1[[#This Row],[Fecha de Envío]]-Tabla1[[#This Row],[Fecha de Orden]]</f>
        <v>11</v>
      </c>
      <c r="S989" s="24">
        <f>YEAR(Tabla1[[#This Row],[Fecha de Orden]])</f>
        <v>2021</v>
      </c>
      <c r="T989" t="str">
        <f>VLOOKUP(Tabla1[[#This Row],[Nombre del Producto]],Tabla2[[Nombre Producto]:[Costo Unitario]],2,FALSE)</f>
        <v>Lot's O' Nuts</v>
      </c>
      <c r="U989" t="str">
        <f>VLOOKUP(Tabla1[[#This Row],[Fábrica]],Tabla3[],4,FALSE)</f>
        <v>Arizona</v>
      </c>
    </row>
    <row r="990" spans="1:21" x14ac:dyDescent="0.25">
      <c r="A990" t="s">
        <v>1254</v>
      </c>
      <c r="B990" s="3">
        <v>44460</v>
      </c>
      <c r="C990" s="3">
        <v>44471</v>
      </c>
      <c r="D990" t="s">
        <v>39</v>
      </c>
      <c r="E990">
        <v>125514</v>
      </c>
      <c r="F990" t="s">
        <v>19</v>
      </c>
      <c r="G990" t="s">
        <v>57</v>
      </c>
      <c r="H990" t="s">
        <v>58</v>
      </c>
      <c r="I990">
        <v>68104</v>
      </c>
      <c r="J990" t="s">
        <v>22</v>
      </c>
      <c r="K990" t="s">
        <v>43</v>
      </c>
      <c r="L990" t="s">
        <v>24</v>
      </c>
      <c r="M990" t="s">
        <v>25</v>
      </c>
      <c r="N990" s="5">
        <v>3.75</v>
      </c>
      <c r="O990" s="7">
        <v>1</v>
      </c>
      <c r="P990" s="5">
        <v>2.4500000000000002</v>
      </c>
      <c r="Q990" s="5">
        <v>1.3</v>
      </c>
      <c r="R990" s="22">
        <f>Tabla1[[#This Row],[Fecha de Envío]]-Tabla1[[#This Row],[Fecha de Orden]]</f>
        <v>11</v>
      </c>
      <c r="S990" s="24">
        <f>YEAR(Tabla1[[#This Row],[Fecha de Orden]])</f>
        <v>2021</v>
      </c>
      <c r="T990" t="str">
        <f>VLOOKUP(Tabla1[[#This Row],[Nombre del Producto]],Tabla2[[Nombre Producto]:[Costo Unitario]],2,FALSE)</f>
        <v>Wicked Choccy's</v>
      </c>
      <c r="U990" t="str">
        <f>VLOOKUP(Tabla1[[#This Row],[Fábrica]],Tabla3[],4,FALSE)</f>
        <v>Georgia</v>
      </c>
    </row>
    <row r="991" spans="1:21" x14ac:dyDescent="0.25">
      <c r="A991" t="s">
        <v>3899</v>
      </c>
      <c r="B991" s="3">
        <v>44460</v>
      </c>
      <c r="C991" s="3">
        <v>44474</v>
      </c>
      <c r="D991" t="s">
        <v>18</v>
      </c>
      <c r="E991">
        <v>153969</v>
      </c>
      <c r="F991" t="s">
        <v>19</v>
      </c>
      <c r="G991" t="s">
        <v>20</v>
      </c>
      <c r="H991" t="s">
        <v>21</v>
      </c>
      <c r="I991">
        <v>94109</v>
      </c>
      <c r="J991" t="s">
        <v>22</v>
      </c>
      <c r="K991" t="s">
        <v>23</v>
      </c>
      <c r="L991" t="s">
        <v>45</v>
      </c>
      <c r="M991" t="s">
        <v>46</v>
      </c>
      <c r="N991" s="5">
        <v>10.47</v>
      </c>
      <c r="O991" s="7">
        <v>3</v>
      </c>
      <c r="P991" s="5">
        <v>7.47</v>
      </c>
      <c r="Q991" s="5">
        <v>3</v>
      </c>
      <c r="R991" s="22">
        <f>Tabla1[[#This Row],[Fecha de Envío]]-Tabla1[[#This Row],[Fecha de Orden]]</f>
        <v>14</v>
      </c>
      <c r="S991" s="24">
        <f>YEAR(Tabla1[[#This Row],[Fecha de Orden]])</f>
        <v>2021</v>
      </c>
      <c r="T991" t="str">
        <f>VLOOKUP(Tabla1[[#This Row],[Nombre del Producto]],Tabla2[[Nombre Producto]:[Costo Unitario]],2,FALSE)</f>
        <v>Lot's O' Nuts</v>
      </c>
      <c r="U991" t="str">
        <f>VLOOKUP(Tabla1[[#This Row],[Fábrica]],Tabla3[],4,FALSE)</f>
        <v>Arizona</v>
      </c>
    </row>
    <row r="992" spans="1:21" x14ac:dyDescent="0.25">
      <c r="A992" t="s">
        <v>3900</v>
      </c>
      <c r="B992" s="3">
        <v>44460</v>
      </c>
      <c r="C992" s="3">
        <v>44474</v>
      </c>
      <c r="D992" t="s">
        <v>18</v>
      </c>
      <c r="E992">
        <v>153969</v>
      </c>
      <c r="F992" t="s">
        <v>19</v>
      </c>
      <c r="G992" t="s">
        <v>20</v>
      </c>
      <c r="H992" t="s">
        <v>21</v>
      </c>
      <c r="I992">
        <v>94109</v>
      </c>
      <c r="J992" t="s">
        <v>22</v>
      </c>
      <c r="K992" t="s">
        <v>23</v>
      </c>
      <c r="L992" t="s">
        <v>33</v>
      </c>
      <c r="M992" t="s">
        <v>34</v>
      </c>
      <c r="N992" s="5">
        <v>7.2</v>
      </c>
      <c r="O992" s="7">
        <v>2</v>
      </c>
      <c r="P992" s="5">
        <v>4.8</v>
      </c>
      <c r="Q992" s="5">
        <v>2.4</v>
      </c>
      <c r="R992" s="22">
        <f>Tabla1[[#This Row],[Fecha de Envío]]-Tabla1[[#This Row],[Fecha de Orden]]</f>
        <v>14</v>
      </c>
      <c r="S992" s="24">
        <f>YEAR(Tabla1[[#This Row],[Fecha de Orden]])</f>
        <v>2021</v>
      </c>
      <c r="T992" t="str">
        <f>VLOOKUP(Tabla1[[#This Row],[Nombre del Producto]],Tabla2[[Nombre Producto]:[Costo Unitario]],2,FALSE)</f>
        <v>Lot's O' Nuts</v>
      </c>
      <c r="U992" t="str">
        <f>VLOOKUP(Tabla1[[#This Row],[Fábrica]],Tabla3[],4,FALSE)</f>
        <v>Arizona</v>
      </c>
    </row>
    <row r="993" spans="1:21" x14ac:dyDescent="0.25">
      <c r="A993" t="s">
        <v>3901</v>
      </c>
      <c r="B993" s="3">
        <v>44460</v>
      </c>
      <c r="C993" s="3">
        <v>44474</v>
      </c>
      <c r="D993" t="s">
        <v>18</v>
      </c>
      <c r="E993">
        <v>153969</v>
      </c>
      <c r="F993" t="s">
        <v>19</v>
      </c>
      <c r="G993" t="s">
        <v>20</v>
      </c>
      <c r="H993" t="s">
        <v>21</v>
      </c>
      <c r="I993">
        <v>94109</v>
      </c>
      <c r="J993" t="s">
        <v>22</v>
      </c>
      <c r="K993" t="s">
        <v>23</v>
      </c>
      <c r="L993" t="s">
        <v>27</v>
      </c>
      <c r="M993" t="s">
        <v>28</v>
      </c>
      <c r="N993" s="5">
        <v>18</v>
      </c>
      <c r="O993" s="7">
        <v>5</v>
      </c>
      <c r="P993" s="5">
        <v>12.5</v>
      </c>
      <c r="Q993" s="5">
        <v>5.5</v>
      </c>
      <c r="R993" s="22">
        <f>Tabla1[[#This Row],[Fecha de Envío]]-Tabla1[[#This Row],[Fecha de Orden]]</f>
        <v>14</v>
      </c>
      <c r="S993" s="24">
        <f>YEAR(Tabla1[[#This Row],[Fecha de Orden]])</f>
        <v>2021</v>
      </c>
      <c r="T993" t="str">
        <f>VLOOKUP(Tabla1[[#This Row],[Nombre del Producto]],Tabla2[[Nombre Producto]:[Costo Unitario]],2,FALSE)</f>
        <v>Lot's O' Nuts</v>
      </c>
      <c r="U993" t="str">
        <f>VLOOKUP(Tabla1[[#This Row],[Fábrica]],Tabla3[],4,FALSE)</f>
        <v>Arizona</v>
      </c>
    </row>
    <row r="994" spans="1:21" x14ac:dyDescent="0.25">
      <c r="A994" t="s">
        <v>3902</v>
      </c>
      <c r="B994" s="3">
        <v>44460</v>
      </c>
      <c r="C994" s="3">
        <v>44474</v>
      </c>
      <c r="D994" t="s">
        <v>18</v>
      </c>
      <c r="E994">
        <v>153969</v>
      </c>
      <c r="F994" t="s">
        <v>19</v>
      </c>
      <c r="G994" t="s">
        <v>20</v>
      </c>
      <c r="H994" t="s">
        <v>21</v>
      </c>
      <c r="I994">
        <v>94109</v>
      </c>
      <c r="J994" t="s">
        <v>22</v>
      </c>
      <c r="K994" t="s">
        <v>23</v>
      </c>
      <c r="L994" t="s">
        <v>24</v>
      </c>
      <c r="M994" t="s">
        <v>25</v>
      </c>
      <c r="N994" s="5">
        <v>33.75</v>
      </c>
      <c r="O994" s="7">
        <v>9</v>
      </c>
      <c r="P994" s="5">
        <v>22.05</v>
      </c>
      <c r="Q994" s="5">
        <v>11.7</v>
      </c>
      <c r="R994" s="22">
        <f>Tabla1[[#This Row],[Fecha de Envío]]-Tabla1[[#This Row],[Fecha de Orden]]</f>
        <v>14</v>
      </c>
      <c r="S994" s="24">
        <f>YEAR(Tabla1[[#This Row],[Fecha de Orden]])</f>
        <v>2021</v>
      </c>
      <c r="T994" t="str">
        <f>VLOOKUP(Tabla1[[#This Row],[Nombre del Producto]],Tabla2[[Nombre Producto]:[Costo Unitario]],2,FALSE)</f>
        <v>Wicked Choccy's</v>
      </c>
      <c r="U994" t="str">
        <f>VLOOKUP(Tabla1[[#This Row],[Fábrica]],Tabla3[],4,FALSE)</f>
        <v>Georgia</v>
      </c>
    </row>
    <row r="995" spans="1:21" x14ac:dyDescent="0.25">
      <c r="A995" t="s">
        <v>3903</v>
      </c>
      <c r="B995" s="3">
        <v>44460</v>
      </c>
      <c r="C995" s="3">
        <v>44474</v>
      </c>
      <c r="D995" t="s">
        <v>18</v>
      </c>
      <c r="E995">
        <v>153969</v>
      </c>
      <c r="F995" t="s">
        <v>19</v>
      </c>
      <c r="G995" t="s">
        <v>20</v>
      </c>
      <c r="H995" t="s">
        <v>21</v>
      </c>
      <c r="I995">
        <v>94109</v>
      </c>
      <c r="J995" t="s">
        <v>22</v>
      </c>
      <c r="K995" t="s">
        <v>23</v>
      </c>
      <c r="L995" t="s">
        <v>36</v>
      </c>
      <c r="M995" t="s">
        <v>37</v>
      </c>
      <c r="N995" s="5">
        <v>6.5</v>
      </c>
      <c r="O995" s="7">
        <v>2</v>
      </c>
      <c r="P995" s="5">
        <v>4.22</v>
      </c>
      <c r="Q995" s="5">
        <v>2.2799999999999998</v>
      </c>
      <c r="R995" s="22">
        <f>Tabla1[[#This Row],[Fecha de Envío]]-Tabla1[[#This Row],[Fecha de Orden]]</f>
        <v>14</v>
      </c>
      <c r="S995" s="24">
        <f>YEAR(Tabla1[[#This Row],[Fecha de Orden]])</f>
        <v>2021</v>
      </c>
      <c r="T995" t="str">
        <f>VLOOKUP(Tabla1[[#This Row],[Nombre del Producto]],Tabla2[[Nombre Producto]:[Costo Unitario]],2,FALSE)</f>
        <v>Wicked Choccy's</v>
      </c>
      <c r="U995" t="str">
        <f>VLOOKUP(Tabla1[[#This Row],[Fábrica]],Tabla3[],4,FALSE)</f>
        <v>Georgia</v>
      </c>
    </row>
    <row r="996" spans="1:21" x14ac:dyDescent="0.25">
      <c r="A996" t="s">
        <v>4422</v>
      </c>
      <c r="B996" s="3">
        <v>44460</v>
      </c>
      <c r="C996" s="3">
        <v>44472</v>
      </c>
      <c r="D996" t="s">
        <v>71</v>
      </c>
      <c r="E996">
        <v>135972</v>
      </c>
      <c r="F996" t="s">
        <v>19</v>
      </c>
      <c r="G996" t="s">
        <v>130</v>
      </c>
      <c r="H996" t="s">
        <v>125</v>
      </c>
      <c r="I996">
        <v>98198</v>
      </c>
      <c r="J996" t="s">
        <v>22</v>
      </c>
      <c r="K996" t="s">
        <v>23</v>
      </c>
      <c r="L996" t="s">
        <v>36</v>
      </c>
      <c r="M996" t="s">
        <v>37</v>
      </c>
      <c r="N996" s="5">
        <v>9.75</v>
      </c>
      <c r="O996" s="7">
        <v>3</v>
      </c>
      <c r="P996" s="5">
        <v>6.33</v>
      </c>
      <c r="Q996" s="5">
        <v>3.42</v>
      </c>
      <c r="R996" s="22">
        <f>Tabla1[[#This Row],[Fecha de Envío]]-Tabla1[[#This Row],[Fecha de Orden]]</f>
        <v>12</v>
      </c>
      <c r="S996" s="24">
        <f>YEAR(Tabla1[[#This Row],[Fecha de Orden]])</f>
        <v>2021</v>
      </c>
      <c r="T996" t="str">
        <f>VLOOKUP(Tabla1[[#This Row],[Nombre del Producto]],Tabla2[[Nombre Producto]:[Costo Unitario]],2,FALSE)</f>
        <v>Wicked Choccy's</v>
      </c>
      <c r="U996" t="str">
        <f>VLOOKUP(Tabla1[[#This Row],[Fábrica]],Tabla3[],4,FALSE)</f>
        <v>Georgia</v>
      </c>
    </row>
    <row r="997" spans="1:21" x14ac:dyDescent="0.25">
      <c r="A997" t="s">
        <v>4883</v>
      </c>
      <c r="B997" s="3">
        <v>44460</v>
      </c>
      <c r="C997" s="3">
        <v>44472</v>
      </c>
      <c r="D997" t="s">
        <v>39</v>
      </c>
      <c r="E997">
        <v>166310</v>
      </c>
      <c r="F997" t="s">
        <v>19</v>
      </c>
      <c r="G997" t="s">
        <v>4608</v>
      </c>
      <c r="H997" t="s">
        <v>42</v>
      </c>
      <c r="I997">
        <v>75043</v>
      </c>
      <c r="J997" t="s">
        <v>22</v>
      </c>
      <c r="K997" t="s">
        <v>43</v>
      </c>
      <c r="L997" t="s">
        <v>45</v>
      </c>
      <c r="M997" t="s">
        <v>46</v>
      </c>
      <c r="N997" s="5">
        <v>6.98</v>
      </c>
      <c r="O997" s="7">
        <v>2</v>
      </c>
      <c r="P997" s="5">
        <v>4.9800000000000004</v>
      </c>
      <c r="Q997" s="5">
        <v>2</v>
      </c>
      <c r="R997" s="22">
        <f>Tabla1[[#This Row],[Fecha de Envío]]-Tabla1[[#This Row],[Fecha de Orden]]</f>
        <v>12</v>
      </c>
      <c r="S997" s="24">
        <f>YEAR(Tabla1[[#This Row],[Fecha de Orden]])</f>
        <v>2021</v>
      </c>
      <c r="T997" t="str">
        <f>VLOOKUP(Tabla1[[#This Row],[Nombre del Producto]],Tabla2[[Nombre Producto]:[Costo Unitario]],2,FALSE)</f>
        <v>Lot's O' Nuts</v>
      </c>
      <c r="U997" t="str">
        <f>VLOOKUP(Tabla1[[#This Row],[Fábrica]],Tabla3[],4,FALSE)</f>
        <v>Arizona</v>
      </c>
    </row>
    <row r="998" spans="1:21" x14ac:dyDescent="0.25">
      <c r="A998" t="s">
        <v>5543</v>
      </c>
      <c r="B998" s="3">
        <v>44460</v>
      </c>
      <c r="C998" s="3">
        <v>44473</v>
      </c>
      <c r="D998" t="s">
        <v>39</v>
      </c>
      <c r="E998">
        <v>117478</v>
      </c>
      <c r="F998" t="s">
        <v>19</v>
      </c>
      <c r="G998" t="s">
        <v>144</v>
      </c>
      <c r="H998" t="s">
        <v>101</v>
      </c>
      <c r="I998">
        <v>19140</v>
      </c>
      <c r="J998" t="s">
        <v>22</v>
      </c>
      <c r="K998" t="s">
        <v>32</v>
      </c>
      <c r="L998" t="s">
        <v>27</v>
      </c>
      <c r="M998" t="s">
        <v>28</v>
      </c>
      <c r="N998" s="5">
        <v>10.8</v>
      </c>
      <c r="O998" s="7">
        <v>3</v>
      </c>
      <c r="P998" s="5">
        <v>7.5</v>
      </c>
      <c r="Q998" s="5">
        <v>3.3</v>
      </c>
      <c r="R998" s="22">
        <f>Tabla1[[#This Row],[Fecha de Envío]]-Tabla1[[#This Row],[Fecha de Orden]]</f>
        <v>13</v>
      </c>
      <c r="S998" s="24">
        <f>YEAR(Tabla1[[#This Row],[Fecha de Orden]])</f>
        <v>2021</v>
      </c>
      <c r="T998" t="str">
        <f>VLOOKUP(Tabla1[[#This Row],[Nombre del Producto]],Tabla2[[Nombre Producto]:[Costo Unitario]],2,FALSE)</f>
        <v>Lot's O' Nuts</v>
      </c>
      <c r="U998" t="str">
        <f>VLOOKUP(Tabla1[[#This Row],[Fábrica]],Tabla3[],4,FALSE)</f>
        <v>Arizona</v>
      </c>
    </row>
    <row r="999" spans="1:21" x14ac:dyDescent="0.25">
      <c r="A999" t="s">
        <v>5771</v>
      </c>
      <c r="B999" s="3">
        <v>44460</v>
      </c>
      <c r="C999" s="3">
        <v>44473</v>
      </c>
      <c r="D999" t="s">
        <v>39</v>
      </c>
      <c r="E999">
        <v>168823</v>
      </c>
      <c r="F999" t="s">
        <v>19</v>
      </c>
      <c r="G999" t="s">
        <v>144</v>
      </c>
      <c r="H999" t="s">
        <v>101</v>
      </c>
      <c r="I999">
        <v>19143</v>
      </c>
      <c r="J999" t="s">
        <v>148</v>
      </c>
      <c r="K999" t="s">
        <v>32</v>
      </c>
      <c r="L999" t="s">
        <v>149</v>
      </c>
      <c r="M999" t="s">
        <v>150</v>
      </c>
      <c r="N999" s="5">
        <v>11.25</v>
      </c>
      <c r="O999" s="7">
        <v>9</v>
      </c>
      <c r="P999" s="5">
        <v>5.85</v>
      </c>
      <c r="Q999" s="5">
        <v>5.4</v>
      </c>
      <c r="R999" s="22">
        <f>Tabla1[[#This Row],[Fecha de Envío]]-Tabla1[[#This Row],[Fecha de Orden]]</f>
        <v>13</v>
      </c>
      <c r="S999" s="24">
        <f>YEAR(Tabla1[[#This Row],[Fecha de Orden]])</f>
        <v>2021</v>
      </c>
      <c r="T999" t="str">
        <f>VLOOKUP(Tabla1[[#This Row],[Nombre del Producto]],Tabla2[[Nombre Producto]:[Costo Unitario]],2,FALSE)</f>
        <v>Secret Factory</v>
      </c>
      <c r="U999" t="str">
        <f>VLOOKUP(Tabla1[[#This Row],[Fábrica]],Tabla3[],4,FALSE)</f>
        <v>Illinois</v>
      </c>
    </row>
    <row r="1000" spans="1:21" x14ac:dyDescent="0.25">
      <c r="A1000" t="s">
        <v>5772</v>
      </c>
      <c r="B1000" s="3">
        <v>44460</v>
      </c>
      <c r="C1000" s="3">
        <v>44473</v>
      </c>
      <c r="D1000" t="s">
        <v>39</v>
      </c>
      <c r="E1000">
        <v>168823</v>
      </c>
      <c r="F1000" t="s">
        <v>19</v>
      </c>
      <c r="G1000" t="s">
        <v>144</v>
      </c>
      <c r="H1000" t="s">
        <v>101</v>
      </c>
      <c r="I1000">
        <v>19143</v>
      </c>
      <c r="J1000" t="s">
        <v>22</v>
      </c>
      <c r="K1000" t="s">
        <v>32</v>
      </c>
      <c r="L1000" t="s">
        <v>45</v>
      </c>
      <c r="M1000" t="s">
        <v>46</v>
      </c>
      <c r="N1000" s="5">
        <v>10.47</v>
      </c>
      <c r="O1000" s="7">
        <v>3</v>
      </c>
      <c r="P1000" s="5">
        <v>7.47</v>
      </c>
      <c r="Q1000" s="5">
        <v>3</v>
      </c>
      <c r="R1000" s="22">
        <f>Tabla1[[#This Row],[Fecha de Envío]]-Tabla1[[#This Row],[Fecha de Orden]]</f>
        <v>13</v>
      </c>
      <c r="S1000" s="24">
        <f>YEAR(Tabla1[[#This Row],[Fecha de Orden]])</f>
        <v>2021</v>
      </c>
      <c r="T1000" t="str">
        <f>VLOOKUP(Tabla1[[#This Row],[Nombre del Producto]],Tabla2[[Nombre Producto]:[Costo Unitario]],2,FALSE)</f>
        <v>Lot's O' Nuts</v>
      </c>
      <c r="U1000" t="str">
        <f>VLOOKUP(Tabla1[[#This Row],[Fábrica]],Tabla3[],4,FALSE)</f>
        <v>Arizona</v>
      </c>
    </row>
    <row r="1001" spans="1:21" x14ac:dyDescent="0.25">
      <c r="A1001" t="s">
        <v>8174</v>
      </c>
      <c r="B1001" s="3">
        <v>44460</v>
      </c>
      <c r="C1001" s="3">
        <v>44474</v>
      </c>
      <c r="D1001" t="s">
        <v>18</v>
      </c>
      <c r="E1001">
        <v>124513</v>
      </c>
      <c r="F1001" t="s">
        <v>19</v>
      </c>
      <c r="G1001" t="s">
        <v>30</v>
      </c>
      <c r="H1001" t="s">
        <v>31</v>
      </c>
      <c r="I1001">
        <v>10011</v>
      </c>
      <c r="J1001" t="s">
        <v>22</v>
      </c>
      <c r="K1001" t="s">
        <v>32</v>
      </c>
      <c r="L1001" t="s">
        <v>24</v>
      </c>
      <c r="M1001" t="s">
        <v>25</v>
      </c>
      <c r="N1001" s="5">
        <v>11.25</v>
      </c>
      <c r="O1001" s="7">
        <v>3</v>
      </c>
      <c r="P1001" s="5">
        <v>7.35</v>
      </c>
      <c r="Q1001" s="5">
        <v>3.9</v>
      </c>
      <c r="R1001" s="22">
        <f>Tabla1[[#This Row],[Fecha de Envío]]-Tabla1[[#This Row],[Fecha de Orden]]</f>
        <v>14</v>
      </c>
      <c r="S1001" s="24">
        <f>YEAR(Tabla1[[#This Row],[Fecha de Orden]])</f>
        <v>2021</v>
      </c>
      <c r="T1001" t="str">
        <f>VLOOKUP(Tabla1[[#This Row],[Nombre del Producto]],Tabla2[[Nombre Producto]:[Costo Unitario]],2,FALSE)</f>
        <v>Wicked Choccy's</v>
      </c>
      <c r="U1001" t="str">
        <f>VLOOKUP(Tabla1[[#This Row],[Fábrica]],Tabla3[],4,FALSE)</f>
        <v>Georgia</v>
      </c>
    </row>
    <row r="1002" spans="1:21" x14ac:dyDescent="0.25">
      <c r="A1002" t="s">
        <v>758</v>
      </c>
      <c r="B1002" s="3">
        <v>44461</v>
      </c>
      <c r="C1002" s="3">
        <v>44478</v>
      </c>
      <c r="D1002" t="s">
        <v>18</v>
      </c>
      <c r="E1002">
        <v>156160</v>
      </c>
      <c r="F1002" t="s">
        <v>19</v>
      </c>
      <c r="G1002" t="s">
        <v>30</v>
      </c>
      <c r="H1002" t="s">
        <v>31</v>
      </c>
      <c r="I1002">
        <v>10035</v>
      </c>
      <c r="J1002" t="s">
        <v>22</v>
      </c>
      <c r="K1002" t="s">
        <v>32</v>
      </c>
      <c r="L1002" t="s">
        <v>27</v>
      </c>
      <c r="M1002" t="s">
        <v>28</v>
      </c>
      <c r="N1002" s="5">
        <v>14.4</v>
      </c>
      <c r="O1002" s="7">
        <v>4</v>
      </c>
      <c r="P1002" s="5">
        <v>10</v>
      </c>
      <c r="Q1002" s="5">
        <v>4.4000000000000004</v>
      </c>
      <c r="R1002" s="22">
        <f>Tabla1[[#This Row],[Fecha de Envío]]-Tabla1[[#This Row],[Fecha de Orden]]</f>
        <v>17</v>
      </c>
      <c r="S1002" s="24">
        <f>YEAR(Tabla1[[#This Row],[Fecha de Orden]])</f>
        <v>2021</v>
      </c>
      <c r="T1002" t="str">
        <f>VLOOKUP(Tabla1[[#This Row],[Nombre del Producto]],Tabla2[[Nombre Producto]:[Costo Unitario]],2,FALSE)</f>
        <v>Lot's O' Nuts</v>
      </c>
      <c r="U1002" t="str">
        <f>VLOOKUP(Tabla1[[#This Row],[Fábrica]],Tabla3[],4,FALSE)</f>
        <v>Arizona</v>
      </c>
    </row>
    <row r="1003" spans="1:21" x14ac:dyDescent="0.25">
      <c r="A1003" t="s">
        <v>759</v>
      </c>
      <c r="B1003" s="3">
        <v>44461</v>
      </c>
      <c r="C1003" s="3">
        <v>44478</v>
      </c>
      <c r="D1003" t="s">
        <v>18</v>
      </c>
      <c r="E1003">
        <v>156160</v>
      </c>
      <c r="F1003" t="s">
        <v>19</v>
      </c>
      <c r="G1003" t="s">
        <v>30</v>
      </c>
      <c r="H1003" t="s">
        <v>31</v>
      </c>
      <c r="I1003">
        <v>10035</v>
      </c>
      <c r="J1003" t="s">
        <v>22</v>
      </c>
      <c r="K1003" t="s">
        <v>32</v>
      </c>
      <c r="L1003" t="s">
        <v>36</v>
      </c>
      <c r="M1003" t="s">
        <v>37</v>
      </c>
      <c r="N1003" s="5">
        <v>9.75</v>
      </c>
      <c r="O1003" s="7">
        <v>3</v>
      </c>
      <c r="P1003" s="5">
        <v>6.33</v>
      </c>
      <c r="Q1003" s="5">
        <v>3.42</v>
      </c>
      <c r="R1003" s="22">
        <f>Tabla1[[#This Row],[Fecha de Envío]]-Tabla1[[#This Row],[Fecha de Orden]]</f>
        <v>17</v>
      </c>
      <c r="S1003" s="24">
        <f>YEAR(Tabla1[[#This Row],[Fecha de Orden]])</f>
        <v>2021</v>
      </c>
      <c r="T1003" t="str">
        <f>VLOOKUP(Tabla1[[#This Row],[Nombre del Producto]],Tabla2[[Nombre Producto]:[Costo Unitario]],2,FALSE)</f>
        <v>Wicked Choccy's</v>
      </c>
      <c r="U1003" t="str">
        <f>VLOOKUP(Tabla1[[#This Row],[Fábrica]],Tabla3[],4,FALSE)</f>
        <v>Georgia</v>
      </c>
    </row>
    <row r="1004" spans="1:21" x14ac:dyDescent="0.25">
      <c r="A1004" t="s">
        <v>760</v>
      </c>
      <c r="B1004" s="3">
        <v>44461</v>
      </c>
      <c r="C1004" s="3">
        <v>44478</v>
      </c>
      <c r="D1004" t="s">
        <v>18</v>
      </c>
      <c r="E1004">
        <v>156160</v>
      </c>
      <c r="F1004" t="s">
        <v>19</v>
      </c>
      <c r="G1004" t="s">
        <v>30</v>
      </c>
      <c r="H1004" t="s">
        <v>31</v>
      </c>
      <c r="I1004">
        <v>10035</v>
      </c>
      <c r="J1004" t="s">
        <v>22</v>
      </c>
      <c r="K1004" t="s">
        <v>32</v>
      </c>
      <c r="L1004" t="s">
        <v>33</v>
      </c>
      <c r="M1004" t="s">
        <v>34</v>
      </c>
      <c r="N1004" s="5">
        <v>14.4</v>
      </c>
      <c r="O1004" s="7">
        <v>4</v>
      </c>
      <c r="P1004" s="5">
        <v>9.6</v>
      </c>
      <c r="Q1004" s="5">
        <v>4.8</v>
      </c>
      <c r="R1004" s="22">
        <f>Tabla1[[#This Row],[Fecha de Envío]]-Tabla1[[#This Row],[Fecha de Orden]]</f>
        <v>17</v>
      </c>
      <c r="S1004" s="24">
        <f>YEAR(Tabla1[[#This Row],[Fecha de Orden]])</f>
        <v>2021</v>
      </c>
      <c r="T1004" t="str">
        <f>VLOOKUP(Tabla1[[#This Row],[Nombre del Producto]],Tabla2[[Nombre Producto]:[Costo Unitario]],2,FALSE)</f>
        <v>Lot's O' Nuts</v>
      </c>
      <c r="U1004" t="str">
        <f>VLOOKUP(Tabla1[[#This Row],[Fábrica]],Tabla3[],4,FALSE)</f>
        <v>Arizona</v>
      </c>
    </row>
    <row r="1005" spans="1:21" x14ac:dyDescent="0.25">
      <c r="A1005" t="s">
        <v>6360</v>
      </c>
      <c r="B1005" s="3">
        <v>44461</v>
      </c>
      <c r="C1005" s="3">
        <v>44473</v>
      </c>
      <c r="D1005" t="s">
        <v>71</v>
      </c>
      <c r="E1005">
        <v>127488</v>
      </c>
      <c r="F1005" t="s">
        <v>19</v>
      </c>
      <c r="G1005" t="s">
        <v>6361</v>
      </c>
      <c r="H1005" t="s">
        <v>255</v>
      </c>
      <c r="I1005">
        <v>33433</v>
      </c>
      <c r="J1005" t="s">
        <v>22</v>
      </c>
      <c r="K1005" t="s">
        <v>66</v>
      </c>
      <c r="L1005" t="s">
        <v>45</v>
      </c>
      <c r="M1005" t="s">
        <v>46</v>
      </c>
      <c r="N1005" s="5">
        <v>6.98</v>
      </c>
      <c r="O1005" s="7">
        <v>2</v>
      </c>
      <c r="P1005" s="5">
        <v>4.9800000000000004</v>
      </c>
      <c r="Q1005" s="5">
        <v>2</v>
      </c>
      <c r="R1005" s="22">
        <f>Tabla1[[#This Row],[Fecha de Envío]]-Tabla1[[#This Row],[Fecha de Orden]]</f>
        <v>12</v>
      </c>
      <c r="S1005" s="24">
        <f>YEAR(Tabla1[[#This Row],[Fecha de Orden]])</f>
        <v>2021</v>
      </c>
      <c r="T1005" t="str">
        <f>VLOOKUP(Tabla1[[#This Row],[Nombre del Producto]],Tabla2[[Nombre Producto]:[Costo Unitario]],2,FALSE)</f>
        <v>Lot's O' Nuts</v>
      </c>
      <c r="U1005" t="str">
        <f>VLOOKUP(Tabla1[[#This Row],[Fábrica]],Tabla3[],4,FALSE)</f>
        <v>Arizona</v>
      </c>
    </row>
    <row r="1006" spans="1:21" x14ac:dyDescent="0.25">
      <c r="A1006" t="s">
        <v>8005</v>
      </c>
      <c r="B1006" s="3">
        <v>44461</v>
      </c>
      <c r="C1006" s="3">
        <v>44477</v>
      </c>
      <c r="D1006" t="s">
        <v>18</v>
      </c>
      <c r="E1006">
        <v>158225</v>
      </c>
      <c r="F1006" t="s">
        <v>19</v>
      </c>
      <c r="G1006" t="s">
        <v>2241</v>
      </c>
      <c r="H1006" t="s">
        <v>21</v>
      </c>
      <c r="I1006">
        <v>95123</v>
      </c>
      <c r="J1006" t="s">
        <v>22</v>
      </c>
      <c r="K1006" t="s">
        <v>23</v>
      </c>
      <c r="L1006" t="s">
        <v>45</v>
      </c>
      <c r="M1006" t="s">
        <v>46</v>
      </c>
      <c r="N1006" s="5">
        <v>17.45</v>
      </c>
      <c r="O1006" s="7">
        <v>5</v>
      </c>
      <c r="P1006" s="5">
        <v>12.45</v>
      </c>
      <c r="Q1006" s="5">
        <v>5</v>
      </c>
      <c r="R1006" s="22">
        <f>Tabla1[[#This Row],[Fecha de Envío]]-Tabla1[[#This Row],[Fecha de Orden]]</f>
        <v>16</v>
      </c>
      <c r="S1006" s="24">
        <f>YEAR(Tabla1[[#This Row],[Fecha de Orden]])</f>
        <v>2021</v>
      </c>
      <c r="T1006" t="str">
        <f>VLOOKUP(Tabla1[[#This Row],[Nombre del Producto]],Tabla2[[Nombre Producto]:[Costo Unitario]],2,FALSE)</f>
        <v>Lot's O' Nuts</v>
      </c>
      <c r="U1006" t="str">
        <f>VLOOKUP(Tabla1[[#This Row],[Fábrica]],Tabla3[],4,FALSE)</f>
        <v>Arizona</v>
      </c>
    </row>
    <row r="1007" spans="1:21" x14ac:dyDescent="0.25">
      <c r="A1007" t="s">
        <v>8006</v>
      </c>
      <c r="B1007" s="3">
        <v>44461</v>
      </c>
      <c r="C1007" s="3">
        <v>44477</v>
      </c>
      <c r="D1007" t="s">
        <v>18</v>
      </c>
      <c r="E1007">
        <v>158225</v>
      </c>
      <c r="F1007" t="s">
        <v>19</v>
      </c>
      <c r="G1007" t="s">
        <v>2241</v>
      </c>
      <c r="H1007" t="s">
        <v>21</v>
      </c>
      <c r="I1007">
        <v>95123</v>
      </c>
      <c r="J1007" t="s">
        <v>22</v>
      </c>
      <c r="K1007" t="s">
        <v>23</v>
      </c>
      <c r="L1007" t="s">
        <v>27</v>
      </c>
      <c r="M1007" t="s">
        <v>28</v>
      </c>
      <c r="N1007" s="5">
        <v>7.2</v>
      </c>
      <c r="O1007" s="7">
        <v>2</v>
      </c>
      <c r="P1007" s="5">
        <v>5</v>
      </c>
      <c r="Q1007" s="5">
        <v>2.2000000000000002</v>
      </c>
      <c r="R1007" s="22">
        <f>Tabla1[[#This Row],[Fecha de Envío]]-Tabla1[[#This Row],[Fecha de Orden]]</f>
        <v>16</v>
      </c>
      <c r="S1007" s="24">
        <f>YEAR(Tabla1[[#This Row],[Fecha de Orden]])</f>
        <v>2021</v>
      </c>
      <c r="T1007" t="str">
        <f>VLOOKUP(Tabla1[[#This Row],[Nombre del Producto]],Tabla2[[Nombre Producto]:[Costo Unitario]],2,FALSE)</f>
        <v>Lot's O' Nuts</v>
      </c>
      <c r="U1007" t="str">
        <f>VLOOKUP(Tabla1[[#This Row],[Fábrica]],Tabla3[],4,FALSE)</f>
        <v>Arizona</v>
      </c>
    </row>
    <row r="1008" spans="1:21" x14ac:dyDescent="0.25">
      <c r="A1008" t="s">
        <v>9054</v>
      </c>
      <c r="B1008" s="3">
        <v>44461</v>
      </c>
      <c r="C1008" s="3">
        <v>44476</v>
      </c>
      <c r="D1008" t="s">
        <v>18</v>
      </c>
      <c r="E1008">
        <v>103191</v>
      </c>
      <c r="F1008" t="s">
        <v>19</v>
      </c>
      <c r="G1008" t="s">
        <v>239</v>
      </c>
      <c r="H1008" t="s">
        <v>173</v>
      </c>
      <c r="I1008">
        <v>60653</v>
      </c>
      <c r="J1008" t="s">
        <v>22</v>
      </c>
      <c r="K1008" t="s">
        <v>43</v>
      </c>
      <c r="L1008" t="s">
        <v>24</v>
      </c>
      <c r="M1008" t="s">
        <v>25</v>
      </c>
      <c r="N1008" s="5">
        <v>11.25</v>
      </c>
      <c r="O1008" s="7">
        <v>3</v>
      </c>
      <c r="P1008" s="5">
        <v>7.35</v>
      </c>
      <c r="Q1008" s="5">
        <v>3.9</v>
      </c>
      <c r="R1008" s="22">
        <f>Tabla1[[#This Row],[Fecha de Envío]]-Tabla1[[#This Row],[Fecha de Orden]]</f>
        <v>15</v>
      </c>
      <c r="S1008" s="24">
        <f>YEAR(Tabla1[[#This Row],[Fecha de Orden]])</f>
        <v>2021</v>
      </c>
      <c r="T1008" t="str">
        <f>VLOOKUP(Tabla1[[#This Row],[Nombre del Producto]],Tabla2[[Nombre Producto]:[Costo Unitario]],2,FALSE)</f>
        <v>Wicked Choccy's</v>
      </c>
      <c r="U1008" t="str">
        <f>VLOOKUP(Tabla1[[#This Row],[Fábrica]],Tabla3[],4,FALSE)</f>
        <v>Georgia</v>
      </c>
    </row>
    <row r="1009" spans="1:21" x14ac:dyDescent="0.25">
      <c r="A1009" t="s">
        <v>1255</v>
      </c>
      <c r="B1009" s="3">
        <v>44462</v>
      </c>
      <c r="C1009" s="3">
        <v>44477</v>
      </c>
      <c r="D1009" t="s">
        <v>18</v>
      </c>
      <c r="E1009">
        <v>134733</v>
      </c>
      <c r="F1009" t="s">
        <v>19</v>
      </c>
      <c r="G1009" t="s">
        <v>120</v>
      </c>
      <c r="H1009" t="s">
        <v>21</v>
      </c>
      <c r="I1009">
        <v>92037</v>
      </c>
      <c r="J1009" t="s">
        <v>22</v>
      </c>
      <c r="K1009" t="s">
        <v>23</v>
      </c>
      <c r="L1009" t="s">
        <v>27</v>
      </c>
      <c r="M1009" t="s">
        <v>28</v>
      </c>
      <c r="N1009" s="5">
        <v>10.8</v>
      </c>
      <c r="O1009" s="7">
        <v>3</v>
      </c>
      <c r="P1009" s="5">
        <v>7.5</v>
      </c>
      <c r="Q1009" s="5">
        <v>3.3</v>
      </c>
      <c r="R1009" s="22">
        <f>Tabla1[[#This Row],[Fecha de Envío]]-Tabla1[[#This Row],[Fecha de Orden]]</f>
        <v>15</v>
      </c>
      <c r="S1009" s="24">
        <f>YEAR(Tabla1[[#This Row],[Fecha de Orden]])</f>
        <v>2021</v>
      </c>
      <c r="T1009" t="str">
        <f>VLOOKUP(Tabla1[[#This Row],[Nombre del Producto]],Tabla2[[Nombre Producto]:[Costo Unitario]],2,FALSE)</f>
        <v>Lot's O' Nuts</v>
      </c>
      <c r="U1009" t="str">
        <f>VLOOKUP(Tabla1[[#This Row],[Fábrica]],Tabla3[],4,FALSE)</f>
        <v>Arizona</v>
      </c>
    </row>
    <row r="1010" spans="1:21" x14ac:dyDescent="0.25">
      <c r="A1010" t="s">
        <v>1256</v>
      </c>
      <c r="B1010" s="3">
        <v>44462</v>
      </c>
      <c r="C1010" s="3">
        <v>44477</v>
      </c>
      <c r="D1010" t="s">
        <v>18</v>
      </c>
      <c r="E1010">
        <v>134733</v>
      </c>
      <c r="F1010" t="s">
        <v>19</v>
      </c>
      <c r="G1010" t="s">
        <v>120</v>
      </c>
      <c r="H1010" t="s">
        <v>21</v>
      </c>
      <c r="I1010">
        <v>92037</v>
      </c>
      <c r="J1010" t="s">
        <v>22</v>
      </c>
      <c r="K1010" t="s">
        <v>23</v>
      </c>
      <c r="L1010" t="s">
        <v>36</v>
      </c>
      <c r="M1010" t="s">
        <v>37</v>
      </c>
      <c r="N1010" s="5">
        <v>6.5</v>
      </c>
      <c r="O1010" s="7">
        <v>2</v>
      </c>
      <c r="P1010" s="5">
        <v>4.22</v>
      </c>
      <c r="Q1010" s="5">
        <v>2.2799999999999998</v>
      </c>
      <c r="R1010" s="22">
        <f>Tabla1[[#This Row],[Fecha de Envío]]-Tabla1[[#This Row],[Fecha de Orden]]</f>
        <v>15</v>
      </c>
      <c r="S1010" s="24">
        <f>YEAR(Tabla1[[#This Row],[Fecha de Orden]])</f>
        <v>2021</v>
      </c>
      <c r="T1010" t="str">
        <f>VLOOKUP(Tabla1[[#This Row],[Nombre del Producto]],Tabla2[[Nombre Producto]:[Costo Unitario]],2,FALSE)</f>
        <v>Wicked Choccy's</v>
      </c>
      <c r="U1010" t="str">
        <f>VLOOKUP(Tabla1[[#This Row],[Fábrica]],Tabla3[],4,FALSE)</f>
        <v>Georgia</v>
      </c>
    </row>
    <row r="1011" spans="1:21" x14ac:dyDescent="0.25">
      <c r="A1011" t="s">
        <v>4557</v>
      </c>
      <c r="B1011" s="3">
        <v>44462</v>
      </c>
      <c r="C1011" s="3">
        <v>44477</v>
      </c>
      <c r="D1011" t="s">
        <v>18</v>
      </c>
      <c r="E1011">
        <v>147900</v>
      </c>
      <c r="F1011" t="s">
        <v>19</v>
      </c>
      <c r="G1011" t="s">
        <v>207</v>
      </c>
      <c r="H1011" t="s">
        <v>210</v>
      </c>
      <c r="I1011">
        <v>44107</v>
      </c>
      <c r="J1011" t="s">
        <v>148</v>
      </c>
      <c r="K1011" t="s">
        <v>32</v>
      </c>
      <c r="L1011" t="s">
        <v>348</v>
      </c>
      <c r="M1011" t="s">
        <v>349</v>
      </c>
      <c r="N1011" s="5">
        <v>180</v>
      </c>
      <c r="O1011" s="7">
        <v>9</v>
      </c>
      <c r="P1011" s="5">
        <v>90</v>
      </c>
      <c r="Q1011" s="5">
        <v>90</v>
      </c>
      <c r="R1011" s="22">
        <f>Tabla1[[#This Row],[Fecha de Envío]]-Tabla1[[#This Row],[Fecha de Orden]]</f>
        <v>15</v>
      </c>
      <c r="S1011" s="24">
        <f>YEAR(Tabla1[[#This Row],[Fecha de Orden]])</f>
        <v>2021</v>
      </c>
      <c r="T1011" t="str">
        <f>VLOOKUP(Tabla1[[#This Row],[Nombre del Producto]],Tabla2[[Nombre Producto]:[Costo Unitario]],2,FALSE)</f>
        <v>Secret Factory</v>
      </c>
      <c r="U1011" t="str">
        <f>VLOOKUP(Tabla1[[#This Row],[Fábrica]],Tabla3[],4,FALSE)</f>
        <v>Illinois</v>
      </c>
    </row>
    <row r="1012" spans="1:21" x14ac:dyDescent="0.25">
      <c r="A1012" t="s">
        <v>4830</v>
      </c>
      <c r="B1012" s="3">
        <v>44462</v>
      </c>
      <c r="C1012" s="3">
        <v>44479</v>
      </c>
      <c r="D1012" t="s">
        <v>18</v>
      </c>
      <c r="E1012">
        <v>113964</v>
      </c>
      <c r="F1012" t="s">
        <v>19</v>
      </c>
      <c r="G1012" t="s">
        <v>30</v>
      </c>
      <c r="H1012" t="s">
        <v>31</v>
      </c>
      <c r="I1012">
        <v>10011</v>
      </c>
      <c r="J1012" t="s">
        <v>22</v>
      </c>
      <c r="K1012" t="s">
        <v>32</v>
      </c>
      <c r="L1012" t="s">
        <v>45</v>
      </c>
      <c r="M1012" t="s">
        <v>46</v>
      </c>
      <c r="N1012" s="5">
        <v>13.96</v>
      </c>
      <c r="O1012" s="7">
        <v>4</v>
      </c>
      <c r="P1012" s="5">
        <v>9.9600000000000009</v>
      </c>
      <c r="Q1012" s="5">
        <v>4</v>
      </c>
      <c r="R1012" s="22">
        <f>Tabla1[[#This Row],[Fecha de Envío]]-Tabla1[[#This Row],[Fecha de Orden]]</f>
        <v>17</v>
      </c>
      <c r="S1012" s="24">
        <f>YEAR(Tabla1[[#This Row],[Fecha de Orden]])</f>
        <v>2021</v>
      </c>
      <c r="T1012" t="str">
        <f>VLOOKUP(Tabla1[[#This Row],[Nombre del Producto]],Tabla2[[Nombre Producto]:[Costo Unitario]],2,FALSE)</f>
        <v>Lot's O' Nuts</v>
      </c>
      <c r="U1012" t="str">
        <f>VLOOKUP(Tabla1[[#This Row],[Fábrica]],Tabla3[],4,FALSE)</f>
        <v>Arizona</v>
      </c>
    </row>
    <row r="1013" spans="1:21" x14ac:dyDescent="0.25">
      <c r="A1013" t="s">
        <v>7836</v>
      </c>
      <c r="B1013" s="3">
        <v>44462</v>
      </c>
      <c r="C1013" s="3">
        <v>44477</v>
      </c>
      <c r="D1013" t="s">
        <v>18</v>
      </c>
      <c r="E1013">
        <v>116904</v>
      </c>
      <c r="F1013" t="s">
        <v>19</v>
      </c>
      <c r="G1013" t="s">
        <v>50</v>
      </c>
      <c r="H1013" t="s">
        <v>51</v>
      </c>
      <c r="I1013">
        <v>55407</v>
      </c>
      <c r="J1013" t="s">
        <v>22</v>
      </c>
      <c r="K1013" t="s">
        <v>43</v>
      </c>
      <c r="L1013" t="s">
        <v>45</v>
      </c>
      <c r="M1013" t="s">
        <v>46</v>
      </c>
      <c r="N1013" s="5">
        <v>6.98</v>
      </c>
      <c r="O1013" s="7">
        <v>2</v>
      </c>
      <c r="P1013" s="5">
        <v>4.9800000000000004</v>
      </c>
      <c r="Q1013" s="5">
        <v>2</v>
      </c>
      <c r="R1013" s="22">
        <f>Tabla1[[#This Row],[Fecha de Envío]]-Tabla1[[#This Row],[Fecha de Orden]]</f>
        <v>15</v>
      </c>
      <c r="S1013" s="24">
        <f>YEAR(Tabla1[[#This Row],[Fecha de Orden]])</f>
        <v>2021</v>
      </c>
      <c r="T1013" t="str">
        <f>VLOOKUP(Tabla1[[#This Row],[Nombre del Producto]],Tabla2[[Nombre Producto]:[Costo Unitario]],2,FALSE)</f>
        <v>Lot's O' Nuts</v>
      </c>
      <c r="U1013" t="str">
        <f>VLOOKUP(Tabla1[[#This Row],[Fábrica]],Tabla3[],4,FALSE)</f>
        <v>Arizona</v>
      </c>
    </row>
    <row r="1014" spans="1:21" x14ac:dyDescent="0.25">
      <c r="A1014" t="s">
        <v>7837</v>
      </c>
      <c r="B1014" s="3">
        <v>44462</v>
      </c>
      <c r="C1014" s="3">
        <v>44477</v>
      </c>
      <c r="D1014" t="s">
        <v>18</v>
      </c>
      <c r="E1014">
        <v>116904</v>
      </c>
      <c r="F1014" t="s">
        <v>19</v>
      </c>
      <c r="G1014" t="s">
        <v>50</v>
      </c>
      <c r="H1014" t="s">
        <v>51</v>
      </c>
      <c r="I1014">
        <v>55407</v>
      </c>
      <c r="J1014" t="s">
        <v>22</v>
      </c>
      <c r="K1014" t="s">
        <v>43</v>
      </c>
      <c r="L1014" t="s">
        <v>24</v>
      </c>
      <c r="M1014" t="s">
        <v>25</v>
      </c>
      <c r="N1014" s="5">
        <v>18.75</v>
      </c>
      <c r="O1014" s="7">
        <v>5</v>
      </c>
      <c r="P1014" s="5">
        <v>12.25</v>
      </c>
      <c r="Q1014" s="5">
        <v>6.5</v>
      </c>
      <c r="R1014" s="22">
        <f>Tabla1[[#This Row],[Fecha de Envío]]-Tabla1[[#This Row],[Fecha de Orden]]</f>
        <v>15</v>
      </c>
      <c r="S1014" s="24">
        <f>YEAR(Tabla1[[#This Row],[Fecha de Orden]])</f>
        <v>2021</v>
      </c>
      <c r="T1014" t="str">
        <f>VLOOKUP(Tabla1[[#This Row],[Nombre del Producto]],Tabla2[[Nombre Producto]:[Costo Unitario]],2,FALSE)</f>
        <v>Wicked Choccy's</v>
      </c>
      <c r="U1014" t="str">
        <f>VLOOKUP(Tabla1[[#This Row],[Fábrica]],Tabla3[],4,FALSE)</f>
        <v>Georgia</v>
      </c>
    </row>
    <row r="1015" spans="1:21" x14ac:dyDescent="0.25">
      <c r="A1015" t="s">
        <v>8418</v>
      </c>
      <c r="B1015" s="3">
        <v>44462</v>
      </c>
      <c r="C1015" s="3">
        <v>44477</v>
      </c>
      <c r="D1015" t="s">
        <v>71</v>
      </c>
      <c r="E1015">
        <v>163559</v>
      </c>
      <c r="F1015" t="s">
        <v>19</v>
      </c>
      <c r="G1015" t="s">
        <v>30</v>
      </c>
      <c r="H1015" t="s">
        <v>31</v>
      </c>
      <c r="I1015">
        <v>10035</v>
      </c>
      <c r="J1015" t="s">
        <v>22</v>
      </c>
      <c r="K1015" t="s">
        <v>32</v>
      </c>
      <c r="L1015" t="s">
        <v>45</v>
      </c>
      <c r="M1015" t="s">
        <v>46</v>
      </c>
      <c r="N1015" s="5">
        <v>10.47</v>
      </c>
      <c r="O1015" s="7">
        <v>3</v>
      </c>
      <c r="P1015" s="5">
        <v>7.47</v>
      </c>
      <c r="Q1015" s="5">
        <v>3</v>
      </c>
      <c r="R1015" s="22">
        <f>Tabla1[[#This Row],[Fecha de Envío]]-Tabla1[[#This Row],[Fecha de Orden]]</f>
        <v>15</v>
      </c>
      <c r="S1015" s="24">
        <f>YEAR(Tabla1[[#This Row],[Fecha de Orden]])</f>
        <v>2021</v>
      </c>
      <c r="T1015" t="str">
        <f>VLOOKUP(Tabla1[[#This Row],[Nombre del Producto]],Tabla2[[Nombre Producto]:[Costo Unitario]],2,FALSE)</f>
        <v>Lot's O' Nuts</v>
      </c>
      <c r="U1015" t="str">
        <f>VLOOKUP(Tabla1[[#This Row],[Fábrica]],Tabla3[],4,FALSE)</f>
        <v>Arizona</v>
      </c>
    </row>
    <row r="1016" spans="1:21" x14ac:dyDescent="0.25">
      <c r="A1016" t="s">
        <v>8751</v>
      </c>
      <c r="B1016" s="3">
        <v>44462</v>
      </c>
      <c r="C1016" s="3">
        <v>44476</v>
      </c>
      <c r="D1016" t="s">
        <v>18</v>
      </c>
      <c r="E1016">
        <v>148369</v>
      </c>
      <c r="F1016" t="s">
        <v>19</v>
      </c>
      <c r="G1016" t="s">
        <v>1028</v>
      </c>
      <c r="H1016" t="s">
        <v>1209</v>
      </c>
      <c r="I1016">
        <v>19711</v>
      </c>
      <c r="J1016" t="s">
        <v>22</v>
      </c>
      <c r="K1016" t="s">
        <v>32</v>
      </c>
      <c r="L1016" t="s">
        <v>33</v>
      </c>
      <c r="M1016" t="s">
        <v>34</v>
      </c>
      <c r="N1016" s="5">
        <v>14.4</v>
      </c>
      <c r="O1016" s="7">
        <v>4</v>
      </c>
      <c r="P1016" s="5">
        <v>9.6</v>
      </c>
      <c r="Q1016" s="5">
        <v>4.8</v>
      </c>
      <c r="R1016" s="22">
        <f>Tabla1[[#This Row],[Fecha de Envío]]-Tabla1[[#This Row],[Fecha de Orden]]</f>
        <v>14</v>
      </c>
      <c r="S1016" s="24">
        <f>YEAR(Tabla1[[#This Row],[Fecha de Orden]])</f>
        <v>2021</v>
      </c>
      <c r="T1016" t="str">
        <f>VLOOKUP(Tabla1[[#This Row],[Nombre del Producto]],Tabla2[[Nombre Producto]:[Costo Unitario]],2,FALSE)</f>
        <v>Lot's O' Nuts</v>
      </c>
      <c r="U1016" t="str">
        <f>VLOOKUP(Tabla1[[#This Row],[Fábrica]],Tabla3[],4,FALSE)</f>
        <v>Arizona</v>
      </c>
    </row>
    <row r="1017" spans="1:21" x14ac:dyDescent="0.25">
      <c r="A1017" t="s">
        <v>8957</v>
      </c>
      <c r="B1017" s="3">
        <v>44462</v>
      </c>
      <c r="C1017" s="3">
        <v>44474</v>
      </c>
      <c r="D1017" t="s">
        <v>39</v>
      </c>
      <c r="E1017">
        <v>163650</v>
      </c>
      <c r="F1017" t="s">
        <v>19</v>
      </c>
      <c r="G1017" t="s">
        <v>3294</v>
      </c>
      <c r="H1017" t="s">
        <v>1209</v>
      </c>
      <c r="I1017">
        <v>19901</v>
      </c>
      <c r="J1017" t="s">
        <v>22</v>
      </c>
      <c r="K1017" t="s">
        <v>32</v>
      </c>
      <c r="L1017" t="s">
        <v>24</v>
      </c>
      <c r="M1017" t="s">
        <v>25</v>
      </c>
      <c r="N1017" s="5">
        <v>11.25</v>
      </c>
      <c r="O1017" s="7">
        <v>3</v>
      </c>
      <c r="P1017" s="5">
        <v>7.35</v>
      </c>
      <c r="Q1017" s="5">
        <v>3.9</v>
      </c>
      <c r="R1017" s="22">
        <f>Tabla1[[#This Row],[Fecha de Envío]]-Tabla1[[#This Row],[Fecha de Orden]]</f>
        <v>12</v>
      </c>
      <c r="S1017" s="24">
        <f>YEAR(Tabla1[[#This Row],[Fecha de Orden]])</f>
        <v>2021</v>
      </c>
      <c r="T1017" t="str">
        <f>VLOOKUP(Tabla1[[#This Row],[Nombre del Producto]],Tabla2[[Nombre Producto]:[Costo Unitario]],2,FALSE)</f>
        <v>Wicked Choccy's</v>
      </c>
      <c r="U1017" t="str">
        <f>VLOOKUP(Tabla1[[#This Row],[Fábrica]],Tabla3[],4,FALSE)</f>
        <v>Georgia</v>
      </c>
    </row>
    <row r="1018" spans="1:21" x14ac:dyDescent="0.25">
      <c r="A1018" t="s">
        <v>8958</v>
      </c>
      <c r="B1018" s="3">
        <v>44462</v>
      </c>
      <c r="C1018" s="3">
        <v>44474</v>
      </c>
      <c r="D1018" t="s">
        <v>39</v>
      </c>
      <c r="E1018">
        <v>163650</v>
      </c>
      <c r="F1018" t="s">
        <v>19</v>
      </c>
      <c r="G1018" t="s">
        <v>3294</v>
      </c>
      <c r="H1018" t="s">
        <v>1209</v>
      </c>
      <c r="I1018">
        <v>19901</v>
      </c>
      <c r="J1018" t="s">
        <v>22</v>
      </c>
      <c r="K1018" t="s">
        <v>32</v>
      </c>
      <c r="L1018" t="s">
        <v>27</v>
      </c>
      <c r="M1018" t="s">
        <v>28</v>
      </c>
      <c r="N1018" s="5">
        <v>10.8</v>
      </c>
      <c r="O1018" s="7">
        <v>3</v>
      </c>
      <c r="P1018" s="5">
        <v>7.5</v>
      </c>
      <c r="Q1018" s="5">
        <v>3.3</v>
      </c>
      <c r="R1018" s="22">
        <f>Tabla1[[#This Row],[Fecha de Envío]]-Tabla1[[#This Row],[Fecha de Orden]]</f>
        <v>12</v>
      </c>
      <c r="S1018" s="24">
        <f>YEAR(Tabla1[[#This Row],[Fecha de Orden]])</f>
        <v>2021</v>
      </c>
      <c r="T1018" t="str">
        <f>VLOOKUP(Tabla1[[#This Row],[Nombre del Producto]],Tabla2[[Nombre Producto]:[Costo Unitario]],2,FALSE)</f>
        <v>Lot's O' Nuts</v>
      </c>
      <c r="U1018" t="str">
        <f>VLOOKUP(Tabla1[[#This Row],[Fábrica]],Tabla3[],4,FALSE)</f>
        <v>Arizona</v>
      </c>
    </row>
    <row r="1019" spans="1:21" x14ac:dyDescent="0.25">
      <c r="A1019" t="s">
        <v>1334</v>
      </c>
      <c r="B1019" s="3">
        <v>44463</v>
      </c>
      <c r="C1019" s="3">
        <v>44473</v>
      </c>
      <c r="D1019" t="s">
        <v>82</v>
      </c>
      <c r="E1019">
        <v>160325</v>
      </c>
      <c r="F1019" t="s">
        <v>195</v>
      </c>
      <c r="G1019" t="s">
        <v>697</v>
      </c>
      <c r="H1019" t="s">
        <v>698</v>
      </c>
      <c r="I1019" t="s">
        <v>699</v>
      </c>
      <c r="J1019" t="s">
        <v>22</v>
      </c>
      <c r="K1019" t="s">
        <v>32</v>
      </c>
      <c r="L1019" t="s">
        <v>45</v>
      </c>
      <c r="M1019" t="s">
        <v>46</v>
      </c>
      <c r="N1019" s="5">
        <v>6.98</v>
      </c>
      <c r="O1019" s="7">
        <v>2</v>
      </c>
      <c r="P1019" s="5">
        <v>4.9800000000000004</v>
      </c>
      <c r="Q1019" s="5">
        <v>2</v>
      </c>
      <c r="R1019" s="22">
        <f>Tabla1[[#This Row],[Fecha de Envío]]-Tabla1[[#This Row],[Fecha de Orden]]</f>
        <v>10</v>
      </c>
      <c r="S1019" s="24">
        <f>YEAR(Tabla1[[#This Row],[Fecha de Orden]])</f>
        <v>2021</v>
      </c>
      <c r="T1019" t="str">
        <f>VLOOKUP(Tabla1[[#This Row],[Nombre del Producto]],Tabla2[[Nombre Producto]:[Costo Unitario]],2,FALSE)</f>
        <v>Lot's O' Nuts</v>
      </c>
      <c r="U1019" t="str">
        <f>VLOOKUP(Tabla1[[#This Row],[Fábrica]],Tabla3[],4,FALSE)</f>
        <v>Arizona</v>
      </c>
    </row>
    <row r="1020" spans="1:21" x14ac:dyDescent="0.25">
      <c r="A1020" t="s">
        <v>4246</v>
      </c>
      <c r="B1020" s="3">
        <v>44463</v>
      </c>
      <c r="C1020" s="3">
        <v>44478</v>
      </c>
      <c r="D1020" t="s">
        <v>18</v>
      </c>
      <c r="E1020">
        <v>123344</v>
      </c>
      <c r="F1020" t="s">
        <v>19</v>
      </c>
      <c r="G1020" t="s">
        <v>20</v>
      </c>
      <c r="H1020" t="s">
        <v>21</v>
      </c>
      <c r="I1020">
        <v>94109</v>
      </c>
      <c r="J1020" t="s">
        <v>22</v>
      </c>
      <c r="K1020" t="s">
        <v>23</v>
      </c>
      <c r="L1020" t="s">
        <v>24</v>
      </c>
      <c r="M1020" t="s">
        <v>25</v>
      </c>
      <c r="N1020" s="5">
        <v>15</v>
      </c>
      <c r="O1020" s="7">
        <v>4</v>
      </c>
      <c r="P1020" s="5">
        <v>9.8000000000000007</v>
      </c>
      <c r="Q1020" s="5">
        <v>5.2</v>
      </c>
      <c r="R1020" s="22">
        <f>Tabla1[[#This Row],[Fecha de Envío]]-Tabla1[[#This Row],[Fecha de Orden]]</f>
        <v>15</v>
      </c>
      <c r="S1020" s="24">
        <f>YEAR(Tabla1[[#This Row],[Fecha de Orden]])</f>
        <v>2021</v>
      </c>
      <c r="T1020" t="str">
        <f>VLOOKUP(Tabla1[[#This Row],[Nombre del Producto]],Tabla2[[Nombre Producto]:[Costo Unitario]],2,FALSE)</f>
        <v>Wicked Choccy's</v>
      </c>
      <c r="U1020" t="str">
        <f>VLOOKUP(Tabla1[[#This Row],[Fábrica]],Tabla3[],4,FALSE)</f>
        <v>Georgia</v>
      </c>
    </row>
    <row r="1021" spans="1:21" x14ac:dyDescent="0.25">
      <c r="A1021" t="s">
        <v>1088</v>
      </c>
      <c r="B1021" s="3">
        <v>44464</v>
      </c>
      <c r="C1021" s="3">
        <v>44479</v>
      </c>
      <c r="D1021" t="s">
        <v>18</v>
      </c>
      <c r="E1021">
        <v>141355</v>
      </c>
      <c r="F1021" t="s">
        <v>19</v>
      </c>
      <c r="G1021" t="s">
        <v>478</v>
      </c>
      <c r="H1021" t="s">
        <v>203</v>
      </c>
      <c r="I1021">
        <v>80013</v>
      </c>
      <c r="J1021" t="s">
        <v>22</v>
      </c>
      <c r="K1021" t="s">
        <v>23</v>
      </c>
      <c r="L1021" t="s">
        <v>24</v>
      </c>
      <c r="M1021" t="s">
        <v>25</v>
      </c>
      <c r="N1021" s="5">
        <v>7.5</v>
      </c>
      <c r="O1021" s="7">
        <v>2</v>
      </c>
      <c r="P1021" s="5">
        <v>4.9000000000000004</v>
      </c>
      <c r="Q1021" s="5">
        <v>2.6</v>
      </c>
      <c r="R1021" s="22">
        <f>Tabla1[[#This Row],[Fecha de Envío]]-Tabla1[[#This Row],[Fecha de Orden]]</f>
        <v>15</v>
      </c>
      <c r="S1021" s="24">
        <f>YEAR(Tabla1[[#This Row],[Fecha de Orden]])</f>
        <v>2021</v>
      </c>
      <c r="T1021" t="str">
        <f>VLOOKUP(Tabla1[[#This Row],[Nombre del Producto]],Tabla2[[Nombre Producto]:[Costo Unitario]],2,FALSE)</f>
        <v>Wicked Choccy's</v>
      </c>
      <c r="U1021" t="str">
        <f>VLOOKUP(Tabla1[[#This Row],[Fábrica]],Tabla3[],4,FALSE)</f>
        <v>Georgia</v>
      </c>
    </row>
    <row r="1022" spans="1:21" x14ac:dyDescent="0.25">
      <c r="A1022" t="s">
        <v>6439</v>
      </c>
      <c r="B1022" s="3">
        <v>44464</v>
      </c>
      <c r="C1022" s="3">
        <v>44479</v>
      </c>
      <c r="D1022" t="s">
        <v>18</v>
      </c>
      <c r="E1022">
        <v>112914</v>
      </c>
      <c r="F1022" t="s">
        <v>19</v>
      </c>
      <c r="G1022" t="s">
        <v>159</v>
      </c>
      <c r="H1022" t="s">
        <v>42</v>
      </c>
      <c r="I1022">
        <v>77041</v>
      </c>
      <c r="J1022" t="s">
        <v>22</v>
      </c>
      <c r="K1022" t="s">
        <v>43</v>
      </c>
      <c r="L1022" t="s">
        <v>36</v>
      </c>
      <c r="M1022" t="s">
        <v>37</v>
      </c>
      <c r="N1022" s="5">
        <v>6.5</v>
      </c>
      <c r="O1022" s="7">
        <v>2</v>
      </c>
      <c r="P1022" s="5">
        <v>4.22</v>
      </c>
      <c r="Q1022" s="5">
        <v>2.2799999999999998</v>
      </c>
      <c r="R1022" s="22">
        <f>Tabla1[[#This Row],[Fecha de Envío]]-Tabla1[[#This Row],[Fecha de Orden]]</f>
        <v>15</v>
      </c>
      <c r="S1022" s="24">
        <f>YEAR(Tabla1[[#This Row],[Fecha de Orden]])</f>
        <v>2021</v>
      </c>
      <c r="T1022" t="str">
        <f>VLOOKUP(Tabla1[[#This Row],[Nombre del Producto]],Tabla2[[Nombre Producto]:[Costo Unitario]],2,FALSE)</f>
        <v>Wicked Choccy's</v>
      </c>
      <c r="U1022" t="str">
        <f>VLOOKUP(Tabla1[[#This Row],[Fábrica]],Tabla3[],4,FALSE)</f>
        <v>Georgia</v>
      </c>
    </row>
    <row r="1023" spans="1:21" x14ac:dyDescent="0.25">
      <c r="A1023" t="s">
        <v>6440</v>
      </c>
      <c r="B1023" s="3">
        <v>44464</v>
      </c>
      <c r="C1023" s="3">
        <v>44479</v>
      </c>
      <c r="D1023" t="s">
        <v>18</v>
      </c>
      <c r="E1023">
        <v>112914</v>
      </c>
      <c r="F1023" t="s">
        <v>19</v>
      </c>
      <c r="G1023" t="s">
        <v>159</v>
      </c>
      <c r="H1023" t="s">
        <v>42</v>
      </c>
      <c r="I1023">
        <v>77041</v>
      </c>
      <c r="J1023" t="s">
        <v>22</v>
      </c>
      <c r="K1023" t="s">
        <v>43</v>
      </c>
      <c r="L1023" t="s">
        <v>45</v>
      </c>
      <c r="M1023" t="s">
        <v>46</v>
      </c>
      <c r="N1023" s="5">
        <v>6.98</v>
      </c>
      <c r="O1023" s="7">
        <v>2</v>
      </c>
      <c r="P1023" s="5">
        <v>4.9800000000000004</v>
      </c>
      <c r="Q1023" s="5">
        <v>2</v>
      </c>
      <c r="R1023" s="22">
        <f>Tabla1[[#This Row],[Fecha de Envío]]-Tabla1[[#This Row],[Fecha de Orden]]</f>
        <v>15</v>
      </c>
      <c r="S1023" s="24">
        <f>YEAR(Tabla1[[#This Row],[Fecha de Orden]])</f>
        <v>2021</v>
      </c>
      <c r="T1023" t="str">
        <f>VLOOKUP(Tabla1[[#This Row],[Nombre del Producto]],Tabla2[[Nombre Producto]:[Costo Unitario]],2,FALSE)</f>
        <v>Lot's O' Nuts</v>
      </c>
      <c r="U1023" t="str">
        <f>VLOOKUP(Tabla1[[#This Row],[Fábrica]],Tabla3[],4,FALSE)</f>
        <v>Arizona</v>
      </c>
    </row>
    <row r="1024" spans="1:21" x14ac:dyDescent="0.25">
      <c r="A1024" t="s">
        <v>6441</v>
      </c>
      <c r="B1024" s="3">
        <v>44464</v>
      </c>
      <c r="C1024" s="3">
        <v>44479</v>
      </c>
      <c r="D1024" t="s">
        <v>18</v>
      </c>
      <c r="E1024">
        <v>112914</v>
      </c>
      <c r="F1024" t="s">
        <v>19</v>
      </c>
      <c r="G1024" t="s">
        <v>159</v>
      </c>
      <c r="H1024" t="s">
        <v>42</v>
      </c>
      <c r="I1024">
        <v>77041</v>
      </c>
      <c r="J1024" t="s">
        <v>22</v>
      </c>
      <c r="K1024" t="s">
        <v>43</v>
      </c>
      <c r="L1024" t="s">
        <v>24</v>
      </c>
      <c r="M1024" t="s">
        <v>25</v>
      </c>
      <c r="N1024" s="5">
        <v>7.5</v>
      </c>
      <c r="O1024" s="7">
        <v>2</v>
      </c>
      <c r="P1024" s="5">
        <v>4.9000000000000004</v>
      </c>
      <c r="Q1024" s="5">
        <v>2.6</v>
      </c>
      <c r="R1024" s="22">
        <f>Tabla1[[#This Row],[Fecha de Envío]]-Tabla1[[#This Row],[Fecha de Orden]]</f>
        <v>15</v>
      </c>
      <c r="S1024" s="24">
        <f>YEAR(Tabla1[[#This Row],[Fecha de Orden]])</f>
        <v>2021</v>
      </c>
      <c r="T1024" t="str">
        <f>VLOOKUP(Tabla1[[#This Row],[Nombre del Producto]],Tabla2[[Nombre Producto]:[Costo Unitario]],2,FALSE)</f>
        <v>Wicked Choccy's</v>
      </c>
      <c r="U1024" t="str">
        <f>VLOOKUP(Tabla1[[#This Row],[Fábrica]],Tabla3[],4,FALSE)</f>
        <v>Georgia</v>
      </c>
    </row>
    <row r="1025" spans="1:21" x14ac:dyDescent="0.25">
      <c r="A1025" t="s">
        <v>2068</v>
      </c>
      <c r="B1025" s="3">
        <v>44465</v>
      </c>
      <c r="C1025" s="3">
        <v>44479</v>
      </c>
      <c r="D1025" t="s">
        <v>18</v>
      </c>
      <c r="E1025">
        <v>144974</v>
      </c>
      <c r="F1025" t="s">
        <v>19</v>
      </c>
      <c r="G1025" t="s">
        <v>144</v>
      </c>
      <c r="H1025" t="s">
        <v>101</v>
      </c>
      <c r="I1025">
        <v>19140</v>
      </c>
      <c r="J1025" t="s">
        <v>22</v>
      </c>
      <c r="K1025" t="s">
        <v>32</v>
      </c>
      <c r="L1025" t="s">
        <v>24</v>
      </c>
      <c r="M1025" t="s">
        <v>25</v>
      </c>
      <c r="N1025" s="5">
        <v>3.75</v>
      </c>
      <c r="O1025" s="7">
        <v>1</v>
      </c>
      <c r="P1025" s="5">
        <v>2.4500000000000002</v>
      </c>
      <c r="Q1025" s="5">
        <v>1.3</v>
      </c>
      <c r="R1025" s="22">
        <f>Tabla1[[#This Row],[Fecha de Envío]]-Tabla1[[#This Row],[Fecha de Orden]]</f>
        <v>14</v>
      </c>
      <c r="S1025" s="24">
        <f>YEAR(Tabla1[[#This Row],[Fecha de Orden]])</f>
        <v>2021</v>
      </c>
      <c r="T1025" t="str">
        <f>VLOOKUP(Tabla1[[#This Row],[Nombre del Producto]],Tabla2[[Nombre Producto]:[Costo Unitario]],2,FALSE)</f>
        <v>Wicked Choccy's</v>
      </c>
      <c r="U1025" t="str">
        <f>VLOOKUP(Tabla1[[#This Row],[Fábrica]],Tabla3[],4,FALSE)</f>
        <v>Georgia</v>
      </c>
    </row>
    <row r="1026" spans="1:21" x14ac:dyDescent="0.25">
      <c r="A1026" t="s">
        <v>2069</v>
      </c>
      <c r="B1026" s="3">
        <v>44465</v>
      </c>
      <c r="C1026" s="3">
        <v>44479</v>
      </c>
      <c r="D1026" t="s">
        <v>18</v>
      </c>
      <c r="E1026">
        <v>144974</v>
      </c>
      <c r="F1026" t="s">
        <v>19</v>
      </c>
      <c r="G1026" t="s">
        <v>144</v>
      </c>
      <c r="H1026" t="s">
        <v>101</v>
      </c>
      <c r="I1026">
        <v>19140</v>
      </c>
      <c r="J1026" t="s">
        <v>22</v>
      </c>
      <c r="K1026" t="s">
        <v>32</v>
      </c>
      <c r="L1026" t="s">
        <v>45</v>
      </c>
      <c r="M1026" t="s">
        <v>46</v>
      </c>
      <c r="N1026" s="5">
        <v>20.94</v>
      </c>
      <c r="O1026" s="7">
        <v>6</v>
      </c>
      <c r="P1026" s="5">
        <v>14.94</v>
      </c>
      <c r="Q1026" s="5">
        <v>6</v>
      </c>
      <c r="R1026" s="22">
        <f>Tabla1[[#This Row],[Fecha de Envío]]-Tabla1[[#This Row],[Fecha de Orden]]</f>
        <v>14</v>
      </c>
      <c r="S1026" s="24">
        <f>YEAR(Tabla1[[#This Row],[Fecha de Orden]])</f>
        <v>2021</v>
      </c>
      <c r="T1026" t="str">
        <f>VLOOKUP(Tabla1[[#This Row],[Nombre del Producto]],Tabla2[[Nombre Producto]:[Costo Unitario]],2,FALSE)</f>
        <v>Lot's O' Nuts</v>
      </c>
      <c r="U1026" t="str">
        <f>VLOOKUP(Tabla1[[#This Row],[Fábrica]],Tabla3[],4,FALSE)</f>
        <v>Arizona</v>
      </c>
    </row>
    <row r="1027" spans="1:21" x14ac:dyDescent="0.25">
      <c r="A1027" t="s">
        <v>2070</v>
      </c>
      <c r="B1027" s="3">
        <v>44465</v>
      </c>
      <c r="C1027" s="3">
        <v>44479</v>
      </c>
      <c r="D1027" t="s">
        <v>18</v>
      </c>
      <c r="E1027">
        <v>144974</v>
      </c>
      <c r="F1027" t="s">
        <v>19</v>
      </c>
      <c r="G1027" t="s">
        <v>144</v>
      </c>
      <c r="H1027" t="s">
        <v>101</v>
      </c>
      <c r="I1027">
        <v>19140</v>
      </c>
      <c r="J1027" t="s">
        <v>22</v>
      </c>
      <c r="K1027" t="s">
        <v>32</v>
      </c>
      <c r="L1027" t="s">
        <v>27</v>
      </c>
      <c r="M1027" t="s">
        <v>28</v>
      </c>
      <c r="N1027" s="5">
        <v>18</v>
      </c>
      <c r="O1027" s="7">
        <v>5</v>
      </c>
      <c r="P1027" s="5">
        <v>12.5</v>
      </c>
      <c r="Q1027" s="5">
        <v>5.5</v>
      </c>
      <c r="R1027" s="22">
        <f>Tabla1[[#This Row],[Fecha de Envío]]-Tabla1[[#This Row],[Fecha de Orden]]</f>
        <v>14</v>
      </c>
      <c r="S1027" s="24">
        <f>YEAR(Tabla1[[#This Row],[Fecha de Orden]])</f>
        <v>2021</v>
      </c>
      <c r="T1027" t="str">
        <f>VLOOKUP(Tabla1[[#This Row],[Nombre del Producto]],Tabla2[[Nombre Producto]:[Costo Unitario]],2,FALSE)</f>
        <v>Lot's O' Nuts</v>
      </c>
      <c r="U1027" t="str">
        <f>VLOOKUP(Tabla1[[#This Row],[Fábrica]],Tabla3[],4,FALSE)</f>
        <v>Arizona</v>
      </c>
    </row>
    <row r="1028" spans="1:21" x14ac:dyDescent="0.25">
      <c r="A1028" t="s">
        <v>2237</v>
      </c>
      <c r="B1028" s="3">
        <v>44465</v>
      </c>
      <c r="C1028" s="3">
        <v>44479</v>
      </c>
      <c r="D1028" t="s">
        <v>18</v>
      </c>
      <c r="E1028">
        <v>127586</v>
      </c>
      <c r="F1028" t="s">
        <v>19</v>
      </c>
      <c r="G1028" t="s">
        <v>124</v>
      </c>
      <c r="H1028" t="s">
        <v>125</v>
      </c>
      <c r="I1028">
        <v>98115</v>
      </c>
      <c r="J1028" t="s">
        <v>22</v>
      </c>
      <c r="K1028" t="s">
        <v>23</v>
      </c>
      <c r="L1028" t="s">
        <v>24</v>
      </c>
      <c r="M1028" t="s">
        <v>25</v>
      </c>
      <c r="N1028" s="5">
        <v>7.5</v>
      </c>
      <c r="O1028" s="7">
        <v>2</v>
      </c>
      <c r="P1028" s="5">
        <v>4.9000000000000004</v>
      </c>
      <c r="Q1028" s="5">
        <v>2.6</v>
      </c>
      <c r="R1028" s="22">
        <f>Tabla1[[#This Row],[Fecha de Envío]]-Tabla1[[#This Row],[Fecha de Orden]]</f>
        <v>14</v>
      </c>
      <c r="S1028" s="24">
        <f>YEAR(Tabla1[[#This Row],[Fecha de Orden]])</f>
        <v>2021</v>
      </c>
      <c r="T1028" t="str">
        <f>VLOOKUP(Tabla1[[#This Row],[Nombre del Producto]],Tabla2[[Nombre Producto]:[Costo Unitario]],2,FALSE)</f>
        <v>Wicked Choccy's</v>
      </c>
      <c r="U1028" t="str">
        <f>VLOOKUP(Tabla1[[#This Row],[Fábrica]],Tabla3[],4,FALSE)</f>
        <v>Georgia</v>
      </c>
    </row>
    <row r="1029" spans="1:21" x14ac:dyDescent="0.25">
      <c r="A1029" t="s">
        <v>2352</v>
      </c>
      <c r="B1029" s="3">
        <v>44465</v>
      </c>
      <c r="C1029" s="3">
        <v>44479</v>
      </c>
      <c r="D1029" t="s">
        <v>18</v>
      </c>
      <c r="E1029">
        <v>115133</v>
      </c>
      <c r="F1029" t="s">
        <v>19</v>
      </c>
      <c r="G1029" t="s">
        <v>1008</v>
      </c>
      <c r="H1029" t="s">
        <v>210</v>
      </c>
      <c r="I1029">
        <v>43130</v>
      </c>
      <c r="J1029" t="s">
        <v>22</v>
      </c>
      <c r="K1029" t="s">
        <v>32</v>
      </c>
      <c r="L1029" t="s">
        <v>36</v>
      </c>
      <c r="M1029" t="s">
        <v>37</v>
      </c>
      <c r="N1029" s="5">
        <v>19.5</v>
      </c>
      <c r="O1029" s="7">
        <v>6</v>
      </c>
      <c r="P1029" s="5">
        <v>12.66</v>
      </c>
      <c r="Q1029" s="5">
        <v>6.84</v>
      </c>
      <c r="R1029" s="22">
        <f>Tabla1[[#This Row],[Fecha de Envío]]-Tabla1[[#This Row],[Fecha de Orden]]</f>
        <v>14</v>
      </c>
      <c r="S1029" s="24">
        <f>YEAR(Tabla1[[#This Row],[Fecha de Orden]])</f>
        <v>2021</v>
      </c>
      <c r="T1029" t="str">
        <f>VLOOKUP(Tabla1[[#This Row],[Nombre del Producto]],Tabla2[[Nombre Producto]:[Costo Unitario]],2,FALSE)</f>
        <v>Wicked Choccy's</v>
      </c>
      <c r="U1029" t="str">
        <f>VLOOKUP(Tabla1[[#This Row],[Fábrica]],Tabla3[],4,FALSE)</f>
        <v>Georgia</v>
      </c>
    </row>
    <row r="1030" spans="1:21" x14ac:dyDescent="0.25">
      <c r="A1030" t="s">
        <v>2353</v>
      </c>
      <c r="B1030" s="3">
        <v>44465</v>
      </c>
      <c r="C1030" s="3">
        <v>44479</v>
      </c>
      <c r="D1030" t="s">
        <v>18</v>
      </c>
      <c r="E1030">
        <v>115133</v>
      </c>
      <c r="F1030" t="s">
        <v>19</v>
      </c>
      <c r="G1030" t="s">
        <v>1008</v>
      </c>
      <c r="H1030" t="s">
        <v>210</v>
      </c>
      <c r="I1030">
        <v>43130</v>
      </c>
      <c r="J1030" t="s">
        <v>22</v>
      </c>
      <c r="K1030" t="s">
        <v>32</v>
      </c>
      <c r="L1030" t="s">
        <v>27</v>
      </c>
      <c r="M1030" t="s">
        <v>28</v>
      </c>
      <c r="N1030" s="5">
        <v>7.2</v>
      </c>
      <c r="O1030" s="7">
        <v>2</v>
      </c>
      <c r="P1030" s="5">
        <v>5</v>
      </c>
      <c r="Q1030" s="5">
        <v>2.2000000000000002</v>
      </c>
      <c r="R1030" s="22">
        <f>Tabla1[[#This Row],[Fecha de Envío]]-Tabla1[[#This Row],[Fecha de Orden]]</f>
        <v>14</v>
      </c>
      <c r="S1030" s="24">
        <f>YEAR(Tabla1[[#This Row],[Fecha de Orden]])</f>
        <v>2021</v>
      </c>
      <c r="T1030" t="str">
        <f>VLOOKUP(Tabla1[[#This Row],[Nombre del Producto]],Tabla2[[Nombre Producto]:[Costo Unitario]],2,FALSE)</f>
        <v>Lot's O' Nuts</v>
      </c>
      <c r="U1030" t="str">
        <f>VLOOKUP(Tabla1[[#This Row],[Fábrica]],Tabla3[],4,FALSE)</f>
        <v>Arizona</v>
      </c>
    </row>
    <row r="1031" spans="1:21" x14ac:dyDescent="0.25">
      <c r="A1031" t="s">
        <v>3922</v>
      </c>
      <c r="B1031" s="3">
        <v>44465</v>
      </c>
      <c r="C1031" s="3">
        <v>44475</v>
      </c>
      <c r="D1031" t="s">
        <v>82</v>
      </c>
      <c r="E1031">
        <v>152723</v>
      </c>
      <c r="F1031" t="s">
        <v>19</v>
      </c>
      <c r="G1031" t="s">
        <v>3452</v>
      </c>
      <c r="H1031" t="s">
        <v>42</v>
      </c>
      <c r="I1031">
        <v>75150</v>
      </c>
      <c r="J1031" t="s">
        <v>22</v>
      </c>
      <c r="K1031" t="s">
        <v>43</v>
      </c>
      <c r="L1031" t="s">
        <v>36</v>
      </c>
      <c r="M1031" t="s">
        <v>37</v>
      </c>
      <c r="N1031" s="5">
        <v>3.25</v>
      </c>
      <c r="O1031" s="7">
        <v>1</v>
      </c>
      <c r="P1031" s="5">
        <v>2.11</v>
      </c>
      <c r="Q1031" s="5">
        <v>1.1399999999999999</v>
      </c>
      <c r="R1031" s="22">
        <f>Tabla1[[#This Row],[Fecha de Envío]]-Tabla1[[#This Row],[Fecha de Orden]]</f>
        <v>10</v>
      </c>
      <c r="S1031" s="24">
        <f>YEAR(Tabla1[[#This Row],[Fecha de Orden]])</f>
        <v>2021</v>
      </c>
      <c r="T1031" t="str">
        <f>VLOOKUP(Tabla1[[#This Row],[Nombre del Producto]],Tabla2[[Nombre Producto]:[Costo Unitario]],2,FALSE)</f>
        <v>Wicked Choccy's</v>
      </c>
      <c r="U1031" t="str">
        <f>VLOOKUP(Tabla1[[#This Row],[Fábrica]],Tabla3[],4,FALSE)</f>
        <v>Georgia</v>
      </c>
    </row>
    <row r="1032" spans="1:21" x14ac:dyDescent="0.25">
      <c r="A1032" t="s">
        <v>5112</v>
      </c>
      <c r="B1032" s="3">
        <v>44465</v>
      </c>
      <c r="C1032" s="3">
        <v>44476</v>
      </c>
      <c r="D1032" t="s">
        <v>39</v>
      </c>
      <c r="E1032">
        <v>132451</v>
      </c>
      <c r="F1032" t="s">
        <v>19</v>
      </c>
      <c r="G1032" t="s">
        <v>120</v>
      </c>
      <c r="H1032" t="s">
        <v>21</v>
      </c>
      <c r="I1032">
        <v>92105</v>
      </c>
      <c r="J1032" t="s">
        <v>22</v>
      </c>
      <c r="K1032" t="s">
        <v>23</v>
      </c>
      <c r="L1032" t="s">
        <v>33</v>
      </c>
      <c r="M1032" t="s">
        <v>34</v>
      </c>
      <c r="N1032" s="5">
        <v>10.8</v>
      </c>
      <c r="O1032" s="7">
        <v>3</v>
      </c>
      <c r="P1032" s="5">
        <v>7.2</v>
      </c>
      <c r="Q1032" s="5">
        <v>3.6</v>
      </c>
      <c r="R1032" s="22">
        <f>Tabla1[[#This Row],[Fecha de Envío]]-Tabla1[[#This Row],[Fecha de Orden]]</f>
        <v>11</v>
      </c>
      <c r="S1032" s="24">
        <f>YEAR(Tabla1[[#This Row],[Fecha de Orden]])</f>
        <v>2021</v>
      </c>
      <c r="T1032" t="str">
        <f>VLOOKUP(Tabla1[[#This Row],[Nombre del Producto]],Tabla2[[Nombre Producto]:[Costo Unitario]],2,FALSE)</f>
        <v>Lot's O' Nuts</v>
      </c>
      <c r="U1032" t="str">
        <f>VLOOKUP(Tabla1[[#This Row],[Fábrica]],Tabla3[],4,FALSE)</f>
        <v>Arizona</v>
      </c>
    </row>
    <row r="1033" spans="1:21" x14ac:dyDescent="0.25">
      <c r="A1033" t="s">
        <v>5113</v>
      </c>
      <c r="B1033" s="3">
        <v>44465</v>
      </c>
      <c r="C1033" s="3">
        <v>44476</v>
      </c>
      <c r="D1033" t="s">
        <v>39</v>
      </c>
      <c r="E1033">
        <v>132451</v>
      </c>
      <c r="F1033" t="s">
        <v>19</v>
      </c>
      <c r="G1033" t="s">
        <v>120</v>
      </c>
      <c r="H1033" t="s">
        <v>21</v>
      </c>
      <c r="I1033">
        <v>92105</v>
      </c>
      <c r="J1033" t="s">
        <v>22</v>
      </c>
      <c r="K1033" t="s">
        <v>23</v>
      </c>
      <c r="L1033" t="s">
        <v>45</v>
      </c>
      <c r="M1033" t="s">
        <v>46</v>
      </c>
      <c r="N1033" s="5">
        <v>10.47</v>
      </c>
      <c r="O1033" s="7">
        <v>3</v>
      </c>
      <c r="P1033" s="5">
        <v>7.47</v>
      </c>
      <c r="Q1033" s="5">
        <v>3</v>
      </c>
      <c r="R1033" s="22">
        <f>Tabla1[[#This Row],[Fecha de Envío]]-Tabla1[[#This Row],[Fecha de Orden]]</f>
        <v>11</v>
      </c>
      <c r="S1033" s="24">
        <f>YEAR(Tabla1[[#This Row],[Fecha de Orden]])</f>
        <v>2021</v>
      </c>
      <c r="T1033" t="str">
        <f>VLOOKUP(Tabla1[[#This Row],[Nombre del Producto]],Tabla2[[Nombre Producto]:[Costo Unitario]],2,FALSE)</f>
        <v>Lot's O' Nuts</v>
      </c>
      <c r="U1033" t="str">
        <f>VLOOKUP(Tabla1[[#This Row],[Fábrica]],Tabla3[],4,FALSE)</f>
        <v>Arizona</v>
      </c>
    </row>
    <row r="1034" spans="1:21" x14ac:dyDescent="0.25">
      <c r="A1034" t="s">
        <v>5347</v>
      </c>
      <c r="B1034" s="3">
        <v>44465</v>
      </c>
      <c r="C1034" s="3">
        <v>44480</v>
      </c>
      <c r="D1034" t="s">
        <v>71</v>
      </c>
      <c r="E1034">
        <v>151925</v>
      </c>
      <c r="F1034" t="s">
        <v>19</v>
      </c>
      <c r="G1034" t="s">
        <v>53</v>
      </c>
      <c r="H1034" t="s">
        <v>21</v>
      </c>
      <c r="I1034">
        <v>90049</v>
      </c>
      <c r="J1034" t="s">
        <v>22</v>
      </c>
      <c r="K1034" t="s">
        <v>23</v>
      </c>
      <c r="L1034" t="s">
        <v>45</v>
      </c>
      <c r="M1034" t="s">
        <v>46</v>
      </c>
      <c r="N1034" s="5">
        <v>6.98</v>
      </c>
      <c r="O1034" s="7">
        <v>2</v>
      </c>
      <c r="P1034" s="5">
        <v>4.9800000000000004</v>
      </c>
      <c r="Q1034" s="5">
        <v>2</v>
      </c>
      <c r="R1034" s="22">
        <f>Tabla1[[#This Row],[Fecha de Envío]]-Tabla1[[#This Row],[Fecha de Orden]]</f>
        <v>15</v>
      </c>
      <c r="S1034" s="24">
        <f>YEAR(Tabla1[[#This Row],[Fecha de Orden]])</f>
        <v>2021</v>
      </c>
      <c r="T1034" t="str">
        <f>VLOOKUP(Tabla1[[#This Row],[Nombre del Producto]],Tabla2[[Nombre Producto]:[Costo Unitario]],2,FALSE)</f>
        <v>Lot's O' Nuts</v>
      </c>
      <c r="U1034" t="str">
        <f>VLOOKUP(Tabla1[[#This Row],[Fábrica]],Tabla3[],4,FALSE)</f>
        <v>Arizona</v>
      </c>
    </row>
    <row r="1035" spans="1:21" x14ac:dyDescent="0.25">
      <c r="A1035" t="s">
        <v>6240</v>
      </c>
      <c r="B1035" s="3">
        <v>44465</v>
      </c>
      <c r="C1035" s="3">
        <v>44480</v>
      </c>
      <c r="D1035" t="s">
        <v>18</v>
      </c>
      <c r="E1035">
        <v>115049</v>
      </c>
      <c r="F1035" t="s">
        <v>19</v>
      </c>
      <c r="G1035" t="s">
        <v>239</v>
      </c>
      <c r="H1035" t="s">
        <v>173</v>
      </c>
      <c r="I1035">
        <v>60623</v>
      </c>
      <c r="J1035" t="s">
        <v>22</v>
      </c>
      <c r="K1035" t="s">
        <v>43</v>
      </c>
      <c r="L1035" t="s">
        <v>36</v>
      </c>
      <c r="M1035" t="s">
        <v>37</v>
      </c>
      <c r="N1035" s="5">
        <v>35.75</v>
      </c>
      <c r="O1035" s="7">
        <v>11</v>
      </c>
      <c r="P1035" s="5">
        <v>23.21</v>
      </c>
      <c r="Q1035" s="5">
        <v>12.54</v>
      </c>
      <c r="R1035" s="22">
        <f>Tabla1[[#This Row],[Fecha de Envío]]-Tabla1[[#This Row],[Fecha de Orden]]</f>
        <v>15</v>
      </c>
      <c r="S1035" s="24">
        <f>YEAR(Tabla1[[#This Row],[Fecha de Orden]])</f>
        <v>2021</v>
      </c>
      <c r="T1035" t="str">
        <f>VLOOKUP(Tabla1[[#This Row],[Nombre del Producto]],Tabla2[[Nombre Producto]:[Costo Unitario]],2,FALSE)</f>
        <v>Wicked Choccy's</v>
      </c>
      <c r="U1035" t="str">
        <f>VLOOKUP(Tabla1[[#This Row],[Fábrica]],Tabla3[],4,FALSE)</f>
        <v>Georgia</v>
      </c>
    </row>
    <row r="1036" spans="1:21" x14ac:dyDescent="0.25">
      <c r="A1036" t="s">
        <v>6531</v>
      </c>
      <c r="B1036" s="3">
        <v>44465</v>
      </c>
      <c r="C1036" s="3">
        <v>44480</v>
      </c>
      <c r="D1036" t="s">
        <v>71</v>
      </c>
      <c r="E1036">
        <v>164385</v>
      </c>
      <c r="F1036" t="s">
        <v>19</v>
      </c>
      <c r="G1036" t="s">
        <v>144</v>
      </c>
      <c r="H1036" t="s">
        <v>101</v>
      </c>
      <c r="I1036">
        <v>19134</v>
      </c>
      <c r="J1036" t="s">
        <v>22</v>
      </c>
      <c r="K1036" t="s">
        <v>32</v>
      </c>
      <c r="L1036" t="s">
        <v>36</v>
      </c>
      <c r="M1036" t="s">
        <v>37</v>
      </c>
      <c r="N1036" s="5">
        <v>9.75</v>
      </c>
      <c r="O1036" s="7">
        <v>3</v>
      </c>
      <c r="P1036" s="5">
        <v>6.33</v>
      </c>
      <c r="Q1036" s="5">
        <v>3.42</v>
      </c>
      <c r="R1036" s="22">
        <f>Tabla1[[#This Row],[Fecha de Envío]]-Tabla1[[#This Row],[Fecha de Orden]]</f>
        <v>15</v>
      </c>
      <c r="S1036" s="24">
        <f>YEAR(Tabla1[[#This Row],[Fecha de Orden]])</f>
        <v>2021</v>
      </c>
      <c r="T1036" t="str">
        <f>VLOOKUP(Tabla1[[#This Row],[Nombre del Producto]],Tabla2[[Nombre Producto]:[Costo Unitario]],2,FALSE)</f>
        <v>Wicked Choccy's</v>
      </c>
      <c r="U1036" t="str">
        <f>VLOOKUP(Tabla1[[#This Row],[Fábrica]],Tabla3[],4,FALSE)</f>
        <v>Georgia</v>
      </c>
    </row>
    <row r="1037" spans="1:21" x14ac:dyDescent="0.25">
      <c r="A1037" t="s">
        <v>8744</v>
      </c>
      <c r="B1037" s="3">
        <v>44466</v>
      </c>
      <c r="C1037" s="3">
        <v>44480</v>
      </c>
      <c r="D1037" t="s">
        <v>18</v>
      </c>
      <c r="E1037">
        <v>133130</v>
      </c>
      <c r="F1037" t="s">
        <v>19</v>
      </c>
      <c r="G1037" t="s">
        <v>120</v>
      </c>
      <c r="H1037" t="s">
        <v>21</v>
      </c>
      <c r="I1037">
        <v>92037</v>
      </c>
      <c r="J1037" t="s">
        <v>22</v>
      </c>
      <c r="K1037" t="s">
        <v>23</v>
      </c>
      <c r="L1037" t="s">
        <v>24</v>
      </c>
      <c r="M1037" t="s">
        <v>25</v>
      </c>
      <c r="N1037" s="5">
        <v>18.75</v>
      </c>
      <c r="O1037" s="7">
        <v>5</v>
      </c>
      <c r="P1037" s="5">
        <v>12.25</v>
      </c>
      <c r="Q1037" s="5">
        <v>6.5</v>
      </c>
      <c r="R1037" s="22">
        <f>Tabla1[[#This Row],[Fecha de Envío]]-Tabla1[[#This Row],[Fecha de Orden]]</f>
        <v>14</v>
      </c>
      <c r="S1037" s="24">
        <f>YEAR(Tabla1[[#This Row],[Fecha de Orden]])</f>
        <v>2021</v>
      </c>
      <c r="T1037" t="str">
        <f>VLOOKUP(Tabla1[[#This Row],[Nombre del Producto]],Tabla2[[Nombre Producto]:[Costo Unitario]],2,FALSE)</f>
        <v>Wicked Choccy's</v>
      </c>
      <c r="U1037" t="str">
        <f>VLOOKUP(Tabla1[[#This Row],[Fábrica]],Tabla3[],4,FALSE)</f>
        <v>Georgia</v>
      </c>
    </row>
    <row r="1038" spans="1:21" x14ac:dyDescent="0.25">
      <c r="A1038" t="s">
        <v>8745</v>
      </c>
      <c r="B1038" s="3">
        <v>44466</v>
      </c>
      <c r="C1038" s="3">
        <v>44480</v>
      </c>
      <c r="D1038" t="s">
        <v>18</v>
      </c>
      <c r="E1038">
        <v>133130</v>
      </c>
      <c r="F1038" t="s">
        <v>19</v>
      </c>
      <c r="G1038" t="s">
        <v>120</v>
      </c>
      <c r="H1038" t="s">
        <v>21</v>
      </c>
      <c r="I1038">
        <v>92037</v>
      </c>
      <c r="J1038" t="s">
        <v>22</v>
      </c>
      <c r="K1038" t="s">
        <v>23</v>
      </c>
      <c r="L1038" t="s">
        <v>33</v>
      </c>
      <c r="M1038" t="s">
        <v>34</v>
      </c>
      <c r="N1038" s="5">
        <v>7.2</v>
      </c>
      <c r="O1038" s="7">
        <v>2</v>
      </c>
      <c r="P1038" s="5">
        <v>4.8</v>
      </c>
      <c r="Q1038" s="5">
        <v>2.4</v>
      </c>
      <c r="R1038" s="22">
        <f>Tabla1[[#This Row],[Fecha de Envío]]-Tabla1[[#This Row],[Fecha de Orden]]</f>
        <v>14</v>
      </c>
      <c r="S1038" s="24">
        <f>YEAR(Tabla1[[#This Row],[Fecha de Orden]])</f>
        <v>2021</v>
      </c>
      <c r="T1038" t="str">
        <f>VLOOKUP(Tabla1[[#This Row],[Nombre del Producto]],Tabla2[[Nombre Producto]:[Costo Unitario]],2,FALSE)</f>
        <v>Lot's O' Nuts</v>
      </c>
      <c r="U1038" t="str">
        <f>VLOOKUP(Tabla1[[#This Row],[Fábrica]],Tabla3[],4,FALSE)</f>
        <v>Arizona</v>
      </c>
    </row>
    <row r="1039" spans="1:21" x14ac:dyDescent="0.25">
      <c r="A1039" t="s">
        <v>8873</v>
      </c>
      <c r="B1039" s="3">
        <v>44466</v>
      </c>
      <c r="C1039" s="3">
        <v>44482</v>
      </c>
      <c r="D1039" t="s">
        <v>18</v>
      </c>
      <c r="E1039">
        <v>120887</v>
      </c>
      <c r="F1039" t="s">
        <v>19</v>
      </c>
      <c r="G1039" t="s">
        <v>5386</v>
      </c>
      <c r="H1039" t="s">
        <v>306</v>
      </c>
      <c r="I1039">
        <v>7601</v>
      </c>
      <c r="J1039" t="s">
        <v>22</v>
      </c>
      <c r="K1039" t="s">
        <v>32</v>
      </c>
      <c r="L1039" t="s">
        <v>36</v>
      </c>
      <c r="M1039" t="s">
        <v>37</v>
      </c>
      <c r="N1039" s="5">
        <v>9.75</v>
      </c>
      <c r="O1039" s="7">
        <v>3</v>
      </c>
      <c r="P1039" s="5">
        <v>6.33</v>
      </c>
      <c r="Q1039" s="5">
        <v>3.42</v>
      </c>
      <c r="R1039" s="22">
        <f>Tabla1[[#This Row],[Fecha de Envío]]-Tabla1[[#This Row],[Fecha de Orden]]</f>
        <v>16</v>
      </c>
      <c r="S1039" s="24">
        <f>YEAR(Tabla1[[#This Row],[Fecha de Orden]])</f>
        <v>2021</v>
      </c>
      <c r="T1039" t="str">
        <f>VLOOKUP(Tabla1[[#This Row],[Nombre del Producto]],Tabla2[[Nombre Producto]:[Costo Unitario]],2,FALSE)</f>
        <v>Wicked Choccy's</v>
      </c>
      <c r="U1039" t="str">
        <f>VLOOKUP(Tabla1[[#This Row],[Fábrica]],Tabla3[],4,FALSE)</f>
        <v>Georgia</v>
      </c>
    </row>
    <row r="1040" spans="1:21" x14ac:dyDescent="0.25">
      <c r="A1040" t="s">
        <v>3849</v>
      </c>
      <c r="B1040" s="3">
        <v>44467</v>
      </c>
      <c r="C1040" s="3">
        <v>44482</v>
      </c>
      <c r="D1040" t="s">
        <v>18</v>
      </c>
      <c r="E1040">
        <v>107153</v>
      </c>
      <c r="F1040" t="s">
        <v>19</v>
      </c>
      <c r="G1040" t="s">
        <v>283</v>
      </c>
      <c r="H1040" t="s">
        <v>106</v>
      </c>
      <c r="I1040">
        <v>1841</v>
      </c>
      <c r="J1040" t="s">
        <v>22</v>
      </c>
      <c r="K1040" t="s">
        <v>32</v>
      </c>
      <c r="L1040" t="s">
        <v>33</v>
      </c>
      <c r="M1040" t="s">
        <v>34</v>
      </c>
      <c r="N1040" s="5">
        <v>10.8</v>
      </c>
      <c r="O1040" s="7">
        <v>3</v>
      </c>
      <c r="P1040" s="5">
        <v>7.2</v>
      </c>
      <c r="Q1040" s="5">
        <v>3.6</v>
      </c>
      <c r="R1040" s="22">
        <f>Tabla1[[#This Row],[Fecha de Envío]]-Tabla1[[#This Row],[Fecha de Orden]]</f>
        <v>15</v>
      </c>
      <c r="S1040" s="24">
        <f>YEAR(Tabla1[[#This Row],[Fecha de Orden]])</f>
        <v>2021</v>
      </c>
      <c r="T1040" t="str">
        <f>VLOOKUP(Tabla1[[#This Row],[Nombre del Producto]],Tabla2[[Nombre Producto]:[Costo Unitario]],2,FALSE)</f>
        <v>Lot's O' Nuts</v>
      </c>
      <c r="U1040" t="str">
        <f>VLOOKUP(Tabla1[[#This Row],[Fábrica]],Tabla3[],4,FALSE)</f>
        <v>Arizona</v>
      </c>
    </row>
    <row r="1041" spans="1:21" x14ac:dyDescent="0.25">
      <c r="A1041" t="s">
        <v>3850</v>
      </c>
      <c r="B1041" s="3">
        <v>44467</v>
      </c>
      <c r="C1041" s="3">
        <v>44482</v>
      </c>
      <c r="D1041" t="s">
        <v>18</v>
      </c>
      <c r="E1041">
        <v>107153</v>
      </c>
      <c r="F1041" t="s">
        <v>195</v>
      </c>
      <c r="G1041" t="s">
        <v>697</v>
      </c>
      <c r="H1041" t="s">
        <v>698</v>
      </c>
      <c r="I1041" t="s">
        <v>1002</v>
      </c>
      <c r="J1041" t="s">
        <v>22</v>
      </c>
      <c r="K1041" t="s">
        <v>32</v>
      </c>
      <c r="L1041" t="s">
        <v>33</v>
      </c>
      <c r="M1041" t="s">
        <v>34</v>
      </c>
      <c r="N1041" s="5">
        <v>7.2</v>
      </c>
      <c r="O1041" s="7">
        <v>2</v>
      </c>
      <c r="P1041" s="5">
        <v>4.8</v>
      </c>
      <c r="Q1041" s="5">
        <v>2.4</v>
      </c>
      <c r="R1041" s="22">
        <f>Tabla1[[#This Row],[Fecha de Envío]]-Tabla1[[#This Row],[Fecha de Orden]]</f>
        <v>15</v>
      </c>
      <c r="S1041" s="24">
        <f>YEAR(Tabla1[[#This Row],[Fecha de Orden]])</f>
        <v>2021</v>
      </c>
      <c r="T1041" t="str">
        <f>VLOOKUP(Tabla1[[#This Row],[Nombre del Producto]],Tabla2[[Nombre Producto]:[Costo Unitario]],2,FALSE)</f>
        <v>Lot's O' Nuts</v>
      </c>
      <c r="U1041" t="str">
        <f>VLOOKUP(Tabla1[[#This Row],[Fábrica]],Tabla3[],4,FALSE)</f>
        <v>Arizona</v>
      </c>
    </row>
    <row r="1042" spans="1:21" x14ac:dyDescent="0.25">
      <c r="A1042" t="s">
        <v>5063</v>
      </c>
      <c r="B1042" s="3">
        <v>44467</v>
      </c>
      <c r="C1042" s="3">
        <v>44482</v>
      </c>
      <c r="D1042" t="s">
        <v>18</v>
      </c>
      <c r="E1042">
        <v>125136</v>
      </c>
      <c r="F1042" t="s">
        <v>19</v>
      </c>
      <c r="G1042" t="s">
        <v>1082</v>
      </c>
      <c r="H1042" t="s">
        <v>98</v>
      </c>
      <c r="I1042">
        <v>28314</v>
      </c>
      <c r="J1042" t="s">
        <v>22</v>
      </c>
      <c r="K1042" t="s">
        <v>66</v>
      </c>
      <c r="L1042" t="s">
        <v>27</v>
      </c>
      <c r="M1042" t="s">
        <v>28</v>
      </c>
      <c r="N1042" s="5">
        <v>28.8</v>
      </c>
      <c r="O1042" s="7">
        <v>8</v>
      </c>
      <c r="P1042" s="5">
        <v>20</v>
      </c>
      <c r="Q1042" s="5">
        <v>8.8000000000000007</v>
      </c>
      <c r="R1042" s="22">
        <f>Tabla1[[#This Row],[Fecha de Envío]]-Tabla1[[#This Row],[Fecha de Orden]]</f>
        <v>15</v>
      </c>
      <c r="S1042" s="24">
        <f>YEAR(Tabla1[[#This Row],[Fecha de Orden]])</f>
        <v>2021</v>
      </c>
      <c r="T1042" t="str">
        <f>VLOOKUP(Tabla1[[#This Row],[Nombre del Producto]],Tabla2[[Nombre Producto]:[Costo Unitario]],2,FALSE)</f>
        <v>Lot's O' Nuts</v>
      </c>
      <c r="U1042" t="str">
        <f>VLOOKUP(Tabla1[[#This Row],[Fábrica]],Tabla3[],4,FALSE)</f>
        <v>Arizona</v>
      </c>
    </row>
    <row r="1043" spans="1:21" x14ac:dyDescent="0.25">
      <c r="A1043" t="s">
        <v>5064</v>
      </c>
      <c r="B1043" s="3">
        <v>44467</v>
      </c>
      <c r="C1043" s="3">
        <v>44482</v>
      </c>
      <c r="D1043" t="s">
        <v>18</v>
      </c>
      <c r="E1043">
        <v>125136</v>
      </c>
      <c r="F1043" t="s">
        <v>19</v>
      </c>
      <c r="G1043" t="s">
        <v>1082</v>
      </c>
      <c r="H1043" t="s">
        <v>98</v>
      </c>
      <c r="I1043">
        <v>28314</v>
      </c>
      <c r="J1043" t="s">
        <v>22</v>
      </c>
      <c r="K1043" t="s">
        <v>66</v>
      </c>
      <c r="L1043" t="s">
        <v>33</v>
      </c>
      <c r="M1043" t="s">
        <v>34</v>
      </c>
      <c r="N1043" s="5">
        <v>7.2</v>
      </c>
      <c r="O1043" s="7">
        <v>2</v>
      </c>
      <c r="P1043" s="5">
        <v>4.8</v>
      </c>
      <c r="Q1043" s="5">
        <v>2.4</v>
      </c>
      <c r="R1043" s="22">
        <f>Tabla1[[#This Row],[Fecha de Envío]]-Tabla1[[#This Row],[Fecha de Orden]]</f>
        <v>15</v>
      </c>
      <c r="S1043" s="24">
        <f>YEAR(Tabla1[[#This Row],[Fecha de Orden]])</f>
        <v>2021</v>
      </c>
      <c r="T1043" t="str">
        <f>VLOOKUP(Tabla1[[#This Row],[Nombre del Producto]],Tabla2[[Nombre Producto]:[Costo Unitario]],2,FALSE)</f>
        <v>Lot's O' Nuts</v>
      </c>
      <c r="U1043" t="str">
        <f>VLOOKUP(Tabla1[[#This Row],[Fábrica]],Tabla3[],4,FALSE)</f>
        <v>Arizona</v>
      </c>
    </row>
    <row r="1044" spans="1:21" x14ac:dyDescent="0.25">
      <c r="A1044" t="s">
        <v>9161</v>
      </c>
      <c r="B1044" s="3">
        <v>44467</v>
      </c>
      <c r="C1044" s="3">
        <v>44482</v>
      </c>
      <c r="D1044" t="s">
        <v>18</v>
      </c>
      <c r="E1044">
        <v>114335</v>
      </c>
      <c r="F1044" t="s">
        <v>19</v>
      </c>
      <c r="G1044" t="s">
        <v>2216</v>
      </c>
      <c r="H1044" t="s">
        <v>255</v>
      </c>
      <c r="I1044">
        <v>33021</v>
      </c>
      <c r="J1044" t="s">
        <v>22</v>
      </c>
      <c r="K1044" t="s">
        <v>66</v>
      </c>
      <c r="L1044" t="s">
        <v>27</v>
      </c>
      <c r="M1044" t="s">
        <v>28</v>
      </c>
      <c r="N1044" s="5">
        <v>14.4</v>
      </c>
      <c r="O1044" s="7">
        <v>4</v>
      </c>
      <c r="P1044" s="5">
        <v>10</v>
      </c>
      <c r="Q1044" s="5">
        <v>4.4000000000000004</v>
      </c>
      <c r="R1044" s="22">
        <f>Tabla1[[#This Row],[Fecha de Envío]]-Tabla1[[#This Row],[Fecha de Orden]]</f>
        <v>15</v>
      </c>
      <c r="S1044" s="24">
        <f>YEAR(Tabla1[[#This Row],[Fecha de Orden]])</f>
        <v>2021</v>
      </c>
      <c r="T1044" t="str">
        <f>VLOOKUP(Tabla1[[#This Row],[Nombre del Producto]],Tabla2[[Nombre Producto]:[Costo Unitario]],2,FALSE)</f>
        <v>Lot's O' Nuts</v>
      </c>
      <c r="U1044" t="str">
        <f>VLOOKUP(Tabla1[[#This Row],[Fábrica]],Tabla3[],4,FALSE)</f>
        <v>Arizona</v>
      </c>
    </row>
    <row r="1045" spans="1:21" x14ac:dyDescent="0.25">
      <c r="A1045" t="s">
        <v>672</v>
      </c>
      <c r="B1045" s="3">
        <v>44468</v>
      </c>
      <c r="C1045" s="3">
        <v>44482</v>
      </c>
      <c r="D1045" t="s">
        <v>18</v>
      </c>
      <c r="E1045">
        <v>146969</v>
      </c>
      <c r="F1045" t="s">
        <v>19</v>
      </c>
      <c r="G1045" t="s">
        <v>53</v>
      </c>
      <c r="H1045" t="s">
        <v>21</v>
      </c>
      <c r="I1045">
        <v>90045</v>
      </c>
      <c r="J1045" t="s">
        <v>22</v>
      </c>
      <c r="K1045" t="s">
        <v>23</v>
      </c>
      <c r="L1045" t="s">
        <v>33</v>
      </c>
      <c r="M1045" t="s">
        <v>34</v>
      </c>
      <c r="N1045" s="5">
        <v>7.2</v>
      </c>
      <c r="O1045" s="7">
        <v>2</v>
      </c>
      <c r="P1045" s="5">
        <v>4.8</v>
      </c>
      <c r="Q1045" s="5">
        <v>2.4</v>
      </c>
      <c r="R1045" s="22">
        <f>Tabla1[[#This Row],[Fecha de Envío]]-Tabla1[[#This Row],[Fecha de Orden]]</f>
        <v>14</v>
      </c>
      <c r="S1045" s="24">
        <f>YEAR(Tabla1[[#This Row],[Fecha de Orden]])</f>
        <v>2021</v>
      </c>
      <c r="T1045" t="str">
        <f>VLOOKUP(Tabla1[[#This Row],[Nombre del Producto]],Tabla2[[Nombre Producto]:[Costo Unitario]],2,FALSE)</f>
        <v>Lot's O' Nuts</v>
      </c>
      <c r="U1045" t="str">
        <f>VLOOKUP(Tabla1[[#This Row],[Fábrica]],Tabla3[],4,FALSE)</f>
        <v>Arizona</v>
      </c>
    </row>
    <row r="1046" spans="1:21" x14ac:dyDescent="0.25">
      <c r="A1046" t="s">
        <v>673</v>
      </c>
      <c r="B1046" s="3">
        <v>44468</v>
      </c>
      <c r="C1046" s="3">
        <v>44482</v>
      </c>
      <c r="D1046" t="s">
        <v>18</v>
      </c>
      <c r="E1046">
        <v>146969</v>
      </c>
      <c r="F1046" t="s">
        <v>19</v>
      </c>
      <c r="G1046" t="s">
        <v>53</v>
      </c>
      <c r="H1046" t="s">
        <v>21</v>
      </c>
      <c r="I1046">
        <v>90045</v>
      </c>
      <c r="J1046" t="s">
        <v>22</v>
      </c>
      <c r="K1046" t="s">
        <v>23</v>
      </c>
      <c r="L1046" t="s">
        <v>45</v>
      </c>
      <c r="M1046" t="s">
        <v>46</v>
      </c>
      <c r="N1046" s="5">
        <v>13.96</v>
      </c>
      <c r="O1046" s="7">
        <v>4</v>
      </c>
      <c r="P1046" s="5">
        <v>9.9600000000000009</v>
      </c>
      <c r="Q1046" s="5">
        <v>4</v>
      </c>
      <c r="R1046" s="22">
        <f>Tabla1[[#This Row],[Fecha de Envío]]-Tabla1[[#This Row],[Fecha de Orden]]</f>
        <v>14</v>
      </c>
      <c r="S1046" s="24">
        <f>YEAR(Tabla1[[#This Row],[Fecha de Orden]])</f>
        <v>2021</v>
      </c>
      <c r="T1046" t="str">
        <f>VLOOKUP(Tabla1[[#This Row],[Nombre del Producto]],Tabla2[[Nombre Producto]:[Costo Unitario]],2,FALSE)</f>
        <v>Lot's O' Nuts</v>
      </c>
      <c r="U1046" t="str">
        <f>VLOOKUP(Tabla1[[#This Row],[Fábrica]],Tabla3[],4,FALSE)</f>
        <v>Arizona</v>
      </c>
    </row>
    <row r="1047" spans="1:21" x14ac:dyDescent="0.25">
      <c r="A1047" t="s">
        <v>674</v>
      </c>
      <c r="B1047" s="3">
        <v>44468</v>
      </c>
      <c r="C1047" s="3">
        <v>44482</v>
      </c>
      <c r="D1047" t="s">
        <v>18</v>
      </c>
      <c r="E1047">
        <v>146969</v>
      </c>
      <c r="F1047" t="s">
        <v>19</v>
      </c>
      <c r="G1047" t="s">
        <v>53</v>
      </c>
      <c r="H1047" t="s">
        <v>21</v>
      </c>
      <c r="I1047">
        <v>90045</v>
      </c>
      <c r="J1047" t="s">
        <v>22</v>
      </c>
      <c r="K1047" t="s">
        <v>23</v>
      </c>
      <c r="L1047" t="s">
        <v>24</v>
      </c>
      <c r="M1047" t="s">
        <v>25</v>
      </c>
      <c r="N1047" s="5">
        <v>3.75</v>
      </c>
      <c r="O1047" s="7">
        <v>1</v>
      </c>
      <c r="P1047" s="5">
        <v>2.4500000000000002</v>
      </c>
      <c r="Q1047" s="5">
        <v>1.3</v>
      </c>
      <c r="R1047" s="22">
        <f>Tabla1[[#This Row],[Fecha de Envío]]-Tabla1[[#This Row],[Fecha de Orden]]</f>
        <v>14</v>
      </c>
      <c r="S1047" s="24">
        <f>YEAR(Tabla1[[#This Row],[Fecha de Orden]])</f>
        <v>2021</v>
      </c>
      <c r="T1047" t="str">
        <f>VLOOKUP(Tabla1[[#This Row],[Nombre del Producto]],Tabla2[[Nombre Producto]:[Costo Unitario]],2,FALSE)</f>
        <v>Wicked Choccy's</v>
      </c>
      <c r="U1047" t="str">
        <f>VLOOKUP(Tabla1[[#This Row],[Fábrica]],Tabla3[],4,FALSE)</f>
        <v>Georgia</v>
      </c>
    </row>
    <row r="1048" spans="1:21" x14ac:dyDescent="0.25">
      <c r="A1048" t="s">
        <v>675</v>
      </c>
      <c r="B1048" s="3">
        <v>44468</v>
      </c>
      <c r="C1048" s="3">
        <v>44482</v>
      </c>
      <c r="D1048" t="s">
        <v>18</v>
      </c>
      <c r="E1048">
        <v>146969</v>
      </c>
      <c r="F1048" t="s">
        <v>19</v>
      </c>
      <c r="G1048" t="s">
        <v>53</v>
      </c>
      <c r="H1048" t="s">
        <v>21</v>
      </c>
      <c r="I1048">
        <v>90045</v>
      </c>
      <c r="J1048" t="s">
        <v>22</v>
      </c>
      <c r="K1048" t="s">
        <v>23</v>
      </c>
      <c r="L1048" t="s">
        <v>36</v>
      </c>
      <c r="M1048" t="s">
        <v>37</v>
      </c>
      <c r="N1048" s="5">
        <v>6.5</v>
      </c>
      <c r="O1048" s="7">
        <v>2</v>
      </c>
      <c r="P1048" s="5">
        <v>4.22</v>
      </c>
      <c r="Q1048" s="5">
        <v>2.2799999999999998</v>
      </c>
      <c r="R1048" s="22">
        <f>Tabla1[[#This Row],[Fecha de Envío]]-Tabla1[[#This Row],[Fecha de Orden]]</f>
        <v>14</v>
      </c>
      <c r="S1048" s="24">
        <f>YEAR(Tabla1[[#This Row],[Fecha de Orden]])</f>
        <v>2021</v>
      </c>
      <c r="T1048" t="str">
        <f>VLOOKUP(Tabla1[[#This Row],[Nombre del Producto]],Tabla2[[Nombre Producto]:[Costo Unitario]],2,FALSE)</f>
        <v>Wicked Choccy's</v>
      </c>
      <c r="U1048" t="str">
        <f>VLOOKUP(Tabla1[[#This Row],[Fábrica]],Tabla3[],4,FALSE)</f>
        <v>Georgia</v>
      </c>
    </row>
    <row r="1049" spans="1:21" x14ac:dyDescent="0.25">
      <c r="A1049" t="s">
        <v>3145</v>
      </c>
      <c r="B1049" s="3">
        <v>44468</v>
      </c>
      <c r="C1049" s="3">
        <v>44483</v>
      </c>
      <c r="D1049" t="s">
        <v>18</v>
      </c>
      <c r="E1049">
        <v>111962</v>
      </c>
      <c r="F1049" t="s">
        <v>19</v>
      </c>
      <c r="G1049" t="s">
        <v>124</v>
      </c>
      <c r="H1049" t="s">
        <v>125</v>
      </c>
      <c r="I1049">
        <v>98115</v>
      </c>
      <c r="J1049" t="s">
        <v>22</v>
      </c>
      <c r="K1049" t="s">
        <v>23</v>
      </c>
      <c r="L1049" t="s">
        <v>27</v>
      </c>
      <c r="M1049" t="s">
        <v>28</v>
      </c>
      <c r="N1049" s="5">
        <v>7.2</v>
      </c>
      <c r="O1049" s="7">
        <v>2</v>
      </c>
      <c r="P1049" s="5">
        <v>5</v>
      </c>
      <c r="Q1049" s="5">
        <v>2.2000000000000002</v>
      </c>
      <c r="R1049" s="22">
        <f>Tabla1[[#This Row],[Fecha de Envío]]-Tabla1[[#This Row],[Fecha de Orden]]</f>
        <v>15</v>
      </c>
      <c r="S1049" s="24">
        <f>YEAR(Tabla1[[#This Row],[Fecha de Orden]])</f>
        <v>2021</v>
      </c>
      <c r="T1049" t="str">
        <f>VLOOKUP(Tabla1[[#This Row],[Nombre del Producto]],Tabla2[[Nombre Producto]:[Costo Unitario]],2,FALSE)</f>
        <v>Lot's O' Nuts</v>
      </c>
      <c r="U1049" t="str">
        <f>VLOOKUP(Tabla1[[#This Row],[Fábrica]],Tabla3[],4,FALSE)</f>
        <v>Arizona</v>
      </c>
    </row>
    <row r="1050" spans="1:21" x14ac:dyDescent="0.25">
      <c r="A1050" t="s">
        <v>3146</v>
      </c>
      <c r="B1050" s="3">
        <v>44468</v>
      </c>
      <c r="C1050" s="3">
        <v>44483</v>
      </c>
      <c r="D1050" t="s">
        <v>18</v>
      </c>
      <c r="E1050">
        <v>111962</v>
      </c>
      <c r="F1050" t="s">
        <v>19</v>
      </c>
      <c r="G1050" t="s">
        <v>124</v>
      </c>
      <c r="H1050" t="s">
        <v>125</v>
      </c>
      <c r="I1050">
        <v>98115</v>
      </c>
      <c r="J1050" t="s">
        <v>22</v>
      </c>
      <c r="K1050" t="s">
        <v>23</v>
      </c>
      <c r="L1050" t="s">
        <v>24</v>
      </c>
      <c r="M1050" t="s">
        <v>25</v>
      </c>
      <c r="N1050" s="5">
        <v>18.75</v>
      </c>
      <c r="O1050" s="7">
        <v>5</v>
      </c>
      <c r="P1050" s="5">
        <v>12.25</v>
      </c>
      <c r="Q1050" s="5">
        <v>6.5</v>
      </c>
      <c r="R1050" s="22">
        <f>Tabla1[[#This Row],[Fecha de Envío]]-Tabla1[[#This Row],[Fecha de Orden]]</f>
        <v>15</v>
      </c>
      <c r="S1050" s="24">
        <f>YEAR(Tabla1[[#This Row],[Fecha de Orden]])</f>
        <v>2021</v>
      </c>
      <c r="T1050" t="str">
        <f>VLOOKUP(Tabla1[[#This Row],[Nombre del Producto]],Tabla2[[Nombre Producto]:[Costo Unitario]],2,FALSE)</f>
        <v>Wicked Choccy's</v>
      </c>
      <c r="U1050" t="str">
        <f>VLOOKUP(Tabla1[[#This Row],[Fábrica]],Tabla3[],4,FALSE)</f>
        <v>Georgia</v>
      </c>
    </row>
    <row r="1051" spans="1:21" x14ac:dyDescent="0.25">
      <c r="A1051" t="s">
        <v>5515</v>
      </c>
      <c r="B1051" s="3">
        <v>44468</v>
      </c>
      <c r="C1051" s="3">
        <v>44482</v>
      </c>
      <c r="D1051" t="s">
        <v>71</v>
      </c>
      <c r="E1051">
        <v>124856</v>
      </c>
      <c r="F1051" t="s">
        <v>19</v>
      </c>
      <c r="G1051" t="s">
        <v>30</v>
      </c>
      <c r="H1051" t="s">
        <v>31</v>
      </c>
      <c r="I1051">
        <v>10011</v>
      </c>
      <c r="J1051" t="s">
        <v>22</v>
      </c>
      <c r="K1051" t="s">
        <v>32</v>
      </c>
      <c r="L1051" t="s">
        <v>33</v>
      </c>
      <c r="M1051" t="s">
        <v>34</v>
      </c>
      <c r="N1051" s="5">
        <v>14.4</v>
      </c>
      <c r="O1051" s="7">
        <v>4</v>
      </c>
      <c r="P1051" s="5">
        <v>9.6</v>
      </c>
      <c r="Q1051" s="5">
        <v>4.8</v>
      </c>
      <c r="R1051" s="22">
        <f>Tabla1[[#This Row],[Fecha de Envío]]-Tabla1[[#This Row],[Fecha de Orden]]</f>
        <v>14</v>
      </c>
      <c r="S1051" s="24">
        <f>YEAR(Tabla1[[#This Row],[Fecha de Orden]])</f>
        <v>2021</v>
      </c>
      <c r="T1051" t="str">
        <f>VLOOKUP(Tabla1[[#This Row],[Nombre del Producto]],Tabla2[[Nombre Producto]:[Costo Unitario]],2,FALSE)</f>
        <v>Lot's O' Nuts</v>
      </c>
      <c r="U1051" t="str">
        <f>VLOOKUP(Tabla1[[#This Row],[Fábrica]],Tabla3[],4,FALSE)</f>
        <v>Arizona</v>
      </c>
    </row>
    <row r="1052" spans="1:21" x14ac:dyDescent="0.25">
      <c r="A1052" t="s">
        <v>5516</v>
      </c>
      <c r="B1052" s="3">
        <v>44468</v>
      </c>
      <c r="C1052" s="3">
        <v>44482</v>
      </c>
      <c r="D1052" t="s">
        <v>71</v>
      </c>
      <c r="E1052">
        <v>124856</v>
      </c>
      <c r="F1052" t="s">
        <v>19</v>
      </c>
      <c r="G1052" t="s">
        <v>30</v>
      </c>
      <c r="H1052" t="s">
        <v>31</v>
      </c>
      <c r="I1052">
        <v>10011</v>
      </c>
      <c r="J1052" t="s">
        <v>22</v>
      </c>
      <c r="K1052" t="s">
        <v>32</v>
      </c>
      <c r="L1052" t="s">
        <v>45</v>
      </c>
      <c r="M1052" t="s">
        <v>46</v>
      </c>
      <c r="N1052" s="5">
        <v>6.98</v>
      </c>
      <c r="O1052" s="7">
        <v>2</v>
      </c>
      <c r="P1052" s="5">
        <v>4.9800000000000004</v>
      </c>
      <c r="Q1052" s="5">
        <v>2</v>
      </c>
      <c r="R1052" s="22">
        <f>Tabla1[[#This Row],[Fecha de Envío]]-Tabla1[[#This Row],[Fecha de Orden]]</f>
        <v>14</v>
      </c>
      <c r="S1052" s="24">
        <f>YEAR(Tabla1[[#This Row],[Fecha de Orden]])</f>
        <v>2021</v>
      </c>
      <c r="T1052" t="str">
        <f>VLOOKUP(Tabla1[[#This Row],[Nombre del Producto]],Tabla2[[Nombre Producto]:[Costo Unitario]],2,FALSE)</f>
        <v>Lot's O' Nuts</v>
      </c>
      <c r="U1052" t="str">
        <f>VLOOKUP(Tabla1[[#This Row],[Fábrica]],Tabla3[],4,FALSE)</f>
        <v>Arizona</v>
      </c>
    </row>
    <row r="1053" spans="1:21" x14ac:dyDescent="0.25">
      <c r="A1053" t="s">
        <v>5517</v>
      </c>
      <c r="B1053" s="3">
        <v>44468</v>
      </c>
      <c r="C1053" s="3">
        <v>44482</v>
      </c>
      <c r="D1053" t="s">
        <v>71</v>
      </c>
      <c r="E1053">
        <v>124856</v>
      </c>
      <c r="F1053" t="s">
        <v>19</v>
      </c>
      <c r="G1053" t="s">
        <v>30</v>
      </c>
      <c r="H1053" t="s">
        <v>31</v>
      </c>
      <c r="I1053">
        <v>10011</v>
      </c>
      <c r="J1053" t="s">
        <v>22</v>
      </c>
      <c r="K1053" t="s">
        <v>32</v>
      </c>
      <c r="L1053" t="s">
        <v>24</v>
      </c>
      <c r="M1053" t="s">
        <v>25</v>
      </c>
      <c r="N1053" s="5">
        <v>33.75</v>
      </c>
      <c r="O1053" s="7">
        <v>9</v>
      </c>
      <c r="P1053" s="5">
        <v>22.05</v>
      </c>
      <c r="Q1053" s="5">
        <v>11.7</v>
      </c>
      <c r="R1053" s="22">
        <f>Tabla1[[#This Row],[Fecha de Envío]]-Tabla1[[#This Row],[Fecha de Orden]]</f>
        <v>14</v>
      </c>
      <c r="S1053" s="24">
        <f>YEAR(Tabla1[[#This Row],[Fecha de Orden]])</f>
        <v>2021</v>
      </c>
      <c r="T1053" t="str">
        <f>VLOOKUP(Tabla1[[#This Row],[Nombre del Producto]],Tabla2[[Nombre Producto]:[Costo Unitario]],2,FALSE)</f>
        <v>Wicked Choccy's</v>
      </c>
      <c r="U1053" t="str">
        <f>VLOOKUP(Tabla1[[#This Row],[Fábrica]],Tabla3[],4,FALSE)</f>
        <v>Georgia</v>
      </c>
    </row>
    <row r="1054" spans="1:21" x14ac:dyDescent="0.25">
      <c r="A1054" t="s">
        <v>7131</v>
      </c>
      <c r="B1054" s="3">
        <v>44468</v>
      </c>
      <c r="C1054" s="3">
        <v>44480</v>
      </c>
      <c r="D1054" t="s">
        <v>71</v>
      </c>
      <c r="E1054">
        <v>126683</v>
      </c>
      <c r="F1054" t="s">
        <v>19</v>
      </c>
      <c r="G1054" t="s">
        <v>124</v>
      </c>
      <c r="H1054" t="s">
        <v>125</v>
      </c>
      <c r="I1054">
        <v>98115</v>
      </c>
      <c r="J1054" t="s">
        <v>22</v>
      </c>
      <c r="K1054" t="s">
        <v>23</v>
      </c>
      <c r="L1054" t="s">
        <v>33</v>
      </c>
      <c r="M1054" t="s">
        <v>34</v>
      </c>
      <c r="N1054" s="5">
        <v>7.2</v>
      </c>
      <c r="O1054" s="7">
        <v>2</v>
      </c>
      <c r="P1054" s="5">
        <v>4.8</v>
      </c>
      <c r="Q1054" s="5">
        <v>2.4</v>
      </c>
      <c r="R1054" s="22">
        <f>Tabla1[[#This Row],[Fecha de Envío]]-Tabla1[[#This Row],[Fecha de Orden]]</f>
        <v>12</v>
      </c>
      <c r="S1054" s="24">
        <f>YEAR(Tabla1[[#This Row],[Fecha de Orden]])</f>
        <v>2021</v>
      </c>
      <c r="T1054" t="str">
        <f>VLOOKUP(Tabla1[[#This Row],[Nombre del Producto]],Tabla2[[Nombre Producto]:[Costo Unitario]],2,FALSE)</f>
        <v>Lot's O' Nuts</v>
      </c>
      <c r="U1054" t="str">
        <f>VLOOKUP(Tabla1[[#This Row],[Fábrica]],Tabla3[],4,FALSE)</f>
        <v>Arizona</v>
      </c>
    </row>
    <row r="1055" spans="1:21" x14ac:dyDescent="0.25">
      <c r="A1055" t="s">
        <v>7132</v>
      </c>
      <c r="B1055" s="3">
        <v>44468</v>
      </c>
      <c r="C1055" s="3">
        <v>44480</v>
      </c>
      <c r="D1055" t="s">
        <v>71</v>
      </c>
      <c r="E1055">
        <v>126683</v>
      </c>
      <c r="F1055" t="s">
        <v>19</v>
      </c>
      <c r="G1055" t="s">
        <v>124</v>
      </c>
      <c r="H1055" t="s">
        <v>125</v>
      </c>
      <c r="I1055">
        <v>98115</v>
      </c>
      <c r="J1055" t="s">
        <v>22</v>
      </c>
      <c r="K1055" t="s">
        <v>23</v>
      </c>
      <c r="L1055" t="s">
        <v>36</v>
      </c>
      <c r="M1055" t="s">
        <v>37</v>
      </c>
      <c r="N1055" s="5">
        <v>29.25</v>
      </c>
      <c r="O1055" s="7">
        <v>9</v>
      </c>
      <c r="P1055" s="5">
        <v>18.989999999999998</v>
      </c>
      <c r="Q1055" s="5">
        <v>10.26</v>
      </c>
      <c r="R1055" s="22">
        <f>Tabla1[[#This Row],[Fecha de Envío]]-Tabla1[[#This Row],[Fecha de Orden]]</f>
        <v>12</v>
      </c>
      <c r="S1055" s="24">
        <f>YEAR(Tabla1[[#This Row],[Fecha de Orden]])</f>
        <v>2021</v>
      </c>
      <c r="T1055" t="str">
        <f>VLOOKUP(Tabla1[[#This Row],[Nombre del Producto]],Tabla2[[Nombre Producto]:[Costo Unitario]],2,FALSE)</f>
        <v>Wicked Choccy's</v>
      </c>
      <c r="U1055" t="str">
        <f>VLOOKUP(Tabla1[[#This Row],[Fábrica]],Tabla3[],4,FALSE)</f>
        <v>Georgia</v>
      </c>
    </row>
    <row r="1056" spans="1:21" x14ac:dyDescent="0.25">
      <c r="A1056" t="s">
        <v>8204</v>
      </c>
      <c r="B1056" s="3">
        <v>44468</v>
      </c>
      <c r="C1056" s="3">
        <v>44482</v>
      </c>
      <c r="D1056" t="s">
        <v>18</v>
      </c>
      <c r="E1056">
        <v>122931</v>
      </c>
      <c r="F1056" t="s">
        <v>19</v>
      </c>
      <c r="G1056" t="s">
        <v>144</v>
      </c>
      <c r="H1056" t="s">
        <v>101</v>
      </c>
      <c r="I1056">
        <v>19134</v>
      </c>
      <c r="J1056" t="s">
        <v>22</v>
      </c>
      <c r="K1056" t="s">
        <v>32</v>
      </c>
      <c r="L1056" t="s">
        <v>27</v>
      </c>
      <c r="M1056" t="s">
        <v>28</v>
      </c>
      <c r="N1056" s="5">
        <v>3.6</v>
      </c>
      <c r="O1056" s="7">
        <v>1</v>
      </c>
      <c r="P1056" s="5">
        <v>2.5</v>
      </c>
      <c r="Q1056" s="5">
        <v>1.1000000000000001</v>
      </c>
      <c r="R1056" s="22">
        <f>Tabla1[[#This Row],[Fecha de Envío]]-Tabla1[[#This Row],[Fecha de Orden]]</f>
        <v>14</v>
      </c>
      <c r="S1056" s="24">
        <f>YEAR(Tabla1[[#This Row],[Fecha de Orden]])</f>
        <v>2021</v>
      </c>
      <c r="T1056" t="str">
        <f>VLOOKUP(Tabla1[[#This Row],[Nombre del Producto]],Tabla2[[Nombre Producto]:[Costo Unitario]],2,FALSE)</f>
        <v>Lot's O' Nuts</v>
      </c>
      <c r="U1056" t="str">
        <f>VLOOKUP(Tabla1[[#This Row],[Fábrica]],Tabla3[],4,FALSE)</f>
        <v>Arizona</v>
      </c>
    </row>
    <row r="1057" spans="1:21" x14ac:dyDescent="0.25">
      <c r="A1057" t="s">
        <v>8205</v>
      </c>
      <c r="B1057" s="3">
        <v>44468</v>
      </c>
      <c r="C1057" s="3">
        <v>44482</v>
      </c>
      <c r="D1057" t="s">
        <v>18</v>
      </c>
      <c r="E1057">
        <v>122931</v>
      </c>
      <c r="F1057" t="s">
        <v>19</v>
      </c>
      <c r="G1057" t="s">
        <v>144</v>
      </c>
      <c r="H1057" t="s">
        <v>101</v>
      </c>
      <c r="I1057">
        <v>19134</v>
      </c>
      <c r="J1057" t="s">
        <v>148</v>
      </c>
      <c r="K1057" t="s">
        <v>32</v>
      </c>
      <c r="L1057" t="s">
        <v>445</v>
      </c>
      <c r="M1057" t="s">
        <v>446</v>
      </c>
      <c r="N1057" s="5">
        <v>6.5</v>
      </c>
      <c r="O1057" s="7">
        <v>2</v>
      </c>
      <c r="P1057" s="5">
        <v>0.5</v>
      </c>
      <c r="Q1057" s="5">
        <v>6</v>
      </c>
      <c r="R1057" s="22">
        <f>Tabla1[[#This Row],[Fecha de Envío]]-Tabla1[[#This Row],[Fecha de Orden]]</f>
        <v>14</v>
      </c>
      <c r="S1057" s="24">
        <f>YEAR(Tabla1[[#This Row],[Fecha de Orden]])</f>
        <v>2021</v>
      </c>
      <c r="T1057" t="str">
        <f>VLOOKUP(Tabla1[[#This Row],[Nombre del Producto]],Tabla2[[Nombre Producto]:[Costo Unitario]],2,FALSE)</f>
        <v>The Other Factory</v>
      </c>
      <c r="U1057" t="str">
        <f>VLOOKUP(Tabla1[[#This Row],[Fábrica]],Tabla3[],4,FALSE)</f>
        <v>Tennessee</v>
      </c>
    </row>
    <row r="1058" spans="1:21" x14ac:dyDescent="0.25">
      <c r="A1058" t="s">
        <v>8206</v>
      </c>
      <c r="B1058" s="3">
        <v>44468</v>
      </c>
      <c r="C1058" s="3">
        <v>44482</v>
      </c>
      <c r="D1058" t="s">
        <v>18</v>
      </c>
      <c r="E1058">
        <v>122931</v>
      </c>
      <c r="F1058" t="s">
        <v>19</v>
      </c>
      <c r="G1058" t="s">
        <v>144</v>
      </c>
      <c r="H1058" t="s">
        <v>101</v>
      </c>
      <c r="I1058">
        <v>19134</v>
      </c>
      <c r="J1058" t="s">
        <v>148</v>
      </c>
      <c r="K1058" t="s">
        <v>32</v>
      </c>
      <c r="L1058" t="s">
        <v>149</v>
      </c>
      <c r="M1058" t="s">
        <v>150</v>
      </c>
      <c r="N1058" s="5">
        <v>13.75</v>
      </c>
      <c r="O1058" s="7">
        <v>11</v>
      </c>
      <c r="P1058" s="5">
        <v>7.15</v>
      </c>
      <c r="Q1058" s="5">
        <v>6.6</v>
      </c>
      <c r="R1058" s="22">
        <f>Tabla1[[#This Row],[Fecha de Envío]]-Tabla1[[#This Row],[Fecha de Orden]]</f>
        <v>14</v>
      </c>
      <c r="S1058" s="24">
        <f>YEAR(Tabla1[[#This Row],[Fecha de Orden]])</f>
        <v>2021</v>
      </c>
      <c r="T1058" t="str">
        <f>VLOOKUP(Tabla1[[#This Row],[Nombre del Producto]],Tabla2[[Nombre Producto]:[Costo Unitario]],2,FALSE)</f>
        <v>Secret Factory</v>
      </c>
      <c r="U1058" t="str">
        <f>VLOOKUP(Tabla1[[#This Row],[Fábrica]],Tabla3[],4,FALSE)</f>
        <v>Illinois</v>
      </c>
    </row>
    <row r="1059" spans="1:21" x14ac:dyDescent="0.25">
      <c r="A1059" t="s">
        <v>8207</v>
      </c>
      <c r="B1059" s="3">
        <v>44468</v>
      </c>
      <c r="C1059" s="3">
        <v>44482</v>
      </c>
      <c r="D1059" t="s">
        <v>18</v>
      </c>
      <c r="E1059">
        <v>122931</v>
      </c>
      <c r="F1059" t="s">
        <v>19</v>
      </c>
      <c r="G1059" t="s">
        <v>144</v>
      </c>
      <c r="H1059" t="s">
        <v>101</v>
      </c>
      <c r="I1059">
        <v>19134</v>
      </c>
      <c r="J1059" t="s">
        <v>22</v>
      </c>
      <c r="K1059" t="s">
        <v>32</v>
      </c>
      <c r="L1059" t="s">
        <v>33</v>
      </c>
      <c r="M1059" t="s">
        <v>34</v>
      </c>
      <c r="N1059" s="5">
        <v>14.4</v>
      </c>
      <c r="O1059" s="7">
        <v>4</v>
      </c>
      <c r="P1059" s="5">
        <v>9.6</v>
      </c>
      <c r="Q1059" s="5">
        <v>4.8</v>
      </c>
      <c r="R1059" s="22">
        <f>Tabla1[[#This Row],[Fecha de Envío]]-Tabla1[[#This Row],[Fecha de Orden]]</f>
        <v>14</v>
      </c>
      <c r="S1059" s="24">
        <f>YEAR(Tabla1[[#This Row],[Fecha de Orden]])</f>
        <v>2021</v>
      </c>
      <c r="T1059" t="str">
        <f>VLOOKUP(Tabla1[[#This Row],[Nombre del Producto]],Tabla2[[Nombre Producto]:[Costo Unitario]],2,FALSE)</f>
        <v>Lot's O' Nuts</v>
      </c>
      <c r="U1059" t="str">
        <f>VLOOKUP(Tabla1[[#This Row],[Fábrica]],Tabla3[],4,FALSE)</f>
        <v>Arizona</v>
      </c>
    </row>
    <row r="1060" spans="1:21" x14ac:dyDescent="0.25">
      <c r="A1060" t="s">
        <v>8208</v>
      </c>
      <c r="B1060" s="3">
        <v>44468</v>
      </c>
      <c r="C1060" s="3">
        <v>44482</v>
      </c>
      <c r="D1060" t="s">
        <v>18</v>
      </c>
      <c r="E1060">
        <v>122931</v>
      </c>
      <c r="F1060" t="s">
        <v>19</v>
      </c>
      <c r="G1060" t="s">
        <v>144</v>
      </c>
      <c r="H1060" t="s">
        <v>101</v>
      </c>
      <c r="I1060">
        <v>19134</v>
      </c>
      <c r="J1060" t="s">
        <v>22</v>
      </c>
      <c r="K1060" t="s">
        <v>32</v>
      </c>
      <c r="L1060" t="s">
        <v>24</v>
      </c>
      <c r="M1060" t="s">
        <v>25</v>
      </c>
      <c r="N1060" s="5">
        <v>22.5</v>
      </c>
      <c r="O1060" s="7">
        <v>6</v>
      </c>
      <c r="P1060" s="5">
        <v>14.7</v>
      </c>
      <c r="Q1060" s="5">
        <v>7.8</v>
      </c>
      <c r="R1060" s="22">
        <f>Tabla1[[#This Row],[Fecha de Envío]]-Tabla1[[#This Row],[Fecha de Orden]]</f>
        <v>14</v>
      </c>
      <c r="S1060" s="24">
        <f>YEAR(Tabla1[[#This Row],[Fecha de Orden]])</f>
        <v>2021</v>
      </c>
      <c r="T1060" t="str">
        <f>VLOOKUP(Tabla1[[#This Row],[Nombre del Producto]],Tabla2[[Nombre Producto]:[Costo Unitario]],2,FALSE)</f>
        <v>Wicked Choccy's</v>
      </c>
      <c r="U1060" t="str">
        <f>VLOOKUP(Tabla1[[#This Row],[Fábrica]],Tabla3[],4,FALSE)</f>
        <v>Georgia</v>
      </c>
    </row>
    <row r="1061" spans="1:21" x14ac:dyDescent="0.25">
      <c r="A1061" t="s">
        <v>1543</v>
      </c>
      <c r="B1061" s="3">
        <v>44469</v>
      </c>
      <c r="C1061" s="3">
        <v>44484</v>
      </c>
      <c r="D1061" t="s">
        <v>18</v>
      </c>
      <c r="E1061">
        <v>167633</v>
      </c>
      <c r="F1061" t="s">
        <v>19</v>
      </c>
      <c r="G1061" t="s">
        <v>827</v>
      </c>
      <c r="H1061" t="s">
        <v>255</v>
      </c>
      <c r="I1061">
        <v>33437</v>
      </c>
      <c r="J1061" t="s">
        <v>22</v>
      </c>
      <c r="K1061" t="s">
        <v>66</v>
      </c>
      <c r="L1061" t="s">
        <v>45</v>
      </c>
      <c r="M1061" t="s">
        <v>46</v>
      </c>
      <c r="N1061" s="5">
        <v>10.47</v>
      </c>
      <c r="O1061" s="7">
        <v>3</v>
      </c>
      <c r="P1061" s="5">
        <v>7.47</v>
      </c>
      <c r="Q1061" s="5">
        <v>3</v>
      </c>
      <c r="R1061" s="22">
        <f>Tabla1[[#This Row],[Fecha de Envío]]-Tabla1[[#This Row],[Fecha de Orden]]</f>
        <v>15</v>
      </c>
      <c r="S1061" s="24">
        <f>YEAR(Tabla1[[#This Row],[Fecha de Orden]])</f>
        <v>2021</v>
      </c>
      <c r="T1061" t="str">
        <f>VLOOKUP(Tabla1[[#This Row],[Nombre del Producto]],Tabla2[[Nombre Producto]:[Costo Unitario]],2,FALSE)</f>
        <v>Lot's O' Nuts</v>
      </c>
      <c r="U1061" t="str">
        <f>VLOOKUP(Tabla1[[#This Row],[Fábrica]],Tabla3[],4,FALSE)</f>
        <v>Arizona</v>
      </c>
    </row>
    <row r="1062" spans="1:21" x14ac:dyDescent="0.25">
      <c r="A1062" t="s">
        <v>2476</v>
      </c>
      <c r="B1062" s="3">
        <v>44469</v>
      </c>
      <c r="C1062" s="3">
        <v>44483</v>
      </c>
      <c r="D1062" t="s">
        <v>18</v>
      </c>
      <c r="E1062">
        <v>137351</v>
      </c>
      <c r="F1062" t="s">
        <v>19</v>
      </c>
      <c r="G1062" t="s">
        <v>124</v>
      </c>
      <c r="H1062" t="s">
        <v>125</v>
      </c>
      <c r="I1062">
        <v>98105</v>
      </c>
      <c r="J1062" t="s">
        <v>22</v>
      </c>
      <c r="K1062" t="s">
        <v>23</v>
      </c>
      <c r="L1062" t="s">
        <v>24</v>
      </c>
      <c r="M1062" t="s">
        <v>25</v>
      </c>
      <c r="N1062" s="5">
        <v>26.25</v>
      </c>
      <c r="O1062" s="7">
        <v>7</v>
      </c>
      <c r="P1062" s="5">
        <v>17.149999999999999</v>
      </c>
      <c r="Q1062" s="5">
        <v>9.1</v>
      </c>
      <c r="R1062" s="22">
        <f>Tabla1[[#This Row],[Fecha de Envío]]-Tabla1[[#This Row],[Fecha de Orden]]</f>
        <v>14</v>
      </c>
      <c r="S1062" s="24">
        <f>YEAR(Tabla1[[#This Row],[Fecha de Orden]])</f>
        <v>2021</v>
      </c>
      <c r="T1062" t="str">
        <f>VLOOKUP(Tabla1[[#This Row],[Nombre del Producto]],Tabla2[[Nombre Producto]:[Costo Unitario]],2,FALSE)</f>
        <v>Wicked Choccy's</v>
      </c>
      <c r="U1062" t="str">
        <f>VLOOKUP(Tabla1[[#This Row],[Fábrica]],Tabla3[],4,FALSE)</f>
        <v>Georgia</v>
      </c>
    </row>
    <row r="1063" spans="1:21" x14ac:dyDescent="0.25">
      <c r="A1063" t="s">
        <v>2768</v>
      </c>
      <c r="B1063" s="3">
        <v>44469</v>
      </c>
      <c r="C1063" s="3">
        <v>44479</v>
      </c>
      <c r="D1063" t="s">
        <v>82</v>
      </c>
      <c r="E1063">
        <v>141649</v>
      </c>
      <c r="F1063" t="s">
        <v>19</v>
      </c>
      <c r="G1063" t="s">
        <v>297</v>
      </c>
      <c r="H1063" t="s">
        <v>210</v>
      </c>
      <c r="I1063">
        <v>45014</v>
      </c>
      <c r="J1063" t="s">
        <v>22</v>
      </c>
      <c r="K1063" t="s">
        <v>32</v>
      </c>
      <c r="L1063" t="s">
        <v>45</v>
      </c>
      <c r="M1063" t="s">
        <v>46</v>
      </c>
      <c r="N1063" s="5">
        <v>20.94</v>
      </c>
      <c r="O1063" s="7">
        <v>6</v>
      </c>
      <c r="P1063" s="5">
        <v>14.94</v>
      </c>
      <c r="Q1063" s="5">
        <v>6</v>
      </c>
      <c r="R1063" s="22">
        <f>Tabla1[[#This Row],[Fecha de Envío]]-Tabla1[[#This Row],[Fecha de Orden]]</f>
        <v>10</v>
      </c>
      <c r="S1063" s="24">
        <f>YEAR(Tabla1[[#This Row],[Fecha de Orden]])</f>
        <v>2021</v>
      </c>
      <c r="T1063" t="str">
        <f>VLOOKUP(Tabla1[[#This Row],[Nombre del Producto]],Tabla2[[Nombre Producto]:[Costo Unitario]],2,FALSE)</f>
        <v>Lot's O' Nuts</v>
      </c>
      <c r="U1063" t="str">
        <f>VLOOKUP(Tabla1[[#This Row],[Fábrica]],Tabla3[],4,FALSE)</f>
        <v>Arizona</v>
      </c>
    </row>
    <row r="1064" spans="1:21" x14ac:dyDescent="0.25">
      <c r="A1064" t="s">
        <v>5377</v>
      </c>
      <c r="B1064" s="3">
        <v>44469</v>
      </c>
      <c r="C1064" s="3">
        <v>44483</v>
      </c>
      <c r="D1064" t="s">
        <v>18</v>
      </c>
      <c r="E1064">
        <v>140886</v>
      </c>
      <c r="F1064" t="s">
        <v>19</v>
      </c>
      <c r="G1064" t="s">
        <v>5378</v>
      </c>
      <c r="H1064" t="s">
        <v>65</v>
      </c>
      <c r="I1064">
        <v>37042</v>
      </c>
      <c r="J1064" t="s">
        <v>22</v>
      </c>
      <c r="K1064" t="s">
        <v>66</v>
      </c>
      <c r="L1064" t="s">
        <v>36</v>
      </c>
      <c r="M1064" t="s">
        <v>37</v>
      </c>
      <c r="N1064" s="5">
        <v>19.5</v>
      </c>
      <c r="O1064" s="7">
        <v>6</v>
      </c>
      <c r="P1064" s="5">
        <v>12.66</v>
      </c>
      <c r="Q1064" s="5">
        <v>6.84</v>
      </c>
      <c r="R1064" s="22">
        <f>Tabla1[[#This Row],[Fecha de Envío]]-Tabla1[[#This Row],[Fecha de Orden]]</f>
        <v>14</v>
      </c>
      <c r="S1064" s="24">
        <f>YEAR(Tabla1[[#This Row],[Fecha de Orden]])</f>
        <v>2021</v>
      </c>
      <c r="T1064" t="str">
        <f>VLOOKUP(Tabla1[[#This Row],[Nombre del Producto]],Tabla2[[Nombre Producto]:[Costo Unitario]],2,FALSE)</f>
        <v>Wicked Choccy's</v>
      </c>
      <c r="U1064" t="str">
        <f>VLOOKUP(Tabla1[[#This Row],[Fábrica]],Tabla3[],4,FALSE)</f>
        <v>Georgia</v>
      </c>
    </row>
    <row r="1065" spans="1:21" x14ac:dyDescent="0.25">
      <c r="A1065" t="s">
        <v>6102</v>
      </c>
      <c r="B1065" s="3">
        <v>44469</v>
      </c>
      <c r="C1065" s="3">
        <v>44485</v>
      </c>
      <c r="D1065" t="s">
        <v>18</v>
      </c>
      <c r="E1065">
        <v>159478</v>
      </c>
      <c r="F1065" t="s">
        <v>19</v>
      </c>
      <c r="G1065" t="s">
        <v>30</v>
      </c>
      <c r="H1065" t="s">
        <v>31</v>
      </c>
      <c r="I1065">
        <v>10035</v>
      </c>
      <c r="J1065" t="s">
        <v>22</v>
      </c>
      <c r="K1065" t="s">
        <v>32</v>
      </c>
      <c r="L1065" t="s">
        <v>36</v>
      </c>
      <c r="M1065" t="s">
        <v>37</v>
      </c>
      <c r="N1065" s="5">
        <v>9.75</v>
      </c>
      <c r="O1065" s="7">
        <v>3</v>
      </c>
      <c r="P1065" s="5">
        <v>6.33</v>
      </c>
      <c r="Q1065" s="5">
        <v>3.42</v>
      </c>
      <c r="R1065" s="22">
        <f>Tabla1[[#This Row],[Fecha de Envío]]-Tabla1[[#This Row],[Fecha de Orden]]</f>
        <v>16</v>
      </c>
      <c r="S1065" s="24">
        <f>YEAR(Tabla1[[#This Row],[Fecha de Orden]])</f>
        <v>2021</v>
      </c>
      <c r="T1065" t="str">
        <f>VLOOKUP(Tabla1[[#This Row],[Nombre del Producto]],Tabla2[[Nombre Producto]:[Costo Unitario]],2,FALSE)</f>
        <v>Wicked Choccy's</v>
      </c>
      <c r="U1065" t="str">
        <f>VLOOKUP(Tabla1[[#This Row],[Fábrica]],Tabla3[],4,FALSE)</f>
        <v>Georgia</v>
      </c>
    </row>
    <row r="1066" spans="1:21" x14ac:dyDescent="0.25">
      <c r="A1066" t="s">
        <v>7274</v>
      </c>
      <c r="B1066" s="3">
        <v>44469</v>
      </c>
      <c r="C1066" s="3">
        <v>44483</v>
      </c>
      <c r="D1066" t="s">
        <v>18</v>
      </c>
      <c r="E1066">
        <v>102008</v>
      </c>
      <c r="F1066" t="s">
        <v>19</v>
      </c>
      <c r="G1066" t="s">
        <v>30</v>
      </c>
      <c r="H1066" t="s">
        <v>31</v>
      </c>
      <c r="I1066">
        <v>10011</v>
      </c>
      <c r="J1066" t="s">
        <v>22</v>
      </c>
      <c r="K1066" t="s">
        <v>32</v>
      </c>
      <c r="L1066" t="s">
        <v>36</v>
      </c>
      <c r="M1066" t="s">
        <v>37</v>
      </c>
      <c r="N1066" s="5">
        <v>3.25</v>
      </c>
      <c r="O1066" s="7">
        <v>1</v>
      </c>
      <c r="P1066" s="5">
        <v>2.11</v>
      </c>
      <c r="Q1066" s="5">
        <v>1.1399999999999999</v>
      </c>
      <c r="R1066" s="22">
        <f>Tabla1[[#This Row],[Fecha de Envío]]-Tabla1[[#This Row],[Fecha de Orden]]</f>
        <v>14</v>
      </c>
      <c r="S1066" s="24">
        <f>YEAR(Tabla1[[#This Row],[Fecha de Orden]])</f>
        <v>2021</v>
      </c>
      <c r="T1066" t="str">
        <f>VLOOKUP(Tabla1[[#This Row],[Nombre del Producto]],Tabla2[[Nombre Producto]:[Costo Unitario]],2,FALSE)</f>
        <v>Wicked Choccy's</v>
      </c>
      <c r="U1066" t="str">
        <f>VLOOKUP(Tabla1[[#This Row],[Fábrica]],Tabla3[],4,FALSE)</f>
        <v>Georgia</v>
      </c>
    </row>
    <row r="1067" spans="1:21" x14ac:dyDescent="0.25">
      <c r="A1067" t="s">
        <v>6641</v>
      </c>
      <c r="B1067" s="3">
        <v>44470</v>
      </c>
      <c r="C1067" s="3">
        <v>44484</v>
      </c>
      <c r="D1067" t="s">
        <v>18</v>
      </c>
      <c r="E1067">
        <v>132745</v>
      </c>
      <c r="F1067" t="s">
        <v>19</v>
      </c>
      <c r="G1067" t="s">
        <v>4621</v>
      </c>
      <c r="H1067" t="s">
        <v>345</v>
      </c>
      <c r="I1067">
        <v>89502</v>
      </c>
      <c r="J1067" t="s">
        <v>22</v>
      </c>
      <c r="K1067" t="s">
        <v>23</v>
      </c>
      <c r="L1067" t="s">
        <v>24</v>
      </c>
      <c r="M1067" t="s">
        <v>25</v>
      </c>
      <c r="N1067" s="5">
        <v>3.75</v>
      </c>
      <c r="O1067" s="7">
        <v>1</v>
      </c>
      <c r="P1067" s="5">
        <v>2.4500000000000002</v>
      </c>
      <c r="Q1067" s="5">
        <v>1.3</v>
      </c>
      <c r="R1067" s="22">
        <f>Tabla1[[#This Row],[Fecha de Envío]]-Tabla1[[#This Row],[Fecha de Orden]]</f>
        <v>14</v>
      </c>
      <c r="S1067" s="24">
        <f>YEAR(Tabla1[[#This Row],[Fecha de Orden]])</f>
        <v>2021</v>
      </c>
      <c r="T1067" t="str">
        <f>VLOOKUP(Tabla1[[#This Row],[Nombre del Producto]],Tabla2[[Nombre Producto]:[Costo Unitario]],2,FALSE)</f>
        <v>Wicked Choccy's</v>
      </c>
      <c r="U1067" t="str">
        <f>VLOOKUP(Tabla1[[#This Row],[Fábrica]],Tabla3[],4,FALSE)</f>
        <v>Georgia</v>
      </c>
    </row>
    <row r="1068" spans="1:21" x14ac:dyDescent="0.25">
      <c r="A1068" t="s">
        <v>3397</v>
      </c>
      <c r="B1068" s="3">
        <v>44471</v>
      </c>
      <c r="C1068" s="3">
        <v>44484</v>
      </c>
      <c r="D1068" t="s">
        <v>39</v>
      </c>
      <c r="E1068">
        <v>108189</v>
      </c>
      <c r="F1068" t="s">
        <v>19</v>
      </c>
      <c r="G1068" t="s">
        <v>2594</v>
      </c>
      <c r="H1068" t="s">
        <v>69</v>
      </c>
      <c r="I1068">
        <v>85281</v>
      </c>
      <c r="J1068" t="s">
        <v>148</v>
      </c>
      <c r="K1068" t="s">
        <v>23</v>
      </c>
      <c r="L1068" t="s">
        <v>348</v>
      </c>
      <c r="M1068" t="s">
        <v>349</v>
      </c>
      <c r="N1068" s="5">
        <v>120</v>
      </c>
      <c r="O1068" s="7">
        <v>6</v>
      </c>
      <c r="P1068" s="5">
        <v>60</v>
      </c>
      <c r="Q1068" s="5">
        <v>60</v>
      </c>
      <c r="R1068" s="22">
        <f>Tabla1[[#This Row],[Fecha de Envío]]-Tabla1[[#This Row],[Fecha de Orden]]</f>
        <v>13</v>
      </c>
      <c r="S1068" s="24">
        <f>YEAR(Tabla1[[#This Row],[Fecha de Orden]])</f>
        <v>2021</v>
      </c>
      <c r="T1068" t="str">
        <f>VLOOKUP(Tabla1[[#This Row],[Nombre del Producto]],Tabla2[[Nombre Producto]:[Costo Unitario]],2,FALSE)</f>
        <v>Secret Factory</v>
      </c>
      <c r="U1068" t="str">
        <f>VLOOKUP(Tabla1[[#This Row],[Fábrica]],Tabla3[],4,FALSE)</f>
        <v>Illinois</v>
      </c>
    </row>
    <row r="1069" spans="1:21" x14ac:dyDescent="0.25">
      <c r="A1069" t="s">
        <v>3398</v>
      </c>
      <c r="B1069" s="3">
        <v>44471</v>
      </c>
      <c r="C1069" s="3">
        <v>44484</v>
      </c>
      <c r="D1069" t="s">
        <v>39</v>
      </c>
      <c r="E1069">
        <v>108189</v>
      </c>
      <c r="F1069" t="s">
        <v>19</v>
      </c>
      <c r="G1069" t="s">
        <v>2594</v>
      </c>
      <c r="H1069" t="s">
        <v>69</v>
      </c>
      <c r="I1069">
        <v>85281</v>
      </c>
      <c r="J1069" t="s">
        <v>22</v>
      </c>
      <c r="K1069" t="s">
        <v>23</v>
      </c>
      <c r="L1069" t="s">
        <v>45</v>
      </c>
      <c r="M1069" t="s">
        <v>46</v>
      </c>
      <c r="N1069" s="5">
        <v>6.98</v>
      </c>
      <c r="O1069" s="7">
        <v>2</v>
      </c>
      <c r="P1069" s="5">
        <v>4.9800000000000004</v>
      </c>
      <c r="Q1069" s="5">
        <v>2</v>
      </c>
      <c r="R1069" s="22">
        <f>Tabla1[[#This Row],[Fecha de Envío]]-Tabla1[[#This Row],[Fecha de Orden]]</f>
        <v>13</v>
      </c>
      <c r="S1069" s="24">
        <f>YEAR(Tabla1[[#This Row],[Fecha de Orden]])</f>
        <v>2021</v>
      </c>
      <c r="T1069" t="str">
        <f>VLOOKUP(Tabla1[[#This Row],[Nombre del Producto]],Tabla2[[Nombre Producto]:[Costo Unitario]],2,FALSE)</f>
        <v>Lot's O' Nuts</v>
      </c>
      <c r="U1069" t="str">
        <f>VLOOKUP(Tabla1[[#This Row],[Fábrica]],Tabla3[],4,FALSE)</f>
        <v>Arizona</v>
      </c>
    </row>
    <row r="1070" spans="1:21" x14ac:dyDescent="0.25">
      <c r="A1070" t="s">
        <v>3399</v>
      </c>
      <c r="B1070" s="3">
        <v>44471</v>
      </c>
      <c r="C1070" s="3">
        <v>44484</v>
      </c>
      <c r="D1070" t="s">
        <v>39</v>
      </c>
      <c r="E1070">
        <v>108189</v>
      </c>
      <c r="F1070" t="s">
        <v>19</v>
      </c>
      <c r="G1070" t="s">
        <v>2594</v>
      </c>
      <c r="H1070" t="s">
        <v>69</v>
      </c>
      <c r="I1070">
        <v>85281</v>
      </c>
      <c r="J1070" t="s">
        <v>22</v>
      </c>
      <c r="K1070" t="s">
        <v>23</v>
      </c>
      <c r="L1070" t="s">
        <v>36</v>
      </c>
      <c r="M1070" t="s">
        <v>37</v>
      </c>
      <c r="N1070" s="5">
        <v>6.5</v>
      </c>
      <c r="O1070" s="7">
        <v>2</v>
      </c>
      <c r="P1070" s="5">
        <v>4.22</v>
      </c>
      <c r="Q1070" s="5">
        <v>2.2799999999999998</v>
      </c>
      <c r="R1070" s="22">
        <f>Tabla1[[#This Row],[Fecha de Envío]]-Tabla1[[#This Row],[Fecha de Orden]]</f>
        <v>13</v>
      </c>
      <c r="S1070" s="24">
        <f>YEAR(Tabla1[[#This Row],[Fecha de Orden]])</f>
        <v>2021</v>
      </c>
      <c r="T1070" t="str">
        <f>VLOOKUP(Tabla1[[#This Row],[Nombre del Producto]],Tabla2[[Nombre Producto]:[Costo Unitario]],2,FALSE)</f>
        <v>Wicked Choccy's</v>
      </c>
      <c r="U1070" t="str">
        <f>VLOOKUP(Tabla1[[#This Row],[Fábrica]],Tabla3[],4,FALSE)</f>
        <v>Georgia</v>
      </c>
    </row>
    <row r="1071" spans="1:21" x14ac:dyDescent="0.25">
      <c r="A1071" t="s">
        <v>3400</v>
      </c>
      <c r="B1071" s="3">
        <v>44471</v>
      </c>
      <c r="C1071" s="3">
        <v>44484</v>
      </c>
      <c r="D1071" t="s">
        <v>39</v>
      </c>
      <c r="E1071">
        <v>108189</v>
      </c>
      <c r="F1071" t="s">
        <v>19</v>
      </c>
      <c r="G1071" t="s">
        <v>2594</v>
      </c>
      <c r="H1071" t="s">
        <v>69</v>
      </c>
      <c r="I1071">
        <v>85281</v>
      </c>
      <c r="J1071" t="s">
        <v>22</v>
      </c>
      <c r="K1071" t="s">
        <v>23</v>
      </c>
      <c r="L1071" t="s">
        <v>24</v>
      </c>
      <c r="M1071" t="s">
        <v>25</v>
      </c>
      <c r="N1071" s="5">
        <v>7.5</v>
      </c>
      <c r="O1071" s="7">
        <v>2</v>
      </c>
      <c r="P1071" s="5">
        <v>4.9000000000000004</v>
      </c>
      <c r="Q1071" s="5">
        <v>2.6</v>
      </c>
      <c r="R1071" s="22">
        <f>Tabla1[[#This Row],[Fecha de Envío]]-Tabla1[[#This Row],[Fecha de Orden]]</f>
        <v>13</v>
      </c>
      <c r="S1071" s="24">
        <f>YEAR(Tabla1[[#This Row],[Fecha de Orden]])</f>
        <v>2021</v>
      </c>
      <c r="T1071" t="str">
        <f>VLOOKUP(Tabla1[[#This Row],[Nombre del Producto]],Tabla2[[Nombre Producto]:[Costo Unitario]],2,FALSE)</f>
        <v>Wicked Choccy's</v>
      </c>
      <c r="U1071" t="str">
        <f>VLOOKUP(Tabla1[[#This Row],[Fábrica]],Tabla3[],4,FALSE)</f>
        <v>Georgia</v>
      </c>
    </row>
    <row r="1072" spans="1:21" x14ac:dyDescent="0.25">
      <c r="A1072" t="s">
        <v>707</v>
      </c>
      <c r="B1072" s="3">
        <v>44472</v>
      </c>
      <c r="C1072" s="3">
        <v>44487</v>
      </c>
      <c r="D1072" t="s">
        <v>71</v>
      </c>
      <c r="E1072">
        <v>157882</v>
      </c>
      <c r="F1072" t="s">
        <v>19</v>
      </c>
      <c r="G1072" t="s">
        <v>53</v>
      </c>
      <c r="H1072" t="s">
        <v>21</v>
      </c>
      <c r="I1072">
        <v>90036</v>
      </c>
      <c r="J1072" t="s">
        <v>22</v>
      </c>
      <c r="K1072" t="s">
        <v>23</v>
      </c>
      <c r="L1072" t="s">
        <v>27</v>
      </c>
      <c r="M1072" t="s">
        <v>28</v>
      </c>
      <c r="N1072" s="5">
        <v>10.8</v>
      </c>
      <c r="O1072" s="7">
        <v>3</v>
      </c>
      <c r="P1072" s="5">
        <v>7.5</v>
      </c>
      <c r="Q1072" s="5">
        <v>3.3</v>
      </c>
      <c r="R1072" s="22">
        <f>Tabla1[[#This Row],[Fecha de Envío]]-Tabla1[[#This Row],[Fecha de Orden]]</f>
        <v>15</v>
      </c>
      <c r="S1072" s="24">
        <f>YEAR(Tabla1[[#This Row],[Fecha de Orden]])</f>
        <v>2021</v>
      </c>
      <c r="T1072" t="str">
        <f>VLOOKUP(Tabla1[[#This Row],[Nombre del Producto]],Tabla2[[Nombre Producto]:[Costo Unitario]],2,FALSE)</f>
        <v>Lot's O' Nuts</v>
      </c>
      <c r="U1072" t="str">
        <f>VLOOKUP(Tabla1[[#This Row],[Fábrica]],Tabla3[],4,FALSE)</f>
        <v>Arizona</v>
      </c>
    </row>
    <row r="1073" spans="1:21" x14ac:dyDescent="0.25">
      <c r="A1073" t="s">
        <v>1388</v>
      </c>
      <c r="B1073" s="3">
        <v>44472</v>
      </c>
      <c r="C1073" s="3">
        <v>44487</v>
      </c>
      <c r="D1073" t="s">
        <v>71</v>
      </c>
      <c r="E1073">
        <v>153976</v>
      </c>
      <c r="F1073" t="s">
        <v>19</v>
      </c>
      <c r="G1073" t="s">
        <v>1389</v>
      </c>
      <c r="H1073" t="s">
        <v>173</v>
      </c>
      <c r="I1073">
        <v>60201</v>
      </c>
      <c r="J1073" t="s">
        <v>22</v>
      </c>
      <c r="K1073" t="s">
        <v>43</v>
      </c>
      <c r="L1073" t="s">
        <v>45</v>
      </c>
      <c r="M1073" t="s">
        <v>46</v>
      </c>
      <c r="N1073" s="5">
        <v>10.47</v>
      </c>
      <c r="O1073" s="7">
        <v>3</v>
      </c>
      <c r="P1073" s="5">
        <v>7.47</v>
      </c>
      <c r="Q1073" s="5">
        <v>3</v>
      </c>
      <c r="R1073" s="22">
        <f>Tabla1[[#This Row],[Fecha de Envío]]-Tabla1[[#This Row],[Fecha de Orden]]</f>
        <v>15</v>
      </c>
      <c r="S1073" s="24">
        <f>YEAR(Tabla1[[#This Row],[Fecha de Orden]])</f>
        <v>2021</v>
      </c>
      <c r="T1073" t="str">
        <f>VLOOKUP(Tabla1[[#This Row],[Nombre del Producto]],Tabla2[[Nombre Producto]:[Costo Unitario]],2,FALSE)</f>
        <v>Lot's O' Nuts</v>
      </c>
      <c r="U1073" t="str">
        <f>VLOOKUP(Tabla1[[#This Row],[Fábrica]],Tabla3[],4,FALSE)</f>
        <v>Arizona</v>
      </c>
    </row>
    <row r="1074" spans="1:21" x14ac:dyDescent="0.25">
      <c r="A1074" t="s">
        <v>2827</v>
      </c>
      <c r="B1074" s="3">
        <v>44472</v>
      </c>
      <c r="C1074" s="3">
        <v>44482</v>
      </c>
      <c r="D1074" t="s">
        <v>82</v>
      </c>
      <c r="E1074">
        <v>108903</v>
      </c>
      <c r="F1074" t="s">
        <v>19</v>
      </c>
      <c r="G1074" t="s">
        <v>412</v>
      </c>
      <c r="H1074" t="s">
        <v>210</v>
      </c>
      <c r="I1074">
        <v>43229</v>
      </c>
      <c r="J1074" t="s">
        <v>22</v>
      </c>
      <c r="K1074" t="s">
        <v>32</v>
      </c>
      <c r="L1074" t="s">
        <v>24</v>
      </c>
      <c r="M1074" t="s">
        <v>25</v>
      </c>
      <c r="N1074" s="5">
        <v>7.5</v>
      </c>
      <c r="O1074" s="7">
        <v>2</v>
      </c>
      <c r="P1074" s="5">
        <v>4.9000000000000004</v>
      </c>
      <c r="Q1074" s="5">
        <v>2.6</v>
      </c>
      <c r="R1074" s="22">
        <f>Tabla1[[#This Row],[Fecha de Envío]]-Tabla1[[#This Row],[Fecha de Orden]]</f>
        <v>10</v>
      </c>
      <c r="S1074" s="24">
        <f>YEAR(Tabla1[[#This Row],[Fecha de Orden]])</f>
        <v>2021</v>
      </c>
      <c r="T1074" t="str">
        <f>VLOOKUP(Tabla1[[#This Row],[Nombre del Producto]],Tabla2[[Nombre Producto]:[Costo Unitario]],2,FALSE)</f>
        <v>Wicked Choccy's</v>
      </c>
      <c r="U1074" t="str">
        <f>VLOOKUP(Tabla1[[#This Row],[Fábrica]],Tabla3[],4,FALSE)</f>
        <v>Georgia</v>
      </c>
    </row>
    <row r="1075" spans="1:21" x14ac:dyDescent="0.25">
      <c r="A1075" t="s">
        <v>2828</v>
      </c>
      <c r="B1075" s="3">
        <v>44472</v>
      </c>
      <c r="C1075" s="3">
        <v>44482</v>
      </c>
      <c r="D1075" t="s">
        <v>82</v>
      </c>
      <c r="E1075">
        <v>108903</v>
      </c>
      <c r="F1075" t="s">
        <v>19</v>
      </c>
      <c r="G1075" t="s">
        <v>412</v>
      </c>
      <c r="H1075" t="s">
        <v>210</v>
      </c>
      <c r="I1075">
        <v>43229</v>
      </c>
      <c r="J1075" t="s">
        <v>22</v>
      </c>
      <c r="K1075" t="s">
        <v>32</v>
      </c>
      <c r="L1075" t="s">
        <v>27</v>
      </c>
      <c r="M1075" t="s">
        <v>28</v>
      </c>
      <c r="N1075" s="5">
        <v>18</v>
      </c>
      <c r="O1075" s="7">
        <v>5</v>
      </c>
      <c r="P1075" s="5">
        <v>12.5</v>
      </c>
      <c r="Q1075" s="5">
        <v>5.5</v>
      </c>
      <c r="R1075" s="22">
        <f>Tabla1[[#This Row],[Fecha de Envío]]-Tabla1[[#This Row],[Fecha de Orden]]</f>
        <v>10</v>
      </c>
      <c r="S1075" s="24">
        <f>YEAR(Tabla1[[#This Row],[Fecha de Orden]])</f>
        <v>2021</v>
      </c>
      <c r="T1075" t="str">
        <f>VLOOKUP(Tabla1[[#This Row],[Nombre del Producto]],Tabla2[[Nombre Producto]:[Costo Unitario]],2,FALSE)</f>
        <v>Lot's O' Nuts</v>
      </c>
      <c r="U1075" t="str">
        <f>VLOOKUP(Tabla1[[#This Row],[Fábrica]],Tabla3[],4,FALSE)</f>
        <v>Arizona</v>
      </c>
    </row>
    <row r="1076" spans="1:21" x14ac:dyDescent="0.25">
      <c r="A1076" t="s">
        <v>7489</v>
      </c>
      <c r="B1076" s="3">
        <v>44472</v>
      </c>
      <c r="C1076" s="3">
        <v>44486</v>
      </c>
      <c r="D1076" t="s">
        <v>18</v>
      </c>
      <c r="E1076">
        <v>120775</v>
      </c>
      <c r="F1076" t="s">
        <v>19</v>
      </c>
      <c r="G1076" t="s">
        <v>186</v>
      </c>
      <c r="H1076" t="s">
        <v>42</v>
      </c>
      <c r="I1076">
        <v>75217</v>
      </c>
      <c r="J1076" t="s">
        <v>22</v>
      </c>
      <c r="K1076" t="s">
        <v>43</v>
      </c>
      <c r="L1076" t="s">
        <v>27</v>
      </c>
      <c r="M1076" t="s">
        <v>28</v>
      </c>
      <c r="N1076" s="5">
        <v>10.8</v>
      </c>
      <c r="O1076" s="7">
        <v>3</v>
      </c>
      <c r="P1076" s="5">
        <v>7.5</v>
      </c>
      <c r="Q1076" s="5">
        <v>3.3</v>
      </c>
      <c r="R1076" s="22">
        <f>Tabla1[[#This Row],[Fecha de Envío]]-Tabla1[[#This Row],[Fecha de Orden]]</f>
        <v>14</v>
      </c>
      <c r="S1076" s="24">
        <f>YEAR(Tabla1[[#This Row],[Fecha de Orden]])</f>
        <v>2021</v>
      </c>
      <c r="T1076" t="str">
        <f>VLOOKUP(Tabla1[[#This Row],[Nombre del Producto]],Tabla2[[Nombre Producto]:[Costo Unitario]],2,FALSE)</f>
        <v>Lot's O' Nuts</v>
      </c>
      <c r="U1076" t="str">
        <f>VLOOKUP(Tabla1[[#This Row],[Fábrica]],Tabla3[],4,FALSE)</f>
        <v>Arizona</v>
      </c>
    </row>
    <row r="1077" spans="1:21" x14ac:dyDescent="0.25">
      <c r="A1077" t="s">
        <v>7490</v>
      </c>
      <c r="B1077" s="3">
        <v>44472</v>
      </c>
      <c r="C1077" s="3">
        <v>44486</v>
      </c>
      <c r="D1077" t="s">
        <v>18</v>
      </c>
      <c r="E1077">
        <v>120775</v>
      </c>
      <c r="F1077" t="s">
        <v>19</v>
      </c>
      <c r="G1077" t="s">
        <v>186</v>
      </c>
      <c r="H1077" t="s">
        <v>42</v>
      </c>
      <c r="I1077">
        <v>75217</v>
      </c>
      <c r="J1077" t="s">
        <v>22</v>
      </c>
      <c r="K1077" t="s">
        <v>43</v>
      </c>
      <c r="L1077" t="s">
        <v>24</v>
      </c>
      <c r="M1077" t="s">
        <v>25</v>
      </c>
      <c r="N1077" s="5">
        <v>11.25</v>
      </c>
      <c r="O1077" s="7">
        <v>3</v>
      </c>
      <c r="P1077" s="5">
        <v>7.35</v>
      </c>
      <c r="Q1077" s="5">
        <v>3.9</v>
      </c>
      <c r="R1077" s="22">
        <f>Tabla1[[#This Row],[Fecha de Envío]]-Tabla1[[#This Row],[Fecha de Orden]]</f>
        <v>14</v>
      </c>
      <c r="S1077" s="24">
        <f>YEAR(Tabla1[[#This Row],[Fecha de Orden]])</f>
        <v>2021</v>
      </c>
      <c r="T1077" t="str">
        <f>VLOOKUP(Tabla1[[#This Row],[Nombre del Producto]],Tabla2[[Nombre Producto]:[Costo Unitario]],2,FALSE)</f>
        <v>Wicked Choccy's</v>
      </c>
      <c r="U1077" t="str">
        <f>VLOOKUP(Tabla1[[#This Row],[Fábrica]],Tabla3[],4,FALSE)</f>
        <v>Georgia</v>
      </c>
    </row>
    <row r="1078" spans="1:21" x14ac:dyDescent="0.25">
      <c r="A1078" t="s">
        <v>7491</v>
      </c>
      <c r="B1078" s="3">
        <v>44472</v>
      </c>
      <c r="C1078" s="3">
        <v>44486</v>
      </c>
      <c r="D1078" t="s">
        <v>18</v>
      </c>
      <c r="E1078">
        <v>120775</v>
      </c>
      <c r="F1078" t="s">
        <v>19</v>
      </c>
      <c r="G1078" t="s">
        <v>186</v>
      </c>
      <c r="H1078" t="s">
        <v>42</v>
      </c>
      <c r="I1078">
        <v>75217</v>
      </c>
      <c r="J1078" t="s">
        <v>22</v>
      </c>
      <c r="K1078" t="s">
        <v>43</v>
      </c>
      <c r="L1078" t="s">
        <v>45</v>
      </c>
      <c r="M1078" t="s">
        <v>46</v>
      </c>
      <c r="N1078" s="5">
        <v>6.98</v>
      </c>
      <c r="O1078" s="7">
        <v>2</v>
      </c>
      <c r="P1078" s="5">
        <v>4.9800000000000004</v>
      </c>
      <c r="Q1078" s="5">
        <v>2</v>
      </c>
      <c r="R1078" s="22">
        <f>Tabla1[[#This Row],[Fecha de Envío]]-Tabla1[[#This Row],[Fecha de Orden]]</f>
        <v>14</v>
      </c>
      <c r="S1078" s="24">
        <f>YEAR(Tabla1[[#This Row],[Fecha de Orden]])</f>
        <v>2021</v>
      </c>
      <c r="T1078" t="str">
        <f>VLOOKUP(Tabla1[[#This Row],[Nombre del Producto]],Tabla2[[Nombre Producto]:[Costo Unitario]],2,FALSE)</f>
        <v>Lot's O' Nuts</v>
      </c>
      <c r="U1078" t="str">
        <f>VLOOKUP(Tabla1[[#This Row],[Fábrica]],Tabla3[],4,FALSE)</f>
        <v>Arizona</v>
      </c>
    </row>
    <row r="1079" spans="1:21" x14ac:dyDescent="0.25">
      <c r="A1079" t="s">
        <v>8175</v>
      </c>
      <c r="B1079" s="3">
        <v>44472</v>
      </c>
      <c r="C1079" s="3">
        <v>44488</v>
      </c>
      <c r="D1079" t="s">
        <v>18</v>
      </c>
      <c r="E1079">
        <v>155817</v>
      </c>
      <c r="F1079" t="s">
        <v>19</v>
      </c>
      <c r="G1079" t="s">
        <v>1768</v>
      </c>
      <c r="H1079" t="s">
        <v>98</v>
      </c>
      <c r="I1079">
        <v>27707</v>
      </c>
      <c r="J1079" t="s">
        <v>22</v>
      </c>
      <c r="K1079" t="s">
        <v>66</v>
      </c>
      <c r="L1079" t="s">
        <v>33</v>
      </c>
      <c r="M1079" t="s">
        <v>34</v>
      </c>
      <c r="N1079" s="5">
        <v>10.8</v>
      </c>
      <c r="O1079" s="7">
        <v>3</v>
      </c>
      <c r="P1079" s="5">
        <v>7.2</v>
      </c>
      <c r="Q1079" s="5">
        <v>3.6</v>
      </c>
      <c r="R1079" s="22">
        <f>Tabla1[[#This Row],[Fecha de Envío]]-Tabla1[[#This Row],[Fecha de Orden]]</f>
        <v>16</v>
      </c>
      <c r="S1079" s="24">
        <f>YEAR(Tabla1[[#This Row],[Fecha de Orden]])</f>
        <v>2021</v>
      </c>
      <c r="T1079" t="str">
        <f>VLOOKUP(Tabla1[[#This Row],[Nombre del Producto]],Tabla2[[Nombre Producto]:[Costo Unitario]],2,FALSE)</f>
        <v>Lot's O' Nuts</v>
      </c>
      <c r="U1079" t="str">
        <f>VLOOKUP(Tabla1[[#This Row],[Fábrica]],Tabla3[],4,FALSE)</f>
        <v>Arizona</v>
      </c>
    </row>
    <row r="1080" spans="1:21" x14ac:dyDescent="0.25">
      <c r="A1080" t="s">
        <v>8176</v>
      </c>
      <c r="B1080" s="3">
        <v>44472</v>
      </c>
      <c r="C1080" s="3">
        <v>44488</v>
      </c>
      <c r="D1080" t="s">
        <v>18</v>
      </c>
      <c r="E1080">
        <v>155817</v>
      </c>
      <c r="F1080" t="s">
        <v>19</v>
      </c>
      <c r="G1080" t="s">
        <v>1768</v>
      </c>
      <c r="H1080" t="s">
        <v>98</v>
      </c>
      <c r="I1080">
        <v>27707</v>
      </c>
      <c r="J1080" t="s">
        <v>22</v>
      </c>
      <c r="K1080" t="s">
        <v>66</v>
      </c>
      <c r="L1080" t="s">
        <v>36</v>
      </c>
      <c r="M1080" t="s">
        <v>37</v>
      </c>
      <c r="N1080" s="5">
        <v>6.5</v>
      </c>
      <c r="O1080" s="7">
        <v>2</v>
      </c>
      <c r="P1080" s="5">
        <v>4.22</v>
      </c>
      <c r="Q1080" s="5">
        <v>2.2799999999999998</v>
      </c>
      <c r="R1080" s="22">
        <f>Tabla1[[#This Row],[Fecha de Envío]]-Tabla1[[#This Row],[Fecha de Orden]]</f>
        <v>16</v>
      </c>
      <c r="S1080" s="24">
        <f>YEAR(Tabla1[[#This Row],[Fecha de Orden]])</f>
        <v>2021</v>
      </c>
      <c r="T1080" t="str">
        <f>VLOOKUP(Tabla1[[#This Row],[Nombre del Producto]],Tabla2[[Nombre Producto]:[Costo Unitario]],2,FALSE)</f>
        <v>Wicked Choccy's</v>
      </c>
      <c r="U1080" t="str">
        <f>VLOOKUP(Tabla1[[#This Row],[Fábrica]],Tabla3[],4,FALSE)</f>
        <v>Georgia</v>
      </c>
    </row>
    <row r="1081" spans="1:21" x14ac:dyDescent="0.25">
      <c r="A1081" t="s">
        <v>1689</v>
      </c>
      <c r="B1081" s="3">
        <v>44473</v>
      </c>
      <c r="C1081" s="3">
        <v>44485</v>
      </c>
      <c r="D1081" t="s">
        <v>39</v>
      </c>
      <c r="E1081">
        <v>166891</v>
      </c>
      <c r="F1081" t="s">
        <v>19</v>
      </c>
      <c r="G1081" t="s">
        <v>30</v>
      </c>
      <c r="H1081" t="s">
        <v>31</v>
      </c>
      <c r="I1081">
        <v>10024</v>
      </c>
      <c r="J1081" t="s">
        <v>22</v>
      </c>
      <c r="K1081" t="s">
        <v>32</v>
      </c>
      <c r="L1081" t="s">
        <v>27</v>
      </c>
      <c r="M1081" t="s">
        <v>28</v>
      </c>
      <c r="N1081" s="5">
        <v>18</v>
      </c>
      <c r="O1081" s="7">
        <v>5</v>
      </c>
      <c r="P1081" s="5">
        <v>12.5</v>
      </c>
      <c r="Q1081" s="5">
        <v>5.5</v>
      </c>
      <c r="R1081" s="22">
        <f>Tabla1[[#This Row],[Fecha de Envío]]-Tabla1[[#This Row],[Fecha de Orden]]</f>
        <v>12</v>
      </c>
      <c r="S1081" s="24">
        <f>YEAR(Tabla1[[#This Row],[Fecha de Orden]])</f>
        <v>2021</v>
      </c>
      <c r="T1081" t="str">
        <f>VLOOKUP(Tabla1[[#This Row],[Nombre del Producto]],Tabla2[[Nombre Producto]:[Costo Unitario]],2,FALSE)</f>
        <v>Lot's O' Nuts</v>
      </c>
      <c r="U1081" t="str">
        <f>VLOOKUP(Tabla1[[#This Row],[Fábrica]],Tabla3[],4,FALSE)</f>
        <v>Arizona</v>
      </c>
    </row>
    <row r="1082" spans="1:21" x14ac:dyDescent="0.25">
      <c r="A1082" t="s">
        <v>2539</v>
      </c>
      <c r="B1082" s="3">
        <v>44473</v>
      </c>
      <c r="C1082" s="3">
        <v>44487</v>
      </c>
      <c r="D1082" t="s">
        <v>18</v>
      </c>
      <c r="E1082">
        <v>153479</v>
      </c>
      <c r="F1082" t="s">
        <v>19</v>
      </c>
      <c r="G1082" t="s">
        <v>2540</v>
      </c>
      <c r="H1082" t="s">
        <v>21</v>
      </c>
      <c r="I1082">
        <v>94591</v>
      </c>
      <c r="J1082" t="s">
        <v>22</v>
      </c>
      <c r="K1082" t="s">
        <v>23</v>
      </c>
      <c r="L1082" t="s">
        <v>33</v>
      </c>
      <c r="M1082" t="s">
        <v>34</v>
      </c>
      <c r="N1082" s="5">
        <v>7.2</v>
      </c>
      <c r="O1082" s="7">
        <v>2</v>
      </c>
      <c r="P1082" s="5">
        <v>4.8</v>
      </c>
      <c r="Q1082" s="5">
        <v>2.4</v>
      </c>
      <c r="R1082" s="22">
        <f>Tabla1[[#This Row],[Fecha de Envío]]-Tabla1[[#This Row],[Fecha de Orden]]</f>
        <v>14</v>
      </c>
      <c r="S1082" s="24">
        <f>YEAR(Tabla1[[#This Row],[Fecha de Orden]])</f>
        <v>2021</v>
      </c>
      <c r="T1082" t="str">
        <f>VLOOKUP(Tabla1[[#This Row],[Nombre del Producto]],Tabla2[[Nombre Producto]:[Costo Unitario]],2,FALSE)</f>
        <v>Lot's O' Nuts</v>
      </c>
      <c r="U1082" t="str">
        <f>VLOOKUP(Tabla1[[#This Row],[Fábrica]],Tabla3[],4,FALSE)</f>
        <v>Arizona</v>
      </c>
    </row>
    <row r="1083" spans="1:21" x14ac:dyDescent="0.25">
      <c r="A1083" t="s">
        <v>2541</v>
      </c>
      <c r="B1083" s="3">
        <v>44473</v>
      </c>
      <c r="C1083" s="3">
        <v>44487</v>
      </c>
      <c r="D1083" t="s">
        <v>18</v>
      </c>
      <c r="E1083">
        <v>153479</v>
      </c>
      <c r="F1083" t="s">
        <v>19</v>
      </c>
      <c r="G1083" t="s">
        <v>2540</v>
      </c>
      <c r="H1083" t="s">
        <v>21</v>
      </c>
      <c r="I1083">
        <v>94591</v>
      </c>
      <c r="J1083" t="s">
        <v>22</v>
      </c>
      <c r="K1083" t="s">
        <v>23</v>
      </c>
      <c r="L1083" t="s">
        <v>24</v>
      </c>
      <c r="M1083" t="s">
        <v>25</v>
      </c>
      <c r="N1083" s="5">
        <v>18.75</v>
      </c>
      <c r="O1083" s="7">
        <v>5</v>
      </c>
      <c r="P1083" s="5">
        <v>12.25</v>
      </c>
      <c r="Q1083" s="5">
        <v>6.5</v>
      </c>
      <c r="R1083" s="22">
        <f>Tabla1[[#This Row],[Fecha de Envío]]-Tabla1[[#This Row],[Fecha de Orden]]</f>
        <v>14</v>
      </c>
      <c r="S1083" s="24">
        <f>YEAR(Tabla1[[#This Row],[Fecha de Orden]])</f>
        <v>2021</v>
      </c>
      <c r="T1083" t="str">
        <f>VLOOKUP(Tabla1[[#This Row],[Nombre del Producto]],Tabla2[[Nombre Producto]:[Costo Unitario]],2,FALSE)</f>
        <v>Wicked Choccy's</v>
      </c>
      <c r="U1083" t="str">
        <f>VLOOKUP(Tabla1[[#This Row],[Fábrica]],Tabla3[],4,FALSE)</f>
        <v>Georgia</v>
      </c>
    </row>
    <row r="1084" spans="1:21" x14ac:dyDescent="0.25">
      <c r="A1084" t="s">
        <v>4236</v>
      </c>
      <c r="B1084" s="3">
        <v>44473</v>
      </c>
      <c r="C1084" s="3">
        <v>44488</v>
      </c>
      <c r="D1084" t="s">
        <v>18</v>
      </c>
      <c r="E1084">
        <v>102085</v>
      </c>
      <c r="F1084" t="s">
        <v>19</v>
      </c>
      <c r="G1084" t="s">
        <v>124</v>
      </c>
      <c r="H1084" t="s">
        <v>125</v>
      </c>
      <c r="I1084">
        <v>98115</v>
      </c>
      <c r="J1084" t="s">
        <v>22</v>
      </c>
      <c r="K1084" t="s">
        <v>23</v>
      </c>
      <c r="L1084" t="s">
        <v>33</v>
      </c>
      <c r="M1084" t="s">
        <v>34</v>
      </c>
      <c r="N1084" s="5">
        <v>14.4</v>
      </c>
      <c r="O1084" s="7">
        <v>4</v>
      </c>
      <c r="P1084" s="5">
        <v>9.6</v>
      </c>
      <c r="Q1084" s="5">
        <v>4.8</v>
      </c>
      <c r="R1084" s="22">
        <f>Tabla1[[#This Row],[Fecha de Envío]]-Tabla1[[#This Row],[Fecha de Orden]]</f>
        <v>15</v>
      </c>
      <c r="S1084" s="24">
        <f>YEAR(Tabla1[[#This Row],[Fecha de Orden]])</f>
        <v>2021</v>
      </c>
      <c r="T1084" t="str">
        <f>VLOOKUP(Tabla1[[#This Row],[Nombre del Producto]],Tabla2[[Nombre Producto]:[Costo Unitario]],2,FALSE)</f>
        <v>Lot's O' Nuts</v>
      </c>
      <c r="U1084" t="str">
        <f>VLOOKUP(Tabla1[[#This Row],[Fábrica]],Tabla3[],4,FALSE)</f>
        <v>Arizona</v>
      </c>
    </row>
    <row r="1085" spans="1:21" x14ac:dyDescent="0.25">
      <c r="A1085" t="s">
        <v>1019</v>
      </c>
      <c r="B1085" s="3">
        <v>44474</v>
      </c>
      <c r="C1085" s="3">
        <v>44489</v>
      </c>
      <c r="D1085" t="s">
        <v>71</v>
      </c>
      <c r="E1085">
        <v>152422</v>
      </c>
      <c r="F1085" t="s">
        <v>19</v>
      </c>
      <c r="G1085" t="s">
        <v>412</v>
      </c>
      <c r="H1085" t="s">
        <v>210</v>
      </c>
      <c r="I1085">
        <v>43229</v>
      </c>
      <c r="J1085" t="s">
        <v>22</v>
      </c>
      <c r="K1085" t="s">
        <v>32</v>
      </c>
      <c r="L1085" t="s">
        <v>27</v>
      </c>
      <c r="M1085" t="s">
        <v>28</v>
      </c>
      <c r="N1085" s="5">
        <v>18</v>
      </c>
      <c r="O1085" s="7">
        <v>5</v>
      </c>
      <c r="P1085" s="5">
        <v>12.5</v>
      </c>
      <c r="Q1085" s="5">
        <v>5.5</v>
      </c>
      <c r="R1085" s="22">
        <f>Tabla1[[#This Row],[Fecha de Envío]]-Tabla1[[#This Row],[Fecha de Orden]]</f>
        <v>15</v>
      </c>
      <c r="S1085" s="24">
        <f>YEAR(Tabla1[[#This Row],[Fecha de Orden]])</f>
        <v>2021</v>
      </c>
      <c r="T1085" t="str">
        <f>VLOOKUP(Tabla1[[#This Row],[Nombre del Producto]],Tabla2[[Nombre Producto]:[Costo Unitario]],2,FALSE)</f>
        <v>Lot's O' Nuts</v>
      </c>
      <c r="U1085" t="str">
        <f>VLOOKUP(Tabla1[[#This Row],[Fábrica]],Tabla3[],4,FALSE)</f>
        <v>Arizona</v>
      </c>
    </row>
    <row r="1086" spans="1:21" x14ac:dyDescent="0.25">
      <c r="A1086" t="s">
        <v>3647</v>
      </c>
      <c r="B1086" s="3">
        <v>44474</v>
      </c>
      <c r="C1086" s="3">
        <v>44489</v>
      </c>
      <c r="D1086" t="s">
        <v>18</v>
      </c>
      <c r="E1086">
        <v>131807</v>
      </c>
      <c r="F1086" t="s">
        <v>195</v>
      </c>
      <c r="G1086" t="s">
        <v>3648</v>
      </c>
      <c r="H1086" t="s">
        <v>3649</v>
      </c>
      <c r="I1086" t="s">
        <v>3650</v>
      </c>
      <c r="J1086" t="s">
        <v>22</v>
      </c>
      <c r="K1086" t="s">
        <v>23</v>
      </c>
      <c r="L1086" t="s">
        <v>36</v>
      </c>
      <c r="M1086" t="s">
        <v>37</v>
      </c>
      <c r="N1086" s="5">
        <v>13</v>
      </c>
      <c r="O1086" s="7">
        <v>4</v>
      </c>
      <c r="P1086" s="5">
        <v>8.44</v>
      </c>
      <c r="Q1086" s="5">
        <v>4.5599999999999996</v>
      </c>
      <c r="R1086" s="22">
        <f>Tabla1[[#This Row],[Fecha de Envío]]-Tabla1[[#This Row],[Fecha de Orden]]</f>
        <v>15</v>
      </c>
      <c r="S1086" s="24">
        <f>YEAR(Tabla1[[#This Row],[Fecha de Orden]])</f>
        <v>2021</v>
      </c>
      <c r="T1086" t="str">
        <f>VLOOKUP(Tabla1[[#This Row],[Nombre del Producto]],Tabla2[[Nombre Producto]:[Costo Unitario]],2,FALSE)</f>
        <v>Wicked Choccy's</v>
      </c>
      <c r="U1086" t="str">
        <f>VLOOKUP(Tabla1[[#This Row],[Fábrica]],Tabla3[],4,FALSE)</f>
        <v>Georgia</v>
      </c>
    </row>
    <row r="1087" spans="1:21" x14ac:dyDescent="0.25">
      <c r="A1087" t="s">
        <v>3651</v>
      </c>
      <c r="B1087" s="3">
        <v>44474</v>
      </c>
      <c r="C1087" s="3">
        <v>44489</v>
      </c>
      <c r="D1087" t="s">
        <v>18</v>
      </c>
      <c r="E1087">
        <v>131807</v>
      </c>
      <c r="F1087" t="s">
        <v>195</v>
      </c>
      <c r="G1087" t="s">
        <v>3652</v>
      </c>
      <c r="H1087" t="s">
        <v>3649</v>
      </c>
      <c r="I1087" t="s">
        <v>3653</v>
      </c>
      <c r="J1087" t="s">
        <v>22</v>
      </c>
      <c r="K1087" t="s">
        <v>23</v>
      </c>
      <c r="L1087" t="s">
        <v>33</v>
      </c>
      <c r="M1087" t="s">
        <v>34</v>
      </c>
      <c r="N1087" s="5">
        <v>18</v>
      </c>
      <c r="O1087" s="7">
        <v>5</v>
      </c>
      <c r="P1087" s="5">
        <v>12</v>
      </c>
      <c r="Q1087" s="5">
        <v>6</v>
      </c>
      <c r="R1087" s="22">
        <f>Tabla1[[#This Row],[Fecha de Envío]]-Tabla1[[#This Row],[Fecha de Orden]]</f>
        <v>15</v>
      </c>
      <c r="S1087" s="24">
        <f>YEAR(Tabla1[[#This Row],[Fecha de Orden]])</f>
        <v>2021</v>
      </c>
      <c r="T1087" t="str">
        <f>VLOOKUP(Tabla1[[#This Row],[Nombre del Producto]],Tabla2[[Nombre Producto]:[Costo Unitario]],2,FALSE)</f>
        <v>Lot's O' Nuts</v>
      </c>
      <c r="U1087" t="str">
        <f>VLOOKUP(Tabla1[[#This Row],[Fábrica]],Tabla3[],4,FALSE)</f>
        <v>Arizona</v>
      </c>
    </row>
    <row r="1088" spans="1:21" x14ac:dyDescent="0.25">
      <c r="A1088" t="s">
        <v>3654</v>
      </c>
      <c r="B1088" s="3">
        <v>44474</v>
      </c>
      <c r="C1088" s="3">
        <v>44489</v>
      </c>
      <c r="D1088" t="s">
        <v>18</v>
      </c>
      <c r="E1088">
        <v>131807</v>
      </c>
      <c r="F1088" t="s">
        <v>195</v>
      </c>
      <c r="G1088" t="s">
        <v>3652</v>
      </c>
      <c r="H1088" t="s">
        <v>3649</v>
      </c>
      <c r="I1088" t="s">
        <v>3653</v>
      </c>
      <c r="J1088" t="s">
        <v>22</v>
      </c>
      <c r="K1088" t="s">
        <v>23</v>
      </c>
      <c r="L1088" t="s">
        <v>27</v>
      </c>
      <c r="M1088" t="s">
        <v>28</v>
      </c>
      <c r="N1088" s="5">
        <v>10.8</v>
      </c>
      <c r="O1088" s="7">
        <v>3</v>
      </c>
      <c r="P1088" s="5">
        <v>7.5</v>
      </c>
      <c r="Q1088" s="5">
        <v>3.3</v>
      </c>
      <c r="R1088" s="22">
        <f>Tabla1[[#This Row],[Fecha de Envío]]-Tabla1[[#This Row],[Fecha de Orden]]</f>
        <v>15</v>
      </c>
      <c r="S1088" s="24">
        <f>YEAR(Tabla1[[#This Row],[Fecha de Orden]])</f>
        <v>2021</v>
      </c>
      <c r="T1088" t="str">
        <f>VLOOKUP(Tabla1[[#This Row],[Nombre del Producto]],Tabla2[[Nombre Producto]:[Costo Unitario]],2,FALSE)</f>
        <v>Lot's O' Nuts</v>
      </c>
      <c r="U1088" t="str">
        <f>VLOOKUP(Tabla1[[#This Row],[Fábrica]],Tabla3[],4,FALSE)</f>
        <v>Arizona</v>
      </c>
    </row>
    <row r="1089" spans="1:21" x14ac:dyDescent="0.25">
      <c r="A1089" t="s">
        <v>3655</v>
      </c>
      <c r="B1089" s="3">
        <v>44474</v>
      </c>
      <c r="C1089" s="3">
        <v>44489</v>
      </c>
      <c r="D1089" t="s">
        <v>18</v>
      </c>
      <c r="E1089">
        <v>131807</v>
      </c>
      <c r="F1089" t="s">
        <v>195</v>
      </c>
      <c r="G1089" t="s">
        <v>3652</v>
      </c>
      <c r="H1089" t="s">
        <v>3649</v>
      </c>
      <c r="I1089" t="s">
        <v>3653</v>
      </c>
      <c r="J1089" t="s">
        <v>22</v>
      </c>
      <c r="K1089" t="s">
        <v>23</v>
      </c>
      <c r="L1089" t="s">
        <v>24</v>
      </c>
      <c r="M1089" t="s">
        <v>25</v>
      </c>
      <c r="N1089" s="5">
        <v>15</v>
      </c>
      <c r="O1089" s="7">
        <v>4</v>
      </c>
      <c r="P1089" s="5">
        <v>9.8000000000000007</v>
      </c>
      <c r="Q1089" s="5">
        <v>5.2</v>
      </c>
      <c r="R1089" s="22">
        <f>Tabla1[[#This Row],[Fecha de Envío]]-Tabla1[[#This Row],[Fecha de Orden]]</f>
        <v>15</v>
      </c>
      <c r="S1089" s="24">
        <f>YEAR(Tabla1[[#This Row],[Fecha de Orden]])</f>
        <v>2021</v>
      </c>
      <c r="T1089" t="str">
        <f>VLOOKUP(Tabla1[[#This Row],[Nombre del Producto]],Tabla2[[Nombre Producto]:[Costo Unitario]],2,FALSE)</f>
        <v>Wicked Choccy's</v>
      </c>
      <c r="U1089" t="str">
        <f>VLOOKUP(Tabla1[[#This Row],[Fábrica]],Tabla3[],4,FALSE)</f>
        <v>Georgia</v>
      </c>
    </row>
    <row r="1090" spans="1:21" x14ac:dyDescent="0.25">
      <c r="A1090" t="s">
        <v>3656</v>
      </c>
      <c r="B1090" s="3">
        <v>44474</v>
      </c>
      <c r="C1090" s="3">
        <v>44489</v>
      </c>
      <c r="D1090" t="s">
        <v>18</v>
      </c>
      <c r="E1090">
        <v>131807</v>
      </c>
      <c r="F1090" t="s">
        <v>195</v>
      </c>
      <c r="G1090" t="s">
        <v>3648</v>
      </c>
      <c r="H1090" t="s">
        <v>3649</v>
      </c>
      <c r="I1090" t="s">
        <v>3650</v>
      </c>
      <c r="J1090" t="s">
        <v>148</v>
      </c>
      <c r="K1090" t="s">
        <v>23</v>
      </c>
      <c r="L1090" t="s">
        <v>348</v>
      </c>
      <c r="M1090" t="s">
        <v>349</v>
      </c>
      <c r="N1090" s="5">
        <v>100</v>
      </c>
      <c r="O1090" s="7">
        <v>5</v>
      </c>
      <c r="P1090" s="5">
        <v>50</v>
      </c>
      <c r="Q1090" s="5">
        <v>50</v>
      </c>
      <c r="R1090" s="22">
        <f>Tabla1[[#This Row],[Fecha de Envío]]-Tabla1[[#This Row],[Fecha de Orden]]</f>
        <v>15</v>
      </c>
      <c r="S1090" s="24">
        <f>YEAR(Tabla1[[#This Row],[Fecha de Orden]])</f>
        <v>2021</v>
      </c>
      <c r="T1090" t="str">
        <f>VLOOKUP(Tabla1[[#This Row],[Nombre del Producto]],Tabla2[[Nombre Producto]:[Costo Unitario]],2,FALSE)</f>
        <v>Secret Factory</v>
      </c>
      <c r="U1090" t="str">
        <f>VLOOKUP(Tabla1[[#This Row],[Fábrica]],Tabla3[],4,FALSE)</f>
        <v>Illinois</v>
      </c>
    </row>
    <row r="1091" spans="1:21" x14ac:dyDescent="0.25">
      <c r="A1091" t="s">
        <v>5156</v>
      </c>
      <c r="B1091" s="3">
        <v>44474</v>
      </c>
      <c r="C1091" s="3">
        <v>44485</v>
      </c>
      <c r="D1091" t="s">
        <v>39</v>
      </c>
      <c r="E1091">
        <v>152233</v>
      </c>
      <c r="F1091" t="s">
        <v>19</v>
      </c>
      <c r="G1091" t="s">
        <v>2266</v>
      </c>
      <c r="H1091" t="s">
        <v>21</v>
      </c>
      <c r="I1091">
        <v>91767</v>
      </c>
      <c r="J1091" t="s">
        <v>22</v>
      </c>
      <c r="K1091" t="s">
        <v>23</v>
      </c>
      <c r="L1091" t="s">
        <v>27</v>
      </c>
      <c r="M1091" t="s">
        <v>28</v>
      </c>
      <c r="N1091" s="5">
        <v>7.2</v>
      </c>
      <c r="O1091" s="7">
        <v>2</v>
      </c>
      <c r="P1091" s="5">
        <v>5</v>
      </c>
      <c r="Q1091" s="5">
        <v>2.2000000000000002</v>
      </c>
      <c r="R1091" s="22">
        <f>Tabla1[[#This Row],[Fecha de Envío]]-Tabla1[[#This Row],[Fecha de Orden]]</f>
        <v>11</v>
      </c>
      <c r="S1091" s="24">
        <f>YEAR(Tabla1[[#This Row],[Fecha de Orden]])</f>
        <v>2021</v>
      </c>
      <c r="T1091" t="str">
        <f>VLOOKUP(Tabla1[[#This Row],[Nombre del Producto]],Tabla2[[Nombre Producto]:[Costo Unitario]],2,FALSE)</f>
        <v>Lot's O' Nuts</v>
      </c>
      <c r="U1091" t="str">
        <f>VLOOKUP(Tabla1[[#This Row],[Fábrica]],Tabla3[],4,FALSE)</f>
        <v>Arizona</v>
      </c>
    </row>
    <row r="1092" spans="1:21" x14ac:dyDescent="0.25">
      <c r="A1092" t="s">
        <v>620</v>
      </c>
      <c r="B1092" s="3">
        <v>44475</v>
      </c>
      <c r="C1092" s="3">
        <v>44487</v>
      </c>
      <c r="D1092" t="s">
        <v>71</v>
      </c>
      <c r="E1092">
        <v>132542</v>
      </c>
      <c r="F1092" t="s">
        <v>19</v>
      </c>
      <c r="G1092" t="s">
        <v>57</v>
      </c>
      <c r="H1092" t="s">
        <v>58</v>
      </c>
      <c r="I1092">
        <v>68104</v>
      </c>
      <c r="J1092" t="s">
        <v>148</v>
      </c>
      <c r="K1092" t="s">
        <v>43</v>
      </c>
      <c r="L1092" t="s">
        <v>149</v>
      </c>
      <c r="M1092" t="s">
        <v>150</v>
      </c>
      <c r="N1092" s="5">
        <v>2.5</v>
      </c>
      <c r="O1092" s="7">
        <v>2</v>
      </c>
      <c r="P1092" s="5">
        <v>1.3</v>
      </c>
      <c r="Q1092" s="5">
        <v>1.2</v>
      </c>
      <c r="R1092" s="22">
        <f>Tabla1[[#This Row],[Fecha de Envío]]-Tabla1[[#This Row],[Fecha de Orden]]</f>
        <v>12</v>
      </c>
      <c r="S1092" s="24">
        <f>YEAR(Tabla1[[#This Row],[Fecha de Orden]])</f>
        <v>2021</v>
      </c>
      <c r="T1092" t="str">
        <f>VLOOKUP(Tabla1[[#This Row],[Nombre del Producto]],Tabla2[[Nombre Producto]:[Costo Unitario]],2,FALSE)</f>
        <v>Secret Factory</v>
      </c>
      <c r="U1092" t="str">
        <f>VLOOKUP(Tabla1[[#This Row],[Fábrica]],Tabla3[],4,FALSE)</f>
        <v>Illinois</v>
      </c>
    </row>
    <row r="1093" spans="1:21" x14ac:dyDescent="0.25">
      <c r="A1093" t="s">
        <v>4237</v>
      </c>
      <c r="B1093" s="3">
        <v>44475</v>
      </c>
      <c r="C1093" s="3">
        <v>44492</v>
      </c>
      <c r="D1093" t="s">
        <v>18</v>
      </c>
      <c r="E1093">
        <v>110611</v>
      </c>
      <c r="F1093" t="s">
        <v>19</v>
      </c>
      <c r="G1093" t="s">
        <v>144</v>
      </c>
      <c r="H1093" t="s">
        <v>101</v>
      </c>
      <c r="I1093">
        <v>19120</v>
      </c>
      <c r="J1093" t="s">
        <v>22</v>
      </c>
      <c r="K1093" t="s">
        <v>32</v>
      </c>
      <c r="L1093" t="s">
        <v>33</v>
      </c>
      <c r="M1093" t="s">
        <v>34</v>
      </c>
      <c r="N1093" s="5">
        <v>18</v>
      </c>
      <c r="O1093" s="7">
        <v>5</v>
      </c>
      <c r="P1093" s="5">
        <v>12</v>
      </c>
      <c r="Q1093" s="5">
        <v>6</v>
      </c>
      <c r="R1093" s="22">
        <f>Tabla1[[#This Row],[Fecha de Envío]]-Tabla1[[#This Row],[Fecha de Orden]]</f>
        <v>17</v>
      </c>
      <c r="S1093" s="24">
        <f>YEAR(Tabla1[[#This Row],[Fecha de Orden]])</f>
        <v>2021</v>
      </c>
      <c r="T1093" t="str">
        <f>VLOOKUP(Tabla1[[#This Row],[Nombre del Producto]],Tabla2[[Nombre Producto]:[Costo Unitario]],2,FALSE)</f>
        <v>Lot's O' Nuts</v>
      </c>
      <c r="U1093" t="str">
        <f>VLOOKUP(Tabla1[[#This Row],[Fábrica]],Tabla3[],4,FALSE)</f>
        <v>Arizona</v>
      </c>
    </row>
    <row r="1094" spans="1:21" x14ac:dyDescent="0.25">
      <c r="A1094" t="s">
        <v>9086</v>
      </c>
      <c r="B1094" s="3">
        <v>44475</v>
      </c>
      <c r="C1094" s="3">
        <v>44488</v>
      </c>
      <c r="D1094" t="s">
        <v>39</v>
      </c>
      <c r="E1094">
        <v>109680</v>
      </c>
      <c r="F1094" t="s">
        <v>19</v>
      </c>
      <c r="G1094" t="s">
        <v>156</v>
      </c>
      <c r="H1094" t="s">
        <v>147</v>
      </c>
      <c r="I1094">
        <v>46203</v>
      </c>
      <c r="J1094" t="s">
        <v>22</v>
      </c>
      <c r="K1094" t="s">
        <v>43</v>
      </c>
      <c r="L1094" t="s">
        <v>33</v>
      </c>
      <c r="M1094" t="s">
        <v>34</v>
      </c>
      <c r="N1094" s="5">
        <v>7.2</v>
      </c>
      <c r="O1094" s="7">
        <v>2</v>
      </c>
      <c r="P1094" s="5">
        <v>4.8</v>
      </c>
      <c r="Q1094" s="5">
        <v>2.4</v>
      </c>
      <c r="R1094" s="22">
        <f>Tabla1[[#This Row],[Fecha de Envío]]-Tabla1[[#This Row],[Fecha de Orden]]</f>
        <v>13</v>
      </c>
      <c r="S1094" s="24">
        <f>YEAR(Tabla1[[#This Row],[Fecha de Orden]])</f>
        <v>2021</v>
      </c>
      <c r="T1094" t="str">
        <f>VLOOKUP(Tabla1[[#This Row],[Nombre del Producto]],Tabla2[[Nombre Producto]:[Costo Unitario]],2,FALSE)</f>
        <v>Lot's O' Nuts</v>
      </c>
      <c r="U1094" t="str">
        <f>VLOOKUP(Tabla1[[#This Row],[Fábrica]],Tabla3[],4,FALSE)</f>
        <v>Arizona</v>
      </c>
    </row>
    <row r="1095" spans="1:21" x14ac:dyDescent="0.25">
      <c r="A1095" t="s">
        <v>9162</v>
      </c>
      <c r="B1095" s="3">
        <v>44475</v>
      </c>
      <c r="C1095" s="3">
        <v>44489</v>
      </c>
      <c r="D1095" t="s">
        <v>18</v>
      </c>
      <c r="E1095">
        <v>134677</v>
      </c>
      <c r="F1095" t="s">
        <v>19</v>
      </c>
      <c r="G1095" t="s">
        <v>120</v>
      </c>
      <c r="H1095" t="s">
        <v>21</v>
      </c>
      <c r="I1095">
        <v>92024</v>
      </c>
      <c r="J1095" t="s">
        <v>22</v>
      </c>
      <c r="K1095" t="s">
        <v>23</v>
      </c>
      <c r="L1095" t="s">
        <v>27</v>
      </c>
      <c r="M1095" t="s">
        <v>28</v>
      </c>
      <c r="N1095" s="5">
        <v>10.8</v>
      </c>
      <c r="O1095" s="7">
        <v>3</v>
      </c>
      <c r="P1095" s="5">
        <v>7.5</v>
      </c>
      <c r="Q1095" s="5">
        <v>3.3</v>
      </c>
      <c r="R1095" s="22">
        <f>Tabla1[[#This Row],[Fecha de Envío]]-Tabla1[[#This Row],[Fecha de Orden]]</f>
        <v>14</v>
      </c>
      <c r="S1095" s="24">
        <f>YEAR(Tabla1[[#This Row],[Fecha de Orden]])</f>
        <v>2021</v>
      </c>
      <c r="T1095" t="str">
        <f>VLOOKUP(Tabla1[[#This Row],[Nombre del Producto]],Tabla2[[Nombre Producto]:[Costo Unitario]],2,FALSE)</f>
        <v>Lot's O' Nuts</v>
      </c>
      <c r="U1095" t="str">
        <f>VLOOKUP(Tabla1[[#This Row],[Fábrica]],Tabla3[],4,FALSE)</f>
        <v>Arizona</v>
      </c>
    </row>
    <row r="1096" spans="1:21" x14ac:dyDescent="0.25">
      <c r="A1096" t="s">
        <v>4455</v>
      </c>
      <c r="B1096" s="3">
        <v>44476</v>
      </c>
      <c r="C1096" s="3">
        <v>44491</v>
      </c>
      <c r="D1096" t="s">
        <v>18</v>
      </c>
      <c r="E1096">
        <v>132801</v>
      </c>
      <c r="F1096" t="s">
        <v>19</v>
      </c>
      <c r="G1096" t="s">
        <v>186</v>
      </c>
      <c r="H1096" t="s">
        <v>42</v>
      </c>
      <c r="I1096">
        <v>75217</v>
      </c>
      <c r="J1096" t="s">
        <v>22</v>
      </c>
      <c r="K1096" t="s">
        <v>43</v>
      </c>
      <c r="L1096" t="s">
        <v>24</v>
      </c>
      <c r="M1096" t="s">
        <v>25</v>
      </c>
      <c r="N1096" s="5">
        <v>37.5</v>
      </c>
      <c r="O1096" s="7">
        <v>10</v>
      </c>
      <c r="P1096" s="5">
        <v>24.5</v>
      </c>
      <c r="Q1096" s="5">
        <v>13</v>
      </c>
      <c r="R1096" s="22">
        <f>Tabla1[[#This Row],[Fecha de Envío]]-Tabla1[[#This Row],[Fecha de Orden]]</f>
        <v>15</v>
      </c>
      <c r="S1096" s="24">
        <f>YEAR(Tabla1[[#This Row],[Fecha de Orden]])</f>
        <v>2021</v>
      </c>
      <c r="T1096" t="str">
        <f>VLOOKUP(Tabla1[[#This Row],[Nombre del Producto]],Tabla2[[Nombre Producto]:[Costo Unitario]],2,FALSE)</f>
        <v>Wicked Choccy's</v>
      </c>
      <c r="U1096" t="str">
        <f>VLOOKUP(Tabla1[[#This Row],[Fábrica]],Tabla3[],4,FALSE)</f>
        <v>Georgia</v>
      </c>
    </row>
    <row r="1097" spans="1:21" x14ac:dyDescent="0.25">
      <c r="A1097" t="s">
        <v>6355</v>
      </c>
      <c r="B1097" s="3">
        <v>44476</v>
      </c>
      <c r="C1097" s="3">
        <v>44492</v>
      </c>
      <c r="D1097" t="s">
        <v>18</v>
      </c>
      <c r="E1097">
        <v>117429</v>
      </c>
      <c r="F1097" t="s">
        <v>19</v>
      </c>
      <c r="G1097" t="s">
        <v>144</v>
      </c>
      <c r="H1097" t="s">
        <v>101</v>
      </c>
      <c r="I1097">
        <v>19140</v>
      </c>
      <c r="J1097" t="s">
        <v>22</v>
      </c>
      <c r="K1097" t="s">
        <v>32</v>
      </c>
      <c r="L1097" t="s">
        <v>33</v>
      </c>
      <c r="M1097" t="s">
        <v>34</v>
      </c>
      <c r="N1097" s="5">
        <v>18</v>
      </c>
      <c r="O1097" s="7">
        <v>5</v>
      </c>
      <c r="P1097" s="5">
        <v>12</v>
      </c>
      <c r="Q1097" s="5">
        <v>6</v>
      </c>
      <c r="R1097" s="22">
        <f>Tabla1[[#This Row],[Fecha de Envío]]-Tabla1[[#This Row],[Fecha de Orden]]</f>
        <v>16</v>
      </c>
      <c r="S1097" s="24">
        <f>YEAR(Tabla1[[#This Row],[Fecha de Orden]])</f>
        <v>2021</v>
      </c>
      <c r="T1097" t="str">
        <f>VLOOKUP(Tabla1[[#This Row],[Nombre del Producto]],Tabla2[[Nombre Producto]:[Costo Unitario]],2,FALSE)</f>
        <v>Lot's O' Nuts</v>
      </c>
      <c r="U1097" t="str">
        <f>VLOOKUP(Tabla1[[#This Row],[Fábrica]],Tabla3[],4,FALSE)</f>
        <v>Arizona</v>
      </c>
    </row>
    <row r="1098" spans="1:21" x14ac:dyDescent="0.25">
      <c r="A1098" t="s">
        <v>2819</v>
      </c>
      <c r="B1098" s="3">
        <v>44477</v>
      </c>
      <c r="C1098" s="3">
        <v>44492</v>
      </c>
      <c r="D1098" t="s">
        <v>71</v>
      </c>
      <c r="E1098">
        <v>119977</v>
      </c>
      <c r="F1098" t="s">
        <v>19</v>
      </c>
      <c r="G1098" t="s">
        <v>30</v>
      </c>
      <c r="H1098" t="s">
        <v>31</v>
      </c>
      <c r="I1098">
        <v>10011</v>
      </c>
      <c r="J1098" t="s">
        <v>22</v>
      </c>
      <c r="K1098" t="s">
        <v>32</v>
      </c>
      <c r="L1098" t="s">
        <v>27</v>
      </c>
      <c r="M1098" t="s">
        <v>28</v>
      </c>
      <c r="N1098" s="5">
        <v>14.4</v>
      </c>
      <c r="O1098" s="7">
        <v>4</v>
      </c>
      <c r="P1098" s="5">
        <v>10</v>
      </c>
      <c r="Q1098" s="5">
        <v>4.4000000000000004</v>
      </c>
      <c r="R1098" s="22">
        <f>Tabla1[[#This Row],[Fecha de Envío]]-Tabla1[[#This Row],[Fecha de Orden]]</f>
        <v>15</v>
      </c>
      <c r="S1098" s="24">
        <f>YEAR(Tabla1[[#This Row],[Fecha de Orden]])</f>
        <v>2021</v>
      </c>
      <c r="T1098" t="str">
        <f>VLOOKUP(Tabla1[[#This Row],[Nombre del Producto]],Tabla2[[Nombre Producto]:[Costo Unitario]],2,FALSE)</f>
        <v>Lot's O' Nuts</v>
      </c>
      <c r="U1098" t="str">
        <f>VLOOKUP(Tabla1[[#This Row],[Fábrica]],Tabla3[],4,FALSE)</f>
        <v>Arizona</v>
      </c>
    </row>
    <row r="1099" spans="1:21" x14ac:dyDescent="0.25">
      <c r="A1099" t="s">
        <v>4423</v>
      </c>
      <c r="B1099" s="3">
        <v>44477</v>
      </c>
      <c r="C1099" s="3">
        <v>44487</v>
      </c>
      <c r="D1099" t="s">
        <v>82</v>
      </c>
      <c r="E1099">
        <v>142951</v>
      </c>
      <c r="F1099" t="s">
        <v>19</v>
      </c>
      <c r="G1099" t="s">
        <v>356</v>
      </c>
      <c r="H1099" t="s">
        <v>98</v>
      </c>
      <c r="I1099">
        <v>28205</v>
      </c>
      <c r="J1099" t="s">
        <v>22</v>
      </c>
      <c r="K1099" t="s">
        <v>66</v>
      </c>
      <c r="L1099" t="s">
        <v>24</v>
      </c>
      <c r="M1099" t="s">
        <v>25</v>
      </c>
      <c r="N1099" s="5">
        <v>11.25</v>
      </c>
      <c r="O1099" s="7">
        <v>3</v>
      </c>
      <c r="P1099" s="5">
        <v>7.35</v>
      </c>
      <c r="Q1099" s="5">
        <v>3.9</v>
      </c>
      <c r="R1099" s="22">
        <f>Tabla1[[#This Row],[Fecha de Envío]]-Tabla1[[#This Row],[Fecha de Orden]]</f>
        <v>10</v>
      </c>
      <c r="S1099" s="24">
        <f>YEAR(Tabla1[[#This Row],[Fecha de Orden]])</f>
        <v>2021</v>
      </c>
      <c r="T1099" t="str">
        <f>VLOOKUP(Tabla1[[#This Row],[Nombre del Producto]],Tabla2[[Nombre Producto]:[Costo Unitario]],2,FALSE)</f>
        <v>Wicked Choccy's</v>
      </c>
      <c r="U1099" t="str">
        <f>VLOOKUP(Tabla1[[#This Row],[Fábrica]],Tabla3[],4,FALSE)</f>
        <v>Georgia</v>
      </c>
    </row>
    <row r="1100" spans="1:21" x14ac:dyDescent="0.25">
      <c r="A1100" t="s">
        <v>1335</v>
      </c>
      <c r="B1100" s="3">
        <v>44478</v>
      </c>
      <c r="C1100" s="3">
        <v>44494</v>
      </c>
      <c r="D1100" t="s">
        <v>18</v>
      </c>
      <c r="E1100">
        <v>137911</v>
      </c>
      <c r="F1100" t="s">
        <v>19</v>
      </c>
      <c r="G1100" t="s">
        <v>242</v>
      </c>
      <c r="H1100" t="s">
        <v>98</v>
      </c>
      <c r="I1100">
        <v>28540</v>
      </c>
      <c r="J1100" t="s">
        <v>22</v>
      </c>
      <c r="K1100" t="s">
        <v>66</v>
      </c>
      <c r="L1100" t="s">
        <v>24</v>
      </c>
      <c r="M1100" t="s">
        <v>25</v>
      </c>
      <c r="N1100" s="5">
        <v>7.5</v>
      </c>
      <c r="O1100" s="7">
        <v>2</v>
      </c>
      <c r="P1100" s="5">
        <v>4.9000000000000004</v>
      </c>
      <c r="Q1100" s="5">
        <v>2.6</v>
      </c>
      <c r="R1100" s="22">
        <f>Tabla1[[#This Row],[Fecha de Envío]]-Tabla1[[#This Row],[Fecha de Orden]]</f>
        <v>16</v>
      </c>
      <c r="S1100" s="24">
        <f>YEAR(Tabla1[[#This Row],[Fecha de Orden]])</f>
        <v>2021</v>
      </c>
      <c r="T1100" t="str">
        <f>VLOOKUP(Tabla1[[#This Row],[Nombre del Producto]],Tabla2[[Nombre Producto]:[Costo Unitario]],2,FALSE)</f>
        <v>Wicked Choccy's</v>
      </c>
      <c r="U1100" t="str">
        <f>VLOOKUP(Tabla1[[#This Row],[Fábrica]],Tabla3[],4,FALSE)</f>
        <v>Georgia</v>
      </c>
    </row>
    <row r="1101" spans="1:21" x14ac:dyDescent="0.25">
      <c r="A1101" t="s">
        <v>8163</v>
      </c>
      <c r="B1101" s="3">
        <v>44478</v>
      </c>
      <c r="C1101" s="3">
        <v>44493</v>
      </c>
      <c r="D1101" t="s">
        <v>18</v>
      </c>
      <c r="E1101">
        <v>138240</v>
      </c>
      <c r="F1101" t="s">
        <v>19</v>
      </c>
      <c r="G1101" t="s">
        <v>20</v>
      </c>
      <c r="H1101" t="s">
        <v>21</v>
      </c>
      <c r="I1101">
        <v>94122</v>
      </c>
      <c r="J1101" t="s">
        <v>22</v>
      </c>
      <c r="K1101" t="s">
        <v>23</v>
      </c>
      <c r="L1101" t="s">
        <v>36</v>
      </c>
      <c r="M1101" t="s">
        <v>37</v>
      </c>
      <c r="N1101" s="5">
        <v>9.75</v>
      </c>
      <c r="O1101" s="7">
        <v>3</v>
      </c>
      <c r="P1101" s="5">
        <v>6.33</v>
      </c>
      <c r="Q1101" s="5">
        <v>3.42</v>
      </c>
      <c r="R1101" s="22">
        <f>Tabla1[[#This Row],[Fecha de Envío]]-Tabla1[[#This Row],[Fecha de Orden]]</f>
        <v>15</v>
      </c>
      <c r="S1101" s="24">
        <f>YEAR(Tabla1[[#This Row],[Fecha de Orden]])</f>
        <v>2021</v>
      </c>
      <c r="T1101" t="str">
        <f>VLOOKUP(Tabla1[[#This Row],[Nombre del Producto]],Tabla2[[Nombre Producto]:[Costo Unitario]],2,FALSE)</f>
        <v>Wicked Choccy's</v>
      </c>
      <c r="U1101" t="str">
        <f>VLOOKUP(Tabla1[[#This Row],[Fábrica]],Tabla3[],4,FALSE)</f>
        <v>Georgia</v>
      </c>
    </row>
    <row r="1102" spans="1:21" x14ac:dyDescent="0.25">
      <c r="A1102" t="s">
        <v>8164</v>
      </c>
      <c r="B1102" s="3">
        <v>44478</v>
      </c>
      <c r="C1102" s="3">
        <v>44493</v>
      </c>
      <c r="D1102" t="s">
        <v>18</v>
      </c>
      <c r="E1102">
        <v>138240</v>
      </c>
      <c r="F1102" t="s">
        <v>19</v>
      </c>
      <c r="G1102" t="s">
        <v>20</v>
      </c>
      <c r="H1102" t="s">
        <v>21</v>
      </c>
      <c r="I1102">
        <v>94122</v>
      </c>
      <c r="J1102" t="s">
        <v>22</v>
      </c>
      <c r="K1102" t="s">
        <v>23</v>
      </c>
      <c r="L1102" t="s">
        <v>45</v>
      </c>
      <c r="M1102" t="s">
        <v>46</v>
      </c>
      <c r="N1102" s="5">
        <v>3.49</v>
      </c>
      <c r="O1102" s="7">
        <v>1</v>
      </c>
      <c r="P1102" s="5">
        <v>2.4900000000000002</v>
      </c>
      <c r="Q1102" s="5">
        <v>1</v>
      </c>
      <c r="R1102" s="22">
        <f>Tabla1[[#This Row],[Fecha de Envío]]-Tabla1[[#This Row],[Fecha de Orden]]</f>
        <v>15</v>
      </c>
      <c r="S1102" s="24">
        <f>YEAR(Tabla1[[#This Row],[Fecha de Orden]])</f>
        <v>2021</v>
      </c>
      <c r="T1102" t="str">
        <f>VLOOKUP(Tabla1[[#This Row],[Nombre del Producto]],Tabla2[[Nombre Producto]:[Costo Unitario]],2,FALSE)</f>
        <v>Lot's O' Nuts</v>
      </c>
      <c r="U1102" t="str">
        <f>VLOOKUP(Tabla1[[#This Row],[Fábrica]],Tabla3[],4,FALSE)</f>
        <v>Arizona</v>
      </c>
    </row>
    <row r="1103" spans="1:21" x14ac:dyDescent="0.25">
      <c r="A1103" t="s">
        <v>2071</v>
      </c>
      <c r="B1103" s="3">
        <v>44479</v>
      </c>
      <c r="C1103" s="3">
        <v>44494</v>
      </c>
      <c r="D1103" t="s">
        <v>18</v>
      </c>
      <c r="E1103">
        <v>103492</v>
      </c>
      <c r="F1103" t="s">
        <v>19</v>
      </c>
      <c r="G1103" t="s">
        <v>285</v>
      </c>
      <c r="H1103" t="s">
        <v>42</v>
      </c>
      <c r="I1103">
        <v>77340</v>
      </c>
      <c r="J1103" t="s">
        <v>22</v>
      </c>
      <c r="K1103" t="s">
        <v>43</v>
      </c>
      <c r="L1103" t="s">
        <v>27</v>
      </c>
      <c r="M1103" t="s">
        <v>28</v>
      </c>
      <c r="N1103" s="5">
        <v>3.6</v>
      </c>
      <c r="O1103" s="7">
        <v>1</v>
      </c>
      <c r="P1103" s="5">
        <v>2.5</v>
      </c>
      <c r="Q1103" s="5">
        <v>1.1000000000000001</v>
      </c>
      <c r="R1103" s="22">
        <f>Tabla1[[#This Row],[Fecha de Envío]]-Tabla1[[#This Row],[Fecha de Orden]]</f>
        <v>15</v>
      </c>
      <c r="S1103" s="24">
        <f>YEAR(Tabla1[[#This Row],[Fecha de Orden]])</f>
        <v>2021</v>
      </c>
      <c r="T1103" t="str">
        <f>VLOOKUP(Tabla1[[#This Row],[Nombre del Producto]],Tabla2[[Nombre Producto]:[Costo Unitario]],2,FALSE)</f>
        <v>Lot's O' Nuts</v>
      </c>
      <c r="U1103" t="str">
        <f>VLOOKUP(Tabla1[[#This Row],[Fábrica]],Tabla3[],4,FALSE)</f>
        <v>Arizona</v>
      </c>
    </row>
    <row r="1104" spans="1:21" x14ac:dyDescent="0.25">
      <c r="A1104" t="s">
        <v>2072</v>
      </c>
      <c r="B1104" s="3">
        <v>44479</v>
      </c>
      <c r="C1104" s="3">
        <v>44494</v>
      </c>
      <c r="D1104" t="s">
        <v>18</v>
      </c>
      <c r="E1104">
        <v>103492</v>
      </c>
      <c r="F1104" t="s">
        <v>19</v>
      </c>
      <c r="G1104" t="s">
        <v>285</v>
      </c>
      <c r="H1104" t="s">
        <v>42</v>
      </c>
      <c r="I1104">
        <v>77340</v>
      </c>
      <c r="J1104" t="s">
        <v>22</v>
      </c>
      <c r="K1104" t="s">
        <v>43</v>
      </c>
      <c r="L1104" t="s">
        <v>33</v>
      </c>
      <c r="M1104" t="s">
        <v>34</v>
      </c>
      <c r="N1104" s="5">
        <v>18</v>
      </c>
      <c r="O1104" s="7">
        <v>5</v>
      </c>
      <c r="P1104" s="5">
        <v>12</v>
      </c>
      <c r="Q1104" s="5">
        <v>6</v>
      </c>
      <c r="R1104" s="22">
        <f>Tabla1[[#This Row],[Fecha de Envío]]-Tabla1[[#This Row],[Fecha de Orden]]</f>
        <v>15</v>
      </c>
      <c r="S1104" s="24">
        <f>YEAR(Tabla1[[#This Row],[Fecha de Orden]])</f>
        <v>2021</v>
      </c>
      <c r="T1104" t="str">
        <f>VLOOKUP(Tabla1[[#This Row],[Nombre del Producto]],Tabla2[[Nombre Producto]:[Costo Unitario]],2,FALSE)</f>
        <v>Lot's O' Nuts</v>
      </c>
      <c r="U1104" t="str">
        <f>VLOOKUP(Tabla1[[#This Row],[Fábrica]],Tabla3[],4,FALSE)</f>
        <v>Arizona</v>
      </c>
    </row>
    <row r="1105" spans="1:21" x14ac:dyDescent="0.25">
      <c r="A1105" t="s">
        <v>2073</v>
      </c>
      <c r="B1105" s="3">
        <v>44479</v>
      </c>
      <c r="C1105" s="3">
        <v>44494</v>
      </c>
      <c r="D1105" t="s">
        <v>18</v>
      </c>
      <c r="E1105">
        <v>103492</v>
      </c>
      <c r="F1105" t="s">
        <v>19</v>
      </c>
      <c r="G1105" t="s">
        <v>285</v>
      </c>
      <c r="H1105" t="s">
        <v>42</v>
      </c>
      <c r="I1105">
        <v>77340</v>
      </c>
      <c r="J1105" t="s">
        <v>22</v>
      </c>
      <c r="K1105" t="s">
        <v>43</v>
      </c>
      <c r="L1105" t="s">
        <v>36</v>
      </c>
      <c r="M1105" t="s">
        <v>37</v>
      </c>
      <c r="N1105" s="5">
        <v>19.5</v>
      </c>
      <c r="O1105" s="7">
        <v>6</v>
      </c>
      <c r="P1105" s="5">
        <v>12.66</v>
      </c>
      <c r="Q1105" s="5">
        <v>6.84</v>
      </c>
      <c r="R1105" s="22">
        <f>Tabla1[[#This Row],[Fecha de Envío]]-Tabla1[[#This Row],[Fecha de Orden]]</f>
        <v>15</v>
      </c>
      <c r="S1105" s="24">
        <f>YEAR(Tabla1[[#This Row],[Fecha de Orden]])</f>
        <v>2021</v>
      </c>
      <c r="T1105" t="str">
        <f>VLOOKUP(Tabla1[[#This Row],[Nombre del Producto]],Tabla2[[Nombre Producto]:[Costo Unitario]],2,FALSE)</f>
        <v>Wicked Choccy's</v>
      </c>
      <c r="U1105" t="str">
        <f>VLOOKUP(Tabla1[[#This Row],[Fábrica]],Tabla3[],4,FALSE)</f>
        <v>Georgia</v>
      </c>
    </row>
    <row r="1106" spans="1:21" x14ac:dyDescent="0.25">
      <c r="A1106" t="s">
        <v>3440</v>
      </c>
      <c r="B1106" s="3">
        <v>44479</v>
      </c>
      <c r="C1106" s="3">
        <v>44489</v>
      </c>
      <c r="D1106" t="s">
        <v>82</v>
      </c>
      <c r="E1106">
        <v>134054</v>
      </c>
      <c r="F1106" t="s">
        <v>19</v>
      </c>
      <c r="G1106" t="s">
        <v>1149</v>
      </c>
      <c r="H1106" t="s">
        <v>235</v>
      </c>
      <c r="I1106">
        <v>87105</v>
      </c>
      <c r="J1106" t="s">
        <v>148</v>
      </c>
      <c r="K1106" t="s">
        <v>23</v>
      </c>
      <c r="L1106" t="s">
        <v>149</v>
      </c>
      <c r="M1106" t="s">
        <v>150</v>
      </c>
      <c r="N1106" s="5">
        <v>8.75</v>
      </c>
      <c r="O1106" s="7">
        <v>7</v>
      </c>
      <c r="P1106" s="5">
        <v>4.55</v>
      </c>
      <c r="Q1106" s="5">
        <v>4.2</v>
      </c>
      <c r="R1106" s="22">
        <f>Tabla1[[#This Row],[Fecha de Envío]]-Tabla1[[#This Row],[Fecha de Orden]]</f>
        <v>10</v>
      </c>
      <c r="S1106" s="24">
        <f>YEAR(Tabla1[[#This Row],[Fecha de Orden]])</f>
        <v>2021</v>
      </c>
      <c r="T1106" t="str">
        <f>VLOOKUP(Tabla1[[#This Row],[Nombre del Producto]],Tabla2[[Nombre Producto]:[Costo Unitario]],2,FALSE)</f>
        <v>Secret Factory</v>
      </c>
      <c r="U1106" t="str">
        <f>VLOOKUP(Tabla1[[#This Row],[Fábrica]],Tabla3[],4,FALSE)</f>
        <v>Illinois</v>
      </c>
    </row>
    <row r="1107" spans="1:21" x14ac:dyDescent="0.25">
      <c r="A1107" t="s">
        <v>7313</v>
      </c>
      <c r="B1107" s="3">
        <v>44479</v>
      </c>
      <c r="C1107" s="3">
        <v>44489</v>
      </c>
      <c r="D1107" t="s">
        <v>82</v>
      </c>
      <c r="E1107">
        <v>105137</v>
      </c>
      <c r="F1107" t="s">
        <v>19</v>
      </c>
      <c r="G1107" t="s">
        <v>412</v>
      </c>
      <c r="H1107" t="s">
        <v>210</v>
      </c>
      <c r="I1107">
        <v>43229</v>
      </c>
      <c r="J1107" t="s">
        <v>22</v>
      </c>
      <c r="K1107" t="s">
        <v>32</v>
      </c>
      <c r="L1107" t="s">
        <v>24</v>
      </c>
      <c r="M1107" t="s">
        <v>25</v>
      </c>
      <c r="N1107" s="5">
        <v>7.5</v>
      </c>
      <c r="O1107" s="7">
        <v>2</v>
      </c>
      <c r="P1107" s="5">
        <v>4.9000000000000004</v>
      </c>
      <c r="Q1107" s="5">
        <v>2.6</v>
      </c>
      <c r="R1107" s="22">
        <f>Tabla1[[#This Row],[Fecha de Envío]]-Tabla1[[#This Row],[Fecha de Orden]]</f>
        <v>10</v>
      </c>
      <c r="S1107" s="24">
        <f>YEAR(Tabla1[[#This Row],[Fecha de Orden]])</f>
        <v>2021</v>
      </c>
      <c r="T1107" t="str">
        <f>VLOOKUP(Tabla1[[#This Row],[Nombre del Producto]],Tabla2[[Nombre Producto]:[Costo Unitario]],2,FALSE)</f>
        <v>Wicked Choccy's</v>
      </c>
      <c r="U1107" t="str">
        <f>VLOOKUP(Tabla1[[#This Row],[Fábrica]],Tabla3[],4,FALSE)</f>
        <v>Georgia</v>
      </c>
    </row>
    <row r="1108" spans="1:21" x14ac:dyDescent="0.25">
      <c r="A1108" t="s">
        <v>7314</v>
      </c>
      <c r="B1108" s="3">
        <v>44479</v>
      </c>
      <c r="C1108" s="3">
        <v>44489</v>
      </c>
      <c r="D1108" t="s">
        <v>82</v>
      </c>
      <c r="E1108">
        <v>105137</v>
      </c>
      <c r="F1108" t="s">
        <v>19</v>
      </c>
      <c r="G1108" t="s">
        <v>412</v>
      </c>
      <c r="H1108" t="s">
        <v>210</v>
      </c>
      <c r="I1108">
        <v>43229</v>
      </c>
      <c r="J1108" t="s">
        <v>22</v>
      </c>
      <c r="K1108" t="s">
        <v>32</v>
      </c>
      <c r="L1108" t="s">
        <v>36</v>
      </c>
      <c r="M1108" t="s">
        <v>37</v>
      </c>
      <c r="N1108" s="5">
        <v>6.5</v>
      </c>
      <c r="O1108" s="7">
        <v>2</v>
      </c>
      <c r="P1108" s="5">
        <v>4.22</v>
      </c>
      <c r="Q1108" s="5">
        <v>2.2799999999999998</v>
      </c>
      <c r="R1108" s="22">
        <f>Tabla1[[#This Row],[Fecha de Envío]]-Tabla1[[#This Row],[Fecha de Orden]]</f>
        <v>10</v>
      </c>
      <c r="S1108" s="24">
        <f>YEAR(Tabla1[[#This Row],[Fecha de Orden]])</f>
        <v>2021</v>
      </c>
      <c r="T1108" t="str">
        <f>VLOOKUP(Tabla1[[#This Row],[Nombre del Producto]],Tabla2[[Nombre Producto]:[Costo Unitario]],2,FALSE)</f>
        <v>Wicked Choccy's</v>
      </c>
      <c r="U1108" t="str">
        <f>VLOOKUP(Tabla1[[#This Row],[Fábrica]],Tabla3[],4,FALSE)</f>
        <v>Georgia</v>
      </c>
    </row>
    <row r="1109" spans="1:21" x14ac:dyDescent="0.25">
      <c r="A1109" t="s">
        <v>7994</v>
      </c>
      <c r="B1109" s="3">
        <v>44479</v>
      </c>
      <c r="C1109" s="3">
        <v>44493</v>
      </c>
      <c r="D1109" t="s">
        <v>18</v>
      </c>
      <c r="E1109">
        <v>150329</v>
      </c>
      <c r="F1109" t="s">
        <v>19</v>
      </c>
      <c r="G1109" t="s">
        <v>165</v>
      </c>
      <c r="H1109" t="s">
        <v>69</v>
      </c>
      <c r="I1109">
        <v>85023</v>
      </c>
      <c r="J1109" t="s">
        <v>22</v>
      </c>
      <c r="K1109" t="s">
        <v>23</v>
      </c>
      <c r="L1109" t="s">
        <v>36</v>
      </c>
      <c r="M1109" t="s">
        <v>37</v>
      </c>
      <c r="N1109" s="5">
        <v>22.75</v>
      </c>
      <c r="O1109" s="7">
        <v>7</v>
      </c>
      <c r="P1109" s="5">
        <v>14.77</v>
      </c>
      <c r="Q1109" s="5">
        <v>7.98</v>
      </c>
      <c r="R1109" s="22">
        <f>Tabla1[[#This Row],[Fecha de Envío]]-Tabla1[[#This Row],[Fecha de Orden]]</f>
        <v>14</v>
      </c>
      <c r="S1109" s="24">
        <f>YEAR(Tabla1[[#This Row],[Fecha de Orden]])</f>
        <v>2021</v>
      </c>
      <c r="T1109" t="str">
        <f>VLOOKUP(Tabla1[[#This Row],[Nombre del Producto]],Tabla2[[Nombre Producto]:[Costo Unitario]],2,FALSE)</f>
        <v>Wicked Choccy's</v>
      </c>
      <c r="U1109" t="str">
        <f>VLOOKUP(Tabla1[[#This Row],[Fábrica]],Tabla3[],4,FALSE)</f>
        <v>Georgia</v>
      </c>
    </row>
    <row r="1110" spans="1:21" x14ac:dyDescent="0.25">
      <c r="A1110" t="s">
        <v>8801</v>
      </c>
      <c r="B1110" s="3">
        <v>44479</v>
      </c>
      <c r="C1110" s="3">
        <v>44489</v>
      </c>
      <c r="D1110" t="s">
        <v>82</v>
      </c>
      <c r="E1110">
        <v>140403</v>
      </c>
      <c r="F1110" t="s">
        <v>19</v>
      </c>
      <c r="G1110" t="s">
        <v>5117</v>
      </c>
      <c r="H1110" t="s">
        <v>21</v>
      </c>
      <c r="I1110">
        <v>95336</v>
      </c>
      <c r="J1110" t="s">
        <v>22</v>
      </c>
      <c r="K1110" t="s">
        <v>23</v>
      </c>
      <c r="L1110" t="s">
        <v>27</v>
      </c>
      <c r="M1110" t="s">
        <v>28</v>
      </c>
      <c r="N1110" s="5">
        <v>10.8</v>
      </c>
      <c r="O1110" s="7">
        <v>3</v>
      </c>
      <c r="P1110" s="5">
        <v>7.5</v>
      </c>
      <c r="Q1110" s="5">
        <v>3.3</v>
      </c>
      <c r="R1110" s="22">
        <f>Tabla1[[#This Row],[Fecha de Envío]]-Tabla1[[#This Row],[Fecha de Orden]]</f>
        <v>10</v>
      </c>
      <c r="S1110" s="24">
        <f>YEAR(Tabla1[[#This Row],[Fecha de Orden]])</f>
        <v>2021</v>
      </c>
      <c r="T1110" t="str">
        <f>VLOOKUP(Tabla1[[#This Row],[Nombre del Producto]],Tabla2[[Nombre Producto]:[Costo Unitario]],2,FALSE)</f>
        <v>Lot's O' Nuts</v>
      </c>
      <c r="U1110" t="str">
        <f>VLOOKUP(Tabla1[[#This Row],[Fábrica]],Tabla3[],4,FALSE)</f>
        <v>Arizona</v>
      </c>
    </row>
    <row r="1111" spans="1:21" x14ac:dyDescent="0.25">
      <c r="A1111" t="s">
        <v>801</v>
      </c>
      <c r="B1111" s="3">
        <v>44480</v>
      </c>
      <c r="C1111" s="3">
        <v>44494</v>
      </c>
      <c r="D1111" t="s">
        <v>18</v>
      </c>
      <c r="E1111">
        <v>128538</v>
      </c>
      <c r="F1111" t="s">
        <v>19</v>
      </c>
      <c r="G1111" t="s">
        <v>802</v>
      </c>
      <c r="H1111" t="s">
        <v>21</v>
      </c>
      <c r="I1111">
        <v>90278</v>
      </c>
      <c r="J1111" t="s">
        <v>22</v>
      </c>
      <c r="K1111" t="s">
        <v>23</v>
      </c>
      <c r="L1111" t="s">
        <v>27</v>
      </c>
      <c r="M1111" t="s">
        <v>28</v>
      </c>
      <c r="N1111" s="5">
        <v>3.6</v>
      </c>
      <c r="O1111" s="7">
        <v>1</v>
      </c>
      <c r="P1111" s="5">
        <v>2.5</v>
      </c>
      <c r="Q1111" s="5">
        <v>1.1000000000000001</v>
      </c>
      <c r="R1111" s="22">
        <f>Tabla1[[#This Row],[Fecha de Envío]]-Tabla1[[#This Row],[Fecha de Orden]]</f>
        <v>14</v>
      </c>
      <c r="S1111" s="24">
        <f>YEAR(Tabla1[[#This Row],[Fecha de Orden]])</f>
        <v>2021</v>
      </c>
      <c r="T1111" t="str">
        <f>VLOOKUP(Tabla1[[#This Row],[Nombre del Producto]],Tabla2[[Nombre Producto]:[Costo Unitario]],2,FALSE)</f>
        <v>Lot's O' Nuts</v>
      </c>
      <c r="U1111" t="str">
        <f>VLOOKUP(Tabla1[[#This Row],[Fábrica]],Tabla3[],4,FALSE)</f>
        <v>Arizona</v>
      </c>
    </row>
    <row r="1112" spans="1:21" x14ac:dyDescent="0.25">
      <c r="A1112" t="s">
        <v>2464</v>
      </c>
      <c r="B1112" s="3">
        <v>44480</v>
      </c>
      <c r="C1112" s="3">
        <v>44494</v>
      </c>
      <c r="D1112" t="s">
        <v>18</v>
      </c>
      <c r="E1112">
        <v>114314</v>
      </c>
      <c r="F1112" t="s">
        <v>19</v>
      </c>
      <c r="G1112" t="s">
        <v>1082</v>
      </c>
      <c r="H1112" t="s">
        <v>1911</v>
      </c>
      <c r="I1112">
        <v>72701</v>
      </c>
      <c r="J1112" t="s">
        <v>22</v>
      </c>
      <c r="K1112" t="s">
        <v>66</v>
      </c>
      <c r="L1112" t="s">
        <v>33</v>
      </c>
      <c r="M1112" t="s">
        <v>34</v>
      </c>
      <c r="N1112" s="5">
        <v>14.4</v>
      </c>
      <c r="O1112" s="7">
        <v>4</v>
      </c>
      <c r="P1112" s="5">
        <v>9.6</v>
      </c>
      <c r="Q1112" s="5">
        <v>4.8</v>
      </c>
      <c r="R1112" s="22">
        <f>Tabla1[[#This Row],[Fecha de Envío]]-Tabla1[[#This Row],[Fecha de Orden]]</f>
        <v>14</v>
      </c>
      <c r="S1112" s="24">
        <f>YEAR(Tabla1[[#This Row],[Fecha de Orden]])</f>
        <v>2021</v>
      </c>
      <c r="T1112" t="str">
        <f>VLOOKUP(Tabla1[[#This Row],[Nombre del Producto]],Tabla2[[Nombre Producto]:[Costo Unitario]],2,FALSE)</f>
        <v>Lot's O' Nuts</v>
      </c>
      <c r="U1112" t="str">
        <f>VLOOKUP(Tabla1[[#This Row],[Fábrica]],Tabla3[],4,FALSE)</f>
        <v>Arizona</v>
      </c>
    </row>
    <row r="1113" spans="1:21" x14ac:dyDescent="0.25">
      <c r="A1113" t="s">
        <v>2465</v>
      </c>
      <c r="B1113" s="3">
        <v>44480</v>
      </c>
      <c r="C1113" s="3">
        <v>44494</v>
      </c>
      <c r="D1113" t="s">
        <v>18</v>
      </c>
      <c r="E1113">
        <v>114314</v>
      </c>
      <c r="F1113" t="s">
        <v>19</v>
      </c>
      <c r="G1113" t="s">
        <v>1082</v>
      </c>
      <c r="H1113" t="s">
        <v>1911</v>
      </c>
      <c r="I1113">
        <v>72701</v>
      </c>
      <c r="J1113" t="s">
        <v>22</v>
      </c>
      <c r="K1113" t="s">
        <v>66</v>
      </c>
      <c r="L1113" t="s">
        <v>27</v>
      </c>
      <c r="M1113" t="s">
        <v>28</v>
      </c>
      <c r="N1113" s="5">
        <v>3.6</v>
      </c>
      <c r="O1113" s="7">
        <v>1</v>
      </c>
      <c r="P1113" s="5">
        <v>2.5</v>
      </c>
      <c r="Q1113" s="5">
        <v>1.1000000000000001</v>
      </c>
      <c r="R1113" s="22">
        <f>Tabla1[[#This Row],[Fecha de Envío]]-Tabla1[[#This Row],[Fecha de Orden]]</f>
        <v>14</v>
      </c>
      <c r="S1113" s="24">
        <f>YEAR(Tabla1[[#This Row],[Fecha de Orden]])</f>
        <v>2021</v>
      </c>
      <c r="T1113" t="str">
        <f>VLOOKUP(Tabla1[[#This Row],[Nombre del Producto]],Tabla2[[Nombre Producto]:[Costo Unitario]],2,FALSE)</f>
        <v>Lot's O' Nuts</v>
      </c>
      <c r="U1113" t="str">
        <f>VLOOKUP(Tabla1[[#This Row],[Fábrica]],Tabla3[],4,FALSE)</f>
        <v>Arizona</v>
      </c>
    </row>
    <row r="1114" spans="1:21" x14ac:dyDescent="0.25">
      <c r="A1114" t="s">
        <v>2889</v>
      </c>
      <c r="B1114" s="3">
        <v>44480</v>
      </c>
      <c r="C1114" s="3">
        <v>44495</v>
      </c>
      <c r="D1114" t="s">
        <v>18</v>
      </c>
      <c r="E1114">
        <v>116834</v>
      </c>
      <c r="F1114" t="s">
        <v>19</v>
      </c>
      <c r="G1114" t="s">
        <v>124</v>
      </c>
      <c r="H1114" t="s">
        <v>125</v>
      </c>
      <c r="I1114">
        <v>98115</v>
      </c>
      <c r="J1114" t="s">
        <v>22</v>
      </c>
      <c r="K1114" t="s">
        <v>23</v>
      </c>
      <c r="L1114" t="s">
        <v>45</v>
      </c>
      <c r="M1114" t="s">
        <v>46</v>
      </c>
      <c r="N1114" s="5">
        <v>38.39</v>
      </c>
      <c r="O1114" s="7">
        <v>11</v>
      </c>
      <c r="P1114" s="5">
        <v>27.39</v>
      </c>
      <c r="Q1114" s="5">
        <v>11</v>
      </c>
      <c r="R1114" s="22">
        <f>Tabla1[[#This Row],[Fecha de Envío]]-Tabla1[[#This Row],[Fecha de Orden]]</f>
        <v>15</v>
      </c>
      <c r="S1114" s="24">
        <f>YEAR(Tabla1[[#This Row],[Fecha de Orden]])</f>
        <v>2021</v>
      </c>
      <c r="T1114" t="str">
        <f>VLOOKUP(Tabla1[[#This Row],[Nombre del Producto]],Tabla2[[Nombre Producto]:[Costo Unitario]],2,FALSE)</f>
        <v>Lot's O' Nuts</v>
      </c>
      <c r="U1114" t="str">
        <f>VLOOKUP(Tabla1[[#This Row],[Fábrica]],Tabla3[],4,FALSE)</f>
        <v>Arizona</v>
      </c>
    </row>
    <row r="1115" spans="1:21" x14ac:dyDescent="0.25">
      <c r="A1115" t="s">
        <v>3867</v>
      </c>
      <c r="B1115" s="3">
        <v>44480</v>
      </c>
      <c r="C1115" s="3">
        <v>44492</v>
      </c>
      <c r="D1115" t="s">
        <v>39</v>
      </c>
      <c r="E1115">
        <v>157924</v>
      </c>
      <c r="F1115" t="s">
        <v>19</v>
      </c>
      <c r="G1115" t="s">
        <v>757</v>
      </c>
      <c r="H1115" t="s">
        <v>21</v>
      </c>
      <c r="I1115">
        <v>91104</v>
      </c>
      <c r="J1115" t="s">
        <v>22</v>
      </c>
      <c r="K1115" t="s">
        <v>23</v>
      </c>
      <c r="L1115" t="s">
        <v>45</v>
      </c>
      <c r="M1115" t="s">
        <v>46</v>
      </c>
      <c r="N1115" s="5">
        <v>6.98</v>
      </c>
      <c r="O1115" s="7">
        <v>2</v>
      </c>
      <c r="P1115" s="5">
        <v>4.9800000000000004</v>
      </c>
      <c r="Q1115" s="5">
        <v>2</v>
      </c>
      <c r="R1115" s="22">
        <f>Tabla1[[#This Row],[Fecha de Envío]]-Tabla1[[#This Row],[Fecha de Orden]]</f>
        <v>12</v>
      </c>
      <c r="S1115" s="24">
        <f>YEAR(Tabla1[[#This Row],[Fecha de Orden]])</f>
        <v>2021</v>
      </c>
      <c r="T1115" t="str">
        <f>VLOOKUP(Tabla1[[#This Row],[Nombre del Producto]],Tabla2[[Nombre Producto]:[Costo Unitario]],2,FALSE)</f>
        <v>Lot's O' Nuts</v>
      </c>
      <c r="U1115" t="str">
        <f>VLOOKUP(Tabla1[[#This Row],[Fábrica]],Tabla3[],4,FALSE)</f>
        <v>Arizona</v>
      </c>
    </row>
    <row r="1116" spans="1:21" x14ac:dyDescent="0.25">
      <c r="A1116" t="s">
        <v>3868</v>
      </c>
      <c r="B1116" s="3">
        <v>44480</v>
      </c>
      <c r="C1116" s="3">
        <v>44492</v>
      </c>
      <c r="D1116" t="s">
        <v>39</v>
      </c>
      <c r="E1116">
        <v>157924</v>
      </c>
      <c r="F1116" t="s">
        <v>19</v>
      </c>
      <c r="G1116" t="s">
        <v>757</v>
      </c>
      <c r="H1116" t="s">
        <v>21</v>
      </c>
      <c r="I1116">
        <v>91104</v>
      </c>
      <c r="J1116" t="s">
        <v>22</v>
      </c>
      <c r="K1116" t="s">
        <v>23</v>
      </c>
      <c r="L1116" t="s">
        <v>24</v>
      </c>
      <c r="M1116" t="s">
        <v>25</v>
      </c>
      <c r="N1116" s="5">
        <v>15</v>
      </c>
      <c r="O1116" s="7">
        <v>4</v>
      </c>
      <c r="P1116" s="5">
        <v>9.8000000000000007</v>
      </c>
      <c r="Q1116" s="5">
        <v>5.2</v>
      </c>
      <c r="R1116" s="22">
        <f>Tabla1[[#This Row],[Fecha de Envío]]-Tabla1[[#This Row],[Fecha de Orden]]</f>
        <v>12</v>
      </c>
      <c r="S1116" s="24">
        <f>YEAR(Tabla1[[#This Row],[Fecha de Orden]])</f>
        <v>2021</v>
      </c>
      <c r="T1116" t="str">
        <f>VLOOKUP(Tabla1[[#This Row],[Nombre del Producto]],Tabla2[[Nombre Producto]:[Costo Unitario]],2,FALSE)</f>
        <v>Wicked Choccy's</v>
      </c>
      <c r="U1116" t="str">
        <f>VLOOKUP(Tabla1[[#This Row],[Fábrica]],Tabla3[],4,FALSE)</f>
        <v>Georgia</v>
      </c>
    </row>
    <row r="1117" spans="1:21" x14ac:dyDescent="0.25">
      <c r="A1117" t="s">
        <v>4410</v>
      </c>
      <c r="B1117" s="3">
        <v>44480</v>
      </c>
      <c r="C1117" s="3">
        <v>44494</v>
      </c>
      <c r="D1117" t="s">
        <v>18</v>
      </c>
      <c r="E1117">
        <v>126571</v>
      </c>
      <c r="F1117" t="s">
        <v>19</v>
      </c>
      <c r="G1117" t="s">
        <v>144</v>
      </c>
      <c r="H1117" t="s">
        <v>101</v>
      </c>
      <c r="I1117">
        <v>19120</v>
      </c>
      <c r="J1117" t="s">
        <v>22</v>
      </c>
      <c r="K1117" t="s">
        <v>32</v>
      </c>
      <c r="L1117" t="s">
        <v>33</v>
      </c>
      <c r="M1117" t="s">
        <v>34</v>
      </c>
      <c r="N1117" s="5">
        <v>10.8</v>
      </c>
      <c r="O1117" s="7">
        <v>3</v>
      </c>
      <c r="P1117" s="5">
        <v>7.2</v>
      </c>
      <c r="Q1117" s="5">
        <v>3.6</v>
      </c>
      <c r="R1117" s="22">
        <f>Tabla1[[#This Row],[Fecha de Envío]]-Tabla1[[#This Row],[Fecha de Orden]]</f>
        <v>14</v>
      </c>
      <c r="S1117" s="24">
        <f>YEAR(Tabla1[[#This Row],[Fecha de Orden]])</f>
        <v>2021</v>
      </c>
      <c r="T1117" t="str">
        <f>VLOOKUP(Tabla1[[#This Row],[Nombre del Producto]],Tabla2[[Nombre Producto]:[Costo Unitario]],2,FALSE)</f>
        <v>Lot's O' Nuts</v>
      </c>
      <c r="U1117" t="str">
        <f>VLOOKUP(Tabla1[[#This Row],[Fábrica]],Tabla3[],4,FALSE)</f>
        <v>Arizona</v>
      </c>
    </row>
    <row r="1118" spans="1:21" x14ac:dyDescent="0.25">
      <c r="A1118" t="s">
        <v>4411</v>
      </c>
      <c r="B1118" s="3">
        <v>44480</v>
      </c>
      <c r="C1118" s="3">
        <v>44494</v>
      </c>
      <c r="D1118" t="s">
        <v>18</v>
      </c>
      <c r="E1118">
        <v>126571</v>
      </c>
      <c r="F1118" t="s">
        <v>19</v>
      </c>
      <c r="G1118" t="s">
        <v>144</v>
      </c>
      <c r="H1118" t="s">
        <v>101</v>
      </c>
      <c r="I1118">
        <v>19120</v>
      </c>
      <c r="J1118" t="s">
        <v>22</v>
      </c>
      <c r="K1118" t="s">
        <v>32</v>
      </c>
      <c r="L1118" t="s">
        <v>24</v>
      </c>
      <c r="M1118" t="s">
        <v>25</v>
      </c>
      <c r="N1118" s="5">
        <v>7.5</v>
      </c>
      <c r="O1118" s="7">
        <v>2</v>
      </c>
      <c r="P1118" s="5">
        <v>4.9000000000000004</v>
      </c>
      <c r="Q1118" s="5">
        <v>2.6</v>
      </c>
      <c r="R1118" s="22">
        <f>Tabla1[[#This Row],[Fecha de Envío]]-Tabla1[[#This Row],[Fecha de Orden]]</f>
        <v>14</v>
      </c>
      <c r="S1118" s="24">
        <f>YEAR(Tabla1[[#This Row],[Fecha de Orden]])</f>
        <v>2021</v>
      </c>
      <c r="T1118" t="str">
        <f>VLOOKUP(Tabla1[[#This Row],[Nombre del Producto]],Tabla2[[Nombre Producto]:[Costo Unitario]],2,FALSE)</f>
        <v>Wicked Choccy's</v>
      </c>
      <c r="U1118" t="str">
        <f>VLOOKUP(Tabla1[[#This Row],[Fábrica]],Tabla3[],4,FALSE)</f>
        <v>Georgia</v>
      </c>
    </row>
    <row r="1119" spans="1:21" x14ac:dyDescent="0.25">
      <c r="A1119" t="s">
        <v>1326</v>
      </c>
      <c r="B1119" s="3">
        <v>44481</v>
      </c>
      <c r="C1119" s="3">
        <v>44496</v>
      </c>
      <c r="D1119" t="s">
        <v>18</v>
      </c>
      <c r="E1119">
        <v>154655</v>
      </c>
      <c r="F1119" t="s">
        <v>19</v>
      </c>
      <c r="G1119" t="s">
        <v>239</v>
      </c>
      <c r="H1119" t="s">
        <v>173</v>
      </c>
      <c r="I1119">
        <v>60623</v>
      </c>
      <c r="J1119" t="s">
        <v>22</v>
      </c>
      <c r="K1119" t="s">
        <v>43</v>
      </c>
      <c r="L1119" t="s">
        <v>36</v>
      </c>
      <c r="M1119" t="s">
        <v>37</v>
      </c>
      <c r="N1119" s="5">
        <v>6.5</v>
      </c>
      <c r="O1119" s="7">
        <v>2</v>
      </c>
      <c r="P1119" s="5">
        <v>4.22</v>
      </c>
      <c r="Q1119" s="5">
        <v>2.2799999999999998</v>
      </c>
      <c r="R1119" s="22">
        <f>Tabla1[[#This Row],[Fecha de Envío]]-Tabla1[[#This Row],[Fecha de Orden]]</f>
        <v>15</v>
      </c>
      <c r="S1119" s="24">
        <f>YEAR(Tabla1[[#This Row],[Fecha de Orden]])</f>
        <v>2021</v>
      </c>
      <c r="T1119" t="str">
        <f>VLOOKUP(Tabla1[[#This Row],[Nombre del Producto]],Tabla2[[Nombre Producto]:[Costo Unitario]],2,FALSE)</f>
        <v>Wicked Choccy's</v>
      </c>
      <c r="U1119" t="str">
        <f>VLOOKUP(Tabla1[[#This Row],[Fábrica]],Tabla3[],4,FALSE)</f>
        <v>Georgia</v>
      </c>
    </row>
    <row r="1120" spans="1:21" x14ac:dyDescent="0.25">
      <c r="A1120" t="s">
        <v>2820</v>
      </c>
      <c r="B1120" s="3">
        <v>44481</v>
      </c>
      <c r="C1120" s="3">
        <v>44495</v>
      </c>
      <c r="D1120" t="s">
        <v>18</v>
      </c>
      <c r="E1120">
        <v>139451</v>
      </c>
      <c r="F1120" t="s">
        <v>19</v>
      </c>
      <c r="G1120" t="s">
        <v>20</v>
      </c>
      <c r="H1120" t="s">
        <v>21</v>
      </c>
      <c r="I1120">
        <v>94122</v>
      </c>
      <c r="J1120" t="s">
        <v>22</v>
      </c>
      <c r="K1120" t="s">
        <v>23</v>
      </c>
      <c r="L1120" t="s">
        <v>33</v>
      </c>
      <c r="M1120" t="s">
        <v>34</v>
      </c>
      <c r="N1120" s="5">
        <v>18</v>
      </c>
      <c r="O1120" s="7">
        <v>5</v>
      </c>
      <c r="P1120" s="5">
        <v>12</v>
      </c>
      <c r="Q1120" s="5">
        <v>6</v>
      </c>
      <c r="R1120" s="22">
        <f>Tabla1[[#This Row],[Fecha de Envío]]-Tabla1[[#This Row],[Fecha de Orden]]</f>
        <v>14</v>
      </c>
      <c r="S1120" s="24">
        <f>YEAR(Tabla1[[#This Row],[Fecha de Orden]])</f>
        <v>2021</v>
      </c>
      <c r="T1120" t="str">
        <f>VLOOKUP(Tabla1[[#This Row],[Nombre del Producto]],Tabla2[[Nombre Producto]:[Costo Unitario]],2,FALSE)</f>
        <v>Lot's O' Nuts</v>
      </c>
      <c r="U1120" t="str">
        <f>VLOOKUP(Tabla1[[#This Row],[Fábrica]],Tabla3[],4,FALSE)</f>
        <v>Arizona</v>
      </c>
    </row>
    <row r="1121" spans="1:21" x14ac:dyDescent="0.25">
      <c r="A1121" t="s">
        <v>2821</v>
      </c>
      <c r="B1121" s="3">
        <v>44481</v>
      </c>
      <c r="C1121" s="3">
        <v>44495</v>
      </c>
      <c r="D1121" t="s">
        <v>18</v>
      </c>
      <c r="E1121">
        <v>139451</v>
      </c>
      <c r="F1121" t="s">
        <v>19</v>
      </c>
      <c r="G1121" t="s">
        <v>20</v>
      </c>
      <c r="H1121" t="s">
        <v>21</v>
      </c>
      <c r="I1121">
        <v>94122</v>
      </c>
      <c r="J1121" t="s">
        <v>22</v>
      </c>
      <c r="K1121" t="s">
        <v>23</v>
      </c>
      <c r="L1121" t="s">
        <v>27</v>
      </c>
      <c r="M1121" t="s">
        <v>28</v>
      </c>
      <c r="N1121" s="5">
        <v>3.6</v>
      </c>
      <c r="O1121" s="7">
        <v>1</v>
      </c>
      <c r="P1121" s="5">
        <v>2.5</v>
      </c>
      <c r="Q1121" s="5">
        <v>1.1000000000000001</v>
      </c>
      <c r="R1121" s="22">
        <f>Tabla1[[#This Row],[Fecha de Envío]]-Tabla1[[#This Row],[Fecha de Orden]]</f>
        <v>14</v>
      </c>
      <c r="S1121" s="24">
        <f>YEAR(Tabla1[[#This Row],[Fecha de Orden]])</f>
        <v>2021</v>
      </c>
      <c r="T1121" t="str">
        <f>VLOOKUP(Tabla1[[#This Row],[Nombre del Producto]],Tabla2[[Nombre Producto]:[Costo Unitario]],2,FALSE)</f>
        <v>Lot's O' Nuts</v>
      </c>
      <c r="U1121" t="str">
        <f>VLOOKUP(Tabla1[[#This Row],[Fábrica]],Tabla3[],4,FALSE)</f>
        <v>Arizona</v>
      </c>
    </row>
    <row r="1122" spans="1:21" x14ac:dyDescent="0.25">
      <c r="A1122" t="s">
        <v>5796</v>
      </c>
      <c r="B1122" s="3">
        <v>44482</v>
      </c>
      <c r="C1122" s="3">
        <v>44494</v>
      </c>
      <c r="D1122" t="s">
        <v>39</v>
      </c>
      <c r="E1122">
        <v>132010</v>
      </c>
      <c r="F1122" t="s">
        <v>19</v>
      </c>
      <c r="G1122" t="s">
        <v>393</v>
      </c>
      <c r="H1122" t="s">
        <v>133</v>
      </c>
      <c r="I1122">
        <v>23223</v>
      </c>
      <c r="J1122" t="s">
        <v>22</v>
      </c>
      <c r="K1122" t="s">
        <v>66</v>
      </c>
      <c r="L1122" t="s">
        <v>24</v>
      </c>
      <c r="M1122" t="s">
        <v>25</v>
      </c>
      <c r="N1122" s="5">
        <v>11.25</v>
      </c>
      <c r="O1122" s="7">
        <v>3</v>
      </c>
      <c r="P1122" s="5">
        <v>7.35</v>
      </c>
      <c r="Q1122" s="5">
        <v>3.9</v>
      </c>
      <c r="R1122" s="22">
        <f>Tabla1[[#This Row],[Fecha de Envío]]-Tabla1[[#This Row],[Fecha de Orden]]</f>
        <v>12</v>
      </c>
      <c r="S1122" s="24">
        <f>YEAR(Tabla1[[#This Row],[Fecha de Orden]])</f>
        <v>2021</v>
      </c>
      <c r="T1122" t="str">
        <f>VLOOKUP(Tabla1[[#This Row],[Nombre del Producto]],Tabla2[[Nombre Producto]:[Costo Unitario]],2,FALSE)</f>
        <v>Wicked Choccy's</v>
      </c>
      <c r="U1122" t="str">
        <f>VLOOKUP(Tabla1[[#This Row],[Fábrica]],Tabla3[],4,FALSE)</f>
        <v>Georgia</v>
      </c>
    </row>
    <row r="1123" spans="1:21" x14ac:dyDescent="0.25">
      <c r="A1123" t="s">
        <v>5797</v>
      </c>
      <c r="B1123" s="3">
        <v>44482</v>
      </c>
      <c r="C1123" s="3">
        <v>44494</v>
      </c>
      <c r="D1123" t="s">
        <v>39</v>
      </c>
      <c r="E1123">
        <v>132010</v>
      </c>
      <c r="F1123" t="s">
        <v>19</v>
      </c>
      <c r="G1123" t="s">
        <v>393</v>
      </c>
      <c r="H1123" t="s">
        <v>133</v>
      </c>
      <c r="I1123">
        <v>23223</v>
      </c>
      <c r="J1123" t="s">
        <v>22</v>
      </c>
      <c r="K1123" t="s">
        <v>66</v>
      </c>
      <c r="L1123" t="s">
        <v>27</v>
      </c>
      <c r="M1123" t="s">
        <v>28</v>
      </c>
      <c r="N1123" s="5">
        <v>18</v>
      </c>
      <c r="O1123" s="7">
        <v>5</v>
      </c>
      <c r="P1123" s="5">
        <v>12.5</v>
      </c>
      <c r="Q1123" s="5">
        <v>5.5</v>
      </c>
      <c r="R1123" s="22">
        <f>Tabla1[[#This Row],[Fecha de Envío]]-Tabla1[[#This Row],[Fecha de Orden]]</f>
        <v>12</v>
      </c>
      <c r="S1123" s="24">
        <f>YEAR(Tabla1[[#This Row],[Fecha de Orden]])</f>
        <v>2021</v>
      </c>
      <c r="T1123" t="str">
        <f>VLOOKUP(Tabla1[[#This Row],[Nombre del Producto]],Tabla2[[Nombre Producto]:[Costo Unitario]],2,FALSE)</f>
        <v>Lot's O' Nuts</v>
      </c>
      <c r="U1123" t="str">
        <f>VLOOKUP(Tabla1[[#This Row],[Fábrica]],Tabla3[],4,FALSE)</f>
        <v>Arizona</v>
      </c>
    </row>
    <row r="1124" spans="1:21" x14ac:dyDescent="0.25">
      <c r="A1124" t="s">
        <v>5798</v>
      </c>
      <c r="B1124" s="3">
        <v>44482</v>
      </c>
      <c r="C1124" s="3">
        <v>44494</v>
      </c>
      <c r="D1124" t="s">
        <v>39</v>
      </c>
      <c r="E1124">
        <v>132010</v>
      </c>
      <c r="F1124" t="s">
        <v>19</v>
      </c>
      <c r="G1124" t="s">
        <v>393</v>
      </c>
      <c r="H1124" t="s">
        <v>133</v>
      </c>
      <c r="I1124">
        <v>23223</v>
      </c>
      <c r="J1124" t="s">
        <v>148</v>
      </c>
      <c r="K1124" t="s">
        <v>66</v>
      </c>
      <c r="L1124" t="s">
        <v>348</v>
      </c>
      <c r="M1124" t="s">
        <v>349</v>
      </c>
      <c r="N1124" s="5">
        <v>80</v>
      </c>
      <c r="O1124" s="7">
        <v>4</v>
      </c>
      <c r="P1124" s="5">
        <v>40</v>
      </c>
      <c r="Q1124" s="5">
        <v>40</v>
      </c>
      <c r="R1124" s="22">
        <f>Tabla1[[#This Row],[Fecha de Envío]]-Tabla1[[#This Row],[Fecha de Orden]]</f>
        <v>12</v>
      </c>
      <c r="S1124" s="24">
        <f>YEAR(Tabla1[[#This Row],[Fecha de Orden]])</f>
        <v>2021</v>
      </c>
      <c r="T1124" t="str">
        <f>VLOOKUP(Tabla1[[#This Row],[Nombre del Producto]],Tabla2[[Nombre Producto]:[Costo Unitario]],2,FALSE)</f>
        <v>Secret Factory</v>
      </c>
      <c r="U1124" t="str">
        <f>VLOOKUP(Tabla1[[#This Row],[Fábrica]],Tabla3[],4,FALSE)</f>
        <v>Illinois</v>
      </c>
    </row>
    <row r="1125" spans="1:21" x14ac:dyDescent="0.25">
      <c r="A1125" t="s">
        <v>5799</v>
      </c>
      <c r="B1125" s="3">
        <v>44482</v>
      </c>
      <c r="C1125" s="3">
        <v>44494</v>
      </c>
      <c r="D1125" t="s">
        <v>39</v>
      </c>
      <c r="E1125">
        <v>132010</v>
      </c>
      <c r="F1125" t="s">
        <v>19</v>
      </c>
      <c r="G1125" t="s">
        <v>393</v>
      </c>
      <c r="H1125" t="s">
        <v>133</v>
      </c>
      <c r="I1125">
        <v>23223</v>
      </c>
      <c r="J1125" t="s">
        <v>22</v>
      </c>
      <c r="K1125" t="s">
        <v>66</v>
      </c>
      <c r="L1125" t="s">
        <v>33</v>
      </c>
      <c r="M1125" t="s">
        <v>34</v>
      </c>
      <c r="N1125" s="5">
        <v>7.2</v>
      </c>
      <c r="O1125" s="7">
        <v>2</v>
      </c>
      <c r="P1125" s="5">
        <v>4.8</v>
      </c>
      <c r="Q1125" s="5">
        <v>2.4</v>
      </c>
      <c r="R1125" s="22">
        <f>Tabla1[[#This Row],[Fecha de Envío]]-Tabla1[[#This Row],[Fecha de Orden]]</f>
        <v>12</v>
      </c>
      <c r="S1125" s="24">
        <f>YEAR(Tabla1[[#This Row],[Fecha de Orden]])</f>
        <v>2021</v>
      </c>
      <c r="T1125" t="str">
        <f>VLOOKUP(Tabla1[[#This Row],[Nombre del Producto]],Tabla2[[Nombre Producto]:[Costo Unitario]],2,FALSE)</f>
        <v>Lot's O' Nuts</v>
      </c>
      <c r="U1125" t="str">
        <f>VLOOKUP(Tabla1[[#This Row],[Fábrica]],Tabla3[],4,FALSE)</f>
        <v>Arizona</v>
      </c>
    </row>
    <row r="1126" spans="1:21" x14ac:dyDescent="0.25">
      <c r="A1126" t="s">
        <v>6191</v>
      </c>
      <c r="B1126" s="3">
        <v>44482</v>
      </c>
      <c r="C1126" s="3">
        <v>44497</v>
      </c>
      <c r="D1126" t="s">
        <v>71</v>
      </c>
      <c r="E1126">
        <v>164742</v>
      </c>
      <c r="F1126" t="s">
        <v>19</v>
      </c>
      <c r="G1126" t="s">
        <v>207</v>
      </c>
      <c r="H1126" t="s">
        <v>306</v>
      </c>
      <c r="I1126">
        <v>8701</v>
      </c>
      <c r="J1126" t="s">
        <v>22</v>
      </c>
      <c r="K1126" t="s">
        <v>32</v>
      </c>
      <c r="L1126" t="s">
        <v>45</v>
      </c>
      <c r="M1126" t="s">
        <v>46</v>
      </c>
      <c r="N1126" s="5">
        <v>6.98</v>
      </c>
      <c r="O1126" s="7">
        <v>2</v>
      </c>
      <c r="P1126" s="5">
        <v>4.9800000000000004</v>
      </c>
      <c r="Q1126" s="5">
        <v>2</v>
      </c>
      <c r="R1126" s="22">
        <f>Tabla1[[#This Row],[Fecha de Envío]]-Tabla1[[#This Row],[Fecha de Orden]]</f>
        <v>15</v>
      </c>
      <c r="S1126" s="24">
        <f>YEAR(Tabla1[[#This Row],[Fecha de Orden]])</f>
        <v>2021</v>
      </c>
      <c r="T1126" t="str">
        <f>VLOOKUP(Tabla1[[#This Row],[Nombre del Producto]],Tabla2[[Nombre Producto]:[Costo Unitario]],2,FALSE)</f>
        <v>Lot's O' Nuts</v>
      </c>
      <c r="U1126" t="str">
        <f>VLOOKUP(Tabla1[[#This Row],[Fábrica]],Tabla3[],4,FALSE)</f>
        <v>Arizona</v>
      </c>
    </row>
    <row r="1127" spans="1:21" x14ac:dyDescent="0.25">
      <c r="A1127" t="s">
        <v>6192</v>
      </c>
      <c r="B1127" s="3">
        <v>44482</v>
      </c>
      <c r="C1127" s="3">
        <v>44497</v>
      </c>
      <c r="D1127" t="s">
        <v>71</v>
      </c>
      <c r="E1127">
        <v>164742</v>
      </c>
      <c r="F1127" t="s">
        <v>19</v>
      </c>
      <c r="G1127" t="s">
        <v>207</v>
      </c>
      <c r="H1127" t="s">
        <v>306</v>
      </c>
      <c r="I1127">
        <v>8701</v>
      </c>
      <c r="J1127" t="s">
        <v>22</v>
      </c>
      <c r="K1127" t="s">
        <v>32</v>
      </c>
      <c r="L1127" t="s">
        <v>36</v>
      </c>
      <c r="M1127" t="s">
        <v>37</v>
      </c>
      <c r="N1127" s="5">
        <v>3.25</v>
      </c>
      <c r="O1127" s="7">
        <v>1</v>
      </c>
      <c r="P1127" s="5">
        <v>2.11</v>
      </c>
      <c r="Q1127" s="5">
        <v>1.1399999999999999</v>
      </c>
      <c r="R1127" s="22">
        <f>Tabla1[[#This Row],[Fecha de Envío]]-Tabla1[[#This Row],[Fecha de Orden]]</f>
        <v>15</v>
      </c>
      <c r="S1127" s="24">
        <f>YEAR(Tabla1[[#This Row],[Fecha de Orden]])</f>
        <v>2021</v>
      </c>
      <c r="T1127" t="str">
        <f>VLOOKUP(Tabla1[[#This Row],[Nombre del Producto]],Tabla2[[Nombre Producto]:[Costo Unitario]],2,FALSE)</f>
        <v>Wicked Choccy's</v>
      </c>
      <c r="U1127" t="str">
        <f>VLOOKUP(Tabla1[[#This Row],[Fábrica]],Tabla3[],4,FALSE)</f>
        <v>Georgia</v>
      </c>
    </row>
    <row r="1128" spans="1:21" x14ac:dyDescent="0.25">
      <c r="A1128" t="s">
        <v>8270</v>
      </c>
      <c r="B1128" s="3">
        <v>44482</v>
      </c>
      <c r="C1128" s="3">
        <v>44496</v>
      </c>
      <c r="D1128" t="s">
        <v>18</v>
      </c>
      <c r="E1128">
        <v>123316</v>
      </c>
      <c r="F1128" t="s">
        <v>19</v>
      </c>
      <c r="G1128" t="s">
        <v>4124</v>
      </c>
      <c r="H1128" t="s">
        <v>31</v>
      </c>
      <c r="I1128">
        <v>10550</v>
      </c>
      <c r="J1128" t="s">
        <v>22</v>
      </c>
      <c r="K1128" t="s">
        <v>32</v>
      </c>
      <c r="L1128" t="s">
        <v>27</v>
      </c>
      <c r="M1128" t="s">
        <v>28</v>
      </c>
      <c r="N1128" s="5">
        <v>10.8</v>
      </c>
      <c r="O1128" s="7">
        <v>3</v>
      </c>
      <c r="P1128" s="5">
        <v>7.5</v>
      </c>
      <c r="Q1128" s="5">
        <v>3.3</v>
      </c>
      <c r="R1128" s="22">
        <f>Tabla1[[#This Row],[Fecha de Envío]]-Tabla1[[#This Row],[Fecha de Orden]]</f>
        <v>14</v>
      </c>
      <c r="S1128" s="24">
        <f>YEAR(Tabla1[[#This Row],[Fecha de Orden]])</f>
        <v>2021</v>
      </c>
      <c r="T1128" t="str">
        <f>VLOOKUP(Tabla1[[#This Row],[Nombre del Producto]],Tabla2[[Nombre Producto]:[Costo Unitario]],2,FALSE)</f>
        <v>Lot's O' Nuts</v>
      </c>
      <c r="U1128" t="str">
        <f>VLOOKUP(Tabla1[[#This Row],[Fábrica]],Tabla3[],4,FALSE)</f>
        <v>Arizona</v>
      </c>
    </row>
    <row r="1129" spans="1:21" x14ac:dyDescent="0.25">
      <c r="A1129" t="s">
        <v>9200</v>
      </c>
      <c r="B1129" s="3">
        <v>44482</v>
      </c>
      <c r="C1129" s="3">
        <v>44494</v>
      </c>
      <c r="D1129" t="s">
        <v>39</v>
      </c>
      <c r="E1129">
        <v>151995</v>
      </c>
      <c r="F1129" t="s">
        <v>19</v>
      </c>
      <c r="G1129" t="s">
        <v>1038</v>
      </c>
      <c r="H1129" t="s">
        <v>125</v>
      </c>
      <c r="I1129">
        <v>98026</v>
      </c>
      <c r="J1129" t="s">
        <v>22</v>
      </c>
      <c r="K1129" t="s">
        <v>23</v>
      </c>
      <c r="L1129" t="s">
        <v>36</v>
      </c>
      <c r="M1129" t="s">
        <v>37</v>
      </c>
      <c r="N1129" s="5">
        <v>16.25</v>
      </c>
      <c r="O1129" s="7">
        <v>5</v>
      </c>
      <c r="P1129" s="5">
        <v>10.55</v>
      </c>
      <c r="Q1129" s="5">
        <v>5.7</v>
      </c>
      <c r="R1129" s="22">
        <f>Tabla1[[#This Row],[Fecha de Envío]]-Tabla1[[#This Row],[Fecha de Orden]]</f>
        <v>12</v>
      </c>
      <c r="S1129" s="24">
        <f>YEAR(Tabla1[[#This Row],[Fecha de Orden]])</f>
        <v>2021</v>
      </c>
      <c r="T1129" t="str">
        <f>VLOOKUP(Tabla1[[#This Row],[Nombre del Producto]],Tabla2[[Nombre Producto]:[Costo Unitario]],2,FALSE)</f>
        <v>Wicked Choccy's</v>
      </c>
      <c r="U1129" t="str">
        <f>VLOOKUP(Tabla1[[#This Row],[Fábrica]],Tabla3[],4,FALSE)</f>
        <v>Georgia</v>
      </c>
    </row>
    <row r="1130" spans="1:21" x14ac:dyDescent="0.25">
      <c r="A1130" t="s">
        <v>9201</v>
      </c>
      <c r="B1130" s="3">
        <v>44482</v>
      </c>
      <c r="C1130" s="3">
        <v>44494</v>
      </c>
      <c r="D1130" t="s">
        <v>39</v>
      </c>
      <c r="E1130">
        <v>151995</v>
      </c>
      <c r="F1130" t="s">
        <v>19</v>
      </c>
      <c r="G1130" t="s">
        <v>1038</v>
      </c>
      <c r="H1130" t="s">
        <v>125</v>
      </c>
      <c r="I1130">
        <v>98026</v>
      </c>
      <c r="J1130" t="s">
        <v>22</v>
      </c>
      <c r="K1130" t="s">
        <v>23</v>
      </c>
      <c r="L1130" t="s">
        <v>45</v>
      </c>
      <c r="M1130" t="s">
        <v>46</v>
      </c>
      <c r="N1130" s="5">
        <v>13.96</v>
      </c>
      <c r="O1130" s="7">
        <v>4</v>
      </c>
      <c r="P1130" s="5">
        <v>9.9600000000000009</v>
      </c>
      <c r="Q1130" s="5">
        <v>4</v>
      </c>
      <c r="R1130" s="22">
        <f>Tabla1[[#This Row],[Fecha de Envío]]-Tabla1[[#This Row],[Fecha de Orden]]</f>
        <v>12</v>
      </c>
      <c r="S1130" s="24">
        <f>YEAR(Tabla1[[#This Row],[Fecha de Orden]])</f>
        <v>2021</v>
      </c>
      <c r="T1130" t="str">
        <f>VLOOKUP(Tabla1[[#This Row],[Nombre del Producto]],Tabla2[[Nombre Producto]:[Costo Unitario]],2,FALSE)</f>
        <v>Lot's O' Nuts</v>
      </c>
      <c r="U1130" t="str">
        <f>VLOOKUP(Tabla1[[#This Row],[Fábrica]],Tabla3[],4,FALSE)</f>
        <v>Arizona</v>
      </c>
    </row>
    <row r="1131" spans="1:21" x14ac:dyDescent="0.25">
      <c r="A1131" t="s">
        <v>975</v>
      </c>
      <c r="B1131" s="3">
        <v>44483</v>
      </c>
      <c r="C1131" s="3">
        <v>44499</v>
      </c>
      <c r="D1131" t="s">
        <v>18</v>
      </c>
      <c r="E1131">
        <v>151015</v>
      </c>
      <c r="F1131" t="s">
        <v>19</v>
      </c>
      <c r="G1131" t="s">
        <v>239</v>
      </c>
      <c r="H1131" t="s">
        <v>173</v>
      </c>
      <c r="I1131">
        <v>60653</v>
      </c>
      <c r="J1131" t="s">
        <v>22</v>
      </c>
      <c r="K1131" t="s">
        <v>43</v>
      </c>
      <c r="L1131" t="s">
        <v>36</v>
      </c>
      <c r="M1131" t="s">
        <v>37</v>
      </c>
      <c r="N1131" s="5">
        <v>9.75</v>
      </c>
      <c r="O1131" s="7">
        <v>3</v>
      </c>
      <c r="P1131" s="5">
        <v>6.33</v>
      </c>
      <c r="Q1131" s="5">
        <v>3.42</v>
      </c>
      <c r="R1131" s="22">
        <f>Tabla1[[#This Row],[Fecha de Envío]]-Tabla1[[#This Row],[Fecha de Orden]]</f>
        <v>16</v>
      </c>
      <c r="S1131" s="24">
        <f>YEAR(Tabla1[[#This Row],[Fecha de Orden]])</f>
        <v>2021</v>
      </c>
      <c r="T1131" t="str">
        <f>VLOOKUP(Tabla1[[#This Row],[Nombre del Producto]],Tabla2[[Nombre Producto]:[Costo Unitario]],2,FALSE)</f>
        <v>Wicked Choccy's</v>
      </c>
      <c r="U1131" t="str">
        <f>VLOOKUP(Tabla1[[#This Row],[Fábrica]],Tabla3[],4,FALSE)</f>
        <v>Georgia</v>
      </c>
    </row>
    <row r="1132" spans="1:21" x14ac:dyDescent="0.25">
      <c r="A1132" t="s">
        <v>976</v>
      </c>
      <c r="B1132" s="3">
        <v>44483</v>
      </c>
      <c r="C1132" s="3">
        <v>44499</v>
      </c>
      <c r="D1132" t="s">
        <v>18</v>
      </c>
      <c r="E1132">
        <v>151015</v>
      </c>
      <c r="F1132" t="s">
        <v>19</v>
      </c>
      <c r="G1132" t="s">
        <v>239</v>
      </c>
      <c r="H1132" t="s">
        <v>173</v>
      </c>
      <c r="I1132">
        <v>60653</v>
      </c>
      <c r="J1132" t="s">
        <v>22</v>
      </c>
      <c r="K1132" t="s">
        <v>43</v>
      </c>
      <c r="L1132" t="s">
        <v>33</v>
      </c>
      <c r="M1132" t="s">
        <v>34</v>
      </c>
      <c r="N1132" s="5">
        <v>14.4</v>
      </c>
      <c r="O1132" s="7">
        <v>4</v>
      </c>
      <c r="P1132" s="5">
        <v>9.6</v>
      </c>
      <c r="Q1132" s="5">
        <v>4.8</v>
      </c>
      <c r="R1132" s="22">
        <f>Tabla1[[#This Row],[Fecha de Envío]]-Tabla1[[#This Row],[Fecha de Orden]]</f>
        <v>16</v>
      </c>
      <c r="S1132" s="24">
        <f>YEAR(Tabla1[[#This Row],[Fecha de Orden]])</f>
        <v>2021</v>
      </c>
      <c r="T1132" t="str">
        <f>VLOOKUP(Tabla1[[#This Row],[Nombre del Producto]],Tabla2[[Nombre Producto]:[Costo Unitario]],2,FALSE)</f>
        <v>Lot's O' Nuts</v>
      </c>
      <c r="U1132" t="str">
        <f>VLOOKUP(Tabla1[[#This Row],[Fábrica]],Tabla3[],4,FALSE)</f>
        <v>Arizona</v>
      </c>
    </row>
    <row r="1133" spans="1:21" x14ac:dyDescent="0.25">
      <c r="A1133" t="s">
        <v>977</v>
      </c>
      <c r="B1133" s="3">
        <v>44483</v>
      </c>
      <c r="C1133" s="3">
        <v>44499</v>
      </c>
      <c r="D1133" t="s">
        <v>18</v>
      </c>
      <c r="E1133">
        <v>151015</v>
      </c>
      <c r="F1133" t="s">
        <v>19</v>
      </c>
      <c r="G1133" t="s">
        <v>239</v>
      </c>
      <c r="H1133" t="s">
        <v>173</v>
      </c>
      <c r="I1133">
        <v>60653</v>
      </c>
      <c r="J1133" t="s">
        <v>22</v>
      </c>
      <c r="K1133" t="s">
        <v>43</v>
      </c>
      <c r="L1133" t="s">
        <v>24</v>
      </c>
      <c r="M1133" t="s">
        <v>25</v>
      </c>
      <c r="N1133" s="5">
        <v>48.75</v>
      </c>
      <c r="O1133" s="7">
        <v>13</v>
      </c>
      <c r="P1133" s="5">
        <v>31.85</v>
      </c>
      <c r="Q1133" s="5">
        <v>16.899999999999999</v>
      </c>
      <c r="R1133" s="22">
        <f>Tabla1[[#This Row],[Fecha de Envío]]-Tabla1[[#This Row],[Fecha de Orden]]</f>
        <v>16</v>
      </c>
      <c r="S1133" s="24">
        <f>YEAR(Tabla1[[#This Row],[Fecha de Orden]])</f>
        <v>2021</v>
      </c>
      <c r="T1133" t="str">
        <f>VLOOKUP(Tabla1[[#This Row],[Nombre del Producto]],Tabla2[[Nombre Producto]:[Costo Unitario]],2,FALSE)</f>
        <v>Wicked Choccy's</v>
      </c>
      <c r="U1133" t="str">
        <f>VLOOKUP(Tabla1[[#This Row],[Fábrica]],Tabla3[],4,FALSE)</f>
        <v>Georgia</v>
      </c>
    </row>
    <row r="1134" spans="1:21" x14ac:dyDescent="0.25">
      <c r="A1134" t="s">
        <v>3937</v>
      </c>
      <c r="B1134" s="3">
        <v>44483</v>
      </c>
      <c r="C1134" s="3">
        <v>44497</v>
      </c>
      <c r="D1134" t="s">
        <v>18</v>
      </c>
      <c r="E1134">
        <v>163748</v>
      </c>
      <c r="F1134" t="s">
        <v>19</v>
      </c>
      <c r="G1134" t="s">
        <v>920</v>
      </c>
      <c r="H1134" t="s">
        <v>42</v>
      </c>
      <c r="I1134">
        <v>76106</v>
      </c>
      <c r="J1134" t="s">
        <v>22</v>
      </c>
      <c r="K1134" t="s">
        <v>43</v>
      </c>
      <c r="L1134" t="s">
        <v>24</v>
      </c>
      <c r="M1134" t="s">
        <v>25</v>
      </c>
      <c r="N1134" s="5">
        <v>15</v>
      </c>
      <c r="O1134" s="7">
        <v>4</v>
      </c>
      <c r="P1134" s="5">
        <v>9.8000000000000007</v>
      </c>
      <c r="Q1134" s="5">
        <v>5.2</v>
      </c>
      <c r="R1134" s="22">
        <f>Tabla1[[#This Row],[Fecha de Envío]]-Tabla1[[#This Row],[Fecha de Orden]]</f>
        <v>14</v>
      </c>
      <c r="S1134" s="24">
        <f>YEAR(Tabla1[[#This Row],[Fecha de Orden]])</f>
        <v>2021</v>
      </c>
      <c r="T1134" t="str">
        <f>VLOOKUP(Tabla1[[#This Row],[Nombre del Producto]],Tabla2[[Nombre Producto]:[Costo Unitario]],2,FALSE)</f>
        <v>Wicked Choccy's</v>
      </c>
      <c r="U1134" t="str">
        <f>VLOOKUP(Tabla1[[#This Row],[Fábrica]],Tabla3[],4,FALSE)</f>
        <v>Georgia</v>
      </c>
    </row>
    <row r="1135" spans="1:21" x14ac:dyDescent="0.25">
      <c r="A1135" t="s">
        <v>3938</v>
      </c>
      <c r="B1135" s="3">
        <v>44483</v>
      </c>
      <c r="C1135" s="3">
        <v>44497</v>
      </c>
      <c r="D1135" t="s">
        <v>18</v>
      </c>
      <c r="E1135">
        <v>163748</v>
      </c>
      <c r="F1135" t="s">
        <v>19</v>
      </c>
      <c r="G1135" t="s">
        <v>920</v>
      </c>
      <c r="H1135" t="s">
        <v>42</v>
      </c>
      <c r="I1135">
        <v>76106</v>
      </c>
      <c r="J1135" t="s">
        <v>22</v>
      </c>
      <c r="K1135" t="s">
        <v>43</v>
      </c>
      <c r="L1135" t="s">
        <v>33</v>
      </c>
      <c r="M1135" t="s">
        <v>34</v>
      </c>
      <c r="N1135" s="5">
        <v>18</v>
      </c>
      <c r="O1135" s="7">
        <v>5</v>
      </c>
      <c r="P1135" s="5">
        <v>12</v>
      </c>
      <c r="Q1135" s="5">
        <v>6</v>
      </c>
      <c r="R1135" s="22">
        <f>Tabla1[[#This Row],[Fecha de Envío]]-Tabla1[[#This Row],[Fecha de Orden]]</f>
        <v>14</v>
      </c>
      <c r="S1135" s="24">
        <f>YEAR(Tabla1[[#This Row],[Fecha de Orden]])</f>
        <v>2021</v>
      </c>
      <c r="T1135" t="str">
        <f>VLOOKUP(Tabla1[[#This Row],[Nombre del Producto]],Tabla2[[Nombre Producto]:[Costo Unitario]],2,FALSE)</f>
        <v>Lot's O' Nuts</v>
      </c>
      <c r="U1135" t="str">
        <f>VLOOKUP(Tabla1[[#This Row],[Fábrica]],Tabla3[],4,FALSE)</f>
        <v>Arizona</v>
      </c>
    </row>
    <row r="1136" spans="1:21" x14ac:dyDescent="0.25">
      <c r="A1136" t="s">
        <v>4275</v>
      </c>
      <c r="B1136" s="3">
        <v>44483</v>
      </c>
      <c r="C1136" s="3">
        <v>44495</v>
      </c>
      <c r="D1136" t="s">
        <v>71</v>
      </c>
      <c r="E1136">
        <v>146353</v>
      </c>
      <c r="F1136" t="s">
        <v>19</v>
      </c>
      <c r="G1136" t="s">
        <v>97</v>
      </c>
      <c r="H1136" t="s">
        <v>137</v>
      </c>
      <c r="I1136">
        <v>3301</v>
      </c>
      <c r="J1136" t="s">
        <v>22</v>
      </c>
      <c r="K1136" t="s">
        <v>32</v>
      </c>
      <c r="L1136" t="s">
        <v>27</v>
      </c>
      <c r="M1136" t="s">
        <v>28</v>
      </c>
      <c r="N1136" s="5">
        <v>14.4</v>
      </c>
      <c r="O1136" s="7">
        <v>4</v>
      </c>
      <c r="P1136" s="5">
        <v>10</v>
      </c>
      <c r="Q1136" s="5">
        <v>4.4000000000000004</v>
      </c>
      <c r="R1136" s="22">
        <f>Tabla1[[#This Row],[Fecha de Envío]]-Tabla1[[#This Row],[Fecha de Orden]]</f>
        <v>12</v>
      </c>
      <c r="S1136" s="24">
        <f>YEAR(Tabla1[[#This Row],[Fecha de Orden]])</f>
        <v>2021</v>
      </c>
      <c r="T1136" t="str">
        <f>VLOOKUP(Tabla1[[#This Row],[Nombre del Producto]],Tabla2[[Nombre Producto]:[Costo Unitario]],2,FALSE)</f>
        <v>Lot's O' Nuts</v>
      </c>
      <c r="U1136" t="str">
        <f>VLOOKUP(Tabla1[[#This Row],[Fábrica]],Tabla3[],4,FALSE)</f>
        <v>Arizona</v>
      </c>
    </row>
    <row r="1137" spans="1:21" x14ac:dyDescent="0.25">
      <c r="A1137" t="s">
        <v>4276</v>
      </c>
      <c r="B1137" s="3">
        <v>44483</v>
      </c>
      <c r="C1137" s="3">
        <v>44495</v>
      </c>
      <c r="D1137" t="s">
        <v>71</v>
      </c>
      <c r="E1137">
        <v>146353</v>
      </c>
      <c r="F1137" t="s">
        <v>19</v>
      </c>
      <c r="G1137" t="s">
        <v>97</v>
      </c>
      <c r="H1137" t="s">
        <v>137</v>
      </c>
      <c r="I1137">
        <v>3301</v>
      </c>
      <c r="J1137" t="s">
        <v>22</v>
      </c>
      <c r="K1137" t="s">
        <v>32</v>
      </c>
      <c r="L1137" t="s">
        <v>24</v>
      </c>
      <c r="M1137" t="s">
        <v>25</v>
      </c>
      <c r="N1137" s="5">
        <v>18.75</v>
      </c>
      <c r="O1137" s="7">
        <v>5</v>
      </c>
      <c r="P1137" s="5">
        <v>12.25</v>
      </c>
      <c r="Q1137" s="5">
        <v>6.5</v>
      </c>
      <c r="R1137" s="22">
        <f>Tabla1[[#This Row],[Fecha de Envío]]-Tabla1[[#This Row],[Fecha de Orden]]</f>
        <v>12</v>
      </c>
      <c r="S1137" s="24">
        <f>YEAR(Tabla1[[#This Row],[Fecha de Orden]])</f>
        <v>2021</v>
      </c>
      <c r="T1137" t="str">
        <f>VLOOKUP(Tabla1[[#This Row],[Nombre del Producto]],Tabla2[[Nombre Producto]:[Costo Unitario]],2,FALSE)</f>
        <v>Wicked Choccy's</v>
      </c>
      <c r="U1137" t="str">
        <f>VLOOKUP(Tabla1[[#This Row],[Fábrica]],Tabla3[],4,FALSE)</f>
        <v>Georgia</v>
      </c>
    </row>
    <row r="1138" spans="1:21" x14ac:dyDescent="0.25">
      <c r="A1138" t="s">
        <v>8684</v>
      </c>
      <c r="B1138" s="3">
        <v>44483</v>
      </c>
      <c r="C1138" s="3">
        <v>44496</v>
      </c>
      <c r="D1138" t="s">
        <v>39</v>
      </c>
      <c r="E1138">
        <v>151330</v>
      </c>
      <c r="F1138" t="s">
        <v>19</v>
      </c>
      <c r="G1138" t="s">
        <v>1897</v>
      </c>
      <c r="H1138" t="s">
        <v>106</v>
      </c>
      <c r="I1138">
        <v>2149</v>
      </c>
      <c r="J1138" t="s">
        <v>22</v>
      </c>
      <c r="K1138" t="s">
        <v>32</v>
      </c>
      <c r="L1138" t="s">
        <v>45</v>
      </c>
      <c r="M1138" t="s">
        <v>46</v>
      </c>
      <c r="N1138" s="5">
        <v>31.41</v>
      </c>
      <c r="O1138" s="7">
        <v>9</v>
      </c>
      <c r="P1138" s="5">
        <v>22.41</v>
      </c>
      <c r="Q1138" s="5">
        <v>9</v>
      </c>
      <c r="R1138" s="22">
        <f>Tabla1[[#This Row],[Fecha de Envío]]-Tabla1[[#This Row],[Fecha de Orden]]</f>
        <v>13</v>
      </c>
      <c r="S1138" s="24">
        <f>YEAR(Tabla1[[#This Row],[Fecha de Orden]])</f>
        <v>2021</v>
      </c>
      <c r="T1138" t="str">
        <f>VLOOKUP(Tabla1[[#This Row],[Nombre del Producto]],Tabla2[[Nombre Producto]:[Costo Unitario]],2,FALSE)</f>
        <v>Lot's O' Nuts</v>
      </c>
      <c r="U1138" t="str">
        <f>VLOOKUP(Tabla1[[#This Row],[Fábrica]],Tabla3[],4,FALSE)</f>
        <v>Arizona</v>
      </c>
    </row>
    <row r="1139" spans="1:21" x14ac:dyDescent="0.25">
      <c r="A1139" t="s">
        <v>8685</v>
      </c>
      <c r="B1139" s="3">
        <v>44483</v>
      </c>
      <c r="C1139" s="3">
        <v>44496</v>
      </c>
      <c r="D1139" t="s">
        <v>39</v>
      </c>
      <c r="E1139">
        <v>151330</v>
      </c>
      <c r="F1139" t="s">
        <v>19</v>
      </c>
      <c r="G1139" t="s">
        <v>1897</v>
      </c>
      <c r="H1139" t="s">
        <v>106</v>
      </c>
      <c r="I1139">
        <v>2149</v>
      </c>
      <c r="J1139" t="s">
        <v>22</v>
      </c>
      <c r="K1139" t="s">
        <v>32</v>
      </c>
      <c r="L1139" t="s">
        <v>33</v>
      </c>
      <c r="M1139" t="s">
        <v>34</v>
      </c>
      <c r="N1139" s="5">
        <v>25.2</v>
      </c>
      <c r="O1139" s="7">
        <v>7</v>
      </c>
      <c r="P1139" s="5">
        <v>16.8</v>
      </c>
      <c r="Q1139" s="5">
        <v>8.4</v>
      </c>
      <c r="R1139" s="22">
        <f>Tabla1[[#This Row],[Fecha de Envío]]-Tabla1[[#This Row],[Fecha de Orden]]</f>
        <v>13</v>
      </c>
      <c r="S1139" s="24">
        <f>YEAR(Tabla1[[#This Row],[Fecha de Orden]])</f>
        <v>2021</v>
      </c>
      <c r="T1139" t="str">
        <f>VLOOKUP(Tabla1[[#This Row],[Nombre del Producto]],Tabla2[[Nombre Producto]:[Costo Unitario]],2,FALSE)</f>
        <v>Lot's O' Nuts</v>
      </c>
      <c r="U1139" t="str">
        <f>VLOOKUP(Tabla1[[#This Row],[Fábrica]],Tabla3[],4,FALSE)</f>
        <v>Arizona</v>
      </c>
    </row>
    <row r="1140" spans="1:21" x14ac:dyDescent="0.25">
      <c r="A1140" t="s">
        <v>8686</v>
      </c>
      <c r="B1140" s="3">
        <v>44483</v>
      </c>
      <c r="C1140" s="3">
        <v>44496</v>
      </c>
      <c r="D1140" t="s">
        <v>39</v>
      </c>
      <c r="E1140">
        <v>151330</v>
      </c>
      <c r="F1140" t="s">
        <v>19</v>
      </c>
      <c r="G1140" t="s">
        <v>1897</v>
      </c>
      <c r="H1140" t="s">
        <v>106</v>
      </c>
      <c r="I1140">
        <v>2149</v>
      </c>
      <c r="J1140" t="s">
        <v>22</v>
      </c>
      <c r="K1140" t="s">
        <v>32</v>
      </c>
      <c r="L1140" t="s">
        <v>27</v>
      </c>
      <c r="M1140" t="s">
        <v>28</v>
      </c>
      <c r="N1140" s="5">
        <v>10.8</v>
      </c>
      <c r="O1140" s="7">
        <v>3</v>
      </c>
      <c r="P1140" s="5">
        <v>7.5</v>
      </c>
      <c r="Q1140" s="5">
        <v>3.3</v>
      </c>
      <c r="R1140" s="22">
        <f>Tabla1[[#This Row],[Fecha de Envío]]-Tabla1[[#This Row],[Fecha de Orden]]</f>
        <v>13</v>
      </c>
      <c r="S1140" s="24">
        <f>YEAR(Tabla1[[#This Row],[Fecha de Orden]])</f>
        <v>2021</v>
      </c>
      <c r="T1140" t="str">
        <f>VLOOKUP(Tabla1[[#This Row],[Nombre del Producto]],Tabla2[[Nombre Producto]:[Costo Unitario]],2,FALSE)</f>
        <v>Lot's O' Nuts</v>
      </c>
      <c r="U1140" t="str">
        <f>VLOOKUP(Tabla1[[#This Row],[Fábrica]],Tabla3[],4,FALSE)</f>
        <v>Arizona</v>
      </c>
    </row>
    <row r="1141" spans="1:21" x14ac:dyDescent="0.25">
      <c r="A1141" t="s">
        <v>277</v>
      </c>
      <c r="B1141" s="3">
        <v>44484</v>
      </c>
      <c r="C1141" s="3">
        <v>44496</v>
      </c>
      <c r="D1141" t="s">
        <v>39</v>
      </c>
      <c r="E1141">
        <v>122021</v>
      </c>
      <c r="F1141" t="s">
        <v>19</v>
      </c>
      <c r="G1141" t="s">
        <v>278</v>
      </c>
      <c r="H1141" t="s">
        <v>210</v>
      </c>
      <c r="I1141">
        <v>44134</v>
      </c>
      <c r="J1141" t="s">
        <v>22</v>
      </c>
      <c r="K1141" t="s">
        <v>32</v>
      </c>
      <c r="L1141" t="s">
        <v>27</v>
      </c>
      <c r="M1141" t="s">
        <v>28</v>
      </c>
      <c r="N1141" s="5">
        <v>7.2</v>
      </c>
      <c r="O1141" s="7">
        <v>2</v>
      </c>
      <c r="P1141" s="5">
        <v>5</v>
      </c>
      <c r="Q1141" s="5">
        <v>2.2000000000000002</v>
      </c>
      <c r="R1141" s="22">
        <f>Tabla1[[#This Row],[Fecha de Envío]]-Tabla1[[#This Row],[Fecha de Orden]]</f>
        <v>12</v>
      </c>
      <c r="S1141" s="24">
        <f>YEAR(Tabla1[[#This Row],[Fecha de Orden]])</f>
        <v>2021</v>
      </c>
      <c r="T1141" t="str">
        <f>VLOOKUP(Tabla1[[#This Row],[Nombre del Producto]],Tabla2[[Nombre Producto]:[Costo Unitario]],2,FALSE)</f>
        <v>Lot's O' Nuts</v>
      </c>
      <c r="U1141" t="str">
        <f>VLOOKUP(Tabla1[[#This Row],[Fábrica]],Tabla3[],4,FALSE)</f>
        <v>Arizona</v>
      </c>
    </row>
    <row r="1142" spans="1:21" x14ac:dyDescent="0.25">
      <c r="A1142" t="s">
        <v>279</v>
      </c>
      <c r="B1142" s="3">
        <v>44484</v>
      </c>
      <c r="C1142" s="3">
        <v>44496</v>
      </c>
      <c r="D1142" t="s">
        <v>39</v>
      </c>
      <c r="E1142">
        <v>122021</v>
      </c>
      <c r="F1142" t="s">
        <v>19</v>
      </c>
      <c r="G1142" t="s">
        <v>278</v>
      </c>
      <c r="H1142" t="s">
        <v>210</v>
      </c>
      <c r="I1142">
        <v>44134</v>
      </c>
      <c r="J1142" t="s">
        <v>22</v>
      </c>
      <c r="K1142" t="s">
        <v>32</v>
      </c>
      <c r="L1142" t="s">
        <v>33</v>
      </c>
      <c r="M1142" t="s">
        <v>34</v>
      </c>
      <c r="N1142" s="5">
        <v>7.2</v>
      </c>
      <c r="O1142" s="7">
        <v>2</v>
      </c>
      <c r="P1142" s="5">
        <v>4.8</v>
      </c>
      <c r="Q1142" s="5">
        <v>2.4</v>
      </c>
      <c r="R1142" s="22">
        <f>Tabla1[[#This Row],[Fecha de Envío]]-Tabla1[[#This Row],[Fecha de Orden]]</f>
        <v>12</v>
      </c>
      <c r="S1142" s="24">
        <f>YEAR(Tabla1[[#This Row],[Fecha de Orden]])</f>
        <v>2021</v>
      </c>
      <c r="T1142" t="str">
        <f>VLOOKUP(Tabla1[[#This Row],[Nombre del Producto]],Tabla2[[Nombre Producto]:[Costo Unitario]],2,FALSE)</f>
        <v>Lot's O' Nuts</v>
      </c>
      <c r="U1142" t="str">
        <f>VLOOKUP(Tabla1[[#This Row],[Fábrica]],Tabla3[],4,FALSE)</f>
        <v>Arizona</v>
      </c>
    </row>
    <row r="1143" spans="1:21" x14ac:dyDescent="0.25">
      <c r="A1143" t="s">
        <v>2702</v>
      </c>
      <c r="B1143" s="3">
        <v>44484</v>
      </c>
      <c r="C1143" s="3">
        <v>44499</v>
      </c>
      <c r="D1143" t="s">
        <v>18</v>
      </c>
      <c r="E1143">
        <v>143182</v>
      </c>
      <c r="F1143" t="s">
        <v>19</v>
      </c>
      <c r="G1143" t="s">
        <v>1207</v>
      </c>
      <c r="H1143" t="s">
        <v>255</v>
      </c>
      <c r="I1143">
        <v>33012</v>
      </c>
      <c r="J1143" t="s">
        <v>22</v>
      </c>
      <c r="K1143" t="s">
        <v>66</v>
      </c>
      <c r="L1143" t="s">
        <v>45</v>
      </c>
      <c r="M1143" t="s">
        <v>46</v>
      </c>
      <c r="N1143" s="5">
        <v>3.49</v>
      </c>
      <c r="O1143" s="7">
        <v>1</v>
      </c>
      <c r="P1143" s="5">
        <v>2.4900000000000002</v>
      </c>
      <c r="Q1143" s="5">
        <v>1</v>
      </c>
      <c r="R1143" s="22">
        <f>Tabla1[[#This Row],[Fecha de Envío]]-Tabla1[[#This Row],[Fecha de Orden]]</f>
        <v>15</v>
      </c>
      <c r="S1143" s="24">
        <f>YEAR(Tabla1[[#This Row],[Fecha de Orden]])</f>
        <v>2021</v>
      </c>
      <c r="T1143" t="str">
        <f>VLOOKUP(Tabla1[[#This Row],[Nombre del Producto]],Tabla2[[Nombre Producto]:[Costo Unitario]],2,FALSE)</f>
        <v>Lot's O' Nuts</v>
      </c>
      <c r="U1143" t="str">
        <f>VLOOKUP(Tabla1[[#This Row],[Fábrica]],Tabla3[],4,FALSE)</f>
        <v>Arizona</v>
      </c>
    </row>
    <row r="1144" spans="1:21" x14ac:dyDescent="0.25">
      <c r="A1144" t="s">
        <v>5700</v>
      </c>
      <c r="B1144" s="3">
        <v>44485</v>
      </c>
      <c r="C1144" s="3">
        <v>44496</v>
      </c>
      <c r="D1144" t="s">
        <v>82</v>
      </c>
      <c r="E1144">
        <v>109456</v>
      </c>
      <c r="F1144" t="s">
        <v>19</v>
      </c>
      <c r="G1144" t="s">
        <v>20</v>
      </c>
      <c r="H1144" t="s">
        <v>21</v>
      </c>
      <c r="I1144">
        <v>94110</v>
      </c>
      <c r="J1144" t="s">
        <v>22</v>
      </c>
      <c r="K1144" t="s">
        <v>23</v>
      </c>
      <c r="L1144" t="s">
        <v>45</v>
      </c>
      <c r="M1144" t="s">
        <v>46</v>
      </c>
      <c r="N1144" s="5">
        <v>10.47</v>
      </c>
      <c r="O1144" s="7">
        <v>3</v>
      </c>
      <c r="P1144" s="5">
        <v>7.47</v>
      </c>
      <c r="Q1144" s="5">
        <v>3</v>
      </c>
      <c r="R1144" s="22">
        <f>Tabla1[[#This Row],[Fecha de Envío]]-Tabla1[[#This Row],[Fecha de Orden]]</f>
        <v>11</v>
      </c>
      <c r="S1144" s="24">
        <f>YEAR(Tabla1[[#This Row],[Fecha de Orden]])</f>
        <v>2021</v>
      </c>
      <c r="T1144" t="str">
        <f>VLOOKUP(Tabla1[[#This Row],[Nombre del Producto]],Tabla2[[Nombre Producto]:[Costo Unitario]],2,FALSE)</f>
        <v>Lot's O' Nuts</v>
      </c>
      <c r="U1144" t="str">
        <f>VLOOKUP(Tabla1[[#This Row],[Fábrica]],Tabla3[],4,FALSE)</f>
        <v>Arizona</v>
      </c>
    </row>
    <row r="1145" spans="1:21" x14ac:dyDescent="0.25">
      <c r="A1145" t="s">
        <v>5701</v>
      </c>
      <c r="B1145" s="3">
        <v>44485</v>
      </c>
      <c r="C1145" s="3">
        <v>44496</v>
      </c>
      <c r="D1145" t="s">
        <v>82</v>
      </c>
      <c r="E1145">
        <v>109456</v>
      </c>
      <c r="F1145" t="s">
        <v>19</v>
      </c>
      <c r="G1145" t="s">
        <v>20</v>
      </c>
      <c r="H1145" t="s">
        <v>21</v>
      </c>
      <c r="I1145">
        <v>94110</v>
      </c>
      <c r="J1145" t="s">
        <v>22</v>
      </c>
      <c r="K1145" t="s">
        <v>23</v>
      </c>
      <c r="L1145" t="s">
        <v>33</v>
      </c>
      <c r="M1145" t="s">
        <v>34</v>
      </c>
      <c r="N1145" s="5">
        <v>10.8</v>
      </c>
      <c r="O1145" s="7">
        <v>3</v>
      </c>
      <c r="P1145" s="5">
        <v>7.2</v>
      </c>
      <c r="Q1145" s="5">
        <v>3.6</v>
      </c>
      <c r="R1145" s="22">
        <f>Tabla1[[#This Row],[Fecha de Envío]]-Tabla1[[#This Row],[Fecha de Orden]]</f>
        <v>11</v>
      </c>
      <c r="S1145" s="24">
        <f>YEAR(Tabla1[[#This Row],[Fecha de Orden]])</f>
        <v>2021</v>
      </c>
      <c r="T1145" t="str">
        <f>VLOOKUP(Tabla1[[#This Row],[Nombre del Producto]],Tabla2[[Nombre Producto]:[Costo Unitario]],2,FALSE)</f>
        <v>Lot's O' Nuts</v>
      </c>
      <c r="U1145" t="str">
        <f>VLOOKUP(Tabla1[[#This Row],[Fábrica]],Tabla3[],4,FALSE)</f>
        <v>Arizona</v>
      </c>
    </row>
    <row r="1146" spans="1:21" x14ac:dyDescent="0.25">
      <c r="A1146" t="s">
        <v>3147</v>
      </c>
      <c r="B1146" s="3">
        <v>44486</v>
      </c>
      <c r="C1146" s="3">
        <v>44498</v>
      </c>
      <c r="D1146" t="s">
        <v>71</v>
      </c>
      <c r="E1146">
        <v>103086</v>
      </c>
      <c r="F1146" t="s">
        <v>19</v>
      </c>
      <c r="G1146" t="s">
        <v>159</v>
      </c>
      <c r="H1146" t="s">
        <v>42</v>
      </c>
      <c r="I1146">
        <v>77095</v>
      </c>
      <c r="J1146" t="s">
        <v>22</v>
      </c>
      <c r="K1146" t="s">
        <v>43</v>
      </c>
      <c r="L1146" t="s">
        <v>33</v>
      </c>
      <c r="M1146" t="s">
        <v>34</v>
      </c>
      <c r="N1146" s="5">
        <v>7.2</v>
      </c>
      <c r="O1146" s="7">
        <v>2</v>
      </c>
      <c r="P1146" s="5">
        <v>4.8</v>
      </c>
      <c r="Q1146" s="5">
        <v>2.4</v>
      </c>
      <c r="R1146" s="22">
        <f>Tabla1[[#This Row],[Fecha de Envío]]-Tabla1[[#This Row],[Fecha de Orden]]</f>
        <v>12</v>
      </c>
      <c r="S1146" s="24">
        <f>YEAR(Tabla1[[#This Row],[Fecha de Orden]])</f>
        <v>2021</v>
      </c>
      <c r="T1146" t="str">
        <f>VLOOKUP(Tabla1[[#This Row],[Nombre del Producto]],Tabla2[[Nombre Producto]:[Costo Unitario]],2,FALSE)</f>
        <v>Lot's O' Nuts</v>
      </c>
      <c r="U1146" t="str">
        <f>VLOOKUP(Tabla1[[#This Row],[Fábrica]],Tabla3[],4,FALSE)</f>
        <v>Arizona</v>
      </c>
    </row>
    <row r="1147" spans="1:21" x14ac:dyDescent="0.25">
      <c r="A1147" t="s">
        <v>8632</v>
      </c>
      <c r="B1147" s="3">
        <v>44486</v>
      </c>
      <c r="C1147" s="3">
        <v>44501</v>
      </c>
      <c r="D1147" t="s">
        <v>71</v>
      </c>
      <c r="E1147">
        <v>124394</v>
      </c>
      <c r="F1147" t="s">
        <v>19</v>
      </c>
      <c r="G1147" t="s">
        <v>270</v>
      </c>
      <c r="H1147" t="s">
        <v>42</v>
      </c>
      <c r="I1147">
        <v>77705</v>
      </c>
      <c r="J1147" t="s">
        <v>22</v>
      </c>
      <c r="K1147" t="s">
        <v>43</v>
      </c>
      <c r="L1147" t="s">
        <v>33</v>
      </c>
      <c r="M1147" t="s">
        <v>34</v>
      </c>
      <c r="N1147" s="5">
        <v>18</v>
      </c>
      <c r="O1147" s="7">
        <v>5</v>
      </c>
      <c r="P1147" s="5">
        <v>12</v>
      </c>
      <c r="Q1147" s="5">
        <v>6</v>
      </c>
      <c r="R1147" s="22">
        <f>Tabla1[[#This Row],[Fecha de Envío]]-Tabla1[[#This Row],[Fecha de Orden]]</f>
        <v>15</v>
      </c>
      <c r="S1147" s="24">
        <f>YEAR(Tabla1[[#This Row],[Fecha de Orden]])</f>
        <v>2021</v>
      </c>
      <c r="T1147" t="str">
        <f>VLOOKUP(Tabla1[[#This Row],[Nombre del Producto]],Tabla2[[Nombre Producto]:[Costo Unitario]],2,FALSE)</f>
        <v>Lot's O' Nuts</v>
      </c>
      <c r="U1147" t="str">
        <f>VLOOKUP(Tabla1[[#This Row],[Fábrica]],Tabla3[],4,FALSE)</f>
        <v>Arizona</v>
      </c>
    </row>
    <row r="1148" spans="1:21" x14ac:dyDescent="0.25">
      <c r="A1148" t="s">
        <v>8633</v>
      </c>
      <c r="B1148" s="3">
        <v>44486</v>
      </c>
      <c r="C1148" s="3">
        <v>44501</v>
      </c>
      <c r="D1148" t="s">
        <v>71</v>
      </c>
      <c r="E1148">
        <v>124394</v>
      </c>
      <c r="F1148" t="s">
        <v>19</v>
      </c>
      <c r="G1148" t="s">
        <v>270</v>
      </c>
      <c r="H1148" t="s">
        <v>42</v>
      </c>
      <c r="I1148">
        <v>77705</v>
      </c>
      <c r="J1148" t="s">
        <v>22</v>
      </c>
      <c r="K1148" t="s">
        <v>43</v>
      </c>
      <c r="L1148" t="s">
        <v>24</v>
      </c>
      <c r="M1148" t="s">
        <v>25</v>
      </c>
      <c r="N1148" s="5">
        <v>11.25</v>
      </c>
      <c r="O1148" s="7">
        <v>3</v>
      </c>
      <c r="P1148" s="5">
        <v>7.35</v>
      </c>
      <c r="Q1148" s="5">
        <v>3.9</v>
      </c>
      <c r="R1148" s="22">
        <f>Tabla1[[#This Row],[Fecha de Envío]]-Tabla1[[#This Row],[Fecha de Orden]]</f>
        <v>15</v>
      </c>
      <c r="S1148" s="24">
        <f>YEAR(Tabla1[[#This Row],[Fecha de Orden]])</f>
        <v>2021</v>
      </c>
      <c r="T1148" t="str">
        <f>VLOOKUP(Tabla1[[#This Row],[Nombre del Producto]],Tabla2[[Nombre Producto]:[Costo Unitario]],2,FALSE)</f>
        <v>Wicked Choccy's</v>
      </c>
      <c r="U1148" t="str">
        <f>VLOOKUP(Tabla1[[#This Row],[Fábrica]],Tabla3[],4,FALSE)</f>
        <v>Georgia</v>
      </c>
    </row>
    <row r="1149" spans="1:21" x14ac:dyDescent="0.25">
      <c r="A1149" t="s">
        <v>785</v>
      </c>
      <c r="B1149" s="3">
        <v>44487</v>
      </c>
      <c r="C1149" s="3">
        <v>44499</v>
      </c>
      <c r="D1149" t="s">
        <v>71</v>
      </c>
      <c r="E1149">
        <v>110408</v>
      </c>
      <c r="F1149" t="s">
        <v>19</v>
      </c>
      <c r="G1149" t="s">
        <v>786</v>
      </c>
      <c r="H1149" t="s">
        <v>522</v>
      </c>
      <c r="I1149">
        <v>36116</v>
      </c>
      <c r="J1149" t="s">
        <v>22</v>
      </c>
      <c r="K1149" t="s">
        <v>66</v>
      </c>
      <c r="L1149" t="s">
        <v>36</v>
      </c>
      <c r="M1149" t="s">
        <v>37</v>
      </c>
      <c r="N1149" s="5">
        <v>19.5</v>
      </c>
      <c r="O1149" s="7">
        <v>6</v>
      </c>
      <c r="P1149" s="5">
        <v>12.66</v>
      </c>
      <c r="Q1149" s="5">
        <v>6.84</v>
      </c>
      <c r="R1149" s="22">
        <f>Tabla1[[#This Row],[Fecha de Envío]]-Tabla1[[#This Row],[Fecha de Orden]]</f>
        <v>12</v>
      </c>
      <c r="S1149" s="24">
        <f>YEAR(Tabla1[[#This Row],[Fecha de Orden]])</f>
        <v>2021</v>
      </c>
      <c r="T1149" t="str">
        <f>VLOOKUP(Tabla1[[#This Row],[Nombre del Producto]],Tabla2[[Nombre Producto]:[Costo Unitario]],2,FALSE)</f>
        <v>Wicked Choccy's</v>
      </c>
      <c r="U1149" t="str">
        <f>VLOOKUP(Tabla1[[#This Row],[Fábrica]],Tabla3[],4,FALSE)</f>
        <v>Georgia</v>
      </c>
    </row>
    <row r="1150" spans="1:21" x14ac:dyDescent="0.25">
      <c r="A1150" t="s">
        <v>787</v>
      </c>
      <c r="B1150" s="3">
        <v>44487</v>
      </c>
      <c r="C1150" s="3">
        <v>44499</v>
      </c>
      <c r="D1150" t="s">
        <v>71</v>
      </c>
      <c r="E1150">
        <v>110408</v>
      </c>
      <c r="F1150" t="s">
        <v>19</v>
      </c>
      <c r="G1150" t="s">
        <v>786</v>
      </c>
      <c r="H1150" t="s">
        <v>522</v>
      </c>
      <c r="I1150">
        <v>36116</v>
      </c>
      <c r="J1150" t="s">
        <v>148</v>
      </c>
      <c r="K1150" t="s">
        <v>66</v>
      </c>
      <c r="L1150" t="s">
        <v>348</v>
      </c>
      <c r="M1150" t="s">
        <v>349</v>
      </c>
      <c r="N1150" s="5">
        <v>100</v>
      </c>
      <c r="O1150" s="7">
        <v>5</v>
      </c>
      <c r="P1150" s="5">
        <v>50</v>
      </c>
      <c r="Q1150" s="5">
        <v>50</v>
      </c>
      <c r="R1150" s="22">
        <f>Tabla1[[#This Row],[Fecha de Envío]]-Tabla1[[#This Row],[Fecha de Orden]]</f>
        <v>12</v>
      </c>
      <c r="S1150" s="24">
        <f>YEAR(Tabla1[[#This Row],[Fecha de Orden]])</f>
        <v>2021</v>
      </c>
      <c r="T1150" t="str">
        <f>VLOOKUP(Tabla1[[#This Row],[Nombre del Producto]],Tabla2[[Nombre Producto]:[Costo Unitario]],2,FALSE)</f>
        <v>Secret Factory</v>
      </c>
      <c r="U1150" t="str">
        <f>VLOOKUP(Tabla1[[#This Row],[Fábrica]],Tabla3[],4,FALSE)</f>
        <v>Illinois</v>
      </c>
    </row>
    <row r="1151" spans="1:21" x14ac:dyDescent="0.25">
      <c r="A1151" t="s">
        <v>3181</v>
      </c>
      <c r="B1151" s="3">
        <v>44487</v>
      </c>
      <c r="C1151" s="3">
        <v>44501</v>
      </c>
      <c r="D1151" t="s">
        <v>18</v>
      </c>
      <c r="E1151">
        <v>138450</v>
      </c>
      <c r="F1151" t="s">
        <v>19</v>
      </c>
      <c r="G1151" t="s">
        <v>144</v>
      </c>
      <c r="H1151" t="s">
        <v>101</v>
      </c>
      <c r="I1151">
        <v>19134</v>
      </c>
      <c r="J1151" t="s">
        <v>22</v>
      </c>
      <c r="K1151" t="s">
        <v>32</v>
      </c>
      <c r="L1151" t="s">
        <v>33</v>
      </c>
      <c r="M1151" t="s">
        <v>34</v>
      </c>
      <c r="N1151" s="5">
        <v>21.6</v>
      </c>
      <c r="O1151" s="7">
        <v>6</v>
      </c>
      <c r="P1151" s="5">
        <v>14.4</v>
      </c>
      <c r="Q1151" s="5">
        <v>7.2</v>
      </c>
      <c r="R1151" s="22">
        <f>Tabla1[[#This Row],[Fecha de Envío]]-Tabla1[[#This Row],[Fecha de Orden]]</f>
        <v>14</v>
      </c>
      <c r="S1151" s="24">
        <f>YEAR(Tabla1[[#This Row],[Fecha de Orden]])</f>
        <v>2021</v>
      </c>
      <c r="T1151" t="str">
        <f>VLOOKUP(Tabla1[[#This Row],[Nombre del Producto]],Tabla2[[Nombre Producto]:[Costo Unitario]],2,FALSE)</f>
        <v>Lot's O' Nuts</v>
      </c>
      <c r="U1151" t="str">
        <f>VLOOKUP(Tabla1[[#This Row],[Fábrica]],Tabla3[],4,FALSE)</f>
        <v>Arizona</v>
      </c>
    </row>
    <row r="1152" spans="1:21" x14ac:dyDescent="0.25">
      <c r="A1152" t="s">
        <v>3182</v>
      </c>
      <c r="B1152" s="3">
        <v>44487</v>
      </c>
      <c r="C1152" s="3">
        <v>44501</v>
      </c>
      <c r="D1152" t="s">
        <v>18</v>
      </c>
      <c r="E1152">
        <v>138450</v>
      </c>
      <c r="F1152" t="s">
        <v>19</v>
      </c>
      <c r="G1152" t="s">
        <v>144</v>
      </c>
      <c r="H1152" t="s">
        <v>101</v>
      </c>
      <c r="I1152">
        <v>19134</v>
      </c>
      <c r="J1152" t="s">
        <v>22</v>
      </c>
      <c r="K1152" t="s">
        <v>32</v>
      </c>
      <c r="L1152" t="s">
        <v>27</v>
      </c>
      <c r="M1152" t="s">
        <v>28</v>
      </c>
      <c r="N1152" s="5">
        <v>21.6</v>
      </c>
      <c r="O1152" s="7">
        <v>6</v>
      </c>
      <c r="P1152" s="5">
        <v>15</v>
      </c>
      <c r="Q1152" s="5">
        <v>6.6</v>
      </c>
      <c r="R1152" s="22">
        <f>Tabla1[[#This Row],[Fecha de Envío]]-Tabla1[[#This Row],[Fecha de Orden]]</f>
        <v>14</v>
      </c>
      <c r="S1152" s="24">
        <f>YEAR(Tabla1[[#This Row],[Fecha de Orden]])</f>
        <v>2021</v>
      </c>
      <c r="T1152" t="str">
        <f>VLOOKUP(Tabla1[[#This Row],[Nombre del Producto]],Tabla2[[Nombre Producto]:[Costo Unitario]],2,FALSE)</f>
        <v>Lot's O' Nuts</v>
      </c>
      <c r="U1152" t="str">
        <f>VLOOKUP(Tabla1[[#This Row],[Fábrica]],Tabla3[],4,FALSE)</f>
        <v>Arizona</v>
      </c>
    </row>
    <row r="1153" spans="1:21" x14ac:dyDescent="0.25">
      <c r="A1153" t="s">
        <v>4070</v>
      </c>
      <c r="B1153" s="3">
        <v>44487</v>
      </c>
      <c r="C1153" s="3">
        <v>44502</v>
      </c>
      <c r="D1153" t="s">
        <v>71</v>
      </c>
      <c r="E1153">
        <v>143168</v>
      </c>
      <c r="F1153" t="s">
        <v>19</v>
      </c>
      <c r="G1153" t="s">
        <v>124</v>
      </c>
      <c r="H1153" t="s">
        <v>125</v>
      </c>
      <c r="I1153">
        <v>98103</v>
      </c>
      <c r="J1153" t="s">
        <v>22</v>
      </c>
      <c r="K1153" t="s">
        <v>23</v>
      </c>
      <c r="L1153" t="s">
        <v>27</v>
      </c>
      <c r="M1153" t="s">
        <v>28</v>
      </c>
      <c r="N1153" s="5">
        <v>3.6</v>
      </c>
      <c r="O1153" s="7">
        <v>1</v>
      </c>
      <c r="P1153" s="5">
        <v>2.5</v>
      </c>
      <c r="Q1153" s="5">
        <v>1.1000000000000001</v>
      </c>
      <c r="R1153" s="22">
        <f>Tabla1[[#This Row],[Fecha de Envío]]-Tabla1[[#This Row],[Fecha de Orden]]</f>
        <v>15</v>
      </c>
      <c r="S1153" s="24">
        <f>YEAR(Tabla1[[#This Row],[Fecha de Orden]])</f>
        <v>2021</v>
      </c>
      <c r="T1153" t="str">
        <f>VLOOKUP(Tabla1[[#This Row],[Nombre del Producto]],Tabla2[[Nombre Producto]:[Costo Unitario]],2,FALSE)</f>
        <v>Lot's O' Nuts</v>
      </c>
      <c r="U1153" t="str">
        <f>VLOOKUP(Tabla1[[#This Row],[Fábrica]],Tabla3[],4,FALSE)</f>
        <v>Arizona</v>
      </c>
    </row>
    <row r="1154" spans="1:21" x14ac:dyDescent="0.25">
      <c r="A1154" t="s">
        <v>4071</v>
      </c>
      <c r="B1154" s="3">
        <v>44487</v>
      </c>
      <c r="C1154" s="3">
        <v>44502</v>
      </c>
      <c r="D1154" t="s">
        <v>71</v>
      </c>
      <c r="E1154">
        <v>143168</v>
      </c>
      <c r="F1154" t="s">
        <v>19</v>
      </c>
      <c r="G1154" t="s">
        <v>124</v>
      </c>
      <c r="H1154" t="s">
        <v>125</v>
      </c>
      <c r="I1154">
        <v>98103</v>
      </c>
      <c r="J1154" t="s">
        <v>22</v>
      </c>
      <c r="K1154" t="s">
        <v>23</v>
      </c>
      <c r="L1154" t="s">
        <v>24</v>
      </c>
      <c r="M1154" t="s">
        <v>25</v>
      </c>
      <c r="N1154" s="5">
        <v>7.5</v>
      </c>
      <c r="O1154" s="7">
        <v>2</v>
      </c>
      <c r="P1154" s="5">
        <v>4.9000000000000004</v>
      </c>
      <c r="Q1154" s="5">
        <v>2.6</v>
      </c>
      <c r="R1154" s="22">
        <f>Tabla1[[#This Row],[Fecha de Envío]]-Tabla1[[#This Row],[Fecha de Orden]]</f>
        <v>15</v>
      </c>
      <c r="S1154" s="24">
        <f>YEAR(Tabla1[[#This Row],[Fecha de Orden]])</f>
        <v>2021</v>
      </c>
      <c r="T1154" t="str">
        <f>VLOOKUP(Tabla1[[#This Row],[Nombre del Producto]],Tabla2[[Nombre Producto]:[Costo Unitario]],2,FALSE)</f>
        <v>Wicked Choccy's</v>
      </c>
      <c r="U1154" t="str">
        <f>VLOOKUP(Tabla1[[#This Row],[Fábrica]],Tabla3[],4,FALSE)</f>
        <v>Georgia</v>
      </c>
    </row>
    <row r="1155" spans="1:21" x14ac:dyDescent="0.25">
      <c r="A1155" t="s">
        <v>5682</v>
      </c>
      <c r="B1155" s="3">
        <v>44487</v>
      </c>
      <c r="C1155" s="3">
        <v>44501</v>
      </c>
      <c r="D1155" t="s">
        <v>18</v>
      </c>
      <c r="E1155">
        <v>115084</v>
      </c>
      <c r="F1155" t="s">
        <v>19</v>
      </c>
      <c r="G1155" t="s">
        <v>5683</v>
      </c>
      <c r="H1155" t="s">
        <v>1911</v>
      </c>
      <c r="I1155">
        <v>71854</v>
      </c>
      <c r="J1155" t="s">
        <v>22</v>
      </c>
      <c r="K1155" t="s">
        <v>66</v>
      </c>
      <c r="L1155" t="s">
        <v>45</v>
      </c>
      <c r="M1155" t="s">
        <v>46</v>
      </c>
      <c r="N1155" s="5">
        <v>20.94</v>
      </c>
      <c r="O1155" s="7">
        <v>6</v>
      </c>
      <c r="P1155" s="5">
        <v>14.94</v>
      </c>
      <c r="Q1155" s="5">
        <v>6</v>
      </c>
      <c r="R1155" s="22">
        <f>Tabla1[[#This Row],[Fecha de Envío]]-Tabla1[[#This Row],[Fecha de Orden]]</f>
        <v>14</v>
      </c>
      <c r="S1155" s="24">
        <f>YEAR(Tabla1[[#This Row],[Fecha de Orden]])</f>
        <v>2021</v>
      </c>
      <c r="T1155" t="str">
        <f>VLOOKUP(Tabla1[[#This Row],[Nombre del Producto]],Tabla2[[Nombre Producto]:[Costo Unitario]],2,FALSE)</f>
        <v>Lot's O' Nuts</v>
      </c>
      <c r="U1155" t="str">
        <f>VLOOKUP(Tabla1[[#This Row],[Fábrica]],Tabla3[],4,FALSE)</f>
        <v>Arizona</v>
      </c>
    </row>
    <row r="1156" spans="1:21" x14ac:dyDescent="0.25">
      <c r="A1156" t="s">
        <v>3235</v>
      </c>
      <c r="B1156" s="3">
        <v>44488</v>
      </c>
      <c r="C1156" s="3">
        <v>44503</v>
      </c>
      <c r="D1156" t="s">
        <v>18</v>
      </c>
      <c r="E1156">
        <v>100867</v>
      </c>
      <c r="F1156" t="s">
        <v>19</v>
      </c>
      <c r="G1156" t="s">
        <v>207</v>
      </c>
      <c r="H1156" t="s">
        <v>21</v>
      </c>
      <c r="I1156">
        <v>90712</v>
      </c>
      <c r="J1156" t="s">
        <v>22</v>
      </c>
      <c r="K1156" t="s">
        <v>23</v>
      </c>
      <c r="L1156" t="s">
        <v>33</v>
      </c>
      <c r="M1156" t="s">
        <v>34</v>
      </c>
      <c r="N1156" s="5">
        <v>21.6</v>
      </c>
      <c r="O1156" s="7">
        <v>6</v>
      </c>
      <c r="P1156" s="5">
        <v>14.4</v>
      </c>
      <c r="Q1156" s="5">
        <v>7.2</v>
      </c>
      <c r="R1156" s="22">
        <f>Tabla1[[#This Row],[Fecha de Envío]]-Tabla1[[#This Row],[Fecha de Orden]]</f>
        <v>15</v>
      </c>
      <c r="S1156" s="24">
        <f>YEAR(Tabla1[[#This Row],[Fecha de Orden]])</f>
        <v>2021</v>
      </c>
      <c r="T1156" t="str">
        <f>VLOOKUP(Tabla1[[#This Row],[Nombre del Producto]],Tabla2[[Nombre Producto]:[Costo Unitario]],2,FALSE)</f>
        <v>Lot's O' Nuts</v>
      </c>
      <c r="U1156" t="str">
        <f>VLOOKUP(Tabla1[[#This Row],[Fábrica]],Tabla3[],4,FALSE)</f>
        <v>Arizona</v>
      </c>
    </row>
    <row r="1157" spans="1:21" x14ac:dyDescent="0.25">
      <c r="A1157" t="s">
        <v>3236</v>
      </c>
      <c r="B1157" s="3">
        <v>44488</v>
      </c>
      <c r="C1157" s="3">
        <v>44503</v>
      </c>
      <c r="D1157" t="s">
        <v>18</v>
      </c>
      <c r="E1157">
        <v>100867</v>
      </c>
      <c r="F1157" t="s">
        <v>195</v>
      </c>
      <c r="G1157" t="s">
        <v>196</v>
      </c>
      <c r="H1157" t="s">
        <v>197</v>
      </c>
      <c r="I1157" t="s">
        <v>3237</v>
      </c>
      <c r="J1157" t="s">
        <v>22</v>
      </c>
      <c r="K1157" t="s">
        <v>23</v>
      </c>
      <c r="L1157" t="s">
        <v>33</v>
      </c>
      <c r="M1157" t="s">
        <v>34</v>
      </c>
      <c r="N1157" s="5">
        <v>10.8</v>
      </c>
      <c r="O1157" s="7">
        <v>3</v>
      </c>
      <c r="P1157" s="5">
        <v>7.2</v>
      </c>
      <c r="Q1157" s="5">
        <v>3.6</v>
      </c>
      <c r="R1157" s="22">
        <f>Tabla1[[#This Row],[Fecha de Envío]]-Tabla1[[#This Row],[Fecha de Orden]]</f>
        <v>15</v>
      </c>
      <c r="S1157" s="24">
        <f>YEAR(Tabla1[[#This Row],[Fecha de Orden]])</f>
        <v>2021</v>
      </c>
      <c r="T1157" t="str">
        <f>VLOOKUP(Tabla1[[#This Row],[Nombre del Producto]],Tabla2[[Nombre Producto]:[Costo Unitario]],2,FALSE)</f>
        <v>Lot's O' Nuts</v>
      </c>
      <c r="U1157" t="str">
        <f>VLOOKUP(Tabla1[[#This Row],[Fábrica]],Tabla3[],4,FALSE)</f>
        <v>Arizona</v>
      </c>
    </row>
    <row r="1158" spans="1:21" x14ac:dyDescent="0.25">
      <c r="A1158" t="s">
        <v>4394</v>
      </c>
      <c r="B1158" s="3">
        <v>44488</v>
      </c>
      <c r="C1158" s="3">
        <v>44498</v>
      </c>
      <c r="D1158" t="s">
        <v>82</v>
      </c>
      <c r="E1158">
        <v>117317</v>
      </c>
      <c r="F1158" t="s">
        <v>19</v>
      </c>
      <c r="G1158" t="s">
        <v>53</v>
      </c>
      <c r="H1158" t="s">
        <v>21</v>
      </c>
      <c r="I1158">
        <v>90032</v>
      </c>
      <c r="J1158" t="s">
        <v>22</v>
      </c>
      <c r="K1158" t="s">
        <v>23</v>
      </c>
      <c r="L1158" t="s">
        <v>45</v>
      </c>
      <c r="M1158" t="s">
        <v>46</v>
      </c>
      <c r="N1158" s="5">
        <v>10.47</v>
      </c>
      <c r="O1158" s="7">
        <v>3</v>
      </c>
      <c r="P1158" s="5">
        <v>7.47</v>
      </c>
      <c r="Q1158" s="5">
        <v>3</v>
      </c>
      <c r="R1158" s="22">
        <f>Tabla1[[#This Row],[Fecha de Envío]]-Tabla1[[#This Row],[Fecha de Orden]]</f>
        <v>10</v>
      </c>
      <c r="S1158" s="24">
        <f>YEAR(Tabla1[[#This Row],[Fecha de Orden]])</f>
        <v>2021</v>
      </c>
      <c r="T1158" t="str">
        <f>VLOOKUP(Tabla1[[#This Row],[Nombre del Producto]],Tabla2[[Nombre Producto]:[Costo Unitario]],2,FALSE)</f>
        <v>Lot's O' Nuts</v>
      </c>
      <c r="U1158" t="str">
        <f>VLOOKUP(Tabla1[[#This Row],[Fábrica]],Tabla3[],4,FALSE)</f>
        <v>Arizona</v>
      </c>
    </row>
    <row r="1159" spans="1:21" x14ac:dyDescent="0.25">
      <c r="A1159" t="s">
        <v>6319</v>
      </c>
      <c r="B1159" s="3">
        <v>44488</v>
      </c>
      <c r="C1159" s="3">
        <v>44502</v>
      </c>
      <c r="D1159" t="s">
        <v>18</v>
      </c>
      <c r="E1159">
        <v>125388</v>
      </c>
      <c r="F1159" t="s">
        <v>195</v>
      </c>
      <c r="G1159" t="s">
        <v>697</v>
      </c>
      <c r="H1159" t="s">
        <v>698</v>
      </c>
      <c r="I1159" t="s">
        <v>1002</v>
      </c>
      <c r="J1159" t="s">
        <v>148</v>
      </c>
      <c r="K1159" t="s">
        <v>32</v>
      </c>
      <c r="L1159" t="s">
        <v>348</v>
      </c>
      <c r="M1159" t="s">
        <v>349</v>
      </c>
      <c r="N1159" s="5">
        <v>60</v>
      </c>
      <c r="O1159" s="7">
        <v>3</v>
      </c>
      <c r="P1159" s="5">
        <v>30</v>
      </c>
      <c r="Q1159" s="5">
        <v>30</v>
      </c>
      <c r="R1159" s="22">
        <f>Tabla1[[#This Row],[Fecha de Envío]]-Tabla1[[#This Row],[Fecha de Orden]]</f>
        <v>14</v>
      </c>
      <c r="S1159" s="24">
        <f>YEAR(Tabla1[[#This Row],[Fecha de Orden]])</f>
        <v>2021</v>
      </c>
      <c r="T1159" t="str">
        <f>VLOOKUP(Tabla1[[#This Row],[Nombre del Producto]],Tabla2[[Nombre Producto]:[Costo Unitario]],2,FALSE)</f>
        <v>Secret Factory</v>
      </c>
      <c r="U1159" t="str">
        <f>VLOOKUP(Tabla1[[#This Row],[Fábrica]],Tabla3[],4,FALSE)</f>
        <v>Illinois</v>
      </c>
    </row>
    <row r="1160" spans="1:21" x14ac:dyDescent="0.25">
      <c r="A1160" t="s">
        <v>6320</v>
      </c>
      <c r="B1160" s="3">
        <v>44488</v>
      </c>
      <c r="C1160" s="3">
        <v>44502</v>
      </c>
      <c r="D1160" t="s">
        <v>18</v>
      </c>
      <c r="E1160">
        <v>125388</v>
      </c>
      <c r="F1160" t="s">
        <v>195</v>
      </c>
      <c r="G1160" t="s">
        <v>697</v>
      </c>
      <c r="H1160" t="s">
        <v>698</v>
      </c>
      <c r="I1160" t="s">
        <v>1002</v>
      </c>
      <c r="J1160" t="s">
        <v>22</v>
      </c>
      <c r="K1160" t="s">
        <v>32</v>
      </c>
      <c r="L1160" t="s">
        <v>27</v>
      </c>
      <c r="M1160" t="s">
        <v>28</v>
      </c>
      <c r="N1160" s="5">
        <v>14.4</v>
      </c>
      <c r="O1160" s="7">
        <v>4</v>
      </c>
      <c r="P1160" s="5">
        <v>10</v>
      </c>
      <c r="Q1160" s="5">
        <v>4.4000000000000004</v>
      </c>
      <c r="R1160" s="22">
        <f>Tabla1[[#This Row],[Fecha de Envío]]-Tabla1[[#This Row],[Fecha de Orden]]</f>
        <v>14</v>
      </c>
      <c r="S1160" s="24">
        <f>YEAR(Tabla1[[#This Row],[Fecha de Orden]])</f>
        <v>2021</v>
      </c>
      <c r="T1160" t="str">
        <f>VLOOKUP(Tabla1[[#This Row],[Nombre del Producto]],Tabla2[[Nombre Producto]:[Costo Unitario]],2,FALSE)</f>
        <v>Lot's O' Nuts</v>
      </c>
      <c r="U1160" t="str">
        <f>VLOOKUP(Tabla1[[#This Row],[Fábrica]],Tabla3[],4,FALSE)</f>
        <v>Arizona</v>
      </c>
    </row>
    <row r="1161" spans="1:21" x14ac:dyDescent="0.25">
      <c r="A1161" t="s">
        <v>7631</v>
      </c>
      <c r="B1161" s="3">
        <v>44488</v>
      </c>
      <c r="C1161" s="3">
        <v>44501</v>
      </c>
      <c r="D1161" t="s">
        <v>71</v>
      </c>
      <c r="E1161">
        <v>155264</v>
      </c>
      <c r="F1161" t="s">
        <v>19</v>
      </c>
      <c r="G1161" t="s">
        <v>20</v>
      </c>
      <c r="H1161" t="s">
        <v>21</v>
      </c>
      <c r="I1161">
        <v>94110</v>
      </c>
      <c r="J1161" t="s">
        <v>22</v>
      </c>
      <c r="K1161" t="s">
        <v>23</v>
      </c>
      <c r="L1161" t="s">
        <v>27</v>
      </c>
      <c r="M1161" t="s">
        <v>28</v>
      </c>
      <c r="N1161" s="5">
        <v>3.6</v>
      </c>
      <c r="O1161" s="7">
        <v>1</v>
      </c>
      <c r="P1161" s="5">
        <v>2.5</v>
      </c>
      <c r="Q1161" s="5">
        <v>1.1000000000000001</v>
      </c>
      <c r="R1161" s="22">
        <f>Tabla1[[#This Row],[Fecha de Envío]]-Tabla1[[#This Row],[Fecha de Orden]]</f>
        <v>13</v>
      </c>
      <c r="S1161" s="24">
        <f>YEAR(Tabla1[[#This Row],[Fecha de Orden]])</f>
        <v>2021</v>
      </c>
      <c r="T1161" t="str">
        <f>VLOOKUP(Tabla1[[#This Row],[Nombre del Producto]],Tabla2[[Nombre Producto]:[Costo Unitario]],2,FALSE)</f>
        <v>Lot's O' Nuts</v>
      </c>
      <c r="U1161" t="str">
        <f>VLOOKUP(Tabla1[[#This Row],[Fábrica]],Tabla3[],4,FALSE)</f>
        <v>Arizona</v>
      </c>
    </row>
    <row r="1162" spans="1:21" x14ac:dyDescent="0.25">
      <c r="A1162" t="s">
        <v>7632</v>
      </c>
      <c r="B1162" s="3">
        <v>44488</v>
      </c>
      <c r="C1162" s="3">
        <v>44501</v>
      </c>
      <c r="D1162" t="s">
        <v>71</v>
      </c>
      <c r="E1162">
        <v>155264</v>
      </c>
      <c r="F1162" t="s">
        <v>19</v>
      </c>
      <c r="G1162" t="s">
        <v>20</v>
      </c>
      <c r="H1162" t="s">
        <v>21</v>
      </c>
      <c r="I1162">
        <v>94110</v>
      </c>
      <c r="J1162" t="s">
        <v>22</v>
      </c>
      <c r="K1162" t="s">
        <v>23</v>
      </c>
      <c r="L1162" t="s">
        <v>24</v>
      </c>
      <c r="M1162" t="s">
        <v>25</v>
      </c>
      <c r="N1162" s="5">
        <v>22.5</v>
      </c>
      <c r="O1162" s="7">
        <v>6</v>
      </c>
      <c r="P1162" s="5">
        <v>14.7</v>
      </c>
      <c r="Q1162" s="5">
        <v>7.8</v>
      </c>
      <c r="R1162" s="22">
        <f>Tabla1[[#This Row],[Fecha de Envío]]-Tabla1[[#This Row],[Fecha de Orden]]</f>
        <v>13</v>
      </c>
      <c r="S1162" s="24">
        <f>YEAR(Tabla1[[#This Row],[Fecha de Orden]])</f>
        <v>2021</v>
      </c>
      <c r="T1162" t="str">
        <f>VLOOKUP(Tabla1[[#This Row],[Nombre del Producto]],Tabla2[[Nombre Producto]:[Costo Unitario]],2,FALSE)</f>
        <v>Wicked Choccy's</v>
      </c>
      <c r="U1162" t="str">
        <f>VLOOKUP(Tabla1[[#This Row],[Fábrica]],Tabla3[],4,FALSE)</f>
        <v>Georgia</v>
      </c>
    </row>
    <row r="1163" spans="1:21" x14ac:dyDescent="0.25">
      <c r="A1163" t="s">
        <v>7633</v>
      </c>
      <c r="B1163" s="3">
        <v>44488</v>
      </c>
      <c r="C1163" s="3">
        <v>44501</v>
      </c>
      <c r="D1163" t="s">
        <v>71</v>
      </c>
      <c r="E1163">
        <v>155264</v>
      </c>
      <c r="F1163" t="s">
        <v>19</v>
      </c>
      <c r="G1163" t="s">
        <v>20</v>
      </c>
      <c r="H1163" t="s">
        <v>21</v>
      </c>
      <c r="I1163">
        <v>94110</v>
      </c>
      <c r="J1163" t="s">
        <v>22</v>
      </c>
      <c r="K1163" t="s">
        <v>23</v>
      </c>
      <c r="L1163" t="s">
        <v>36</v>
      </c>
      <c r="M1163" t="s">
        <v>37</v>
      </c>
      <c r="N1163" s="5">
        <v>9.75</v>
      </c>
      <c r="O1163" s="7">
        <v>3</v>
      </c>
      <c r="P1163" s="5">
        <v>6.33</v>
      </c>
      <c r="Q1163" s="5">
        <v>3.42</v>
      </c>
      <c r="R1163" s="22">
        <f>Tabla1[[#This Row],[Fecha de Envío]]-Tabla1[[#This Row],[Fecha de Orden]]</f>
        <v>13</v>
      </c>
      <c r="S1163" s="24">
        <f>YEAR(Tabla1[[#This Row],[Fecha de Orden]])</f>
        <v>2021</v>
      </c>
      <c r="T1163" t="str">
        <f>VLOOKUP(Tabla1[[#This Row],[Nombre del Producto]],Tabla2[[Nombre Producto]:[Costo Unitario]],2,FALSE)</f>
        <v>Wicked Choccy's</v>
      </c>
      <c r="U1163" t="str">
        <f>VLOOKUP(Tabla1[[#This Row],[Fábrica]],Tabla3[],4,FALSE)</f>
        <v>Georgia</v>
      </c>
    </row>
    <row r="1164" spans="1:21" x14ac:dyDescent="0.25">
      <c r="A1164" t="s">
        <v>7634</v>
      </c>
      <c r="B1164" s="3">
        <v>44488</v>
      </c>
      <c r="C1164" s="3">
        <v>44501</v>
      </c>
      <c r="D1164" t="s">
        <v>71</v>
      </c>
      <c r="E1164">
        <v>155264</v>
      </c>
      <c r="F1164" t="s">
        <v>19</v>
      </c>
      <c r="G1164" t="s">
        <v>20</v>
      </c>
      <c r="H1164" t="s">
        <v>21</v>
      </c>
      <c r="I1164">
        <v>94110</v>
      </c>
      <c r="J1164" t="s">
        <v>22</v>
      </c>
      <c r="K1164" t="s">
        <v>23</v>
      </c>
      <c r="L1164" t="s">
        <v>45</v>
      </c>
      <c r="M1164" t="s">
        <v>46</v>
      </c>
      <c r="N1164" s="5">
        <v>10.47</v>
      </c>
      <c r="O1164" s="7">
        <v>3</v>
      </c>
      <c r="P1164" s="5">
        <v>7.47</v>
      </c>
      <c r="Q1164" s="5">
        <v>3</v>
      </c>
      <c r="R1164" s="22">
        <f>Tabla1[[#This Row],[Fecha de Envío]]-Tabla1[[#This Row],[Fecha de Orden]]</f>
        <v>13</v>
      </c>
      <c r="S1164" s="24">
        <f>YEAR(Tabla1[[#This Row],[Fecha de Orden]])</f>
        <v>2021</v>
      </c>
      <c r="T1164" t="str">
        <f>VLOOKUP(Tabla1[[#This Row],[Nombre del Producto]],Tabla2[[Nombre Producto]:[Costo Unitario]],2,FALSE)</f>
        <v>Lot's O' Nuts</v>
      </c>
      <c r="U1164" t="str">
        <f>VLOOKUP(Tabla1[[#This Row],[Fábrica]],Tabla3[],4,FALSE)</f>
        <v>Arizona</v>
      </c>
    </row>
    <row r="1165" spans="1:21" x14ac:dyDescent="0.25">
      <c r="A1165" t="s">
        <v>3495</v>
      </c>
      <c r="B1165" s="3">
        <v>44489</v>
      </c>
      <c r="C1165" s="3">
        <v>44502</v>
      </c>
      <c r="D1165" t="s">
        <v>39</v>
      </c>
      <c r="E1165">
        <v>169684</v>
      </c>
      <c r="F1165" t="s">
        <v>19</v>
      </c>
      <c r="G1165" t="s">
        <v>367</v>
      </c>
      <c r="H1165" t="s">
        <v>65</v>
      </c>
      <c r="I1165">
        <v>37918</v>
      </c>
      <c r="J1165" t="s">
        <v>22</v>
      </c>
      <c r="K1165" t="s">
        <v>66</v>
      </c>
      <c r="L1165" t="s">
        <v>33</v>
      </c>
      <c r="M1165" t="s">
        <v>34</v>
      </c>
      <c r="N1165" s="5">
        <v>10.8</v>
      </c>
      <c r="O1165" s="7">
        <v>3</v>
      </c>
      <c r="P1165" s="5">
        <v>7.2</v>
      </c>
      <c r="Q1165" s="5">
        <v>3.6</v>
      </c>
      <c r="R1165" s="22">
        <f>Tabla1[[#This Row],[Fecha de Envío]]-Tabla1[[#This Row],[Fecha de Orden]]</f>
        <v>13</v>
      </c>
      <c r="S1165" s="24">
        <f>YEAR(Tabla1[[#This Row],[Fecha de Orden]])</f>
        <v>2021</v>
      </c>
      <c r="T1165" t="str">
        <f>VLOOKUP(Tabla1[[#This Row],[Nombre del Producto]],Tabla2[[Nombre Producto]:[Costo Unitario]],2,FALSE)</f>
        <v>Lot's O' Nuts</v>
      </c>
      <c r="U1165" t="str">
        <f>VLOOKUP(Tabla1[[#This Row],[Fábrica]],Tabla3[],4,FALSE)</f>
        <v>Arizona</v>
      </c>
    </row>
    <row r="1166" spans="1:21" x14ac:dyDescent="0.25">
      <c r="A1166" t="s">
        <v>5667</v>
      </c>
      <c r="B1166" s="3">
        <v>44489</v>
      </c>
      <c r="C1166" s="3">
        <v>44501</v>
      </c>
      <c r="D1166" t="s">
        <v>71</v>
      </c>
      <c r="E1166">
        <v>137092</v>
      </c>
      <c r="F1166" t="s">
        <v>19</v>
      </c>
      <c r="G1166" t="s">
        <v>239</v>
      </c>
      <c r="H1166" t="s">
        <v>173</v>
      </c>
      <c r="I1166">
        <v>60653</v>
      </c>
      <c r="J1166" t="s">
        <v>22</v>
      </c>
      <c r="K1166" t="s">
        <v>43</v>
      </c>
      <c r="L1166" t="s">
        <v>36</v>
      </c>
      <c r="M1166" t="s">
        <v>37</v>
      </c>
      <c r="N1166" s="5">
        <v>3.25</v>
      </c>
      <c r="O1166" s="7">
        <v>1</v>
      </c>
      <c r="P1166" s="5">
        <v>2.11</v>
      </c>
      <c r="Q1166" s="5">
        <v>1.1399999999999999</v>
      </c>
      <c r="R1166" s="22">
        <f>Tabla1[[#This Row],[Fecha de Envío]]-Tabla1[[#This Row],[Fecha de Orden]]</f>
        <v>12</v>
      </c>
      <c r="S1166" s="24">
        <f>YEAR(Tabla1[[#This Row],[Fecha de Orden]])</f>
        <v>2021</v>
      </c>
      <c r="T1166" t="str">
        <f>VLOOKUP(Tabla1[[#This Row],[Nombre del Producto]],Tabla2[[Nombre Producto]:[Costo Unitario]],2,FALSE)</f>
        <v>Wicked Choccy's</v>
      </c>
      <c r="U1166" t="str">
        <f>VLOOKUP(Tabla1[[#This Row],[Fábrica]],Tabla3[],4,FALSE)</f>
        <v>Georgia</v>
      </c>
    </row>
    <row r="1167" spans="1:21" x14ac:dyDescent="0.25">
      <c r="A1167" t="s">
        <v>5668</v>
      </c>
      <c r="B1167" s="3">
        <v>44489</v>
      </c>
      <c r="C1167" s="3">
        <v>44501</v>
      </c>
      <c r="D1167" t="s">
        <v>71</v>
      </c>
      <c r="E1167">
        <v>137092</v>
      </c>
      <c r="F1167" t="s">
        <v>19</v>
      </c>
      <c r="G1167" t="s">
        <v>239</v>
      </c>
      <c r="H1167" t="s">
        <v>173</v>
      </c>
      <c r="I1167">
        <v>60653</v>
      </c>
      <c r="J1167" t="s">
        <v>22</v>
      </c>
      <c r="K1167" t="s">
        <v>43</v>
      </c>
      <c r="L1167" t="s">
        <v>45</v>
      </c>
      <c r="M1167" t="s">
        <v>46</v>
      </c>
      <c r="N1167" s="5">
        <v>3.49</v>
      </c>
      <c r="O1167" s="7">
        <v>1</v>
      </c>
      <c r="P1167" s="5">
        <v>2.4900000000000002</v>
      </c>
      <c r="Q1167" s="5">
        <v>1</v>
      </c>
      <c r="R1167" s="22">
        <f>Tabla1[[#This Row],[Fecha de Envío]]-Tabla1[[#This Row],[Fecha de Orden]]</f>
        <v>12</v>
      </c>
      <c r="S1167" s="24">
        <f>YEAR(Tabla1[[#This Row],[Fecha de Orden]])</f>
        <v>2021</v>
      </c>
      <c r="T1167" t="str">
        <f>VLOOKUP(Tabla1[[#This Row],[Nombre del Producto]],Tabla2[[Nombre Producto]:[Costo Unitario]],2,FALSE)</f>
        <v>Lot's O' Nuts</v>
      </c>
      <c r="U1167" t="str">
        <f>VLOOKUP(Tabla1[[#This Row],[Fábrica]],Tabla3[],4,FALSE)</f>
        <v>Arizona</v>
      </c>
    </row>
    <row r="1168" spans="1:21" x14ac:dyDescent="0.25">
      <c r="A1168" t="s">
        <v>5669</v>
      </c>
      <c r="B1168" s="3">
        <v>44489</v>
      </c>
      <c r="C1168" s="3">
        <v>44501</v>
      </c>
      <c r="D1168" t="s">
        <v>71</v>
      </c>
      <c r="E1168">
        <v>137092</v>
      </c>
      <c r="F1168" t="s">
        <v>19</v>
      </c>
      <c r="G1168" t="s">
        <v>239</v>
      </c>
      <c r="H1168" t="s">
        <v>173</v>
      </c>
      <c r="I1168">
        <v>60653</v>
      </c>
      <c r="J1168" t="s">
        <v>22</v>
      </c>
      <c r="K1168" t="s">
        <v>43</v>
      </c>
      <c r="L1168" t="s">
        <v>33</v>
      </c>
      <c r="M1168" t="s">
        <v>34</v>
      </c>
      <c r="N1168" s="5">
        <v>14.4</v>
      </c>
      <c r="O1168" s="7">
        <v>4</v>
      </c>
      <c r="P1168" s="5">
        <v>9.6</v>
      </c>
      <c r="Q1168" s="5">
        <v>4.8</v>
      </c>
      <c r="R1168" s="22">
        <f>Tabla1[[#This Row],[Fecha de Envío]]-Tabla1[[#This Row],[Fecha de Orden]]</f>
        <v>12</v>
      </c>
      <c r="S1168" s="24">
        <f>YEAR(Tabla1[[#This Row],[Fecha de Orden]])</f>
        <v>2021</v>
      </c>
      <c r="T1168" t="str">
        <f>VLOOKUP(Tabla1[[#This Row],[Nombre del Producto]],Tabla2[[Nombre Producto]:[Costo Unitario]],2,FALSE)</f>
        <v>Lot's O' Nuts</v>
      </c>
      <c r="U1168" t="str">
        <f>VLOOKUP(Tabla1[[#This Row],[Fábrica]],Tabla3[],4,FALSE)</f>
        <v>Arizona</v>
      </c>
    </row>
    <row r="1169" spans="1:21" x14ac:dyDescent="0.25">
      <c r="A1169" t="s">
        <v>7090</v>
      </c>
      <c r="B1169" s="3">
        <v>44489</v>
      </c>
      <c r="C1169" s="3">
        <v>44504</v>
      </c>
      <c r="D1169" t="s">
        <v>71</v>
      </c>
      <c r="E1169">
        <v>146703</v>
      </c>
      <c r="F1169" t="s">
        <v>19</v>
      </c>
      <c r="G1169" t="s">
        <v>2690</v>
      </c>
      <c r="H1169" t="s">
        <v>93</v>
      </c>
      <c r="I1169">
        <v>48185</v>
      </c>
      <c r="J1169" t="s">
        <v>22</v>
      </c>
      <c r="K1169" t="s">
        <v>43</v>
      </c>
      <c r="L1169" t="s">
        <v>24</v>
      </c>
      <c r="M1169" t="s">
        <v>25</v>
      </c>
      <c r="N1169" s="5">
        <v>15</v>
      </c>
      <c r="O1169" s="7">
        <v>4</v>
      </c>
      <c r="P1169" s="5">
        <v>9.8000000000000007</v>
      </c>
      <c r="Q1169" s="5">
        <v>5.2</v>
      </c>
      <c r="R1169" s="22">
        <f>Tabla1[[#This Row],[Fecha de Envío]]-Tabla1[[#This Row],[Fecha de Orden]]</f>
        <v>15</v>
      </c>
      <c r="S1169" s="24">
        <f>YEAR(Tabla1[[#This Row],[Fecha de Orden]])</f>
        <v>2021</v>
      </c>
      <c r="T1169" t="str">
        <f>VLOOKUP(Tabla1[[#This Row],[Nombre del Producto]],Tabla2[[Nombre Producto]:[Costo Unitario]],2,FALSE)</f>
        <v>Wicked Choccy's</v>
      </c>
      <c r="U1169" t="str">
        <f>VLOOKUP(Tabla1[[#This Row],[Fábrica]],Tabla3[],4,FALSE)</f>
        <v>Georgia</v>
      </c>
    </row>
    <row r="1170" spans="1:21" x14ac:dyDescent="0.25">
      <c r="A1170" t="s">
        <v>3471</v>
      </c>
      <c r="B1170" s="3">
        <v>44490</v>
      </c>
      <c r="C1170" s="3">
        <v>44505</v>
      </c>
      <c r="D1170" t="s">
        <v>18</v>
      </c>
      <c r="E1170">
        <v>100916</v>
      </c>
      <c r="F1170" t="s">
        <v>19</v>
      </c>
      <c r="G1170" t="s">
        <v>979</v>
      </c>
      <c r="H1170" t="s">
        <v>133</v>
      </c>
      <c r="I1170">
        <v>23602</v>
      </c>
      <c r="J1170" t="s">
        <v>22</v>
      </c>
      <c r="K1170" t="s">
        <v>66</v>
      </c>
      <c r="L1170" t="s">
        <v>27</v>
      </c>
      <c r="M1170" t="s">
        <v>28</v>
      </c>
      <c r="N1170" s="5">
        <v>14.4</v>
      </c>
      <c r="O1170" s="7">
        <v>4</v>
      </c>
      <c r="P1170" s="5">
        <v>10</v>
      </c>
      <c r="Q1170" s="5">
        <v>4.4000000000000004</v>
      </c>
      <c r="R1170" s="22">
        <f>Tabla1[[#This Row],[Fecha de Envío]]-Tabla1[[#This Row],[Fecha de Orden]]</f>
        <v>15</v>
      </c>
      <c r="S1170" s="24">
        <f>YEAR(Tabla1[[#This Row],[Fecha de Orden]])</f>
        <v>2021</v>
      </c>
      <c r="T1170" t="str">
        <f>VLOOKUP(Tabla1[[#This Row],[Nombre del Producto]],Tabla2[[Nombre Producto]:[Costo Unitario]],2,FALSE)</f>
        <v>Lot's O' Nuts</v>
      </c>
      <c r="U1170" t="str">
        <f>VLOOKUP(Tabla1[[#This Row],[Fábrica]],Tabla3[],4,FALSE)</f>
        <v>Arizona</v>
      </c>
    </row>
    <row r="1171" spans="1:21" x14ac:dyDescent="0.25">
      <c r="A1171" t="s">
        <v>8045</v>
      </c>
      <c r="B1171" s="3">
        <v>44490</v>
      </c>
      <c r="C1171" s="3">
        <v>44505</v>
      </c>
      <c r="D1171" t="s">
        <v>18</v>
      </c>
      <c r="E1171">
        <v>169852</v>
      </c>
      <c r="F1171" t="s">
        <v>19</v>
      </c>
      <c r="G1171" t="s">
        <v>120</v>
      </c>
      <c r="H1171" t="s">
        <v>21</v>
      </c>
      <c r="I1171">
        <v>92024</v>
      </c>
      <c r="J1171" t="s">
        <v>22</v>
      </c>
      <c r="K1171" t="s">
        <v>23</v>
      </c>
      <c r="L1171" t="s">
        <v>36</v>
      </c>
      <c r="M1171" t="s">
        <v>37</v>
      </c>
      <c r="N1171" s="5">
        <v>9.75</v>
      </c>
      <c r="O1171" s="7">
        <v>3</v>
      </c>
      <c r="P1171" s="5">
        <v>6.33</v>
      </c>
      <c r="Q1171" s="5">
        <v>3.42</v>
      </c>
      <c r="R1171" s="22">
        <f>Tabla1[[#This Row],[Fecha de Envío]]-Tabla1[[#This Row],[Fecha de Orden]]</f>
        <v>15</v>
      </c>
      <c r="S1171" s="24">
        <f>YEAR(Tabla1[[#This Row],[Fecha de Orden]])</f>
        <v>2021</v>
      </c>
      <c r="T1171" t="str">
        <f>VLOOKUP(Tabla1[[#This Row],[Nombre del Producto]],Tabla2[[Nombre Producto]:[Costo Unitario]],2,FALSE)</f>
        <v>Wicked Choccy's</v>
      </c>
      <c r="U1171" t="str">
        <f>VLOOKUP(Tabla1[[#This Row],[Fábrica]],Tabla3[],4,FALSE)</f>
        <v>Georgia</v>
      </c>
    </row>
    <row r="1172" spans="1:21" x14ac:dyDescent="0.25">
      <c r="A1172" t="s">
        <v>8634</v>
      </c>
      <c r="B1172" s="3">
        <v>44490</v>
      </c>
      <c r="C1172" s="3">
        <v>44501</v>
      </c>
      <c r="D1172" t="s">
        <v>39</v>
      </c>
      <c r="E1172">
        <v>142587</v>
      </c>
      <c r="F1172" t="s">
        <v>19</v>
      </c>
      <c r="G1172" t="s">
        <v>297</v>
      </c>
      <c r="H1172" t="s">
        <v>210</v>
      </c>
      <c r="I1172">
        <v>45014</v>
      </c>
      <c r="J1172" t="s">
        <v>22</v>
      </c>
      <c r="K1172" t="s">
        <v>32</v>
      </c>
      <c r="L1172" t="s">
        <v>27</v>
      </c>
      <c r="M1172" t="s">
        <v>28</v>
      </c>
      <c r="N1172" s="5">
        <v>10.8</v>
      </c>
      <c r="O1172" s="7">
        <v>3</v>
      </c>
      <c r="P1172" s="5">
        <v>7.5</v>
      </c>
      <c r="Q1172" s="5">
        <v>3.3</v>
      </c>
      <c r="R1172" s="22">
        <f>Tabla1[[#This Row],[Fecha de Envío]]-Tabla1[[#This Row],[Fecha de Orden]]</f>
        <v>11</v>
      </c>
      <c r="S1172" s="24">
        <f>YEAR(Tabla1[[#This Row],[Fecha de Orden]])</f>
        <v>2021</v>
      </c>
      <c r="T1172" t="str">
        <f>VLOOKUP(Tabla1[[#This Row],[Nombre del Producto]],Tabla2[[Nombre Producto]:[Costo Unitario]],2,FALSE)</f>
        <v>Lot's O' Nuts</v>
      </c>
      <c r="U1172" t="str">
        <f>VLOOKUP(Tabla1[[#This Row],[Fábrica]],Tabla3[],4,FALSE)</f>
        <v>Arizona</v>
      </c>
    </row>
    <row r="1173" spans="1:21" x14ac:dyDescent="0.25">
      <c r="A1173" t="s">
        <v>8635</v>
      </c>
      <c r="B1173" s="3">
        <v>44490</v>
      </c>
      <c r="C1173" s="3">
        <v>44501</v>
      </c>
      <c r="D1173" t="s">
        <v>39</v>
      </c>
      <c r="E1173">
        <v>142587</v>
      </c>
      <c r="F1173" t="s">
        <v>19</v>
      </c>
      <c r="G1173" t="s">
        <v>297</v>
      </c>
      <c r="H1173" t="s">
        <v>210</v>
      </c>
      <c r="I1173">
        <v>45014</v>
      </c>
      <c r="J1173" t="s">
        <v>22</v>
      </c>
      <c r="K1173" t="s">
        <v>32</v>
      </c>
      <c r="L1173" t="s">
        <v>24</v>
      </c>
      <c r="M1173" t="s">
        <v>25</v>
      </c>
      <c r="N1173" s="5">
        <v>15</v>
      </c>
      <c r="O1173" s="7">
        <v>4</v>
      </c>
      <c r="P1173" s="5">
        <v>9.8000000000000007</v>
      </c>
      <c r="Q1173" s="5">
        <v>5.2</v>
      </c>
      <c r="R1173" s="22">
        <f>Tabla1[[#This Row],[Fecha de Envío]]-Tabla1[[#This Row],[Fecha de Orden]]</f>
        <v>11</v>
      </c>
      <c r="S1173" s="24">
        <f>YEAR(Tabla1[[#This Row],[Fecha de Orden]])</f>
        <v>2021</v>
      </c>
      <c r="T1173" t="str">
        <f>VLOOKUP(Tabla1[[#This Row],[Nombre del Producto]],Tabla2[[Nombre Producto]:[Costo Unitario]],2,FALSE)</f>
        <v>Wicked Choccy's</v>
      </c>
      <c r="U1173" t="str">
        <f>VLOOKUP(Tabla1[[#This Row],[Fábrica]],Tabla3[],4,FALSE)</f>
        <v>Georgia</v>
      </c>
    </row>
    <row r="1174" spans="1:21" x14ac:dyDescent="0.25">
      <c r="A1174" t="s">
        <v>6025</v>
      </c>
      <c r="B1174" s="3">
        <v>44491</v>
      </c>
      <c r="C1174" s="3">
        <v>44507</v>
      </c>
      <c r="D1174" t="s">
        <v>18</v>
      </c>
      <c r="E1174">
        <v>110072</v>
      </c>
      <c r="F1174" t="s">
        <v>19</v>
      </c>
      <c r="G1174" t="s">
        <v>1028</v>
      </c>
      <c r="H1174" t="s">
        <v>210</v>
      </c>
      <c r="I1174">
        <v>43055</v>
      </c>
      <c r="J1174" t="s">
        <v>22</v>
      </c>
      <c r="K1174" t="s">
        <v>32</v>
      </c>
      <c r="L1174" t="s">
        <v>33</v>
      </c>
      <c r="M1174" t="s">
        <v>34</v>
      </c>
      <c r="N1174" s="5">
        <v>14.4</v>
      </c>
      <c r="O1174" s="7">
        <v>4</v>
      </c>
      <c r="P1174" s="5">
        <v>9.6</v>
      </c>
      <c r="Q1174" s="5">
        <v>4.8</v>
      </c>
      <c r="R1174" s="22">
        <f>Tabla1[[#This Row],[Fecha de Envío]]-Tabla1[[#This Row],[Fecha de Orden]]</f>
        <v>16</v>
      </c>
      <c r="S1174" s="24">
        <f>YEAR(Tabla1[[#This Row],[Fecha de Orden]])</f>
        <v>2021</v>
      </c>
      <c r="T1174" t="str">
        <f>VLOOKUP(Tabla1[[#This Row],[Nombre del Producto]],Tabla2[[Nombre Producto]:[Costo Unitario]],2,FALSE)</f>
        <v>Lot's O' Nuts</v>
      </c>
      <c r="U1174" t="str">
        <f>VLOOKUP(Tabla1[[#This Row],[Fábrica]],Tabla3[],4,FALSE)</f>
        <v>Arizona</v>
      </c>
    </row>
    <row r="1175" spans="1:21" x14ac:dyDescent="0.25">
      <c r="A1175" t="s">
        <v>6532</v>
      </c>
      <c r="B1175" s="3">
        <v>44491</v>
      </c>
      <c r="C1175" s="3">
        <v>44505</v>
      </c>
      <c r="D1175" t="s">
        <v>18</v>
      </c>
      <c r="E1175">
        <v>151967</v>
      </c>
      <c r="F1175" t="s">
        <v>19</v>
      </c>
      <c r="G1175" t="s">
        <v>2189</v>
      </c>
      <c r="H1175" t="s">
        <v>264</v>
      </c>
      <c r="I1175">
        <v>71111</v>
      </c>
      <c r="J1175" t="s">
        <v>22</v>
      </c>
      <c r="K1175" t="s">
        <v>66</v>
      </c>
      <c r="L1175" t="s">
        <v>27</v>
      </c>
      <c r="M1175" t="s">
        <v>28</v>
      </c>
      <c r="N1175" s="5">
        <v>14.4</v>
      </c>
      <c r="O1175" s="7">
        <v>4</v>
      </c>
      <c r="P1175" s="5">
        <v>10</v>
      </c>
      <c r="Q1175" s="5">
        <v>4.4000000000000004</v>
      </c>
      <c r="R1175" s="22">
        <f>Tabla1[[#This Row],[Fecha de Envío]]-Tabla1[[#This Row],[Fecha de Orden]]</f>
        <v>14</v>
      </c>
      <c r="S1175" s="24">
        <f>YEAR(Tabla1[[#This Row],[Fecha de Orden]])</f>
        <v>2021</v>
      </c>
      <c r="T1175" t="str">
        <f>VLOOKUP(Tabla1[[#This Row],[Nombre del Producto]],Tabla2[[Nombre Producto]:[Costo Unitario]],2,FALSE)</f>
        <v>Lot's O' Nuts</v>
      </c>
      <c r="U1175" t="str">
        <f>VLOOKUP(Tabla1[[#This Row],[Fábrica]],Tabla3[],4,FALSE)</f>
        <v>Arizona</v>
      </c>
    </row>
    <row r="1176" spans="1:21" x14ac:dyDescent="0.25">
      <c r="A1176" t="s">
        <v>54</v>
      </c>
      <c r="B1176" s="3">
        <v>44493</v>
      </c>
      <c r="C1176" s="3">
        <v>44508</v>
      </c>
      <c r="D1176" t="s">
        <v>18</v>
      </c>
      <c r="E1176">
        <v>130729</v>
      </c>
      <c r="F1176" t="s">
        <v>19</v>
      </c>
      <c r="G1176" t="s">
        <v>55</v>
      </c>
      <c r="H1176" t="s">
        <v>21</v>
      </c>
      <c r="I1176">
        <v>91730</v>
      </c>
      <c r="J1176" t="s">
        <v>22</v>
      </c>
      <c r="K1176" t="s">
        <v>23</v>
      </c>
      <c r="L1176" t="s">
        <v>36</v>
      </c>
      <c r="M1176" t="s">
        <v>37</v>
      </c>
      <c r="N1176" s="5">
        <v>9.75</v>
      </c>
      <c r="O1176" s="7">
        <v>3</v>
      </c>
      <c r="P1176" s="5">
        <v>6.33</v>
      </c>
      <c r="Q1176" s="5">
        <v>3.42</v>
      </c>
      <c r="R1176" s="22">
        <f>Tabla1[[#This Row],[Fecha de Envío]]-Tabla1[[#This Row],[Fecha de Orden]]</f>
        <v>15</v>
      </c>
      <c r="S1176" s="24">
        <f>YEAR(Tabla1[[#This Row],[Fecha de Orden]])</f>
        <v>2021</v>
      </c>
      <c r="T1176" t="str">
        <f>VLOOKUP(Tabla1[[#This Row],[Nombre del Producto]],Tabla2[[Nombre Producto]:[Costo Unitario]],2,FALSE)</f>
        <v>Wicked Choccy's</v>
      </c>
      <c r="U1176" t="str">
        <f>VLOOKUP(Tabla1[[#This Row],[Fábrica]],Tabla3[],4,FALSE)</f>
        <v>Georgia</v>
      </c>
    </row>
    <row r="1177" spans="1:21" x14ac:dyDescent="0.25">
      <c r="A1177" t="s">
        <v>676</v>
      </c>
      <c r="B1177" s="3">
        <v>44493</v>
      </c>
      <c r="C1177" s="3">
        <v>44503</v>
      </c>
      <c r="D1177" t="s">
        <v>82</v>
      </c>
      <c r="E1177">
        <v>113047</v>
      </c>
      <c r="F1177" t="s">
        <v>19</v>
      </c>
      <c r="G1177" t="s">
        <v>677</v>
      </c>
      <c r="H1177" t="s">
        <v>678</v>
      </c>
      <c r="I1177">
        <v>29730</v>
      </c>
      <c r="J1177" t="s">
        <v>22</v>
      </c>
      <c r="K1177" t="s">
        <v>66</v>
      </c>
      <c r="L1177" t="s">
        <v>36</v>
      </c>
      <c r="M1177" t="s">
        <v>37</v>
      </c>
      <c r="N1177" s="5">
        <v>9.75</v>
      </c>
      <c r="O1177" s="7">
        <v>3</v>
      </c>
      <c r="P1177" s="5">
        <v>6.33</v>
      </c>
      <c r="Q1177" s="5">
        <v>3.42</v>
      </c>
      <c r="R1177" s="22">
        <f>Tabla1[[#This Row],[Fecha de Envío]]-Tabla1[[#This Row],[Fecha de Orden]]</f>
        <v>10</v>
      </c>
      <c r="S1177" s="24">
        <f>YEAR(Tabla1[[#This Row],[Fecha de Orden]])</f>
        <v>2021</v>
      </c>
      <c r="T1177" t="str">
        <f>VLOOKUP(Tabla1[[#This Row],[Nombre del Producto]],Tabla2[[Nombre Producto]:[Costo Unitario]],2,FALSE)</f>
        <v>Wicked Choccy's</v>
      </c>
      <c r="U1177" t="str">
        <f>VLOOKUP(Tabla1[[#This Row],[Fábrica]],Tabla3[],4,FALSE)</f>
        <v>Georgia</v>
      </c>
    </row>
    <row r="1178" spans="1:21" x14ac:dyDescent="0.25">
      <c r="A1178" t="s">
        <v>2356</v>
      </c>
      <c r="B1178" s="3">
        <v>44493</v>
      </c>
      <c r="C1178" s="3">
        <v>44508</v>
      </c>
      <c r="D1178" t="s">
        <v>18</v>
      </c>
      <c r="E1178">
        <v>108707</v>
      </c>
      <c r="F1178" t="s">
        <v>19</v>
      </c>
      <c r="G1178" t="s">
        <v>658</v>
      </c>
      <c r="H1178" t="s">
        <v>255</v>
      </c>
      <c r="I1178">
        <v>33311</v>
      </c>
      <c r="J1178" t="s">
        <v>22</v>
      </c>
      <c r="K1178" t="s">
        <v>66</v>
      </c>
      <c r="L1178" t="s">
        <v>24</v>
      </c>
      <c r="M1178" t="s">
        <v>25</v>
      </c>
      <c r="N1178" s="5">
        <v>7.5</v>
      </c>
      <c r="O1178" s="7">
        <v>2</v>
      </c>
      <c r="P1178" s="5">
        <v>4.9000000000000004</v>
      </c>
      <c r="Q1178" s="5">
        <v>2.6</v>
      </c>
      <c r="R1178" s="22">
        <f>Tabla1[[#This Row],[Fecha de Envío]]-Tabla1[[#This Row],[Fecha de Orden]]</f>
        <v>15</v>
      </c>
      <c r="S1178" s="24">
        <f>YEAR(Tabla1[[#This Row],[Fecha de Orden]])</f>
        <v>2021</v>
      </c>
      <c r="T1178" t="str">
        <f>VLOOKUP(Tabla1[[#This Row],[Nombre del Producto]],Tabla2[[Nombre Producto]:[Costo Unitario]],2,FALSE)</f>
        <v>Wicked Choccy's</v>
      </c>
      <c r="U1178" t="str">
        <f>VLOOKUP(Tabla1[[#This Row],[Fábrica]],Tabla3[],4,FALSE)</f>
        <v>Georgia</v>
      </c>
    </row>
    <row r="1179" spans="1:21" x14ac:dyDescent="0.25">
      <c r="A1179" t="s">
        <v>449</v>
      </c>
      <c r="B1179" s="3">
        <v>44494</v>
      </c>
      <c r="C1179" s="3">
        <v>44507</v>
      </c>
      <c r="D1179" t="s">
        <v>39</v>
      </c>
      <c r="E1179">
        <v>158400</v>
      </c>
      <c r="F1179" t="s">
        <v>19</v>
      </c>
      <c r="G1179" t="s">
        <v>20</v>
      </c>
      <c r="H1179" t="s">
        <v>21</v>
      </c>
      <c r="I1179">
        <v>94109</v>
      </c>
      <c r="J1179" t="s">
        <v>22</v>
      </c>
      <c r="K1179" t="s">
        <v>23</v>
      </c>
      <c r="L1179" t="s">
        <v>45</v>
      </c>
      <c r="M1179" t="s">
        <v>46</v>
      </c>
      <c r="N1179" s="5">
        <v>13.96</v>
      </c>
      <c r="O1179" s="7">
        <v>4</v>
      </c>
      <c r="P1179" s="5">
        <v>9.9600000000000009</v>
      </c>
      <c r="Q1179" s="5">
        <v>4</v>
      </c>
      <c r="R1179" s="22">
        <f>Tabla1[[#This Row],[Fecha de Envío]]-Tabla1[[#This Row],[Fecha de Orden]]</f>
        <v>13</v>
      </c>
      <c r="S1179" s="24">
        <f>YEAR(Tabla1[[#This Row],[Fecha de Orden]])</f>
        <v>2021</v>
      </c>
      <c r="T1179" t="str">
        <f>VLOOKUP(Tabla1[[#This Row],[Nombre del Producto]],Tabla2[[Nombre Producto]:[Costo Unitario]],2,FALSE)</f>
        <v>Lot's O' Nuts</v>
      </c>
      <c r="U1179" t="str">
        <f>VLOOKUP(Tabla1[[#This Row],[Fábrica]],Tabla3[],4,FALSE)</f>
        <v>Arizona</v>
      </c>
    </row>
    <row r="1180" spans="1:21" x14ac:dyDescent="0.25">
      <c r="A1180" t="s">
        <v>3260</v>
      </c>
      <c r="B1180" s="3">
        <v>44494</v>
      </c>
      <c r="C1180" s="3">
        <v>44508</v>
      </c>
      <c r="D1180" t="s">
        <v>18</v>
      </c>
      <c r="E1180">
        <v>139542</v>
      </c>
      <c r="F1180" t="s">
        <v>19</v>
      </c>
      <c r="G1180" t="s">
        <v>144</v>
      </c>
      <c r="H1180" t="s">
        <v>101</v>
      </c>
      <c r="I1180">
        <v>19120</v>
      </c>
      <c r="J1180" t="s">
        <v>22</v>
      </c>
      <c r="K1180" t="s">
        <v>32</v>
      </c>
      <c r="L1180" t="s">
        <v>36</v>
      </c>
      <c r="M1180" t="s">
        <v>37</v>
      </c>
      <c r="N1180" s="5">
        <v>9.75</v>
      </c>
      <c r="O1180" s="7">
        <v>3</v>
      </c>
      <c r="P1180" s="5">
        <v>6.33</v>
      </c>
      <c r="Q1180" s="5">
        <v>3.42</v>
      </c>
      <c r="R1180" s="22">
        <f>Tabla1[[#This Row],[Fecha de Envío]]-Tabla1[[#This Row],[Fecha de Orden]]</f>
        <v>14</v>
      </c>
      <c r="S1180" s="24">
        <f>YEAR(Tabla1[[#This Row],[Fecha de Orden]])</f>
        <v>2021</v>
      </c>
      <c r="T1180" t="str">
        <f>VLOOKUP(Tabla1[[#This Row],[Nombre del Producto]],Tabla2[[Nombre Producto]:[Costo Unitario]],2,FALSE)</f>
        <v>Wicked Choccy's</v>
      </c>
      <c r="U1180" t="str">
        <f>VLOOKUP(Tabla1[[#This Row],[Fábrica]],Tabla3[],4,FALSE)</f>
        <v>Georgia</v>
      </c>
    </row>
    <row r="1181" spans="1:21" x14ac:dyDescent="0.25">
      <c r="A1181" t="s">
        <v>3261</v>
      </c>
      <c r="B1181" s="3">
        <v>44494</v>
      </c>
      <c r="C1181" s="3">
        <v>44508</v>
      </c>
      <c r="D1181" t="s">
        <v>18</v>
      </c>
      <c r="E1181">
        <v>139542</v>
      </c>
      <c r="F1181" t="s">
        <v>19</v>
      </c>
      <c r="G1181" t="s">
        <v>144</v>
      </c>
      <c r="H1181" t="s">
        <v>101</v>
      </c>
      <c r="I1181">
        <v>19120</v>
      </c>
      <c r="J1181" t="s">
        <v>22</v>
      </c>
      <c r="K1181" t="s">
        <v>32</v>
      </c>
      <c r="L1181" t="s">
        <v>27</v>
      </c>
      <c r="M1181" t="s">
        <v>28</v>
      </c>
      <c r="N1181" s="5">
        <v>10.8</v>
      </c>
      <c r="O1181" s="7">
        <v>3</v>
      </c>
      <c r="P1181" s="5">
        <v>7.5</v>
      </c>
      <c r="Q1181" s="5">
        <v>3.3</v>
      </c>
      <c r="R1181" s="22">
        <f>Tabla1[[#This Row],[Fecha de Envío]]-Tabla1[[#This Row],[Fecha de Orden]]</f>
        <v>14</v>
      </c>
      <c r="S1181" s="24">
        <f>YEAR(Tabla1[[#This Row],[Fecha de Orden]])</f>
        <v>2021</v>
      </c>
      <c r="T1181" t="str">
        <f>VLOOKUP(Tabla1[[#This Row],[Nombre del Producto]],Tabla2[[Nombre Producto]:[Costo Unitario]],2,FALSE)</f>
        <v>Lot's O' Nuts</v>
      </c>
      <c r="U1181" t="str">
        <f>VLOOKUP(Tabla1[[#This Row],[Fábrica]],Tabla3[],4,FALSE)</f>
        <v>Arizona</v>
      </c>
    </row>
    <row r="1182" spans="1:21" x14ac:dyDescent="0.25">
      <c r="A1182" t="s">
        <v>525</v>
      </c>
      <c r="B1182" s="3">
        <v>44495</v>
      </c>
      <c r="C1182" s="3">
        <v>44509</v>
      </c>
      <c r="D1182" t="s">
        <v>71</v>
      </c>
      <c r="E1182">
        <v>162278</v>
      </c>
      <c r="F1182" t="s">
        <v>19</v>
      </c>
      <c r="G1182" t="s">
        <v>124</v>
      </c>
      <c r="H1182" t="s">
        <v>125</v>
      </c>
      <c r="I1182">
        <v>98105</v>
      </c>
      <c r="J1182" t="s">
        <v>22</v>
      </c>
      <c r="K1182" t="s">
        <v>23</v>
      </c>
      <c r="L1182" t="s">
        <v>24</v>
      </c>
      <c r="M1182" t="s">
        <v>25</v>
      </c>
      <c r="N1182" s="5">
        <v>15</v>
      </c>
      <c r="O1182" s="7">
        <v>4</v>
      </c>
      <c r="P1182" s="5">
        <v>9.8000000000000007</v>
      </c>
      <c r="Q1182" s="5">
        <v>5.2</v>
      </c>
      <c r="R1182" s="22">
        <f>Tabla1[[#This Row],[Fecha de Envío]]-Tabla1[[#This Row],[Fecha de Orden]]</f>
        <v>14</v>
      </c>
      <c r="S1182" s="24">
        <f>YEAR(Tabla1[[#This Row],[Fecha de Orden]])</f>
        <v>2021</v>
      </c>
      <c r="T1182" t="str">
        <f>VLOOKUP(Tabla1[[#This Row],[Nombre del Producto]],Tabla2[[Nombre Producto]:[Costo Unitario]],2,FALSE)</f>
        <v>Wicked Choccy's</v>
      </c>
      <c r="U1182" t="str">
        <f>VLOOKUP(Tabla1[[#This Row],[Fábrica]],Tabla3[],4,FALSE)</f>
        <v>Georgia</v>
      </c>
    </row>
    <row r="1183" spans="1:21" x14ac:dyDescent="0.25">
      <c r="A1183" t="s">
        <v>526</v>
      </c>
      <c r="B1183" s="3">
        <v>44495</v>
      </c>
      <c r="C1183" s="3">
        <v>44509</v>
      </c>
      <c r="D1183" t="s">
        <v>71</v>
      </c>
      <c r="E1183">
        <v>162278</v>
      </c>
      <c r="F1183" t="s">
        <v>19</v>
      </c>
      <c r="G1183" t="s">
        <v>124</v>
      </c>
      <c r="H1183" t="s">
        <v>125</v>
      </c>
      <c r="I1183">
        <v>98105</v>
      </c>
      <c r="J1183" t="s">
        <v>22</v>
      </c>
      <c r="K1183" t="s">
        <v>23</v>
      </c>
      <c r="L1183" t="s">
        <v>36</v>
      </c>
      <c r="M1183" t="s">
        <v>37</v>
      </c>
      <c r="N1183" s="5">
        <v>16.25</v>
      </c>
      <c r="O1183" s="7">
        <v>5</v>
      </c>
      <c r="P1183" s="5">
        <v>10.55</v>
      </c>
      <c r="Q1183" s="5">
        <v>5.7</v>
      </c>
      <c r="R1183" s="22">
        <f>Tabla1[[#This Row],[Fecha de Envío]]-Tabla1[[#This Row],[Fecha de Orden]]</f>
        <v>14</v>
      </c>
      <c r="S1183" s="24">
        <f>YEAR(Tabla1[[#This Row],[Fecha de Orden]])</f>
        <v>2021</v>
      </c>
      <c r="T1183" t="str">
        <f>VLOOKUP(Tabla1[[#This Row],[Nombre del Producto]],Tabla2[[Nombre Producto]:[Costo Unitario]],2,FALSE)</f>
        <v>Wicked Choccy's</v>
      </c>
      <c r="U1183" t="str">
        <f>VLOOKUP(Tabla1[[#This Row],[Fábrica]],Tabla3[],4,FALSE)</f>
        <v>Georgia</v>
      </c>
    </row>
    <row r="1184" spans="1:21" x14ac:dyDescent="0.25">
      <c r="A1184" t="s">
        <v>7457</v>
      </c>
      <c r="B1184" s="3">
        <v>44496</v>
      </c>
      <c r="C1184" s="3">
        <v>44511</v>
      </c>
      <c r="D1184" t="s">
        <v>18</v>
      </c>
      <c r="E1184">
        <v>148285</v>
      </c>
      <c r="F1184" t="s">
        <v>19</v>
      </c>
      <c r="G1184" t="s">
        <v>1082</v>
      </c>
      <c r="H1184" t="s">
        <v>98</v>
      </c>
      <c r="I1184">
        <v>28314</v>
      </c>
      <c r="J1184" t="s">
        <v>22</v>
      </c>
      <c r="K1184" t="s">
        <v>66</v>
      </c>
      <c r="L1184" t="s">
        <v>36</v>
      </c>
      <c r="M1184" t="s">
        <v>37</v>
      </c>
      <c r="N1184" s="5">
        <v>9.75</v>
      </c>
      <c r="O1184" s="7">
        <v>3</v>
      </c>
      <c r="P1184" s="5">
        <v>6.33</v>
      </c>
      <c r="Q1184" s="5">
        <v>3.42</v>
      </c>
      <c r="R1184" s="22">
        <f>Tabla1[[#This Row],[Fecha de Envío]]-Tabla1[[#This Row],[Fecha de Orden]]</f>
        <v>15</v>
      </c>
      <c r="S1184" s="24">
        <f>YEAR(Tabla1[[#This Row],[Fecha de Orden]])</f>
        <v>2021</v>
      </c>
      <c r="T1184" t="str">
        <f>VLOOKUP(Tabla1[[#This Row],[Nombre del Producto]],Tabla2[[Nombre Producto]:[Costo Unitario]],2,FALSE)</f>
        <v>Wicked Choccy's</v>
      </c>
      <c r="U1184" t="str">
        <f>VLOOKUP(Tabla1[[#This Row],[Fábrica]],Tabla3[],4,FALSE)</f>
        <v>Georgia</v>
      </c>
    </row>
    <row r="1185" spans="1:21" x14ac:dyDescent="0.25">
      <c r="A1185" t="s">
        <v>7458</v>
      </c>
      <c r="B1185" s="3">
        <v>44496</v>
      </c>
      <c r="C1185" s="3">
        <v>44511</v>
      </c>
      <c r="D1185" t="s">
        <v>18</v>
      </c>
      <c r="E1185">
        <v>148285</v>
      </c>
      <c r="F1185" t="s">
        <v>19</v>
      </c>
      <c r="G1185" t="s">
        <v>1082</v>
      </c>
      <c r="H1185" t="s">
        <v>98</v>
      </c>
      <c r="I1185">
        <v>28314</v>
      </c>
      <c r="J1185" t="s">
        <v>22</v>
      </c>
      <c r="K1185" t="s">
        <v>66</v>
      </c>
      <c r="L1185" t="s">
        <v>33</v>
      </c>
      <c r="M1185" t="s">
        <v>34</v>
      </c>
      <c r="N1185" s="5">
        <v>7.2</v>
      </c>
      <c r="O1185" s="7">
        <v>2</v>
      </c>
      <c r="P1185" s="5">
        <v>4.8</v>
      </c>
      <c r="Q1185" s="5">
        <v>2.4</v>
      </c>
      <c r="R1185" s="22">
        <f>Tabla1[[#This Row],[Fecha de Envío]]-Tabla1[[#This Row],[Fecha de Orden]]</f>
        <v>15</v>
      </c>
      <c r="S1185" s="24">
        <f>YEAR(Tabla1[[#This Row],[Fecha de Orden]])</f>
        <v>2021</v>
      </c>
      <c r="T1185" t="str">
        <f>VLOOKUP(Tabla1[[#This Row],[Nombre del Producto]],Tabla2[[Nombre Producto]:[Costo Unitario]],2,FALSE)</f>
        <v>Lot's O' Nuts</v>
      </c>
      <c r="U1185" t="str">
        <f>VLOOKUP(Tabla1[[#This Row],[Fábrica]],Tabla3[],4,FALSE)</f>
        <v>Arizona</v>
      </c>
    </row>
    <row r="1186" spans="1:21" x14ac:dyDescent="0.25">
      <c r="A1186" t="s">
        <v>1464</v>
      </c>
      <c r="B1186" s="3">
        <v>44497</v>
      </c>
      <c r="C1186" s="3">
        <v>44511</v>
      </c>
      <c r="D1186" t="s">
        <v>18</v>
      </c>
      <c r="E1186">
        <v>107769</v>
      </c>
      <c r="F1186" t="s">
        <v>19</v>
      </c>
      <c r="G1186" t="s">
        <v>1181</v>
      </c>
      <c r="H1186" t="s">
        <v>1072</v>
      </c>
      <c r="I1186">
        <v>67846</v>
      </c>
      <c r="J1186" t="s">
        <v>22</v>
      </c>
      <c r="K1186" t="s">
        <v>43</v>
      </c>
      <c r="L1186" t="s">
        <v>24</v>
      </c>
      <c r="M1186" t="s">
        <v>25</v>
      </c>
      <c r="N1186" s="5">
        <v>7.5</v>
      </c>
      <c r="O1186" s="7">
        <v>2</v>
      </c>
      <c r="P1186" s="5">
        <v>4.9000000000000004</v>
      </c>
      <c r="Q1186" s="5">
        <v>2.6</v>
      </c>
      <c r="R1186" s="22">
        <f>Tabla1[[#This Row],[Fecha de Envío]]-Tabla1[[#This Row],[Fecha de Orden]]</f>
        <v>14</v>
      </c>
      <c r="S1186" s="24">
        <f>YEAR(Tabla1[[#This Row],[Fecha de Orden]])</f>
        <v>2021</v>
      </c>
      <c r="T1186" t="str">
        <f>VLOOKUP(Tabla1[[#This Row],[Nombre del Producto]],Tabla2[[Nombre Producto]:[Costo Unitario]],2,FALSE)</f>
        <v>Wicked Choccy's</v>
      </c>
      <c r="U1186" t="str">
        <f>VLOOKUP(Tabla1[[#This Row],[Fábrica]],Tabla3[],4,FALSE)</f>
        <v>Georgia</v>
      </c>
    </row>
    <row r="1187" spans="1:21" x14ac:dyDescent="0.25">
      <c r="A1187" t="s">
        <v>8893</v>
      </c>
      <c r="B1187" s="3">
        <v>44497</v>
      </c>
      <c r="C1187" s="3">
        <v>44510</v>
      </c>
      <c r="D1187" t="s">
        <v>39</v>
      </c>
      <c r="E1187">
        <v>101931</v>
      </c>
      <c r="F1187" t="s">
        <v>19</v>
      </c>
      <c r="G1187" t="s">
        <v>53</v>
      </c>
      <c r="H1187" t="s">
        <v>21</v>
      </c>
      <c r="I1187">
        <v>90049</v>
      </c>
      <c r="J1187" t="s">
        <v>22</v>
      </c>
      <c r="K1187" t="s">
        <v>23</v>
      </c>
      <c r="L1187" t="s">
        <v>36</v>
      </c>
      <c r="M1187" t="s">
        <v>37</v>
      </c>
      <c r="N1187" s="5">
        <v>19.5</v>
      </c>
      <c r="O1187" s="7">
        <v>6</v>
      </c>
      <c r="P1187" s="5">
        <v>12.66</v>
      </c>
      <c r="Q1187" s="5">
        <v>6.84</v>
      </c>
      <c r="R1187" s="22">
        <f>Tabla1[[#This Row],[Fecha de Envío]]-Tabla1[[#This Row],[Fecha de Orden]]</f>
        <v>13</v>
      </c>
      <c r="S1187" s="24">
        <f>YEAR(Tabla1[[#This Row],[Fecha de Orden]])</f>
        <v>2021</v>
      </c>
      <c r="T1187" t="str">
        <f>VLOOKUP(Tabla1[[#This Row],[Nombre del Producto]],Tabla2[[Nombre Producto]:[Costo Unitario]],2,FALSE)</f>
        <v>Wicked Choccy's</v>
      </c>
      <c r="U1187" t="str">
        <f>VLOOKUP(Tabla1[[#This Row],[Fábrica]],Tabla3[],4,FALSE)</f>
        <v>Georgia</v>
      </c>
    </row>
    <row r="1188" spans="1:21" x14ac:dyDescent="0.25">
      <c r="A1188" t="s">
        <v>8894</v>
      </c>
      <c r="B1188" s="3">
        <v>44497</v>
      </c>
      <c r="C1188" s="3">
        <v>44510</v>
      </c>
      <c r="D1188" t="s">
        <v>39</v>
      </c>
      <c r="E1188">
        <v>101931</v>
      </c>
      <c r="F1188" t="s">
        <v>19</v>
      </c>
      <c r="G1188" t="s">
        <v>53</v>
      </c>
      <c r="H1188" t="s">
        <v>21</v>
      </c>
      <c r="I1188">
        <v>90049</v>
      </c>
      <c r="J1188" t="s">
        <v>22</v>
      </c>
      <c r="K1188" t="s">
        <v>23</v>
      </c>
      <c r="L1188" t="s">
        <v>27</v>
      </c>
      <c r="M1188" t="s">
        <v>28</v>
      </c>
      <c r="N1188" s="5">
        <v>7.2</v>
      </c>
      <c r="O1188" s="7">
        <v>2</v>
      </c>
      <c r="P1188" s="5">
        <v>5</v>
      </c>
      <c r="Q1188" s="5">
        <v>2.2000000000000002</v>
      </c>
      <c r="R1188" s="22">
        <f>Tabla1[[#This Row],[Fecha de Envío]]-Tabla1[[#This Row],[Fecha de Orden]]</f>
        <v>13</v>
      </c>
      <c r="S1188" s="24">
        <f>YEAR(Tabla1[[#This Row],[Fecha de Orden]])</f>
        <v>2021</v>
      </c>
      <c r="T1188" t="str">
        <f>VLOOKUP(Tabla1[[#This Row],[Nombre del Producto]],Tabla2[[Nombre Producto]:[Costo Unitario]],2,FALSE)</f>
        <v>Lot's O' Nuts</v>
      </c>
      <c r="U1188" t="str">
        <f>VLOOKUP(Tabla1[[#This Row],[Fábrica]],Tabla3[],4,FALSE)</f>
        <v>Arizona</v>
      </c>
    </row>
    <row r="1189" spans="1:21" x14ac:dyDescent="0.25">
      <c r="A1189" t="s">
        <v>8895</v>
      </c>
      <c r="B1189" s="3">
        <v>44497</v>
      </c>
      <c r="C1189" s="3">
        <v>44510</v>
      </c>
      <c r="D1189" t="s">
        <v>39</v>
      </c>
      <c r="E1189">
        <v>101931</v>
      </c>
      <c r="F1189" t="s">
        <v>19</v>
      </c>
      <c r="G1189" t="s">
        <v>53</v>
      </c>
      <c r="H1189" t="s">
        <v>21</v>
      </c>
      <c r="I1189">
        <v>90049</v>
      </c>
      <c r="J1189" t="s">
        <v>148</v>
      </c>
      <c r="K1189" t="s">
        <v>23</v>
      </c>
      <c r="L1189" t="s">
        <v>348</v>
      </c>
      <c r="M1189" t="s">
        <v>349</v>
      </c>
      <c r="N1189" s="5">
        <v>40</v>
      </c>
      <c r="O1189" s="7">
        <v>2</v>
      </c>
      <c r="P1189" s="5">
        <v>20</v>
      </c>
      <c r="Q1189" s="5">
        <v>20</v>
      </c>
      <c r="R1189" s="22">
        <f>Tabla1[[#This Row],[Fecha de Envío]]-Tabla1[[#This Row],[Fecha de Orden]]</f>
        <v>13</v>
      </c>
      <c r="S1189" s="24">
        <f>YEAR(Tabla1[[#This Row],[Fecha de Orden]])</f>
        <v>2021</v>
      </c>
      <c r="T1189" t="str">
        <f>VLOOKUP(Tabla1[[#This Row],[Nombre del Producto]],Tabla2[[Nombre Producto]:[Costo Unitario]],2,FALSE)</f>
        <v>Secret Factory</v>
      </c>
      <c r="U1189" t="str">
        <f>VLOOKUP(Tabla1[[#This Row],[Fábrica]],Tabla3[],4,FALSE)</f>
        <v>Illinois</v>
      </c>
    </row>
    <row r="1190" spans="1:21" x14ac:dyDescent="0.25">
      <c r="A1190" t="s">
        <v>6583</v>
      </c>
      <c r="B1190" s="3">
        <v>44498</v>
      </c>
      <c r="C1190" s="3">
        <v>44512</v>
      </c>
      <c r="D1190" t="s">
        <v>18</v>
      </c>
      <c r="E1190">
        <v>166590</v>
      </c>
      <c r="F1190" t="s">
        <v>19</v>
      </c>
      <c r="G1190" t="s">
        <v>412</v>
      </c>
      <c r="H1190" t="s">
        <v>147</v>
      </c>
      <c r="I1190">
        <v>47201</v>
      </c>
      <c r="J1190" t="s">
        <v>22</v>
      </c>
      <c r="K1190" t="s">
        <v>43</v>
      </c>
      <c r="L1190" t="s">
        <v>45</v>
      </c>
      <c r="M1190" t="s">
        <v>46</v>
      </c>
      <c r="N1190" s="5">
        <v>6.98</v>
      </c>
      <c r="O1190" s="7">
        <v>2</v>
      </c>
      <c r="P1190" s="5">
        <v>4.9800000000000004</v>
      </c>
      <c r="Q1190" s="5">
        <v>2</v>
      </c>
      <c r="R1190" s="22">
        <f>Tabla1[[#This Row],[Fecha de Envío]]-Tabla1[[#This Row],[Fecha de Orden]]</f>
        <v>14</v>
      </c>
      <c r="S1190" s="24">
        <f>YEAR(Tabla1[[#This Row],[Fecha de Orden]])</f>
        <v>2021</v>
      </c>
      <c r="T1190" t="str">
        <f>VLOOKUP(Tabla1[[#This Row],[Nombre del Producto]],Tabla2[[Nombre Producto]:[Costo Unitario]],2,FALSE)</f>
        <v>Lot's O' Nuts</v>
      </c>
      <c r="U1190" t="str">
        <f>VLOOKUP(Tabla1[[#This Row],[Fábrica]],Tabla3[],4,FALSE)</f>
        <v>Arizona</v>
      </c>
    </row>
    <row r="1191" spans="1:21" x14ac:dyDescent="0.25">
      <c r="A1191" t="s">
        <v>6584</v>
      </c>
      <c r="B1191" s="3">
        <v>44498</v>
      </c>
      <c r="C1191" s="3">
        <v>44512</v>
      </c>
      <c r="D1191" t="s">
        <v>18</v>
      </c>
      <c r="E1191">
        <v>166590</v>
      </c>
      <c r="F1191" t="s">
        <v>19</v>
      </c>
      <c r="G1191" t="s">
        <v>412</v>
      </c>
      <c r="H1191" t="s">
        <v>147</v>
      </c>
      <c r="I1191">
        <v>47201</v>
      </c>
      <c r="J1191" t="s">
        <v>22</v>
      </c>
      <c r="K1191" t="s">
        <v>43</v>
      </c>
      <c r="L1191" t="s">
        <v>24</v>
      </c>
      <c r="M1191" t="s">
        <v>25</v>
      </c>
      <c r="N1191" s="5">
        <v>7.5</v>
      </c>
      <c r="O1191" s="7">
        <v>2</v>
      </c>
      <c r="P1191" s="5">
        <v>4.9000000000000004</v>
      </c>
      <c r="Q1191" s="5">
        <v>2.6</v>
      </c>
      <c r="R1191" s="22">
        <f>Tabla1[[#This Row],[Fecha de Envío]]-Tabla1[[#This Row],[Fecha de Orden]]</f>
        <v>14</v>
      </c>
      <c r="S1191" s="24">
        <f>YEAR(Tabla1[[#This Row],[Fecha de Orden]])</f>
        <v>2021</v>
      </c>
      <c r="T1191" t="str">
        <f>VLOOKUP(Tabla1[[#This Row],[Nombre del Producto]],Tabla2[[Nombre Producto]:[Costo Unitario]],2,FALSE)</f>
        <v>Wicked Choccy's</v>
      </c>
      <c r="U1191" t="str">
        <f>VLOOKUP(Tabla1[[#This Row],[Fábrica]],Tabla3[],4,FALSE)</f>
        <v>Georgia</v>
      </c>
    </row>
    <row r="1192" spans="1:21" x14ac:dyDescent="0.25">
      <c r="A1192" t="s">
        <v>7757</v>
      </c>
      <c r="B1192" s="3">
        <v>44498</v>
      </c>
      <c r="C1192" s="3">
        <v>44510</v>
      </c>
      <c r="D1192" t="s">
        <v>39</v>
      </c>
      <c r="E1192">
        <v>154627</v>
      </c>
      <c r="F1192" t="s">
        <v>19</v>
      </c>
      <c r="G1192" t="s">
        <v>239</v>
      </c>
      <c r="H1192" t="s">
        <v>173</v>
      </c>
      <c r="I1192">
        <v>60610</v>
      </c>
      <c r="J1192" t="s">
        <v>22</v>
      </c>
      <c r="K1192" t="s">
        <v>43</v>
      </c>
      <c r="L1192" t="s">
        <v>24</v>
      </c>
      <c r="M1192" t="s">
        <v>25</v>
      </c>
      <c r="N1192" s="5">
        <v>22.5</v>
      </c>
      <c r="O1192" s="7">
        <v>6</v>
      </c>
      <c r="P1192" s="5">
        <v>14.7</v>
      </c>
      <c r="Q1192" s="5">
        <v>7.8</v>
      </c>
      <c r="R1192" s="22">
        <f>Tabla1[[#This Row],[Fecha de Envío]]-Tabla1[[#This Row],[Fecha de Orden]]</f>
        <v>12</v>
      </c>
      <c r="S1192" s="24">
        <f>YEAR(Tabla1[[#This Row],[Fecha de Orden]])</f>
        <v>2021</v>
      </c>
      <c r="T1192" t="str">
        <f>VLOOKUP(Tabla1[[#This Row],[Nombre del Producto]],Tabla2[[Nombre Producto]:[Costo Unitario]],2,FALSE)</f>
        <v>Wicked Choccy's</v>
      </c>
      <c r="U1192" t="str">
        <f>VLOOKUP(Tabla1[[#This Row],[Fábrica]],Tabla3[],4,FALSE)</f>
        <v>Georgia</v>
      </c>
    </row>
    <row r="1193" spans="1:21" x14ac:dyDescent="0.25">
      <c r="A1193" t="s">
        <v>251</v>
      </c>
      <c r="B1193" s="3">
        <v>44500</v>
      </c>
      <c r="C1193" s="3">
        <v>44513</v>
      </c>
      <c r="D1193" t="s">
        <v>71</v>
      </c>
      <c r="E1193">
        <v>167262</v>
      </c>
      <c r="F1193" t="s">
        <v>19</v>
      </c>
      <c r="G1193" t="s">
        <v>252</v>
      </c>
      <c r="H1193" t="s">
        <v>69</v>
      </c>
      <c r="I1193">
        <v>85323</v>
      </c>
      <c r="J1193" t="s">
        <v>22</v>
      </c>
      <c r="K1193" t="s">
        <v>23</v>
      </c>
      <c r="L1193" t="s">
        <v>33</v>
      </c>
      <c r="M1193" t="s">
        <v>34</v>
      </c>
      <c r="N1193" s="5">
        <v>28.8</v>
      </c>
      <c r="O1193" s="7">
        <v>8</v>
      </c>
      <c r="P1193" s="5">
        <v>19.2</v>
      </c>
      <c r="Q1193" s="5">
        <v>9.6</v>
      </c>
      <c r="R1193" s="22">
        <f>Tabla1[[#This Row],[Fecha de Envío]]-Tabla1[[#This Row],[Fecha de Orden]]</f>
        <v>13</v>
      </c>
      <c r="S1193" s="24">
        <f>YEAR(Tabla1[[#This Row],[Fecha de Orden]])</f>
        <v>2021</v>
      </c>
      <c r="T1193" t="str">
        <f>VLOOKUP(Tabla1[[#This Row],[Nombre del Producto]],Tabla2[[Nombre Producto]:[Costo Unitario]],2,FALSE)</f>
        <v>Lot's O' Nuts</v>
      </c>
      <c r="U1193" t="str">
        <f>VLOOKUP(Tabla1[[#This Row],[Fábrica]],Tabla3[],4,FALSE)</f>
        <v>Arizona</v>
      </c>
    </row>
    <row r="1194" spans="1:21" x14ac:dyDescent="0.25">
      <c r="A1194" t="s">
        <v>574</v>
      </c>
      <c r="B1194" s="3">
        <v>44500</v>
      </c>
      <c r="C1194" s="3">
        <v>44512</v>
      </c>
      <c r="D1194" t="s">
        <v>71</v>
      </c>
      <c r="E1194">
        <v>108609</v>
      </c>
      <c r="F1194" t="s">
        <v>19</v>
      </c>
      <c r="G1194" t="s">
        <v>232</v>
      </c>
      <c r="H1194" t="s">
        <v>210</v>
      </c>
      <c r="I1194">
        <v>44052</v>
      </c>
      <c r="J1194" t="s">
        <v>22</v>
      </c>
      <c r="K1194" t="s">
        <v>32</v>
      </c>
      <c r="L1194" t="s">
        <v>24</v>
      </c>
      <c r="M1194" t="s">
        <v>25</v>
      </c>
      <c r="N1194" s="5">
        <v>30</v>
      </c>
      <c r="O1194" s="7">
        <v>8</v>
      </c>
      <c r="P1194" s="5">
        <v>19.600000000000001</v>
      </c>
      <c r="Q1194" s="5">
        <v>10.4</v>
      </c>
      <c r="R1194" s="22">
        <f>Tabla1[[#This Row],[Fecha de Envío]]-Tabla1[[#This Row],[Fecha de Orden]]</f>
        <v>12</v>
      </c>
      <c r="S1194" s="24">
        <f>YEAR(Tabla1[[#This Row],[Fecha de Orden]])</f>
        <v>2021</v>
      </c>
      <c r="T1194" t="str">
        <f>VLOOKUP(Tabla1[[#This Row],[Nombre del Producto]],Tabla2[[Nombre Producto]:[Costo Unitario]],2,FALSE)</f>
        <v>Wicked Choccy's</v>
      </c>
      <c r="U1194" t="str">
        <f>VLOOKUP(Tabla1[[#This Row],[Fábrica]],Tabla3[],4,FALSE)</f>
        <v>Georgia</v>
      </c>
    </row>
    <row r="1195" spans="1:21" x14ac:dyDescent="0.25">
      <c r="A1195" t="s">
        <v>630</v>
      </c>
      <c r="B1195" s="3">
        <v>44500</v>
      </c>
      <c r="C1195" s="3">
        <v>44512</v>
      </c>
      <c r="D1195" t="s">
        <v>71</v>
      </c>
      <c r="E1195">
        <v>145387</v>
      </c>
      <c r="F1195" t="s">
        <v>19</v>
      </c>
      <c r="G1195" t="s">
        <v>471</v>
      </c>
      <c r="H1195" t="s">
        <v>77</v>
      </c>
      <c r="I1195">
        <v>2920</v>
      </c>
      <c r="J1195" t="s">
        <v>22</v>
      </c>
      <c r="K1195" t="s">
        <v>32</v>
      </c>
      <c r="L1195" t="s">
        <v>33</v>
      </c>
      <c r="M1195" t="s">
        <v>34</v>
      </c>
      <c r="N1195" s="5">
        <v>18</v>
      </c>
      <c r="O1195" s="7">
        <v>5</v>
      </c>
      <c r="P1195" s="5">
        <v>12</v>
      </c>
      <c r="Q1195" s="5">
        <v>6</v>
      </c>
      <c r="R1195" s="22">
        <f>Tabla1[[#This Row],[Fecha de Envío]]-Tabla1[[#This Row],[Fecha de Orden]]</f>
        <v>12</v>
      </c>
      <c r="S1195" s="24">
        <f>YEAR(Tabla1[[#This Row],[Fecha de Orden]])</f>
        <v>2021</v>
      </c>
      <c r="T1195" t="str">
        <f>VLOOKUP(Tabla1[[#This Row],[Nombre del Producto]],Tabla2[[Nombre Producto]:[Costo Unitario]],2,FALSE)</f>
        <v>Lot's O' Nuts</v>
      </c>
      <c r="U1195" t="str">
        <f>VLOOKUP(Tabla1[[#This Row],[Fábrica]],Tabla3[],4,FALSE)</f>
        <v>Arizona</v>
      </c>
    </row>
    <row r="1196" spans="1:21" x14ac:dyDescent="0.25">
      <c r="A1196" t="s">
        <v>631</v>
      </c>
      <c r="B1196" s="3">
        <v>44500</v>
      </c>
      <c r="C1196" s="3">
        <v>44512</v>
      </c>
      <c r="D1196" t="s">
        <v>71</v>
      </c>
      <c r="E1196">
        <v>145387</v>
      </c>
      <c r="F1196" t="s">
        <v>19</v>
      </c>
      <c r="G1196" t="s">
        <v>471</v>
      </c>
      <c r="H1196" t="s">
        <v>77</v>
      </c>
      <c r="I1196">
        <v>2920</v>
      </c>
      <c r="J1196" t="s">
        <v>22</v>
      </c>
      <c r="K1196" t="s">
        <v>32</v>
      </c>
      <c r="L1196" t="s">
        <v>45</v>
      </c>
      <c r="M1196" t="s">
        <v>46</v>
      </c>
      <c r="N1196" s="5">
        <v>10.47</v>
      </c>
      <c r="O1196" s="7">
        <v>3</v>
      </c>
      <c r="P1196" s="5">
        <v>7.47</v>
      </c>
      <c r="Q1196" s="5">
        <v>3</v>
      </c>
      <c r="R1196" s="22">
        <f>Tabla1[[#This Row],[Fecha de Envío]]-Tabla1[[#This Row],[Fecha de Orden]]</f>
        <v>12</v>
      </c>
      <c r="S1196" s="24">
        <f>YEAR(Tabla1[[#This Row],[Fecha de Orden]])</f>
        <v>2021</v>
      </c>
      <c r="T1196" t="str">
        <f>VLOOKUP(Tabla1[[#This Row],[Nombre del Producto]],Tabla2[[Nombre Producto]:[Costo Unitario]],2,FALSE)</f>
        <v>Lot's O' Nuts</v>
      </c>
      <c r="U1196" t="str">
        <f>VLOOKUP(Tabla1[[#This Row],[Fábrica]],Tabla3[],4,FALSE)</f>
        <v>Arizona</v>
      </c>
    </row>
    <row r="1197" spans="1:21" x14ac:dyDescent="0.25">
      <c r="A1197" t="s">
        <v>632</v>
      </c>
      <c r="B1197" s="3">
        <v>44500</v>
      </c>
      <c r="C1197" s="3">
        <v>44512</v>
      </c>
      <c r="D1197" t="s">
        <v>71</v>
      </c>
      <c r="E1197">
        <v>145387</v>
      </c>
      <c r="F1197" t="s">
        <v>19</v>
      </c>
      <c r="G1197" t="s">
        <v>471</v>
      </c>
      <c r="H1197" t="s">
        <v>77</v>
      </c>
      <c r="I1197">
        <v>2920</v>
      </c>
      <c r="J1197" t="s">
        <v>22</v>
      </c>
      <c r="K1197" t="s">
        <v>32</v>
      </c>
      <c r="L1197" t="s">
        <v>27</v>
      </c>
      <c r="M1197" t="s">
        <v>28</v>
      </c>
      <c r="N1197" s="5">
        <v>7.2</v>
      </c>
      <c r="O1197" s="7">
        <v>2</v>
      </c>
      <c r="P1197" s="5">
        <v>5</v>
      </c>
      <c r="Q1197" s="5">
        <v>2.2000000000000002</v>
      </c>
      <c r="R1197" s="22">
        <f>Tabla1[[#This Row],[Fecha de Envío]]-Tabla1[[#This Row],[Fecha de Orden]]</f>
        <v>12</v>
      </c>
      <c r="S1197" s="24">
        <f>YEAR(Tabla1[[#This Row],[Fecha de Orden]])</f>
        <v>2021</v>
      </c>
      <c r="T1197" t="str">
        <f>VLOOKUP(Tabla1[[#This Row],[Nombre del Producto]],Tabla2[[Nombre Producto]:[Costo Unitario]],2,FALSE)</f>
        <v>Lot's O' Nuts</v>
      </c>
      <c r="U1197" t="str">
        <f>VLOOKUP(Tabla1[[#This Row],[Fábrica]],Tabla3[],4,FALSE)</f>
        <v>Arizona</v>
      </c>
    </row>
    <row r="1198" spans="1:21" x14ac:dyDescent="0.25">
      <c r="A1198" t="s">
        <v>633</v>
      </c>
      <c r="B1198" s="3">
        <v>44500</v>
      </c>
      <c r="C1198" s="3">
        <v>44512</v>
      </c>
      <c r="D1198" t="s">
        <v>71</v>
      </c>
      <c r="E1198">
        <v>145387</v>
      </c>
      <c r="F1198" t="s">
        <v>19</v>
      </c>
      <c r="G1198" t="s">
        <v>471</v>
      </c>
      <c r="H1198" t="s">
        <v>77</v>
      </c>
      <c r="I1198">
        <v>2920</v>
      </c>
      <c r="J1198" t="s">
        <v>22</v>
      </c>
      <c r="K1198" t="s">
        <v>32</v>
      </c>
      <c r="L1198" t="s">
        <v>24</v>
      </c>
      <c r="M1198" t="s">
        <v>25</v>
      </c>
      <c r="N1198" s="5">
        <v>7.5</v>
      </c>
      <c r="O1198" s="7">
        <v>2</v>
      </c>
      <c r="P1198" s="5">
        <v>4.9000000000000004</v>
      </c>
      <c r="Q1198" s="5">
        <v>2.6</v>
      </c>
      <c r="R1198" s="22">
        <f>Tabla1[[#This Row],[Fecha de Envío]]-Tabla1[[#This Row],[Fecha de Orden]]</f>
        <v>12</v>
      </c>
      <c r="S1198" s="24">
        <f>YEAR(Tabla1[[#This Row],[Fecha de Orden]])</f>
        <v>2021</v>
      </c>
      <c r="T1198" t="str">
        <f>VLOOKUP(Tabla1[[#This Row],[Nombre del Producto]],Tabla2[[Nombre Producto]:[Costo Unitario]],2,FALSE)</f>
        <v>Wicked Choccy's</v>
      </c>
      <c r="U1198" t="str">
        <f>VLOOKUP(Tabla1[[#This Row],[Fábrica]],Tabla3[],4,FALSE)</f>
        <v>Georgia</v>
      </c>
    </row>
    <row r="1199" spans="1:21" x14ac:dyDescent="0.25">
      <c r="A1199" t="s">
        <v>3657</v>
      </c>
      <c r="B1199" s="3">
        <v>44500</v>
      </c>
      <c r="C1199" s="3">
        <v>44514</v>
      </c>
      <c r="D1199" t="s">
        <v>18</v>
      </c>
      <c r="E1199">
        <v>106439</v>
      </c>
      <c r="F1199" t="s">
        <v>19</v>
      </c>
      <c r="G1199" t="s">
        <v>53</v>
      </c>
      <c r="H1199" t="s">
        <v>21</v>
      </c>
      <c r="I1199">
        <v>90049</v>
      </c>
      <c r="J1199" t="s">
        <v>22</v>
      </c>
      <c r="K1199" t="s">
        <v>23</v>
      </c>
      <c r="L1199" t="s">
        <v>45</v>
      </c>
      <c r="M1199" t="s">
        <v>46</v>
      </c>
      <c r="N1199" s="5">
        <v>10.47</v>
      </c>
      <c r="O1199" s="7">
        <v>3</v>
      </c>
      <c r="P1199" s="5">
        <v>7.47</v>
      </c>
      <c r="Q1199" s="5">
        <v>3</v>
      </c>
      <c r="R1199" s="22">
        <f>Tabla1[[#This Row],[Fecha de Envío]]-Tabla1[[#This Row],[Fecha de Orden]]</f>
        <v>14</v>
      </c>
      <c r="S1199" s="24">
        <f>YEAR(Tabla1[[#This Row],[Fecha de Orden]])</f>
        <v>2021</v>
      </c>
      <c r="T1199" t="str">
        <f>VLOOKUP(Tabla1[[#This Row],[Nombre del Producto]],Tabla2[[Nombre Producto]:[Costo Unitario]],2,FALSE)</f>
        <v>Lot's O' Nuts</v>
      </c>
      <c r="U1199" t="str">
        <f>VLOOKUP(Tabla1[[#This Row],[Fábrica]],Tabla3[],4,FALSE)</f>
        <v>Arizona</v>
      </c>
    </row>
    <row r="1200" spans="1:21" x14ac:dyDescent="0.25">
      <c r="A1200" t="s">
        <v>3658</v>
      </c>
      <c r="B1200" s="3">
        <v>44500</v>
      </c>
      <c r="C1200" s="3">
        <v>44514</v>
      </c>
      <c r="D1200" t="s">
        <v>18</v>
      </c>
      <c r="E1200">
        <v>106439</v>
      </c>
      <c r="F1200" t="s">
        <v>19</v>
      </c>
      <c r="G1200" t="s">
        <v>53</v>
      </c>
      <c r="H1200" t="s">
        <v>21</v>
      </c>
      <c r="I1200">
        <v>90049</v>
      </c>
      <c r="J1200" t="s">
        <v>22</v>
      </c>
      <c r="K1200" t="s">
        <v>23</v>
      </c>
      <c r="L1200" t="s">
        <v>24</v>
      </c>
      <c r="M1200" t="s">
        <v>25</v>
      </c>
      <c r="N1200" s="5">
        <v>11.25</v>
      </c>
      <c r="O1200" s="7">
        <v>3</v>
      </c>
      <c r="P1200" s="5">
        <v>7.35</v>
      </c>
      <c r="Q1200" s="5">
        <v>3.9</v>
      </c>
      <c r="R1200" s="22">
        <f>Tabla1[[#This Row],[Fecha de Envío]]-Tabla1[[#This Row],[Fecha de Orden]]</f>
        <v>14</v>
      </c>
      <c r="S1200" s="24">
        <f>YEAR(Tabla1[[#This Row],[Fecha de Orden]])</f>
        <v>2021</v>
      </c>
      <c r="T1200" t="str">
        <f>VLOOKUP(Tabla1[[#This Row],[Nombre del Producto]],Tabla2[[Nombre Producto]:[Costo Unitario]],2,FALSE)</f>
        <v>Wicked Choccy's</v>
      </c>
      <c r="U1200" t="str">
        <f>VLOOKUP(Tabla1[[#This Row],[Fábrica]],Tabla3[],4,FALSE)</f>
        <v>Georgia</v>
      </c>
    </row>
    <row r="1201" spans="1:21" x14ac:dyDescent="0.25">
      <c r="A1201" t="s">
        <v>3659</v>
      </c>
      <c r="B1201" s="3">
        <v>44500</v>
      </c>
      <c r="C1201" s="3">
        <v>44514</v>
      </c>
      <c r="D1201" t="s">
        <v>18</v>
      </c>
      <c r="E1201">
        <v>106439</v>
      </c>
      <c r="F1201" t="s">
        <v>19</v>
      </c>
      <c r="G1201" t="s">
        <v>53</v>
      </c>
      <c r="H1201" t="s">
        <v>21</v>
      </c>
      <c r="I1201">
        <v>90049</v>
      </c>
      <c r="J1201" t="s">
        <v>22</v>
      </c>
      <c r="K1201" t="s">
        <v>23</v>
      </c>
      <c r="L1201" t="s">
        <v>36</v>
      </c>
      <c r="M1201" t="s">
        <v>37</v>
      </c>
      <c r="N1201" s="5">
        <v>6.5</v>
      </c>
      <c r="O1201" s="7">
        <v>2</v>
      </c>
      <c r="P1201" s="5">
        <v>4.22</v>
      </c>
      <c r="Q1201" s="5">
        <v>2.2799999999999998</v>
      </c>
      <c r="R1201" s="22">
        <f>Tabla1[[#This Row],[Fecha de Envío]]-Tabla1[[#This Row],[Fecha de Orden]]</f>
        <v>14</v>
      </c>
      <c r="S1201" s="24">
        <f>YEAR(Tabla1[[#This Row],[Fecha de Orden]])</f>
        <v>2021</v>
      </c>
      <c r="T1201" t="str">
        <f>VLOOKUP(Tabla1[[#This Row],[Nombre del Producto]],Tabla2[[Nombre Producto]:[Costo Unitario]],2,FALSE)</f>
        <v>Wicked Choccy's</v>
      </c>
      <c r="U1201" t="str">
        <f>VLOOKUP(Tabla1[[#This Row],[Fábrica]],Tabla3[],4,FALSE)</f>
        <v>Georgia</v>
      </c>
    </row>
    <row r="1202" spans="1:21" x14ac:dyDescent="0.25">
      <c r="A1202" t="s">
        <v>3660</v>
      </c>
      <c r="B1202" s="3">
        <v>44500</v>
      </c>
      <c r="C1202" s="3">
        <v>44514</v>
      </c>
      <c r="D1202" t="s">
        <v>18</v>
      </c>
      <c r="E1202">
        <v>106439</v>
      </c>
      <c r="F1202" t="s">
        <v>19</v>
      </c>
      <c r="G1202" t="s">
        <v>53</v>
      </c>
      <c r="H1202" t="s">
        <v>21</v>
      </c>
      <c r="I1202">
        <v>90049</v>
      </c>
      <c r="J1202" t="s">
        <v>22</v>
      </c>
      <c r="K1202" t="s">
        <v>23</v>
      </c>
      <c r="L1202" t="s">
        <v>33</v>
      </c>
      <c r="M1202" t="s">
        <v>34</v>
      </c>
      <c r="N1202" s="5">
        <v>46.8</v>
      </c>
      <c r="O1202" s="7">
        <v>13</v>
      </c>
      <c r="P1202" s="5">
        <v>31.2</v>
      </c>
      <c r="Q1202" s="5">
        <v>15.6</v>
      </c>
      <c r="R1202" s="22">
        <f>Tabla1[[#This Row],[Fecha de Envío]]-Tabla1[[#This Row],[Fecha de Orden]]</f>
        <v>14</v>
      </c>
      <c r="S1202" s="24">
        <f>YEAR(Tabla1[[#This Row],[Fecha de Orden]])</f>
        <v>2021</v>
      </c>
      <c r="T1202" t="str">
        <f>VLOOKUP(Tabla1[[#This Row],[Nombre del Producto]],Tabla2[[Nombre Producto]:[Costo Unitario]],2,FALSE)</f>
        <v>Lot's O' Nuts</v>
      </c>
      <c r="U1202" t="str">
        <f>VLOOKUP(Tabla1[[#This Row],[Fábrica]],Tabla3[],4,FALSE)</f>
        <v>Arizona</v>
      </c>
    </row>
    <row r="1203" spans="1:21" x14ac:dyDescent="0.25">
      <c r="A1203" t="s">
        <v>3661</v>
      </c>
      <c r="B1203" s="3">
        <v>44500</v>
      </c>
      <c r="C1203" s="3">
        <v>44514</v>
      </c>
      <c r="D1203" t="s">
        <v>18</v>
      </c>
      <c r="E1203">
        <v>106439</v>
      </c>
      <c r="F1203" t="s">
        <v>19</v>
      </c>
      <c r="G1203" t="s">
        <v>53</v>
      </c>
      <c r="H1203" t="s">
        <v>21</v>
      </c>
      <c r="I1203">
        <v>90049</v>
      </c>
      <c r="J1203" t="s">
        <v>22</v>
      </c>
      <c r="K1203" t="s">
        <v>23</v>
      </c>
      <c r="L1203" t="s">
        <v>27</v>
      </c>
      <c r="M1203" t="s">
        <v>28</v>
      </c>
      <c r="N1203" s="5">
        <v>18</v>
      </c>
      <c r="O1203" s="7">
        <v>5</v>
      </c>
      <c r="P1203" s="5">
        <v>12.5</v>
      </c>
      <c r="Q1203" s="5">
        <v>5.5</v>
      </c>
      <c r="R1203" s="22">
        <f>Tabla1[[#This Row],[Fecha de Envío]]-Tabla1[[#This Row],[Fecha de Orden]]</f>
        <v>14</v>
      </c>
      <c r="S1203" s="24">
        <f>YEAR(Tabla1[[#This Row],[Fecha de Orden]])</f>
        <v>2021</v>
      </c>
      <c r="T1203" t="str">
        <f>VLOOKUP(Tabla1[[#This Row],[Nombre del Producto]],Tabla2[[Nombre Producto]:[Costo Unitario]],2,FALSE)</f>
        <v>Lot's O' Nuts</v>
      </c>
      <c r="U1203" t="str">
        <f>VLOOKUP(Tabla1[[#This Row],[Fábrica]],Tabla3[],4,FALSE)</f>
        <v>Arizona</v>
      </c>
    </row>
    <row r="1204" spans="1:21" x14ac:dyDescent="0.25">
      <c r="A1204" t="s">
        <v>6705</v>
      </c>
      <c r="B1204" s="3">
        <v>44500</v>
      </c>
      <c r="C1204" s="3">
        <v>44512</v>
      </c>
      <c r="D1204" t="s">
        <v>71</v>
      </c>
      <c r="E1204">
        <v>120313</v>
      </c>
      <c r="F1204" t="s">
        <v>19</v>
      </c>
      <c r="G1204" t="s">
        <v>20</v>
      </c>
      <c r="H1204" t="s">
        <v>21</v>
      </c>
      <c r="I1204">
        <v>94110</v>
      </c>
      <c r="J1204" t="s">
        <v>22</v>
      </c>
      <c r="K1204" t="s">
        <v>23</v>
      </c>
      <c r="L1204" t="s">
        <v>24</v>
      </c>
      <c r="M1204" t="s">
        <v>25</v>
      </c>
      <c r="N1204" s="5">
        <v>7.5</v>
      </c>
      <c r="O1204" s="7">
        <v>2</v>
      </c>
      <c r="P1204" s="5">
        <v>4.9000000000000004</v>
      </c>
      <c r="Q1204" s="5">
        <v>2.6</v>
      </c>
      <c r="R1204" s="22">
        <f>Tabla1[[#This Row],[Fecha de Envío]]-Tabla1[[#This Row],[Fecha de Orden]]</f>
        <v>12</v>
      </c>
      <c r="S1204" s="24">
        <f>YEAR(Tabla1[[#This Row],[Fecha de Orden]])</f>
        <v>2021</v>
      </c>
      <c r="T1204" t="str">
        <f>VLOOKUP(Tabla1[[#This Row],[Nombre del Producto]],Tabla2[[Nombre Producto]:[Costo Unitario]],2,FALSE)</f>
        <v>Wicked Choccy's</v>
      </c>
      <c r="U1204" t="str">
        <f>VLOOKUP(Tabla1[[#This Row],[Fábrica]],Tabla3[],4,FALSE)</f>
        <v>Georgia</v>
      </c>
    </row>
    <row r="1205" spans="1:21" x14ac:dyDescent="0.25">
      <c r="A1205" t="s">
        <v>2546</v>
      </c>
      <c r="B1205" s="3">
        <v>44501</v>
      </c>
      <c r="C1205" s="3">
        <v>44515</v>
      </c>
      <c r="D1205" t="s">
        <v>18</v>
      </c>
      <c r="E1205">
        <v>139423</v>
      </c>
      <c r="F1205" t="s">
        <v>19</v>
      </c>
      <c r="G1205" t="s">
        <v>2547</v>
      </c>
      <c r="H1205" t="s">
        <v>306</v>
      </c>
      <c r="I1205">
        <v>7050</v>
      </c>
      <c r="J1205" t="s">
        <v>22</v>
      </c>
      <c r="K1205" t="s">
        <v>32</v>
      </c>
      <c r="L1205" t="s">
        <v>24</v>
      </c>
      <c r="M1205" t="s">
        <v>25</v>
      </c>
      <c r="N1205" s="5">
        <v>7.5</v>
      </c>
      <c r="O1205" s="7">
        <v>2</v>
      </c>
      <c r="P1205" s="5">
        <v>4.9000000000000004</v>
      </c>
      <c r="Q1205" s="5">
        <v>2.6</v>
      </c>
      <c r="R1205" s="22">
        <f>Tabla1[[#This Row],[Fecha de Envío]]-Tabla1[[#This Row],[Fecha de Orden]]</f>
        <v>14</v>
      </c>
      <c r="S1205" s="24">
        <f>YEAR(Tabla1[[#This Row],[Fecha de Orden]])</f>
        <v>2021</v>
      </c>
      <c r="T1205" t="str">
        <f>VLOOKUP(Tabla1[[#This Row],[Nombre del Producto]],Tabla2[[Nombre Producto]:[Costo Unitario]],2,FALSE)</f>
        <v>Wicked Choccy's</v>
      </c>
      <c r="U1205" t="str">
        <f>VLOOKUP(Tabla1[[#This Row],[Fábrica]],Tabla3[],4,FALSE)</f>
        <v>Georgia</v>
      </c>
    </row>
    <row r="1206" spans="1:21" x14ac:dyDescent="0.25">
      <c r="A1206" t="s">
        <v>2715</v>
      </c>
      <c r="B1206" s="3">
        <v>44501</v>
      </c>
      <c r="C1206" s="3">
        <v>44515</v>
      </c>
      <c r="D1206" t="s">
        <v>18</v>
      </c>
      <c r="E1206">
        <v>137155</v>
      </c>
      <c r="F1206" t="s">
        <v>19</v>
      </c>
      <c r="G1206" t="s">
        <v>188</v>
      </c>
      <c r="H1206" t="s">
        <v>31</v>
      </c>
      <c r="I1206">
        <v>11561</v>
      </c>
      <c r="J1206" t="s">
        <v>22</v>
      </c>
      <c r="K1206" t="s">
        <v>32</v>
      </c>
      <c r="L1206" t="s">
        <v>36</v>
      </c>
      <c r="M1206" t="s">
        <v>37</v>
      </c>
      <c r="N1206" s="5">
        <v>19.5</v>
      </c>
      <c r="O1206" s="7">
        <v>6</v>
      </c>
      <c r="P1206" s="5">
        <v>12.66</v>
      </c>
      <c r="Q1206" s="5">
        <v>6.84</v>
      </c>
      <c r="R1206" s="22">
        <f>Tabla1[[#This Row],[Fecha de Envío]]-Tabla1[[#This Row],[Fecha de Orden]]</f>
        <v>14</v>
      </c>
      <c r="S1206" s="24">
        <f>YEAR(Tabla1[[#This Row],[Fecha de Orden]])</f>
        <v>2021</v>
      </c>
      <c r="T1206" t="str">
        <f>VLOOKUP(Tabla1[[#This Row],[Nombre del Producto]],Tabla2[[Nombre Producto]:[Costo Unitario]],2,FALSE)</f>
        <v>Wicked Choccy's</v>
      </c>
      <c r="U1206" t="str">
        <f>VLOOKUP(Tabla1[[#This Row],[Fábrica]],Tabla3[],4,FALSE)</f>
        <v>Georgia</v>
      </c>
    </row>
    <row r="1207" spans="1:21" x14ac:dyDescent="0.25">
      <c r="A1207" t="s">
        <v>2716</v>
      </c>
      <c r="B1207" s="3">
        <v>44501</v>
      </c>
      <c r="C1207" s="3">
        <v>44515</v>
      </c>
      <c r="D1207" t="s">
        <v>18</v>
      </c>
      <c r="E1207">
        <v>137155</v>
      </c>
      <c r="F1207" t="s">
        <v>19</v>
      </c>
      <c r="G1207" t="s">
        <v>188</v>
      </c>
      <c r="H1207" t="s">
        <v>31</v>
      </c>
      <c r="I1207">
        <v>11561</v>
      </c>
      <c r="J1207" t="s">
        <v>22</v>
      </c>
      <c r="K1207" t="s">
        <v>32</v>
      </c>
      <c r="L1207" t="s">
        <v>27</v>
      </c>
      <c r="M1207" t="s">
        <v>28</v>
      </c>
      <c r="N1207" s="5">
        <v>10.8</v>
      </c>
      <c r="O1207" s="7">
        <v>3</v>
      </c>
      <c r="P1207" s="5">
        <v>7.5</v>
      </c>
      <c r="Q1207" s="5">
        <v>3.3</v>
      </c>
      <c r="R1207" s="22">
        <f>Tabla1[[#This Row],[Fecha de Envío]]-Tabla1[[#This Row],[Fecha de Orden]]</f>
        <v>14</v>
      </c>
      <c r="S1207" s="24">
        <f>YEAR(Tabla1[[#This Row],[Fecha de Orden]])</f>
        <v>2021</v>
      </c>
      <c r="T1207" t="str">
        <f>VLOOKUP(Tabla1[[#This Row],[Nombre del Producto]],Tabla2[[Nombre Producto]:[Costo Unitario]],2,FALSE)</f>
        <v>Lot's O' Nuts</v>
      </c>
      <c r="U1207" t="str">
        <f>VLOOKUP(Tabla1[[#This Row],[Fábrica]],Tabla3[],4,FALSE)</f>
        <v>Arizona</v>
      </c>
    </row>
    <row r="1208" spans="1:21" x14ac:dyDescent="0.25">
      <c r="A1208" t="s">
        <v>3050</v>
      </c>
      <c r="B1208" s="3">
        <v>44501</v>
      </c>
      <c r="C1208" s="3">
        <v>44513</v>
      </c>
      <c r="D1208" t="s">
        <v>39</v>
      </c>
      <c r="E1208">
        <v>114195</v>
      </c>
      <c r="F1208" t="s">
        <v>19</v>
      </c>
      <c r="G1208" t="s">
        <v>3051</v>
      </c>
      <c r="H1208" t="s">
        <v>210</v>
      </c>
      <c r="I1208">
        <v>45040</v>
      </c>
      <c r="J1208" t="s">
        <v>22</v>
      </c>
      <c r="K1208" t="s">
        <v>32</v>
      </c>
      <c r="L1208" t="s">
        <v>24</v>
      </c>
      <c r="M1208" t="s">
        <v>25</v>
      </c>
      <c r="N1208" s="5">
        <v>7.5</v>
      </c>
      <c r="O1208" s="7">
        <v>2</v>
      </c>
      <c r="P1208" s="5">
        <v>4.9000000000000004</v>
      </c>
      <c r="Q1208" s="5">
        <v>2.6</v>
      </c>
      <c r="R1208" s="22">
        <f>Tabla1[[#This Row],[Fecha de Envío]]-Tabla1[[#This Row],[Fecha de Orden]]</f>
        <v>12</v>
      </c>
      <c r="S1208" s="24">
        <f>YEAR(Tabla1[[#This Row],[Fecha de Orden]])</f>
        <v>2021</v>
      </c>
      <c r="T1208" t="str">
        <f>VLOOKUP(Tabla1[[#This Row],[Nombre del Producto]],Tabla2[[Nombre Producto]:[Costo Unitario]],2,FALSE)</f>
        <v>Wicked Choccy's</v>
      </c>
      <c r="U1208" t="str">
        <f>VLOOKUP(Tabla1[[#This Row],[Fábrica]],Tabla3[],4,FALSE)</f>
        <v>Georgia</v>
      </c>
    </row>
    <row r="1209" spans="1:21" x14ac:dyDescent="0.25">
      <c r="A1209" t="s">
        <v>3052</v>
      </c>
      <c r="B1209" s="3">
        <v>44501</v>
      </c>
      <c r="C1209" s="3">
        <v>44513</v>
      </c>
      <c r="D1209" t="s">
        <v>39</v>
      </c>
      <c r="E1209">
        <v>114195</v>
      </c>
      <c r="F1209" t="s">
        <v>19</v>
      </c>
      <c r="G1209" t="s">
        <v>3051</v>
      </c>
      <c r="H1209" t="s">
        <v>210</v>
      </c>
      <c r="I1209">
        <v>45040</v>
      </c>
      <c r="J1209" t="s">
        <v>148</v>
      </c>
      <c r="K1209" t="s">
        <v>32</v>
      </c>
      <c r="L1209" t="s">
        <v>149</v>
      </c>
      <c r="M1209" t="s">
        <v>150</v>
      </c>
      <c r="N1209" s="5">
        <v>2.5</v>
      </c>
      <c r="O1209" s="7">
        <v>2</v>
      </c>
      <c r="P1209" s="5">
        <v>1.3</v>
      </c>
      <c r="Q1209" s="5">
        <v>1.2</v>
      </c>
      <c r="R1209" s="22">
        <f>Tabla1[[#This Row],[Fecha de Envío]]-Tabla1[[#This Row],[Fecha de Orden]]</f>
        <v>12</v>
      </c>
      <c r="S1209" s="24">
        <f>YEAR(Tabla1[[#This Row],[Fecha de Orden]])</f>
        <v>2021</v>
      </c>
      <c r="T1209" t="str">
        <f>VLOOKUP(Tabla1[[#This Row],[Nombre del Producto]],Tabla2[[Nombre Producto]:[Costo Unitario]],2,FALSE)</f>
        <v>Secret Factory</v>
      </c>
      <c r="U1209" t="str">
        <f>VLOOKUP(Tabla1[[#This Row],[Fábrica]],Tabla3[],4,FALSE)</f>
        <v>Illinois</v>
      </c>
    </row>
    <row r="1210" spans="1:21" x14ac:dyDescent="0.25">
      <c r="A1210" t="s">
        <v>3053</v>
      </c>
      <c r="B1210" s="3">
        <v>44501</v>
      </c>
      <c r="C1210" s="3">
        <v>44513</v>
      </c>
      <c r="D1210" t="s">
        <v>39</v>
      </c>
      <c r="E1210">
        <v>114195</v>
      </c>
      <c r="F1210" t="s">
        <v>19</v>
      </c>
      <c r="G1210" t="s">
        <v>3051</v>
      </c>
      <c r="H1210" t="s">
        <v>210</v>
      </c>
      <c r="I1210">
        <v>45040</v>
      </c>
      <c r="J1210" t="s">
        <v>22</v>
      </c>
      <c r="K1210" t="s">
        <v>32</v>
      </c>
      <c r="L1210" t="s">
        <v>45</v>
      </c>
      <c r="M1210" t="s">
        <v>46</v>
      </c>
      <c r="N1210" s="5">
        <v>10.47</v>
      </c>
      <c r="O1210" s="7">
        <v>3</v>
      </c>
      <c r="P1210" s="5">
        <v>7.47</v>
      </c>
      <c r="Q1210" s="5">
        <v>3</v>
      </c>
      <c r="R1210" s="22">
        <f>Tabla1[[#This Row],[Fecha de Envío]]-Tabla1[[#This Row],[Fecha de Orden]]</f>
        <v>12</v>
      </c>
      <c r="S1210" s="24">
        <f>YEAR(Tabla1[[#This Row],[Fecha de Orden]])</f>
        <v>2021</v>
      </c>
      <c r="T1210" t="str">
        <f>VLOOKUP(Tabla1[[#This Row],[Nombre del Producto]],Tabla2[[Nombre Producto]:[Costo Unitario]],2,FALSE)</f>
        <v>Lot's O' Nuts</v>
      </c>
      <c r="U1210" t="str">
        <f>VLOOKUP(Tabla1[[#This Row],[Fábrica]],Tabla3[],4,FALSE)</f>
        <v>Arizona</v>
      </c>
    </row>
    <row r="1211" spans="1:21" x14ac:dyDescent="0.25">
      <c r="A1211" t="s">
        <v>4769</v>
      </c>
      <c r="B1211" s="3">
        <v>44501</v>
      </c>
      <c r="C1211" s="3">
        <v>44518</v>
      </c>
      <c r="D1211" t="s">
        <v>18</v>
      </c>
      <c r="E1211">
        <v>152562</v>
      </c>
      <c r="F1211" t="s">
        <v>19</v>
      </c>
      <c r="G1211" t="s">
        <v>393</v>
      </c>
      <c r="H1211" t="s">
        <v>116</v>
      </c>
      <c r="I1211">
        <v>40475</v>
      </c>
      <c r="J1211" t="s">
        <v>22</v>
      </c>
      <c r="K1211" t="s">
        <v>66</v>
      </c>
      <c r="L1211" t="s">
        <v>27</v>
      </c>
      <c r="M1211" t="s">
        <v>28</v>
      </c>
      <c r="N1211" s="5">
        <v>10.8</v>
      </c>
      <c r="O1211" s="7">
        <v>3</v>
      </c>
      <c r="P1211" s="5">
        <v>7.5</v>
      </c>
      <c r="Q1211" s="5">
        <v>3.3</v>
      </c>
      <c r="R1211" s="22">
        <f>Tabla1[[#This Row],[Fecha de Envío]]-Tabla1[[#This Row],[Fecha de Orden]]</f>
        <v>17</v>
      </c>
      <c r="S1211" s="24">
        <f>YEAR(Tabla1[[#This Row],[Fecha de Orden]])</f>
        <v>2021</v>
      </c>
      <c r="T1211" t="str">
        <f>VLOOKUP(Tabla1[[#This Row],[Nombre del Producto]],Tabla2[[Nombre Producto]:[Costo Unitario]],2,FALSE)</f>
        <v>Lot's O' Nuts</v>
      </c>
      <c r="U1211" t="str">
        <f>VLOOKUP(Tabla1[[#This Row],[Fábrica]],Tabla3[],4,FALSE)</f>
        <v>Arizona</v>
      </c>
    </row>
    <row r="1212" spans="1:21" x14ac:dyDescent="0.25">
      <c r="A1212" t="s">
        <v>4770</v>
      </c>
      <c r="B1212" s="3">
        <v>44501</v>
      </c>
      <c r="C1212" s="3">
        <v>44518</v>
      </c>
      <c r="D1212" t="s">
        <v>18</v>
      </c>
      <c r="E1212">
        <v>152562</v>
      </c>
      <c r="F1212" t="s">
        <v>19</v>
      </c>
      <c r="G1212" t="s">
        <v>393</v>
      </c>
      <c r="H1212" t="s">
        <v>116</v>
      </c>
      <c r="I1212">
        <v>40475</v>
      </c>
      <c r="J1212" t="s">
        <v>22</v>
      </c>
      <c r="K1212" t="s">
        <v>66</v>
      </c>
      <c r="L1212" t="s">
        <v>33</v>
      </c>
      <c r="M1212" t="s">
        <v>34</v>
      </c>
      <c r="N1212" s="5">
        <v>7.2</v>
      </c>
      <c r="O1212" s="7">
        <v>2</v>
      </c>
      <c r="P1212" s="5">
        <v>4.8</v>
      </c>
      <c r="Q1212" s="5">
        <v>2.4</v>
      </c>
      <c r="R1212" s="22">
        <f>Tabla1[[#This Row],[Fecha de Envío]]-Tabla1[[#This Row],[Fecha de Orden]]</f>
        <v>17</v>
      </c>
      <c r="S1212" s="24">
        <f>YEAR(Tabla1[[#This Row],[Fecha de Orden]])</f>
        <v>2021</v>
      </c>
      <c r="T1212" t="str">
        <f>VLOOKUP(Tabla1[[#This Row],[Nombre del Producto]],Tabla2[[Nombre Producto]:[Costo Unitario]],2,FALSE)</f>
        <v>Lot's O' Nuts</v>
      </c>
      <c r="U1212" t="str">
        <f>VLOOKUP(Tabla1[[#This Row],[Fábrica]],Tabla3[],4,FALSE)</f>
        <v>Arizona</v>
      </c>
    </row>
    <row r="1213" spans="1:21" x14ac:dyDescent="0.25">
      <c r="A1213" t="s">
        <v>5169</v>
      </c>
      <c r="B1213" s="3">
        <v>44501</v>
      </c>
      <c r="C1213" s="3">
        <v>44515</v>
      </c>
      <c r="D1213" t="s">
        <v>18</v>
      </c>
      <c r="E1213">
        <v>102673</v>
      </c>
      <c r="F1213" t="s">
        <v>19</v>
      </c>
      <c r="G1213" t="s">
        <v>356</v>
      </c>
      <c r="H1213" t="s">
        <v>98</v>
      </c>
      <c r="I1213">
        <v>28205</v>
      </c>
      <c r="J1213" t="s">
        <v>22</v>
      </c>
      <c r="K1213" t="s">
        <v>66</v>
      </c>
      <c r="L1213" t="s">
        <v>36</v>
      </c>
      <c r="M1213" t="s">
        <v>37</v>
      </c>
      <c r="N1213" s="5">
        <v>9.75</v>
      </c>
      <c r="O1213" s="7">
        <v>3</v>
      </c>
      <c r="P1213" s="5">
        <v>6.33</v>
      </c>
      <c r="Q1213" s="5">
        <v>3.42</v>
      </c>
      <c r="R1213" s="22">
        <f>Tabla1[[#This Row],[Fecha de Envío]]-Tabla1[[#This Row],[Fecha de Orden]]</f>
        <v>14</v>
      </c>
      <c r="S1213" s="24">
        <f>YEAR(Tabla1[[#This Row],[Fecha de Orden]])</f>
        <v>2021</v>
      </c>
      <c r="T1213" t="str">
        <f>VLOOKUP(Tabla1[[#This Row],[Nombre del Producto]],Tabla2[[Nombre Producto]:[Costo Unitario]],2,FALSE)</f>
        <v>Wicked Choccy's</v>
      </c>
      <c r="U1213" t="str">
        <f>VLOOKUP(Tabla1[[#This Row],[Fábrica]],Tabla3[],4,FALSE)</f>
        <v>Georgia</v>
      </c>
    </row>
    <row r="1214" spans="1:21" x14ac:dyDescent="0.25">
      <c r="A1214" t="s">
        <v>5170</v>
      </c>
      <c r="B1214" s="3">
        <v>44501</v>
      </c>
      <c r="C1214" s="3">
        <v>44515</v>
      </c>
      <c r="D1214" t="s">
        <v>18</v>
      </c>
      <c r="E1214">
        <v>102673</v>
      </c>
      <c r="F1214" t="s">
        <v>19</v>
      </c>
      <c r="G1214" t="s">
        <v>356</v>
      </c>
      <c r="H1214" t="s">
        <v>98</v>
      </c>
      <c r="I1214">
        <v>28205</v>
      </c>
      <c r="J1214" t="s">
        <v>22</v>
      </c>
      <c r="K1214" t="s">
        <v>66</v>
      </c>
      <c r="L1214" t="s">
        <v>24</v>
      </c>
      <c r="M1214" t="s">
        <v>25</v>
      </c>
      <c r="N1214" s="5">
        <v>18.75</v>
      </c>
      <c r="O1214" s="7">
        <v>5</v>
      </c>
      <c r="P1214" s="5">
        <v>12.25</v>
      </c>
      <c r="Q1214" s="5">
        <v>6.5</v>
      </c>
      <c r="R1214" s="22">
        <f>Tabla1[[#This Row],[Fecha de Envío]]-Tabla1[[#This Row],[Fecha de Orden]]</f>
        <v>14</v>
      </c>
      <c r="S1214" s="24">
        <f>YEAR(Tabla1[[#This Row],[Fecha de Orden]])</f>
        <v>2021</v>
      </c>
      <c r="T1214" t="str">
        <f>VLOOKUP(Tabla1[[#This Row],[Nombre del Producto]],Tabla2[[Nombre Producto]:[Costo Unitario]],2,FALSE)</f>
        <v>Wicked Choccy's</v>
      </c>
      <c r="U1214" t="str">
        <f>VLOOKUP(Tabla1[[#This Row],[Fábrica]],Tabla3[],4,FALSE)</f>
        <v>Georgia</v>
      </c>
    </row>
    <row r="1215" spans="1:21" x14ac:dyDescent="0.25">
      <c r="A1215" t="s">
        <v>5171</v>
      </c>
      <c r="B1215" s="3">
        <v>44501</v>
      </c>
      <c r="C1215" s="3">
        <v>44515</v>
      </c>
      <c r="D1215" t="s">
        <v>18</v>
      </c>
      <c r="E1215">
        <v>102673</v>
      </c>
      <c r="F1215" t="s">
        <v>19</v>
      </c>
      <c r="G1215" t="s">
        <v>356</v>
      </c>
      <c r="H1215" t="s">
        <v>98</v>
      </c>
      <c r="I1215">
        <v>28205</v>
      </c>
      <c r="J1215" t="s">
        <v>22</v>
      </c>
      <c r="K1215" t="s">
        <v>66</v>
      </c>
      <c r="L1215" t="s">
        <v>33</v>
      </c>
      <c r="M1215" t="s">
        <v>34</v>
      </c>
      <c r="N1215" s="5">
        <v>43.2</v>
      </c>
      <c r="O1215" s="7">
        <v>12</v>
      </c>
      <c r="P1215" s="5">
        <v>28.8</v>
      </c>
      <c r="Q1215" s="5">
        <v>14.4</v>
      </c>
      <c r="R1215" s="22">
        <f>Tabla1[[#This Row],[Fecha de Envío]]-Tabla1[[#This Row],[Fecha de Orden]]</f>
        <v>14</v>
      </c>
      <c r="S1215" s="24">
        <f>YEAR(Tabla1[[#This Row],[Fecha de Orden]])</f>
        <v>2021</v>
      </c>
      <c r="T1215" t="str">
        <f>VLOOKUP(Tabla1[[#This Row],[Nombre del Producto]],Tabla2[[Nombre Producto]:[Costo Unitario]],2,FALSE)</f>
        <v>Lot's O' Nuts</v>
      </c>
      <c r="U1215" t="str">
        <f>VLOOKUP(Tabla1[[#This Row],[Fábrica]],Tabla3[],4,FALSE)</f>
        <v>Arizona</v>
      </c>
    </row>
    <row r="1216" spans="1:21" x14ac:dyDescent="0.25">
      <c r="A1216" t="s">
        <v>6603</v>
      </c>
      <c r="B1216" s="3">
        <v>44501</v>
      </c>
      <c r="C1216" s="3">
        <v>44515</v>
      </c>
      <c r="D1216" t="s">
        <v>18</v>
      </c>
      <c r="E1216">
        <v>148915</v>
      </c>
      <c r="F1216" t="s">
        <v>19</v>
      </c>
      <c r="G1216" t="s">
        <v>168</v>
      </c>
      <c r="H1216" t="s">
        <v>62</v>
      </c>
      <c r="I1216">
        <v>97206</v>
      </c>
      <c r="J1216" t="s">
        <v>22</v>
      </c>
      <c r="K1216" t="s">
        <v>23</v>
      </c>
      <c r="L1216" t="s">
        <v>45</v>
      </c>
      <c r="M1216" t="s">
        <v>46</v>
      </c>
      <c r="N1216" s="5">
        <v>17.45</v>
      </c>
      <c r="O1216" s="7">
        <v>5</v>
      </c>
      <c r="P1216" s="5">
        <v>12.45</v>
      </c>
      <c r="Q1216" s="5">
        <v>5</v>
      </c>
      <c r="R1216" s="22">
        <f>Tabla1[[#This Row],[Fecha de Envío]]-Tabla1[[#This Row],[Fecha de Orden]]</f>
        <v>14</v>
      </c>
      <c r="S1216" s="24">
        <f>YEAR(Tabla1[[#This Row],[Fecha de Orden]])</f>
        <v>2021</v>
      </c>
      <c r="T1216" t="str">
        <f>VLOOKUP(Tabla1[[#This Row],[Nombre del Producto]],Tabla2[[Nombre Producto]:[Costo Unitario]],2,FALSE)</f>
        <v>Lot's O' Nuts</v>
      </c>
      <c r="U1216" t="str">
        <f>VLOOKUP(Tabla1[[#This Row],[Fábrica]],Tabla3[],4,FALSE)</f>
        <v>Arizona</v>
      </c>
    </row>
    <row r="1217" spans="1:21" x14ac:dyDescent="0.25">
      <c r="A1217" t="s">
        <v>6604</v>
      </c>
      <c r="B1217" s="3">
        <v>44501</v>
      </c>
      <c r="C1217" s="3">
        <v>44515</v>
      </c>
      <c r="D1217" t="s">
        <v>18</v>
      </c>
      <c r="E1217">
        <v>148915</v>
      </c>
      <c r="F1217" t="s">
        <v>19</v>
      </c>
      <c r="G1217" t="s">
        <v>168</v>
      </c>
      <c r="H1217" t="s">
        <v>62</v>
      </c>
      <c r="I1217">
        <v>97206</v>
      </c>
      <c r="J1217" t="s">
        <v>22</v>
      </c>
      <c r="K1217" t="s">
        <v>23</v>
      </c>
      <c r="L1217" t="s">
        <v>27</v>
      </c>
      <c r="M1217" t="s">
        <v>28</v>
      </c>
      <c r="N1217" s="5">
        <v>10.8</v>
      </c>
      <c r="O1217" s="7">
        <v>3</v>
      </c>
      <c r="P1217" s="5">
        <v>7.5</v>
      </c>
      <c r="Q1217" s="5">
        <v>3.3</v>
      </c>
      <c r="R1217" s="22">
        <f>Tabla1[[#This Row],[Fecha de Envío]]-Tabla1[[#This Row],[Fecha de Orden]]</f>
        <v>14</v>
      </c>
      <c r="S1217" s="24">
        <f>YEAR(Tabla1[[#This Row],[Fecha de Orden]])</f>
        <v>2021</v>
      </c>
      <c r="T1217" t="str">
        <f>VLOOKUP(Tabla1[[#This Row],[Nombre del Producto]],Tabla2[[Nombre Producto]:[Costo Unitario]],2,FALSE)</f>
        <v>Lot's O' Nuts</v>
      </c>
      <c r="U1217" t="str">
        <f>VLOOKUP(Tabla1[[#This Row],[Fábrica]],Tabla3[],4,FALSE)</f>
        <v>Arizona</v>
      </c>
    </row>
    <row r="1218" spans="1:21" x14ac:dyDescent="0.25">
      <c r="A1218" t="s">
        <v>7037</v>
      </c>
      <c r="B1218" s="3">
        <v>44501</v>
      </c>
      <c r="C1218" s="3">
        <v>44518</v>
      </c>
      <c r="D1218" t="s">
        <v>18</v>
      </c>
      <c r="E1218">
        <v>168305</v>
      </c>
      <c r="F1218" t="s">
        <v>19</v>
      </c>
      <c r="G1218" t="s">
        <v>53</v>
      </c>
      <c r="H1218" t="s">
        <v>21</v>
      </c>
      <c r="I1218">
        <v>90049</v>
      </c>
      <c r="J1218" t="s">
        <v>22</v>
      </c>
      <c r="K1218" t="s">
        <v>23</v>
      </c>
      <c r="L1218" t="s">
        <v>36</v>
      </c>
      <c r="M1218" t="s">
        <v>37</v>
      </c>
      <c r="N1218" s="5">
        <v>9.75</v>
      </c>
      <c r="O1218" s="7">
        <v>3</v>
      </c>
      <c r="P1218" s="5">
        <v>6.33</v>
      </c>
      <c r="Q1218" s="5">
        <v>3.42</v>
      </c>
      <c r="R1218" s="22">
        <f>Tabla1[[#This Row],[Fecha de Envío]]-Tabla1[[#This Row],[Fecha de Orden]]</f>
        <v>17</v>
      </c>
      <c r="S1218" s="24">
        <f>YEAR(Tabla1[[#This Row],[Fecha de Orden]])</f>
        <v>2021</v>
      </c>
      <c r="T1218" t="str">
        <f>VLOOKUP(Tabla1[[#This Row],[Nombre del Producto]],Tabla2[[Nombre Producto]:[Costo Unitario]],2,FALSE)</f>
        <v>Wicked Choccy's</v>
      </c>
      <c r="U1218" t="str">
        <f>VLOOKUP(Tabla1[[#This Row],[Fábrica]],Tabla3[],4,FALSE)</f>
        <v>Georgia</v>
      </c>
    </row>
    <row r="1219" spans="1:21" x14ac:dyDescent="0.25">
      <c r="A1219" t="s">
        <v>7038</v>
      </c>
      <c r="B1219" s="3">
        <v>44501</v>
      </c>
      <c r="C1219" s="3">
        <v>44518</v>
      </c>
      <c r="D1219" t="s">
        <v>18</v>
      </c>
      <c r="E1219">
        <v>168305</v>
      </c>
      <c r="F1219" t="s">
        <v>19</v>
      </c>
      <c r="G1219" t="s">
        <v>53</v>
      </c>
      <c r="H1219" t="s">
        <v>21</v>
      </c>
      <c r="I1219">
        <v>90049</v>
      </c>
      <c r="J1219" t="s">
        <v>22</v>
      </c>
      <c r="K1219" t="s">
        <v>23</v>
      </c>
      <c r="L1219" t="s">
        <v>45</v>
      </c>
      <c r="M1219" t="s">
        <v>46</v>
      </c>
      <c r="N1219" s="5">
        <v>17.45</v>
      </c>
      <c r="O1219" s="7">
        <v>5</v>
      </c>
      <c r="P1219" s="5">
        <v>12.45</v>
      </c>
      <c r="Q1219" s="5">
        <v>5</v>
      </c>
      <c r="R1219" s="22">
        <f>Tabla1[[#This Row],[Fecha de Envío]]-Tabla1[[#This Row],[Fecha de Orden]]</f>
        <v>17</v>
      </c>
      <c r="S1219" s="24">
        <f>YEAR(Tabla1[[#This Row],[Fecha de Orden]])</f>
        <v>2021</v>
      </c>
      <c r="T1219" t="str">
        <f>VLOOKUP(Tabla1[[#This Row],[Nombre del Producto]],Tabla2[[Nombre Producto]:[Costo Unitario]],2,FALSE)</f>
        <v>Lot's O' Nuts</v>
      </c>
      <c r="U1219" t="str">
        <f>VLOOKUP(Tabla1[[#This Row],[Fábrica]],Tabla3[],4,FALSE)</f>
        <v>Arizona</v>
      </c>
    </row>
    <row r="1220" spans="1:21" x14ac:dyDescent="0.25">
      <c r="A1220" t="s">
        <v>7275</v>
      </c>
      <c r="B1220" s="3">
        <v>44501</v>
      </c>
      <c r="C1220" s="3">
        <v>44517</v>
      </c>
      <c r="D1220" t="s">
        <v>18</v>
      </c>
      <c r="E1220">
        <v>134313</v>
      </c>
      <c r="F1220" t="s">
        <v>19</v>
      </c>
      <c r="G1220" t="s">
        <v>668</v>
      </c>
      <c r="H1220" t="s">
        <v>203</v>
      </c>
      <c r="I1220">
        <v>80219</v>
      </c>
      <c r="J1220" t="s">
        <v>22</v>
      </c>
      <c r="K1220" t="s">
        <v>23</v>
      </c>
      <c r="L1220" t="s">
        <v>33</v>
      </c>
      <c r="M1220" t="s">
        <v>34</v>
      </c>
      <c r="N1220" s="5">
        <v>10.8</v>
      </c>
      <c r="O1220" s="7">
        <v>3</v>
      </c>
      <c r="P1220" s="5">
        <v>7.2</v>
      </c>
      <c r="Q1220" s="5">
        <v>3.6</v>
      </c>
      <c r="R1220" s="22">
        <f>Tabla1[[#This Row],[Fecha de Envío]]-Tabla1[[#This Row],[Fecha de Orden]]</f>
        <v>16</v>
      </c>
      <c r="S1220" s="24">
        <f>YEAR(Tabla1[[#This Row],[Fecha de Orden]])</f>
        <v>2021</v>
      </c>
      <c r="T1220" t="str">
        <f>VLOOKUP(Tabla1[[#This Row],[Nombre del Producto]],Tabla2[[Nombre Producto]:[Costo Unitario]],2,FALSE)</f>
        <v>Lot's O' Nuts</v>
      </c>
      <c r="U1220" t="str">
        <f>VLOOKUP(Tabla1[[#This Row],[Fábrica]],Tabla3[],4,FALSE)</f>
        <v>Arizona</v>
      </c>
    </row>
    <row r="1221" spans="1:21" x14ac:dyDescent="0.25">
      <c r="A1221" t="s">
        <v>8209</v>
      </c>
      <c r="B1221" s="3">
        <v>44501</v>
      </c>
      <c r="C1221" s="3">
        <v>44518</v>
      </c>
      <c r="D1221" t="s">
        <v>18</v>
      </c>
      <c r="E1221">
        <v>126907</v>
      </c>
      <c r="F1221" t="s">
        <v>19</v>
      </c>
      <c r="G1221" t="s">
        <v>239</v>
      </c>
      <c r="H1221" t="s">
        <v>173</v>
      </c>
      <c r="I1221">
        <v>60610</v>
      </c>
      <c r="J1221" t="s">
        <v>22</v>
      </c>
      <c r="K1221" t="s">
        <v>43</v>
      </c>
      <c r="L1221" t="s">
        <v>33</v>
      </c>
      <c r="M1221" t="s">
        <v>34</v>
      </c>
      <c r="N1221" s="5">
        <v>10.8</v>
      </c>
      <c r="O1221" s="7">
        <v>3</v>
      </c>
      <c r="P1221" s="5">
        <v>7.2</v>
      </c>
      <c r="Q1221" s="5">
        <v>3.6</v>
      </c>
      <c r="R1221" s="22">
        <f>Tabla1[[#This Row],[Fecha de Envío]]-Tabla1[[#This Row],[Fecha de Orden]]</f>
        <v>17</v>
      </c>
      <c r="S1221" s="24">
        <f>YEAR(Tabla1[[#This Row],[Fecha de Orden]])</f>
        <v>2021</v>
      </c>
      <c r="T1221" t="str">
        <f>VLOOKUP(Tabla1[[#This Row],[Nombre del Producto]],Tabla2[[Nombre Producto]:[Costo Unitario]],2,FALSE)</f>
        <v>Lot's O' Nuts</v>
      </c>
      <c r="U1221" t="str">
        <f>VLOOKUP(Tabla1[[#This Row],[Fábrica]],Tabla3[],4,FALSE)</f>
        <v>Arizona</v>
      </c>
    </row>
    <row r="1222" spans="1:21" x14ac:dyDescent="0.25">
      <c r="A1222" t="s">
        <v>4591</v>
      </c>
      <c r="B1222" s="3">
        <v>44502</v>
      </c>
      <c r="C1222" s="3">
        <v>44516</v>
      </c>
      <c r="D1222" t="s">
        <v>18</v>
      </c>
      <c r="E1222">
        <v>120670</v>
      </c>
      <c r="F1222" t="s">
        <v>19</v>
      </c>
      <c r="G1222" t="s">
        <v>658</v>
      </c>
      <c r="H1222" t="s">
        <v>255</v>
      </c>
      <c r="I1222">
        <v>33311</v>
      </c>
      <c r="J1222" t="s">
        <v>22</v>
      </c>
      <c r="K1222" t="s">
        <v>66</v>
      </c>
      <c r="L1222" t="s">
        <v>27</v>
      </c>
      <c r="M1222" t="s">
        <v>28</v>
      </c>
      <c r="N1222" s="5">
        <v>36</v>
      </c>
      <c r="O1222" s="7">
        <v>10</v>
      </c>
      <c r="P1222" s="5">
        <v>25</v>
      </c>
      <c r="Q1222" s="5">
        <v>11</v>
      </c>
      <c r="R1222" s="22">
        <f>Tabla1[[#This Row],[Fecha de Envío]]-Tabla1[[#This Row],[Fecha de Orden]]</f>
        <v>14</v>
      </c>
      <c r="S1222" s="24">
        <f>YEAR(Tabla1[[#This Row],[Fecha de Orden]])</f>
        <v>2021</v>
      </c>
      <c r="T1222" t="str">
        <f>VLOOKUP(Tabla1[[#This Row],[Nombre del Producto]],Tabla2[[Nombre Producto]:[Costo Unitario]],2,FALSE)</f>
        <v>Lot's O' Nuts</v>
      </c>
      <c r="U1222" t="str">
        <f>VLOOKUP(Tabla1[[#This Row],[Fábrica]],Tabla3[],4,FALSE)</f>
        <v>Arizona</v>
      </c>
    </row>
    <row r="1223" spans="1:21" x14ac:dyDescent="0.25">
      <c r="A1223" t="s">
        <v>5491</v>
      </c>
      <c r="B1223" s="3">
        <v>44502</v>
      </c>
      <c r="C1223" s="3">
        <v>44516</v>
      </c>
      <c r="D1223" t="s">
        <v>18</v>
      </c>
      <c r="E1223">
        <v>129147</v>
      </c>
      <c r="F1223" t="s">
        <v>19</v>
      </c>
      <c r="G1223" t="s">
        <v>5492</v>
      </c>
      <c r="H1223" t="s">
        <v>210</v>
      </c>
      <c r="I1223">
        <v>44256</v>
      </c>
      <c r="J1223" t="s">
        <v>22</v>
      </c>
      <c r="K1223" t="s">
        <v>32</v>
      </c>
      <c r="L1223" t="s">
        <v>36</v>
      </c>
      <c r="M1223" t="s">
        <v>37</v>
      </c>
      <c r="N1223" s="5">
        <v>9.75</v>
      </c>
      <c r="O1223" s="7">
        <v>3</v>
      </c>
      <c r="P1223" s="5">
        <v>6.33</v>
      </c>
      <c r="Q1223" s="5">
        <v>3.42</v>
      </c>
      <c r="R1223" s="22">
        <f>Tabla1[[#This Row],[Fecha de Envío]]-Tabla1[[#This Row],[Fecha de Orden]]</f>
        <v>14</v>
      </c>
      <c r="S1223" s="24">
        <f>YEAR(Tabla1[[#This Row],[Fecha de Orden]])</f>
        <v>2021</v>
      </c>
      <c r="T1223" t="str">
        <f>VLOOKUP(Tabla1[[#This Row],[Nombre del Producto]],Tabla2[[Nombre Producto]:[Costo Unitario]],2,FALSE)</f>
        <v>Wicked Choccy's</v>
      </c>
      <c r="U1223" t="str">
        <f>VLOOKUP(Tabla1[[#This Row],[Fábrica]],Tabla3[],4,FALSE)</f>
        <v>Georgia</v>
      </c>
    </row>
    <row r="1224" spans="1:21" x14ac:dyDescent="0.25">
      <c r="A1224" t="s">
        <v>5493</v>
      </c>
      <c r="B1224" s="3">
        <v>44502</v>
      </c>
      <c r="C1224" s="3">
        <v>44516</v>
      </c>
      <c r="D1224" t="s">
        <v>18</v>
      </c>
      <c r="E1224">
        <v>129147</v>
      </c>
      <c r="F1224" t="s">
        <v>19</v>
      </c>
      <c r="G1224" t="s">
        <v>5492</v>
      </c>
      <c r="H1224" t="s">
        <v>210</v>
      </c>
      <c r="I1224">
        <v>44256</v>
      </c>
      <c r="J1224" t="s">
        <v>22</v>
      </c>
      <c r="K1224" t="s">
        <v>32</v>
      </c>
      <c r="L1224" t="s">
        <v>24</v>
      </c>
      <c r="M1224" t="s">
        <v>25</v>
      </c>
      <c r="N1224" s="5">
        <v>26.25</v>
      </c>
      <c r="O1224" s="7">
        <v>7</v>
      </c>
      <c r="P1224" s="5">
        <v>17.149999999999999</v>
      </c>
      <c r="Q1224" s="5">
        <v>9.1</v>
      </c>
      <c r="R1224" s="22">
        <f>Tabla1[[#This Row],[Fecha de Envío]]-Tabla1[[#This Row],[Fecha de Orden]]</f>
        <v>14</v>
      </c>
      <c r="S1224" s="24">
        <f>YEAR(Tabla1[[#This Row],[Fecha de Orden]])</f>
        <v>2021</v>
      </c>
      <c r="T1224" t="str">
        <f>VLOOKUP(Tabla1[[#This Row],[Nombre del Producto]],Tabla2[[Nombre Producto]:[Costo Unitario]],2,FALSE)</f>
        <v>Wicked Choccy's</v>
      </c>
      <c r="U1224" t="str">
        <f>VLOOKUP(Tabla1[[#This Row],[Fábrica]],Tabla3[],4,FALSE)</f>
        <v>Georgia</v>
      </c>
    </row>
    <row r="1225" spans="1:21" x14ac:dyDescent="0.25">
      <c r="A1225" t="s">
        <v>7069</v>
      </c>
      <c r="B1225" s="3">
        <v>44502</v>
      </c>
      <c r="C1225" s="3">
        <v>44517</v>
      </c>
      <c r="D1225" t="s">
        <v>18</v>
      </c>
      <c r="E1225">
        <v>148782</v>
      </c>
      <c r="F1225" t="s">
        <v>19</v>
      </c>
      <c r="G1225" t="s">
        <v>766</v>
      </c>
      <c r="H1225" t="s">
        <v>42</v>
      </c>
      <c r="I1225">
        <v>75061</v>
      </c>
      <c r="J1225" t="s">
        <v>22</v>
      </c>
      <c r="K1225" t="s">
        <v>43</v>
      </c>
      <c r="L1225" t="s">
        <v>27</v>
      </c>
      <c r="M1225" t="s">
        <v>28</v>
      </c>
      <c r="N1225" s="5">
        <v>10.8</v>
      </c>
      <c r="O1225" s="7">
        <v>3</v>
      </c>
      <c r="P1225" s="5">
        <v>7.5</v>
      </c>
      <c r="Q1225" s="5">
        <v>3.3</v>
      </c>
      <c r="R1225" s="22">
        <f>Tabla1[[#This Row],[Fecha de Envío]]-Tabla1[[#This Row],[Fecha de Orden]]</f>
        <v>15</v>
      </c>
      <c r="S1225" s="24">
        <f>YEAR(Tabla1[[#This Row],[Fecha de Orden]])</f>
        <v>2021</v>
      </c>
      <c r="T1225" t="str">
        <f>VLOOKUP(Tabla1[[#This Row],[Nombre del Producto]],Tabla2[[Nombre Producto]:[Costo Unitario]],2,FALSE)</f>
        <v>Lot's O' Nuts</v>
      </c>
      <c r="U1225" t="str">
        <f>VLOOKUP(Tabla1[[#This Row],[Fábrica]],Tabla3[],4,FALSE)</f>
        <v>Arizona</v>
      </c>
    </row>
    <row r="1226" spans="1:21" x14ac:dyDescent="0.25">
      <c r="A1226" t="s">
        <v>7441</v>
      </c>
      <c r="B1226" s="3">
        <v>44502</v>
      </c>
      <c r="C1226" s="3">
        <v>44516</v>
      </c>
      <c r="D1226" t="s">
        <v>18</v>
      </c>
      <c r="E1226">
        <v>107454</v>
      </c>
      <c r="F1226" t="s">
        <v>19</v>
      </c>
      <c r="G1226" t="s">
        <v>30</v>
      </c>
      <c r="H1226" t="s">
        <v>31</v>
      </c>
      <c r="I1226">
        <v>10024</v>
      </c>
      <c r="J1226" t="s">
        <v>22</v>
      </c>
      <c r="K1226" t="s">
        <v>32</v>
      </c>
      <c r="L1226" t="s">
        <v>45</v>
      </c>
      <c r="M1226" t="s">
        <v>46</v>
      </c>
      <c r="N1226" s="5">
        <v>20.94</v>
      </c>
      <c r="O1226" s="7">
        <v>6</v>
      </c>
      <c r="P1226" s="5">
        <v>14.94</v>
      </c>
      <c r="Q1226" s="5">
        <v>6</v>
      </c>
      <c r="R1226" s="22">
        <f>Tabla1[[#This Row],[Fecha de Envío]]-Tabla1[[#This Row],[Fecha de Orden]]</f>
        <v>14</v>
      </c>
      <c r="S1226" s="24">
        <f>YEAR(Tabla1[[#This Row],[Fecha de Orden]])</f>
        <v>2021</v>
      </c>
      <c r="T1226" t="str">
        <f>VLOOKUP(Tabla1[[#This Row],[Nombre del Producto]],Tabla2[[Nombre Producto]:[Costo Unitario]],2,FALSE)</f>
        <v>Lot's O' Nuts</v>
      </c>
      <c r="U1226" t="str">
        <f>VLOOKUP(Tabla1[[#This Row],[Fábrica]],Tabla3[],4,FALSE)</f>
        <v>Arizona</v>
      </c>
    </row>
    <row r="1227" spans="1:21" x14ac:dyDescent="0.25">
      <c r="A1227" t="s">
        <v>7442</v>
      </c>
      <c r="B1227" s="3">
        <v>44502</v>
      </c>
      <c r="C1227" s="3">
        <v>44516</v>
      </c>
      <c r="D1227" t="s">
        <v>18</v>
      </c>
      <c r="E1227">
        <v>107454</v>
      </c>
      <c r="F1227" t="s">
        <v>19</v>
      </c>
      <c r="G1227" t="s">
        <v>30</v>
      </c>
      <c r="H1227" t="s">
        <v>31</v>
      </c>
      <c r="I1227">
        <v>10024</v>
      </c>
      <c r="J1227" t="s">
        <v>22</v>
      </c>
      <c r="K1227" t="s">
        <v>32</v>
      </c>
      <c r="L1227" t="s">
        <v>24</v>
      </c>
      <c r="M1227" t="s">
        <v>25</v>
      </c>
      <c r="N1227" s="5">
        <v>26.25</v>
      </c>
      <c r="O1227" s="7">
        <v>7</v>
      </c>
      <c r="P1227" s="5">
        <v>17.149999999999999</v>
      </c>
      <c r="Q1227" s="5">
        <v>9.1</v>
      </c>
      <c r="R1227" s="22">
        <f>Tabla1[[#This Row],[Fecha de Envío]]-Tabla1[[#This Row],[Fecha de Orden]]</f>
        <v>14</v>
      </c>
      <c r="S1227" s="24">
        <f>YEAR(Tabla1[[#This Row],[Fecha de Orden]])</f>
        <v>2021</v>
      </c>
      <c r="T1227" t="str">
        <f>VLOOKUP(Tabla1[[#This Row],[Nombre del Producto]],Tabla2[[Nombre Producto]:[Costo Unitario]],2,FALSE)</f>
        <v>Wicked Choccy's</v>
      </c>
      <c r="U1227" t="str">
        <f>VLOOKUP(Tabla1[[#This Row],[Fábrica]],Tabla3[],4,FALSE)</f>
        <v>Georgia</v>
      </c>
    </row>
    <row r="1228" spans="1:21" x14ac:dyDescent="0.25">
      <c r="A1228" t="s">
        <v>8119</v>
      </c>
      <c r="B1228" s="3">
        <v>44502</v>
      </c>
      <c r="C1228" s="3">
        <v>44516</v>
      </c>
      <c r="D1228" t="s">
        <v>18</v>
      </c>
      <c r="E1228">
        <v>115889</v>
      </c>
      <c r="F1228" t="s">
        <v>19</v>
      </c>
      <c r="G1228" t="s">
        <v>20</v>
      </c>
      <c r="H1228" t="s">
        <v>21</v>
      </c>
      <c r="I1228">
        <v>94122</v>
      </c>
      <c r="J1228" t="s">
        <v>22</v>
      </c>
      <c r="K1228" t="s">
        <v>23</v>
      </c>
      <c r="L1228" t="s">
        <v>24</v>
      </c>
      <c r="M1228" t="s">
        <v>25</v>
      </c>
      <c r="N1228" s="5">
        <v>7.5</v>
      </c>
      <c r="O1228" s="7">
        <v>2</v>
      </c>
      <c r="P1228" s="5">
        <v>4.9000000000000004</v>
      </c>
      <c r="Q1228" s="5">
        <v>2.6</v>
      </c>
      <c r="R1228" s="22">
        <f>Tabla1[[#This Row],[Fecha de Envío]]-Tabla1[[#This Row],[Fecha de Orden]]</f>
        <v>14</v>
      </c>
      <c r="S1228" s="24">
        <f>YEAR(Tabla1[[#This Row],[Fecha de Orden]])</f>
        <v>2021</v>
      </c>
      <c r="T1228" t="str">
        <f>VLOOKUP(Tabla1[[#This Row],[Nombre del Producto]],Tabla2[[Nombre Producto]:[Costo Unitario]],2,FALSE)</f>
        <v>Wicked Choccy's</v>
      </c>
      <c r="U1228" t="str">
        <f>VLOOKUP(Tabla1[[#This Row],[Fábrica]],Tabla3[],4,FALSE)</f>
        <v>Georgia</v>
      </c>
    </row>
    <row r="1229" spans="1:21" x14ac:dyDescent="0.25">
      <c r="A1229" t="s">
        <v>8120</v>
      </c>
      <c r="B1229" s="3">
        <v>44502</v>
      </c>
      <c r="C1229" s="3">
        <v>44516</v>
      </c>
      <c r="D1229" t="s">
        <v>18</v>
      </c>
      <c r="E1229">
        <v>115889</v>
      </c>
      <c r="F1229" t="s">
        <v>19</v>
      </c>
      <c r="G1229" t="s">
        <v>20</v>
      </c>
      <c r="H1229" t="s">
        <v>21</v>
      </c>
      <c r="I1229">
        <v>94122</v>
      </c>
      <c r="J1229" t="s">
        <v>22</v>
      </c>
      <c r="K1229" t="s">
        <v>23</v>
      </c>
      <c r="L1229" t="s">
        <v>45</v>
      </c>
      <c r="M1229" t="s">
        <v>46</v>
      </c>
      <c r="N1229" s="5">
        <v>6.98</v>
      </c>
      <c r="O1229" s="7">
        <v>2</v>
      </c>
      <c r="P1229" s="5">
        <v>4.9800000000000004</v>
      </c>
      <c r="Q1229" s="5">
        <v>2</v>
      </c>
      <c r="R1229" s="22">
        <f>Tabla1[[#This Row],[Fecha de Envío]]-Tabla1[[#This Row],[Fecha de Orden]]</f>
        <v>14</v>
      </c>
      <c r="S1229" s="24">
        <f>YEAR(Tabla1[[#This Row],[Fecha de Orden]])</f>
        <v>2021</v>
      </c>
      <c r="T1229" t="str">
        <f>VLOOKUP(Tabla1[[#This Row],[Nombre del Producto]],Tabla2[[Nombre Producto]:[Costo Unitario]],2,FALSE)</f>
        <v>Lot's O' Nuts</v>
      </c>
      <c r="U1229" t="str">
        <f>VLOOKUP(Tabla1[[#This Row],[Fábrica]],Tabla3[],4,FALSE)</f>
        <v>Arizona</v>
      </c>
    </row>
    <row r="1230" spans="1:21" x14ac:dyDescent="0.25">
      <c r="A1230" t="s">
        <v>8528</v>
      </c>
      <c r="B1230" s="3">
        <v>44502</v>
      </c>
      <c r="C1230" s="3">
        <v>44517</v>
      </c>
      <c r="D1230" t="s">
        <v>71</v>
      </c>
      <c r="E1230">
        <v>134726</v>
      </c>
      <c r="F1230" t="s">
        <v>19</v>
      </c>
      <c r="G1230" t="s">
        <v>124</v>
      </c>
      <c r="H1230" t="s">
        <v>125</v>
      </c>
      <c r="I1230">
        <v>98115</v>
      </c>
      <c r="J1230" t="s">
        <v>22</v>
      </c>
      <c r="K1230" t="s">
        <v>23</v>
      </c>
      <c r="L1230" t="s">
        <v>45</v>
      </c>
      <c r="M1230" t="s">
        <v>46</v>
      </c>
      <c r="N1230" s="5">
        <v>6.98</v>
      </c>
      <c r="O1230" s="7">
        <v>2</v>
      </c>
      <c r="P1230" s="5">
        <v>4.9800000000000004</v>
      </c>
      <c r="Q1230" s="5">
        <v>2</v>
      </c>
      <c r="R1230" s="22">
        <f>Tabla1[[#This Row],[Fecha de Envío]]-Tabla1[[#This Row],[Fecha de Orden]]</f>
        <v>15</v>
      </c>
      <c r="S1230" s="24">
        <f>YEAR(Tabla1[[#This Row],[Fecha de Orden]])</f>
        <v>2021</v>
      </c>
      <c r="T1230" t="str">
        <f>VLOOKUP(Tabla1[[#This Row],[Nombre del Producto]],Tabla2[[Nombre Producto]:[Costo Unitario]],2,FALSE)</f>
        <v>Lot's O' Nuts</v>
      </c>
      <c r="U1230" t="str">
        <f>VLOOKUP(Tabla1[[#This Row],[Fábrica]],Tabla3[],4,FALSE)</f>
        <v>Arizona</v>
      </c>
    </row>
    <row r="1231" spans="1:21" x14ac:dyDescent="0.25">
      <c r="A1231" t="s">
        <v>8529</v>
      </c>
      <c r="B1231" s="3">
        <v>44502</v>
      </c>
      <c r="C1231" s="3">
        <v>44517</v>
      </c>
      <c r="D1231" t="s">
        <v>71</v>
      </c>
      <c r="E1231">
        <v>134726</v>
      </c>
      <c r="F1231" t="s">
        <v>19</v>
      </c>
      <c r="G1231" t="s">
        <v>124</v>
      </c>
      <c r="H1231" t="s">
        <v>125</v>
      </c>
      <c r="I1231">
        <v>98115</v>
      </c>
      <c r="J1231" t="s">
        <v>22</v>
      </c>
      <c r="K1231" t="s">
        <v>23</v>
      </c>
      <c r="L1231" t="s">
        <v>27</v>
      </c>
      <c r="M1231" t="s">
        <v>28</v>
      </c>
      <c r="N1231" s="5">
        <v>3.6</v>
      </c>
      <c r="O1231" s="7">
        <v>1</v>
      </c>
      <c r="P1231" s="5">
        <v>2.5</v>
      </c>
      <c r="Q1231" s="5">
        <v>1.1000000000000001</v>
      </c>
      <c r="R1231" s="22">
        <f>Tabla1[[#This Row],[Fecha de Envío]]-Tabla1[[#This Row],[Fecha de Orden]]</f>
        <v>15</v>
      </c>
      <c r="S1231" s="24">
        <f>YEAR(Tabla1[[#This Row],[Fecha de Orden]])</f>
        <v>2021</v>
      </c>
      <c r="T1231" t="str">
        <f>VLOOKUP(Tabla1[[#This Row],[Nombre del Producto]],Tabla2[[Nombre Producto]:[Costo Unitario]],2,FALSE)</f>
        <v>Lot's O' Nuts</v>
      </c>
      <c r="U1231" t="str">
        <f>VLOOKUP(Tabla1[[#This Row],[Fábrica]],Tabla3[],4,FALSE)</f>
        <v>Arizona</v>
      </c>
    </row>
    <row r="1232" spans="1:21" x14ac:dyDescent="0.25">
      <c r="A1232" t="s">
        <v>848</v>
      </c>
      <c r="B1232" s="3">
        <v>44503</v>
      </c>
      <c r="C1232" s="3">
        <v>44518</v>
      </c>
      <c r="D1232" t="s">
        <v>18</v>
      </c>
      <c r="E1232">
        <v>146731</v>
      </c>
      <c r="F1232" t="s">
        <v>19</v>
      </c>
      <c r="G1232" t="s">
        <v>507</v>
      </c>
      <c r="H1232" t="s">
        <v>65</v>
      </c>
      <c r="I1232">
        <v>37211</v>
      </c>
      <c r="J1232" t="s">
        <v>22</v>
      </c>
      <c r="K1232" t="s">
        <v>66</v>
      </c>
      <c r="L1232" t="s">
        <v>27</v>
      </c>
      <c r="M1232" t="s">
        <v>28</v>
      </c>
      <c r="N1232" s="5">
        <v>7.2</v>
      </c>
      <c r="O1232" s="7">
        <v>2</v>
      </c>
      <c r="P1232" s="5">
        <v>5</v>
      </c>
      <c r="Q1232" s="5">
        <v>2.2000000000000002</v>
      </c>
      <c r="R1232" s="22">
        <f>Tabla1[[#This Row],[Fecha de Envío]]-Tabla1[[#This Row],[Fecha de Orden]]</f>
        <v>15</v>
      </c>
      <c r="S1232" s="24">
        <f>YEAR(Tabla1[[#This Row],[Fecha de Orden]])</f>
        <v>2021</v>
      </c>
      <c r="T1232" t="str">
        <f>VLOOKUP(Tabla1[[#This Row],[Nombre del Producto]],Tabla2[[Nombre Producto]:[Costo Unitario]],2,FALSE)</f>
        <v>Lot's O' Nuts</v>
      </c>
      <c r="U1232" t="str">
        <f>VLOOKUP(Tabla1[[#This Row],[Fábrica]],Tabla3[],4,FALSE)</f>
        <v>Arizona</v>
      </c>
    </row>
    <row r="1233" spans="1:21" x14ac:dyDescent="0.25">
      <c r="A1233" t="s">
        <v>2796</v>
      </c>
      <c r="B1233" s="3">
        <v>44503</v>
      </c>
      <c r="C1233" s="3">
        <v>44515</v>
      </c>
      <c r="D1233" t="s">
        <v>71</v>
      </c>
      <c r="E1233">
        <v>119529</v>
      </c>
      <c r="F1233" t="s">
        <v>19</v>
      </c>
      <c r="G1233" t="s">
        <v>2547</v>
      </c>
      <c r="H1233" t="s">
        <v>306</v>
      </c>
      <c r="I1233">
        <v>7050</v>
      </c>
      <c r="J1233" t="s">
        <v>22</v>
      </c>
      <c r="K1233" t="s">
        <v>32</v>
      </c>
      <c r="L1233" t="s">
        <v>36</v>
      </c>
      <c r="M1233" t="s">
        <v>37</v>
      </c>
      <c r="N1233" s="5">
        <v>6.5</v>
      </c>
      <c r="O1233" s="7">
        <v>2</v>
      </c>
      <c r="P1233" s="5">
        <v>4.22</v>
      </c>
      <c r="Q1233" s="5">
        <v>2.2799999999999998</v>
      </c>
      <c r="R1233" s="22">
        <f>Tabla1[[#This Row],[Fecha de Envío]]-Tabla1[[#This Row],[Fecha de Orden]]</f>
        <v>12</v>
      </c>
      <c r="S1233" s="24">
        <f>YEAR(Tabla1[[#This Row],[Fecha de Orden]])</f>
        <v>2021</v>
      </c>
      <c r="T1233" t="str">
        <f>VLOOKUP(Tabla1[[#This Row],[Nombre del Producto]],Tabla2[[Nombre Producto]:[Costo Unitario]],2,FALSE)</f>
        <v>Wicked Choccy's</v>
      </c>
      <c r="U1233" t="str">
        <f>VLOOKUP(Tabla1[[#This Row],[Fábrica]],Tabla3[],4,FALSE)</f>
        <v>Georgia</v>
      </c>
    </row>
    <row r="1234" spans="1:21" x14ac:dyDescent="0.25">
      <c r="A1234" t="s">
        <v>6405</v>
      </c>
      <c r="B1234" s="3">
        <v>44503</v>
      </c>
      <c r="C1234" s="3">
        <v>44518</v>
      </c>
      <c r="D1234" t="s">
        <v>18</v>
      </c>
      <c r="E1234">
        <v>137589</v>
      </c>
      <c r="F1234" t="s">
        <v>19</v>
      </c>
      <c r="G1234" t="s">
        <v>1008</v>
      </c>
      <c r="H1234" t="s">
        <v>101</v>
      </c>
      <c r="I1234">
        <v>17602</v>
      </c>
      <c r="J1234" t="s">
        <v>22</v>
      </c>
      <c r="K1234" t="s">
        <v>32</v>
      </c>
      <c r="L1234" t="s">
        <v>27</v>
      </c>
      <c r="M1234" t="s">
        <v>28</v>
      </c>
      <c r="N1234" s="5">
        <v>10.8</v>
      </c>
      <c r="O1234" s="7">
        <v>3</v>
      </c>
      <c r="P1234" s="5">
        <v>7.5</v>
      </c>
      <c r="Q1234" s="5">
        <v>3.3</v>
      </c>
      <c r="R1234" s="22">
        <f>Tabla1[[#This Row],[Fecha de Envío]]-Tabla1[[#This Row],[Fecha de Orden]]</f>
        <v>15</v>
      </c>
      <c r="S1234" s="24">
        <f>YEAR(Tabla1[[#This Row],[Fecha de Orden]])</f>
        <v>2021</v>
      </c>
      <c r="T1234" t="str">
        <f>VLOOKUP(Tabla1[[#This Row],[Nombre del Producto]],Tabla2[[Nombre Producto]:[Costo Unitario]],2,FALSE)</f>
        <v>Lot's O' Nuts</v>
      </c>
      <c r="U1234" t="str">
        <f>VLOOKUP(Tabla1[[#This Row],[Fábrica]],Tabla3[],4,FALSE)</f>
        <v>Arizona</v>
      </c>
    </row>
    <row r="1235" spans="1:21" x14ac:dyDescent="0.25">
      <c r="A1235" t="s">
        <v>7647</v>
      </c>
      <c r="B1235" s="3">
        <v>44503</v>
      </c>
      <c r="C1235" s="3">
        <v>44518</v>
      </c>
      <c r="D1235" t="s">
        <v>18</v>
      </c>
      <c r="E1235">
        <v>155593</v>
      </c>
      <c r="F1235" t="s">
        <v>19</v>
      </c>
      <c r="G1235" t="s">
        <v>297</v>
      </c>
      <c r="H1235" t="s">
        <v>84</v>
      </c>
      <c r="I1235">
        <v>6824</v>
      </c>
      <c r="J1235" t="s">
        <v>22</v>
      </c>
      <c r="K1235" t="s">
        <v>32</v>
      </c>
      <c r="L1235" t="s">
        <v>36</v>
      </c>
      <c r="M1235" t="s">
        <v>37</v>
      </c>
      <c r="N1235" s="5">
        <v>9.75</v>
      </c>
      <c r="O1235" s="7">
        <v>3</v>
      </c>
      <c r="P1235" s="5">
        <v>6.33</v>
      </c>
      <c r="Q1235" s="5">
        <v>3.42</v>
      </c>
      <c r="R1235" s="22">
        <f>Tabla1[[#This Row],[Fecha de Envío]]-Tabla1[[#This Row],[Fecha de Orden]]</f>
        <v>15</v>
      </c>
      <c r="S1235" s="24">
        <f>YEAR(Tabla1[[#This Row],[Fecha de Orden]])</f>
        <v>2021</v>
      </c>
      <c r="T1235" t="str">
        <f>VLOOKUP(Tabla1[[#This Row],[Nombre del Producto]],Tabla2[[Nombre Producto]:[Costo Unitario]],2,FALSE)</f>
        <v>Wicked Choccy's</v>
      </c>
      <c r="U1235" t="str">
        <f>VLOOKUP(Tabla1[[#This Row],[Fábrica]],Tabla3[],4,FALSE)</f>
        <v>Georgia</v>
      </c>
    </row>
    <row r="1236" spans="1:21" x14ac:dyDescent="0.25">
      <c r="A1236" t="s">
        <v>8077</v>
      </c>
      <c r="B1236" s="3">
        <v>44503</v>
      </c>
      <c r="C1236" s="3">
        <v>44517</v>
      </c>
      <c r="D1236" t="s">
        <v>18</v>
      </c>
      <c r="E1236">
        <v>121573</v>
      </c>
      <c r="F1236" t="s">
        <v>19</v>
      </c>
      <c r="G1236" t="s">
        <v>30</v>
      </c>
      <c r="H1236" t="s">
        <v>31</v>
      </c>
      <c r="I1236">
        <v>10009</v>
      </c>
      <c r="J1236" t="s">
        <v>22</v>
      </c>
      <c r="K1236" t="s">
        <v>32</v>
      </c>
      <c r="L1236" t="s">
        <v>36</v>
      </c>
      <c r="M1236" t="s">
        <v>37</v>
      </c>
      <c r="N1236" s="5">
        <v>6.5</v>
      </c>
      <c r="O1236" s="7">
        <v>2</v>
      </c>
      <c r="P1236" s="5">
        <v>4.22</v>
      </c>
      <c r="Q1236" s="5">
        <v>2.2799999999999998</v>
      </c>
      <c r="R1236" s="22">
        <f>Tabla1[[#This Row],[Fecha de Envío]]-Tabla1[[#This Row],[Fecha de Orden]]</f>
        <v>14</v>
      </c>
      <c r="S1236" s="24">
        <f>YEAR(Tabla1[[#This Row],[Fecha de Orden]])</f>
        <v>2021</v>
      </c>
      <c r="T1236" t="str">
        <f>VLOOKUP(Tabla1[[#This Row],[Nombre del Producto]],Tabla2[[Nombre Producto]:[Costo Unitario]],2,FALSE)</f>
        <v>Wicked Choccy's</v>
      </c>
      <c r="U1236" t="str">
        <f>VLOOKUP(Tabla1[[#This Row],[Fábrica]],Tabla3[],4,FALSE)</f>
        <v>Georgia</v>
      </c>
    </row>
    <row r="1237" spans="1:21" x14ac:dyDescent="0.25">
      <c r="A1237" t="s">
        <v>8078</v>
      </c>
      <c r="B1237" s="3">
        <v>44503</v>
      </c>
      <c r="C1237" s="3">
        <v>44517</v>
      </c>
      <c r="D1237" t="s">
        <v>18</v>
      </c>
      <c r="E1237">
        <v>121573</v>
      </c>
      <c r="F1237" t="s">
        <v>19</v>
      </c>
      <c r="G1237" t="s">
        <v>30</v>
      </c>
      <c r="H1237" t="s">
        <v>31</v>
      </c>
      <c r="I1237">
        <v>10009</v>
      </c>
      <c r="J1237" t="s">
        <v>22</v>
      </c>
      <c r="K1237" t="s">
        <v>32</v>
      </c>
      <c r="L1237" t="s">
        <v>27</v>
      </c>
      <c r="M1237" t="s">
        <v>28</v>
      </c>
      <c r="N1237" s="5">
        <v>7.2</v>
      </c>
      <c r="O1237" s="7">
        <v>2</v>
      </c>
      <c r="P1237" s="5">
        <v>5</v>
      </c>
      <c r="Q1237" s="5">
        <v>2.2000000000000002</v>
      </c>
      <c r="R1237" s="22">
        <f>Tabla1[[#This Row],[Fecha de Envío]]-Tabla1[[#This Row],[Fecha de Orden]]</f>
        <v>14</v>
      </c>
      <c r="S1237" s="24">
        <f>YEAR(Tabla1[[#This Row],[Fecha de Orden]])</f>
        <v>2021</v>
      </c>
      <c r="T1237" t="str">
        <f>VLOOKUP(Tabla1[[#This Row],[Nombre del Producto]],Tabla2[[Nombre Producto]:[Costo Unitario]],2,FALSE)</f>
        <v>Lot's O' Nuts</v>
      </c>
      <c r="U1237" t="str">
        <f>VLOOKUP(Tabla1[[#This Row],[Fábrica]],Tabla3[],4,FALSE)</f>
        <v>Arizona</v>
      </c>
    </row>
    <row r="1238" spans="1:21" x14ac:dyDescent="0.25">
      <c r="A1238" t="s">
        <v>8079</v>
      </c>
      <c r="B1238" s="3">
        <v>44503</v>
      </c>
      <c r="C1238" s="3">
        <v>44517</v>
      </c>
      <c r="D1238" t="s">
        <v>18</v>
      </c>
      <c r="E1238">
        <v>121573</v>
      </c>
      <c r="F1238" t="s">
        <v>19</v>
      </c>
      <c r="G1238" t="s">
        <v>30</v>
      </c>
      <c r="H1238" t="s">
        <v>31</v>
      </c>
      <c r="I1238">
        <v>10009</v>
      </c>
      <c r="J1238" t="s">
        <v>22</v>
      </c>
      <c r="K1238" t="s">
        <v>32</v>
      </c>
      <c r="L1238" t="s">
        <v>45</v>
      </c>
      <c r="M1238" t="s">
        <v>46</v>
      </c>
      <c r="N1238" s="5">
        <v>13.96</v>
      </c>
      <c r="O1238" s="7">
        <v>4</v>
      </c>
      <c r="P1238" s="5">
        <v>9.9600000000000009</v>
      </c>
      <c r="Q1238" s="5">
        <v>4</v>
      </c>
      <c r="R1238" s="22">
        <f>Tabla1[[#This Row],[Fecha de Envío]]-Tabla1[[#This Row],[Fecha de Orden]]</f>
        <v>14</v>
      </c>
      <c r="S1238" s="24">
        <f>YEAR(Tabla1[[#This Row],[Fecha de Orden]])</f>
        <v>2021</v>
      </c>
      <c r="T1238" t="str">
        <f>VLOOKUP(Tabla1[[#This Row],[Nombre del Producto]],Tabla2[[Nombre Producto]:[Costo Unitario]],2,FALSE)</f>
        <v>Lot's O' Nuts</v>
      </c>
      <c r="U1238" t="str">
        <f>VLOOKUP(Tabla1[[#This Row],[Fábrica]],Tabla3[],4,FALSE)</f>
        <v>Arizona</v>
      </c>
    </row>
    <row r="1239" spans="1:21" x14ac:dyDescent="0.25">
      <c r="A1239" t="s">
        <v>8121</v>
      </c>
      <c r="B1239" s="3">
        <v>44503</v>
      </c>
      <c r="C1239" s="3">
        <v>44517</v>
      </c>
      <c r="D1239" t="s">
        <v>18</v>
      </c>
      <c r="E1239">
        <v>165764</v>
      </c>
      <c r="F1239" t="s">
        <v>19</v>
      </c>
      <c r="G1239" t="s">
        <v>242</v>
      </c>
      <c r="H1239" t="s">
        <v>98</v>
      </c>
      <c r="I1239">
        <v>28540</v>
      </c>
      <c r="J1239" t="s">
        <v>22</v>
      </c>
      <c r="K1239" t="s">
        <v>66</v>
      </c>
      <c r="L1239" t="s">
        <v>33</v>
      </c>
      <c r="M1239" t="s">
        <v>34</v>
      </c>
      <c r="N1239" s="5">
        <v>10.8</v>
      </c>
      <c r="O1239" s="7">
        <v>3</v>
      </c>
      <c r="P1239" s="5">
        <v>7.2</v>
      </c>
      <c r="Q1239" s="5">
        <v>3.6</v>
      </c>
      <c r="R1239" s="22">
        <f>Tabla1[[#This Row],[Fecha de Envío]]-Tabla1[[#This Row],[Fecha de Orden]]</f>
        <v>14</v>
      </c>
      <c r="S1239" s="24">
        <f>YEAR(Tabla1[[#This Row],[Fecha de Orden]])</f>
        <v>2021</v>
      </c>
      <c r="T1239" t="str">
        <f>VLOOKUP(Tabla1[[#This Row],[Nombre del Producto]],Tabla2[[Nombre Producto]:[Costo Unitario]],2,FALSE)</f>
        <v>Lot's O' Nuts</v>
      </c>
      <c r="U1239" t="str">
        <f>VLOOKUP(Tabla1[[#This Row],[Fábrica]],Tabla3[],4,FALSE)</f>
        <v>Arizona</v>
      </c>
    </row>
    <row r="1240" spans="1:21" x14ac:dyDescent="0.25">
      <c r="A1240" t="s">
        <v>8122</v>
      </c>
      <c r="B1240" s="3">
        <v>44503</v>
      </c>
      <c r="C1240" s="3">
        <v>44517</v>
      </c>
      <c r="D1240" t="s">
        <v>18</v>
      </c>
      <c r="E1240">
        <v>165764</v>
      </c>
      <c r="F1240" t="s">
        <v>19</v>
      </c>
      <c r="G1240" t="s">
        <v>242</v>
      </c>
      <c r="H1240" t="s">
        <v>98</v>
      </c>
      <c r="I1240">
        <v>28540</v>
      </c>
      <c r="J1240" t="s">
        <v>22</v>
      </c>
      <c r="K1240" t="s">
        <v>66</v>
      </c>
      <c r="L1240" t="s">
        <v>27</v>
      </c>
      <c r="M1240" t="s">
        <v>28</v>
      </c>
      <c r="N1240" s="5">
        <v>21.6</v>
      </c>
      <c r="O1240" s="7">
        <v>6</v>
      </c>
      <c r="P1240" s="5">
        <v>15</v>
      </c>
      <c r="Q1240" s="5">
        <v>6.6</v>
      </c>
      <c r="R1240" s="22">
        <f>Tabla1[[#This Row],[Fecha de Envío]]-Tabla1[[#This Row],[Fecha de Orden]]</f>
        <v>14</v>
      </c>
      <c r="S1240" s="24">
        <f>YEAR(Tabla1[[#This Row],[Fecha de Orden]])</f>
        <v>2021</v>
      </c>
      <c r="T1240" t="str">
        <f>VLOOKUP(Tabla1[[#This Row],[Nombre del Producto]],Tabla2[[Nombre Producto]:[Costo Unitario]],2,FALSE)</f>
        <v>Lot's O' Nuts</v>
      </c>
      <c r="U1240" t="str">
        <f>VLOOKUP(Tabla1[[#This Row],[Fábrica]],Tabla3[],4,FALSE)</f>
        <v>Arizona</v>
      </c>
    </row>
    <row r="1241" spans="1:21" x14ac:dyDescent="0.25">
      <c r="A1241" t="s">
        <v>8123</v>
      </c>
      <c r="B1241" s="3">
        <v>44503</v>
      </c>
      <c r="C1241" s="3">
        <v>44517</v>
      </c>
      <c r="D1241" t="s">
        <v>18</v>
      </c>
      <c r="E1241">
        <v>165764</v>
      </c>
      <c r="F1241" t="s">
        <v>19</v>
      </c>
      <c r="G1241" t="s">
        <v>242</v>
      </c>
      <c r="H1241" t="s">
        <v>98</v>
      </c>
      <c r="I1241">
        <v>28540</v>
      </c>
      <c r="J1241" t="s">
        <v>22</v>
      </c>
      <c r="K1241" t="s">
        <v>66</v>
      </c>
      <c r="L1241" t="s">
        <v>45</v>
      </c>
      <c r="M1241" t="s">
        <v>46</v>
      </c>
      <c r="N1241" s="5">
        <v>24.43</v>
      </c>
      <c r="O1241" s="7">
        <v>7</v>
      </c>
      <c r="P1241" s="5">
        <v>17.43</v>
      </c>
      <c r="Q1241" s="5">
        <v>7</v>
      </c>
      <c r="R1241" s="22">
        <f>Tabla1[[#This Row],[Fecha de Envío]]-Tabla1[[#This Row],[Fecha de Orden]]</f>
        <v>14</v>
      </c>
      <c r="S1241" s="24">
        <f>YEAR(Tabla1[[#This Row],[Fecha de Orden]])</f>
        <v>2021</v>
      </c>
      <c r="T1241" t="str">
        <f>VLOOKUP(Tabla1[[#This Row],[Nombre del Producto]],Tabla2[[Nombre Producto]:[Costo Unitario]],2,FALSE)</f>
        <v>Lot's O' Nuts</v>
      </c>
      <c r="U1241" t="str">
        <f>VLOOKUP(Tabla1[[#This Row],[Fábrica]],Tabla3[],4,FALSE)</f>
        <v>Arizona</v>
      </c>
    </row>
    <row r="1242" spans="1:21" x14ac:dyDescent="0.25">
      <c r="A1242" t="s">
        <v>8124</v>
      </c>
      <c r="B1242" s="3">
        <v>44503</v>
      </c>
      <c r="C1242" s="3">
        <v>44517</v>
      </c>
      <c r="D1242" t="s">
        <v>18</v>
      </c>
      <c r="E1242">
        <v>165764</v>
      </c>
      <c r="F1242" t="s">
        <v>19</v>
      </c>
      <c r="G1242" t="s">
        <v>242</v>
      </c>
      <c r="H1242" t="s">
        <v>98</v>
      </c>
      <c r="I1242">
        <v>28540</v>
      </c>
      <c r="J1242" t="s">
        <v>22</v>
      </c>
      <c r="K1242" t="s">
        <v>66</v>
      </c>
      <c r="L1242" t="s">
        <v>36</v>
      </c>
      <c r="M1242" t="s">
        <v>37</v>
      </c>
      <c r="N1242" s="5">
        <v>6.5</v>
      </c>
      <c r="O1242" s="7">
        <v>2</v>
      </c>
      <c r="P1242" s="5">
        <v>4.22</v>
      </c>
      <c r="Q1242" s="5">
        <v>2.2799999999999998</v>
      </c>
      <c r="R1242" s="22">
        <f>Tabla1[[#This Row],[Fecha de Envío]]-Tabla1[[#This Row],[Fecha de Orden]]</f>
        <v>14</v>
      </c>
      <c r="S1242" s="24">
        <f>YEAR(Tabla1[[#This Row],[Fecha de Orden]])</f>
        <v>2021</v>
      </c>
      <c r="T1242" t="str">
        <f>VLOOKUP(Tabla1[[#This Row],[Nombre del Producto]],Tabla2[[Nombre Producto]:[Costo Unitario]],2,FALSE)</f>
        <v>Wicked Choccy's</v>
      </c>
      <c r="U1242" t="str">
        <f>VLOOKUP(Tabla1[[#This Row],[Fábrica]],Tabla3[],4,FALSE)</f>
        <v>Georgia</v>
      </c>
    </row>
    <row r="1243" spans="1:21" x14ac:dyDescent="0.25">
      <c r="A1243" t="s">
        <v>8299</v>
      </c>
      <c r="B1243" s="3">
        <v>44503</v>
      </c>
      <c r="C1243" s="3">
        <v>44517</v>
      </c>
      <c r="D1243" t="s">
        <v>18</v>
      </c>
      <c r="E1243">
        <v>124625</v>
      </c>
      <c r="F1243" t="s">
        <v>19</v>
      </c>
      <c r="G1243" t="s">
        <v>57</v>
      </c>
      <c r="H1243" t="s">
        <v>58</v>
      </c>
      <c r="I1243">
        <v>68104</v>
      </c>
      <c r="J1243" t="s">
        <v>22</v>
      </c>
      <c r="K1243" t="s">
        <v>43</v>
      </c>
      <c r="L1243" t="s">
        <v>45</v>
      </c>
      <c r="M1243" t="s">
        <v>46</v>
      </c>
      <c r="N1243" s="5">
        <v>10.47</v>
      </c>
      <c r="O1243" s="7">
        <v>3</v>
      </c>
      <c r="P1243" s="5">
        <v>7.47</v>
      </c>
      <c r="Q1243" s="5">
        <v>3</v>
      </c>
      <c r="R1243" s="22">
        <f>Tabla1[[#This Row],[Fecha de Envío]]-Tabla1[[#This Row],[Fecha de Orden]]</f>
        <v>14</v>
      </c>
      <c r="S1243" s="24">
        <f>YEAR(Tabla1[[#This Row],[Fecha de Orden]])</f>
        <v>2021</v>
      </c>
      <c r="T1243" t="str">
        <f>VLOOKUP(Tabla1[[#This Row],[Nombre del Producto]],Tabla2[[Nombre Producto]:[Costo Unitario]],2,FALSE)</f>
        <v>Lot's O' Nuts</v>
      </c>
      <c r="U1243" t="str">
        <f>VLOOKUP(Tabla1[[#This Row],[Fábrica]],Tabla3[],4,FALSE)</f>
        <v>Arizona</v>
      </c>
    </row>
    <row r="1244" spans="1:21" x14ac:dyDescent="0.25">
      <c r="A1244" t="s">
        <v>8709</v>
      </c>
      <c r="B1244" s="3">
        <v>44503</v>
      </c>
      <c r="C1244" s="3">
        <v>44513</v>
      </c>
      <c r="D1244" t="s">
        <v>82</v>
      </c>
      <c r="E1244">
        <v>153619</v>
      </c>
      <c r="F1244" t="s">
        <v>19</v>
      </c>
      <c r="G1244" t="s">
        <v>53</v>
      </c>
      <c r="H1244" t="s">
        <v>21</v>
      </c>
      <c r="I1244">
        <v>90049</v>
      </c>
      <c r="J1244" t="s">
        <v>22</v>
      </c>
      <c r="K1244" t="s">
        <v>23</v>
      </c>
      <c r="L1244" t="s">
        <v>36</v>
      </c>
      <c r="M1244" t="s">
        <v>37</v>
      </c>
      <c r="N1244" s="5">
        <v>13</v>
      </c>
      <c r="O1244" s="7">
        <v>4</v>
      </c>
      <c r="P1244" s="5">
        <v>8.44</v>
      </c>
      <c r="Q1244" s="5">
        <v>4.5599999999999996</v>
      </c>
      <c r="R1244" s="22">
        <f>Tabla1[[#This Row],[Fecha de Envío]]-Tabla1[[#This Row],[Fecha de Orden]]</f>
        <v>10</v>
      </c>
      <c r="S1244" s="24">
        <f>YEAR(Tabla1[[#This Row],[Fecha de Orden]])</f>
        <v>2021</v>
      </c>
      <c r="T1244" t="str">
        <f>VLOOKUP(Tabla1[[#This Row],[Nombre del Producto]],Tabla2[[Nombre Producto]:[Costo Unitario]],2,FALSE)</f>
        <v>Wicked Choccy's</v>
      </c>
      <c r="U1244" t="str">
        <f>VLOOKUP(Tabla1[[#This Row],[Fábrica]],Tabla3[],4,FALSE)</f>
        <v>Georgia</v>
      </c>
    </row>
    <row r="1245" spans="1:21" x14ac:dyDescent="0.25">
      <c r="A1245" t="s">
        <v>6382</v>
      </c>
      <c r="B1245" s="3">
        <v>44504</v>
      </c>
      <c r="C1245" s="3">
        <v>44518</v>
      </c>
      <c r="D1245" t="s">
        <v>18</v>
      </c>
      <c r="E1245">
        <v>149244</v>
      </c>
      <c r="F1245" t="s">
        <v>19</v>
      </c>
      <c r="G1245" t="s">
        <v>120</v>
      </c>
      <c r="H1245" t="s">
        <v>21</v>
      </c>
      <c r="I1245">
        <v>92037</v>
      </c>
      <c r="J1245" t="s">
        <v>22</v>
      </c>
      <c r="K1245" t="s">
        <v>23</v>
      </c>
      <c r="L1245" t="s">
        <v>36</v>
      </c>
      <c r="M1245" t="s">
        <v>37</v>
      </c>
      <c r="N1245" s="5">
        <v>6.5</v>
      </c>
      <c r="O1245" s="7">
        <v>2</v>
      </c>
      <c r="P1245" s="5">
        <v>4.22</v>
      </c>
      <c r="Q1245" s="5">
        <v>2.2799999999999998</v>
      </c>
      <c r="R1245" s="22">
        <f>Tabla1[[#This Row],[Fecha de Envío]]-Tabla1[[#This Row],[Fecha de Orden]]</f>
        <v>14</v>
      </c>
      <c r="S1245" s="24">
        <f>YEAR(Tabla1[[#This Row],[Fecha de Orden]])</f>
        <v>2021</v>
      </c>
      <c r="T1245" t="str">
        <f>VLOOKUP(Tabla1[[#This Row],[Nombre del Producto]],Tabla2[[Nombre Producto]:[Costo Unitario]],2,FALSE)</f>
        <v>Wicked Choccy's</v>
      </c>
      <c r="U1245" t="str">
        <f>VLOOKUP(Tabla1[[#This Row],[Fábrica]],Tabla3[],4,FALSE)</f>
        <v>Georgia</v>
      </c>
    </row>
    <row r="1246" spans="1:21" x14ac:dyDescent="0.25">
      <c r="A1246" t="s">
        <v>6720</v>
      </c>
      <c r="B1246" s="3">
        <v>44504</v>
      </c>
      <c r="C1246" s="3">
        <v>44519</v>
      </c>
      <c r="D1246" t="s">
        <v>18</v>
      </c>
      <c r="E1246">
        <v>164973</v>
      </c>
      <c r="F1246" t="s">
        <v>19</v>
      </c>
      <c r="G1246" t="s">
        <v>30</v>
      </c>
      <c r="H1246" t="s">
        <v>31</v>
      </c>
      <c r="I1246">
        <v>10024</v>
      </c>
      <c r="J1246" t="s">
        <v>22</v>
      </c>
      <c r="K1246" t="s">
        <v>32</v>
      </c>
      <c r="L1246" t="s">
        <v>24</v>
      </c>
      <c r="M1246" t="s">
        <v>25</v>
      </c>
      <c r="N1246" s="5">
        <v>3.75</v>
      </c>
      <c r="O1246" s="7">
        <v>1</v>
      </c>
      <c r="P1246" s="5">
        <v>2.4500000000000002</v>
      </c>
      <c r="Q1246" s="5">
        <v>1.3</v>
      </c>
      <c r="R1246" s="22">
        <f>Tabla1[[#This Row],[Fecha de Envío]]-Tabla1[[#This Row],[Fecha de Orden]]</f>
        <v>15</v>
      </c>
      <c r="S1246" s="24">
        <f>YEAR(Tabla1[[#This Row],[Fecha de Orden]])</f>
        <v>2021</v>
      </c>
      <c r="T1246" t="str">
        <f>VLOOKUP(Tabla1[[#This Row],[Nombre del Producto]],Tabla2[[Nombre Producto]:[Costo Unitario]],2,FALSE)</f>
        <v>Wicked Choccy's</v>
      </c>
      <c r="U1246" t="str">
        <f>VLOOKUP(Tabla1[[#This Row],[Fábrica]],Tabla3[],4,FALSE)</f>
        <v>Georgia</v>
      </c>
    </row>
    <row r="1247" spans="1:21" x14ac:dyDescent="0.25">
      <c r="A1247" t="s">
        <v>6721</v>
      </c>
      <c r="B1247" s="3">
        <v>44504</v>
      </c>
      <c r="C1247" s="3">
        <v>44519</v>
      </c>
      <c r="D1247" t="s">
        <v>18</v>
      </c>
      <c r="E1247">
        <v>164973</v>
      </c>
      <c r="F1247" t="s">
        <v>19</v>
      </c>
      <c r="G1247" t="s">
        <v>30</v>
      </c>
      <c r="H1247" t="s">
        <v>31</v>
      </c>
      <c r="I1247">
        <v>10024</v>
      </c>
      <c r="J1247" t="s">
        <v>22</v>
      </c>
      <c r="K1247" t="s">
        <v>32</v>
      </c>
      <c r="L1247" t="s">
        <v>36</v>
      </c>
      <c r="M1247" t="s">
        <v>37</v>
      </c>
      <c r="N1247" s="5">
        <v>3.25</v>
      </c>
      <c r="O1247" s="7">
        <v>1</v>
      </c>
      <c r="P1247" s="5">
        <v>2.11</v>
      </c>
      <c r="Q1247" s="5">
        <v>1.1399999999999999</v>
      </c>
      <c r="R1247" s="22">
        <f>Tabla1[[#This Row],[Fecha de Envío]]-Tabla1[[#This Row],[Fecha de Orden]]</f>
        <v>15</v>
      </c>
      <c r="S1247" s="24">
        <f>YEAR(Tabla1[[#This Row],[Fecha de Orden]])</f>
        <v>2021</v>
      </c>
      <c r="T1247" t="str">
        <f>VLOOKUP(Tabla1[[#This Row],[Nombre del Producto]],Tabla2[[Nombre Producto]:[Costo Unitario]],2,FALSE)</f>
        <v>Wicked Choccy's</v>
      </c>
      <c r="U1247" t="str">
        <f>VLOOKUP(Tabla1[[#This Row],[Fábrica]],Tabla3[],4,FALSE)</f>
        <v>Georgia</v>
      </c>
    </row>
    <row r="1248" spans="1:21" x14ac:dyDescent="0.25">
      <c r="A1248" t="s">
        <v>6722</v>
      </c>
      <c r="B1248" s="3">
        <v>44504</v>
      </c>
      <c r="C1248" s="3">
        <v>44519</v>
      </c>
      <c r="D1248" t="s">
        <v>18</v>
      </c>
      <c r="E1248">
        <v>164973</v>
      </c>
      <c r="F1248" t="s">
        <v>19</v>
      </c>
      <c r="G1248" t="s">
        <v>30</v>
      </c>
      <c r="H1248" t="s">
        <v>31</v>
      </c>
      <c r="I1248">
        <v>10024</v>
      </c>
      <c r="J1248" t="s">
        <v>223</v>
      </c>
      <c r="K1248" t="s">
        <v>32</v>
      </c>
      <c r="L1248" t="s">
        <v>1488</v>
      </c>
      <c r="M1248" t="s">
        <v>1489</v>
      </c>
      <c r="N1248" s="5">
        <v>3</v>
      </c>
      <c r="O1248" s="7">
        <v>2</v>
      </c>
      <c r="P1248" s="5">
        <v>1.4</v>
      </c>
      <c r="Q1248" s="5">
        <v>1.6</v>
      </c>
      <c r="R1248" s="22">
        <f>Tabla1[[#This Row],[Fecha de Envío]]-Tabla1[[#This Row],[Fecha de Orden]]</f>
        <v>15</v>
      </c>
      <c r="S1248" s="24">
        <f>YEAR(Tabla1[[#This Row],[Fecha de Orden]])</f>
        <v>2021</v>
      </c>
      <c r="T1248" t="str">
        <f>VLOOKUP(Tabla1[[#This Row],[Nombre del Producto]],Tabla2[[Nombre Producto]:[Costo Unitario]],2,FALSE)</f>
        <v>Sugar Shack</v>
      </c>
      <c r="U1248" t="str">
        <f>VLOOKUP(Tabla1[[#This Row],[Fábrica]],Tabla3[],4,FALSE)</f>
        <v>Minnesota</v>
      </c>
    </row>
    <row r="1249" spans="1:21" x14ac:dyDescent="0.25">
      <c r="A1249" t="s">
        <v>6868</v>
      </c>
      <c r="B1249" s="3">
        <v>44504</v>
      </c>
      <c r="C1249" s="3">
        <v>44518</v>
      </c>
      <c r="D1249" t="s">
        <v>71</v>
      </c>
      <c r="E1249">
        <v>121286</v>
      </c>
      <c r="F1249" t="s">
        <v>19</v>
      </c>
      <c r="G1249" t="s">
        <v>1294</v>
      </c>
      <c r="H1249" t="s">
        <v>98</v>
      </c>
      <c r="I1249">
        <v>27511</v>
      </c>
      <c r="J1249" t="s">
        <v>22</v>
      </c>
      <c r="K1249" t="s">
        <v>66</v>
      </c>
      <c r="L1249" t="s">
        <v>36</v>
      </c>
      <c r="M1249" t="s">
        <v>37</v>
      </c>
      <c r="N1249" s="5">
        <v>16.25</v>
      </c>
      <c r="O1249" s="7">
        <v>5</v>
      </c>
      <c r="P1249" s="5">
        <v>10.55</v>
      </c>
      <c r="Q1249" s="5">
        <v>5.7</v>
      </c>
      <c r="R1249" s="22">
        <f>Tabla1[[#This Row],[Fecha de Envío]]-Tabla1[[#This Row],[Fecha de Orden]]</f>
        <v>14</v>
      </c>
      <c r="S1249" s="24">
        <f>YEAR(Tabla1[[#This Row],[Fecha de Orden]])</f>
        <v>2021</v>
      </c>
      <c r="T1249" t="str">
        <f>VLOOKUP(Tabla1[[#This Row],[Nombre del Producto]],Tabla2[[Nombre Producto]:[Costo Unitario]],2,FALSE)</f>
        <v>Wicked Choccy's</v>
      </c>
      <c r="U1249" t="str">
        <f>VLOOKUP(Tabla1[[#This Row],[Fábrica]],Tabla3[],4,FALSE)</f>
        <v>Georgia</v>
      </c>
    </row>
    <row r="1250" spans="1:21" x14ac:dyDescent="0.25">
      <c r="A1250" t="s">
        <v>6869</v>
      </c>
      <c r="B1250" s="3">
        <v>44504</v>
      </c>
      <c r="C1250" s="3">
        <v>44518</v>
      </c>
      <c r="D1250" t="s">
        <v>71</v>
      </c>
      <c r="E1250">
        <v>121286</v>
      </c>
      <c r="F1250" t="s">
        <v>19</v>
      </c>
      <c r="G1250" t="s">
        <v>1294</v>
      </c>
      <c r="H1250" t="s">
        <v>98</v>
      </c>
      <c r="I1250">
        <v>27511</v>
      </c>
      <c r="J1250" t="s">
        <v>22</v>
      </c>
      <c r="K1250" t="s">
        <v>66</v>
      </c>
      <c r="L1250" t="s">
        <v>33</v>
      </c>
      <c r="M1250" t="s">
        <v>34</v>
      </c>
      <c r="N1250" s="5">
        <v>10.8</v>
      </c>
      <c r="O1250" s="7">
        <v>3</v>
      </c>
      <c r="P1250" s="5">
        <v>7.2</v>
      </c>
      <c r="Q1250" s="5">
        <v>3.6</v>
      </c>
      <c r="R1250" s="22">
        <f>Tabla1[[#This Row],[Fecha de Envío]]-Tabla1[[#This Row],[Fecha de Orden]]</f>
        <v>14</v>
      </c>
      <c r="S1250" s="24">
        <f>YEAR(Tabla1[[#This Row],[Fecha de Orden]])</f>
        <v>2021</v>
      </c>
      <c r="T1250" t="str">
        <f>VLOOKUP(Tabla1[[#This Row],[Nombre del Producto]],Tabla2[[Nombre Producto]:[Costo Unitario]],2,FALSE)</f>
        <v>Lot's O' Nuts</v>
      </c>
      <c r="U1250" t="str">
        <f>VLOOKUP(Tabla1[[#This Row],[Fábrica]],Tabla3[],4,FALSE)</f>
        <v>Arizona</v>
      </c>
    </row>
    <row r="1251" spans="1:21" x14ac:dyDescent="0.25">
      <c r="A1251" t="s">
        <v>8537</v>
      </c>
      <c r="B1251" s="3">
        <v>44504</v>
      </c>
      <c r="C1251" s="3">
        <v>44520</v>
      </c>
      <c r="D1251" t="s">
        <v>18</v>
      </c>
      <c r="E1251">
        <v>132227</v>
      </c>
      <c r="F1251" t="s">
        <v>19</v>
      </c>
      <c r="G1251" t="s">
        <v>30</v>
      </c>
      <c r="H1251" t="s">
        <v>31</v>
      </c>
      <c r="I1251">
        <v>10011</v>
      </c>
      <c r="J1251" t="s">
        <v>22</v>
      </c>
      <c r="K1251" t="s">
        <v>32</v>
      </c>
      <c r="L1251" t="s">
        <v>27</v>
      </c>
      <c r="M1251" t="s">
        <v>28</v>
      </c>
      <c r="N1251" s="5">
        <v>14.4</v>
      </c>
      <c r="O1251" s="7">
        <v>4</v>
      </c>
      <c r="P1251" s="5">
        <v>10</v>
      </c>
      <c r="Q1251" s="5">
        <v>4.4000000000000004</v>
      </c>
      <c r="R1251" s="22">
        <f>Tabla1[[#This Row],[Fecha de Envío]]-Tabla1[[#This Row],[Fecha de Orden]]</f>
        <v>16</v>
      </c>
      <c r="S1251" s="24">
        <f>YEAR(Tabla1[[#This Row],[Fecha de Orden]])</f>
        <v>2021</v>
      </c>
      <c r="T1251" t="str">
        <f>VLOOKUP(Tabla1[[#This Row],[Nombre del Producto]],Tabla2[[Nombre Producto]:[Costo Unitario]],2,FALSE)</f>
        <v>Lot's O' Nuts</v>
      </c>
      <c r="U1251" t="str">
        <f>VLOOKUP(Tabla1[[#This Row],[Fábrica]],Tabla3[],4,FALSE)</f>
        <v>Arizona</v>
      </c>
    </row>
    <row r="1252" spans="1:21" x14ac:dyDescent="0.25">
      <c r="A1252" t="s">
        <v>8759</v>
      </c>
      <c r="B1252" s="3">
        <v>44504</v>
      </c>
      <c r="C1252" s="3">
        <v>44521</v>
      </c>
      <c r="D1252" t="s">
        <v>18</v>
      </c>
      <c r="E1252">
        <v>134187</v>
      </c>
      <c r="F1252" t="s">
        <v>19</v>
      </c>
      <c r="G1252" t="s">
        <v>188</v>
      </c>
      <c r="H1252" t="s">
        <v>21</v>
      </c>
      <c r="I1252">
        <v>90805</v>
      </c>
      <c r="J1252" t="s">
        <v>22</v>
      </c>
      <c r="K1252" t="s">
        <v>23</v>
      </c>
      <c r="L1252" t="s">
        <v>45</v>
      </c>
      <c r="M1252" t="s">
        <v>46</v>
      </c>
      <c r="N1252" s="5">
        <v>3.49</v>
      </c>
      <c r="O1252" s="7">
        <v>1</v>
      </c>
      <c r="P1252" s="5">
        <v>2.4900000000000002</v>
      </c>
      <c r="Q1252" s="5">
        <v>1</v>
      </c>
      <c r="R1252" s="22">
        <f>Tabla1[[#This Row],[Fecha de Envío]]-Tabla1[[#This Row],[Fecha de Orden]]</f>
        <v>17</v>
      </c>
      <c r="S1252" s="24">
        <f>YEAR(Tabla1[[#This Row],[Fecha de Orden]])</f>
        <v>2021</v>
      </c>
      <c r="T1252" t="str">
        <f>VLOOKUP(Tabla1[[#This Row],[Nombre del Producto]],Tabla2[[Nombre Producto]:[Costo Unitario]],2,FALSE)</f>
        <v>Lot's O' Nuts</v>
      </c>
      <c r="U1252" t="str">
        <f>VLOOKUP(Tabla1[[#This Row],[Fábrica]],Tabla3[],4,FALSE)</f>
        <v>Arizona</v>
      </c>
    </row>
    <row r="1253" spans="1:21" x14ac:dyDescent="0.25">
      <c r="A1253" t="s">
        <v>9127</v>
      </c>
      <c r="B1253" s="3">
        <v>44504</v>
      </c>
      <c r="C1253" s="3">
        <v>44521</v>
      </c>
      <c r="D1253" t="s">
        <v>18</v>
      </c>
      <c r="E1253">
        <v>125829</v>
      </c>
      <c r="F1253" t="s">
        <v>19</v>
      </c>
      <c r="G1253" t="s">
        <v>53</v>
      </c>
      <c r="H1253" t="s">
        <v>21</v>
      </c>
      <c r="I1253">
        <v>90045</v>
      </c>
      <c r="J1253" t="s">
        <v>22</v>
      </c>
      <c r="K1253" t="s">
        <v>23</v>
      </c>
      <c r="L1253" t="s">
        <v>24</v>
      </c>
      <c r="M1253" t="s">
        <v>25</v>
      </c>
      <c r="N1253" s="5">
        <v>15</v>
      </c>
      <c r="O1253" s="7">
        <v>4</v>
      </c>
      <c r="P1253" s="5">
        <v>9.8000000000000007</v>
      </c>
      <c r="Q1253" s="5">
        <v>5.2</v>
      </c>
      <c r="R1253" s="22">
        <f>Tabla1[[#This Row],[Fecha de Envío]]-Tabla1[[#This Row],[Fecha de Orden]]</f>
        <v>17</v>
      </c>
      <c r="S1253" s="24">
        <f>YEAR(Tabla1[[#This Row],[Fecha de Orden]])</f>
        <v>2021</v>
      </c>
      <c r="T1253" t="str">
        <f>VLOOKUP(Tabla1[[#This Row],[Nombre del Producto]],Tabla2[[Nombre Producto]:[Costo Unitario]],2,FALSE)</f>
        <v>Wicked Choccy's</v>
      </c>
      <c r="U1253" t="str">
        <f>VLOOKUP(Tabla1[[#This Row],[Fábrica]],Tabla3[],4,FALSE)</f>
        <v>Georgia</v>
      </c>
    </row>
    <row r="1254" spans="1:21" x14ac:dyDescent="0.25">
      <c r="A1254" t="s">
        <v>9128</v>
      </c>
      <c r="B1254" s="3">
        <v>44504</v>
      </c>
      <c r="C1254" s="3">
        <v>44521</v>
      </c>
      <c r="D1254" t="s">
        <v>18</v>
      </c>
      <c r="E1254">
        <v>125829</v>
      </c>
      <c r="F1254" t="s">
        <v>19</v>
      </c>
      <c r="G1254" t="s">
        <v>53</v>
      </c>
      <c r="H1254" t="s">
        <v>21</v>
      </c>
      <c r="I1254">
        <v>90045</v>
      </c>
      <c r="J1254" t="s">
        <v>22</v>
      </c>
      <c r="K1254" t="s">
        <v>23</v>
      </c>
      <c r="L1254" t="s">
        <v>36</v>
      </c>
      <c r="M1254" t="s">
        <v>37</v>
      </c>
      <c r="N1254" s="5">
        <v>9.75</v>
      </c>
      <c r="O1254" s="7">
        <v>3</v>
      </c>
      <c r="P1254" s="5">
        <v>6.33</v>
      </c>
      <c r="Q1254" s="5">
        <v>3.42</v>
      </c>
      <c r="R1254" s="22">
        <f>Tabla1[[#This Row],[Fecha de Envío]]-Tabla1[[#This Row],[Fecha de Orden]]</f>
        <v>17</v>
      </c>
      <c r="S1254" s="24">
        <f>YEAR(Tabla1[[#This Row],[Fecha de Orden]])</f>
        <v>2021</v>
      </c>
      <c r="T1254" t="str">
        <f>VLOOKUP(Tabla1[[#This Row],[Nombre del Producto]],Tabla2[[Nombre Producto]:[Costo Unitario]],2,FALSE)</f>
        <v>Wicked Choccy's</v>
      </c>
      <c r="U1254" t="str">
        <f>VLOOKUP(Tabla1[[#This Row],[Fábrica]],Tabla3[],4,FALSE)</f>
        <v>Georgia</v>
      </c>
    </row>
    <row r="1255" spans="1:21" x14ac:dyDescent="0.25">
      <c r="A1255" t="s">
        <v>9129</v>
      </c>
      <c r="B1255" s="3">
        <v>44504</v>
      </c>
      <c r="C1255" s="3">
        <v>44521</v>
      </c>
      <c r="D1255" t="s">
        <v>18</v>
      </c>
      <c r="E1255">
        <v>125829</v>
      </c>
      <c r="F1255" t="s">
        <v>19</v>
      </c>
      <c r="G1255" t="s">
        <v>53</v>
      </c>
      <c r="H1255" t="s">
        <v>21</v>
      </c>
      <c r="I1255">
        <v>90045</v>
      </c>
      <c r="J1255" t="s">
        <v>22</v>
      </c>
      <c r="K1255" t="s">
        <v>23</v>
      </c>
      <c r="L1255" t="s">
        <v>33</v>
      </c>
      <c r="M1255" t="s">
        <v>34</v>
      </c>
      <c r="N1255" s="5">
        <v>10.8</v>
      </c>
      <c r="O1255" s="7">
        <v>3</v>
      </c>
      <c r="P1255" s="5">
        <v>7.2</v>
      </c>
      <c r="Q1255" s="5">
        <v>3.6</v>
      </c>
      <c r="R1255" s="22">
        <f>Tabla1[[#This Row],[Fecha de Envío]]-Tabla1[[#This Row],[Fecha de Orden]]</f>
        <v>17</v>
      </c>
      <c r="S1255" s="24">
        <f>YEAR(Tabla1[[#This Row],[Fecha de Orden]])</f>
        <v>2021</v>
      </c>
      <c r="T1255" t="str">
        <f>VLOOKUP(Tabla1[[#This Row],[Nombre del Producto]],Tabla2[[Nombre Producto]:[Costo Unitario]],2,FALSE)</f>
        <v>Lot's O' Nuts</v>
      </c>
      <c r="U1255" t="str">
        <f>VLOOKUP(Tabla1[[#This Row],[Fábrica]],Tabla3[],4,FALSE)</f>
        <v>Arizona</v>
      </c>
    </row>
    <row r="1256" spans="1:21" x14ac:dyDescent="0.25">
      <c r="A1256" t="s">
        <v>9130</v>
      </c>
      <c r="B1256" s="3">
        <v>44504</v>
      </c>
      <c r="C1256" s="3">
        <v>44521</v>
      </c>
      <c r="D1256" t="s">
        <v>18</v>
      </c>
      <c r="E1256">
        <v>125829</v>
      </c>
      <c r="F1256" t="s">
        <v>19</v>
      </c>
      <c r="G1256" t="s">
        <v>53</v>
      </c>
      <c r="H1256" t="s">
        <v>21</v>
      </c>
      <c r="I1256">
        <v>90045</v>
      </c>
      <c r="J1256" t="s">
        <v>22</v>
      </c>
      <c r="K1256" t="s">
        <v>23</v>
      </c>
      <c r="L1256" t="s">
        <v>27</v>
      </c>
      <c r="M1256" t="s">
        <v>28</v>
      </c>
      <c r="N1256" s="5">
        <v>14.4</v>
      </c>
      <c r="O1256" s="7">
        <v>4</v>
      </c>
      <c r="P1256" s="5">
        <v>10</v>
      </c>
      <c r="Q1256" s="5">
        <v>4.4000000000000004</v>
      </c>
      <c r="R1256" s="22">
        <f>Tabla1[[#This Row],[Fecha de Envío]]-Tabla1[[#This Row],[Fecha de Orden]]</f>
        <v>17</v>
      </c>
      <c r="S1256" s="24">
        <f>YEAR(Tabla1[[#This Row],[Fecha de Orden]])</f>
        <v>2021</v>
      </c>
      <c r="T1256" t="str">
        <f>VLOOKUP(Tabla1[[#This Row],[Nombre del Producto]],Tabla2[[Nombre Producto]:[Costo Unitario]],2,FALSE)</f>
        <v>Lot's O' Nuts</v>
      </c>
      <c r="U1256" t="str">
        <f>VLOOKUP(Tabla1[[#This Row],[Fábrica]],Tabla3[],4,FALSE)</f>
        <v>Arizona</v>
      </c>
    </row>
    <row r="1257" spans="1:21" x14ac:dyDescent="0.25">
      <c r="A1257" t="s">
        <v>1157</v>
      </c>
      <c r="B1257" s="3">
        <v>44505</v>
      </c>
      <c r="C1257" s="3">
        <v>44515</v>
      </c>
      <c r="D1257" t="s">
        <v>82</v>
      </c>
      <c r="E1257">
        <v>114377</v>
      </c>
      <c r="F1257" t="s">
        <v>19</v>
      </c>
      <c r="G1257" t="s">
        <v>416</v>
      </c>
      <c r="H1257" t="s">
        <v>133</v>
      </c>
      <c r="I1257">
        <v>23666</v>
      </c>
      <c r="J1257" t="s">
        <v>22</v>
      </c>
      <c r="K1257" t="s">
        <v>66</v>
      </c>
      <c r="L1257" t="s">
        <v>36</v>
      </c>
      <c r="M1257" t="s">
        <v>37</v>
      </c>
      <c r="N1257" s="5">
        <v>16.25</v>
      </c>
      <c r="O1257" s="7">
        <v>5</v>
      </c>
      <c r="P1257" s="5">
        <v>10.55</v>
      </c>
      <c r="Q1257" s="5">
        <v>5.7</v>
      </c>
      <c r="R1257" s="22">
        <f>Tabla1[[#This Row],[Fecha de Envío]]-Tabla1[[#This Row],[Fecha de Orden]]</f>
        <v>10</v>
      </c>
      <c r="S1257" s="24">
        <f>YEAR(Tabla1[[#This Row],[Fecha de Orden]])</f>
        <v>2021</v>
      </c>
      <c r="T1257" t="str">
        <f>VLOOKUP(Tabla1[[#This Row],[Nombre del Producto]],Tabla2[[Nombre Producto]:[Costo Unitario]],2,FALSE)</f>
        <v>Wicked Choccy's</v>
      </c>
      <c r="U1257" t="str">
        <f>VLOOKUP(Tabla1[[#This Row],[Fábrica]],Tabla3[],4,FALSE)</f>
        <v>Georgia</v>
      </c>
    </row>
    <row r="1258" spans="1:21" x14ac:dyDescent="0.25">
      <c r="A1258" t="s">
        <v>2530</v>
      </c>
      <c r="B1258" s="3">
        <v>44505</v>
      </c>
      <c r="C1258" s="3">
        <v>44520</v>
      </c>
      <c r="D1258" t="s">
        <v>18</v>
      </c>
      <c r="E1258">
        <v>109134</v>
      </c>
      <c r="F1258" t="s">
        <v>19</v>
      </c>
      <c r="G1258" t="s">
        <v>53</v>
      </c>
      <c r="H1258" t="s">
        <v>21</v>
      </c>
      <c r="I1258">
        <v>90008</v>
      </c>
      <c r="J1258" t="s">
        <v>22</v>
      </c>
      <c r="K1258" t="s">
        <v>23</v>
      </c>
      <c r="L1258" t="s">
        <v>27</v>
      </c>
      <c r="M1258" t="s">
        <v>28</v>
      </c>
      <c r="N1258" s="5">
        <v>21.6</v>
      </c>
      <c r="O1258" s="7">
        <v>6</v>
      </c>
      <c r="P1258" s="5">
        <v>15</v>
      </c>
      <c r="Q1258" s="5">
        <v>6.6</v>
      </c>
      <c r="R1258" s="22">
        <f>Tabla1[[#This Row],[Fecha de Envío]]-Tabla1[[#This Row],[Fecha de Orden]]</f>
        <v>15</v>
      </c>
      <c r="S1258" s="24">
        <f>YEAR(Tabla1[[#This Row],[Fecha de Orden]])</f>
        <v>2021</v>
      </c>
      <c r="T1258" t="str">
        <f>VLOOKUP(Tabla1[[#This Row],[Nombre del Producto]],Tabla2[[Nombre Producto]:[Costo Unitario]],2,FALSE)</f>
        <v>Lot's O' Nuts</v>
      </c>
      <c r="U1258" t="str">
        <f>VLOOKUP(Tabla1[[#This Row],[Fábrica]],Tabla3[],4,FALSE)</f>
        <v>Arizona</v>
      </c>
    </row>
    <row r="1259" spans="1:21" x14ac:dyDescent="0.25">
      <c r="A1259" t="s">
        <v>5940</v>
      </c>
      <c r="B1259" s="3">
        <v>44505</v>
      </c>
      <c r="C1259" s="3">
        <v>44520</v>
      </c>
      <c r="D1259" t="s">
        <v>18</v>
      </c>
      <c r="E1259">
        <v>114251</v>
      </c>
      <c r="F1259" t="s">
        <v>19</v>
      </c>
      <c r="G1259" t="s">
        <v>144</v>
      </c>
      <c r="H1259" t="s">
        <v>101</v>
      </c>
      <c r="I1259">
        <v>19143</v>
      </c>
      <c r="J1259" t="s">
        <v>22</v>
      </c>
      <c r="K1259" t="s">
        <v>32</v>
      </c>
      <c r="L1259" t="s">
        <v>33</v>
      </c>
      <c r="M1259" t="s">
        <v>34</v>
      </c>
      <c r="N1259" s="5">
        <v>7.2</v>
      </c>
      <c r="O1259" s="7">
        <v>2</v>
      </c>
      <c r="P1259" s="5">
        <v>4.8</v>
      </c>
      <c r="Q1259" s="5">
        <v>2.4</v>
      </c>
      <c r="R1259" s="22">
        <f>Tabla1[[#This Row],[Fecha de Envío]]-Tabla1[[#This Row],[Fecha de Orden]]</f>
        <v>15</v>
      </c>
      <c r="S1259" s="24">
        <f>YEAR(Tabla1[[#This Row],[Fecha de Orden]])</f>
        <v>2021</v>
      </c>
      <c r="T1259" t="str">
        <f>VLOOKUP(Tabla1[[#This Row],[Nombre del Producto]],Tabla2[[Nombre Producto]:[Costo Unitario]],2,FALSE)</f>
        <v>Lot's O' Nuts</v>
      </c>
      <c r="U1259" t="str">
        <f>VLOOKUP(Tabla1[[#This Row],[Fábrica]],Tabla3[],4,FALSE)</f>
        <v>Arizona</v>
      </c>
    </row>
    <row r="1260" spans="1:21" x14ac:dyDescent="0.25">
      <c r="A1260" t="s">
        <v>5941</v>
      </c>
      <c r="B1260" s="3">
        <v>44505</v>
      </c>
      <c r="C1260" s="3">
        <v>44520</v>
      </c>
      <c r="D1260" t="s">
        <v>18</v>
      </c>
      <c r="E1260">
        <v>114251</v>
      </c>
      <c r="F1260" t="s">
        <v>19</v>
      </c>
      <c r="G1260" t="s">
        <v>144</v>
      </c>
      <c r="H1260" t="s">
        <v>101</v>
      </c>
      <c r="I1260">
        <v>19143</v>
      </c>
      <c r="J1260" t="s">
        <v>22</v>
      </c>
      <c r="K1260" t="s">
        <v>32</v>
      </c>
      <c r="L1260" t="s">
        <v>36</v>
      </c>
      <c r="M1260" t="s">
        <v>37</v>
      </c>
      <c r="N1260" s="5">
        <v>6.5</v>
      </c>
      <c r="O1260" s="7">
        <v>2</v>
      </c>
      <c r="P1260" s="5">
        <v>4.22</v>
      </c>
      <c r="Q1260" s="5">
        <v>2.2799999999999998</v>
      </c>
      <c r="R1260" s="22">
        <f>Tabla1[[#This Row],[Fecha de Envío]]-Tabla1[[#This Row],[Fecha de Orden]]</f>
        <v>15</v>
      </c>
      <c r="S1260" s="24">
        <f>YEAR(Tabla1[[#This Row],[Fecha de Orden]])</f>
        <v>2021</v>
      </c>
      <c r="T1260" t="str">
        <f>VLOOKUP(Tabla1[[#This Row],[Nombre del Producto]],Tabla2[[Nombre Producto]:[Costo Unitario]],2,FALSE)</f>
        <v>Wicked Choccy's</v>
      </c>
      <c r="U1260" t="str">
        <f>VLOOKUP(Tabla1[[#This Row],[Fábrica]],Tabla3[],4,FALSE)</f>
        <v>Georgia</v>
      </c>
    </row>
    <row r="1261" spans="1:21" x14ac:dyDescent="0.25">
      <c r="A1261" t="s">
        <v>5942</v>
      </c>
      <c r="B1261" s="3">
        <v>44505</v>
      </c>
      <c r="C1261" s="3">
        <v>44520</v>
      </c>
      <c r="D1261" t="s">
        <v>18</v>
      </c>
      <c r="E1261">
        <v>114251</v>
      </c>
      <c r="F1261" t="s">
        <v>19</v>
      </c>
      <c r="G1261" t="s">
        <v>144</v>
      </c>
      <c r="H1261" t="s">
        <v>101</v>
      </c>
      <c r="I1261">
        <v>19143</v>
      </c>
      <c r="J1261" t="s">
        <v>22</v>
      </c>
      <c r="K1261" t="s">
        <v>32</v>
      </c>
      <c r="L1261" t="s">
        <v>27</v>
      </c>
      <c r="M1261" t="s">
        <v>28</v>
      </c>
      <c r="N1261" s="5">
        <v>7.2</v>
      </c>
      <c r="O1261" s="7">
        <v>2</v>
      </c>
      <c r="P1261" s="5">
        <v>5</v>
      </c>
      <c r="Q1261" s="5">
        <v>2.2000000000000002</v>
      </c>
      <c r="R1261" s="22">
        <f>Tabla1[[#This Row],[Fecha de Envío]]-Tabla1[[#This Row],[Fecha de Orden]]</f>
        <v>15</v>
      </c>
      <c r="S1261" s="24">
        <f>YEAR(Tabla1[[#This Row],[Fecha de Orden]])</f>
        <v>2021</v>
      </c>
      <c r="T1261" t="str">
        <f>VLOOKUP(Tabla1[[#This Row],[Nombre del Producto]],Tabla2[[Nombre Producto]:[Costo Unitario]],2,FALSE)</f>
        <v>Lot's O' Nuts</v>
      </c>
      <c r="U1261" t="str">
        <f>VLOOKUP(Tabla1[[#This Row],[Fábrica]],Tabla3[],4,FALSE)</f>
        <v>Arizona</v>
      </c>
    </row>
    <row r="1262" spans="1:21" x14ac:dyDescent="0.25">
      <c r="A1262" t="s">
        <v>8349</v>
      </c>
      <c r="B1262" s="3">
        <v>44505</v>
      </c>
      <c r="C1262" s="3">
        <v>44520</v>
      </c>
      <c r="D1262" t="s">
        <v>18</v>
      </c>
      <c r="E1262">
        <v>133634</v>
      </c>
      <c r="F1262" t="s">
        <v>19</v>
      </c>
      <c r="G1262" t="s">
        <v>122</v>
      </c>
      <c r="H1262" t="s">
        <v>133</v>
      </c>
      <c r="I1262">
        <v>22204</v>
      </c>
      <c r="J1262" t="s">
        <v>22</v>
      </c>
      <c r="K1262" t="s">
        <v>66</v>
      </c>
      <c r="L1262" t="s">
        <v>27</v>
      </c>
      <c r="M1262" t="s">
        <v>28</v>
      </c>
      <c r="N1262" s="5">
        <v>10.8</v>
      </c>
      <c r="O1262" s="7">
        <v>3</v>
      </c>
      <c r="P1262" s="5">
        <v>7.5</v>
      </c>
      <c r="Q1262" s="5">
        <v>3.3</v>
      </c>
      <c r="R1262" s="22">
        <f>Tabla1[[#This Row],[Fecha de Envío]]-Tabla1[[#This Row],[Fecha de Orden]]</f>
        <v>15</v>
      </c>
      <c r="S1262" s="24">
        <f>YEAR(Tabla1[[#This Row],[Fecha de Orden]])</f>
        <v>2021</v>
      </c>
      <c r="T1262" t="str">
        <f>VLOOKUP(Tabla1[[#This Row],[Nombre del Producto]],Tabla2[[Nombre Producto]:[Costo Unitario]],2,FALSE)</f>
        <v>Lot's O' Nuts</v>
      </c>
      <c r="U1262" t="str">
        <f>VLOOKUP(Tabla1[[#This Row],[Fábrica]],Tabla3[],4,FALSE)</f>
        <v>Arizona</v>
      </c>
    </row>
    <row r="1263" spans="1:21" x14ac:dyDescent="0.25">
      <c r="A1263" t="s">
        <v>3583</v>
      </c>
      <c r="B1263" s="3">
        <v>44506</v>
      </c>
      <c r="C1263" s="3">
        <v>44521</v>
      </c>
      <c r="D1263" t="s">
        <v>18</v>
      </c>
      <c r="E1263">
        <v>120950</v>
      </c>
      <c r="F1263" t="s">
        <v>19</v>
      </c>
      <c r="G1263" t="s">
        <v>412</v>
      </c>
      <c r="H1263" t="s">
        <v>73</v>
      </c>
      <c r="I1263">
        <v>31907</v>
      </c>
      <c r="J1263" t="s">
        <v>22</v>
      </c>
      <c r="K1263" t="s">
        <v>66</v>
      </c>
      <c r="L1263" t="s">
        <v>45</v>
      </c>
      <c r="M1263" t="s">
        <v>46</v>
      </c>
      <c r="N1263" s="5">
        <v>20.94</v>
      </c>
      <c r="O1263" s="7">
        <v>6</v>
      </c>
      <c r="P1263" s="5">
        <v>14.94</v>
      </c>
      <c r="Q1263" s="5">
        <v>6</v>
      </c>
      <c r="R1263" s="22">
        <f>Tabla1[[#This Row],[Fecha de Envío]]-Tabla1[[#This Row],[Fecha de Orden]]</f>
        <v>15</v>
      </c>
      <c r="S1263" s="24">
        <f>YEAR(Tabla1[[#This Row],[Fecha de Orden]])</f>
        <v>2021</v>
      </c>
      <c r="T1263" t="str">
        <f>VLOOKUP(Tabla1[[#This Row],[Nombre del Producto]],Tabla2[[Nombre Producto]:[Costo Unitario]],2,FALSE)</f>
        <v>Lot's O' Nuts</v>
      </c>
      <c r="U1263" t="str">
        <f>VLOOKUP(Tabla1[[#This Row],[Fábrica]],Tabla3[],4,FALSE)</f>
        <v>Arizona</v>
      </c>
    </row>
    <row r="1264" spans="1:21" x14ac:dyDescent="0.25">
      <c r="A1264" t="s">
        <v>1336</v>
      </c>
      <c r="B1264" s="3">
        <v>44507</v>
      </c>
      <c r="C1264" s="3">
        <v>44518</v>
      </c>
      <c r="D1264" t="s">
        <v>39</v>
      </c>
      <c r="E1264">
        <v>146990</v>
      </c>
      <c r="F1264" t="s">
        <v>19</v>
      </c>
      <c r="G1264" t="s">
        <v>30</v>
      </c>
      <c r="H1264" t="s">
        <v>31</v>
      </c>
      <c r="I1264">
        <v>10024</v>
      </c>
      <c r="J1264" t="s">
        <v>22</v>
      </c>
      <c r="K1264" t="s">
        <v>32</v>
      </c>
      <c r="L1264" t="s">
        <v>36</v>
      </c>
      <c r="M1264" t="s">
        <v>37</v>
      </c>
      <c r="N1264" s="5">
        <v>13</v>
      </c>
      <c r="O1264" s="7">
        <v>4</v>
      </c>
      <c r="P1264" s="5">
        <v>8.44</v>
      </c>
      <c r="Q1264" s="5">
        <v>4.5599999999999996</v>
      </c>
      <c r="R1264" s="22">
        <f>Tabla1[[#This Row],[Fecha de Envío]]-Tabla1[[#This Row],[Fecha de Orden]]</f>
        <v>11</v>
      </c>
      <c r="S1264" s="24">
        <f>YEAR(Tabla1[[#This Row],[Fecha de Orden]])</f>
        <v>2021</v>
      </c>
      <c r="T1264" t="str">
        <f>VLOOKUP(Tabla1[[#This Row],[Nombre del Producto]],Tabla2[[Nombre Producto]:[Costo Unitario]],2,FALSE)</f>
        <v>Wicked Choccy's</v>
      </c>
      <c r="U1264" t="str">
        <f>VLOOKUP(Tabla1[[#This Row],[Fábrica]],Tabla3[],4,FALSE)</f>
        <v>Georgia</v>
      </c>
    </row>
    <row r="1265" spans="1:21" x14ac:dyDescent="0.25">
      <c r="A1265" t="s">
        <v>1337</v>
      </c>
      <c r="B1265" s="3">
        <v>44507</v>
      </c>
      <c r="C1265" s="3">
        <v>44518</v>
      </c>
      <c r="D1265" t="s">
        <v>39</v>
      </c>
      <c r="E1265">
        <v>146990</v>
      </c>
      <c r="F1265" t="s">
        <v>19</v>
      </c>
      <c r="G1265" t="s">
        <v>30</v>
      </c>
      <c r="H1265" t="s">
        <v>31</v>
      </c>
      <c r="I1265">
        <v>10024</v>
      </c>
      <c r="J1265" t="s">
        <v>22</v>
      </c>
      <c r="K1265" t="s">
        <v>32</v>
      </c>
      <c r="L1265" t="s">
        <v>33</v>
      </c>
      <c r="M1265" t="s">
        <v>34</v>
      </c>
      <c r="N1265" s="5">
        <v>10.8</v>
      </c>
      <c r="O1265" s="7">
        <v>3</v>
      </c>
      <c r="P1265" s="5">
        <v>7.2</v>
      </c>
      <c r="Q1265" s="5">
        <v>3.6</v>
      </c>
      <c r="R1265" s="22">
        <f>Tabla1[[#This Row],[Fecha de Envío]]-Tabla1[[#This Row],[Fecha de Orden]]</f>
        <v>11</v>
      </c>
      <c r="S1265" s="24">
        <f>YEAR(Tabla1[[#This Row],[Fecha de Orden]])</f>
        <v>2021</v>
      </c>
      <c r="T1265" t="str">
        <f>VLOOKUP(Tabla1[[#This Row],[Nombre del Producto]],Tabla2[[Nombre Producto]:[Costo Unitario]],2,FALSE)</f>
        <v>Lot's O' Nuts</v>
      </c>
      <c r="U1265" t="str">
        <f>VLOOKUP(Tabla1[[#This Row],[Fábrica]],Tabla3[],4,FALSE)</f>
        <v>Arizona</v>
      </c>
    </row>
    <row r="1266" spans="1:21" x14ac:dyDescent="0.25">
      <c r="A1266" t="s">
        <v>5549</v>
      </c>
      <c r="B1266" s="3">
        <v>44507</v>
      </c>
      <c r="C1266" s="3">
        <v>44522</v>
      </c>
      <c r="D1266" t="s">
        <v>18</v>
      </c>
      <c r="E1266">
        <v>123323</v>
      </c>
      <c r="F1266" t="s">
        <v>19</v>
      </c>
      <c r="G1266" t="s">
        <v>20</v>
      </c>
      <c r="H1266" t="s">
        <v>21</v>
      </c>
      <c r="I1266">
        <v>94110</v>
      </c>
      <c r="J1266" t="s">
        <v>22</v>
      </c>
      <c r="K1266" t="s">
        <v>23</v>
      </c>
      <c r="L1266" t="s">
        <v>36</v>
      </c>
      <c r="M1266" t="s">
        <v>37</v>
      </c>
      <c r="N1266" s="5">
        <v>22.75</v>
      </c>
      <c r="O1266" s="7">
        <v>7</v>
      </c>
      <c r="P1266" s="5">
        <v>14.77</v>
      </c>
      <c r="Q1266" s="5">
        <v>7.98</v>
      </c>
      <c r="R1266" s="22">
        <f>Tabla1[[#This Row],[Fecha de Envío]]-Tabla1[[#This Row],[Fecha de Orden]]</f>
        <v>15</v>
      </c>
      <c r="S1266" s="24">
        <f>YEAR(Tabla1[[#This Row],[Fecha de Orden]])</f>
        <v>2021</v>
      </c>
      <c r="T1266" t="str">
        <f>VLOOKUP(Tabla1[[#This Row],[Nombre del Producto]],Tabla2[[Nombre Producto]:[Costo Unitario]],2,FALSE)</f>
        <v>Wicked Choccy's</v>
      </c>
      <c r="U1266" t="str">
        <f>VLOOKUP(Tabla1[[#This Row],[Fábrica]],Tabla3[],4,FALSE)</f>
        <v>Georgia</v>
      </c>
    </row>
    <row r="1267" spans="1:21" x14ac:dyDescent="0.25">
      <c r="A1267" t="s">
        <v>6362</v>
      </c>
      <c r="B1267" s="3">
        <v>44507</v>
      </c>
      <c r="C1267" s="3">
        <v>44522</v>
      </c>
      <c r="D1267" t="s">
        <v>18</v>
      </c>
      <c r="E1267">
        <v>120278</v>
      </c>
      <c r="F1267" t="s">
        <v>19</v>
      </c>
      <c r="G1267" t="s">
        <v>6363</v>
      </c>
      <c r="H1267" t="s">
        <v>410</v>
      </c>
      <c r="I1267">
        <v>54401</v>
      </c>
      <c r="J1267" t="s">
        <v>22</v>
      </c>
      <c r="K1267" t="s">
        <v>43</v>
      </c>
      <c r="L1267" t="s">
        <v>33</v>
      </c>
      <c r="M1267" t="s">
        <v>34</v>
      </c>
      <c r="N1267" s="5">
        <v>21.6</v>
      </c>
      <c r="O1267" s="7">
        <v>6</v>
      </c>
      <c r="P1267" s="5">
        <v>14.4</v>
      </c>
      <c r="Q1267" s="5">
        <v>7.2</v>
      </c>
      <c r="R1267" s="22">
        <f>Tabla1[[#This Row],[Fecha de Envío]]-Tabla1[[#This Row],[Fecha de Orden]]</f>
        <v>15</v>
      </c>
      <c r="S1267" s="24">
        <f>YEAR(Tabla1[[#This Row],[Fecha de Orden]])</f>
        <v>2021</v>
      </c>
      <c r="T1267" t="str">
        <f>VLOOKUP(Tabla1[[#This Row],[Nombre del Producto]],Tabla2[[Nombre Producto]:[Costo Unitario]],2,FALSE)</f>
        <v>Lot's O' Nuts</v>
      </c>
      <c r="U1267" t="str">
        <f>VLOOKUP(Tabla1[[#This Row],[Fábrica]],Tabla3[],4,FALSE)</f>
        <v>Arizona</v>
      </c>
    </row>
    <row r="1268" spans="1:21" x14ac:dyDescent="0.25">
      <c r="A1268" t="s">
        <v>6364</v>
      </c>
      <c r="B1268" s="3">
        <v>44507</v>
      </c>
      <c r="C1268" s="3">
        <v>44522</v>
      </c>
      <c r="D1268" t="s">
        <v>18</v>
      </c>
      <c r="E1268">
        <v>120278</v>
      </c>
      <c r="F1268" t="s">
        <v>19</v>
      </c>
      <c r="G1268" t="s">
        <v>6363</v>
      </c>
      <c r="H1268" t="s">
        <v>410</v>
      </c>
      <c r="I1268">
        <v>54401</v>
      </c>
      <c r="J1268" t="s">
        <v>22</v>
      </c>
      <c r="K1268" t="s">
        <v>43</v>
      </c>
      <c r="L1268" t="s">
        <v>45</v>
      </c>
      <c r="M1268" t="s">
        <v>46</v>
      </c>
      <c r="N1268" s="5">
        <v>10.47</v>
      </c>
      <c r="O1268" s="7">
        <v>3</v>
      </c>
      <c r="P1268" s="5">
        <v>7.47</v>
      </c>
      <c r="Q1268" s="5">
        <v>3</v>
      </c>
      <c r="R1268" s="22">
        <f>Tabla1[[#This Row],[Fecha de Envío]]-Tabla1[[#This Row],[Fecha de Orden]]</f>
        <v>15</v>
      </c>
      <c r="S1268" s="24">
        <f>YEAR(Tabla1[[#This Row],[Fecha de Orden]])</f>
        <v>2021</v>
      </c>
      <c r="T1268" t="str">
        <f>VLOOKUP(Tabla1[[#This Row],[Nombre del Producto]],Tabla2[[Nombre Producto]:[Costo Unitario]],2,FALSE)</f>
        <v>Lot's O' Nuts</v>
      </c>
      <c r="U1268" t="str">
        <f>VLOOKUP(Tabla1[[#This Row],[Fábrica]],Tabla3[],4,FALSE)</f>
        <v>Arizona</v>
      </c>
    </row>
    <row r="1269" spans="1:21" x14ac:dyDescent="0.25">
      <c r="A1269" t="s">
        <v>6365</v>
      </c>
      <c r="B1269" s="3">
        <v>44507</v>
      </c>
      <c r="C1269" s="3">
        <v>44522</v>
      </c>
      <c r="D1269" t="s">
        <v>18</v>
      </c>
      <c r="E1269">
        <v>120278</v>
      </c>
      <c r="F1269" t="s">
        <v>19</v>
      </c>
      <c r="G1269" t="s">
        <v>6363</v>
      </c>
      <c r="H1269" t="s">
        <v>410</v>
      </c>
      <c r="I1269">
        <v>54401</v>
      </c>
      <c r="J1269" t="s">
        <v>22</v>
      </c>
      <c r="K1269" t="s">
        <v>43</v>
      </c>
      <c r="L1269" t="s">
        <v>27</v>
      </c>
      <c r="M1269" t="s">
        <v>28</v>
      </c>
      <c r="N1269" s="5">
        <v>7.2</v>
      </c>
      <c r="O1269" s="7">
        <v>2</v>
      </c>
      <c r="P1269" s="5">
        <v>5</v>
      </c>
      <c r="Q1269" s="5">
        <v>2.2000000000000002</v>
      </c>
      <c r="R1269" s="22">
        <f>Tabla1[[#This Row],[Fecha de Envío]]-Tabla1[[#This Row],[Fecha de Orden]]</f>
        <v>15</v>
      </c>
      <c r="S1269" s="24">
        <f>YEAR(Tabla1[[#This Row],[Fecha de Orden]])</f>
        <v>2021</v>
      </c>
      <c r="T1269" t="str">
        <f>VLOOKUP(Tabla1[[#This Row],[Nombre del Producto]],Tabla2[[Nombre Producto]:[Costo Unitario]],2,FALSE)</f>
        <v>Lot's O' Nuts</v>
      </c>
      <c r="U1269" t="str">
        <f>VLOOKUP(Tabla1[[#This Row],[Fábrica]],Tabla3[],4,FALSE)</f>
        <v>Arizona</v>
      </c>
    </row>
    <row r="1270" spans="1:21" x14ac:dyDescent="0.25">
      <c r="A1270" t="s">
        <v>6366</v>
      </c>
      <c r="B1270" s="3">
        <v>44507</v>
      </c>
      <c r="C1270" s="3">
        <v>44522</v>
      </c>
      <c r="D1270" t="s">
        <v>18</v>
      </c>
      <c r="E1270">
        <v>120278</v>
      </c>
      <c r="F1270" t="s">
        <v>19</v>
      </c>
      <c r="G1270" t="s">
        <v>6363</v>
      </c>
      <c r="H1270" t="s">
        <v>410</v>
      </c>
      <c r="I1270">
        <v>54401</v>
      </c>
      <c r="J1270" t="s">
        <v>22</v>
      </c>
      <c r="K1270" t="s">
        <v>43</v>
      </c>
      <c r="L1270" t="s">
        <v>24</v>
      </c>
      <c r="M1270" t="s">
        <v>25</v>
      </c>
      <c r="N1270" s="5">
        <v>11.25</v>
      </c>
      <c r="O1270" s="7">
        <v>3</v>
      </c>
      <c r="P1270" s="5">
        <v>7.35</v>
      </c>
      <c r="Q1270" s="5">
        <v>3.9</v>
      </c>
      <c r="R1270" s="22">
        <f>Tabla1[[#This Row],[Fecha de Envío]]-Tabla1[[#This Row],[Fecha de Orden]]</f>
        <v>15</v>
      </c>
      <c r="S1270" s="24">
        <f>YEAR(Tabla1[[#This Row],[Fecha de Orden]])</f>
        <v>2021</v>
      </c>
      <c r="T1270" t="str">
        <f>VLOOKUP(Tabla1[[#This Row],[Nombre del Producto]],Tabla2[[Nombre Producto]:[Costo Unitario]],2,FALSE)</f>
        <v>Wicked Choccy's</v>
      </c>
      <c r="U1270" t="str">
        <f>VLOOKUP(Tabla1[[#This Row],[Fábrica]],Tabla3[],4,FALSE)</f>
        <v>Georgia</v>
      </c>
    </row>
    <row r="1271" spans="1:21" x14ac:dyDescent="0.25">
      <c r="A1271" t="s">
        <v>7940</v>
      </c>
      <c r="B1271" s="3">
        <v>44507</v>
      </c>
      <c r="C1271" s="3">
        <v>44522</v>
      </c>
      <c r="D1271" t="s">
        <v>18</v>
      </c>
      <c r="E1271">
        <v>159310</v>
      </c>
      <c r="F1271" t="s">
        <v>19</v>
      </c>
      <c r="G1271" t="s">
        <v>159</v>
      </c>
      <c r="H1271" t="s">
        <v>42</v>
      </c>
      <c r="I1271">
        <v>77070</v>
      </c>
      <c r="J1271" t="s">
        <v>22</v>
      </c>
      <c r="K1271" t="s">
        <v>43</v>
      </c>
      <c r="L1271" t="s">
        <v>45</v>
      </c>
      <c r="M1271" t="s">
        <v>46</v>
      </c>
      <c r="N1271" s="5">
        <v>13.96</v>
      </c>
      <c r="O1271" s="7">
        <v>4</v>
      </c>
      <c r="P1271" s="5">
        <v>9.9600000000000009</v>
      </c>
      <c r="Q1271" s="5">
        <v>4</v>
      </c>
      <c r="R1271" s="22">
        <f>Tabla1[[#This Row],[Fecha de Envío]]-Tabla1[[#This Row],[Fecha de Orden]]</f>
        <v>15</v>
      </c>
      <c r="S1271" s="24">
        <f>YEAR(Tabla1[[#This Row],[Fecha de Orden]])</f>
        <v>2021</v>
      </c>
      <c r="T1271" t="str">
        <f>VLOOKUP(Tabla1[[#This Row],[Nombre del Producto]],Tabla2[[Nombre Producto]:[Costo Unitario]],2,FALSE)</f>
        <v>Lot's O' Nuts</v>
      </c>
      <c r="U1271" t="str">
        <f>VLOOKUP(Tabla1[[#This Row],[Fábrica]],Tabla3[],4,FALSE)</f>
        <v>Arizona</v>
      </c>
    </row>
    <row r="1272" spans="1:21" x14ac:dyDescent="0.25">
      <c r="A1272" t="s">
        <v>7941</v>
      </c>
      <c r="B1272" s="3">
        <v>44507</v>
      </c>
      <c r="C1272" s="3">
        <v>44522</v>
      </c>
      <c r="D1272" t="s">
        <v>18</v>
      </c>
      <c r="E1272">
        <v>159310</v>
      </c>
      <c r="F1272" t="s">
        <v>19</v>
      </c>
      <c r="G1272" t="s">
        <v>159</v>
      </c>
      <c r="H1272" t="s">
        <v>42</v>
      </c>
      <c r="I1272">
        <v>77070</v>
      </c>
      <c r="J1272" t="s">
        <v>22</v>
      </c>
      <c r="K1272" t="s">
        <v>43</v>
      </c>
      <c r="L1272" t="s">
        <v>33</v>
      </c>
      <c r="M1272" t="s">
        <v>34</v>
      </c>
      <c r="N1272" s="5">
        <v>10.8</v>
      </c>
      <c r="O1272" s="7">
        <v>3</v>
      </c>
      <c r="P1272" s="5">
        <v>7.2</v>
      </c>
      <c r="Q1272" s="5">
        <v>3.6</v>
      </c>
      <c r="R1272" s="22">
        <f>Tabla1[[#This Row],[Fecha de Envío]]-Tabla1[[#This Row],[Fecha de Orden]]</f>
        <v>15</v>
      </c>
      <c r="S1272" s="24">
        <f>YEAR(Tabla1[[#This Row],[Fecha de Orden]])</f>
        <v>2021</v>
      </c>
      <c r="T1272" t="str">
        <f>VLOOKUP(Tabla1[[#This Row],[Nombre del Producto]],Tabla2[[Nombre Producto]:[Costo Unitario]],2,FALSE)</f>
        <v>Lot's O' Nuts</v>
      </c>
      <c r="U1272" t="str">
        <f>VLOOKUP(Tabla1[[#This Row],[Fábrica]],Tabla3[],4,FALSE)</f>
        <v>Arizona</v>
      </c>
    </row>
    <row r="1273" spans="1:21" x14ac:dyDescent="0.25">
      <c r="A1273" t="s">
        <v>8650</v>
      </c>
      <c r="B1273" s="3">
        <v>44507</v>
      </c>
      <c r="C1273" s="3">
        <v>44521</v>
      </c>
      <c r="D1273" t="s">
        <v>71</v>
      </c>
      <c r="E1273">
        <v>139640</v>
      </c>
      <c r="F1273" t="s">
        <v>19</v>
      </c>
      <c r="G1273" t="s">
        <v>168</v>
      </c>
      <c r="H1273" t="s">
        <v>62</v>
      </c>
      <c r="I1273">
        <v>97206</v>
      </c>
      <c r="J1273" t="s">
        <v>22</v>
      </c>
      <c r="K1273" t="s">
        <v>23</v>
      </c>
      <c r="L1273" t="s">
        <v>27</v>
      </c>
      <c r="M1273" t="s">
        <v>28</v>
      </c>
      <c r="N1273" s="5">
        <v>14.4</v>
      </c>
      <c r="O1273" s="7">
        <v>4</v>
      </c>
      <c r="P1273" s="5">
        <v>10</v>
      </c>
      <c r="Q1273" s="5">
        <v>4.4000000000000004</v>
      </c>
      <c r="R1273" s="22">
        <f>Tabla1[[#This Row],[Fecha de Envío]]-Tabla1[[#This Row],[Fecha de Orden]]</f>
        <v>14</v>
      </c>
      <c r="S1273" s="24">
        <f>YEAR(Tabla1[[#This Row],[Fecha de Orden]])</f>
        <v>2021</v>
      </c>
      <c r="T1273" t="str">
        <f>VLOOKUP(Tabla1[[#This Row],[Nombre del Producto]],Tabla2[[Nombre Producto]:[Costo Unitario]],2,FALSE)</f>
        <v>Lot's O' Nuts</v>
      </c>
      <c r="U1273" t="str">
        <f>VLOOKUP(Tabla1[[#This Row],[Fábrica]],Tabla3[],4,FALSE)</f>
        <v>Arizona</v>
      </c>
    </row>
    <row r="1274" spans="1:21" x14ac:dyDescent="0.25">
      <c r="A1274" t="s">
        <v>8651</v>
      </c>
      <c r="B1274" s="3">
        <v>44507</v>
      </c>
      <c r="C1274" s="3">
        <v>44521</v>
      </c>
      <c r="D1274" t="s">
        <v>71</v>
      </c>
      <c r="E1274">
        <v>139640</v>
      </c>
      <c r="F1274" t="s">
        <v>19</v>
      </c>
      <c r="G1274" t="s">
        <v>168</v>
      </c>
      <c r="H1274" t="s">
        <v>62</v>
      </c>
      <c r="I1274">
        <v>97206</v>
      </c>
      <c r="J1274" t="s">
        <v>22</v>
      </c>
      <c r="K1274" t="s">
        <v>23</v>
      </c>
      <c r="L1274" t="s">
        <v>36</v>
      </c>
      <c r="M1274" t="s">
        <v>37</v>
      </c>
      <c r="N1274" s="5">
        <v>16.25</v>
      </c>
      <c r="O1274" s="7">
        <v>5</v>
      </c>
      <c r="P1274" s="5">
        <v>10.55</v>
      </c>
      <c r="Q1274" s="5">
        <v>5.7</v>
      </c>
      <c r="R1274" s="22">
        <f>Tabla1[[#This Row],[Fecha de Envío]]-Tabla1[[#This Row],[Fecha de Orden]]</f>
        <v>14</v>
      </c>
      <c r="S1274" s="24">
        <f>YEAR(Tabla1[[#This Row],[Fecha de Orden]])</f>
        <v>2021</v>
      </c>
      <c r="T1274" t="str">
        <f>VLOOKUP(Tabla1[[#This Row],[Nombre del Producto]],Tabla2[[Nombre Producto]:[Costo Unitario]],2,FALSE)</f>
        <v>Wicked Choccy's</v>
      </c>
      <c r="U1274" t="str">
        <f>VLOOKUP(Tabla1[[#This Row],[Fábrica]],Tabla3[],4,FALSE)</f>
        <v>Georgia</v>
      </c>
    </row>
    <row r="1275" spans="1:21" x14ac:dyDescent="0.25">
      <c r="A1275" t="s">
        <v>8670</v>
      </c>
      <c r="B1275" s="3">
        <v>44507</v>
      </c>
      <c r="C1275" s="3">
        <v>44519</v>
      </c>
      <c r="D1275" t="s">
        <v>39</v>
      </c>
      <c r="E1275">
        <v>123498</v>
      </c>
      <c r="F1275" t="s">
        <v>19</v>
      </c>
      <c r="G1275" t="s">
        <v>159</v>
      </c>
      <c r="H1275" t="s">
        <v>42</v>
      </c>
      <c r="I1275">
        <v>77041</v>
      </c>
      <c r="J1275" t="s">
        <v>22</v>
      </c>
      <c r="K1275" t="s">
        <v>43</v>
      </c>
      <c r="L1275" t="s">
        <v>36</v>
      </c>
      <c r="M1275" t="s">
        <v>37</v>
      </c>
      <c r="N1275" s="5">
        <v>9.75</v>
      </c>
      <c r="O1275" s="7">
        <v>3</v>
      </c>
      <c r="P1275" s="5">
        <v>6.33</v>
      </c>
      <c r="Q1275" s="5">
        <v>3.42</v>
      </c>
      <c r="R1275" s="22">
        <f>Tabla1[[#This Row],[Fecha de Envío]]-Tabla1[[#This Row],[Fecha de Orden]]</f>
        <v>12</v>
      </c>
      <c r="S1275" s="24">
        <f>YEAR(Tabla1[[#This Row],[Fecha de Orden]])</f>
        <v>2021</v>
      </c>
      <c r="T1275" t="str">
        <f>VLOOKUP(Tabla1[[#This Row],[Nombre del Producto]],Tabla2[[Nombre Producto]:[Costo Unitario]],2,FALSE)</f>
        <v>Wicked Choccy's</v>
      </c>
      <c r="U1275" t="str">
        <f>VLOOKUP(Tabla1[[#This Row],[Fábrica]],Tabla3[],4,FALSE)</f>
        <v>Georgia</v>
      </c>
    </row>
    <row r="1276" spans="1:21" x14ac:dyDescent="0.25">
      <c r="A1276" t="s">
        <v>8671</v>
      </c>
      <c r="B1276" s="3">
        <v>44507</v>
      </c>
      <c r="C1276" s="3">
        <v>44519</v>
      </c>
      <c r="D1276" t="s">
        <v>39</v>
      </c>
      <c r="E1276">
        <v>123498</v>
      </c>
      <c r="F1276" t="s">
        <v>19</v>
      </c>
      <c r="G1276" t="s">
        <v>159</v>
      </c>
      <c r="H1276" t="s">
        <v>42</v>
      </c>
      <c r="I1276">
        <v>77041</v>
      </c>
      <c r="J1276" t="s">
        <v>148</v>
      </c>
      <c r="K1276" t="s">
        <v>43</v>
      </c>
      <c r="L1276" t="s">
        <v>445</v>
      </c>
      <c r="M1276" t="s">
        <v>446</v>
      </c>
      <c r="N1276" s="5">
        <v>9.75</v>
      </c>
      <c r="O1276" s="7">
        <v>3</v>
      </c>
      <c r="P1276" s="5">
        <v>0.75</v>
      </c>
      <c r="Q1276" s="5">
        <v>9</v>
      </c>
      <c r="R1276" s="22">
        <f>Tabla1[[#This Row],[Fecha de Envío]]-Tabla1[[#This Row],[Fecha de Orden]]</f>
        <v>12</v>
      </c>
      <c r="S1276" s="24">
        <f>YEAR(Tabla1[[#This Row],[Fecha de Orden]])</f>
        <v>2021</v>
      </c>
      <c r="T1276" t="str">
        <f>VLOOKUP(Tabla1[[#This Row],[Nombre del Producto]],Tabla2[[Nombre Producto]:[Costo Unitario]],2,FALSE)</f>
        <v>The Other Factory</v>
      </c>
      <c r="U1276" t="str">
        <f>VLOOKUP(Tabla1[[#This Row],[Fábrica]],Tabla3[],4,FALSE)</f>
        <v>Tennessee</v>
      </c>
    </row>
    <row r="1277" spans="1:21" x14ac:dyDescent="0.25">
      <c r="A1277" t="s">
        <v>3111</v>
      </c>
      <c r="B1277" s="3">
        <v>44508</v>
      </c>
      <c r="C1277" s="3">
        <v>44524</v>
      </c>
      <c r="D1277" t="s">
        <v>18</v>
      </c>
      <c r="E1277">
        <v>126340</v>
      </c>
      <c r="F1277" t="s">
        <v>19</v>
      </c>
      <c r="G1277" t="s">
        <v>3112</v>
      </c>
      <c r="H1277" t="s">
        <v>21</v>
      </c>
      <c r="I1277">
        <v>96003</v>
      </c>
      <c r="J1277" t="s">
        <v>22</v>
      </c>
      <c r="K1277" t="s">
        <v>23</v>
      </c>
      <c r="L1277" t="s">
        <v>36</v>
      </c>
      <c r="M1277" t="s">
        <v>37</v>
      </c>
      <c r="N1277" s="5">
        <v>9.75</v>
      </c>
      <c r="O1277" s="7">
        <v>3</v>
      </c>
      <c r="P1277" s="5">
        <v>6.33</v>
      </c>
      <c r="Q1277" s="5">
        <v>3.42</v>
      </c>
      <c r="R1277" s="22">
        <f>Tabla1[[#This Row],[Fecha de Envío]]-Tabla1[[#This Row],[Fecha de Orden]]</f>
        <v>16</v>
      </c>
      <c r="S1277" s="24">
        <f>YEAR(Tabla1[[#This Row],[Fecha de Orden]])</f>
        <v>2021</v>
      </c>
      <c r="T1277" t="str">
        <f>VLOOKUP(Tabla1[[#This Row],[Nombre del Producto]],Tabla2[[Nombre Producto]:[Costo Unitario]],2,FALSE)</f>
        <v>Wicked Choccy's</v>
      </c>
      <c r="U1277" t="str">
        <f>VLOOKUP(Tabla1[[#This Row],[Fábrica]],Tabla3[],4,FALSE)</f>
        <v>Georgia</v>
      </c>
    </row>
    <row r="1278" spans="1:21" x14ac:dyDescent="0.25">
      <c r="A1278" t="s">
        <v>1146</v>
      </c>
      <c r="B1278" s="3">
        <v>44509</v>
      </c>
      <c r="C1278" s="3">
        <v>44523</v>
      </c>
      <c r="D1278" t="s">
        <v>18</v>
      </c>
      <c r="E1278">
        <v>103219</v>
      </c>
      <c r="F1278" t="s">
        <v>19</v>
      </c>
      <c r="G1278" t="s">
        <v>30</v>
      </c>
      <c r="H1278" t="s">
        <v>31</v>
      </c>
      <c r="I1278">
        <v>10035</v>
      </c>
      <c r="J1278" t="s">
        <v>22</v>
      </c>
      <c r="K1278" t="s">
        <v>32</v>
      </c>
      <c r="L1278" t="s">
        <v>45</v>
      </c>
      <c r="M1278" t="s">
        <v>46</v>
      </c>
      <c r="N1278" s="5">
        <v>31.41</v>
      </c>
      <c r="O1278" s="7">
        <v>9</v>
      </c>
      <c r="P1278" s="5">
        <v>22.41</v>
      </c>
      <c r="Q1278" s="5">
        <v>9</v>
      </c>
      <c r="R1278" s="22">
        <f>Tabla1[[#This Row],[Fecha de Envío]]-Tabla1[[#This Row],[Fecha de Orden]]</f>
        <v>14</v>
      </c>
      <c r="S1278" s="24">
        <f>YEAR(Tabla1[[#This Row],[Fecha de Orden]])</f>
        <v>2021</v>
      </c>
      <c r="T1278" t="str">
        <f>VLOOKUP(Tabla1[[#This Row],[Nombre del Producto]],Tabla2[[Nombre Producto]:[Costo Unitario]],2,FALSE)</f>
        <v>Lot's O' Nuts</v>
      </c>
      <c r="U1278" t="str">
        <f>VLOOKUP(Tabla1[[#This Row],[Fábrica]],Tabla3[],4,FALSE)</f>
        <v>Arizona</v>
      </c>
    </row>
    <row r="1279" spans="1:21" x14ac:dyDescent="0.25">
      <c r="A1279" t="s">
        <v>4818</v>
      </c>
      <c r="B1279" s="3">
        <v>44509</v>
      </c>
      <c r="C1279" s="3">
        <v>44521</v>
      </c>
      <c r="D1279" t="s">
        <v>71</v>
      </c>
      <c r="E1279">
        <v>144666</v>
      </c>
      <c r="F1279" t="s">
        <v>19</v>
      </c>
      <c r="G1279" t="s">
        <v>20</v>
      </c>
      <c r="H1279" t="s">
        <v>21</v>
      </c>
      <c r="I1279">
        <v>94110</v>
      </c>
      <c r="J1279" t="s">
        <v>22</v>
      </c>
      <c r="K1279" t="s">
        <v>23</v>
      </c>
      <c r="L1279" t="s">
        <v>27</v>
      </c>
      <c r="M1279" t="s">
        <v>28</v>
      </c>
      <c r="N1279" s="5">
        <v>7.2</v>
      </c>
      <c r="O1279" s="7">
        <v>2</v>
      </c>
      <c r="P1279" s="5">
        <v>5</v>
      </c>
      <c r="Q1279" s="5">
        <v>2.2000000000000002</v>
      </c>
      <c r="R1279" s="22">
        <f>Tabla1[[#This Row],[Fecha de Envío]]-Tabla1[[#This Row],[Fecha de Orden]]</f>
        <v>12</v>
      </c>
      <c r="S1279" s="24">
        <f>YEAR(Tabla1[[#This Row],[Fecha de Orden]])</f>
        <v>2021</v>
      </c>
      <c r="T1279" t="str">
        <f>VLOOKUP(Tabla1[[#This Row],[Nombre del Producto]],Tabla2[[Nombre Producto]:[Costo Unitario]],2,FALSE)</f>
        <v>Lot's O' Nuts</v>
      </c>
      <c r="U1279" t="str">
        <f>VLOOKUP(Tabla1[[#This Row],[Fábrica]],Tabla3[],4,FALSE)</f>
        <v>Arizona</v>
      </c>
    </row>
    <row r="1280" spans="1:21" x14ac:dyDescent="0.25">
      <c r="A1280" t="s">
        <v>4819</v>
      </c>
      <c r="B1280" s="3">
        <v>44509</v>
      </c>
      <c r="C1280" s="3">
        <v>44521</v>
      </c>
      <c r="D1280" t="s">
        <v>71</v>
      </c>
      <c r="E1280">
        <v>144666</v>
      </c>
      <c r="F1280" t="s">
        <v>19</v>
      </c>
      <c r="G1280" t="s">
        <v>20</v>
      </c>
      <c r="H1280" t="s">
        <v>21</v>
      </c>
      <c r="I1280">
        <v>94110</v>
      </c>
      <c r="J1280" t="s">
        <v>22</v>
      </c>
      <c r="K1280" t="s">
        <v>23</v>
      </c>
      <c r="L1280" t="s">
        <v>33</v>
      </c>
      <c r="M1280" t="s">
        <v>34</v>
      </c>
      <c r="N1280" s="5">
        <v>25.2</v>
      </c>
      <c r="O1280" s="7">
        <v>7</v>
      </c>
      <c r="P1280" s="5">
        <v>16.8</v>
      </c>
      <c r="Q1280" s="5">
        <v>8.4</v>
      </c>
      <c r="R1280" s="22">
        <f>Tabla1[[#This Row],[Fecha de Envío]]-Tabla1[[#This Row],[Fecha de Orden]]</f>
        <v>12</v>
      </c>
      <c r="S1280" s="24">
        <f>YEAR(Tabla1[[#This Row],[Fecha de Orden]])</f>
        <v>2021</v>
      </c>
      <c r="T1280" t="str">
        <f>VLOOKUP(Tabla1[[#This Row],[Nombre del Producto]],Tabla2[[Nombre Producto]:[Costo Unitario]],2,FALSE)</f>
        <v>Lot's O' Nuts</v>
      </c>
      <c r="U1280" t="str">
        <f>VLOOKUP(Tabla1[[#This Row],[Fábrica]],Tabla3[],4,FALSE)</f>
        <v>Arizona</v>
      </c>
    </row>
    <row r="1281" spans="1:21" x14ac:dyDescent="0.25">
      <c r="A1281" t="s">
        <v>7473</v>
      </c>
      <c r="B1281" s="3">
        <v>44510</v>
      </c>
      <c r="C1281" s="3">
        <v>44526</v>
      </c>
      <c r="D1281" t="s">
        <v>18</v>
      </c>
      <c r="E1281">
        <v>158372</v>
      </c>
      <c r="F1281" t="s">
        <v>19</v>
      </c>
      <c r="G1281" t="s">
        <v>120</v>
      </c>
      <c r="H1281" t="s">
        <v>21</v>
      </c>
      <c r="I1281">
        <v>92037</v>
      </c>
      <c r="J1281" t="s">
        <v>22</v>
      </c>
      <c r="K1281" t="s">
        <v>23</v>
      </c>
      <c r="L1281" t="s">
        <v>24</v>
      </c>
      <c r="M1281" t="s">
        <v>25</v>
      </c>
      <c r="N1281" s="5">
        <v>7.5</v>
      </c>
      <c r="O1281" s="7">
        <v>2</v>
      </c>
      <c r="P1281" s="5">
        <v>4.9000000000000004</v>
      </c>
      <c r="Q1281" s="5">
        <v>2.6</v>
      </c>
      <c r="R1281" s="22">
        <f>Tabla1[[#This Row],[Fecha de Envío]]-Tabla1[[#This Row],[Fecha de Orden]]</f>
        <v>16</v>
      </c>
      <c r="S1281" s="24">
        <f>YEAR(Tabla1[[#This Row],[Fecha de Orden]])</f>
        <v>2021</v>
      </c>
      <c r="T1281" t="str">
        <f>VLOOKUP(Tabla1[[#This Row],[Nombre del Producto]],Tabla2[[Nombre Producto]:[Costo Unitario]],2,FALSE)</f>
        <v>Wicked Choccy's</v>
      </c>
      <c r="U1281" t="str">
        <f>VLOOKUP(Tabla1[[#This Row],[Fábrica]],Tabla3[],4,FALSE)</f>
        <v>Georgia</v>
      </c>
    </row>
    <row r="1282" spans="1:21" x14ac:dyDescent="0.25">
      <c r="A1282" t="s">
        <v>7474</v>
      </c>
      <c r="B1282" s="3">
        <v>44510</v>
      </c>
      <c r="C1282" s="3">
        <v>44526</v>
      </c>
      <c r="D1282" t="s">
        <v>18</v>
      </c>
      <c r="E1282">
        <v>158372</v>
      </c>
      <c r="F1282" t="s">
        <v>19</v>
      </c>
      <c r="G1282" t="s">
        <v>120</v>
      </c>
      <c r="H1282" t="s">
        <v>21</v>
      </c>
      <c r="I1282">
        <v>92037</v>
      </c>
      <c r="J1282" t="s">
        <v>22</v>
      </c>
      <c r="K1282" t="s">
        <v>23</v>
      </c>
      <c r="L1282" t="s">
        <v>27</v>
      </c>
      <c r="M1282" t="s">
        <v>28</v>
      </c>
      <c r="N1282" s="5">
        <v>18</v>
      </c>
      <c r="O1282" s="7">
        <v>5</v>
      </c>
      <c r="P1282" s="5">
        <v>12.5</v>
      </c>
      <c r="Q1282" s="5">
        <v>5.5</v>
      </c>
      <c r="R1282" s="22">
        <f>Tabla1[[#This Row],[Fecha de Envío]]-Tabla1[[#This Row],[Fecha de Orden]]</f>
        <v>16</v>
      </c>
      <c r="S1282" s="24">
        <f>YEAR(Tabla1[[#This Row],[Fecha de Orden]])</f>
        <v>2021</v>
      </c>
      <c r="T1282" t="str">
        <f>VLOOKUP(Tabla1[[#This Row],[Nombre del Producto]],Tabla2[[Nombre Producto]:[Costo Unitario]],2,FALSE)</f>
        <v>Lot's O' Nuts</v>
      </c>
      <c r="U1282" t="str">
        <f>VLOOKUP(Tabla1[[#This Row],[Fábrica]],Tabla3[],4,FALSE)</f>
        <v>Arizona</v>
      </c>
    </row>
    <row r="1283" spans="1:21" x14ac:dyDescent="0.25">
      <c r="A1283" t="s">
        <v>7475</v>
      </c>
      <c r="B1283" s="3">
        <v>44510</v>
      </c>
      <c r="C1283" s="3">
        <v>44526</v>
      </c>
      <c r="D1283" t="s">
        <v>18</v>
      </c>
      <c r="E1283">
        <v>158372</v>
      </c>
      <c r="F1283" t="s">
        <v>19</v>
      </c>
      <c r="G1283" t="s">
        <v>120</v>
      </c>
      <c r="H1283" t="s">
        <v>21</v>
      </c>
      <c r="I1283">
        <v>92037</v>
      </c>
      <c r="J1283" t="s">
        <v>22</v>
      </c>
      <c r="K1283" t="s">
        <v>23</v>
      </c>
      <c r="L1283" t="s">
        <v>36</v>
      </c>
      <c r="M1283" t="s">
        <v>37</v>
      </c>
      <c r="N1283" s="5">
        <v>26</v>
      </c>
      <c r="O1283" s="7">
        <v>8</v>
      </c>
      <c r="P1283" s="5">
        <v>16.88</v>
      </c>
      <c r="Q1283" s="5">
        <v>9.1199999999999992</v>
      </c>
      <c r="R1283" s="22">
        <f>Tabla1[[#This Row],[Fecha de Envío]]-Tabla1[[#This Row],[Fecha de Orden]]</f>
        <v>16</v>
      </c>
      <c r="S1283" s="24">
        <f>YEAR(Tabla1[[#This Row],[Fecha de Orden]])</f>
        <v>2021</v>
      </c>
      <c r="T1283" t="str">
        <f>VLOOKUP(Tabla1[[#This Row],[Nombre del Producto]],Tabla2[[Nombre Producto]:[Costo Unitario]],2,FALSE)</f>
        <v>Wicked Choccy's</v>
      </c>
      <c r="U1283" t="str">
        <f>VLOOKUP(Tabla1[[#This Row],[Fábrica]],Tabla3[],4,FALSE)</f>
        <v>Georgia</v>
      </c>
    </row>
    <row r="1284" spans="1:21" x14ac:dyDescent="0.25">
      <c r="A1284" t="s">
        <v>7476</v>
      </c>
      <c r="B1284" s="3">
        <v>44510</v>
      </c>
      <c r="C1284" s="3">
        <v>44526</v>
      </c>
      <c r="D1284" t="s">
        <v>18</v>
      </c>
      <c r="E1284">
        <v>158372</v>
      </c>
      <c r="F1284" t="s">
        <v>19</v>
      </c>
      <c r="G1284" t="s">
        <v>120</v>
      </c>
      <c r="H1284" t="s">
        <v>21</v>
      </c>
      <c r="I1284">
        <v>92037</v>
      </c>
      <c r="J1284" t="s">
        <v>22</v>
      </c>
      <c r="K1284" t="s">
        <v>23</v>
      </c>
      <c r="L1284" t="s">
        <v>45</v>
      </c>
      <c r="M1284" t="s">
        <v>46</v>
      </c>
      <c r="N1284" s="5">
        <v>27.92</v>
      </c>
      <c r="O1284" s="7">
        <v>8</v>
      </c>
      <c r="P1284" s="5">
        <v>19.920000000000002</v>
      </c>
      <c r="Q1284" s="5">
        <v>8</v>
      </c>
      <c r="R1284" s="22">
        <f>Tabla1[[#This Row],[Fecha de Envío]]-Tabla1[[#This Row],[Fecha de Orden]]</f>
        <v>16</v>
      </c>
      <c r="S1284" s="24">
        <f>YEAR(Tabla1[[#This Row],[Fecha de Orden]])</f>
        <v>2021</v>
      </c>
      <c r="T1284" t="str">
        <f>VLOOKUP(Tabla1[[#This Row],[Nombre del Producto]],Tabla2[[Nombre Producto]:[Costo Unitario]],2,FALSE)</f>
        <v>Lot's O' Nuts</v>
      </c>
      <c r="U1284" t="str">
        <f>VLOOKUP(Tabla1[[#This Row],[Fábrica]],Tabla3[],4,FALSE)</f>
        <v>Arizona</v>
      </c>
    </row>
    <row r="1285" spans="1:21" x14ac:dyDescent="0.25">
      <c r="A1285" t="s">
        <v>7477</v>
      </c>
      <c r="B1285" s="3">
        <v>44510</v>
      </c>
      <c r="C1285" s="3">
        <v>44526</v>
      </c>
      <c r="D1285" t="s">
        <v>18</v>
      </c>
      <c r="E1285">
        <v>158372</v>
      </c>
      <c r="F1285" t="s">
        <v>19</v>
      </c>
      <c r="G1285" t="s">
        <v>120</v>
      </c>
      <c r="H1285" t="s">
        <v>21</v>
      </c>
      <c r="I1285">
        <v>92037</v>
      </c>
      <c r="J1285" t="s">
        <v>22</v>
      </c>
      <c r="K1285" t="s">
        <v>23</v>
      </c>
      <c r="L1285" t="s">
        <v>33</v>
      </c>
      <c r="M1285" t="s">
        <v>34</v>
      </c>
      <c r="N1285" s="5">
        <v>28.8</v>
      </c>
      <c r="O1285" s="7">
        <v>8</v>
      </c>
      <c r="P1285" s="5">
        <v>19.2</v>
      </c>
      <c r="Q1285" s="5">
        <v>9.6</v>
      </c>
      <c r="R1285" s="22">
        <f>Tabla1[[#This Row],[Fecha de Envío]]-Tabla1[[#This Row],[Fecha de Orden]]</f>
        <v>16</v>
      </c>
      <c r="S1285" s="24">
        <f>YEAR(Tabla1[[#This Row],[Fecha de Orden]])</f>
        <v>2021</v>
      </c>
      <c r="T1285" t="str">
        <f>VLOOKUP(Tabla1[[#This Row],[Nombre del Producto]],Tabla2[[Nombre Producto]:[Costo Unitario]],2,FALSE)</f>
        <v>Lot's O' Nuts</v>
      </c>
      <c r="U1285" t="str">
        <f>VLOOKUP(Tabla1[[#This Row],[Fábrica]],Tabla3[],4,FALSE)</f>
        <v>Arizona</v>
      </c>
    </row>
    <row r="1286" spans="1:21" x14ac:dyDescent="0.25">
      <c r="A1286" t="s">
        <v>7811</v>
      </c>
      <c r="B1286" s="3">
        <v>44510</v>
      </c>
      <c r="C1286" s="3">
        <v>44526</v>
      </c>
      <c r="D1286" t="s">
        <v>18</v>
      </c>
      <c r="E1286">
        <v>121006</v>
      </c>
      <c r="F1286" t="s">
        <v>19</v>
      </c>
      <c r="G1286" t="s">
        <v>4469</v>
      </c>
      <c r="H1286" t="s">
        <v>93</v>
      </c>
      <c r="I1286">
        <v>48640</v>
      </c>
      <c r="J1286" t="s">
        <v>22</v>
      </c>
      <c r="K1286" t="s">
        <v>43</v>
      </c>
      <c r="L1286" t="s">
        <v>36</v>
      </c>
      <c r="M1286" t="s">
        <v>37</v>
      </c>
      <c r="N1286" s="5">
        <v>9.75</v>
      </c>
      <c r="O1286" s="7">
        <v>3</v>
      </c>
      <c r="P1286" s="5">
        <v>6.33</v>
      </c>
      <c r="Q1286" s="5">
        <v>3.42</v>
      </c>
      <c r="R1286" s="22">
        <f>Tabla1[[#This Row],[Fecha de Envío]]-Tabla1[[#This Row],[Fecha de Orden]]</f>
        <v>16</v>
      </c>
      <c r="S1286" s="24">
        <f>YEAR(Tabla1[[#This Row],[Fecha de Orden]])</f>
        <v>2021</v>
      </c>
      <c r="T1286" t="str">
        <f>VLOOKUP(Tabla1[[#This Row],[Nombre del Producto]],Tabla2[[Nombre Producto]:[Costo Unitario]],2,FALSE)</f>
        <v>Wicked Choccy's</v>
      </c>
      <c r="U1286" t="str">
        <f>VLOOKUP(Tabla1[[#This Row],[Fábrica]],Tabla3[],4,FALSE)</f>
        <v>Georgia</v>
      </c>
    </row>
    <row r="1287" spans="1:21" x14ac:dyDescent="0.25">
      <c r="A1287" t="s">
        <v>7812</v>
      </c>
      <c r="B1287" s="3">
        <v>44510</v>
      </c>
      <c r="C1287" s="3">
        <v>44526</v>
      </c>
      <c r="D1287" t="s">
        <v>18</v>
      </c>
      <c r="E1287">
        <v>121006</v>
      </c>
      <c r="F1287" t="s">
        <v>19</v>
      </c>
      <c r="G1287" t="s">
        <v>4469</v>
      </c>
      <c r="H1287" t="s">
        <v>93</v>
      </c>
      <c r="I1287">
        <v>48640</v>
      </c>
      <c r="J1287" t="s">
        <v>22</v>
      </c>
      <c r="K1287" t="s">
        <v>43</v>
      </c>
      <c r="L1287" t="s">
        <v>24</v>
      </c>
      <c r="M1287" t="s">
        <v>25</v>
      </c>
      <c r="N1287" s="5">
        <v>7.5</v>
      </c>
      <c r="O1287" s="7">
        <v>2</v>
      </c>
      <c r="P1287" s="5">
        <v>4.9000000000000004</v>
      </c>
      <c r="Q1287" s="5">
        <v>2.6</v>
      </c>
      <c r="R1287" s="22">
        <f>Tabla1[[#This Row],[Fecha de Envío]]-Tabla1[[#This Row],[Fecha de Orden]]</f>
        <v>16</v>
      </c>
      <c r="S1287" s="24">
        <f>YEAR(Tabla1[[#This Row],[Fecha de Orden]])</f>
        <v>2021</v>
      </c>
      <c r="T1287" t="str">
        <f>VLOOKUP(Tabla1[[#This Row],[Nombre del Producto]],Tabla2[[Nombre Producto]:[Costo Unitario]],2,FALSE)</f>
        <v>Wicked Choccy's</v>
      </c>
      <c r="U1287" t="str">
        <f>VLOOKUP(Tabla1[[#This Row],[Fábrica]],Tabla3[],4,FALSE)</f>
        <v>Georgia</v>
      </c>
    </row>
    <row r="1288" spans="1:21" x14ac:dyDescent="0.25">
      <c r="A1288" t="s">
        <v>7813</v>
      </c>
      <c r="B1288" s="3">
        <v>44510</v>
      </c>
      <c r="C1288" s="3">
        <v>44526</v>
      </c>
      <c r="D1288" t="s">
        <v>18</v>
      </c>
      <c r="E1288">
        <v>121006</v>
      </c>
      <c r="F1288" t="s">
        <v>19</v>
      </c>
      <c r="G1288" t="s">
        <v>4469</v>
      </c>
      <c r="H1288" t="s">
        <v>93</v>
      </c>
      <c r="I1288">
        <v>48640</v>
      </c>
      <c r="J1288" t="s">
        <v>22</v>
      </c>
      <c r="K1288" t="s">
        <v>43</v>
      </c>
      <c r="L1288" t="s">
        <v>27</v>
      </c>
      <c r="M1288" t="s">
        <v>28</v>
      </c>
      <c r="N1288" s="5">
        <v>10.8</v>
      </c>
      <c r="O1288" s="7">
        <v>3</v>
      </c>
      <c r="P1288" s="5">
        <v>7.5</v>
      </c>
      <c r="Q1288" s="5">
        <v>3.3</v>
      </c>
      <c r="R1288" s="22">
        <f>Tabla1[[#This Row],[Fecha de Envío]]-Tabla1[[#This Row],[Fecha de Orden]]</f>
        <v>16</v>
      </c>
      <c r="S1288" s="24">
        <f>YEAR(Tabla1[[#This Row],[Fecha de Orden]])</f>
        <v>2021</v>
      </c>
      <c r="T1288" t="str">
        <f>VLOOKUP(Tabla1[[#This Row],[Nombre del Producto]],Tabla2[[Nombre Producto]:[Costo Unitario]],2,FALSE)</f>
        <v>Lot's O' Nuts</v>
      </c>
      <c r="U1288" t="str">
        <f>VLOOKUP(Tabla1[[#This Row],[Fábrica]],Tabla3[],4,FALSE)</f>
        <v>Arizona</v>
      </c>
    </row>
    <row r="1289" spans="1:21" x14ac:dyDescent="0.25">
      <c r="A1289" t="s">
        <v>7814</v>
      </c>
      <c r="B1289" s="3">
        <v>44510</v>
      </c>
      <c r="C1289" s="3">
        <v>44526</v>
      </c>
      <c r="D1289" t="s">
        <v>18</v>
      </c>
      <c r="E1289">
        <v>121006</v>
      </c>
      <c r="F1289" t="s">
        <v>19</v>
      </c>
      <c r="G1289" t="s">
        <v>4469</v>
      </c>
      <c r="H1289" t="s">
        <v>93</v>
      </c>
      <c r="I1289">
        <v>48640</v>
      </c>
      <c r="J1289" t="s">
        <v>22</v>
      </c>
      <c r="K1289" t="s">
        <v>43</v>
      </c>
      <c r="L1289" t="s">
        <v>33</v>
      </c>
      <c r="M1289" t="s">
        <v>34</v>
      </c>
      <c r="N1289" s="5">
        <v>10.8</v>
      </c>
      <c r="O1289" s="7">
        <v>3</v>
      </c>
      <c r="P1289" s="5">
        <v>7.2</v>
      </c>
      <c r="Q1289" s="5">
        <v>3.6</v>
      </c>
      <c r="R1289" s="22">
        <f>Tabla1[[#This Row],[Fecha de Envío]]-Tabla1[[#This Row],[Fecha de Orden]]</f>
        <v>16</v>
      </c>
      <c r="S1289" s="24">
        <f>YEAR(Tabla1[[#This Row],[Fecha de Orden]])</f>
        <v>2021</v>
      </c>
      <c r="T1289" t="str">
        <f>VLOOKUP(Tabla1[[#This Row],[Nombre del Producto]],Tabla2[[Nombre Producto]:[Costo Unitario]],2,FALSE)</f>
        <v>Lot's O' Nuts</v>
      </c>
      <c r="U1289" t="str">
        <f>VLOOKUP(Tabla1[[#This Row],[Fábrica]],Tabla3[],4,FALSE)</f>
        <v>Arizona</v>
      </c>
    </row>
    <row r="1290" spans="1:21" x14ac:dyDescent="0.25">
      <c r="A1290" t="s">
        <v>7815</v>
      </c>
      <c r="B1290" s="3">
        <v>44510</v>
      </c>
      <c r="C1290" s="3">
        <v>44526</v>
      </c>
      <c r="D1290" t="s">
        <v>18</v>
      </c>
      <c r="E1290">
        <v>121006</v>
      </c>
      <c r="F1290" t="s">
        <v>19</v>
      </c>
      <c r="G1290" t="s">
        <v>4469</v>
      </c>
      <c r="H1290" t="s">
        <v>93</v>
      </c>
      <c r="I1290">
        <v>48640</v>
      </c>
      <c r="J1290" t="s">
        <v>22</v>
      </c>
      <c r="K1290" t="s">
        <v>43</v>
      </c>
      <c r="L1290" t="s">
        <v>45</v>
      </c>
      <c r="M1290" t="s">
        <v>46</v>
      </c>
      <c r="N1290" s="5">
        <v>10.47</v>
      </c>
      <c r="O1290" s="7">
        <v>3</v>
      </c>
      <c r="P1290" s="5">
        <v>7.47</v>
      </c>
      <c r="Q1290" s="5">
        <v>3</v>
      </c>
      <c r="R1290" s="22">
        <f>Tabla1[[#This Row],[Fecha de Envío]]-Tabla1[[#This Row],[Fecha de Orden]]</f>
        <v>16</v>
      </c>
      <c r="S1290" s="24">
        <f>YEAR(Tabla1[[#This Row],[Fecha de Orden]])</f>
        <v>2021</v>
      </c>
      <c r="T1290" t="str">
        <f>VLOOKUP(Tabla1[[#This Row],[Nombre del Producto]],Tabla2[[Nombre Producto]:[Costo Unitario]],2,FALSE)</f>
        <v>Lot's O' Nuts</v>
      </c>
      <c r="U1290" t="str">
        <f>VLOOKUP(Tabla1[[#This Row],[Fábrica]],Tabla3[],4,FALSE)</f>
        <v>Arizona</v>
      </c>
    </row>
    <row r="1291" spans="1:21" x14ac:dyDescent="0.25">
      <c r="A1291" t="s">
        <v>679</v>
      </c>
      <c r="B1291" s="3">
        <v>44511</v>
      </c>
      <c r="C1291" s="3">
        <v>44528</v>
      </c>
      <c r="D1291" t="s">
        <v>18</v>
      </c>
      <c r="E1291">
        <v>105270</v>
      </c>
      <c r="F1291" t="s">
        <v>19</v>
      </c>
      <c r="G1291" t="s">
        <v>53</v>
      </c>
      <c r="H1291" t="s">
        <v>21</v>
      </c>
      <c r="I1291">
        <v>90008</v>
      </c>
      <c r="J1291" t="s">
        <v>22</v>
      </c>
      <c r="K1291" t="s">
        <v>23</v>
      </c>
      <c r="L1291" t="s">
        <v>24</v>
      </c>
      <c r="M1291" t="s">
        <v>25</v>
      </c>
      <c r="N1291" s="5">
        <v>3.75</v>
      </c>
      <c r="O1291" s="7">
        <v>1</v>
      </c>
      <c r="P1291" s="5">
        <v>2.4500000000000002</v>
      </c>
      <c r="Q1291" s="5">
        <v>1.3</v>
      </c>
      <c r="R1291" s="22">
        <f>Tabla1[[#This Row],[Fecha de Envío]]-Tabla1[[#This Row],[Fecha de Orden]]</f>
        <v>17</v>
      </c>
      <c r="S1291" s="24">
        <f>YEAR(Tabla1[[#This Row],[Fecha de Orden]])</f>
        <v>2021</v>
      </c>
      <c r="T1291" t="str">
        <f>VLOOKUP(Tabla1[[#This Row],[Nombre del Producto]],Tabla2[[Nombre Producto]:[Costo Unitario]],2,FALSE)</f>
        <v>Wicked Choccy's</v>
      </c>
      <c r="U1291" t="str">
        <f>VLOOKUP(Tabla1[[#This Row],[Fábrica]],Tabla3[],4,FALSE)</f>
        <v>Georgia</v>
      </c>
    </row>
    <row r="1292" spans="1:21" x14ac:dyDescent="0.25">
      <c r="A1292" t="s">
        <v>680</v>
      </c>
      <c r="B1292" s="3">
        <v>44511</v>
      </c>
      <c r="C1292" s="3">
        <v>44528</v>
      </c>
      <c r="D1292" t="s">
        <v>18</v>
      </c>
      <c r="E1292">
        <v>105270</v>
      </c>
      <c r="F1292" t="s">
        <v>19</v>
      </c>
      <c r="G1292" t="s">
        <v>53</v>
      </c>
      <c r="H1292" t="s">
        <v>21</v>
      </c>
      <c r="I1292">
        <v>90008</v>
      </c>
      <c r="J1292" t="s">
        <v>22</v>
      </c>
      <c r="K1292" t="s">
        <v>23</v>
      </c>
      <c r="L1292" t="s">
        <v>45</v>
      </c>
      <c r="M1292" t="s">
        <v>46</v>
      </c>
      <c r="N1292" s="5">
        <v>10.47</v>
      </c>
      <c r="O1292" s="7">
        <v>3</v>
      </c>
      <c r="P1292" s="5">
        <v>7.47</v>
      </c>
      <c r="Q1292" s="5">
        <v>3</v>
      </c>
      <c r="R1292" s="22">
        <f>Tabla1[[#This Row],[Fecha de Envío]]-Tabla1[[#This Row],[Fecha de Orden]]</f>
        <v>17</v>
      </c>
      <c r="S1292" s="24">
        <f>YEAR(Tabla1[[#This Row],[Fecha de Orden]])</f>
        <v>2021</v>
      </c>
      <c r="T1292" t="str">
        <f>VLOOKUP(Tabla1[[#This Row],[Nombre del Producto]],Tabla2[[Nombre Producto]:[Costo Unitario]],2,FALSE)</f>
        <v>Lot's O' Nuts</v>
      </c>
      <c r="U1292" t="str">
        <f>VLOOKUP(Tabla1[[#This Row],[Fábrica]],Tabla3[],4,FALSE)</f>
        <v>Arizona</v>
      </c>
    </row>
    <row r="1293" spans="1:21" x14ac:dyDescent="0.25">
      <c r="A1293" t="s">
        <v>1201</v>
      </c>
      <c r="B1293" s="3">
        <v>44511</v>
      </c>
      <c r="C1293" s="3">
        <v>44525</v>
      </c>
      <c r="D1293" t="s">
        <v>18</v>
      </c>
      <c r="E1293">
        <v>140914</v>
      </c>
      <c r="F1293" t="s">
        <v>19</v>
      </c>
      <c r="G1293" t="s">
        <v>239</v>
      </c>
      <c r="H1293" t="s">
        <v>173</v>
      </c>
      <c r="I1293">
        <v>60653</v>
      </c>
      <c r="J1293" t="s">
        <v>22</v>
      </c>
      <c r="K1293" t="s">
        <v>43</v>
      </c>
      <c r="L1293" t="s">
        <v>33</v>
      </c>
      <c r="M1293" t="s">
        <v>34</v>
      </c>
      <c r="N1293" s="5">
        <v>14.4</v>
      </c>
      <c r="O1293" s="7">
        <v>4</v>
      </c>
      <c r="P1293" s="5">
        <v>9.6</v>
      </c>
      <c r="Q1293" s="5">
        <v>4.8</v>
      </c>
      <c r="R1293" s="22">
        <f>Tabla1[[#This Row],[Fecha de Envío]]-Tabla1[[#This Row],[Fecha de Orden]]</f>
        <v>14</v>
      </c>
      <c r="S1293" s="24">
        <f>YEAR(Tabla1[[#This Row],[Fecha de Orden]])</f>
        <v>2021</v>
      </c>
      <c r="T1293" t="str">
        <f>VLOOKUP(Tabla1[[#This Row],[Nombre del Producto]],Tabla2[[Nombre Producto]:[Costo Unitario]],2,FALSE)</f>
        <v>Lot's O' Nuts</v>
      </c>
      <c r="U1293" t="str">
        <f>VLOOKUP(Tabla1[[#This Row],[Fábrica]],Tabla3[],4,FALSE)</f>
        <v>Arizona</v>
      </c>
    </row>
    <row r="1294" spans="1:21" x14ac:dyDescent="0.25">
      <c r="A1294" t="s">
        <v>1202</v>
      </c>
      <c r="B1294" s="3">
        <v>44511</v>
      </c>
      <c r="C1294" s="3">
        <v>44525</v>
      </c>
      <c r="D1294" t="s">
        <v>18</v>
      </c>
      <c r="E1294">
        <v>140914</v>
      </c>
      <c r="F1294" t="s">
        <v>19</v>
      </c>
      <c r="G1294" t="s">
        <v>239</v>
      </c>
      <c r="H1294" t="s">
        <v>173</v>
      </c>
      <c r="I1294">
        <v>60653</v>
      </c>
      <c r="J1294" t="s">
        <v>22</v>
      </c>
      <c r="K1294" t="s">
        <v>43</v>
      </c>
      <c r="L1294" t="s">
        <v>36</v>
      </c>
      <c r="M1294" t="s">
        <v>37</v>
      </c>
      <c r="N1294" s="5">
        <v>6.5</v>
      </c>
      <c r="O1294" s="7">
        <v>2</v>
      </c>
      <c r="P1294" s="5">
        <v>4.22</v>
      </c>
      <c r="Q1294" s="5">
        <v>2.2799999999999998</v>
      </c>
      <c r="R1294" s="22">
        <f>Tabla1[[#This Row],[Fecha de Envío]]-Tabla1[[#This Row],[Fecha de Orden]]</f>
        <v>14</v>
      </c>
      <c r="S1294" s="24">
        <f>YEAR(Tabla1[[#This Row],[Fecha de Orden]])</f>
        <v>2021</v>
      </c>
      <c r="T1294" t="str">
        <f>VLOOKUP(Tabla1[[#This Row],[Nombre del Producto]],Tabla2[[Nombre Producto]:[Costo Unitario]],2,FALSE)</f>
        <v>Wicked Choccy's</v>
      </c>
      <c r="U1294" t="str">
        <f>VLOOKUP(Tabla1[[#This Row],[Fábrica]],Tabla3[],4,FALSE)</f>
        <v>Georgia</v>
      </c>
    </row>
    <row r="1295" spans="1:21" x14ac:dyDescent="0.25">
      <c r="A1295" t="s">
        <v>5041</v>
      </c>
      <c r="B1295" s="3">
        <v>44511</v>
      </c>
      <c r="C1295" s="3">
        <v>44525</v>
      </c>
      <c r="D1295" t="s">
        <v>18</v>
      </c>
      <c r="E1295">
        <v>165309</v>
      </c>
      <c r="F1295" t="s">
        <v>19</v>
      </c>
      <c r="G1295" t="s">
        <v>159</v>
      </c>
      <c r="H1295" t="s">
        <v>42</v>
      </c>
      <c r="I1295">
        <v>77095</v>
      </c>
      <c r="J1295" t="s">
        <v>22</v>
      </c>
      <c r="K1295" t="s">
        <v>43</v>
      </c>
      <c r="L1295" t="s">
        <v>33</v>
      </c>
      <c r="M1295" t="s">
        <v>34</v>
      </c>
      <c r="N1295" s="5">
        <v>10.8</v>
      </c>
      <c r="O1295" s="7">
        <v>3</v>
      </c>
      <c r="P1295" s="5">
        <v>7.2</v>
      </c>
      <c r="Q1295" s="5">
        <v>3.6</v>
      </c>
      <c r="R1295" s="22">
        <f>Tabla1[[#This Row],[Fecha de Envío]]-Tabla1[[#This Row],[Fecha de Orden]]</f>
        <v>14</v>
      </c>
      <c r="S1295" s="24">
        <f>YEAR(Tabla1[[#This Row],[Fecha de Orden]])</f>
        <v>2021</v>
      </c>
      <c r="T1295" t="str">
        <f>VLOOKUP(Tabla1[[#This Row],[Nombre del Producto]],Tabla2[[Nombre Producto]:[Costo Unitario]],2,FALSE)</f>
        <v>Lot's O' Nuts</v>
      </c>
      <c r="U1295" t="str">
        <f>VLOOKUP(Tabla1[[#This Row],[Fábrica]],Tabla3[],4,FALSE)</f>
        <v>Arizona</v>
      </c>
    </row>
    <row r="1296" spans="1:21" x14ac:dyDescent="0.25">
      <c r="A1296" t="s">
        <v>5042</v>
      </c>
      <c r="B1296" s="3">
        <v>44511</v>
      </c>
      <c r="C1296" s="3">
        <v>44525</v>
      </c>
      <c r="D1296" t="s">
        <v>18</v>
      </c>
      <c r="E1296">
        <v>165309</v>
      </c>
      <c r="F1296" t="s">
        <v>19</v>
      </c>
      <c r="G1296" t="s">
        <v>159</v>
      </c>
      <c r="H1296" t="s">
        <v>42</v>
      </c>
      <c r="I1296">
        <v>77095</v>
      </c>
      <c r="J1296" t="s">
        <v>22</v>
      </c>
      <c r="K1296" t="s">
        <v>43</v>
      </c>
      <c r="L1296" t="s">
        <v>27</v>
      </c>
      <c r="M1296" t="s">
        <v>28</v>
      </c>
      <c r="N1296" s="5">
        <v>3.6</v>
      </c>
      <c r="O1296" s="7">
        <v>1</v>
      </c>
      <c r="P1296" s="5">
        <v>2.5</v>
      </c>
      <c r="Q1296" s="5">
        <v>1.1000000000000001</v>
      </c>
      <c r="R1296" s="22">
        <f>Tabla1[[#This Row],[Fecha de Envío]]-Tabla1[[#This Row],[Fecha de Orden]]</f>
        <v>14</v>
      </c>
      <c r="S1296" s="24">
        <f>YEAR(Tabla1[[#This Row],[Fecha de Orden]])</f>
        <v>2021</v>
      </c>
      <c r="T1296" t="str">
        <f>VLOOKUP(Tabla1[[#This Row],[Nombre del Producto]],Tabla2[[Nombre Producto]:[Costo Unitario]],2,FALSE)</f>
        <v>Lot's O' Nuts</v>
      </c>
      <c r="U1296" t="str">
        <f>VLOOKUP(Tabla1[[#This Row],[Fábrica]],Tabla3[],4,FALSE)</f>
        <v>Arizona</v>
      </c>
    </row>
    <row r="1297" spans="1:21" x14ac:dyDescent="0.25">
      <c r="A1297" t="s">
        <v>5043</v>
      </c>
      <c r="B1297" s="3">
        <v>44511</v>
      </c>
      <c r="C1297" s="3">
        <v>44525</v>
      </c>
      <c r="D1297" t="s">
        <v>18</v>
      </c>
      <c r="E1297">
        <v>165309</v>
      </c>
      <c r="F1297" t="s">
        <v>19</v>
      </c>
      <c r="G1297" t="s">
        <v>159</v>
      </c>
      <c r="H1297" t="s">
        <v>42</v>
      </c>
      <c r="I1297">
        <v>77095</v>
      </c>
      <c r="J1297" t="s">
        <v>22</v>
      </c>
      <c r="K1297" t="s">
        <v>43</v>
      </c>
      <c r="L1297" t="s">
        <v>24</v>
      </c>
      <c r="M1297" t="s">
        <v>25</v>
      </c>
      <c r="N1297" s="5">
        <v>30</v>
      </c>
      <c r="O1297" s="7">
        <v>8</v>
      </c>
      <c r="P1297" s="5">
        <v>19.600000000000001</v>
      </c>
      <c r="Q1297" s="5">
        <v>10.4</v>
      </c>
      <c r="R1297" s="22">
        <f>Tabla1[[#This Row],[Fecha de Envío]]-Tabla1[[#This Row],[Fecha de Orden]]</f>
        <v>14</v>
      </c>
      <c r="S1297" s="24">
        <f>YEAR(Tabla1[[#This Row],[Fecha de Orden]])</f>
        <v>2021</v>
      </c>
      <c r="T1297" t="str">
        <f>VLOOKUP(Tabla1[[#This Row],[Nombre del Producto]],Tabla2[[Nombre Producto]:[Costo Unitario]],2,FALSE)</f>
        <v>Wicked Choccy's</v>
      </c>
      <c r="U1297" t="str">
        <f>VLOOKUP(Tabla1[[#This Row],[Fábrica]],Tabla3[],4,FALSE)</f>
        <v>Georgia</v>
      </c>
    </row>
    <row r="1298" spans="1:21" x14ac:dyDescent="0.25">
      <c r="A1298" t="s">
        <v>5044</v>
      </c>
      <c r="B1298" s="3">
        <v>44511</v>
      </c>
      <c r="C1298" s="3">
        <v>44525</v>
      </c>
      <c r="D1298" t="s">
        <v>18</v>
      </c>
      <c r="E1298">
        <v>165309</v>
      </c>
      <c r="F1298" t="s">
        <v>19</v>
      </c>
      <c r="G1298" t="s">
        <v>159</v>
      </c>
      <c r="H1298" t="s">
        <v>42</v>
      </c>
      <c r="I1298">
        <v>77095</v>
      </c>
      <c r="J1298" t="s">
        <v>22</v>
      </c>
      <c r="K1298" t="s">
        <v>43</v>
      </c>
      <c r="L1298" t="s">
        <v>45</v>
      </c>
      <c r="M1298" t="s">
        <v>46</v>
      </c>
      <c r="N1298" s="5">
        <v>6.98</v>
      </c>
      <c r="O1298" s="7">
        <v>2</v>
      </c>
      <c r="P1298" s="5">
        <v>4.9800000000000004</v>
      </c>
      <c r="Q1298" s="5">
        <v>2</v>
      </c>
      <c r="R1298" s="22">
        <f>Tabla1[[#This Row],[Fecha de Envío]]-Tabla1[[#This Row],[Fecha de Orden]]</f>
        <v>14</v>
      </c>
      <c r="S1298" s="24">
        <f>YEAR(Tabla1[[#This Row],[Fecha de Orden]])</f>
        <v>2021</v>
      </c>
      <c r="T1298" t="str">
        <f>VLOOKUP(Tabla1[[#This Row],[Nombre del Producto]],Tabla2[[Nombre Producto]:[Costo Unitario]],2,FALSE)</f>
        <v>Lot's O' Nuts</v>
      </c>
      <c r="U1298" t="str">
        <f>VLOOKUP(Tabla1[[#This Row],[Fábrica]],Tabla3[],4,FALSE)</f>
        <v>Arizona</v>
      </c>
    </row>
    <row r="1299" spans="1:21" x14ac:dyDescent="0.25">
      <c r="A1299" t="s">
        <v>5330</v>
      </c>
      <c r="B1299" s="3">
        <v>44511</v>
      </c>
      <c r="C1299" s="3">
        <v>44527</v>
      </c>
      <c r="D1299" t="s">
        <v>18</v>
      </c>
      <c r="E1299">
        <v>143287</v>
      </c>
      <c r="F1299" t="s">
        <v>19</v>
      </c>
      <c r="G1299" t="s">
        <v>4273</v>
      </c>
      <c r="H1299" t="s">
        <v>31</v>
      </c>
      <c r="I1299">
        <v>10801</v>
      </c>
      <c r="J1299" t="s">
        <v>22</v>
      </c>
      <c r="K1299" t="s">
        <v>32</v>
      </c>
      <c r="L1299" t="s">
        <v>36</v>
      </c>
      <c r="M1299" t="s">
        <v>37</v>
      </c>
      <c r="N1299" s="5">
        <v>16.25</v>
      </c>
      <c r="O1299" s="7">
        <v>5</v>
      </c>
      <c r="P1299" s="5">
        <v>10.55</v>
      </c>
      <c r="Q1299" s="5">
        <v>5.7</v>
      </c>
      <c r="R1299" s="22">
        <f>Tabla1[[#This Row],[Fecha de Envío]]-Tabla1[[#This Row],[Fecha de Orden]]</f>
        <v>16</v>
      </c>
      <c r="S1299" s="24">
        <f>YEAR(Tabla1[[#This Row],[Fecha de Orden]])</f>
        <v>2021</v>
      </c>
      <c r="T1299" t="str">
        <f>VLOOKUP(Tabla1[[#This Row],[Nombre del Producto]],Tabla2[[Nombre Producto]:[Costo Unitario]],2,FALSE)</f>
        <v>Wicked Choccy's</v>
      </c>
      <c r="U1299" t="str">
        <f>VLOOKUP(Tabla1[[#This Row],[Fábrica]],Tabla3[],4,FALSE)</f>
        <v>Georgia</v>
      </c>
    </row>
    <row r="1300" spans="1:21" x14ac:dyDescent="0.25">
      <c r="A1300" t="s">
        <v>5773</v>
      </c>
      <c r="B1300" s="3">
        <v>44511</v>
      </c>
      <c r="C1300" s="3">
        <v>44523</v>
      </c>
      <c r="D1300" t="s">
        <v>71</v>
      </c>
      <c r="E1300">
        <v>140732</v>
      </c>
      <c r="F1300" t="s">
        <v>19</v>
      </c>
      <c r="G1300" t="s">
        <v>53</v>
      </c>
      <c r="H1300" t="s">
        <v>21</v>
      </c>
      <c r="I1300">
        <v>90004</v>
      </c>
      <c r="J1300" t="s">
        <v>22</v>
      </c>
      <c r="K1300" t="s">
        <v>23</v>
      </c>
      <c r="L1300" t="s">
        <v>24</v>
      </c>
      <c r="M1300" t="s">
        <v>25</v>
      </c>
      <c r="N1300" s="5">
        <v>7.5</v>
      </c>
      <c r="O1300" s="7">
        <v>2</v>
      </c>
      <c r="P1300" s="5">
        <v>4.9000000000000004</v>
      </c>
      <c r="Q1300" s="5">
        <v>2.6</v>
      </c>
      <c r="R1300" s="22">
        <f>Tabla1[[#This Row],[Fecha de Envío]]-Tabla1[[#This Row],[Fecha de Orden]]</f>
        <v>12</v>
      </c>
      <c r="S1300" s="24">
        <f>YEAR(Tabla1[[#This Row],[Fecha de Orden]])</f>
        <v>2021</v>
      </c>
      <c r="T1300" t="str">
        <f>VLOOKUP(Tabla1[[#This Row],[Nombre del Producto]],Tabla2[[Nombre Producto]:[Costo Unitario]],2,FALSE)</f>
        <v>Wicked Choccy's</v>
      </c>
      <c r="U1300" t="str">
        <f>VLOOKUP(Tabla1[[#This Row],[Fábrica]],Tabla3[],4,FALSE)</f>
        <v>Georgia</v>
      </c>
    </row>
    <row r="1301" spans="1:21" x14ac:dyDescent="0.25">
      <c r="A1301" t="s">
        <v>5774</v>
      </c>
      <c r="B1301" s="3">
        <v>44511</v>
      </c>
      <c r="C1301" s="3">
        <v>44523</v>
      </c>
      <c r="D1301" t="s">
        <v>71</v>
      </c>
      <c r="E1301">
        <v>140732</v>
      </c>
      <c r="F1301" t="s">
        <v>19</v>
      </c>
      <c r="G1301" t="s">
        <v>53</v>
      </c>
      <c r="H1301" t="s">
        <v>21</v>
      </c>
      <c r="I1301">
        <v>90004</v>
      </c>
      <c r="J1301" t="s">
        <v>22</v>
      </c>
      <c r="K1301" t="s">
        <v>23</v>
      </c>
      <c r="L1301" t="s">
        <v>27</v>
      </c>
      <c r="M1301" t="s">
        <v>28</v>
      </c>
      <c r="N1301" s="5">
        <v>14.4</v>
      </c>
      <c r="O1301" s="7">
        <v>4</v>
      </c>
      <c r="P1301" s="5">
        <v>10</v>
      </c>
      <c r="Q1301" s="5">
        <v>4.4000000000000004</v>
      </c>
      <c r="R1301" s="22">
        <f>Tabla1[[#This Row],[Fecha de Envío]]-Tabla1[[#This Row],[Fecha de Orden]]</f>
        <v>12</v>
      </c>
      <c r="S1301" s="24">
        <f>YEAR(Tabla1[[#This Row],[Fecha de Orden]])</f>
        <v>2021</v>
      </c>
      <c r="T1301" t="str">
        <f>VLOOKUP(Tabla1[[#This Row],[Nombre del Producto]],Tabla2[[Nombre Producto]:[Costo Unitario]],2,FALSE)</f>
        <v>Lot's O' Nuts</v>
      </c>
      <c r="U1301" t="str">
        <f>VLOOKUP(Tabla1[[#This Row],[Fábrica]],Tabla3[],4,FALSE)</f>
        <v>Arizona</v>
      </c>
    </row>
    <row r="1302" spans="1:21" x14ac:dyDescent="0.25">
      <c r="A1302" t="s">
        <v>6522</v>
      </c>
      <c r="B1302" s="3">
        <v>44511</v>
      </c>
      <c r="C1302" s="3">
        <v>44523</v>
      </c>
      <c r="D1302" t="s">
        <v>39</v>
      </c>
      <c r="E1302">
        <v>128524</v>
      </c>
      <c r="F1302" t="s">
        <v>19</v>
      </c>
      <c r="G1302" t="s">
        <v>124</v>
      </c>
      <c r="H1302" t="s">
        <v>125</v>
      </c>
      <c r="I1302">
        <v>98115</v>
      </c>
      <c r="J1302" t="s">
        <v>22</v>
      </c>
      <c r="K1302" t="s">
        <v>23</v>
      </c>
      <c r="L1302" t="s">
        <v>27</v>
      </c>
      <c r="M1302" t="s">
        <v>28</v>
      </c>
      <c r="N1302" s="5">
        <v>3.6</v>
      </c>
      <c r="O1302" s="7">
        <v>1</v>
      </c>
      <c r="P1302" s="5">
        <v>2.5</v>
      </c>
      <c r="Q1302" s="5">
        <v>1.1000000000000001</v>
      </c>
      <c r="R1302" s="22">
        <f>Tabla1[[#This Row],[Fecha de Envío]]-Tabla1[[#This Row],[Fecha de Orden]]</f>
        <v>12</v>
      </c>
      <c r="S1302" s="24">
        <f>YEAR(Tabla1[[#This Row],[Fecha de Orden]])</f>
        <v>2021</v>
      </c>
      <c r="T1302" t="str">
        <f>VLOOKUP(Tabla1[[#This Row],[Nombre del Producto]],Tabla2[[Nombre Producto]:[Costo Unitario]],2,FALSE)</f>
        <v>Lot's O' Nuts</v>
      </c>
      <c r="U1302" t="str">
        <f>VLOOKUP(Tabla1[[#This Row],[Fábrica]],Tabla3[],4,FALSE)</f>
        <v>Arizona</v>
      </c>
    </row>
    <row r="1303" spans="1:21" x14ac:dyDescent="0.25">
      <c r="A1303" t="s">
        <v>6523</v>
      </c>
      <c r="B1303" s="3">
        <v>44511</v>
      </c>
      <c r="C1303" s="3">
        <v>44523</v>
      </c>
      <c r="D1303" t="s">
        <v>39</v>
      </c>
      <c r="E1303">
        <v>128524</v>
      </c>
      <c r="F1303" t="s">
        <v>19</v>
      </c>
      <c r="G1303" t="s">
        <v>124</v>
      </c>
      <c r="H1303" t="s">
        <v>125</v>
      </c>
      <c r="I1303">
        <v>98115</v>
      </c>
      <c r="J1303" t="s">
        <v>22</v>
      </c>
      <c r="K1303" t="s">
        <v>23</v>
      </c>
      <c r="L1303" t="s">
        <v>45</v>
      </c>
      <c r="M1303" t="s">
        <v>46</v>
      </c>
      <c r="N1303" s="5">
        <v>6.98</v>
      </c>
      <c r="O1303" s="7">
        <v>2</v>
      </c>
      <c r="P1303" s="5">
        <v>4.9800000000000004</v>
      </c>
      <c r="Q1303" s="5">
        <v>2</v>
      </c>
      <c r="R1303" s="22">
        <f>Tabla1[[#This Row],[Fecha de Envío]]-Tabla1[[#This Row],[Fecha de Orden]]</f>
        <v>12</v>
      </c>
      <c r="S1303" s="24">
        <f>YEAR(Tabla1[[#This Row],[Fecha de Orden]])</f>
        <v>2021</v>
      </c>
      <c r="T1303" t="str">
        <f>VLOOKUP(Tabla1[[#This Row],[Nombre del Producto]],Tabla2[[Nombre Producto]:[Costo Unitario]],2,FALSE)</f>
        <v>Lot's O' Nuts</v>
      </c>
      <c r="U1303" t="str">
        <f>VLOOKUP(Tabla1[[#This Row],[Fábrica]],Tabla3[],4,FALSE)</f>
        <v>Arizona</v>
      </c>
    </row>
    <row r="1304" spans="1:21" x14ac:dyDescent="0.25">
      <c r="A1304" t="s">
        <v>6524</v>
      </c>
      <c r="B1304" s="3">
        <v>44511</v>
      </c>
      <c r="C1304" s="3">
        <v>44523</v>
      </c>
      <c r="D1304" t="s">
        <v>39</v>
      </c>
      <c r="E1304">
        <v>128524</v>
      </c>
      <c r="F1304" t="s">
        <v>19</v>
      </c>
      <c r="G1304" t="s">
        <v>124</v>
      </c>
      <c r="H1304" t="s">
        <v>125</v>
      </c>
      <c r="I1304">
        <v>98115</v>
      </c>
      <c r="J1304" t="s">
        <v>22</v>
      </c>
      <c r="K1304" t="s">
        <v>23</v>
      </c>
      <c r="L1304" t="s">
        <v>24</v>
      </c>
      <c r="M1304" t="s">
        <v>25</v>
      </c>
      <c r="N1304" s="5">
        <v>26.25</v>
      </c>
      <c r="O1304" s="7">
        <v>7</v>
      </c>
      <c r="P1304" s="5">
        <v>17.149999999999999</v>
      </c>
      <c r="Q1304" s="5">
        <v>9.1</v>
      </c>
      <c r="R1304" s="22">
        <f>Tabla1[[#This Row],[Fecha de Envío]]-Tabla1[[#This Row],[Fecha de Orden]]</f>
        <v>12</v>
      </c>
      <c r="S1304" s="24">
        <f>YEAR(Tabla1[[#This Row],[Fecha de Orden]])</f>
        <v>2021</v>
      </c>
      <c r="T1304" t="str">
        <f>VLOOKUP(Tabla1[[#This Row],[Nombre del Producto]],Tabla2[[Nombre Producto]:[Costo Unitario]],2,FALSE)</f>
        <v>Wicked Choccy's</v>
      </c>
      <c r="U1304" t="str">
        <f>VLOOKUP(Tabla1[[#This Row],[Fábrica]],Tabla3[],4,FALSE)</f>
        <v>Georgia</v>
      </c>
    </row>
    <row r="1305" spans="1:21" x14ac:dyDescent="0.25">
      <c r="A1305" t="s">
        <v>7018</v>
      </c>
      <c r="B1305" s="3">
        <v>44511</v>
      </c>
      <c r="C1305" s="3">
        <v>44528</v>
      </c>
      <c r="D1305" t="s">
        <v>18</v>
      </c>
      <c r="E1305">
        <v>105893</v>
      </c>
      <c r="F1305" t="s">
        <v>19</v>
      </c>
      <c r="G1305" t="s">
        <v>4825</v>
      </c>
      <c r="H1305" t="s">
        <v>410</v>
      </c>
      <c r="I1305">
        <v>53711</v>
      </c>
      <c r="J1305" t="s">
        <v>22</v>
      </c>
      <c r="K1305" t="s">
        <v>43</v>
      </c>
      <c r="L1305" t="s">
        <v>45</v>
      </c>
      <c r="M1305" t="s">
        <v>46</v>
      </c>
      <c r="N1305" s="5">
        <v>20.94</v>
      </c>
      <c r="O1305" s="7">
        <v>6</v>
      </c>
      <c r="P1305" s="5">
        <v>14.94</v>
      </c>
      <c r="Q1305" s="5">
        <v>6</v>
      </c>
      <c r="R1305" s="22">
        <f>Tabla1[[#This Row],[Fecha de Envío]]-Tabla1[[#This Row],[Fecha de Orden]]</f>
        <v>17</v>
      </c>
      <c r="S1305" s="24">
        <f>YEAR(Tabla1[[#This Row],[Fecha de Orden]])</f>
        <v>2021</v>
      </c>
      <c r="T1305" t="str">
        <f>VLOOKUP(Tabla1[[#This Row],[Nombre del Producto]],Tabla2[[Nombre Producto]:[Costo Unitario]],2,FALSE)</f>
        <v>Lot's O' Nuts</v>
      </c>
      <c r="U1305" t="str">
        <f>VLOOKUP(Tabla1[[#This Row],[Fábrica]],Tabla3[],4,FALSE)</f>
        <v>Arizona</v>
      </c>
    </row>
    <row r="1306" spans="1:21" x14ac:dyDescent="0.25">
      <c r="A1306" t="s">
        <v>8906</v>
      </c>
      <c r="B1306" s="3">
        <v>44511</v>
      </c>
      <c r="C1306" s="3">
        <v>44525</v>
      </c>
      <c r="D1306" t="s">
        <v>71</v>
      </c>
      <c r="E1306">
        <v>155796</v>
      </c>
      <c r="F1306" t="s">
        <v>19</v>
      </c>
      <c r="G1306" t="s">
        <v>1983</v>
      </c>
      <c r="H1306" t="s">
        <v>101</v>
      </c>
      <c r="I1306">
        <v>19601</v>
      </c>
      <c r="J1306" t="s">
        <v>22</v>
      </c>
      <c r="K1306" t="s">
        <v>32</v>
      </c>
      <c r="L1306" t="s">
        <v>24</v>
      </c>
      <c r="M1306" t="s">
        <v>25</v>
      </c>
      <c r="N1306" s="5">
        <v>15</v>
      </c>
      <c r="O1306" s="7">
        <v>4</v>
      </c>
      <c r="P1306" s="5">
        <v>9.8000000000000007</v>
      </c>
      <c r="Q1306" s="5">
        <v>5.2</v>
      </c>
      <c r="R1306" s="22">
        <f>Tabla1[[#This Row],[Fecha de Envío]]-Tabla1[[#This Row],[Fecha de Orden]]</f>
        <v>14</v>
      </c>
      <c r="S1306" s="24">
        <f>YEAR(Tabla1[[#This Row],[Fecha de Orden]])</f>
        <v>2021</v>
      </c>
      <c r="T1306" t="str">
        <f>VLOOKUP(Tabla1[[#This Row],[Nombre del Producto]],Tabla2[[Nombre Producto]:[Costo Unitario]],2,FALSE)</f>
        <v>Wicked Choccy's</v>
      </c>
      <c r="U1306" t="str">
        <f>VLOOKUP(Tabla1[[#This Row],[Fábrica]],Tabla3[],4,FALSE)</f>
        <v>Georgia</v>
      </c>
    </row>
    <row r="1307" spans="1:21" x14ac:dyDescent="0.25">
      <c r="A1307" t="s">
        <v>8907</v>
      </c>
      <c r="B1307" s="3">
        <v>44511</v>
      </c>
      <c r="C1307" s="3">
        <v>44525</v>
      </c>
      <c r="D1307" t="s">
        <v>71</v>
      </c>
      <c r="E1307">
        <v>155796</v>
      </c>
      <c r="F1307" t="s">
        <v>19</v>
      </c>
      <c r="G1307" t="s">
        <v>1983</v>
      </c>
      <c r="H1307" t="s">
        <v>101</v>
      </c>
      <c r="I1307">
        <v>19601</v>
      </c>
      <c r="J1307" t="s">
        <v>22</v>
      </c>
      <c r="K1307" t="s">
        <v>32</v>
      </c>
      <c r="L1307" t="s">
        <v>27</v>
      </c>
      <c r="M1307" t="s">
        <v>28</v>
      </c>
      <c r="N1307" s="5">
        <v>7.2</v>
      </c>
      <c r="O1307" s="7">
        <v>2</v>
      </c>
      <c r="P1307" s="5">
        <v>5</v>
      </c>
      <c r="Q1307" s="5">
        <v>2.2000000000000002</v>
      </c>
      <c r="R1307" s="22">
        <f>Tabla1[[#This Row],[Fecha de Envío]]-Tabla1[[#This Row],[Fecha de Orden]]</f>
        <v>14</v>
      </c>
      <c r="S1307" s="24">
        <f>YEAR(Tabla1[[#This Row],[Fecha de Orden]])</f>
        <v>2021</v>
      </c>
      <c r="T1307" t="str">
        <f>VLOOKUP(Tabla1[[#This Row],[Nombre del Producto]],Tabla2[[Nombre Producto]:[Costo Unitario]],2,FALSE)</f>
        <v>Lot's O' Nuts</v>
      </c>
      <c r="U1307" t="str">
        <f>VLOOKUP(Tabla1[[#This Row],[Fábrica]],Tabla3[],4,FALSE)</f>
        <v>Arizona</v>
      </c>
    </row>
    <row r="1308" spans="1:21" x14ac:dyDescent="0.25">
      <c r="A1308" t="s">
        <v>8995</v>
      </c>
      <c r="B1308" s="3">
        <v>44511</v>
      </c>
      <c r="C1308" s="3">
        <v>44524</v>
      </c>
      <c r="D1308" t="s">
        <v>71</v>
      </c>
      <c r="E1308">
        <v>163419</v>
      </c>
      <c r="F1308" t="s">
        <v>19</v>
      </c>
      <c r="G1308" t="s">
        <v>202</v>
      </c>
      <c r="H1308" t="s">
        <v>203</v>
      </c>
      <c r="I1308">
        <v>80027</v>
      </c>
      <c r="J1308" t="s">
        <v>22</v>
      </c>
      <c r="K1308" t="s">
        <v>23</v>
      </c>
      <c r="L1308" t="s">
        <v>45</v>
      </c>
      <c r="M1308" t="s">
        <v>46</v>
      </c>
      <c r="N1308" s="5">
        <v>17.45</v>
      </c>
      <c r="O1308" s="7">
        <v>5</v>
      </c>
      <c r="P1308" s="5">
        <v>12.45</v>
      </c>
      <c r="Q1308" s="5">
        <v>5</v>
      </c>
      <c r="R1308" s="22">
        <f>Tabla1[[#This Row],[Fecha de Envío]]-Tabla1[[#This Row],[Fecha de Orden]]</f>
        <v>13</v>
      </c>
      <c r="S1308" s="24">
        <f>YEAR(Tabla1[[#This Row],[Fecha de Orden]])</f>
        <v>2021</v>
      </c>
      <c r="T1308" t="str">
        <f>VLOOKUP(Tabla1[[#This Row],[Nombre del Producto]],Tabla2[[Nombre Producto]:[Costo Unitario]],2,FALSE)</f>
        <v>Lot's O' Nuts</v>
      </c>
      <c r="U1308" t="str">
        <f>VLOOKUP(Tabla1[[#This Row],[Fábrica]],Tabla3[],4,FALSE)</f>
        <v>Arizona</v>
      </c>
    </row>
    <row r="1309" spans="1:21" x14ac:dyDescent="0.25">
      <c r="A1309" t="s">
        <v>8996</v>
      </c>
      <c r="B1309" s="3">
        <v>44511</v>
      </c>
      <c r="C1309" s="3">
        <v>44524</v>
      </c>
      <c r="D1309" t="s">
        <v>71</v>
      </c>
      <c r="E1309">
        <v>163419</v>
      </c>
      <c r="F1309" t="s">
        <v>19</v>
      </c>
      <c r="G1309" t="s">
        <v>202</v>
      </c>
      <c r="H1309" t="s">
        <v>203</v>
      </c>
      <c r="I1309">
        <v>80027</v>
      </c>
      <c r="J1309" t="s">
        <v>22</v>
      </c>
      <c r="K1309" t="s">
        <v>23</v>
      </c>
      <c r="L1309" t="s">
        <v>33</v>
      </c>
      <c r="M1309" t="s">
        <v>34</v>
      </c>
      <c r="N1309" s="5">
        <v>3.6</v>
      </c>
      <c r="O1309" s="7">
        <v>1</v>
      </c>
      <c r="P1309" s="5">
        <v>2.4</v>
      </c>
      <c r="Q1309" s="5">
        <v>1.2</v>
      </c>
      <c r="R1309" s="22">
        <f>Tabla1[[#This Row],[Fecha de Envío]]-Tabla1[[#This Row],[Fecha de Orden]]</f>
        <v>13</v>
      </c>
      <c r="S1309" s="24">
        <f>YEAR(Tabla1[[#This Row],[Fecha de Orden]])</f>
        <v>2021</v>
      </c>
      <c r="T1309" t="str">
        <f>VLOOKUP(Tabla1[[#This Row],[Nombre del Producto]],Tabla2[[Nombre Producto]:[Costo Unitario]],2,FALSE)</f>
        <v>Lot's O' Nuts</v>
      </c>
      <c r="U1309" t="str">
        <f>VLOOKUP(Tabla1[[#This Row],[Fábrica]],Tabla3[],4,FALSE)</f>
        <v>Arizona</v>
      </c>
    </row>
    <row r="1310" spans="1:21" x14ac:dyDescent="0.25">
      <c r="A1310" t="s">
        <v>8997</v>
      </c>
      <c r="B1310" s="3">
        <v>44511</v>
      </c>
      <c r="C1310" s="3">
        <v>44524</v>
      </c>
      <c r="D1310" t="s">
        <v>71</v>
      </c>
      <c r="E1310">
        <v>163419</v>
      </c>
      <c r="F1310" t="s">
        <v>19</v>
      </c>
      <c r="G1310" t="s">
        <v>202</v>
      </c>
      <c r="H1310" t="s">
        <v>203</v>
      </c>
      <c r="I1310">
        <v>80027</v>
      </c>
      <c r="J1310" t="s">
        <v>22</v>
      </c>
      <c r="K1310" t="s">
        <v>23</v>
      </c>
      <c r="L1310" t="s">
        <v>27</v>
      </c>
      <c r="M1310" t="s">
        <v>28</v>
      </c>
      <c r="N1310" s="5">
        <v>7.2</v>
      </c>
      <c r="O1310" s="7">
        <v>2</v>
      </c>
      <c r="P1310" s="5">
        <v>5</v>
      </c>
      <c r="Q1310" s="5">
        <v>2.2000000000000002</v>
      </c>
      <c r="R1310" s="22">
        <f>Tabla1[[#This Row],[Fecha de Envío]]-Tabla1[[#This Row],[Fecha de Orden]]</f>
        <v>13</v>
      </c>
      <c r="S1310" s="24">
        <f>YEAR(Tabla1[[#This Row],[Fecha de Orden]])</f>
        <v>2021</v>
      </c>
      <c r="T1310" t="str">
        <f>VLOOKUP(Tabla1[[#This Row],[Nombre del Producto]],Tabla2[[Nombre Producto]:[Costo Unitario]],2,FALSE)</f>
        <v>Lot's O' Nuts</v>
      </c>
      <c r="U1310" t="str">
        <f>VLOOKUP(Tabla1[[#This Row],[Fábrica]],Tabla3[],4,FALSE)</f>
        <v>Arizona</v>
      </c>
    </row>
    <row r="1311" spans="1:21" x14ac:dyDescent="0.25">
      <c r="A1311" t="s">
        <v>2369</v>
      </c>
      <c r="B1311" s="3">
        <v>44512</v>
      </c>
      <c r="C1311" s="3">
        <v>44526</v>
      </c>
      <c r="D1311" t="s">
        <v>18</v>
      </c>
      <c r="E1311">
        <v>159618</v>
      </c>
      <c r="F1311" t="s">
        <v>19</v>
      </c>
      <c r="G1311" t="s">
        <v>159</v>
      </c>
      <c r="H1311" t="s">
        <v>42</v>
      </c>
      <c r="I1311">
        <v>77036</v>
      </c>
      <c r="J1311" t="s">
        <v>22</v>
      </c>
      <c r="K1311" t="s">
        <v>43</v>
      </c>
      <c r="L1311" t="s">
        <v>24</v>
      </c>
      <c r="M1311" t="s">
        <v>25</v>
      </c>
      <c r="N1311" s="5">
        <v>3.75</v>
      </c>
      <c r="O1311" s="7">
        <v>1</v>
      </c>
      <c r="P1311" s="5">
        <v>2.4500000000000002</v>
      </c>
      <c r="Q1311" s="5">
        <v>1.3</v>
      </c>
      <c r="R1311" s="22">
        <f>Tabla1[[#This Row],[Fecha de Envío]]-Tabla1[[#This Row],[Fecha de Orden]]</f>
        <v>14</v>
      </c>
      <c r="S1311" s="24">
        <f>YEAR(Tabla1[[#This Row],[Fecha de Orden]])</f>
        <v>2021</v>
      </c>
      <c r="T1311" t="str">
        <f>VLOOKUP(Tabla1[[#This Row],[Nombre del Producto]],Tabla2[[Nombre Producto]:[Costo Unitario]],2,FALSE)</f>
        <v>Wicked Choccy's</v>
      </c>
      <c r="U1311" t="str">
        <f>VLOOKUP(Tabla1[[#This Row],[Fábrica]],Tabla3[],4,FALSE)</f>
        <v>Georgia</v>
      </c>
    </row>
    <row r="1312" spans="1:21" x14ac:dyDescent="0.25">
      <c r="A1312" t="s">
        <v>2370</v>
      </c>
      <c r="B1312" s="3">
        <v>44512</v>
      </c>
      <c r="C1312" s="3">
        <v>44526</v>
      </c>
      <c r="D1312" t="s">
        <v>18</v>
      </c>
      <c r="E1312">
        <v>159618</v>
      </c>
      <c r="F1312" t="s">
        <v>19</v>
      </c>
      <c r="G1312" t="s">
        <v>159</v>
      </c>
      <c r="H1312" t="s">
        <v>42</v>
      </c>
      <c r="I1312">
        <v>77036</v>
      </c>
      <c r="J1312" t="s">
        <v>22</v>
      </c>
      <c r="K1312" t="s">
        <v>43</v>
      </c>
      <c r="L1312" t="s">
        <v>36</v>
      </c>
      <c r="M1312" t="s">
        <v>37</v>
      </c>
      <c r="N1312" s="5">
        <v>3.25</v>
      </c>
      <c r="O1312" s="7">
        <v>1</v>
      </c>
      <c r="P1312" s="5">
        <v>2.11</v>
      </c>
      <c r="Q1312" s="5">
        <v>1.1399999999999999</v>
      </c>
      <c r="R1312" s="22">
        <f>Tabla1[[#This Row],[Fecha de Envío]]-Tabla1[[#This Row],[Fecha de Orden]]</f>
        <v>14</v>
      </c>
      <c r="S1312" s="24">
        <f>YEAR(Tabla1[[#This Row],[Fecha de Orden]])</f>
        <v>2021</v>
      </c>
      <c r="T1312" t="str">
        <f>VLOOKUP(Tabla1[[#This Row],[Nombre del Producto]],Tabla2[[Nombre Producto]:[Costo Unitario]],2,FALSE)</f>
        <v>Wicked Choccy's</v>
      </c>
      <c r="U1312" t="str">
        <f>VLOOKUP(Tabla1[[#This Row],[Fábrica]],Tabla3[],4,FALSE)</f>
        <v>Georgia</v>
      </c>
    </row>
    <row r="1313" spans="1:21" x14ac:dyDescent="0.25">
      <c r="A1313" t="s">
        <v>2371</v>
      </c>
      <c r="B1313" s="3">
        <v>44512</v>
      </c>
      <c r="C1313" s="3">
        <v>44526</v>
      </c>
      <c r="D1313" t="s">
        <v>18</v>
      </c>
      <c r="E1313">
        <v>159618</v>
      </c>
      <c r="F1313" t="s">
        <v>19</v>
      </c>
      <c r="G1313" t="s">
        <v>159</v>
      </c>
      <c r="H1313" t="s">
        <v>42</v>
      </c>
      <c r="I1313">
        <v>77036</v>
      </c>
      <c r="J1313" t="s">
        <v>22</v>
      </c>
      <c r="K1313" t="s">
        <v>43</v>
      </c>
      <c r="L1313" t="s">
        <v>45</v>
      </c>
      <c r="M1313" t="s">
        <v>46</v>
      </c>
      <c r="N1313" s="5">
        <v>24.43</v>
      </c>
      <c r="O1313" s="7">
        <v>7</v>
      </c>
      <c r="P1313" s="5">
        <v>17.43</v>
      </c>
      <c r="Q1313" s="5">
        <v>7</v>
      </c>
      <c r="R1313" s="22">
        <f>Tabla1[[#This Row],[Fecha de Envío]]-Tabla1[[#This Row],[Fecha de Orden]]</f>
        <v>14</v>
      </c>
      <c r="S1313" s="24">
        <f>YEAR(Tabla1[[#This Row],[Fecha de Orden]])</f>
        <v>2021</v>
      </c>
      <c r="T1313" t="str">
        <f>VLOOKUP(Tabla1[[#This Row],[Nombre del Producto]],Tabla2[[Nombre Producto]:[Costo Unitario]],2,FALSE)</f>
        <v>Lot's O' Nuts</v>
      </c>
      <c r="U1313" t="str">
        <f>VLOOKUP(Tabla1[[#This Row],[Fábrica]],Tabla3[],4,FALSE)</f>
        <v>Arizona</v>
      </c>
    </row>
    <row r="1314" spans="1:21" x14ac:dyDescent="0.25">
      <c r="A1314" t="s">
        <v>2372</v>
      </c>
      <c r="B1314" s="3">
        <v>44512</v>
      </c>
      <c r="C1314" s="3">
        <v>44526</v>
      </c>
      <c r="D1314" t="s">
        <v>18</v>
      </c>
      <c r="E1314">
        <v>159618</v>
      </c>
      <c r="F1314" t="s">
        <v>19</v>
      </c>
      <c r="G1314" t="s">
        <v>159</v>
      </c>
      <c r="H1314" t="s">
        <v>42</v>
      </c>
      <c r="I1314">
        <v>77036</v>
      </c>
      <c r="J1314" t="s">
        <v>22</v>
      </c>
      <c r="K1314" t="s">
        <v>43</v>
      </c>
      <c r="L1314" t="s">
        <v>33</v>
      </c>
      <c r="M1314" t="s">
        <v>34</v>
      </c>
      <c r="N1314" s="5">
        <v>21.6</v>
      </c>
      <c r="O1314" s="7">
        <v>6</v>
      </c>
      <c r="P1314" s="5">
        <v>14.4</v>
      </c>
      <c r="Q1314" s="5">
        <v>7.2</v>
      </c>
      <c r="R1314" s="22">
        <f>Tabla1[[#This Row],[Fecha de Envío]]-Tabla1[[#This Row],[Fecha de Orden]]</f>
        <v>14</v>
      </c>
      <c r="S1314" s="24">
        <f>YEAR(Tabla1[[#This Row],[Fecha de Orden]])</f>
        <v>2021</v>
      </c>
      <c r="T1314" t="str">
        <f>VLOOKUP(Tabla1[[#This Row],[Nombre del Producto]],Tabla2[[Nombre Producto]:[Costo Unitario]],2,FALSE)</f>
        <v>Lot's O' Nuts</v>
      </c>
      <c r="U1314" t="str">
        <f>VLOOKUP(Tabla1[[#This Row],[Fábrica]],Tabla3[],4,FALSE)</f>
        <v>Arizona</v>
      </c>
    </row>
    <row r="1315" spans="1:21" x14ac:dyDescent="0.25">
      <c r="A1315" t="s">
        <v>2797</v>
      </c>
      <c r="B1315" s="3">
        <v>44512</v>
      </c>
      <c r="C1315" s="3">
        <v>44527</v>
      </c>
      <c r="D1315" t="s">
        <v>71</v>
      </c>
      <c r="E1315">
        <v>164910</v>
      </c>
      <c r="F1315" t="s">
        <v>19</v>
      </c>
      <c r="G1315" t="s">
        <v>2485</v>
      </c>
      <c r="H1315" t="s">
        <v>98</v>
      </c>
      <c r="I1315">
        <v>28806</v>
      </c>
      <c r="J1315" t="s">
        <v>22</v>
      </c>
      <c r="K1315" t="s">
        <v>66</v>
      </c>
      <c r="L1315" t="s">
        <v>33</v>
      </c>
      <c r="M1315" t="s">
        <v>34</v>
      </c>
      <c r="N1315" s="5">
        <v>10.8</v>
      </c>
      <c r="O1315" s="7">
        <v>3</v>
      </c>
      <c r="P1315" s="5">
        <v>7.2</v>
      </c>
      <c r="Q1315" s="5">
        <v>3.6</v>
      </c>
      <c r="R1315" s="22">
        <f>Tabla1[[#This Row],[Fecha de Envío]]-Tabla1[[#This Row],[Fecha de Orden]]</f>
        <v>15</v>
      </c>
      <c r="S1315" s="24">
        <f>YEAR(Tabla1[[#This Row],[Fecha de Orden]])</f>
        <v>2021</v>
      </c>
      <c r="T1315" t="str">
        <f>VLOOKUP(Tabla1[[#This Row],[Nombre del Producto]],Tabla2[[Nombre Producto]:[Costo Unitario]],2,FALSE)</f>
        <v>Lot's O' Nuts</v>
      </c>
      <c r="U1315" t="str">
        <f>VLOOKUP(Tabla1[[#This Row],[Fábrica]],Tabla3[],4,FALSE)</f>
        <v>Arizona</v>
      </c>
    </row>
    <row r="1316" spans="1:21" x14ac:dyDescent="0.25">
      <c r="A1316" t="s">
        <v>2854</v>
      </c>
      <c r="B1316" s="3">
        <v>44512</v>
      </c>
      <c r="C1316" s="3">
        <v>44528</v>
      </c>
      <c r="D1316" t="s">
        <v>18</v>
      </c>
      <c r="E1316">
        <v>122609</v>
      </c>
      <c r="F1316" t="s">
        <v>19</v>
      </c>
      <c r="G1316" t="s">
        <v>190</v>
      </c>
      <c r="H1316" t="s">
        <v>42</v>
      </c>
      <c r="I1316">
        <v>75007</v>
      </c>
      <c r="J1316" t="s">
        <v>22</v>
      </c>
      <c r="K1316" t="s">
        <v>43</v>
      </c>
      <c r="L1316" t="s">
        <v>36</v>
      </c>
      <c r="M1316" t="s">
        <v>37</v>
      </c>
      <c r="N1316" s="5">
        <v>9.75</v>
      </c>
      <c r="O1316" s="7">
        <v>3</v>
      </c>
      <c r="P1316" s="5">
        <v>6.33</v>
      </c>
      <c r="Q1316" s="5">
        <v>3.42</v>
      </c>
      <c r="R1316" s="22">
        <f>Tabla1[[#This Row],[Fecha de Envío]]-Tabla1[[#This Row],[Fecha de Orden]]</f>
        <v>16</v>
      </c>
      <c r="S1316" s="24">
        <f>YEAR(Tabla1[[#This Row],[Fecha de Orden]])</f>
        <v>2021</v>
      </c>
      <c r="T1316" t="str">
        <f>VLOOKUP(Tabla1[[#This Row],[Nombre del Producto]],Tabla2[[Nombre Producto]:[Costo Unitario]],2,FALSE)</f>
        <v>Wicked Choccy's</v>
      </c>
      <c r="U1316" t="str">
        <f>VLOOKUP(Tabla1[[#This Row],[Fábrica]],Tabla3[],4,FALSE)</f>
        <v>Georgia</v>
      </c>
    </row>
    <row r="1317" spans="1:21" x14ac:dyDescent="0.25">
      <c r="A1317" t="s">
        <v>2855</v>
      </c>
      <c r="B1317" s="3">
        <v>44512</v>
      </c>
      <c r="C1317" s="3">
        <v>44528</v>
      </c>
      <c r="D1317" t="s">
        <v>18</v>
      </c>
      <c r="E1317">
        <v>122609</v>
      </c>
      <c r="F1317" t="s">
        <v>19</v>
      </c>
      <c r="G1317" t="s">
        <v>190</v>
      </c>
      <c r="H1317" t="s">
        <v>42</v>
      </c>
      <c r="I1317">
        <v>75007</v>
      </c>
      <c r="J1317" t="s">
        <v>22</v>
      </c>
      <c r="K1317" t="s">
        <v>43</v>
      </c>
      <c r="L1317" t="s">
        <v>24</v>
      </c>
      <c r="M1317" t="s">
        <v>25</v>
      </c>
      <c r="N1317" s="5">
        <v>7.5</v>
      </c>
      <c r="O1317" s="7">
        <v>2</v>
      </c>
      <c r="P1317" s="5">
        <v>4.9000000000000004</v>
      </c>
      <c r="Q1317" s="5">
        <v>2.6</v>
      </c>
      <c r="R1317" s="22">
        <f>Tabla1[[#This Row],[Fecha de Envío]]-Tabla1[[#This Row],[Fecha de Orden]]</f>
        <v>16</v>
      </c>
      <c r="S1317" s="24">
        <f>YEAR(Tabla1[[#This Row],[Fecha de Orden]])</f>
        <v>2021</v>
      </c>
      <c r="T1317" t="str">
        <f>VLOOKUP(Tabla1[[#This Row],[Nombre del Producto]],Tabla2[[Nombre Producto]:[Costo Unitario]],2,FALSE)</f>
        <v>Wicked Choccy's</v>
      </c>
      <c r="U1317" t="str">
        <f>VLOOKUP(Tabla1[[#This Row],[Fábrica]],Tabla3[],4,FALSE)</f>
        <v>Georgia</v>
      </c>
    </row>
    <row r="1318" spans="1:21" x14ac:dyDescent="0.25">
      <c r="A1318" t="s">
        <v>4111</v>
      </c>
      <c r="B1318" s="3">
        <v>44512</v>
      </c>
      <c r="C1318" s="3">
        <v>44526</v>
      </c>
      <c r="D1318" t="s">
        <v>18</v>
      </c>
      <c r="E1318">
        <v>151295</v>
      </c>
      <c r="F1318" t="s">
        <v>19</v>
      </c>
      <c r="G1318" t="s">
        <v>53</v>
      </c>
      <c r="H1318" t="s">
        <v>21</v>
      </c>
      <c r="I1318">
        <v>90045</v>
      </c>
      <c r="J1318" t="s">
        <v>22</v>
      </c>
      <c r="K1318" t="s">
        <v>23</v>
      </c>
      <c r="L1318" t="s">
        <v>33</v>
      </c>
      <c r="M1318" t="s">
        <v>34</v>
      </c>
      <c r="N1318" s="5">
        <v>10.8</v>
      </c>
      <c r="O1318" s="7">
        <v>3</v>
      </c>
      <c r="P1318" s="5">
        <v>7.2</v>
      </c>
      <c r="Q1318" s="5">
        <v>3.6</v>
      </c>
      <c r="R1318" s="22">
        <f>Tabla1[[#This Row],[Fecha de Envío]]-Tabla1[[#This Row],[Fecha de Orden]]</f>
        <v>14</v>
      </c>
      <c r="S1318" s="24">
        <f>YEAR(Tabla1[[#This Row],[Fecha de Orden]])</f>
        <v>2021</v>
      </c>
      <c r="T1318" t="str">
        <f>VLOOKUP(Tabla1[[#This Row],[Nombre del Producto]],Tabla2[[Nombre Producto]:[Costo Unitario]],2,FALSE)</f>
        <v>Lot's O' Nuts</v>
      </c>
      <c r="U1318" t="str">
        <f>VLOOKUP(Tabla1[[#This Row],[Fábrica]],Tabla3[],4,FALSE)</f>
        <v>Arizona</v>
      </c>
    </row>
    <row r="1319" spans="1:21" x14ac:dyDescent="0.25">
      <c r="A1319" t="s">
        <v>7535</v>
      </c>
      <c r="B1319" s="3">
        <v>44512</v>
      </c>
      <c r="C1319" s="3">
        <v>44522</v>
      </c>
      <c r="D1319" t="s">
        <v>82</v>
      </c>
      <c r="E1319">
        <v>151078</v>
      </c>
      <c r="F1319" t="s">
        <v>19</v>
      </c>
      <c r="G1319" t="s">
        <v>908</v>
      </c>
      <c r="H1319" t="s">
        <v>42</v>
      </c>
      <c r="I1319">
        <v>78207</v>
      </c>
      <c r="J1319" t="s">
        <v>22</v>
      </c>
      <c r="K1319" t="s">
        <v>43</v>
      </c>
      <c r="L1319" t="s">
        <v>36</v>
      </c>
      <c r="M1319" t="s">
        <v>37</v>
      </c>
      <c r="N1319" s="5">
        <v>13</v>
      </c>
      <c r="O1319" s="7">
        <v>4</v>
      </c>
      <c r="P1319" s="5">
        <v>8.44</v>
      </c>
      <c r="Q1319" s="5">
        <v>4.5599999999999996</v>
      </c>
      <c r="R1319" s="22">
        <f>Tabla1[[#This Row],[Fecha de Envío]]-Tabla1[[#This Row],[Fecha de Orden]]</f>
        <v>10</v>
      </c>
      <c r="S1319" s="24">
        <f>YEAR(Tabla1[[#This Row],[Fecha de Orden]])</f>
        <v>2021</v>
      </c>
      <c r="T1319" t="str">
        <f>VLOOKUP(Tabla1[[#This Row],[Nombre del Producto]],Tabla2[[Nombre Producto]:[Costo Unitario]],2,FALSE)</f>
        <v>Wicked Choccy's</v>
      </c>
      <c r="U1319" t="str">
        <f>VLOOKUP(Tabla1[[#This Row],[Fábrica]],Tabla3[],4,FALSE)</f>
        <v>Georgia</v>
      </c>
    </row>
    <row r="1320" spans="1:21" x14ac:dyDescent="0.25">
      <c r="A1320" t="s">
        <v>1690</v>
      </c>
      <c r="B1320" s="3">
        <v>44514</v>
      </c>
      <c r="C1320" s="3">
        <v>44530</v>
      </c>
      <c r="D1320" t="s">
        <v>18</v>
      </c>
      <c r="E1320">
        <v>161634</v>
      </c>
      <c r="F1320" t="s">
        <v>19</v>
      </c>
      <c r="G1320" t="s">
        <v>571</v>
      </c>
      <c r="H1320" t="s">
        <v>133</v>
      </c>
      <c r="I1320">
        <v>23320</v>
      </c>
      <c r="J1320" t="s">
        <v>22</v>
      </c>
      <c r="K1320" t="s">
        <v>66</v>
      </c>
      <c r="L1320" t="s">
        <v>45</v>
      </c>
      <c r="M1320" t="s">
        <v>46</v>
      </c>
      <c r="N1320" s="5">
        <v>17.45</v>
      </c>
      <c r="O1320" s="7">
        <v>5</v>
      </c>
      <c r="P1320" s="5">
        <v>12.45</v>
      </c>
      <c r="Q1320" s="5">
        <v>5</v>
      </c>
      <c r="R1320" s="22">
        <f>Tabla1[[#This Row],[Fecha de Envío]]-Tabla1[[#This Row],[Fecha de Orden]]</f>
        <v>16</v>
      </c>
      <c r="S1320" s="24">
        <f>YEAR(Tabla1[[#This Row],[Fecha de Orden]])</f>
        <v>2021</v>
      </c>
      <c r="T1320" t="str">
        <f>VLOOKUP(Tabla1[[#This Row],[Nombre del Producto]],Tabla2[[Nombre Producto]:[Costo Unitario]],2,FALSE)</f>
        <v>Lot's O' Nuts</v>
      </c>
      <c r="U1320" t="str">
        <f>VLOOKUP(Tabla1[[#This Row],[Fábrica]],Tabla3[],4,FALSE)</f>
        <v>Arizona</v>
      </c>
    </row>
    <row r="1321" spans="1:21" x14ac:dyDescent="0.25">
      <c r="A1321" t="s">
        <v>1994</v>
      </c>
      <c r="B1321" s="3">
        <v>44514</v>
      </c>
      <c r="C1321" s="3">
        <v>44525</v>
      </c>
      <c r="D1321" t="s">
        <v>39</v>
      </c>
      <c r="E1321">
        <v>151554</v>
      </c>
      <c r="F1321" t="s">
        <v>19</v>
      </c>
      <c r="G1321" t="s">
        <v>757</v>
      </c>
      <c r="H1321" t="s">
        <v>42</v>
      </c>
      <c r="I1321">
        <v>77506</v>
      </c>
      <c r="J1321" t="s">
        <v>148</v>
      </c>
      <c r="K1321" t="s">
        <v>43</v>
      </c>
      <c r="L1321" t="s">
        <v>149</v>
      </c>
      <c r="M1321" t="s">
        <v>150</v>
      </c>
      <c r="N1321" s="5">
        <v>5</v>
      </c>
      <c r="O1321" s="7">
        <v>4</v>
      </c>
      <c r="P1321" s="5">
        <v>2.6</v>
      </c>
      <c r="Q1321" s="5">
        <v>2.4</v>
      </c>
      <c r="R1321" s="22">
        <f>Tabla1[[#This Row],[Fecha de Envío]]-Tabla1[[#This Row],[Fecha de Orden]]</f>
        <v>11</v>
      </c>
      <c r="S1321" s="24">
        <f>YEAR(Tabla1[[#This Row],[Fecha de Orden]])</f>
        <v>2021</v>
      </c>
      <c r="T1321" t="str">
        <f>VLOOKUP(Tabla1[[#This Row],[Nombre del Producto]],Tabla2[[Nombre Producto]:[Costo Unitario]],2,FALSE)</f>
        <v>Secret Factory</v>
      </c>
      <c r="U1321" t="str">
        <f>VLOOKUP(Tabla1[[#This Row],[Fábrica]],Tabla3[],4,FALSE)</f>
        <v>Illinois</v>
      </c>
    </row>
    <row r="1322" spans="1:21" x14ac:dyDescent="0.25">
      <c r="A1322" t="s">
        <v>4636</v>
      </c>
      <c r="B1322" s="3">
        <v>44514</v>
      </c>
      <c r="C1322" s="3">
        <v>44528</v>
      </c>
      <c r="D1322" t="s">
        <v>18</v>
      </c>
      <c r="E1322">
        <v>162362</v>
      </c>
      <c r="F1322" t="s">
        <v>19</v>
      </c>
      <c r="G1322" t="s">
        <v>4469</v>
      </c>
      <c r="H1322" t="s">
        <v>93</v>
      </c>
      <c r="I1322">
        <v>48640</v>
      </c>
      <c r="J1322" t="s">
        <v>22</v>
      </c>
      <c r="K1322" t="s">
        <v>43</v>
      </c>
      <c r="L1322" t="s">
        <v>36</v>
      </c>
      <c r="M1322" t="s">
        <v>37</v>
      </c>
      <c r="N1322" s="5">
        <v>13</v>
      </c>
      <c r="O1322" s="7">
        <v>4</v>
      </c>
      <c r="P1322" s="5">
        <v>8.44</v>
      </c>
      <c r="Q1322" s="5">
        <v>4.5599999999999996</v>
      </c>
      <c r="R1322" s="22">
        <f>Tabla1[[#This Row],[Fecha de Envío]]-Tabla1[[#This Row],[Fecha de Orden]]</f>
        <v>14</v>
      </c>
      <c r="S1322" s="24">
        <f>YEAR(Tabla1[[#This Row],[Fecha de Orden]])</f>
        <v>2021</v>
      </c>
      <c r="T1322" t="str">
        <f>VLOOKUP(Tabla1[[#This Row],[Nombre del Producto]],Tabla2[[Nombre Producto]:[Costo Unitario]],2,FALSE)</f>
        <v>Wicked Choccy's</v>
      </c>
      <c r="U1322" t="str">
        <f>VLOOKUP(Tabla1[[#This Row],[Fábrica]],Tabla3[],4,FALSE)</f>
        <v>Georgia</v>
      </c>
    </row>
    <row r="1323" spans="1:21" x14ac:dyDescent="0.25">
      <c r="A1323" t="s">
        <v>4637</v>
      </c>
      <c r="B1323" s="3">
        <v>44514</v>
      </c>
      <c r="C1323" s="3">
        <v>44528</v>
      </c>
      <c r="D1323" t="s">
        <v>18</v>
      </c>
      <c r="E1323">
        <v>162362</v>
      </c>
      <c r="F1323" t="s">
        <v>19</v>
      </c>
      <c r="G1323" t="s">
        <v>4469</v>
      </c>
      <c r="H1323" t="s">
        <v>93</v>
      </c>
      <c r="I1323">
        <v>48640</v>
      </c>
      <c r="J1323" t="s">
        <v>22</v>
      </c>
      <c r="K1323" t="s">
        <v>43</v>
      </c>
      <c r="L1323" t="s">
        <v>27</v>
      </c>
      <c r="M1323" t="s">
        <v>28</v>
      </c>
      <c r="N1323" s="5">
        <v>10.8</v>
      </c>
      <c r="O1323" s="7">
        <v>3</v>
      </c>
      <c r="P1323" s="5">
        <v>7.5</v>
      </c>
      <c r="Q1323" s="5">
        <v>3.3</v>
      </c>
      <c r="R1323" s="22">
        <f>Tabla1[[#This Row],[Fecha de Envío]]-Tabla1[[#This Row],[Fecha de Orden]]</f>
        <v>14</v>
      </c>
      <c r="S1323" s="24">
        <f>YEAR(Tabla1[[#This Row],[Fecha de Orden]])</f>
        <v>2021</v>
      </c>
      <c r="T1323" t="str">
        <f>VLOOKUP(Tabla1[[#This Row],[Nombre del Producto]],Tabla2[[Nombre Producto]:[Costo Unitario]],2,FALSE)</f>
        <v>Lot's O' Nuts</v>
      </c>
      <c r="U1323" t="str">
        <f>VLOOKUP(Tabla1[[#This Row],[Fábrica]],Tabla3[],4,FALSE)</f>
        <v>Arizona</v>
      </c>
    </row>
    <row r="1324" spans="1:21" x14ac:dyDescent="0.25">
      <c r="A1324" t="s">
        <v>6201</v>
      </c>
      <c r="B1324" s="3">
        <v>44514</v>
      </c>
      <c r="C1324" s="3">
        <v>44526</v>
      </c>
      <c r="D1324" t="s">
        <v>71</v>
      </c>
      <c r="E1324">
        <v>125556</v>
      </c>
      <c r="F1324" t="s">
        <v>19</v>
      </c>
      <c r="G1324" t="s">
        <v>297</v>
      </c>
      <c r="H1324" t="s">
        <v>84</v>
      </c>
      <c r="I1324">
        <v>6824</v>
      </c>
      <c r="J1324" t="s">
        <v>22</v>
      </c>
      <c r="K1324" t="s">
        <v>32</v>
      </c>
      <c r="L1324" t="s">
        <v>36</v>
      </c>
      <c r="M1324" t="s">
        <v>37</v>
      </c>
      <c r="N1324" s="5">
        <v>32.5</v>
      </c>
      <c r="O1324" s="7">
        <v>10</v>
      </c>
      <c r="P1324" s="5">
        <v>21.1</v>
      </c>
      <c r="Q1324" s="5">
        <v>11.4</v>
      </c>
      <c r="R1324" s="22">
        <f>Tabla1[[#This Row],[Fecha de Envío]]-Tabla1[[#This Row],[Fecha de Orden]]</f>
        <v>12</v>
      </c>
      <c r="S1324" s="24">
        <f>YEAR(Tabla1[[#This Row],[Fecha de Orden]])</f>
        <v>2021</v>
      </c>
      <c r="T1324" t="str">
        <f>VLOOKUP(Tabla1[[#This Row],[Nombre del Producto]],Tabla2[[Nombre Producto]:[Costo Unitario]],2,FALSE)</f>
        <v>Wicked Choccy's</v>
      </c>
      <c r="U1324" t="str">
        <f>VLOOKUP(Tabla1[[#This Row],[Fábrica]],Tabla3[],4,FALSE)</f>
        <v>Georgia</v>
      </c>
    </row>
    <row r="1325" spans="1:21" x14ac:dyDescent="0.25">
      <c r="A1325" t="s">
        <v>6202</v>
      </c>
      <c r="B1325" s="3">
        <v>44514</v>
      </c>
      <c r="C1325" s="3">
        <v>44526</v>
      </c>
      <c r="D1325" t="s">
        <v>71</v>
      </c>
      <c r="E1325">
        <v>125556</v>
      </c>
      <c r="F1325" t="s">
        <v>19</v>
      </c>
      <c r="G1325" t="s">
        <v>297</v>
      </c>
      <c r="H1325" t="s">
        <v>84</v>
      </c>
      <c r="I1325">
        <v>6824</v>
      </c>
      <c r="J1325" t="s">
        <v>22</v>
      </c>
      <c r="K1325" t="s">
        <v>32</v>
      </c>
      <c r="L1325" t="s">
        <v>24</v>
      </c>
      <c r="M1325" t="s">
        <v>25</v>
      </c>
      <c r="N1325" s="5">
        <v>26.25</v>
      </c>
      <c r="O1325" s="7">
        <v>7</v>
      </c>
      <c r="P1325" s="5">
        <v>17.149999999999999</v>
      </c>
      <c r="Q1325" s="5">
        <v>9.1</v>
      </c>
      <c r="R1325" s="22">
        <f>Tabla1[[#This Row],[Fecha de Envío]]-Tabla1[[#This Row],[Fecha de Orden]]</f>
        <v>12</v>
      </c>
      <c r="S1325" s="24">
        <f>YEAR(Tabla1[[#This Row],[Fecha de Orden]])</f>
        <v>2021</v>
      </c>
      <c r="T1325" t="str">
        <f>VLOOKUP(Tabla1[[#This Row],[Nombre del Producto]],Tabla2[[Nombre Producto]:[Costo Unitario]],2,FALSE)</f>
        <v>Wicked Choccy's</v>
      </c>
      <c r="U1325" t="str">
        <f>VLOOKUP(Tabla1[[#This Row],[Fábrica]],Tabla3[],4,FALSE)</f>
        <v>Georgia</v>
      </c>
    </row>
    <row r="1326" spans="1:21" x14ac:dyDescent="0.25">
      <c r="A1326" t="s">
        <v>7609</v>
      </c>
      <c r="B1326" s="3">
        <v>44514</v>
      </c>
      <c r="C1326" s="3">
        <v>44528</v>
      </c>
      <c r="D1326" t="s">
        <v>18</v>
      </c>
      <c r="E1326">
        <v>166989</v>
      </c>
      <c r="F1326" t="s">
        <v>19</v>
      </c>
      <c r="G1326" t="s">
        <v>30</v>
      </c>
      <c r="H1326" t="s">
        <v>31</v>
      </c>
      <c r="I1326">
        <v>10011</v>
      </c>
      <c r="J1326" t="s">
        <v>22</v>
      </c>
      <c r="K1326" t="s">
        <v>32</v>
      </c>
      <c r="L1326" t="s">
        <v>33</v>
      </c>
      <c r="M1326" t="s">
        <v>34</v>
      </c>
      <c r="N1326" s="5">
        <v>7.2</v>
      </c>
      <c r="O1326" s="7">
        <v>2</v>
      </c>
      <c r="P1326" s="5">
        <v>4.8</v>
      </c>
      <c r="Q1326" s="5">
        <v>2.4</v>
      </c>
      <c r="R1326" s="22">
        <f>Tabla1[[#This Row],[Fecha de Envío]]-Tabla1[[#This Row],[Fecha de Orden]]</f>
        <v>14</v>
      </c>
      <c r="S1326" s="24">
        <f>YEAR(Tabla1[[#This Row],[Fecha de Orden]])</f>
        <v>2021</v>
      </c>
      <c r="T1326" t="str">
        <f>VLOOKUP(Tabla1[[#This Row],[Nombre del Producto]],Tabla2[[Nombre Producto]:[Costo Unitario]],2,FALSE)</f>
        <v>Lot's O' Nuts</v>
      </c>
      <c r="U1326" t="str">
        <f>VLOOKUP(Tabla1[[#This Row],[Fábrica]],Tabla3[],4,FALSE)</f>
        <v>Arizona</v>
      </c>
    </row>
    <row r="1327" spans="1:21" x14ac:dyDescent="0.25">
      <c r="A1327" t="s">
        <v>7610</v>
      </c>
      <c r="B1327" s="3">
        <v>44514</v>
      </c>
      <c r="C1327" s="3">
        <v>44528</v>
      </c>
      <c r="D1327" t="s">
        <v>18</v>
      </c>
      <c r="E1327">
        <v>166989</v>
      </c>
      <c r="F1327" t="s">
        <v>19</v>
      </c>
      <c r="G1327" t="s">
        <v>30</v>
      </c>
      <c r="H1327" t="s">
        <v>31</v>
      </c>
      <c r="I1327">
        <v>10011</v>
      </c>
      <c r="J1327" t="s">
        <v>22</v>
      </c>
      <c r="K1327" t="s">
        <v>32</v>
      </c>
      <c r="L1327" t="s">
        <v>24</v>
      </c>
      <c r="M1327" t="s">
        <v>25</v>
      </c>
      <c r="N1327" s="5">
        <v>7.5</v>
      </c>
      <c r="O1327" s="7">
        <v>2</v>
      </c>
      <c r="P1327" s="5">
        <v>4.9000000000000004</v>
      </c>
      <c r="Q1327" s="5">
        <v>2.6</v>
      </c>
      <c r="R1327" s="22">
        <f>Tabla1[[#This Row],[Fecha de Envío]]-Tabla1[[#This Row],[Fecha de Orden]]</f>
        <v>14</v>
      </c>
      <c r="S1327" s="24">
        <f>YEAR(Tabla1[[#This Row],[Fecha de Orden]])</f>
        <v>2021</v>
      </c>
      <c r="T1327" t="str">
        <f>VLOOKUP(Tabla1[[#This Row],[Nombre del Producto]],Tabla2[[Nombre Producto]:[Costo Unitario]],2,FALSE)</f>
        <v>Wicked Choccy's</v>
      </c>
      <c r="U1327" t="str">
        <f>VLOOKUP(Tabla1[[#This Row],[Fábrica]],Tabla3[],4,FALSE)</f>
        <v>Georgia</v>
      </c>
    </row>
    <row r="1328" spans="1:21" x14ac:dyDescent="0.25">
      <c r="A1328" t="s">
        <v>4339</v>
      </c>
      <c r="B1328" s="3">
        <v>44515</v>
      </c>
      <c r="C1328" s="3">
        <v>44531</v>
      </c>
      <c r="D1328" t="s">
        <v>18</v>
      </c>
      <c r="E1328">
        <v>116407</v>
      </c>
      <c r="F1328" t="s">
        <v>19</v>
      </c>
      <c r="G1328" t="s">
        <v>1212</v>
      </c>
      <c r="H1328" t="s">
        <v>65</v>
      </c>
      <c r="I1328">
        <v>37604</v>
      </c>
      <c r="J1328" t="s">
        <v>22</v>
      </c>
      <c r="K1328" t="s">
        <v>66</v>
      </c>
      <c r="L1328" t="s">
        <v>45</v>
      </c>
      <c r="M1328" t="s">
        <v>46</v>
      </c>
      <c r="N1328" s="5">
        <v>6.98</v>
      </c>
      <c r="O1328" s="7">
        <v>2</v>
      </c>
      <c r="P1328" s="5">
        <v>4.9800000000000004</v>
      </c>
      <c r="Q1328" s="5">
        <v>2</v>
      </c>
      <c r="R1328" s="22">
        <f>Tabla1[[#This Row],[Fecha de Envío]]-Tabla1[[#This Row],[Fecha de Orden]]</f>
        <v>16</v>
      </c>
      <c r="S1328" s="24">
        <f>YEAR(Tabla1[[#This Row],[Fecha de Orden]])</f>
        <v>2021</v>
      </c>
      <c r="T1328" t="str">
        <f>VLOOKUP(Tabla1[[#This Row],[Nombre del Producto]],Tabla2[[Nombre Producto]:[Costo Unitario]],2,FALSE)</f>
        <v>Lot's O' Nuts</v>
      </c>
      <c r="U1328" t="str">
        <f>VLOOKUP(Tabla1[[#This Row],[Fábrica]],Tabla3[],4,FALSE)</f>
        <v>Arizona</v>
      </c>
    </row>
    <row r="1329" spans="1:21" x14ac:dyDescent="0.25">
      <c r="A1329" t="s">
        <v>4340</v>
      </c>
      <c r="B1329" s="3">
        <v>44515</v>
      </c>
      <c r="C1329" s="3">
        <v>44531</v>
      </c>
      <c r="D1329" t="s">
        <v>18</v>
      </c>
      <c r="E1329">
        <v>116407</v>
      </c>
      <c r="F1329" t="s">
        <v>19</v>
      </c>
      <c r="G1329" t="s">
        <v>1212</v>
      </c>
      <c r="H1329" t="s">
        <v>65</v>
      </c>
      <c r="I1329">
        <v>37604</v>
      </c>
      <c r="J1329" t="s">
        <v>22</v>
      </c>
      <c r="K1329" t="s">
        <v>66</v>
      </c>
      <c r="L1329" t="s">
        <v>27</v>
      </c>
      <c r="M1329" t="s">
        <v>28</v>
      </c>
      <c r="N1329" s="5">
        <v>10.8</v>
      </c>
      <c r="O1329" s="7">
        <v>3</v>
      </c>
      <c r="P1329" s="5">
        <v>7.5</v>
      </c>
      <c r="Q1329" s="5">
        <v>3.3</v>
      </c>
      <c r="R1329" s="22">
        <f>Tabla1[[#This Row],[Fecha de Envío]]-Tabla1[[#This Row],[Fecha de Orden]]</f>
        <v>16</v>
      </c>
      <c r="S1329" s="24">
        <f>YEAR(Tabla1[[#This Row],[Fecha de Orden]])</f>
        <v>2021</v>
      </c>
      <c r="T1329" t="str">
        <f>VLOOKUP(Tabla1[[#This Row],[Nombre del Producto]],Tabla2[[Nombre Producto]:[Costo Unitario]],2,FALSE)</f>
        <v>Lot's O' Nuts</v>
      </c>
      <c r="U1329" t="str">
        <f>VLOOKUP(Tabla1[[#This Row],[Fábrica]],Tabla3[],4,FALSE)</f>
        <v>Arizona</v>
      </c>
    </row>
    <row r="1330" spans="1:21" x14ac:dyDescent="0.25">
      <c r="A1330" t="s">
        <v>6905</v>
      </c>
      <c r="B1330" s="3">
        <v>44515</v>
      </c>
      <c r="C1330" s="3">
        <v>44532</v>
      </c>
      <c r="D1330" t="s">
        <v>18</v>
      </c>
      <c r="E1330">
        <v>128888</v>
      </c>
      <c r="F1330" t="s">
        <v>19</v>
      </c>
      <c r="G1330" t="s">
        <v>159</v>
      </c>
      <c r="H1330" t="s">
        <v>42</v>
      </c>
      <c r="I1330">
        <v>77095</v>
      </c>
      <c r="J1330" t="s">
        <v>22</v>
      </c>
      <c r="K1330" t="s">
        <v>43</v>
      </c>
      <c r="L1330" t="s">
        <v>24</v>
      </c>
      <c r="M1330" t="s">
        <v>25</v>
      </c>
      <c r="N1330" s="5">
        <v>33.75</v>
      </c>
      <c r="O1330" s="7">
        <v>9</v>
      </c>
      <c r="P1330" s="5">
        <v>22.05</v>
      </c>
      <c r="Q1330" s="5">
        <v>11.7</v>
      </c>
      <c r="R1330" s="22">
        <f>Tabla1[[#This Row],[Fecha de Envío]]-Tabla1[[#This Row],[Fecha de Orden]]</f>
        <v>17</v>
      </c>
      <c r="S1330" s="24">
        <f>YEAR(Tabla1[[#This Row],[Fecha de Orden]])</f>
        <v>2021</v>
      </c>
      <c r="T1330" t="str">
        <f>VLOOKUP(Tabla1[[#This Row],[Nombre del Producto]],Tabla2[[Nombre Producto]:[Costo Unitario]],2,FALSE)</f>
        <v>Wicked Choccy's</v>
      </c>
      <c r="U1330" t="str">
        <f>VLOOKUP(Tabla1[[#This Row],[Fábrica]],Tabla3[],4,FALSE)</f>
        <v>Georgia</v>
      </c>
    </row>
    <row r="1331" spans="1:21" x14ac:dyDescent="0.25">
      <c r="A1331" t="s">
        <v>7862</v>
      </c>
      <c r="B1331" s="3">
        <v>44515</v>
      </c>
      <c r="C1331" s="3">
        <v>44527</v>
      </c>
      <c r="D1331" t="s">
        <v>71</v>
      </c>
      <c r="E1331">
        <v>128622</v>
      </c>
      <c r="F1331" t="s">
        <v>19</v>
      </c>
      <c r="G1331" t="s">
        <v>20</v>
      </c>
      <c r="H1331" t="s">
        <v>21</v>
      </c>
      <c r="I1331">
        <v>94110</v>
      </c>
      <c r="J1331" t="s">
        <v>22</v>
      </c>
      <c r="K1331" t="s">
        <v>23</v>
      </c>
      <c r="L1331" t="s">
        <v>36</v>
      </c>
      <c r="M1331" t="s">
        <v>37</v>
      </c>
      <c r="N1331" s="5">
        <v>9.75</v>
      </c>
      <c r="O1331" s="7">
        <v>3</v>
      </c>
      <c r="P1331" s="5">
        <v>6.33</v>
      </c>
      <c r="Q1331" s="5">
        <v>3.42</v>
      </c>
      <c r="R1331" s="22">
        <f>Tabla1[[#This Row],[Fecha de Envío]]-Tabla1[[#This Row],[Fecha de Orden]]</f>
        <v>12</v>
      </c>
      <c r="S1331" s="24">
        <f>YEAR(Tabla1[[#This Row],[Fecha de Orden]])</f>
        <v>2021</v>
      </c>
      <c r="T1331" t="str">
        <f>VLOOKUP(Tabla1[[#This Row],[Nombre del Producto]],Tabla2[[Nombre Producto]:[Costo Unitario]],2,FALSE)</f>
        <v>Wicked Choccy's</v>
      </c>
      <c r="U1331" t="str">
        <f>VLOOKUP(Tabla1[[#This Row],[Fábrica]],Tabla3[],4,FALSE)</f>
        <v>Georgia</v>
      </c>
    </row>
    <row r="1332" spans="1:21" x14ac:dyDescent="0.25">
      <c r="A1332" t="s">
        <v>8381</v>
      </c>
      <c r="B1332" s="3">
        <v>44515</v>
      </c>
      <c r="C1332" s="3">
        <v>44528</v>
      </c>
      <c r="D1332" t="s">
        <v>39</v>
      </c>
      <c r="E1332">
        <v>127558</v>
      </c>
      <c r="F1332" t="s">
        <v>19</v>
      </c>
      <c r="G1332" t="s">
        <v>53</v>
      </c>
      <c r="H1332" t="s">
        <v>21</v>
      </c>
      <c r="I1332">
        <v>90008</v>
      </c>
      <c r="J1332" t="s">
        <v>22</v>
      </c>
      <c r="K1332" t="s">
        <v>23</v>
      </c>
      <c r="L1332" t="s">
        <v>24</v>
      </c>
      <c r="M1332" t="s">
        <v>25</v>
      </c>
      <c r="N1332" s="5">
        <v>11.25</v>
      </c>
      <c r="O1332" s="7">
        <v>3</v>
      </c>
      <c r="P1332" s="5">
        <v>7.35</v>
      </c>
      <c r="Q1332" s="5">
        <v>3.9</v>
      </c>
      <c r="R1332" s="22">
        <f>Tabla1[[#This Row],[Fecha de Envío]]-Tabla1[[#This Row],[Fecha de Orden]]</f>
        <v>13</v>
      </c>
      <c r="S1332" s="24">
        <f>YEAR(Tabla1[[#This Row],[Fecha de Orden]])</f>
        <v>2021</v>
      </c>
      <c r="T1332" t="str">
        <f>VLOOKUP(Tabla1[[#This Row],[Nombre del Producto]],Tabla2[[Nombre Producto]:[Costo Unitario]],2,FALSE)</f>
        <v>Wicked Choccy's</v>
      </c>
      <c r="U1332" t="str">
        <f>VLOOKUP(Tabla1[[#This Row],[Fábrica]],Tabla3[],4,FALSE)</f>
        <v>Georgia</v>
      </c>
    </row>
    <row r="1333" spans="1:21" x14ac:dyDescent="0.25">
      <c r="A1333" t="s">
        <v>8382</v>
      </c>
      <c r="B1333" s="3">
        <v>44515</v>
      </c>
      <c r="C1333" s="3">
        <v>44528</v>
      </c>
      <c r="D1333" t="s">
        <v>39</v>
      </c>
      <c r="E1333">
        <v>127558</v>
      </c>
      <c r="F1333" t="s">
        <v>19</v>
      </c>
      <c r="G1333" t="s">
        <v>53</v>
      </c>
      <c r="H1333" t="s">
        <v>21</v>
      </c>
      <c r="I1333">
        <v>90008</v>
      </c>
      <c r="J1333" t="s">
        <v>22</v>
      </c>
      <c r="K1333" t="s">
        <v>23</v>
      </c>
      <c r="L1333" t="s">
        <v>33</v>
      </c>
      <c r="M1333" t="s">
        <v>34</v>
      </c>
      <c r="N1333" s="5">
        <v>7.2</v>
      </c>
      <c r="O1333" s="7">
        <v>2</v>
      </c>
      <c r="P1333" s="5">
        <v>4.8</v>
      </c>
      <c r="Q1333" s="5">
        <v>2.4</v>
      </c>
      <c r="R1333" s="22">
        <f>Tabla1[[#This Row],[Fecha de Envío]]-Tabla1[[#This Row],[Fecha de Orden]]</f>
        <v>13</v>
      </c>
      <c r="S1333" s="24">
        <f>YEAR(Tabla1[[#This Row],[Fecha de Orden]])</f>
        <v>2021</v>
      </c>
      <c r="T1333" t="str">
        <f>VLOOKUP(Tabla1[[#This Row],[Nombre del Producto]],Tabla2[[Nombre Producto]:[Costo Unitario]],2,FALSE)</f>
        <v>Lot's O' Nuts</v>
      </c>
      <c r="U1333" t="str">
        <f>VLOOKUP(Tabla1[[#This Row],[Fábrica]],Tabla3[],4,FALSE)</f>
        <v>Arizona</v>
      </c>
    </row>
    <row r="1334" spans="1:21" x14ac:dyDescent="0.25">
      <c r="A1334" t="s">
        <v>192</v>
      </c>
      <c r="B1334" s="3">
        <v>44516</v>
      </c>
      <c r="C1334" s="3">
        <v>44530</v>
      </c>
      <c r="D1334" t="s">
        <v>18</v>
      </c>
      <c r="E1334">
        <v>139500</v>
      </c>
      <c r="F1334" t="s">
        <v>19</v>
      </c>
      <c r="G1334" t="s">
        <v>193</v>
      </c>
      <c r="H1334" t="s">
        <v>173</v>
      </c>
      <c r="I1334">
        <v>62521</v>
      </c>
      <c r="J1334" t="s">
        <v>22</v>
      </c>
      <c r="K1334" t="s">
        <v>43</v>
      </c>
      <c r="L1334" t="s">
        <v>27</v>
      </c>
      <c r="M1334" t="s">
        <v>28</v>
      </c>
      <c r="N1334" s="5">
        <v>7.2</v>
      </c>
      <c r="O1334" s="7">
        <v>2</v>
      </c>
      <c r="P1334" s="5">
        <v>5</v>
      </c>
      <c r="Q1334" s="5">
        <v>2.2000000000000002</v>
      </c>
      <c r="R1334" s="22">
        <f>Tabla1[[#This Row],[Fecha de Envío]]-Tabla1[[#This Row],[Fecha de Orden]]</f>
        <v>14</v>
      </c>
      <c r="S1334" s="24">
        <f>YEAR(Tabla1[[#This Row],[Fecha de Orden]])</f>
        <v>2021</v>
      </c>
      <c r="T1334" t="str">
        <f>VLOOKUP(Tabla1[[#This Row],[Nombre del Producto]],Tabla2[[Nombre Producto]:[Costo Unitario]],2,FALSE)</f>
        <v>Lot's O' Nuts</v>
      </c>
      <c r="U1334" t="str">
        <f>VLOOKUP(Tabla1[[#This Row],[Fábrica]],Tabla3[],4,FALSE)</f>
        <v>Arizona</v>
      </c>
    </row>
    <row r="1335" spans="1:21" x14ac:dyDescent="0.25">
      <c r="A1335" t="s">
        <v>457</v>
      </c>
      <c r="B1335" s="3">
        <v>44516</v>
      </c>
      <c r="C1335" s="3">
        <v>44532</v>
      </c>
      <c r="D1335" t="s">
        <v>18</v>
      </c>
      <c r="E1335">
        <v>160066</v>
      </c>
      <c r="F1335" t="s">
        <v>19</v>
      </c>
      <c r="G1335" t="s">
        <v>458</v>
      </c>
      <c r="H1335" t="s">
        <v>21</v>
      </c>
      <c r="I1335">
        <v>92646</v>
      </c>
      <c r="J1335" t="s">
        <v>22</v>
      </c>
      <c r="K1335" t="s">
        <v>23</v>
      </c>
      <c r="L1335" t="s">
        <v>33</v>
      </c>
      <c r="M1335" t="s">
        <v>34</v>
      </c>
      <c r="N1335" s="5">
        <v>7.2</v>
      </c>
      <c r="O1335" s="7">
        <v>2</v>
      </c>
      <c r="P1335" s="5">
        <v>4.8</v>
      </c>
      <c r="Q1335" s="5">
        <v>2.4</v>
      </c>
      <c r="R1335" s="22">
        <f>Tabla1[[#This Row],[Fecha de Envío]]-Tabla1[[#This Row],[Fecha de Orden]]</f>
        <v>16</v>
      </c>
      <c r="S1335" s="24">
        <f>YEAR(Tabla1[[#This Row],[Fecha de Orden]])</f>
        <v>2021</v>
      </c>
      <c r="T1335" t="str">
        <f>VLOOKUP(Tabla1[[#This Row],[Nombre del Producto]],Tabla2[[Nombre Producto]:[Costo Unitario]],2,FALSE)</f>
        <v>Lot's O' Nuts</v>
      </c>
      <c r="U1335" t="str">
        <f>VLOOKUP(Tabla1[[#This Row],[Fábrica]],Tabla3[],4,FALSE)</f>
        <v>Arizona</v>
      </c>
    </row>
    <row r="1336" spans="1:21" x14ac:dyDescent="0.25">
      <c r="A1336" t="s">
        <v>4250</v>
      </c>
      <c r="B1336" s="3">
        <v>44516</v>
      </c>
      <c r="C1336" s="3">
        <v>44528</v>
      </c>
      <c r="D1336" t="s">
        <v>39</v>
      </c>
      <c r="E1336">
        <v>119144</v>
      </c>
      <c r="F1336" t="s">
        <v>19</v>
      </c>
      <c r="G1336" t="s">
        <v>53</v>
      </c>
      <c r="H1336" t="s">
        <v>21</v>
      </c>
      <c r="I1336">
        <v>90008</v>
      </c>
      <c r="J1336" t="s">
        <v>22</v>
      </c>
      <c r="K1336" t="s">
        <v>23</v>
      </c>
      <c r="L1336" t="s">
        <v>27</v>
      </c>
      <c r="M1336" t="s">
        <v>28</v>
      </c>
      <c r="N1336" s="5">
        <v>10.8</v>
      </c>
      <c r="O1336" s="7">
        <v>3</v>
      </c>
      <c r="P1336" s="5">
        <v>7.5</v>
      </c>
      <c r="Q1336" s="5">
        <v>3.3</v>
      </c>
      <c r="R1336" s="22">
        <f>Tabla1[[#This Row],[Fecha de Envío]]-Tabla1[[#This Row],[Fecha de Orden]]</f>
        <v>12</v>
      </c>
      <c r="S1336" s="24">
        <f>YEAR(Tabla1[[#This Row],[Fecha de Orden]])</f>
        <v>2021</v>
      </c>
      <c r="T1336" t="str">
        <f>VLOOKUP(Tabla1[[#This Row],[Nombre del Producto]],Tabla2[[Nombre Producto]:[Costo Unitario]],2,FALSE)</f>
        <v>Lot's O' Nuts</v>
      </c>
      <c r="U1336" t="str">
        <f>VLOOKUP(Tabla1[[#This Row],[Fábrica]],Tabla3[],4,FALSE)</f>
        <v>Arizona</v>
      </c>
    </row>
    <row r="1337" spans="1:21" x14ac:dyDescent="0.25">
      <c r="A1337" t="s">
        <v>4251</v>
      </c>
      <c r="B1337" s="3">
        <v>44516</v>
      </c>
      <c r="C1337" s="3">
        <v>44528</v>
      </c>
      <c r="D1337" t="s">
        <v>39</v>
      </c>
      <c r="E1337">
        <v>119144</v>
      </c>
      <c r="F1337" t="s">
        <v>19</v>
      </c>
      <c r="G1337" t="s">
        <v>53</v>
      </c>
      <c r="H1337" t="s">
        <v>21</v>
      </c>
      <c r="I1337">
        <v>90008</v>
      </c>
      <c r="J1337" t="s">
        <v>22</v>
      </c>
      <c r="K1337" t="s">
        <v>23</v>
      </c>
      <c r="L1337" t="s">
        <v>45</v>
      </c>
      <c r="M1337" t="s">
        <v>46</v>
      </c>
      <c r="N1337" s="5">
        <v>10.47</v>
      </c>
      <c r="O1337" s="7">
        <v>3</v>
      </c>
      <c r="P1337" s="5">
        <v>7.47</v>
      </c>
      <c r="Q1337" s="5">
        <v>3</v>
      </c>
      <c r="R1337" s="22">
        <f>Tabla1[[#This Row],[Fecha de Envío]]-Tabla1[[#This Row],[Fecha de Orden]]</f>
        <v>12</v>
      </c>
      <c r="S1337" s="24">
        <f>YEAR(Tabla1[[#This Row],[Fecha de Orden]])</f>
        <v>2021</v>
      </c>
      <c r="T1337" t="str">
        <f>VLOOKUP(Tabla1[[#This Row],[Nombre del Producto]],Tabla2[[Nombre Producto]:[Costo Unitario]],2,FALSE)</f>
        <v>Lot's O' Nuts</v>
      </c>
      <c r="U1337" t="str">
        <f>VLOOKUP(Tabla1[[#This Row],[Fábrica]],Tabla3[],4,FALSE)</f>
        <v>Arizona</v>
      </c>
    </row>
    <row r="1338" spans="1:21" x14ac:dyDescent="0.25">
      <c r="A1338" t="s">
        <v>7553</v>
      </c>
      <c r="B1338" s="3">
        <v>44516</v>
      </c>
      <c r="C1338" s="3">
        <v>44530</v>
      </c>
      <c r="D1338" t="s">
        <v>18</v>
      </c>
      <c r="E1338">
        <v>149643</v>
      </c>
      <c r="F1338" t="s">
        <v>19</v>
      </c>
      <c r="G1338" t="s">
        <v>7554</v>
      </c>
      <c r="H1338" t="s">
        <v>1072</v>
      </c>
      <c r="I1338">
        <v>66502</v>
      </c>
      <c r="J1338" t="s">
        <v>22</v>
      </c>
      <c r="K1338" t="s">
        <v>43</v>
      </c>
      <c r="L1338" t="s">
        <v>45</v>
      </c>
      <c r="M1338" t="s">
        <v>46</v>
      </c>
      <c r="N1338" s="5">
        <v>6.98</v>
      </c>
      <c r="O1338" s="7">
        <v>2</v>
      </c>
      <c r="P1338" s="5">
        <v>4.9800000000000004</v>
      </c>
      <c r="Q1338" s="5">
        <v>2</v>
      </c>
      <c r="R1338" s="22">
        <f>Tabla1[[#This Row],[Fecha de Envío]]-Tabla1[[#This Row],[Fecha de Orden]]</f>
        <v>14</v>
      </c>
      <c r="S1338" s="24">
        <f>YEAR(Tabla1[[#This Row],[Fecha de Orden]])</f>
        <v>2021</v>
      </c>
      <c r="T1338" t="str">
        <f>VLOOKUP(Tabla1[[#This Row],[Nombre del Producto]],Tabla2[[Nombre Producto]:[Costo Unitario]],2,FALSE)</f>
        <v>Lot's O' Nuts</v>
      </c>
      <c r="U1338" t="str">
        <f>VLOOKUP(Tabla1[[#This Row],[Fábrica]],Tabla3[],4,FALSE)</f>
        <v>Arizona</v>
      </c>
    </row>
    <row r="1339" spans="1:21" x14ac:dyDescent="0.25">
      <c r="A1339" t="s">
        <v>8350</v>
      </c>
      <c r="B1339" s="3">
        <v>44516</v>
      </c>
      <c r="C1339" s="3">
        <v>44531</v>
      </c>
      <c r="D1339" t="s">
        <v>18</v>
      </c>
      <c r="E1339">
        <v>147704</v>
      </c>
      <c r="F1339" t="s">
        <v>19</v>
      </c>
      <c r="G1339" t="s">
        <v>172</v>
      </c>
      <c r="H1339" t="s">
        <v>147</v>
      </c>
      <c r="I1339">
        <v>47401</v>
      </c>
      <c r="J1339" t="s">
        <v>22</v>
      </c>
      <c r="K1339" t="s">
        <v>43</v>
      </c>
      <c r="L1339" t="s">
        <v>24</v>
      </c>
      <c r="M1339" t="s">
        <v>25</v>
      </c>
      <c r="N1339" s="5">
        <v>15</v>
      </c>
      <c r="O1339" s="7">
        <v>4</v>
      </c>
      <c r="P1339" s="5">
        <v>9.8000000000000007</v>
      </c>
      <c r="Q1339" s="5">
        <v>5.2</v>
      </c>
      <c r="R1339" s="22">
        <f>Tabla1[[#This Row],[Fecha de Envío]]-Tabla1[[#This Row],[Fecha de Orden]]</f>
        <v>15</v>
      </c>
      <c r="S1339" s="24">
        <f>YEAR(Tabla1[[#This Row],[Fecha de Orden]])</f>
        <v>2021</v>
      </c>
      <c r="T1339" t="str">
        <f>VLOOKUP(Tabla1[[#This Row],[Nombre del Producto]],Tabla2[[Nombre Producto]:[Costo Unitario]],2,FALSE)</f>
        <v>Wicked Choccy's</v>
      </c>
      <c r="U1339" t="str">
        <f>VLOOKUP(Tabla1[[#This Row],[Fábrica]],Tabla3[],4,FALSE)</f>
        <v>Georgia</v>
      </c>
    </row>
    <row r="1340" spans="1:21" x14ac:dyDescent="0.25">
      <c r="A1340" t="s">
        <v>8351</v>
      </c>
      <c r="B1340" s="3">
        <v>44516</v>
      </c>
      <c r="C1340" s="3">
        <v>44531</v>
      </c>
      <c r="D1340" t="s">
        <v>18</v>
      </c>
      <c r="E1340">
        <v>147704</v>
      </c>
      <c r="F1340" t="s">
        <v>19</v>
      </c>
      <c r="G1340" t="s">
        <v>172</v>
      </c>
      <c r="H1340" t="s">
        <v>147</v>
      </c>
      <c r="I1340">
        <v>47401</v>
      </c>
      <c r="J1340" t="s">
        <v>22</v>
      </c>
      <c r="K1340" t="s">
        <v>43</v>
      </c>
      <c r="L1340" t="s">
        <v>27</v>
      </c>
      <c r="M1340" t="s">
        <v>28</v>
      </c>
      <c r="N1340" s="5">
        <v>18</v>
      </c>
      <c r="O1340" s="7">
        <v>5</v>
      </c>
      <c r="P1340" s="5">
        <v>12.5</v>
      </c>
      <c r="Q1340" s="5">
        <v>5.5</v>
      </c>
      <c r="R1340" s="22">
        <f>Tabla1[[#This Row],[Fecha de Envío]]-Tabla1[[#This Row],[Fecha de Orden]]</f>
        <v>15</v>
      </c>
      <c r="S1340" s="24">
        <f>YEAR(Tabla1[[#This Row],[Fecha de Orden]])</f>
        <v>2021</v>
      </c>
      <c r="T1340" t="str">
        <f>VLOOKUP(Tabla1[[#This Row],[Nombre del Producto]],Tabla2[[Nombre Producto]:[Costo Unitario]],2,FALSE)</f>
        <v>Lot's O' Nuts</v>
      </c>
      <c r="U1340" t="str">
        <f>VLOOKUP(Tabla1[[#This Row],[Fábrica]],Tabla3[],4,FALSE)</f>
        <v>Arizona</v>
      </c>
    </row>
    <row r="1341" spans="1:21" x14ac:dyDescent="0.25">
      <c r="A1341" t="s">
        <v>8352</v>
      </c>
      <c r="B1341" s="3">
        <v>44516</v>
      </c>
      <c r="C1341" s="3">
        <v>44531</v>
      </c>
      <c r="D1341" t="s">
        <v>18</v>
      </c>
      <c r="E1341">
        <v>147704</v>
      </c>
      <c r="F1341" t="s">
        <v>19</v>
      </c>
      <c r="G1341" t="s">
        <v>172</v>
      </c>
      <c r="H1341" t="s">
        <v>147</v>
      </c>
      <c r="I1341">
        <v>47401</v>
      </c>
      <c r="J1341" t="s">
        <v>22</v>
      </c>
      <c r="K1341" t="s">
        <v>43</v>
      </c>
      <c r="L1341" t="s">
        <v>45</v>
      </c>
      <c r="M1341" t="s">
        <v>46</v>
      </c>
      <c r="N1341" s="5">
        <v>20.94</v>
      </c>
      <c r="O1341" s="7">
        <v>6</v>
      </c>
      <c r="P1341" s="5">
        <v>14.94</v>
      </c>
      <c r="Q1341" s="5">
        <v>6</v>
      </c>
      <c r="R1341" s="22">
        <f>Tabla1[[#This Row],[Fecha de Envío]]-Tabla1[[#This Row],[Fecha de Orden]]</f>
        <v>15</v>
      </c>
      <c r="S1341" s="24">
        <f>YEAR(Tabla1[[#This Row],[Fecha de Orden]])</f>
        <v>2021</v>
      </c>
      <c r="T1341" t="str">
        <f>VLOOKUP(Tabla1[[#This Row],[Nombre del Producto]],Tabla2[[Nombre Producto]:[Costo Unitario]],2,FALSE)</f>
        <v>Lot's O' Nuts</v>
      </c>
      <c r="U1341" t="str">
        <f>VLOOKUP(Tabla1[[#This Row],[Fábrica]],Tabla3[],4,FALSE)</f>
        <v>Arizona</v>
      </c>
    </row>
    <row r="1342" spans="1:21" x14ac:dyDescent="0.25">
      <c r="A1342" t="s">
        <v>1614</v>
      </c>
      <c r="B1342" s="3">
        <v>44517</v>
      </c>
      <c r="C1342" s="3">
        <v>44531</v>
      </c>
      <c r="D1342" t="s">
        <v>18</v>
      </c>
      <c r="E1342">
        <v>130869</v>
      </c>
      <c r="F1342" t="s">
        <v>19</v>
      </c>
      <c r="G1342" t="s">
        <v>1615</v>
      </c>
      <c r="H1342" t="s">
        <v>42</v>
      </c>
      <c r="I1342">
        <v>75104</v>
      </c>
      <c r="J1342" t="s">
        <v>22</v>
      </c>
      <c r="K1342" t="s">
        <v>43</v>
      </c>
      <c r="L1342" t="s">
        <v>27</v>
      </c>
      <c r="M1342" t="s">
        <v>28</v>
      </c>
      <c r="N1342" s="5">
        <v>10.8</v>
      </c>
      <c r="O1342" s="7">
        <v>3</v>
      </c>
      <c r="P1342" s="5">
        <v>7.5</v>
      </c>
      <c r="Q1342" s="5">
        <v>3.3</v>
      </c>
      <c r="R1342" s="22">
        <f>Tabla1[[#This Row],[Fecha de Envío]]-Tabla1[[#This Row],[Fecha de Orden]]</f>
        <v>14</v>
      </c>
      <c r="S1342" s="24">
        <f>YEAR(Tabla1[[#This Row],[Fecha de Orden]])</f>
        <v>2021</v>
      </c>
      <c r="T1342" t="str">
        <f>VLOOKUP(Tabla1[[#This Row],[Nombre del Producto]],Tabla2[[Nombre Producto]:[Costo Unitario]],2,FALSE)</f>
        <v>Lot's O' Nuts</v>
      </c>
      <c r="U1342" t="str">
        <f>VLOOKUP(Tabla1[[#This Row],[Fábrica]],Tabla3[],4,FALSE)</f>
        <v>Arizona</v>
      </c>
    </row>
    <row r="1343" spans="1:21" x14ac:dyDescent="0.25">
      <c r="A1343" t="s">
        <v>3457</v>
      </c>
      <c r="B1343" s="3">
        <v>44517</v>
      </c>
      <c r="C1343" s="3">
        <v>44532</v>
      </c>
      <c r="D1343" t="s">
        <v>71</v>
      </c>
      <c r="E1343">
        <v>101833</v>
      </c>
      <c r="F1343" t="s">
        <v>19</v>
      </c>
      <c r="G1343" t="s">
        <v>30</v>
      </c>
      <c r="H1343" t="s">
        <v>31</v>
      </c>
      <c r="I1343">
        <v>10024</v>
      </c>
      <c r="J1343" t="s">
        <v>22</v>
      </c>
      <c r="K1343" t="s">
        <v>32</v>
      </c>
      <c r="L1343" t="s">
        <v>33</v>
      </c>
      <c r="M1343" t="s">
        <v>34</v>
      </c>
      <c r="N1343" s="5">
        <v>10.8</v>
      </c>
      <c r="O1343" s="7">
        <v>3</v>
      </c>
      <c r="P1343" s="5">
        <v>7.2</v>
      </c>
      <c r="Q1343" s="5">
        <v>3.6</v>
      </c>
      <c r="R1343" s="22">
        <f>Tabla1[[#This Row],[Fecha de Envío]]-Tabla1[[#This Row],[Fecha de Orden]]</f>
        <v>15</v>
      </c>
      <c r="S1343" s="24">
        <f>YEAR(Tabla1[[#This Row],[Fecha de Orden]])</f>
        <v>2021</v>
      </c>
      <c r="T1343" t="str">
        <f>VLOOKUP(Tabla1[[#This Row],[Nombre del Producto]],Tabla2[[Nombre Producto]:[Costo Unitario]],2,FALSE)</f>
        <v>Lot's O' Nuts</v>
      </c>
      <c r="U1343" t="str">
        <f>VLOOKUP(Tabla1[[#This Row],[Fábrica]],Tabla3[],4,FALSE)</f>
        <v>Arizona</v>
      </c>
    </row>
    <row r="1344" spans="1:21" x14ac:dyDescent="0.25">
      <c r="A1344" t="s">
        <v>3796</v>
      </c>
      <c r="B1344" s="3">
        <v>44517</v>
      </c>
      <c r="C1344" s="3">
        <v>44532</v>
      </c>
      <c r="D1344" t="s">
        <v>18</v>
      </c>
      <c r="E1344">
        <v>128209</v>
      </c>
      <c r="F1344" t="s">
        <v>19</v>
      </c>
      <c r="G1344" t="s">
        <v>3089</v>
      </c>
      <c r="H1344" t="s">
        <v>31</v>
      </c>
      <c r="I1344">
        <v>14215</v>
      </c>
      <c r="J1344" t="s">
        <v>22</v>
      </c>
      <c r="K1344" t="s">
        <v>32</v>
      </c>
      <c r="L1344" t="s">
        <v>27</v>
      </c>
      <c r="M1344" t="s">
        <v>28</v>
      </c>
      <c r="N1344" s="5">
        <v>36</v>
      </c>
      <c r="O1344" s="7">
        <v>10</v>
      </c>
      <c r="P1344" s="5">
        <v>25</v>
      </c>
      <c r="Q1344" s="5">
        <v>11</v>
      </c>
      <c r="R1344" s="22">
        <f>Tabla1[[#This Row],[Fecha de Envío]]-Tabla1[[#This Row],[Fecha de Orden]]</f>
        <v>15</v>
      </c>
      <c r="S1344" s="24">
        <f>YEAR(Tabla1[[#This Row],[Fecha de Orden]])</f>
        <v>2021</v>
      </c>
      <c r="T1344" t="str">
        <f>VLOOKUP(Tabla1[[#This Row],[Nombre del Producto]],Tabla2[[Nombre Producto]:[Costo Unitario]],2,FALSE)</f>
        <v>Lot's O' Nuts</v>
      </c>
      <c r="U1344" t="str">
        <f>VLOOKUP(Tabla1[[#This Row],[Fábrica]],Tabla3[],4,FALSE)</f>
        <v>Arizona</v>
      </c>
    </row>
    <row r="1345" spans="1:21" x14ac:dyDescent="0.25">
      <c r="A1345" t="s">
        <v>3797</v>
      </c>
      <c r="B1345" s="3">
        <v>44517</v>
      </c>
      <c r="C1345" s="3">
        <v>44532</v>
      </c>
      <c r="D1345" t="s">
        <v>18</v>
      </c>
      <c r="E1345">
        <v>128209</v>
      </c>
      <c r="F1345" t="s">
        <v>19</v>
      </c>
      <c r="G1345" t="s">
        <v>3089</v>
      </c>
      <c r="H1345" t="s">
        <v>31</v>
      </c>
      <c r="I1345">
        <v>14215</v>
      </c>
      <c r="J1345" t="s">
        <v>22</v>
      </c>
      <c r="K1345" t="s">
        <v>32</v>
      </c>
      <c r="L1345" t="s">
        <v>33</v>
      </c>
      <c r="M1345" t="s">
        <v>34</v>
      </c>
      <c r="N1345" s="5">
        <v>10.8</v>
      </c>
      <c r="O1345" s="7">
        <v>3</v>
      </c>
      <c r="P1345" s="5">
        <v>7.2</v>
      </c>
      <c r="Q1345" s="5">
        <v>3.6</v>
      </c>
      <c r="R1345" s="22">
        <f>Tabla1[[#This Row],[Fecha de Envío]]-Tabla1[[#This Row],[Fecha de Orden]]</f>
        <v>15</v>
      </c>
      <c r="S1345" s="24">
        <f>YEAR(Tabla1[[#This Row],[Fecha de Orden]])</f>
        <v>2021</v>
      </c>
      <c r="T1345" t="str">
        <f>VLOOKUP(Tabla1[[#This Row],[Nombre del Producto]],Tabla2[[Nombre Producto]:[Costo Unitario]],2,FALSE)</f>
        <v>Lot's O' Nuts</v>
      </c>
      <c r="U1345" t="str">
        <f>VLOOKUP(Tabla1[[#This Row],[Fábrica]],Tabla3[],4,FALSE)</f>
        <v>Arizona</v>
      </c>
    </row>
    <row r="1346" spans="1:21" x14ac:dyDescent="0.25">
      <c r="A1346" t="s">
        <v>6311</v>
      </c>
      <c r="B1346" s="3">
        <v>44517</v>
      </c>
      <c r="C1346" s="3">
        <v>44531</v>
      </c>
      <c r="D1346" t="s">
        <v>18</v>
      </c>
      <c r="E1346">
        <v>145926</v>
      </c>
      <c r="F1346" t="s">
        <v>19</v>
      </c>
      <c r="G1346" t="s">
        <v>1754</v>
      </c>
      <c r="H1346" t="s">
        <v>51</v>
      </c>
      <c r="I1346">
        <v>56560</v>
      </c>
      <c r="J1346" t="s">
        <v>22</v>
      </c>
      <c r="K1346" t="s">
        <v>43</v>
      </c>
      <c r="L1346" t="s">
        <v>36</v>
      </c>
      <c r="M1346" t="s">
        <v>37</v>
      </c>
      <c r="N1346" s="5">
        <v>16.25</v>
      </c>
      <c r="O1346" s="7">
        <v>5</v>
      </c>
      <c r="P1346" s="5">
        <v>10.55</v>
      </c>
      <c r="Q1346" s="5">
        <v>5.7</v>
      </c>
      <c r="R1346" s="22">
        <f>Tabla1[[#This Row],[Fecha de Envío]]-Tabla1[[#This Row],[Fecha de Orden]]</f>
        <v>14</v>
      </c>
      <c r="S1346" s="24">
        <f>YEAR(Tabla1[[#This Row],[Fecha de Orden]])</f>
        <v>2021</v>
      </c>
      <c r="T1346" t="str">
        <f>VLOOKUP(Tabla1[[#This Row],[Nombre del Producto]],Tabla2[[Nombre Producto]:[Costo Unitario]],2,FALSE)</f>
        <v>Wicked Choccy's</v>
      </c>
      <c r="U1346" t="str">
        <f>VLOOKUP(Tabla1[[#This Row],[Fábrica]],Tabla3[],4,FALSE)</f>
        <v>Georgia</v>
      </c>
    </row>
    <row r="1347" spans="1:21" x14ac:dyDescent="0.25">
      <c r="A1347" t="s">
        <v>7296</v>
      </c>
      <c r="B1347" s="3">
        <v>44517</v>
      </c>
      <c r="C1347" s="3">
        <v>44534</v>
      </c>
      <c r="D1347" t="s">
        <v>18</v>
      </c>
      <c r="E1347">
        <v>159835</v>
      </c>
      <c r="F1347" t="s">
        <v>19</v>
      </c>
      <c r="G1347" t="s">
        <v>144</v>
      </c>
      <c r="H1347" t="s">
        <v>101</v>
      </c>
      <c r="I1347">
        <v>19143</v>
      </c>
      <c r="J1347" t="s">
        <v>22</v>
      </c>
      <c r="K1347" t="s">
        <v>32</v>
      </c>
      <c r="L1347" t="s">
        <v>36</v>
      </c>
      <c r="M1347" t="s">
        <v>37</v>
      </c>
      <c r="N1347" s="5">
        <v>16.25</v>
      </c>
      <c r="O1347" s="7">
        <v>5</v>
      </c>
      <c r="P1347" s="5">
        <v>10.55</v>
      </c>
      <c r="Q1347" s="5">
        <v>5.7</v>
      </c>
      <c r="R1347" s="22">
        <f>Tabla1[[#This Row],[Fecha de Envío]]-Tabla1[[#This Row],[Fecha de Orden]]</f>
        <v>17</v>
      </c>
      <c r="S1347" s="24">
        <f>YEAR(Tabla1[[#This Row],[Fecha de Orden]])</f>
        <v>2021</v>
      </c>
      <c r="T1347" t="str">
        <f>VLOOKUP(Tabla1[[#This Row],[Nombre del Producto]],Tabla2[[Nombre Producto]:[Costo Unitario]],2,FALSE)</f>
        <v>Wicked Choccy's</v>
      </c>
      <c r="U1347" t="str">
        <f>VLOOKUP(Tabla1[[#This Row],[Fábrica]],Tabla3[],4,FALSE)</f>
        <v>Georgia</v>
      </c>
    </row>
    <row r="1348" spans="1:21" x14ac:dyDescent="0.25">
      <c r="A1348" t="s">
        <v>7297</v>
      </c>
      <c r="B1348" s="3">
        <v>44517</v>
      </c>
      <c r="C1348" s="3">
        <v>44534</v>
      </c>
      <c r="D1348" t="s">
        <v>18</v>
      </c>
      <c r="E1348">
        <v>159835</v>
      </c>
      <c r="F1348" t="s">
        <v>19</v>
      </c>
      <c r="G1348" t="s">
        <v>144</v>
      </c>
      <c r="H1348" t="s">
        <v>101</v>
      </c>
      <c r="I1348">
        <v>19143</v>
      </c>
      <c r="J1348" t="s">
        <v>22</v>
      </c>
      <c r="K1348" t="s">
        <v>32</v>
      </c>
      <c r="L1348" t="s">
        <v>45</v>
      </c>
      <c r="M1348" t="s">
        <v>46</v>
      </c>
      <c r="N1348" s="5">
        <v>6.98</v>
      </c>
      <c r="O1348" s="7">
        <v>2</v>
      </c>
      <c r="P1348" s="5">
        <v>4.9800000000000004</v>
      </c>
      <c r="Q1348" s="5">
        <v>2</v>
      </c>
      <c r="R1348" s="22">
        <f>Tabla1[[#This Row],[Fecha de Envío]]-Tabla1[[#This Row],[Fecha de Orden]]</f>
        <v>17</v>
      </c>
      <c r="S1348" s="24">
        <f>YEAR(Tabla1[[#This Row],[Fecha de Orden]])</f>
        <v>2021</v>
      </c>
      <c r="T1348" t="str">
        <f>VLOOKUP(Tabla1[[#This Row],[Nombre del Producto]],Tabla2[[Nombre Producto]:[Costo Unitario]],2,FALSE)</f>
        <v>Lot's O' Nuts</v>
      </c>
      <c r="U1348" t="str">
        <f>VLOOKUP(Tabla1[[#This Row],[Fábrica]],Tabla3[],4,FALSE)</f>
        <v>Arizona</v>
      </c>
    </row>
    <row r="1349" spans="1:21" x14ac:dyDescent="0.25">
      <c r="A1349" t="s">
        <v>8874</v>
      </c>
      <c r="B1349" s="3">
        <v>44517</v>
      </c>
      <c r="C1349" s="3">
        <v>44529</v>
      </c>
      <c r="D1349" t="s">
        <v>39</v>
      </c>
      <c r="E1349">
        <v>140662</v>
      </c>
      <c r="F1349" t="s">
        <v>19</v>
      </c>
      <c r="G1349" t="s">
        <v>20</v>
      </c>
      <c r="H1349" t="s">
        <v>21</v>
      </c>
      <c r="I1349">
        <v>94109</v>
      </c>
      <c r="J1349" t="s">
        <v>22</v>
      </c>
      <c r="K1349" t="s">
        <v>23</v>
      </c>
      <c r="L1349" t="s">
        <v>24</v>
      </c>
      <c r="M1349" t="s">
        <v>25</v>
      </c>
      <c r="N1349" s="5">
        <v>11.25</v>
      </c>
      <c r="O1349" s="7">
        <v>3</v>
      </c>
      <c r="P1349" s="5">
        <v>7.35</v>
      </c>
      <c r="Q1349" s="5">
        <v>3.9</v>
      </c>
      <c r="R1349" s="22">
        <f>Tabla1[[#This Row],[Fecha de Envío]]-Tabla1[[#This Row],[Fecha de Orden]]</f>
        <v>12</v>
      </c>
      <c r="S1349" s="24">
        <f>YEAR(Tabla1[[#This Row],[Fecha de Orden]])</f>
        <v>2021</v>
      </c>
      <c r="T1349" t="str">
        <f>VLOOKUP(Tabla1[[#This Row],[Nombre del Producto]],Tabla2[[Nombre Producto]:[Costo Unitario]],2,FALSE)</f>
        <v>Wicked Choccy's</v>
      </c>
      <c r="U1349" t="str">
        <f>VLOOKUP(Tabla1[[#This Row],[Fábrica]],Tabla3[],4,FALSE)</f>
        <v>Georgia</v>
      </c>
    </row>
    <row r="1350" spans="1:21" x14ac:dyDescent="0.25">
      <c r="A1350" t="s">
        <v>8875</v>
      </c>
      <c r="B1350" s="3">
        <v>44517</v>
      </c>
      <c r="C1350" s="3">
        <v>44529</v>
      </c>
      <c r="D1350" t="s">
        <v>39</v>
      </c>
      <c r="E1350">
        <v>140662</v>
      </c>
      <c r="F1350" t="s">
        <v>19</v>
      </c>
      <c r="G1350" t="s">
        <v>20</v>
      </c>
      <c r="H1350" t="s">
        <v>21</v>
      </c>
      <c r="I1350">
        <v>94109</v>
      </c>
      <c r="J1350" t="s">
        <v>22</v>
      </c>
      <c r="K1350" t="s">
        <v>23</v>
      </c>
      <c r="L1350" t="s">
        <v>36</v>
      </c>
      <c r="M1350" t="s">
        <v>37</v>
      </c>
      <c r="N1350" s="5">
        <v>22.75</v>
      </c>
      <c r="O1350" s="7">
        <v>7</v>
      </c>
      <c r="P1350" s="5">
        <v>14.77</v>
      </c>
      <c r="Q1350" s="5">
        <v>7.98</v>
      </c>
      <c r="R1350" s="22">
        <f>Tabla1[[#This Row],[Fecha de Envío]]-Tabla1[[#This Row],[Fecha de Orden]]</f>
        <v>12</v>
      </c>
      <c r="S1350" s="24">
        <f>YEAR(Tabla1[[#This Row],[Fecha de Orden]])</f>
        <v>2021</v>
      </c>
      <c r="T1350" t="str">
        <f>VLOOKUP(Tabla1[[#This Row],[Nombre del Producto]],Tabla2[[Nombre Producto]:[Costo Unitario]],2,FALSE)</f>
        <v>Wicked Choccy's</v>
      </c>
      <c r="U1350" t="str">
        <f>VLOOKUP(Tabla1[[#This Row],[Fábrica]],Tabla3[],4,FALSE)</f>
        <v>Georgia</v>
      </c>
    </row>
    <row r="1351" spans="1:21" x14ac:dyDescent="0.25">
      <c r="A1351" t="s">
        <v>9181</v>
      </c>
      <c r="B1351" s="3">
        <v>44517</v>
      </c>
      <c r="C1351" s="3">
        <v>44532</v>
      </c>
      <c r="D1351" t="s">
        <v>18</v>
      </c>
      <c r="E1351">
        <v>119375</v>
      </c>
      <c r="F1351" t="s">
        <v>19</v>
      </c>
      <c r="G1351" t="s">
        <v>1028</v>
      </c>
      <c r="H1351" t="s">
        <v>1209</v>
      </c>
      <c r="I1351">
        <v>19711</v>
      </c>
      <c r="J1351" t="s">
        <v>148</v>
      </c>
      <c r="K1351" t="s">
        <v>32</v>
      </c>
      <c r="L1351" t="s">
        <v>348</v>
      </c>
      <c r="M1351" t="s">
        <v>349</v>
      </c>
      <c r="N1351" s="5">
        <v>60</v>
      </c>
      <c r="O1351" s="7">
        <v>3</v>
      </c>
      <c r="P1351" s="5">
        <v>30</v>
      </c>
      <c r="Q1351" s="5">
        <v>30</v>
      </c>
      <c r="R1351" s="22">
        <f>Tabla1[[#This Row],[Fecha de Envío]]-Tabla1[[#This Row],[Fecha de Orden]]</f>
        <v>15</v>
      </c>
      <c r="S1351" s="24">
        <f>YEAR(Tabla1[[#This Row],[Fecha de Orden]])</f>
        <v>2021</v>
      </c>
      <c r="T1351" t="str">
        <f>VLOOKUP(Tabla1[[#This Row],[Nombre del Producto]],Tabla2[[Nombre Producto]:[Costo Unitario]],2,FALSE)</f>
        <v>Secret Factory</v>
      </c>
      <c r="U1351" t="str">
        <f>VLOOKUP(Tabla1[[#This Row],[Fábrica]],Tabla3[],4,FALSE)</f>
        <v>Illinois</v>
      </c>
    </row>
    <row r="1352" spans="1:21" x14ac:dyDescent="0.25">
      <c r="A1352" t="s">
        <v>9182</v>
      </c>
      <c r="B1352" s="3">
        <v>44517</v>
      </c>
      <c r="C1352" s="3">
        <v>44532</v>
      </c>
      <c r="D1352" t="s">
        <v>18</v>
      </c>
      <c r="E1352">
        <v>119375</v>
      </c>
      <c r="F1352" t="s">
        <v>19</v>
      </c>
      <c r="G1352" t="s">
        <v>1028</v>
      </c>
      <c r="H1352" t="s">
        <v>1209</v>
      </c>
      <c r="I1352">
        <v>19711</v>
      </c>
      <c r="J1352" t="s">
        <v>22</v>
      </c>
      <c r="K1352" t="s">
        <v>32</v>
      </c>
      <c r="L1352" t="s">
        <v>36</v>
      </c>
      <c r="M1352" t="s">
        <v>37</v>
      </c>
      <c r="N1352" s="5">
        <v>16.25</v>
      </c>
      <c r="O1352" s="7">
        <v>5</v>
      </c>
      <c r="P1352" s="5">
        <v>10.55</v>
      </c>
      <c r="Q1352" s="5">
        <v>5.7</v>
      </c>
      <c r="R1352" s="22">
        <f>Tabla1[[#This Row],[Fecha de Envío]]-Tabla1[[#This Row],[Fecha de Orden]]</f>
        <v>15</v>
      </c>
      <c r="S1352" s="24">
        <f>YEAR(Tabla1[[#This Row],[Fecha de Orden]])</f>
        <v>2021</v>
      </c>
      <c r="T1352" t="str">
        <f>VLOOKUP(Tabla1[[#This Row],[Nombre del Producto]],Tabla2[[Nombre Producto]:[Costo Unitario]],2,FALSE)</f>
        <v>Wicked Choccy's</v>
      </c>
      <c r="U1352" t="str">
        <f>VLOOKUP(Tabla1[[#This Row],[Fábrica]],Tabla3[],4,FALSE)</f>
        <v>Georgia</v>
      </c>
    </row>
    <row r="1353" spans="1:21" x14ac:dyDescent="0.25">
      <c r="A1353" t="s">
        <v>9183</v>
      </c>
      <c r="B1353" s="3">
        <v>44517</v>
      </c>
      <c r="C1353" s="3">
        <v>44532</v>
      </c>
      <c r="D1353" t="s">
        <v>18</v>
      </c>
      <c r="E1353">
        <v>119375</v>
      </c>
      <c r="F1353" t="s">
        <v>19</v>
      </c>
      <c r="G1353" t="s">
        <v>1028</v>
      </c>
      <c r="H1353" t="s">
        <v>1209</v>
      </c>
      <c r="I1353">
        <v>19711</v>
      </c>
      <c r="J1353" t="s">
        <v>22</v>
      </c>
      <c r="K1353" t="s">
        <v>32</v>
      </c>
      <c r="L1353" t="s">
        <v>27</v>
      </c>
      <c r="M1353" t="s">
        <v>28</v>
      </c>
      <c r="N1353" s="5">
        <v>25.2</v>
      </c>
      <c r="O1353" s="7">
        <v>7</v>
      </c>
      <c r="P1353" s="5">
        <v>17.5</v>
      </c>
      <c r="Q1353" s="5">
        <v>7.7</v>
      </c>
      <c r="R1353" s="22">
        <f>Tabla1[[#This Row],[Fecha de Envío]]-Tabla1[[#This Row],[Fecha de Orden]]</f>
        <v>15</v>
      </c>
      <c r="S1353" s="24">
        <f>YEAR(Tabla1[[#This Row],[Fecha de Orden]])</f>
        <v>2021</v>
      </c>
      <c r="T1353" t="str">
        <f>VLOOKUP(Tabla1[[#This Row],[Nombre del Producto]],Tabla2[[Nombre Producto]:[Costo Unitario]],2,FALSE)</f>
        <v>Lot's O' Nuts</v>
      </c>
      <c r="U1353" t="str">
        <f>VLOOKUP(Tabla1[[#This Row],[Fábrica]],Tabla3[],4,FALSE)</f>
        <v>Arizona</v>
      </c>
    </row>
    <row r="1354" spans="1:21" x14ac:dyDescent="0.25">
      <c r="A1354" t="s">
        <v>238</v>
      </c>
      <c r="B1354" s="3">
        <v>44518</v>
      </c>
      <c r="C1354" s="3">
        <v>44535</v>
      </c>
      <c r="D1354" t="s">
        <v>18</v>
      </c>
      <c r="E1354">
        <v>115336</v>
      </c>
      <c r="F1354" t="s">
        <v>19</v>
      </c>
      <c r="G1354" t="s">
        <v>239</v>
      </c>
      <c r="H1354" t="s">
        <v>173</v>
      </c>
      <c r="I1354">
        <v>60623</v>
      </c>
      <c r="J1354" t="s">
        <v>22</v>
      </c>
      <c r="K1354" t="s">
        <v>43</v>
      </c>
      <c r="L1354" t="s">
        <v>45</v>
      </c>
      <c r="M1354" t="s">
        <v>46</v>
      </c>
      <c r="N1354" s="5">
        <v>17.45</v>
      </c>
      <c r="O1354" s="7">
        <v>5</v>
      </c>
      <c r="P1354" s="5">
        <v>12.45</v>
      </c>
      <c r="Q1354" s="5">
        <v>5</v>
      </c>
      <c r="R1354" s="22">
        <f>Tabla1[[#This Row],[Fecha de Envío]]-Tabla1[[#This Row],[Fecha de Orden]]</f>
        <v>17</v>
      </c>
      <c r="S1354" s="24">
        <f>YEAR(Tabla1[[#This Row],[Fecha de Orden]])</f>
        <v>2021</v>
      </c>
      <c r="T1354" t="str">
        <f>VLOOKUP(Tabla1[[#This Row],[Nombre del Producto]],Tabla2[[Nombre Producto]:[Costo Unitario]],2,FALSE)</f>
        <v>Lot's O' Nuts</v>
      </c>
      <c r="U1354" t="str">
        <f>VLOOKUP(Tabla1[[#This Row],[Fábrica]],Tabla3[],4,FALSE)</f>
        <v>Arizona</v>
      </c>
    </row>
    <row r="1355" spans="1:21" x14ac:dyDescent="0.25">
      <c r="A1355" t="s">
        <v>2153</v>
      </c>
      <c r="B1355" s="3">
        <v>44518</v>
      </c>
      <c r="C1355" s="3">
        <v>44532</v>
      </c>
      <c r="D1355" t="s">
        <v>18</v>
      </c>
      <c r="E1355">
        <v>159926</v>
      </c>
      <c r="F1355" t="s">
        <v>19</v>
      </c>
      <c r="G1355" t="s">
        <v>144</v>
      </c>
      <c r="H1355" t="s">
        <v>101</v>
      </c>
      <c r="I1355">
        <v>19140</v>
      </c>
      <c r="J1355" t="s">
        <v>22</v>
      </c>
      <c r="K1355" t="s">
        <v>32</v>
      </c>
      <c r="L1355" t="s">
        <v>24</v>
      </c>
      <c r="M1355" t="s">
        <v>25</v>
      </c>
      <c r="N1355" s="5">
        <v>11.25</v>
      </c>
      <c r="O1355" s="7">
        <v>3</v>
      </c>
      <c r="P1355" s="5">
        <v>7.35</v>
      </c>
      <c r="Q1355" s="5">
        <v>3.9</v>
      </c>
      <c r="R1355" s="22">
        <f>Tabla1[[#This Row],[Fecha de Envío]]-Tabla1[[#This Row],[Fecha de Orden]]</f>
        <v>14</v>
      </c>
      <c r="S1355" s="24">
        <f>YEAR(Tabla1[[#This Row],[Fecha de Orden]])</f>
        <v>2021</v>
      </c>
      <c r="T1355" t="str">
        <f>VLOOKUP(Tabla1[[#This Row],[Nombre del Producto]],Tabla2[[Nombre Producto]:[Costo Unitario]],2,FALSE)</f>
        <v>Wicked Choccy's</v>
      </c>
      <c r="U1355" t="str">
        <f>VLOOKUP(Tabla1[[#This Row],[Fábrica]],Tabla3[],4,FALSE)</f>
        <v>Georgia</v>
      </c>
    </row>
    <row r="1356" spans="1:21" x14ac:dyDescent="0.25">
      <c r="A1356" t="s">
        <v>2154</v>
      </c>
      <c r="B1356" s="3">
        <v>44518</v>
      </c>
      <c r="C1356" s="3">
        <v>44532</v>
      </c>
      <c r="D1356" t="s">
        <v>18</v>
      </c>
      <c r="E1356">
        <v>159926</v>
      </c>
      <c r="F1356" t="s">
        <v>19</v>
      </c>
      <c r="G1356" t="s">
        <v>144</v>
      </c>
      <c r="H1356" t="s">
        <v>101</v>
      </c>
      <c r="I1356">
        <v>19140</v>
      </c>
      <c r="J1356" t="s">
        <v>22</v>
      </c>
      <c r="K1356" t="s">
        <v>32</v>
      </c>
      <c r="L1356" t="s">
        <v>27</v>
      </c>
      <c r="M1356" t="s">
        <v>28</v>
      </c>
      <c r="N1356" s="5">
        <v>3.6</v>
      </c>
      <c r="O1356" s="7">
        <v>1</v>
      </c>
      <c r="P1356" s="5">
        <v>2.5</v>
      </c>
      <c r="Q1356" s="5">
        <v>1.1000000000000001</v>
      </c>
      <c r="R1356" s="22">
        <f>Tabla1[[#This Row],[Fecha de Envío]]-Tabla1[[#This Row],[Fecha de Orden]]</f>
        <v>14</v>
      </c>
      <c r="S1356" s="24">
        <f>YEAR(Tabla1[[#This Row],[Fecha de Orden]])</f>
        <v>2021</v>
      </c>
      <c r="T1356" t="str">
        <f>VLOOKUP(Tabla1[[#This Row],[Nombre del Producto]],Tabla2[[Nombre Producto]:[Costo Unitario]],2,FALSE)</f>
        <v>Lot's O' Nuts</v>
      </c>
      <c r="U1356" t="str">
        <f>VLOOKUP(Tabla1[[#This Row],[Fábrica]],Tabla3[],4,FALSE)</f>
        <v>Arizona</v>
      </c>
    </row>
    <row r="1357" spans="1:21" x14ac:dyDescent="0.25">
      <c r="A1357" t="s">
        <v>2155</v>
      </c>
      <c r="B1357" s="3">
        <v>44518</v>
      </c>
      <c r="C1357" s="3">
        <v>44532</v>
      </c>
      <c r="D1357" t="s">
        <v>18</v>
      </c>
      <c r="E1357">
        <v>159926</v>
      </c>
      <c r="F1357" t="s">
        <v>19</v>
      </c>
      <c r="G1357" t="s">
        <v>144</v>
      </c>
      <c r="H1357" t="s">
        <v>101</v>
      </c>
      <c r="I1357">
        <v>19140</v>
      </c>
      <c r="J1357" t="s">
        <v>22</v>
      </c>
      <c r="K1357" t="s">
        <v>32</v>
      </c>
      <c r="L1357" t="s">
        <v>33</v>
      </c>
      <c r="M1357" t="s">
        <v>34</v>
      </c>
      <c r="N1357" s="5">
        <v>10.8</v>
      </c>
      <c r="O1357" s="7">
        <v>3</v>
      </c>
      <c r="P1357" s="5">
        <v>7.2</v>
      </c>
      <c r="Q1357" s="5">
        <v>3.6</v>
      </c>
      <c r="R1357" s="22">
        <f>Tabla1[[#This Row],[Fecha de Envío]]-Tabla1[[#This Row],[Fecha de Orden]]</f>
        <v>14</v>
      </c>
      <c r="S1357" s="24">
        <f>YEAR(Tabla1[[#This Row],[Fecha de Orden]])</f>
        <v>2021</v>
      </c>
      <c r="T1357" t="str">
        <f>VLOOKUP(Tabla1[[#This Row],[Nombre del Producto]],Tabla2[[Nombre Producto]:[Costo Unitario]],2,FALSE)</f>
        <v>Lot's O' Nuts</v>
      </c>
      <c r="U1357" t="str">
        <f>VLOOKUP(Tabla1[[#This Row],[Fábrica]],Tabla3[],4,FALSE)</f>
        <v>Arizona</v>
      </c>
    </row>
    <row r="1358" spans="1:21" x14ac:dyDescent="0.25">
      <c r="A1358" t="s">
        <v>2156</v>
      </c>
      <c r="B1358" s="3">
        <v>44518</v>
      </c>
      <c r="C1358" s="3">
        <v>44532</v>
      </c>
      <c r="D1358" t="s">
        <v>18</v>
      </c>
      <c r="E1358">
        <v>159926</v>
      </c>
      <c r="F1358" t="s">
        <v>19</v>
      </c>
      <c r="G1358" t="s">
        <v>144</v>
      </c>
      <c r="H1358" t="s">
        <v>101</v>
      </c>
      <c r="I1358">
        <v>19140</v>
      </c>
      <c r="J1358" t="s">
        <v>22</v>
      </c>
      <c r="K1358" t="s">
        <v>32</v>
      </c>
      <c r="L1358" t="s">
        <v>36</v>
      </c>
      <c r="M1358" t="s">
        <v>37</v>
      </c>
      <c r="N1358" s="5">
        <v>19.5</v>
      </c>
      <c r="O1358" s="7">
        <v>6</v>
      </c>
      <c r="P1358" s="5">
        <v>12.66</v>
      </c>
      <c r="Q1358" s="5">
        <v>6.84</v>
      </c>
      <c r="R1358" s="22">
        <f>Tabla1[[#This Row],[Fecha de Envío]]-Tabla1[[#This Row],[Fecha de Orden]]</f>
        <v>14</v>
      </c>
      <c r="S1358" s="24">
        <f>YEAR(Tabla1[[#This Row],[Fecha de Orden]])</f>
        <v>2021</v>
      </c>
      <c r="T1358" t="str">
        <f>VLOOKUP(Tabla1[[#This Row],[Nombre del Producto]],Tabla2[[Nombre Producto]:[Costo Unitario]],2,FALSE)</f>
        <v>Wicked Choccy's</v>
      </c>
      <c r="U1358" t="str">
        <f>VLOOKUP(Tabla1[[#This Row],[Fábrica]],Tabla3[],4,FALSE)</f>
        <v>Georgia</v>
      </c>
    </row>
    <row r="1359" spans="1:21" x14ac:dyDescent="0.25">
      <c r="A1359" t="s">
        <v>4193</v>
      </c>
      <c r="B1359" s="3">
        <v>44518</v>
      </c>
      <c r="C1359" s="3">
        <v>44530</v>
      </c>
      <c r="D1359" t="s">
        <v>71</v>
      </c>
      <c r="E1359">
        <v>141173</v>
      </c>
      <c r="F1359" t="s">
        <v>19</v>
      </c>
      <c r="G1359" t="s">
        <v>50</v>
      </c>
      <c r="H1359" t="s">
        <v>51</v>
      </c>
      <c r="I1359">
        <v>55407</v>
      </c>
      <c r="J1359" t="s">
        <v>22</v>
      </c>
      <c r="K1359" t="s">
        <v>43</v>
      </c>
      <c r="L1359" t="s">
        <v>33</v>
      </c>
      <c r="M1359" t="s">
        <v>34</v>
      </c>
      <c r="N1359" s="5">
        <v>18</v>
      </c>
      <c r="O1359" s="7">
        <v>5</v>
      </c>
      <c r="P1359" s="5">
        <v>12</v>
      </c>
      <c r="Q1359" s="5">
        <v>6</v>
      </c>
      <c r="R1359" s="22">
        <f>Tabla1[[#This Row],[Fecha de Envío]]-Tabla1[[#This Row],[Fecha de Orden]]</f>
        <v>12</v>
      </c>
      <c r="S1359" s="24">
        <f>YEAR(Tabla1[[#This Row],[Fecha de Orden]])</f>
        <v>2021</v>
      </c>
      <c r="T1359" t="str">
        <f>VLOOKUP(Tabla1[[#This Row],[Nombre del Producto]],Tabla2[[Nombre Producto]:[Costo Unitario]],2,FALSE)</f>
        <v>Lot's O' Nuts</v>
      </c>
      <c r="U1359" t="str">
        <f>VLOOKUP(Tabla1[[#This Row],[Fábrica]],Tabla3[],4,FALSE)</f>
        <v>Arizona</v>
      </c>
    </row>
    <row r="1360" spans="1:21" x14ac:dyDescent="0.25">
      <c r="A1360" t="s">
        <v>4456</v>
      </c>
      <c r="B1360" s="3">
        <v>44518</v>
      </c>
      <c r="C1360" s="3">
        <v>44531</v>
      </c>
      <c r="D1360" t="s">
        <v>71</v>
      </c>
      <c r="E1360">
        <v>104829</v>
      </c>
      <c r="F1360" t="s">
        <v>19</v>
      </c>
      <c r="G1360" t="s">
        <v>792</v>
      </c>
      <c r="H1360" t="s">
        <v>325</v>
      </c>
      <c r="I1360">
        <v>84604</v>
      </c>
      <c r="J1360" t="s">
        <v>22</v>
      </c>
      <c r="K1360" t="s">
        <v>23</v>
      </c>
      <c r="L1360" t="s">
        <v>33</v>
      </c>
      <c r="M1360" t="s">
        <v>34</v>
      </c>
      <c r="N1360" s="5">
        <v>25.2</v>
      </c>
      <c r="O1360" s="7">
        <v>7</v>
      </c>
      <c r="P1360" s="5">
        <v>16.8</v>
      </c>
      <c r="Q1360" s="5">
        <v>8.4</v>
      </c>
      <c r="R1360" s="22">
        <f>Tabla1[[#This Row],[Fecha de Envío]]-Tabla1[[#This Row],[Fecha de Orden]]</f>
        <v>13</v>
      </c>
      <c r="S1360" s="24">
        <f>YEAR(Tabla1[[#This Row],[Fecha de Orden]])</f>
        <v>2021</v>
      </c>
      <c r="T1360" t="str">
        <f>VLOOKUP(Tabla1[[#This Row],[Nombre del Producto]],Tabla2[[Nombre Producto]:[Costo Unitario]],2,FALSE)</f>
        <v>Lot's O' Nuts</v>
      </c>
      <c r="U1360" t="str">
        <f>VLOOKUP(Tabla1[[#This Row],[Fábrica]],Tabla3[],4,FALSE)</f>
        <v>Arizona</v>
      </c>
    </row>
    <row r="1361" spans="1:21" x14ac:dyDescent="0.25">
      <c r="A1361" t="s">
        <v>4566</v>
      </c>
      <c r="B1361" s="3">
        <v>44518</v>
      </c>
      <c r="C1361" s="3">
        <v>44531</v>
      </c>
      <c r="D1361" t="s">
        <v>39</v>
      </c>
      <c r="E1361">
        <v>163468</v>
      </c>
      <c r="F1361" t="s">
        <v>19</v>
      </c>
      <c r="G1361" t="s">
        <v>641</v>
      </c>
      <c r="H1361" t="s">
        <v>173</v>
      </c>
      <c r="I1361">
        <v>60016</v>
      </c>
      <c r="J1361" t="s">
        <v>22</v>
      </c>
      <c r="K1361" t="s">
        <v>43</v>
      </c>
      <c r="L1361" t="s">
        <v>27</v>
      </c>
      <c r="M1361" t="s">
        <v>28</v>
      </c>
      <c r="N1361" s="5">
        <v>21.6</v>
      </c>
      <c r="O1361" s="7">
        <v>6</v>
      </c>
      <c r="P1361" s="5">
        <v>15</v>
      </c>
      <c r="Q1361" s="5">
        <v>6.6</v>
      </c>
      <c r="R1361" s="22">
        <f>Tabla1[[#This Row],[Fecha de Envío]]-Tabla1[[#This Row],[Fecha de Orden]]</f>
        <v>13</v>
      </c>
      <c r="S1361" s="24">
        <f>YEAR(Tabla1[[#This Row],[Fecha de Orden]])</f>
        <v>2021</v>
      </c>
      <c r="T1361" t="str">
        <f>VLOOKUP(Tabla1[[#This Row],[Nombre del Producto]],Tabla2[[Nombre Producto]:[Costo Unitario]],2,FALSE)</f>
        <v>Lot's O' Nuts</v>
      </c>
      <c r="U1361" t="str">
        <f>VLOOKUP(Tabla1[[#This Row],[Fábrica]],Tabla3[],4,FALSE)</f>
        <v>Arizona</v>
      </c>
    </row>
    <row r="1362" spans="1:21" x14ac:dyDescent="0.25">
      <c r="A1362" t="s">
        <v>4567</v>
      </c>
      <c r="B1362" s="3">
        <v>44518</v>
      </c>
      <c r="C1362" s="3">
        <v>44531</v>
      </c>
      <c r="D1362" t="s">
        <v>39</v>
      </c>
      <c r="E1362">
        <v>163468</v>
      </c>
      <c r="F1362" t="s">
        <v>19</v>
      </c>
      <c r="G1362" t="s">
        <v>641</v>
      </c>
      <c r="H1362" t="s">
        <v>173</v>
      </c>
      <c r="I1362">
        <v>60016</v>
      </c>
      <c r="J1362" t="s">
        <v>22</v>
      </c>
      <c r="K1362" t="s">
        <v>43</v>
      </c>
      <c r="L1362" t="s">
        <v>45</v>
      </c>
      <c r="M1362" t="s">
        <v>46</v>
      </c>
      <c r="N1362" s="5">
        <v>6.98</v>
      </c>
      <c r="O1362" s="7">
        <v>2</v>
      </c>
      <c r="P1362" s="5">
        <v>4.9800000000000004</v>
      </c>
      <c r="Q1362" s="5">
        <v>2</v>
      </c>
      <c r="R1362" s="22">
        <f>Tabla1[[#This Row],[Fecha de Envío]]-Tabla1[[#This Row],[Fecha de Orden]]</f>
        <v>13</v>
      </c>
      <c r="S1362" s="24">
        <f>YEAR(Tabla1[[#This Row],[Fecha de Orden]])</f>
        <v>2021</v>
      </c>
      <c r="T1362" t="str">
        <f>VLOOKUP(Tabla1[[#This Row],[Nombre del Producto]],Tabla2[[Nombre Producto]:[Costo Unitario]],2,FALSE)</f>
        <v>Lot's O' Nuts</v>
      </c>
      <c r="U1362" t="str">
        <f>VLOOKUP(Tabla1[[#This Row],[Fábrica]],Tabla3[],4,FALSE)</f>
        <v>Arizona</v>
      </c>
    </row>
    <row r="1363" spans="1:21" x14ac:dyDescent="0.25">
      <c r="A1363" t="s">
        <v>4568</v>
      </c>
      <c r="B1363" s="3">
        <v>44518</v>
      </c>
      <c r="C1363" s="3">
        <v>44531</v>
      </c>
      <c r="D1363" t="s">
        <v>39</v>
      </c>
      <c r="E1363">
        <v>163468</v>
      </c>
      <c r="F1363" t="s">
        <v>19</v>
      </c>
      <c r="G1363" t="s">
        <v>641</v>
      </c>
      <c r="H1363" t="s">
        <v>173</v>
      </c>
      <c r="I1363">
        <v>60016</v>
      </c>
      <c r="J1363" t="s">
        <v>22</v>
      </c>
      <c r="K1363" t="s">
        <v>43</v>
      </c>
      <c r="L1363" t="s">
        <v>24</v>
      </c>
      <c r="M1363" t="s">
        <v>25</v>
      </c>
      <c r="N1363" s="5">
        <v>15</v>
      </c>
      <c r="O1363" s="7">
        <v>4</v>
      </c>
      <c r="P1363" s="5">
        <v>9.8000000000000007</v>
      </c>
      <c r="Q1363" s="5">
        <v>5.2</v>
      </c>
      <c r="R1363" s="22">
        <f>Tabla1[[#This Row],[Fecha de Envío]]-Tabla1[[#This Row],[Fecha de Orden]]</f>
        <v>13</v>
      </c>
      <c r="S1363" s="24">
        <f>YEAR(Tabla1[[#This Row],[Fecha de Orden]])</f>
        <v>2021</v>
      </c>
      <c r="T1363" t="str">
        <f>VLOOKUP(Tabla1[[#This Row],[Nombre del Producto]],Tabla2[[Nombre Producto]:[Costo Unitario]],2,FALSE)</f>
        <v>Wicked Choccy's</v>
      </c>
      <c r="U1363" t="str">
        <f>VLOOKUP(Tabla1[[#This Row],[Fábrica]],Tabla3[],4,FALSE)</f>
        <v>Georgia</v>
      </c>
    </row>
    <row r="1364" spans="1:21" x14ac:dyDescent="0.25">
      <c r="A1364" t="s">
        <v>4569</v>
      </c>
      <c r="B1364" s="3">
        <v>44518</v>
      </c>
      <c r="C1364" s="3">
        <v>44531</v>
      </c>
      <c r="D1364" t="s">
        <v>39</v>
      </c>
      <c r="E1364">
        <v>163468</v>
      </c>
      <c r="F1364" t="s">
        <v>19</v>
      </c>
      <c r="G1364" t="s">
        <v>641</v>
      </c>
      <c r="H1364" t="s">
        <v>173</v>
      </c>
      <c r="I1364">
        <v>60016</v>
      </c>
      <c r="J1364" t="s">
        <v>22</v>
      </c>
      <c r="K1364" t="s">
        <v>43</v>
      </c>
      <c r="L1364" t="s">
        <v>36</v>
      </c>
      <c r="M1364" t="s">
        <v>37</v>
      </c>
      <c r="N1364" s="5">
        <v>16.25</v>
      </c>
      <c r="O1364" s="7">
        <v>5</v>
      </c>
      <c r="P1364" s="5">
        <v>10.55</v>
      </c>
      <c r="Q1364" s="5">
        <v>5.7</v>
      </c>
      <c r="R1364" s="22">
        <f>Tabla1[[#This Row],[Fecha de Envío]]-Tabla1[[#This Row],[Fecha de Orden]]</f>
        <v>13</v>
      </c>
      <c r="S1364" s="24">
        <f>YEAR(Tabla1[[#This Row],[Fecha de Orden]])</f>
        <v>2021</v>
      </c>
      <c r="T1364" t="str">
        <f>VLOOKUP(Tabla1[[#This Row],[Nombre del Producto]],Tabla2[[Nombre Producto]:[Costo Unitario]],2,FALSE)</f>
        <v>Wicked Choccy's</v>
      </c>
      <c r="U1364" t="str">
        <f>VLOOKUP(Tabla1[[#This Row],[Fábrica]],Tabla3[],4,FALSE)</f>
        <v>Georgia</v>
      </c>
    </row>
    <row r="1365" spans="1:21" x14ac:dyDescent="0.25">
      <c r="A1365" t="s">
        <v>6103</v>
      </c>
      <c r="B1365" s="3">
        <v>44518</v>
      </c>
      <c r="C1365" s="3">
        <v>44535</v>
      </c>
      <c r="D1365" t="s">
        <v>18</v>
      </c>
      <c r="E1365">
        <v>124702</v>
      </c>
      <c r="F1365" t="s">
        <v>19</v>
      </c>
      <c r="G1365" t="s">
        <v>124</v>
      </c>
      <c r="H1365" t="s">
        <v>125</v>
      </c>
      <c r="I1365">
        <v>98105</v>
      </c>
      <c r="J1365" t="s">
        <v>22</v>
      </c>
      <c r="K1365" t="s">
        <v>23</v>
      </c>
      <c r="L1365" t="s">
        <v>33</v>
      </c>
      <c r="M1365" t="s">
        <v>34</v>
      </c>
      <c r="N1365" s="5">
        <v>7.2</v>
      </c>
      <c r="O1365" s="7">
        <v>2</v>
      </c>
      <c r="P1365" s="5">
        <v>4.8</v>
      </c>
      <c r="Q1365" s="5">
        <v>2.4</v>
      </c>
      <c r="R1365" s="22">
        <f>Tabla1[[#This Row],[Fecha de Envío]]-Tabla1[[#This Row],[Fecha de Orden]]</f>
        <v>17</v>
      </c>
      <c r="S1365" s="24">
        <f>YEAR(Tabla1[[#This Row],[Fecha de Orden]])</f>
        <v>2021</v>
      </c>
      <c r="T1365" t="str">
        <f>VLOOKUP(Tabla1[[#This Row],[Nombre del Producto]],Tabla2[[Nombre Producto]:[Costo Unitario]],2,FALSE)</f>
        <v>Lot's O' Nuts</v>
      </c>
      <c r="U1365" t="str">
        <f>VLOOKUP(Tabla1[[#This Row],[Fábrica]],Tabla3[],4,FALSE)</f>
        <v>Arizona</v>
      </c>
    </row>
    <row r="1366" spans="1:21" x14ac:dyDescent="0.25">
      <c r="A1366" t="s">
        <v>6152</v>
      </c>
      <c r="B1366" s="3">
        <v>44518</v>
      </c>
      <c r="C1366" s="3">
        <v>44533</v>
      </c>
      <c r="D1366" t="s">
        <v>18</v>
      </c>
      <c r="E1366">
        <v>161032</v>
      </c>
      <c r="F1366" t="s">
        <v>19</v>
      </c>
      <c r="G1366" t="s">
        <v>347</v>
      </c>
      <c r="H1366" t="s">
        <v>410</v>
      </c>
      <c r="I1366">
        <v>53132</v>
      </c>
      <c r="J1366" t="s">
        <v>22</v>
      </c>
      <c r="K1366" t="s">
        <v>43</v>
      </c>
      <c r="L1366" t="s">
        <v>33</v>
      </c>
      <c r="M1366" t="s">
        <v>34</v>
      </c>
      <c r="N1366" s="5">
        <v>10.8</v>
      </c>
      <c r="O1366" s="7">
        <v>3</v>
      </c>
      <c r="P1366" s="5">
        <v>7.2</v>
      </c>
      <c r="Q1366" s="5">
        <v>3.6</v>
      </c>
      <c r="R1366" s="22">
        <f>Tabla1[[#This Row],[Fecha de Envío]]-Tabla1[[#This Row],[Fecha de Orden]]</f>
        <v>15</v>
      </c>
      <c r="S1366" s="24">
        <f>YEAR(Tabla1[[#This Row],[Fecha de Orden]])</f>
        <v>2021</v>
      </c>
      <c r="T1366" t="str">
        <f>VLOOKUP(Tabla1[[#This Row],[Nombre del Producto]],Tabla2[[Nombre Producto]:[Costo Unitario]],2,FALSE)</f>
        <v>Lot's O' Nuts</v>
      </c>
      <c r="U1366" t="str">
        <f>VLOOKUP(Tabla1[[#This Row],[Fábrica]],Tabla3[],4,FALSE)</f>
        <v>Arizona</v>
      </c>
    </row>
    <row r="1367" spans="1:21" x14ac:dyDescent="0.25">
      <c r="A1367" t="s">
        <v>6383</v>
      </c>
      <c r="B1367" s="3">
        <v>44518</v>
      </c>
      <c r="C1367" s="3">
        <v>44533</v>
      </c>
      <c r="D1367" t="s">
        <v>71</v>
      </c>
      <c r="E1367">
        <v>133809</v>
      </c>
      <c r="F1367" t="s">
        <v>19</v>
      </c>
      <c r="G1367" t="s">
        <v>297</v>
      </c>
      <c r="H1367" t="s">
        <v>210</v>
      </c>
      <c r="I1367">
        <v>45014</v>
      </c>
      <c r="J1367" t="s">
        <v>22</v>
      </c>
      <c r="K1367" t="s">
        <v>32</v>
      </c>
      <c r="L1367" t="s">
        <v>45</v>
      </c>
      <c r="M1367" t="s">
        <v>46</v>
      </c>
      <c r="N1367" s="5">
        <v>27.92</v>
      </c>
      <c r="O1367" s="7">
        <v>8</v>
      </c>
      <c r="P1367" s="5">
        <v>19.920000000000002</v>
      </c>
      <c r="Q1367" s="5">
        <v>8</v>
      </c>
      <c r="R1367" s="22">
        <f>Tabla1[[#This Row],[Fecha de Envío]]-Tabla1[[#This Row],[Fecha de Orden]]</f>
        <v>15</v>
      </c>
      <c r="S1367" s="24">
        <f>YEAR(Tabla1[[#This Row],[Fecha de Orden]])</f>
        <v>2021</v>
      </c>
      <c r="T1367" t="str">
        <f>VLOOKUP(Tabla1[[#This Row],[Nombre del Producto]],Tabla2[[Nombre Producto]:[Costo Unitario]],2,FALSE)</f>
        <v>Lot's O' Nuts</v>
      </c>
      <c r="U1367" t="str">
        <f>VLOOKUP(Tabla1[[#This Row],[Fábrica]],Tabla3[],4,FALSE)</f>
        <v>Arizona</v>
      </c>
    </row>
    <row r="1368" spans="1:21" x14ac:dyDescent="0.25">
      <c r="A1368" t="s">
        <v>6384</v>
      </c>
      <c r="B1368" s="3">
        <v>44518</v>
      </c>
      <c r="C1368" s="3">
        <v>44533</v>
      </c>
      <c r="D1368" t="s">
        <v>71</v>
      </c>
      <c r="E1368">
        <v>133809</v>
      </c>
      <c r="F1368" t="s">
        <v>19</v>
      </c>
      <c r="G1368" t="s">
        <v>297</v>
      </c>
      <c r="H1368" t="s">
        <v>210</v>
      </c>
      <c r="I1368">
        <v>45014</v>
      </c>
      <c r="J1368" t="s">
        <v>22</v>
      </c>
      <c r="K1368" t="s">
        <v>32</v>
      </c>
      <c r="L1368" t="s">
        <v>24</v>
      </c>
      <c r="M1368" t="s">
        <v>25</v>
      </c>
      <c r="N1368" s="5">
        <v>7.5</v>
      </c>
      <c r="O1368" s="7">
        <v>2</v>
      </c>
      <c r="P1368" s="5">
        <v>4.9000000000000004</v>
      </c>
      <c r="Q1368" s="5">
        <v>2.6</v>
      </c>
      <c r="R1368" s="22">
        <f>Tabla1[[#This Row],[Fecha de Envío]]-Tabla1[[#This Row],[Fecha de Orden]]</f>
        <v>15</v>
      </c>
      <c r="S1368" s="24">
        <f>YEAR(Tabla1[[#This Row],[Fecha de Orden]])</f>
        <v>2021</v>
      </c>
      <c r="T1368" t="str">
        <f>VLOOKUP(Tabla1[[#This Row],[Nombre del Producto]],Tabla2[[Nombre Producto]:[Costo Unitario]],2,FALSE)</f>
        <v>Wicked Choccy's</v>
      </c>
      <c r="U1368" t="str">
        <f>VLOOKUP(Tabla1[[#This Row],[Fábrica]],Tabla3[],4,FALSE)</f>
        <v>Georgia</v>
      </c>
    </row>
    <row r="1369" spans="1:21" x14ac:dyDescent="0.25">
      <c r="A1369" t="s">
        <v>7226</v>
      </c>
      <c r="B1369" s="3">
        <v>44518</v>
      </c>
      <c r="C1369" s="3">
        <v>44530</v>
      </c>
      <c r="D1369" t="s">
        <v>71</v>
      </c>
      <c r="E1369">
        <v>164210</v>
      </c>
      <c r="F1369" t="s">
        <v>19</v>
      </c>
      <c r="G1369" t="s">
        <v>202</v>
      </c>
      <c r="H1369" t="s">
        <v>203</v>
      </c>
      <c r="I1369">
        <v>80027</v>
      </c>
      <c r="J1369" t="s">
        <v>22</v>
      </c>
      <c r="K1369" t="s">
        <v>23</v>
      </c>
      <c r="L1369" t="s">
        <v>27</v>
      </c>
      <c r="M1369" t="s">
        <v>28</v>
      </c>
      <c r="N1369" s="5">
        <v>7.2</v>
      </c>
      <c r="O1369" s="7">
        <v>2</v>
      </c>
      <c r="P1369" s="5">
        <v>5</v>
      </c>
      <c r="Q1369" s="5">
        <v>2.2000000000000002</v>
      </c>
      <c r="R1369" s="22">
        <f>Tabla1[[#This Row],[Fecha de Envío]]-Tabla1[[#This Row],[Fecha de Orden]]</f>
        <v>12</v>
      </c>
      <c r="S1369" s="24">
        <f>YEAR(Tabla1[[#This Row],[Fecha de Orden]])</f>
        <v>2021</v>
      </c>
      <c r="T1369" t="str">
        <f>VLOOKUP(Tabla1[[#This Row],[Nombre del Producto]],Tabla2[[Nombre Producto]:[Costo Unitario]],2,FALSE)</f>
        <v>Lot's O' Nuts</v>
      </c>
      <c r="U1369" t="str">
        <f>VLOOKUP(Tabla1[[#This Row],[Fábrica]],Tabla3[],4,FALSE)</f>
        <v>Arizona</v>
      </c>
    </row>
    <row r="1370" spans="1:21" x14ac:dyDescent="0.25">
      <c r="A1370" t="s">
        <v>286</v>
      </c>
      <c r="B1370" s="3">
        <v>44519</v>
      </c>
      <c r="C1370" s="3">
        <v>44532</v>
      </c>
      <c r="D1370" t="s">
        <v>71</v>
      </c>
      <c r="E1370">
        <v>128062</v>
      </c>
      <c r="F1370" t="s">
        <v>19</v>
      </c>
      <c r="G1370" t="s">
        <v>144</v>
      </c>
      <c r="H1370" t="s">
        <v>101</v>
      </c>
      <c r="I1370">
        <v>19134</v>
      </c>
      <c r="J1370" t="s">
        <v>22</v>
      </c>
      <c r="K1370" t="s">
        <v>32</v>
      </c>
      <c r="L1370" t="s">
        <v>27</v>
      </c>
      <c r="M1370" t="s">
        <v>28</v>
      </c>
      <c r="N1370" s="5">
        <v>3.6</v>
      </c>
      <c r="O1370" s="7">
        <v>1</v>
      </c>
      <c r="P1370" s="5">
        <v>2.5</v>
      </c>
      <c r="Q1370" s="5">
        <v>1.1000000000000001</v>
      </c>
      <c r="R1370" s="22">
        <f>Tabla1[[#This Row],[Fecha de Envío]]-Tabla1[[#This Row],[Fecha de Orden]]</f>
        <v>13</v>
      </c>
      <c r="S1370" s="24">
        <f>YEAR(Tabla1[[#This Row],[Fecha de Orden]])</f>
        <v>2021</v>
      </c>
      <c r="T1370" t="str">
        <f>VLOOKUP(Tabla1[[#This Row],[Nombre del Producto]],Tabla2[[Nombre Producto]:[Costo Unitario]],2,FALSE)</f>
        <v>Lot's O' Nuts</v>
      </c>
      <c r="U1370" t="str">
        <f>VLOOKUP(Tabla1[[#This Row],[Fábrica]],Tabla3[],4,FALSE)</f>
        <v>Arizona</v>
      </c>
    </row>
    <row r="1371" spans="1:21" x14ac:dyDescent="0.25">
      <c r="A1371" t="s">
        <v>2432</v>
      </c>
      <c r="B1371" s="3">
        <v>44519</v>
      </c>
      <c r="C1371" s="3">
        <v>44534</v>
      </c>
      <c r="D1371" t="s">
        <v>71</v>
      </c>
      <c r="E1371">
        <v>100972</v>
      </c>
      <c r="F1371" t="s">
        <v>19</v>
      </c>
      <c r="G1371" t="s">
        <v>2433</v>
      </c>
      <c r="H1371" t="s">
        <v>325</v>
      </c>
      <c r="I1371">
        <v>84106</v>
      </c>
      <c r="J1371" t="s">
        <v>22</v>
      </c>
      <c r="K1371" t="s">
        <v>23</v>
      </c>
      <c r="L1371" t="s">
        <v>24</v>
      </c>
      <c r="M1371" t="s">
        <v>25</v>
      </c>
      <c r="N1371" s="5">
        <v>11.25</v>
      </c>
      <c r="O1371" s="7">
        <v>3</v>
      </c>
      <c r="P1371" s="5">
        <v>7.35</v>
      </c>
      <c r="Q1371" s="5">
        <v>3.9</v>
      </c>
      <c r="R1371" s="22">
        <f>Tabla1[[#This Row],[Fecha de Envío]]-Tabla1[[#This Row],[Fecha de Orden]]</f>
        <v>15</v>
      </c>
      <c r="S1371" s="24">
        <f>YEAR(Tabla1[[#This Row],[Fecha de Orden]])</f>
        <v>2021</v>
      </c>
      <c r="T1371" t="str">
        <f>VLOOKUP(Tabla1[[#This Row],[Nombre del Producto]],Tabla2[[Nombre Producto]:[Costo Unitario]],2,FALSE)</f>
        <v>Wicked Choccy's</v>
      </c>
      <c r="U1371" t="str">
        <f>VLOOKUP(Tabla1[[#This Row],[Fábrica]],Tabla3[],4,FALSE)</f>
        <v>Georgia</v>
      </c>
    </row>
    <row r="1372" spans="1:21" x14ac:dyDescent="0.25">
      <c r="A1372" t="s">
        <v>3784</v>
      </c>
      <c r="B1372" s="3">
        <v>44519</v>
      </c>
      <c r="C1372" s="3">
        <v>44535</v>
      </c>
      <c r="D1372" t="s">
        <v>18</v>
      </c>
      <c r="E1372">
        <v>123183</v>
      </c>
      <c r="F1372" t="s">
        <v>19</v>
      </c>
      <c r="G1372" t="s">
        <v>606</v>
      </c>
      <c r="H1372" t="s">
        <v>1209</v>
      </c>
      <c r="I1372">
        <v>19805</v>
      </c>
      <c r="J1372" t="s">
        <v>22</v>
      </c>
      <c r="K1372" t="s">
        <v>32</v>
      </c>
      <c r="L1372" t="s">
        <v>27</v>
      </c>
      <c r="M1372" t="s">
        <v>28</v>
      </c>
      <c r="N1372" s="5">
        <v>21.6</v>
      </c>
      <c r="O1372" s="7">
        <v>6</v>
      </c>
      <c r="P1372" s="5">
        <v>15</v>
      </c>
      <c r="Q1372" s="5">
        <v>6.6</v>
      </c>
      <c r="R1372" s="22">
        <f>Tabla1[[#This Row],[Fecha de Envío]]-Tabla1[[#This Row],[Fecha de Orden]]</f>
        <v>16</v>
      </c>
      <c r="S1372" s="24">
        <f>YEAR(Tabla1[[#This Row],[Fecha de Orden]])</f>
        <v>2021</v>
      </c>
      <c r="T1372" t="str">
        <f>VLOOKUP(Tabla1[[#This Row],[Nombre del Producto]],Tabla2[[Nombre Producto]:[Costo Unitario]],2,FALSE)</f>
        <v>Lot's O' Nuts</v>
      </c>
      <c r="U1372" t="str">
        <f>VLOOKUP(Tabla1[[#This Row],[Fábrica]],Tabla3[],4,FALSE)</f>
        <v>Arizona</v>
      </c>
    </row>
    <row r="1373" spans="1:21" x14ac:dyDescent="0.25">
      <c r="A1373" t="s">
        <v>3785</v>
      </c>
      <c r="B1373" s="3">
        <v>44519</v>
      </c>
      <c r="C1373" s="3">
        <v>44535</v>
      </c>
      <c r="D1373" t="s">
        <v>18</v>
      </c>
      <c r="E1373">
        <v>123183</v>
      </c>
      <c r="F1373" t="s">
        <v>19</v>
      </c>
      <c r="G1373" t="s">
        <v>606</v>
      </c>
      <c r="H1373" t="s">
        <v>1209</v>
      </c>
      <c r="I1373">
        <v>19805</v>
      </c>
      <c r="J1373" t="s">
        <v>22</v>
      </c>
      <c r="K1373" t="s">
        <v>32</v>
      </c>
      <c r="L1373" t="s">
        <v>24</v>
      </c>
      <c r="M1373" t="s">
        <v>25</v>
      </c>
      <c r="N1373" s="5">
        <v>26.25</v>
      </c>
      <c r="O1373" s="7">
        <v>7</v>
      </c>
      <c r="P1373" s="5">
        <v>17.149999999999999</v>
      </c>
      <c r="Q1373" s="5">
        <v>9.1</v>
      </c>
      <c r="R1373" s="22">
        <f>Tabla1[[#This Row],[Fecha de Envío]]-Tabla1[[#This Row],[Fecha de Orden]]</f>
        <v>16</v>
      </c>
      <c r="S1373" s="24">
        <f>YEAR(Tabla1[[#This Row],[Fecha de Orden]])</f>
        <v>2021</v>
      </c>
      <c r="T1373" t="str">
        <f>VLOOKUP(Tabla1[[#This Row],[Nombre del Producto]],Tabla2[[Nombre Producto]:[Costo Unitario]],2,FALSE)</f>
        <v>Wicked Choccy's</v>
      </c>
      <c r="U1373" t="str">
        <f>VLOOKUP(Tabla1[[#This Row],[Fábrica]],Tabla3[],4,FALSE)</f>
        <v>Georgia</v>
      </c>
    </row>
    <row r="1374" spans="1:21" x14ac:dyDescent="0.25">
      <c r="A1374" t="s">
        <v>4736</v>
      </c>
      <c r="B1374" s="3">
        <v>44519</v>
      </c>
      <c r="C1374" s="3">
        <v>44533</v>
      </c>
      <c r="D1374" t="s">
        <v>18</v>
      </c>
      <c r="E1374">
        <v>144624</v>
      </c>
      <c r="F1374" t="s">
        <v>19</v>
      </c>
      <c r="G1374" t="s">
        <v>2977</v>
      </c>
      <c r="H1374" t="s">
        <v>31</v>
      </c>
      <c r="I1374">
        <v>14701</v>
      </c>
      <c r="J1374" t="s">
        <v>22</v>
      </c>
      <c r="K1374" t="s">
        <v>32</v>
      </c>
      <c r="L1374" t="s">
        <v>33</v>
      </c>
      <c r="M1374" t="s">
        <v>34</v>
      </c>
      <c r="N1374" s="5">
        <v>25.2</v>
      </c>
      <c r="O1374" s="7">
        <v>7</v>
      </c>
      <c r="P1374" s="5">
        <v>16.8</v>
      </c>
      <c r="Q1374" s="5">
        <v>8.4</v>
      </c>
      <c r="R1374" s="22">
        <f>Tabla1[[#This Row],[Fecha de Envío]]-Tabla1[[#This Row],[Fecha de Orden]]</f>
        <v>14</v>
      </c>
      <c r="S1374" s="24">
        <f>YEAR(Tabla1[[#This Row],[Fecha de Orden]])</f>
        <v>2021</v>
      </c>
      <c r="T1374" t="str">
        <f>VLOOKUP(Tabla1[[#This Row],[Nombre del Producto]],Tabla2[[Nombre Producto]:[Costo Unitario]],2,FALSE)</f>
        <v>Lot's O' Nuts</v>
      </c>
      <c r="U1374" t="str">
        <f>VLOOKUP(Tabla1[[#This Row],[Fábrica]],Tabla3[],4,FALSE)</f>
        <v>Arizona</v>
      </c>
    </row>
    <row r="1375" spans="1:21" x14ac:dyDescent="0.25">
      <c r="A1375" t="s">
        <v>6477</v>
      </c>
      <c r="B1375" s="3">
        <v>44519</v>
      </c>
      <c r="C1375" s="3">
        <v>44534</v>
      </c>
      <c r="D1375" t="s">
        <v>18</v>
      </c>
      <c r="E1375">
        <v>150518</v>
      </c>
      <c r="F1375" t="s">
        <v>19</v>
      </c>
      <c r="G1375" t="s">
        <v>6478</v>
      </c>
      <c r="H1375" t="s">
        <v>51</v>
      </c>
      <c r="I1375">
        <v>55433</v>
      </c>
      <c r="J1375" t="s">
        <v>22</v>
      </c>
      <c r="K1375" t="s">
        <v>43</v>
      </c>
      <c r="L1375" t="s">
        <v>36</v>
      </c>
      <c r="M1375" t="s">
        <v>37</v>
      </c>
      <c r="N1375" s="5">
        <v>13</v>
      </c>
      <c r="O1375" s="7">
        <v>4</v>
      </c>
      <c r="P1375" s="5">
        <v>8.44</v>
      </c>
      <c r="Q1375" s="5">
        <v>4.5599999999999996</v>
      </c>
      <c r="R1375" s="22">
        <f>Tabla1[[#This Row],[Fecha de Envío]]-Tabla1[[#This Row],[Fecha de Orden]]</f>
        <v>15</v>
      </c>
      <c r="S1375" s="24">
        <f>YEAR(Tabla1[[#This Row],[Fecha de Orden]])</f>
        <v>2021</v>
      </c>
      <c r="T1375" t="str">
        <f>VLOOKUP(Tabla1[[#This Row],[Nombre del Producto]],Tabla2[[Nombre Producto]:[Costo Unitario]],2,FALSE)</f>
        <v>Wicked Choccy's</v>
      </c>
      <c r="U1375" t="str">
        <f>VLOOKUP(Tabla1[[#This Row],[Fábrica]],Tabla3[],4,FALSE)</f>
        <v>Georgia</v>
      </c>
    </row>
    <row r="1376" spans="1:21" x14ac:dyDescent="0.25">
      <c r="A1376" t="s">
        <v>6479</v>
      </c>
      <c r="B1376" s="3">
        <v>44519</v>
      </c>
      <c r="C1376" s="3">
        <v>44534</v>
      </c>
      <c r="D1376" t="s">
        <v>18</v>
      </c>
      <c r="E1376">
        <v>150518</v>
      </c>
      <c r="F1376" t="s">
        <v>19</v>
      </c>
      <c r="G1376" t="s">
        <v>6478</v>
      </c>
      <c r="H1376" t="s">
        <v>51</v>
      </c>
      <c r="I1376">
        <v>55433</v>
      </c>
      <c r="J1376" t="s">
        <v>22</v>
      </c>
      <c r="K1376" t="s">
        <v>43</v>
      </c>
      <c r="L1376" t="s">
        <v>33</v>
      </c>
      <c r="M1376" t="s">
        <v>34</v>
      </c>
      <c r="N1376" s="5">
        <v>10.8</v>
      </c>
      <c r="O1376" s="7">
        <v>3</v>
      </c>
      <c r="P1376" s="5">
        <v>7.2</v>
      </c>
      <c r="Q1376" s="5">
        <v>3.6</v>
      </c>
      <c r="R1376" s="22">
        <f>Tabla1[[#This Row],[Fecha de Envío]]-Tabla1[[#This Row],[Fecha de Orden]]</f>
        <v>15</v>
      </c>
      <c r="S1376" s="24">
        <f>YEAR(Tabla1[[#This Row],[Fecha de Orden]])</f>
        <v>2021</v>
      </c>
      <c r="T1376" t="str">
        <f>VLOOKUP(Tabla1[[#This Row],[Nombre del Producto]],Tabla2[[Nombre Producto]:[Costo Unitario]],2,FALSE)</f>
        <v>Lot's O' Nuts</v>
      </c>
      <c r="U1376" t="str">
        <f>VLOOKUP(Tabla1[[#This Row],[Fábrica]],Tabla3[],4,FALSE)</f>
        <v>Arizona</v>
      </c>
    </row>
    <row r="1377" spans="1:21" x14ac:dyDescent="0.25">
      <c r="A1377" t="s">
        <v>7478</v>
      </c>
      <c r="B1377" s="3">
        <v>44519</v>
      </c>
      <c r="C1377" s="3">
        <v>44531</v>
      </c>
      <c r="D1377" t="s">
        <v>39</v>
      </c>
      <c r="E1377">
        <v>149034</v>
      </c>
      <c r="F1377" t="s">
        <v>19</v>
      </c>
      <c r="G1377" t="s">
        <v>144</v>
      </c>
      <c r="H1377" t="s">
        <v>101</v>
      </c>
      <c r="I1377">
        <v>19120</v>
      </c>
      <c r="J1377" t="s">
        <v>22</v>
      </c>
      <c r="K1377" t="s">
        <v>32</v>
      </c>
      <c r="L1377" t="s">
        <v>27</v>
      </c>
      <c r="M1377" t="s">
        <v>28</v>
      </c>
      <c r="N1377" s="5">
        <v>3.6</v>
      </c>
      <c r="O1377" s="7">
        <v>1</v>
      </c>
      <c r="P1377" s="5">
        <v>2.5</v>
      </c>
      <c r="Q1377" s="5">
        <v>1.1000000000000001</v>
      </c>
      <c r="R1377" s="22">
        <f>Tabla1[[#This Row],[Fecha de Envío]]-Tabla1[[#This Row],[Fecha de Orden]]</f>
        <v>12</v>
      </c>
      <c r="S1377" s="24">
        <f>YEAR(Tabla1[[#This Row],[Fecha de Orden]])</f>
        <v>2021</v>
      </c>
      <c r="T1377" t="str">
        <f>VLOOKUP(Tabla1[[#This Row],[Nombre del Producto]],Tabla2[[Nombre Producto]:[Costo Unitario]],2,FALSE)</f>
        <v>Lot's O' Nuts</v>
      </c>
      <c r="U1377" t="str">
        <f>VLOOKUP(Tabla1[[#This Row],[Fábrica]],Tabla3[],4,FALSE)</f>
        <v>Arizona</v>
      </c>
    </row>
    <row r="1378" spans="1:21" x14ac:dyDescent="0.25">
      <c r="A1378" t="s">
        <v>7611</v>
      </c>
      <c r="B1378" s="3">
        <v>44519</v>
      </c>
      <c r="C1378" s="3">
        <v>44534</v>
      </c>
      <c r="D1378" t="s">
        <v>71</v>
      </c>
      <c r="E1378">
        <v>158274</v>
      </c>
      <c r="F1378" t="s">
        <v>19</v>
      </c>
      <c r="G1378" t="s">
        <v>997</v>
      </c>
      <c r="H1378" t="s">
        <v>264</v>
      </c>
      <c r="I1378">
        <v>71203</v>
      </c>
      <c r="J1378" t="s">
        <v>22</v>
      </c>
      <c r="K1378" t="s">
        <v>66</v>
      </c>
      <c r="L1378" t="s">
        <v>36</v>
      </c>
      <c r="M1378" t="s">
        <v>37</v>
      </c>
      <c r="N1378" s="5">
        <v>6.5</v>
      </c>
      <c r="O1378" s="7">
        <v>2</v>
      </c>
      <c r="P1378" s="5">
        <v>4.22</v>
      </c>
      <c r="Q1378" s="5">
        <v>2.2799999999999998</v>
      </c>
      <c r="R1378" s="22">
        <f>Tabla1[[#This Row],[Fecha de Envío]]-Tabla1[[#This Row],[Fecha de Orden]]</f>
        <v>15</v>
      </c>
      <c r="S1378" s="24">
        <f>YEAR(Tabla1[[#This Row],[Fecha de Orden]])</f>
        <v>2021</v>
      </c>
      <c r="T1378" t="str">
        <f>VLOOKUP(Tabla1[[#This Row],[Nombre del Producto]],Tabla2[[Nombre Producto]:[Costo Unitario]],2,FALSE)</f>
        <v>Wicked Choccy's</v>
      </c>
      <c r="U1378" t="str">
        <f>VLOOKUP(Tabla1[[#This Row],[Fábrica]],Tabla3[],4,FALSE)</f>
        <v>Georgia</v>
      </c>
    </row>
    <row r="1379" spans="1:21" x14ac:dyDescent="0.25">
      <c r="A1379" t="s">
        <v>7612</v>
      </c>
      <c r="B1379" s="3">
        <v>44519</v>
      </c>
      <c r="C1379" s="3">
        <v>44534</v>
      </c>
      <c r="D1379" t="s">
        <v>71</v>
      </c>
      <c r="E1379">
        <v>158274</v>
      </c>
      <c r="F1379" t="s">
        <v>19</v>
      </c>
      <c r="G1379" t="s">
        <v>997</v>
      </c>
      <c r="H1379" t="s">
        <v>264</v>
      </c>
      <c r="I1379">
        <v>71203</v>
      </c>
      <c r="J1379" t="s">
        <v>148</v>
      </c>
      <c r="K1379" t="s">
        <v>66</v>
      </c>
      <c r="L1379" t="s">
        <v>149</v>
      </c>
      <c r="M1379" t="s">
        <v>150</v>
      </c>
      <c r="N1379" s="5">
        <v>5</v>
      </c>
      <c r="O1379" s="7">
        <v>4</v>
      </c>
      <c r="P1379" s="5">
        <v>2.6</v>
      </c>
      <c r="Q1379" s="5">
        <v>2.4</v>
      </c>
      <c r="R1379" s="22">
        <f>Tabla1[[#This Row],[Fecha de Envío]]-Tabla1[[#This Row],[Fecha de Orden]]</f>
        <v>15</v>
      </c>
      <c r="S1379" s="24">
        <f>YEAR(Tabla1[[#This Row],[Fecha de Orden]])</f>
        <v>2021</v>
      </c>
      <c r="T1379" t="str">
        <f>VLOOKUP(Tabla1[[#This Row],[Nombre del Producto]],Tabla2[[Nombre Producto]:[Costo Unitario]],2,FALSE)</f>
        <v>Secret Factory</v>
      </c>
      <c r="U1379" t="str">
        <f>VLOOKUP(Tabla1[[#This Row],[Fábrica]],Tabla3[],4,FALSE)</f>
        <v>Illinois</v>
      </c>
    </row>
    <row r="1380" spans="1:21" x14ac:dyDescent="0.25">
      <c r="A1380" t="s">
        <v>7613</v>
      </c>
      <c r="B1380" s="3">
        <v>44519</v>
      </c>
      <c r="C1380" s="3">
        <v>44534</v>
      </c>
      <c r="D1380" t="s">
        <v>71</v>
      </c>
      <c r="E1380">
        <v>158274</v>
      </c>
      <c r="F1380" t="s">
        <v>19</v>
      </c>
      <c r="G1380" t="s">
        <v>997</v>
      </c>
      <c r="H1380" t="s">
        <v>264</v>
      </c>
      <c r="I1380">
        <v>71203</v>
      </c>
      <c r="J1380" t="s">
        <v>22</v>
      </c>
      <c r="K1380" t="s">
        <v>66</v>
      </c>
      <c r="L1380" t="s">
        <v>45</v>
      </c>
      <c r="M1380" t="s">
        <v>46</v>
      </c>
      <c r="N1380" s="5">
        <v>17.45</v>
      </c>
      <c r="O1380" s="7">
        <v>5</v>
      </c>
      <c r="P1380" s="5">
        <v>12.45</v>
      </c>
      <c r="Q1380" s="5">
        <v>5</v>
      </c>
      <c r="R1380" s="22">
        <f>Tabla1[[#This Row],[Fecha de Envío]]-Tabla1[[#This Row],[Fecha de Orden]]</f>
        <v>15</v>
      </c>
      <c r="S1380" s="24">
        <f>YEAR(Tabla1[[#This Row],[Fecha de Orden]])</f>
        <v>2021</v>
      </c>
      <c r="T1380" t="str">
        <f>VLOOKUP(Tabla1[[#This Row],[Nombre del Producto]],Tabla2[[Nombre Producto]:[Costo Unitario]],2,FALSE)</f>
        <v>Lot's O' Nuts</v>
      </c>
      <c r="U1380" t="str">
        <f>VLOOKUP(Tabla1[[#This Row],[Fábrica]],Tabla3[],4,FALSE)</f>
        <v>Arizona</v>
      </c>
    </row>
    <row r="1381" spans="1:21" x14ac:dyDescent="0.25">
      <c r="A1381" t="s">
        <v>5131</v>
      </c>
      <c r="B1381" s="3">
        <v>44520</v>
      </c>
      <c r="C1381" s="3">
        <v>44535</v>
      </c>
      <c r="D1381" t="s">
        <v>18</v>
      </c>
      <c r="E1381">
        <v>140396</v>
      </c>
      <c r="F1381" t="s">
        <v>19</v>
      </c>
      <c r="G1381" t="s">
        <v>30</v>
      </c>
      <c r="H1381" t="s">
        <v>31</v>
      </c>
      <c r="I1381">
        <v>10024</v>
      </c>
      <c r="J1381" t="s">
        <v>22</v>
      </c>
      <c r="K1381" t="s">
        <v>32</v>
      </c>
      <c r="L1381" t="s">
        <v>33</v>
      </c>
      <c r="M1381" t="s">
        <v>34</v>
      </c>
      <c r="N1381" s="5">
        <v>10.8</v>
      </c>
      <c r="O1381" s="7">
        <v>3</v>
      </c>
      <c r="P1381" s="5">
        <v>7.2</v>
      </c>
      <c r="Q1381" s="5">
        <v>3.6</v>
      </c>
      <c r="R1381" s="22">
        <f>Tabla1[[#This Row],[Fecha de Envío]]-Tabla1[[#This Row],[Fecha de Orden]]</f>
        <v>15</v>
      </c>
      <c r="S1381" s="24">
        <f>YEAR(Tabla1[[#This Row],[Fecha de Orden]])</f>
        <v>2021</v>
      </c>
      <c r="T1381" t="str">
        <f>VLOOKUP(Tabla1[[#This Row],[Nombre del Producto]],Tabla2[[Nombre Producto]:[Costo Unitario]],2,FALSE)</f>
        <v>Lot's O' Nuts</v>
      </c>
      <c r="U1381" t="str">
        <f>VLOOKUP(Tabla1[[#This Row],[Fábrica]],Tabla3[],4,FALSE)</f>
        <v>Arizona</v>
      </c>
    </row>
    <row r="1382" spans="1:21" x14ac:dyDescent="0.25">
      <c r="A1382" t="s">
        <v>5132</v>
      </c>
      <c r="B1382" s="3">
        <v>44520</v>
      </c>
      <c r="C1382" s="3">
        <v>44535</v>
      </c>
      <c r="D1382" t="s">
        <v>18</v>
      </c>
      <c r="E1382">
        <v>140396</v>
      </c>
      <c r="F1382" t="s">
        <v>19</v>
      </c>
      <c r="G1382" t="s">
        <v>30</v>
      </c>
      <c r="H1382" t="s">
        <v>31</v>
      </c>
      <c r="I1382">
        <v>10024</v>
      </c>
      <c r="J1382" t="s">
        <v>22</v>
      </c>
      <c r="K1382" t="s">
        <v>32</v>
      </c>
      <c r="L1382" t="s">
        <v>45</v>
      </c>
      <c r="M1382" t="s">
        <v>46</v>
      </c>
      <c r="N1382" s="5">
        <v>10.47</v>
      </c>
      <c r="O1382" s="7">
        <v>3</v>
      </c>
      <c r="P1382" s="5">
        <v>7.47</v>
      </c>
      <c r="Q1382" s="5">
        <v>3</v>
      </c>
      <c r="R1382" s="22">
        <f>Tabla1[[#This Row],[Fecha de Envío]]-Tabla1[[#This Row],[Fecha de Orden]]</f>
        <v>15</v>
      </c>
      <c r="S1382" s="24">
        <f>YEAR(Tabla1[[#This Row],[Fecha de Orden]])</f>
        <v>2021</v>
      </c>
      <c r="T1382" t="str">
        <f>VLOOKUP(Tabla1[[#This Row],[Nombre del Producto]],Tabla2[[Nombre Producto]:[Costo Unitario]],2,FALSE)</f>
        <v>Lot's O' Nuts</v>
      </c>
      <c r="U1382" t="str">
        <f>VLOOKUP(Tabla1[[#This Row],[Fábrica]],Tabla3[],4,FALSE)</f>
        <v>Arizona</v>
      </c>
    </row>
    <row r="1383" spans="1:21" x14ac:dyDescent="0.25">
      <c r="A1383" t="s">
        <v>5133</v>
      </c>
      <c r="B1383" s="3">
        <v>44520</v>
      </c>
      <c r="C1383" s="3">
        <v>44535</v>
      </c>
      <c r="D1383" t="s">
        <v>18</v>
      </c>
      <c r="E1383">
        <v>140396</v>
      </c>
      <c r="F1383" t="s">
        <v>19</v>
      </c>
      <c r="G1383" t="s">
        <v>30</v>
      </c>
      <c r="H1383" t="s">
        <v>31</v>
      </c>
      <c r="I1383">
        <v>10024</v>
      </c>
      <c r="J1383" t="s">
        <v>22</v>
      </c>
      <c r="K1383" t="s">
        <v>32</v>
      </c>
      <c r="L1383" t="s">
        <v>36</v>
      </c>
      <c r="M1383" t="s">
        <v>37</v>
      </c>
      <c r="N1383" s="5">
        <v>19.5</v>
      </c>
      <c r="O1383" s="7">
        <v>6</v>
      </c>
      <c r="P1383" s="5">
        <v>12.66</v>
      </c>
      <c r="Q1383" s="5">
        <v>6.84</v>
      </c>
      <c r="R1383" s="22">
        <f>Tabla1[[#This Row],[Fecha de Envío]]-Tabla1[[#This Row],[Fecha de Orden]]</f>
        <v>15</v>
      </c>
      <c r="S1383" s="24">
        <f>YEAR(Tabla1[[#This Row],[Fecha de Orden]])</f>
        <v>2021</v>
      </c>
      <c r="T1383" t="str">
        <f>VLOOKUP(Tabla1[[#This Row],[Nombre del Producto]],Tabla2[[Nombre Producto]:[Costo Unitario]],2,FALSE)</f>
        <v>Wicked Choccy's</v>
      </c>
      <c r="U1383" t="str">
        <f>VLOOKUP(Tabla1[[#This Row],[Fábrica]],Tabla3[],4,FALSE)</f>
        <v>Georgia</v>
      </c>
    </row>
    <row r="1384" spans="1:21" x14ac:dyDescent="0.25">
      <c r="A1384" t="s">
        <v>2554</v>
      </c>
      <c r="B1384" s="3">
        <v>44521</v>
      </c>
      <c r="C1384" s="3">
        <v>44536</v>
      </c>
      <c r="D1384" t="s">
        <v>18</v>
      </c>
      <c r="E1384">
        <v>102274</v>
      </c>
      <c r="F1384" t="s">
        <v>19</v>
      </c>
      <c r="G1384" t="s">
        <v>393</v>
      </c>
      <c r="H1384" t="s">
        <v>116</v>
      </c>
      <c r="I1384">
        <v>40475</v>
      </c>
      <c r="J1384" t="s">
        <v>22</v>
      </c>
      <c r="K1384" t="s">
        <v>66</v>
      </c>
      <c r="L1384" t="s">
        <v>33</v>
      </c>
      <c r="M1384" t="s">
        <v>34</v>
      </c>
      <c r="N1384" s="5">
        <v>10.8</v>
      </c>
      <c r="O1384" s="7">
        <v>3</v>
      </c>
      <c r="P1384" s="5">
        <v>7.2</v>
      </c>
      <c r="Q1384" s="5">
        <v>3.6</v>
      </c>
      <c r="R1384" s="22">
        <f>Tabla1[[#This Row],[Fecha de Envío]]-Tabla1[[#This Row],[Fecha de Orden]]</f>
        <v>15</v>
      </c>
      <c r="S1384" s="24">
        <f>YEAR(Tabla1[[#This Row],[Fecha de Orden]])</f>
        <v>2021</v>
      </c>
      <c r="T1384" t="str">
        <f>VLOOKUP(Tabla1[[#This Row],[Nombre del Producto]],Tabla2[[Nombre Producto]:[Costo Unitario]],2,FALSE)</f>
        <v>Lot's O' Nuts</v>
      </c>
      <c r="U1384" t="str">
        <f>VLOOKUP(Tabla1[[#This Row],[Fábrica]],Tabla3[],4,FALSE)</f>
        <v>Arizona</v>
      </c>
    </row>
    <row r="1385" spans="1:21" x14ac:dyDescent="0.25">
      <c r="A1385" t="s">
        <v>2555</v>
      </c>
      <c r="B1385" s="3">
        <v>44521</v>
      </c>
      <c r="C1385" s="3">
        <v>44536</v>
      </c>
      <c r="D1385" t="s">
        <v>18</v>
      </c>
      <c r="E1385">
        <v>102274</v>
      </c>
      <c r="F1385" t="s">
        <v>19</v>
      </c>
      <c r="G1385" t="s">
        <v>393</v>
      </c>
      <c r="H1385" t="s">
        <v>116</v>
      </c>
      <c r="I1385">
        <v>40475</v>
      </c>
      <c r="J1385" t="s">
        <v>22</v>
      </c>
      <c r="K1385" t="s">
        <v>66</v>
      </c>
      <c r="L1385" t="s">
        <v>24</v>
      </c>
      <c r="M1385" t="s">
        <v>25</v>
      </c>
      <c r="N1385" s="5">
        <v>22.5</v>
      </c>
      <c r="O1385" s="7">
        <v>6</v>
      </c>
      <c r="P1385" s="5">
        <v>14.7</v>
      </c>
      <c r="Q1385" s="5">
        <v>7.8</v>
      </c>
      <c r="R1385" s="22">
        <f>Tabla1[[#This Row],[Fecha de Envío]]-Tabla1[[#This Row],[Fecha de Orden]]</f>
        <v>15</v>
      </c>
      <c r="S1385" s="24">
        <f>YEAR(Tabla1[[#This Row],[Fecha de Orden]])</f>
        <v>2021</v>
      </c>
      <c r="T1385" t="str">
        <f>VLOOKUP(Tabla1[[#This Row],[Nombre del Producto]],Tabla2[[Nombre Producto]:[Costo Unitario]],2,FALSE)</f>
        <v>Wicked Choccy's</v>
      </c>
      <c r="U1385" t="str">
        <f>VLOOKUP(Tabla1[[#This Row],[Fábrica]],Tabla3[],4,FALSE)</f>
        <v>Georgia</v>
      </c>
    </row>
    <row r="1386" spans="1:21" x14ac:dyDescent="0.25">
      <c r="A1386" t="s">
        <v>2556</v>
      </c>
      <c r="B1386" s="3">
        <v>44521</v>
      </c>
      <c r="C1386" s="3">
        <v>44536</v>
      </c>
      <c r="D1386" t="s">
        <v>18</v>
      </c>
      <c r="E1386">
        <v>102274</v>
      </c>
      <c r="F1386" t="s">
        <v>19</v>
      </c>
      <c r="G1386" t="s">
        <v>393</v>
      </c>
      <c r="H1386" t="s">
        <v>116</v>
      </c>
      <c r="I1386">
        <v>40475</v>
      </c>
      <c r="J1386" t="s">
        <v>22</v>
      </c>
      <c r="K1386" t="s">
        <v>66</v>
      </c>
      <c r="L1386" t="s">
        <v>27</v>
      </c>
      <c r="M1386" t="s">
        <v>28</v>
      </c>
      <c r="N1386" s="5">
        <v>3.6</v>
      </c>
      <c r="O1386" s="7">
        <v>1</v>
      </c>
      <c r="P1386" s="5">
        <v>2.5</v>
      </c>
      <c r="Q1386" s="5">
        <v>1.1000000000000001</v>
      </c>
      <c r="R1386" s="22">
        <f>Tabla1[[#This Row],[Fecha de Envío]]-Tabla1[[#This Row],[Fecha de Orden]]</f>
        <v>15</v>
      </c>
      <c r="S1386" s="24">
        <f>YEAR(Tabla1[[#This Row],[Fecha de Orden]])</f>
        <v>2021</v>
      </c>
      <c r="T1386" t="str">
        <f>VLOOKUP(Tabla1[[#This Row],[Nombre del Producto]],Tabla2[[Nombre Producto]:[Costo Unitario]],2,FALSE)</f>
        <v>Lot's O' Nuts</v>
      </c>
      <c r="U1386" t="str">
        <f>VLOOKUP(Tabla1[[#This Row],[Fábrica]],Tabla3[],4,FALSE)</f>
        <v>Arizona</v>
      </c>
    </row>
    <row r="1387" spans="1:21" x14ac:dyDescent="0.25">
      <c r="A1387" t="s">
        <v>3786</v>
      </c>
      <c r="B1387" s="3">
        <v>44521</v>
      </c>
      <c r="C1387" s="3">
        <v>44536</v>
      </c>
      <c r="D1387" t="s">
        <v>18</v>
      </c>
      <c r="E1387">
        <v>103401</v>
      </c>
      <c r="F1387" t="s">
        <v>19</v>
      </c>
      <c r="G1387" t="s">
        <v>20</v>
      </c>
      <c r="H1387" t="s">
        <v>21</v>
      </c>
      <c r="I1387">
        <v>94110</v>
      </c>
      <c r="J1387" t="s">
        <v>148</v>
      </c>
      <c r="K1387" t="s">
        <v>23</v>
      </c>
      <c r="L1387" t="s">
        <v>149</v>
      </c>
      <c r="M1387" t="s">
        <v>150</v>
      </c>
      <c r="N1387" s="5">
        <v>2.5</v>
      </c>
      <c r="O1387" s="7">
        <v>2</v>
      </c>
      <c r="P1387" s="5">
        <v>1.3</v>
      </c>
      <c r="Q1387" s="5">
        <v>1.2</v>
      </c>
      <c r="R1387" s="22">
        <f>Tabla1[[#This Row],[Fecha de Envío]]-Tabla1[[#This Row],[Fecha de Orden]]</f>
        <v>15</v>
      </c>
      <c r="S1387" s="24">
        <f>YEAR(Tabla1[[#This Row],[Fecha de Orden]])</f>
        <v>2021</v>
      </c>
      <c r="T1387" t="str">
        <f>VLOOKUP(Tabla1[[#This Row],[Nombre del Producto]],Tabla2[[Nombre Producto]:[Costo Unitario]],2,FALSE)</f>
        <v>Secret Factory</v>
      </c>
      <c r="U1387" t="str">
        <f>VLOOKUP(Tabla1[[#This Row],[Fábrica]],Tabla3[],4,FALSE)</f>
        <v>Illinois</v>
      </c>
    </row>
    <row r="1388" spans="1:21" x14ac:dyDescent="0.25">
      <c r="A1388" t="s">
        <v>4525</v>
      </c>
      <c r="B1388" s="3">
        <v>44521</v>
      </c>
      <c r="C1388" s="3">
        <v>44537</v>
      </c>
      <c r="D1388" t="s">
        <v>18</v>
      </c>
      <c r="E1388">
        <v>168501</v>
      </c>
      <c r="F1388" t="s">
        <v>19</v>
      </c>
      <c r="G1388" t="s">
        <v>186</v>
      </c>
      <c r="H1388" t="s">
        <v>42</v>
      </c>
      <c r="I1388">
        <v>75220</v>
      </c>
      <c r="J1388" t="s">
        <v>22</v>
      </c>
      <c r="K1388" t="s">
        <v>43</v>
      </c>
      <c r="L1388" t="s">
        <v>24</v>
      </c>
      <c r="M1388" t="s">
        <v>25</v>
      </c>
      <c r="N1388" s="5">
        <v>3.75</v>
      </c>
      <c r="O1388" s="7">
        <v>1</v>
      </c>
      <c r="P1388" s="5">
        <v>2.4500000000000002</v>
      </c>
      <c r="Q1388" s="5">
        <v>1.3</v>
      </c>
      <c r="R1388" s="22">
        <f>Tabla1[[#This Row],[Fecha de Envío]]-Tabla1[[#This Row],[Fecha de Orden]]</f>
        <v>16</v>
      </c>
      <c r="S1388" s="24">
        <f>YEAR(Tabla1[[#This Row],[Fecha de Orden]])</f>
        <v>2021</v>
      </c>
      <c r="T1388" t="str">
        <f>VLOOKUP(Tabla1[[#This Row],[Nombre del Producto]],Tabla2[[Nombre Producto]:[Costo Unitario]],2,FALSE)</f>
        <v>Wicked Choccy's</v>
      </c>
      <c r="U1388" t="str">
        <f>VLOOKUP(Tabla1[[#This Row],[Fábrica]],Tabla3[],4,FALSE)</f>
        <v>Georgia</v>
      </c>
    </row>
    <row r="1389" spans="1:21" x14ac:dyDescent="0.25">
      <c r="A1389" t="s">
        <v>4526</v>
      </c>
      <c r="B1389" s="3">
        <v>44521</v>
      </c>
      <c r="C1389" s="3">
        <v>44537</v>
      </c>
      <c r="D1389" t="s">
        <v>18</v>
      </c>
      <c r="E1389">
        <v>168501</v>
      </c>
      <c r="F1389" t="s">
        <v>19</v>
      </c>
      <c r="G1389" t="s">
        <v>186</v>
      </c>
      <c r="H1389" t="s">
        <v>42</v>
      </c>
      <c r="I1389">
        <v>75220</v>
      </c>
      <c r="J1389" t="s">
        <v>22</v>
      </c>
      <c r="K1389" t="s">
        <v>43</v>
      </c>
      <c r="L1389" t="s">
        <v>33</v>
      </c>
      <c r="M1389" t="s">
        <v>34</v>
      </c>
      <c r="N1389" s="5">
        <v>18</v>
      </c>
      <c r="O1389" s="7">
        <v>5</v>
      </c>
      <c r="P1389" s="5">
        <v>12</v>
      </c>
      <c r="Q1389" s="5">
        <v>6</v>
      </c>
      <c r="R1389" s="22">
        <f>Tabla1[[#This Row],[Fecha de Envío]]-Tabla1[[#This Row],[Fecha de Orden]]</f>
        <v>16</v>
      </c>
      <c r="S1389" s="24">
        <f>YEAR(Tabla1[[#This Row],[Fecha de Orden]])</f>
        <v>2021</v>
      </c>
      <c r="T1389" t="str">
        <f>VLOOKUP(Tabla1[[#This Row],[Nombre del Producto]],Tabla2[[Nombre Producto]:[Costo Unitario]],2,FALSE)</f>
        <v>Lot's O' Nuts</v>
      </c>
      <c r="U1389" t="str">
        <f>VLOOKUP(Tabla1[[#This Row],[Fábrica]],Tabla3[],4,FALSE)</f>
        <v>Arizona</v>
      </c>
    </row>
    <row r="1390" spans="1:21" x14ac:dyDescent="0.25">
      <c r="A1390" t="s">
        <v>7918</v>
      </c>
      <c r="B1390" s="3">
        <v>44521</v>
      </c>
      <c r="C1390" s="3">
        <v>44536</v>
      </c>
      <c r="D1390" t="s">
        <v>18</v>
      </c>
      <c r="E1390">
        <v>154781</v>
      </c>
      <c r="F1390" t="s">
        <v>19</v>
      </c>
      <c r="G1390" t="s">
        <v>20</v>
      </c>
      <c r="H1390" t="s">
        <v>21</v>
      </c>
      <c r="I1390">
        <v>94110</v>
      </c>
      <c r="J1390" t="s">
        <v>22</v>
      </c>
      <c r="K1390" t="s">
        <v>23</v>
      </c>
      <c r="L1390" t="s">
        <v>45</v>
      </c>
      <c r="M1390" t="s">
        <v>46</v>
      </c>
      <c r="N1390" s="5">
        <v>6.98</v>
      </c>
      <c r="O1390" s="7">
        <v>2</v>
      </c>
      <c r="P1390" s="5">
        <v>4.9800000000000004</v>
      </c>
      <c r="Q1390" s="5">
        <v>2</v>
      </c>
      <c r="R1390" s="22">
        <f>Tabla1[[#This Row],[Fecha de Envío]]-Tabla1[[#This Row],[Fecha de Orden]]</f>
        <v>15</v>
      </c>
      <c r="S1390" s="24">
        <f>YEAR(Tabla1[[#This Row],[Fecha de Orden]])</f>
        <v>2021</v>
      </c>
      <c r="T1390" t="str">
        <f>VLOOKUP(Tabla1[[#This Row],[Nombre del Producto]],Tabla2[[Nombre Producto]:[Costo Unitario]],2,FALSE)</f>
        <v>Lot's O' Nuts</v>
      </c>
      <c r="U1390" t="str">
        <f>VLOOKUP(Tabla1[[#This Row],[Fábrica]],Tabla3[],4,FALSE)</f>
        <v>Arizona</v>
      </c>
    </row>
    <row r="1391" spans="1:21" x14ac:dyDescent="0.25">
      <c r="A1391" t="s">
        <v>7919</v>
      </c>
      <c r="B1391" s="3">
        <v>44521</v>
      </c>
      <c r="C1391" s="3">
        <v>44536</v>
      </c>
      <c r="D1391" t="s">
        <v>18</v>
      </c>
      <c r="E1391">
        <v>154781</v>
      </c>
      <c r="F1391" t="s">
        <v>19</v>
      </c>
      <c r="G1391" t="s">
        <v>20</v>
      </c>
      <c r="H1391" t="s">
        <v>21</v>
      </c>
      <c r="I1391">
        <v>94110</v>
      </c>
      <c r="J1391" t="s">
        <v>22</v>
      </c>
      <c r="K1391" t="s">
        <v>23</v>
      </c>
      <c r="L1391" t="s">
        <v>33</v>
      </c>
      <c r="M1391" t="s">
        <v>34</v>
      </c>
      <c r="N1391" s="5">
        <v>3.6</v>
      </c>
      <c r="O1391" s="7">
        <v>1</v>
      </c>
      <c r="P1391" s="5">
        <v>2.4</v>
      </c>
      <c r="Q1391" s="5">
        <v>1.2</v>
      </c>
      <c r="R1391" s="22">
        <f>Tabla1[[#This Row],[Fecha de Envío]]-Tabla1[[#This Row],[Fecha de Orden]]</f>
        <v>15</v>
      </c>
      <c r="S1391" s="24">
        <f>YEAR(Tabla1[[#This Row],[Fecha de Orden]])</f>
        <v>2021</v>
      </c>
      <c r="T1391" t="str">
        <f>VLOOKUP(Tabla1[[#This Row],[Nombre del Producto]],Tabla2[[Nombre Producto]:[Costo Unitario]],2,FALSE)</f>
        <v>Lot's O' Nuts</v>
      </c>
      <c r="U1391" t="str">
        <f>VLOOKUP(Tabla1[[#This Row],[Fábrica]],Tabla3[],4,FALSE)</f>
        <v>Arizona</v>
      </c>
    </row>
    <row r="1392" spans="1:21" x14ac:dyDescent="0.25">
      <c r="A1392" t="s">
        <v>3262</v>
      </c>
      <c r="B1392" s="3">
        <v>44522</v>
      </c>
      <c r="C1392" s="3">
        <v>44535</v>
      </c>
      <c r="D1392" t="s">
        <v>39</v>
      </c>
      <c r="E1392">
        <v>105340</v>
      </c>
      <c r="F1392" t="s">
        <v>19</v>
      </c>
      <c r="G1392" t="s">
        <v>757</v>
      </c>
      <c r="H1392" t="s">
        <v>42</v>
      </c>
      <c r="I1392">
        <v>77506</v>
      </c>
      <c r="J1392" t="s">
        <v>22</v>
      </c>
      <c r="K1392" t="s">
        <v>43</v>
      </c>
      <c r="L1392" t="s">
        <v>36</v>
      </c>
      <c r="M1392" t="s">
        <v>37</v>
      </c>
      <c r="N1392" s="5">
        <v>3.25</v>
      </c>
      <c r="O1392" s="7">
        <v>1</v>
      </c>
      <c r="P1392" s="5">
        <v>2.11</v>
      </c>
      <c r="Q1392" s="5">
        <v>1.1399999999999999</v>
      </c>
      <c r="R1392" s="22">
        <f>Tabla1[[#This Row],[Fecha de Envío]]-Tabla1[[#This Row],[Fecha de Orden]]</f>
        <v>13</v>
      </c>
      <c r="S1392" s="24">
        <f>YEAR(Tabla1[[#This Row],[Fecha de Orden]])</f>
        <v>2021</v>
      </c>
      <c r="T1392" t="str">
        <f>VLOOKUP(Tabla1[[#This Row],[Nombre del Producto]],Tabla2[[Nombre Producto]:[Costo Unitario]],2,FALSE)</f>
        <v>Wicked Choccy's</v>
      </c>
      <c r="U1392" t="str">
        <f>VLOOKUP(Tabla1[[#This Row],[Fábrica]],Tabla3[],4,FALSE)</f>
        <v>Georgia</v>
      </c>
    </row>
    <row r="1393" spans="1:21" x14ac:dyDescent="0.25">
      <c r="A1393" t="s">
        <v>7262</v>
      </c>
      <c r="B1393" s="3">
        <v>44522</v>
      </c>
      <c r="C1393" s="3">
        <v>44537</v>
      </c>
      <c r="D1393" t="s">
        <v>18</v>
      </c>
      <c r="E1393">
        <v>129091</v>
      </c>
      <c r="F1393" t="s">
        <v>19</v>
      </c>
      <c r="G1393" t="s">
        <v>412</v>
      </c>
      <c r="H1393" t="s">
        <v>73</v>
      </c>
      <c r="I1393">
        <v>31907</v>
      </c>
      <c r="J1393" t="s">
        <v>148</v>
      </c>
      <c r="K1393" t="s">
        <v>66</v>
      </c>
      <c r="L1393" t="s">
        <v>149</v>
      </c>
      <c r="M1393" t="s">
        <v>150</v>
      </c>
      <c r="N1393" s="5">
        <v>3.75</v>
      </c>
      <c r="O1393" s="7">
        <v>3</v>
      </c>
      <c r="P1393" s="5">
        <v>1.95</v>
      </c>
      <c r="Q1393" s="5">
        <v>1.8</v>
      </c>
      <c r="R1393" s="22">
        <f>Tabla1[[#This Row],[Fecha de Envío]]-Tabla1[[#This Row],[Fecha de Orden]]</f>
        <v>15</v>
      </c>
      <c r="S1393" s="24">
        <f>YEAR(Tabla1[[#This Row],[Fecha de Orden]])</f>
        <v>2021</v>
      </c>
      <c r="T1393" t="str">
        <f>VLOOKUP(Tabla1[[#This Row],[Nombre del Producto]],Tabla2[[Nombre Producto]:[Costo Unitario]],2,FALSE)</f>
        <v>Secret Factory</v>
      </c>
      <c r="U1393" t="str">
        <f>VLOOKUP(Tabla1[[#This Row],[Fábrica]],Tabla3[],4,FALSE)</f>
        <v>Illinois</v>
      </c>
    </row>
    <row r="1394" spans="1:21" x14ac:dyDescent="0.25">
      <c r="A1394" t="s">
        <v>7263</v>
      </c>
      <c r="B1394" s="3">
        <v>44522</v>
      </c>
      <c r="C1394" s="3">
        <v>44537</v>
      </c>
      <c r="D1394" t="s">
        <v>18</v>
      </c>
      <c r="E1394">
        <v>129091</v>
      </c>
      <c r="F1394" t="s">
        <v>19</v>
      </c>
      <c r="G1394" t="s">
        <v>412</v>
      </c>
      <c r="H1394" t="s">
        <v>73</v>
      </c>
      <c r="I1394">
        <v>31907</v>
      </c>
      <c r="J1394" t="s">
        <v>22</v>
      </c>
      <c r="K1394" t="s">
        <v>66</v>
      </c>
      <c r="L1394" t="s">
        <v>36</v>
      </c>
      <c r="M1394" t="s">
        <v>37</v>
      </c>
      <c r="N1394" s="5">
        <v>16.25</v>
      </c>
      <c r="O1394" s="7">
        <v>5</v>
      </c>
      <c r="P1394" s="5">
        <v>10.55</v>
      </c>
      <c r="Q1394" s="5">
        <v>5.7</v>
      </c>
      <c r="R1394" s="22">
        <f>Tabla1[[#This Row],[Fecha de Envío]]-Tabla1[[#This Row],[Fecha de Orden]]</f>
        <v>15</v>
      </c>
      <c r="S1394" s="24">
        <f>YEAR(Tabla1[[#This Row],[Fecha de Orden]])</f>
        <v>2021</v>
      </c>
      <c r="T1394" t="str">
        <f>VLOOKUP(Tabla1[[#This Row],[Nombre del Producto]],Tabla2[[Nombre Producto]:[Costo Unitario]],2,FALSE)</f>
        <v>Wicked Choccy's</v>
      </c>
      <c r="U1394" t="str">
        <f>VLOOKUP(Tabla1[[#This Row],[Fábrica]],Tabla3[],4,FALSE)</f>
        <v>Georgia</v>
      </c>
    </row>
    <row r="1395" spans="1:21" x14ac:dyDescent="0.25">
      <c r="A1395" t="s">
        <v>7264</v>
      </c>
      <c r="B1395" s="3">
        <v>44522</v>
      </c>
      <c r="C1395" s="3">
        <v>44537</v>
      </c>
      <c r="D1395" t="s">
        <v>18</v>
      </c>
      <c r="E1395">
        <v>129091</v>
      </c>
      <c r="F1395" t="s">
        <v>19</v>
      </c>
      <c r="G1395" t="s">
        <v>412</v>
      </c>
      <c r="H1395" t="s">
        <v>73</v>
      </c>
      <c r="I1395">
        <v>31907</v>
      </c>
      <c r="J1395" t="s">
        <v>22</v>
      </c>
      <c r="K1395" t="s">
        <v>66</v>
      </c>
      <c r="L1395" t="s">
        <v>45</v>
      </c>
      <c r="M1395" t="s">
        <v>46</v>
      </c>
      <c r="N1395" s="5">
        <v>10.47</v>
      </c>
      <c r="O1395" s="7">
        <v>3</v>
      </c>
      <c r="P1395" s="5">
        <v>7.47</v>
      </c>
      <c r="Q1395" s="5">
        <v>3</v>
      </c>
      <c r="R1395" s="22">
        <f>Tabla1[[#This Row],[Fecha de Envío]]-Tabla1[[#This Row],[Fecha de Orden]]</f>
        <v>15</v>
      </c>
      <c r="S1395" s="24">
        <f>YEAR(Tabla1[[#This Row],[Fecha de Orden]])</f>
        <v>2021</v>
      </c>
      <c r="T1395" t="str">
        <f>VLOOKUP(Tabla1[[#This Row],[Nombre del Producto]],Tabla2[[Nombre Producto]:[Costo Unitario]],2,FALSE)</f>
        <v>Lot's O' Nuts</v>
      </c>
      <c r="U1395" t="str">
        <f>VLOOKUP(Tabla1[[#This Row],[Fábrica]],Tabla3[],4,FALSE)</f>
        <v>Arizona</v>
      </c>
    </row>
    <row r="1396" spans="1:21" x14ac:dyDescent="0.25">
      <c r="A1396" t="s">
        <v>7355</v>
      </c>
      <c r="B1396" s="3">
        <v>44522</v>
      </c>
      <c r="C1396" s="3">
        <v>44535</v>
      </c>
      <c r="D1396" t="s">
        <v>39</v>
      </c>
      <c r="E1396">
        <v>125682</v>
      </c>
      <c r="F1396" t="s">
        <v>19</v>
      </c>
      <c r="G1396" t="s">
        <v>72</v>
      </c>
      <c r="H1396" t="s">
        <v>73</v>
      </c>
      <c r="I1396">
        <v>30318</v>
      </c>
      <c r="J1396" t="s">
        <v>148</v>
      </c>
      <c r="K1396" t="s">
        <v>66</v>
      </c>
      <c r="L1396" t="s">
        <v>149</v>
      </c>
      <c r="M1396" t="s">
        <v>150</v>
      </c>
      <c r="N1396" s="5">
        <v>2.5</v>
      </c>
      <c r="O1396" s="7">
        <v>2</v>
      </c>
      <c r="P1396" s="5">
        <v>1.3</v>
      </c>
      <c r="Q1396" s="5">
        <v>1.2</v>
      </c>
      <c r="R1396" s="22">
        <f>Tabla1[[#This Row],[Fecha de Envío]]-Tabla1[[#This Row],[Fecha de Orden]]</f>
        <v>13</v>
      </c>
      <c r="S1396" s="24">
        <f>YEAR(Tabla1[[#This Row],[Fecha de Orden]])</f>
        <v>2021</v>
      </c>
      <c r="T1396" t="str">
        <f>VLOOKUP(Tabla1[[#This Row],[Nombre del Producto]],Tabla2[[Nombre Producto]:[Costo Unitario]],2,FALSE)</f>
        <v>Secret Factory</v>
      </c>
      <c r="U1396" t="str">
        <f>VLOOKUP(Tabla1[[#This Row],[Fábrica]],Tabla3[],4,FALSE)</f>
        <v>Illinois</v>
      </c>
    </row>
    <row r="1397" spans="1:21" x14ac:dyDescent="0.25">
      <c r="A1397" t="s">
        <v>8330</v>
      </c>
      <c r="B1397" s="3">
        <v>44522</v>
      </c>
      <c r="C1397" s="3">
        <v>44536</v>
      </c>
      <c r="D1397" t="s">
        <v>18</v>
      </c>
      <c r="E1397">
        <v>135090</v>
      </c>
      <c r="F1397" t="s">
        <v>19</v>
      </c>
      <c r="G1397" t="s">
        <v>53</v>
      </c>
      <c r="H1397" t="s">
        <v>21</v>
      </c>
      <c r="I1397">
        <v>90036</v>
      </c>
      <c r="J1397" t="s">
        <v>22</v>
      </c>
      <c r="K1397" t="s">
        <v>23</v>
      </c>
      <c r="L1397" t="s">
        <v>24</v>
      </c>
      <c r="M1397" t="s">
        <v>25</v>
      </c>
      <c r="N1397" s="5">
        <v>33.75</v>
      </c>
      <c r="O1397" s="7">
        <v>9</v>
      </c>
      <c r="P1397" s="5">
        <v>22.05</v>
      </c>
      <c r="Q1397" s="5">
        <v>11.7</v>
      </c>
      <c r="R1397" s="22">
        <f>Tabla1[[#This Row],[Fecha de Envío]]-Tabla1[[#This Row],[Fecha de Orden]]</f>
        <v>14</v>
      </c>
      <c r="S1397" s="24">
        <f>YEAR(Tabla1[[#This Row],[Fecha de Orden]])</f>
        <v>2021</v>
      </c>
      <c r="T1397" t="str">
        <f>VLOOKUP(Tabla1[[#This Row],[Nombre del Producto]],Tabla2[[Nombre Producto]:[Costo Unitario]],2,FALSE)</f>
        <v>Wicked Choccy's</v>
      </c>
      <c r="U1397" t="str">
        <f>VLOOKUP(Tabla1[[#This Row],[Fábrica]],Tabla3[],4,FALSE)</f>
        <v>Georgia</v>
      </c>
    </row>
    <row r="1398" spans="1:21" x14ac:dyDescent="0.25">
      <c r="A1398" t="s">
        <v>8698</v>
      </c>
      <c r="B1398" s="3">
        <v>44522</v>
      </c>
      <c r="C1398" s="3">
        <v>44538</v>
      </c>
      <c r="D1398" t="s">
        <v>18</v>
      </c>
      <c r="E1398">
        <v>112200</v>
      </c>
      <c r="F1398" t="s">
        <v>19</v>
      </c>
      <c r="G1398" t="s">
        <v>3548</v>
      </c>
      <c r="H1398" t="s">
        <v>173</v>
      </c>
      <c r="I1398">
        <v>60440</v>
      </c>
      <c r="J1398" t="s">
        <v>22</v>
      </c>
      <c r="K1398" t="s">
        <v>43</v>
      </c>
      <c r="L1398" t="s">
        <v>36</v>
      </c>
      <c r="M1398" t="s">
        <v>37</v>
      </c>
      <c r="N1398" s="5">
        <v>16.25</v>
      </c>
      <c r="O1398" s="7">
        <v>5</v>
      </c>
      <c r="P1398" s="5">
        <v>10.55</v>
      </c>
      <c r="Q1398" s="5">
        <v>5.7</v>
      </c>
      <c r="R1398" s="22">
        <f>Tabla1[[#This Row],[Fecha de Envío]]-Tabla1[[#This Row],[Fecha de Orden]]</f>
        <v>16</v>
      </c>
      <c r="S1398" s="24">
        <f>YEAR(Tabla1[[#This Row],[Fecha de Orden]])</f>
        <v>2021</v>
      </c>
      <c r="T1398" t="str">
        <f>VLOOKUP(Tabla1[[#This Row],[Nombre del Producto]],Tabla2[[Nombre Producto]:[Costo Unitario]],2,FALSE)</f>
        <v>Wicked Choccy's</v>
      </c>
      <c r="U1398" t="str">
        <f>VLOOKUP(Tabla1[[#This Row],[Fábrica]],Tabla3[],4,FALSE)</f>
        <v>Georgia</v>
      </c>
    </row>
    <row r="1399" spans="1:21" x14ac:dyDescent="0.25">
      <c r="A1399" t="s">
        <v>1477</v>
      </c>
      <c r="B1399" s="3">
        <v>44523</v>
      </c>
      <c r="C1399" s="3">
        <v>44537</v>
      </c>
      <c r="D1399" t="s">
        <v>18</v>
      </c>
      <c r="E1399">
        <v>139283</v>
      </c>
      <c r="F1399" t="s">
        <v>19</v>
      </c>
      <c r="G1399" t="s">
        <v>92</v>
      </c>
      <c r="H1399" t="s">
        <v>93</v>
      </c>
      <c r="I1399">
        <v>48227</v>
      </c>
      <c r="J1399" t="s">
        <v>22</v>
      </c>
      <c r="K1399" t="s">
        <v>43</v>
      </c>
      <c r="L1399" t="s">
        <v>24</v>
      </c>
      <c r="M1399" t="s">
        <v>25</v>
      </c>
      <c r="N1399" s="5">
        <v>11.25</v>
      </c>
      <c r="O1399" s="7">
        <v>3</v>
      </c>
      <c r="P1399" s="5">
        <v>7.35</v>
      </c>
      <c r="Q1399" s="5">
        <v>3.9</v>
      </c>
      <c r="R1399" s="22">
        <f>Tabla1[[#This Row],[Fecha de Envío]]-Tabla1[[#This Row],[Fecha de Orden]]</f>
        <v>14</v>
      </c>
      <c r="S1399" s="24">
        <f>YEAR(Tabla1[[#This Row],[Fecha de Orden]])</f>
        <v>2021</v>
      </c>
      <c r="T1399" t="str">
        <f>VLOOKUP(Tabla1[[#This Row],[Nombre del Producto]],Tabla2[[Nombre Producto]:[Costo Unitario]],2,FALSE)</f>
        <v>Wicked Choccy's</v>
      </c>
      <c r="U1399" t="str">
        <f>VLOOKUP(Tabla1[[#This Row],[Fábrica]],Tabla3[],4,FALSE)</f>
        <v>Georgia</v>
      </c>
    </row>
    <row r="1400" spans="1:21" x14ac:dyDescent="0.25">
      <c r="A1400" t="s">
        <v>2605</v>
      </c>
      <c r="B1400" s="3">
        <v>44523</v>
      </c>
      <c r="C1400" s="3">
        <v>44536</v>
      </c>
      <c r="D1400" t="s">
        <v>71</v>
      </c>
      <c r="E1400">
        <v>143721</v>
      </c>
      <c r="F1400" t="s">
        <v>19</v>
      </c>
      <c r="G1400" t="s">
        <v>159</v>
      </c>
      <c r="H1400" t="s">
        <v>42</v>
      </c>
      <c r="I1400">
        <v>77095</v>
      </c>
      <c r="J1400" t="s">
        <v>22</v>
      </c>
      <c r="K1400" t="s">
        <v>43</v>
      </c>
      <c r="L1400" t="s">
        <v>36</v>
      </c>
      <c r="M1400" t="s">
        <v>37</v>
      </c>
      <c r="N1400" s="5">
        <v>6.5</v>
      </c>
      <c r="O1400" s="7">
        <v>2</v>
      </c>
      <c r="P1400" s="5">
        <v>4.22</v>
      </c>
      <c r="Q1400" s="5">
        <v>2.2799999999999998</v>
      </c>
      <c r="R1400" s="22">
        <f>Tabla1[[#This Row],[Fecha de Envío]]-Tabla1[[#This Row],[Fecha de Orden]]</f>
        <v>13</v>
      </c>
      <c r="S1400" s="24">
        <f>YEAR(Tabla1[[#This Row],[Fecha de Orden]])</f>
        <v>2021</v>
      </c>
      <c r="T1400" t="str">
        <f>VLOOKUP(Tabla1[[#This Row],[Nombre del Producto]],Tabla2[[Nombre Producto]:[Costo Unitario]],2,FALSE)</f>
        <v>Wicked Choccy's</v>
      </c>
      <c r="U1400" t="str">
        <f>VLOOKUP(Tabla1[[#This Row],[Fábrica]],Tabla3[],4,FALSE)</f>
        <v>Georgia</v>
      </c>
    </row>
    <row r="1401" spans="1:21" x14ac:dyDescent="0.25">
      <c r="A1401" t="s">
        <v>3160</v>
      </c>
      <c r="B1401" s="3">
        <v>44523</v>
      </c>
      <c r="C1401" s="3">
        <v>44539</v>
      </c>
      <c r="D1401" t="s">
        <v>18</v>
      </c>
      <c r="E1401">
        <v>110352</v>
      </c>
      <c r="F1401" t="s">
        <v>19</v>
      </c>
      <c r="G1401" t="s">
        <v>159</v>
      </c>
      <c r="H1401" t="s">
        <v>42</v>
      </c>
      <c r="I1401">
        <v>77036</v>
      </c>
      <c r="J1401" t="s">
        <v>22</v>
      </c>
      <c r="K1401" t="s">
        <v>43</v>
      </c>
      <c r="L1401" t="s">
        <v>33</v>
      </c>
      <c r="M1401" t="s">
        <v>34</v>
      </c>
      <c r="N1401" s="5">
        <v>7.2</v>
      </c>
      <c r="O1401" s="7">
        <v>2</v>
      </c>
      <c r="P1401" s="5">
        <v>4.8</v>
      </c>
      <c r="Q1401" s="5">
        <v>2.4</v>
      </c>
      <c r="R1401" s="22">
        <f>Tabla1[[#This Row],[Fecha de Envío]]-Tabla1[[#This Row],[Fecha de Orden]]</f>
        <v>16</v>
      </c>
      <c r="S1401" s="24">
        <f>YEAR(Tabla1[[#This Row],[Fecha de Orden]])</f>
        <v>2021</v>
      </c>
      <c r="T1401" t="str">
        <f>VLOOKUP(Tabla1[[#This Row],[Nombre del Producto]],Tabla2[[Nombre Producto]:[Costo Unitario]],2,FALSE)</f>
        <v>Lot's O' Nuts</v>
      </c>
      <c r="U1401" t="str">
        <f>VLOOKUP(Tabla1[[#This Row],[Fábrica]],Tabla3[],4,FALSE)</f>
        <v>Arizona</v>
      </c>
    </row>
    <row r="1402" spans="1:21" x14ac:dyDescent="0.25">
      <c r="A1402" t="s">
        <v>6921</v>
      </c>
      <c r="B1402" s="3">
        <v>44523</v>
      </c>
      <c r="C1402" s="3">
        <v>44538</v>
      </c>
      <c r="D1402" t="s">
        <v>18</v>
      </c>
      <c r="E1402">
        <v>149055</v>
      </c>
      <c r="F1402" t="s">
        <v>19</v>
      </c>
      <c r="G1402" t="s">
        <v>144</v>
      </c>
      <c r="H1402" t="s">
        <v>101</v>
      </c>
      <c r="I1402">
        <v>19134</v>
      </c>
      <c r="J1402" t="s">
        <v>148</v>
      </c>
      <c r="K1402" t="s">
        <v>32</v>
      </c>
      <c r="L1402" t="s">
        <v>149</v>
      </c>
      <c r="M1402" t="s">
        <v>150</v>
      </c>
      <c r="N1402" s="5">
        <v>3.75</v>
      </c>
      <c r="O1402" s="7">
        <v>3</v>
      </c>
      <c r="P1402" s="5">
        <v>1.95</v>
      </c>
      <c r="Q1402" s="5">
        <v>1.8</v>
      </c>
      <c r="R1402" s="22">
        <f>Tabla1[[#This Row],[Fecha de Envío]]-Tabla1[[#This Row],[Fecha de Orden]]</f>
        <v>15</v>
      </c>
      <c r="S1402" s="24">
        <f>YEAR(Tabla1[[#This Row],[Fecha de Orden]])</f>
        <v>2021</v>
      </c>
      <c r="T1402" t="str">
        <f>VLOOKUP(Tabla1[[#This Row],[Nombre del Producto]],Tabla2[[Nombre Producto]:[Costo Unitario]],2,FALSE)</f>
        <v>Secret Factory</v>
      </c>
      <c r="U1402" t="str">
        <f>VLOOKUP(Tabla1[[#This Row],[Fábrica]],Tabla3[],4,FALSE)</f>
        <v>Illinois</v>
      </c>
    </row>
    <row r="1403" spans="1:21" x14ac:dyDescent="0.25">
      <c r="A1403" t="s">
        <v>7838</v>
      </c>
      <c r="B1403" s="3">
        <v>44523</v>
      </c>
      <c r="C1403" s="3">
        <v>44535</v>
      </c>
      <c r="D1403" t="s">
        <v>39</v>
      </c>
      <c r="E1403">
        <v>157385</v>
      </c>
      <c r="F1403" t="s">
        <v>19</v>
      </c>
      <c r="G1403" t="s">
        <v>53</v>
      </c>
      <c r="H1403" t="s">
        <v>21</v>
      </c>
      <c r="I1403">
        <v>90004</v>
      </c>
      <c r="J1403" t="s">
        <v>22</v>
      </c>
      <c r="K1403" t="s">
        <v>23</v>
      </c>
      <c r="L1403" t="s">
        <v>24</v>
      </c>
      <c r="M1403" t="s">
        <v>25</v>
      </c>
      <c r="N1403" s="5">
        <v>7.5</v>
      </c>
      <c r="O1403" s="7">
        <v>2</v>
      </c>
      <c r="P1403" s="5">
        <v>4.9000000000000004</v>
      </c>
      <c r="Q1403" s="5">
        <v>2.6</v>
      </c>
      <c r="R1403" s="22">
        <f>Tabla1[[#This Row],[Fecha de Envío]]-Tabla1[[#This Row],[Fecha de Orden]]</f>
        <v>12</v>
      </c>
      <c r="S1403" s="24">
        <f>YEAR(Tabla1[[#This Row],[Fecha de Orden]])</f>
        <v>2021</v>
      </c>
      <c r="T1403" t="str">
        <f>VLOOKUP(Tabla1[[#This Row],[Nombre del Producto]],Tabla2[[Nombre Producto]:[Costo Unitario]],2,FALSE)</f>
        <v>Wicked Choccy's</v>
      </c>
      <c r="U1403" t="str">
        <f>VLOOKUP(Tabla1[[#This Row],[Fábrica]],Tabla3[],4,FALSE)</f>
        <v>Georgia</v>
      </c>
    </row>
    <row r="1404" spans="1:21" x14ac:dyDescent="0.25">
      <c r="A1404" t="s">
        <v>7839</v>
      </c>
      <c r="B1404" s="3">
        <v>44523</v>
      </c>
      <c r="C1404" s="3">
        <v>44535</v>
      </c>
      <c r="D1404" t="s">
        <v>39</v>
      </c>
      <c r="E1404">
        <v>157385</v>
      </c>
      <c r="F1404" t="s">
        <v>19</v>
      </c>
      <c r="G1404" t="s">
        <v>53</v>
      </c>
      <c r="H1404" t="s">
        <v>21</v>
      </c>
      <c r="I1404">
        <v>90004</v>
      </c>
      <c r="J1404" t="s">
        <v>22</v>
      </c>
      <c r="K1404" t="s">
        <v>23</v>
      </c>
      <c r="L1404" t="s">
        <v>45</v>
      </c>
      <c r="M1404" t="s">
        <v>46</v>
      </c>
      <c r="N1404" s="5">
        <v>17.45</v>
      </c>
      <c r="O1404" s="7">
        <v>5</v>
      </c>
      <c r="P1404" s="5">
        <v>12.45</v>
      </c>
      <c r="Q1404" s="5">
        <v>5</v>
      </c>
      <c r="R1404" s="22">
        <f>Tabla1[[#This Row],[Fecha de Envío]]-Tabla1[[#This Row],[Fecha de Orden]]</f>
        <v>12</v>
      </c>
      <c r="S1404" s="24">
        <f>YEAR(Tabla1[[#This Row],[Fecha de Orden]])</f>
        <v>2021</v>
      </c>
      <c r="T1404" t="str">
        <f>VLOOKUP(Tabla1[[#This Row],[Nombre del Producto]],Tabla2[[Nombre Producto]:[Costo Unitario]],2,FALSE)</f>
        <v>Lot's O' Nuts</v>
      </c>
      <c r="U1404" t="str">
        <f>VLOOKUP(Tabla1[[#This Row],[Fábrica]],Tabla3[],4,FALSE)</f>
        <v>Arizona</v>
      </c>
    </row>
    <row r="1405" spans="1:21" x14ac:dyDescent="0.25">
      <c r="A1405" t="s">
        <v>7840</v>
      </c>
      <c r="B1405" s="3">
        <v>44523</v>
      </c>
      <c r="C1405" s="3">
        <v>44535</v>
      </c>
      <c r="D1405" t="s">
        <v>39</v>
      </c>
      <c r="E1405">
        <v>157385</v>
      </c>
      <c r="F1405" t="s">
        <v>19</v>
      </c>
      <c r="G1405" t="s">
        <v>53</v>
      </c>
      <c r="H1405" t="s">
        <v>21</v>
      </c>
      <c r="I1405">
        <v>90004</v>
      </c>
      <c r="J1405" t="s">
        <v>22</v>
      </c>
      <c r="K1405" t="s">
        <v>23</v>
      </c>
      <c r="L1405" t="s">
        <v>27</v>
      </c>
      <c r="M1405" t="s">
        <v>28</v>
      </c>
      <c r="N1405" s="5">
        <v>10.8</v>
      </c>
      <c r="O1405" s="7">
        <v>3</v>
      </c>
      <c r="P1405" s="5">
        <v>7.5</v>
      </c>
      <c r="Q1405" s="5">
        <v>3.3</v>
      </c>
      <c r="R1405" s="22">
        <f>Tabla1[[#This Row],[Fecha de Envío]]-Tabla1[[#This Row],[Fecha de Orden]]</f>
        <v>12</v>
      </c>
      <c r="S1405" s="24">
        <f>YEAR(Tabla1[[#This Row],[Fecha de Orden]])</f>
        <v>2021</v>
      </c>
      <c r="T1405" t="str">
        <f>VLOOKUP(Tabla1[[#This Row],[Nombre del Producto]],Tabla2[[Nombre Producto]:[Costo Unitario]],2,FALSE)</f>
        <v>Lot's O' Nuts</v>
      </c>
      <c r="U1405" t="str">
        <f>VLOOKUP(Tabla1[[#This Row],[Fábrica]],Tabla3[],4,FALSE)</f>
        <v>Arizona</v>
      </c>
    </row>
    <row r="1406" spans="1:21" x14ac:dyDescent="0.25">
      <c r="A1406" t="s">
        <v>8183</v>
      </c>
      <c r="B1406" s="3">
        <v>44523</v>
      </c>
      <c r="C1406" s="3">
        <v>44538</v>
      </c>
      <c r="D1406" t="s">
        <v>18</v>
      </c>
      <c r="E1406">
        <v>159625</v>
      </c>
      <c r="F1406" t="s">
        <v>19</v>
      </c>
      <c r="G1406" t="s">
        <v>588</v>
      </c>
      <c r="H1406" t="s">
        <v>69</v>
      </c>
      <c r="I1406">
        <v>85254</v>
      </c>
      <c r="J1406" t="s">
        <v>22</v>
      </c>
      <c r="K1406" t="s">
        <v>23</v>
      </c>
      <c r="L1406" t="s">
        <v>27</v>
      </c>
      <c r="M1406" t="s">
        <v>28</v>
      </c>
      <c r="N1406" s="5">
        <v>10.8</v>
      </c>
      <c r="O1406" s="7">
        <v>3</v>
      </c>
      <c r="P1406" s="5">
        <v>7.5</v>
      </c>
      <c r="Q1406" s="5">
        <v>3.3</v>
      </c>
      <c r="R1406" s="22">
        <f>Tabla1[[#This Row],[Fecha de Envío]]-Tabla1[[#This Row],[Fecha de Orden]]</f>
        <v>15</v>
      </c>
      <c r="S1406" s="24">
        <f>YEAR(Tabla1[[#This Row],[Fecha de Orden]])</f>
        <v>2021</v>
      </c>
      <c r="T1406" t="str">
        <f>VLOOKUP(Tabla1[[#This Row],[Nombre del Producto]],Tabla2[[Nombre Producto]:[Costo Unitario]],2,FALSE)</f>
        <v>Lot's O' Nuts</v>
      </c>
      <c r="U1406" t="str">
        <f>VLOOKUP(Tabla1[[#This Row],[Fábrica]],Tabla3[],4,FALSE)</f>
        <v>Arizona</v>
      </c>
    </row>
    <row r="1407" spans="1:21" x14ac:dyDescent="0.25">
      <c r="A1407" t="s">
        <v>8359</v>
      </c>
      <c r="B1407" s="3">
        <v>44523</v>
      </c>
      <c r="C1407" s="3">
        <v>44537</v>
      </c>
      <c r="D1407" t="s">
        <v>18</v>
      </c>
      <c r="E1407">
        <v>120544</v>
      </c>
      <c r="F1407" t="s">
        <v>19</v>
      </c>
      <c r="G1407" t="s">
        <v>3452</v>
      </c>
      <c r="H1407" t="s">
        <v>42</v>
      </c>
      <c r="I1407">
        <v>75150</v>
      </c>
      <c r="J1407" t="s">
        <v>22</v>
      </c>
      <c r="K1407" t="s">
        <v>43</v>
      </c>
      <c r="L1407" t="s">
        <v>33</v>
      </c>
      <c r="M1407" t="s">
        <v>34</v>
      </c>
      <c r="N1407" s="5">
        <v>7.2</v>
      </c>
      <c r="O1407" s="7">
        <v>2</v>
      </c>
      <c r="P1407" s="5">
        <v>4.8</v>
      </c>
      <c r="Q1407" s="5">
        <v>2.4</v>
      </c>
      <c r="R1407" s="22">
        <f>Tabla1[[#This Row],[Fecha de Envío]]-Tabla1[[#This Row],[Fecha de Orden]]</f>
        <v>14</v>
      </c>
      <c r="S1407" s="24">
        <f>YEAR(Tabla1[[#This Row],[Fecha de Orden]])</f>
        <v>2021</v>
      </c>
      <c r="T1407" t="str">
        <f>VLOOKUP(Tabla1[[#This Row],[Nombre del Producto]],Tabla2[[Nombre Producto]:[Costo Unitario]],2,FALSE)</f>
        <v>Lot's O' Nuts</v>
      </c>
      <c r="U1407" t="str">
        <f>VLOOKUP(Tabla1[[#This Row],[Fábrica]],Tabla3[],4,FALSE)</f>
        <v>Arizona</v>
      </c>
    </row>
    <row r="1408" spans="1:21" x14ac:dyDescent="0.25">
      <c r="A1408" t="s">
        <v>8360</v>
      </c>
      <c r="B1408" s="3">
        <v>44523</v>
      </c>
      <c r="C1408" s="3">
        <v>44537</v>
      </c>
      <c r="D1408" t="s">
        <v>18</v>
      </c>
      <c r="E1408">
        <v>120544</v>
      </c>
      <c r="F1408" t="s">
        <v>19</v>
      </c>
      <c r="G1408" t="s">
        <v>3452</v>
      </c>
      <c r="H1408" t="s">
        <v>42</v>
      </c>
      <c r="I1408">
        <v>75150</v>
      </c>
      <c r="J1408" t="s">
        <v>22</v>
      </c>
      <c r="K1408" t="s">
        <v>43</v>
      </c>
      <c r="L1408" t="s">
        <v>45</v>
      </c>
      <c r="M1408" t="s">
        <v>46</v>
      </c>
      <c r="N1408" s="5">
        <v>24.43</v>
      </c>
      <c r="O1408" s="7">
        <v>7</v>
      </c>
      <c r="P1408" s="5">
        <v>17.43</v>
      </c>
      <c r="Q1408" s="5">
        <v>7</v>
      </c>
      <c r="R1408" s="22">
        <f>Tabla1[[#This Row],[Fecha de Envío]]-Tabla1[[#This Row],[Fecha de Orden]]</f>
        <v>14</v>
      </c>
      <c r="S1408" s="24">
        <f>YEAR(Tabla1[[#This Row],[Fecha de Orden]])</f>
        <v>2021</v>
      </c>
      <c r="T1408" t="str">
        <f>VLOOKUP(Tabla1[[#This Row],[Nombre del Producto]],Tabla2[[Nombre Producto]:[Costo Unitario]],2,FALSE)</f>
        <v>Lot's O' Nuts</v>
      </c>
      <c r="U1408" t="str">
        <f>VLOOKUP(Tabla1[[#This Row],[Fábrica]],Tabla3[],4,FALSE)</f>
        <v>Arizona</v>
      </c>
    </row>
    <row r="1409" spans="1:21" x14ac:dyDescent="0.25">
      <c r="A1409" t="s">
        <v>835</v>
      </c>
      <c r="B1409" s="3">
        <v>44524</v>
      </c>
      <c r="C1409" s="3">
        <v>44540</v>
      </c>
      <c r="D1409" t="s">
        <v>18</v>
      </c>
      <c r="E1409">
        <v>111360</v>
      </c>
      <c r="F1409" t="s">
        <v>19</v>
      </c>
      <c r="G1409" t="s">
        <v>836</v>
      </c>
      <c r="H1409" t="s">
        <v>210</v>
      </c>
      <c r="I1409">
        <v>44312</v>
      </c>
      <c r="J1409" t="s">
        <v>22</v>
      </c>
      <c r="K1409" t="s">
        <v>32</v>
      </c>
      <c r="L1409" t="s">
        <v>36</v>
      </c>
      <c r="M1409" t="s">
        <v>37</v>
      </c>
      <c r="N1409" s="5">
        <v>9.75</v>
      </c>
      <c r="O1409" s="7">
        <v>3</v>
      </c>
      <c r="P1409" s="5">
        <v>6.33</v>
      </c>
      <c r="Q1409" s="5">
        <v>3.42</v>
      </c>
      <c r="R1409" s="22">
        <f>Tabla1[[#This Row],[Fecha de Envío]]-Tabla1[[#This Row],[Fecha de Orden]]</f>
        <v>16</v>
      </c>
      <c r="S1409" s="24">
        <f>YEAR(Tabla1[[#This Row],[Fecha de Orden]])</f>
        <v>2021</v>
      </c>
      <c r="T1409" t="str">
        <f>VLOOKUP(Tabla1[[#This Row],[Nombre del Producto]],Tabla2[[Nombre Producto]:[Costo Unitario]],2,FALSE)</f>
        <v>Wicked Choccy's</v>
      </c>
      <c r="U1409" t="str">
        <f>VLOOKUP(Tabla1[[#This Row],[Fábrica]],Tabla3[],4,FALSE)</f>
        <v>Georgia</v>
      </c>
    </row>
    <row r="1410" spans="1:21" x14ac:dyDescent="0.25">
      <c r="A1410" t="s">
        <v>2638</v>
      </c>
      <c r="B1410" s="3">
        <v>44524</v>
      </c>
      <c r="C1410" s="3">
        <v>44538</v>
      </c>
      <c r="D1410" t="s">
        <v>18</v>
      </c>
      <c r="E1410">
        <v>163034</v>
      </c>
      <c r="F1410" t="s">
        <v>19</v>
      </c>
      <c r="G1410" t="s">
        <v>239</v>
      </c>
      <c r="H1410" t="s">
        <v>173</v>
      </c>
      <c r="I1410">
        <v>60610</v>
      </c>
      <c r="J1410" t="s">
        <v>22</v>
      </c>
      <c r="K1410" t="s">
        <v>43</v>
      </c>
      <c r="L1410" t="s">
        <v>24</v>
      </c>
      <c r="M1410" t="s">
        <v>25</v>
      </c>
      <c r="N1410" s="5">
        <v>18.75</v>
      </c>
      <c r="O1410" s="7">
        <v>5</v>
      </c>
      <c r="P1410" s="5">
        <v>12.25</v>
      </c>
      <c r="Q1410" s="5">
        <v>6.5</v>
      </c>
      <c r="R1410" s="22">
        <f>Tabla1[[#This Row],[Fecha de Envío]]-Tabla1[[#This Row],[Fecha de Orden]]</f>
        <v>14</v>
      </c>
      <c r="S1410" s="24">
        <f>YEAR(Tabla1[[#This Row],[Fecha de Orden]])</f>
        <v>2021</v>
      </c>
      <c r="T1410" t="str">
        <f>VLOOKUP(Tabla1[[#This Row],[Nombre del Producto]],Tabla2[[Nombre Producto]:[Costo Unitario]],2,FALSE)</f>
        <v>Wicked Choccy's</v>
      </c>
      <c r="U1410" t="str">
        <f>VLOOKUP(Tabla1[[#This Row],[Fábrica]],Tabla3[],4,FALSE)</f>
        <v>Georgia</v>
      </c>
    </row>
    <row r="1411" spans="1:21" x14ac:dyDescent="0.25">
      <c r="A1411" t="s">
        <v>3218</v>
      </c>
      <c r="B1411" s="3">
        <v>44524</v>
      </c>
      <c r="C1411" s="3">
        <v>44536</v>
      </c>
      <c r="D1411" t="s">
        <v>71</v>
      </c>
      <c r="E1411">
        <v>102295</v>
      </c>
      <c r="F1411" t="s">
        <v>19</v>
      </c>
      <c r="G1411" t="s">
        <v>1140</v>
      </c>
      <c r="H1411" t="s">
        <v>21</v>
      </c>
      <c r="I1411">
        <v>95823</v>
      </c>
      <c r="J1411" t="s">
        <v>22</v>
      </c>
      <c r="K1411" t="s">
        <v>23</v>
      </c>
      <c r="L1411" t="s">
        <v>36</v>
      </c>
      <c r="M1411" t="s">
        <v>37</v>
      </c>
      <c r="N1411" s="5">
        <v>3.25</v>
      </c>
      <c r="O1411" s="7">
        <v>1</v>
      </c>
      <c r="P1411" s="5">
        <v>2.11</v>
      </c>
      <c r="Q1411" s="5">
        <v>1.1399999999999999</v>
      </c>
      <c r="R1411" s="22">
        <f>Tabla1[[#This Row],[Fecha de Envío]]-Tabla1[[#This Row],[Fecha de Orden]]</f>
        <v>12</v>
      </c>
      <c r="S1411" s="24">
        <f>YEAR(Tabla1[[#This Row],[Fecha de Orden]])</f>
        <v>2021</v>
      </c>
      <c r="T1411" t="str">
        <f>VLOOKUP(Tabla1[[#This Row],[Nombre del Producto]],Tabla2[[Nombre Producto]:[Costo Unitario]],2,FALSE)</f>
        <v>Wicked Choccy's</v>
      </c>
      <c r="U1411" t="str">
        <f>VLOOKUP(Tabla1[[#This Row],[Fábrica]],Tabla3[],4,FALSE)</f>
        <v>Georgia</v>
      </c>
    </row>
    <row r="1412" spans="1:21" x14ac:dyDescent="0.25">
      <c r="A1412" t="s">
        <v>4018</v>
      </c>
      <c r="B1412" s="3">
        <v>44524</v>
      </c>
      <c r="C1412" s="3">
        <v>44539</v>
      </c>
      <c r="D1412" t="s">
        <v>18</v>
      </c>
      <c r="E1412">
        <v>122217</v>
      </c>
      <c r="F1412" t="s">
        <v>19</v>
      </c>
      <c r="G1412" t="s">
        <v>532</v>
      </c>
      <c r="H1412" t="s">
        <v>133</v>
      </c>
      <c r="I1412">
        <v>23464</v>
      </c>
      <c r="J1412" t="s">
        <v>22</v>
      </c>
      <c r="K1412" t="s">
        <v>66</v>
      </c>
      <c r="L1412" t="s">
        <v>36</v>
      </c>
      <c r="M1412" t="s">
        <v>37</v>
      </c>
      <c r="N1412" s="5">
        <v>16.25</v>
      </c>
      <c r="O1412" s="7">
        <v>5</v>
      </c>
      <c r="P1412" s="5">
        <v>10.55</v>
      </c>
      <c r="Q1412" s="5">
        <v>5.7</v>
      </c>
      <c r="R1412" s="22">
        <f>Tabla1[[#This Row],[Fecha de Envío]]-Tabla1[[#This Row],[Fecha de Orden]]</f>
        <v>15</v>
      </c>
      <c r="S1412" s="24">
        <f>YEAR(Tabla1[[#This Row],[Fecha de Orden]])</f>
        <v>2021</v>
      </c>
      <c r="T1412" t="str">
        <f>VLOOKUP(Tabla1[[#This Row],[Nombre del Producto]],Tabla2[[Nombre Producto]:[Costo Unitario]],2,FALSE)</f>
        <v>Wicked Choccy's</v>
      </c>
      <c r="U1412" t="str">
        <f>VLOOKUP(Tabla1[[#This Row],[Fábrica]],Tabla3[],4,FALSE)</f>
        <v>Georgia</v>
      </c>
    </row>
    <row r="1413" spans="1:21" x14ac:dyDescent="0.25">
      <c r="A1413" t="s">
        <v>4035</v>
      </c>
      <c r="B1413" s="3">
        <v>44524</v>
      </c>
      <c r="C1413" s="3">
        <v>44540</v>
      </c>
      <c r="D1413" t="s">
        <v>18</v>
      </c>
      <c r="E1413">
        <v>127131</v>
      </c>
      <c r="F1413" t="s">
        <v>19</v>
      </c>
      <c r="G1413" t="s">
        <v>124</v>
      </c>
      <c r="H1413" t="s">
        <v>125</v>
      </c>
      <c r="I1413">
        <v>98103</v>
      </c>
      <c r="J1413" t="s">
        <v>22</v>
      </c>
      <c r="K1413" t="s">
        <v>23</v>
      </c>
      <c r="L1413" t="s">
        <v>33</v>
      </c>
      <c r="M1413" t="s">
        <v>34</v>
      </c>
      <c r="N1413" s="5">
        <v>25.2</v>
      </c>
      <c r="O1413" s="7">
        <v>7</v>
      </c>
      <c r="P1413" s="5">
        <v>16.8</v>
      </c>
      <c r="Q1413" s="5">
        <v>8.4</v>
      </c>
      <c r="R1413" s="22">
        <f>Tabla1[[#This Row],[Fecha de Envío]]-Tabla1[[#This Row],[Fecha de Orden]]</f>
        <v>16</v>
      </c>
      <c r="S1413" s="24">
        <f>YEAR(Tabla1[[#This Row],[Fecha de Orden]])</f>
        <v>2021</v>
      </c>
      <c r="T1413" t="str">
        <f>VLOOKUP(Tabla1[[#This Row],[Nombre del Producto]],Tabla2[[Nombre Producto]:[Costo Unitario]],2,FALSE)</f>
        <v>Lot's O' Nuts</v>
      </c>
      <c r="U1413" t="str">
        <f>VLOOKUP(Tabla1[[#This Row],[Fábrica]],Tabla3[],4,FALSE)</f>
        <v>Arizona</v>
      </c>
    </row>
    <row r="1414" spans="1:21" x14ac:dyDescent="0.25">
      <c r="A1414" t="s">
        <v>4036</v>
      </c>
      <c r="B1414" s="3">
        <v>44524</v>
      </c>
      <c r="C1414" s="3">
        <v>44540</v>
      </c>
      <c r="D1414" t="s">
        <v>18</v>
      </c>
      <c r="E1414">
        <v>127131</v>
      </c>
      <c r="F1414" t="s">
        <v>19</v>
      </c>
      <c r="G1414" t="s">
        <v>124</v>
      </c>
      <c r="H1414" t="s">
        <v>125</v>
      </c>
      <c r="I1414">
        <v>98103</v>
      </c>
      <c r="J1414" t="s">
        <v>22</v>
      </c>
      <c r="K1414" t="s">
        <v>23</v>
      </c>
      <c r="L1414" t="s">
        <v>45</v>
      </c>
      <c r="M1414" t="s">
        <v>46</v>
      </c>
      <c r="N1414" s="5">
        <v>13.96</v>
      </c>
      <c r="O1414" s="7">
        <v>4</v>
      </c>
      <c r="P1414" s="5">
        <v>9.9600000000000009</v>
      </c>
      <c r="Q1414" s="5">
        <v>4</v>
      </c>
      <c r="R1414" s="22">
        <f>Tabla1[[#This Row],[Fecha de Envío]]-Tabla1[[#This Row],[Fecha de Orden]]</f>
        <v>16</v>
      </c>
      <c r="S1414" s="24">
        <f>YEAR(Tabla1[[#This Row],[Fecha de Orden]])</f>
        <v>2021</v>
      </c>
      <c r="T1414" t="str">
        <f>VLOOKUP(Tabla1[[#This Row],[Nombre del Producto]],Tabla2[[Nombre Producto]:[Costo Unitario]],2,FALSE)</f>
        <v>Lot's O' Nuts</v>
      </c>
      <c r="U1414" t="str">
        <f>VLOOKUP(Tabla1[[#This Row],[Fábrica]],Tabla3[],4,FALSE)</f>
        <v>Arizona</v>
      </c>
    </row>
    <row r="1415" spans="1:21" x14ac:dyDescent="0.25">
      <c r="A1415" t="s">
        <v>4037</v>
      </c>
      <c r="B1415" s="3">
        <v>44524</v>
      </c>
      <c r="C1415" s="3">
        <v>44540</v>
      </c>
      <c r="D1415" t="s">
        <v>18</v>
      </c>
      <c r="E1415">
        <v>127131</v>
      </c>
      <c r="F1415" t="s">
        <v>19</v>
      </c>
      <c r="G1415" t="s">
        <v>124</v>
      </c>
      <c r="H1415" t="s">
        <v>125</v>
      </c>
      <c r="I1415">
        <v>98103</v>
      </c>
      <c r="J1415" t="s">
        <v>22</v>
      </c>
      <c r="K1415" t="s">
        <v>23</v>
      </c>
      <c r="L1415" t="s">
        <v>36</v>
      </c>
      <c r="M1415" t="s">
        <v>37</v>
      </c>
      <c r="N1415" s="5">
        <v>6.5</v>
      </c>
      <c r="O1415" s="7">
        <v>2</v>
      </c>
      <c r="P1415" s="5">
        <v>4.22</v>
      </c>
      <c r="Q1415" s="5">
        <v>2.2799999999999998</v>
      </c>
      <c r="R1415" s="22">
        <f>Tabla1[[#This Row],[Fecha de Envío]]-Tabla1[[#This Row],[Fecha de Orden]]</f>
        <v>16</v>
      </c>
      <c r="S1415" s="24">
        <f>YEAR(Tabla1[[#This Row],[Fecha de Orden]])</f>
        <v>2021</v>
      </c>
      <c r="T1415" t="str">
        <f>VLOOKUP(Tabla1[[#This Row],[Nombre del Producto]],Tabla2[[Nombre Producto]:[Costo Unitario]],2,FALSE)</f>
        <v>Wicked Choccy's</v>
      </c>
      <c r="U1415" t="str">
        <f>VLOOKUP(Tabla1[[#This Row],[Fábrica]],Tabla3[],4,FALSE)</f>
        <v>Georgia</v>
      </c>
    </row>
    <row r="1416" spans="1:21" x14ac:dyDescent="0.25">
      <c r="A1416" t="s">
        <v>4798</v>
      </c>
      <c r="B1416" s="3">
        <v>44524</v>
      </c>
      <c r="C1416" s="3">
        <v>44545</v>
      </c>
      <c r="D1416" t="s">
        <v>18</v>
      </c>
      <c r="E1416">
        <v>153623</v>
      </c>
      <c r="F1416" t="s">
        <v>195</v>
      </c>
      <c r="G1416" t="s">
        <v>4799</v>
      </c>
      <c r="H1416" t="s">
        <v>4800</v>
      </c>
      <c r="I1416" t="s">
        <v>4801</v>
      </c>
      <c r="J1416" t="s">
        <v>22</v>
      </c>
      <c r="K1416" t="s">
        <v>32</v>
      </c>
      <c r="L1416" t="s">
        <v>27</v>
      </c>
      <c r="M1416" t="s">
        <v>28</v>
      </c>
      <c r="N1416" s="5">
        <v>28.8</v>
      </c>
      <c r="O1416" s="7">
        <v>8</v>
      </c>
      <c r="P1416" s="5">
        <v>20</v>
      </c>
      <c r="Q1416" s="5">
        <v>8.8000000000000007</v>
      </c>
      <c r="R1416" s="22">
        <f>Tabla1[[#This Row],[Fecha de Envío]]-Tabla1[[#This Row],[Fecha de Orden]]</f>
        <v>21</v>
      </c>
      <c r="S1416" s="24">
        <f>YEAR(Tabla1[[#This Row],[Fecha de Orden]])</f>
        <v>2021</v>
      </c>
      <c r="T1416" t="str">
        <f>VLOOKUP(Tabla1[[#This Row],[Nombre del Producto]],Tabla2[[Nombre Producto]:[Costo Unitario]],2,FALSE)</f>
        <v>Lot's O' Nuts</v>
      </c>
      <c r="U1416" t="str">
        <f>VLOOKUP(Tabla1[[#This Row],[Fábrica]],Tabla3[],4,FALSE)</f>
        <v>Arizona</v>
      </c>
    </row>
    <row r="1417" spans="1:21" x14ac:dyDescent="0.25">
      <c r="A1417" t="s">
        <v>6499</v>
      </c>
      <c r="B1417" s="3">
        <v>44524</v>
      </c>
      <c r="C1417" s="3">
        <v>44534</v>
      </c>
      <c r="D1417" t="s">
        <v>82</v>
      </c>
      <c r="E1417">
        <v>105984</v>
      </c>
      <c r="F1417" t="s">
        <v>19</v>
      </c>
      <c r="G1417" t="s">
        <v>412</v>
      </c>
      <c r="H1417" t="s">
        <v>210</v>
      </c>
      <c r="I1417">
        <v>43229</v>
      </c>
      <c r="J1417" t="s">
        <v>22</v>
      </c>
      <c r="K1417" t="s">
        <v>32</v>
      </c>
      <c r="L1417" t="s">
        <v>27</v>
      </c>
      <c r="M1417" t="s">
        <v>28</v>
      </c>
      <c r="N1417" s="5">
        <v>10.8</v>
      </c>
      <c r="O1417" s="7">
        <v>3</v>
      </c>
      <c r="P1417" s="5">
        <v>7.5</v>
      </c>
      <c r="Q1417" s="5">
        <v>3.3</v>
      </c>
      <c r="R1417" s="22">
        <f>Tabla1[[#This Row],[Fecha de Envío]]-Tabla1[[#This Row],[Fecha de Orden]]</f>
        <v>10</v>
      </c>
      <c r="S1417" s="24">
        <f>YEAR(Tabla1[[#This Row],[Fecha de Orden]])</f>
        <v>2021</v>
      </c>
      <c r="T1417" t="str">
        <f>VLOOKUP(Tabla1[[#This Row],[Nombre del Producto]],Tabla2[[Nombre Producto]:[Costo Unitario]],2,FALSE)</f>
        <v>Lot's O' Nuts</v>
      </c>
      <c r="U1417" t="str">
        <f>VLOOKUP(Tabla1[[#This Row],[Fábrica]],Tabla3[],4,FALSE)</f>
        <v>Arizona</v>
      </c>
    </row>
    <row r="1418" spans="1:21" x14ac:dyDescent="0.25">
      <c r="A1418" t="s">
        <v>6664</v>
      </c>
      <c r="B1418" s="3">
        <v>44524</v>
      </c>
      <c r="C1418" s="3">
        <v>44539</v>
      </c>
      <c r="D1418" t="s">
        <v>18</v>
      </c>
      <c r="E1418">
        <v>100762</v>
      </c>
      <c r="F1418" t="s">
        <v>19</v>
      </c>
      <c r="G1418" t="s">
        <v>228</v>
      </c>
      <c r="H1418" t="s">
        <v>93</v>
      </c>
      <c r="I1418">
        <v>49201</v>
      </c>
      <c r="J1418" t="s">
        <v>22</v>
      </c>
      <c r="K1418" t="s">
        <v>43</v>
      </c>
      <c r="L1418" t="s">
        <v>36</v>
      </c>
      <c r="M1418" t="s">
        <v>37</v>
      </c>
      <c r="N1418" s="5">
        <v>13</v>
      </c>
      <c r="O1418" s="7">
        <v>4</v>
      </c>
      <c r="P1418" s="5">
        <v>8.44</v>
      </c>
      <c r="Q1418" s="5">
        <v>4.5599999999999996</v>
      </c>
      <c r="R1418" s="22">
        <f>Tabla1[[#This Row],[Fecha de Envío]]-Tabla1[[#This Row],[Fecha de Orden]]</f>
        <v>15</v>
      </c>
      <c r="S1418" s="24">
        <f>YEAR(Tabla1[[#This Row],[Fecha de Orden]])</f>
        <v>2021</v>
      </c>
      <c r="T1418" t="str">
        <f>VLOOKUP(Tabla1[[#This Row],[Nombre del Producto]],Tabla2[[Nombre Producto]:[Costo Unitario]],2,FALSE)</f>
        <v>Wicked Choccy's</v>
      </c>
      <c r="U1418" t="str">
        <f>VLOOKUP(Tabla1[[#This Row],[Fábrica]],Tabla3[],4,FALSE)</f>
        <v>Georgia</v>
      </c>
    </row>
    <row r="1419" spans="1:21" x14ac:dyDescent="0.25">
      <c r="A1419" t="s">
        <v>6665</v>
      </c>
      <c r="B1419" s="3">
        <v>44524</v>
      </c>
      <c r="C1419" s="3">
        <v>44539</v>
      </c>
      <c r="D1419" t="s">
        <v>18</v>
      </c>
      <c r="E1419">
        <v>100762</v>
      </c>
      <c r="F1419" t="s">
        <v>19</v>
      </c>
      <c r="G1419" t="s">
        <v>228</v>
      </c>
      <c r="H1419" t="s">
        <v>93</v>
      </c>
      <c r="I1419">
        <v>49201</v>
      </c>
      <c r="J1419" t="s">
        <v>22</v>
      </c>
      <c r="K1419" t="s">
        <v>43</v>
      </c>
      <c r="L1419" t="s">
        <v>33</v>
      </c>
      <c r="M1419" t="s">
        <v>34</v>
      </c>
      <c r="N1419" s="5">
        <v>7.2</v>
      </c>
      <c r="O1419" s="7">
        <v>2</v>
      </c>
      <c r="P1419" s="5">
        <v>4.8</v>
      </c>
      <c r="Q1419" s="5">
        <v>2.4</v>
      </c>
      <c r="R1419" s="22">
        <f>Tabla1[[#This Row],[Fecha de Envío]]-Tabla1[[#This Row],[Fecha de Orden]]</f>
        <v>15</v>
      </c>
      <c r="S1419" s="24">
        <f>YEAR(Tabla1[[#This Row],[Fecha de Orden]])</f>
        <v>2021</v>
      </c>
      <c r="T1419" t="str">
        <f>VLOOKUP(Tabla1[[#This Row],[Nombre del Producto]],Tabla2[[Nombre Producto]:[Costo Unitario]],2,FALSE)</f>
        <v>Lot's O' Nuts</v>
      </c>
      <c r="U1419" t="str">
        <f>VLOOKUP(Tabla1[[#This Row],[Fábrica]],Tabla3[],4,FALSE)</f>
        <v>Arizona</v>
      </c>
    </row>
    <row r="1420" spans="1:21" x14ac:dyDescent="0.25">
      <c r="A1420" t="s">
        <v>6666</v>
      </c>
      <c r="B1420" s="3">
        <v>44524</v>
      </c>
      <c r="C1420" s="3">
        <v>44539</v>
      </c>
      <c r="D1420" t="s">
        <v>18</v>
      </c>
      <c r="E1420">
        <v>100762</v>
      </c>
      <c r="F1420" t="s">
        <v>19</v>
      </c>
      <c r="G1420" t="s">
        <v>228</v>
      </c>
      <c r="H1420" t="s">
        <v>93</v>
      </c>
      <c r="I1420">
        <v>49201</v>
      </c>
      <c r="J1420" t="s">
        <v>22</v>
      </c>
      <c r="K1420" t="s">
        <v>43</v>
      </c>
      <c r="L1420" t="s">
        <v>24</v>
      </c>
      <c r="M1420" t="s">
        <v>25</v>
      </c>
      <c r="N1420" s="5">
        <v>7.5</v>
      </c>
      <c r="O1420" s="7">
        <v>2</v>
      </c>
      <c r="P1420" s="5">
        <v>4.9000000000000004</v>
      </c>
      <c r="Q1420" s="5">
        <v>2.6</v>
      </c>
      <c r="R1420" s="22">
        <f>Tabla1[[#This Row],[Fecha de Envío]]-Tabla1[[#This Row],[Fecha de Orden]]</f>
        <v>15</v>
      </c>
      <c r="S1420" s="24">
        <f>YEAR(Tabla1[[#This Row],[Fecha de Orden]])</f>
        <v>2021</v>
      </c>
      <c r="T1420" t="str">
        <f>VLOOKUP(Tabla1[[#This Row],[Nombre del Producto]],Tabla2[[Nombre Producto]:[Costo Unitario]],2,FALSE)</f>
        <v>Wicked Choccy's</v>
      </c>
      <c r="U1420" t="str">
        <f>VLOOKUP(Tabla1[[#This Row],[Fábrica]],Tabla3[],4,FALSE)</f>
        <v>Georgia</v>
      </c>
    </row>
    <row r="1421" spans="1:21" x14ac:dyDescent="0.25">
      <c r="A1421" t="s">
        <v>6676</v>
      </c>
      <c r="B1421" s="3">
        <v>44524</v>
      </c>
      <c r="C1421" s="3">
        <v>44536</v>
      </c>
      <c r="D1421" t="s">
        <v>39</v>
      </c>
      <c r="E1421">
        <v>115973</v>
      </c>
      <c r="F1421" t="s">
        <v>19</v>
      </c>
      <c r="G1421" t="s">
        <v>365</v>
      </c>
      <c r="H1421" t="s">
        <v>210</v>
      </c>
      <c r="I1421">
        <v>45231</v>
      </c>
      <c r="J1421" t="s">
        <v>22</v>
      </c>
      <c r="K1421" t="s">
        <v>32</v>
      </c>
      <c r="L1421" t="s">
        <v>24</v>
      </c>
      <c r="M1421" t="s">
        <v>25</v>
      </c>
      <c r="N1421" s="5">
        <v>3.75</v>
      </c>
      <c r="O1421" s="7">
        <v>1</v>
      </c>
      <c r="P1421" s="5">
        <v>2.4500000000000002</v>
      </c>
      <c r="Q1421" s="5">
        <v>1.3</v>
      </c>
      <c r="R1421" s="22">
        <f>Tabla1[[#This Row],[Fecha de Envío]]-Tabla1[[#This Row],[Fecha de Orden]]</f>
        <v>12</v>
      </c>
      <c r="S1421" s="24">
        <f>YEAR(Tabla1[[#This Row],[Fecha de Orden]])</f>
        <v>2021</v>
      </c>
      <c r="T1421" t="str">
        <f>VLOOKUP(Tabla1[[#This Row],[Nombre del Producto]],Tabla2[[Nombre Producto]:[Costo Unitario]],2,FALSE)</f>
        <v>Wicked Choccy's</v>
      </c>
      <c r="U1421" t="str">
        <f>VLOOKUP(Tabla1[[#This Row],[Fábrica]],Tabla3[],4,FALSE)</f>
        <v>Georgia</v>
      </c>
    </row>
    <row r="1422" spans="1:21" x14ac:dyDescent="0.25">
      <c r="A1422" t="s">
        <v>7315</v>
      </c>
      <c r="B1422" s="3">
        <v>44524</v>
      </c>
      <c r="C1422" s="3">
        <v>44539</v>
      </c>
      <c r="D1422" t="s">
        <v>71</v>
      </c>
      <c r="E1422">
        <v>167360</v>
      </c>
      <c r="F1422" t="s">
        <v>19</v>
      </c>
      <c r="G1422" t="s">
        <v>5897</v>
      </c>
      <c r="H1422" t="s">
        <v>87</v>
      </c>
      <c r="I1422">
        <v>63116</v>
      </c>
      <c r="J1422" t="s">
        <v>22</v>
      </c>
      <c r="K1422" t="s">
        <v>43</v>
      </c>
      <c r="L1422" t="s">
        <v>36</v>
      </c>
      <c r="M1422" t="s">
        <v>37</v>
      </c>
      <c r="N1422" s="5">
        <v>22.75</v>
      </c>
      <c r="O1422" s="7">
        <v>7</v>
      </c>
      <c r="P1422" s="5">
        <v>14.77</v>
      </c>
      <c r="Q1422" s="5">
        <v>7.98</v>
      </c>
      <c r="R1422" s="22">
        <f>Tabla1[[#This Row],[Fecha de Envío]]-Tabla1[[#This Row],[Fecha de Orden]]</f>
        <v>15</v>
      </c>
      <c r="S1422" s="24">
        <f>YEAR(Tabla1[[#This Row],[Fecha de Orden]])</f>
        <v>2021</v>
      </c>
      <c r="T1422" t="str">
        <f>VLOOKUP(Tabla1[[#This Row],[Nombre del Producto]],Tabla2[[Nombre Producto]:[Costo Unitario]],2,FALSE)</f>
        <v>Wicked Choccy's</v>
      </c>
      <c r="U1422" t="str">
        <f>VLOOKUP(Tabla1[[#This Row],[Fábrica]],Tabla3[],4,FALSE)</f>
        <v>Georgia</v>
      </c>
    </row>
    <row r="1423" spans="1:21" x14ac:dyDescent="0.25">
      <c r="A1423" t="s">
        <v>8746</v>
      </c>
      <c r="B1423" s="3">
        <v>44524</v>
      </c>
      <c r="C1423" s="3">
        <v>44539</v>
      </c>
      <c r="D1423" t="s">
        <v>18</v>
      </c>
      <c r="E1423">
        <v>153850</v>
      </c>
      <c r="F1423" t="s">
        <v>19</v>
      </c>
      <c r="G1423" t="s">
        <v>209</v>
      </c>
      <c r="H1423" t="s">
        <v>210</v>
      </c>
      <c r="I1423">
        <v>43615</v>
      </c>
      <c r="J1423" t="s">
        <v>22</v>
      </c>
      <c r="K1423" t="s">
        <v>32</v>
      </c>
      <c r="L1423" t="s">
        <v>24</v>
      </c>
      <c r="M1423" t="s">
        <v>25</v>
      </c>
      <c r="N1423" s="5">
        <v>26.25</v>
      </c>
      <c r="O1423" s="7">
        <v>7</v>
      </c>
      <c r="P1423" s="5">
        <v>17.149999999999999</v>
      </c>
      <c r="Q1423" s="5">
        <v>9.1</v>
      </c>
      <c r="R1423" s="22">
        <f>Tabla1[[#This Row],[Fecha de Envío]]-Tabla1[[#This Row],[Fecha de Orden]]</f>
        <v>15</v>
      </c>
      <c r="S1423" s="24">
        <f>YEAR(Tabla1[[#This Row],[Fecha de Orden]])</f>
        <v>2021</v>
      </c>
      <c r="T1423" t="str">
        <f>VLOOKUP(Tabla1[[#This Row],[Nombre del Producto]],Tabla2[[Nombre Producto]:[Costo Unitario]],2,FALSE)</f>
        <v>Wicked Choccy's</v>
      </c>
      <c r="U1423" t="str">
        <f>VLOOKUP(Tabla1[[#This Row],[Fábrica]],Tabla3[],4,FALSE)</f>
        <v>Georgia</v>
      </c>
    </row>
    <row r="1424" spans="1:21" x14ac:dyDescent="0.25">
      <c r="A1424" t="s">
        <v>8747</v>
      </c>
      <c r="B1424" s="3">
        <v>44524</v>
      </c>
      <c r="C1424" s="3">
        <v>44539</v>
      </c>
      <c r="D1424" t="s">
        <v>18</v>
      </c>
      <c r="E1424">
        <v>153850</v>
      </c>
      <c r="F1424" t="s">
        <v>19</v>
      </c>
      <c r="G1424" t="s">
        <v>209</v>
      </c>
      <c r="H1424" t="s">
        <v>210</v>
      </c>
      <c r="I1424">
        <v>43615</v>
      </c>
      <c r="J1424" t="s">
        <v>22</v>
      </c>
      <c r="K1424" t="s">
        <v>32</v>
      </c>
      <c r="L1424" t="s">
        <v>36</v>
      </c>
      <c r="M1424" t="s">
        <v>37</v>
      </c>
      <c r="N1424" s="5">
        <v>13</v>
      </c>
      <c r="O1424" s="7">
        <v>4</v>
      </c>
      <c r="P1424" s="5">
        <v>8.44</v>
      </c>
      <c r="Q1424" s="5">
        <v>4.5599999999999996</v>
      </c>
      <c r="R1424" s="22">
        <f>Tabla1[[#This Row],[Fecha de Envío]]-Tabla1[[#This Row],[Fecha de Orden]]</f>
        <v>15</v>
      </c>
      <c r="S1424" s="24">
        <f>YEAR(Tabla1[[#This Row],[Fecha de Orden]])</f>
        <v>2021</v>
      </c>
      <c r="T1424" t="str">
        <f>VLOOKUP(Tabla1[[#This Row],[Nombre del Producto]],Tabla2[[Nombre Producto]:[Costo Unitario]],2,FALSE)</f>
        <v>Wicked Choccy's</v>
      </c>
      <c r="U1424" t="str">
        <f>VLOOKUP(Tabla1[[#This Row],[Fábrica]],Tabla3[],4,FALSE)</f>
        <v>Georgia</v>
      </c>
    </row>
    <row r="1425" spans="1:21" x14ac:dyDescent="0.25">
      <c r="A1425" t="s">
        <v>9047</v>
      </c>
      <c r="B1425" s="3">
        <v>44524</v>
      </c>
      <c r="C1425" s="3">
        <v>44536</v>
      </c>
      <c r="D1425" t="s">
        <v>39</v>
      </c>
      <c r="E1425">
        <v>158540</v>
      </c>
      <c r="F1425" t="s">
        <v>19</v>
      </c>
      <c r="G1425" t="s">
        <v>120</v>
      </c>
      <c r="H1425" t="s">
        <v>21</v>
      </c>
      <c r="I1425">
        <v>92037</v>
      </c>
      <c r="J1425" t="s">
        <v>22</v>
      </c>
      <c r="K1425" t="s">
        <v>23</v>
      </c>
      <c r="L1425" t="s">
        <v>45</v>
      </c>
      <c r="M1425" t="s">
        <v>46</v>
      </c>
      <c r="N1425" s="5">
        <v>13.96</v>
      </c>
      <c r="O1425" s="7">
        <v>4</v>
      </c>
      <c r="P1425" s="5">
        <v>9.9600000000000009</v>
      </c>
      <c r="Q1425" s="5">
        <v>4</v>
      </c>
      <c r="R1425" s="22">
        <f>Tabla1[[#This Row],[Fecha de Envío]]-Tabla1[[#This Row],[Fecha de Orden]]</f>
        <v>12</v>
      </c>
      <c r="S1425" s="24">
        <f>YEAR(Tabla1[[#This Row],[Fecha de Orden]])</f>
        <v>2021</v>
      </c>
      <c r="T1425" t="str">
        <f>VLOOKUP(Tabla1[[#This Row],[Nombre del Producto]],Tabla2[[Nombre Producto]:[Costo Unitario]],2,FALSE)</f>
        <v>Lot's O' Nuts</v>
      </c>
      <c r="U1425" t="str">
        <f>VLOOKUP(Tabla1[[#This Row],[Fábrica]],Tabla3[],4,FALSE)</f>
        <v>Arizona</v>
      </c>
    </row>
    <row r="1426" spans="1:21" x14ac:dyDescent="0.25">
      <c r="A1426" t="s">
        <v>722</v>
      </c>
      <c r="B1426" s="3">
        <v>44525</v>
      </c>
      <c r="C1426" s="3">
        <v>44537</v>
      </c>
      <c r="D1426" t="s">
        <v>71</v>
      </c>
      <c r="E1426">
        <v>122588</v>
      </c>
      <c r="F1426" t="s">
        <v>19</v>
      </c>
      <c r="G1426" t="s">
        <v>723</v>
      </c>
      <c r="H1426" t="s">
        <v>77</v>
      </c>
      <c r="I1426">
        <v>2895</v>
      </c>
      <c r="J1426" t="s">
        <v>22</v>
      </c>
      <c r="K1426" t="s">
        <v>32</v>
      </c>
      <c r="L1426" t="s">
        <v>24</v>
      </c>
      <c r="M1426" t="s">
        <v>25</v>
      </c>
      <c r="N1426" s="5">
        <v>7.5</v>
      </c>
      <c r="O1426" s="7">
        <v>2</v>
      </c>
      <c r="P1426" s="5">
        <v>4.9000000000000004</v>
      </c>
      <c r="Q1426" s="5">
        <v>2.6</v>
      </c>
      <c r="R1426" s="22">
        <f>Tabla1[[#This Row],[Fecha de Envío]]-Tabla1[[#This Row],[Fecha de Orden]]</f>
        <v>12</v>
      </c>
      <c r="S1426" s="24">
        <f>YEAR(Tabla1[[#This Row],[Fecha de Orden]])</f>
        <v>2021</v>
      </c>
      <c r="T1426" t="str">
        <f>VLOOKUP(Tabla1[[#This Row],[Nombre del Producto]],Tabla2[[Nombre Producto]:[Costo Unitario]],2,FALSE)</f>
        <v>Wicked Choccy's</v>
      </c>
      <c r="U1426" t="str">
        <f>VLOOKUP(Tabla1[[#This Row],[Fábrica]],Tabla3[],4,FALSE)</f>
        <v>Georgia</v>
      </c>
    </row>
    <row r="1427" spans="1:21" x14ac:dyDescent="0.25">
      <c r="A1427" t="s">
        <v>5732</v>
      </c>
      <c r="B1427" s="3">
        <v>44525</v>
      </c>
      <c r="C1427" s="3">
        <v>44537</v>
      </c>
      <c r="D1427" t="s">
        <v>71</v>
      </c>
      <c r="E1427">
        <v>164721</v>
      </c>
      <c r="F1427" t="s">
        <v>19</v>
      </c>
      <c r="G1427" t="s">
        <v>503</v>
      </c>
      <c r="H1427" t="s">
        <v>21</v>
      </c>
      <c r="I1427">
        <v>94513</v>
      </c>
      <c r="J1427" t="s">
        <v>22</v>
      </c>
      <c r="K1427" t="s">
        <v>23</v>
      </c>
      <c r="L1427" t="s">
        <v>33</v>
      </c>
      <c r="M1427" t="s">
        <v>34</v>
      </c>
      <c r="N1427" s="5">
        <v>10.8</v>
      </c>
      <c r="O1427" s="7">
        <v>3</v>
      </c>
      <c r="P1427" s="5">
        <v>7.2</v>
      </c>
      <c r="Q1427" s="5">
        <v>3.6</v>
      </c>
      <c r="R1427" s="22">
        <f>Tabla1[[#This Row],[Fecha de Envío]]-Tabla1[[#This Row],[Fecha de Orden]]</f>
        <v>12</v>
      </c>
      <c r="S1427" s="24">
        <f>YEAR(Tabla1[[#This Row],[Fecha de Orden]])</f>
        <v>2021</v>
      </c>
      <c r="T1427" t="str">
        <f>VLOOKUP(Tabla1[[#This Row],[Nombre del Producto]],Tabla2[[Nombre Producto]:[Costo Unitario]],2,FALSE)</f>
        <v>Lot's O' Nuts</v>
      </c>
      <c r="U1427" t="str">
        <f>VLOOKUP(Tabla1[[#This Row],[Fábrica]],Tabla3[],4,FALSE)</f>
        <v>Arizona</v>
      </c>
    </row>
    <row r="1428" spans="1:21" x14ac:dyDescent="0.25">
      <c r="A1428" t="s">
        <v>5733</v>
      </c>
      <c r="B1428" s="3">
        <v>44525</v>
      </c>
      <c r="C1428" s="3">
        <v>44537</v>
      </c>
      <c r="D1428" t="s">
        <v>71</v>
      </c>
      <c r="E1428">
        <v>164721</v>
      </c>
      <c r="F1428" t="s">
        <v>19</v>
      </c>
      <c r="G1428" t="s">
        <v>503</v>
      </c>
      <c r="H1428" t="s">
        <v>21</v>
      </c>
      <c r="I1428">
        <v>94513</v>
      </c>
      <c r="J1428" t="s">
        <v>22</v>
      </c>
      <c r="K1428" t="s">
        <v>23</v>
      </c>
      <c r="L1428" t="s">
        <v>36</v>
      </c>
      <c r="M1428" t="s">
        <v>37</v>
      </c>
      <c r="N1428" s="5">
        <v>19.5</v>
      </c>
      <c r="O1428" s="7">
        <v>6</v>
      </c>
      <c r="P1428" s="5">
        <v>12.66</v>
      </c>
      <c r="Q1428" s="5">
        <v>6.84</v>
      </c>
      <c r="R1428" s="22">
        <f>Tabla1[[#This Row],[Fecha de Envío]]-Tabla1[[#This Row],[Fecha de Orden]]</f>
        <v>12</v>
      </c>
      <c r="S1428" s="24">
        <f>YEAR(Tabla1[[#This Row],[Fecha de Orden]])</f>
        <v>2021</v>
      </c>
      <c r="T1428" t="str">
        <f>VLOOKUP(Tabla1[[#This Row],[Nombre del Producto]],Tabla2[[Nombre Producto]:[Costo Unitario]],2,FALSE)</f>
        <v>Wicked Choccy's</v>
      </c>
      <c r="U1428" t="str">
        <f>VLOOKUP(Tabla1[[#This Row],[Fábrica]],Tabla3[],4,FALSE)</f>
        <v>Georgia</v>
      </c>
    </row>
    <row r="1429" spans="1:21" x14ac:dyDescent="0.25">
      <c r="A1429" t="s">
        <v>5734</v>
      </c>
      <c r="B1429" s="3">
        <v>44525</v>
      </c>
      <c r="C1429" s="3">
        <v>44537</v>
      </c>
      <c r="D1429" t="s">
        <v>71</v>
      </c>
      <c r="E1429">
        <v>164721</v>
      </c>
      <c r="F1429" t="s">
        <v>19</v>
      </c>
      <c r="G1429" t="s">
        <v>503</v>
      </c>
      <c r="H1429" t="s">
        <v>21</v>
      </c>
      <c r="I1429">
        <v>94513</v>
      </c>
      <c r="J1429" t="s">
        <v>22</v>
      </c>
      <c r="K1429" t="s">
        <v>23</v>
      </c>
      <c r="L1429" t="s">
        <v>27</v>
      </c>
      <c r="M1429" t="s">
        <v>28</v>
      </c>
      <c r="N1429" s="5">
        <v>14.4</v>
      </c>
      <c r="O1429" s="7">
        <v>4</v>
      </c>
      <c r="P1429" s="5">
        <v>10</v>
      </c>
      <c r="Q1429" s="5">
        <v>4.4000000000000004</v>
      </c>
      <c r="R1429" s="22">
        <f>Tabla1[[#This Row],[Fecha de Envío]]-Tabla1[[#This Row],[Fecha de Orden]]</f>
        <v>12</v>
      </c>
      <c r="S1429" s="24">
        <f>YEAR(Tabla1[[#This Row],[Fecha de Orden]])</f>
        <v>2021</v>
      </c>
      <c r="T1429" t="str">
        <f>VLOOKUP(Tabla1[[#This Row],[Nombre del Producto]],Tabla2[[Nombre Producto]:[Costo Unitario]],2,FALSE)</f>
        <v>Lot's O' Nuts</v>
      </c>
      <c r="U1429" t="str">
        <f>VLOOKUP(Tabla1[[#This Row],[Fábrica]],Tabla3[],4,FALSE)</f>
        <v>Arizona</v>
      </c>
    </row>
    <row r="1430" spans="1:21" x14ac:dyDescent="0.25">
      <c r="A1430" t="s">
        <v>5871</v>
      </c>
      <c r="B1430" s="3">
        <v>44525</v>
      </c>
      <c r="C1430" s="3">
        <v>44540</v>
      </c>
      <c r="D1430" t="s">
        <v>18</v>
      </c>
      <c r="E1430">
        <v>127446</v>
      </c>
      <c r="F1430" t="s">
        <v>19</v>
      </c>
      <c r="G1430" t="s">
        <v>122</v>
      </c>
      <c r="H1430" t="s">
        <v>42</v>
      </c>
      <c r="I1430">
        <v>76017</v>
      </c>
      <c r="J1430" t="s">
        <v>22</v>
      </c>
      <c r="K1430" t="s">
        <v>43</v>
      </c>
      <c r="L1430" t="s">
        <v>36</v>
      </c>
      <c r="M1430" t="s">
        <v>37</v>
      </c>
      <c r="N1430" s="5">
        <v>9.75</v>
      </c>
      <c r="O1430" s="7">
        <v>3</v>
      </c>
      <c r="P1430" s="5">
        <v>6.33</v>
      </c>
      <c r="Q1430" s="5">
        <v>3.42</v>
      </c>
      <c r="R1430" s="22">
        <f>Tabla1[[#This Row],[Fecha de Envío]]-Tabla1[[#This Row],[Fecha de Orden]]</f>
        <v>15</v>
      </c>
      <c r="S1430" s="24">
        <f>YEAR(Tabla1[[#This Row],[Fecha de Orden]])</f>
        <v>2021</v>
      </c>
      <c r="T1430" t="str">
        <f>VLOOKUP(Tabla1[[#This Row],[Nombre del Producto]],Tabla2[[Nombre Producto]:[Costo Unitario]],2,FALSE)</f>
        <v>Wicked Choccy's</v>
      </c>
      <c r="U1430" t="str">
        <f>VLOOKUP(Tabla1[[#This Row],[Fábrica]],Tabla3[],4,FALSE)</f>
        <v>Georgia</v>
      </c>
    </row>
    <row r="1431" spans="1:21" x14ac:dyDescent="0.25">
      <c r="A1431" t="s">
        <v>5872</v>
      </c>
      <c r="B1431" s="3">
        <v>44525</v>
      </c>
      <c r="C1431" s="3">
        <v>44540</v>
      </c>
      <c r="D1431" t="s">
        <v>18</v>
      </c>
      <c r="E1431">
        <v>127446</v>
      </c>
      <c r="F1431" t="s">
        <v>19</v>
      </c>
      <c r="G1431" t="s">
        <v>122</v>
      </c>
      <c r="H1431" t="s">
        <v>42</v>
      </c>
      <c r="I1431">
        <v>76017</v>
      </c>
      <c r="J1431" t="s">
        <v>22</v>
      </c>
      <c r="K1431" t="s">
        <v>43</v>
      </c>
      <c r="L1431" t="s">
        <v>27</v>
      </c>
      <c r="M1431" t="s">
        <v>28</v>
      </c>
      <c r="N1431" s="5">
        <v>18</v>
      </c>
      <c r="O1431" s="7">
        <v>5</v>
      </c>
      <c r="P1431" s="5">
        <v>12.5</v>
      </c>
      <c r="Q1431" s="5">
        <v>5.5</v>
      </c>
      <c r="R1431" s="22">
        <f>Tabla1[[#This Row],[Fecha de Envío]]-Tabla1[[#This Row],[Fecha de Orden]]</f>
        <v>15</v>
      </c>
      <c r="S1431" s="24">
        <f>YEAR(Tabla1[[#This Row],[Fecha de Orden]])</f>
        <v>2021</v>
      </c>
      <c r="T1431" t="str">
        <f>VLOOKUP(Tabla1[[#This Row],[Nombre del Producto]],Tabla2[[Nombre Producto]:[Costo Unitario]],2,FALSE)</f>
        <v>Lot's O' Nuts</v>
      </c>
      <c r="U1431" t="str">
        <f>VLOOKUP(Tabla1[[#This Row],[Fábrica]],Tabla3[],4,FALSE)</f>
        <v>Arizona</v>
      </c>
    </row>
    <row r="1432" spans="1:21" x14ac:dyDescent="0.25">
      <c r="A1432" t="s">
        <v>5873</v>
      </c>
      <c r="B1432" s="3">
        <v>44525</v>
      </c>
      <c r="C1432" s="3">
        <v>44540</v>
      </c>
      <c r="D1432" t="s">
        <v>18</v>
      </c>
      <c r="E1432">
        <v>127446</v>
      </c>
      <c r="F1432" t="s">
        <v>19</v>
      </c>
      <c r="G1432" t="s">
        <v>122</v>
      </c>
      <c r="H1432" t="s">
        <v>42</v>
      </c>
      <c r="I1432">
        <v>76017</v>
      </c>
      <c r="J1432" t="s">
        <v>22</v>
      </c>
      <c r="K1432" t="s">
        <v>43</v>
      </c>
      <c r="L1432" t="s">
        <v>24</v>
      </c>
      <c r="M1432" t="s">
        <v>25</v>
      </c>
      <c r="N1432" s="5">
        <v>7.5</v>
      </c>
      <c r="O1432" s="7">
        <v>2</v>
      </c>
      <c r="P1432" s="5">
        <v>4.9000000000000004</v>
      </c>
      <c r="Q1432" s="5">
        <v>2.6</v>
      </c>
      <c r="R1432" s="22">
        <f>Tabla1[[#This Row],[Fecha de Envío]]-Tabla1[[#This Row],[Fecha de Orden]]</f>
        <v>15</v>
      </c>
      <c r="S1432" s="24">
        <f>YEAR(Tabla1[[#This Row],[Fecha de Orden]])</f>
        <v>2021</v>
      </c>
      <c r="T1432" t="str">
        <f>VLOOKUP(Tabla1[[#This Row],[Nombre del Producto]],Tabla2[[Nombre Producto]:[Costo Unitario]],2,FALSE)</f>
        <v>Wicked Choccy's</v>
      </c>
      <c r="U1432" t="str">
        <f>VLOOKUP(Tabla1[[#This Row],[Fábrica]],Tabla3[],4,FALSE)</f>
        <v>Georgia</v>
      </c>
    </row>
    <row r="1433" spans="1:21" x14ac:dyDescent="0.25">
      <c r="A1433" t="s">
        <v>5874</v>
      </c>
      <c r="B1433" s="3">
        <v>44525</v>
      </c>
      <c r="C1433" s="3">
        <v>44540</v>
      </c>
      <c r="D1433" t="s">
        <v>18</v>
      </c>
      <c r="E1433">
        <v>127446</v>
      </c>
      <c r="F1433" t="s">
        <v>19</v>
      </c>
      <c r="G1433" t="s">
        <v>122</v>
      </c>
      <c r="H1433" t="s">
        <v>42</v>
      </c>
      <c r="I1433">
        <v>76017</v>
      </c>
      <c r="J1433" t="s">
        <v>22</v>
      </c>
      <c r="K1433" t="s">
        <v>43</v>
      </c>
      <c r="L1433" t="s">
        <v>33</v>
      </c>
      <c r="M1433" t="s">
        <v>34</v>
      </c>
      <c r="N1433" s="5">
        <v>10.8</v>
      </c>
      <c r="O1433" s="7">
        <v>3</v>
      </c>
      <c r="P1433" s="5">
        <v>7.2</v>
      </c>
      <c r="Q1433" s="5">
        <v>3.6</v>
      </c>
      <c r="R1433" s="22">
        <f>Tabla1[[#This Row],[Fecha de Envío]]-Tabla1[[#This Row],[Fecha de Orden]]</f>
        <v>15</v>
      </c>
      <c r="S1433" s="24">
        <f>YEAR(Tabla1[[#This Row],[Fecha de Orden]])</f>
        <v>2021</v>
      </c>
      <c r="T1433" t="str">
        <f>VLOOKUP(Tabla1[[#This Row],[Nombre del Producto]],Tabla2[[Nombre Producto]:[Costo Unitario]],2,FALSE)</f>
        <v>Lot's O' Nuts</v>
      </c>
      <c r="U1433" t="str">
        <f>VLOOKUP(Tabla1[[#This Row],[Fábrica]],Tabla3[],4,FALSE)</f>
        <v>Arizona</v>
      </c>
    </row>
    <row r="1434" spans="1:21" x14ac:dyDescent="0.25">
      <c r="A1434" t="s">
        <v>6341</v>
      </c>
      <c r="B1434" s="3">
        <v>44525</v>
      </c>
      <c r="C1434" s="3">
        <v>44539</v>
      </c>
      <c r="D1434" t="s">
        <v>71</v>
      </c>
      <c r="E1434">
        <v>119151</v>
      </c>
      <c r="F1434" t="s">
        <v>19</v>
      </c>
      <c r="G1434" t="s">
        <v>30</v>
      </c>
      <c r="H1434" t="s">
        <v>31</v>
      </c>
      <c r="I1434">
        <v>10009</v>
      </c>
      <c r="J1434" t="s">
        <v>22</v>
      </c>
      <c r="K1434" t="s">
        <v>32</v>
      </c>
      <c r="L1434" t="s">
        <v>27</v>
      </c>
      <c r="M1434" t="s">
        <v>28</v>
      </c>
      <c r="N1434" s="5">
        <v>10.8</v>
      </c>
      <c r="O1434" s="7">
        <v>3</v>
      </c>
      <c r="P1434" s="5">
        <v>7.5</v>
      </c>
      <c r="Q1434" s="5">
        <v>3.3</v>
      </c>
      <c r="R1434" s="22">
        <f>Tabla1[[#This Row],[Fecha de Envío]]-Tabla1[[#This Row],[Fecha de Orden]]</f>
        <v>14</v>
      </c>
      <c r="S1434" s="24">
        <f>YEAR(Tabla1[[#This Row],[Fecha de Orden]])</f>
        <v>2021</v>
      </c>
      <c r="T1434" t="str">
        <f>VLOOKUP(Tabla1[[#This Row],[Nombre del Producto]],Tabla2[[Nombre Producto]:[Costo Unitario]],2,FALSE)</f>
        <v>Lot's O' Nuts</v>
      </c>
      <c r="U1434" t="str">
        <f>VLOOKUP(Tabla1[[#This Row],[Fábrica]],Tabla3[],4,FALSE)</f>
        <v>Arizona</v>
      </c>
    </row>
    <row r="1435" spans="1:21" x14ac:dyDescent="0.25">
      <c r="A1435" t="s">
        <v>6342</v>
      </c>
      <c r="B1435" s="3">
        <v>44525</v>
      </c>
      <c r="C1435" s="3">
        <v>44539</v>
      </c>
      <c r="D1435" t="s">
        <v>71</v>
      </c>
      <c r="E1435">
        <v>119151</v>
      </c>
      <c r="F1435" t="s">
        <v>19</v>
      </c>
      <c r="G1435" t="s">
        <v>30</v>
      </c>
      <c r="H1435" t="s">
        <v>31</v>
      </c>
      <c r="I1435">
        <v>10009</v>
      </c>
      <c r="J1435" t="s">
        <v>22</v>
      </c>
      <c r="K1435" t="s">
        <v>32</v>
      </c>
      <c r="L1435" t="s">
        <v>24</v>
      </c>
      <c r="M1435" t="s">
        <v>25</v>
      </c>
      <c r="N1435" s="5">
        <v>15</v>
      </c>
      <c r="O1435" s="7">
        <v>4</v>
      </c>
      <c r="P1435" s="5">
        <v>9.8000000000000007</v>
      </c>
      <c r="Q1435" s="5">
        <v>5.2</v>
      </c>
      <c r="R1435" s="22">
        <f>Tabla1[[#This Row],[Fecha de Envío]]-Tabla1[[#This Row],[Fecha de Orden]]</f>
        <v>14</v>
      </c>
      <c r="S1435" s="24">
        <f>YEAR(Tabla1[[#This Row],[Fecha de Orden]])</f>
        <v>2021</v>
      </c>
      <c r="T1435" t="str">
        <f>VLOOKUP(Tabla1[[#This Row],[Nombre del Producto]],Tabla2[[Nombre Producto]:[Costo Unitario]],2,FALSE)</f>
        <v>Wicked Choccy's</v>
      </c>
      <c r="U1435" t="str">
        <f>VLOOKUP(Tabla1[[#This Row],[Fábrica]],Tabla3[],4,FALSE)</f>
        <v>Georgia</v>
      </c>
    </row>
    <row r="1436" spans="1:21" x14ac:dyDescent="0.25">
      <c r="A1436" t="s">
        <v>7316</v>
      </c>
      <c r="B1436" s="3">
        <v>44525</v>
      </c>
      <c r="C1436" s="3">
        <v>44539</v>
      </c>
      <c r="D1436" t="s">
        <v>18</v>
      </c>
      <c r="E1436">
        <v>144078</v>
      </c>
      <c r="F1436" t="s">
        <v>19</v>
      </c>
      <c r="G1436" t="s">
        <v>53</v>
      </c>
      <c r="H1436" t="s">
        <v>21</v>
      </c>
      <c r="I1436">
        <v>90004</v>
      </c>
      <c r="J1436" t="s">
        <v>22</v>
      </c>
      <c r="K1436" t="s">
        <v>23</v>
      </c>
      <c r="L1436" t="s">
        <v>27</v>
      </c>
      <c r="M1436" t="s">
        <v>28</v>
      </c>
      <c r="N1436" s="5">
        <v>14.4</v>
      </c>
      <c r="O1436" s="7">
        <v>4</v>
      </c>
      <c r="P1436" s="5">
        <v>10</v>
      </c>
      <c r="Q1436" s="5">
        <v>4.4000000000000004</v>
      </c>
      <c r="R1436" s="22">
        <f>Tabla1[[#This Row],[Fecha de Envío]]-Tabla1[[#This Row],[Fecha de Orden]]</f>
        <v>14</v>
      </c>
      <c r="S1436" s="24">
        <f>YEAR(Tabla1[[#This Row],[Fecha de Orden]])</f>
        <v>2021</v>
      </c>
      <c r="T1436" t="str">
        <f>VLOOKUP(Tabla1[[#This Row],[Nombre del Producto]],Tabla2[[Nombre Producto]:[Costo Unitario]],2,FALSE)</f>
        <v>Lot's O' Nuts</v>
      </c>
      <c r="U1436" t="str">
        <f>VLOOKUP(Tabla1[[#This Row],[Fábrica]],Tabla3[],4,FALSE)</f>
        <v>Arizona</v>
      </c>
    </row>
    <row r="1437" spans="1:21" x14ac:dyDescent="0.25">
      <c r="A1437" t="s">
        <v>7317</v>
      </c>
      <c r="B1437" s="3">
        <v>44525</v>
      </c>
      <c r="C1437" s="3">
        <v>44539</v>
      </c>
      <c r="D1437" t="s">
        <v>18</v>
      </c>
      <c r="E1437">
        <v>144078</v>
      </c>
      <c r="F1437" t="s">
        <v>19</v>
      </c>
      <c r="G1437" t="s">
        <v>53</v>
      </c>
      <c r="H1437" t="s">
        <v>21</v>
      </c>
      <c r="I1437">
        <v>90004</v>
      </c>
      <c r="J1437" t="s">
        <v>22</v>
      </c>
      <c r="K1437" t="s">
        <v>23</v>
      </c>
      <c r="L1437" t="s">
        <v>36</v>
      </c>
      <c r="M1437" t="s">
        <v>37</v>
      </c>
      <c r="N1437" s="5">
        <v>16.25</v>
      </c>
      <c r="O1437" s="7">
        <v>5</v>
      </c>
      <c r="P1437" s="5">
        <v>10.55</v>
      </c>
      <c r="Q1437" s="5">
        <v>5.7</v>
      </c>
      <c r="R1437" s="22">
        <f>Tabla1[[#This Row],[Fecha de Envío]]-Tabla1[[#This Row],[Fecha de Orden]]</f>
        <v>14</v>
      </c>
      <c r="S1437" s="24">
        <f>YEAR(Tabla1[[#This Row],[Fecha de Orden]])</f>
        <v>2021</v>
      </c>
      <c r="T1437" t="str">
        <f>VLOOKUP(Tabla1[[#This Row],[Nombre del Producto]],Tabla2[[Nombre Producto]:[Costo Unitario]],2,FALSE)</f>
        <v>Wicked Choccy's</v>
      </c>
      <c r="U1437" t="str">
        <f>VLOOKUP(Tabla1[[#This Row],[Fábrica]],Tabla3[],4,FALSE)</f>
        <v>Georgia</v>
      </c>
    </row>
    <row r="1438" spans="1:21" x14ac:dyDescent="0.25">
      <c r="A1438" t="s">
        <v>8007</v>
      </c>
      <c r="B1438" s="3">
        <v>44525</v>
      </c>
      <c r="C1438" s="3">
        <v>44540</v>
      </c>
      <c r="D1438" t="s">
        <v>18</v>
      </c>
      <c r="E1438">
        <v>107993</v>
      </c>
      <c r="F1438" t="s">
        <v>19</v>
      </c>
      <c r="G1438" t="s">
        <v>86</v>
      </c>
      <c r="H1438" t="s">
        <v>62</v>
      </c>
      <c r="I1438">
        <v>97477</v>
      </c>
      <c r="J1438" t="s">
        <v>22</v>
      </c>
      <c r="K1438" t="s">
        <v>23</v>
      </c>
      <c r="L1438" t="s">
        <v>24</v>
      </c>
      <c r="M1438" t="s">
        <v>25</v>
      </c>
      <c r="N1438" s="5">
        <v>26.25</v>
      </c>
      <c r="O1438" s="7">
        <v>7</v>
      </c>
      <c r="P1438" s="5">
        <v>17.149999999999999</v>
      </c>
      <c r="Q1438" s="5">
        <v>9.1</v>
      </c>
      <c r="R1438" s="22">
        <f>Tabla1[[#This Row],[Fecha de Envío]]-Tabla1[[#This Row],[Fecha de Orden]]</f>
        <v>15</v>
      </c>
      <c r="S1438" s="24">
        <f>YEAR(Tabla1[[#This Row],[Fecha de Orden]])</f>
        <v>2021</v>
      </c>
      <c r="T1438" t="str">
        <f>VLOOKUP(Tabla1[[#This Row],[Nombre del Producto]],Tabla2[[Nombre Producto]:[Costo Unitario]],2,FALSE)</f>
        <v>Wicked Choccy's</v>
      </c>
      <c r="U1438" t="str">
        <f>VLOOKUP(Tabla1[[#This Row],[Fábrica]],Tabla3[],4,FALSE)</f>
        <v>Georgia</v>
      </c>
    </row>
    <row r="1439" spans="1:21" x14ac:dyDescent="0.25">
      <c r="A1439" t="s">
        <v>4316</v>
      </c>
      <c r="B1439" s="3">
        <v>44526</v>
      </c>
      <c r="C1439" s="3">
        <v>44541</v>
      </c>
      <c r="D1439" t="s">
        <v>71</v>
      </c>
      <c r="E1439">
        <v>147606</v>
      </c>
      <c r="F1439" t="s">
        <v>19</v>
      </c>
      <c r="G1439" t="s">
        <v>159</v>
      </c>
      <c r="H1439" t="s">
        <v>42</v>
      </c>
      <c r="I1439">
        <v>77070</v>
      </c>
      <c r="J1439" t="s">
        <v>22</v>
      </c>
      <c r="K1439" t="s">
        <v>43</v>
      </c>
      <c r="L1439" t="s">
        <v>36</v>
      </c>
      <c r="M1439" t="s">
        <v>37</v>
      </c>
      <c r="N1439" s="5">
        <v>16.25</v>
      </c>
      <c r="O1439" s="7">
        <v>5</v>
      </c>
      <c r="P1439" s="5">
        <v>10.55</v>
      </c>
      <c r="Q1439" s="5">
        <v>5.7</v>
      </c>
      <c r="R1439" s="22">
        <f>Tabla1[[#This Row],[Fecha de Envío]]-Tabla1[[#This Row],[Fecha de Orden]]</f>
        <v>15</v>
      </c>
      <c r="S1439" s="24">
        <f>YEAR(Tabla1[[#This Row],[Fecha de Orden]])</f>
        <v>2021</v>
      </c>
      <c r="T1439" t="str">
        <f>VLOOKUP(Tabla1[[#This Row],[Nombre del Producto]],Tabla2[[Nombre Producto]:[Costo Unitario]],2,FALSE)</f>
        <v>Wicked Choccy's</v>
      </c>
      <c r="U1439" t="str">
        <f>VLOOKUP(Tabla1[[#This Row],[Fábrica]],Tabla3[],4,FALSE)</f>
        <v>Georgia</v>
      </c>
    </row>
    <row r="1440" spans="1:21" x14ac:dyDescent="0.25">
      <c r="A1440" t="s">
        <v>5670</v>
      </c>
      <c r="B1440" s="3">
        <v>44526</v>
      </c>
      <c r="C1440" s="3">
        <v>44541</v>
      </c>
      <c r="D1440" t="s">
        <v>18</v>
      </c>
      <c r="E1440">
        <v>147648</v>
      </c>
      <c r="F1440" t="s">
        <v>19</v>
      </c>
      <c r="G1440" t="s">
        <v>20</v>
      </c>
      <c r="H1440" t="s">
        <v>21</v>
      </c>
      <c r="I1440">
        <v>94109</v>
      </c>
      <c r="J1440" t="s">
        <v>22</v>
      </c>
      <c r="K1440" t="s">
        <v>23</v>
      </c>
      <c r="L1440" t="s">
        <v>24</v>
      </c>
      <c r="M1440" t="s">
        <v>25</v>
      </c>
      <c r="N1440" s="5">
        <v>7.5</v>
      </c>
      <c r="O1440" s="7">
        <v>2</v>
      </c>
      <c r="P1440" s="5">
        <v>4.9000000000000004</v>
      </c>
      <c r="Q1440" s="5">
        <v>2.6</v>
      </c>
      <c r="R1440" s="22">
        <f>Tabla1[[#This Row],[Fecha de Envío]]-Tabla1[[#This Row],[Fecha de Orden]]</f>
        <v>15</v>
      </c>
      <c r="S1440" s="24">
        <f>YEAR(Tabla1[[#This Row],[Fecha de Orden]])</f>
        <v>2021</v>
      </c>
      <c r="T1440" t="str">
        <f>VLOOKUP(Tabla1[[#This Row],[Nombre del Producto]],Tabla2[[Nombre Producto]:[Costo Unitario]],2,FALSE)</f>
        <v>Wicked Choccy's</v>
      </c>
      <c r="U1440" t="str">
        <f>VLOOKUP(Tabla1[[#This Row],[Fábrica]],Tabla3[],4,FALSE)</f>
        <v>Georgia</v>
      </c>
    </row>
    <row r="1441" spans="1:21" x14ac:dyDescent="0.25">
      <c r="A1441" t="s">
        <v>5684</v>
      </c>
      <c r="B1441" s="3">
        <v>44526</v>
      </c>
      <c r="C1441" s="3">
        <v>44541</v>
      </c>
      <c r="D1441" t="s">
        <v>18</v>
      </c>
      <c r="E1441">
        <v>141110</v>
      </c>
      <c r="F1441" t="s">
        <v>19</v>
      </c>
      <c r="G1441" t="s">
        <v>986</v>
      </c>
      <c r="H1441" t="s">
        <v>21</v>
      </c>
      <c r="I1441">
        <v>93727</v>
      </c>
      <c r="J1441" t="s">
        <v>22</v>
      </c>
      <c r="K1441" t="s">
        <v>23</v>
      </c>
      <c r="L1441" t="s">
        <v>45</v>
      </c>
      <c r="M1441" t="s">
        <v>46</v>
      </c>
      <c r="N1441" s="5">
        <v>6.98</v>
      </c>
      <c r="O1441" s="7">
        <v>2</v>
      </c>
      <c r="P1441" s="5">
        <v>4.9800000000000004</v>
      </c>
      <c r="Q1441" s="5">
        <v>2</v>
      </c>
      <c r="R1441" s="22">
        <f>Tabla1[[#This Row],[Fecha de Envío]]-Tabla1[[#This Row],[Fecha de Orden]]</f>
        <v>15</v>
      </c>
      <c r="S1441" s="24">
        <f>YEAR(Tabla1[[#This Row],[Fecha de Orden]])</f>
        <v>2021</v>
      </c>
      <c r="T1441" t="str">
        <f>VLOOKUP(Tabla1[[#This Row],[Nombre del Producto]],Tabla2[[Nombre Producto]:[Costo Unitario]],2,FALSE)</f>
        <v>Lot's O' Nuts</v>
      </c>
      <c r="U1441" t="str">
        <f>VLOOKUP(Tabla1[[#This Row],[Fábrica]],Tabla3[],4,FALSE)</f>
        <v>Arizona</v>
      </c>
    </row>
    <row r="1442" spans="1:21" x14ac:dyDescent="0.25">
      <c r="A1442" t="s">
        <v>5685</v>
      </c>
      <c r="B1442" s="3">
        <v>44526</v>
      </c>
      <c r="C1442" s="3">
        <v>44541</v>
      </c>
      <c r="D1442" t="s">
        <v>18</v>
      </c>
      <c r="E1442">
        <v>141110</v>
      </c>
      <c r="F1442" t="s">
        <v>19</v>
      </c>
      <c r="G1442" t="s">
        <v>986</v>
      </c>
      <c r="H1442" t="s">
        <v>21</v>
      </c>
      <c r="I1442">
        <v>93727</v>
      </c>
      <c r="J1442" t="s">
        <v>22</v>
      </c>
      <c r="K1442" t="s">
        <v>23</v>
      </c>
      <c r="L1442" t="s">
        <v>24</v>
      </c>
      <c r="M1442" t="s">
        <v>25</v>
      </c>
      <c r="N1442" s="5">
        <v>3.75</v>
      </c>
      <c r="O1442" s="7">
        <v>1</v>
      </c>
      <c r="P1442" s="5">
        <v>2.4500000000000002</v>
      </c>
      <c r="Q1442" s="5">
        <v>1.3</v>
      </c>
      <c r="R1442" s="22">
        <f>Tabla1[[#This Row],[Fecha de Envío]]-Tabla1[[#This Row],[Fecha de Orden]]</f>
        <v>15</v>
      </c>
      <c r="S1442" s="24">
        <f>YEAR(Tabla1[[#This Row],[Fecha de Orden]])</f>
        <v>2021</v>
      </c>
      <c r="T1442" t="str">
        <f>VLOOKUP(Tabla1[[#This Row],[Nombre del Producto]],Tabla2[[Nombre Producto]:[Costo Unitario]],2,FALSE)</f>
        <v>Wicked Choccy's</v>
      </c>
      <c r="U1442" t="str">
        <f>VLOOKUP(Tabla1[[#This Row],[Fábrica]],Tabla3[],4,FALSE)</f>
        <v>Georgia</v>
      </c>
    </row>
    <row r="1443" spans="1:21" x14ac:dyDescent="0.25">
      <c r="A1443" t="s">
        <v>5702</v>
      </c>
      <c r="B1443" s="3">
        <v>44526</v>
      </c>
      <c r="C1443" s="3">
        <v>44536</v>
      </c>
      <c r="D1443" t="s">
        <v>82</v>
      </c>
      <c r="E1443">
        <v>124730</v>
      </c>
      <c r="F1443" t="s">
        <v>19</v>
      </c>
      <c r="G1443" t="s">
        <v>2027</v>
      </c>
      <c r="H1443" t="s">
        <v>31</v>
      </c>
      <c r="I1443">
        <v>13501</v>
      </c>
      <c r="J1443" t="s">
        <v>22</v>
      </c>
      <c r="K1443" t="s">
        <v>32</v>
      </c>
      <c r="L1443" t="s">
        <v>27</v>
      </c>
      <c r="M1443" t="s">
        <v>28</v>
      </c>
      <c r="N1443" s="5">
        <v>14.4</v>
      </c>
      <c r="O1443" s="7">
        <v>4</v>
      </c>
      <c r="P1443" s="5">
        <v>10</v>
      </c>
      <c r="Q1443" s="5">
        <v>4.4000000000000004</v>
      </c>
      <c r="R1443" s="22">
        <f>Tabla1[[#This Row],[Fecha de Envío]]-Tabla1[[#This Row],[Fecha de Orden]]</f>
        <v>10</v>
      </c>
      <c r="S1443" s="24">
        <f>YEAR(Tabla1[[#This Row],[Fecha de Orden]])</f>
        <v>2021</v>
      </c>
      <c r="T1443" t="str">
        <f>VLOOKUP(Tabla1[[#This Row],[Nombre del Producto]],Tabla2[[Nombre Producto]:[Costo Unitario]],2,FALSE)</f>
        <v>Lot's O' Nuts</v>
      </c>
      <c r="U1443" t="str">
        <f>VLOOKUP(Tabla1[[#This Row],[Fábrica]],Tabla3[],4,FALSE)</f>
        <v>Arizona</v>
      </c>
    </row>
    <row r="1444" spans="1:21" x14ac:dyDescent="0.25">
      <c r="A1444" t="s">
        <v>5703</v>
      </c>
      <c r="B1444" s="3">
        <v>44526</v>
      </c>
      <c r="C1444" s="3">
        <v>44536</v>
      </c>
      <c r="D1444" t="s">
        <v>82</v>
      </c>
      <c r="E1444">
        <v>124730</v>
      </c>
      <c r="F1444" t="s">
        <v>19</v>
      </c>
      <c r="G1444" t="s">
        <v>2027</v>
      </c>
      <c r="H1444" t="s">
        <v>31</v>
      </c>
      <c r="I1444">
        <v>13501</v>
      </c>
      <c r="J1444" t="s">
        <v>22</v>
      </c>
      <c r="K1444" t="s">
        <v>32</v>
      </c>
      <c r="L1444" t="s">
        <v>36</v>
      </c>
      <c r="M1444" t="s">
        <v>37</v>
      </c>
      <c r="N1444" s="5">
        <v>9.75</v>
      </c>
      <c r="O1444" s="7">
        <v>3</v>
      </c>
      <c r="P1444" s="5">
        <v>6.33</v>
      </c>
      <c r="Q1444" s="5">
        <v>3.42</v>
      </c>
      <c r="R1444" s="22">
        <f>Tabla1[[#This Row],[Fecha de Envío]]-Tabla1[[#This Row],[Fecha de Orden]]</f>
        <v>10</v>
      </c>
      <c r="S1444" s="24">
        <f>YEAR(Tabla1[[#This Row],[Fecha de Orden]])</f>
        <v>2021</v>
      </c>
      <c r="T1444" t="str">
        <f>VLOOKUP(Tabla1[[#This Row],[Nombre del Producto]],Tabla2[[Nombre Producto]:[Costo Unitario]],2,FALSE)</f>
        <v>Wicked Choccy's</v>
      </c>
      <c r="U1444" t="str">
        <f>VLOOKUP(Tabla1[[#This Row],[Fábrica]],Tabla3[],4,FALSE)</f>
        <v>Georgia</v>
      </c>
    </row>
    <row r="1445" spans="1:21" x14ac:dyDescent="0.25">
      <c r="A1445" t="s">
        <v>5704</v>
      </c>
      <c r="B1445" s="3">
        <v>44526</v>
      </c>
      <c r="C1445" s="3">
        <v>44536</v>
      </c>
      <c r="D1445" t="s">
        <v>82</v>
      </c>
      <c r="E1445">
        <v>124730</v>
      </c>
      <c r="F1445" t="s">
        <v>19</v>
      </c>
      <c r="G1445" t="s">
        <v>2027</v>
      </c>
      <c r="H1445" t="s">
        <v>31</v>
      </c>
      <c r="I1445">
        <v>13501</v>
      </c>
      <c r="J1445" t="s">
        <v>22</v>
      </c>
      <c r="K1445" t="s">
        <v>32</v>
      </c>
      <c r="L1445" t="s">
        <v>45</v>
      </c>
      <c r="M1445" t="s">
        <v>46</v>
      </c>
      <c r="N1445" s="5">
        <v>13.96</v>
      </c>
      <c r="O1445" s="7">
        <v>4</v>
      </c>
      <c r="P1445" s="5">
        <v>9.9600000000000009</v>
      </c>
      <c r="Q1445" s="5">
        <v>4</v>
      </c>
      <c r="R1445" s="22">
        <f>Tabla1[[#This Row],[Fecha de Envío]]-Tabla1[[#This Row],[Fecha de Orden]]</f>
        <v>10</v>
      </c>
      <c r="S1445" s="24">
        <f>YEAR(Tabla1[[#This Row],[Fecha de Orden]])</f>
        <v>2021</v>
      </c>
      <c r="T1445" t="str">
        <f>VLOOKUP(Tabla1[[#This Row],[Nombre del Producto]],Tabla2[[Nombre Producto]:[Costo Unitario]],2,FALSE)</f>
        <v>Lot's O' Nuts</v>
      </c>
      <c r="U1445" t="str">
        <f>VLOOKUP(Tabla1[[#This Row],[Fábrica]],Tabla3[],4,FALSE)</f>
        <v>Arizona</v>
      </c>
    </row>
    <row r="1446" spans="1:21" x14ac:dyDescent="0.25">
      <c r="A1446" t="s">
        <v>6835</v>
      </c>
      <c r="B1446" s="3">
        <v>44526</v>
      </c>
      <c r="C1446" s="3">
        <v>44542</v>
      </c>
      <c r="D1446" t="s">
        <v>18</v>
      </c>
      <c r="E1446">
        <v>168984</v>
      </c>
      <c r="F1446" t="s">
        <v>19</v>
      </c>
      <c r="G1446" t="s">
        <v>5107</v>
      </c>
      <c r="H1446" t="s">
        <v>62</v>
      </c>
      <c r="I1446">
        <v>97224</v>
      </c>
      <c r="J1446" t="s">
        <v>22</v>
      </c>
      <c r="K1446" t="s">
        <v>23</v>
      </c>
      <c r="L1446" t="s">
        <v>33</v>
      </c>
      <c r="M1446" t="s">
        <v>34</v>
      </c>
      <c r="N1446" s="5">
        <v>10.8</v>
      </c>
      <c r="O1446" s="7">
        <v>3</v>
      </c>
      <c r="P1446" s="5">
        <v>7.2</v>
      </c>
      <c r="Q1446" s="5">
        <v>3.6</v>
      </c>
      <c r="R1446" s="22">
        <f>Tabla1[[#This Row],[Fecha de Envío]]-Tabla1[[#This Row],[Fecha de Orden]]</f>
        <v>16</v>
      </c>
      <c r="S1446" s="24">
        <f>YEAR(Tabla1[[#This Row],[Fecha de Orden]])</f>
        <v>2021</v>
      </c>
      <c r="T1446" t="str">
        <f>VLOOKUP(Tabla1[[#This Row],[Nombre del Producto]],Tabla2[[Nombre Producto]:[Costo Unitario]],2,FALSE)</f>
        <v>Lot's O' Nuts</v>
      </c>
      <c r="U1446" t="str">
        <f>VLOOKUP(Tabla1[[#This Row],[Fábrica]],Tabla3[],4,FALSE)</f>
        <v>Arizona</v>
      </c>
    </row>
    <row r="1447" spans="1:21" x14ac:dyDescent="0.25">
      <c r="A1447" t="s">
        <v>6836</v>
      </c>
      <c r="B1447" s="3">
        <v>44526</v>
      </c>
      <c r="C1447" s="3">
        <v>44542</v>
      </c>
      <c r="D1447" t="s">
        <v>18</v>
      </c>
      <c r="E1447">
        <v>168984</v>
      </c>
      <c r="F1447" t="s">
        <v>19</v>
      </c>
      <c r="G1447" t="s">
        <v>5107</v>
      </c>
      <c r="H1447" t="s">
        <v>62</v>
      </c>
      <c r="I1447">
        <v>97224</v>
      </c>
      <c r="J1447" t="s">
        <v>22</v>
      </c>
      <c r="K1447" t="s">
        <v>23</v>
      </c>
      <c r="L1447" t="s">
        <v>27</v>
      </c>
      <c r="M1447" t="s">
        <v>28</v>
      </c>
      <c r="N1447" s="5">
        <v>18</v>
      </c>
      <c r="O1447" s="7">
        <v>5</v>
      </c>
      <c r="P1447" s="5">
        <v>12.5</v>
      </c>
      <c r="Q1447" s="5">
        <v>5.5</v>
      </c>
      <c r="R1447" s="22">
        <f>Tabla1[[#This Row],[Fecha de Envío]]-Tabla1[[#This Row],[Fecha de Orden]]</f>
        <v>16</v>
      </c>
      <c r="S1447" s="24">
        <f>YEAR(Tabla1[[#This Row],[Fecha de Orden]])</f>
        <v>2021</v>
      </c>
      <c r="T1447" t="str">
        <f>VLOOKUP(Tabla1[[#This Row],[Nombre del Producto]],Tabla2[[Nombre Producto]:[Costo Unitario]],2,FALSE)</f>
        <v>Lot's O' Nuts</v>
      </c>
      <c r="U1447" t="str">
        <f>VLOOKUP(Tabla1[[#This Row],[Fábrica]],Tabla3[],4,FALSE)</f>
        <v>Arizona</v>
      </c>
    </row>
    <row r="1448" spans="1:21" x14ac:dyDescent="0.25">
      <c r="A1448" t="s">
        <v>6837</v>
      </c>
      <c r="B1448" s="3">
        <v>44526</v>
      </c>
      <c r="C1448" s="3">
        <v>44542</v>
      </c>
      <c r="D1448" t="s">
        <v>18</v>
      </c>
      <c r="E1448">
        <v>168984</v>
      </c>
      <c r="F1448" t="s">
        <v>19</v>
      </c>
      <c r="G1448" t="s">
        <v>5107</v>
      </c>
      <c r="H1448" t="s">
        <v>62</v>
      </c>
      <c r="I1448">
        <v>97224</v>
      </c>
      <c r="J1448" t="s">
        <v>22</v>
      </c>
      <c r="K1448" t="s">
        <v>23</v>
      </c>
      <c r="L1448" t="s">
        <v>45</v>
      </c>
      <c r="M1448" t="s">
        <v>46</v>
      </c>
      <c r="N1448" s="5">
        <v>13.96</v>
      </c>
      <c r="O1448" s="7">
        <v>4</v>
      </c>
      <c r="P1448" s="5">
        <v>9.9600000000000009</v>
      </c>
      <c r="Q1448" s="5">
        <v>4</v>
      </c>
      <c r="R1448" s="22">
        <f>Tabla1[[#This Row],[Fecha de Envío]]-Tabla1[[#This Row],[Fecha de Orden]]</f>
        <v>16</v>
      </c>
      <c r="S1448" s="24">
        <f>YEAR(Tabla1[[#This Row],[Fecha de Orden]])</f>
        <v>2021</v>
      </c>
      <c r="T1448" t="str">
        <f>VLOOKUP(Tabla1[[#This Row],[Nombre del Producto]],Tabla2[[Nombre Producto]:[Costo Unitario]],2,FALSE)</f>
        <v>Lot's O' Nuts</v>
      </c>
      <c r="U1448" t="str">
        <f>VLOOKUP(Tabla1[[#This Row],[Fábrica]],Tabla3[],4,FALSE)</f>
        <v>Arizona</v>
      </c>
    </row>
    <row r="1449" spans="1:21" x14ac:dyDescent="0.25">
      <c r="A1449" t="s">
        <v>4771</v>
      </c>
      <c r="B1449" s="3">
        <v>44527</v>
      </c>
      <c r="C1449" s="3">
        <v>44541</v>
      </c>
      <c r="D1449" t="s">
        <v>18</v>
      </c>
      <c r="E1449">
        <v>167486</v>
      </c>
      <c r="F1449" t="s">
        <v>19</v>
      </c>
      <c r="G1449" t="s">
        <v>3089</v>
      </c>
      <c r="H1449" t="s">
        <v>31</v>
      </c>
      <c r="I1449">
        <v>14215</v>
      </c>
      <c r="J1449" t="s">
        <v>22</v>
      </c>
      <c r="K1449" t="s">
        <v>32</v>
      </c>
      <c r="L1449" t="s">
        <v>27</v>
      </c>
      <c r="M1449" t="s">
        <v>28</v>
      </c>
      <c r="N1449" s="5">
        <v>18</v>
      </c>
      <c r="O1449" s="7">
        <v>5</v>
      </c>
      <c r="P1449" s="5">
        <v>12.5</v>
      </c>
      <c r="Q1449" s="5">
        <v>5.5</v>
      </c>
      <c r="R1449" s="22">
        <f>Tabla1[[#This Row],[Fecha de Envío]]-Tabla1[[#This Row],[Fecha de Orden]]</f>
        <v>14</v>
      </c>
      <c r="S1449" s="24">
        <f>YEAR(Tabla1[[#This Row],[Fecha de Orden]])</f>
        <v>2021</v>
      </c>
      <c r="T1449" t="str">
        <f>VLOOKUP(Tabla1[[#This Row],[Nombre del Producto]],Tabla2[[Nombre Producto]:[Costo Unitario]],2,FALSE)</f>
        <v>Lot's O' Nuts</v>
      </c>
      <c r="U1449" t="str">
        <f>VLOOKUP(Tabla1[[#This Row],[Fábrica]],Tabla3[],4,FALSE)</f>
        <v>Arizona</v>
      </c>
    </row>
    <row r="1450" spans="1:21" x14ac:dyDescent="0.25">
      <c r="A1450" t="s">
        <v>6406</v>
      </c>
      <c r="B1450" s="3">
        <v>44527</v>
      </c>
      <c r="C1450" s="3">
        <v>44543</v>
      </c>
      <c r="D1450" t="s">
        <v>18</v>
      </c>
      <c r="E1450">
        <v>119032</v>
      </c>
      <c r="F1450" t="s">
        <v>19</v>
      </c>
      <c r="G1450" t="s">
        <v>30</v>
      </c>
      <c r="H1450" t="s">
        <v>31</v>
      </c>
      <c r="I1450">
        <v>10035</v>
      </c>
      <c r="J1450" t="s">
        <v>22</v>
      </c>
      <c r="K1450" t="s">
        <v>32</v>
      </c>
      <c r="L1450" t="s">
        <v>24</v>
      </c>
      <c r="M1450" t="s">
        <v>25</v>
      </c>
      <c r="N1450" s="5">
        <v>7.5</v>
      </c>
      <c r="O1450" s="7">
        <v>2</v>
      </c>
      <c r="P1450" s="5">
        <v>4.9000000000000004</v>
      </c>
      <c r="Q1450" s="5">
        <v>2.6</v>
      </c>
      <c r="R1450" s="22">
        <f>Tabla1[[#This Row],[Fecha de Envío]]-Tabla1[[#This Row],[Fecha de Orden]]</f>
        <v>16</v>
      </c>
      <c r="S1450" s="24">
        <f>YEAR(Tabla1[[#This Row],[Fecha de Orden]])</f>
        <v>2021</v>
      </c>
      <c r="T1450" t="str">
        <f>VLOOKUP(Tabla1[[#This Row],[Nombre del Producto]],Tabla2[[Nombre Producto]:[Costo Unitario]],2,FALSE)</f>
        <v>Wicked Choccy's</v>
      </c>
      <c r="U1450" t="str">
        <f>VLOOKUP(Tabla1[[#This Row],[Fábrica]],Tabla3[],4,FALSE)</f>
        <v>Georgia</v>
      </c>
    </row>
    <row r="1451" spans="1:21" x14ac:dyDescent="0.25">
      <c r="A1451" t="s">
        <v>1113</v>
      </c>
      <c r="B1451" s="3">
        <v>44528</v>
      </c>
      <c r="C1451" s="3">
        <v>44544</v>
      </c>
      <c r="D1451" t="s">
        <v>18</v>
      </c>
      <c r="E1451">
        <v>163013</v>
      </c>
      <c r="F1451" t="s">
        <v>19</v>
      </c>
      <c r="G1451" t="s">
        <v>786</v>
      </c>
      <c r="H1451" t="s">
        <v>522</v>
      </c>
      <c r="I1451">
        <v>36116</v>
      </c>
      <c r="J1451" t="s">
        <v>22</v>
      </c>
      <c r="K1451" t="s">
        <v>66</v>
      </c>
      <c r="L1451" t="s">
        <v>45</v>
      </c>
      <c r="M1451" t="s">
        <v>46</v>
      </c>
      <c r="N1451" s="5">
        <v>10.47</v>
      </c>
      <c r="O1451" s="7">
        <v>3</v>
      </c>
      <c r="P1451" s="5">
        <v>7.47</v>
      </c>
      <c r="Q1451" s="5">
        <v>3</v>
      </c>
      <c r="R1451" s="22">
        <f>Tabla1[[#This Row],[Fecha de Envío]]-Tabla1[[#This Row],[Fecha de Orden]]</f>
        <v>16</v>
      </c>
      <c r="S1451" s="24">
        <f>YEAR(Tabla1[[#This Row],[Fecha de Orden]])</f>
        <v>2021</v>
      </c>
      <c r="T1451" t="str">
        <f>VLOOKUP(Tabla1[[#This Row],[Nombre del Producto]],Tabla2[[Nombre Producto]:[Costo Unitario]],2,FALSE)</f>
        <v>Lot's O' Nuts</v>
      </c>
      <c r="U1451" t="str">
        <f>VLOOKUP(Tabla1[[#This Row],[Fábrica]],Tabla3[],4,FALSE)</f>
        <v>Arizona</v>
      </c>
    </row>
    <row r="1452" spans="1:21" x14ac:dyDescent="0.25">
      <c r="A1452" t="s">
        <v>1496</v>
      </c>
      <c r="B1452" s="3">
        <v>44528</v>
      </c>
      <c r="C1452" s="3">
        <v>44542</v>
      </c>
      <c r="D1452" t="s">
        <v>18</v>
      </c>
      <c r="E1452">
        <v>121629</v>
      </c>
      <c r="F1452" t="s">
        <v>19</v>
      </c>
      <c r="G1452" t="s">
        <v>159</v>
      </c>
      <c r="H1452" t="s">
        <v>42</v>
      </c>
      <c r="I1452">
        <v>77041</v>
      </c>
      <c r="J1452" t="s">
        <v>22</v>
      </c>
      <c r="K1452" t="s">
        <v>43</v>
      </c>
      <c r="L1452" t="s">
        <v>36</v>
      </c>
      <c r="M1452" t="s">
        <v>37</v>
      </c>
      <c r="N1452" s="5">
        <v>16.25</v>
      </c>
      <c r="O1452" s="7">
        <v>5</v>
      </c>
      <c r="P1452" s="5">
        <v>10.55</v>
      </c>
      <c r="Q1452" s="5">
        <v>5.7</v>
      </c>
      <c r="R1452" s="22">
        <f>Tabla1[[#This Row],[Fecha de Envío]]-Tabla1[[#This Row],[Fecha de Orden]]</f>
        <v>14</v>
      </c>
      <c r="S1452" s="24">
        <f>YEAR(Tabla1[[#This Row],[Fecha de Orden]])</f>
        <v>2021</v>
      </c>
      <c r="T1452" t="str">
        <f>VLOOKUP(Tabla1[[#This Row],[Nombre del Producto]],Tabla2[[Nombre Producto]:[Costo Unitario]],2,FALSE)</f>
        <v>Wicked Choccy's</v>
      </c>
      <c r="U1452" t="str">
        <f>VLOOKUP(Tabla1[[#This Row],[Fábrica]],Tabla3[],4,FALSE)</f>
        <v>Georgia</v>
      </c>
    </row>
    <row r="1453" spans="1:21" x14ac:dyDescent="0.25">
      <c r="A1453" t="s">
        <v>2194</v>
      </c>
      <c r="B1453" s="3">
        <v>44528</v>
      </c>
      <c r="C1453" s="3">
        <v>44541</v>
      </c>
      <c r="D1453" t="s">
        <v>71</v>
      </c>
      <c r="E1453">
        <v>101560</v>
      </c>
      <c r="F1453" t="s">
        <v>19</v>
      </c>
      <c r="G1453" t="s">
        <v>931</v>
      </c>
      <c r="H1453" t="s">
        <v>678</v>
      </c>
      <c r="I1453">
        <v>29203</v>
      </c>
      <c r="J1453" t="s">
        <v>22</v>
      </c>
      <c r="K1453" t="s">
        <v>66</v>
      </c>
      <c r="L1453" t="s">
        <v>24</v>
      </c>
      <c r="M1453" t="s">
        <v>25</v>
      </c>
      <c r="N1453" s="5">
        <v>18.75</v>
      </c>
      <c r="O1453" s="7">
        <v>5</v>
      </c>
      <c r="P1453" s="5">
        <v>12.25</v>
      </c>
      <c r="Q1453" s="5">
        <v>6.5</v>
      </c>
      <c r="R1453" s="22">
        <f>Tabla1[[#This Row],[Fecha de Envío]]-Tabla1[[#This Row],[Fecha de Orden]]</f>
        <v>13</v>
      </c>
      <c r="S1453" s="24">
        <f>YEAR(Tabla1[[#This Row],[Fecha de Orden]])</f>
        <v>2021</v>
      </c>
      <c r="T1453" t="str">
        <f>VLOOKUP(Tabla1[[#This Row],[Nombre del Producto]],Tabla2[[Nombre Producto]:[Costo Unitario]],2,FALSE)</f>
        <v>Wicked Choccy's</v>
      </c>
      <c r="U1453" t="str">
        <f>VLOOKUP(Tabla1[[#This Row],[Fábrica]],Tabla3[],4,FALSE)</f>
        <v>Georgia</v>
      </c>
    </row>
    <row r="1454" spans="1:21" x14ac:dyDescent="0.25">
      <c r="A1454" t="s">
        <v>2195</v>
      </c>
      <c r="B1454" s="3">
        <v>44528</v>
      </c>
      <c r="C1454" s="3">
        <v>44541</v>
      </c>
      <c r="D1454" t="s">
        <v>71</v>
      </c>
      <c r="E1454">
        <v>101560</v>
      </c>
      <c r="F1454" t="s">
        <v>19</v>
      </c>
      <c r="G1454" t="s">
        <v>931</v>
      </c>
      <c r="H1454" t="s">
        <v>678</v>
      </c>
      <c r="I1454">
        <v>29203</v>
      </c>
      <c r="J1454" t="s">
        <v>22</v>
      </c>
      <c r="K1454" t="s">
        <v>66</v>
      </c>
      <c r="L1454" t="s">
        <v>36</v>
      </c>
      <c r="M1454" t="s">
        <v>37</v>
      </c>
      <c r="N1454" s="5">
        <v>9.75</v>
      </c>
      <c r="O1454" s="7">
        <v>3</v>
      </c>
      <c r="P1454" s="5">
        <v>6.33</v>
      </c>
      <c r="Q1454" s="5">
        <v>3.42</v>
      </c>
      <c r="R1454" s="22">
        <f>Tabla1[[#This Row],[Fecha de Envío]]-Tabla1[[#This Row],[Fecha de Orden]]</f>
        <v>13</v>
      </c>
      <c r="S1454" s="24">
        <f>YEAR(Tabla1[[#This Row],[Fecha de Orden]])</f>
        <v>2021</v>
      </c>
      <c r="T1454" t="str">
        <f>VLOOKUP(Tabla1[[#This Row],[Nombre del Producto]],Tabla2[[Nombre Producto]:[Costo Unitario]],2,FALSE)</f>
        <v>Wicked Choccy's</v>
      </c>
      <c r="U1454" t="str">
        <f>VLOOKUP(Tabla1[[#This Row],[Fábrica]],Tabla3[],4,FALSE)</f>
        <v>Georgia</v>
      </c>
    </row>
    <row r="1455" spans="1:21" x14ac:dyDescent="0.25">
      <c r="A1455" t="s">
        <v>2196</v>
      </c>
      <c r="B1455" s="3">
        <v>44528</v>
      </c>
      <c r="C1455" s="3">
        <v>44541</v>
      </c>
      <c r="D1455" t="s">
        <v>71</v>
      </c>
      <c r="E1455">
        <v>101560</v>
      </c>
      <c r="F1455" t="s">
        <v>19</v>
      </c>
      <c r="G1455" t="s">
        <v>931</v>
      </c>
      <c r="H1455" t="s">
        <v>678</v>
      </c>
      <c r="I1455">
        <v>29203</v>
      </c>
      <c r="J1455" t="s">
        <v>22</v>
      </c>
      <c r="K1455" t="s">
        <v>66</v>
      </c>
      <c r="L1455" t="s">
        <v>27</v>
      </c>
      <c r="M1455" t="s">
        <v>28</v>
      </c>
      <c r="N1455" s="5">
        <v>25.2</v>
      </c>
      <c r="O1455" s="7">
        <v>7</v>
      </c>
      <c r="P1455" s="5">
        <v>17.5</v>
      </c>
      <c r="Q1455" s="5">
        <v>7.7</v>
      </c>
      <c r="R1455" s="22">
        <f>Tabla1[[#This Row],[Fecha de Envío]]-Tabla1[[#This Row],[Fecha de Orden]]</f>
        <v>13</v>
      </c>
      <c r="S1455" s="24">
        <f>YEAR(Tabla1[[#This Row],[Fecha de Orden]])</f>
        <v>2021</v>
      </c>
      <c r="T1455" t="str">
        <f>VLOOKUP(Tabla1[[#This Row],[Nombre del Producto]],Tabla2[[Nombre Producto]:[Costo Unitario]],2,FALSE)</f>
        <v>Lot's O' Nuts</v>
      </c>
      <c r="U1455" t="str">
        <f>VLOOKUP(Tabla1[[#This Row],[Fábrica]],Tabla3[],4,FALSE)</f>
        <v>Arizona</v>
      </c>
    </row>
    <row r="1456" spans="1:21" x14ac:dyDescent="0.25">
      <c r="A1456" t="s">
        <v>2571</v>
      </c>
      <c r="B1456" s="3">
        <v>44528</v>
      </c>
      <c r="C1456" s="3">
        <v>44538</v>
      </c>
      <c r="D1456" t="s">
        <v>82</v>
      </c>
      <c r="E1456">
        <v>105249</v>
      </c>
      <c r="F1456" t="s">
        <v>19</v>
      </c>
      <c r="G1456" t="s">
        <v>20</v>
      </c>
      <c r="H1456" t="s">
        <v>21</v>
      </c>
      <c r="I1456">
        <v>94122</v>
      </c>
      <c r="J1456" t="s">
        <v>22</v>
      </c>
      <c r="K1456" t="s">
        <v>23</v>
      </c>
      <c r="L1456" t="s">
        <v>45</v>
      </c>
      <c r="M1456" t="s">
        <v>46</v>
      </c>
      <c r="N1456" s="5">
        <v>13.96</v>
      </c>
      <c r="O1456" s="7">
        <v>4</v>
      </c>
      <c r="P1456" s="5">
        <v>9.9600000000000009</v>
      </c>
      <c r="Q1456" s="5">
        <v>4</v>
      </c>
      <c r="R1456" s="22">
        <f>Tabla1[[#This Row],[Fecha de Envío]]-Tabla1[[#This Row],[Fecha de Orden]]</f>
        <v>10</v>
      </c>
      <c r="S1456" s="24">
        <f>YEAR(Tabla1[[#This Row],[Fecha de Orden]])</f>
        <v>2021</v>
      </c>
      <c r="T1456" t="str">
        <f>VLOOKUP(Tabla1[[#This Row],[Nombre del Producto]],Tabla2[[Nombre Producto]:[Costo Unitario]],2,FALSE)</f>
        <v>Lot's O' Nuts</v>
      </c>
      <c r="U1456" t="str">
        <f>VLOOKUP(Tabla1[[#This Row],[Fábrica]],Tabla3[],4,FALSE)</f>
        <v>Arizona</v>
      </c>
    </row>
    <row r="1457" spans="1:21" x14ac:dyDescent="0.25">
      <c r="A1457" t="s">
        <v>2572</v>
      </c>
      <c r="B1457" s="3">
        <v>44528</v>
      </c>
      <c r="C1457" s="3">
        <v>44538</v>
      </c>
      <c r="D1457" t="s">
        <v>82</v>
      </c>
      <c r="E1457">
        <v>105249</v>
      </c>
      <c r="F1457" t="s">
        <v>19</v>
      </c>
      <c r="G1457" t="s">
        <v>20</v>
      </c>
      <c r="H1457" t="s">
        <v>21</v>
      </c>
      <c r="I1457">
        <v>94122</v>
      </c>
      <c r="J1457" t="s">
        <v>22</v>
      </c>
      <c r="K1457" t="s">
        <v>23</v>
      </c>
      <c r="L1457" t="s">
        <v>33</v>
      </c>
      <c r="M1457" t="s">
        <v>34</v>
      </c>
      <c r="N1457" s="5">
        <v>14.4</v>
      </c>
      <c r="O1457" s="7">
        <v>4</v>
      </c>
      <c r="P1457" s="5">
        <v>9.6</v>
      </c>
      <c r="Q1457" s="5">
        <v>4.8</v>
      </c>
      <c r="R1457" s="22">
        <f>Tabla1[[#This Row],[Fecha de Envío]]-Tabla1[[#This Row],[Fecha de Orden]]</f>
        <v>10</v>
      </c>
      <c r="S1457" s="24">
        <f>YEAR(Tabla1[[#This Row],[Fecha de Orden]])</f>
        <v>2021</v>
      </c>
      <c r="T1457" t="str">
        <f>VLOOKUP(Tabla1[[#This Row],[Nombre del Producto]],Tabla2[[Nombre Producto]:[Costo Unitario]],2,FALSE)</f>
        <v>Lot's O' Nuts</v>
      </c>
      <c r="U1457" t="str">
        <f>VLOOKUP(Tabla1[[#This Row],[Fábrica]],Tabla3[],4,FALSE)</f>
        <v>Arizona</v>
      </c>
    </row>
    <row r="1458" spans="1:21" x14ac:dyDescent="0.25">
      <c r="A1458" t="s">
        <v>2573</v>
      </c>
      <c r="B1458" s="3">
        <v>44528</v>
      </c>
      <c r="C1458" s="3">
        <v>44538</v>
      </c>
      <c r="D1458" t="s">
        <v>82</v>
      </c>
      <c r="E1458">
        <v>105249</v>
      </c>
      <c r="F1458" t="s">
        <v>19</v>
      </c>
      <c r="G1458" t="s">
        <v>20</v>
      </c>
      <c r="H1458" t="s">
        <v>21</v>
      </c>
      <c r="I1458">
        <v>94122</v>
      </c>
      <c r="J1458" t="s">
        <v>22</v>
      </c>
      <c r="K1458" t="s">
        <v>23</v>
      </c>
      <c r="L1458" t="s">
        <v>27</v>
      </c>
      <c r="M1458" t="s">
        <v>28</v>
      </c>
      <c r="N1458" s="5">
        <v>7.2</v>
      </c>
      <c r="O1458" s="7">
        <v>2</v>
      </c>
      <c r="P1458" s="5">
        <v>5</v>
      </c>
      <c r="Q1458" s="5">
        <v>2.2000000000000002</v>
      </c>
      <c r="R1458" s="22">
        <f>Tabla1[[#This Row],[Fecha de Envío]]-Tabla1[[#This Row],[Fecha de Orden]]</f>
        <v>10</v>
      </c>
      <c r="S1458" s="24">
        <f>YEAR(Tabla1[[#This Row],[Fecha de Orden]])</f>
        <v>2021</v>
      </c>
      <c r="T1458" t="str">
        <f>VLOOKUP(Tabla1[[#This Row],[Nombre del Producto]],Tabla2[[Nombre Producto]:[Costo Unitario]],2,FALSE)</f>
        <v>Lot's O' Nuts</v>
      </c>
      <c r="U1458" t="str">
        <f>VLOOKUP(Tabla1[[#This Row],[Fábrica]],Tabla3[],4,FALSE)</f>
        <v>Arizona</v>
      </c>
    </row>
    <row r="1459" spans="1:21" x14ac:dyDescent="0.25">
      <c r="A1459" t="s">
        <v>5895</v>
      </c>
      <c r="B1459" s="3">
        <v>44528</v>
      </c>
      <c r="C1459" s="3">
        <v>44543</v>
      </c>
      <c r="D1459" t="s">
        <v>18</v>
      </c>
      <c r="E1459">
        <v>120175</v>
      </c>
      <c r="F1459" t="s">
        <v>19</v>
      </c>
      <c r="G1459" t="s">
        <v>393</v>
      </c>
      <c r="H1459" t="s">
        <v>147</v>
      </c>
      <c r="I1459">
        <v>47374</v>
      </c>
      <c r="J1459" t="s">
        <v>22</v>
      </c>
      <c r="K1459" t="s">
        <v>43</v>
      </c>
      <c r="L1459" t="s">
        <v>24</v>
      </c>
      <c r="M1459" t="s">
        <v>25</v>
      </c>
      <c r="N1459" s="5">
        <v>22.5</v>
      </c>
      <c r="O1459" s="7">
        <v>6</v>
      </c>
      <c r="P1459" s="5">
        <v>14.7</v>
      </c>
      <c r="Q1459" s="5">
        <v>7.8</v>
      </c>
      <c r="R1459" s="22">
        <f>Tabla1[[#This Row],[Fecha de Envío]]-Tabla1[[#This Row],[Fecha de Orden]]</f>
        <v>15</v>
      </c>
      <c r="S1459" s="24">
        <f>YEAR(Tabla1[[#This Row],[Fecha de Orden]])</f>
        <v>2021</v>
      </c>
      <c r="T1459" t="str">
        <f>VLOOKUP(Tabla1[[#This Row],[Nombre del Producto]],Tabla2[[Nombre Producto]:[Costo Unitario]],2,FALSE)</f>
        <v>Wicked Choccy's</v>
      </c>
      <c r="U1459" t="str">
        <f>VLOOKUP(Tabla1[[#This Row],[Fábrica]],Tabla3[],4,FALSE)</f>
        <v>Georgia</v>
      </c>
    </row>
    <row r="1460" spans="1:21" x14ac:dyDescent="0.25">
      <c r="A1460" t="s">
        <v>6289</v>
      </c>
      <c r="B1460" s="3">
        <v>44528</v>
      </c>
      <c r="C1460" s="3">
        <v>44540</v>
      </c>
      <c r="D1460" t="s">
        <v>71</v>
      </c>
      <c r="E1460">
        <v>121167</v>
      </c>
      <c r="F1460" t="s">
        <v>19</v>
      </c>
      <c r="G1460" t="s">
        <v>2158</v>
      </c>
      <c r="H1460" t="s">
        <v>31</v>
      </c>
      <c r="I1460">
        <v>11520</v>
      </c>
      <c r="J1460" t="s">
        <v>22</v>
      </c>
      <c r="K1460" t="s">
        <v>32</v>
      </c>
      <c r="L1460" t="s">
        <v>33</v>
      </c>
      <c r="M1460" t="s">
        <v>34</v>
      </c>
      <c r="N1460" s="5">
        <v>7.2</v>
      </c>
      <c r="O1460" s="7">
        <v>2</v>
      </c>
      <c r="P1460" s="5">
        <v>4.8</v>
      </c>
      <c r="Q1460" s="5">
        <v>2.4</v>
      </c>
      <c r="R1460" s="22">
        <f>Tabla1[[#This Row],[Fecha de Envío]]-Tabla1[[#This Row],[Fecha de Orden]]</f>
        <v>12</v>
      </c>
      <c r="S1460" s="24">
        <f>YEAR(Tabla1[[#This Row],[Fecha de Orden]])</f>
        <v>2021</v>
      </c>
      <c r="T1460" t="str">
        <f>VLOOKUP(Tabla1[[#This Row],[Nombre del Producto]],Tabla2[[Nombre Producto]:[Costo Unitario]],2,FALSE)</f>
        <v>Lot's O' Nuts</v>
      </c>
      <c r="U1460" t="str">
        <f>VLOOKUP(Tabla1[[#This Row],[Fábrica]],Tabla3[],4,FALSE)</f>
        <v>Arizona</v>
      </c>
    </row>
    <row r="1461" spans="1:21" x14ac:dyDescent="0.25">
      <c r="A1461" t="s">
        <v>8066</v>
      </c>
      <c r="B1461" s="3">
        <v>44528</v>
      </c>
      <c r="C1461" s="3">
        <v>44541</v>
      </c>
      <c r="D1461" t="s">
        <v>39</v>
      </c>
      <c r="E1461">
        <v>159800</v>
      </c>
      <c r="F1461" t="s">
        <v>19</v>
      </c>
      <c r="G1461" t="s">
        <v>20</v>
      </c>
      <c r="H1461" t="s">
        <v>21</v>
      </c>
      <c r="I1461">
        <v>94109</v>
      </c>
      <c r="J1461" t="s">
        <v>22</v>
      </c>
      <c r="K1461" t="s">
        <v>23</v>
      </c>
      <c r="L1461" t="s">
        <v>36</v>
      </c>
      <c r="M1461" t="s">
        <v>37</v>
      </c>
      <c r="N1461" s="5">
        <v>9.75</v>
      </c>
      <c r="O1461" s="7">
        <v>3</v>
      </c>
      <c r="P1461" s="5">
        <v>6.33</v>
      </c>
      <c r="Q1461" s="5">
        <v>3.42</v>
      </c>
      <c r="R1461" s="22">
        <f>Tabla1[[#This Row],[Fecha de Envío]]-Tabla1[[#This Row],[Fecha de Orden]]</f>
        <v>13</v>
      </c>
      <c r="S1461" s="24">
        <f>YEAR(Tabla1[[#This Row],[Fecha de Orden]])</f>
        <v>2021</v>
      </c>
      <c r="T1461" t="str">
        <f>VLOOKUP(Tabla1[[#This Row],[Nombre del Producto]],Tabla2[[Nombre Producto]:[Costo Unitario]],2,FALSE)</f>
        <v>Wicked Choccy's</v>
      </c>
      <c r="U1461" t="str">
        <f>VLOOKUP(Tabla1[[#This Row],[Fábrica]],Tabla3[],4,FALSE)</f>
        <v>Georgia</v>
      </c>
    </row>
    <row r="1462" spans="1:21" x14ac:dyDescent="0.25">
      <c r="A1462" t="s">
        <v>8067</v>
      </c>
      <c r="B1462" s="3">
        <v>44528</v>
      </c>
      <c r="C1462" s="3">
        <v>44541</v>
      </c>
      <c r="D1462" t="s">
        <v>39</v>
      </c>
      <c r="E1462">
        <v>159800</v>
      </c>
      <c r="F1462" t="s">
        <v>19</v>
      </c>
      <c r="G1462" t="s">
        <v>20</v>
      </c>
      <c r="H1462" t="s">
        <v>21</v>
      </c>
      <c r="I1462">
        <v>94109</v>
      </c>
      <c r="J1462" t="s">
        <v>22</v>
      </c>
      <c r="K1462" t="s">
        <v>23</v>
      </c>
      <c r="L1462" t="s">
        <v>24</v>
      </c>
      <c r="M1462" t="s">
        <v>25</v>
      </c>
      <c r="N1462" s="5">
        <v>26.25</v>
      </c>
      <c r="O1462" s="7">
        <v>7</v>
      </c>
      <c r="P1462" s="5">
        <v>17.149999999999999</v>
      </c>
      <c r="Q1462" s="5">
        <v>9.1</v>
      </c>
      <c r="R1462" s="22">
        <f>Tabla1[[#This Row],[Fecha de Envío]]-Tabla1[[#This Row],[Fecha de Orden]]</f>
        <v>13</v>
      </c>
      <c r="S1462" s="24">
        <f>YEAR(Tabla1[[#This Row],[Fecha de Orden]])</f>
        <v>2021</v>
      </c>
      <c r="T1462" t="str">
        <f>VLOOKUP(Tabla1[[#This Row],[Nombre del Producto]],Tabla2[[Nombre Producto]:[Costo Unitario]],2,FALSE)</f>
        <v>Wicked Choccy's</v>
      </c>
      <c r="U1462" t="str">
        <f>VLOOKUP(Tabla1[[#This Row],[Fábrica]],Tabla3[],4,FALSE)</f>
        <v>Georgia</v>
      </c>
    </row>
    <row r="1463" spans="1:21" x14ac:dyDescent="0.25">
      <c r="A1463" t="s">
        <v>500</v>
      </c>
      <c r="B1463" s="3">
        <v>44529</v>
      </c>
      <c r="C1463" s="3">
        <v>44546</v>
      </c>
      <c r="D1463" t="s">
        <v>18</v>
      </c>
      <c r="E1463">
        <v>153983</v>
      </c>
      <c r="F1463" t="s">
        <v>19</v>
      </c>
      <c r="G1463" t="s">
        <v>20</v>
      </c>
      <c r="H1463" t="s">
        <v>21</v>
      </c>
      <c r="I1463">
        <v>94122</v>
      </c>
      <c r="J1463" t="s">
        <v>22</v>
      </c>
      <c r="K1463" t="s">
        <v>23</v>
      </c>
      <c r="L1463" t="s">
        <v>45</v>
      </c>
      <c r="M1463" t="s">
        <v>46</v>
      </c>
      <c r="N1463" s="5">
        <v>17.45</v>
      </c>
      <c r="O1463" s="7">
        <v>5</v>
      </c>
      <c r="P1463" s="5">
        <v>12.45</v>
      </c>
      <c r="Q1463" s="5">
        <v>5</v>
      </c>
      <c r="R1463" s="22">
        <f>Tabla1[[#This Row],[Fecha de Envío]]-Tabla1[[#This Row],[Fecha de Orden]]</f>
        <v>17</v>
      </c>
      <c r="S1463" s="24">
        <f>YEAR(Tabla1[[#This Row],[Fecha de Orden]])</f>
        <v>2021</v>
      </c>
      <c r="T1463" t="str">
        <f>VLOOKUP(Tabla1[[#This Row],[Nombre del Producto]],Tabla2[[Nombre Producto]:[Costo Unitario]],2,FALSE)</f>
        <v>Lot's O' Nuts</v>
      </c>
      <c r="U1463" t="str">
        <f>VLOOKUP(Tabla1[[#This Row],[Fábrica]],Tabla3[],4,FALSE)</f>
        <v>Arizona</v>
      </c>
    </row>
    <row r="1464" spans="1:21" x14ac:dyDescent="0.25">
      <c r="A1464" t="s">
        <v>501</v>
      </c>
      <c r="B1464" s="3">
        <v>44529</v>
      </c>
      <c r="C1464" s="3">
        <v>44546</v>
      </c>
      <c r="D1464" t="s">
        <v>18</v>
      </c>
      <c r="E1464">
        <v>153983</v>
      </c>
      <c r="F1464" t="s">
        <v>19</v>
      </c>
      <c r="G1464" t="s">
        <v>20</v>
      </c>
      <c r="H1464" t="s">
        <v>21</v>
      </c>
      <c r="I1464">
        <v>94122</v>
      </c>
      <c r="J1464" t="s">
        <v>22</v>
      </c>
      <c r="K1464" t="s">
        <v>23</v>
      </c>
      <c r="L1464" t="s">
        <v>24</v>
      </c>
      <c r="M1464" t="s">
        <v>25</v>
      </c>
      <c r="N1464" s="5">
        <v>7.5</v>
      </c>
      <c r="O1464" s="7">
        <v>2</v>
      </c>
      <c r="P1464" s="5">
        <v>4.9000000000000004</v>
      </c>
      <c r="Q1464" s="5">
        <v>2.6</v>
      </c>
      <c r="R1464" s="22">
        <f>Tabla1[[#This Row],[Fecha de Envío]]-Tabla1[[#This Row],[Fecha de Orden]]</f>
        <v>17</v>
      </c>
      <c r="S1464" s="24">
        <f>YEAR(Tabla1[[#This Row],[Fecha de Orden]])</f>
        <v>2021</v>
      </c>
      <c r="T1464" t="str">
        <f>VLOOKUP(Tabla1[[#This Row],[Nombre del Producto]],Tabla2[[Nombre Producto]:[Costo Unitario]],2,FALSE)</f>
        <v>Wicked Choccy's</v>
      </c>
      <c r="U1464" t="str">
        <f>VLOOKUP(Tabla1[[#This Row],[Fábrica]],Tabla3[],4,FALSE)</f>
        <v>Georgia</v>
      </c>
    </row>
    <row r="1465" spans="1:21" x14ac:dyDescent="0.25">
      <c r="A1465" t="s">
        <v>1410</v>
      </c>
      <c r="B1465" s="3">
        <v>44529</v>
      </c>
      <c r="C1465" s="3">
        <v>44544</v>
      </c>
      <c r="D1465" t="s">
        <v>18</v>
      </c>
      <c r="E1465">
        <v>134712</v>
      </c>
      <c r="F1465" t="s">
        <v>19</v>
      </c>
      <c r="G1465" t="s">
        <v>1411</v>
      </c>
      <c r="H1465" t="s">
        <v>173</v>
      </c>
      <c r="I1465">
        <v>60076</v>
      </c>
      <c r="J1465" t="s">
        <v>22</v>
      </c>
      <c r="K1465" t="s">
        <v>43</v>
      </c>
      <c r="L1465" t="s">
        <v>33</v>
      </c>
      <c r="M1465" t="s">
        <v>34</v>
      </c>
      <c r="N1465" s="5">
        <v>7.2</v>
      </c>
      <c r="O1465" s="7">
        <v>2</v>
      </c>
      <c r="P1465" s="5">
        <v>4.8</v>
      </c>
      <c r="Q1465" s="5">
        <v>2.4</v>
      </c>
      <c r="R1465" s="22">
        <f>Tabla1[[#This Row],[Fecha de Envío]]-Tabla1[[#This Row],[Fecha de Orden]]</f>
        <v>15</v>
      </c>
      <c r="S1465" s="24">
        <f>YEAR(Tabla1[[#This Row],[Fecha de Orden]])</f>
        <v>2021</v>
      </c>
      <c r="T1465" t="str">
        <f>VLOOKUP(Tabla1[[#This Row],[Nombre del Producto]],Tabla2[[Nombre Producto]:[Costo Unitario]],2,FALSE)</f>
        <v>Lot's O' Nuts</v>
      </c>
      <c r="U1465" t="str">
        <f>VLOOKUP(Tabla1[[#This Row],[Fábrica]],Tabla3[],4,FALSE)</f>
        <v>Arizona</v>
      </c>
    </row>
    <row r="1466" spans="1:21" x14ac:dyDescent="0.25">
      <c r="A1466" t="s">
        <v>2078</v>
      </c>
      <c r="B1466" s="3">
        <v>44529</v>
      </c>
      <c r="C1466" s="3">
        <v>44546</v>
      </c>
      <c r="D1466" t="s">
        <v>18</v>
      </c>
      <c r="E1466">
        <v>136280</v>
      </c>
      <c r="F1466" t="s">
        <v>19</v>
      </c>
      <c r="G1466" t="s">
        <v>144</v>
      </c>
      <c r="H1466" t="s">
        <v>101</v>
      </c>
      <c r="I1466">
        <v>19143</v>
      </c>
      <c r="J1466" t="s">
        <v>22</v>
      </c>
      <c r="K1466" t="s">
        <v>32</v>
      </c>
      <c r="L1466" t="s">
        <v>36</v>
      </c>
      <c r="M1466" t="s">
        <v>37</v>
      </c>
      <c r="N1466" s="5">
        <v>6.5</v>
      </c>
      <c r="O1466" s="7">
        <v>2</v>
      </c>
      <c r="P1466" s="5">
        <v>4.22</v>
      </c>
      <c r="Q1466" s="5">
        <v>2.2799999999999998</v>
      </c>
      <c r="R1466" s="22">
        <f>Tabla1[[#This Row],[Fecha de Envío]]-Tabla1[[#This Row],[Fecha de Orden]]</f>
        <v>17</v>
      </c>
      <c r="S1466" s="24">
        <f>YEAR(Tabla1[[#This Row],[Fecha de Orden]])</f>
        <v>2021</v>
      </c>
      <c r="T1466" t="str">
        <f>VLOOKUP(Tabla1[[#This Row],[Nombre del Producto]],Tabla2[[Nombre Producto]:[Costo Unitario]],2,FALSE)</f>
        <v>Wicked Choccy's</v>
      </c>
      <c r="U1466" t="str">
        <f>VLOOKUP(Tabla1[[#This Row],[Fábrica]],Tabla3[],4,FALSE)</f>
        <v>Georgia</v>
      </c>
    </row>
    <row r="1467" spans="1:21" x14ac:dyDescent="0.25">
      <c r="A1467" t="s">
        <v>6911</v>
      </c>
      <c r="B1467" s="3">
        <v>44529</v>
      </c>
      <c r="C1467" s="3">
        <v>44546</v>
      </c>
      <c r="D1467" t="s">
        <v>18</v>
      </c>
      <c r="E1467">
        <v>111353</v>
      </c>
      <c r="F1467" t="s">
        <v>19</v>
      </c>
      <c r="G1467" t="s">
        <v>30</v>
      </c>
      <c r="H1467" t="s">
        <v>31</v>
      </c>
      <c r="I1467">
        <v>10009</v>
      </c>
      <c r="J1467" t="s">
        <v>22</v>
      </c>
      <c r="K1467" t="s">
        <v>32</v>
      </c>
      <c r="L1467" t="s">
        <v>27</v>
      </c>
      <c r="M1467" t="s">
        <v>28</v>
      </c>
      <c r="N1467" s="5">
        <v>7.2</v>
      </c>
      <c r="O1467" s="7">
        <v>2</v>
      </c>
      <c r="P1467" s="5">
        <v>5</v>
      </c>
      <c r="Q1467" s="5">
        <v>2.2000000000000002</v>
      </c>
      <c r="R1467" s="22">
        <f>Tabla1[[#This Row],[Fecha de Envío]]-Tabla1[[#This Row],[Fecha de Orden]]</f>
        <v>17</v>
      </c>
      <c r="S1467" s="24">
        <f>YEAR(Tabla1[[#This Row],[Fecha de Orden]])</f>
        <v>2021</v>
      </c>
      <c r="T1467" t="str">
        <f>VLOOKUP(Tabla1[[#This Row],[Nombre del Producto]],Tabla2[[Nombre Producto]:[Costo Unitario]],2,FALSE)</f>
        <v>Lot's O' Nuts</v>
      </c>
      <c r="U1467" t="str">
        <f>VLOOKUP(Tabla1[[#This Row],[Fábrica]],Tabla3[],4,FALSE)</f>
        <v>Arizona</v>
      </c>
    </row>
    <row r="1468" spans="1:21" x14ac:dyDescent="0.25">
      <c r="A1468" t="s">
        <v>4638</v>
      </c>
      <c r="B1468" s="3">
        <v>44530</v>
      </c>
      <c r="C1468" s="3">
        <v>44544</v>
      </c>
      <c r="D1468" t="s">
        <v>18</v>
      </c>
      <c r="E1468">
        <v>103590</v>
      </c>
      <c r="F1468" t="s">
        <v>19</v>
      </c>
      <c r="G1468" t="s">
        <v>4124</v>
      </c>
      <c r="H1468" t="s">
        <v>31</v>
      </c>
      <c r="I1468">
        <v>10550</v>
      </c>
      <c r="J1468" t="s">
        <v>22</v>
      </c>
      <c r="K1468" t="s">
        <v>32</v>
      </c>
      <c r="L1468" t="s">
        <v>33</v>
      </c>
      <c r="M1468" t="s">
        <v>34</v>
      </c>
      <c r="N1468" s="5">
        <v>14.4</v>
      </c>
      <c r="O1468" s="7">
        <v>4</v>
      </c>
      <c r="P1468" s="5">
        <v>9.6</v>
      </c>
      <c r="Q1468" s="5">
        <v>4.8</v>
      </c>
      <c r="R1468" s="22">
        <f>Tabla1[[#This Row],[Fecha de Envío]]-Tabla1[[#This Row],[Fecha de Orden]]</f>
        <v>14</v>
      </c>
      <c r="S1468" s="24">
        <f>YEAR(Tabla1[[#This Row],[Fecha de Orden]])</f>
        <v>2021</v>
      </c>
      <c r="T1468" t="str">
        <f>VLOOKUP(Tabla1[[#This Row],[Nombre del Producto]],Tabla2[[Nombre Producto]:[Costo Unitario]],2,FALSE)</f>
        <v>Lot's O' Nuts</v>
      </c>
      <c r="U1468" t="str">
        <f>VLOOKUP(Tabla1[[#This Row],[Fábrica]],Tabla3[],4,FALSE)</f>
        <v>Arizona</v>
      </c>
    </row>
    <row r="1469" spans="1:21" x14ac:dyDescent="0.25">
      <c r="A1469" t="s">
        <v>6912</v>
      </c>
      <c r="B1469" s="3">
        <v>44530</v>
      </c>
      <c r="C1469" s="3">
        <v>44546</v>
      </c>
      <c r="D1469" t="s">
        <v>18</v>
      </c>
      <c r="E1469">
        <v>146843</v>
      </c>
      <c r="F1469" t="s">
        <v>19</v>
      </c>
      <c r="G1469" t="s">
        <v>252</v>
      </c>
      <c r="H1469" t="s">
        <v>69</v>
      </c>
      <c r="I1469">
        <v>85323</v>
      </c>
      <c r="J1469" t="s">
        <v>22</v>
      </c>
      <c r="K1469" t="s">
        <v>23</v>
      </c>
      <c r="L1469" t="s">
        <v>36</v>
      </c>
      <c r="M1469" t="s">
        <v>37</v>
      </c>
      <c r="N1469" s="5">
        <v>22.75</v>
      </c>
      <c r="O1469" s="7">
        <v>7</v>
      </c>
      <c r="P1469" s="5">
        <v>14.77</v>
      </c>
      <c r="Q1469" s="5">
        <v>7.98</v>
      </c>
      <c r="R1469" s="22">
        <f>Tabla1[[#This Row],[Fecha de Envío]]-Tabla1[[#This Row],[Fecha de Orden]]</f>
        <v>16</v>
      </c>
      <c r="S1469" s="24">
        <f>YEAR(Tabla1[[#This Row],[Fecha de Orden]])</f>
        <v>2021</v>
      </c>
      <c r="T1469" t="str">
        <f>VLOOKUP(Tabla1[[#This Row],[Nombre del Producto]],Tabla2[[Nombre Producto]:[Costo Unitario]],2,FALSE)</f>
        <v>Wicked Choccy's</v>
      </c>
      <c r="U1469" t="str">
        <f>VLOOKUP(Tabla1[[#This Row],[Fábrica]],Tabla3[],4,FALSE)</f>
        <v>Georgia</v>
      </c>
    </row>
    <row r="1470" spans="1:21" x14ac:dyDescent="0.25">
      <c r="A1470" t="s">
        <v>6913</v>
      </c>
      <c r="B1470" s="3">
        <v>44530</v>
      </c>
      <c r="C1470" s="3">
        <v>44546</v>
      </c>
      <c r="D1470" t="s">
        <v>18</v>
      </c>
      <c r="E1470">
        <v>146843</v>
      </c>
      <c r="F1470" t="s">
        <v>19</v>
      </c>
      <c r="G1470" t="s">
        <v>252</v>
      </c>
      <c r="H1470" t="s">
        <v>69</v>
      </c>
      <c r="I1470">
        <v>85323</v>
      </c>
      <c r="J1470" t="s">
        <v>22</v>
      </c>
      <c r="K1470" t="s">
        <v>23</v>
      </c>
      <c r="L1470" t="s">
        <v>27</v>
      </c>
      <c r="M1470" t="s">
        <v>28</v>
      </c>
      <c r="N1470" s="5">
        <v>14.4</v>
      </c>
      <c r="O1470" s="7">
        <v>4</v>
      </c>
      <c r="P1470" s="5">
        <v>10</v>
      </c>
      <c r="Q1470" s="5">
        <v>4.4000000000000004</v>
      </c>
      <c r="R1470" s="22">
        <f>Tabla1[[#This Row],[Fecha de Envío]]-Tabla1[[#This Row],[Fecha de Orden]]</f>
        <v>16</v>
      </c>
      <c r="S1470" s="24">
        <f>YEAR(Tabla1[[#This Row],[Fecha de Orden]])</f>
        <v>2021</v>
      </c>
      <c r="T1470" t="str">
        <f>VLOOKUP(Tabla1[[#This Row],[Nombre del Producto]],Tabla2[[Nombre Producto]:[Costo Unitario]],2,FALSE)</f>
        <v>Lot's O' Nuts</v>
      </c>
      <c r="U1470" t="str">
        <f>VLOOKUP(Tabla1[[#This Row],[Fábrica]],Tabla3[],4,FALSE)</f>
        <v>Arizona</v>
      </c>
    </row>
    <row r="1471" spans="1:21" x14ac:dyDescent="0.25">
      <c r="A1471" t="s">
        <v>7510</v>
      </c>
      <c r="B1471" s="3">
        <v>44530</v>
      </c>
      <c r="C1471" s="3">
        <v>44544</v>
      </c>
      <c r="D1471" t="s">
        <v>18</v>
      </c>
      <c r="E1471">
        <v>148425</v>
      </c>
      <c r="F1471" t="s">
        <v>19</v>
      </c>
      <c r="G1471" t="s">
        <v>2451</v>
      </c>
      <c r="H1471" t="s">
        <v>255</v>
      </c>
      <c r="I1471">
        <v>32839</v>
      </c>
      <c r="J1471" t="s">
        <v>22</v>
      </c>
      <c r="K1471" t="s">
        <v>66</v>
      </c>
      <c r="L1471" t="s">
        <v>33</v>
      </c>
      <c r="M1471" t="s">
        <v>34</v>
      </c>
      <c r="N1471" s="5">
        <v>32.4</v>
      </c>
      <c r="O1471" s="7">
        <v>9</v>
      </c>
      <c r="P1471" s="5">
        <v>21.6</v>
      </c>
      <c r="Q1471" s="5">
        <v>10.8</v>
      </c>
      <c r="R1471" s="22">
        <f>Tabla1[[#This Row],[Fecha de Envío]]-Tabla1[[#This Row],[Fecha de Orden]]</f>
        <v>14</v>
      </c>
      <c r="S1471" s="24">
        <f>YEAR(Tabla1[[#This Row],[Fecha de Orden]])</f>
        <v>2021</v>
      </c>
      <c r="T1471" t="str">
        <f>VLOOKUP(Tabla1[[#This Row],[Nombre del Producto]],Tabla2[[Nombre Producto]:[Costo Unitario]],2,FALSE)</f>
        <v>Lot's O' Nuts</v>
      </c>
      <c r="U1471" t="str">
        <f>VLOOKUP(Tabla1[[#This Row],[Fábrica]],Tabla3[],4,FALSE)</f>
        <v>Arizona</v>
      </c>
    </row>
    <row r="1472" spans="1:21" x14ac:dyDescent="0.25">
      <c r="A1472" t="s">
        <v>104</v>
      </c>
      <c r="B1472" s="3">
        <v>44531</v>
      </c>
      <c r="C1472" s="3">
        <v>44543</v>
      </c>
      <c r="D1472" t="s">
        <v>39</v>
      </c>
      <c r="E1472">
        <v>143210</v>
      </c>
      <c r="F1472" t="s">
        <v>19</v>
      </c>
      <c r="G1472" t="s">
        <v>105</v>
      </c>
      <c r="H1472" t="s">
        <v>106</v>
      </c>
      <c r="I1472">
        <v>1852</v>
      </c>
      <c r="J1472" t="s">
        <v>22</v>
      </c>
      <c r="K1472" t="s">
        <v>32</v>
      </c>
      <c r="L1472" t="s">
        <v>33</v>
      </c>
      <c r="M1472" t="s">
        <v>34</v>
      </c>
      <c r="N1472" s="5">
        <v>7.2</v>
      </c>
      <c r="O1472" s="7">
        <v>2</v>
      </c>
      <c r="P1472" s="5">
        <v>4.8</v>
      </c>
      <c r="Q1472" s="5">
        <v>2.4</v>
      </c>
      <c r="R1472" s="22">
        <f>Tabla1[[#This Row],[Fecha de Envío]]-Tabla1[[#This Row],[Fecha de Orden]]</f>
        <v>12</v>
      </c>
      <c r="S1472" s="24">
        <f>YEAR(Tabla1[[#This Row],[Fecha de Orden]])</f>
        <v>2021</v>
      </c>
      <c r="T1472" t="str">
        <f>VLOOKUP(Tabla1[[#This Row],[Nombre del Producto]],Tabla2[[Nombre Producto]:[Costo Unitario]],2,FALSE)</f>
        <v>Lot's O' Nuts</v>
      </c>
      <c r="U1472" t="str">
        <f>VLOOKUP(Tabla1[[#This Row],[Fábrica]],Tabla3[],4,FALSE)</f>
        <v>Arizona</v>
      </c>
    </row>
    <row r="1473" spans="1:21" x14ac:dyDescent="0.25">
      <c r="A1473" t="s">
        <v>107</v>
      </c>
      <c r="B1473" s="3">
        <v>44531</v>
      </c>
      <c r="C1473" s="3">
        <v>44543</v>
      </c>
      <c r="D1473" t="s">
        <v>39</v>
      </c>
      <c r="E1473">
        <v>143210</v>
      </c>
      <c r="F1473" t="s">
        <v>19</v>
      </c>
      <c r="G1473" t="s">
        <v>105</v>
      </c>
      <c r="H1473" t="s">
        <v>106</v>
      </c>
      <c r="I1473">
        <v>1852</v>
      </c>
      <c r="J1473" t="s">
        <v>22</v>
      </c>
      <c r="K1473" t="s">
        <v>32</v>
      </c>
      <c r="L1473" t="s">
        <v>36</v>
      </c>
      <c r="M1473" t="s">
        <v>37</v>
      </c>
      <c r="N1473" s="5">
        <v>9.75</v>
      </c>
      <c r="O1473" s="7">
        <v>3</v>
      </c>
      <c r="P1473" s="5">
        <v>6.33</v>
      </c>
      <c r="Q1473" s="5">
        <v>3.42</v>
      </c>
      <c r="R1473" s="22">
        <f>Tabla1[[#This Row],[Fecha de Envío]]-Tabla1[[#This Row],[Fecha de Orden]]</f>
        <v>12</v>
      </c>
      <c r="S1473" s="24">
        <f>YEAR(Tabla1[[#This Row],[Fecha de Orden]])</f>
        <v>2021</v>
      </c>
      <c r="T1473" t="str">
        <f>VLOOKUP(Tabla1[[#This Row],[Nombre del Producto]],Tabla2[[Nombre Producto]:[Costo Unitario]],2,FALSE)</f>
        <v>Wicked Choccy's</v>
      </c>
      <c r="U1473" t="str">
        <f>VLOOKUP(Tabla1[[#This Row],[Fábrica]],Tabla3[],4,FALSE)</f>
        <v>Georgia</v>
      </c>
    </row>
    <row r="1474" spans="1:21" x14ac:dyDescent="0.25">
      <c r="A1474" t="s">
        <v>4570</v>
      </c>
      <c r="B1474" s="3">
        <v>44531</v>
      </c>
      <c r="C1474" s="3">
        <v>44543</v>
      </c>
      <c r="D1474" t="s">
        <v>71</v>
      </c>
      <c r="E1474">
        <v>150798</v>
      </c>
      <c r="F1474" t="s">
        <v>19</v>
      </c>
      <c r="G1474" t="s">
        <v>412</v>
      </c>
      <c r="H1474" t="s">
        <v>210</v>
      </c>
      <c r="I1474">
        <v>43229</v>
      </c>
      <c r="J1474" t="s">
        <v>22</v>
      </c>
      <c r="K1474" t="s">
        <v>32</v>
      </c>
      <c r="L1474" t="s">
        <v>45</v>
      </c>
      <c r="M1474" t="s">
        <v>46</v>
      </c>
      <c r="N1474" s="5">
        <v>20.94</v>
      </c>
      <c r="O1474" s="7">
        <v>6</v>
      </c>
      <c r="P1474" s="5">
        <v>14.94</v>
      </c>
      <c r="Q1474" s="5">
        <v>6</v>
      </c>
      <c r="R1474" s="22">
        <f>Tabla1[[#This Row],[Fecha de Envío]]-Tabla1[[#This Row],[Fecha de Orden]]</f>
        <v>12</v>
      </c>
      <c r="S1474" s="24">
        <f>YEAR(Tabla1[[#This Row],[Fecha de Orden]])</f>
        <v>2021</v>
      </c>
      <c r="T1474" t="str">
        <f>VLOOKUP(Tabla1[[#This Row],[Nombre del Producto]],Tabla2[[Nombre Producto]:[Costo Unitario]],2,FALSE)</f>
        <v>Lot's O' Nuts</v>
      </c>
      <c r="U1474" t="str">
        <f>VLOOKUP(Tabla1[[#This Row],[Fábrica]],Tabla3[],4,FALSE)</f>
        <v>Arizona</v>
      </c>
    </row>
    <row r="1475" spans="1:21" x14ac:dyDescent="0.25">
      <c r="A1475" t="s">
        <v>4571</v>
      </c>
      <c r="B1475" s="3">
        <v>44531</v>
      </c>
      <c r="C1475" s="3">
        <v>44543</v>
      </c>
      <c r="D1475" t="s">
        <v>71</v>
      </c>
      <c r="E1475">
        <v>150798</v>
      </c>
      <c r="F1475" t="s">
        <v>19</v>
      </c>
      <c r="G1475" t="s">
        <v>412</v>
      </c>
      <c r="H1475" t="s">
        <v>210</v>
      </c>
      <c r="I1475">
        <v>43229</v>
      </c>
      <c r="J1475" t="s">
        <v>22</v>
      </c>
      <c r="K1475" t="s">
        <v>32</v>
      </c>
      <c r="L1475" t="s">
        <v>36</v>
      </c>
      <c r="M1475" t="s">
        <v>37</v>
      </c>
      <c r="N1475" s="5">
        <v>6.5</v>
      </c>
      <c r="O1475" s="7">
        <v>2</v>
      </c>
      <c r="P1475" s="5">
        <v>4.22</v>
      </c>
      <c r="Q1475" s="5">
        <v>2.2799999999999998</v>
      </c>
      <c r="R1475" s="22">
        <f>Tabla1[[#This Row],[Fecha de Envío]]-Tabla1[[#This Row],[Fecha de Orden]]</f>
        <v>12</v>
      </c>
      <c r="S1475" s="24">
        <f>YEAR(Tabla1[[#This Row],[Fecha de Orden]])</f>
        <v>2021</v>
      </c>
      <c r="T1475" t="str">
        <f>VLOOKUP(Tabla1[[#This Row],[Nombre del Producto]],Tabla2[[Nombre Producto]:[Costo Unitario]],2,FALSE)</f>
        <v>Wicked Choccy's</v>
      </c>
      <c r="U1475" t="str">
        <f>VLOOKUP(Tabla1[[#This Row],[Fábrica]],Tabla3[],4,FALSE)</f>
        <v>Georgia</v>
      </c>
    </row>
    <row r="1476" spans="1:21" x14ac:dyDescent="0.25">
      <c r="A1476" t="s">
        <v>4572</v>
      </c>
      <c r="B1476" s="3">
        <v>44531</v>
      </c>
      <c r="C1476" s="3">
        <v>44543</v>
      </c>
      <c r="D1476" t="s">
        <v>71</v>
      </c>
      <c r="E1476">
        <v>150798</v>
      </c>
      <c r="F1476" t="s">
        <v>19</v>
      </c>
      <c r="G1476" t="s">
        <v>412</v>
      </c>
      <c r="H1476" t="s">
        <v>210</v>
      </c>
      <c r="I1476">
        <v>43229</v>
      </c>
      <c r="J1476" t="s">
        <v>22</v>
      </c>
      <c r="K1476" t="s">
        <v>32</v>
      </c>
      <c r="L1476" t="s">
        <v>33</v>
      </c>
      <c r="M1476" t="s">
        <v>34</v>
      </c>
      <c r="N1476" s="5">
        <v>25.2</v>
      </c>
      <c r="O1476" s="7">
        <v>7</v>
      </c>
      <c r="P1476" s="5">
        <v>16.8</v>
      </c>
      <c r="Q1476" s="5">
        <v>8.4</v>
      </c>
      <c r="R1476" s="22">
        <f>Tabla1[[#This Row],[Fecha de Envío]]-Tabla1[[#This Row],[Fecha de Orden]]</f>
        <v>12</v>
      </c>
      <c r="S1476" s="24">
        <f>YEAR(Tabla1[[#This Row],[Fecha de Orden]])</f>
        <v>2021</v>
      </c>
      <c r="T1476" t="str">
        <f>VLOOKUP(Tabla1[[#This Row],[Nombre del Producto]],Tabla2[[Nombre Producto]:[Costo Unitario]],2,FALSE)</f>
        <v>Lot's O' Nuts</v>
      </c>
      <c r="U1476" t="str">
        <f>VLOOKUP(Tabla1[[#This Row],[Fábrica]],Tabla3[],4,FALSE)</f>
        <v>Arizona</v>
      </c>
    </row>
    <row r="1477" spans="1:21" x14ac:dyDescent="0.25">
      <c r="A1477" t="s">
        <v>4573</v>
      </c>
      <c r="B1477" s="3">
        <v>44531</v>
      </c>
      <c r="C1477" s="3">
        <v>44543</v>
      </c>
      <c r="D1477" t="s">
        <v>71</v>
      </c>
      <c r="E1477">
        <v>150798</v>
      </c>
      <c r="F1477" t="s">
        <v>19</v>
      </c>
      <c r="G1477" t="s">
        <v>412</v>
      </c>
      <c r="H1477" t="s">
        <v>210</v>
      </c>
      <c r="I1477">
        <v>43229</v>
      </c>
      <c r="J1477" t="s">
        <v>22</v>
      </c>
      <c r="K1477" t="s">
        <v>32</v>
      </c>
      <c r="L1477" t="s">
        <v>27</v>
      </c>
      <c r="M1477" t="s">
        <v>28</v>
      </c>
      <c r="N1477" s="5">
        <v>7.2</v>
      </c>
      <c r="O1477" s="7">
        <v>2</v>
      </c>
      <c r="P1477" s="5">
        <v>5</v>
      </c>
      <c r="Q1477" s="5">
        <v>2.2000000000000002</v>
      </c>
      <c r="R1477" s="22">
        <f>Tabla1[[#This Row],[Fecha de Envío]]-Tabla1[[#This Row],[Fecha de Orden]]</f>
        <v>12</v>
      </c>
      <c r="S1477" s="24">
        <f>YEAR(Tabla1[[#This Row],[Fecha de Orden]])</f>
        <v>2021</v>
      </c>
      <c r="T1477" t="str">
        <f>VLOOKUP(Tabla1[[#This Row],[Nombre del Producto]],Tabla2[[Nombre Producto]:[Costo Unitario]],2,FALSE)</f>
        <v>Lot's O' Nuts</v>
      </c>
      <c r="U1477" t="str">
        <f>VLOOKUP(Tabla1[[#This Row],[Fábrica]],Tabla3[],4,FALSE)</f>
        <v>Arizona</v>
      </c>
    </row>
    <row r="1478" spans="1:21" x14ac:dyDescent="0.25">
      <c r="A1478" t="s">
        <v>5886</v>
      </c>
      <c r="B1478" s="3">
        <v>44531</v>
      </c>
      <c r="C1478" s="3">
        <v>44543</v>
      </c>
      <c r="D1478" t="s">
        <v>71</v>
      </c>
      <c r="E1478">
        <v>161613</v>
      </c>
      <c r="F1478" t="s">
        <v>19</v>
      </c>
      <c r="G1478" t="s">
        <v>159</v>
      </c>
      <c r="H1478" t="s">
        <v>42</v>
      </c>
      <c r="I1478">
        <v>77070</v>
      </c>
      <c r="J1478" t="s">
        <v>22</v>
      </c>
      <c r="K1478" t="s">
        <v>43</v>
      </c>
      <c r="L1478" t="s">
        <v>45</v>
      </c>
      <c r="M1478" t="s">
        <v>46</v>
      </c>
      <c r="N1478" s="5">
        <v>10.47</v>
      </c>
      <c r="O1478" s="7">
        <v>3</v>
      </c>
      <c r="P1478" s="5">
        <v>7.47</v>
      </c>
      <c r="Q1478" s="5">
        <v>3</v>
      </c>
      <c r="R1478" s="22">
        <f>Tabla1[[#This Row],[Fecha de Envío]]-Tabla1[[#This Row],[Fecha de Orden]]</f>
        <v>12</v>
      </c>
      <c r="S1478" s="24">
        <f>YEAR(Tabla1[[#This Row],[Fecha de Orden]])</f>
        <v>2021</v>
      </c>
      <c r="T1478" t="str">
        <f>VLOOKUP(Tabla1[[#This Row],[Nombre del Producto]],Tabla2[[Nombre Producto]:[Costo Unitario]],2,FALSE)</f>
        <v>Lot's O' Nuts</v>
      </c>
      <c r="U1478" t="str">
        <f>VLOOKUP(Tabla1[[#This Row],[Fábrica]],Tabla3[],4,FALSE)</f>
        <v>Arizona</v>
      </c>
    </row>
    <row r="1479" spans="1:21" x14ac:dyDescent="0.25">
      <c r="A1479" t="s">
        <v>7648</v>
      </c>
      <c r="B1479" s="3">
        <v>44531</v>
      </c>
      <c r="C1479" s="3">
        <v>44543</v>
      </c>
      <c r="D1479" t="s">
        <v>39</v>
      </c>
      <c r="E1479">
        <v>120474</v>
      </c>
      <c r="F1479" t="s">
        <v>19</v>
      </c>
      <c r="G1479" t="s">
        <v>4825</v>
      </c>
      <c r="H1479" t="s">
        <v>410</v>
      </c>
      <c r="I1479">
        <v>53711</v>
      </c>
      <c r="J1479" t="s">
        <v>22</v>
      </c>
      <c r="K1479" t="s">
        <v>43</v>
      </c>
      <c r="L1479" t="s">
        <v>24</v>
      </c>
      <c r="M1479" t="s">
        <v>25</v>
      </c>
      <c r="N1479" s="5">
        <v>30</v>
      </c>
      <c r="O1479" s="7">
        <v>8</v>
      </c>
      <c r="P1479" s="5">
        <v>19.600000000000001</v>
      </c>
      <c r="Q1479" s="5">
        <v>10.4</v>
      </c>
      <c r="R1479" s="22">
        <f>Tabla1[[#This Row],[Fecha de Envío]]-Tabla1[[#This Row],[Fecha de Orden]]</f>
        <v>12</v>
      </c>
      <c r="S1479" s="24">
        <f>YEAR(Tabla1[[#This Row],[Fecha de Orden]])</f>
        <v>2021</v>
      </c>
      <c r="T1479" t="str">
        <f>VLOOKUP(Tabla1[[#This Row],[Nombre del Producto]],Tabla2[[Nombre Producto]:[Costo Unitario]],2,FALSE)</f>
        <v>Wicked Choccy's</v>
      </c>
      <c r="U1479" t="str">
        <f>VLOOKUP(Tabla1[[#This Row],[Fábrica]],Tabla3[],4,FALSE)</f>
        <v>Georgia</v>
      </c>
    </row>
    <row r="1480" spans="1:21" x14ac:dyDescent="0.25">
      <c r="A1480" t="s">
        <v>7649</v>
      </c>
      <c r="B1480" s="3">
        <v>44531</v>
      </c>
      <c r="C1480" s="3">
        <v>44543</v>
      </c>
      <c r="D1480" t="s">
        <v>39</v>
      </c>
      <c r="E1480">
        <v>120474</v>
      </c>
      <c r="F1480" t="s">
        <v>19</v>
      </c>
      <c r="G1480" t="s">
        <v>4825</v>
      </c>
      <c r="H1480" t="s">
        <v>410</v>
      </c>
      <c r="I1480">
        <v>53711</v>
      </c>
      <c r="J1480" t="s">
        <v>22</v>
      </c>
      <c r="K1480" t="s">
        <v>43</v>
      </c>
      <c r="L1480" t="s">
        <v>27</v>
      </c>
      <c r="M1480" t="s">
        <v>28</v>
      </c>
      <c r="N1480" s="5">
        <v>14.4</v>
      </c>
      <c r="O1480" s="7">
        <v>4</v>
      </c>
      <c r="P1480" s="5">
        <v>10</v>
      </c>
      <c r="Q1480" s="5">
        <v>4.4000000000000004</v>
      </c>
      <c r="R1480" s="22">
        <f>Tabla1[[#This Row],[Fecha de Envío]]-Tabla1[[#This Row],[Fecha de Orden]]</f>
        <v>12</v>
      </c>
      <c r="S1480" s="24">
        <f>YEAR(Tabla1[[#This Row],[Fecha de Orden]])</f>
        <v>2021</v>
      </c>
      <c r="T1480" t="str">
        <f>VLOOKUP(Tabla1[[#This Row],[Nombre del Producto]],Tabla2[[Nombre Producto]:[Costo Unitario]],2,FALSE)</f>
        <v>Lot's O' Nuts</v>
      </c>
      <c r="U1480" t="str">
        <f>VLOOKUP(Tabla1[[#This Row],[Fábrica]],Tabla3[],4,FALSE)</f>
        <v>Arizona</v>
      </c>
    </row>
    <row r="1481" spans="1:21" x14ac:dyDescent="0.25">
      <c r="A1481" t="s">
        <v>8603</v>
      </c>
      <c r="B1481" s="3">
        <v>44531</v>
      </c>
      <c r="C1481" s="3">
        <v>44547</v>
      </c>
      <c r="D1481" t="s">
        <v>18</v>
      </c>
      <c r="E1481">
        <v>131527</v>
      </c>
      <c r="F1481" t="s">
        <v>19</v>
      </c>
      <c r="G1481" t="s">
        <v>242</v>
      </c>
      <c r="H1481" t="s">
        <v>98</v>
      </c>
      <c r="I1481">
        <v>28540</v>
      </c>
      <c r="J1481" t="s">
        <v>22</v>
      </c>
      <c r="K1481" t="s">
        <v>66</v>
      </c>
      <c r="L1481" t="s">
        <v>24</v>
      </c>
      <c r="M1481" t="s">
        <v>25</v>
      </c>
      <c r="N1481" s="5">
        <v>15</v>
      </c>
      <c r="O1481" s="7">
        <v>4</v>
      </c>
      <c r="P1481" s="5">
        <v>9.8000000000000007</v>
      </c>
      <c r="Q1481" s="5">
        <v>5.2</v>
      </c>
      <c r="R1481" s="22">
        <f>Tabla1[[#This Row],[Fecha de Envío]]-Tabla1[[#This Row],[Fecha de Orden]]</f>
        <v>16</v>
      </c>
      <c r="S1481" s="24">
        <f>YEAR(Tabla1[[#This Row],[Fecha de Orden]])</f>
        <v>2021</v>
      </c>
      <c r="T1481" t="str">
        <f>VLOOKUP(Tabla1[[#This Row],[Nombre del Producto]],Tabla2[[Nombre Producto]:[Costo Unitario]],2,FALSE)</f>
        <v>Wicked Choccy's</v>
      </c>
      <c r="U1481" t="str">
        <f>VLOOKUP(Tabla1[[#This Row],[Fábrica]],Tabla3[],4,FALSE)</f>
        <v>Georgia</v>
      </c>
    </row>
    <row r="1482" spans="1:21" x14ac:dyDescent="0.25">
      <c r="A1482" t="s">
        <v>8843</v>
      </c>
      <c r="B1482" s="3">
        <v>44531</v>
      </c>
      <c r="C1482" s="3">
        <v>44545</v>
      </c>
      <c r="D1482" t="s">
        <v>18</v>
      </c>
      <c r="E1482">
        <v>131051</v>
      </c>
      <c r="F1482" t="s">
        <v>19</v>
      </c>
      <c r="G1482" t="s">
        <v>20</v>
      </c>
      <c r="H1482" t="s">
        <v>21</v>
      </c>
      <c r="I1482">
        <v>94122</v>
      </c>
      <c r="J1482" t="s">
        <v>22</v>
      </c>
      <c r="K1482" t="s">
        <v>23</v>
      </c>
      <c r="L1482" t="s">
        <v>36</v>
      </c>
      <c r="M1482" t="s">
        <v>37</v>
      </c>
      <c r="N1482" s="5">
        <v>9.75</v>
      </c>
      <c r="O1482" s="7">
        <v>3</v>
      </c>
      <c r="P1482" s="5">
        <v>6.33</v>
      </c>
      <c r="Q1482" s="5">
        <v>3.42</v>
      </c>
      <c r="R1482" s="22">
        <f>Tabla1[[#This Row],[Fecha de Envío]]-Tabla1[[#This Row],[Fecha de Orden]]</f>
        <v>14</v>
      </c>
      <c r="S1482" s="24">
        <f>YEAR(Tabla1[[#This Row],[Fecha de Orden]])</f>
        <v>2021</v>
      </c>
      <c r="T1482" t="str">
        <f>VLOOKUP(Tabla1[[#This Row],[Nombre del Producto]],Tabla2[[Nombre Producto]:[Costo Unitario]],2,FALSE)</f>
        <v>Wicked Choccy's</v>
      </c>
      <c r="U1482" t="str">
        <f>VLOOKUP(Tabla1[[#This Row],[Fábrica]],Tabla3[],4,FALSE)</f>
        <v>Georgia</v>
      </c>
    </row>
    <row r="1483" spans="1:21" x14ac:dyDescent="0.25">
      <c r="A1483" t="s">
        <v>2884</v>
      </c>
      <c r="B1483" s="3">
        <v>44532</v>
      </c>
      <c r="C1483" s="3">
        <v>44544</v>
      </c>
      <c r="D1483" t="s">
        <v>39</v>
      </c>
      <c r="E1483">
        <v>112158</v>
      </c>
      <c r="F1483" t="s">
        <v>19</v>
      </c>
      <c r="G1483" t="s">
        <v>30</v>
      </c>
      <c r="H1483" t="s">
        <v>31</v>
      </c>
      <c r="I1483">
        <v>10035</v>
      </c>
      <c r="J1483" t="s">
        <v>22</v>
      </c>
      <c r="K1483" t="s">
        <v>32</v>
      </c>
      <c r="L1483" t="s">
        <v>36</v>
      </c>
      <c r="M1483" t="s">
        <v>37</v>
      </c>
      <c r="N1483" s="5">
        <v>16.25</v>
      </c>
      <c r="O1483" s="7">
        <v>5</v>
      </c>
      <c r="P1483" s="5">
        <v>10.55</v>
      </c>
      <c r="Q1483" s="5">
        <v>5.7</v>
      </c>
      <c r="R1483" s="22">
        <f>Tabla1[[#This Row],[Fecha de Envío]]-Tabla1[[#This Row],[Fecha de Orden]]</f>
        <v>12</v>
      </c>
      <c r="S1483" s="24">
        <f>YEAR(Tabla1[[#This Row],[Fecha de Orden]])</f>
        <v>2021</v>
      </c>
      <c r="T1483" t="str">
        <f>VLOOKUP(Tabla1[[#This Row],[Nombre del Producto]],Tabla2[[Nombre Producto]:[Costo Unitario]],2,FALSE)</f>
        <v>Wicked Choccy's</v>
      </c>
      <c r="U1483" t="str">
        <f>VLOOKUP(Tabla1[[#This Row],[Fábrica]],Tabla3[],4,FALSE)</f>
        <v>Georgia</v>
      </c>
    </row>
    <row r="1484" spans="1:21" x14ac:dyDescent="0.25">
      <c r="A1484" t="s">
        <v>2885</v>
      </c>
      <c r="B1484" s="3">
        <v>44532</v>
      </c>
      <c r="C1484" s="3">
        <v>44544</v>
      </c>
      <c r="D1484" t="s">
        <v>39</v>
      </c>
      <c r="E1484">
        <v>112158</v>
      </c>
      <c r="F1484" t="s">
        <v>19</v>
      </c>
      <c r="G1484" t="s">
        <v>30</v>
      </c>
      <c r="H1484" t="s">
        <v>31</v>
      </c>
      <c r="I1484">
        <v>10035</v>
      </c>
      <c r="J1484" t="s">
        <v>22</v>
      </c>
      <c r="K1484" t="s">
        <v>32</v>
      </c>
      <c r="L1484" t="s">
        <v>27</v>
      </c>
      <c r="M1484" t="s">
        <v>28</v>
      </c>
      <c r="N1484" s="5">
        <v>28.8</v>
      </c>
      <c r="O1484" s="7">
        <v>8</v>
      </c>
      <c r="P1484" s="5">
        <v>20</v>
      </c>
      <c r="Q1484" s="5">
        <v>8.8000000000000007</v>
      </c>
      <c r="R1484" s="22">
        <f>Tabla1[[#This Row],[Fecha de Envío]]-Tabla1[[#This Row],[Fecha de Orden]]</f>
        <v>12</v>
      </c>
      <c r="S1484" s="24">
        <f>YEAR(Tabla1[[#This Row],[Fecha de Orden]])</f>
        <v>2021</v>
      </c>
      <c r="T1484" t="str">
        <f>VLOOKUP(Tabla1[[#This Row],[Nombre del Producto]],Tabla2[[Nombre Producto]:[Costo Unitario]],2,FALSE)</f>
        <v>Lot's O' Nuts</v>
      </c>
      <c r="U1484" t="str">
        <f>VLOOKUP(Tabla1[[#This Row],[Fábrica]],Tabla3[],4,FALSE)</f>
        <v>Arizona</v>
      </c>
    </row>
    <row r="1485" spans="1:21" x14ac:dyDescent="0.25">
      <c r="A1485" t="s">
        <v>3296</v>
      </c>
      <c r="B1485" s="3">
        <v>44532</v>
      </c>
      <c r="C1485" s="3">
        <v>44549</v>
      </c>
      <c r="D1485" t="s">
        <v>18</v>
      </c>
      <c r="E1485">
        <v>103807</v>
      </c>
      <c r="F1485" t="s">
        <v>19</v>
      </c>
      <c r="G1485" t="s">
        <v>3297</v>
      </c>
      <c r="H1485" t="s">
        <v>73</v>
      </c>
      <c r="I1485">
        <v>30328</v>
      </c>
      <c r="J1485" t="s">
        <v>22</v>
      </c>
      <c r="K1485" t="s">
        <v>66</v>
      </c>
      <c r="L1485" t="s">
        <v>33</v>
      </c>
      <c r="M1485" t="s">
        <v>34</v>
      </c>
      <c r="N1485" s="5">
        <v>10.8</v>
      </c>
      <c r="O1485" s="7">
        <v>3</v>
      </c>
      <c r="P1485" s="5">
        <v>7.2</v>
      </c>
      <c r="Q1485" s="5">
        <v>3.6</v>
      </c>
      <c r="R1485" s="22">
        <f>Tabla1[[#This Row],[Fecha de Envío]]-Tabla1[[#This Row],[Fecha de Orden]]</f>
        <v>17</v>
      </c>
      <c r="S1485" s="24">
        <f>YEAR(Tabla1[[#This Row],[Fecha de Orden]])</f>
        <v>2021</v>
      </c>
      <c r="T1485" t="str">
        <f>VLOOKUP(Tabla1[[#This Row],[Nombre del Producto]],Tabla2[[Nombre Producto]:[Costo Unitario]],2,FALSE)</f>
        <v>Lot's O' Nuts</v>
      </c>
      <c r="U1485" t="str">
        <f>VLOOKUP(Tabla1[[#This Row],[Fábrica]],Tabla3[],4,FALSE)</f>
        <v>Arizona</v>
      </c>
    </row>
    <row r="1486" spans="1:21" x14ac:dyDescent="0.25">
      <c r="A1486" t="s">
        <v>3298</v>
      </c>
      <c r="B1486" s="3">
        <v>44532</v>
      </c>
      <c r="C1486" s="3">
        <v>44549</v>
      </c>
      <c r="D1486" t="s">
        <v>18</v>
      </c>
      <c r="E1486">
        <v>103807</v>
      </c>
      <c r="F1486" t="s">
        <v>19</v>
      </c>
      <c r="G1486" t="s">
        <v>3297</v>
      </c>
      <c r="H1486" t="s">
        <v>73</v>
      </c>
      <c r="I1486">
        <v>30328</v>
      </c>
      <c r="J1486" t="s">
        <v>22</v>
      </c>
      <c r="K1486" t="s">
        <v>66</v>
      </c>
      <c r="L1486" t="s">
        <v>36</v>
      </c>
      <c r="M1486" t="s">
        <v>37</v>
      </c>
      <c r="N1486" s="5">
        <v>3.25</v>
      </c>
      <c r="O1486" s="7">
        <v>1</v>
      </c>
      <c r="P1486" s="5">
        <v>2.11</v>
      </c>
      <c r="Q1486" s="5">
        <v>1.1399999999999999</v>
      </c>
      <c r="R1486" s="22">
        <f>Tabla1[[#This Row],[Fecha de Envío]]-Tabla1[[#This Row],[Fecha de Orden]]</f>
        <v>17</v>
      </c>
      <c r="S1486" s="24">
        <f>YEAR(Tabla1[[#This Row],[Fecha de Orden]])</f>
        <v>2021</v>
      </c>
      <c r="T1486" t="str">
        <f>VLOOKUP(Tabla1[[#This Row],[Nombre del Producto]],Tabla2[[Nombre Producto]:[Costo Unitario]],2,FALSE)</f>
        <v>Wicked Choccy's</v>
      </c>
      <c r="U1486" t="str">
        <f>VLOOKUP(Tabla1[[#This Row],[Fábrica]],Tabla3[],4,FALSE)</f>
        <v>Georgia</v>
      </c>
    </row>
    <row r="1487" spans="1:21" x14ac:dyDescent="0.25">
      <c r="A1487" t="s">
        <v>5303</v>
      </c>
      <c r="B1487" s="3">
        <v>44532</v>
      </c>
      <c r="C1487" s="3">
        <v>44547</v>
      </c>
      <c r="D1487" t="s">
        <v>18</v>
      </c>
      <c r="E1487">
        <v>132864</v>
      </c>
      <c r="F1487" t="s">
        <v>19</v>
      </c>
      <c r="G1487" t="s">
        <v>412</v>
      </c>
      <c r="H1487" t="s">
        <v>210</v>
      </c>
      <c r="I1487">
        <v>43229</v>
      </c>
      <c r="J1487" t="s">
        <v>22</v>
      </c>
      <c r="K1487" t="s">
        <v>32</v>
      </c>
      <c r="L1487" t="s">
        <v>33</v>
      </c>
      <c r="M1487" t="s">
        <v>34</v>
      </c>
      <c r="N1487" s="5">
        <v>18</v>
      </c>
      <c r="O1487" s="7">
        <v>5</v>
      </c>
      <c r="P1487" s="5">
        <v>12</v>
      </c>
      <c r="Q1487" s="5">
        <v>6</v>
      </c>
      <c r="R1487" s="22">
        <f>Tabla1[[#This Row],[Fecha de Envío]]-Tabla1[[#This Row],[Fecha de Orden]]</f>
        <v>15</v>
      </c>
      <c r="S1487" s="24">
        <f>YEAR(Tabla1[[#This Row],[Fecha de Orden]])</f>
        <v>2021</v>
      </c>
      <c r="T1487" t="str">
        <f>VLOOKUP(Tabla1[[#This Row],[Nombre del Producto]],Tabla2[[Nombre Producto]:[Costo Unitario]],2,FALSE)</f>
        <v>Lot's O' Nuts</v>
      </c>
      <c r="U1487" t="str">
        <f>VLOOKUP(Tabla1[[#This Row],[Fábrica]],Tabla3[],4,FALSE)</f>
        <v>Arizona</v>
      </c>
    </row>
    <row r="1488" spans="1:21" x14ac:dyDescent="0.25">
      <c r="A1488" t="s">
        <v>5858</v>
      </c>
      <c r="B1488" s="3">
        <v>44532</v>
      </c>
      <c r="C1488" s="3">
        <v>44544</v>
      </c>
      <c r="D1488" t="s">
        <v>39</v>
      </c>
      <c r="E1488">
        <v>101147</v>
      </c>
      <c r="F1488" t="s">
        <v>19</v>
      </c>
      <c r="G1488" t="s">
        <v>239</v>
      </c>
      <c r="H1488" t="s">
        <v>173</v>
      </c>
      <c r="I1488">
        <v>60623</v>
      </c>
      <c r="J1488" t="s">
        <v>22</v>
      </c>
      <c r="K1488" t="s">
        <v>43</v>
      </c>
      <c r="L1488" t="s">
        <v>36</v>
      </c>
      <c r="M1488" t="s">
        <v>37</v>
      </c>
      <c r="N1488" s="5">
        <v>3.25</v>
      </c>
      <c r="O1488" s="7">
        <v>1</v>
      </c>
      <c r="P1488" s="5">
        <v>2.11</v>
      </c>
      <c r="Q1488" s="5">
        <v>1.1399999999999999</v>
      </c>
      <c r="R1488" s="22">
        <f>Tabla1[[#This Row],[Fecha de Envío]]-Tabla1[[#This Row],[Fecha de Orden]]</f>
        <v>12</v>
      </c>
      <c r="S1488" s="24">
        <f>YEAR(Tabla1[[#This Row],[Fecha de Orden]])</f>
        <v>2021</v>
      </c>
      <c r="T1488" t="str">
        <f>VLOOKUP(Tabla1[[#This Row],[Nombre del Producto]],Tabla2[[Nombre Producto]:[Costo Unitario]],2,FALSE)</f>
        <v>Wicked Choccy's</v>
      </c>
      <c r="U1488" t="str">
        <f>VLOOKUP(Tabla1[[#This Row],[Fábrica]],Tabla3[],4,FALSE)</f>
        <v>Georgia</v>
      </c>
    </row>
    <row r="1489" spans="1:21" x14ac:dyDescent="0.25">
      <c r="A1489" t="s">
        <v>5951</v>
      </c>
      <c r="B1489" s="3">
        <v>44532</v>
      </c>
      <c r="C1489" s="3">
        <v>44546</v>
      </c>
      <c r="D1489" t="s">
        <v>18</v>
      </c>
      <c r="E1489">
        <v>117744</v>
      </c>
      <c r="F1489" t="s">
        <v>19</v>
      </c>
      <c r="G1489" t="s">
        <v>5952</v>
      </c>
      <c r="H1489" t="s">
        <v>42</v>
      </c>
      <c r="I1489">
        <v>78415</v>
      </c>
      <c r="J1489" t="s">
        <v>22</v>
      </c>
      <c r="K1489" t="s">
        <v>43</v>
      </c>
      <c r="L1489" t="s">
        <v>36</v>
      </c>
      <c r="M1489" t="s">
        <v>37</v>
      </c>
      <c r="N1489" s="5">
        <v>16.25</v>
      </c>
      <c r="O1489" s="7">
        <v>5</v>
      </c>
      <c r="P1489" s="5">
        <v>10.55</v>
      </c>
      <c r="Q1489" s="5">
        <v>5.7</v>
      </c>
      <c r="R1489" s="22">
        <f>Tabla1[[#This Row],[Fecha de Envío]]-Tabla1[[#This Row],[Fecha de Orden]]</f>
        <v>14</v>
      </c>
      <c r="S1489" s="24">
        <f>YEAR(Tabla1[[#This Row],[Fecha de Orden]])</f>
        <v>2021</v>
      </c>
      <c r="T1489" t="str">
        <f>VLOOKUP(Tabla1[[#This Row],[Nombre del Producto]],Tabla2[[Nombre Producto]:[Costo Unitario]],2,FALSE)</f>
        <v>Wicked Choccy's</v>
      </c>
      <c r="U1489" t="str">
        <f>VLOOKUP(Tabla1[[#This Row],[Fábrica]],Tabla3[],4,FALSE)</f>
        <v>Georgia</v>
      </c>
    </row>
    <row r="1490" spans="1:21" x14ac:dyDescent="0.25">
      <c r="A1490" t="s">
        <v>5953</v>
      </c>
      <c r="B1490" s="3">
        <v>44532</v>
      </c>
      <c r="C1490" s="3">
        <v>44546</v>
      </c>
      <c r="D1490" t="s">
        <v>18</v>
      </c>
      <c r="E1490">
        <v>117744</v>
      </c>
      <c r="F1490" t="s">
        <v>19</v>
      </c>
      <c r="G1490" t="s">
        <v>5952</v>
      </c>
      <c r="H1490" t="s">
        <v>42</v>
      </c>
      <c r="I1490">
        <v>78415</v>
      </c>
      <c r="J1490" t="s">
        <v>22</v>
      </c>
      <c r="K1490" t="s">
        <v>43</v>
      </c>
      <c r="L1490" t="s">
        <v>24</v>
      </c>
      <c r="M1490" t="s">
        <v>25</v>
      </c>
      <c r="N1490" s="5">
        <v>18.75</v>
      </c>
      <c r="O1490" s="7">
        <v>5</v>
      </c>
      <c r="P1490" s="5">
        <v>12.25</v>
      </c>
      <c r="Q1490" s="5">
        <v>6.5</v>
      </c>
      <c r="R1490" s="22">
        <f>Tabla1[[#This Row],[Fecha de Envío]]-Tabla1[[#This Row],[Fecha de Orden]]</f>
        <v>14</v>
      </c>
      <c r="S1490" s="24">
        <f>YEAR(Tabla1[[#This Row],[Fecha de Orden]])</f>
        <v>2021</v>
      </c>
      <c r="T1490" t="str">
        <f>VLOOKUP(Tabla1[[#This Row],[Nombre del Producto]],Tabla2[[Nombre Producto]:[Costo Unitario]],2,FALSE)</f>
        <v>Wicked Choccy's</v>
      </c>
      <c r="U1490" t="str">
        <f>VLOOKUP(Tabla1[[#This Row],[Fábrica]],Tabla3[],4,FALSE)</f>
        <v>Georgia</v>
      </c>
    </row>
    <row r="1491" spans="1:21" x14ac:dyDescent="0.25">
      <c r="A1491" t="s">
        <v>5954</v>
      </c>
      <c r="B1491" s="3">
        <v>44532</v>
      </c>
      <c r="C1491" s="3">
        <v>44546</v>
      </c>
      <c r="D1491" t="s">
        <v>18</v>
      </c>
      <c r="E1491">
        <v>117744</v>
      </c>
      <c r="F1491" t="s">
        <v>19</v>
      </c>
      <c r="G1491" t="s">
        <v>5952</v>
      </c>
      <c r="H1491" t="s">
        <v>42</v>
      </c>
      <c r="I1491">
        <v>78415</v>
      </c>
      <c r="J1491" t="s">
        <v>22</v>
      </c>
      <c r="K1491" t="s">
        <v>43</v>
      </c>
      <c r="L1491" t="s">
        <v>45</v>
      </c>
      <c r="M1491" t="s">
        <v>46</v>
      </c>
      <c r="N1491" s="5">
        <v>24.43</v>
      </c>
      <c r="O1491" s="7">
        <v>7</v>
      </c>
      <c r="P1491" s="5">
        <v>17.43</v>
      </c>
      <c r="Q1491" s="5">
        <v>7</v>
      </c>
      <c r="R1491" s="22">
        <f>Tabla1[[#This Row],[Fecha de Envío]]-Tabla1[[#This Row],[Fecha de Orden]]</f>
        <v>14</v>
      </c>
      <c r="S1491" s="24">
        <f>YEAR(Tabla1[[#This Row],[Fecha de Orden]])</f>
        <v>2021</v>
      </c>
      <c r="T1491" t="str">
        <f>VLOOKUP(Tabla1[[#This Row],[Nombre del Producto]],Tabla2[[Nombre Producto]:[Costo Unitario]],2,FALSE)</f>
        <v>Lot's O' Nuts</v>
      </c>
      <c r="U1491" t="str">
        <f>VLOOKUP(Tabla1[[#This Row],[Fábrica]],Tabla3[],4,FALSE)</f>
        <v>Arizona</v>
      </c>
    </row>
    <row r="1492" spans="1:21" x14ac:dyDescent="0.25">
      <c r="A1492" t="s">
        <v>6173</v>
      </c>
      <c r="B1492" s="3">
        <v>44532</v>
      </c>
      <c r="C1492" s="3">
        <v>44546</v>
      </c>
      <c r="D1492" t="s">
        <v>18</v>
      </c>
      <c r="E1492">
        <v>117964</v>
      </c>
      <c r="F1492" t="s">
        <v>195</v>
      </c>
      <c r="G1492" t="s">
        <v>6174</v>
      </c>
      <c r="H1492" t="s">
        <v>6175</v>
      </c>
      <c r="I1492" t="s">
        <v>6176</v>
      </c>
      <c r="J1492" t="s">
        <v>22</v>
      </c>
      <c r="K1492" t="s">
        <v>32</v>
      </c>
      <c r="L1492" t="s">
        <v>24</v>
      </c>
      <c r="M1492" t="s">
        <v>25</v>
      </c>
      <c r="N1492" s="5">
        <v>18.75</v>
      </c>
      <c r="O1492" s="7">
        <v>5</v>
      </c>
      <c r="P1492" s="5">
        <v>12.25</v>
      </c>
      <c r="Q1492" s="5">
        <v>6.5</v>
      </c>
      <c r="R1492" s="22">
        <f>Tabla1[[#This Row],[Fecha de Envío]]-Tabla1[[#This Row],[Fecha de Orden]]</f>
        <v>14</v>
      </c>
      <c r="S1492" s="24">
        <f>YEAR(Tabla1[[#This Row],[Fecha de Orden]])</f>
        <v>2021</v>
      </c>
      <c r="T1492" t="str">
        <f>VLOOKUP(Tabla1[[#This Row],[Nombre del Producto]],Tabla2[[Nombre Producto]:[Costo Unitario]],2,FALSE)</f>
        <v>Wicked Choccy's</v>
      </c>
      <c r="U1492" t="str">
        <f>VLOOKUP(Tabla1[[#This Row],[Fábrica]],Tabla3[],4,FALSE)</f>
        <v>Georgia</v>
      </c>
    </row>
    <row r="1493" spans="1:21" x14ac:dyDescent="0.25">
      <c r="A1493" t="s">
        <v>6177</v>
      </c>
      <c r="B1493" s="3">
        <v>44532</v>
      </c>
      <c r="C1493" s="3">
        <v>44546</v>
      </c>
      <c r="D1493" t="s">
        <v>18</v>
      </c>
      <c r="E1493">
        <v>117964</v>
      </c>
      <c r="F1493" t="s">
        <v>195</v>
      </c>
      <c r="G1493" t="s">
        <v>6174</v>
      </c>
      <c r="H1493" t="s">
        <v>6175</v>
      </c>
      <c r="I1493" t="s">
        <v>6176</v>
      </c>
      <c r="J1493" t="s">
        <v>22</v>
      </c>
      <c r="K1493" t="s">
        <v>32</v>
      </c>
      <c r="L1493" t="s">
        <v>45</v>
      </c>
      <c r="M1493" t="s">
        <v>46</v>
      </c>
      <c r="N1493" s="5">
        <v>24.43</v>
      </c>
      <c r="O1493" s="7">
        <v>7</v>
      </c>
      <c r="P1493" s="5">
        <v>17.43</v>
      </c>
      <c r="Q1493" s="5">
        <v>7</v>
      </c>
      <c r="R1493" s="22">
        <f>Tabla1[[#This Row],[Fecha de Envío]]-Tabla1[[#This Row],[Fecha de Orden]]</f>
        <v>14</v>
      </c>
      <c r="S1493" s="24">
        <f>YEAR(Tabla1[[#This Row],[Fecha de Orden]])</f>
        <v>2021</v>
      </c>
      <c r="T1493" t="str">
        <f>VLOOKUP(Tabla1[[#This Row],[Nombre del Producto]],Tabla2[[Nombre Producto]:[Costo Unitario]],2,FALSE)</f>
        <v>Lot's O' Nuts</v>
      </c>
      <c r="U1493" t="str">
        <f>VLOOKUP(Tabla1[[#This Row],[Fábrica]],Tabla3[],4,FALSE)</f>
        <v>Arizona</v>
      </c>
    </row>
    <row r="1494" spans="1:21" x14ac:dyDescent="0.25">
      <c r="A1494" t="s">
        <v>6597</v>
      </c>
      <c r="B1494" s="3">
        <v>44532</v>
      </c>
      <c r="C1494" s="3">
        <v>44546</v>
      </c>
      <c r="D1494" t="s">
        <v>18</v>
      </c>
      <c r="E1494">
        <v>123664</v>
      </c>
      <c r="F1494" t="s">
        <v>195</v>
      </c>
      <c r="G1494" t="s">
        <v>6594</v>
      </c>
      <c r="H1494" t="s">
        <v>6595</v>
      </c>
      <c r="I1494" t="s">
        <v>6596</v>
      </c>
      <c r="J1494" t="s">
        <v>22</v>
      </c>
      <c r="K1494" t="s">
        <v>32</v>
      </c>
      <c r="L1494" t="s">
        <v>36</v>
      </c>
      <c r="M1494" t="s">
        <v>37</v>
      </c>
      <c r="N1494" s="5">
        <v>16.25</v>
      </c>
      <c r="O1494" s="7">
        <v>5</v>
      </c>
      <c r="P1494" s="5">
        <v>10.55</v>
      </c>
      <c r="Q1494" s="5">
        <v>5.7</v>
      </c>
      <c r="R1494" s="22">
        <f>Tabla1[[#This Row],[Fecha de Envío]]-Tabla1[[#This Row],[Fecha de Orden]]</f>
        <v>14</v>
      </c>
      <c r="S1494" s="24">
        <f>YEAR(Tabla1[[#This Row],[Fecha de Orden]])</f>
        <v>2021</v>
      </c>
      <c r="T1494" t="str">
        <f>VLOOKUP(Tabla1[[#This Row],[Nombre del Producto]],Tabla2[[Nombre Producto]:[Costo Unitario]],2,FALSE)</f>
        <v>Wicked Choccy's</v>
      </c>
      <c r="U1494" t="str">
        <f>VLOOKUP(Tabla1[[#This Row],[Fábrica]],Tabla3[],4,FALSE)</f>
        <v>Georgia</v>
      </c>
    </row>
    <row r="1495" spans="1:21" x14ac:dyDescent="0.25">
      <c r="A1495" t="s">
        <v>6870</v>
      </c>
      <c r="B1495" s="3">
        <v>44532</v>
      </c>
      <c r="C1495" s="3">
        <v>44547</v>
      </c>
      <c r="D1495" t="s">
        <v>18</v>
      </c>
      <c r="E1495">
        <v>154095</v>
      </c>
      <c r="F1495" t="s">
        <v>19</v>
      </c>
      <c r="G1495" t="s">
        <v>1483</v>
      </c>
      <c r="H1495" t="s">
        <v>583</v>
      </c>
      <c r="I1495">
        <v>20735</v>
      </c>
      <c r="J1495" t="s">
        <v>22</v>
      </c>
      <c r="K1495" t="s">
        <v>32</v>
      </c>
      <c r="L1495" t="s">
        <v>36</v>
      </c>
      <c r="M1495" t="s">
        <v>37</v>
      </c>
      <c r="N1495" s="5">
        <v>26</v>
      </c>
      <c r="O1495" s="7">
        <v>8</v>
      </c>
      <c r="P1495" s="5">
        <v>16.88</v>
      </c>
      <c r="Q1495" s="5">
        <v>9.1199999999999992</v>
      </c>
      <c r="R1495" s="22">
        <f>Tabla1[[#This Row],[Fecha de Envío]]-Tabla1[[#This Row],[Fecha de Orden]]</f>
        <v>15</v>
      </c>
      <c r="S1495" s="24">
        <f>YEAR(Tabla1[[#This Row],[Fecha de Orden]])</f>
        <v>2021</v>
      </c>
      <c r="T1495" t="str">
        <f>VLOOKUP(Tabla1[[#This Row],[Nombre del Producto]],Tabla2[[Nombre Producto]:[Costo Unitario]],2,FALSE)</f>
        <v>Wicked Choccy's</v>
      </c>
      <c r="U1495" t="str">
        <f>VLOOKUP(Tabla1[[#This Row],[Fábrica]],Tabla3[],4,FALSE)</f>
        <v>Georgia</v>
      </c>
    </row>
    <row r="1496" spans="1:21" x14ac:dyDescent="0.25">
      <c r="A1496" t="s">
        <v>6871</v>
      </c>
      <c r="B1496" s="3">
        <v>44532</v>
      </c>
      <c r="C1496" s="3">
        <v>44547</v>
      </c>
      <c r="D1496" t="s">
        <v>18</v>
      </c>
      <c r="E1496">
        <v>154095</v>
      </c>
      <c r="F1496" t="s">
        <v>19</v>
      </c>
      <c r="G1496" t="s">
        <v>1483</v>
      </c>
      <c r="H1496" t="s">
        <v>583</v>
      </c>
      <c r="I1496">
        <v>20735</v>
      </c>
      <c r="J1496" t="s">
        <v>22</v>
      </c>
      <c r="K1496" t="s">
        <v>32</v>
      </c>
      <c r="L1496" t="s">
        <v>45</v>
      </c>
      <c r="M1496" t="s">
        <v>46</v>
      </c>
      <c r="N1496" s="5">
        <v>10.47</v>
      </c>
      <c r="O1496" s="7">
        <v>3</v>
      </c>
      <c r="P1496" s="5">
        <v>7.47</v>
      </c>
      <c r="Q1496" s="5">
        <v>3</v>
      </c>
      <c r="R1496" s="22">
        <f>Tabla1[[#This Row],[Fecha de Envío]]-Tabla1[[#This Row],[Fecha de Orden]]</f>
        <v>15</v>
      </c>
      <c r="S1496" s="24">
        <f>YEAR(Tabla1[[#This Row],[Fecha de Orden]])</f>
        <v>2021</v>
      </c>
      <c r="T1496" t="str">
        <f>VLOOKUP(Tabla1[[#This Row],[Nombre del Producto]],Tabla2[[Nombre Producto]:[Costo Unitario]],2,FALSE)</f>
        <v>Lot's O' Nuts</v>
      </c>
      <c r="U1496" t="str">
        <f>VLOOKUP(Tabla1[[#This Row],[Fábrica]],Tabla3[],4,FALSE)</f>
        <v>Arizona</v>
      </c>
    </row>
    <row r="1497" spans="1:21" x14ac:dyDescent="0.25">
      <c r="A1497" t="s">
        <v>6872</v>
      </c>
      <c r="B1497" s="3">
        <v>44532</v>
      </c>
      <c r="C1497" s="3">
        <v>44547</v>
      </c>
      <c r="D1497" t="s">
        <v>18</v>
      </c>
      <c r="E1497">
        <v>154095</v>
      </c>
      <c r="F1497" t="s">
        <v>19</v>
      </c>
      <c r="G1497" t="s">
        <v>1483</v>
      </c>
      <c r="H1497" t="s">
        <v>583</v>
      </c>
      <c r="I1497">
        <v>20735</v>
      </c>
      <c r="J1497" t="s">
        <v>22</v>
      </c>
      <c r="K1497" t="s">
        <v>32</v>
      </c>
      <c r="L1497" t="s">
        <v>27</v>
      </c>
      <c r="M1497" t="s">
        <v>28</v>
      </c>
      <c r="N1497" s="5">
        <v>21.6</v>
      </c>
      <c r="O1497" s="7">
        <v>6</v>
      </c>
      <c r="P1497" s="5">
        <v>15</v>
      </c>
      <c r="Q1497" s="5">
        <v>6.6</v>
      </c>
      <c r="R1497" s="22">
        <f>Tabla1[[#This Row],[Fecha de Envío]]-Tabla1[[#This Row],[Fecha de Orden]]</f>
        <v>15</v>
      </c>
      <c r="S1497" s="24">
        <f>YEAR(Tabla1[[#This Row],[Fecha de Orden]])</f>
        <v>2021</v>
      </c>
      <c r="T1497" t="str">
        <f>VLOOKUP(Tabla1[[#This Row],[Nombre del Producto]],Tabla2[[Nombre Producto]:[Costo Unitario]],2,FALSE)</f>
        <v>Lot's O' Nuts</v>
      </c>
      <c r="U1497" t="str">
        <f>VLOOKUP(Tabla1[[#This Row],[Fábrica]],Tabla3[],4,FALSE)</f>
        <v>Arizona</v>
      </c>
    </row>
    <row r="1498" spans="1:21" x14ac:dyDescent="0.25">
      <c r="A1498" t="s">
        <v>6873</v>
      </c>
      <c r="B1498" s="3">
        <v>44532</v>
      </c>
      <c r="C1498" s="3">
        <v>44547</v>
      </c>
      <c r="D1498" t="s">
        <v>18</v>
      </c>
      <c r="E1498">
        <v>154095</v>
      </c>
      <c r="F1498" t="s">
        <v>19</v>
      </c>
      <c r="G1498" t="s">
        <v>1483</v>
      </c>
      <c r="H1498" t="s">
        <v>583</v>
      </c>
      <c r="I1498">
        <v>20735</v>
      </c>
      <c r="J1498" t="s">
        <v>22</v>
      </c>
      <c r="K1498" t="s">
        <v>32</v>
      </c>
      <c r="L1498" t="s">
        <v>24</v>
      </c>
      <c r="M1498" t="s">
        <v>25</v>
      </c>
      <c r="N1498" s="5">
        <v>11.25</v>
      </c>
      <c r="O1498" s="7">
        <v>3</v>
      </c>
      <c r="P1498" s="5">
        <v>7.35</v>
      </c>
      <c r="Q1498" s="5">
        <v>3.9</v>
      </c>
      <c r="R1498" s="22">
        <f>Tabla1[[#This Row],[Fecha de Envío]]-Tabla1[[#This Row],[Fecha de Orden]]</f>
        <v>15</v>
      </c>
      <c r="S1498" s="24">
        <f>YEAR(Tabla1[[#This Row],[Fecha de Orden]])</f>
        <v>2021</v>
      </c>
      <c r="T1498" t="str">
        <f>VLOOKUP(Tabla1[[#This Row],[Nombre del Producto]],Tabla2[[Nombre Producto]:[Costo Unitario]],2,FALSE)</f>
        <v>Wicked Choccy's</v>
      </c>
      <c r="U1498" t="str">
        <f>VLOOKUP(Tabla1[[#This Row],[Fábrica]],Tabla3[],4,FALSE)</f>
        <v>Georgia</v>
      </c>
    </row>
    <row r="1499" spans="1:21" x14ac:dyDescent="0.25">
      <c r="A1499" t="s">
        <v>5896</v>
      </c>
      <c r="B1499" s="3">
        <v>44533</v>
      </c>
      <c r="C1499" s="3">
        <v>44546</v>
      </c>
      <c r="D1499" t="s">
        <v>71</v>
      </c>
      <c r="E1499">
        <v>164861</v>
      </c>
      <c r="F1499" t="s">
        <v>19</v>
      </c>
      <c r="G1499" t="s">
        <v>5897</v>
      </c>
      <c r="H1499" t="s">
        <v>87</v>
      </c>
      <c r="I1499">
        <v>63116</v>
      </c>
      <c r="J1499" t="s">
        <v>22</v>
      </c>
      <c r="K1499" t="s">
        <v>43</v>
      </c>
      <c r="L1499" t="s">
        <v>33</v>
      </c>
      <c r="M1499" t="s">
        <v>34</v>
      </c>
      <c r="N1499" s="5">
        <v>14.4</v>
      </c>
      <c r="O1499" s="7">
        <v>4</v>
      </c>
      <c r="P1499" s="5">
        <v>9.6</v>
      </c>
      <c r="Q1499" s="5">
        <v>4.8</v>
      </c>
      <c r="R1499" s="22">
        <f>Tabla1[[#This Row],[Fecha de Envío]]-Tabla1[[#This Row],[Fecha de Orden]]</f>
        <v>13</v>
      </c>
      <c r="S1499" s="24">
        <f>YEAR(Tabla1[[#This Row],[Fecha de Orden]])</f>
        <v>2021</v>
      </c>
      <c r="T1499" t="str">
        <f>VLOOKUP(Tabla1[[#This Row],[Nombre del Producto]],Tabla2[[Nombre Producto]:[Costo Unitario]],2,FALSE)</f>
        <v>Lot's O' Nuts</v>
      </c>
      <c r="U1499" t="str">
        <f>VLOOKUP(Tabla1[[#This Row],[Fábrica]],Tabla3[],4,FALSE)</f>
        <v>Arizona</v>
      </c>
    </row>
    <row r="1500" spans="1:21" x14ac:dyDescent="0.25">
      <c r="A1500" t="s">
        <v>6677</v>
      </c>
      <c r="B1500" s="3">
        <v>44533</v>
      </c>
      <c r="C1500" s="3">
        <v>44549</v>
      </c>
      <c r="D1500" t="s">
        <v>18</v>
      </c>
      <c r="E1500">
        <v>122749</v>
      </c>
      <c r="F1500" t="s">
        <v>19</v>
      </c>
      <c r="G1500" t="s">
        <v>109</v>
      </c>
      <c r="H1500" t="s">
        <v>110</v>
      </c>
      <c r="I1500">
        <v>73120</v>
      </c>
      <c r="J1500" t="s">
        <v>22</v>
      </c>
      <c r="K1500" t="s">
        <v>43</v>
      </c>
      <c r="L1500" t="s">
        <v>45</v>
      </c>
      <c r="M1500" t="s">
        <v>46</v>
      </c>
      <c r="N1500" s="5">
        <v>13.96</v>
      </c>
      <c r="O1500" s="7">
        <v>4</v>
      </c>
      <c r="P1500" s="5">
        <v>9.9600000000000009</v>
      </c>
      <c r="Q1500" s="5">
        <v>4</v>
      </c>
      <c r="R1500" s="22">
        <f>Tabla1[[#This Row],[Fecha de Envío]]-Tabla1[[#This Row],[Fecha de Orden]]</f>
        <v>16</v>
      </c>
      <c r="S1500" s="24">
        <f>YEAR(Tabla1[[#This Row],[Fecha de Orden]])</f>
        <v>2021</v>
      </c>
      <c r="T1500" t="str">
        <f>VLOOKUP(Tabla1[[#This Row],[Nombre del Producto]],Tabla2[[Nombre Producto]:[Costo Unitario]],2,FALSE)</f>
        <v>Lot's O' Nuts</v>
      </c>
      <c r="U1500" t="str">
        <f>VLOOKUP(Tabla1[[#This Row],[Fábrica]],Tabla3[],4,FALSE)</f>
        <v>Arizona</v>
      </c>
    </row>
    <row r="1501" spans="1:21" x14ac:dyDescent="0.25">
      <c r="A1501" t="s">
        <v>2083</v>
      </c>
      <c r="B1501" s="3">
        <v>44534</v>
      </c>
      <c r="C1501" s="3">
        <v>44548</v>
      </c>
      <c r="D1501" t="s">
        <v>18</v>
      </c>
      <c r="E1501">
        <v>127187</v>
      </c>
      <c r="F1501" t="s">
        <v>19</v>
      </c>
      <c r="G1501" t="s">
        <v>30</v>
      </c>
      <c r="H1501" t="s">
        <v>31</v>
      </c>
      <c r="I1501">
        <v>10024</v>
      </c>
      <c r="J1501" t="s">
        <v>22</v>
      </c>
      <c r="K1501" t="s">
        <v>32</v>
      </c>
      <c r="L1501" t="s">
        <v>27</v>
      </c>
      <c r="M1501" t="s">
        <v>28</v>
      </c>
      <c r="N1501" s="5">
        <v>7.2</v>
      </c>
      <c r="O1501" s="7">
        <v>2</v>
      </c>
      <c r="P1501" s="5">
        <v>5</v>
      </c>
      <c r="Q1501" s="5">
        <v>2.2000000000000002</v>
      </c>
      <c r="R1501" s="22">
        <f>Tabla1[[#This Row],[Fecha de Envío]]-Tabla1[[#This Row],[Fecha de Orden]]</f>
        <v>14</v>
      </c>
      <c r="S1501" s="24">
        <f>YEAR(Tabla1[[#This Row],[Fecha de Orden]])</f>
        <v>2021</v>
      </c>
      <c r="T1501" t="str">
        <f>VLOOKUP(Tabla1[[#This Row],[Nombre del Producto]],Tabla2[[Nombre Producto]:[Costo Unitario]],2,FALSE)</f>
        <v>Lot's O' Nuts</v>
      </c>
      <c r="U1501" t="str">
        <f>VLOOKUP(Tabla1[[#This Row],[Fábrica]],Tabla3[],4,FALSE)</f>
        <v>Arizona</v>
      </c>
    </row>
    <row r="1502" spans="1:21" x14ac:dyDescent="0.25">
      <c r="A1502" t="s">
        <v>8998</v>
      </c>
      <c r="B1502" s="3">
        <v>44534</v>
      </c>
      <c r="C1502" s="3">
        <v>44549</v>
      </c>
      <c r="D1502" t="s">
        <v>18</v>
      </c>
      <c r="E1502">
        <v>119508</v>
      </c>
      <c r="F1502" t="s">
        <v>195</v>
      </c>
      <c r="G1502" t="s">
        <v>196</v>
      </c>
      <c r="H1502" t="s">
        <v>197</v>
      </c>
      <c r="I1502" t="s">
        <v>8999</v>
      </c>
      <c r="J1502" t="s">
        <v>22</v>
      </c>
      <c r="K1502" t="s">
        <v>23</v>
      </c>
      <c r="L1502" t="s">
        <v>45</v>
      </c>
      <c r="M1502" t="s">
        <v>46</v>
      </c>
      <c r="N1502" s="5">
        <v>20.94</v>
      </c>
      <c r="O1502" s="7">
        <v>6</v>
      </c>
      <c r="P1502" s="5">
        <v>14.94</v>
      </c>
      <c r="Q1502" s="5">
        <v>6</v>
      </c>
      <c r="R1502" s="22">
        <f>Tabla1[[#This Row],[Fecha de Envío]]-Tabla1[[#This Row],[Fecha de Orden]]</f>
        <v>15</v>
      </c>
      <c r="S1502" s="24">
        <f>YEAR(Tabla1[[#This Row],[Fecha de Orden]])</f>
        <v>2021</v>
      </c>
      <c r="T1502" t="str">
        <f>VLOOKUP(Tabla1[[#This Row],[Nombre del Producto]],Tabla2[[Nombre Producto]:[Costo Unitario]],2,FALSE)</f>
        <v>Lot's O' Nuts</v>
      </c>
      <c r="U1502" t="str">
        <f>VLOOKUP(Tabla1[[#This Row],[Fábrica]],Tabla3[],4,FALSE)</f>
        <v>Arizona</v>
      </c>
    </row>
    <row r="1503" spans="1:21" x14ac:dyDescent="0.25">
      <c r="A1503" t="s">
        <v>9000</v>
      </c>
      <c r="B1503" s="3">
        <v>44534</v>
      </c>
      <c r="C1503" s="3">
        <v>44549</v>
      </c>
      <c r="D1503" t="s">
        <v>18</v>
      </c>
      <c r="E1503">
        <v>119508</v>
      </c>
      <c r="F1503" t="s">
        <v>195</v>
      </c>
      <c r="G1503" t="s">
        <v>196</v>
      </c>
      <c r="H1503" t="s">
        <v>197</v>
      </c>
      <c r="I1503" t="s">
        <v>8999</v>
      </c>
      <c r="J1503" t="s">
        <v>22</v>
      </c>
      <c r="K1503" t="s">
        <v>23</v>
      </c>
      <c r="L1503" t="s">
        <v>33</v>
      </c>
      <c r="M1503" t="s">
        <v>34</v>
      </c>
      <c r="N1503" s="5">
        <v>18</v>
      </c>
      <c r="O1503" s="7">
        <v>5</v>
      </c>
      <c r="P1503" s="5">
        <v>12</v>
      </c>
      <c r="Q1503" s="5">
        <v>6</v>
      </c>
      <c r="R1503" s="22">
        <f>Tabla1[[#This Row],[Fecha de Envío]]-Tabla1[[#This Row],[Fecha de Orden]]</f>
        <v>15</v>
      </c>
      <c r="S1503" s="24">
        <f>YEAR(Tabla1[[#This Row],[Fecha de Orden]])</f>
        <v>2021</v>
      </c>
      <c r="T1503" t="str">
        <f>VLOOKUP(Tabla1[[#This Row],[Nombre del Producto]],Tabla2[[Nombre Producto]:[Costo Unitario]],2,FALSE)</f>
        <v>Lot's O' Nuts</v>
      </c>
      <c r="U1503" t="str">
        <f>VLOOKUP(Tabla1[[#This Row],[Fábrica]],Tabla3[],4,FALSE)</f>
        <v>Arizona</v>
      </c>
    </row>
    <row r="1504" spans="1:21" x14ac:dyDescent="0.25">
      <c r="A1504" t="s">
        <v>1423</v>
      </c>
      <c r="B1504" s="3">
        <v>44535</v>
      </c>
      <c r="C1504" s="3">
        <v>44550</v>
      </c>
      <c r="D1504" t="s">
        <v>18</v>
      </c>
      <c r="E1504">
        <v>106376</v>
      </c>
      <c r="F1504" t="s">
        <v>19</v>
      </c>
      <c r="G1504" t="s">
        <v>1424</v>
      </c>
      <c r="H1504" t="s">
        <v>69</v>
      </c>
      <c r="I1504">
        <v>85234</v>
      </c>
      <c r="J1504" t="s">
        <v>148</v>
      </c>
      <c r="K1504" t="s">
        <v>23</v>
      </c>
      <c r="L1504" t="s">
        <v>348</v>
      </c>
      <c r="M1504" t="s">
        <v>349</v>
      </c>
      <c r="N1504" s="5">
        <v>160</v>
      </c>
      <c r="O1504" s="7">
        <v>8</v>
      </c>
      <c r="P1504" s="5">
        <v>80</v>
      </c>
      <c r="Q1504" s="5">
        <v>80</v>
      </c>
      <c r="R1504" s="22">
        <f>Tabla1[[#This Row],[Fecha de Envío]]-Tabla1[[#This Row],[Fecha de Orden]]</f>
        <v>15</v>
      </c>
      <c r="S1504" s="24">
        <f>YEAR(Tabla1[[#This Row],[Fecha de Orden]])</f>
        <v>2021</v>
      </c>
      <c r="T1504" t="str">
        <f>VLOOKUP(Tabla1[[#This Row],[Nombre del Producto]],Tabla2[[Nombre Producto]:[Costo Unitario]],2,FALSE)</f>
        <v>Secret Factory</v>
      </c>
      <c r="U1504" t="str">
        <f>VLOOKUP(Tabla1[[#This Row],[Fábrica]],Tabla3[],4,FALSE)</f>
        <v>Illinois</v>
      </c>
    </row>
    <row r="1505" spans="1:21" x14ac:dyDescent="0.25">
      <c r="A1505" t="s">
        <v>1425</v>
      </c>
      <c r="B1505" s="3">
        <v>44535</v>
      </c>
      <c r="C1505" s="3">
        <v>44550</v>
      </c>
      <c r="D1505" t="s">
        <v>18</v>
      </c>
      <c r="E1505">
        <v>106376</v>
      </c>
      <c r="F1505" t="s">
        <v>19</v>
      </c>
      <c r="G1505" t="s">
        <v>1424</v>
      </c>
      <c r="H1505" t="s">
        <v>69</v>
      </c>
      <c r="I1505">
        <v>85234</v>
      </c>
      <c r="J1505" t="s">
        <v>22</v>
      </c>
      <c r="K1505" t="s">
        <v>23</v>
      </c>
      <c r="L1505" t="s">
        <v>36</v>
      </c>
      <c r="M1505" t="s">
        <v>37</v>
      </c>
      <c r="N1505" s="5">
        <v>13</v>
      </c>
      <c r="O1505" s="7">
        <v>4</v>
      </c>
      <c r="P1505" s="5">
        <v>8.44</v>
      </c>
      <c r="Q1505" s="5">
        <v>4.5599999999999996</v>
      </c>
      <c r="R1505" s="22">
        <f>Tabla1[[#This Row],[Fecha de Envío]]-Tabla1[[#This Row],[Fecha de Orden]]</f>
        <v>15</v>
      </c>
      <c r="S1505" s="24">
        <f>YEAR(Tabla1[[#This Row],[Fecha de Orden]])</f>
        <v>2021</v>
      </c>
      <c r="T1505" t="str">
        <f>VLOOKUP(Tabla1[[#This Row],[Nombre del Producto]],Tabla2[[Nombre Producto]:[Costo Unitario]],2,FALSE)</f>
        <v>Wicked Choccy's</v>
      </c>
      <c r="U1505" t="str">
        <f>VLOOKUP(Tabla1[[#This Row],[Fábrica]],Tabla3[],4,FALSE)</f>
        <v>Georgia</v>
      </c>
    </row>
    <row r="1506" spans="1:21" x14ac:dyDescent="0.25">
      <c r="A1506" t="s">
        <v>2658</v>
      </c>
      <c r="B1506" s="3">
        <v>44535</v>
      </c>
      <c r="C1506" s="3">
        <v>44549</v>
      </c>
      <c r="D1506" t="s">
        <v>71</v>
      </c>
      <c r="E1506">
        <v>166191</v>
      </c>
      <c r="F1506" t="s">
        <v>19</v>
      </c>
      <c r="G1506" t="s">
        <v>193</v>
      </c>
      <c r="H1506" t="s">
        <v>173</v>
      </c>
      <c r="I1506">
        <v>62521</v>
      </c>
      <c r="J1506" t="s">
        <v>22</v>
      </c>
      <c r="K1506" t="s">
        <v>43</v>
      </c>
      <c r="L1506" t="s">
        <v>27</v>
      </c>
      <c r="M1506" t="s">
        <v>28</v>
      </c>
      <c r="N1506" s="5">
        <v>7.2</v>
      </c>
      <c r="O1506" s="7">
        <v>2</v>
      </c>
      <c r="P1506" s="5">
        <v>5</v>
      </c>
      <c r="Q1506" s="5">
        <v>2.2000000000000002</v>
      </c>
      <c r="R1506" s="22">
        <f>Tabla1[[#This Row],[Fecha de Envío]]-Tabla1[[#This Row],[Fecha de Orden]]</f>
        <v>14</v>
      </c>
      <c r="S1506" s="24">
        <f>YEAR(Tabla1[[#This Row],[Fecha de Orden]])</f>
        <v>2021</v>
      </c>
      <c r="T1506" t="str">
        <f>VLOOKUP(Tabla1[[#This Row],[Nombre del Producto]],Tabla2[[Nombre Producto]:[Costo Unitario]],2,FALSE)</f>
        <v>Lot's O' Nuts</v>
      </c>
      <c r="U1506" t="str">
        <f>VLOOKUP(Tabla1[[#This Row],[Fábrica]],Tabla3[],4,FALSE)</f>
        <v>Arizona</v>
      </c>
    </row>
    <row r="1507" spans="1:21" x14ac:dyDescent="0.25">
      <c r="A1507" t="s">
        <v>2659</v>
      </c>
      <c r="B1507" s="3">
        <v>44535</v>
      </c>
      <c r="C1507" s="3">
        <v>44549</v>
      </c>
      <c r="D1507" t="s">
        <v>71</v>
      </c>
      <c r="E1507">
        <v>166191</v>
      </c>
      <c r="F1507" t="s">
        <v>19</v>
      </c>
      <c r="G1507" t="s">
        <v>193</v>
      </c>
      <c r="H1507" t="s">
        <v>173</v>
      </c>
      <c r="I1507">
        <v>62521</v>
      </c>
      <c r="J1507" t="s">
        <v>22</v>
      </c>
      <c r="K1507" t="s">
        <v>43</v>
      </c>
      <c r="L1507" t="s">
        <v>45</v>
      </c>
      <c r="M1507" t="s">
        <v>46</v>
      </c>
      <c r="N1507" s="5">
        <v>24.43</v>
      </c>
      <c r="O1507" s="7">
        <v>7</v>
      </c>
      <c r="P1507" s="5">
        <v>17.43</v>
      </c>
      <c r="Q1507" s="5">
        <v>7</v>
      </c>
      <c r="R1507" s="22">
        <f>Tabla1[[#This Row],[Fecha de Envío]]-Tabla1[[#This Row],[Fecha de Orden]]</f>
        <v>14</v>
      </c>
      <c r="S1507" s="24">
        <f>YEAR(Tabla1[[#This Row],[Fecha de Orden]])</f>
        <v>2021</v>
      </c>
      <c r="T1507" t="str">
        <f>VLOOKUP(Tabla1[[#This Row],[Nombre del Producto]],Tabla2[[Nombre Producto]:[Costo Unitario]],2,FALSE)</f>
        <v>Lot's O' Nuts</v>
      </c>
      <c r="U1507" t="str">
        <f>VLOOKUP(Tabla1[[#This Row],[Fábrica]],Tabla3[],4,FALSE)</f>
        <v>Arizona</v>
      </c>
    </row>
    <row r="1508" spans="1:21" x14ac:dyDescent="0.25">
      <c r="A1508" t="s">
        <v>3054</v>
      </c>
      <c r="B1508" s="3">
        <v>44535</v>
      </c>
      <c r="C1508" s="3">
        <v>44549</v>
      </c>
      <c r="D1508" t="s">
        <v>18</v>
      </c>
      <c r="E1508">
        <v>151162</v>
      </c>
      <c r="F1508" t="s">
        <v>19</v>
      </c>
      <c r="G1508" t="s">
        <v>412</v>
      </c>
      <c r="H1508" t="s">
        <v>210</v>
      </c>
      <c r="I1508">
        <v>43229</v>
      </c>
      <c r="J1508" t="s">
        <v>22</v>
      </c>
      <c r="K1508" t="s">
        <v>32</v>
      </c>
      <c r="L1508" t="s">
        <v>33</v>
      </c>
      <c r="M1508" t="s">
        <v>34</v>
      </c>
      <c r="N1508" s="5">
        <v>14.4</v>
      </c>
      <c r="O1508" s="7">
        <v>4</v>
      </c>
      <c r="P1508" s="5">
        <v>9.6</v>
      </c>
      <c r="Q1508" s="5">
        <v>4.8</v>
      </c>
      <c r="R1508" s="22">
        <f>Tabla1[[#This Row],[Fecha de Envío]]-Tabla1[[#This Row],[Fecha de Orden]]</f>
        <v>14</v>
      </c>
      <c r="S1508" s="24">
        <f>YEAR(Tabla1[[#This Row],[Fecha de Orden]])</f>
        <v>2021</v>
      </c>
      <c r="T1508" t="str">
        <f>VLOOKUP(Tabla1[[#This Row],[Nombre del Producto]],Tabla2[[Nombre Producto]:[Costo Unitario]],2,FALSE)</f>
        <v>Lot's O' Nuts</v>
      </c>
      <c r="U1508" t="str">
        <f>VLOOKUP(Tabla1[[#This Row],[Fábrica]],Tabla3[],4,FALSE)</f>
        <v>Arizona</v>
      </c>
    </row>
    <row r="1509" spans="1:21" x14ac:dyDescent="0.25">
      <c r="A1509" t="s">
        <v>3055</v>
      </c>
      <c r="B1509" s="3">
        <v>44535</v>
      </c>
      <c r="C1509" s="3">
        <v>44549</v>
      </c>
      <c r="D1509" t="s">
        <v>18</v>
      </c>
      <c r="E1509">
        <v>151162</v>
      </c>
      <c r="F1509" t="s">
        <v>19</v>
      </c>
      <c r="G1509" t="s">
        <v>412</v>
      </c>
      <c r="H1509" t="s">
        <v>210</v>
      </c>
      <c r="I1509">
        <v>43229</v>
      </c>
      <c r="J1509" t="s">
        <v>22</v>
      </c>
      <c r="K1509" t="s">
        <v>32</v>
      </c>
      <c r="L1509" t="s">
        <v>24</v>
      </c>
      <c r="M1509" t="s">
        <v>25</v>
      </c>
      <c r="N1509" s="5">
        <v>11.25</v>
      </c>
      <c r="O1509" s="7">
        <v>3</v>
      </c>
      <c r="P1509" s="5">
        <v>7.35</v>
      </c>
      <c r="Q1509" s="5">
        <v>3.9</v>
      </c>
      <c r="R1509" s="22">
        <f>Tabla1[[#This Row],[Fecha de Envío]]-Tabla1[[#This Row],[Fecha de Orden]]</f>
        <v>14</v>
      </c>
      <c r="S1509" s="24">
        <f>YEAR(Tabla1[[#This Row],[Fecha de Orden]])</f>
        <v>2021</v>
      </c>
      <c r="T1509" t="str">
        <f>VLOOKUP(Tabla1[[#This Row],[Nombre del Producto]],Tabla2[[Nombre Producto]:[Costo Unitario]],2,FALSE)</f>
        <v>Wicked Choccy's</v>
      </c>
      <c r="U1509" t="str">
        <f>VLOOKUP(Tabla1[[#This Row],[Fábrica]],Tabla3[],4,FALSE)</f>
        <v>Georgia</v>
      </c>
    </row>
    <row r="1510" spans="1:21" x14ac:dyDescent="0.25">
      <c r="A1510" t="s">
        <v>3056</v>
      </c>
      <c r="B1510" s="3">
        <v>44535</v>
      </c>
      <c r="C1510" s="3">
        <v>44549</v>
      </c>
      <c r="D1510" t="s">
        <v>18</v>
      </c>
      <c r="E1510">
        <v>151162</v>
      </c>
      <c r="F1510" t="s">
        <v>19</v>
      </c>
      <c r="G1510" t="s">
        <v>412</v>
      </c>
      <c r="H1510" t="s">
        <v>210</v>
      </c>
      <c r="I1510">
        <v>43229</v>
      </c>
      <c r="J1510" t="s">
        <v>148</v>
      </c>
      <c r="K1510" t="s">
        <v>32</v>
      </c>
      <c r="L1510" t="s">
        <v>348</v>
      </c>
      <c r="M1510" t="s">
        <v>349</v>
      </c>
      <c r="N1510" s="5">
        <v>60</v>
      </c>
      <c r="O1510" s="7">
        <v>3</v>
      </c>
      <c r="P1510" s="5">
        <v>30</v>
      </c>
      <c r="Q1510" s="5">
        <v>30</v>
      </c>
      <c r="R1510" s="22">
        <f>Tabla1[[#This Row],[Fecha de Envío]]-Tabla1[[#This Row],[Fecha de Orden]]</f>
        <v>14</v>
      </c>
      <c r="S1510" s="24">
        <f>YEAR(Tabla1[[#This Row],[Fecha de Orden]])</f>
        <v>2021</v>
      </c>
      <c r="T1510" t="str">
        <f>VLOOKUP(Tabla1[[#This Row],[Nombre del Producto]],Tabla2[[Nombre Producto]:[Costo Unitario]],2,FALSE)</f>
        <v>Secret Factory</v>
      </c>
      <c r="U1510" t="str">
        <f>VLOOKUP(Tabla1[[#This Row],[Fábrica]],Tabla3[],4,FALSE)</f>
        <v>Illinois</v>
      </c>
    </row>
    <row r="1511" spans="1:21" x14ac:dyDescent="0.25">
      <c r="A1511" t="s">
        <v>3057</v>
      </c>
      <c r="B1511" s="3">
        <v>44535</v>
      </c>
      <c r="C1511" s="3">
        <v>44549</v>
      </c>
      <c r="D1511" t="s">
        <v>18</v>
      </c>
      <c r="E1511">
        <v>151162</v>
      </c>
      <c r="F1511" t="s">
        <v>19</v>
      </c>
      <c r="G1511" t="s">
        <v>412</v>
      </c>
      <c r="H1511" t="s">
        <v>210</v>
      </c>
      <c r="I1511">
        <v>43229</v>
      </c>
      <c r="J1511" t="s">
        <v>148</v>
      </c>
      <c r="K1511" t="s">
        <v>32</v>
      </c>
      <c r="L1511" t="s">
        <v>149</v>
      </c>
      <c r="M1511" t="s">
        <v>150</v>
      </c>
      <c r="N1511" s="5">
        <v>1.25</v>
      </c>
      <c r="O1511" s="7">
        <v>1</v>
      </c>
      <c r="P1511" s="5">
        <v>0.65</v>
      </c>
      <c r="Q1511" s="5">
        <v>0.6</v>
      </c>
      <c r="R1511" s="22">
        <f>Tabla1[[#This Row],[Fecha de Envío]]-Tabla1[[#This Row],[Fecha de Orden]]</f>
        <v>14</v>
      </c>
      <c r="S1511" s="24">
        <f>YEAR(Tabla1[[#This Row],[Fecha de Orden]])</f>
        <v>2021</v>
      </c>
      <c r="T1511" t="str">
        <f>VLOOKUP(Tabla1[[#This Row],[Nombre del Producto]],Tabla2[[Nombre Producto]:[Costo Unitario]],2,FALSE)</f>
        <v>Secret Factory</v>
      </c>
      <c r="U1511" t="str">
        <f>VLOOKUP(Tabla1[[#This Row],[Fábrica]],Tabla3[],4,FALSE)</f>
        <v>Illinois</v>
      </c>
    </row>
    <row r="1512" spans="1:21" x14ac:dyDescent="0.25">
      <c r="A1512" t="s">
        <v>4144</v>
      </c>
      <c r="B1512" s="3">
        <v>44535</v>
      </c>
      <c r="C1512" s="3">
        <v>44547</v>
      </c>
      <c r="D1512" t="s">
        <v>39</v>
      </c>
      <c r="E1512">
        <v>150203</v>
      </c>
      <c r="F1512" t="s">
        <v>19</v>
      </c>
      <c r="G1512" t="s">
        <v>53</v>
      </c>
      <c r="H1512" t="s">
        <v>21</v>
      </c>
      <c r="I1512">
        <v>90032</v>
      </c>
      <c r="J1512" t="s">
        <v>22</v>
      </c>
      <c r="K1512" t="s">
        <v>23</v>
      </c>
      <c r="L1512" t="s">
        <v>27</v>
      </c>
      <c r="M1512" t="s">
        <v>28</v>
      </c>
      <c r="N1512" s="5">
        <v>21.6</v>
      </c>
      <c r="O1512" s="7">
        <v>6</v>
      </c>
      <c r="P1512" s="5">
        <v>15</v>
      </c>
      <c r="Q1512" s="5">
        <v>6.6</v>
      </c>
      <c r="R1512" s="22">
        <f>Tabla1[[#This Row],[Fecha de Envío]]-Tabla1[[#This Row],[Fecha de Orden]]</f>
        <v>12</v>
      </c>
      <c r="S1512" s="24">
        <f>YEAR(Tabla1[[#This Row],[Fecha de Orden]])</f>
        <v>2021</v>
      </c>
      <c r="T1512" t="str">
        <f>VLOOKUP(Tabla1[[#This Row],[Nombre del Producto]],Tabla2[[Nombre Producto]:[Costo Unitario]],2,FALSE)</f>
        <v>Lot's O' Nuts</v>
      </c>
      <c r="U1512" t="str">
        <f>VLOOKUP(Tabla1[[#This Row],[Fábrica]],Tabla3[],4,FALSE)</f>
        <v>Arizona</v>
      </c>
    </row>
    <row r="1513" spans="1:21" x14ac:dyDescent="0.25">
      <c r="A1513" t="s">
        <v>6533</v>
      </c>
      <c r="B1513" s="3">
        <v>44535</v>
      </c>
      <c r="C1513" s="3">
        <v>44547</v>
      </c>
      <c r="D1513" t="s">
        <v>39</v>
      </c>
      <c r="E1513">
        <v>125542</v>
      </c>
      <c r="F1513" t="s">
        <v>19</v>
      </c>
      <c r="G1513" t="s">
        <v>144</v>
      </c>
      <c r="H1513" t="s">
        <v>101</v>
      </c>
      <c r="I1513">
        <v>19134</v>
      </c>
      <c r="J1513" t="s">
        <v>22</v>
      </c>
      <c r="K1513" t="s">
        <v>32</v>
      </c>
      <c r="L1513" t="s">
        <v>45</v>
      </c>
      <c r="M1513" t="s">
        <v>46</v>
      </c>
      <c r="N1513" s="5">
        <v>24.43</v>
      </c>
      <c r="O1513" s="7">
        <v>7</v>
      </c>
      <c r="P1513" s="5">
        <v>17.43</v>
      </c>
      <c r="Q1513" s="5">
        <v>7</v>
      </c>
      <c r="R1513" s="22">
        <f>Tabla1[[#This Row],[Fecha de Envío]]-Tabla1[[#This Row],[Fecha de Orden]]</f>
        <v>12</v>
      </c>
      <c r="S1513" s="24">
        <f>YEAR(Tabla1[[#This Row],[Fecha de Orden]])</f>
        <v>2021</v>
      </c>
      <c r="T1513" t="str">
        <f>VLOOKUP(Tabla1[[#This Row],[Nombre del Producto]],Tabla2[[Nombre Producto]:[Costo Unitario]],2,FALSE)</f>
        <v>Lot's O' Nuts</v>
      </c>
      <c r="U1513" t="str">
        <f>VLOOKUP(Tabla1[[#This Row],[Fábrica]],Tabla3[],4,FALSE)</f>
        <v>Arizona</v>
      </c>
    </row>
    <row r="1514" spans="1:21" x14ac:dyDescent="0.25">
      <c r="A1514" t="s">
        <v>6534</v>
      </c>
      <c r="B1514" s="3">
        <v>44535</v>
      </c>
      <c r="C1514" s="3">
        <v>44547</v>
      </c>
      <c r="D1514" t="s">
        <v>39</v>
      </c>
      <c r="E1514">
        <v>125542</v>
      </c>
      <c r="F1514" t="s">
        <v>19</v>
      </c>
      <c r="G1514" t="s">
        <v>144</v>
      </c>
      <c r="H1514" t="s">
        <v>101</v>
      </c>
      <c r="I1514">
        <v>19134</v>
      </c>
      <c r="J1514" t="s">
        <v>22</v>
      </c>
      <c r="K1514" t="s">
        <v>32</v>
      </c>
      <c r="L1514" t="s">
        <v>24</v>
      </c>
      <c r="M1514" t="s">
        <v>25</v>
      </c>
      <c r="N1514" s="5">
        <v>15</v>
      </c>
      <c r="O1514" s="7">
        <v>4</v>
      </c>
      <c r="P1514" s="5">
        <v>9.8000000000000007</v>
      </c>
      <c r="Q1514" s="5">
        <v>5.2</v>
      </c>
      <c r="R1514" s="22">
        <f>Tabla1[[#This Row],[Fecha de Envío]]-Tabla1[[#This Row],[Fecha de Orden]]</f>
        <v>12</v>
      </c>
      <c r="S1514" s="24">
        <f>YEAR(Tabla1[[#This Row],[Fecha de Orden]])</f>
        <v>2021</v>
      </c>
      <c r="T1514" t="str">
        <f>VLOOKUP(Tabla1[[#This Row],[Nombre del Producto]],Tabla2[[Nombre Producto]:[Costo Unitario]],2,FALSE)</f>
        <v>Wicked Choccy's</v>
      </c>
      <c r="U1514" t="str">
        <f>VLOOKUP(Tabla1[[#This Row],[Fábrica]],Tabla3[],4,FALSE)</f>
        <v>Georgia</v>
      </c>
    </row>
    <row r="1515" spans="1:21" x14ac:dyDescent="0.25">
      <c r="A1515" t="s">
        <v>7384</v>
      </c>
      <c r="B1515" s="3">
        <v>44535</v>
      </c>
      <c r="C1515" s="3">
        <v>44552</v>
      </c>
      <c r="D1515" t="s">
        <v>18</v>
      </c>
      <c r="E1515">
        <v>138296</v>
      </c>
      <c r="F1515" t="s">
        <v>19</v>
      </c>
      <c r="G1515" t="s">
        <v>370</v>
      </c>
      <c r="H1515" t="s">
        <v>133</v>
      </c>
      <c r="I1515">
        <v>22304</v>
      </c>
      <c r="J1515" t="s">
        <v>22</v>
      </c>
      <c r="K1515" t="s">
        <v>66</v>
      </c>
      <c r="L1515" t="s">
        <v>24</v>
      </c>
      <c r="M1515" t="s">
        <v>25</v>
      </c>
      <c r="N1515" s="5">
        <v>7.5</v>
      </c>
      <c r="O1515" s="7">
        <v>2</v>
      </c>
      <c r="P1515" s="5">
        <v>4.9000000000000004</v>
      </c>
      <c r="Q1515" s="5">
        <v>2.6</v>
      </c>
      <c r="R1515" s="22">
        <f>Tabla1[[#This Row],[Fecha de Envío]]-Tabla1[[#This Row],[Fecha de Orden]]</f>
        <v>17</v>
      </c>
      <c r="S1515" s="24">
        <f>YEAR(Tabla1[[#This Row],[Fecha de Orden]])</f>
        <v>2021</v>
      </c>
      <c r="T1515" t="str">
        <f>VLOOKUP(Tabla1[[#This Row],[Nombre del Producto]],Tabla2[[Nombre Producto]:[Costo Unitario]],2,FALSE)</f>
        <v>Wicked Choccy's</v>
      </c>
      <c r="U1515" t="str">
        <f>VLOOKUP(Tabla1[[#This Row],[Fábrica]],Tabla3[],4,FALSE)</f>
        <v>Georgia</v>
      </c>
    </row>
    <row r="1516" spans="1:21" x14ac:dyDescent="0.25">
      <c r="A1516" t="s">
        <v>7583</v>
      </c>
      <c r="B1516" s="3">
        <v>44535</v>
      </c>
      <c r="C1516" s="3">
        <v>44550</v>
      </c>
      <c r="D1516" t="s">
        <v>18</v>
      </c>
      <c r="E1516">
        <v>133830</v>
      </c>
      <c r="F1516" t="s">
        <v>19</v>
      </c>
      <c r="G1516" t="s">
        <v>53</v>
      </c>
      <c r="H1516" t="s">
        <v>21</v>
      </c>
      <c r="I1516">
        <v>90045</v>
      </c>
      <c r="J1516" t="s">
        <v>22</v>
      </c>
      <c r="K1516" t="s">
        <v>23</v>
      </c>
      <c r="L1516" t="s">
        <v>45</v>
      </c>
      <c r="M1516" t="s">
        <v>46</v>
      </c>
      <c r="N1516" s="5">
        <v>31.41</v>
      </c>
      <c r="O1516" s="7">
        <v>9</v>
      </c>
      <c r="P1516" s="5">
        <v>22.41</v>
      </c>
      <c r="Q1516" s="5">
        <v>9</v>
      </c>
      <c r="R1516" s="22">
        <f>Tabla1[[#This Row],[Fecha de Envío]]-Tabla1[[#This Row],[Fecha de Orden]]</f>
        <v>15</v>
      </c>
      <c r="S1516" s="24">
        <f>YEAR(Tabla1[[#This Row],[Fecha de Orden]])</f>
        <v>2021</v>
      </c>
      <c r="T1516" t="str">
        <f>VLOOKUP(Tabla1[[#This Row],[Nombre del Producto]],Tabla2[[Nombre Producto]:[Costo Unitario]],2,FALSE)</f>
        <v>Lot's O' Nuts</v>
      </c>
      <c r="U1516" t="str">
        <f>VLOOKUP(Tabla1[[#This Row],[Fábrica]],Tabla3[],4,FALSE)</f>
        <v>Arizona</v>
      </c>
    </row>
    <row r="1517" spans="1:21" x14ac:dyDescent="0.25">
      <c r="A1517" t="s">
        <v>7584</v>
      </c>
      <c r="B1517" s="3">
        <v>44535</v>
      </c>
      <c r="C1517" s="3">
        <v>44550</v>
      </c>
      <c r="D1517" t="s">
        <v>18</v>
      </c>
      <c r="E1517">
        <v>133830</v>
      </c>
      <c r="F1517" t="s">
        <v>19</v>
      </c>
      <c r="G1517" t="s">
        <v>53</v>
      </c>
      <c r="H1517" t="s">
        <v>21</v>
      </c>
      <c r="I1517">
        <v>90045</v>
      </c>
      <c r="J1517" t="s">
        <v>22</v>
      </c>
      <c r="K1517" t="s">
        <v>23</v>
      </c>
      <c r="L1517" t="s">
        <v>24</v>
      </c>
      <c r="M1517" t="s">
        <v>25</v>
      </c>
      <c r="N1517" s="5">
        <v>11.25</v>
      </c>
      <c r="O1517" s="7">
        <v>3</v>
      </c>
      <c r="P1517" s="5">
        <v>7.35</v>
      </c>
      <c r="Q1517" s="5">
        <v>3.9</v>
      </c>
      <c r="R1517" s="22">
        <f>Tabla1[[#This Row],[Fecha de Envío]]-Tabla1[[#This Row],[Fecha de Orden]]</f>
        <v>15</v>
      </c>
      <c r="S1517" s="24">
        <f>YEAR(Tabla1[[#This Row],[Fecha de Orden]])</f>
        <v>2021</v>
      </c>
      <c r="T1517" t="str">
        <f>VLOOKUP(Tabla1[[#This Row],[Nombre del Producto]],Tabla2[[Nombre Producto]:[Costo Unitario]],2,FALSE)</f>
        <v>Wicked Choccy's</v>
      </c>
      <c r="U1517" t="str">
        <f>VLOOKUP(Tabla1[[#This Row],[Fábrica]],Tabla3[],4,FALSE)</f>
        <v>Georgia</v>
      </c>
    </row>
    <row r="1518" spans="1:21" x14ac:dyDescent="0.25">
      <c r="A1518" t="s">
        <v>7585</v>
      </c>
      <c r="B1518" s="3">
        <v>44535</v>
      </c>
      <c r="C1518" s="3">
        <v>44550</v>
      </c>
      <c r="D1518" t="s">
        <v>18</v>
      </c>
      <c r="E1518">
        <v>133830</v>
      </c>
      <c r="F1518" t="s">
        <v>19</v>
      </c>
      <c r="G1518" t="s">
        <v>53</v>
      </c>
      <c r="H1518" t="s">
        <v>21</v>
      </c>
      <c r="I1518">
        <v>90045</v>
      </c>
      <c r="J1518" t="s">
        <v>22</v>
      </c>
      <c r="K1518" t="s">
        <v>23</v>
      </c>
      <c r="L1518" t="s">
        <v>27</v>
      </c>
      <c r="M1518" t="s">
        <v>28</v>
      </c>
      <c r="N1518" s="5">
        <v>14.4</v>
      </c>
      <c r="O1518" s="7">
        <v>4</v>
      </c>
      <c r="P1518" s="5">
        <v>10</v>
      </c>
      <c r="Q1518" s="5">
        <v>4.4000000000000004</v>
      </c>
      <c r="R1518" s="22">
        <f>Tabla1[[#This Row],[Fecha de Envío]]-Tabla1[[#This Row],[Fecha de Orden]]</f>
        <v>15</v>
      </c>
      <c r="S1518" s="24">
        <f>YEAR(Tabla1[[#This Row],[Fecha de Orden]])</f>
        <v>2021</v>
      </c>
      <c r="T1518" t="str">
        <f>VLOOKUP(Tabla1[[#This Row],[Nombre del Producto]],Tabla2[[Nombre Producto]:[Costo Unitario]],2,FALSE)</f>
        <v>Lot's O' Nuts</v>
      </c>
      <c r="U1518" t="str">
        <f>VLOOKUP(Tabla1[[#This Row],[Fábrica]],Tabla3[],4,FALSE)</f>
        <v>Arizona</v>
      </c>
    </row>
    <row r="1519" spans="1:21" x14ac:dyDescent="0.25">
      <c r="A1519" t="s">
        <v>1158</v>
      </c>
      <c r="B1519" s="3">
        <v>44536</v>
      </c>
      <c r="C1519" s="3">
        <v>44551</v>
      </c>
      <c r="D1519" t="s">
        <v>18</v>
      </c>
      <c r="E1519">
        <v>155390</v>
      </c>
      <c r="F1519" t="s">
        <v>19</v>
      </c>
      <c r="G1519" t="s">
        <v>1159</v>
      </c>
      <c r="H1519" t="s">
        <v>65</v>
      </c>
      <c r="I1519">
        <v>38109</v>
      </c>
      <c r="J1519" t="s">
        <v>22</v>
      </c>
      <c r="K1519" t="s">
        <v>66</v>
      </c>
      <c r="L1519" t="s">
        <v>36</v>
      </c>
      <c r="M1519" t="s">
        <v>37</v>
      </c>
      <c r="N1519" s="5">
        <v>6.5</v>
      </c>
      <c r="O1519" s="7">
        <v>2</v>
      </c>
      <c r="P1519" s="5">
        <v>4.22</v>
      </c>
      <c r="Q1519" s="5">
        <v>2.2799999999999998</v>
      </c>
      <c r="R1519" s="22">
        <f>Tabla1[[#This Row],[Fecha de Envío]]-Tabla1[[#This Row],[Fecha de Orden]]</f>
        <v>15</v>
      </c>
      <c r="S1519" s="24">
        <f>YEAR(Tabla1[[#This Row],[Fecha de Orden]])</f>
        <v>2021</v>
      </c>
      <c r="T1519" t="str">
        <f>VLOOKUP(Tabla1[[#This Row],[Nombre del Producto]],Tabla2[[Nombre Producto]:[Costo Unitario]],2,FALSE)</f>
        <v>Wicked Choccy's</v>
      </c>
      <c r="U1519" t="str">
        <f>VLOOKUP(Tabla1[[#This Row],[Fábrica]],Tabla3[],4,FALSE)</f>
        <v>Georgia</v>
      </c>
    </row>
    <row r="1520" spans="1:21" x14ac:dyDescent="0.25">
      <c r="A1520" t="s">
        <v>1219</v>
      </c>
      <c r="B1520" s="3">
        <v>44536</v>
      </c>
      <c r="C1520" s="3">
        <v>44550</v>
      </c>
      <c r="D1520" t="s">
        <v>18</v>
      </c>
      <c r="E1520">
        <v>140452</v>
      </c>
      <c r="F1520" t="s">
        <v>19</v>
      </c>
      <c r="G1520" t="s">
        <v>239</v>
      </c>
      <c r="H1520" t="s">
        <v>173</v>
      </c>
      <c r="I1520">
        <v>60610</v>
      </c>
      <c r="J1520" t="s">
        <v>22</v>
      </c>
      <c r="K1520" t="s">
        <v>43</v>
      </c>
      <c r="L1520" t="s">
        <v>33</v>
      </c>
      <c r="M1520" t="s">
        <v>34</v>
      </c>
      <c r="N1520" s="5">
        <v>10.8</v>
      </c>
      <c r="O1520" s="7">
        <v>3</v>
      </c>
      <c r="P1520" s="5">
        <v>7.2</v>
      </c>
      <c r="Q1520" s="5">
        <v>3.6</v>
      </c>
      <c r="R1520" s="22">
        <f>Tabla1[[#This Row],[Fecha de Envío]]-Tabla1[[#This Row],[Fecha de Orden]]</f>
        <v>14</v>
      </c>
      <c r="S1520" s="24">
        <f>YEAR(Tabla1[[#This Row],[Fecha de Orden]])</f>
        <v>2021</v>
      </c>
      <c r="T1520" t="str">
        <f>VLOOKUP(Tabla1[[#This Row],[Nombre del Producto]],Tabla2[[Nombre Producto]:[Costo Unitario]],2,FALSE)</f>
        <v>Lot's O' Nuts</v>
      </c>
      <c r="U1520" t="str">
        <f>VLOOKUP(Tabla1[[#This Row],[Fábrica]],Tabla3[],4,FALSE)</f>
        <v>Arizona</v>
      </c>
    </row>
    <row r="1521" spans="1:21" x14ac:dyDescent="0.25">
      <c r="A1521" t="s">
        <v>1220</v>
      </c>
      <c r="B1521" s="3">
        <v>44536</v>
      </c>
      <c r="C1521" s="3">
        <v>44550</v>
      </c>
      <c r="D1521" t="s">
        <v>18</v>
      </c>
      <c r="E1521">
        <v>140452</v>
      </c>
      <c r="F1521" t="s">
        <v>19</v>
      </c>
      <c r="G1521" t="s">
        <v>239</v>
      </c>
      <c r="H1521" t="s">
        <v>173</v>
      </c>
      <c r="I1521">
        <v>60610</v>
      </c>
      <c r="J1521" t="s">
        <v>22</v>
      </c>
      <c r="K1521" t="s">
        <v>43</v>
      </c>
      <c r="L1521" t="s">
        <v>27</v>
      </c>
      <c r="M1521" t="s">
        <v>28</v>
      </c>
      <c r="N1521" s="5">
        <v>18</v>
      </c>
      <c r="O1521" s="7">
        <v>5</v>
      </c>
      <c r="P1521" s="5">
        <v>12.5</v>
      </c>
      <c r="Q1521" s="5">
        <v>5.5</v>
      </c>
      <c r="R1521" s="22">
        <f>Tabla1[[#This Row],[Fecha de Envío]]-Tabla1[[#This Row],[Fecha de Orden]]</f>
        <v>14</v>
      </c>
      <c r="S1521" s="24">
        <f>YEAR(Tabla1[[#This Row],[Fecha de Orden]])</f>
        <v>2021</v>
      </c>
      <c r="T1521" t="str">
        <f>VLOOKUP(Tabla1[[#This Row],[Nombre del Producto]],Tabla2[[Nombre Producto]:[Costo Unitario]],2,FALSE)</f>
        <v>Lot's O' Nuts</v>
      </c>
      <c r="U1521" t="str">
        <f>VLOOKUP(Tabla1[[#This Row],[Fábrica]],Tabla3[],4,FALSE)</f>
        <v>Arizona</v>
      </c>
    </row>
    <row r="1522" spans="1:21" x14ac:dyDescent="0.25">
      <c r="A1522" t="s">
        <v>1221</v>
      </c>
      <c r="B1522" s="3">
        <v>44536</v>
      </c>
      <c r="C1522" s="3">
        <v>44550</v>
      </c>
      <c r="D1522" t="s">
        <v>18</v>
      </c>
      <c r="E1522">
        <v>140452</v>
      </c>
      <c r="F1522" t="s">
        <v>19</v>
      </c>
      <c r="G1522" t="s">
        <v>239</v>
      </c>
      <c r="H1522" t="s">
        <v>173</v>
      </c>
      <c r="I1522">
        <v>60610</v>
      </c>
      <c r="J1522" t="s">
        <v>22</v>
      </c>
      <c r="K1522" t="s">
        <v>43</v>
      </c>
      <c r="L1522" t="s">
        <v>24</v>
      </c>
      <c r="M1522" t="s">
        <v>25</v>
      </c>
      <c r="N1522" s="5">
        <v>7.5</v>
      </c>
      <c r="O1522" s="7">
        <v>2</v>
      </c>
      <c r="P1522" s="5">
        <v>4.9000000000000004</v>
      </c>
      <c r="Q1522" s="5">
        <v>2.6</v>
      </c>
      <c r="R1522" s="22">
        <f>Tabla1[[#This Row],[Fecha de Envío]]-Tabla1[[#This Row],[Fecha de Orden]]</f>
        <v>14</v>
      </c>
      <c r="S1522" s="24">
        <f>YEAR(Tabla1[[#This Row],[Fecha de Orden]])</f>
        <v>2021</v>
      </c>
      <c r="T1522" t="str">
        <f>VLOOKUP(Tabla1[[#This Row],[Nombre del Producto]],Tabla2[[Nombre Producto]:[Costo Unitario]],2,FALSE)</f>
        <v>Wicked Choccy's</v>
      </c>
      <c r="U1522" t="str">
        <f>VLOOKUP(Tabla1[[#This Row],[Fábrica]],Tabla3[],4,FALSE)</f>
        <v>Georgia</v>
      </c>
    </row>
    <row r="1523" spans="1:21" x14ac:dyDescent="0.25">
      <c r="A1523" t="s">
        <v>1222</v>
      </c>
      <c r="B1523" s="3">
        <v>44536</v>
      </c>
      <c r="C1523" s="3">
        <v>44550</v>
      </c>
      <c r="D1523" t="s">
        <v>18</v>
      </c>
      <c r="E1523">
        <v>140452</v>
      </c>
      <c r="F1523" t="s">
        <v>19</v>
      </c>
      <c r="G1523" t="s">
        <v>239</v>
      </c>
      <c r="H1523" t="s">
        <v>173</v>
      </c>
      <c r="I1523">
        <v>60610</v>
      </c>
      <c r="J1523" t="s">
        <v>22</v>
      </c>
      <c r="K1523" t="s">
        <v>43</v>
      </c>
      <c r="L1523" t="s">
        <v>45</v>
      </c>
      <c r="M1523" t="s">
        <v>46</v>
      </c>
      <c r="N1523" s="5">
        <v>13.96</v>
      </c>
      <c r="O1523" s="7">
        <v>4</v>
      </c>
      <c r="P1523" s="5">
        <v>9.9600000000000009</v>
      </c>
      <c r="Q1523" s="5">
        <v>4</v>
      </c>
      <c r="R1523" s="22">
        <f>Tabla1[[#This Row],[Fecha de Envío]]-Tabla1[[#This Row],[Fecha de Orden]]</f>
        <v>14</v>
      </c>
      <c r="S1523" s="24">
        <f>YEAR(Tabla1[[#This Row],[Fecha de Orden]])</f>
        <v>2021</v>
      </c>
      <c r="T1523" t="str">
        <f>VLOOKUP(Tabla1[[#This Row],[Nombre del Producto]],Tabla2[[Nombre Producto]:[Costo Unitario]],2,FALSE)</f>
        <v>Lot's O' Nuts</v>
      </c>
      <c r="U1523" t="str">
        <f>VLOOKUP(Tabla1[[#This Row],[Fábrica]],Tabla3[],4,FALSE)</f>
        <v>Arizona</v>
      </c>
    </row>
    <row r="1524" spans="1:21" x14ac:dyDescent="0.25">
      <c r="A1524" t="s">
        <v>5534</v>
      </c>
      <c r="B1524" s="3">
        <v>44536</v>
      </c>
      <c r="C1524" s="3">
        <v>44548</v>
      </c>
      <c r="D1524" t="s">
        <v>71</v>
      </c>
      <c r="E1524">
        <v>110030</v>
      </c>
      <c r="F1524" t="s">
        <v>19</v>
      </c>
      <c r="G1524" t="s">
        <v>159</v>
      </c>
      <c r="H1524" t="s">
        <v>42</v>
      </c>
      <c r="I1524">
        <v>77095</v>
      </c>
      <c r="J1524" t="s">
        <v>22</v>
      </c>
      <c r="K1524" t="s">
        <v>43</v>
      </c>
      <c r="L1524" t="s">
        <v>24</v>
      </c>
      <c r="M1524" t="s">
        <v>25</v>
      </c>
      <c r="N1524" s="5">
        <v>11.25</v>
      </c>
      <c r="O1524" s="7">
        <v>3</v>
      </c>
      <c r="P1524" s="5">
        <v>7.35</v>
      </c>
      <c r="Q1524" s="5">
        <v>3.9</v>
      </c>
      <c r="R1524" s="22">
        <f>Tabla1[[#This Row],[Fecha de Envío]]-Tabla1[[#This Row],[Fecha de Orden]]</f>
        <v>12</v>
      </c>
      <c r="S1524" s="24">
        <f>YEAR(Tabla1[[#This Row],[Fecha de Orden]])</f>
        <v>2021</v>
      </c>
      <c r="T1524" t="str">
        <f>VLOOKUP(Tabla1[[#This Row],[Nombre del Producto]],Tabla2[[Nombre Producto]:[Costo Unitario]],2,FALSE)</f>
        <v>Wicked Choccy's</v>
      </c>
      <c r="U1524" t="str">
        <f>VLOOKUP(Tabla1[[#This Row],[Fábrica]],Tabla3[],4,FALSE)</f>
        <v>Georgia</v>
      </c>
    </row>
    <row r="1525" spans="1:21" x14ac:dyDescent="0.25">
      <c r="A1525" t="s">
        <v>7395</v>
      </c>
      <c r="B1525" s="3">
        <v>44536</v>
      </c>
      <c r="C1525" s="3">
        <v>44551</v>
      </c>
      <c r="D1525" t="s">
        <v>71</v>
      </c>
      <c r="E1525">
        <v>112872</v>
      </c>
      <c r="F1525" t="s">
        <v>19</v>
      </c>
      <c r="G1525" t="s">
        <v>86</v>
      </c>
      <c r="H1525" t="s">
        <v>62</v>
      </c>
      <c r="I1525">
        <v>97477</v>
      </c>
      <c r="J1525" t="s">
        <v>22</v>
      </c>
      <c r="K1525" t="s">
        <v>23</v>
      </c>
      <c r="L1525" t="s">
        <v>45</v>
      </c>
      <c r="M1525" t="s">
        <v>46</v>
      </c>
      <c r="N1525" s="5">
        <v>3.49</v>
      </c>
      <c r="O1525" s="7">
        <v>1</v>
      </c>
      <c r="P1525" s="5">
        <v>2.4900000000000002</v>
      </c>
      <c r="Q1525" s="5">
        <v>1</v>
      </c>
      <c r="R1525" s="22">
        <f>Tabla1[[#This Row],[Fecha de Envío]]-Tabla1[[#This Row],[Fecha de Orden]]</f>
        <v>15</v>
      </c>
      <c r="S1525" s="24">
        <f>YEAR(Tabla1[[#This Row],[Fecha de Orden]])</f>
        <v>2021</v>
      </c>
      <c r="T1525" t="str">
        <f>VLOOKUP(Tabla1[[#This Row],[Nombre del Producto]],Tabla2[[Nombre Producto]:[Costo Unitario]],2,FALSE)</f>
        <v>Lot's O' Nuts</v>
      </c>
      <c r="U1525" t="str">
        <f>VLOOKUP(Tabla1[[#This Row],[Fábrica]],Tabla3[],4,FALSE)</f>
        <v>Arizona</v>
      </c>
    </row>
    <row r="1526" spans="1:21" x14ac:dyDescent="0.25">
      <c r="A1526" t="s">
        <v>7701</v>
      </c>
      <c r="B1526" s="3">
        <v>44536</v>
      </c>
      <c r="C1526" s="3">
        <v>44548</v>
      </c>
      <c r="D1526" t="s">
        <v>39</v>
      </c>
      <c r="E1526">
        <v>106726</v>
      </c>
      <c r="F1526" t="s">
        <v>19</v>
      </c>
      <c r="G1526" t="s">
        <v>53</v>
      </c>
      <c r="H1526" t="s">
        <v>21</v>
      </c>
      <c r="I1526">
        <v>90008</v>
      </c>
      <c r="J1526" t="s">
        <v>22</v>
      </c>
      <c r="K1526" t="s">
        <v>23</v>
      </c>
      <c r="L1526" t="s">
        <v>36</v>
      </c>
      <c r="M1526" t="s">
        <v>37</v>
      </c>
      <c r="N1526" s="5">
        <v>22.75</v>
      </c>
      <c r="O1526" s="7">
        <v>7</v>
      </c>
      <c r="P1526" s="5">
        <v>14.77</v>
      </c>
      <c r="Q1526" s="5">
        <v>7.98</v>
      </c>
      <c r="R1526" s="22">
        <f>Tabla1[[#This Row],[Fecha de Envío]]-Tabla1[[#This Row],[Fecha de Orden]]</f>
        <v>12</v>
      </c>
      <c r="S1526" s="24">
        <f>YEAR(Tabla1[[#This Row],[Fecha de Orden]])</f>
        <v>2021</v>
      </c>
      <c r="T1526" t="str">
        <f>VLOOKUP(Tabla1[[#This Row],[Nombre del Producto]],Tabla2[[Nombre Producto]:[Costo Unitario]],2,FALSE)</f>
        <v>Wicked Choccy's</v>
      </c>
      <c r="U1526" t="str">
        <f>VLOOKUP(Tabla1[[#This Row],[Fábrica]],Tabla3[],4,FALSE)</f>
        <v>Georgia</v>
      </c>
    </row>
    <row r="1527" spans="1:21" x14ac:dyDescent="0.25">
      <c r="A1527" t="s">
        <v>821</v>
      </c>
      <c r="B1527" s="3">
        <v>44537</v>
      </c>
      <c r="C1527" s="3">
        <v>44553</v>
      </c>
      <c r="D1527" t="s">
        <v>18</v>
      </c>
      <c r="E1527">
        <v>101392</v>
      </c>
      <c r="F1527" t="s">
        <v>19</v>
      </c>
      <c r="G1527" t="s">
        <v>124</v>
      </c>
      <c r="H1527" t="s">
        <v>125</v>
      </c>
      <c r="I1527">
        <v>98103</v>
      </c>
      <c r="J1527" t="s">
        <v>22</v>
      </c>
      <c r="K1527" t="s">
        <v>23</v>
      </c>
      <c r="L1527" t="s">
        <v>36</v>
      </c>
      <c r="M1527" t="s">
        <v>37</v>
      </c>
      <c r="N1527" s="5">
        <v>22.75</v>
      </c>
      <c r="O1527" s="7">
        <v>7</v>
      </c>
      <c r="P1527" s="5">
        <v>14.77</v>
      </c>
      <c r="Q1527" s="5">
        <v>7.98</v>
      </c>
      <c r="R1527" s="22">
        <f>Tabla1[[#This Row],[Fecha de Envío]]-Tabla1[[#This Row],[Fecha de Orden]]</f>
        <v>16</v>
      </c>
      <c r="S1527" s="24">
        <f>YEAR(Tabla1[[#This Row],[Fecha de Orden]])</f>
        <v>2021</v>
      </c>
      <c r="T1527" t="str">
        <f>VLOOKUP(Tabla1[[#This Row],[Nombre del Producto]],Tabla2[[Nombre Producto]:[Costo Unitario]],2,FALSE)</f>
        <v>Wicked Choccy's</v>
      </c>
      <c r="U1527" t="str">
        <f>VLOOKUP(Tabla1[[#This Row],[Fábrica]],Tabla3[],4,FALSE)</f>
        <v>Georgia</v>
      </c>
    </row>
    <row r="1528" spans="1:21" x14ac:dyDescent="0.25">
      <c r="A1528" t="s">
        <v>3225</v>
      </c>
      <c r="B1528" s="3">
        <v>44537</v>
      </c>
      <c r="C1528" s="3">
        <v>44548</v>
      </c>
      <c r="D1528" t="s">
        <v>39</v>
      </c>
      <c r="E1528">
        <v>154592</v>
      </c>
      <c r="F1528" t="s">
        <v>19</v>
      </c>
      <c r="G1528" t="s">
        <v>20</v>
      </c>
      <c r="H1528" t="s">
        <v>21</v>
      </c>
      <c r="I1528">
        <v>94109</v>
      </c>
      <c r="J1528" t="s">
        <v>22</v>
      </c>
      <c r="K1528" t="s">
        <v>23</v>
      </c>
      <c r="L1528" t="s">
        <v>24</v>
      </c>
      <c r="M1528" t="s">
        <v>25</v>
      </c>
      <c r="N1528" s="5">
        <v>11.25</v>
      </c>
      <c r="O1528" s="7">
        <v>3</v>
      </c>
      <c r="P1528" s="5">
        <v>7.35</v>
      </c>
      <c r="Q1528" s="5">
        <v>3.9</v>
      </c>
      <c r="R1528" s="22">
        <f>Tabla1[[#This Row],[Fecha de Envío]]-Tabla1[[#This Row],[Fecha de Orden]]</f>
        <v>11</v>
      </c>
      <c r="S1528" s="24">
        <f>YEAR(Tabla1[[#This Row],[Fecha de Orden]])</f>
        <v>2021</v>
      </c>
      <c r="T1528" t="str">
        <f>VLOOKUP(Tabla1[[#This Row],[Nombre del Producto]],Tabla2[[Nombre Producto]:[Costo Unitario]],2,FALSE)</f>
        <v>Wicked Choccy's</v>
      </c>
      <c r="U1528" t="str">
        <f>VLOOKUP(Tabla1[[#This Row],[Fábrica]],Tabla3[],4,FALSE)</f>
        <v>Georgia</v>
      </c>
    </row>
    <row r="1529" spans="1:21" x14ac:dyDescent="0.25">
      <c r="A1529" t="s">
        <v>3566</v>
      </c>
      <c r="B1529" s="3">
        <v>44537</v>
      </c>
      <c r="C1529" s="3">
        <v>44550</v>
      </c>
      <c r="D1529" t="s">
        <v>39</v>
      </c>
      <c r="E1529">
        <v>138737</v>
      </c>
      <c r="F1529" t="s">
        <v>19</v>
      </c>
      <c r="G1529" t="s">
        <v>53</v>
      </c>
      <c r="H1529" t="s">
        <v>21</v>
      </c>
      <c r="I1529">
        <v>90049</v>
      </c>
      <c r="J1529" t="s">
        <v>22</v>
      </c>
      <c r="K1529" t="s">
        <v>23</v>
      </c>
      <c r="L1529" t="s">
        <v>45</v>
      </c>
      <c r="M1529" t="s">
        <v>46</v>
      </c>
      <c r="N1529" s="5">
        <v>10.47</v>
      </c>
      <c r="O1529" s="7">
        <v>3</v>
      </c>
      <c r="P1529" s="5">
        <v>7.47</v>
      </c>
      <c r="Q1529" s="5">
        <v>3</v>
      </c>
      <c r="R1529" s="22">
        <f>Tabla1[[#This Row],[Fecha de Envío]]-Tabla1[[#This Row],[Fecha de Orden]]</f>
        <v>13</v>
      </c>
      <c r="S1529" s="24">
        <f>YEAR(Tabla1[[#This Row],[Fecha de Orden]])</f>
        <v>2021</v>
      </c>
      <c r="T1529" t="str">
        <f>VLOOKUP(Tabla1[[#This Row],[Nombre del Producto]],Tabla2[[Nombre Producto]:[Costo Unitario]],2,FALSE)</f>
        <v>Lot's O' Nuts</v>
      </c>
      <c r="U1529" t="str">
        <f>VLOOKUP(Tabla1[[#This Row],[Fábrica]],Tabla3[],4,FALSE)</f>
        <v>Arizona</v>
      </c>
    </row>
    <row r="1530" spans="1:21" x14ac:dyDescent="0.25">
      <c r="A1530" t="s">
        <v>7070</v>
      </c>
      <c r="B1530" s="3">
        <v>44537</v>
      </c>
      <c r="C1530" s="3">
        <v>44553</v>
      </c>
      <c r="D1530" t="s">
        <v>18</v>
      </c>
      <c r="E1530">
        <v>159681</v>
      </c>
      <c r="F1530" t="s">
        <v>19</v>
      </c>
      <c r="G1530" t="s">
        <v>532</v>
      </c>
      <c r="H1530" t="s">
        <v>133</v>
      </c>
      <c r="I1530">
        <v>23464</v>
      </c>
      <c r="J1530" t="s">
        <v>22</v>
      </c>
      <c r="K1530" t="s">
        <v>66</v>
      </c>
      <c r="L1530" t="s">
        <v>36</v>
      </c>
      <c r="M1530" t="s">
        <v>37</v>
      </c>
      <c r="N1530" s="5">
        <v>13</v>
      </c>
      <c r="O1530" s="7">
        <v>4</v>
      </c>
      <c r="P1530" s="5">
        <v>8.44</v>
      </c>
      <c r="Q1530" s="5">
        <v>4.5599999999999996</v>
      </c>
      <c r="R1530" s="22">
        <f>Tabla1[[#This Row],[Fecha de Envío]]-Tabla1[[#This Row],[Fecha de Orden]]</f>
        <v>16</v>
      </c>
      <c r="S1530" s="24">
        <f>YEAR(Tabla1[[#This Row],[Fecha de Orden]])</f>
        <v>2021</v>
      </c>
      <c r="T1530" t="str">
        <f>VLOOKUP(Tabla1[[#This Row],[Nombre del Producto]],Tabla2[[Nombre Producto]:[Costo Unitario]],2,FALSE)</f>
        <v>Wicked Choccy's</v>
      </c>
      <c r="U1530" t="str">
        <f>VLOOKUP(Tabla1[[#This Row],[Fábrica]],Tabla3[],4,FALSE)</f>
        <v>Georgia</v>
      </c>
    </row>
    <row r="1531" spans="1:21" x14ac:dyDescent="0.25">
      <c r="A1531" t="s">
        <v>2576</v>
      </c>
      <c r="B1531" s="3">
        <v>44538</v>
      </c>
      <c r="C1531" s="3">
        <v>44555</v>
      </c>
      <c r="D1531" t="s">
        <v>18</v>
      </c>
      <c r="E1531">
        <v>144071</v>
      </c>
      <c r="F1531" t="s">
        <v>19</v>
      </c>
      <c r="G1531" t="s">
        <v>20</v>
      </c>
      <c r="H1531" t="s">
        <v>21</v>
      </c>
      <c r="I1531">
        <v>94110</v>
      </c>
      <c r="J1531" t="s">
        <v>22</v>
      </c>
      <c r="K1531" t="s">
        <v>23</v>
      </c>
      <c r="L1531" t="s">
        <v>24</v>
      </c>
      <c r="M1531" t="s">
        <v>25</v>
      </c>
      <c r="N1531" s="5">
        <v>7.5</v>
      </c>
      <c r="O1531" s="7">
        <v>2</v>
      </c>
      <c r="P1531" s="5">
        <v>4.9000000000000004</v>
      </c>
      <c r="Q1531" s="5">
        <v>2.6</v>
      </c>
      <c r="R1531" s="22">
        <f>Tabla1[[#This Row],[Fecha de Envío]]-Tabla1[[#This Row],[Fecha de Orden]]</f>
        <v>17</v>
      </c>
      <c r="S1531" s="24">
        <f>YEAR(Tabla1[[#This Row],[Fecha de Orden]])</f>
        <v>2021</v>
      </c>
      <c r="T1531" t="str">
        <f>VLOOKUP(Tabla1[[#This Row],[Nombre del Producto]],Tabla2[[Nombre Producto]:[Costo Unitario]],2,FALSE)</f>
        <v>Wicked Choccy's</v>
      </c>
      <c r="U1531" t="str">
        <f>VLOOKUP(Tabla1[[#This Row],[Fábrica]],Tabla3[],4,FALSE)</f>
        <v>Georgia</v>
      </c>
    </row>
    <row r="1532" spans="1:21" x14ac:dyDescent="0.25">
      <c r="A1532" t="s">
        <v>2577</v>
      </c>
      <c r="B1532" s="3">
        <v>44538</v>
      </c>
      <c r="C1532" s="3">
        <v>44555</v>
      </c>
      <c r="D1532" t="s">
        <v>18</v>
      </c>
      <c r="E1532">
        <v>144071</v>
      </c>
      <c r="F1532" t="s">
        <v>19</v>
      </c>
      <c r="G1532" t="s">
        <v>20</v>
      </c>
      <c r="H1532" t="s">
        <v>21</v>
      </c>
      <c r="I1532">
        <v>94110</v>
      </c>
      <c r="J1532" t="s">
        <v>22</v>
      </c>
      <c r="K1532" t="s">
        <v>23</v>
      </c>
      <c r="L1532" t="s">
        <v>27</v>
      </c>
      <c r="M1532" t="s">
        <v>28</v>
      </c>
      <c r="N1532" s="5">
        <v>10.8</v>
      </c>
      <c r="O1532" s="7">
        <v>3</v>
      </c>
      <c r="P1532" s="5">
        <v>7.5</v>
      </c>
      <c r="Q1532" s="5">
        <v>3.3</v>
      </c>
      <c r="R1532" s="22">
        <f>Tabla1[[#This Row],[Fecha de Envío]]-Tabla1[[#This Row],[Fecha de Orden]]</f>
        <v>17</v>
      </c>
      <c r="S1532" s="24">
        <f>YEAR(Tabla1[[#This Row],[Fecha de Orden]])</f>
        <v>2021</v>
      </c>
      <c r="T1532" t="str">
        <f>VLOOKUP(Tabla1[[#This Row],[Nombre del Producto]],Tabla2[[Nombre Producto]:[Costo Unitario]],2,FALSE)</f>
        <v>Lot's O' Nuts</v>
      </c>
      <c r="U1532" t="str">
        <f>VLOOKUP(Tabla1[[#This Row],[Fábrica]],Tabla3[],4,FALSE)</f>
        <v>Arizona</v>
      </c>
    </row>
    <row r="1533" spans="1:21" x14ac:dyDescent="0.25">
      <c r="A1533" t="s">
        <v>4547</v>
      </c>
      <c r="B1533" s="3">
        <v>44538</v>
      </c>
      <c r="C1533" s="3">
        <v>44550</v>
      </c>
      <c r="D1533" t="s">
        <v>71</v>
      </c>
      <c r="E1533">
        <v>135608</v>
      </c>
      <c r="F1533" t="s">
        <v>19</v>
      </c>
      <c r="G1533" t="s">
        <v>4548</v>
      </c>
      <c r="H1533" t="s">
        <v>125</v>
      </c>
      <c r="I1533">
        <v>98502</v>
      </c>
      <c r="J1533" t="s">
        <v>22</v>
      </c>
      <c r="K1533" t="s">
        <v>23</v>
      </c>
      <c r="L1533" t="s">
        <v>24</v>
      </c>
      <c r="M1533" t="s">
        <v>25</v>
      </c>
      <c r="N1533" s="5">
        <v>18.75</v>
      </c>
      <c r="O1533" s="7">
        <v>5</v>
      </c>
      <c r="P1533" s="5">
        <v>12.25</v>
      </c>
      <c r="Q1533" s="5">
        <v>6.5</v>
      </c>
      <c r="R1533" s="22">
        <f>Tabla1[[#This Row],[Fecha de Envío]]-Tabla1[[#This Row],[Fecha de Orden]]</f>
        <v>12</v>
      </c>
      <c r="S1533" s="24">
        <f>YEAR(Tabla1[[#This Row],[Fecha de Orden]])</f>
        <v>2021</v>
      </c>
      <c r="T1533" t="str">
        <f>VLOOKUP(Tabla1[[#This Row],[Nombre del Producto]],Tabla2[[Nombre Producto]:[Costo Unitario]],2,FALSE)</f>
        <v>Wicked Choccy's</v>
      </c>
      <c r="U1533" t="str">
        <f>VLOOKUP(Tabla1[[#This Row],[Fábrica]],Tabla3[],4,FALSE)</f>
        <v>Georgia</v>
      </c>
    </row>
    <row r="1534" spans="1:21" x14ac:dyDescent="0.25">
      <c r="A1534" t="s">
        <v>4549</v>
      </c>
      <c r="B1534" s="3">
        <v>44538</v>
      </c>
      <c r="C1534" s="3">
        <v>44550</v>
      </c>
      <c r="D1534" t="s">
        <v>71</v>
      </c>
      <c r="E1534">
        <v>135608</v>
      </c>
      <c r="F1534" t="s">
        <v>19</v>
      </c>
      <c r="G1534" t="s">
        <v>4548</v>
      </c>
      <c r="H1534" t="s">
        <v>125</v>
      </c>
      <c r="I1534">
        <v>98502</v>
      </c>
      <c r="J1534" t="s">
        <v>22</v>
      </c>
      <c r="K1534" t="s">
        <v>23</v>
      </c>
      <c r="L1534" t="s">
        <v>27</v>
      </c>
      <c r="M1534" t="s">
        <v>28</v>
      </c>
      <c r="N1534" s="5">
        <v>7.2</v>
      </c>
      <c r="O1534" s="7">
        <v>2</v>
      </c>
      <c r="P1534" s="5">
        <v>5</v>
      </c>
      <c r="Q1534" s="5">
        <v>2.2000000000000002</v>
      </c>
      <c r="R1534" s="22">
        <f>Tabla1[[#This Row],[Fecha de Envío]]-Tabla1[[#This Row],[Fecha de Orden]]</f>
        <v>12</v>
      </c>
      <c r="S1534" s="24">
        <f>YEAR(Tabla1[[#This Row],[Fecha de Orden]])</f>
        <v>2021</v>
      </c>
      <c r="T1534" t="str">
        <f>VLOOKUP(Tabla1[[#This Row],[Nombre del Producto]],Tabla2[[Nombre Producto]:[Costo Unitario]],2,FALSE)</f>
        <v>Lot's O' Nuts</v>
      </c>
      <c r="U1534" t="str">
        <f>VLOOKUP(Tabla1[[#This Row],[Fábrica]],Tabla3[],4,FALSE)</f>
        <v>Arizona</v>
      </c>
    </row>
    <row r="1535" spans="1:21" x14ac:dyDescent="0.25">
      <c r="A1535" t="s">
        <v>8573</v>
      </c>
      <c r="B1535" s="3">
        <v>44538</v>
      </c>
      <c r="C1535" s="3">
        <v>44553</v>
      </c>
      <c r="D1535" t="s">
        <v>18</v>
      </c>
      <c r="E1535">
        <v>104773</v>
      </c>
      <c r="F1535" t="s">
        <v>19</v>
      </c>
      <c r="G1535" t="s">
        <v>159</v>
      </c>
      <c r="H1535" t="s">
        <v>42</v>
      </c>
      <c r="I1535">
        <v>77041</v>
      </c>
      <c r="J1535" t="s">
        <v>22</v>
      </c>
      <c r="K1535" t="s">
        <v>43</v>
      </c>
      <c r="L1535" t="s">
        <v>33</v>
      </c>
      <c r="M1535" t="s">
        <v>34</v>
      </c>
      <c r="N1535" s="5">
        <v>7.2</v>
      </c>
      <c r="O1535" s="7">
        <v>2</v>
      </c>
      <c r="P1535" s="5">
        <v>4.8</v>
      </c>
      <c r="Q1535" s="5">
        <v>2.4</v>
      </c>
      <c r="R1535" s="22">
        <f>Tabla1[[#This Row],[Fecha de Envío]]-Tabla1[[#This Row],[Fecha de Orden]]</f>
        <v>15</v>
      </c>
      <c r="S1535" s="24">
        <f>YEAR(Tabla1[[#This Row],[Fecha de Orden]])</f>
        <v>2021</v>
      </c>
      <c r="T1535" t="str">
        <f>VLOOKUP(Tabla1[[#This Row],[Nombre del Producto]],Tabla2[[Nombre Producto]:[Costo Unitario]],2,FALSE)</f>
        <v>Lot's O' Nuts</v>
      </c>
      <c r="U1535" t="str">
        <f>VLOOKUP(Tabla1[[#This Row],[Fábrica]],Tabla3[],4,FALSE)</f>
        <v>Arizona</v>
      </c>
    </row>
    <row r="1536" spans="1:21" x14ac:dyDescent="0.25">
      <c r="A1536" t="s">
        <v>8586</v>
      </c>
      <c r="B1536" s="3">
        <v>44538</v>
      </c>
      <c r="C1536" s="3">
        <v>44553</v>
      </c>
      <c r="D1536" t="s">
        <v>18</v>
      </c>
      <c r="E1536">
        <v>129364</v>
      </c>
      <c r="F1536" t="s">
        <v>19</v>
      </c>
      <c r="G1536" t="s">
        <v>61</v>
      </c>
      <c r="H1536" t="s">
        <v>62</v>
      </c>
      <c r="I1536">
        <v>97301</v>
      </c>
      <c r="J1536" t="s">
        <v>22</v>
      </c>
      <c r="K1536" t="s">
        <v>23</v>
      </c>
      <c r="L1536" t="s">
        <v>45</v>
      </c>
      <c r="M1536" t="s">
        <v>46</v>
      </c>
      <c r="N1536" s="5">
        <v>13.96</v>
      </c>
      <c r="O1536" s="7">
        <v>4</v>
      </c>
      <c r="P1536" s="5">
        <v>9.9600000000000009</v>
      </c>
      <c r="Q1536" s="5">
        <v>4</v>
      </c>
      <c r="R1536" s="22">
        <f>Tabla1[[#This Row],[Fecha de Envío]]-Tabla1[[#This Row],[Fecha de Orden]]</f>
        <v>15</v>
      </c>
      <c r="S1536" s="24">
        <f>YEAR(Tabla1[[#This Row],[Fecha de Orden]])</f>
        <v>2021</v>
      </c>
      <c r="T1536" t="str">
        <f>VLOOKUP(Tabla1[[#This Row],[Nombre del Producto]],Tabla2[[Nombre Producto]:[Costo Unitario]],2,FALSE)</f>
        <v>Lot's O' Nuts</v>
      </c>
      <c r="U1536" t="str">
        <f>VLOOKUP(Tabla1[[#This Row],[Fábrica]],Tabla3[],4,FALSE)</f>
        <v>Arizona</v>
      </c>
    </row>
    <row r="1537" spans="1:21" x14ac:dyDescent="0.25">
      <c r="A1537" t="s">
        <v>8587</v>
      </c>
      <c r="B1537" s="3">
        <v>44538</v>
      </c>
      <c r="C1537" s="3">
        <v>44553</v>
      </c>
      <c r="D1537" t="s">
        <v>18</v>
      </c>
      <c r="E1537">
        <v>129364</v>
      </c>
      <c r="F1537" t="s">
        <v>19</v>
      </c>
      <c r="G1537" t="s">
        <v>61</v>
      </c>
      <c r="H1537" t="s">
        <v>62</v>
      </c>
      <c r="I1537">
        <v>97301</v>
      </c>
      <c r="J1537" t="s">
        <v>22</v>
      </c>
      <c r="K1537" t="s">
        <v>23</v>
      </c>
      <c r="L1537" t="s">
        <v>24</v>
      </c>
      <c r="M1537" t="s">
        <v>25</v>
      </c>
      <c r="N1537" s="5">
        <v>26.25</v>
      </c>
      <c r="O1537" s="7">
        <v>7</v>
      </c>
      <c r="P1537" s="5">
        <v>17.149999999999999</v>
      </c>
      <c r="Q1537" s="5">
        <v>9.1</v>
      </c>
      <c r="R1537" s="22">
        <f>Tabla1[[#This Row],[Fecha de Envío]]-Tabla1[[#This Row],[Fecha de Orden]]</f>
        <v>15</v>
      </c>
      <c r="S1537" s="24">
        <f>YEAR(Tabla1[[#This Row],[Fecha de Orden]])</f>
        <v>2021</v>
      </c>
      <c r="T1537" t="str">
        <f>VLOOKUP(Tabla1[[#This Row],[Nombre del Producto]],Tabla2[[Nombre Producto]:[Costo Unitario]],2,FALSE)</f>
        <v>Wicked Choccy's</v>
      </c>
      <c r="U1537" t="str">
        <f>VLOOKUP(Tabla1[[#This Row],[Fábrica]],Tabla3[],4,FALSE)</f>
        <v>Georgia</v>
      </c>
    </row>
    <row r="1538" spans="1:21" x14ac:dyDescent="0.25">
      <c r="A1538" t="s">
        <v>8588</v>
      </c>
      <c r="B1538" s="3">
        <v>44538</v>
      </c>
      <c r="C1538" s="3">
        <v>44553</v>
      </c>
      <c r="D1538" t="s">
        <v>18</v>
      </c>
      <c r="E1538">
        <v>129364</v>
      </c>
      <c r="F1538" t="s">
        <v>19</v>
      </c>
      <c r="G1538" t="s">
        <v>61</v>
      </c>
      <c r="H1538" t="s">
        <v>62</v>
      </c>
      <c r="I1538">
        <v>97301</v>
      </c>
      <c r="J1538" t="s">
        <v>22</v>
      </c>
      <c r="K1538" t="s">
        <v>23</v>
      </c>
      <c r="L1538" t="s">
        <v>36</v>
      </c>
      <c r="M1538" t="s">
        <v>37</v>
      </c>
      <c r="N1538" s="5">
        <v>6.5</v>
      </c>
      <c r="O1538" s="7">
        <v>2</v>
      </c>
      <c r="P1538" s="5">
        <v>4.22</v>
      </c>
      <c r="Q1538" s="5">
        <v>2.2799999999999998</v>
      </c>
      <c r="R1538" s="22">
        <f>Tabla1[[#This Row],[Fecha de Envío]]-Tabla1[[#This Row],[Fecha de Orden]]</f>
        <v>15</v>
      </c>
      <c r="S1538" s="24">
        <f>YEAR(Tabla1[[#This Row],[Fecha de Orden]])</f>
        <v>2021</v>
      </c>
      <c r="T1538" t="str">
        <f>VLOOKUP(Tabla1[[#This Row],[Nombre del Producto]],Tabla2[[Nombre Producto]:[Costo Unitario]],2,FALSE)</f>
        <v>Wicked Choccy's</v>
      </c>
      <c r="U1538" t="str">
        <f>VLOOKUP(Tabla1[[#This Row],[Fábrica]],Tabla3[],4,FALSE)</f>
        <v>Georgia</v>
      </c>
    </row>
    <row r="1539" spans="1:21" x14ac:dyDescent="0.25">
      <c r="A1539" t="s">
        <v>8589</v>
      </c>
      <c r="B1539" s="3">
        <v>44538</v>
      </c>
      <c r="C1539" s="3">
        <v>44553</v>
      </c>
      <c r="D1539" t="s">
        <v>18</v>
      </c>
      <c r="E1539">
        <v>129364</v>
      </c>
      <c r="F1539" t="s">
        <v>19</v>
      </c>
      <c r="G1539" t="s">
        <v>61</v>
      </c>
      <c r="H1539" t="s">
        <v>62</v>
      </c>
      <c r="I1539">
        <v>97301</v>
      </c>
      <c r="J1539" t="s">
        <v>22</v>
      </c>
      <c r="K1539" t="s">
        <v>23</v>
      </c>
      <c r="L1539" t="s">
        <v>33</v>
      </c>
      <c r="M1539" t="s">
        <v>34</v>
      </c>
      <c r="N1539" s="5">
        <v>18</v>
      </c>
      <c r="O1539" s="7">
        <v>5</v>
      </c>
      <c r="P1539" s="5">
        <v>12</v>
      </c>
      <c r="Q1539" s="5">
        <v>6</v>
      </c>
      <c r="R1539" s="22">
        <f>Tabla1[[#This Row],[Fecha de Envío]]-Tabla1[[#This Row],[Fecha de Orden]]</f>
        <v>15</v>
      </c>
      <c r="S1539" s="24">
        <f>YEAR(Tabla1[[#This Row],[Fecha de Orden]])</f>
        <v>2021</v>
      </c>
      <c r="T1539" t="str">
        <f>VLOOKUP(Tabla1[[#This Row],[Nombre del Producto]],Tabla2[[Nombre Producto]:[Costo Unitario]],2,FALSE)</f>
        <v>Lot's O' Nuts</v>
      </c>
      <c r="U1539" t="str">
        <f>VLOOKUP(Tabla1[[#This Row],[Fábrica]],Tabla3[],4,FALSE)</f>
        <v>Arizona</v>
      </c>
    </row>
    <row r="1540" spans="1:21" x14ac:dyDescent="0.25">
      <c r="A1540" t="s">
        <v>8590</v>
      </c>
      <c r="B1540" s="3">
        <v>44538</v>
      </c>
      <c r="C1540" s="3">
        <v>44553</v>
      </c>
      <c r="D1540" t="s">
        <v>18</v>
      </c>
      <c r="E1540">
        <v>129364</v>
      </c>
      <c r="F1540" t="s">
        <v>19</v>
      </c>
      <c r="G1540" t="s">
        <v>61</v>
      </c>
      <c r="H1540" t="s">
        <v>62</v>
      </c>
      <c r="I1540">
        <v>97301</v>
      </c>
      <c r="J1540" t="s">
        <v>22</v>
      </c>
      <c r="K1540" t="s">
        <v>23</v>
      </c>
      <c r="L1540" t="s">
        <v>27</v>
      </c>
      <c r="M1540" t="s">
        <v>28</v>
      </c>
      <c r="N1540" s="5">
        <v>36</v>
      </c>
      <c r="O1540" s="7">
        <v>10</v>
      </c>
      <c r="P1540" s="5">
        <v>25</v>
      </c>
      <c r="Q1540" s="5">
        <v>11</v>
      </c>
      <c r="R1540" s="22">
        <f>Tabla1[[#This Row],[Fecha de Envío]]-Tabla1[[#This Row],[Fecha de Orden]]</f>
        <v>15</v>
      </c>
      <c r="S1540" s="24">
        <f>YEAR(Tabla1[[#This Row],[Fecha de Orden]])</f>
        <v>2021</v>
      </c>
      <c r="T1540" t="str">
        <f>VLOOKUP(Tabla1[[#This Row],[Nombre del Producto]],Tabla2[[Nombre Producto]:[Costo Unitario]],2,FALSE)</f>
        <v>Lot's O' Nuts</v>
      </c>
      <c r="U1540" t="str">
        <f>VLOOKUP(Tabla1[[#This Row],[Fábrica]],Tabla3[],4,FALSE)</f>
        <v>Arizona</v>
      </c>
    </row>
    <row r="1541" spans="1:21" x14ac:dyDescent="0.25">
      <c r="A1541" t="s">
        <v>1942</v>
      </c>
      <c r="B1541" s="3">
        <v>44539</v>
      </c>
      <c r="C1541" s="3">
        <v>44556</v>
      </c>
      <c r="D1541" t="s">
        <v>18</v>
      </c>
      <c r="E1541">
        <v>104976</v>
      </c>
      <c r="F1541" t="s">
        <v>19</v>
      </c>
      <c r="G1541" t="s">
        <v>20</v>
      </c>
      <c r="H1541" t="s">
        <v>21</v>
      </c>
      <c r="I1541">
        <v>94122</v>
      </c>
      <c r="J1541" t="s">
        <v>22</v>
      </c>
      <c r="K1541" t="s">
        <v>23</v>
      </c>
      <c r="L1541" t="s">
        <v>24</v>
      </c>
      <c r="M1541" t="s">
        <v>25</v>
      </c>
      <c r="N1541" s="5">
        <v>22.5</v>
      </c>
      <c r="O1541" s="7">
        <v>6</v>
      </c>
      <c r="P1541" s="5">
        <v>14.7</v>
      </c>
      <c r="Q1541" s="5">
        <v>7.8</v>
      </c>
      <c r="R1541" s="22">
        <f>Tabla1[[#This Row],[Fecha de Envío]]-Tabla1[[#This Row],[Fecha de Orden]]</f>
        <v>17</v>
      </c>
      <c r="S1541" s="24">
        <f>YEAR(Tabla1[[#This Row],[Fecha de Orden]])</f>
        <v>2021</v>
      </c>
      <c r="T1541" t="str">
        <f>VLOOKUP(Tabla1[[#This Row],[Nombre del Producto]],Tabla2[[Nombre Producto]:[Costo Unitario]],2,FALSE)</f>
        <v>Wicked Choccy's</v>
      </c>
      <c r="U1541" t="str">
        <f>VLOOKUP(Tabla1[[#This Row],[Fábrica]],Tabla3[],4,FALSE)</f>
        <v>Georgia</v>
      </c>
    </row>
    <row r="1542" spans="1:21" x14ac:dyDescent="0.25">
      <c r="A1542" t="s">
        <v>2769</v>
      </c>
      <c r="B1542" s="3">
        <v>44539</v>
      </c>
      <c r="C1542" s="3">
        <v>44554</v>
      </c>
      <c r="D1542" t="s">
        <v>18</v>
      </c>
      <c r="E1542">
        <v>101175</v>
      </c>
      <c r="F1542" t="s">
        <v>19</v>
      </c>
      <c r="G1542" t="s">
        <v>68</v>
      </c>
      <c r="H1542" t="s">
        <v>69</v>
      </c>
      <c r="I1542">
        <v>85204</v>
      </c>
      <c r="J1542" t="s">
        <v>22</v>
      </c>
      <c r="K1542" t="s">
        <v>23</v>
      </c>
      <c r="L1542" t="s">
        <v>45</v>
      </c>
      <c r="M1542" t="s">
        <v>46</v>
      </c>
      <c r="N1542" s="5">
        <v>20.94</v>
      </c>
      <c r="O1542" s="7">
        <v>6</v>
      </c>
      <c r="P1542" s="5">
        <v>14.94</v>
      </c>
      <c r="Q1542" s="5">
        <v>6</v>
      </c>
      <c r="R1542" s="22">
        <f>Tabla1[[#This Row],[Fecha de Envío]]-Tabla1[[#This Row],[Fecha de Orden]]</f>
        <v>15</v>
      </c>
      <c r="S1542" s="24">
        <f>YEAR(Tabla1[[#This Row],[Fecha de Orden]])</f>
        <v>2021</v>
      </c>
      <c r="T1542" t="str">
        <f>VLOOKUP(Tabla1[[#This Row],[Nombre del Producto]],Tabla2[[Nombre Producto]:[Costo Unitario]],2,FALSE)</f>
        <v>Lot's O' Nuts</v>
      </c>
      <c r="U1542" t="str">
        <f>VLOOKUP(Tabla1[[#This Row],[Fábrica]],Tabla3[],4,FALSE)</f>
        <v>Arizona</v>
      </c>
    </row>
    <row r="1543" spans="1:21" x14ac:dyDescent="0.25">
      <c r="A1543" t="s">
        <v>3567</v>
      </c>
      <c r="B1543" s="3">
        <v>44539</v>
      </c>
      <c r="C1543" s="3">
        <v>44555</v>
      </c>
      <c r="D1543" t="s">
        <v>18</v>
      </c>
      <c r="E1543">
        <v>138128</v>
      </c>
      <c r="F1543" t="s">
        <v>19</v>
      </c>
      <c r="G1543" t="s">
        <v>144</v>
      </c>
      <c r="H1543" t="s">
        <v>101</v>
      </c>
      <c r="I1543">
        <v>19134</v>
      </c>
      <c r="J1543" t="s">
        <v>22</v>
      </c>
      <c r="K1543" t="s">
        <v>32</v>
      </c>
      <c r="L1543" t="s">
        <v>33</v>
      </c>
      <c r="M1543" t="s">
        <v>34</v>
      </c>
      <c r="N1543" s="5">
        <v>10.8</v>
      </c>
      <c r="O1543" s="7">
        <v>3</v>
      </c>
      <c r="P1543" s="5">
        <v>7.2</v>
      </c>
      <c r="Q1543" s="5">
        <v>3.6</v>
      </c>
      <c r="R1543" s="22">
        <f>Tabla1[[#This Row],[Fecha de Envío]]-Tabla1[[#This Row],[Fecha de Orden]]</f>
        <v>16</v>
      </c>
      <c r="S1543" s="24">
        <f>YEAR(Tabla1[[#This Row],[Fecha de Orden]])</f>
        <v>2021</v>
      </c>
      <c r="T1543" t="str">
        <f>VLOOKUP(Tabla1[[#This Row],[Nombre del Producto]],Tabla2[[Nombre Producto]:[Costo Unitario]],2,FALSE)</f>
        <v>Lot's O' Nuts</v>
      </c>
      <c r="U1543" t="str">
        <f>VLOOKUP(Tabla1[[#This Row],[Fábrica]],Tabla3[],4,FALSE)</f>
        <v>Arizona</v>
      </c>
    </row>
    <row r="1544" spans="1:21" x14ac:dyDescent="0.25">
      <c r="A1544" t="s">
        <v>3568</v>
      </c>
      <c r="B1544" s="3">
        <v>44539</v>
      </c>
      <c r="C1544" s="3">
        <v>44555</v>
      </c>
      <c r="D1544" t="s">
        <v>18</v>
      </c>
      <c r="E1544">
        <v>138128</v>
      </c>
      <c r="F1544" t="s">
        <v>19</v>
      </c>
      <c r="G1544" t="s">
        <v>144</v>
      </c>
      <c r="H1544" t="s">
        <v>101</v>
      </c>
      <c r="I1544">
        <v>19134</v>
      </c>
      <c r="J1544" t="s">
        <v>22</v>
      </c>
      <c r="K1544" t="s">
        <v>32</v>
      </c>
      <c r="L1544" t="s">
        <v>24</v>
      </c>
      <c r="M1544" t="s">
        <v>25</v>
      </c>
      <c r="N1544" s="5">
        <v>15</v>
      </c>
      <c r="O1544" s="7">
        <v>4</v>
      </c>
      <c r="P1544" s="5">
        <v>9.8000000000000007</v>
      </c>
      <c r="Q1544" s="5">
        <v>5.2</v>
      </c>
      <c r="R1544" s="22">
        <f>Tabla1[[#This Row],[Fecha de Envío]]-Tabla1[[#This Row],[Fecha de Orden]]</f>
        <v>16</v>
      </c>
      <c r="S1544" s="24">
        <f>YEAR(Tabla1[[#This Row],[Fecha de Orden]])</f>
        <v>2021</v>
      </c>
      <c r="T1544" t="str">
        <f>VLOOKUP(Tabla1[[#This Row],[Nombre del Producto]],Tabla2[[Nombre Producto]:[Costo Unitario]],2,FALSE)</f>
        <v>Wicked Choccy's</v>
      </c>
      <c r="U1544" t="str">
        <f>VLOOKUP(Tabla1[[#This Row],[Fábrica]],Tabla3[],4,FALSE)</f>
        <v>Georgia</v>
      </c>
    </row>
    <row r="1545" spans="1:21" x14ac:dyDescent="0.25">
      <c r="A1545" t="s">
        <v>8876</v>
      </c>
      <c r="B1545" s="3">
        <v>44539</v>
      </c>
      <c r="C1545" s="3">
        <v>44555</v>
      </c>
      <c r="D1545" t="s">
        <v>18</v>
      </c>
      <c r="E1545">
        <v>169649</v>
      </c>
      <c r="F1545" t="s">
        <v>19</v>
      </c>
      <c r="G1545" t="s">
        <v>239</v>
      </c>
      <c r="H1545" t="s">
        <v>173</v>
      </c>
      <c r="I1545">
        <v>60653</v>
      </c>
      <c r="J1545" t="s">
        <v>22</v>
      </c>
      <c r="K1545" t="s">
        <v>43</v>
      </c>
      <c r="L1545" t="s">
        <v>33</v>
      </c>
      <c r="M1545" t="s">
        <v>34</v>
      </c>
      <c r="N1545" s="5">
        <v>7.2</v>
      </c>
      <c r="O1545" s="7">
        <v>2</v>
      </c>
      <c r="P1545" s="5">
        <v>4.8</v>
      </c>
      <c r="Q1545" s="5">
        <v>2.4</v>
      </c>
      <c r="R1545" s="22">
        <f>Tabla1[[#This Row],[Fecha de Envío]]-Tabla1[[#This Row],[Fecha de Orden]]</f>
        <v>16</v>
      </c>
      <c r="S1545" s="24">
        <f>YEAR(Tabla1[[#This Row],[Fecha de Orden]])</f>
        <v>2021</v>
      </c>
      <c r="T1545" t="str">
        <f>VLOOKUP(Tabla1[[#This Row],[Nombre del Producto]],Tabla2[[Nombre Producto]:[Costo Unitario]],2,FALSE)</f>
        <v>Lot's O' Nuts</v>
      </c>
      <c r="U1545" t="str">
        <f>VLOOKUP(Tabla1[[#This Row],[Fábrica]],Tabla3[],4,FALSE)</f>
        <v>Arizona</v>
      </c>
    </row>
    <row r="1546" spans="1:21" x14ac:dyDescent="0.25">
      <c r="A1546" t="s">
        <v>9087</v>
      </c>
      <c r="B1546" s="3">
        <v>44539</v>
      </c>
      <c r="C1546" s="3">
        <v>44551</v>
      </c>
      <c r="D1546" t="s">
        <v>39</v>
      </c>
      <c r="E1546">
        <v>109932</v>
      </c>
      <c r="F1546" t="s">
        <v>19</v>
      </c>
      <c r="G1546" t="s">
        <v>2018</v>
      </c>
      <c r="H1546" t="s">
        <v>42</v>
      </c>
      <c r="I1546">
        <v>78521</v>
      </c>
      <c r="J1546" t="s">
        <v>22</v>
      </c>
      <c r="K1546" t="s">
        <v>43</v>
      </c>
      <c r="L1546" t="s">
        <v>33</v>
      </c>
      <c r="M1546" t="s">
        <v>34</v>
      </c>
      <c r="N1546" s="5">
        <v>7.2</v>
      </c>
      <c r="O1546" s="7">
        <v>2</v>
      </c>
      <c r="P1546" s="5">
        <v>4.8</v>
      </c>
      <c r="Q1546" s="5">
        <v>2.4</v>
      </c>
      <c r="R1546" s="22">
        <f>Tabla1[[#This Row],[Fecha de Envío]]-Tabla1[[#This Row],[Fecha de Orden]]</f>
        <v>12</v>
      </c>
      <c r="S1546" s="24">
        <f>YEAR(Tabla1[[#This Row],[Fecha de Orden]])</f>
        <v>2021</v>
      </c>
      <c r="T1546" t="str">
        <f>VLOOKUP(Tabla1[[#This Row],[Nombre del Producto]],Tabla2[[Nombre Producto]:[Costo Unitario]],2,FALSE)</f>
        <v>Lot's O' Nuts</v>
      </c>
      <c r="U1546" t="str">
        <f>VLOOKUP(Tabla1[[#This Row],[Fábrica]],Tabla3[],4,FALSE)</f>
        <v>Arizona</v>
      </c>
    </row>
    <row r="1547" spans="1:21" x14ac:dyDescent="0.25">
      <c r="A1547" t="s">
        <v>9088</v>
      </c>
      <c r="B1547" s="3">
        <v>44539</v>
      </c>
      <c r="C1547" s="3">
        <v>44551</v>
      </c>
      <c r="D1547" t="s">
        <v>39</v>
      </c>
      <c r="E1547">
        <v>109932</v>
      </c>
      <c r="F1547" t="s">
        <v>19</v>
      </c>
      <c r="G1547" t="s">
        <v>2018</v>
      </c>
      <c r="H1547" t="s">
        <v>42</v>
      </c>
      <c r="I1547">
        <v>78521</v>
      </c>
      <c r="J1547" t="s">
        <v>22</v>
      </c>
      <c r="K1547" t="s">
        <v>43</v>
      </c>
      <c r="L1547" t="s">
        <v>36</v>
      </c>
      <c r="M1547" t="s">
        <v>37</v>
      </c>
      <c r="N1547" s="5">
        <v>9.75</v>
      </c>
      <c r="O1547" s="7">
        <v>3</v>
      </c>
      <c r="P1547" s="5">
        <v>6.33</v>
      </c>
      <c r="Q1547" s="5">
        <v>3.42</v>
      </c>
      <c r="R1547" s="22">
        <f>Tabla1[[#This Row],[Fecha de Envío]]-Tabla1[[#This Row],[Fecha de Orden]]</f>
        <v>12</v>
      </c>
      <c r="S1547" s="24">
        <f>YEAR(Tabla1[[#This Row],[Fecha de Orden]])</f>
        <v>2021</v>
      </c>
      <c r="T1547" t="str">
        <f>VLOOKUP(Tabla1[[#This Row],[Nombre del Producto]],Tabla2[[Nombre Producto]:[Costo Unitario]],2,FALSE)</f>
        <v>Wicked Choccy's</v>
      </c>
      <c r="U1547" t="str">
        <f>VLOOKUP(Tabla1[[#This Row],[Fábrica]],Tabla3[],4,FALSE)</f>
        <v>Georgia</v>
      </c>
    </row>
    <row r="1548" spans="1:21" x14ac:dyDescent="0.25">
      <c r="A1548" t="s">
        <v>8092</v>
      </c>
      <c r="B1548" s="3">
        <v>44540</v>
      </c>
      <c r="C1548" s="3">
        <v>44554</v>
      </c>
      <c r="D1548" t="s">
        <v>18</v>
      </c>
      <c r="E1548">
        <v>112991</v>
      </c>
      <c r="F1548" t="s">
        <v>19</v>
      </c>
      <c r="G1548" t="s">
        <v>8093</v>
      </c>
      <c r="H1548" t="s">
        <v>2883</v>
      </c>
      <c r="I1548">
        <v>83605</v>
      </c>
      <c r="J1548" t="s">
        <v>22</v>
      </c>
      <c r="K1548" t="s">
        <v>23</v>
      </c>
      <c r="L1548" t="s">
        <v>36</v>
      </c>
      <c r="M1548" t="s">
        <v>37</v>
      </c>
      <c r="N1548" s="5">
        <v>9.75</v>
      </c>
      <c r="O1548" s="7">
        <v>3</v>
      </c>
      <c r="P1548" s="5">
        <v>6.33</v>
      </c>
      <c r="Q1548" s="5">
        <v>3.42</v>
      </c>
      <c r="R1548" s="22">
        <f>Tabla1[[#This Row],[Fecha de Envío]]-Tabla1[[#This Row],[Fecha de Orden]]</f>
        <v>14</v>
      </c>
      <c r="S1548" s="24">
        <f>YEAR(Tabla1[[#This Row],[Fecha de Orden]])</f>
        <v>2021</v>
      </c>
      <c r="T1548" t="str">
        <f>VLOOKUP(Tabla1[[#This Row],[Nombre del Producto]],Tabla2[[Nombre Producto]:[Costo Unitario]],2,FALSE)</f>
        <v>Wicked Choccy's</v>
      </c>
      <c r="U1548" t="str">
        <f>VLOOKUP(Tabla1[[#This Row],[Fábrica]],Tabla3[],4,FALSE)</f>
        <v>Georgia</v>
      </c>
    </row>
    <row r="1549" spans="1:21" x14ac:dyDescent="0.25">
      <c r="A1549" t="s">
        <v>8094</v>
      </c>
      <c r="B1549" s="3">
        <v>44540</v>
      </c>
      <c r="C1549" s="3">
        <v>44554</v>
      </c>
      <c r="D1549" t="s">
        <v>18</v>
      </c>
      <c r="E1549">
        <v>112991</v>
      </c>
      <c r="F1549" t="s">
        <v>19</v>
      </c>
      <c r="G1549" t="s">
        <v>8093</v>
      </c>
      <c r="H1549" t="s">
        <v>2883</v>
      </c>
      <c r="I1549">
        <v>83605</v>
      </c>
      <c r="J1549" t="s">
        <v>22</v>
      </c>
      <c r="K1549" t="s">
        <v>23</v>
      </c>
      <c r="L1549" t="s">
        <v>27</v>
      </c>
      <c r="M1549" t="s">
        <v>28</v>
      </c>
      <c r="N1549" s="5">
        <v>14.4</v>
      </c>
      <c r="O1549" s="7">
        <v>4</v>
      </c>
      <c r="P1549" s="5">
        <v>10</v>
      </c>
      <c r="Q1549" s="5">
        <v>4.4000000000000004</v>
      </c>
      <c r="R1549" s="22">
        <f>Tabla1[[#This Row],[Fecha de Envío]]-Tabla1[[#This Row],[Fecha de Orden]]</f>
        <v>14</v>
      </c>
      <c r="S1549" s="24">
        <f>YEAR(Tabla1[[#This Row],[Fecha de Orden]])</f>
        <v>2021</v>
      </c>
      <c r="T1549" t="str">
        <f>VLOOKUP(Tabla1[[#This Row],[Nombre del Producto]],Tabla2[[Nombre Producto]:[Costo Unitario]],2,FALSE)</f>
        <v>Lot's O' Nuts</v>
      </c>
      <c r="U1549" t="str">
        <f>VLOOKUP(Tabla1[[#This Row],[Fábrica]],Tabla3[],4,FALSE)</f>
        <v>Arizona</v>
      </c>
    </row>
    <row r="1550" spans="1:21" x14ac:dyDescent="0.25">
      <c r="A1550" t="s">
        <v>8184</v>
      </c>
      <c r="B1550" s="3">
        <v>44540</v>
      </c>
      <c r="C1550" s="3">
        <v>44555</v>
      </c>
      <c r="D1550" t="s">
        <v>18</v>
      </c>
      <c r="E1550">
        <v>148488</v>
      </c>
      <c r="F1550" t="s">
        <v>19</v>
      </c>
      <c r="G1550" t="s">
        <v>30</v>
      </c>
      <c r="H1550" t="s">
        <v>31</v>
      </c>
      <c r="I1550">
        <v>10009</v>
      </c>
      <c r="J1550" t="s">
        <v>22</v>
      </c>
      <c r="K1550" t="s">
        <v>32</v>
      </c>
      <c r="L1550" t="s">
        <v>36</v>
      </c>
      <c r="M1550" t="s">
        <v>37</v>
      </c>
      <c r="N1550" s="5">
        <v>22.75</v>
      </c>
      <c r="O1550" s="7">
        <v>7</v>
      </c>
      <c r="P1550" s="5">
        <v>14.77</v>
      </c>
      <c r="Q1550" s="5">
        <v>7.98</v>
      </c>
      <c r="R1550" s="22">
        <f>Tabla1[[#This Row],[Fecha de Envío]]-Tabla1[[#This Row],[Fecha de Orden]]</f>
        <v>15</v>
      </c>
      <c r="S1550" s="24">
        <f>YEAR(Tabla1[[#This Row],[Fecha de Orden]])</f>
        <v>2021</v>
      </c>
      <c r="T1550" t="str">
        <f>VLOOKUP(Tabla1[[#This Row],[Nombre del Producto]],Tabla2[[Nombre Producto]:[Costo Unitario]],2,FALSE)</f>
        <v>Wicked Choccy's</v>
      </c>
      <c r="U1550" t="str">
        <f>VLOOKUP(Tabla1[[#This Row],[Fábrica]],Tabla3[],4,FALSE)</f>
        <v>Georgia</v>
      </c>
    </row>
    <row r="1551" spans="1:21" x14ac:dyDescent="0.25">
      <c r="A1551" t="s">
        <v>8185</v>
      </c>
      <c r="B1551" s="3">
        <v>44540</v>
      </c>
      <c r="C1551" s="3">
        <v>44555</v>
      </c>
      <c r="D1551" t="s">
        <v>18</v>
      </c>
      <c r="E1551">
        <v>148488</v>
      </c>
      <c r="F1551" t="s">
        <v>19</v>
      </c>
      <c r="G1551" t="s">
        <v>30</v>
      </c>
      <c r="H1551" t="s">
        <v>31</v>
      </c>
      <c r="I1551">
        <v>10009</v>
      </c>
      <c r="J1551" t="s">
        <v>22</v>
      </c>
      <c r="K1551" t="s">
        <v>32</v>
      </c>
      <c r="L1551" t="s">
        <v>24</v>
      </c>
      <c r="M1551" t="s">
        <v>25</v>
      </c>
      <c r="N1551" s="5">
        <v>7.5</v>
      </c>
      <c r="O1551" s="7">
        <v>2</v>
      </c>
      <c r="P1551" s="5">
        <v>4.9000000000000004</v>
      </c>
      <c r="Q1551" s="5">
        <v>2.6</v>
      </c>
      <c r="R1551" s="22">
        <f>Tabla1[[#This Row],[Fecha de Envío]]-Tabla1[[#This Row],[Fecha de Orden]]</f>
        <v>15</v>
      </c>
      <c r="S1551" s="24">
        <f>YEAR(Tabla1[[#This Row],[Fecha de Orden]])</f>
        <v>2021</v>
      </c>
      <c r="T1551" t="str">
        <f>VLOOKUP(Tabla1[[#This Row],[Nombre del Producto]],Tabla2[[Nombre Producto]:[Costo Unitario]],2,FALSE)</f>
        <v>Wicked Choccy's</v>
      </c>
      <c r="U1551" t="str">
        <f>VLOOKUP(Tabla1[[#This Row],[Fábrica]],Tabla3[],4,FALSE)</f>
        <v>Georgia</v>
      </c>
    </row>
    <row r="1552" spans="1:21" x14ac:dyDescent="0.25">
      <c r="A1552" t="s">
        <v>2339</v>
      </c>
      <c r="B1552" s="3">
        <v>44542</v>
      </c>
      <c r="C1552" s="3">
        <v>44552</v>
      </c>
      <c r="D1552" t="s">
        <v>82</v>
      </c>
      <c r="E1552">
        <v>122959</v>
      </c>
      <c r="F1552" t="s">
        <v>19</v>
      </c>
      <c r="G1552" t="s">
        <v>908</v>
      </c>
      <c r="H1552" t="s">
        <v>42</v>
      </c>
      <c r="I1552">
        <v>78207</v>
      </c>
      <c r="J1552" t="s">
        <v>22</v>
      </c>
      <c r="K1552" t="s">
        <v>43</v>
      </c>
      <c r="L1552" t="s">
        <v>36</v>
      </c>
      <c r="M1552" t="s">
        <v>37</v>
      </c>
      <c r="N1552" s="5">
        <v>6.5</v>
      </c>
      <c r="O1552" s="7">
        <v>2</v>
      </c>
      <c r="P1552" s="5">
        <v>4.22</v>
      </c>
      <c r="Q1552" s="5">
        <v>2.2799999999999998</v>
      </c>
      <c r="R1552" s="22">
        <f>Tabla1[[#This Row],[Fecha de Envío]]-Tabla1[[#This Row],[Fecha de Orden]]</f>
        <v>10</v>
      </c>
      <c r="S1552" s="24">
        <f>YEAR(Tabla1[[#This Row],[Fecha de Orden]])</f>
        <v>2021</v>
      </c>
      <c r="T1552" t="str">
        <f>VLOOKUP(Tabla1[[#This Row],[Nombre del Producto]],Tabla2[[Nombre Producto]:[Costo Unitario]],2,FALSE)</f>
        <v>Wicked Choccy's</v>
      </c>
      <c r="U1552" t="str">
        <f>VLOOKUP(Tabla1[[#This Row],[Fábrica]],Tabla3[],4,FALSE)</f>
        <v>Georgia</v>
      </c>
    </row>
    <row r="1553" spans="1:21" x14ac:dyDescent="0.25">
      <c r="A1553" t="s">
        <v>5566</v>
      </c>
      <c r="B1553" s="3">
        <v>44542</v>
      </c>
      <c r="C1553" s="3">
        <v>44555</v>
      </c>
      <c r="D1553" t="s">
        <v>71</v>
      </c>
      <c r="E1553">
        <v>113320</v>
      </c>
      <c r="F1553" t="s">
        <v>19</v>
      </c>
      <c r="G1553" t="s">
        <v>936</v>
      </c>
      <c r="H1553" t="s">
        <v>21</v>
      </c>
      <c r="I1553">
        <v>94601</v>
      </c>
      <c r="J1553" t="s">
        <v>22</v>
      </c>
      <c r="K1553" t="s">
        <v>23</v>
      </c>
      <c r="L1553" t="s">
        <v>33</v>
      </c>
      <c r="M1553" t="s">
        <v>34</v>
      </c>
      <c r="N1553" s="5">
        <v>10.8</v>
      </c>
      <c r="O1553" s="7">
        <v>3</v>
      </c>
      <c r="P1553" s="5">
        <v>7.2</v>
      </c>
      <c r="Q1553" s="5">
        <v>3.6</v>
      </c>
      <c r="R1553" s="22">
        <f>Tabla1[[#This Row],[Fecha de Envío]]-Tabla1[[#This Row],[Fecha de Orden]]</f>
        <v>13</v>
      </c>
      <c r="S1553" s="24">
        <f>YEAR(Tabla1[[#This Row],[Fecha de Orden]])</f>
        <v>2021</v>
      </c>
      <c r="T1553" t="str">
        <f>VLOOKUP(Tabla1[[#This Row],[Nombre del Producto]],Tabla2[[Nombre Producto]:[Costo Unitario]],2,FALSE)</f>
        <v>Lot's O' Nuts</v>
      </c>
      <c r="U1553" t="str">
        <f>VLOOKUP(Tabla1[[#This Row],[Fábrica]],Tabla3[],4,FALSE)</f>
        <v>Arizona</v>
      </c>
    </row>
    <row r="1554" spans="1:21" x14ac:dyDescent="0.25">
      <c r="A1554" t="s">
        <v>5567</v>
      </c>
      <c r="B1554" s="3">
        <v>44542</v>
      </c>
      <c r="C1554" s="3">
        <v>44555</v>
      </c>
      <c r="D1554" t="s">
        <v>71</v>
      </c>
      <c r="E1554">
        <v>113320</v>
      </c>
      <c r="F1554" t="s">
        <v>19</v>
      </c>
      <c r="G1554" t="s">
        <v>936</v>
      </c>
      <c r="H1554" t="s">
        <v>21</v>
      </c>
      <c r="I1554">
        <v>94601</v>
      </c>
      <c r="J1554" t="s">
        <v>22</v>
      </c>
      <c r="K1554" t="s">
        <v>23</v>
      </c>
      <c r="L1554" t="s">
        <v>45</v>
      </c>
      <c r="M1554" t="s">
        <v>46</v>
      </c>
      <c r="N1554" s="5">
        <v>10.47</v>
      </c>
      <c r="O1554" s="7">
        <v>3</v>
      </c>
      <c r="P1554" s="5">
        <v>7.47</v>
      </c>
      <c r="Q1554" s="5">
        <v>3</v>
      </c>
      <c r="R1554" s="22">
        <f>Tabla1[[#This Row],[Fecha de Envío]]-Tabla1[[#This Row],[Fecha de Orden]]</f>
        <v>13</v>
      </c>
      <c r="S1554" s="24">
        <f>YEAR(Tabla1[[#This Row],[Fecha de Orden]])</f>
        <v>2021</v>
      </c>
      <c r="T1554" t="str">
        <f>VLOOKUP(Tabla1[[#This Row],[Nombre del Producto]],Tabla2[[Nombre Producto]:[Costo Unitario]],2,FALSE)</f>
        <v>Lot's O' Nuts</v>
      </c>
      <c r="U1554" t="str">
        <f>VLOOKUP(Tabla1[[#This Row],[Fábrica]],Tabla3[],4,FALSE)</f>
        <v>Arizona</v>
      </c>
    </row>
    <row r="1555" spans="1:21" x14ac:dyDescent="0.25">
      <c r="A1555" t="s">
        <v>5568</v>
      </c>
      <c r="B1555" s="3">
        <v>44542</v>
      </c>
      <c r="C1555" s="3">
        <v>44555</v>
      </c>
      <c r="D1555" t="s">
        <v>71</v>
      </c>
      <c r="E1555">
        <v>113320</v>
      </c>
      <c r="F1555" t="s">
        <v>19</v>
      </c>
      <c r="G1555" t="s">
        <v>936</v>
      </c>
      <c r="H1555" t="s">
        <v>21</v>
      </c>
      <c r="I1555">
        <v>94601</v>
      </c>
      <c r="J1555" t="s">
        <v>22</v>
      </c>
      <c r="K1555" t="s">
        <v>23</v>
      </c>
      <c r="L1555" t="s">
        <v>27</v>
      </c>
      <c r="M1555" t="s">
        <v>28</v>
      </c>
      <c r="N1555" s="5">
        <v>10.8</v>
      </c>
      <c r="O1555" s="7">
        <v>3</v>
      </c>
      <c r="P1555" s="5">
        <v>7.5</v>
      </c>
      <c r="Q1555" s="5">
        <v>3.3</v>
      </c>
      <c r="R1555" s="22">
        <f>Tabla1[[#This Row],[Fecha de Envío]]-Tabla1[[#This Row],[Fecha de Orden]]</f>
        <v>13</v>
      </c>
      <c r="S1555" s="24">
        <f>YEAR(Tabla1[[#This Row],[Fecha de Orden]])</f>
        <v>2021</v>
      </c>
      <c r="T1555" t="str">
        <f>VLOOKUP(Tabla1[[#This Row],[Nombre del Producto]],Tabla2[[Nombre Producto]:[Costo Unitario]],2,FALSE)</f>
        <v>Lot's O' Nuts</v>
      </c>
      <c r="U1555" t="str">
        <f>VLOOKUP(Tabla1[[#This Row],[Fábrica]],Tabla3[],4,FALSE)</f>
        <v>Arizona</v>
      </c>
    </row>
    <row r="1556" spans="1:21" x14ac:dyDescent="0.25">
      <c r="A1556" t="s">
        <v>6775</v>
      </c>
      <c r="B1556" s="3">
        <v>44542</v>
      </c>
      <c r="C1556" s="3">
        <v>44554</v>
      </c>
      <c r="D1556" t="s">
        <v>71</v>
      </c>
      <c r="E1556">
        <v>168494</v>
      </c>
      <c r="F1556" t="s">
        <v>19</v>
      </c>
      <c r="G1556" t="s">
        <v>986</v>
      </c>
      <c r="H1556" t="s">
        <v>21</v>
      </c>
      <c r="I1556">
        <v>93727</v>
      </c>
      <c r="J1556" t="s">
        <v>22</v>
      </c>
      <c r="K1556" t="s">
        <v>23</v>
      </c>
      <c r="L1556" t="s">
        <v>24</v>
      </c>
      <c r="M1556" t="s">
        <v>25</v>
      </c>
      <c r="N1556" s="5">
        <v>11.25</v>
      </c>
      <c r="O1556" s="7">
        <v>3</v>
      </c>
      <c r="P1556" s="5">
        <v>7.35</v>
      </c>
      <c r="Q1556" s="5">
        <v>3.9</v>
      </c>
      <c r="R1556" s="22">
        <f>Tabla1[[#This Row],[Fecha de Envío]]-Tabla1[[#This Row],[Fecha de Orden]]</f>
        <v>12</v>
      </c>
      <c r="S1556" s="24">
        <f>YEAR(Tabla1[[#This Row],[Fecha de Orden]])</f>
        <v>2021</v>
      </c>
      <c r="T1556" t="str">
        <f>VLOOKUP(Tabla1[[#This Row],[Nombre del Producto]],Tabla2[[Nombre Producto]:[Costo Unitario]],2,FALSE)</f>
        <v>Wicked Choccy's</v>
      </c>
      <c r="U1556" t="str">
        <f>VLOOKUP(Tabla1[[#This Row],[Fábrica]],Tabla3[],4,FALSE)</f>
        <v>Georgia</v>
      </c>
    </row>
    <row r="1557" spans="1:21" x14ac:dyDescent="0.25">
      <c r="A1557" t="s">
        <v>6776</v>
      </c>
      <c r="B1557" s="3">
        <v>44542</v>
      </c>
      <c r="C1557" s="3">
        <v>44554</v>
      </c>
      <c r="D1557" t="s">
        <v>71</v>
      </c>
      <c r="E1557">
        <v>168494</v>
      </c>
      <c r="F1557" t="s">
        <v>19</v>
      </c>
      <c r="G1557" t="s">
        <v>986</v>
      </c>
      <c r="H1557" t="s">
        <v>21</v>
      </c>
      <c r="I1557">
        <v>93727</v>
      </c>
      <c r="J1557" t="s">
        <v>22</v>
      </c>
      <c r="K1557" t="s">
        <v>23</v>
      </c>
      <c r="L1557" t="s">
        <v>36</v>
      </c>
      <c r="M1557" t="s">
        <v>37</v>
      </c>
      <c r="N1557" s="5">
        <v>39</v>
      </c>
      <c r="O1557" s="7">
        <v>12</v>
      </c>
      <c r="P1557" s="5">
        <v>25.32</v>
      </c>
      <c r="Q1557" s="5">
        <v>13.68</v>
      </c>
      <c r="R1557" s="22">
        <f>Tabla1[[#This Row],[Fecha de Envío]]-Tabla1[[#This Row],[Fecha de Orden]]</f>
        <v>12</v>
      </c>
      <c r="S1557" s="24">
        <f>YEAR(Tabla1[[#This Row],[Fecha de Orden]])</f>
        <v>2021</v>
      </c>
      <c r="T1557" t="str">
        <f>VLOOKUP(Tabla1[[#This Row],[Nombre del Producto]],Tabla2[[Nombre Producto]:[Costo Unitario]],2,FALSE)</f>
        <v>Wicked Choccy's</v>
      </c>
      <c r="U1557" t="str">
        <f>VLOOKUP(Tabla1[[#This Row],[Fábrica]],Tabla3[],4,FALSE)</f>
        <v>Georgia</v>
      </c>
    </row>
    <row r="1558" spans="1:21" x14ac:dyDescent="0.25">
      <c r="A1558" t="s">
        <v>6777</v>
      </c>
      <c r="B1558" s="3">
        <v>44542</v>
      </c>
      <c r="C1558" s="3">
        <v>44554</v>
      </c>
      <c r="D1558" t="s">
        <v>71</v>
      </c>
      <c r="E1558">
        <v>168494</v>
      </c>
      <c r="F1558" t="s">
        <v>19</v>
      </c>
      <c r="G1558" t="s">
        <v>986</v>
      </c>
      <c r="H1558" t="s">
        <v>21</v>
      </c>
      <c r="I1558">
        <v>93727</v>
      </c>
      <c r="J1558" t="s">
        <v>22</v>
      </c>
      <c r="K1558" t="s">
        <v>23</v>
      </c>
      <c r="L1558" t="s">
        <v>45</v>
      </c>
      <c r="M1558" t="s">
        <v>46</v>
      </c>
      <c r="N1558" s="5">
        <v>20.94</v>
      </c>
      <c r="O1558" s="7">
        <v>6</v>
      </c>
      <c r="P1558" s="5">
        <v>14.94</v>
      </c>
      <c r="Q1558" s="5">
        <v>6</v>
      </c>
      <c r="R1558" s="22">
        <f>Tabla1[[#This Row],[Fecha de Envío]]-Tabla1[[#This Row],[Fecha de Orden]]</f>
        <v>12</v>
      </c>
      <c r="S1558" s="24">
        <f>YEAR(Tabla1[[#This Row],[Fecha de Orden]])</f>
        <v>2021</v>
      </c>
      <c r="T1558" t="str">
        <f>VLOOKUP(Tabla1[[#This Row],[Nombre del Producto]],Tabla2[[Nombre Producto]:[Costo Unitario]],2,FALSE)</f>
        <v>Lot's O' Nuts</v>
      </c>
      <c r="U1558" t="str">
        <f>VLOOKUP(Tabla1[[#This Row],[Fábrica]],Tabla3[],4,FALSE)</f>
        <v>Arizona</v>
      </c>
    </row>
    <row r="1559" spans="1:21" x14ac:dyDescent="0.25">
      <c r="A1559" t="s">
        <v>6914</v>
      </c>
      <c r="B1559" s="3">
        <v>44542</v>
      </c>
      <c r="C1559" s="3">
        <v>44557</v>
      </c>
      <c r="D1559" t="s">
        <v>18</v>
      </c>
      <c r="E1559">
        <v>107573</v>
      </c>
      <c r="F1559" t="s">
        <v>19</v>
      </c>
      <c r="G1559" t="s">
        <v>529</v>
      </c>
      <c r="H1559" t="s">
        <v>255</v>
      </c>
      <c r="I1559">
        <v>33178</v>
      </c>
      <c r="J1559" t="s">
        <v>22</v>
      </c>
      <c r="K1559" t="s">
        <v>66</v>
      </c>
      <c r="L1559" t="s">
        <v>27</v>
      </c>
      <c r="M1559" t="s">
        <v>28</v>
      </c>
      <c r="N1559" s="5">
        <v>10.8</v>
      </c>
      <c r="O1559" s="7">
        <v>3</v>
      </c>
      <c r="P1559" s="5">
        <v>7.5</v>
      </c>
      <c r="Q1559" s="5">
        <v>3.3</v>
      </c>
      <c r="R1559" s="22">
        <f>Tabla1[[#This Row],[Fecha de Envío]]-Tabla1[[#This Row],[Fecha de Orden]]</f>
        <v>15</v>
      </c>
      <c r="S1559" s="24">
        <f>YEAR(Tabla1[[#This Row],[Fecha de Orden]])</f>
        <v>2021</v>
      </c>
      <c r="T1559" t="str">
        <f>VLOOKUP(Tabla1[[#This Row],[Nombre del Producto]],Tabla2[[Nombre Producto]:[Costo Unitario]],2,FALSE)</f>
        <v>Lot's O' Nuts</v>
      </c>
      <c r="U1559" t="str">
        <f>VLOOKUP(Tabla1[[#This Row],[Fábrica]],Tabla3[],4,FALSE)</f>
        <v>Arizona</v>
      </c>
    </row>
    <row r="1560" spans="1:21" x14ac:dyDescent="0.25">
      <c r="A1560" t="s">
        <v>9131</v>
      </c>
      <c r="B1560" s="3">
        <v>44542</v>
      </c>
      <c r="C1560" s="3">
        <v>44557</v>
      </c>
      <c r="D1560" t="s">
        <v>18</v>
      </c>
      <c r="E1560">
        <v>141607</v>
      </c>
      <c r="F1560" t="s">
        <v>19</v>
      </c>
      <c r="G1560" t="s">
        <v>97</v>
      </c>
      <c r="H1560" t="s">
        <v>21</v>
      </c>
      <c r="I1560">
        <v>94521</v>
      </c>
      <c r="J1560" t="s">
        <v>22</v>
      </c>
      <c r="K1560" t="s">
        <v>23</v>
      </c>
      <c r="L1560" t="s">
        <v>45</v>
      </c>
      <c r="M1560" t="s">
        <v>46</v>
      </c>
      <c r="N1560" s="5">
        <v>3.49</v>
      </c>
      <c r="O1560" s="7">
        <v>1</v>
      </c>
      <c r="P1560" s="5">
        <v>2.4900000000000002</v>
      </c>
      <c r="Q1560" s="5">
        <v>1</v>
      </c>
      <c r="R1560" s="22">
        <f>Tabla1[[#This Row],[Fecha de Envío]]-Tabla1[[#This Row],[Fecha de Orden]]</f>
        <v>15</v>
      </c>
      <c r="S1560" s="24">
        <f>YEAR(Tabla1[[#This Row],[Fecha de Orden]])</f>
        <v>2021</v>
      </c>
      <c r="T1560" t="str">
        <f>VLOOKUP(Tabla1[[#This Row],[Nombre del Producto]],Tabla2[[Nombre Producto]:[Costo Unitario]],2,FALSE)</f>
        <v>Lot's O' Nuts</v>
      </c>
      <c r="U1560" t="str">
        <f>VLOOKUP(Tabla1[[#This Row],[Fábrica]],Tabla3[],4,FALSE)</f>
        <v>Arizona</v>
      </c>
    </row>
    <row r="1561" spans="1:21" x14ac:dyDescent="0.25">
      <c r="A1561" t="s">
        <v>3104</v>
      </c>
      <c r="B1561" s="3">
        <v>44543</v>
      </c>
      <c r="C1561" s="3">
        <v>44557</v>
      </c>
      <c r="D1561" t="s">
        <v>18</v>
      </c>
      <c r="E1561">
        <v>102631</v>
      </c>
      <c r="F1561" t="s">
        <v>19</v>
      </c>
      <c r="G1561" t="s">
        <v>239</v>
      </c>
      <c r="H1561" t="s">
        <v>173</v>
      </c>
      <c r="I1561">
        <v>60623</v>
      </c>
      <c r="J1561" t="s">
        <v>148</v>
      </c>
      <c r="K1561" t="s">
        <v>43</v>
      </c>
      <c r="L1561" t="s">
        <v>149</v>
      </c>
      <c r="M1561" t="s">
        <v>150</v>
      </c>
      <c r="N1561" s="5">
        <v>3.75</v>
      </c>
      <c r="O1561" s="7">
        <v>3</v>
      </c>
      <c r="P1561" s="5">
        <v>1.95</v>
      </c>
      <c r="Q1561" s="5">
        <v>1.8</v>
      </c>
      <c r="R1561" s="22">
        <f>Tabla1[[#This Row],[Fecha de Envío]]-Tabla1[[#This Row],[Fecha de Orden]]</f>
        <v>14</v>
      </c>
      <c r="S1561" s="24">
        <f>YEAR(Tabla1[[#This Row],[Fecha de Orden]])</f>
        <v>2021</v>
      </c>
      <c r="T1561" t="str">
        <f>VLOOKUP(Tabla1[[#This Row],[Nombre del Producto]],Tabla2[[Nombre Producto]:[Costo Unitario]],2,FALSE)</f>
        <v>Secret Factory</v>
      </c>
      <c r="U1561" t="str">
        <f>VLOOKUP(Tabla1[[#This Row],[Fábrica]],Tabla3[],4,FALSE)</f>
        <v>Illinois</v>
      </c>
    </row>
    <row r="1562" spans="1:21" x14ac:dyDescent="0.25">
      <c r="A1562" t="s">
        <v>5034</v>
      </c>
      <c r="B1562" s="3">
        <v>44543</v>
      </c>
      <c r="C1562" s="3">
        <v>44555</v>
      </c>
      <c r="D1562" t="s">
        <v>71</v>
      </c>
      <c r="E1562">
        <v>129819</v>
      </c>
      <c r="F1562" t="s">
        <v>19</v>
      </c>
      <c r="G1562" t="s">
        <v>178</v>
      </c>
      <c r="H1562" t="s">
        <v>116</v>
      </c>
      <c r="I1562">
        <v>42420</v>
      </c>
      <c r="J1562" t="s">
        <v>22</v>
      </c>
      <c r="K1562" t="s">
        <v>66</v>
      </c>
      <c r="L1562" t="s">
        <v>45</v>
      </c>
      <c r="M1562" t="s">
        <v>46</v>
      </c>
      <c r="N1562" s="5">
        <v>10.47</v>
      </c>
      <c r="O1562" s="7">
        <v>3</v>
      </c>
      <c r="P1562" s="5">
        <v>7.47</v>
      </c>
      <c r="Q1562" s="5">
        <v>3</v>
      </c>
      <c r="R1562" s="22">
        <f>Tabla1[[#This Row],[Fecha de Envío]]-Tabla1[[#This Row],[Fecha de Orden]]</f>
        <v>12</v>
      </c>
      <c r="S1562" s="24">
        <f>YEAR(Tabla1[[#This Row],[Fecha de Orden]])</f>
        <v>2021</v>
      </c>
      <c r="T1562" t="str">
        <f>VLOOKUP(Tabla1[[#This Row],[Nombre del Producto]],Tabla2[[Nombre Producto]:[Costo Unitario]],2,FALSE)</f>
        <v>Lot's O' Nuts</v>
      </c>
      <c r="U1562" t="str">
        <f>VLOOKUP(Tabla1[[#This Row],[Fábrica]],Tabla3[],4,FALSE)</f>
        <v>Arizona</v>
      </c>
    </row>
    <row r="1563" spans="1:21" x14ac:dyDescent="0.25">
      <c r="A1563" t="s">
        <v>5055</v>
      </c>
      <c r="B1563" s="3">
        <v>44543</v>
      </c>
      <c r="C1563" s="3">
        <v>44555</v>
      </c>
      <c r="D1563" t="s">
        <v>71</v>
      </c>
      <c r="E1563">
        <v>113579</v>
      </c>
      <c r="F1563" t="s">
        <v>19</v>
      </c>
      <c r="G1563" t="s">
        <v>53</v>
      </c>
      <c r="H1563" t="s">
        <v>21</v>
      </c>
      <c r="I1563">
        <v>90049</v>
      </c>
      <c r="J1563" t="s">
        <v>22</v>
      </c>
      <c r="K1563" t="s">
        <v>23</v>
      </c>
      <c r="L1563" t="s">
        <v>27</v>
      </c>
      <c r="M1563" t="s">
        <v>28</v>
      </c>
      <c r="N1563" s="5">
        <v>21.6</v>
      </c>
      <c r="O1563" s="7">
        <v>6</v>
      </c>
      <c r="P1563" s="5">
        <v>15</v>
      </c>
      <c r="Q1563" s="5">
        <v>6.6</v>
      </c>
      <c r="R1563" s="22">
        <f>Tabla1[[#This Row],[Fecha de Envío]]-Tabla1[[#This Row],[Fecha de Orden]]</f>
        <v>12</v>
      </c>
      <c r="S1563" s="24">
        <f>YEAR(Tabla1[[#This Row],[Fecha de Orden]])</f>
        <v>2021</v>
      </c>
      <c r="T1563" t="str">
        <f>VLOOKUP(Tabla1[[#This Row],[Nombre del Producto]],Tabla2[[Nombre Producto]:[Costo Unitario]],2,FALSE)</f>
        <v>Lot's O' Nuts</v>
      </c>
      <c r="U1563" t="str">
        <f>VLOOKUP(Tabla1[[#This Row],[Fábrica]],Tabla3[],4,FALSE)</f>
        <v>Arizona</v>
      </c>
    </row>
    <row r="1564" spans="1:21" x14ac:dyDescent="0.25">
      <c r="A1564" t="s">
        <v>7247</v>
      </c>
      <c r="B1564" s="3">
        <v>44543</v>
      </c>
      <c r="C1564" s="3">
        <v>44555</v>
      </c>
      <c r="D1564" t="s">
        <v>71</v>
      </c>
      <c r="E1564">
        <v>154186</v>
      </c>
      <c r="F1564" t="s">
        <v>19</v>
      </c>
      <c r="G1564" t="s">
        <v>159</v>
      </c>
      <c r="H1564" t="s">
        <v>42</v>
      </c>
      <c r="I1564">
        <v>77070</v>
      </c>
      <c r="J1564" t="s">
        <v>22</v>
      </c>
      <c r="K1564" t="s">
        <v>43</v>
      </c>
      <c r="L1564" t="s">
        <v>36</v>
      </c>
      <c r="M1564" t="s">
        <v>37</v>
      </c>
      <c r="N1564" s="5">
        <v>3.25</v>
      </c>
      <c r="O1564" s="7">
        <v>1</v>
      </c>
      <c r="P1564" s="5">
        <v>2.11</v>
      </c>
      <c r="Q1564" s="5">
        <v>1.1399999999999999</v>
      </c>
      <c r="R1564" s="22">
        <f>Tabla1[[#This Row],[Fecha de Envío]]-Tabla1[[#This Row],[Fecha de Orden]]</f>
        <v>12</v>
      </c>
      <c r="S1564" s="24">
        <f>YEAR(Tabla1[[#This Row],[Fecha de Orden]])</f>
        <v>2021</v>
      </c>
      <c r="T1564" t="str">
        <f>VLOOKUP(Tabla1[[#This Row],[Nombre del Producto]],Tabla2[[Nombre Producto]:[Costo Unitario]],2,FALSE)</f>
        <v>Wicked Choccy's</v>
      </c>
      <c r="U1564" t="str">
        <f>VLOOKUP(Tabla1[[#This Row],[Fábrica]],Tabla3[],4,FALSE)</f>
        <v>Georgia</v>
      </c>
    </row>
    <row r="1565" spans="1:21" x14ac:dyDescent="0.25">
      <c r="A1565" t="s">
        <v>7511</v>
      </c>
      <c r="B1565" s="3">
        <v>44543</v>
      </c>
      <c r="C1565" s="3">
        <v>44557</v>
      </c>
      <c r="D1565" t="s">
        <v>18</v>
      </c>
      <c r="E1565">
        <v>124079</v>
      </c>
      <c r="F1565" t="s">
        <v>19</v>
      </c>
      <c r="G1565" t="s">
        <v>165</v>
      </c>
      <c r="H1565" t="s">
        <v>69</v>
      </c>
      <c r="I1565">
        <v>85023</v>
      </c>
      <c r="J1565" t="s">
        <v>22</v>
      </c>
      <c r="K1565" t="s">
        <v>23</v>
      </c>
      <c r="L1565" t="s">
        <v>36</v>
      </c>
      <c r="M1565" t="s">
        <v>37</v>
      </c>
      <c r="N1565" s="5">
        <v>9.75</v>
      </c>
      <c r="O1565" s="7">
        <v>3</v>
      </c>
      <c r="P1565" s="5">
        <v>6.33</v>
      </c>
      <c r="Q1565" s="5">
        <v>3.42</v>
      </c>
      <c r="R1565" s="22">
        <f>Tabla1[[#This Row],[Fecha de Envío]]-Tabla1[[#This Row],[Fecha de Orden]]</f>
        <v>14</v>
      </c>
      <c r="S1565" s="24">
        <f>YEAR(Tabla1[[#This Row],[Fecha de Orden]])</f>
        <v>2021</v>
      </c>
      <c r="T1565" t="str">
        <f>VLOOKUP(Tabla1[[#This Row],[Nombre del Producto]],Tabla2[[Nombre Producto]:[Costo Unitario]],2,FALSE)</f>
        <v>Wicked Choccy's</v>
      </c>
      <c r="U1565" t="str">
        <f>VLOOKUP(Tabla1[[#This Row],[Fábrica]],Tabla3[],4,FALSE)</f>
        <v>Georgia</v>
      </c>
    </row>
    <row r="1566" spans="1:21" x14ac:dyDescent="0.25">
      <c r="A1566" t="s">
        <v>7512</v>
      </c>
      <c r="B1566" s="3">
        <v>44543</v>
      </c>
      <c r="C1566" s="3">
        <v>44557</v>
      </c>
      <c r="D1566" t="s">
        <v>18</v>
      </c>
      <c r="E1566">
        <v>124079</v>
      </c>
      <c r="F1566" t="s">
        <v>19</v>
      </c>
      <c r="G1566" t="s">
        <v>165</v>
      </c>
      <c r="H1566" t="s">
        <v>69</v>
      </c>
      <c r="I1566">
        <v>85023</v>
      </c>
      <c r="J1566" t="s">
        <v>22</v>
      </c>
      <c r="K1566" t="s">
        <v>23</v>
      </c>
      <c r="L1566" t="s">
        <v>24</v>
      </c>
      <c r="M1566" t="s">
        <v>25</v>
      </c>
      <c r="N1566" s="5">
        <v>7.5</v>
      </c>
      <c r="O1566" s="7">
        <v>2</v>
      </c>
      <c r="P1566" s="5">
        <v>4.9000000000000004</v>
      </c>
      <c r="Q1566" s="5">
        <v>2.6</v>
      </c>
      <c r="R1566" s="22">
        <f>Tabla1[[#This Row],[Fecha de Envío]]-Tabla1[[#This Row],[Fecha de Orden]]</f>
        <v>14</v>
      </c>
      <c r="S1566" s="24">
        <f>YEAR(Tabla1[[#This Row],[Fecha de Orden]])</f>
        <v>2021</v>
      </c>
      <c r="T1566" t="str">
        <f>VLOOKUP(Tabla1[[#This Row],[Nombre del Producto]],Tabla2[[Nombre Producto]:[Costo Unitario]],2,FALSE)</f>
        <v>Wicked Choccy's</v>
      </c>
      <c r="U1566" t="str">
        <f>VLOOKUP(Tabla1[[#This Row],[Fábrica]],Tabla3[],4,FALSE)</f>
        <v>Georgia</v>
      </c>
    </row>
    <row r="1567" spans="1:21" x14ac:dyDescent="0.25">
      <c r="A1567" t="s">
        <v>1120</v>
      </c>
      <c r="B1567" s="3">
        <v>44544</v>
      </c>
      <c r="C1567" s="3">
        <v>44558</v>
      </c>
      <c r="D1567" t="s">
        <v>18</v>
      </c>
      <c r="E1567">
        <v>151799</v>
      </c>
      <c r="F1567" t="s">
        <v>195</v>
      </c>
      <c r="G1567" t="s">
        <v>328</v>
      </c>
      <c r="H1567" t="s">
        <v>329</v>
      </c>
      <c r="I1567" t="s">
        <v>1121</v>
      </c>
      <c r="J1567" t="s">
        <v>22</v>
      </c>
      <c r="K1567" t="s">
        <v>32</v>
      </c>
      <c r="L1567" t="s">
        <v>36</v>
      </c>
      <c r="M1567" t="s">
        <v>37</v>
      </c>
      <c r="N1567" s="5">
        <v>6.5</v>
      </c>
      <c r="O1567" s="7">
        <v>2</v>
      </c>
      <c r="P1567" s="5">
        <v>4.22</v>
      </c>
      <c r="Q1567" s="5">
        <v>2.2799999999999998</v>
      </c>
      <c r="R1567" s="22">
        <f>Tabla1[[#This Row],[Fecha de Envío]]-Tabla1[[#This Row],[Fecha de Orden]]</f>
        <v>14</v>
      </c>
      <c r="S1567" s="24">
        <f>YEAR(Tabla1[[#This Row],[Fecha de Orden]])</f>
        <v>2021</v>
      </c>
      <c r="T1567" t="str">
        <f>VLOOKUP(Tabla1[[#This Row],[Nombre del Producto]],Tabla2[[Nombre Producto]:[Costo Unitario]],2,FALSE)</f>
        <v>Wicked Choccy's</v>
      </c>
      <c r="U1567" t="str">
        <f>VLOOKUP(Tabla1[[#This Row],[Fábrica]],Tabla3[],4,FALSE)</f>
        <v>Georgia</v>
      </c>
    </row>
    <row r="1568" spans="1:21" x14ac:dyDescent="0.25">
      <c r="A1568" t="s">
        <v>1122</v>
      </c>
      <c r="B1568" s="3">
        <v>44544</v>
      </c>
      <c r="C1568" s="3">
        <v>44558</v>
      </c>
      <c r="D1568" t="s">
        <v>18</v>
      </c>
      <c r="E1568">
        <v>151799</v>
      </c>
      <c r="F1568" t="s">
        <v>195</v>
      </c>
      <c r="G1568" t="s">
        <v>328</v>
      </c>
      <c r="H1568" t="s">
        <v>329</v>
      </c>
      <c r="I1568" t="s">
        <v>1121</v>
      </c>
      <c r="J1568" t="s">
        <v>22</v>
      </c>
      <c r="K1568" t="s">
        <v>32</v>
      </c>
      <c r="L1568" t="s">
        <v>27</v>
      </c>
      <c r="M1568" t="s">
        <v>28</v>
      </c>
      <c r="N1568" s="5">
        <v>21.6</v>
      </c>
      <c r="O1568" s="7">
        <v>6</v>
      </c>
      <c r="P1568" s="5">
        <v>15</v>
      </c>
      <c r="Q1568" s="5">
        <v>6.6</v>
      </c>
      <c r="R1568" s="22">
        <f>Tabla1[[#This Row],[Fecha de Envío]]-Tabla1[[#This Row],[Fecha de Orden]]</f>
        <v>14</v>
      </c>
      <c r="S1568" s="24">
        <f>YEAR(Tabla1[[#This Row],[Fecha de Orden]])</f>
        <v>2021</v>
      </c>
      <c r="T1568" t="str">
        <f>VLOOKUP(Tabla1[[#This Row],[Nombre del Producto]],Tabla2[[Nombre Producto]:[Costo Unitario]],2,FALSE)</f>
        <v>Lot's O' Nuts</v>
      </c>
      <c r="U1568" t="str">
        <f>VLOOKUP(Tabla1[[#This Row],[Fábrica]],Tabla3[],4,FALSE)</f>
        <v>Arizona</v>
      </c>
    </row>
    <row r="1569" spans="1:21" x14ac:dyDescent="0.25">
      <c r="A1569" t="s">
        <v>1280</v>
      </c>
      <c r="B1569" s="3">
        <v>44544</v>
      </c>
      <c r="C1569" s="3">
        <v>44560</v>
      </c>
      <c r="D1569" t="s">
        <v>18</v>
      </c>
      <c r="E1569">
        <v>116568</v>
      </c>
      <c r="F1569" t="s">
        <v>19</v>
      </c>
      <c r="G1569" t="s">
        <v>1281</v>
      </c>
      <c r="H1569" t="s">
        <v>255</v>
      </c>
      <c r="I1569">
        <v>32725</v>
      </c>
      <c r="J1569" t="s">
        <v>22</v>
      </c>
      <c r="K1569" t="s">
        <v>66</v>
      </c>
      <c r="L1569" t="s">
        <v>33</v>
      </c>
      <c r="M1569" t="s">
        <v>34</v>
      </c>
      <c r="N1569" s="5">
        <v>14.4</v>
      </c>
      <c r="O1569" s="7">
        <v>4</v>
      </c>
      <c r="P1569" s="5">
        <v>9.6</v>
      </c>
      <c r="Q1569" s="5">
        <v>4.8</v>
      </c>
      <c r="R1569" s="22">
        <f>Tabla1[[#This Row],[Fecha de Envío]]-Tabla1[[#This Row],[Fecha de Orden]]</f>
        <v>16</v>
      </c>
      <c r="S1569" s="24">
        <f>YEAR(Tabla1[[#This Row],[Fecha de Orden]])</f>
        <v>2021</v>
      </c>
      <c r="T1569" t="str">
        <f>VLOOKUP(Tabla1[[#This Row],[Nombre del Producto]],Tabla2[[Nombre Producto]:[Costo Unitario]],2,FALSE)</f>
        <v>Lot's O' Nuts</v>
      </c>
      <c r="U1569" t="str">
        <f>VLOOKUP(Tabla1[[#This Row],[Fábrica]],Tabla3[],4,FALSE)</f>
        <v>Arizona</v>
      </c>
    </row>
    <row r="1570" spans="1:21" x14ac:dyDescent="0.25">
      <c r="A1570" t="s">
        <v>2136</v>
      </c>
      <c r="B1570" s="3">
        <v>44544</v>
      </c>
      <c r="C1570" s="3">
        <v>44556</v>
      </c>
      <c r="D1570" t="s">
        <v>39</v>
      </c>
      <c r="E1570">
        <v>130575</v>
      </c>
      <c r="F1570" t="s">
        <v>19</v>
      </c>
      <c r="G1570" t="s">
        <v>239</v>
      </c>
      <c r="H1570" t="s">
        <v>173</v>
      </c>
      <c r="I1570">
        <v>60623</v>
      </c>
      <c r="J1570" t="s">
        <v>22</v>
      </c>
      <c r="K1570" t="s">
        <v>43</v>
      </c>
      <c r="L1570" t="s">
        <v>45</v>
      </c>
      <c r="M1570" t="s">
        <v>46</v>
      </c>
      <c r="N1570" s="5">
        <v>10.47</v>
      </c>
      <c r="O1570" s="7">
        <v>3</v>
      </c>
      <c r="P1570" s="5">
        <v>7.47</v>
      </c>
      <c r="Q1570" s="5">
        <v>3</v>
      </c>
      <c r="R1570" s="22">
        <f>Tabla1[[#This Row],[Fecha de Envío]]-Tabla1[[#This Row],[Fecha de Orden]]</f>
        <v>12</v>
      </c>
      <c r="S1570" s="24">
        <f>YEAR(Tabla1[[#This Row],[Fecha de Orden]])</f>
        <v>2021</v>
      </c>
      <c r="T1570" t="str">
        <f>VLOOKUP(Tabla1[[#This Row],[Nombre del Producto]],Tabla2[[Nombre Producto]:[Costo Unitario]],2,FALSE)</f>
        <v>Lot's O' Nuts</v>
      </c>
      <c r="U1570" t="str">
        <f>VLOOKUP(Tabla1[[#This Row],[Fábrica]],Tabla3[],4,FALSE)</f>
        <v>Arizona</v>
      </c>
    </row>
    <row r="1571" spans="1:21" x14ac:dyDescent="0.25">
      <c r="A1571" t="s">
        <v>4238</v>
      </c>
      <c r="B1571" s="3">
        <v>44544</v>
      </c>
      <c r="C1571" s="3">
        <v>44559</v>
      </c>
      <c r="D1571" t="s">
        <v>18</v>
      </c>
      <c r="E1571">
        <v>148950</v>
      </c>
      <c r="F1571" t="s">
        <v>19</v>
      </c>
      <c r="G1571" t="s">
        <v>239</v>
      </c>
      <c r="H1571" t="s">
        <v>173</v>
      </c>
      <c r="I1571">
        <v>60610</v>
      </c>
      <c r="J1571" t="s">
        <v>22</v>
      </c>
      <c r="K1571" t="s">
        <v>43</v>
      </c>
      <c r="L1571" t="s">
        <v>27</v>
      </c>
      <c r="M1571" t="s">
        <v>28</v>
      </c>
      <c r="N1571" s="5">
        <v>14.4</v>
      </c>
      <c r="O1571" s="7">
        <v>4</v>
      </c>
      <c r="P1571" s="5">
        <v>10</v>
      </c>
      <c r="Q1571" s="5">
        <v>4.4000000000000004</v>
      </c>
      <c r="R1571" s="22">
        <f>Tabla1[[#This Row],[Fecha de Envío]]-Tabla1[[#This Row],[Fecha de Orden]]</f>
        <v>15</v>
      </c>
      <c r="S1571" s="24">
        <f>YEAR(Tabla1[[#This Row],[Fecha de Orden]])</f>
        <v>2021</v>
      </c>
      <c r="T1571" t="str">
        <f>VLOOKUP(Tabla1[[#This Row],[Nombre del Producto]],Tabla2[[Nombre Producto]:[Costo Unitario]],2,FALSE)</f>
        <v>Lot's O' Nuts</v>
      </c>
      <c r="U1571" t="str">
        <f>VLOOKUP(Tabla1[[#This Row],[Fábrica]],Tabla3[],4,FALSE)</f>
        <v>Arizona</v>
      </c>
    </row>
    <row r="1572" spans="1:21" x14ac:dyDescent="0.25">
      <c r="A1572" t="s">
        <v>4239</v>
      </c>
      <c r="B1572" s="3">
        <v>44544</v>
      </c>
      <c r="C1572" s="3">
        <v>44559</v>
      </c>
      <c r="D1572" t="s">
        <v>18</v>
      </c>
      <c r="E1572">
        <v>148950</v>
      </c>
      <c r="F1572" t="s">
        <v>19</v>
      </c>
      <c r="G1572" t="s">
        <v>239</v>
      </c>
      <c r="H1572" t="s">
        <v>173</v>
      </c>
      <c r="I1572">
        <v>60610</v>
      </c>
      <c r="J1572" t="s">
        <v>22</v>
      </c>
      <c r="K1572" t="s">
        <v>43</v>
      </c>
      <c r="L1572" t="s">
        <v>36</v>
      </c>
      <c r="M1572" t="s">
        <v>37</v>
      </c>
      <c r="N1572" s="5">
        <v>6.5</v>
      </c>
      <c r="O1572" s="7">
        <v>2</v>
      </c>
      <c r="P1572" s="5">
        <v>4.22</v>
      </c>
      <c r="Q1572" s="5">
        <v>2.2799999999999998</v>
      </c>
      <c r="R1572" s="22">
        <f>Tabla1[[#This Row],[Fecha de Envío]]-Tabla1[[#This Row],[Fecha de Orden]]</f>
        <v>15</v>
      </c>
      <c r="S1572" s="24">
        <f>YEAR(Tabla1[[#This Row],[Fecha de Orden]])</f>
        <v>2021</v>
      </c>
      <c r="T1572" t="str">
        <f>VLOOKUP(Tabla1[[#This Row],[Nombre del Producto]],Tabla2[[Nombre Producto]:[Costo Unitario]],2,FALSE)</f>
        <v>Wicked Choccy's</v>
      </c>
      <c r="U1572" t="str">
        <f>VLOOKUP(Tabla1[[#This Row],[Fábrica]],Tabla3[],4,FALSE)</f>
        <v>Georgia</v>
      </c>
    </row>
    <row r="1573" spans="1:21" x14ac:dyDescent="0.25">
      <c r="A1573" t="s">
        <v>4240</v>
      </c>
      <c r="B1573" s="3">
        <v>44544</v>
      </c>
      <c r="C1573" s="3">
        <v>44559</v>
      </c>
      <c r="D1573" t="s">
        <v>18</v>
      </c>
      <c r="E1573">
        <v>148950</v>
      </c>
      <c r="F1573" t="s">
        <v>19</v>
      </c>
      <c r="G1573" t="s">
        <v>239</v>
      </c>
      <c r="H1573" t="s">
        <v>173</v>
      </c>
      <c r="I1573">
        <v>60610</v>
      </c>
      <c r="J1573" t="s">
        <v>22</v>
      </c>
      <c r="K1573" t="s">
        <v>43</v>
      </c>
      <c r="L1573" t="s">
        <v>24</v>
      </c>
      <c r="M1573" t="s">
        <v>25</v>
      </c>
      <c r="N1573" s="5">
        <v>11.25</v>
      </c>
      <c r="O1573" s="7">
        <v>3</v>
      </c>
      <c r="P1573" s="5">
        <v>7.35</v>
      </c>
      <c r="Q1573" s="5">
        <v>3.9</v>
      </c>
      <c r="R1573" s="22">
        <f>Tabla1[[#This Row],[Fecha de Envío]]-Tabla1[[#This Row],[Fecha de Orden]]</f>
        <v>15</v>
      </c>
      <c r="S1573" s="24">
        <f>YEAR(Tabla1[[#This Row],[Fecha de Orden]])</f>
        <v>2021</v>
      </c>
      <c r="T1573" t="str">
        <f>VLOOKUP(Tabla1[[#This Row],[Nombre del Producto]],Tabla2[[Nombre Producto]:[Costo Unitario]],2,FALSE)</f>
        <v>Wicked Choccy's</v>
      </c>
      <c r="U1573" t="str">
        <f>VLOOKUP(Tabla1[[#This Row],[Fábrica]],Tabla3[],4,FALSE)</f>
        <v>Georgia</v>
      </c>
    </row>
    <row r="1574" spans="1:21" x14ac:dyDescent="0.25">
      <c r="A1574" t="s">
        <v>8403</v>
      </c>
      <c r="B1574" s="3">
        <v>44544</v>
      </c>
      <c r="C1574" s="3">
        <v>44561</v>
      </c>
      <c r="D1574" t="s">
        <v>18</v>
      </c>
      <c r="E1574">
        <v>123519</v>
      </c>
      <c r="F1574" t="s">
        <v>19</v>
      </c>
      <c r="G1574" t="s">
        <v>2400</v>
      </c>
      <c r="H1574" t="s">
        <v>210</v>
      </c>
      <c r="I1574">
        <v>43302</v>
      </c>
      <c r="J1574" t="s">
        <v>22</v>
      </c>
      <c r="K1574" t="s">
        <v>32</v>
      </c>
      <c r="L1574" t="s">
        <v>45</v>
      </c>
      <c r="M1574" t="s">
        <v>46</v>
      </c>
      <c r="N1574" s="5">
        <v>3.49</v>
      </c>
      <c r="O1574" s="7">
        <v>1</v>
      </c>
      <c r="P1574" s="5">
        <v>2.4900000000000002</v>
      </c>
      <c r="Q1574" s="5">
        <v>1</v>
      </c>
      <c r="R1574" s="22">
        <f>Tabla1[[#This Row],[Fecha de Envío]]-Tabla1[[#This Row],[Fecha de Orden]]</f>
        <v>17</v>
      </c>
      <c r="S1574" s="24">
        <f>YEAR(Tabla1[[#This Row],[Fecha de Orden]])</f>
        <v>2021</v>
      </c>
      <c r="T1574" t="str">
        <f>VLOOKUP(Tabla1[[#This Row],[Nombre del Producto]],Tabla2[[Nombre Producto]:[Costo Unitario]],2,FALSE)</f>
        <v>Lot's O' Nuts</v>
      </c>
      <c r="U1574" t="str">
        <f>VLOOKUP(Tabla1[[#This Row],[Fábrica]],Tabla3[],4,FALSE)</f>
        <v>Arizona</v>
      </c>
    </row>
    <row r="1575" spans="1:21" x14ac:dyDescent="0.25">
      <c r="A1575" t="s">
        <v>8404</v>
      </c>
      <c r="B1575" s="3">
        <v>44544</v>
      </c>
      <c r="C1575" s="3">
        <v>44561</v>
      </c>
      <c r="D1575" t="s">
        <v>18</v>
      </c>
      <c r="E1575">
        <v>123519</v>
      </c>
      <c r="F1575" t="s">
        <v>19</v>
      </c>
      <c r="G1575" t="s">
        <v>2400</v>
      </c>
      <c r="H1575" t="s">
        <v>210</v>
      </c>
      <c r="I1575">
        <v>43302</v>
      </c>
      <c r="J1575" t="s">
        <v>22</v>
      </c>
      <c r="K1575" t="s">
        <v>32</v>
      </c>
      <c r="L1575" t="s">
        <v>33</v>
      </c>
      <c r="M1575" t="s">
        <v>34</v>
      </c>
      <c r="N1575" s="5">
        <v>3.6</v>
      </c>
      <c r="O1575" s="7">
        <v>1</v>
      </c>
      <c r="P1575" s="5">
        <v>2.4</v>
      </c>
      <c r="Q1575" s="5">
        <v>1.2</v>
      </c>
      <c r="R1575" s="22">
        <f>Tabla1[[#This Row],[Fecha de Envío]]-Tabla1[[#This Row],[Fecha de Orden]]</f>
        <v>17</v>
      </c>
      <c r="S1575" s="24">
        <f>YEAR(Tabla1[[#This Row],[Fecha de Orden]])</f>
        <v>2021</v>
      </c>
      <c r="T1575" t="str">
        <f>VLOOKUP(Tabla1[[#This Row],[Nombre del Producto]],Tabla2[[Nombre Producto]:[Costo Unitario]],2,FALSE)</f>
        <v>Lot's O' Nuts</v>
      </c>
      <c r="U1575" t="str">
        <f>VLOOKUP(Tabla1[[#This Row],[Fábrica]],Tabla3[],4,FALSE)</f>
        <v>Arizona</v>
      </c>
    </row>
    <row r="1576" spans="1:21" x14ac:dyDescent="0.25">
      <c r="A1576" t="s">
        <v>8405</v>
      </c>
      <c r="B1576" s="3">
        <v>44544</v>
      </c>
      <c r="C1576" s="3">
        <v>44561</v>
      </c>
      <c r="D1576" t="s">
        <v>18</v>
      </c>
      <c r="E1576">
        <v>123519</v>
      </c>
      <c r="F1576" t="s">
        <v>19</v>
      </c>
      <c r="G1576" t="s">
        <v>2400</v>
      </c>
      <c r="H1576" t="s">
        <v>210</v>
      </c>
      <c r="I1576">
        <v>43302</v>
      </c>
      <c r="J1576" t="s">
        <v>22</v>
      </c>
      <c r="K1576" t="s">
        <v>32</v>
      </c>
      <c r="L1576" t="s">
        <v>24</v>
      </c>
      <c r="M1576" t="s">
        <v>25</v>
      </c>
      <c r="N1576" s="5">
        <v>3.75</v>
      </c>
      <c r="O1576" s="7">
        <v>1</v>
      </c>
      <c r="P1576" s="5">
        <v>2.4500000000000002</v>
      </c>
      <c r="Q1576" s="5">
        <v>1.3</v>
      </c>
      <c r="R1576" s="22">
        <f>Tabla1[[#This Row],[Fecha de Envío]]-Tabla1[[#This Row],[Fecha de Orden]]</f>
        <v>17</v>
      </c>
      <c r="S1576" s="24">
        <f>YEAR(Tabla1[[#This Row],[Fecha de Orden]])</f>
        <v>2021</v>
      </c>
      <c r="T1576" t="str">
        <f>VLOOKUP(Tabla1[[#This Row],[Nombre del Producto]],Tabla2[[Nombre Producto]:[Costo Unitario]],2,FALSE)</f>
        <v>Wicked Choccy's</v>
      </c>
      <c r="U1576" t="str">
        <f>VLOOKUP(Tabla1[[#This Row],[Fábrica]],Tabla3[],4,FALSE)</f>
        <v>Georgia</v>
      </c>
    </row>
    <row r="1577" spans="1:21" x14ac:dyDescent="0.25">
      <c r="A1577" t="s">
        <v>8625</v>
      </c>
      <c r="B1577" s="3">
        <v>44544</v>
      </c>
      <c r="C1577" s="3">
        <v>44561</v>
      </c>
      <c r="D1577" t="s">
        <v>18</v>
      </c>
      <c r="E1577">
        <v>145541</v>
      </c>
      <c r="F1577" t="s">
        <v>19</v>
      </c>
      <c r="G1577" t="s">
        <v>30</v>
      </c>
      <c r="H1577" t="s">
        <v>31</v>
      </c>
      <c r="I1577">
        <v>10024</v>
      </c>
      <c r="J1577" t="s">
        <v>22</v>
      </c>
      <c r="K1577" t="s">
        <v>32</v>
      </c>
      <c r="L1577" t="s">
        <v>27</v>
      </c>
      <c r="M1577" t="s">
        <v>28</v>
      </c>
      <c r="N1577" s="5">
        <v>14.4</v>
      </c>
      <c r="O1577" s="7">
        <v>4</v>
      </c>
      <c r="P1577" s="5">
        <v>10</v>
      </c>
      <c r="Q1577" s="5">
        <v>4.4000000000000004</v>
      </c>
      <c r="R1577" s="22">
        <f>Tabla1[[#This Row],[Fecha de Envío]]-Tabla1[[#This Row],[Fecha de Orden]]</f>
        <v>17</v>
      </c>
      <c r="S1577" s="24">
        <f>YEAR(Tabla1[[#This Row],[Fecha de Orden]])</f>
        <v>2021</v>
      </c>
      <c r="T1577" t="str">
        <f>VLOOKUP(Tabla1[[#This Row],[Nombre del Producto]],Tabla2[[Nombre Producto]:[Costo Unitario]],2,FALSE)</f>
        <v>Lot's O' Nuts</v>
      </c>
      <c r="U1577" t="str">
        <f>VLOOKUP(Tabla1[[#This Row],[Fábrica]],Tabla3[],4,FALSE)</f>
        <v>Arizona</v>
      </c>
    </row>
    <row r="1578" spans="1:21" x14ac:dyDescent="0.25">
      <c r="A1578" t="s">
        <v>3075</v>
      </c>
      <c r="B1578" s="3">
        <v>44545</v>
      </c>
      <c r="C1578" s="3">
        <v>44557</v>
      </c>
      <c r="D1578" t="s">
        <v>71</v>
      </c>
      <c r="E1578">
        <v>129938</v>
      </c>
      <c r="F1578" t="s">
        <v>19</v>
      </c>
      <c r="G1578" t="s">
        <v>144</v>
      </c>
      <c r="H1578" t="s">
        <v>101</v>
      </c>
      <c r="I1578">
        <v>19140</v>
      </c>
      <c r="J1578" t="s">
        <v>22</v>
      </c>
      <c r="K1578" t="s">
        <v>32</v>
      </c>
      <c r="L1578" t="s">
        <v>36</v>
      </c>
      <c r="M1578" t="s">
        <v>37</v>
      </c>
      <c r="N1578" s="5">
        <v>22.75</v>
      </c>
      <c r="O1578" s="7">
        <v>7</v>
      </c>
      <c r="P1578" s="5">
        <v>14.77</v>
      </c>
      <c r="Q1578" s="5">
        <v>7.98</v>
      </c>
      <c r="R1578" s="22">
        <f>Tabla1[[#This Row],[Fecha de Envío]]-Tabla1[[#This Row],[Fecha de Orden]]</f>
        <v>12</v>
      </c>
      <c r="S1578" s="24">
        <f>YEAR(Tabla1[[#This Row],[Fecha de Orden]])</f>
        <v>2021</v>
      </c>
      <c r="T1578" t="str">
        <f>VLOOKUP(Tabla1[[#This Row],[Nombre del Producto]],Tabla2[[Nombre Producto]:[Costo Unitario]],2,FALSE)</f>
        <v>Wicked Choccy's</v>
      </c>
      <c r="U1578" t="str">
        <f>VLOOKUP(Tabla1[[#This Row],[Fábrica]],Tabla3[],4,FALSE)</f>
        <v>Georgia</v>
      </c>
    </row>
    <row r="1579" spans="1:21" x14ac:dyDescent="0.25">
      <c r="A1579" t="s">
        <v>4781</v>
      </c>
      <c r="B1579" s="3">
        <v>44545</v>
      </c>
      <c r="C1579" s="3">
        <v>44559</v>
      </c>
      <c r="D1579" t="s">
        <v>71</v>
      </c>
      <c r="E1579">
        <v>116673</v>
      </c>
      <c r="F1579" t="s">
        <v>19</v>
      </c>
      <c r="G1579" t="s">
        <v>120</v>
      </c>
      <c r="H1579" t="s">
        <v>21</v>
      </c>
      <c r="I1579">
        <v>92037</v>
      </c>
      <c r="J1579" t="s">
        <v>22</v>
      </c>
      <c r="K1579" t="s">
        <v>23</v>
      </c>
      <c r="L1579" t="s">
        <v>27</v>
      </c>
      <c r="M1579" t="s">
        <v>28</v>
      </c>
      <c r="N1579" s="5">
        <v>7.2</v>
      </c>
      <c r="O1579" s="7">
        <v>2</v>
      </c>
      <c r="P1579" s="5">
        <v>5</v>
      </c>
      <c r="Q1579" s="5">
        <v>2.2000000000000002</v>
      </c>
      <c r="R1579" s="22">
        <f>Tabla1[[#This Row],[Fecha de Envío]]-Tabla1[[#This Row],[Fecha de Orden]]</f>
        <v>14</v>
      </c>
      <c r="S1579" s="24">
        <f>YEAR(Tabla1[[#This Row],[Fecha de Orden]])</f>
        <v>2021</v>
      </c>
      <c r="T1579" t="str">
        <f>VLOOKUP(Tabla1[[#This Row],[Nombre del Producto]],Tabla2[[Nombre Producto]:[Costo Unitario]],2,FALSE)</f>
        <v>Lot's O' Nuts</v>
      </c>
      <c r="U1579" t="str">
        <f>VLOOKUP(Tabla1[[#This Row],[Fábrica]],Tabla3[],4,FALSE)</f>
        <v>Arizona</v>
      </c>
    </row>
    <row r="1580" spans="1:21" x14ac:dyDescent="0.25">
      <c r="A1580" t="s">
        <v>5915</v>
      </c>
      <c r="B1580" s="3">
        <v>44545</v>
      </c>
      <c r="C1580" s="3">
        <v>44558</v>
      </c>
      <c r="D1580" t="s">
        <v>39</v>
      </c>
      <c r="E1580">
        <v>101602</v>
      </c>
      <c r="F1580" t="s">
        <v>19</v>
      </c>
      <c r="G1580" t="s">
        <v>1350</v>
      </c>
      <c r="H1580" t="s">
        <v>42</v>
      </c>
      <c r="I1580">
        <v>79907</v>
      </c>
      <c r="J1580" t="s">
        <v>22</v>
      </c>
      <c r="K1580" t="s">
        <v>43</v>
      </c>
      <c r="L1580" t="s">
        <v>36</v>
      </c>
      <c r="M1580" t="s">
        <v>37</v>
      </c>
      <c r="N1580" s="5">
        <v>16.25</v>
      </c>
      <c r="O1580" s="7">
        <v>5</v>
      </c>
      <c r="P1580" s="5">
        <v>10.55</v>
      </c>
      <c r="Q1580" s="5">
        <v>5.7</v>
      </c>
      <c r="R1580" s="22">
        <f>Tabla1[[#This Row],[Fecha de Envío]]-Tabla1[[#This Row],[Fecha de Orden]]</f>
        <v>13</v>
      </c>
      <c r="S1580" s="24">
        <f>YEAR(Tabla1[[#This Row],[Fecha de Orden]])</f>
        <v>2021</v>
      </c>
      <c r="T1580" t="str">
        <f>VLOOKUP(Tabla1[[#This Row],[Nombre del Producto]],Tabla2[[Nombre Producto]:[Costo Unitario]],2,FALSE)</f>
        <v>Wicked Choccy's</v>
      </c>
      <c r="U1580" t="str">
        <f>VLOOKUP(Tabla1[[#This Row],[Fábrica]],Tabla3[],4,FALSE)</f>
        <v>Georgia</v>
      </c>
    </row>
    <row r="1581" spans="1:21" x14ac:dyDescent="0.25">
      <c r="A1581" t="s">
        <v>5916</v>
      </c>
      <c r="B1581" s="3">
        <v>44545</v>
      </c>
      <c r="C1581" s="3">
        <v>44558</v>
      </c>
      <c r="D1581" t="s">
        <v>39</v>
      </c>
      <c r="E1581">
        <v>101602</v>
      </c>
      <c r="F1581" t="s">
        <v>19</v>
      </c>
      <c r="G1581" t="s">
        <v>1350</v>
      </c>
      <c r="H1581" t="s">
        <v>42</v>
      </c>
      <c r="I1581">
        <v>79907</v>
      </c>
      <c r="J1581" t="s">
        <v>22</v>
      </c>
      <c r="K1581" t="s">
        <v>43</v>
      </c>
      <c r="L1581" t="s">
        <v>33</v>
      </c>
      <c r="M1581" t="s">
        <v>34</v>
      </c>
      <c r="N1581" s="5">
        <v>10.8</v>
      </c>
      <c r="O1581" s="7">
        <v>3</v>
      </c>
      <c r="P1581" s="5">
        <v>7.2</v>
      </c>
      <c r="Q1581" s="5">
        <v>3.6</v>
      </c>
      <c r="R1581" s="22">
        <f>Tabla1[[#This Row],[Fecha de Envío]]-Tabla1[[#This Row],[Fecha de Orden]]</f>
        <v>13</v>
      </c>
      <c r="S1581" s="24">
        <f>YEAR(Tabla1[[#This Row],[Fecha de Orden]])</f>
        <v>2021</v>
      </c>
      <c r="T1581" t="str">
        <f>VLOOKUP(Tabla1[[#This Row],[Nombre del Producto]],Tabla2[[Nombre Producto]:[Costo Unitario]],2,FALSE)</f>
        <v>Lot's O' Nuts</v>
      </c>
      <c r="U1581" t="str">
        <f>VLOOKUP(Tabla1[[#This Row],[Fábrica]],Tabla3[],4,FALSE)</f>
        <v>Arizona</v>
      </c>
    </row>
    <row r="1582" spans="1:21" x14ac:dyDescent="0.25">
      <c r="A1582" t="s">
        <v>8310</v>
      </c>
      <c r="B1582" s="3">
        <v>44545</v>
      </c>
      <c r="C1582" s="3">
        <v>44561</v>
      </c>
      <c r="D1582" t="s">
        <v>18</v>
      </c>
      <c r="E1582">
        <v>119466</v>
      </c>
      <c r="F1582" t="s">
        <v>19</v>
      </c>
      <c r="G1582" t="s">
        <v>239</v>
      </c>
      <c r="H1582" t="s">
        <v>173</v>
      </c>
      <c r="I1582">
        <v>60623</v>
      </c>
      <c r="J1582" t="s">
        <v>22</v>
      </c>
      <c r="K1582" t="s">
        <v>43</v>
      </c>
      <c r="L1582" t="s">
        <v>45</v>
      </c>
      <c r="M1582" t="s">
        <v>46</v>
      </c>
      <c r="N1582" s="5">
        <v>6.98</v>
      </c>
      <c r="O1582" s="7">
        <v>2</v>
      </c>
      <c r="P1582" s="5">
        <v>4.9800000000000004</v>
      </c>
      <c r="Q1582" s="5">
        <v>2</v>
      </c>
      <c r="R1582" s="22">
        <f>Tabla1[[#This Row],[Fecha de Envío]]-Tabla1[[#This Row],[Fecha de Orden]]</f>
        <v>16</v>
      </c>
      <c r="S1582" s="24">
        <f>YEAR(Tabla1[[#This Row],[Fecha de Orden]])</f>
        <v>2021</v>
      </c>
      <c r="T1582" t="str">
        <f>VLOOKUP(Tabla1[[#This Row],[Nombre del Producto]],Tabla2[[Nombre Producto]:[Costo Unitario]],2,FALSE)</f>
        <v>Lot's O' Nuts</v>
      </c>
      <c r="U1582" t="str">
        <f>VLOOKUP(Tabla1[[#This Row],[Fábrica]],Tabla3[],4,FALSE)</f>
        <v>Arizona</v>
      </c>
    </row>
    <row r="1583" spans="1:21" x14ac:dyDescent="0.25">
      <c r="A1583" t="s">
        <v>1667</v>
      </c>
      <c r="B1583" s="3">
        <v>44546</v>
      </c>
      <c r="C1583" s="3">
        <v>44557</v>
      </c>
      <c r="D1583" t="s">
        <v>39</v>
      </c>
      <c r="E1583">
        <v>136399</v>
      </c>
      <c r="F1583" t="s">
        <v>19</v>
      </c>
      <c r="G1583" t="s">
        <v>53</v>
      </c>
      <c r="H1583" t="s">
        <v>21</v>
      </c>
      <c r="I1583">
        <v>90049</v>
      </c>
      <c r="J1583" t="s">
        <v>22</v>
      </c>
      <c r="K1583" t="s">
        <v>23</v>
      </c>
      <c r="L1583" t="s">
        <v>24</v>
      </c>
      <c r="M1583" t="s">
        <v>25</v>
      </c>
      <c r="N1583" s="5">
        <v>7.5</v>
      </c>
      <c r="O1583" s="7">
        <v>2</v>
      </c>
      <c r="P1583" s="5">
        <v>4.9000000000000004</v>
      </c>
      <c r="Q1583" s="5">
        <v>2.6</v>
      </c>
      <c r="R1583" s="22">
        <f>Tabla1[[#This Row],[Fecha de Envío]]-Tabla1[[#This Row],[Fecha de Orden]]</f>
        <v>11</v>
      </c>
      <c r="S1583" s="24">
        <f>YEAR(Tabla1[[#This Row],[Fecha de Orden]])</f>
        <v>2021</v>
      </c>
      <c r="T1583" t="str">
        <f>VLOOKUP(Tabla1[[#This Row],[Nombre del Producto]],Tabla2[[Nombre Producto]:[Costo Unitario]],2,FALSE)</f>
        <v>Wicked Choccy's</v>
      </c>
      <c r="U1583" t="str">
        <f>VLOOKUP(Tabla1[[#This Row],[Fábrica]],Tabla3[],4,FALSE)</f>
        <v>Georgia</v>
      </c>
    </row>
    <row r="1584" spans="1:21" x14ac:dyDescent="0.25">
      <c r="A1584" t="s">
        <v>1668</v>
      </c>
      <c r="B1584" s="3">
        <v>44546</v>
      </c>
      <c r="C1584" s="3">
        <v>44557</v>
      </c>
      <c r="D1584" t="s">
        <v>39</v>
      </c>
      <c r="E1584">
        <v>136399</v>
      </c>
      <c r="F1584" t="s">
        <v>19</v>
      </c>
      <c r="G1584" t="s">
        <v>53</v>
      </c>
      <c r="H1584" t="s">
        <v>21</v>
      </c>
      <c r="I1584">
        <v>90049</v>
      </c>
      <c r="J1584" t="s">
        <v>22</v>
      </c>
      <c r="K1584" t="s">
        <v>23</v>
      </c>
      <c r="L1584" t="s">
        <v>27</v>
      </c>
      <c r="M1584" t="s">
        <v>28</v>
      </c>
      <c r="N1584" s="5">
        <v>7.2</v>
      </c>
      <c r="O1584" s="7">
        <v>2</v>
      </c>
      <c r="P1584" s="5">
        <v>5</v>
      </c>
      <c r="Q1584" s="5">
        <v>2.2000000000000002</v>
      </c>
      <c r="R1584" s="22">
        <f>Tabla1[[#This Row],[Fecha de Envío]]-Tabla1[[#This Row],[Fecha de Orden]]</f>
        <v>11</v>
      </c>
      <c r="S1584" s="24">
        <f>YEAR(Tabla1[[#This Row],[Fecha de Orden]])</f>
        <v>2021</v>
      </c>
      <c r="T1584" t="str">
        <f>VLOOKUP(Tabla1[[#This Row],[Nombre del Producto]],Tabla2[[Nombre Producto]:[Costo Unitario]],2,FALSE)</f>
        <v>Lot's O' Nuts</v>
      </c>
      <c r="U1584" t="str">
        <f>VLOOKUP(Tabla1[[#This Row],[Fábrica]],Tabla3[],4,FALSE)</f>
        <v>Arizona</v>
      </c>
    </row>
    <row r="1585" spans="1:21" x14ac:dyDescent="0.25">
      <c r="A1585" t="s">
        <v>1669</v>
      </c>
      <c r="B1585" s="3">
        <v>44546</v>
      </c>
      <c r="C1585" s="3">
        <v>44557</v>
      </c>
      <c r="D1585" t="s">
        <v>39</v>
      </c>
      <c r="E1585">
        <v>136399</v>
      </c>
      <c r="F1585" t="s">
        <v>19</v>
      </c>
      <c r="G1585" t="s">
        <v>53</v>
      </c>
      <c r="H1585" t="s">
        <v>21</v>
      </c>
      <c r="I1585">
        <v>90049</v>
      </c>
      <c r="J1585" t="s">
        <v>22</v>
      </c>
      <c r="K1585" t="s">
        <v>23</v>
      </c>
      <c r="L1585" t="s">
        <v>33</v>
      </c>
      <c r="M1585" t="s">
        <v>34</v>
      </c>
      <c r="N1585" s="5">
        <v>14.4</v>
      </c>
      <c r="O1585" s="7">
        <v>4</v>
      </c>
      <c r="P1585" s="5">
        <v>9.6</v>
      </c>
      <c r="Q1585" s="5">
        <v>4.8</v>
      </c>
      <c r="R1585" s="22">
        <f>Tabla1[[#This Row],[Fecha de Envío]]-Tabla1[[#This Row],[Fecha de Orden]]</f>
        <v>11</v>
      </c>
      <c r="S1585" s="24">
        <f>YEAR(Tabla1[[#This Row],[Fecha de Orden]])</f>
        <v>2021</v>
      </c>
      <c r="T1585" t="str">
        <f>VLOOKUP(Tabla1[[#This Row],[Nombre del Producto]],Tabla2[[Nombre Producto]:[Costo Unitario]],2,FALSE)</f>
        <v>Lot's O' Nuts</v>
      </c>
      <c r="U1585" t="str">
        <f>VLOOKUP(Tabla1[[#This Row],[Fábrica]],Tabla3[],4,FALSE)</f>
        <v>Arizona</v>
      </c>
    </row>
    <row r="1586" spans="1:21" x14ac:dyDescent="0.25">
      <c r="A1586" t="s">
        <v>3269</v>
      </c>
      <c r="B1586" s="3">
        <v>44546</v>
      </c>
      <c r="C1586" s="3">
        <v>44561</v>
      </c>
      <c r="D1586" t="s">
        <v>18</v>
      </c>
      <c r="E1586">
        <v>108273</v>
      </c>
      <c r="F1586" t="s">
        <v>19</v>
      </c>
      <c r="G1586" t="s">
        <v>285</v>
      </c>
      <c r="H1586" t="s">
        <v>42</v>
      </c>
      <c r="I1586">
        <v>77340</v>
      </c>
      <c r="J1586" t="s">
        <v>22</v>
      </c>
      <c r="K1586" t="s">
        <v>43</v>
      </c>
      <c r="L1586" t="s">
        <v>36</v>
      </c>
      <c r="M1586" t="s">
        <v>37</v>
      </c>
      <c r="N1586" s="5">
        <v>6.5</v>
      </c>
      <c r="O1586" s="7">
        <v>2</v>
      </c>
      <c r="P1586" s="5">
        <v>4.22</v>
      </c>
      <c r="Q1586" s="5">
        <v>2.2799999999999998</v>
      </c>
      <c r="R1586" s="22">
        <f>Tabla1[[#This Row],[Fecha de Envío]]-Tabla1[[#This Row],[Fecha de Orden]]</f>
        <v>15</v>
      </c>
      <c r="S1586" s="24">
        <f>YEAR(Tabla1[[#This Row],[Fecha de Orden]])</f>
        <v>2021</v>
      </c>
      <c r="T1586" t="str">
        <f>VLOOKUP(Tabla1[[#This Row],[Nombre del Producto]],Tabla2[[Nombre Producto]:[Costo Unitario]],2,FALSE)</f>
        <v>Wicked Choccy's</v>
      </c>
      <c r="U1586" t="str">
        <f>VLOOKUP(Tabla1[[#This Row],[Fábrica]],Tabla3[],4,FALSE)</f>
        <v>Georgia</v>
      </c>
    </row>
    <row r="1587" spans="1:21" x14ac:dyDescent="0.25">
      <c r="A1587" t="s">
        <v>3270</v>
      </c>
      <c r="B1587" s="3">
        <v>44546</v>
      </c>
      <c r="C1587" s="3">
        <v>44561</v>
      </c>
      <c r="D1587" t="s">
        <v>18</v>
      </c>
      <c r="E1587">
        <v>108273</v>
      </c>
      <c r="F1587" t="s">
        <v>19</v>
      </c>
      <c r="G1587" t="s">
        <v>285</v>
      </c>
      <c r="H1587" t="s">
        <v>42</v>
      </c>
      <c r="I1587">
        <v>77340</v>
      </c>
      <c r="J1587" t="s">
        <v>22</v>
      </c>
      <c r="K1587" t="s">
        <v>43</v>
      </c>
      <c r="L1587" t="s">
        <v>24</v>
      </c>
      <c r="M1587" t="s">
        <v>25</v>
      </c>
      <c r="N1587" s="5">
        <v>26.25</v>
      </c>
      <c r="O1587" s="7">
        <v>7</v>
      </c>
      <c r="P1587" s="5">
        <v>17.149999999999999</v>
      </c>
      <c r="Q1587" s="5">
        <v>9.1</v>
      </c>
      <c r="R1587" s="22">
        <f>Tabla1[[#This Row],[Fecha de Envío]]-Tabla1[[#This Row],[Fecha de Orden]]</f>
        <v>15</v>
      </c>
      <c r="S1587" s="24">
        <f>YEAR(Tabla1[[#This Row],[Fecha de Orden]])</f>
        <v>2021</v>
      </c>
      <c r="T1587" t="str">
        <f>VLOOKUP(Tabla1[[#This Row],[Nombre del Producto]],Tabla2[[Nombre Producto]:[Costo Unitario]],2,FALSE)</f>
        <v>Wicked Choccy's</v>
      </c>
      <c r="U1587" t="str">
        <f>VLOOKUP(Tabla1[[#This Row],[Fábrica]],Tabla3[],4,FALSE)</f>
        <v>Georgia</v>
      </c>
    </row>
    <row r="1588" spans="1:21" x14ac:dyDescent="0.25">
      <c r="A1588" t="s">
        <v>4995</v>
      </c>
      <c r="B1588" s="3">
        <v>44546</v>
      </c>
      <c r="C1588" s="3">
        <v>44560</v>
      </c>
      <c r="D1588" t="s">
        <v>71</v>
      </c>
      <c r="E1588">
        <v>153913</v>
      </c>
      <c r="F1588" t="s">
        <v>19</v>
      </c>
      <c r="G1588" t="s">
        <v>1207</v>
      </c>
      <c r="H1588" t="s">
        <v>255</v>
      </c>
      <c r="I1588">
        <v>33012</v>
      </c>
      <c r="J1588" t="s">
        <v>22</v>
      </c>
      <c r="K1588" t="s">
        <v>66</v>
      </c>
      <c r="L1588" t="s">
        <v>24</v>
      </c>
      <c r="M1588" t="s">
        <v>25</v>
      </c>
      <c r="N1588" s="5">
        <v>33.75</v>
      </c>
      <c r="O1588" s="7">
        <v>9</v>
      </c>
      <c r="P1588" s="5">
        <v>22.05</v>
      </c>
      <c r="Q1588" s="5">
        <v>11.7</v>
      </c>
      <c r="R1588" s="22">
        <f>Tabla1[[#This Row],[Fecha de Envío]]-Tabla1[[#This Row],[Fecha de Orden]]</f>
        <v>14</v>
      </c>
      <c r="S1588" s="24">
        <f>YEAR(Tabla1[[#This Row],[Fecha de Orden]])</f>
        <v>2021</v>
      </c>
      <c r="T1588" t="str">
        <f>VLOOKUP(Tabla1[[#This Row],[Nombre del Producto]],Tabla2[[Nombre Producto]:[Costo Unitario]],2,FALSE)</f>
        <v>Wicked Choccy's</v>
      </c>
      <c r="U1588" t="str">
        <f>VLOOKUP(Tabla1[[#This Row],[Fábrica]],Tabla3[],4,FALSE)</f>
        <v>Georgia</v>
      </c>
    </row>
    <row r="1589" spans="1:21" x14ac:dyDescent="0.25">
      <c r="A1589" t="s">
        <v>4996</v>
      </c>
      <c r="B1589" s="3">
        <v>44546</v>
      </c>
      <c r="C1589" s="3">
        <v>44560</v>
      </c>
      <c r="D1589" t="s">
        <v>71</v>
      </c>
      <c r="E1589">
        <v>153913</v>
      </c>
      <c r="F1589" t="s">
        <v>19</v>
      </c>
      <c r="G1589" t="s">
        <v>1207</v>
      </c>
      <c r="H1589" t="s">
        <v>255</v>
      </c>
      <c r="I1589">
        <v>33012</v>
      </c>
      <c r="J1589" t="s">
        <v>22</v>
      </c>
      <c r="K1589" t="s">
        <v>66</v>
      </c>
      <c r="L1589" t="s">
        <v>36</v>
      </c>
      <c r="M1589" t="s">
        <v>37</v>
      </c>
      <c r="N1589" s="5">
        <v>6.5</v>
      </c>
      <c r="O1589" s="7">
        <v>2</v>
      </c>
      <c r="P1589" s="5">
        <v>4.22</v>
      </c>
      <c r="Q1589" s="5">
        <v>2.2799999999999998</v>
      </c>
      <c r="R1589" s="22">
        <f>Tabla1[[#This Row],[Fecha de Envío]]-Tabla1[[#This Row],[Fecha de Orden]]</f>
        <v>14</v>
      </c>
      <c r="S1589" s="24">
        <f>YEAR(Tabla1[[#This Row],[Fecha de Orden]])</f>
        <v>2021</v>
      </c>
      <c r="T1589" t="str">
        <f>VLOOKUP(Tabla1[[#This Row],[Nombre del Producto]],Tabla2[[Nombre Producto]:[Costo Unitario]],2,FALSE)</f>
        <v>Wicked Choccy's</v>
      </c>
      <c r="U1589" t="str">
        <f>VLOOKUP(Tabla1[[#This Row],[Fábrica]],Tabla3[],4,FALSE)</f>
        <v>Georgia</v>
      </c>
    </row>
    <row r="1590" spans="1:21" x14ac:dyDescent="0.25">
      <c r="A1590" t="s">
        <v>5322</v>
      </c>
      <c r="B1590" s="3">
        <v>44546</v>
      </c>
      <c r="C1590" s="3">
        <v>44561</v>
      </c>
      <c r="D1590" t="s">
        <v>18</v>
      </c>
      <c r="E1590">
        <v>112718</v>
      </c>
      <c r="F1590" t="s">
        <v>19</v>
      </c>
      <c r="G1590" t="s">
        <v>242</v>
      </c>
      <c r="H1590" t="s">
        <v>255</v>
      </c>
      <c r="I1590">
        <v>32216</v>
      </c>
      <c r="J1590" t="s">
        <v>22</v>
      </c>
      <c r="K1590" t="s">
        <v>66</v>
      </c>
      <c r="L1590" t="s">
        <v>45</v>
      </c>
      <c r="M1590" t="s">
        <v>46</v>
      </c>
      <c r="N1590" s="5">
        <v>3.49</v>
      </c>
      <c r="O1590" s="7">
        <v>1</v>
      </c>
      <c r="P1590" s="5">
        <v>2.4900000000000002</v>
      </c>
      <c r="Q1590" s="5">
        <v>1</v>
      </c>
      <c r="R1590" s="22">
        <f>Tabla1[[#This Row],[Fecha de Envío]]-Tabla1[[#This Row],[Fecha de Orden]]</f>
        <v>15</v>
      </c>
      <c r="S1590" s="24">
        <f>YEAR(Tabla1[[#This Row],[Fecha de Orden]])</f>
        <v>2021</v>
      </c>
      <c r="T1590" t="str">
        <f>VLOOKUP(Tabla1[[#This Row],[Nombre del Producto]],Tabla2[[Nombre Producto]:[Costo Unitario]],2,FALSE)</f>
        <v>Lot's O' Nuts</v>
      </c>
      <c r="U1590" t="str">
        <f>VLOOKUP(Tabla1[[#This Row],[Fábrica]],Tabla3[],4,FALSE)</f>
        <v>Arizona</v>
      </c>
    </row>
    <row r="1591" spans="1:21" x14ac:dyDescent="0.25">
      <c r="A1591" t="s">
        <v>5522</v>
      </c>
      <c r="B1591" s="3">
        <v>44546</v>
      </c>
      <c r="C1591" s="3">
        <v>44558</v>
      </c>
      <c r="D1591" t="s">
        <v>71</v>
      </c>
      <c r="E1591">
        <v>100706</v>
      </c>
      <c r="F1591" t="s">
        <v>19</v>
      </c>
      <c r="G1591" t="s">
        <v>86</v>
      </c>
      <c r="H1591" t="s">
        <v>133</v>
      </c>
      <c r="I1591">
        <v>22153</v>
      </c>
      <c r="J1591" t="s">
        <v>22</v>
      </c>
      <c r="K1591" t="s">
        <v>66</v>
      </c>
      <c r="L1591" t="s">
        <v>33</v>
      </c>
      <c r="M1591" t="s">
        <v>34</v>
      </c>
      <c r="N1591" s="5">
        <v>21.6</v>
      </c>
      <c r="O1591" s="7">
        <v>6</v>
      </c>
      <c r="P1591" s="5">
        <v>14.4</v>
      </c>
      <c r="Q1591" s="5">
        <v>7.2</v>
      </c>
      <c r="R1591" s="22">
        <f>Tabla1[[#This Row],[Fecha de Envío]]-Tabla1[[#This Row],[Fecha de Orden]]</f>
        <v>12</v>
      </c>
      <c r="S1591" s="24">
        <f>YEAR(Tabla1[[#This Row],[Fecha de Orden]])</f>
        <v>2021</v>
      </c>
      <c r="T1591" t="str">
        <f>VLOOKUP(Tabla1[[#This Row],[Nombre del Producto]],Tabla2[[Nombre Producto]:[Costo Unitario]],2,FALSE)</f>
        <v>Lot's O' Nuts</v>
      </c>
      <c r="U1591" t="str">
        <f>VLOOKUP(Tabla1[[#This Row],[Fábrica]],Tabla3[],4,FALSE)</f>
        <v>Arizona</v>
      </c>
    </row>
    <row r="1592" spans="1:21" x14ac:dyDescent="0.25">
      <c r="A1592" t="s">
        <v>5523</v>
      </c>
      <c r="B1592" s="3">
        <v>44546</v>
      </c>
      <c r="C1592" s="3">
        <v>44558</v>
      </c>
      <c r="D1592" t="s">
        <v>71</v>
      </c>
      <c r="E1592">
        <v>100706</v>
      </c>
      <c r="F1592" t="s">
        <v>19</v>
      </c>
      <c r="G1592" t="s">
        <v>86</v>
      </c>
      <c r="H1592" t="s">
        <v>133</v>
      </c>
      <c r="I1592">
        <v>22153</v>
      </c>
      <c r="J1592" t="s">
        <v>22</v>
      </c>
      <c r="K1592" t="s">
        <v>66</v>
      </c>
      <c r="L1592" t="s">
        <v>24</v>
      </c>
      <c r="M1592" t="s">
        <v>25</v>
      </c>
      <c r="N1592" s="5">
        <v>7.5</v>
      </c>
      <c r="O1592" s="7">
        <v>2</v>
      </c>
      <c r="P1592" s="5">
        <v>4.9000000000000004</v>
      </c>
      <c r="Q1592" s="5">
        <v>2.6</v>
      </c>
      <c r="R1592" s="22">
        <f>Tabla1[[#This Row],[Fecha de Envío]]-Tabla1[[#This Row],[Fecha de Orden]]</f>
        <v>12</v>
      </c>
      <c r="S1592" s="24">
        <f>YEAR(Tabla1[[#This Row],[Fecha de Orden]])</f>
        <v>2021</v>
      </c>
      <c r="T1592" t="str">
        <f>VLOOKUP(Tabla1[[#This Row],[Nombre del Producto]],Tabla2[[Nombre Producto]:[Costo Unitario]],2,FALSE)</f>
        <v>Wicked Choccy's</v>
      </c>
      <c r="U1592" t="str">
        <f>VLOOKUP(Tabla1[[#This Row],[Fábrica]],Tabla3[],4,FALSE)</f>
        <v>Georgia</v>
      </c>
    </row>
    <row r="1593" spans="1:21" x14ac:dyDescent="0.25">
      <c r="A1593" t="s">
        <v>7877</v>
      </c>
      <c r="B1593" s="3">
        <v>44546</v>
      </c>
      <c r="C1593" s="3">
        <v>44558</v>
      </c>
      <c r="D1593" t="s">
        <v>71</v>
      </c>
      <c r="E1593">
        <v>113257</v>
      </c>
      <c r="F1593" t="s">
        <v>19</v>
      </c>
      <c r="G1593" t="s">
        <v>270</v>
      </c>
      <c r="H1593" t="s">
        <v>42</v>
      </c>
      <c r="I1593">
        <v>77705</v>
      </c>
      <c r="J1593" t="s">
        <v>22</v>
      </c>
      <c r="K1593" t="s">
        <v>43</v>
      </c>
      <c r="L1593" t="s">
        <v>33</v>
      </c>
      <c r="M1593" t="s">
        <v>34</v>
      </c>
      <c r="N1593" s="5">
        <v>25.2</v>
      </c>
      <c r="O1593" s="7">
        <v>7</v>
      </c>
      <c r="P1593" s="5">
        <v>16.8</v>
      </c>
      <c r="Q1593" s="5">
        <v>8.4</v>
      </c>
      <c r="R1593" s="22">
        <f>Tabla1[[#This Row],[Fecha de Envío]]-Tabla1[[#This Row],[Fecha de Orden]]</f>
        <v>12</v>
      </c>
      <c r="S1593" s="24">
        <f>YEAR(Tabla1[[#This Row],[Fecha de Orden]])</f>
        <v>2021</v>
      </c>
      <c r="T1593" t="str">
        <f>VLOOKUP(Tabla1[[#This Row],[Nombre del Producto]],Tabla2[[Nombre Producto]:[Costo Unitario]],2,FALSE)</f>
        <v>Lot's O' Nuts</v>
      </c>
      <c r="U1593" t="str">
        <f>VLOOKUP(Tabla1[[#This Row],[Fábrica]],Tabla3[],4,FALSE)</f>
        <v>Arizona</v>
      </c>
    </row>
    <row r="1594" spans="1:21" x14ac:dyDescent="0.25">
      <c r="A1594" t="s">
        <v>7878</v>
      </c>
      <c r="B1594" s="3">
        <v>44546</v>
      </c>
      <c r="C1594" s="3">
        <v>44558</v>
      </c>
      <c r="D1594" t="s">
        <v>71</v>
      </c>
      <c r="E1594">
        <v>113257</v>
      </c>
      <c r="F1594" t="s">
        <v>19</v>
      </c>
      <c r="G1594" t="s">
        <v>270</v>
      </c>
      <c r="H1594" t="s">
        <v>42</v>
      </c>
      <c r="I1594">
        <v>77705</v>
      </c>
      <c r="J1594" t="s">
        <v>22</v>
      </c>
      <c r="K1594" t="s">
        <v>43</v>
      </c>
      <c r="L1594" t="s">
        <v>27</v>
      </c>
      <c r="M1594" t="s">
        <v>28</v>
      </c>
      <c r="N1594" s="5">
        <v>14.4</v>
      </c>
      <c r="O1594" s="7">
        <v>4</v>
      </c>
      <c r="P1594" s="5">
        <v>10</v>
      </c>
      <c r="Q1594" s="5">
        <v>4.4000000000000004</v>
      </c>
      <c r="R1594" s="22">
        <f>Tabla1[[#This Row],[Fecha de Envío]]-Tabla1[[#This Row],[Fecha de Orden]]</f>
        <v>12</v>
      </c>
      <c r="S1594" s="24">
        <f>YEAR(Tabla1[[#This Row],[Fecha de Orden]])</f>
        <v>2021</v>
      </c>
      <c r="T1594" t="str">
        <f>VLOOKUP(Tabla1[[#This Row],[Nombre del Producto]],Tabla2[[Nombre Producto]:[Costo Unitario]],2,FALSE)</f>
        <v>Lot's O' Nuts</v>
      </c>
      <c r="U1594" t="str">
        <f>VLOOKUP(Tabla1[[#This Row],[Fábrica]],Tabla3[],4,FALSE)</f>
        <v>Arizona</v>
      </c>
    </row>
    <row r="1595" spans="1:21" x14ac:dyDescent="0.25">
      <c r="A1595" t="s">
        <v>7926</v>
      </c>
      <c r="B1595" s="3">
        <v>44546</v>
      </c>
      <c r="C1595" s="3">
        <v>44560</v>
      </c>
      <c r="D1595" t="s">
        <v>18</v>
      </c>
      <c r="E1595">
        <v>151379</v>
      </c>
      <c r="F1595" t="s">
        <v>19</v>
      </c>
      <c r="G1595" t="s">
        <v>92</v>
      </c>
      <c r="H1595" t="s">
        <v>93</v>
      </c>
      <c r="I1595">
        <v>48227</v>
      </c>
      <c r="J1595" t="s">
        <v>22</v>
      </c>
      <c r="K1595" t="s">
        <v>43</v>
      </c>
      <c r="L1595" t="s">
        <v>36</v>
      </c>
      <c r="M1595" t="s">
        <v>37</v>
      </c>
      <c r="N1595" s="5">
        <v>16.25</v>
      </c>
      <c r="O1595" s="7">
        <v>5</v>
      </c>
      <c r="P1595" s="5">
        <v>10.55</v>
      </c>
      <c r="Q1595" s="5">
        <v>5.7</v>
      </c>
      <c r="R1595" s="22">
        <f>Tabla1[[#This Row],[Fecha de Envío]]-Tabla1[[#This Row],[Fecha de Orden]]</f>
        <v>14</v>
      </c>
      <c r="S1595" s="24">
        <f>YEAR(Tabla1[[#This Row],[Fecha de Orden]])</f>
        <v>2021</v>
      </c>
      <c r="T1595" t="str">
        <f>VLOOKUP(Tabla1[[#This Row],[Nombre del Producto]],Tabla2[[Nombre Producto]:[Costo Unitario]],2,FALSE)</f>
        <v>Wicked Choccy's</v>
      </c>
      <c r="U1595" t="str">
        <f>VLOOKUP(Tabla1[[#This Row],[Fábrica]],Tabla3[],4,FALSE)</f>
        <v>Georgia</v>
      </c>
    </row>
    <row r="1596" spans="1:21" x14ac:dyDescent="0.25">
      <c r="A1596" t="s">
        <v>8134</v>
      </c>
      <c r="B1596" s="3">
        <v>44546</v>
      </c>
      <c r="C1596" s="3">
        <v>44561</v>
      </c>
      <c r="D1596" t="s">
        <v>18</v>
      </c>
      <c r="E1596">
        <v>124247</v>
      </c>
      <c r="F1596" t="s">
        <v>19</v>
      </c>
      <c r="G1596" t="s">
        <v>1140</v>
      </c>
      <c r="H1596" t="s">
        <v>21</v>
      </c>
      <c r="I1596">
        <v>95823</v>
      </c>
      <c r="J1596" t="s">
        <v>22</v>
      </c>
      <c r="K1596" t="s">
        <v>23</v>
      </c>
      <c r="L1596" t="s">
        <v>24</v>
      </c>
      <c r="M1596" t="s">
        <v>25</v>
      </c>
      <c r="N1596" s="5">
        <v>18.75</v>
      </c>
      <c r="O1596" s="7">
        <v>5</v>
      </c>
      <c r="P1596" s="5">
        <v>12.25</v>
      </c>
      <c r="Q1596" s="5">
        <v>6.5</v>
      </c>
      <c r="R1596" s="22">
        <f>Tabla1[[#This Row],[Fecha de Envío]]-Tabla1[[#This Row],[Fecha de Orden]]</f>
        <v>15</v>
      </c>
      <c r="S1596" s="24">
        <f>YEAR(Tabla1[[#This Row],[Fecha de Orden]])</f>
        <v>2021</v>
      </c>
      <c r="T1596" t="str">
        <f>VLOOKUP(Tabla1[[#This Row],[Nombre del Producto]],Tabla2[[Nombre Producto]:[Costo Unitario]],2,FALSE)</f>
        <v>Wicked Choccy's</v>
      </c>
      <c r="U1596" t="str">
        <f>VLOOKUP(Tabla1[[#This Row],[Fábrica]],Tabla3[],4,FALSE)</f>
        <v>Georgia</v>
      </c>
    </row>
    <row r="1597" spans="1:21" x14ac:dyDescent="0.25">
      <c r="A1597" t="s">
        <v>3153</v>
      </c>
      <c r="B1597" s="3">
        <v>44547</v>
      </c>
      <c r="C1597" s="3">
        <v>44564</v>
      </c>
      <c r="D1597" t="s">
        <v>18</v>
      </c>
      <c r="E1597">
        <v>139633</v>
      </c>
      <c r="F1597" t="s">
        <v>19</v>
      </c>
      <c r="G1597" t="s">
        <v>412</v>
      </c>
      <c r="H1597" t="s">
        <v>210</v>
      </c>
      <c r="I1597">
        <v>43229</v>
      </c>
      <c r="J1597" t="s">
        <v>22</v>
      </c>
      <c r="K1597" t="s">
        <v>32</v>
      </c>
      <c r="L1597" t="s">
        <v>36</v>
      </c>
      <c r="M1597" t="s">
        <v>37</v>
      </c>
      <c r="N1597" s="5">
        <v>13</v>
      </c>
      <c r="O1597" s="7">
        <v>4</v>
      </c>
      <c r="P1597" s="5">
        <v>8.44</v>
      </c>
      <c r="Q1597" s="5">
        <v>4.5599999999999996</v>
      </c>
      <c r="R1597" s="22">
        <f>Tabla1[[#This Row],[Fecha de Envío]]-Tabla1[[#This Row],[Fecha de Orden]]</f>
        <v>17</v>
      </c>
      <c r="S1597" s="24">
        <f>YEAR(Tabla1[[#This Row],[Fecha de Orden]])</f>
        <v>2021</v>
      </c>
      <c r="T1597" t="str">
        <f>VLOOKUP(Tabla1[[#This Row],[Nombre del Producto]],Tabla2[[Nombre Producto]:[Costo Unitario]],2,FALSE)</f>
        <v>Wicked Choccy's</v>
      </c>
      <c r="U1597" t="str">
        <f>VLOOKUP(Tabla1[[#This Row],[Fábrica]],Tabla3[],4,FALSE)</f>
        <v>Georgia</v>
      </c>
    </row>
    <row r="1598" spans="1:21" x14ac:dyDescent="0.25">
      <c r="A1598" t="s">
        <v>7536</v>
      </c>
      <c r="B1598" s="3">
        <v>44547</v>
      </c>
      <c r="C1598" s="3">
        <v>44559</v>
      </c>
      <c r="D1598" t="s">
        <v>71</v>
      </c>
      <c r="E1598">
        <v>123925</v>
      </c>
      <c r="F1598" t="s">
        <v>19</v>
      </c>
      <c r="G1598" t="s">
        <v>412</v>
      </c>
      <c r="H1598" t="s">
        <v>73</v>
      </c>
      <c r="I1598">
        <v>31907</v>
      </c>
      <c r="J1598" t="s">
        <v>22</v>
      </c>
      <c r="K1598" t="s">
        <v>66</v>
      </c>
      <c r="L1598" t="s">
        <v>45</v>
      </c>
      <c r="M1598" t="s">
        <v>46</v>
      </c>
      <c r="N1598" s="5">
        <v>10.47</v>
      </c>
      <c r="O1598" s="7">
        <v>3</v>
      </c>
      <c r="P1598" s="5">
        <v>7.47</v>
      </c>
      <c r="Q1598" s="5">
        <v>3</v>
      </c>
      <c r="R1598" s="22">
        <f>Tabla1[[#This Row],[Fecha de Envío]]-Tabla1[[#This Row],[Fecha de Orden]]</f>
        <v>12</v>
      </c>
      <c r="S1598" s="24">
        <f>YEAR(Tabla1[[#This Row],[Fecha de Orden]])</f>
        <v>2021</v>
      </c>
      <c r="T1598" t="str">
        <f>VLOOKUP(Tabla1[[#This Row],[Nombre del Producto]],Tabla2[[Nombre Producto]:[Costo Unitario]],2,FALSE)</f>
        <v>Lot's O' Nuts</v>
      </c>
      <c r="U1598" t="str">
        <f>VLOOKUP(Tabla1[[#This Row],[Fábrica]],Tabla3[],4,FALSE)</f>
        <v>Arizona</v>
      </c>
    </row>
    <row r="1599" spans="1:21" x14ac:dyDescent="0.25">
      <c r="A1599" t="s">
        <v>1338</v>
      </c>
      <c r="B1599" s="3">
        <v>44549</v>
      </c>
      <c r="C1599" s="3">
        <v>44561</v>
      </c>
      <c r="D1599" t="s">
        <v>39</v>
      </c>
      <c r="E1599">
        <v>162992</v>
      </c>
      <c r="F1599" t="s">
        <v>19</v>
      </c>
      <c r="G1599" t="s">
        <v>53</v>
      </c>
      <c r="H1599" t="s">
        <v>21</v>
      </c>
      <c r="I1599">
        <v>90008</v>
      </c>
      <c r="J1599" t="s">
        <v>22</v>
      </c>
      <c r="K1599" t="s">
        <v>23</v>
      </c>
      <c r="L1599" t="s">
        <v>45</v>
      </c>
      <c r="M1599" t="s">
        <v>46</v>
      </c>
      <c r="N1599" s="5">
        <v>17.45</v>
      </c>
      <c r="O1599" s="7">
        <v>5</v>
      </c>
      <c r="P1599" s="5">
        <v>12.45</v>
      </c>
      <c r="Q1599" s="5">
        <v>5</v>
      </c>
      <c r="R1599" s="22">
        <f>Tabla1[[#This Row],[Fecha de Envío]]-Tabla1[[#This Row],[Fecha de Orden]]</f>
        <v>12</v>
      </c>
      <c r="S1599" s="24">
        <f>YEAR(Tabla1[[#This Row],[Fecha de Orden]])</f>
        <v>2021</v>
      </c>
      <c r="T1599" t="str">
        <f>VLOOKUP(Tabla1[[#This Row],[Nombre del Producto]],Tabla2[[Nombre Producto]:[Costo Unitario]],2,FALSE)</f>
        <v>Lot's O' Nuts</v>
      </c>
      <c r="U1599" t="str">
        <f>VLOOKUP(Tabla1[[#This Row],[Fábrica]],Tabla3[],4,FALSE)</f>
        <v>Arizona</v>
      </c>
    </row>
    <row r="1600" spans="1:21" x14ac:dyDescent="0.25">
      <c r="A1600" t="s">
        <v>4095</v>
      </c>
      <c r="B1600" s="3">
        <v>44549</v>
      </c>
      <c r="C1600" s="3">
        <v>44561</v>
      </c>
      <c r="D1600" t="s">
        <v>71</v>
      </c>
      <c r="E1600">
        <v>120768</v>
      </c>
      <c r="F1600" t="s">
        <v>19</v>
      </c>
      <c r="G1600" t="s">
        <v>652</v>
      </c>
      <c r="H1600" t="s">
        <v>522</v>
      </c>
      <c r="I1600">
        <v>35630</v>
      </c>
      <c r="J1600" t="s">
        <v>22</v>
      </c>
      <c r="K1600" t="s">
        <v>66</v>
      </c>
      <c r="L1600" t="s">
        <v>36</v>
      </c>
      <c r="M1600" t="s">
        <v>37</v>
      </c>
      <c r="N1600" s="5">
        <v>45.5</v>
      </c>
      <c r="O1600" s="7">
        <v>14</v>
      </c>
      <c r="P1600" s="5">
        <v>29.54</v>
      </c>
      <c r="Q1600" s="5">
        <v>15.96</v>
      </c>
      <c r="R1600" s="22">
        <f>Tabla1[[#This Row],[Fecha de Envío]]-Tabla1[[#This Row],[Fecha de Orden]]</f>
        <v>12</v>
      </c>
      <c r="S1600" s="24">
        <f>YEAR(Tabla1[[#This Row],[Fecha de Orden]])</f>
        <v>2021</v>
      </c>
      <c r="T1600" t="str">
        <f>VLOOKUP(Tabla1[[#This Row],[Nombre del Producto]],Tabla2[[Nombre Producto]:[Costo Unitario]],2,FALSE)</f>
        <v>Wicked Choccy's</v>
      </c>
      <c r="U1600" t="str">
        <f>VLOOKUP(Tabla1[[#This Row],[Fábrica]],Tabla3[],4,FALSE)</f>
        <v>Georgia</v>
      </c>
    </row>
    <row r="1601" spans="1:21" x14ac:dyDescent="0.25">
      <c r="A1601" t="s">
        <v>4096</v>
      </c>
      <c r="B1601" s="3">
        <v>44549</v>
      </c>
      <c r="C1601" s="3">
        <v>44561</v>
      </c>
      <c r="D1601" t="s">
        <v>71</v>
      </c>
      <c r="E1601">
        <v>120768</v>
      </c>
      <c r="F1601" t="s">
        <v>19</v>
      </c>
      <c r="G1601" t="s">
        <v>652</v>
      </c>
      <c r="H1601" t="s">
        <v>522</v>
      </c>
      <c r="I1601">
        <v>35630</v>
      </c>
      <c r="J1601" t="s">
        <v>22</v>
      </c>
      <c r="K1601" t="s">
        <v>66</v>
      </c>
      <c r="L1601" t="s">
        <v>33</v>
      </c>
      <c r="M1601" t="s">
        <v>34</v>
      </c>
      <c r="N1601" s="5">
        <v>3.6</v>
      </c>
      <c r="O1601" s="7">
        <v>1</v>
      </c>
      <c r="P1601" s="5">
        <v>2.4</v>
      </c>
      <c r="Q1601" s="5">
        <v>1.2</v>
      </c>
      <c r="R1601" s="22">
        <f>Tabla1[[#This Row],[Fecha de Envío]]-Tabla1[[#This Row],[Fecha de Orden]]</f>
        <v>12</v>
      </c>
      <c r="S1601" s="24">
        <f>YEAR(Tabla1[[#This Row],[Fecha de Orden]])</f>
        <v>2021</v>
      </c>
      <c r="T1601" t="str">
        <f>VLOOKUP(Tabla1[[#This Row],[Nombre del Producto]],Tabla2[[Nombre Producto]:[Costo Unitario]],2,FALSE)</f>
        <v>Lot's O' Nuts</v>
      </c>
      <c r="U1601" t="str">
        <f>VLOOKUP(Tabla1[[#This Row],[Fábrica]],Tabla3[],4,FALSE)</f>
        <v>Arizona</v>
      </c>
    </row>
    <row r="1602" spans="1:21" x14ac:dyDescent="0.25">
      <c r="A1602" t="s">
        <v>6164</v>
      </c>
      <c r="B1602" s="3">
        <v>44549</v>
      </c>
      <c r="C1602" s="3">
        <v>44565</v>
      </c>
      <c r="D1602" t="s">
        <v>18</v>
      </c>
      <c r="E1602">
        <v>150574</v>
      </c>
      <c r="F1602" t="s">
        <v>19</v>
      </c>
      <c r="G1602" t="s">
        <v>242</v>
      </c>
      <c r="H1602" t="s">
        <v>255</v>
      </c>
      <c r="I1602">
        <v>32216</v>
      </c>
      <c r="J1602" t="s">
        <v>22</v>
      </c>
      <c r="K1602" t="s">
        <v>66</v>
      </c>
      <c r="L1602" t="s">
        <v>33</v>
      </c>
      <c r="M1602" t="s">
        <v>34</v>
      </c>
      <c r="N1602" s="5">
        <v>7.2</v>
      </c>
      <c r="O1602" s="7">
        <v>2</v>
      </c>
      <c r="P1602" s="5">
        <v>4.8</v>
      </c>
      <c r="Q1602" s="5">
        <v>2.4</v>
      </c>
      <c r="R1602" s="22">
        <f>Tabla1[[#This Row],[Fecha de Envío]]-Tabla1[[#This Row],[Fecha de Orden]]</f>
        <v>16</v>
      </c>
      <c r="S1602" s="24">
        <f>YEAR(Tabla1[[#This Row],[Fecha de Orden]])</f>
        <v>2021</v>
      </c>
      <c r="T1602" t="str">
        <f>VLOOKUP(Tabla1[[#This Row],[Nombre del Producto]],Tabla2[[Nombre Producto]:[Costo Unitario]],2,FALSE)</f>
        <v>Lot's O' Nuts</v>
      </c>
      <c r="U1602" t="str">
        <f>VLOOKUP(Tabla1[[#This Row],[Fábrica]],Tabla3[],4,FALSE)</f>
        <v>Arizona</v>
      </c>
    </row>
    <row r="1603" spans="1:21" x14ac:dyDescent="0.25">
      <c r="A1603" t="s">
        <v>6165</v>
      </c>
      <c r="B1603" s="3">
        <v>44549</v>
      </c>
      <c r="C1603" s="3">
        <v>44565</v>
      </c>
      <c r="D1603" t="s">
        <v>18</v>
      </c>
      <c r="E1603">
        <v>150574</v>
      </c>
      <c r="F1603" t="s">
        <v>19</v>
      </c>
      <c r="G1603" t="s">
        <v>242</v>
      </c>
      <c r="H1603" t="s">
        <v>255</v>
      </c>
      <c r="I1603">
        <v>32216</v>
      </c>
      <c r="J1603" t="s">
        <v>22</v>
      </c>
      <c r="K1603" t="s">
        <v>66</v>
      </c>
      <c r="L1603" t="s">
        <v>36</v>
      </c>
      <c r="M1603" t="s">
        <v>37</v>
      </c>
      <c r="N1603" s="5">
        <v>16.25</v>
      </c>
      <c r="O1603" s="7">
        <v>5</v>
      </c>
      <c r="P1603" s="5">
        <v>10.55</v>
      </c>
      <c r="Q1603" s="5">
        <v>5.7</v>
      </c>
      <c r="R1603" s="22">
        <f>Tabla1[[#This Row],[Fecha de Envío]]-Tabla1[[#This Row],[Fecha de Orden]]</f>
        <v>16</v>
      </c>
      <c r="S1603" s="24">
        <f>YEAR(Tabla1[[#This Row],[Fecha de Orden]])</f>
        <v>2021</v>
      </c>
      <c r="T1603" t="str">
        <f>VLOOKUP(Tabla1[[#This Row],[Nombre del Producto]],Tabla2[[Nombre Producto]:[Costo Unitario]],2,FALSE)</f>
        <v>Wicked Choccy's</v>
      </c>
      <c r="U1603" t="str">
        <f>VLOOKUP(Tabla1[[#This Row],[Fábrica]],Tabla3[],4,FALSE)</f>
        <v>Georgia</v>
      </c>
    </row>
    <row r="1604" spans="1:21" x14ac:dyDescent="0.25">
      <c r="A1604" t="s">
        <v>8080</v>
      </c>
      <c r="B1604" s="3">
        <v>44549</v>
      </c>
      <c r="C1604" s="3">
        <v>44565</v>
      </c>
      <c r="D1604" t="s">
        <v>18</v>
      </c>
      <c r="E1604">
        <v>169446</v>
      </c>
      <c r="F1604" t="s">
        <v>19</v>
      </c>
      <c r="G1604" t="s">
        <v>239</v>
      </c>
      <c r="H1604" t="s">
        <v>173</v>
      </c>
      <c r="I1604">
        <v>60623</v>
      </c>
      <c r="J1604" t="s">
        <v>22</v>
      </c>
      <c r="K1604" t="s">
        <v>43</v>
      </c>
      <c r="L1604" t="s">
        <v>45</v>
      </c>
      <c r="M1604" t="s">
        <v>46</v>
      </c>
      <c r="N1604" s="5">
        <v>10.47</v>
      </c>
      <c r="O1604" s="7">
        <v>3</v>
      </c>
      <c r="P1604" s="5">
        <v>7.47</v>
      </c>
      <c r="Q1604" s="5">
        <v>3</v>
      </c>
      <c r="R1604" s="22">
        <f>Tabla1[[#This Row],[Fecha de Envío]]-Tabla1[[#This Row],[Fecha de Orden]]</f>
        <v>16</v>
      </c>
      <c r="S1604" s="24">
        <f>YEAR(Tabla1[[#This Row],[Fecha de Orden]])</f>
        <v>2021</v>
      </c>
      <c r="T1604" t="str">
        <f>VLOOKUP(Tabla1[[#This Row],[Nombre del Producto]],Tabla2[[Nombre Producto]:[Costo Unitario]],2,FALSE)</f>
        <v>Lot's O' Nuts</v>
      </c>
      <c r="U1604" t="str">
        <f>VLOOKUP(Tabla1[[#This Row],[Fábrica]],Tabla3[],4,FALSE)</f>
        <v>Arizona</v>
      </c>
    </row>
    <row r="1605" spans="1:21" x14ac:dyDescent="0.25">
      <c r="A1605" t="s">
        <v>8081</v>
      </c>
      <c r="B1605" s="3">
        <v>44549</v>
      </c>
      <c r="C1605" s="3">
        <v>44565</v>
      </c>
      <c r="D1605" t="s">
        <v>18</v>
      </c>
      <c r="E1605">
        <v>169446</v>
      </c>
      <c r="F1605" t="s">
        <v>19</v>
      </c>
      <c r="G1605" t="s">
        <v>239</v>
      </c>
      <c r="H1605" t="s">
        <v>173</v>
      </c>
      <c r="I1605">
        <v>60623</v>
      </c>
      <c r="J1605" t="s">
        <v>22</v>
      </c>
      <c r="K1605" t="s">
        <v>43</v>
      </c>
      <c r="L1605" t="s">
        <v>36</v>
      </c>
      <c r="M1605" t="s">
        <v>37</v>
      </c>
      <c r="N1605" s="5">
        <v>9.75</v>
      </c>
      <c r="O1605" s="7">
        <v>3</v>
      </c>
      <c r="P1605" s="5">
        <v>6.33</v>
      </c>
      <c r="Q1605" s="5">
        <v>3.42</v>
      </c>
      <c r="R1605" s="22">
        <f>Tabla1[[#This Row],[Fecha de Envío]]-Tabla1[[#This Row],[Fecha de Orden]]</f>
        <v>16</v>
      </c>
      <c r="S1605" s="24">
        <f>YEAR(Tabla1[[#This Row],[Fecha de Orden]])</f>
        <v>2021</v>
      </c>
      <c r="T1605" t="str">
        <f>VLOOKUP(Tabla1[[#This Row],[Nombre del Producto]],Tabla2[[Nombre Producto]:[Costo Unitario]],2,FALSE)</f>
        <v>Wicked Choccy's</v>
      </c>
      <c r="U1605" t="str">
        <f>VLOOKUP(Tabla1[[#This Row],[Fábrica]],Tabla3[],4,FALSE)</f>
        <v>Georgia</v>
      </c>
    </row>
    <row r="1606" spans="1:21" x14ac:dyDescent="0.25">
      <c r="A1606" t="s">
        <v>155</v>
      </c>
      <c r="B1606" s="3">
        <v>44550</v>
      </c>
      <c r="C1606" s="3">
        <v>44563</v>
      </c>
      <c r="D1606" t="s">
        <v>39</v>
      </c>
      <c r="E1606">
        <v>103100</v>
      </c>
      <c r="F1606" t="s">
        <v>19</v>
      </c>
      <c r="G1606" t="s">
        <v>156</v>
      </c>
      <c r="H1606" t="s">
        <v>147</v>
      </c>
      <c r="I1606">
        <v>46203</v>
      </c>
      <c r="J1606" t="s">
        <v>22</v>
      </c>
      <c r="K1606" t="s">
        <v>43</v>
      </c>
      <c r="L1606" t="s">
        <v>45</v>
      </c>
      <c r="M1606" t="s">
        <v>46</v>
      </c>
      <c r="N1606" s="5">
        <v>10.47</v>
      </c>
      <c r="O1606" s="7">
        <v>3</v>
      </c>
      <c r="P1606" s="5">
        <v>7.47</v>
      </c>
      <c r="Q1606" s="5">
        <v>3</v>
      </c>
      <c r="R1606" s="22">
        <f>Tabla1[[#This Row],[Fecha de Envío]]-Tabla1[[#This Row],[Fecha de Orden]]</f>
        <v>13</v>
      </c>
      <c r="S1606" s="24">
        <f>YEAR(Tabla1[[#This Row],[Fecha de Orden]])</f>
        <v>2021</v>
      </c>
      <c r="T1606" t="str">
        <f>VLOOKUP(Tabla1[[#This Row],[Nombre del Producto]],Tabla2[[Nombre Producto]:[Costo Unitario]],2,FALSE)</f>
        <v>Lot's O' Nuts</v>
      </c>
      <c r="U1606" t="str">
        <f>VLOOKUP(Tabla1[[#This Row],[Fábrica]],Tabla3[],4,FALSE)</f>
        <v>Arizona</v>
      </c>
    </row>
    <row r="1607" spans="1:21" x14ac:dyDescent="0.25">
      <c r="A1607" t="s">
        <v>157</v>
      </c>
      <c r="B1607" s="3">
        <v>44550</v>
      </c>
      <c r="C1607" s="3">
        <v>44563</v>
      </c>
      <c r="D1607" t="s">
        <v>39</v>
      </c>
      <c r="E1607">
        <v>103100</v>
      </c>
      <c r="F1607" t="s">
        <v>19</v>
      </c>
      <c r="G1607" t="s">
        <v>156</v>
      </c>
      <c r="H1607" t="s">
        <v>147</v>
      </c>
      <c r="I1607">
        <v>46203</v>
      </c>
      <c r="J1607" t="s">
        <v>22</v>
      </c>
      <c r="K1607" t="s">
        <v>43</v>
      </c>
      <c r="L1607" t="s">
        <v>33</v>
      </c>
      <c r="M1607" t="s">
        <v>34</v>
      </c>
      <c r="N1607" s="5">
        <v>3.6</v>
      </c>
      <c r="O1607" s="7">
        <v>1</v>
      </c>
      <c r="P1607" s="5">
        <v>2.4</v>
      </c>
      <c r="Q1607" s="5">
        <v>1.2</v>
      </c>
      <c r="R1607" s="22">
        <f>Tabla1[[#This Row],[Fecha de Envío]]-Tabla1[[#This Row],[Fecha de Orden]]</f>
        <v>13</v>
      </c>
      <c r="S1607" s="24">
        <f>YEAR(Tabla1[[#This Row],[Fecha de Orden]])</f>
        <v>2021</v>
      </c>
      <c r="T1607" t="str">
        <f>VLOOKUP(Tabla1[[#This Row],[Nombre del Producto]],Tabla2[[Nombre Producto]:[Costo Unitario]],2,FALSE)</f>
        <v>Lot's O' Nuts</v>
      </c>
      <c r="U1607" t="str">
        <f>VLOOKUP(Tabla1[[#This Row],[Fábrica]],Tabla3[],4,FALSE)</f>
        <v>Arizona</v>
      </c>
    </row>
    <row r="1608" spans="1:21" x14ac:dyDescent="0.25">
      <c r="A1608" t="s">
        <v>194</v>
      </c>
      <c r="B1608" s="3">
        <v>44550</v>
      </c>
      <c r="C1608" s="3">
        <v>44562</v>
      </c>
      <c r="D1608" t="s">
        <v>71</v>
      </c>
      <c r="E1608">
        <v>126634</v>
      </c>
      <c r="F1608" t="s">
        <v>195</v>
      </c>
      <c r="G1608" t="s">
        <v>196</v>
      </c>
      <c r="H1608" t="s">
        <v>197</v>
      </c>
      <c r="I1608" t="s">
        <v>198</v>
      </c>
      <c r="J1608" t="s">
        <v>22</v>
      </c>
      <c r="K1608" t="s">
        <v>23</v>
      </c>
      <c r="L1608" t="s">
        <v>33</v>
      </c>
      <c r="M1608" t="s">
        <v>34</v>
      </c>
      <c r="N1608" s="5">
        <v>18</v>
      </c>
      <c r="O1608" s="7">
        <v>5</v>
      </c>
      <c r="P1608" s="5">
        <v>12</v>
      </c>
      <c r="Q1608" s="5">
        <v>6</v>
      </c>
      <c r="R1608" s="22">
        <f>Tabla1[[#This Row],[Fecha de Envío]]-Tabla1[[#This Row],[Fecha de Orden]]</f>
        <v>12</v>
      </c>
      <c r="S1608" s="24">
        <f>YEAR(Tabla1[[#This Row],[Fecha de Orden]])</f>
        <v>2021</v>
      </c>
      <c r="T1608" t="str">
        <f>VLOOKUP(Tabla1[[#This Row],[Nombre del Producto]],Tabla2[[Nombre Producto]:[Costo Unitario]],2,FALSE)</f>
        <v>Lot's O' Nuts</v>
      </c>
      <c r="U1608" t="str">
        <f>VLOOKUP(Tabla1[[#This Row],[Fábrica]],Tabla3[],4,FALSE)</f>
        <v>Arizona</v>
      </c>
    </row>
    <row r="1609" spans="1:21" x14ac:dyDescent="0.25">
      <c r="A1609" t="s">
        <v>2282</v>
      </c>
      <c r="B1609" s="3">
        <v>44550</v>
      </c>
      <c r="C1609" s="3">
        <v>44562</v>
      </c>
      <c r="D1609" t="s">
        <v>39</v>
      </c>
      <c r="E1609">
        <v>138681</v>
      </c>
      <c r="F1609" t="s">
        <v>19</v>
      </c>
      <c r="G1609" t="s">
        <v>244</v>
      </c>
      <c r="H1609" t="s">
        <v>69</v>
      </c>
      <c r="I1609">
        <v>85705</v>
      </c>
      <c r="J1609" t="s">
        <v>22</v>
      </c>
      <c r="K1609" t="s">
        <v>23</v>
      </c>
      <c r="L1609" t="s">
        <v>24</v>
      </c>
      <c r="M1609" t="s">
        <v>25</v>
      </c>
      <c r="N1609" s="5">
        <v>11.25</v>
      </c>
      <c r="O1609" s="7">
        <v>3</v>
      </c>
      <c r="P1609" s="5">
        <v>7.35</v>
      </c>
      <c r="Q1609" s="5">
        <v>3.9</v>
      </c>
      <c r="R1609" s="22">
        <f>Tabla1[[#This Row],[Fecha de Envío]]-Tabla1[[#This Row],[Fecha de Orden]]</f>
        <v>12</v>
      </c>
      <c r="S1609" s="24">
        <f>YEAR(Tabla1[[#This Row],[Fecha de Orden]])</f>
        <v>2021</v>
      </c>
      <c r="T1609" t="str">
        <f>VLOOKUP(Tabla1[[#This Row],[Nombre del Producto]],Tabla2[[Nombre Producto]:[Costo Unitario]],2,FALSE)</f>
        <v>Wicked Choccy's</v>
      </c>
      <c r="U1609" t="str">
        <f>VLOOKUP(Tabla1[[#This Row],[Fábrica]],Tabla3[],4,FALSE)</f>
        <v>Georgia</v>
      </c>
    </row>
    <row r="1610" spans="1:21" x14ac:dyDescent="0.25">
      <c r="A1610" t="s">
        <v>2283</v>
      </c>
      <c r="B1610" s="3">
        <v>44550</v>
      </c>
      <c r="C1610" s="3">
        <v>44562</v>
      </c>
      <c r="D1610" t="s">
        <v>39</v>
      </c>
      <c r="E1610">
        <v>138681</v>
      </c>
      <c r="F1610" t="s">
        <v>19</v>
      </c>
      <c r="G1610" t="s">
        <v>244</v>
      </c>
      <c r="H1610" t="s">
        <v>69</v>
      </c>
      <c r="I1610">
        <v>85705</v>
      </c>
      <c r="J1610" t="s">
        <v>22</v>
      </c>
      <c r="K1610" t="s">
        <v>23</v>
      </c>
      <c r="L1610" t="s">
        <v>36</v>
      </c>
      <c r="M1610" t="s">
        <v>37</v>
      </c>
      <c r="N1610" s="5">
        <v>6.5</v>
      </c>
      <c r="O1610" s="7">
        <v>2</v>
      </c>
      <c r="P1610" s="5">
        <v>4.22</v>
      </c>
      <c r="Q1610" s="5">
        <v>2.2799999999999998</v>
      </c>
      <c r="R1610" s="22">
        <f>Tabla1[[#This Row],[Fecha de Envío]]-Tabla1[[#This Row],[Fecha de Orden]]</f>
        <v>12</v>
      </c>
      <c r="S1610" s="24">
        <f>YEAR(Tabla1[[#This Row],[Fecha de Orden]])</f>
        <v>2021</v>
      </c>
      <c r="T1610" t="str">
        <f>VLOOKUP(Tabla1[[#This Row],[Nombre del Producto]],Tabla2[[Nombre Producto]:[Costo Unitario]],2,FALSE)</f>
        <v>Wicked Choccy's</v>
      </c>
      <c r="U1610" t="str">
        <f>VLOOKUP(Tabla1[[#This Row],[Fábrica]],Tabla3[],4,FALSE)</f>
        <v>Georgia</v>
      </c>
    </row>
    <row r="1611" spans="1:21" x14ac:dyDescent="0.25">
      <c r="A1611" t="s">
        <v>2284</v>
      </c>
      <c r="B1611" s="3">
        <v>44550</v>
      </c>
      <c r="C1611" s="3">
        <v>44562</v>
      </c>
      <c r="D1611" t="s">
        <v>39</v>
      </c>
      <c r="E1611">
        <v>138681</v>
      </c>
      <c r="F1611" t="s">
        <v>19</v>
      </c>
      <c r="G1611" t="s">
        <v>244</v>
      </c>
      <c r="H1611" t="s">
        <v>69</v>
      </c>
      <c r="I1611">
        <v>85705</v>
      </c>
      <c r="J1611" t="s">
        <v>22</v>
      </c>
      <c r="K1611" t="s">
        <v>23</v>
      </c>
      <c r="L1611" t="s">
        <v>45</v>
      </c>
      <c r="M1611" t="s">
        <v>46</v>
      </c>
      <c r="N1611" s="5">
        <v>6.98</v>
      </c>
      <c r="O1611" s="7">
        <v>2</v>
      </c>
      <c r="P1611" s="5">
        <v>4.9800000000000004</v>
      </c>
      <c r="Q1611" s="5">
        <v>2</v>
      </c>
      <c r="R1611" s="22">
        <f>Tabla1[[#This Row],[Fecha de Envío]]-Tabla1[[#This Row],[Fecha de Orden]]</f>
        <v>12</v>
      </c>
      <c r="S1611" s="24">
        <f>YEAR(Tabla1[[#This Row],[Fecha de Orden]])</f>
        <v>2021</v>
      </c>
      <c r="T1611" t="str">
        <f>VLOOKUP(Tabla1[[#This Row],[Nombre del Producto]],Tabla2[[Nombre Producto]:[Costo Unitario]],2,FALSE)</f>
        <v>Lot's O' Nuts</v>
      </c>
      <c r="U1611" t="str">
        <f>VLOOKUP(Tabla1[[#This Row],[Fábrica]],Tabla3[],4,FALSE)</f>
        <v>Arizona</v>
      </c>
    </row>
    <row r="1612" spans="1:21" x14ac:dyDescent="0.25">
      <c r="A1612" t="s">
        <v>2285</v>
      </c>
      <c r="B1612" s="3">
        <v>44550</v>
      </c>
      <c r="C1612" s="3">
        <v>44562</v>
      </c>
      <c r="D1612" t="s">
        <v>39</v>
      </c>
      <c r="E1612">
        <v>138681</v>
      </c>
      <c r="F1612" t="s">
        <v>19</v>
      </c>
      <c r="G1612" t="s">
        <v>244</v>
      </c>
      <c r="H1612" t="s">
        <v>69</v>
      </c>
      <c r="I1612">
        <v>85705</v>
      </c>
      <c r="J1612" t="s">
        <v>22</v>
      </c>
      <c r="K1612" t="s">
        <v>23</v>
      </c>
      <c r="L1612" t="s">
        <v>27</v>
      </c>
      <c r="M1612" t="s">
        <v>28</v>
      </c>
      <c r="N1612" s="5">
        <v>10.8</v>
      </c>
      <c r="O1612" s="7">
        <v>3</v>
      </c>
      <c r="P1612" s="5">
        <v>7.5</v>
      </c>
      <c r="Q1612" s="5">
        <v>3.3</v>
      </c>
      <c r="R1612" s="22">
        <f>Tabla1[[#This Row],[Fecha de Envío]]-Tabla1[[#This Row],[Fecha de Orden]]</f>
        <v>12</v>
      </c>
      <c r="S1612" s="24">
        <f>YEAR(Tabla1[[#This Row],[Fecha de Orden]])</f>
        <v>2021</v>
      </c>
      <c r="T1612" t="str">
        <f>VLOOKUP(Tabla1[[#This Row],[Nombre del Producto]],Tabla2[[Nombre Producto]:[Costo Unitario]],2,FALSE)</f>
        <v>Lot's O' Nuts</v>
      </c>
      <c r="U1612" t="str">
        <f>VLOOKUP(Tabla1[[#This Row],[Fábrica]],Tabla3[],4,FALSE)</f>
        <v>Arizona</v>
      </c>
    </row>
    <row r="1613" spans="1:21" x14ac:dyDescent="0.25">
      <c r="A1613" t="s">
        <v>5157</v>
      </c>
      <c r="B1613" s="3">
        <v>44550</v>
      </c>
      <c r="C1613" s="3">
        <v>44565</v>
      </c>
      <c r="D1613" t="s">
        <v>18</v>
      </c>
      <c r="E1613">
        <v>109036</v>
      </c>
      <c r="F1613" t="s">
        <v>19</v>
      </c>
      <c r="G1613" t="s">
        <v>124</v>
      </c>
      <c r="H1613" t="s">
        <v>125</v>
      </c>
      <c r="I1613">
        <v>98103</v>
      </c>
      <c r="J1613" t="s">
        <v>22</v>
      </c>
      <c r="K1613" t="s">
        <v>23</v>
      </c>
      <c r="L1613" t="s">
        <v>33</v>
      </c>
      <c r="M1613" t="s">
        <v>34</v>
      </c>
      <c r="N1613" s="5">
        <v>10.8</v>
      </c>
      <c r="O1613" s="7">
        <v>3</v>
      </c>
      <c r="P1613" s="5">
        <v>7.2</v>
      </c>
      <c r="Q1613" s="5">
        <v>3.6</v>
      </c>
      <c r="R1613" s="22">
        <f>Tabla1[[#This Row],[Fecha de Envío]]-Tabla1[[#This Row],[Fecha de Orden]]</f>
        <v>15</v>
      </c>
      <c r="S1613" s="24">
        <f>YEAR(Tabla1[[#This Row],[Fecha de Orden]])</f>
        <v>2021</v>
      </c>
      <c r="T1613" t="str">
        <f>VLOOKUP(Tabla1[[#This Row],[Nombre del Producto]],Tabla2[[Nombre Producto]:[Costo Unitario]],2,FALSE)</f>
        <v>Lot's O' Nuts</v>
      </c>
      <c r="U1613" t="str">
        <f>VLOOKUP(Tabla1[[#This Row],[Fábrica]],Tabla3[],4,FALSE)</f>
        <v>Arizona</v>
      </c>
    </row>
    <row r="1614" spans="1:21" x14ac:dyDescent="0.25">
      <c r="A1614" t="s">
        <v>5905</v>
      </c>
      <c r="B1614" s="3">
        <v>44550</v>
      </c>
      <c r="C1614" s="3">
        <v>44563</v>
      </c>
      <c r="D1614" t="s">
        <v>71</v>
      </c>
      <c r="E1614">
        <v>156594</v>
      </c>
      <c r="F1614" t="s">
        <v>19</v>
      </c>
      <c r="G1614" t="s">
        <v>53</v>
      </c>
      <c r="H1614" t="s">
        <v>21</v>
      </c>
      <c r="I1614">
        <v>90008</v>
      </c>
      <c r="J1614" t="s">
        <v>22</v>
      </c>
      <c r="K1614" t="s">
        <v>23</v>
      </c>
      <c r="L1614" t="s">
        <v>36</v>
      </c>
      <c r="M1614" t="s">
        <v>37</v>
      </c>
      <c r="N1614" s="5">
        <v>6.5</v>
      </c>
      <c r="O1614" s="7">
        <v>2</v>
      </c>
      <c r="P1614" s="5">
        <v>4.22</v>
      </c>
      <c r="Q1614" s="5">
        <v>2.2799999999999998</v>
      </c>
      <c r="R1614" s="22">
        <f>Tabla1[[#This Row],[Fecha de Envío]]-Tabla1[[#This Row],[Fecha de Orden]]</f>
        <v>13</v>
      </c>
      <c r="S1614" s="24">
        <f>YEAR(Tabla1[[#This Row],[Fecha de Orden]])</f>
        <v>2021</v>
      </c>
      <c r="T1614" t="str">
        <f>VLOOKUP(Tabla1[[#This Row],[Nombre del Producto]],Tabla2[[Nombre Producto]:[Costo Unitario]],2,FALSE)</f>
        <v>Wicked Choccy's</v>
      </c>
      <c r="U1614" t="str">
        <f>VLOOKUP(Tabla1[[#This Row],[Fábrica]],Tabla3[],4,FALSE)</f>
        <v>Georgia</v>
      </c>
    </row>
    <row r="1615" spans="1:21" x14ac:dyDescent="0.25">
      <c r="A1615" t="s">
        <v>5906</v>
      </c>
      <c r="B1615" s="3">
        <v>44550</v>
      </c>
      <c r="C1615" s="3">
        <v>44563</v>
      </c>
      <c r="D1615" t="s">
        <v>71</v>
      </c>
      <c r="E1615">
        <v>156594</v>
      </c>
      <c r="F1615" t="s">
        <v>19</v>
      </c>
      <c r="G1615" t="s">
        <v>53</v>
      </c>
      <c r="H1615" t="s">
        <v>21</v>
      </c>
      <c r="I1615">
        <v>90008</v>
      </c>
      <c r="J1615" t="s">
        <v>22</v>
      </c>
      <c r="K1615" t="s">
        <v>23</v>
      </c>
      <c r="L1615" t="s">
        <v>24</v>
      </c>
      <c r="M1615" t="s">
        <v>25</v>
      </c>
      <c r="N1615" s="5">
        <v>3.75</v>
      </c>
      <c r="O1615" s="7">
        <v>1</v>
      </c>
      <c r="P1615" s="5">
        <v>2.4500000000000002</v>
      </c>
      <c r="Q1615" s="5">
        <v>1.3</v>
      </c>
      <c r="R1615" s="22">
        <f>Tabla1[[#This Row],[Fecha de Envío]]-Tabla1[[#This Row],[Fecha de Orden]]</f>
        <v>13</v>
      </c>
      <c r="S1615" s="24">
        <f>YEAR(Tabla1[[#This Row],[Fecha de Orden]])</f>
        <v>2021</v>
      </c>
      <c r="T1615" t="str">
        <f>VLOOKUP(Tabla1[[#This Row],[Nombre del Producto]],Tabla2[[Nombre Producto]:[Costo Unitario]],2,FALSE)</f>
        <v>Wicked Choccy's</v>
      </c>
      <c r="U1615" t="str">
        <f>VLOOKUP(Tabla1[[#This Row],[Fábrica]],Tabla3[],4,FALSE)</f>
        <v>Georgia</v>
      </c>
    </row>
    <row r="1616" spans="1:21" x14ac:dyDescent="0.25">
      <c r="A1616" t="s">
        <v>5907</v>
      </c>
      <c r="B1616" s="3">
        <v>44550</v>
      </c>
      <c r="C1616" s="3">
        <v>44563</v>
      </c>
      <c r="D1616" t="s">
        <v>71</v>
      </c>
      <c r="E1616">
        <v>156594</v>
      </c>
      <c r="F1616" t="s">
        <v>19</v>
      </c>
      <c r="G1616" t="s">
        <v>53</v>
      </c>
      <c r="H1616" t="s">
        <v>21</v>
      </c>
      <c r="I1616">
        <v>90008</v>
      </c>
      <c r="J1616" t="s">
        <v>22</v>
      </c>
      <c r="K1616" t="s">
        <v>23</v>
      </c>
      <c r="L1616" t="s">
        <v>45</v>
      </c>
      <c r="M1616" t="s">
        <v>46</v>
      </c>
      <c r="N1616" s="5">
        <v>17.45</v>
      </c>
      <c r="O1616" s="7">
        <v>5</v>
      </c>
      <c r="P1616" s="5">
        <v>12.45</v>
      </c>
      <c r="Q1616" s="5">
        <v>5</v>
      </c>
      <c r="R1616" s="22">
        <f>Tabla1[[#This Row],[Fecha de Envío]]-Tabla1[[#This Row],[Fecha de Orden]]</f>
        <v>13</v>
      </c>
      <c r="S1616" s="24">
        <f>YEAR(Tabla1[[#This Row],[Fecha de Orden]])</f>
        <v>2021</v>
      </c>
      <c r="T1616" t="str">
        <f>VLOOKUP(Tabla1[[#This Row],[Nombre del Producto]],Tabla2[[Nombre Producto]:[Costo Unitario]],2,FALSE)</f>
        <v>Lot's O' Nuts</v>
      </c>
      <c r="U1616" t="str">
        <f>VLOOKUP(Tabla1[[#This Row],[Fábrica]],Tabla3[],4,FALSE)</f>
        <v>Arizona</v>
      </c>
    </row>
    <row r="1617" spans="1:21" x14ac:dyDescent="0.25">
      <c r="A1617" t="s">
        <v>6087</v>
      </c>
      <c r="B1617" s="3">
        <v>44550</v>
      </c>
      <c r="C1617" s="3">
        <v>44567</v>
      </c>
      <c r="D1617" t="s">
        <v>18</v>
      </c>
      <c r="E1617">
        <v>160157</v>
      </c>
      <c r="F1617" t="s">
        <v>19</v>
      </c>
      <c r="G1617" t="s">
        <v>1612</v>
      </c>
      <c r="H1617" t="s">
        <v>210</v>
      </c>
      <c r="I1617">
        <v>45011</v>
      </c>
      <c r="J1617" t="s">
        <v>22</v>
      </c>
      <c r="K1617" t="s">
        <v>32</v>
      </c>
      <c r="L1617" t="s">
        <v>24</v>
      </c>
      <c r="M1617" t="s">
        <v>25</v>
      </c>
      <c r="N1617" s="5">
        <v>11.25</v>
      </c>
      <c r="O1617" s="7">
        <v>3</v>
      </c>
      <c r="P1617" s="5">
        <v>7.35</v>
      </c>
      <c r="Q1617" s="5">
        <v>3.9</v>
      </c>
      <c r="R1617" s="22">
        <f>Tabla1[[#This Row],[Fecha de Envío]]-Tabla1[[#This Row],[Fecha de Orden]]</f>
        <v>17</v>
      </c>
      <c r="S1617" s="24">
        <f>YEAR(Tabla1[[#This Row],[Fecha de Orden]])</f>
        <v>2021</v>
      </c>
      <c r="T1617" t="str">
        <f>VLOOKUP(Tabla1[[#This Row],[Nombre del Producto]],Tabla2[[Nombre Producto]:[Costo Unitario]],2,FALSE)</f>
        <v>Wicked Choccy's</v>
      </c>
      <c r="U1617" t="str">
        <f>VLOOKUP(Tabla1[[#This Row],[Fábrica]],Tabla3[],4,FALSE)</f>
        <v>Georgia</v>
      </c>
    </row>
    <row r="1618" spans="1:21" x14ac:dyDescent="0.25">
      <c r="A1618" t="s">
        <v>7186</v>
      </c>
      <c r="B1618" s="3">
        <v>44550</v>
      </c>
      <c r="C1618" s="3">
        <v>44561</v>
      </c>
      <c r="D1618" t="s">
        <v>39</v>
      </c>
      <c r="E1618">
        <v>136567</v>
      </c>
      <c r="F1618" t="s">
        <v>19</v>
      </c>
      <c r="G1618" t="s">
        <v>1292</v>
      </c>
      <c r="H1618" t="s">
        <v>133</v>
      </c>
      <c r="I1618">
        <v>22801</v>
      </c>
      <c r="J1618" t="s">
        <v>22</v>
      </c>
      <c r="K1618" t="s">
        <v>66</v>
      </c>
      <c r="L1618" t="s">
        <v>27</v>
      </c>
      <c r="M1618" t="s">
        <v>28</v>
      </c>
      <c r="N1618" s="5">
        <v>7.2</v>
      </c>
      <c r="O1618" s="7">
        <v>2</v>
      </c>
      <c r="P1618" s="5">
        <v>5</v>
      </c>
      <c r="Q1618" s="5">
        <v>2.2000000000000002</v>
      </c>
      <c r="R1618" s="22">
        <f>Tabla1[[#This Row],[Fecha de Envío]]-Tabla1[[#This Row],[Fecha de Orden]]</f>
        <v>11</v>
      </c>
      <c r="S1618" s="24">
        <f>YEAR(Tabla1[[#This Row],[Fecha de Orden]])</f>
        <v>2021</v>
      </c>
      <c r="T1618" t="str">
        <f>VLOOKUP(Tabla1[[#This Row],[Nombre del Producto]],Tabla2[[Nombre Producto]:[Costo Unitario]],2,FALSE)</f>
        <v>Lot's O' Nuts</v>
      </c>
      <c r="U1618" t="str">
        <f>VLOOKUP(Tabla1[[#This Row],[Fábrica]],Tabla3[],4,FALSE)</f>
        <v>Arizona</v>
      </c>
    </row>
    <row r="1619" spans="1:21" x14ac:dyDescent="0.25">
      <c r="A1619" t="s">
        <v>7187</v>
      </c>
      <c r="B1619" s="3">
        <v>44550</v>
      </c>
      <c r="C1619" s="3">
        <v>44561</v>
      </c>
      <c r="D1619" t="s">
        <v>39</v>
      </c>
      <c r="E1619">
        <v>136567</v>
      </c>
      <c r="F1619" t="s">
        <v>19</v>
      </c>
      <c r="G1619" t="s">
        <v>1292</v>
      </c>
      <c r="H1619" t="s">
        <v>133</v>
      </c>
      <c r="I1619">
        <v>22801</v>
      </c>
      <c r="J1619" t="s">
        <v>22</v>
      </c>
      <c r="K1619" t="s">
        <v>66</v>
      </c>
      <c r="L1619" t="s">
        <v>33</v>
      </c>
      <c r="M1619" t="s">
        <v>34</v>
      </c>
      <c r="N1619" s="5">
        <v>10.8</v>
      </c>
      <c r="O1619" s="7">
        <v>3</v>
      </c>
      <c r="P1619" s="5">
        <v>7.2</v>
      </c>
      <c r="Q1619" s="5">
        <v>3.6</v>
      </c>
      <c r="R1619" s="22">
        <f>Tabla1[[#This Row],[Fecha de Envío]]-Tabla1[[#This Row],[Fecha de Orden]]</f>
        <v>11</v>
      </c>
      <c r="S1619" s="24">
        <f>YEAR(Tabla1[[#This Row],[Fecha de Orden]])</f>
        <v>2021</v>
      </c>
      <c r="T1619" t="str">
        <f>VLOOKUP(Tabla1[[#This Row],[Nombre del Producto]],Tabla2[[Nombre Producto]:[Costo Unitario]],2,FALSE)</f>
        <v>Lot's O' Nuts</v>
      </c>
      <c r="U1619" t="str">
        <f>VLOOKUP(Tabla1[[#This Row],[Fábrica]],Tabla3[],4,FALSE)</f>
        <v>Arizona</v>
      </c>
    </row>
    <row r="1620" spans="1:21" x14ac:dyDescent="0.25">
      <c r="A1620" t="s">
        <v>7188</v>
      </c>
      <c r="B1620" s="3">
        <v>44550</v>
      </c>
      <c r="C1620" s="3">
        <v>44561</v>
      </c>
      <c r="D1620" t="s">
        <v>39</v>
      </c>
      <c r="E1620">
        <v>136567</v>
      </c>
      <c r="F1620" t="s">
        <v>19</v>
      </c>
      <c r="G1620" t="s">
        <v>1292</v>
      </c>
      <c r="H1620" t="s">
        <v>133</v>
      </c>
      <c r="I1620">
        <v>22801</v>
      </c>
      <c r="J1620" t="s">
        <v>22</v>
      </c>
      <c r="K1620" t="s">
        <v>66</v>
      </c>
      <c r="L1620" t="s">
        <v>36</v>
      </c>
      <c r="M1620" t="s">
        <v>37</v>
      </c>
      <c r="N1620" s="5">
        <v>6.5</v>
      </c>
      <c r="O1620" s="7">
        <v>2</v>
      </c>
      <c r="P1620" s="5">
        <v>4.22</v>
      </c>
      <c r="Q1620" s="5">
        <v>2.2799999999999998</v>
      </c>
      <c r="R1620" s="22">
        <f>Tabla1[[#This Row],[Fecha de Envío]]-Tabla1[[#This Row],[Fecha de Orden]]</f>
        <v>11</v>
      </c>
      <c r="S1620" s="24">
        <f>YEAR(Tabla1[[#This Row],[Fecha de Orden]])</f>
        <v>2021</v>
      </c>
      <c r="T1620" t="str">
        <f>VLOOKUP(Tabla1[[#This Row],[Nombre del Producto]],Tabla2[[Nombre Producto]:[Costo Unitario]],2,FALSE)</f>
        <v>Wicked Choccy's</v>
      </c>
      <c r="U1620" t="str">
        <f>VLOOKUP(Tabla1[[#This Row],[Fábrica]],Tabla3[],4,FALSE)</f>
        <v>Georgia</v>
      </c>
    </row>
    <row r="1621" spans="1:21" x14ac:dyDescent="0.25">
      <c r="A1621" t="s">
        <v>8210</v>
      </c>
      <c r="B1621" s="3">
        <v>44550</v>
      </c>
      <c r="C1621" s="3">
        <v>44563</v>
      </c>
      <c r="D1621" t="s">
        <v>71</v>
      </c>
      <c r="E1621">
        <v>163412</v>
      </c>
      <c r="F1621" t="s">
        <v>19</v>
      </c>
      <c r="G1621" t="s">
        <v>30</v>
      </c>
      <c r="H1621" t="s">
        <v>31</v>
      </c>
      <c r="I1621">
        <v>10035</v>
      </c>
      <c r="J1621" t="s">
        <v>22</v>
      </c>
      <c r="K1621" t="s">
        <v>32</v>
      </c>
      <c r="L1621" t="s">
        <v>45</v>
      </c>
      <c r="M1621" t="s">
        <v>46</v>
      </c>
      <c r="N1621" s="5">
        <v>10.47</v>
      </c>
      <c r="O1621" s="7">
        <v>3</v>
      </c>
      <c r="P1621" s="5">
        <v>7.47</v>
      </c>
      <c r="Q1621" s="5">
        <v>3</v>
      </c>
      <c r="R1621" s="22">
        <f>Tabla1[[#This Row],[Fecha de Envío]]-Tabla1[[#This Row],[Fecha de Orden]]</f>
        <v>13</v>
      </c>
      <c r="S1621" s="24">
        <f>YEAR(Tabla1[[#This Row],[Fecha de Orden]])</f>
        <v>2021</v>
      </c>
      <c r="T1621" t="str">
        <f>VLOOKUP(Tabla1[[#This Row],[Nombre del Producto]],Tabla2[[Nombre Producto]:[Costo Unitario]],2,FALSE)</f>
        <v>Lot's O' Nuts</v>
      </c>
      <c r="U1621" t="str">
        <f>VLOOKUP(Tabla1[[#This Row],[Fábrica]],Tabla3[],4,FALSE)</f>
        <v>Arizona</v>
      </c>
    </row>
    <row r="1622" spans="1:21" x14ac:dyDescent="0.25">
      <c r="A1622" t="s">
        <v>8687</v>
      </c>
      <c r="B1622" s="3">
        <v>44550</v>
      </c>
      <c r="C1622" s="3">
        <v>44560</v>
      </c>
      <c r="D1622" t="s">
        <v>82</v>
      </c>
      <c r="E1622">
        <v>140816</v>
      </c>
      <c r="F1622" t="s">
        <v>19</v>
      </c>
      <c r="G1622" t="s">
        <v>5450</v>
      </c>
      <c r="H1622" t="s">
        <v>203</v>
      </c>
      <c r="I1622">
        <v>80229</v>
      </c>
      <c r="J1622" t="s">
        <v>22</v>
      </c>
      <c r="K1622" t="s">
        <v>23</v>
      </c>
      <c r="L1622" t="s">
        <v>24</v>
      </c>
      <c r="M1622" t="s">
        <v>25</v>
      </c>
      <c r="N1622" s="5">
        <v>26.25</v>
      </c>
      <c r="O1622" s="7">
        <v>7</v>
      </c>
      <c r="P1622" s="5">
        <v>17.149999999999999</v>
      </c>
      <c r="Q1622" s="5">
        <v>9.1</v>
      </c>
      <c r="R1622" s="22">
        <f>Tabla1[[#This Row],[Fecha de Envío]]-Tabla1[[#This Row],[Fecha de Orden]]</f>
        <v>10</v>
      </c>
      <c r="S1622" s="24">
        <f>YEAR(Tabla1[[#This Row],[Fecha de Orden]])</f>
        <v>2021</v>
      </c>
      <c r="T1622" t="str">
        <f>VLOOKUP(Tabla1[[#This Row],[Nombre del Producto]],Tabla2[[Nombre Producto]:[Costo Unitario]],2,FALSE)</f>
        <v>Wicked Choccy's</v>
      </c>
      <c r="U1622" t="str">
        <f>VLOOKUP(Tabla1[[#This Row],[Fábrica]],Tabla3[],4,FALSE)</f>
        <v>Georgia</v>
      </c>
    </row>
    <row r="1623" spans="1:21" x14ac:dyDescent="0.25">
      <c r="A1623" t="s">
        <v>8912</v>
      </c>
      <c r="B1623" s="3">
        <v>44550</v>
      </c>
      <c r="C1623" s="3">
        <v>44565</v>
      </c>
      <c r="D1623" t="s">
        <v>18</v>
      </c>
      <c r="E1623">
        <v>134551</v>
      </c>
      <c r="F1623" t="s">
        <v>19</v>
      </c>
      <c r="G1623" t="s">
        <v>931</v>
      </c>
      <c r="H1623" t="s">
        <v>65</v>
      </c>
      <c r="I1623">
        <v>38401</v>
      </c>
      <c r="J1623" t="s">
        <v>22</v>
      </c>
      <c r="K1623" t="s">
        <v>66</v>
      </c>
      <c r="L1623" t="s">
        <v>36</v>
      </c>
      <c r="M1623" t="s">
        <v>37</v>
      </c>
      <c r="N1623" s="5">
        <v>9.75</v>
      </c>
      <c r="O1623" s="7">
        <v>3</v>
      </c>
      <c r="P1623" s="5">
        <v>6.33</v>
      </c>
      <c r="Q1623" s="5">
        <v>3.42</v>
      </c>
      <c r="R1623" s="22">
        <f>Tabla1[[#This Row],[Fecha de Envío]]-Tabla1[[#This Row],[Fecha de Orden]]</f>
        <v>15</v>
      </c>
      <c r="S1623" s="24">
        <f>YEAR(Tabla1[[#This Row],[Fecha de Orden]])</f>
        <v>2021</v>
      </c>
      <c r="T1623" t="str">
        <f>VLOOKUP(Tabla1[[#This Row],[Nombre del Producto]],Tabla2[[Nombre Producto]:[Costo Unitario]],2,FALSE)</f>
        <v>Wicked Choccy's</v>
      </c>
      <c r="U1623" t="str">
        <f>VLOOKUP(Tabla1[[#This Row],[Fábrica]],Tabla3[],4,FALSE)</f>
        <v>Georgia</v>
      </c>
    </row>
    <row r="1624" spans="1:21" x14ac:dyDescent="0.25">
      <c r="A1624" t="s">
        <v>8913</v>
      </c>
      <c r="B1624" s="3">
        <v>44550</v>
      </c>
      <c r="C1624" s="3">
        <v>44565</v>
      </c>
      <c r="D1624" t="s">
        <v>18</v>
      </c>
      <c r="E1624">
        <v>134551</v>
      </c>
      <c r="F1624" t="s">
        <v>19</v>
      </c>
      <c r="G1624" t="s">
        <v>931</v>
      </c>
      <c r="H1624" t="s">
        <v>65</v>
      </c>
      <c r="I1624">
        <v>38401</v>
      </c>
      <c r="J1624" t="s">
        <v>22</v>
      </c>
      <c r="K1624" t="s">
        <v>66</v>
      </c>
      <c r="L1624" t="s">
        <v>33</v>
      </c>
      <c r="M1624" t="s">
        <v>34</v>
      </c>
      <c r="N1624" s="5">
        <v>18</v>
      </c>
      <c r="O1624" s="7">
        <v>5</v>
      </c>
      <c r="P1624" s="5">
        <v>12</v>
      </c>
      <c r="Q1624" s="5">
        <v>6</v>
      </c>
      <c r="R1624" s="22">
        <f>Tabla1[[#This Row],[Fecha de Envío]]-Tabla1[[#This Row],[Fecha de Orden]]</f>
        <v>15</v>
      </c>
      <c r="S1624" s="24">
        <f>YEAR(Tabla1[[#This Row],[Fecha de Orden]])</f>
        <v>2021</v>
      </c>
      <c r="T1624" t="str">
        <f>VLOOKUP(Tabla1[[#This Row],[Nombre del Producto]],Tabla2[[Nombre Producto]:[Costo Unitario]],2,FALSE)</f>
        <v>Lot's O' Nuts</v>
      </c>
      <c r="U1624" t="str">
        <f>VLOOKUP(Tabla1[[#This Row],[Fábrica]],Tabla3[],4,FALSE)</f>
        <v>Arizona</v>
      </c>
    </row>
    <row r="1625" spans="1:21" x14ac:dyDescent="0.25">
      <c r="A1625" t="s">
        <v>9132</v>
      </c>
      <c r="B1625" s="3">
        <v>44550</v>
      </c>
      <c r="C1625" s="3">
        <v>44565</v>
      </c>
      <c r="D1625" t="s">
        <v>18</v>
      </c>
      <c r="E1625">
        <v>120852</v>
      </c>
      <c r="F1625" t="s">
        <v>19</v>
      </c>
      <c r="G1625" t="s">
        <v>624</v>
      </c>
      <c r="H1625" t="s">
        <v>42</v>
      </c>
      <c r="I1625">
        <v>75051</v>
      </c>
      <c r="J1625" t="s">
        <v>22</v>
      </c>
      <c r="K1625" t="s">
        <v>43</v>
      </c>
      <c r="L1625" t="s">
        <v>27</v>
      </c>
      <c r="M1625" t="s">
        <v>28</v>
      </c>
      <c r="N1625" s="5">
        <v>7.2</v>
      </c>
      <c r="O1625" s="7">
        <v>2</v>
      </c>
      <c r="P1625" s="5">
        <v>5</v>
      </c>
      <c r="Q1625" s="5">
        <v>2.2000000000000002</v>
      </c>
      <c r="R1625" s="22">
        <f>Tabla1[[#This Row],[Fecha de Envío]]-Tabla1[[#This Row],[Fecha de Orden]]</f>
        <v>15</v>
      </c>
      <c r="S1625" s="24">
        <f>YEAR(Tabla1[[#This Row],[Fecha de Orden]])</f>
        <v>2021</v>
      </c>
      <c r="T1625" t="str">
        <f>VLOOKUP(Tabla1[[#This Row],[Nombre del Producto]],Tabla2[[Nombre Producto]:[Costo Unitario]],2,FALSE)</f>
        <v>Lot's O' Nuts</v>
      </c>
      <c r="U1625" t="str">
        <f>VLOOKUP(Tabla1[[#This Row],[Fábrica]],Tabla3[],4,FALSE)</f>
        <v>Arizona</v>
      </c>
    </row>
    <row r="1626" spans="1:21" x14ac:dyDescent="0.25">
      <c r="A1626" t="s">
        <v>9133</v>
      </c>
      <c r="B1626" s="3">
        <v>44550</v>
      </c>
      <c r="C1626" s="3">
        <v>44565</v>
      </c>
      <c r="D1626" t="s">
        <v>18</v>
      </c>
      <c r="E1626">
        <v>120852</v>
      </c>
      <c r="F1626" t="s">
        <v>19</v>
      </c>
      <c r="G1626" t="s">
        <v>624</v>
      </c>
      <c r="H1626" t="s">
        <v>42</v>
      </c>
      <c r="I1626">
        <v>75051</v>
      </c>
      <c r="J1626" t="s">
        <v>22</v>
      </c>
      <c r="K1626" t="s">
        <v>43</v>
      </c>
      <c r="L1626" t="s">
        <v>45</v>
      </c>
      <c r="M1626" t="s">
        <v>46</v>
      </c>
      <c r="N1626" s="5">
        <v>17.45</v>
      </c>
      <c r="O1626" s="7">
        <v>5</v>
      </c>
      <c r="P1626" s="5">
        <v>12.45</v>
      </c>
      <c r="Q1626" s="5">
        <v>5</v>
      </c>
      <c r="R1626" s="22">
        <f>Tabla1[[#This Row],[Fecha de Envío]]-Tabla1[[#This Row],[Fecha de Orden]]</f>
        <v>15</v>
      </c>
      <c r="S1626" s="24">
        <f>YEAR(Tabla1[[#This Row],[Fecha de Orden]])</f>
        <v>2021</v>
      </c>
      <c r="T1626" t="str">
        <f>VLOOKUP(Tabla1[[#This Row],[Nombre del Producto]],Tabla2[[Nombre Producto]:[Costo Unitario]],2,FALSE)</f>
        <v>Lot's O' Nuts</v>
      </c>
      <c r="U1626" t="str">
        <f>VLOOKUP(Tabla1[[#This Row],[Fábrica]],Tabla3[],4,FALSE)</f>
        <v>Arizona</v>
      </c>
    </row>
    <row r="1627" spans="1:21" x14ac:dyDescent="0.25">
      <c r="A1627" t="s">
        <v>2920</v>
      </c>
      <c r="B1627" s="3">
        <v>44551</v>
      </c>
      <c r="C1627" s="3">
        <v>44568</v>
      </c>
      <c r="D1627" t="s">
        <v>18</v>
      </c>
      <c r="E1627">
        <v>134621</v>
      </c>
      <c r="F1627" t="s">
        <v>19</v>
      </c>
      <c r="G1627" t="s">
        <v>931</v>
      </c>
      <c r="H1627" t="s">
        <v>65</v>
      </c>
      <c r="I1627">
        <v>38401</v>
      </c>
      <c r="J1627" t="s">
        <v>22</v>
      </c>
      <c r="K1627" t="s">
        <v>66</v>
      </c>
      <c r="L1627" t="s">
        <v>27</v>
      </c>
      <c r="M1627" t="s">
        <v>28</v>
      </c>
      <c r="N1627" s="5">
        <v>7.2</v>
      </c>
      <c r="O1627" s="7">
        <v>2</v>
      </c>
      <c r="P1627" s="5">
        <v>5</v>
      </c>
      <c r="Q1627" s="5">
        <v>2.2000000000000002</v>
      </c>
      <c r="R1627" s="22">
        <f>Tabla1[[#This Row],[Fecha de Envío]]-Tabla1[[#This Row],[Fecha de Orden]]</f>
        <v>17</v>
      </c>
      <c r="S1627" s="24">
        <f>YEAR(Tabla1[[#This Row],[Fecha de Orden]])</f>
        <v>2021</v>
      </c>
      <c r="T1627" t="str">
        <f>VLOOKUP(Tabla1[[#This Row],[Nombre del Producto]],Tabla2[[Nombre Producto]:[Costo Unitario]],2,FALSE)</f>
        <v>Lot's O' Nuts</v>
      </c>
      <c r="U1627" t="str">
        <f>VLOOKUP(Tabla1[[#This Row],[Fábrica]],Tabla3[],4,FALSE)</f>
        <v>Arizona</v>
      </c>
    </row>
    <row r="1628" spans="1:21" x14ac:dyDescent="0.25">
      <c r="A1628" t="s">
        <v>3731</v>
      </c>
      <c r="B1628" s="3">
        <v>44551</v>
      </c>
      <c r="C1628" s="3">
        <v>44567</v>
      </c>
      <c r="D1628" t="s">
        <v>18</v>
      </c>
      <c r="E1628">
        <v>154893</v>
      </c>
      <c r="F1628" t="s">
        <v>19</v>
      </c>
      <c r="G1628" t="s">
        <v>120</v>
      </c>
      <c r="H1628" t="s">
        <v>21</v>
      </c>
      <c r="I1628">
        <v>92024</v>
      </c>
      <c r="J1628" t="s">
        <v>22</v>
      </c>
      <c r="K1628" t="s">
        <v>23</v>
      </c>
      <c r="L1628" t="s">
        <v>24</v>
      </c>
      <c r="M1628" t="s">
        <v>25</v>
      </c>
      <c r="N1628" s="5">
        <v>11.25</v>
      </c>
      <c r="O1628" s="7">
        <v>3</v>
      </c>
      <c r="P1628" s="5">
        <v>7.35</v>
      </c>
      <c r="Q1628" s="5">
        <v>3.9</v>
      </c>
      <c r="R1628" s="22">
        <f>Tabla1[[#This Row],[Fecha de Envío]]-Tabla1[[#This Row],[Fecha de Orden]]</f>
        <v>16</v>
      </c>
      <c r="S1628" s="24">
        <f>YEAR(Tabla1[[#This Row],[Fecha de Orden]])</f>
        <v>2021</v>
      </c>
      <c r="T1628" t="str">
        <f>VLOOKUP(Tabla1[[#This Row],[Nombre del Producto]],Tabla2[[Nombre Producto]:[Costo Unitario]],2,FALSE)</f>
        <v>Wicked Choccy's</v>
      </c>
      <c r="U1628" t="str">
        <f>VLOOKUP(Tabla1[[#This Row],[Fábrica]],Tabla3[],4,FALSE)</f>
        <v>Georgia</v>
      </c>
    </row>
    <row r="1629" spans="1:21" x14ac:dyDescent="0.25">
      <c r="A1629" t="s">
        <v>3732</v>
      </c>
      <c r="B1629" s="3">
        <v>44551</v>
      </c>
      <c r="C1629" s="3">
        <v>44567</v>
      </c>
      <c r="D1629" t="s">
        <v>18</v>
      </c>
      <c r="E1629">
        <v>154893</v>
      </c>
      <c r="F1629" t="s">
        <v>19</v>
      </c>
      <c r="G1629" t="s">
        <v>120</v>
      </c>
      <c r="H1629" t="s">
        <v>21</v>
      </c>
      <c r="I1629">
        <v>92024</v>
      </c>
      <c r="J1629" t="s">
        <v>22</v>
      </c>
      <c r="K1629" t="s">
        <v>23</v>
      </c>
      <c r="L1629" t="s">
        <v>36</v>
      </c>
      <c r="M1629" t="s">
        <v>37</v>
      </c>
      <c r="N1629" s="5">
        <v>19.5</v>
      </c>
      <c r="O1629" s="7">
        <v>6</v>
      </c>
      <c r="P1629" s="5">
        <v>12.66</v>
      </c>
      <c r="Q1629" s="5">
        <v>6.84</v>
      </c>
      <c r="R1629" s="22">
        <f>Tabla1[[#This Row],[Fecha de Envío]]-Tabla1[[#This Row],[Fecha de Orden]]</f>
        <v>16</v>
      </c>
      <c r="S1629" s="24">
        <f>YEAR(Tabla1[[#This Row],[Fecha de Orden]])</f>
        <v>2021</v>
      </c>
      <c r="T1629" t="str">
        <f>VLOOKUP(Tabla1[[#This Row],[Nombre del Producto]],Tabla2[[Nombre Producto]:[Costo Unitario]],2,FALSE)</f>
        <v>Wicked Choccy's</v>
      </c>
      <c r="U1629" t="str">
        <f>VLOOKUP(Tabla1[[#This Row],[Fábrica]],Tabla3[],4,FALSE)</f>
        <v>Georgia</v>
      </c>
    </row>
    <row r="1630" spans="1:21" x14ac:dyDescent="0.25">
      <c r="A1630" t="s">
        <v>4179</v>
      </c>
      <c r="B1630" s="3">
        <v>44551</v>
      </c>
      <c r="C1630" s="3">
        <v>44565</v>
      </c>
      <c r="D1630" t="s">
        <v>18</v>
      </c>
      <c r="E1630">
        <v>109127</v>
      </c>
      <c r="F1630" t="s">
        <v>19</v>
      </c>
      <c r="G1630" t="s">
        <v>1028</v>
      </c>
      <c r="H1630" t="s">
        <v>1209</v>
      </c>
      <c r="I1630">
        <v>19711</v>
      </c>
      <c r="J1630" t="s">
        <v>22</v>
      </c>
      <c r="K1630" t="s">
        <v>32</v>
      </c>
      <c r="L1630" t="s">
        <v>45</v>
      </c>
      <c r="M1630" t="s">
        <v>46</v>
      </c>
      <c r="N1630" s="5">
        <v>20.94</v>
      </c>
      <c r="O1630" s="7">
        <v>6</v>
      </c>
      <c r="P1630" s="5">
        <v>14.94</v>
      </c>
      <c r="Q1630" s="5">
        <v>6</v>
      </c>
      <c r="R1630" s="22">
        <f>Tabla1[[#This Row],[Fecha de Envío]]-Tabla1[[#This Row],[Fecha de Orden]]</f>
        <v>14</v>
      </c>
      <c r="S1630" s="24">
        <f>YEAR(Tabla1[[#This Row],[Fecha de Orden]])</f>
        <v>2021</v>
      </c>
      <c r="T1630" t="str">
        <f>VLOOKUP(Tabla1[[#This Row],[Nombre del Producto]],Tabla2[[Nombre Producto]:[Costo Unitario]],2,FALSE)</f>
        <v>Lot's O' Nuts</v>
      </c>
      <c r="U1630" t="str">
        <f>VLOOKUP(Tabla1[[#This Row],[Fábrica]],Tabla3[],4,FALSE)</f>
        <v>Arizona</v>
      </c>
    </row>
    <row r="1631" spans="1:21" x14ac:dyDescent="0.25">
      <c r="A1631" t="s">
        <v>1487</v>
      </c>
      <c r="B1631" s="3">
        <v>44552</v>
      </c>
      <c r="C1631" s="3">
        <v>44566</v>
      </c>
      <c r="D1631" t="s">
        <v>18</v>
      </c>
      <c r="E1631">
        <v>146864</v>
      </c>
      <c r="F1631" t="s">
        <v>19</v>
      </c>
      <c r="G1631" t="s">
        <v>30</v>
      </c>
      <c r="H1631" t="s">
        <v>31</v>
      </c>
      <c r="I1631">
        <v>10024</v>
      </c>
      <c r="J1631" t="s">
        <v>223</v>
      </c>
      <c r="K1631" t="s">
        <v>32</v>
      </c>
      <c r="L1631" t="s">
        <v>1488</v>
      </c>
      <c r="M1631" t="s">
        <v>1489</v>
      </c>
      <c r="N1631" s="5">
        <v>6</v>
      </c>
      <c r="O1631" s="7">
        <v>4</v>
      </c>
      <c r="P1631" s="5">
        <v>2.8</v>
      </c>
      <c r="Q1631" s="5">
        <v>3.2</v>
      </c>
      <c r="R1631" s="22">
        <f>Tabla1[[#This Row],[Fecha de Envío]]-Tabla1[[#This Row],[Fecha de Orden]]</f>
        <v>14</v>
      </c>
      <c r="S1631" s="24">
        <f>YEAR(Tabla1[[#This Row],[Fecha de Orden]])</f>
        <v>2021</v>
      </c>
      <c r="T1631" t="str">
        <f>VLOOKUP(Tabla1[[#This Row],[Nombre del Producto]],Tabla2[[Nombre Producto]:[Costo Unitario]],2,FALSE)</f>
        <v>Sugar Shack</v>
      </c>
      <c r="U1631" t="str">
        <f>VLOOKUP(Tabla1[[#This Row],[Fábrica]],Tabla3[],4,FALSE)</f>
        <v>Minnesota</v>
      </c>
    </row>
    <row r="1632" spans="1:21" x14ac:dyDescent="0.25">
      <c r="A1632" t="s">
        <v>5275</v>
      </c>
      <c r="B1632" s="3">
        <v>44552</v>
      </c>
      <c r="C1632" s="3">
        <v>44566</v>
      </c>
      <c r="D1632" t="s">
        <v>18</v>
      </c>
      <c r="E1632">
        <v>133543</v>
      </c>
      <c r="F1632" t="s">
        <v>19</v>
      </c>
      <c r="G1632" t="s">
        <v>2241</v>
      </c>
      <c r="H1632" t="s">
        <v>21</v>
      </c>
      <c r="I1632">
        <v>95123</v>
      </c>
      <c r="J1632" t="s">
        <v>22</v>
      </c>
      <c r="K1632" t="s">
        <v>23</v>
      </c>
      <c r="L1632" t="s">
        <v>45</v>
      </c>
      <c r="M1632" t="s">
        <v>46</v>
      </c>
      <c r="N1632" s="5">
        <v>13.96</v>
      </c>
      <c r="O1632" s="7">
        <v>4</v>
      </c>
      <c r="P1632" s="5">
        <v>9.9600000000000009</v>
      </c>
      <c r="Q1632" s="5">
        <v>4</v>
      </c>
      <c r="R1632" s="22">
        <f>Tabla1[[#This Row],[Fecha de Envío]]-Tabla1[[#This Row],[Fecha de Orden]]</f>
        <v>14</v>
      </c>
      <c r="S1632" s="24">
        <f>YEAR(Tabla1[[#This Row],[Fecha de Orden]])</f>
        <v>2021</v>
      </c>
      <c r="T1632" t="str">
        <f>VLOOKUP(Tabla1[[#This Row],[Nombre del Producto]],Tabla2[[Nombre Producto]:[Costo Unitario]],2,FALSE)</f>
        <v>Lot's O' Nuts</v>
      </c>
      <c r="U1632" t="str">
        <f>VLOOKUP(Tabla1[[#This Row],[Fábrica]],Tabla3[],4,FALSE)</f>
        <v>Arizona</v>
      </c>
    </row>
    <row r="1633" spans="1:21" x14ac:dyDescent="0.25">
      <c r="A1633" t="s">
        <v>6778</v>
      </c>
      <c r="B1633" s="3">
        <v>44552</v>
      </c>
      <c r="C1633" s="3">
        <v>44569</v>
      </c>
      <c r="D1633" t="s">
        <v>18</v>
      </c>
      <c r="E1633">
        <v>142510</v>
      </c>
      <c r="F1633" t="s">
        <v>19</v>
      </c>
      <c r="G1633" t="s">
        <v>239</v>
      </c>
      <c r="H1633" t="s">
        <v>173</v>
      </c>
      <c r="I1633">
        <v>60623</v>
      </c>
      <c r="J1633" t="s">
        <v>22</v>
      </c>
      <c r="K1633" t="s">
        <v>43</v>
      </c>
      <c r="L1633" t="s">
        <v>45</v>
      </c>
      <c r="M1633" t="s">
        <v>46</v>
      </c>
      <c r="N1633" s="5">
        <v>20.94</v>
      </c>
      <c r="O1633" s="7">
        <v>6</v>
      </c>
      <c r="P1633" s="5">
        <v>14.94</v>
      </c>
      <c r="Q1633" s="5">
        <v>6</v>
      </c>
      <c r="R1633" s="22">
        <f>Tabla1[[#This Row],[Fecha de Envío]]-Tabla1[[#This Row],[Fecha de Orden]]</f>
        <v>17</v>
      </c>
      <c r="S1633" s="24">
        <f>YEAR(Tabla1[[#This Row],[Fecha de Orden]])</f>
        <v>2021</v>
      </c>
      <c r="T1633" t="str">
        <f>VLOOKUP(Tabla1[[#This Row],[Nombre del Producto]],Tabla2[[Nombre Producto]:[Costo Unitario]],2,FALSE)</f>
        <v>Lot's O' Nuts</v>
      </c>
      <c r="U1633" t="str">
        <f>VLOOKUP(Tabla1[[#This Row],[Fábrica]],Tabla3[],4,FALSE)</f>
        <v>Arizona</v>
      </c>
    </row>
    <row r="1634" spans="1:21" x14ac:dyDescent="0.25">
      <c r="A1634" t="s">
        <v>6779</v>
      </c>
      <c r="B1634" s="3">
        <v>44552</v>
      </c>
      <c r="C1634" s="3">
        <v>44569</v>
      </c>
      <c r="D1634" t="s">
        <v>18</v>
      </c>
      <c r="E1634">
        <v>142510</v>
      </c>
      <c r="F1634" t="s">
        <v>19</v>
      </c>
      <c r="G1634" t="s">
        <v>239</v>
      </c>
      <c r="H1634" t="s">
        <v>173</v>
      </c>
      <c r="I1634">
        <v>60623</v>
      </c>
      <c r="J1634" t="s">
        <v>22</v>
      </c>
      <c r="K1634" t="s">
        <v>43</v>
      </c>
      <c r="L1634" t="s">
        <v>24</v>
      </c>
      <c r="M1634" t="s">
        <v>25</v>
      </c>
      <c r="N1634" s="5">
        <v>3.75</v>
      </c>
      <c r="O1634" s="7">
        <v>1</v>
      </c>
      <c r="P1634" s="5">
        <v>2.4500000000000002</v>
      </c>
      <c r="Q1634" s="5">
        <v>1.3</v>
      </c>
      <c r="R1634" s="22">
        <f>Tabla1[[#This Row],[Fecha de Envío]]-Tabla1[[#This Row],[Fecha de Orden]]</f>
        <v>17</v>
      </c>
      <c r="S1634" s="24">
        <f>YEAR(Tabla1[[#This Row],[Fecha de Orden]])</f>
        <v>2021</v>
      </c>
      <c r="T1634" t="str">
        <f>VLOOKUP(Tabla1[[#This Row],[Nombre del Producto]],Tabla2[[Nombre Producto]:[Costo Unitario]],2,FALSE)</f>
        <v>Wicked Choccy's</v>
      </c>
      <c r="U1634" t="str">
        <f>VLOOKUP(Tabla1[[#This Row],[Fábrica]],Tabla3[],4,FALSE)</f>
        <v>Georgia</v>
      </c>
    </row>
    <row r="1635" spans="1:21" x14ac:dyDescent="0.25">
      <c r="A1635" t="s">
        <v>8984</v>
      </c>
      <c r="B1635" s="3">
        <v>44552</v>
      </c>
      <c r="C1635" s="3">
        <v>44566</v>
      </c>
      <c r="D1635" t="s">
        <v>18</v>
      </c>
      <c r="E1635">
        <v>101364</v>
      </c>
      <c r="F1635" t="s">
        <v>19</v>
      </c>
      <c r="G1635" t="s">
        <v>30</v>
      </c>
      <c r="H1635" t="s">
        <v>31</v>
      </c>
      <c r="I1635">
        <v>10011</v>
      </c>
      <c r="J1635" t="s">
        <v>22</v>
      </c>
      <c r="K1635" t="s">
        <v>32</v>
      </c>
      <c r="L1635" t="s">
        <v>27</v>
      </c>
      <c r="M1635" t="s">
        <v>28</v>
      </c>
      <c r="N1635" s="5">
        <v>46.8</v>
      </c>
      <c r="O1635" s="7">
        <v>13</v>
      </c>
      <c r="P1635" s="5">
        <v>32.5</v>
      </c>
      <c r="Q1635" s="5">
        <v>14.3</v>
      </c>
      <c r="R1635" s="22">
        <f>Tabla1[[#This Row],[Fecha de Envío]]-Tabla1[[#This Row],[Fecha de Orden]]</f>
        <v>14</v>
      </c>
      <c r="S1635" s="24">
        <f>YEAR(Tabla1[[#This Row],[Fecha de Orden]])</f>
        <v>2021</v>
      </c>
      <c r="T1635" t="str">
        <f>VLOOKUP(Tabla1[[#This Row],[Nombre del Producto]],Tabla2[[Nombre Producto]:[Costo Unitario]],2,FALSE)</f>
        <v>Lot's O' Nuts</v>
      </c>
      <c r="U1635" t="str">
        <f>VLOOKUP(Tabla1[[#This Row],[Fábrica]],Tabla3[],4,FALSE)</f>
        <v>Arizona</v>
      </c>
    </row>
    <row r="1636" spans="1:21" x14ac:dyDescent="0.25">
      <c r="A1636" t="s">
        <v>1776</v>
      </c>
      <c r="B1636" s="3">
        <v>44553</v>
      </c>
      <c r="C1636" s="3">
        <v>44567</v>
      </c>
      <c r="D1636" t="s">
        <v>71</v>
      </c>
      <c r="E1636">
        <v>154158</v>
      </c>
      <c r="F1636" t="s">
        <v>19</v>
      </c>
      <c r="G1636" t="s">
        <v>254</v>
      </c>
      <c r="H1636" t="s">
        <v>255</v>
      </c>
      <c r="I1636">
        <v>33614</v>
      </c>
      <c r="J1636" t="s">
        <v>22</v>
      </c>
      <c r="K1636" t="s">
        <v>66</v>
      </c>
      <c r="L1636" t="s">
        <v>24</v>
      </c>
      <c r="M1636" t="s">
        <v>25</v>
      </c>
      <c r="N1636" s="5">
        <v>3.75</v>
      </c>
      <c r="O1636" s="7">
        <v>1</v>
      </c>
      <c r="P1636" s="5">
        <v>2.4500000000000002</v>
      </c>
      <c r="Q1636" s="5">
        <v>1.3</v>
      </c>
      <c r="R1636" s="22">
        <f>Tabla1[[#This Row],[Fecha de Envío]]-Tabla1[[#This Row],[Fecha de Orden]]</f>
        <v>14</v>
      </c>
      <c r="S1636" s="24">
        <f>YEAR(Tabla1[[#This Row],[Fecha de Orden]])</f>
        <v>2021</v>
      </c>
      <c r="T1636" t="str">
        <f>VLOOKUP(Tabla1[[#This Row],[Nombre del Producto]],Tabla2[[Nombre Producto]:[Costo Unitario]],2,FALSE)</f>
        <v>Wicked Choccy's</v>
      </c>
      <c r="U1636" t="str">
        <f>VLOOKUP(Tabla1[[#This Row],[Fábrica]],Tabla3[],4,FALSE)</f>
        <v>Georgia</v>
      </c>
    </row>
    <row r="1637" spans="1:21" x14ac:dyDescent="0.25">
      <c r="A1637" t="s">
        <v>1777</v>
      </c>
      <c r="B1637" s="3">
        <v>44553</v>
      </c>
      <c r="C1637" s="3">
        <v>44567</v>
      </c>
      <c r="D1637" t="s">
        <v>71</v>
      </c>
      <c r="E1637">
        <v>154158</v>
      </c>
      <c r="F1637" t="s">
        <v>19</v>
      </c>
      <c r="G1637" t="s">
        <v>254</v>
      </c>
      <c r="H1637" t="s">
        <v>255</v>
      </c>
      <c r="I1637">
        <v>33614</v>
      </c>
      <c r="J1637" t="s">
        <v>22</v>
      </c>
      <c r="K1637" t="s">
        <v>66</v>
      </c>
      <c r="L1637" t="s">
        <v>36</v>
      </c>
      <c r="M1637" t="s">
        <v>37</v>
      </c>
      <c r="N1637" s="5">
        <v>3.25</v>
      </c>
      <c r="O1637" s="7">
        <v>1</v>
      </c>
      <c r="P1637" s="5">
        <v>2.11</v>
      </c>
      <c r="Q1637" s="5">
        <v>1.1399999999999999</v>
      </c>
      <c r="R1637" s="22">
        <f>Tabla1[[#This Row],[Fecha de Envío]]-Tabla1[[#This Row],[Fecha de Orden]]</f>
        <v>14</v>
      </c>
      <c r="S1637" s="24">
        <f>YEAR(Tabla1[[#This Row],[Fecha de Orden]])</f>
        <v>2021</v>
      </c>
      <c r="T1637" t="str">
        <f>VLOOKUP(Tabla1[[#This Row],[Nombre del Producto]],Tabla2[[Nombre Producto]:[Costo Unitario]],2,FALSE)</f>
        <v>Wicked Choccy's</v>
      </c>
      <c r="U1637" t="str">
        <f>VLOOKUP(Tabla1[[#This Row],[Fábrica]],Tabla3[],4,FALSE)</f>
        <v>Georgia</v>
      </c>
    </row>
    <row r="1638" spans="1:21" x14ac:dyDescent="0.25">
      <c r="A1638" t="s">
        <v>1778</v>
      </c>
      <c r="B1638" s="3">
        <v>44553</v>
      </c>
      <c r="C1638" s="3">
        <v>44567</v>
      </c>
      <c r="D1638" t="s">
        <v>71</v>
      </c>
      <c r="E1638">
        <v>154158</v>
      </c>
      <c r="F1638" t="s">
        <v>19</v>
      </c>
      <c r="G1638" t="s">
        <v>254</v>
      </c>
      <c r="H1638" t="s">
        <v>255</v>
      </c>
      <c r="I1638">
        <v>33614</v>
      </c>
      <c r="J1638" t="s">
        <v>22</v>
      </c>
      <c r="K1638" t="s">
        <v>66</v>
      </c>
      <c r="L1638" t="s">
        <v>45</v>
      </c>
      <c r="M1638" t="s">
        <v>46</v>
      </c>
      <c r="N1638" s="5">
        <v>6.98</v>
      </c>
      <c r="O1638" s="7">
        <v>2</v>
      </c>
      <c r="P1638" s="5">
        <v>4.9800000000000004</v>
      </c>
      <c r="Q1638" s="5">
        <v>2</v>
      </c>
      <c r="R1638" s="22">
        <f>Tabla1[[#This Row],[Fecha de Envío]]-Tabla1[[#This Row],[Fecha de Orden]]</f>
        <v>14</v>
      </c>
      <c r="S1638" s="24">
        <f>YEAR(Tabla1[[#This Row],[Fecha de Orden]])</f>
        <v>2021</v>
      </c>
      <c r="T1638" t="str">
        <f>VLOOKUP(Tabla1[[#This Row],[Nombre del Producto]],Tabla2[[Nombre Producto]:[Costo Unitario]],2,FALSE)</f>
        <v>Lot's O' Nuts</v>
      </c>
      <c r="U1638" t="str">
        <f>VLOOKUP(Tabla1[[#This Row],[Fábrica]],Tabla3[],4,FALSE)</f>
        <v>Arizona</v>
      </c>
    </row>
    <row r="1639" spans="1:21" x14ac:dyDescent="0.25">
      <c r="A1639" t="s">
        <v>5995</v>
      </c>
      <c r="B1639" s="3">
        <v>44553</v>
      </c>
      <c r="C1639" s="3">
        <v>44568</v>
      </c>
      <c r="D1639" t="s">
        <v>18</v>
      </c>
      <c r="E1639">
        <v>126333</v>
      </c>
      <c r="F1639" t="s">
        <v>19</v>
      </c>
      <c r="G1639" t="s">
        <v>1555</v>
      </c>
      <c r="H1639" t="s">
        <v>42</v>
      </c>
      <c r="I1639">
        <v>77642</v>
      </c>
      <c r="J1639" t="s">
        <v>22</v>
      </c>
      <c r="K1639" t="s">
        <v>43</v>
      </c>
      <c r="L1639" t="s">
        <v>33</v>
      </c>
      <c r="M1639" t="s">
        <v>34</v>
      </c>
      <c r="N1639" s="5">
        <v>3.6</v>
      </c>
      <c r="O1639" s="7">
        <v>1</v>
      </c>
      <c r="P1639" s="5">
        <v>2.4</v>
      </c>
      <c r="Q1639" s="5">
        <v>1.2</v>
      </c>
      <c r="R1639" s="22">
        <f>Tabla1[[#This Row],[Fecha de Envío]]-Tabla1[[#This Row],[Fecha de Orden]]</f>
        <v>15</v>
      </c>
      <c r="S1639" s="24">
        <f>YEAR(Tabla1[[#This Row],[Fecha de Orden]])</f>
        <v>2021</v>
      </c>
      <c r="T1639" t="str">
        <f>VLOOKUP(Tabla1[[#This Row],[Nombre del Producto]],Tabla2[[Nombre Producto]:[Costo Unitario]],2,FALSE)</f>
        <v>Lot's O' Nuts</v>
      </c>
      <c r="U1639" t="str">
        <f>VLOOKUP(Tabla1[[#This Row],[Fábrica]],Tabla3[],4,FALSE)</f>
        <v>Arizona</v>
      </c>
    </row>
    <row r="1640" spans="1:21" x14ac:dyDescent="0.25">
      <c r="A1640" t="s">
        <v>8030</v>
      </c>
      <c r="B1640" s="3">
        <v>44553</v>
      </c>
      <c r="C1640" s="3">
        <v>44568</v>
      </c>
      <c r="D1640" t="s">
        <v>18</v>
      </c>
      <c r="E1640">
        <v>142314</v>
      </c>
      <c r="F1640" t="s">
        <v>19</v>
      </c>
      <c r="G1640" t="s">
        <v>393</v>
      </c>
      <c r="H1640" t="s">
        <v>147</v>
      </c>
      <c r="I1640">
        <v>47374</v>
      </c>
      <c r="J1640" t="s">
        <v>22</v>
      </c>
      <c r="K1640" t="s">
        <v>43</v>
      </c>
      <c r="L1640" t="s">
        <v>27</v>
      </c>
      <c r="M1640" t="s">
        <v>28</v>
      </c>
      <c r="N1640" s="5">
        <v>39.6</v>
      </c>
      <c r="O1640" s="7">
        <v>11</v>
      </c>
      <c r="P1640" s="5">
        <v>27.5</v>
      </c>
      <c r="Q1640" s="5">
        <v>12.1</v>
      </c>
      <c r="R1640" s="22">
        <f>Tabla1[[#This Row],[Fecha de Envío]]-Tabla1[[#This Row],[Fecha de Orden]]</f>
        <v>15</v>
      </c>
      <c r="S1640" s="24">
        <f>YEAR(Tabla1[[#This Row],[Fecha de Orden]])</f>
        <v>2021</v>
      </c>
      <c r="T1640" t="str">
        <f>VLOOKUP(Tabla1[[#This Row],[Nombre del Producto]],Tabla2[[Nombre Producto]:[Costo Unitario]],2,FALSE)</f>
        <v>Lot's O' Nuts</v>
      </c>
      <c r="U1640" t="str">
        <f>VLOOKUP(Tabla1[[#This Row],[Fábrica]],Tabla3[],4,FALSE)</f>
        <v>Arizona</v>
      </c>
    </row>
    <row r="1641" spans="1:21" x14ac:dyDescent="0.25">
      <c r="A1641" t="s">
        <v>8760</v>
      </c>
      <c r="B1641" s="3">
        <v>44553</v>
      </c>
      <c r="C1641" s="3">
        <v>44567</v>
      </c>
      <c r="D1641" t="s">
        <v>18</v>
      </c>
      <c r="E1641">
        <v>114517</v>
      </c>
      <c r="F1641" t="s">
        <v>19</v>
      </c>
      <c r="G1641" t="s">
        <v>30</v>
      </c>
      <c r="H1641" t="s">
        <v>31</v>
      </c>
      <c r="I1641">
        <v>10024</v>
      </c>
      <c r="J1641" t="s">
        <v>22</v>
      </c>
      <c r="K1641" t="s">
        <v>32</v>
      </c>
      <c r="L1641" t="s">
        <v>27</v>
      </c>
      <c r="M1641" t="s">
        <v>28</v>
      </c>
      <c r="N1641" s="5">
        <v>7.2</v>
      </c>
      <c r="O1641" s="7">
        <v>2</v>
      </c>
      <c r="P1641" s="5">
        <v>5</v>
      </c>
      <c r="Q1641" s="5">
        <v>2.2000000000000002</v>
      </c>
      <c r="R1641" s="22">
        <f>Tabla1[[#This Row],[Fecha de Envío]]-Tabla1[[#This Row],[Fecha de Orden]]</f>
        <v>14</v>
      </c>
      <c r="S1641" s="24">
        <f>YEAR(Tabla1[[#This Row],[Fecha de Orden]])</f>
        <v>2021</v>
      </c>
      <c r="T1641" t="str">
        <f>VLOOKUP(Tabla1[[#This Row],[Nombre del Producto]],Tabla2[[Nombre Producto]:[Costo Unitario]],2,FALSE)</f>
        <v>Lot's O' Nuts</v>
      </c>
      <c r="U1641" t="str">
        <f>VLOOKUP(Tabla1[[#This Row],[Fábrica]],Tabla3[],4,FALSE)</f>
        <v>Arizona</v>
      </c>
    </row>
    <row r="1642" spans="1:21" x14ac:dyDescent="0.25">
      <c r="A1642" t="s">
        <v>761</v>
      </c>
      <c r="B1642" s="3">
        <v>44554</v>
      </c>
      <c r="C1642" s="3">
        <v>44566</v>
      </c>
      <c r="D1642" t="s">
        <v>39</v>
      </c>
      <c r="E1642">
        <v>132913</v>
      </c>
      <c r="F1642" t="s">
        <v>19</v>
      </c>
      <c r="G1642" t="s">
        <v>120</v>
      </c>
      <c r="H1642" t="s">
        <v>21</v>
      </c>
      <c r="I1642">
        <v>92037</v>
      </c>
      <c r="J1642" t="s">
        <v>22</v>
      </c>
      <c r="K1642" t="s">
        <v>23</v>
      </c>
      <c r="L1642" t="s">
        <v>45</v>
      </c>
      <c r="M1642" t="s">
        <v>46</v>
      </c>
      <c r="N1642" s="5">
        <v>3.49</v>
      </c>
      <c r="O1642" s="7">
        <v>1</v>
      </c>
      <c r="P1642" s="5">
        <v>2.4900000000000002</v>
      </c>
      <c r="Q1642" s="5">
        <v>1</v>
      </c>
      <c r="R1642" s="22">
        <f>Tabla1[[#This Row],[Fecha de Envío]]-Tabla1[[#This Row],[Fecha de Orden]]</f>
        <v>12</v>
      </c>
      <c r="S1642" s="24">
        <f>YEAR(Tabla1[[#This Row],[Fecha de Orden]])</f>
        <v>2021</v>
      </c>
      <c r="T1642" t="str">
        <f>VLOOKUP(Tabla1[[#This Row],[Nombre del Producto]],Tabla2[[Nombre Producto]:[Costo Unitario]],2,FALSE)</f>
        <v>Lot's O' Nuts</v>
      </c>
      <c r="U1642" t="str">
        <f>VLOOKUP(Tabla1[[#This Row],[Fábrica]],Tabla3[],4,FALSE)</f>
        <v>Arizona</v>
      </c>
    </row>
    <row r="1643" spans="1:21" x14ac:dyDescent="0.25">
      <c r="A1643" t="s">
        <v>1123</v>
      </c>
      <c r="B1643" s="3">
        <v>44554</v>
      </c>
      <c r="C1643" s="3">
        <v>44569</v>
      </c>
      <c r="D1643" t="s">
        <v>18</v>
      </c>
      <c r="E1643">
        <v>138247</v>
      </c>
      <c r="F1643" t="s">
        <v>19</v>
      </c>
      <c r="G1643" t="s">
        <v>53</v>
      </c>
      <c r="H1643" t="s">
        <v>21</v>
      </c>
      <c r="I1643">
        <v>90045</v>
      </c>
      <c r="J1643" t="s">
        <v>22</v>
      </c>
      <c r="K1643" t="s">
        <v>23</v>
      </c>
      <c r="L1643" t="s">
        <v>24</v>
      </c>
      <c r="M1643" t="s">
        <v>25</v>
      </c>
      <c r="N1643" s="5">
        <v>3.75</v>
      </c>
      <c r="O1643" s="7">
        <v>1</v>
      </c>
      <c r="P1643" s="5">
        <v>2.4500000000000002</v>
      </c>
      <c r="Q1643" s="5">
        <v>1.3</v>
      </c>
      <c r="R1643" s="22">
        <f>Tabla1[[#This Row],[Fecha de Envío]]-Tabla1[[#This Row],[Fecha de Orden]]</f>
        <v>15</v>
      </c>
      <c r="S1643" s="24">
        <f>YEAR(Tabla1[[#This Row],[Fecha de Orden]])</f>
        <v>2021</v>
      </c>
      <c r="T1643" t="str">
        <f>VLOOKUP(Tabla1[[#This Row],[Nombre del Producto]],Tabla2[[Nombre Producto]:[Costo Unitario]],2,FALSE)</f>
        <v>Wicked Choccy's</v>
      </c>
      <c r="U1643" t="str">
        <f>VLOOKUP(Tabla1[[#This Row],[Fábrica]],Tabla3[],4,FALSE)</f>
        <v>Georgia</v>
      </c>
    </row>
    <row r="1644" spans="1:21" x14ac:dyDescent="0.25">
      <c r="A1644" t="s">
        <v>1124</v>
      </c>
      <c r="B1644" s="3">
        <v>44554</v>
      </c>
      <c r="C1644" s="3">
        <v>44569</v>
      </c>
      <c r="D1644" t="s">
        <v>18</v>
      </c>
      <c r="E1644">
        <v>138247</v>
      </c>
      <c r="F1644" t="s">
        <v>19</v>
      </c>
      <c r="G1644" t="s">
        <v>53</v>
      </c>
      <c r="H1644" t="s">
        <v>21</v>
      </c>
      <c r="I1644">
        <v>90045</v>
      </c>
      <c r="J1644" t="s">
        <v>22</v>
      </c>
      <c r="K1644" t="s">
        <v>23</v>
      </c>
      <c r="L1644" t="s">
        <v>45</v>
      </c>
      <c r="M1644" t="s">
        <v>46</v>
      </c>
      <c r="N1644" s="5">
        <v>6.98</v>
      </c>
      <c r="O1644" s="7">
        <v>2</v>
      </c>
      <c r="P1644" s="5">
        <v>4.9800000000000004</v>
      </c>
      <c r="Q1644" s="5">
        <v>2</v>
      </c>
      <c r="R1644" s="22">
        <f>Tabla1[[#This Row],[Fecha de Envío]]-Tabla1[[#This Row],[Fecha de Orden]]</f>
        <v>15</v>
      </c>
      <c r="S1644" s="24">
        <f>YEAR(Tabla1[[#This Row],[Fecha de Orden]])</f>
        <v>2021</v>
      </c>
      <c r="T1644" t="str">
        <f>VLOOKUP(Tabla1[[#This Row],[Nombre del Producto]],Tabla2[[Nombre Producto]:[Costo Unitario]],2,FALSE)</f>
        <v>Lot's O' Nuts</v>
      </c>
      <c r="U1644" t="str">
        <f>VLOOKUP(Tabla1[[#This Row],[Fábrica]],Tabla3[],4,FALSE)</f>
        <v>Arizona</v>
      </c>
    </row>
    <row r="1645" spans="1:21" x14ac:dyDescent="0.25">
      <c r="A1645" t="s">
        <v>1125</v>
      </c>
      <c r="B1645" s="3">
        <v>44554</v>
      </c>
      <c r="C1645" s="3">
        <v>44569</v>
      </c>
      <c r="D1645" t="s">
        <v>18</v>
      </c>
      <c r="E1645">
        <v>138247</v>
      </c>
      <c r="F1645" t="s">
        <v>19</v>
      </c>
      <c r="G1645" t="s">
        <v>53</v>
      </c>
      <c r="H1645" t="s">
        <v>21</v>
      </c>
      <c r="I1645">
        <v>90045</v>
      </c>
      <c r="J1645" t="s">
        <v>22</v>
      </c>
      <c r="K1645" t="s">
        <v>23</v>
      </c>
      <c r="L1645" t="s">
        <v>27</v>
      </c>
      <c r="M1645" t="s">
        <v>28</v>
      </c>
      <c r="N1645" s="5">
        <v>3.6</v>
      </c>
      <c r="O1645" s="7">
        <v>1</v>
      </c>
      <c r="P1645" s="5">
        <v>2.5</v>
      </c>
      <c r="Q1645" s="5">
        <v>1.1000000000000001</v>
      </c>
      <c r="R1645" s="22">
        <f>Tabla1[[#This Row],[Fecha de Envío]]-Tabla1[[#This Row],[Fecha de Orden]]</f>
        <v>15</v>
      </c>
      <c r="S1645" s="24">
        <f>YEAR(Tabla1[[#This Row],[Fecha de Orden]])</f>
        <v>2021</v>
      </c>
      <c r="T1645" t="str">
        <f>VLOOKUP(Tabla1[[#This Row],[Nombre del Producto]],Tabla2[[Nombre Producto]:[Costo Unitario]],2,FALSE)</f>
        <v>Lot's O' Nuts</v>
      </c>
      <c r="U1645" t="str">
        <f>VLOOKUP(Tabla1[[#This Row],[Fábrica]],Tabla3[],4,FALSE)</f>
        <v>Arizona</v>
      </c>
    </row>
    <row r="1646" spans="1:21" x14ac:dyDescent="0.25">
      <c r="A1646" t="s">
        <v>1126</v>
      </c>
      <c r="B1646" s="3">
        <v>44554</v>
      </c>
      <c r="C1646" s="3">
        <v>44569</v>
      </c>
      <c r="D1646" t="s">
        <v>18</v>
      </c>
      <c r="E1646">
        <v>138247</v>
      </c>
      <c r="F1646" t="s">
        <v>19</v>
      </c>
      <c r="G1646" t="s">
        <v>53</v>
      </c>
      <c r="H1646" t="s">
        <v>21</v>
      </c>
      <c r="I1646">
        <v>90045</v>
      </c>
      <c r="J1646" t="s">
        <v>22</v>
      </c>
      <c r="K1646" t="s">
        <v>23</v>
      </c>
      <c r="L1646" t="s">
        <v>33</v>
      </c>
      <c r="M1646" t="s">
        <v>34</v>
      </c>
      <c r="N1646" s="5">
        <v>10.8</v>
      </c>
      <c r="O1646" s="7">
        <v>3</v>
      </c>
      <c r="P1646" s="5">
        <v>7.2</v>
      </c>
      <c r="Q1646" s="5">
        <v>3.6</v>
      </c>
      <c r="R1646" s="22">
        <f>Tabla1[[#This Row],[Fecha de Envío]]-Tabla1[[#This Row],[Fecha de Orden]]</f>
        <v>15</v>
      </c>
      <c r="S1646" s="24">
        <f>YEAR(Tabla1[[#This Row],[Fecha de Orden]])</f>
        <v>2021</v>
      </c>
      <c r="T1646" t="str">
        <f>VLOOKUP(Tabla1[[#This Row],[Nombre del Producto]],Tabla2[[Nombre Producto]:[Costo Unitario]],2,FALSE)</f>
        <v>Lot's O' Nuts</v>
      </c>
      <c r="U1646" t="str">
        <f>VLOOKUP(Tabla1[[#This Row],[Fábrica]],Tabla3[],4,FALSE)</f>
        <v>Arizona</v>
      </c>
    </row>
    <row r="1647" spans="1:21" x14ac:dyDescent="0.25">
      <c r="A1647" t="s">
        <v>1127</v>
      </c>
      <c r="B1647" s="3">
        <v>44554</v>
      </c>
      <c r="C1647" s="3">
        <v>44569</v>
      </c>
      <c r="D1647" t="s">
        <v>18</v>
      </c>
      <c r="E1647">
        <v>138247</v>
      </c>
      <c r="F1647" t="s">
        <v>19</v>
      </c>
      <c r="G1647" t="s">
        <v>53</v>
      </c>
      <c r="H1647" t="s">
        <v>21</v>
      </c>
      <c r="I1647">
        <v>90045</v>
      </c>
      <c r="J1647" t="s">
        <v>148</v>
      </c>
      <c r="K1647" t="s">
        <v>23</v>
      </c>
      <c r="L1647" t="s">
        <v>348</v>
      </c>
      <c r="M1647" t="s">
        <v>349</v>
      </c>
      <c r="N1647" s="5">
        <v>140</v>
      </c>
      <c r="O1647" s="7">
        <v>7</v>
      </c>
      <c r="P1647" s="5">
        <v>70</v>
      </c>
      <c r="Q1647" s="5">
        <v>70</v>
      </c>
      <c r="R1647" s="22">
        <f>Tabla1[[#This Row],[Fecha de Envío]]-Tabla1[[#This Row],[Fecha de Orden]]</f>
        <v>15</v>
      </c>
      <c r="S1647" s="24">
        <f>YEAR(Tabla1[[#This Row],[Fecha de Orden]])</f>
        <v>2021</v>
      </c>
      <c r="T1647" t="str">
        <f>VLOOKUP(Tabla1[[#This Row],[Nombre del Producto]],Tabla2[[Nombre Producto]:[Costo Unitario]],2,FALSE)</f>
        <v>Secret Factory</v>
      </c>
      <c r="U1647" t="str">
        <f>VLOOKUP(Tabla1[[#This Row],[Fábrica]],Tabla3[],4,FALSE)</f>
        <v>Illinois</v>
      </c>
    </row>
    <row r="1648" spans="1:21" x14ac:dyDescent="0.25">
      <c r="A1648" t="s">
        <v>4194</v>
      </c>
      <c r="B1648" s="3">
        <v>44554</v>
      </c>
      <c r="C1648" s="3">
        <v>44569</v>
      </c>
      <c r="D1648" t="s">
        <v>18</v>
      </c>
      <c r="E1648">
        <v>167738</v>
      </c>
      <c r="F1648" t="s">
        <v>19</v>
      </c>
      <c r="G1648" t="s">
        <v>53</v>
      </c>
      <c r="H1648" t="s">
        <v>21</v>
      </c>
      <c r="I1648">
        <v>90045</v>
      </c>
      <c r="J1648" t="s">
        <v>22</v>
      </c>
      <c r="K1648" t="s">
        <v>23</v>
      </c>
      <c r="L1648" t="s">
        <v>24</v>
      </c>
      <c r="M1648" t="s">
        <v>25</v>
      </c>
      <c r="N1648" s="5">
        <v>22.5</v>
      </c>
      <c r="O1648" s="7">
        <v>6</v>
      </c>
      <c r="P1648" s="5">
        <v>14.7</v>
      </c>
      <c r="Q1648" s="5">
        <v>7.8</v>
      </c>
      <c r="R1648" s="22">
        <f>Tabla1[[#This Row],[Fecha de Envío]]-Tabla1[[#This Row],[Fecha de Orden]]</f>
        <v>15</v>
      </c>
      <c r="S1648" s="24">
        <f>YEAR(Tabla1[[#This Row],[Fecha de Orden]])</f>
        <v>2021</v>
      </c>
      <c r="T1648" t="str">
        <f>VLOOKUP(Tabla1[[#This Row],[Nombre del Producto]],Tabla2[[Nombre Producto]:[Costo Unitario]],2,FALSE)</f>
        <v>Wicked Choccy's</v>
      </c>
      <c r="U1648" t="str">
        <f>VLOOKUP(Tabla1[[#This Row],[Fábrica]],Tabla3[],4,FALSE)</f>
        <v>Georgia</v>
      </c>
    </row>
    <row r="1649" spans="1:21" x14ac:dyDescent="0.25">
      <c r="A1649" t="s">
        <v>4195</v>
      </c>
      <c r="B1649" s="3">
        <v>44554</v>
      </c>
      <c r="C1649" s="3">
        <v>44569</v>
      </c>
      <c r="D1649" t="s">
        <v>18</v>
      </c>
      <c r="E1649">
        <v>167738</v>
      </c>
      <c r="F1649" t="s">
        <v>19</v>
      </c>
      <c r="G1649" t="s">
        <v>53</v>
      </c>
      <c r="H1649" t="s">
        <v>21</v>
      </c>
      <c r="I1649">
        <v>90045</v>
      </c>
      <c r="J1649" t="s">
        <v>22</v>
      </c>
      <c r="K1649" t="s">
        <v>23</v>
      </c>
      <c r="L1649" t="s">
        <v>36</v>
      </c>
      <c r="M1649" t="s">
        <v>37</v>
      </c>
      <c r="N1649" s="5">
        <v>3.25</v>
      </c>
      <c r="O1649" s="7">
        <v>1</v>
      </c>
      <c r="P1649" s="5">
        <v>2.11</v>
      </c>
      <c r="Q1649" s="5">
        <v>1.1399999999999999</v>
      </c>
      <c r="R1649" s="22">
        <f>Tabla1[[#This Row],[Fecha de Envío]]-Tabla1[[#This Row],[Fecha de Orden]]</f>
        <v>15</v>
      </c>
      <c r="S1649" s="24">
        <f>YEAR(Tabla1[[#This Row],[Fecha de Orden]])</f>
        <v>2021</v>
      </c>
      <c r="T1649" t="str">
        <f>VLOOKUP(Tabla1[[#This Row],[Nombre del Producto]],Tabla2[[Nombre Producto]:[Costo Unitario]],2,FALSE)</f>
        <v>Wicked Choccy's</v>
      </c>
      <c r="U1649" t="str">
        <f>VLOOKUP(Tabla1[[#This Row],[Fábrica]],Tabla3[],4,FALSE)</f>
        <v>Georgia</v>
      </c>
    </row>
    <row r="1650" spans="1:21" x14ac:dyDescent="0.25">
      <c r="A1650" t="s">
        <v>5535</v>
      </c>
      <c r="B1650" s="3">
        <v>44554</v>
      </c>
      <c r="C1650" s="3">
        <v>44566</v>
      </c>
      <c r="D1650" t="s">
        <v>39</v>
      </c>
      <c r="E1650">
        <v>113166</v>
      </c>
      <c r="F1650" t="s">
        <v>19</v>
      </c>
      <c r="G1650" t="s">
        <v>529</v>
      </c>
      <c r="H1650" t="s">
        <v>255</v>
      </c>
      <c r="I1650">
        <v>33180</v>
      </c>
      <c r="J1650" t="s">
        <v>22</v>
      </c>
      <c r="K1650" t="s">
        <v>66</v>
      </c>
      <c r="L1650" t="s">
        <v>33</v>
      </c>
      <c r="M1650" t="s">
        <v>34</v>
      </c>
      <c r="N1650" s="5">
        <v>7.2</v>
      </c>
      <c r="O1650" s="7">
        <v>2</v>
      </c>
      <c r="P1650" s="5">
        <v>4.8</v>
      </c>
      <c r="Q1650" s="5">
        <v>2.4</v>
      </c>
      <c r="R1650" s="22">
        <f>Tabla1[[#This Row],[Fecha de Envío]]-Tabla1[[#This Row],[Fecha de Orden]]</f>
        <v>12</v>
      </c>
      <c r="S1650" s="24">
        <f>YEAR(Tabla1[[#This Row],[Fecha de Orden]])</f>
        <v>2021</v>
      </c>
      <c r="T1650" t="str">
        <f>VLOOKUP(Tabla1[[#This Row],[Nombre del Producto]],Tabla2[[Nombre Producto]:[Costo Unitario]],2,FALSE)</f>
        <v>Lot's O' Nuts</v>
      </c>
      <c r="U1650" t="str">
        <f>VLOOKUP(Tabla1[[#This Row],[Fábrica]],Tabla3[],4,FALSE)</f>
        <v>Arizona</v>
      </c>
    </row>
    <row r="1651" spans="1:21" x14ac:dyDescent="0.25">
      <c r="A1651" t="s">
        <v>7650</v>
      </c>
      <c r="B1651" s="3">
        <v>44554</v>
      </c>
      <c r="C1651" s="3">
        <v>44566</v>
      </c>
      <c r="D1651" t="s">
        <v>39</v>
      </c>
      <c r="E1651">
        <v>156314</v>
      </c>
      <c r="F1651" t="s">
        <v>19</v>
      </c>
      <c r="G1651" t="s">
        <v>626</v>
      </c>
      <c r="H1651" t="s">
        <v>210</v>
      </c>
      <c r="I1651">
        <v>44105</v>
      </c>
      <c r="J1651" t="s">
        <v>22</v>
      </c>
      <c r="K1651" t="s">
        <v>32</v>
      </c>
      <c r="L1651" t="s">
        <v>27</v>
      </c>
      <c r="M1651" t="s">
        <v>28</v>
      </c>
      <c r="N1651" s="5">
        <v>18</v>
      </c>
      <c r="O1651" s="7">
        <v>5</v>
      </c>
      <c r="P1651" s="5">
        <v>12.5</v>
      </c>
      <c r="Q1651" s="5">
        <v>5.5</v>
      </c>
      <c r="R1651" s="22">
        <f>Tabla1[[#This Row],[Fecha de Envío]]-Tabla1[[#This Row],[Fecha de Orden]]</f>
        <v>12</v>
      </c>
      <c r="S1651" s="24">
        <f>YEAR(Tabla1[[#This Row],[Fecha de Orden]])</f>
        <v>2021</v>
      </c>
      <c r="T1651" t="str">
        <f>VLOOKUP(Tabla1[[#This Row],[Nombre del Producto]],Tabla2[[Nombre Producto]:[Costo Unitario]],2,FALSE)</f>
        <v>Lot's O' Nuts</v>
      </c>
      <c r="U1651" t="str">
        <f>VLOOKUP(Tabla1[[#This Row],[Fábrica]],Tabla3[],4,FALSE)</f>
        <v>Arizona</v>
      </c>
    </row>
    <row r="1652" spans="1:21" x14ac:dyDescent="0.25">
      <c r="A1652" t="s">
        <v>287</v>
      </c>
      <c r="B1652" s="3">
        <v>44556</v>
      </c>
      <c r="C1652" s="3">
        <v>44568</v>
      </c>
      <c r="D1652" t="s">
        <v>71</v>
      </c>
      <c r="E1652">
        <v>152030</v>
      </c>
      <c r="F1652" t="s">
        <v>19</v>
      </c>
      <c r="G1652" t="s">
        <v>159</v>
      </c>
      <c r="H1652" t="s">
        <v>42</v>
      </c>
      <c r="I1652">
        <v>77041</v>
      </c>
      <c r="J1652" t="s">
        <v>22</v>
      </c>
      <c r="K1652" t="s">
        <v>43</v>
      </c>
      <c r="L1652" t="s">
        <v>27</v>
      </c>
      <c r="M1652" t="s">
        <v>28</v>
      </c>
      <c r="N1652" s="5">
        <v>10.8</v>
      </c>
      <c r="O1652" s="7">
        <v>3</v>
      </c>
      <c r="P1652" s="5">
        <v>7.5</v>
      </c>
      <c r="Q1652" s="5">
        <v>3.3</v>
      </c>
      <c r="R1652" s="22">
        <f>Tabla1[[#This Row],[Fecha de Envío]]-Tabla1[[#This Row],[Fecha de Orden]]</f>
        <v>12</v>
      </c>
      <c r="S1652" s="24">
        <f>YEAR(Tabla1[[#This Row],[Fecha de Orden]])</f>
        <v>2021</v>
      </c>
      <c r="T1652" t="str">
        <f>VLOOKUP(Tabla1[[#This Row],[Nombre del Producto]],Tabla2[[Nombre Producto]:[Costo Unitario]],2,FALSE)</f>
        <v>Lot's O' Nuts</v>
      </c>
      <c r="U1652" t="str">
        <f>VLOOKUP(Tabla1[[#This Row],[Fábrica]],Tabla3[],4,FALSE)</f>
        <v>Arizona</v>
      </c>
    </row>
    <row r="1653" spans="1:21" x14ac:dyDescent="0.25">
      <c r="A1653" t="s">
        <v>887</v>
      </c>
      <c r="B1653" s="3">
        <v>44556</v>
      </c>
      <c r="C1653" s="3">
        <v>44570</v>
      </c>
      <c r="D1653" t="s">
        <v>18</v>
      </c>
      <c r="E1653">
        <v>101427</v>
      </c>
      <c r="F1653" t="s">
        <v>19</v>
      </c>
      <c r="G1653" t="s">
        <v>144</v>
      </c>
      <c r="H1653" t="s">
        <v>101</v>
      </c>
      <c r="I1653">
        <v>19140</v>
      </c>
      <c r="J1653" t="s">
        <v>22</v>
      </c>
      <c r="K1653" t="s">
        <v>32</v>
      </c>
      <c r="L1653" t="s">
        <v>36</v>
      </c>
      <c r="M1653" t="s">
        <v>37</v>
      </c>
      <c r="N1653" s="5">
        <v>9.75</v>
      </c>
      <c r="O1653" s="7">
        <v>3</v>
      </c>
      <c r="P1653" s="5">
        <v>6.33</v>
      </c>
      <c r="Q1653" s="5">
        <v>3.42</v>
      </c>
      <c r="R1653" s="22">
        <f>Tabla1[[#This Row],[Fecha de Envío]]-Tabla1[[#This Row],[Fecha de Orden]]</f>
        <v>14</v>
      </c>
      <c r="S1653" s="24">
        <f>YEAR(Tabla1[[#This Row],[Fecha de Orden]])</f>
        <v>2021</v>
      </c>
      <c r="T1653" t="str">
        <f>VLOOKUP(Tabla1[[#This Row],[Nombre del Producto]],Tabla2[[Nombre Producto]:[Costo Unitario]],2,FALSE)</f>
        <v>Wicked Choccy's</v>
      </c>
      <c r="U1653" t="str">
        <f>VLOOKUP(Tabla1[[#This Row],[Fábrica]],Tabla3[],4,FALSE)</f>
        <v>Georgia</v>
      </c>
    </row>
    <row r="1654" spans="1:21" x14ac:dyDescent="0.25">
      <c r="A1654" t="s">
        <v>1574</v>
      </c>
      <c r="B1654" s="3">
        <v>44556</v>
      </c>
      <c r="C1654" s="3">
        <v>44571</v>
      </c>
      <c r="D1654" t="s">
        <v>18</v>
      </c>
      <c r="E1654">
        <v>111171</v>
      </c>
      <c r="F1654" t="s">
        <v>19</v>
      </c>
      <c r="G1654" t="s">
        <v>239</v>
      </c>
      <c r="H1654" t="s">
        <v>173</v>
      </c>
      <c r="I1654">
        <v>60610</v>
      </c>
      <c r="J1654" t="s">
        <v>22</v>
      </c>
      <c r="K1654" t="s">
        <v>43</v>
      </c>
      <c r="L1654" t="s">
        <v>24</v>
      </c>
      <c r="M1654" t="s">
        <v>25</v>
      </c>
      <c r="N1654" s="5">
        <v>18.75</v>
      </c>
      <c r="O1654" s="7">
        <v>5</v>
      </c>
      <c r="P1654" s="5">
        <v>12.25</v>
      </c>
      <c r="Q1654" s="5">
        <v>6.5</v>
      </c>
      <c r="R1654" s="22">
        <f>Tabla1[[#This Row],[Fecha de Envío]]-Tabla1[[#This Row],[Fecha de Orden]]</f>
        <v>15</v>
      </c>
      <c r="S1654" s="24">
        <f>YEAR(Tabla1[[#This Row],[Fecha de Orden]])</f>
        <v>2021</v>
      </c>
      <c r="T1654" t="str">
        <f>VLOOKUP(Tabla1[[#This Row],[Nombre del Producto]],Tabla2[[Nombre Producto]:[Costo Unitario]],2,FALSE)</f>
        <v>Wicked Choccy's</v>
      </c>
      <c r="U1654" t="str">
        <f>VLOOKUP(Tabla1[[#This Row],[Fábrica]],Tabla3[],4,FALSE)</f>
        <v>Georgia</v>
      </c>
    </row>
    <row r="1655" spans="1:21" x14ac:dyDescent="0.25">
      <c r="A1655" t="s">
        <v>1919</v>
      </c>
      <c r="B1655" s="3">
        <v>44556</v>
      </c>
      <c r="C1655" s="3">
        <v>44570</v>
      </c>
      <c r="D1655" t="s">
        <v>18</v>
      </c>
      <c r="E1655">
        <v>106264</v>
      </c>
      <c r="F1655" t="s">
        <v>19</v>
      </c>
      <c r="G1655" t="s">
        <v>120</v>
      </c>
      <c r="H1655" t="s">
        <v>21</v>
      </c>
      <c r="I1655">
        <v>92024</v>
      </c>
      <c r="J1655" t="s">
        <v>22</v>
      </c>
      <c r="K1655" t="s">
        <v>23</v>
      </c>
      <c r="L1655" t="s">
        <v>45</v>
      </c>
      <c r="M1655" t="s">
        <v>46</v>
      </c>
      <c r="N1655" s="5">
        <v>6.98</v>
      </c>
      <c r="O1655" s="7">
        <v>2</v>
      </c>
      <c r="P1655" s="5">
        <v>4.9800000000000004</v>
      </c>
      <c r="Q1655" s="5">
        <v>2</v>
      </c>
      <c r="R1655" s="22">
        <f>Tabla1[[#This Row],[Fecha de Envío]]-Tabla1[[#This Row],[Fecha de Orden]]</f>
        <v>14</v>
      </c>
      <c r="S1655" s="24">
        <f>YEAR(Tabla1[[#This Row],[Fecha de Orden]])</f>
        <v>2021</v>
      </c>
      <c r="T1655" t="str">
        <f>VLOOKUP(Tabla1[[#This Row],[Nombre del Producto]],Tabla2[[Nombre Producto]:[Costo Unitario]],2,FALSE)</f>
        <v>Lot's O' Nuts</v>
      </c>
      <c r="U1655" t="str">
        <f>VLOOKUP(Tabla1[[#This Row],[Fábrica]],Tabla3[],4,FALSE)</f>
        <v>Arizona</v>
      </c>
    </row>
    <row r="1656" spans="1:21" x14ac:dyDescent="0.25">
      <c r="A1656" t="s">
        <v>1920</v>
      </c>
      <c r="B1656" s="3">
        <v>44556</v>
      </c>
      <c r="C1656" s="3">
        <v>44570</v>
      </c>
      <c r="D1656" t="s">
        <v>18</v>
      </c>
      <c r="E1656">
        <v>106264</v>
      </c>
      <c r="F1656" t="s">
        <v>19</v>
      </c>
      <c r="G1656" t="s">
        <v>120</v>
      </c>
      <c r="H1656" t="s">
        <v>21</v>
      </c>
      <c r="I1656">
        <v>92024</v>
      </c>
      <c r="J1656" t="s">
        <v>22</v>
      </c>
      <c r="K1656" t="s">
        <v>23</v>
      </c>
      <c r="L1656" t="s">
        <v>24</v>
      </c>
      <c r="M1656" t="s">
        <v>25</v>
      </c>
      <c r="N1656" s="5">
        <v>11.25</v>
      </c>
      <c r="O1656" s="7">
        <v>3</v>
      </c>
      <c r="P1656" s="5">
        <v>7.35</v>
      </c>
      <c r="Q1656" s="5">
        <v>3.9</v>
      </c>
      <c r="R1656" s="22">
        <f>Tabla1[[#This Row],[Fecha de Envío]]-Tabla1[[#This Row],[Fecha de Orden]]</f>
        <v>14</v>
      </c>
      <c r="S1656" s="24">
        <f>YEAR(Tabla1[[#This Row],[Fecha de Orden]])</f>
        <v>2021</v>
      </c>
      <c r="T1656" t="str">
        <f>VLOOKUP(Tabla1[[#This Row],[Nombre del Producto]],Tabla2[[Nombre Producto]:[Costo Unitario]],2,FALSE)</f>
        <v>Wicked Choccy's</v>
      </c>
      <c r="U1656" t="str">
        <f>VLOOKUP(Tabla1[[#This Row],[Fábrica]],Tabla3[],4,FALSE)</f>
        <v>Georgia</v>
      </c>
    </row>
    <row r="1657" spans="1:21" x14ac:dyDescent="0.25">
      <c r="A1657" t="s">
        <v>5202</v>
      </c>
      <c r="B1657" s="3">
        <v>44556</v>
      </c>
      <c r="C1657" s="3">
        <v>44568</v>
      </c>
      <c r="D1657" t="s">
        <v>39</v>
      </c>
      <c r="E1657">
        <v>111451</v>
      </c>
      <c r="F1657" t="s">
        <v>19</v>
      </c>
      <c r="G1657" t="s">
        <v>1987</v>
      </c>
      <c r="H1657" t="s">
        <v>203</v>
      </c>
      <c r="I1657">
        <v>80906</v>
      </c>
      <c r="J1657" t="s">
        <v>22</v>
      </c>
      <c r="K1657" t="s">
        <v>23</v>
      </c>
      <c r="L1657" t="s">
        <v>24</v>
      </c>
      <c r="M1657" t="s">
        <v>25</v>
      </c>
      <c r="N1657" s="5">
        <v>11.25</v>
      </c>
      <c r="O1657" s="7">
        <v>3</v>
      </c>
      <c r="P1657" s="5">
        <v>7.35</v>
      </c>
      <c r="Q1657" s="5">
        <v>3.9</v>
      </c>
      <c r="R1657" s="22">
        <f>Tabla1[[#This Row],[Fecha de Envío]]-Tabla1[[#This Row],[Fecha de Orden]]</f>
        <v>12</v>
      </c>
      <c r="S1657" s="24">
        <f>YEAR(Tabla1[[#This Row],[Fecha de Orden]])</f>
        <v>2021</v>
      </c>
      <c r="T1657" t="str">
        <f>VLOOKUP(Tabla1[[#This Row],[Nombre del Producto]],Tabla2[[Nombre Producto]:[Costo Unitario]],2,FALSE)</f>
        <v>Wicked Choccy's</v>
      </c>
      <c r="U1657" t="str">
        <f>VLOOKUP(Tabla1[[#This Row],[Fábrica]],Tabla3[],4,FALSE)</f>
        <v>Georgia</v>
      </c>
    </row>
    <row r="1658" spans="1:21" x14ac:dyDescent="0.25">
      <c r="A1658" t="s">
        <v>5203</v>
      </c>
      <c r="B1658" s="3">
        <v>44556</v>
      </c>
      <c r="C1658" s="3">
        <v>44568</v>
      </c>
      <c r="D1658" t="s">
        <v>39</v>
      </c>
      <c r="E1658">
        <v>111451</v>
      </c>
      <c r="F1658" t="s">
        <v>19</v>
      </c>
      <c r="G1658" t="s">
        <v>1987</v>
      </c>
      <c r="H1658" t="s">
        <v>203</v>
      </c>
      <c r="I1658">
        <v>80906</v>
      </c>
      <c r="J1658" t="s">
        <v>22</v>
      </c>
      <c r="K1658" t="s">
        <v>23</v>
      </c>
      <c r="L1658" t="s">
        <v>33</v>
      </c>
      <c r="M1658" t="s">
        <v>34</v>
      </c>
      <c r="N1658" s="5">
        <v>10.8</v>
      </c>
      <c r="O1658" s="7">
        <v>3</v>
      </c>
      <c r="P1658" s="5">
        <v>7.2</v>
      </c>
      <c r="Q1658" s="5">
        <v>3.6</v>
      </c>
      <c r="R1658" s="22">
        <f>Tabla1[[#This Row],[Fecha de Envío]]-Tabla1[[#This Row],[Fecha de Orden]]</f>
        <v>12</v>
      </c>
      <c r="S1658" s="24">
        <f>YEAR(Tabla1[[#This Row],[Fecha de Orden]])</f>
        <v>2021</v>
      </c>
      <c r="T1658" t="str">
        <f>VLOOKUP(Tabla1[[#This Row],[Nombre del Producto]],Tabla2[[Nombre Producto]:[Costo Unitario]],2,FALSE)</f>
        <v>Lot's O' Nuts</v>
      </c>
      <c r="U1658" t="str">
        <f>VLOOKUP(Tabla1[[#This Row],[Fábrica]],Tabla3[],4,FALSE)</f>
        <v>Arizona</v>
      </c>
    </row>
    <row r="1659" spans="1:21" x14ac:dyDescent="0.25">
      <c r="A1659" t="s">
        <v>5204</v>
      </c>
      <c r="B1659" s="3">
        <v>44556</v>
      </c>
      <c r="C1659" s="3">
        <v>44568</v>
      </c>
      <c r="D1659" t="s">
        <v>39</v>
      </c>
      <c r="E1659">
        <v>111451</v>
      </c>
      <c r="F1659" t="s">
        <v>19</v>
      </c>
      <c r="G1659" t="s">
        <v>1987</v>
      </c>
      <c r="H1659" t="s">
        <v>203</v>
      </c>
      <c r="I1659">
        <v>80906</v>
      </c>
      <c r="J1659" t="s">
        <v>22</v>
      </c>
      <c r="K1659" t="s">
        <v>23</v>
      </c>
      <c r="L1659" t="s">
        <v>45</v>
      </c>
      <c r="M1659" t="s">
        <v>46</v>
      </c>
      <c r="N1659" s="5">
        <v>27.92</v>
      </c>
      <c r="O1659" s="7">
        <v>8</v>
      </c>
      <c r="P1659" s="5">
        <v>19.920000000000002</v>
      </c>
      <c r="Q1659" s="5">
        <v>8</v>
      </c>
      <c r="R1659" s="22">
        <f>Tabla1[[#This Row],[Fecha de Envío]]-Tabla1[[#This Row],[Fecha de Orden]]</f>
        <v>12</v>
      </c>
      <c r="S1659" s="24">
        <f>YEAR(Tabla1[[#This Row],[Fecha de Orden]])</f>
        <v>2021</v>
      </c>
      <c r="T1659" t="str">
        <f>VLOOKUP(Tabla1[[#This Row],[Nombre del Producto]],Tabla2[[Nombre Producto]:[Costo Unitario]],2,FALSE)</f>
        <v>Lot's O' Nuts</v>
      </c>
      <c r="U1659" t="str">
        <f>VLOOKUP(Tabla1[[#This Row],[Fábrica]],Tabla3[],4,FALSE)</f>
        <v>Arizona</v>
      </c>
    </row>
    <row r="1660" spans="1:21" x14ac:dyDescent="0.25">
      <c r="A1660" t="s">
        <v>5205</v>
      </c>
      <c r="B1660" s="3">
        <v>44556</v>
      </c>
      <c r="C1660" s="3">
        <v>44568</v>
      </c>
      <c r="D1660" t="s">
        <v>39</v>
      </c>
      <c r="E1660">
        <v>111451</v>
      </c>
      <c r="F1660" t="s">
        <v>19</v>
      </c>
      <c r="G1660" t="s">
        <v>1987</v>
      </c>
      <c r="H1660" t="s">
        <v>203</v>
      </c>
      <c r="I1660">
        <v>80906</v>
      </c>
      <c r="J1660" t="s">
        <v>22</v>
      </c>
      <c r="K1660" t="s">
        <v>23</v>
      </c>
      <c r="L1660" t="s">
        <v>27</v>
      </c>
      <c r="M1660" t="s">
        <v>28</v>
      </c>
      <c r="N1660" s="5">
        <v>18</v>
      </c>
      <c r="O1660" s="7">
        <v>5</v>
      </c>
      <c r="P1660" s="5">
        <v>12.5</v>
      </c>
      <c r="Q1660" s="5">
        <v>5.5</v>
      </c>
      <c r="R1660" s="22">
        <f>Tabla1[[#This Row],[Fecha de Envío]]-Tabla1[[#This Row],[Fecha de Orden]]</f>
        <v>12</v>
      </c>
      <c r="S1660" s="24">
        <f>YEAR(Tabla1[[#This Row],[Fecha de Orden]])</f>
        <v>2021</v>
      </c>
      <c r="T1660" t="str">
        <f>VLOOKUP(Tabla1[[#This Row],[Nombre del Producto]],Tabla2[[Nombre Producto]:[Costo Unitario]],2,FALSE)</f>
        <v>Lot's O' Nuts</v>
      </c>
      <c r="U1660" t="str">
        <f>VLOOKUP(Tabla1[[#This Row],[Fábrica]],Tabla3[],4,FALSE)</f>
        <v>Arizona</v>
      </c>
    </row>
    <row r="1661" spans="1:21" x14ac:dyDescent="0.25">
      <c r="A1661" t="s">
        <v>6033</v>
      </c>
      <c r="B1661" s="3">
        <v>44556</v>
      </c>
      <c r="C1661" s="3">
        <v>44571</v>
      </c>
      <c r="D1661" t="s">
        <v>18</v>
      </c>
      <c r="E1661">
        <v>139598</v>
      </c>
      <c r="F1661" t="s">
        <v>19</v>
      </c>
      <c r="G1661" t="s">
        <v>144</v>
      </c>
      <c r="H1661" t="s">
        <v>101</v>
      </c>
      <c r="I1661">
        <v>19134</v>
      </c>
      <c r="J1661" t="s">
        <v>22</v>
      </c>
      <c r="K1661" t="s">
        <v>32</v>
      </c>
      <c r="L1661" t="s">
        <v>36</v>
      </c>
      <c r="M1661" t="s">
        <v>37</v>
      </c>
      <c r="N1661" s="5">
        <v>6.5</v>
      </c>
      <c r="O1661" s="7">
        <v>2</v>
      </c>
      <c r="P1661" s="5">
        <v>4.22</v>
      </c>
      <c r="Q1661" s="5">
        <v>2.2799999999999998</v>
      </c>
      <c r="R1661" s="22">
        <f>Tabla1[[#This Row],[Fecha de Envío]]-Tabla1[[#This Row],[Fecha de Orden]]</f>
        <v>15</v>
      </c>
      <c r="S1661" s="24">
        <f>YEAR(Tabla1[[#This Row],[Fecha de Orden]])</f>
        <v>2021</v>
      </c>
      <c r="T1661" t="str">
        <f>VLOOKUP(Tabla1[[#This Row],[Nombre del Producto]],Tabla2[[Nombre Producto]:[Costo Unitario]],2,FALSE)</f>
        <v>Wicked Choccy's</v>
      </c>
      <c r="U1661" t="str">
        <f>VLOOKUP(Tabla1[[#This Row],[Fábrica]],Tabla3[],4,FALSE)</f>
        <v>Georgia</v>
      </c>
    </row>
    <row r="1662" spans="1:21" x14ac:dyDescent="0.25">
      <c r="A1662" t="s">
        <v>6034</v>
      </c>
      <c r="B1662" s="3">
        <v>44556</v>
      </c>
      <c r="C1662" s="3">
        <v>44571</v>
      </c>
      <c r="D1662" t="s">
        <v>18</v>
      </c>
      <c r="E1662">
        <v>139598</v>
      </c>
      <c r="F1662" t="s">
        <v>19</v>
      </c>
      <c r="G1662" t="s">
        <v>144</v>
      </c>
      <c r="H1662" t="s">
        <v>101</v>
      </c>
      <c r="I1662">
        <v>19134</v>
      </c>
      <c r="J1662" t="s">
        <v>22</v>
      </c>
      <c r="K1662" t="s">
        <v>32</v>
      </c>
      <c r="L1662" t="s">
        <v>33</v>
      </c>
      <c r="M1662" t="s">
        <v>34</v>
      </c>
      <c r="N1662" s="5">
        <v>7.2</v>
      </c>
      <c r="O1662" s="7">
        <v>2</v>
      </c>
      <c r="P1662" s="5">
        <v>4.8</v>
      </c>
      <c r="Q1662" s="5">
        <v>2.4</v>
      </c>
      <c r="R1662" s="22">
        <f>Tabla1[[#This Row],[Fecha de Envío]]-Tabla1[[#This Row],[Fecha de Orden]]</f>
        <v>15</v>
      </c>
      <c r="S1662" s="24">
        <f>YEAR(Tabla1[[#This Row],[Fecha de Orden]])</f>
        <v>2021</v>
      </c>
      <c r="T1662" t="str">
        <f>VLOOKUP(Tabla1[[#This Row],[Nombre del Producto]],Tabla2[[Nombre Producto]:[Costo Unitario]],2,FALSE)</f>
        <v>Lot's O' Nuts</v>
      </c>
      <c r="U1662" t="str">
        <f>VLOOKUP(Tabla1[[#This Row],[Fábrica]],Tabla3[],4,FALSE)</f>
        <v>Arizona</v>
      </c>
    </row>
    <row r="1663" spans="1:21" x14ac:dyDescent="0.25">
      <c r="A1663" t="s">
        <v>6035</v>
      </c>
      <c r="B1663" s="3">
        <v>44556</v>
      </c>
      <c r="C1663" s="3">
        <v>44571</v>
      </c>
      <c r="D1663" t="s">
        <v>18</v>
      </c>
      <c r="E1663">
        <v>139598</v>
      </c>
      <c r="F1663" t="s">
        <v>19</v>
      </c>
      <c r="G1663" t="s">
        <v>144</v>
      </c>
      <c r="H1663" t="s">
        <v>101</v>
      </c>
      <c r="I1663">
        <v>19134</v>
      </c>
      <c r="J1663" t="s">
        <v>22</v>
      </c>
      <c r="K1663" t="s">
        <v>32</v>
      </c>
      <c r="L1663" t="s">
        <v>45</v>
      </c>
      <c r="M1663" t="s">
        <v>46</v>
      </c>
      <c r="N1663" s="5">
        <v>10.47</v>
      </c>
      <c r="O1663" s="7">
        <v>3</v>
      </c>
      <c r="P1663" s="5">
        <v>7.47</v>
      </c>
      <c r="Q1663" s="5">
        <v>3</v>
      </c>
      <c r="R1663" s="22">
        <f>Tabla1[[#This Row],[Fecha de Envío]]-Tabla1[[#This Row],[Fecha de Orden]]</f>
        <v>15</v>
      </c>
      <c r="S1663" s="24">
        <f>YEAR(Tabla1[[#This Row],[Fecha de Orden]])</f>
        <v>2021</v>
      </c>
      <c r="T1663" t="str">
        <f>VLOOKUP(Tabla1[[#This Row],[Nombre del Producto]],Tabla2[[Nombre Producto]:[Costo Unitario]],2,FALSE)</f>
        <v>Lot's O' Nuts</v>
      </c>
      <c r="U1663" t="str">
        <f>VLOOKUP(Tabla1[[#This Row],[Fábrica]],Tabla3[],4,FALSE)</f>
        <v>Arizona</v>
      </c>
    </row>
    <row r="1664" spans="1:21" x14ac:dyDescent="0.25">
      <c r="A1664" t="s">
        <v>8636</v>
      </c>
      <c r="B1664" s="3">
        <v>44556</v>
      </c>
      <c r="C1664" s="3">
        <v>44572</v>
      </c>
      <c r="D1664" t="s">
        <v>18</v>
      </c>
      <c r="E1664">
        <v>168473</v>
      </c>
      <c r="F1664" t="s">
        <v>19</v>
      </c>
      <c r="G1664" t="s">
        <v>30</v>
      </c>
      <c r="H1664" t="s">
        <v>31</v>
      </c>
      <c r="I1664">
        <v>10009</v>
      </c>
      <c r="J1664" t="s">
        <v>22</v>
      </c>
      <c r="K1664" t="s">
        <v>32</v>
      </c>
      <c r="L1664" t="s">
        <v>33</v>
      </c>
      <c r="M1664" t="s">
        <v>34</v>
      </c>
      <c r="N1664" s="5">
        <v>21.6</v>
      </c>
      <c r="O1664" s="7">
        <v>6</v>
      </c>
      <c r="P1664" s="5">
        <v>14.4</v>
      </c>
      <c r="Q1664" s="5">
        <v>7.2</v>
      </c>
      <c r="R1664" s="22">
        <f>Tabla1[[#This Row],[Fecha de Envío]]-Tabla1[[#This Row],[Fecha de Orden]]</f>
        <v>16</v>
      </c>
      <c r="S1664" s="24">
        <f>YEAR(Tabla1[[#This Row],[Fecha de Orden]])</f>
        <v>2021</v>
      </c>
      <c r="T1664" t="str">
        <f>VLOOKUP(Tabla1[[#This Row],[Nombre del Producto]],Tabla2[[Nombre Producto]:[Costo Unitario]],2,FALSE)</f>
        <v>Lot's O' Nuts</v>
      </c>
      <c r="U1664" t="str">
        <f>VLOOKUP(Tabla1[[#This Row],[Fábrica]],Tabla3[],4,FALSE)</f>
        <v>Arizona</v>
      </c>
    </row>
    <row r="1665" spans="1:21" x14ac:dyDescent="0.25">
      <c r="A1665" t="s">
        <v>837</v>
      </c>
      <c r="B1665" s="3">
        <v>44557</v>
      </c>
      <c r="C1665" s="3">
        <v>44570</v>
      </c>
      <c r="D1665" t="s">
        <v>71</v>
      </c>
      <c r="E1665">
        <v>120243</v>
      </c>
      <c r="F1665" t="s">
        <v>19</v>
      </c>
      <c r="G1665" t="s">
        <v>53</v>
      </c>
      <c r="H1665" t="s">
        <v>21</v>
      </c>
      <c r="I1665">
        <v>90004</v>
      </c>
      <c r="J1665" t="s">
        <v>148</v>
      </c>
      <c r="K1665" t="s">
        <v>23</v>
      </c>
      <c r="L1665" t="s">
        <v>149</v>
      </c>
      <c r="M1665" t="s">
        <v>150</v>
      </c>
      <c r="N1665" s="5">
        <v>5</v>
      </c>
      <c r="O1665" s="7">
        <v>4</v>
      </c>
      <c r="P1665" s="5">
        <v>2.6</v>
      </c>
      <c r="Q1665" s="5">
        <v>2.4</v>
      </c>
      <c r="R1665" s="22">
        <f>Tabla1[[#This Row],[Fecha de Envío]]-Tabla1[[#This Row],[Fecha de Orden]]</f>
        <v>13</v>
      </c>
      <c r="S1665" s="24">
        <f>YEAR(Tabla1[[#This Row],[Fecha de Orden]])</f>
        <v>2021</v>
      </c>
      <c r="T1665" t="str">
        <f>VLOOKUP(Tabla1[[#This Row],[Nombre del Producto]],Tabla2[[Nombre Producto]:[Costo Unitario]],2,FALSE)</f>
        <v>Secret Factory</v>
      </c>
      <c r="U1665" t="str">
        <f>VLOOKUP(Tabla1[[#This Row],[Fábrica]],Tabla3[],4,FALSE)</f>
        <v>Illinois</v>
      </c>
    </row>
    <row r="1666" spans="1:21" x14ac:dyDescent="0.25">
      <c r="A1666" t="s">
        <v>1822</v>
      </c>
      <c r="B1666" s="3">
        <v>44557</v>
      </c>
      <c r="C1666" s="3">
        <v>44571</v>
      </c>
      <c r="D1666" t="s">
        <v>18</v>
      </c>
      <c r="E1666">
        <v>166961</v>
      </c>
      <c r="F1666" t="s">
        <v>19</v>
      </c>
      <c r="G1666" t="s">
        <v>1823</v>
      </c>
      <c r="H1666" t="s">
        <v>21</v>
      </c>
      <c r="I1666">
        <v>92553</v>
      </c>
      <c r="J1666" t="s">
        <v>148</v>
      </c>
      <c r="K1666" t="s">
        <v>23</v>
      </c>
      <c r="L1666" t="s">
        <v>445</v>
      </c>
      <c r="M1666" t="s">
        <v>446</v>
      </c>
      <c r="N1666" s="5">
        <v>3.25</v>
      </c>
      <c r="O1666" s="7">
        <v>1</v>
      </c>
      <c r="P1666" s="5">
        <v>0.25</v>
      </c>
      <c r="Q1666" s="5">
        <v>3</v>
      </c>
      <c r="R1666" s="22">
        <f>Tabla1[[#This Row],[Fecha de Envío]]-Tabla1[[#This Row],[Fecha de Orden]]</f>
        <v>14</v>
      </c>
      <c r="S1666" s="24">
        <f>YEAR(Tabla1[[#This Row],[Fecha de Orden]])</f>
        <v>2021</v>
      </c>
      <c r="T1666" t="str">
        <f>VLOOKUP(Tabla1[[#This Row],[Nombre del Producto]],Tabla2[[Nombre Producto]:[Costo Unitario]],2,FALSE)</f>
        <v>The Other Factory</v>
      </c>
      <c r="U1666" t="str">
        <f>VLOOKUP(Tabla1[[#This Row],[Fábrica]],Tabla3[],4,FALSE)</f>
        <v>Tennessee</v>
      </c>
    </row>
    <row r="1667" spans="1:21" x14ac:dyDescent="0.25">
      <c r="A1667" t="s">
        <v>1824</v>
      </c>
      <c r="B1667" s="3">
        <v>44557</v>
      </c>
      <c r="C1667" s="3">
        <v>44571</v>
      </c>
      <c r="D1667" t="s">
        <v>18</v>
      </c>
      <c r="E1667">
        <v>166961</v>
      </c>
      <c r="F1667" t="s">
        <v>19</v>
      </c>
      <c r="G1667" t="s">
        <v>1823</v>
      </c>
      <c r="H1667" t="s">
        <v>21</v>
      </c>
      <c r="I1667">
        <v>92553</v>
      </c>
      <c r="J1667" t="s">
        <v>22</v>
      </c>
      <c r="K1667" t="s">
        <v>23</v>
      </c>
      <c r="L1667" t="s">
        <v>45</v>
      </c>
      <c r="M1667" t="s">
        <v>46</v>
      </c>
      <c r="N1667" s="5">
        <v>10.47</v>
      </c>
      <c r="O1667" s="7">
        <v>3</v>
      </c>
      <c r="P1667" s="5">
        <v>7.47</v>
      </c>
      <c r="Q1667" s="5">
        <v>3</v>
      </c>
      <c r="R1667" s="22">
        <f>Tabla1[[#This Row],[Fecha de Envío]]-Tabla1[[#This Row],[Fecha de Orden]]</f>
        <v>14</v>
      </c>
      <c r="S1667" s="24">
        <f>YEAR(Tabla1[[#This Row],[Fecha de Orden]])</f>
        <v>2021</v>
      </c>
      <c r="T1667" t="str">
        <f>VLOOKUP(Tabla1[[#This Row],[Nombre del Producto]],Tabla2[[Nombre Producto]:[Costo Unitario]],2,FALSE)</f>
        <v>Lot's O' Nuts</v>
      </c>
      <c r="U1667" t="str">
        <f>VLOOKUP(Tabla1[[#This Row],[Fábrica]],Tabla3[],4,FALSE)</f>
        <v>Arizona</v>
      </c>
    </row>
    <row r="1668" spans="1:21" x14ac:dyDescent="0.25">
      <c r="A1668" t="s">
        <v>1825</v>
      </c>
      <c r="B1668" s="3">
        <v>44557</v>
      </c>
      <c r="C1668" s="3">
        <v>44571</v>
      </c>
      <c r="D1668" t="s">
        <v>18</v>
      </c>
      <c r="E1668">
        <v>166961</v>
      </c>
      <c r="F1668" t="s">
        <v>19</v>
      </c>
      <c r="G1668" t="s">
        <v>1823</v>
      </c>
      <c r="H1668" t="s">
        <v>21</v>
      </c>
      <c r="I1668">
        <v>92553</v>
      </c>
      <c r="J1668" t="s">
        <v>22</v>
      </c>
      <c r="K1668" t="s">
        <v>23</v>
      </c>
      <c r="L1668" t="s">
        <v>24</v>
      </c>
      <c r="M1668" t="s">
        <v>25</v>
      </c>
      <c r="N1668" s="5">
        <v>11.25</v>
      </c>
      <c r="O1668" s="7">
        <v>3</v>
      </c>
      <c r="P1668" s="5">
        <v>7.35</v>
      </c>
      <c r="Q1668" s="5">
        <v>3.9</v>
      </c>
      <c r="R1668" s="22">
        <f>Tabla1[[#This Row],[Fecha de Envío]]-Tabla1[[#This Row],[Fecha de Orden]]</f>
        <v>14</v>
      </c>
      <c r="S1668" s="24">
        <f>YEAR(Tabla1[[#This Row],[Fecha de Orden]])</f>
        <v>2021</v>
      </c>
      <c r="T1668" t="str">
        <f>VLOOKUP(Tabla1[[#This Row],[Nombre del Producto]],Tabla2[[Nombre Producto]:[Costo Unitario]],2,FALSE)</f>
        <v>Wicked Choccy's</v>
      </c>
      <c r="U1668" t="str">
        <f>VLOOKUP(Tabla1[[#This Row],[Fábrica]],Tabla3[],4,FALSE)</f>
        <v>Georgia</v>
      </c>
    </row>
    <row r="1669" spans="1:21" x14ac:dyDescent="0.25">
      <c r="A1669" t="s">
        <v>1826</v>
      </c>
      <c r="B1669" s="3">
        <v>44557</v>
      </c>
      <c r="C1669" s="3">
        <v>44571</v>
      </c>
      <c r="D1669" t="s">
        <v>18</v>
      </c>
      <c r="E1669">
        <v>166961</v>
      </c>
      <c r="F1669" t="s">
        <v>19</v>
      </c>
      <c r="G1669" t="s">
        <v>1823</v>
      </c>
      <c r="H1669" t="s">
        <v>21</v>
      </c>
      <c r="I1669">
        <v>92553</v>
      </c>
      <c r="J1669" t="s">
        <v>22</v>
      </c>
      <c r="K1669" t="s">
        <v>23</v>
      </c>
      <c r="L1669" t="s">
        <v>27</v>
      </c>
      <c r="M1669" t="s">
        <v>28</v>
      </c>
      <c r="N1669" s="5">
        <v>10.8</v>
      </c>
      <c r="O1669" s="7">
        <v>3</v>
      </c>
      <c r="P1669" s="5">
        <v>7.5</v>
      </c>
      <c r="Q1669" s="5">
        <v>3.3</v>
      </c>
      <c r="R1669" s="22">
        <f>Tabla1[[#This Row],[Fecha de Envío]]-Tabla1[[#This Row],[Fecha de Orden]]</f>
        <v>14</v>
      </c>
      <c r="S1669" s="24">
        <f>YEAR(Tabla1[[#This Row],[Fecha de Orden]])</f>
        <v>2021</v>
      </c>
      <c r="T1669" t="str">
        <f>VLOOKUP(Tabla1[[#This Row],[Nombre del Producto]],Tabla2[[Nombre Producto]:[Costo Unitario]],2,FALSE)</f>
        <v>Lot's O' Nuts</v>
      </c>
      <c r="U1669" t="str">
        <f>VLOOKUP(Tabla1[[#This Row],[Fábrica]],Tabla3[],4,FALSE)</f>
        <v>Arizona</v>
      </c>
    </row>
    <row r="1670" spans="1:21" x14ac:dyDescent="0.25">
      <c r="A1670" t="s">
        <v>2079</v>
      </c>
      <c r="B1670" s="3">
        <v>44557</v>
      </c>
      <c r="C1670" s="3">
        <v>44571</v>
      </c>
      <c r="D1670" t="s">
        <v>18</v>
      </c>
      <c r="E1670">
        <v>162866</v>
      </c>
      <c r="F1670" t="s">
        <v>19</v>
      </c>
      <c r="G1670" t="s">
        <v>1411</v>
      </c>
      <c r="H1670" t="s">
        <v>173</v>
      </c>
      <c r="I1670">
        <v>60076</v>
      </c>
      <c r="J1670" t="s">
        <v>22</v>
      </c>
      <c r="K1670" t="s">
        <v>43</v>
      </c>
      <c r="L1670" t="s">
        <v>24</v>
      </c>
      <c r="M1670" t="s">
        <v>25</v>
      </c>
      <c r="N1670" s="5">
        <v>22.5</v>
      </c>
      <c r="O1670" s="7">
        <v>6</v>
      </c>
      <c r="P1670" s="5">
        <v>14.7</v>
      </c>
      <c r="Q1670" s="5">
        <v>7.8</v>
      </c>
      <c r="R1670" s="22">
        <f>Tabla1[[#This Row],[Fecha de Envío]]-Tabla1[[#This Row],[Fecha de Orden]]</f>
        <v>14</v>
      </c>
      <c r="S1670" s="24">
        <f>YEAR(Tabla1[[#This Row],[Fecha de Orden]])</f>
        <v>2021</v>
      </c>
      <c r="T1670" t="str">
        <f>VLOOKUP(Tabla1[[#This Row],[Nombre del Producto]],Tabla2[[Nombre Producto]:[Costo Unitario]],2,FALSE)</f>
        <v>Wicked Choccy's</v>
      </c>
      <c r="U1670" t="str">
        <f>VLOOKUP(Tabla1[[#This Row],[Fábrica]],Tabla3[],4,FALSE)</f>
        <v>Georgia</v>
      </c>
    </row>
    <row r="1671" spans="1:21" x14ac:dyDescent="0.25">
      <c r="A1671" t="s">
        <v>2080</v>
      </c>
      <c r="B1671" s="3">
        <v>44557</v>
      </c>
      <c r="C1671" s="3">
        <v>44571</v>
      </c>
      <c r="D1671" t="s">
        <v>18</v>
      </c>
      <c r="E1671">
        <v>162866</v>
      </c>
      <c r="F1671" t="s">
        <v>19</v>
      </c>
      <c r="G1671" t="s">
        <v>1411</v>
      </c>
      <c r="H1671" t="s">
        <v>173</v>
      </c>
      <c r="I1671">
        <v>60076</v>
      </c>
      <c r="J1671" t="s">
        <v>22</v>
      </c>
      <c r="K1671" t="s">
        <v>43</v>
      </c>
      <c r="L1671" t="s">
        <v>36</v>
      </c>
      <c r="M1671" t="s">
        <v>37</v>
      </c>
      <c r="N1671" s="5">
        <v>13</v>
      </c>
      <c r="O1671" s="7">
        <v>4</v>
      </c>
      <c r="P1671" s="5">
        <v>8.44</v>
      </c>
      <c r="Q1671" s="5">
        <v>4.5599999999999996</v>
      </c>
      <c r="R1671" s="22">
        <f>Tabla1[[#This Row],[Fecha de Envío]]-Tabla1[[#This Row],[Fecha de Orden]]</f>
        <v>14</v>
      </c>
      <c r="S1671" s="24">
        <f>YEAR(Tabla1[[#This Row],[Fecha de Orden]])</f>
        <v>2021</v>
      </c>
      <c r="T1671" t="str">
        <f>VLOOKUP(Tabla1[[#This Row],[Nombre del Producto]],Tabla2[[Nombre Producto]:[Costo Unitario]],2,FALSE)</f>
        <v>Wicked Choccy's</v>
      </c>
      <c r="U1671" t="str">
        <f>VLOOKUP(Tabla1[[#This Row],[Fábrica]],Tabla3[],4,FALSE)</f>
        <v>Georgia</v>
      </c>
    </row>
    <row r="1672" spans="1:21" x14ac:dyDescent="0.25">
      <c r="A1672" t="s">
        <v>4395</v>
      </c>
      <c r="B1672" s="3">
        <v>44557</v>
      </c>
      <c r="C1672" s="3">
        <v>44573</v>
      </c>
      <c r="D1672" t="s">
        <v>18</v>
      </c>
      <c r="E1672">
        <v>106334</v>
      </c>
      <c r="F1672" t="s">
        <v>19</v>
      </c>
      <c r="G1672" t="s">
        <v>20</v>
      </c>
      <c r="H1672" t="s">
        <v>21</v>
      </c>
      <c r="I1672">
        <v>94122</v>
      </c>
      <c r="J1672" t="s">
        <v>22</v>
      </c>
      <c r="K1672" t="s">
        <v>23</v>
      </c>
      <c r="L1672" t="s">
        <v>45</v>
      </c>
      <c r="M1672" t="s">
        <v>46</v>
      </c>
      <c r="N1672" s="5">
        <v>10.47</v>
      </c>
      <c r="O1672" s="7">
        <v>3</v>
      </c>
      <c r="P1672" s="5">
        <v>7.47</v>
      </c>
      <c r="Q1672" s="5">
        <v>3</v>
      </c>
      <c r="R1672" s="22">
        <f>Tabla1[[#This Row],[Fecha de Envío]]-Tabla1[[#This Row],[Fecha de Orden]]</f>
        <v>16</v>
      </c>
      <c r="S1672" s="24">
        <f>YEAR(Tabla1[[#This Row],[Fecha de Orden]])</f>
        <v>2021</v>
      </c>
      <c r="T1672" t="str">
        <f>VLOOKUP(Tabla1[[#This Row],[Nombre del Producto]],Tabla2[[Nombre Producto]:[Costo Unitario]],2,FALSE)</f>
        <v>Lot's O' Nuts</v>
      </c>
      <c r="U1672" t="str">
        <f>VLOOKUP(Tabla1[[#This Row],[Fábrica]],Tabla3[],4,FALSE)</f>
        <v>Arizona</v>
      </c>
    </row>
    <row r="1673" spans="1:21" x14ac:dyDescent="0.25">
      <c r="A1673" t="s">
        <v>4396</v>
      </c>
      <c r="B1673" s="3">
        <v>44557</v>
      </c>
      <c r="C1673" s="3">
        <v>44573</v>
      </c>
      <c r="D1673" t="s">
        <v>18</v>
      </c>
      <c r="E1673">
        <v>106334</v>
      </c>
      <c r="F1673" t="s">
        <v>19</v>
      </c>
      <c r="G1673" t="s">
        <v>20</v>
      </c>
      <c r="H1673" t="s">
        <v>21</v>
      </c>
      <c r="I1673">
        <v>94122</v>
      </c>
      <c r="J1673" t="s">
        <v>22</v>
      </c>
      <c r="K1673" t="s">
        <v>23</v>
      </c>
      <c r="L1673" t="s">
        <v>33</v>
      </c>
      <c r="M1673" t="s">
        <v>34</v>
      </c>
      <c r="N1673" s="5">
        <v>10.8</v>
      </c>
      <c r="O1673" s="7">
        <v>3</v>
      </c>
      <c r="P1673" s="5">
        <v>7.2</v>
      </c>
      <c r="Q1673" s="5">
        <v>3.6</v>
      </c>
      <c r="R1673" s="22">
        <f>Tabla1[[#This Row],[Fecha de Envío]]-Tabla1[[#This Row],[Fecha de Orden]]</f>
        <v>16</v>
      </c>
      <c r="S1673" s="24">
        <f>YEAR(Tabla1[[#This Row],[Fecha de Orden]])</f>
        <v>2021</v>
      </c>
      <c r="T1673" t="str">
        <f>VLOOKUP(Tabla1[[#This Row],[Nombre del Producto]],Tabla2[[Nombre Producto]:[Costo Unitario]],2,FALSE)</f>
        <v>Lot's O' Nuts</v>
      </c>
      <c r="U1673" t="str">
        <f>VLOOKUP(Tabla1[[#This Row],[Fábrica]],Tabla3[],4,FALSE)</f>
        <v>Arizona</v>
      </c>
    </row>
    <row r="1674" spans="1:21" x14ac:dyDescent="0.25">
      <c r="A1674" t="s">
        <v>4967</v>
      </c>
      <c r="B1674" s="3">
        <v>44557</v>
      </c>
      <c r="C1674" s="3">
        <v>44572</v>
      </c>
      <c r="D1674" t="s">
        <v>71</v>
      </c>
      <c r="E1674">
        <v>159611</v>
      </c>
      <c r="F1674" t="s">
        <v>19</v>
      </c>
      <c r="G1674" t="s">
        <v>626</v>
      </c>
      <c r="H1674" t="s">
        <v>210</v>
      </c>
      <c r="I1674">
        <v>44105</v>
      </c>
      <c r="J1674" t="s">
        <v>22</v>
      </c>
      <c r="K1674" t="s">
        <v>32</v>
      </c>
      <c r="L1674" t="s">
        <v>33</v>
      </c>
      <c r="M1674" t="s">
        <v>34</v>
      </c>
      <c r="N1674" s="5">
        <v>10.8</v>
      </c>
      <c r="O1674" s="7">
        <v>3</v>
      </c>
      <c r="P1674" s="5">
        <v>7.2</v>
      </c>
      <c r="Q1674" s="5">
        <v>3.6</v>
      </c>
      <c r="R1674" s="22">
        <f>Tabla1[[#This Row],[Fecha de Envío]]-Tabla1[[#This Row],[Fecha de Orden]]</f>
        <v>15</v>
      </c>
      <c r="S1674" s="24">
        <f>YEAR(Tabla1[[#This Row],[Fecha de Orden]])</f>
        <v>2021</v>
      </c>
      <c r="T1674" t="str">
        <f>VLOOKUP(Tabla1[[#This Row],[Nombre del Producto]],Tabla2[[Nombre Producto]:[Costo Unitario]],2,FALSE)</f>
        <v>Lot's O' Nuts</v>
      </c>
      <c r="U1674" t="str">
        <f>VLOOKUP(Tabla1[[#This Row],[Fábrica]],Tabla3[],4,FALSE)</f>
        <v>Arizona</v>
      </c>
    </row>
    <row r="1675" spans="1:21" x14ac:dyDescent="0.25">
      <c r="A1675" t="s">
        <v>4968</v>
      </c>
      <c r="B1675" s="3">
        <v>44557</v>
      </c>
      <c r="C1675" s="3">
        <v>44572</v>
      </c>
      <c r="D1675" t="s">
        <v>71</v>
      </c>
      <c r="E1675">
        <v>159611</v>
      </c>
      <c r="F1675" t="s">
        <v>19</v>
      </c>
      <c r="G1675" t="s">
        <v>626</v>
      </c>
      <c r="H1675" t="s">
        <v>210</v>
      </c>
      <c r="I1675">
        <v>44105</v>
      </c>
      <c r="J1675" t="s">
        <v>22</v>
      </c>
      <c r="K1675" t="s">
        <v>32</v>
      </c>
      <c r="L1675" t="s">
        <v>36</v>
      </c>
      <c r="M1675" t="s">
        <v>37</v>
      </c>
      <c r="N1675" s="5">
        <v>6.5</v>
      </c>
      <c r="O1675" s="7">
        <v>2</v>
      </c>
      <c r="P1675" s="5">
        <v>4.22</v>
      </c>
      <c r="Q1675" s="5">
        <v>2.2799999999999998</v>
      </c>
      <c r="R1675" s="22">
        <f>Tabla1[[#This Row],[Fecha de Envío]]-Tabla1[[#This Row],[Fecha de Orden]]</f>
        <v>15</v>
      </c>
      <c r="S1675" s="24">
        <f>YEAR(Tabla1[[#This Row],[Fecha de Orden]])</f>
        <v>2021</v>
      </c>
      <c r="T1675" t="str">
        <f>VLOOKUP(Tabla1[[#This Row],[Nombre del Producto]],Tabla2[[Nombre Producto]:[Costo Unitario]],2,FALSE)</f>
        <v>Wicked Choccy's</v>
      </c>
      <c r="U1675" t="str">
        <f>VLOOKUP(Tabla1[[#This Row],[Fábrica]],Tabla3[],4,FALSE)</f>
        <v>Georgia</v>
      </c>
    </row>
    <row r="1676" spans="1:21" x14ac:dyDescent="0.25">
      <c r="A1676" t="s">
        <v>6561</v>
      </c>
      <c r="B1676" s="3">
        <v>44557</v>
      </c>
      <c r="C1676" s="3">
        <v>44570</v>
      </c>
      <c r="D1676" t="s">
        <v>39</v>
      </c>
      <c r="E1676">
        <v>165393</v>
      </c>
      <c r="F1676" t="s">
        <v>19</v>
      </c>
      <c r="G1676" t="s">
        <v>920</v>
      </c>
      <c r="H1676" t="s">
        <v>42</v>
      </c>
      <c r="I1676">
        <v>76106</v>
      </c>
      <c r="J1676" t="s">
        <v>22</v>
      </c>
      <c r="K1676" t="s">
        <v>43</v>
      </c>
      <c r="L1676" t="s">
        <v>45</v>
      </c>
      <c r="M1676" t="s">
        <v>46</v>
      </c>
      <c r="N1676" s="5">
        <v>3.49</v>
      </c>
      <c r="O1676" s="7">
        <v>1</v>
      </c>
      <c r="P1676" s="5">
        <v>2.4900000000000002</v>
      </c>
      <c r="Q1676" s="5">
        <v>1</v>
      </c>
      <c r="R1676" s="22">
        <f>Tabla1[[#This Row],[Fecha de Envío]]-Tabla1[[#This Row],[Fecha de Orden]]</f>
        <v>13</v>
      </c>
      <c r="S1676" s="24">
        <f>YEAR(Tabla1[[#This Row],[Fecha de Orden]])</f>
        <v>2021</v>
      </c>
      <c r="T1676" t="str">
        <f>VLOOKUP(Tabla1[[#This Row],[Nombre del Producto]],Tabla2[[Nombre Producto]:[Costo Unitario]],2,FALSE)</f>
        <v>Lot's O' Nuts</v>
      </c>
      <c r="U1676" t="str">
        <f>VLOOKUP(Tabla1[[#This Row],[Fábrica]],Tabla3[],4,FALSE)</f>
        <v>Arizona</v>
      </c>
    </row>
    <row r="1677" spans="1:21" x14ac:dyDescent="0.25">
      <c r="A1677" t="s">
        <v>7651</v>
      </c>
      <c r="B1677" s="3">
        <v>44557</v>
      </c>
      <c r="C1677" s="3">
        <v>44571</v>
      </c>
      <c r="D1677" t="s">
        <v>18</v>
      </c>
      <c r="E1677">
        <v>148383</v>
      </c>
      <c r="F1677" t="s">
        <v>19</v>
      </c>
      <c r="G1677" t="s">
        <v>165</v>
      </c>
      <c r="H1677" t="s">
        <v>69</v>
      </c>
      <c r="I1677">
        <v>85023</v>
      </c>
      <c r="J1677" t="s">
        <v>22</v>
      </c>
      <c r="K1677" t="s">
        <v>23</v>
      </c>
      <c r="L1677" t="s">
        <v>36</v>
      </c>
      <c r="M1677" t="s">
        <v>37</v>
      </c>
      <c r="N1677" s="5">
        <v>19.5</v>
      </c>
      <c r="O1677" s="7">
        <v>6</v>
      </c>
      <c r="P1677" s="5">
        <v>12.66</v>
      </c>
      <c r="Q1677" s="5">
        <v>6.84</v>
      </c>
      <c r="R1677" s="22">
        <f>Tabla1[[#This Row],[Fecha de Envío]]-Tabla1[[#This Row],[Fecha de Orden]]</f>
        <v>14</v>
      </c>
      <c r="S1677" s="24">
        <f>YEAR(Tabla1[[#This Row],[Fecha de Orden]])</f>
        <v>2021</v>
      </c>
      <c r="T1677" t="str">
        <f>VLOOKUP(Tabla1[[#This Row],[Nombre del Producto]],Tabla2[[Nombre Producto]:[Costo Unitario]],2,FALSE)</f>
        <v>Wicked Choccy's</v>
      </c>
      <c r="U1677" t="str">
        <f>VLOOKUP(Tabla1[[#This Row],[Fábrica]],Tabla3[],4,FALSE)</f>
        <v>Georgia</v>
      </c>
    </row>
    <row r="1678" spans="1:21" x14ac:dyDescent="0.25">
      <c r="A1678" t="s">
        <v>8582</v>
      </c>
      <c r="B1678" s="3">
        <v>44557</v>
      </c>
      <c r="C1678" s="3">
        <v>44571</v>
      </c>
      <c r="D1678" t="s">
        <v>18</v>
      </c>
      <c r="E1678">
        <v>163447</v>
      </c>
      <c r="F1678" t="s">
        <v>19</v>
      </c>
      <c r="G1678" t="s">
        <v>30</v>
      </c>
      <c r="H1678" t="s">
        <v>31</v>
      </c>
      <c r="I1678">
        <v>10011</v>
      </c>
      <c r="J1678" t="s">
        <v>22</v>
      </c>
      <c r="K1678" t="s">
        <v>32</v>
      </c>
      <c r="L1678" t="s">
        <v>45</v>
      </c>
      <c r="M1678" t="s">
        <v>46</v>
      </c>
      <c r="N1678" s="5">
        <v>48.86</v>
      </c>
      <c r="O1678" s="7">
        <v>14</v>
      </c>
      <c r="P1678" s="5">
        <v>34.86</v>
      </c>
      <c r="Q1678" s="5">
        <v>14</v>
      </c>
      <c r="R1678" s="22">
        <f>Tabla1[[#This Row],[Fecha de Envío]]-Tabla1[[#This Row],[Fecha de Orden]]</f>
        <v>14</v>
      </c>
      <c r="S1678" s="24">
        <f>YEAR(Tabla1[[#This Row],[Fecha de Orden]])</f>
        <v>2021</v>
      </c>
      <c r="T1678" t="str">
        <f>VLOOKUP(Tabla1[[#This Row],[Nombre del Producto]],Tabla2[[Nombre Producto]:[Costo Unitario]],2,FALSE)</f>
        <v>Lot's O' Nuts</v>
      </c>
      <c r="U1678" t="str">
        <f>VLOOKUP(Tabla1[[#This Row],[Fábrica]],Tabla3[],4,FALSE)</f>
        <v>Arizona</v>
      </c>
    </row>
    <row r="1679" spans="1:21" x14ac:dyDescent="0.25">
      <c r="A1679" t="s">
        <v>8672</v>
      </c>
      <c r="B1679" s="3">
        <v>44557</v>
      </c>
      <c r="C1679" s="3">
        <v>44574</v>
      </c>
      <c r="D1679" t="s">
        <v>18</v>
      </c>
      <c r="E1679">
        <v>153087</v>
      </c>
      <c r="F1679" t="s">
        <v>19</v>
      </c>
      <c r="G1679" t="s">
        <v>193</v>
      </c>
      <c r="H1679" t="s">
        <v>522</v>
      </c>
      <c r="I1679">
        <v>35601</v>
      </c>
      <c r="J1679" t="s">
        <v>22</v>
      </c>
      <c r="K1679" t="s">
        <v>66</v>
      </c>
      <c r="L1679" t="s">
        <v>27</v>
      </c>
      <c r="M1679" t="s">
        <v>28</v>
      </c>
      <c r="N1679" s="5">
        <v>14.4</v>
      </c>
      <c r="O1679" s="7">
        <v>4</v>
      </c>
      <c r="P1679" s="5">
        <v>10</v>
      </c>
      <c r="Q1679" s="5">
        <v>4.4000000000000004</v>
      </c>
      <c r="R1679" s="22">
        <f>Tabla1[[#This Row],[Fecha de Envío]]-Tabla1[[#This Row],[Fecha de Orden]]</f>
        <v>17</v>
      </c>
      <c r="S1679" s="24">
        <f>YEAR(Tabla1[[#This Row],[Fecha de Orden]])</f>
        <v>2021</v>
      </c>
      <c r="T1679" t="str">
        <f>VLOOKUP(Tabla1[[#This Row],[Nombre del Producto]],Tabla2[[Nombre Producto]:[Costo Unitario]],2,FALSE)</f>
        <v>Lot's O' Nuts</v>
      </c>
      <c r="U1679" t="str">
        <f>VLOOKUP(Tabla1[[#This Row],[Fábrica]],Tabla3[],4,FALSE)</f>
        <v>Arizona</v>
      </c>
    </row>
    <row r="1680" spans="1:21" x14ac:dyDescent="0.25">
      <c r="A1680" t="s">
        <v>8673</v>
      </c>
      <c r="B1680" s="3">
        <v>44557</v>
      </c>
      <c r="C1680" s="3">
        <v>44574</v>
      </c>
      <c r="D1680" t="s">
        <v>18</v>
      </c>
      <c r="E1680">
        <v>153087</v>
      </c>
      <c r="F1680" t="s">
        <v>19</v>
      </c>
      <c r="G1680" t="s">
        <v>193</v>
      </c>
      <c r="H1680" t="s">
        <v>522</v>
      </c>
      <c r="I1680">
        <v>35601</v>
      </c>
      <c r="J1680" t="s">
        <v>22</v>
      </c>
      <c r="K1680" t="s">
        <v>66</v>
      </c>
      <c r="L1680" t="s">
        <v>45</v>
      </c>
      <c r="M1680" t="s">
        <v>46</v>
      </c>
      <c r="N1680" s="5">
        <v>17.45</v>
      </c>
      <c r="O1680" s="7">
        <v>5</v>
      </c>
      <c r="P1680" s="5">
        <v>12.45</v>
      </c>
      <c r="Q1680" s="5">
        <v>5</v>
      </c>
      <c r="R1680" s="22">
        <f>Tabla1[[#This Row],[Fecha de Envío]]-Tabla1[[#This Row],[Fecha de Orden]]</f>
        <v>17</v>
      </c>
      <c r="S1680" s="24">
        <f>YEAR(Tabla1[[#This Row],[Fecha de Orden]])</f>
        <v>2021</v>
      </c>
      <c r="T1680" t="str">
        <f>VLOOKUP(Tabla1[[#This Row],[Nombre del Producto]],Tabla2[[Nombre Producto]:[Costo Unitario]],2,FALSE)</f>
        <v>Lot's O' Nuts</v>
      </c>
      <c r="U1680" t="str">
        <f>VLOOKUP(Tabla1[[#This Row],[Fábrica]],Tabla3[],4,FALSE)</f>
        <v>Arizona</v>
      </c>
    </row>
    <row r="1681" spans="1:21" x14ac:dyDescent="0.25">
      <c r="A1681" t="s">
        <v>575</v>
      </c>
      <c r="B1681" s="3">
        <v>44558</v>
      </c>
      <c r="C1681" s="3">
        <v>44572</v>
      </c>
      <c r="D1681" t="s">
        <v>18</v>
      </c>
      <c r="E1681">
        <v>141313</v>
      </c>
      <c r="F1681" t="s">
        <v>19</v>
      </c>
      <c r="G1681" t="s">
        <v>576</v>
      </c>
      <c r="H1681" t="s">
        <v>106</v>
      </c>
      <c r="I1681">
        <v>1915</v>
      </c>
      <c r="J1681" t="s">
        <v>22</v>
      </c>
      <c r="K1681" t="s">
        <v>32</v>
      </c>
      <c r="L1681" t="s">
        <v>24</v>
      </c>
      <c r="M1681" t="s">
        <v>25</v>
      </c>
      <c r="N1681" s="5">
        <v>22.5</v>
      </c>
      <c r="O1681" s="7">
        <v>6</v>
      </c>
      <c r="P1681" s="5">
        <v>14.7</v>
      </c>
      <c r="Q1681" s="5">
        <v>7.8</v>
      </c>
      <c r="R1681" s="22">
        <f>Tabla1[[#This Row],[Fecha de Envío]]-Tabla1[[#This Row],[Fecha de Orden]]</f>
        <v>14</v>
      </c>
      <c r="S1681" s="24">
        <f>YEAR(Tabla1[[#This Row],[Fecha de Orden]])</f>
        <v>2021</v>
      </c>
      <c r="T1681" t="str">
        <f>VLOOKUP(Tabla1[[#This Row],[Nombre del Producto]],Tabla2[[Nombre Producto]:[Costo Unitario]],2,FALSE)</f>
        <v>Wicked Choccy's</v>
      </c>
      <c r="U1681" t="str">
        <f>VLOOKUP(Tabla1[[#This Row],[Fábrica]],Tabla3[],4,FALSE)</f>
        <v>Georgia</v>
      </c>
    </row>
    <row r="1682" spans="1:21" x14ac:dyDescent="0.25">
      <c r="A1682" t="s">
        <v>577</v>
      </c>
      <c r="B1682" s="3">
        <v>44558</v>
      </c>
      <c r="C1682" s="3">
        <v>44572</v>
      </c>
      <c r="D1682" t="s">
        <v>18</v>
      </c>
      <c r="E1682">
        <v>141313</v>
      </c>
      <c r="F1682" t="s">
        <v>19</v>
      </c>
      <c r="G1682" t="s">
        <v>576</v>
      </c>
      <c r="H1682" t="s">
        <v>106</v>
      </c>
      <c r="I1682">
        <v>1915</v>
      </c>
      <c r="J1682" t="s">
        <v>22</v>
      </c>
      <c r="K1682" t="s">
        <v>32</v>
      </c>
      <c r="L1682" t="s">
        <v>27</v>
      </c>
      <c r="M1682" t="s">
        <v>28</v>
      </c>
      <c r="N1682" s="5">
        <v>14.4</v>
      </c>
      <c r="O1682" s="7">
        <v>4</v>
      </c>
      <c r="P1682" s="5">
        <v>10</v>
      </c>
      <c r="Q1682" s="5">
        <v>4.4000000000000004</v>
      </c>
      <c r="R1682" s="22">
        <f>Tabla1[[#This Row],[Fecha de Envío]]-Tabla1[[#This Row],[Fecha de Orden]]</f>
        <v>14</v>
      </c>
      <c r="S1682" s="24">
        <f>YEAR(Tabla1[[#This Row],[Fecha de Orden]])</f>
        <v>2021</v>
      </c>
      <c r="T1682" t="str">
        <f>VLOOKUP(Tabla1[[#This Row],[Nombre del Producto]],Tabla2[[Nombre Producto]:[Costo Unitario]],2,FALSE)</f>
        <v>Lot's O' Nuts</v>
      </c>
      <c r="U1682" t="str">
        <f>VLOOKUP(Tabla1[[#This Row],[Fábrica]],Tabla3[],4,FALSE)</f>
        <v>Arizona</v>
      </c>
    </row>
    <row r="1683" spans="1:21" x14ac:dyDescent="0.25">
      <c r="A1683" t="s">
        <v>5943</v>
      </c>
      <c r="B1683" s="3">
        <v>44558</v>
      </c>
      <c r="C1683" s="3">
        <v>44574</v>
      </c>
      <c r="D1683" t="s">
        <v>18</v>
      </c>
      <c r="E1683">
        <v>143371</v>
      </c>
      <c r="F1683" t="s">
        <v>19</v>
      </c>
      <c r="G1683" t="s">
        <v>509</v>
      </c>
      <c r="H1683" t="s">
        <v>21</v>
      </c>
      <c r="I1683">
        <v>92804</v>
      </c>
      <c r="J1683" t="s">
        <v>22</v>
      </c>
      <c r="K1683" t="s">
        <v>23</v>
      </c>
      <c r="L1683" t="s">
        <v>45</v>
      </c>
      <c r="M1683" t="s">
        <v>46</v>
      </c>
      <c r="N1683" s="5">
        <v>31.41</v>
      </c>
      <c r="O1683" s="7">
        <v>9</v>
      </c>
      <c r="P1683" s="5">
        <v>22.41</v>
      </c>
      <c r="Q1683" s="5">
        <v>9</v>
      </c>
      <c r="R1683" s="22">
        <f>Tabla1[[#This Row],[Fecha de Envío]]-Tabla1[[#This Row],[Fecha de Orden]]</f>
        <v>16</v>
      </c>
      <c r="S1683" s="24">
        <f>YEAR(Tabla1[[#This Row],[Fecha de Orden]])</f>
        <v>2021</v>
      </c>
      <c r="T1683" t="str">
        <f>VLOOKUP(Tabla1[[#This Row],[Nombre del Producto]],Tabla2[[Nombre Producto]:[Costo Unitario]],2,FALSE)</f>
        <v>Lot's O' Nuts</v>
      </c>
      <c r="U1683" t="str">
        <f>VLOOKUP(Tabla1[[#This Row],[Fábrica]],Tabla3[],4,FALSE)</f>
        <v>Arizona</v>
      </c>
    </row>
    <row r="1684" spans="1:21" x14ac:dyDescent="0.25">
      <c r="A1684" t="s">
        <v>5944</v>
      </c>
      <c r="B1684" s="3">
        <v>44558</v>
      </c>
      <c r="C1684" s="3">
        <v>44574</v>
      </c>
      <c r="D1684" t="s">
        <v>18</v>
      </c>
      <c r="E1684">
        <v>143371</v>
      </c>
      <c r="F1684" t="s">
        <v>19</v>
      </c>
      <c r="G1684" t="s">
        <v>509</v>
      </c>
      <c r="H1684" t="s">
        <v>21</v>
      </c>
      <c r="I1684">
        <v>92804</v>
      </c>
      <c r="J1684" t="s">
        <v>22</v>
      </c>
      <c r="K1684" t="s">
        <v>23</v>
      </c>
      <c r="L1684" t="s">
        <v>33</v>
      </c>
      <c r="M1684" t="s">
        <v>34</v>
      </c>
      <c r="N1684" s="5">
        <v>18</v>
      </c>
      <c r="O1684" s="7">
        <v>5</v>
      </c>
      <c r="P1684" s="5">
        <v>12</v>
      </c>
      <c r="Q1684" s="5">
        <v>6</v>
      </c>
      <c r="R1684" s="22">
        <f>Tabla1[[#This Row],[Fecha de Envío]]-Tabla1[[#This Row],[Fecha de Orden]]</f>
        <v>16</v>
      </c>
      <c r="S1684" s="24">
        <f>YEAR(Tabla1[[#This Row],[Fecha de Orden]])</f>
        <v>2021</v>
      </c>
      <c r="T1684" t="str">
        <f>VLOOKUP(Tabla1[[#This Row],[Nombre del Producto]],Tabla2[[Nombre Producto]:[Costo Unitario]],2,FALSE)</f>
        <v>Lot's O' Nuts</v>
      </c>
      <c r="U1684" t="str">
        <f>VLOOKUP(Tabla1[[#This Row],[Fábrica]],Tabla3[],4,FALSE)</f>
        <v>Arizona</v>
      </c>
    </row>
    <row r="1685" spans="1:21" x14ac:dyDescent="0.25">
      <c r="A1685" t="s">
        <v>8311</v>
      </c>
      <c r="B1685" s="3">
        <v>44558</v>
      </c>
      <c r="C1685" s="3">
        <v>44570</v>
      </c>
      <c r="D1685" t="s">
        <v>39</v>
      </c>
      <c r="E1685">
        <v>164259</v>
      </c>
      <c r="F1685" t="s">
        <v>19</v>
      </c>
      <c r="G1685" t="s">
        <v>144</v>
      </c>
      <c r="H1685" t="s">
        <v>101</v>
      </c>
      <c r="I1685">
        <v>19143</v>
      </c>
      <c r="J1685" t="s">
        <v>22</v>
      </c>
      <c r="K1685" t="s">
        <v>32</v>
      </c>
      <c r="L1685" t="s">
        <v>27</v>
      </c>
      <c r="M1685" t="s">
        <v>28</v>
      </c>
      <c r="N1685" s="5">
        <v>14.4</v>
      </c>
      <c r="O1685" s="7">
        <v>4</v>
      </c>
      <c r="P1685" s="5">
        <v>10</v>
      </c>
      <c r="Q1685" s="5">
        <v>4.4000000000000004</v>
      </c>
      <c r="R1685" s="22">
        <f>Tabla1[[#This Row],[Fecha de Envío]]-Tabla1[[#This Row],[Fecha de Orden]]</f>
        <v>12</v>
      </c>
      <c r="S1685" s="24">
        <f>YEAR(Tabla1[[#This Row],[Fecha de Orden]])</f>
        <v>2021</v>
      </c>
      <c r="T1685" t="str">
        <f>VLOOKUP(Tabla1[[#This Row],[Nombre del Producto]],Tabla2[[Nombre Producto]:[Costo Unitario]],2,FALSE)</f>
        <v>Lot's O' Nuts</v>
      </c>
      <c r="U1685" t="str">
        <f>VLOOKUP(Tabla1[[#This Row],[Fábrica]],Tabla3[],4,FALSE)</f>
        <v>Arizona</v>
      </c>
    </row>
    <row r="1686" spans="1:21" x14ac:dyDescent="0.25">
      <c r="A1686" t="s">
        <v>557</v>
      </c>
      <c r="B1686" s="3">
        <v>44559</v>
      </c>
      <c r="C1686" s="3">
        <v>44574</v>
      </c>
      <c r="D1686" t="s">
        <v>18</v>
      </c>
      <c r="E1686">
        <v>102330</v>
      </c>
      <c r="F1686" t="s">
        <v>19</v>
      </c>
      <c r="G1686" t="s">
        <v>503</v>
      </c>
      <c r="H1686" t="s">
        <v>21</v>
      </c>
      <c r="I1686">
        <v>94513</v>
      </c>
      <c r="J1686" t="s">
        <v>22</v>
      </c>
      <c r="K1686" t="s">
        <v>23</v>
      </c>
      <c r="L1686" t="s">
        <v>33</v>
      </c>
      <c r="M1686" t="s">
        <v>34</v>
      </c>
      <c r="N1686" s="5">
        <v>21.6</v>
      </c>
      <c r="O1686" s="7">
        <v>6</v>
      </c>
      <c r="P1686" s="5">
        <v>14.4</v>
      </c>
      <c r="Q1686" s="5">
        <v>7.2</v>
      </c>
      <c r="R1686" s="22">
        <f>Tabla1[[#This Row],[Fecha de Envío]]-Tabla1[[#This Row],[Fecha de Orden]]</f>
        <v>15</v>
      </c>
      <c r="S1686" s="24">
        <f>YEAR(Tabla1[[#This Row],[Fecha de Orden]])</f>
        <v>2021</v>
      </c>
      <c r="T1686" t="str">
        <f>VLOOKUP(Tabla1[[#This Row],[Nombre del Producto]],Tabla2[[Nombre Producto]:[Costo Unitario]],2,FALSE)</f>
        <v>Lot's O' Nuts</v>
      </c>
      <c r="U1686" t="str">
        <f>VLOOKUP(Tabla1[[#This Row],[Fábrica]],Tabla3[],4,FALSE)</f>
        <v>Arizona</v>
      </c>
    </row>
    <row r="1687" spans="1:21" x14ac:dyDescent="0.25">
      <c r="A1687" t="s">
        <v>558</v>
      </c>
      <c r="B1687" s="3">
        <v>44559</v>
      </c>
      <c r="C1687" s="3">
        <v>44574</v>
      </c>
      <c r="D1687" t="s">
        <v>18</v>
      </c>
      <c r="E1687">
        <v>102330</v>
      </c>
      <c r="F1687" t="s">
        <v>19</v>
      </c>
      <c r="G1687" t="s">
        <v>503</v>
      </c>
      <c r="H1687" t="s">
        <v>21</v>
      </c>
      <c r="I1687">
        <v>94513</v>
      </c>
      <c r="J1687" t="s">
        <v>22</v>
      </c>
      <c r="K1687" t="s">
        <v>23</v>
      </c>
      <c r="L1687" t="s">
        <v>24</v>
      </c>
      <c r="M1687" t="s">
        <v>25</v>
      </c>
      <c r="N1687" s="5">
        <v>15</v>
      </c>
      <c r="O1687" s="7">
        <v>4</v>
      </c>
      <c r="P1687" s="5">
        <v>9.8000000000000007</v>
      </c>
      <c r="Q1687" s="5">
        <v>5.2</v>
      </c>
      <c r="R1687" s="22">
        <f>Tabla1[[#This Row],[Fecha de Envío]]-Tabla1[[#This Row],[Fecha de Orden]]</f>
        <v>15</v>
      </c>
      <c r="S1687" s="24">
        <f>YEAR(Tabla1[[#This Row],[Fecha de Orden]])</f>
        <v>2021</v>
      </c>
      <c r="T1687" t="str">
        <f>VLOOKUP(Tabla1[[#This Row],[Nombre del Producto]],Tabla2[[Nombre Producto]:[Costo Unitario]],2,FALSE)</f>
        <v>Wicked Choccy's</v>
      </c>
      <c r="U1687" t="str">
        <f>VLOOKUP(Tabla1[[#This Row],[Fábrica]],Tabla3[],4,FALSE)</f>
        <v>Georgia</v>
      </c>
    </row>
    <row r="1688" spans="1:21" x14ac:dyDescent="0.25">
      <c r="A1688" t="s">
        <v>590</v>
      </c>
      <c r="B1688" s="3">
        <v>44559</v>
      </c>
      <c r="C1688" s="3">
        <v>44573</v>
      </c>
      <c r="D1688" t="s">
        <v>18</v>
      </c>
      <c r="E1688">
        <v>110786</v>
      </c>
      <c r="F1688" t="s">
        <v>19</v>
      </c>
      <c r="G1688" t="s">
        <v>20</v>
      </c>
      <c r="H1688" t="s">
        <v>21</v>
      </c>
      <c r="I1688">
        <v>94110</v>
      </c>
      <c r="J1688" t="s">
        <v>22</v>
      </c>
      <c r="K1688" t="s">
        <v>23</v>
      </c>
      <c r="L1688" t="s">
        <v>27</v>
      </c>
      <c r="M1688" t="s">
        <v>28</v>
      </c>
      <c r="N1688" s="5">
        <v>18</v>
      </c>
      <c r="O1688" s="7">
        <v>5</v>
      </c>
      <c r="P1688" s="5">
        <v>12.5</v>
      </c>
      <c r="Q1688" s="5">
        <v>5.5</v>
      </c>
      <c r="R1688" s="22">
        <f>Tabla1[[#This Row],[Fecha de Envío]]-Tabla1[[#This Row],[Fecha de Orden]]</f>
        <v>14</v>
      </c>
      <c r="S1688" s="24">
        <f>YEAR(Tabla1[[#This Row],[Fecha de Orden]])</f>
        <v>2021</v>
      </c>
      <c r="T1688" t="str">
        <f>VLOOKUP(Tabla1[[#This Row],[Nombre del Producto]],Tabla2[[Nombre Producto]:[Costo Unitario]],2,FALSE)</f>
        <v>Lot's O' Nuts</v>
      </c>
      <c r="U1688" t="str">
        <f>VLOOKUP(Tabla1[[#This Row],[Fábrica]],Tabla3[],4,FALSE)</f>
        <v>Arizona</v>
      </c>
    </row>
    <row r="1689" spans="1:21" x14ac:dyDescent="0.25">
      <c r="A1689" t="s">
        <v>591</v>
      </c>
      <c r="B1689" s="3">
        <v>44559</v>
      </c>
      <c r="C1689" s="3">
        <v>44573</v>
      </c>
      <c r="D1689" t="s">
        <v>18</v>
      </c>
      <c r="E1689">
        <v>110786</v>
      </c>
      <c r="F1689" t="s">
        <v>19</v>
      </c>
      <c r="G1689" t="s">
        <v>20</v>
      </c>
      <c r="H1689" t="s">
        <v>21</v>
      </c>
      <c r="I1689">
        <v>94110</v>
      </c>
      <c r="J1689" t="s">
        <v>22</v>
      </c>
      <c r="K1689" t="s">
        <v>23</v>
      </c>
      <c r="L1689" t="s">
        <v>45</v>
      </c>
      <c r="M1689" t="s">
        <v>46</v>
      </c>
      <c r="N1689" s="5">
        <v>20.94</v>
      </c>
      <c r="O1689" s="7">
        <v>6</v>
      </c>
      <c r="P1689" s="5">
        <v>14.94</v>
      </c>
      <c r="Q1689" s="5">
        <v>6</v>
      </c>
      <c r="R1689" s="22">
        <f>Tabla1[[#This Row],[Fecha de Envío]]-Tabla1[[#This Row],[Fecha de Orden]]</f>
        <v>14</v>
      </c>
      <c r="S1689" s="24">
        <f>YEAR(Tabla1[[#This Row],[Fecha de Orden]])</f>
        <v>2021</v>
      </c>
      <c r="T1689" t="str">
        <f>VLOOKUP(Tabla1[[#This Row],[Nombre del Producto]],Tabla2[[Nombre Producto]:[Costo Unitario]],2,FALSE)</f>
        <v>Lot's O' Nuts</v>
      </c>
      <c r="U1689" t="str">
        <f>VLOOKUP(Tabla1[[#This Row],[Fábrica]],Tabla3[],4,FALSE)</f>
        <v>Arizona</v>
      </c>
    </row>
    <row r="1690" spans="1:21" x14ac:dyDescent="0.25">
      <c r="A1690" t="s">
        <v>592</v>
      </c>
      <c r="B1690" s="3">
        <v>44559</v>
      </c>
      <c r="C1690" s="3">
        <v>44573</v>
      </c>
      <c r="D1690" t="s">
        <v>18</v>
      </c>
      <c r="E1690">
        <v>110786</v>
      </c>
      <c r="F1690" t="s">
        <v>19</v>
      </c>
      <c r="G1690" t="s">
        <v>20</v>
      </c>
      <c r="H1690" t="s">
        <v>21</v>
      </c>
      <c r="I1690">
        <v>94110</v>
      </c>
      <c r="J1690" t="s">
        <v>22</v>
      </c>
      <c r="K1690" t="s">
        <v>23</v>
      </c>
      <c r="L1690" t="s">
        <v>33</v>
      </c>
      <c r="M1690" t="s">
        <v>34</v>
      </c>
      <c r="N1690" s="5">
        <v>32.4</v>
      </c>
      <c r="O1690" s="7">
        <v>9</v>
      </c>
      <c r="P1690" s="5">
        <v>21.6</v>
      </c>
      <c r="Q1690" s="5">
        <v>10.8</v>
      </c>
      <c r="R1690" s="22">
        <f>Tabla1[[#This Row],[Fecha de Envío]]-Tabla1[[#This Row],[Fecha de Orden]]</f>
        <v>14</v>
      </c>
      <c r="S1690" s="24">
        <f>YEAR(Tabla1[[#This Row],[Fecha de Orden]])</f>
        <v>2021</v>
      </c>
      <c r="T1690" t="str">
        <f>VLOOKUP(Tabla1[[#This Row],[Nombre del Producto]],Tabla2[[Nombre Producto]:[Costo Unitario]],2,FALSE)</f>
        <v>Lot's O' Nuts</v>
      </c>
      <c r="U1690" t="str">
        <f>VLOOKUP(Tabla1[[#This Row],[Fábrica]],Tabla3[],4,FALSE)</f>
        <v>Arizona</v>
      </c>
    </row>
    <row r="1691" spans="1:21" x14ac:dyDescent="0.25">
      <c r="A1691" t="s">
        <v>1190</v>
      </c>
      <c r="B1691" s="3">
        <v>44559</v>
      </c>
      <c r="C1691" s="3">
        <v>44573</v>
      </c>
      <c r="D1691" t="s">
        <v>18</v>
      </c>
      <c r="E1691">
        <v>123625</v>
      </c>
      <c r="F1691" t="s">
        <v>195</v>
      </c>
      <c r="G1691" t="s">
        <v>1191</v>
      </c>
      <c r="H1691" t="s">
        <v>698</v>
      </c>
      <c r="I1691" t="s">
        <v>1192</v>
      </c>
      <c r="J1691" t="s">
        <v>22</v>
      </c>
      <c r="K1691" t="s">
        <v>32</v>
      </c>
      <c r="L1691" t="s">
        <v>36</v>
      </c>
      <c r="M1691" t="s">
        <v>37</v>
      </c>
      <c r="N1691" s="5">
        <v>26</v>
      </c>
      <c r="O1691" s="7">
        <v>8</v>
      </c>
      <c r="P1691" s="5">
        <v>16.88</v>
      </c>
      <c r="Q1691" s="5">
        <v>9.1199999999999992</v>
      </c>
      <c r="R1691" s="22">
        <f>Tabla1[[#This Row],[Fecha de Envío]]-Tabla1[[#This Row],[Fecha de Orden]]</f>
        <v>14</v>
      </c>
      <c r="S1691" s="24">
        <f>YEAR(Tabla1[[#This Row],[Fecha de Orden]])</f>
        <v>2021</v>
      </c>
      <c r="T1691" t="str">
        <f>VLOOKUP(Tabla1[[#This Row],[Nombre del Producto]],Tabla2[[Nombre Producto]:[Costo Unitario]],2,FALSE)</f>
        <v>Wicked Choccy's</v>
      </c>
      <c r="U1691" t="str">
        <f>VLOOKUP(Tabla1[[#This Row],[Fábrica]],Tabla3[],4,FALSE)</f>
        <v>Georgia</v>
      </c>
    </row>
    <row r="1692" spans="1:21" x14ac:dyDescent="0.25">
      <c r="A1692" t="s">
        <v>1193</v>
      </c>
      <c r="B1692" s="3">
        <v>44559</v>
      </c>
      <c r="C1692" s="3">
        <v>44573</v>
      </c>
      <c r="D1692" t="s">
        <v>18</v>
      </c>
      <c r="E1692">
        <v>141531</v>
      </c>
      <c r="F1692" t="s">
        <v>195</v>
      </c>
      <c r="G1692" t="s">
        <v>1191</v>
      </c>
      <c r="H1692" t="s">
        <v>698</v>
      </c>
      <c r="I1692" t="s">
        <v>1192</v>
      </c>
      <c r="J1692" t="s">
        <v>22</v>
      </c>
      <c r="K1692" t="s">
        <v>32</v>
      </c>
      <c r="L1692" t="s">
        <v>36</v>
      </c>
      <c r="M1692" t="s">
        <v>37</v>
      </c>
      <c r="N1692" s="5">
        <v>6.5</v>
      </c>
      <c r="O1692" s="7">
        <v>2</v>
      </c>
      <c r="P1692" s="5">
        <v>4.22</v>
      </c>
      <c r="Q1692" s="5">
        <v>2.2799999999999998</v>
      </c>
      <c r="R1692" s="22">
        <f>Tabla1[[#This Row],[Fecha de Envío]]-Tabla1[[#This Row],[Fecha de Orden]]</f>
        <v>14</v>
      </c>
      <c r="S1692" s="24">
        <f>YEAR(Tabla1[[#This Row],[Fecha de Orden]])</f>
        <v>2021</v>
      </c>
      <c r="T1692" t="str">
        <f>VLOOKUP(Tabla1[[#This Row],[Nombre del Producto]],Tabla2[[Nombre Producto]:[Costo Unitario]],2,FALSE)</f>
        <v>Wicked Choccy's</v>
      </c>
      <c r="U1692" t="str">
        <f>VLOOKUP(Tabla1[[#This Row],[Fábrica]],Tabla3[],4,FALSE)</f>
        <v>Georgia</v>
      </c>
    </row>
    <row r="1693" spans="1:21" x14ac:dyDescent="0.25">
      <c r="A1693" t="s">
        <v>2511</v>
      </c>
      <c r="B1693" s="3">
        <v>44559</v>
      </c>
      <c r="C1693" s="3">
        <v>44573</v>
      </c>
      <c r="D1693" t="s">
        <v>18</v>
      </c>
      <c r="E1693">
        <v>106803</v>
      </c>
      <c r="F1693" t="s">
        <v>19</v>
      </c>
      <c r="G1693" t="s">
        <v>2512</v>
      </c>
      <c r="H1693" t="s">
        <v>51</v>
      </c>
      <c r="I1693">
        <v>55016</v>
      </c>
      <c r="J1693" t="s">
        <v>22</v>
      </c>
      <c r="K1693" t="s">
        <v>43</v>
      </c>
      <c r="L1693" t="s">
        <v>24</v>
      </c>
      <c r="M1693" t="s">
        <v>25</v>
      </c>
      <c r="N1693" s="5">
        <v>7.5</v>
      </c>
      <c r="O1693" s="7">
        <v>2</v>
      </c>
      <c r="P1693" s="5">
        <v>4.9000000000000004</v>
      </c>
      <c r="Q1693" s="5">
        <v>2.6</v>
      </c>
      <c r="R1693" s="22">
        <f>Tabla1[[#This Row],[Fecha de Envío]]-Tabla1[[#This Row],[Fecha de Orden]]</f>
        <v>14</v>
      </c>
      <c r="S1693" s="24">
        <f>YEAR(Tabla1[[#This Row],[Fecha de Orden]])</f>
        <v>2021</v>
      </c>
      <c r="T1693" t="str">
        <f>VLOOKUP(Tabla1[[#This Row],[Nombre del Producto]],Tabla2[[Nombre Producto]:[Costo Unitario]],2,FALSE)</f>
        <v>Wicked Choccy's</v>
      </c>
      <c r="U1693" t="str">
        <f>VLOOKUP(Tabla1[[#This Row],[Fábrica]],Tabla3[],4,FALSE)</f>
        <v>Georgia</v>
      </c>
    </row>
    <row r="1694" spans="1:21" x14ac:dyDescent="0.25">
      <c r="A1694" t="s">
        <v>2513</v>
      </c>
      <c r="B1694" s="3">
        <v>44559</v>
      </c>
      <c r="C1694" s="3">
        <v>44573</v>
      </c>
      <c r="D1694" t="s">
        <v>18</v>
      </c>
      <c r="E1694">
        <v>106803</v>
      </c>
      <c r="F1694" t="s">
        <v>19</v>
      </c>
      <c r="G1694" t="s">
        <v>2512</v>
      </c>
      <c r="H1694" t="s">
        <v>51</v>
      </c>
      <c r="I1694">
        <v>55016</v>
      </c>
      <c r="J1694" t="s">
        <v>22</v>
      </c>
      <c r="K1694" t="s">
        <v>43</v>
      </c>
      <c r="L1694" t="s">
        <v>33</v>
      </c>
      <c r="M1694" t="s">
        <v>34</v>
      </c>
      <c r="N1694" s="5">
        <v>14.4</v>
      </c>
      <c r="O1694" s="7">
        <v>4</v>
      </c>
      <c r="P1694" s="5">
        <v>9.6</v>
      </c>
      <c r="Q1694" s="5">
        <v>4.8</v>
      </c>
      <c r="R1694" s="22">
        <f>Tabla1[[#This Row],[Fecha de Envío]]-Tabla1[[#This Row],[Fecha de Orden]]</f>
        <v>14</v>
      </c>
      <c r="S1694" s="24">
        <f>YEAR(Tabla1[[#This Row],[Fecha de Orden]])</f>
        <v>2021</v>
      </c>
      <c r="T1694" t="str">
        <f>VLOOKUP(Tabla1[[#This Row],[Nombre del Producto]],Tabla2[[Nombre Producto]:[Costo Unitario]],2,FALSE)</f>
        <v>Lot's O' Nuts</v>
      </c>
      <c r="U1694" t="str">
        <f>VLOOKUP(Tabla1[[#This Row],[Fábrica]],Tabla3[],4,FALSE)</f>
        <v>Arizona</v>
      </c>
    </row>
    <row r="1695" spans="1:21" x14ac:dyDescent="0.25">
      <c r="A1695" t="s">
        <v>4802</v>
      </c>
      <c r="B1695" s="3">
        <v>44559</v>
      </c>
      <c r="C1695" s="3">
        <v>44576</v>
      </c>
      <c r="D1695" t="s">
        <v>18</v>
      </c>
      <c r="E1695">
        <v>146626</v>
      </c>
      <c r="F1695" t="s">
        <v>195</v>
      </c>
      <c r="G1695" t="s">
        <v>4799</v>
      </c>
      <c r="H1695" t="s">
        <v>4800</v>
      </c>
      <c r="I1695" t="s">
        <v>4801</v>
      </c>
      <c r="J1695" t="s">
        <v>22</v>
      </c>
      <c r="K1695" t="s">
        <v>32</v>
      </c>
      <c r="L1695" t="s">
        <v>27</v>
      </c>
      <c r="M1695" t="s">
        <v>28</v>
      </c>
      <c r="N1695" s="5">
        <v>18</v>
      </c>
      <c r="O1695" s="7">
        <v>5</v>
      </c>
      <c r="P1695" s="5">
        <v>12.5</v>
      </c>
      <c r="Q1695" s="5">
        <v>5.5</v>
      </c>
      <c r="R1695" s="22">
        <f>Tabla1[[#This Row],[Fecha de Envío]]-Tabla1[[#This Row],[Fecha de Orden]]</f>
        <v>17</v>
      </c>
      <c r="S1695" s="24">
        <f>YEAR(Tabla1[[#This Row],[Fecha de Orden]])</f>
        <v>2021</v>
      </c>
      <c r="T1695" t="str">
        <f>VLOOKUP(Tabla1[[#This Row],[Nombre del Producto]],Tabla2[[Nombre Producto]:[Costo Unitario]],2,FALSE)</f>
        <v>Lot's O' Nuts</v>
      </c>
      <c r="U1695" t="str">
        <f>VLOOKUP(Tabla1[[#This Row],[Fábrica]],Tabla3[],4,FALSE)</f>
        <v>Arizona</v>
      </c>
    </row>
    <row r="1696" spans="1:21" x14ac:dyDescent="0.25">
      <c r="A1696" t="s">
        <v>6046</v>
      </c>
      <c r="B1696" s="3">
        <v>44559</v>
      </c>
      <c r="C1696" s="3">
        <v>44573</v>
      </c>
      <c r="D1696" t="s">
        <v>18</v>
      </c>
      <c r="E1696">
        <v>118276</v>
      </c>
      <c r="F1696" t="s">
        <v>19</v>
      </c>
      <c r="G1696" t="s">
        <v>918</v>
      </c>
      <c r="H1696" t="s">
        <v>173</v>
      </c>
      <c r="I1696">
        <v>60174</v>
      </c>
      <c r="J1696" t="s">
        <v>148</v>
      </c>
      <c r="K1696" t="s">
        <v>43</v>
      </c>
      <c r="L1696" t="s">
        <v>149</v>
      </c>
      <c r="M1696" t="s">
        <v>150</v>
      </c>
      <c r="N1696" s="5">
        <v>3.75</v>
      </c>
      <c r="O1696" s="7">
        <v>3</v>
      </c>
      <c r="P1696" s="5">
        <v>1.95</v>
      </c>
      <c r="Q1696" s="5">
        <v>1.8</v>
      </c>
      <c r="R1696" s="22">
        <f>Tabla1[[#This Row],[Fecha de Envío]]-Tabla1[[#This Row],[Fecha de Orden]]</f>
        <v>14</v>
      </c>
      <c r="S1696" s="24">
        <f>YEAR(Tabla1[[#This Row],[Fecha de Orden]])</f>
        <v>2021</v>
      </c>
      <c r="T1696" t="str">
        <f>VLOOKUP(Tabla1[[#This Row],[Nombre del Producto]],Tabla2[[Nombre Producto]:[Costo Unitario]],2,FALSE)</f>
        <v>Secret Factory</v>
      </c>
      <c r="U1696" t="str">
        <f>VLOOKUP(Tabla1[[#This Row],[Fábrica]],Tabla3[],4,FALSE)</f>
        <v>Illinois</v>
      </c>
    </row>
    <row r="1697" spans="1:21" x14ac:dyDescent="0.25">
      <c r="A1697" t="s">
        <v>7496</v>
      </c>
      <c r="B1697" s="3">
        <v>44559</v>
      </c>
      <c r="C1697" s="3">
        <v>44571</v>
      </c>
      <c r="D1697" t="s">
        <v>71</v>
      </c>
      <c r="E1697">
        <v>165477</v>
      </c>
      <c r="F1697" t="s">
        <v>19</v>
      </c>
      <c r="G1697" t="s">
        <v>556</v>
      </c>
      <c r="H1697" t="s">
        <v>210</v>
      </c>
      <c r="I1697">
        <v>44240</v>
      </c>
      <c r="J1697" t="s">
        <v>22</v>
      </c>
      <c r="K1697" t="s">
        <v>32</v>
      </c>
      <c r="L1697" t="s">
        <v>27</v>
      </c>
      <c r="M1697" t="s">
        <v>28</v>
      </c>
      <c r="N1697" s="5">
        <v>18</v>
      </c>
      <c r="O1697" s="7">
        <v>5</v>
      </c>
      <c r="P1697" s="5">
        <v>12.5</v>
      </c>
      <c r="Q1697" s="5">
        <v>5.5</v>
      </c>
      <c r="R1697" s="22">
        <f>Tabla1[[#This Row],[Fecha de Envío]]-Tabla1[[#This Row],[Fecha de Orden]]</f>
        <v>12</v>
      </c>
      <c r="S1697" s="24">
        <f>YEAR(Tabla1[[#This Row],[Fecha de Orden]])</f>
        <v>2021</v>
      </c>
      <c r="T1697" t="str">
        <f>VLOOKUP(Tabla1[[#This Row],[Nombre del Producto]],Tabla2[[Nombre Producto]:[Costo Unitario]],2,FALSE)</f>
        <v>Lot's O' Nuts</v>
      </c>
      <c r="U1697" t="str">
        <f>VLOOKUP(Tabla1[[#This Row],[Fábrica]],Tabla3[],4,FALSE)</f>
        <v>Arizona</v>
      </c>
    </row>
    <row r="1698" spans="1:21" x14ac:dyDescent="0.25">
      <c r="A1698" t="s">
        <v>8419</v>
      </c>
      <c r="B1698" s="3">
        <v>44559</v>
      </c>
      <c r="C1698" s="3">
        <v>44574</v>
      </c>
      <c r="D1698" t="s">
        <v>71</v>
      </c>
      <c r="E1698">
        <v>152345</v>
      </c>
      <c r="F1698" t="s">
        <v>19</v>
      </c>
      <c r="G1698" t="s">
        <v>1149</v>
      </c>
      <c r="H1698" t="s">
        <v>235</v>
      </c>
      <c r="I1698">
        <v>87105</v>
      </c>
      <c r="J1698" t="s">
        <v>22</v>
      </c>
      <c r="K1698" t="s">
        <v>23</v>
      </c>
      <c r="L1698" t="s">
        <v>36</v>
      </c>
      <c r="M1698" t="s">
        <v>37</v>
      </c>
      <c r="N1698" s="5">
        <v>3.25</v>
      </c>
      <c r="O1698" s="7">
        <v>1</v>
      </c>
      <c r="P1698" s="5">
        <v>2.11</v>
      </c>
      <c r="Q1698" s="5">
        <v>1.1399999999999999</v>
      </c>
      <c r="R1698" s="22">
        <f>Tabla1[[#This Row],[Fecha de Envío]]-Tabla1[[#This Row],[Fecha de Orden]]</f>
        <v>15</v>
      </c>
      <c r="S1698" s="24">
        <f>YEAR(Tabla1[[#This Row],[Fecha de Orden]])</f>
        <v>2021</v>
      </c>
      <c r="T1698" t="str">
        <f>VLOOKUP(Tabla1[[#This Row],[Nombre del Producto]],Tabla2[[Nombre Producto]:[Costo Unitario]],2,FALSE)</f>
        <v>Wicked Choccy's</v>
      </c>
      <c r="U1698" t="str">
        <f>VLOOKUP(Tabla1[[#This Row],[Fábrica]],Tabla3[],4,FALSE)</f>
        <v>Georgia</v>
      </c>
    </row>
    <row r="1699" spans="1:21" x14ac:dyDescent="0.25">
      <c r="A1699" t="s">
        <v>8420</v>
      </c>
      <c r="B1699" s="3">
        <v>44559</v>
      </c>
      <c r="C1699" s="3">
        <v>44574</v>
      </c>
      <c r="D1699" t="s">
        <v>71</v>
      </c>
      <c r="E1699">
        <v>152345</v>
      </c>
      <c r="F1699" t="s">
        <v>19</v>
      </c>
      <c r="G1699" t="s">
        <v>1149</v>
      </c>
      <c r="H1699" t="s">
        <v>235</v>
      </c>
      <c r="I1699">
        <v>87105</v>
      </c>
      <c r="J1699" t="s">
        <v>22</v>
      </c>
      <c r="K1699" t="s">
        <v>23</v>
      </c>
      <c r="L1699" t="s">
        <v>27</v>
      </c>
      <c r="M1699" t="s">
        <v>28</v>
      </c>
      <c r="N1699" s="5">
        <v>10.8</v>
      </c>
      <c r="O1699" s="7">
        <v>3</v>
      </c>
      <c r="P1699" s="5">
        <v>7.5</v>
      </c>
      <c r="Q1699" s="5">
        <v>3.3</v>
      </c>
      <c r="R1699" s="22">
        <f>Tabla1[[#This Row],[Fecha de Envío]]-Tabla1[[#This Row],[Fecha de Orden]]</f>
        <v>15</v>
      </c>
      <c r="S1699" s="24">
        <f>YEAR(Tabla1[[#This Row],[Fecha de Orden]])</f>
        <v>2021</v>
      </c>
      <c r="T1699" t="str">
        <f>VLOOKUP(Tabla1[[#This Row],[Nombre del Producto]],Tabla2[[Nombre Producto]:[Costo Unitario]],2,FALSE)</f>
        <v>Lot's O' Nuts</v>
      </c>
      <c r="U1699" t="str">
        <f>VLOOKUP(Tabla1[[#This Row],[Fábrica]],Tabla3[],4,FALSE)</f>
        <v>Arizona</v>
      </c>
    </row>
    <row r="1700" spans="1:21" x14ac:dyDescent="0.25">
      <c r="A1700" t="s">
        <v>9202</v>
      </c>
      <c r="B1700" s="3">
        <v>44559</v>
      </c>
      <c r="C1700" s="3">
        <v>44576</v>
      </c>
      <c r="D1700" t="s">
        <v>18</v>
      </c>
      <c r="E1700">
        <v>126802</v>
      </c>
      <c r="F1700" t="s">
        <v>19</v>
      </c>
      <c r="G1700" t="s">
        <v>239</v>
      </c>
      <c r="H1700" t="s">
        <v>173</v>
      </c>
      <c r="I1700">
        <v>60610</v>
      </c>
      <c r="J1700" t="s">
        <v>22</v>
      </c>
      <c r="K1700" t="s">
        <v>43</v>
      </c>
      <c r="L1700" t="s">
        <v>27</v>
      </c>
      <c r="M1700" t="s">
        <v>28</v>
      </c>
      <c r="N1700" s="5">
        <v>10.8</v>
      </c>
      <c r="O1700" s="7">
        <v>3</v>
      </c>
      <c r="P1700" s="5">
        <v>7.5</v>
      </c>
      <c r="Q1700" s="5">
        <v>3.3</v>
      </c>
      <c r="R1700" s="22">
        <f>Tabla1[[#This Row],[Fecha de Envío]]-Tabla1[[#This Row],[Fecha de Orden]]</f>
        <v>17</v>
      </c>
      <c r="S1700" s="24">
        <f>YEAR(Tabla1[[#This Row],[Fecha de Orden]])</f>
        <v>2021</v>
      </c>
      <c r="T1700" t="str">
        <f>VLOOKUP(Tabla1[[#This Row],[Nombre del Producto]],Tabla2[[Nombre Producto]:[Costo Unitario]],2,FALSE)</f>
        <v>Lot's O' Nuts</v>
      </c>
      <c r="U1700" t="str">
        <f>VLOOKUP(Tabla1[[#This Row],[Fábrica]],Tabla3[],4,FALSE)</f>
        <v>Arizona</v>
      </c>
    </row>
    <row r="1701" spans="1:21" x14ac:dyDescent="0.25">
      <c r="A1701" t="s">
        <v>618</v>
      </c>
      <c r="B1701" s="3">
        <v>44560</v>
      </c>
      <c r="C1701" s="3">
        <v>44575</v>
      </c>
      <c r="D1701" t="s">
        <v>18</v>
      </c>
      <c r="E1701">
        <v>131800</v>
      </c>
      <c r="F1701" t="s">
        <v>19</v>
      </c>
      <c r="G1701" t="s">
        <v>30</v>
      </c>
      <c r="H1701" t="s">
        <v>31</v>
      </c>
      <c r="I1701">
        <v>10035</v>
      </c>
      <c r="J1701" t="s">
        <v>22</v>
      </c>
      <c r="K1701" t="s">
        <v>32</v>
      </c>
      <c r="L1701" t="s">
        <v>27</v>
      </c>
      <c r="M1701" t="s">
        <v>28</v>
      </c>
      <c r="N1701" s="5">
        <v>10.8</v>
      </c>
      <c r="O1701" s="7">
        <v>3</v>
      </c>
      <c r="P1701" s="5">
        <v>7.5</v>
      </c>
      <c r="Q1701" s="5">
        <v>3.3</v>
      </c>
      <c r="R1701" s="22">
        <f>Tabla1[[#This Row],[Fecha de Envío]]-Tabla1[[#This Row],[Fecha de Orden]]</f>
        <v>15</v>
      </c>
      <c r="S1701" s="24">
        <f>YEAR(Tabla1[[#This Row],[Fecha de Orden]])</f>
        <v>2021</v>
      </c>
      <c r="T1701" t="str">
        <f>VLOOKUP(Tabla1[[#This Row],[Nombre del Producto]],Tabla2[[Nombre Producto]:[Costo Unitario]],2,FALSE)</f>
        <v>Lot's O' Nuts</v>
      </c>
      <c r="U1701" t="str">
        <f>VLOOKUP(Tabla1[[#This Row],[Fábrica]],Tabla3[],4,FALSE)</f>
        <v>Arizona</v>
      </c>
    </row>
    <row r="1702" spans="1:21" x14ac:dyDescent="0.25">
      <c r="A1702" t="s">
        <v>700</v>
      </c>
      <c r="B1702" s="3">
        <v>44560</v>
      </c>
      <c r="C1702" s="3">
        <v>44574</v>
      </c>
      <c r="D1702" t="s">
        <v>71</v>
      </c>
      <c r="E1702">
        <v>115189</v>
      </c>
      <c r="F1702" t="s">
        <v>19</v>
      </c>
      <c r="G1702" t="s">
        <v>144</v>
      </c>
      <c r="H1702" t="s">
        <v>101</v>
      </c>
      <c r="I1702">
        <v>19143</v>
      </c>
      <c r="J1702" t="s">
        <v>22</v>
      </c>
      <c r="K1702" t="s">
        <v>32</v>
      </c>
      <c r="L1702" t="s">
        <v>33</v>
      </c>
      <c r="M1702" t="s">
        <v>34</v>
      </c>
      <c r="N1702" s="5">
        <v>10.8</v>
      </c>
      <c r="O1702" s="7">
        <v>3</v>
      </c>
      <c r="P1702" s="5">
        <v>7.2</v>
      </c>
      <c r="Q1702" s="5">
        <v>3.6</v>
      </c>
      <c r="R1702" s="22">
        <f>Tabla1[[#This Row],[Fecha de Envío]]-Tabla1[[#This Row],[Fecha de Orden]]</f>
        <v>14</v>
      </c>
      <c r="S1702" s="24">
        <f>YEAR(Tabla1[[#This Row],[Fecha de Orden]])</f>
        <v>2021</v>
      </c>
      <c r="T1702" t="str">
        <f>VLOOKUP(Tabla1[[#This Row],[Nombre del Producto]],Tabla2[[Nombre Producto]:[Costo Unitario]],2,FALSE)</f>
        <v>Lot's O' Nuts</v>
      </c>
      <c r="U1702" t="str">
        <f>VLOOKUP(Tabla1[[#This Row],[Fábrica]],Tabla3[],4,FALSE)</f>
        <v>Arizona</v>
      </c>
    </row>
    <row r="1703" spans="1:21" x14ac:dyDescent="0.25">
      <c r="A1703" t="s">
        <v>701</v>
      </c>
      <c r="B1703" s="3">
        <v>44560</v>
      </c>
      <c r="C1703" s="3">
        <v>44574</v>
      </c>
      <c r="D1703" t="s">
        <v>71</v>
      </c>
      <c r="E1703">
        <v>115189</v>
      </c>
      <c r="F1703" t="s">
        <v>19</v>
      </c>
      <c r="G1703" t="s">
        <v>144</v>
      </c>
      <c r="H1703" t="s">
        <v>101</v>
      </c>
      <c r="I1703">
        <v>19143</v>
      </c>
      <c r="J1703" t="s">
        <v>22</v>
      </c>
      <c r="K1703" t="s">
        <v>32</v>
      </c>
      <c r="L1703" t="s">
        <v>27</v>
      </c>
      <c r="M1703" t="s">
        <v>28</v>
      </c>
      <c r="N1703" s="5">
        <v>21.6</v>
      </c>
      <c r="O1703" s="7">
        <v>6</v>
      </c>
      <c r="P1703" s="5">
        <v>15</v>
      </c>
      <c r="Q1703" s="5">
        <v>6.6</v>
      </c>
      <c r="R1703" s="22">
        <f>Tabla1[[#This Row],[Fecha de Envío]]-Tabla1[[#This Row],[Fecha de Orden]]</f>
        <v>14</v>
      </c>
      <c r="S1703" s="24">
        <f>YEAR(Tabla1[[#This Row],[Fecha de Orden]])</f>
        <v>2021</v>
      </c>
      <c r="T1703" t="str">
        <f>VLOOKUP(Tabla1[[#This Row],[Nombre del Producto]],Tabla2[[Nombre Producto]:[Costo Unitario]],2,FALSE)</f>
        <v>Lot's O' Nuts</v>
      </c>
      <c r="U1703" t="str">
        <f>VLOOKUP(Tabla1[[#This Row],[Fábrica]],Tabla3[],4,FALSE)</f>
        <v>Arizona</v>
      </c>
    </row>
    <row r="1704" spans="1:21" x14ac:dyDescent="0.25">
      <c r="A1704" t="s">
        <v>2522</v>
      </c>
      <c r="B1704" s="3">
        <v>44560</v>
      </c>
      <c r="C1704" s="3">
        <v>44572</v>
      </c>
      <c r="D1704" t="s">
        <v>39</v>
      </c>
      <c r="E1704">
        <v>166730</v>
      </c>
      <c r="F1704" t="s">
        <v>19</v>
      </c>
      <c r="G1704" t="s">
        <v>1159</v>
      </c>
      <c r="H1704" t="s">
        <v>65</v>
      </c>
      <c r="I1704">
        <v>38109</v>
      </c>
      <c r="J1704" t="s">
        <v>22</v>
      </c>
      <c r="K1704" t="s">
        <v>66</v>
      </c>
      <c r="L1704" t="s">
        <v>27</v>
      </c>
      <c r="M1704" t="s">
        <v>28</v>
      </c>
      <c r="N1704" s="5">
        <v>3.6</v>
      </c>
      <c r="O1704" s="7">
        <v>1</v>
      </c>
      <c r="P1704" s="5">
        <v>2.5</v>
      </c>
      <c r="Q1704" s="5">
        <v>1.1000000000000001</v>
      </c>
      <c r="R1704" s="22">
        <f>Tabla1[[#This Row],[Fecha de Envío]]-Tabla1[[#This Row],[Fecha de Orden]]</f>
        <v>12</v>
      </c>
      <c r="S1704" s="24">
        <f>YEAR(Tabla1[[#This Row],[Fecha de Orden]])</f>
        <v>2021</v>
      </c>
      <c r="T1704" t="str">
        <f>VLOOKUP(Tabla1[[#This Row],[Nombre del Producto]],Tabla2[[Nombre Producto]:[Costo Unitario]],2,FALSE)</f>
        <v>Lot's O' Nuts</v>
      </c>
      <c r="U1704" t="str">
        <f>VLOOKUP(Tabla1[[#This Row],[Fábrica]],Tabla3[],4,FALSE)</f>
        <v>Arizona</v>
      </c>
    </row>
    <row r="1705" spans="1:21" x14ac:dyDescent="0.25">
      <c r="A1705" t="s">
        <v>3599</v>
      </c>
      <c r="B1705" s="3">
        <v>44560</v>
      </c>
      <c r="C1705" s="3">
        <v>44574</v>
      </c>
      <c r="D1705" t="s">
        <v>18</v>
      </c>
      <c r="E1705">
        <v>138072</v>
      </c>
      <c r="F1705" t="s">
        <v>19</v>
      </c>
      <c r="G1705" t="s">
        <v>144</v>
      </c>
      <c r="H1705" t="s">
        <v>101</v>
      </c>
      <c r="I1705">
        <v>19120</v>
      </c>
      <c r="J1705" t="s">
        <v>22</v>
      </c>
      <c r="K1705" t="s">
        <v>32</v>
      </c>
      <c r="L1705" t="s">
        <v>36</v>
      </c>
      <c r="M1705" t="s">
        <v>37</v>
      </c>
      <c r="N1705" s="5">
        <v>6.5</v>
      </c>
      <c r="O1705" s="7">
        <v>2</v>
      </c>
      <c r="P1705" s="5">
        <v>4.22</v>
      </c>
      <c r="Q1705" s="5">
        <v>2.2799999999999998</v>
      </c>
      <c r="R1705" s="22">
        <f>Tabla1[[#This Row],[Fecha de Envío]]-Tabla1[[#This Row],[Fecha de Orden]]</f>
        <v>14</v>
      </c>
      <c r="S1705" s="24">
        <f>YEAR(Tabla1[[#This Row],[Fecha de Orden]])</f>
        <v>2021</v>
      </c>
      <c r="T1705" t="str">
        <f>VLOOKUP(Tabla1[[#This Row],[Nombre del Producto]],Tabla2[[Nombre Producto]:[Costo Unitario]],2,FALSE)</f>
        <v>Wicked Choccy's</v>
      </c>
      <c r="U1705" t="str">
        <f>VLOOKUP(Tabla1[[#This Row],[Fábrica]],Tabla3[],4,FALSE)</f>
        <v>Georgia</v>
      </c>
    </row>
    <row r="1706" spans="1:21" x14ac:dyDescent="0.25">
      <c r="A1706" t="s">
        <v>4006</v>
      </c>
      <c r="B1706" s="3">
        <v>44560</v>
      </c>
      <c r="C1706" s="3">
        <v>44574</v>
      </c>
      <c r="D1706" t="s">
        <v>18</v>
      </c>
      <c r="E1706">
        <v>143500</v>
      </c>
      <c r="F1706" t="s">
        <v>195</v>
      </c>
      <c r="G1706" t="s">
        <v>4007</v>
      </c>
      <c r="H1706" t="s">
        <v>4008</v>
      </c>
      <c r="I1706" t="s">
        <v>4009</v>
      </c>
      <c r="J1706" t="s">
        <v>22</v>
      </c>
      <c r="K1706" t="s">
        <v>32</v>
      </c>
      <c r="L1706" t="s">
        <v>27</v>
      </c>
      <c r="M1706" t="s">
        <v>28</v>
      </c>
      <c r="N1706" s="5">
        <v>10.8</v>
      </c>
      <c r="O1706" s="7">
        <v>3</v>
      </c>
      <c r="P1706" s="5">
        <v>7.5</v>
      </c>
      <c r="Q1706" s="5">
        <v>3.3</v>
      </c>
      <c r="R1706" s="22">
        <f>Tabla1[[#This Row],[Fecha de Envío]]-Tabla1[[#This Row],[Fecha de Orden]]</f>
        <v>14</v>
      </c>
      <c r="S1706" s="24">
        <f>YEAR(Tabla1[[#This Row],[Fecha de Orden]])</f>
        <v>2021</v>
      </c>
      <c r="T1706" t="str">
        <f>VLOOKUP(Tabla1[[#This Row],[Nombre del Producto]],Tabla2[[Nombre Producto]:[Costo Unitario]],2,FALSE)</f>
        <v>Lot's O' Nuts</v>
      </c>
      <c r="U1706" t="str">
        <f>VLOOKUP(Tabla1[[#This Row],[Fábrica]],Tabla3[],4,FALSE)</f>
        <v>Arizona</v>
      </c>
    </row>
    <row r="1707" spans="1:21" x14ac:dyDescent="0.25">
      <c r="A1707" t="s">
        <v>5012</v>
      </c>
      <c r="B1707" s="3">
        <v>44560</v>
      </c>
      <c r="C1707" s="3">
        <v>44575</v>
      </c>
      <c r="D1707" t="s">
        <v>18</v>
      </c>
      <c r="E1707">
        <v>130960</v>
      </c>
      <c r="F1707" t="s">
        <v>19</v>
      </c>
      <c r="G1707" t="s">
        <v>612</v>
      </c>
      <c r="H1707" t="s">
        <v>93</v>
      </c>
      <c r="I1707">
        <v>48180</v>
      </c>
      <c r="J1707" t="s">
        <v>22</v>
      </c>
      <c r="K1707" t="s">
        <v>43</v>
      </c>
      <c r="L1707" t="s">
        <v>33</v>
      </c>
      <c r="M1707" t="s">
        <v>34</v>
      </c>
      <c r="N1707" s="5">
        <v>10.8</v>
      </c>
      <c r="O1707" s="7">
        <v>3</v>
      </c>
      <c r="P1707" s="5">
        <v>7.2</v>
      </c>
      <c r="Q1707" s="5">
        <v>3.6</v>
      </c>
      <c r="R1707" s="22">
        <f>Tabla1[[#This Row],[Fecha de Envío]]-Tabla1[[#This Row],[Fecha de Orden]]</f>
        <v>15</v>
      </c>
      <c r="S1707" s="24">
        <f>YEAR(Tabla1[[#This Row],[Fecha de Orden]])</f>
        <v>2021</v>
      </c>
      <c r="T1707" t="str">
        <f>VLOOKUP(Tabla1[[#This Row],[Nombre del Producto]],Tabla2[[Nombre Producto]:[Costo Unitario]],2,FALSE)</f>
        <v>Lot's O' Nuts</v>
      </c>
      <c r="U1707" t="str">
        <f>VLOOKUP(Tabla1[[#This Row],[Fábrica]],Tabla3[],4,FALSE)</f>
        <v>Arizona</v>
      </c>
    </row>
    <row r="1708" spans="1:21" x14ac:dyDescent="0.25">
      <c r="A1708" t="s">
        <v>5998</v>
      </c>
      <c r="B1708" s="3">
        <v>44560</v>
      </c>
      <c r="C1708" s="3">
        <v>44575</v>
      </c>
      <c r="D1708" t="s">
        <v>18</v>
      </c>
      <c r="E1708">
        <v>169789</v>
      </c>
      <c r="F1708" t="s">
        <v>19</v>
      </c>
      <c r="G1708" t="s">
        <v>165</v>
      </c>
      <c r="H1708" t="s">
        <v>69</v>
      </c>
      <c r="I1708">
        <v>85023</v>
      </c>
      <c r="J1708" t="s">
        <v>22</v>
      </c>
      <c r="K1708" t="s">
        <v>23</v>
      </c>
      <c r="L1708" t="s">
        <v>45</v>
      </c>
      <c r="M1708" t="s">
        <v>46</v>
      </c>
      <c r="N1708" s="5">
        <v>17.45</v>
      </c>
      <c r="O1708" s="7">
        <v>5</v>
      </c>
      <c r="P1708" s="5">
        <v>12.45</v>
      </c>
      <c r="Q1708" s="5">
        <v>5</v>
      </c>
      <c r="R1708" s="22">
        <f>Tabla1[[#This Row],[Fecha de Envío]]-Tabla1[[#This Row],[Fecha de Orden]]</f>
        <v>15</v>
      </c>
      <c r="S1708" s="24">
        <f>YEAR(Tabla1[[#This Row],[Fecha de Orden]])</f>
        <v>2021</v>
      </c>
      <c r="T1708" t="str">
        <f>VLOOKUP(Tabla1[[#This Row],[Nombre del Producto]],Tabla2[[Nombre Producto]:[Costo Unitario]],2,FALSE)</f>
        <v>Lot's O' Nuts</v>
      </c>
      <c r="U1708" t="str">
        <f>VLOOKUP(Tabla1[[#This Row],[Fábrica]],Tabla3[],4,FALSE)</f>
        <v>Arizona</v>
      </c>
    </row>
    <row r="1709" spans="1:21" x14ac:dyDescent="0.25">
      <c r="A1709" t="s">
        <v>8281</v>
      </c>
      <c r="B1709" s="3">
        <v>44560</v>
      </c>
      <c r="C1709" s="3">
        <v>44572</v>
      </c>
      <c r="D1709" t="s">
        <v>71</v>
      </c>
      <c r="E1709">
        <v>104738</v>
      </c>
      <c r="F1709" t="s">
        <v>19</v>
      </c>
      <c r="G1709" t="s">
        <v>3151</v>
      </c>
      <c r="H1709" t="s">
        <v>42</v>
      </c>
      <c r="I1709">
        <v>78041</v>
      </c>
      <c r="J1709" t="s">
        <v>22</v>
      </c>
      <c r="K1709" t="s">
        <v>43</v>
      </c>
      <c r="L1709" t="s">
        <v>27</v>
      </c>
      <c r="M1709" t="s">
        <v>28</v>
      </c>
      <c r="N1709" s="5">
        <v>10.8</v>
      </c>
      <c r="O1709" s="7">
        <v>3</v>
      </c>
      <c r="P1709" s="5">
        <v>7.5</v>
      </c>
      <c r="Q1709" s="5">
        <v>3.3</v>
      </c>
      <c r="R1709" s="22">
        <f>Tabla1[[#This Row],[Fecha de Envío]]-Tabla1[[#This Row],[Fecha de Orden]]</f>
        <v>12</v>
      </c>
      <c r="S1709" s="24">
        <f>YEAR(Tabla1[[#This Row],[Fecha de Orden]])</f>
        <v>2021</v>
      </c>
      <c r="T1709" t="str">
        <f>VLOOKUP(Tabla1[[#This Row],[Nombre del Producto]],Tabla2[[Nombre Producto]:[Costo Unitario]],2,FALSE)</f>
        <v>Lot's O' Nuts</v>
      </c>
      <c r="U1709" t="str">
        <f>VLOOKUP(Tabla1[[#This Row],[Fábrica]],Tabla3[],4,FALSE)</f>
        <v>Arizona</v>
      </c>
    </row>
    <row r="1710" spans="1:21" x14ac:dyDescent="0.25">
      <c r="A1710" t="s">
        <v>8282</v>
      </c>
      <c r="B1710" s="3">
        <v>44560</v>
      </c>
      <c r="C1710" s="3">
        <v>44572</v>
      </c>
      <c r="D1710" t="s">
        <v>71</v>
      </c>
      <c r="E1710">
        <v>104738</v>
      </c>
      <c r="F1710" t="s">
        <v>19</v>
      </c>
      <c r="G1710" t="s">
        <v>3151</v>
      </c>
      <c r="H1710" t="s">
        <v>42</v>
      </c>
      <c r="I1710">
        <v>78041</v>
      </c>
      <c r="J1710" t="s">
        <v>22</v>
      </c>
      <c r="K1710" t="s">
        <v>43</v>
      </c>
      <c r="L1710" t="s">
        <v>45</v>
      </c>
      <c r="M1710" t="s">
        <v>46</v>
      </c>
      <c r="N1710" s="5">
        <v>10.47</v>
      </c>
      <c r="O1710" s="7">
        <v>3</v>
      </c>
      <c r="P1710" s="5">
        <v>7.47</v>
      </c>
      <c r="Q1710" s="5">
        <v>3</v>
      </c>
      <c r="R1710" s="22">
        <f>Tabla1[[#This Row],[Fecha de Envío]]-Tabla1[[#This Row],[Fecha de Orden]]</f>
        <v>12</v>
      </c>
      <c r="S1710" s="24">
        <f>YEAR(Tabla1[[#This Row],[Fecha de Orden]])</f>
        <v>2021</v>
      </c>
      <c r="T1710" t="str">
        <f>VLOOKUP(Tabla1[[#This Row],[Nombre del Producto]],Tabla2[[Nombre Producto]:[Costo Unitario]],2,FALSE)</f>
        <v>Lot's O' Nuts</v>
      </c>
      <c r="U1710" t="str">
        <f>VLOOKUP(Tabla1[[#This Row],[Fábrica]],Tabla3[],4,FALSE)</f>
        <v>Arizona</v>
      </c>
    </row>
    <row r="1711" spans="1:21" x14ac:dyDescent="0.25">
      <c r="A1711" t="s">
        <v>8283</v>
      </c>
      <c r="B1711" s="3">
        <v>44560</v>
      </c>
      <c r="C1711" s="3">
        <v>44572</v>
      </c>
      <c r="D1711" t="s">
        <v>71</v>
      </c>
      <c r="E1711">
        <v>104738</v>
      </c>
      <c r="F1711" t="s">
        <v>19</v>
      </c>
      <c r="G1711" t="s">
        <v>3151</v>
      </c>
      <c r="H1711" t="s">
        <v>42</v>
      </c>
      <c r="I1711">
        <v>78041</v>
      </c>
      <c r="J1711" t="s">
        <v>22</v>
      </c>
      <c r="K1711" t="s">
        <v>43</v>
      </c>
      <c r="L1711" t="s">
        <v>33</v>
      </c>
      <c r="M1711" t="s">
        <v>34</v>
      </c>
      <c r="N1711" s="5">
        <v>10.8</v>
      </c>
      <c r="O1711" s="7">
        <v>3</v>
      </c>
      <c r="P1711" s="5">
        <v>7.2</v>
      </c>
      <c r="Q1711" s="5">
        <v>3.6</v>
      </c>
      <c r="R1711" s="22">
        <f>Tabla1[[#This Row],[Fecha de Envío]]-Tabla1[[#This Row],[Fecha de Orden]]</f>
        <v>12</v>
      </c>
      <c r="S1711" s="24">
        <f>YEAR(Tabla1[[#This Row],[Fecha de Orden]])</f>
        <v>2021</v>
      </c>
      <c r="T1711" t="str">
        <f>VLOOKUP(Tabla1[[#This Row],[Nombre del Producto]],Tabla2[[Nombre Producto]:[Costo Unitario]],2,FALSE)</f>
        <v>Lot's O' Nuts</v>
      </c>
      <c r="U1711" t="str">
        <f>VLOOKUP(Tabla1[[#This Row],[Fábrica]],Tabla3[],4,FALSE)</f>
        <v>Arizona</v>
      </c>
    </row>
    <row r="1712" spans="1:21" x14ac:dyDescent="0.25">
      <c r="A1712" t="s">
        <v>450</v>
      </c>
      <c r="B1712" s="3">
        <v>44561</v>
      </c>
      <c r="C1712" s="3">
        <v>44572</v>
      </c>
      <c r="D1712" t="s">
        <v>39</v>
      </c>
      <c r="E1712">
        <v>157644</v>
      </c>
      <c r="F1712" t="s">
        <v>19</v>
      </c>
      <c r="G1712" t="s">
        <v>30</v>
      </c>
      <c r="H1712" t="s">
        <v>31</v>
      </c>
      <c r="I1712">
        <v>10035</v>
      </c>
      <c r="J1712" t="s">
        <v>22</v>
      </c>
      <c r="K1712" t="s">
        <v>32</v>
      </c>
      <c r="L1712" t="s">
        <v>27</v>
      </c>
      <c r="M1712" t="s">
        <v>28</v>
      </c>
      <c r="N1712" s="5">
        <v>10.8</v>
      </c>
      <c r="O1712" s="7">
        <v>3</v>
      </c>
      <c r="P1712" s="5">
        <v>7.5</v>
      </c>
      <c r="Q1712" s="5">
        <v>3.3</v>
      </c>
      <c r="R1712" s="22">
        <f>Tabla1[[#This Row],[Fecha de Envío]]-Tabla1[[#This Row],[Fecha de Orden]]</f>
        <v>11</v>
      </c>
      <c r="S1712" s="24">
        <f>YEAR(Tabla1[[#This Row],[Fecha de Orden]])</f>
        <v>2021</v>
      </c>
      <c r="T1712" t="str">
        <f>VLOOKUP(Tabla1[[#This Row],[Nombre del Producto]],Tabla2[[Nombre Producto]:[Costo Unitario]],2,FALSE)</f>
        <v>Lot's O' Nuts</v>
      </c>
      <c r="U1712" t="str">
        <f>VLOOKUP(Tabla1[[#This Row],[Fábrica]],Tabla3[],4,FALSE)</f>
        <v>Arizona</v>
      </c>
    </row>
    <row r="1713" spans="1:21" x14ac:dyDescent="0.25">
      <c r="A1713" t="s">
        <v>451</v>
      </c>
      <c r="B1713" s="3">
        <v>44561</v>
      </c>
      <c r="C1713" s="3">
        <v>44572</v>
      </c>
      <c r="D1713" t="s">
        <v>39</v>
      </c>
      <c r="E1713">
        <v>157644</v>
      </c>
      <c r="F1713" t="s">
        <v>19</v>
      </c>
      <c r="G1713" t="s">
        <v>30</v>
      </c>
      <c r="H1713" t="s">
        <v>31</v>
      </c>
      <c r="I1713">
        <v>10035</v>
      </c>
      <c r="J1713" t="s">
        <v>22</v>
      </c>
      <c r="K1713" t="s">
        <v>32</v>
      </c>
      <c r="L1713" t="s">
        <v>24</v>
      </c>
      <c r="M1713" t="s">
        <v>25</v>
      </c>
      <c r="N1713" s="5">
        <v>11.25</v>
      </c>
      <c r="O1713" s="7">
        <v>3</v>
      </c>
      <c r="P1713" s="5">
        <v>7.35</v>
      </c>
      <c r="Q1713" s="5">
        <v>3.9</v>
      </c>
      <c r="R1713" s="22">
        <f>Tabla1[[#This Row],[Fecha de Envío]]-Tabla1[[#This Row],[Fecha de Orden]]</f>
        <v>11</v>
      </c>
      <c r="S1713" s="24">
        <f>YEAR(Tabla1[[#This Row],[Fecha de Orden]])</f>
        <v>2021</v>
      </c>
      <c r="T1713" t="str">
        <f>VLOOKUP(Tabla1[[#This Row],[Nombre del Producto]],Tabla2[[Nombre Producto]:[Costo Unitario]],2,FALSE)</f>
        <v>Wicked Choccy's</v>
      </c>
      <c r="U1713" t="str">
        <f>VLOOKUP(Tabla1[[#This Row],[Fábrica]],Tabla3[],4,FALSE)</f>
        <v>Georgia</v>
      </c>
    </row>
    <row r="1714" spans="1:21" x14ac:dyDescent="0.25">
      <c r="A1714" t="s">
        <v>1995</v>
      </c>
      <c r="B1714" s="3">
        <v>44561</v>
      </c>
      <c r="C1714" s="3">
        <v>44576</v>
      </c>
      <c r="D1714" t="s">
        <v>18</v>
      </c>
      <c r="E1714">
        <v>127383</v>
      </c>
      <c r="F1714" t="s">
        <v>19</v>
      </c>
      <c r="G1714" t="s">
        <v>1350</v>
      </c>
      <c r="H1714" t="s">
        <v>42</v>
      </c>
      <c r="I1714">
        <v>79907</v>
      </c>
      <c r="J1714" t="s">
        <v>148</v>
      </c>
      <c r="K1714" t="s">
        <v>43</v>
      </c>
      <c r="L1714" t="s">
        <v>445</v>
      </c>
      <c r="M1714" t="s">
        <v>446</v>
      </c>
      <c r="N1714" s="5">
        <v>6.5</v>
      </c>
      <c r="O1714" s="7">
        <v>2</v>
      </c>
      <c r="P1714" s="5">
        <v>0.5</v>
      </c>
      <c r="Q1714" s="5">
        <v>6</v>
      </c>
      <c r="R1714" s="22">
        <f>Tabla1[[#This Row],[Fecha de Envío]]-Tabla1[[#This Row],[Fecha de Orden]]</f>
        <v>15</v>
      </c>
      <c r="S1714" s="24">
        <f>YEAR(Tabla1[[#This Row],[Fecha de Orden]])</f>
        <v>2021</v>
      </c>
      <c r="T1714" t="str">
        <f>VLOOKUP(Tabla1[[#This Row],[Nombre del Producto]],Tabla2[[Nombre Producto]:[Costo Unitario]],2,FALSE)</f>
        <v>The Other Factory</v>
      </c>
      <c r="U1714" t="str">
        <f>VLOOKUP(Tabla1[[#This Row],[Fábrica]],Tabla3[],4,FALSE)</f>
        <v>Tennessee</v>
      </c>
    </row>
    <row r="1715" spans="1:21" x14ac:dyDescent="0.25">
      <c r="A1715" t="s">
        <v>3740</v>
      </c>
      <c r="B1715" s="3">
        <v>44561</v>
      </c>
      <c r="C1715" s="3">
        <v>44574</v>
      </c>
      <c r="D1715" t="s">
        <v>39</v>
      </c>
      <c r="E1715">
        <v>143231</v>
      </c>
      <c r="F1715" t="s">
        <v>19</v>
      </c>
      <c r="G1715" t="s">
        <v>347</v>
      </c>
      <c r="H1715" t="s">
        <v>106</v>
      </c>
      <c r="I1715">
        <v>2038</v>
      </c>
      <c r="J1715" t="s">
        <v>22</v>
      </c>
      <c r="K1715" t="s">
        <v>32</v>
      </c>
      <c r="L1715" t="s">
        <v>27</v>
      </c>
      <c r="M1715" t="s">
        <v>28</v>
      </c>
      <c r="N1715" s="5">
        <v>18</v>
      </c>
      <c r="O1715" s="7">
        <v>5</v>
      </c>
      <c r="P1715" s="5">
        <v>12.5</v>
      </c>
      <c r="Q1715" s="5">
        <v>5.5</v>
      </c>
      <c r="R1715" s="22">
        <f>Tabla1[[#This Row],[Fecha de Envío]]-Tabla1[[#This Row],[Fecha de Orden]]</f>
        <v>13</v>
      </c>
      <c r="S1715" s="24">
        <f>YEAR(Tabla1[[#This Row],[Fecha de Orden]])</f>
        <v>2021</v>
      </c>
      <c r="T1715" t="str">
        <f>VLOOKUP(Tabla1[[#This Row],[Nombre del Producto]],Tabla2[[Nombre Producto]:[Costo Unitario]],2,FALSE)</f>
        <v>Lot's O' Nuts</v>
      </c>
      <c r="U1715" t="str">
        <f>VLOOKUP(Tabla1[[#This Row],[Fábrica]],Tabla3[],4,FALSE)</f>
        <v>Arizona</v>
      </c>
    </row>
    <row r="1716" spans="1:21" x14ac:dyDescent="0.25">
      <c r="A1716" t="s">
        <v>3741</v>
      </c>
      <c r="B1716" s="3">
        <v>44561</v>
      </c>
      <c r="C1716" s="3">
        <v>44574</v>
      </c>
      <c r="D1716" t="s">
        <v>39</v>
      </c>
      <c r="E1716">
        <v>143231</v>
      </c>
      <c r="F1716" t="s">
        <v>19</v>
      </c>
      <c r="G1716" t="s">
        <v>347</v>
      </c>
      <c r="H1716" t="s">
        <v>106</v>
      </c>
      <c r="I1716">
        <v>2038</v>
      </c>
      <c r="J1716" t="s">
        <v>148</v>
      </c>
      <c r="K1716" t="s">
        <v>32</v>
      </c>
      <c r="L1716" t="s">
        <v>445</v>
      </c>
      <c r="M1716" t="s">
        <v>446</v>
      </c>
      <c r="N1716" s="5">
        <v>9.75</v>
      </c>
      <c r="O1716" s="7">
        <v>3</v>
      </c>
      <c r="P1716" s="5">
        <v>0.75</v>
      </c>
      <c r="Q1716" s="5">
        <v>9</v>
      </c>
      <c r="R1716" s="22">
        <f>Tabla1[[#This Row],[Fecha de Envío]]-Tabla1[[#This Row],[Fecha de Orden]]</f>
        <v>13</v>
      </c>
      <c r="S1716" s="24">
        <f>YEAR(Tabla1[[#This Row],[Fecha de Orden]])</f>
        <v>2021</v>
      </c>
      <c r="T1716" t="str">
        <f>VLOOKUP(Tabla1[[#This Row],[Nombre del Producto]],Tabla2[[Nombre Producto]:[Costo Unitario]],2,FALSE)</f>
        <v>The Other Factory</v>
      </c>
      <c r="U1716" t="str">
        <f>VLOOKUP(Tabla1[[#This Row],[Fábrica]],Tabla3[],4,FALSE)</f>
        <v>Tennessee</v>
      </c>
    </row>
    <row r="1717" spans="1:21" x14ac:dyDescent="0.25">
      <c r="A1717" t="s">
        <v>4620</v>
      </c>
      <c r="B1717" s="3">
        <v>44561</v>
      </c>
      <c r="C1717" s="3">
        <v>44571</v>
      </c>
      <c r="D1717" t="s">
        <v>82</v>
      </c>
      <c r="E1717">
        <v>133949</v>
      </c>
      <c r="F1717" t="s">
        <v>19</v>
      </c>
      <c r="G1717" t="s">
        <v>4621</v>
      </c>
      <c r="H1717" t="s">
        <v>345</v>
      </c>
      <c r="I1717">
        <v>89502</v>
      </c>
      <c r="J1717" t="s">
        <v>22</v>
      </c>
      <c r="K1717" t="s">
        <v>23</v>
      </c>
      <c r="L1717" t="s">
        <v>33</v>
      </c>
      <c r="M1717" t="s">
        <v>34</v>
      </c>
      <c r="N1717" s="5">
        <v>25.2</v>
      </c>
      <c r="O1717" s="7">
        <v>7</v>
      </c>
      <c r="P1717" s="5">
        <v>16.8</v>
      </c>
      <c r="Q1717" s="5">
        <v>8.4</v>
      </c>
      <c r="R1717" s="22">
        <f>Tabla1[[#This Row],[Fecha de Envío]]-Tabla1[[#This Row],[Fecha de Orden]]</f>
        <v>10</v>
      </c>
      <c r="S1717" s="24">
        <f>YEAR(Tabla1[[#This Row],[Fecha de Orden]])</f>
        <v>2021</v>
      </c>
      <c r="T1717" t="str">
        <f>VLOOKUP(Tabla1[[#This Row],[Nombre del Producto]],Tabla2[[Nombre Producto]:[Costo Unitario]],2,FALSE)</f>
        <v>Lot's O' Nuts</v>
      </c>
      <c r="U1717" t="str">
        <f>VLOOKUP(Tabla1[[#This Row],[Fábrica]],Tabla3[],4,FALSE)</f>
        <v>Arizona</v>
      </c>
    </row>
    <row r="1718" spans="1:21" x14ac:dyDescent="0.25">
      <c r="A1718" t="s">
        <v>5259</v>
      </c>
      <c r="B1718" s="3">
        <v>44561</v>
      </c>
      <c r="C1718" s="3">
        <v>44578</v>
      </c>
      <c r="D1718" t="s">
        <v>18</v>
      </c>
      <c r="E1718">
        <v>133592</v>
      </c>
      <c r="F1718" t="s">
        <v>19</v>
      </c>
      <c r="G1718" t="s">
        <v>76</v>
      </c>
      <c r="H1718" t="s">
        <v>77</v>
      </c>
      <c r="I1718">
        <v>2908</v>
      </c>
      <c r="J1718" t="s">
        <v>22</v>
      </c>
      <c r="K1718" t="s">
        <v>32</v>
      </c>
      <c r="L1718" t="s">
        <v>27</v>
      </c>
      <c r="M1718" t="s">
        <v>28</v>
      </c>
      <c r="N1718" s="5">
        <v>7.2</v>
      </c>
      <c r="O1718" s="7">
        <v>2</v>
      </c>
      <c r="P1718" s="5">
        <v>5</v>
      </c>
      <c r="Q1718" s="5">
        <v>2.2000000000000002</v>
      </c>
      <c r="R1718" s="22">
        <f>Tabla1[[#This Row],[Fecha de Envío]]-Tabla1[[#This Row],[Fecha de Orden]]</f>
        <v>17</v>
      </c>
      <c r="S1718" s="24">
        <f>YEAR(Tabla1[[#This Row],[Fecha de Orden]])</f>
        <v>2021</v>
      </c>
      <c r="T1718" t="str">
        <f>VLOOKUP(Tabla1[[#This Row],[Nombre del Producto]],Tabla2[[Nombre Producto]:[Costo Unitario]],2,FALSE)</f>
        <v>Lot's O' Nuts</v>
      </c>
      <c r="U1718" t="str">
        <f>VLOOKUP(Tabla1[[#This Row],[Fábrica]],Tabla3[],4,FALSE)</f>
        <v>Arizona</v>
      </c>
    </row>
    <row r="1719" spans="1:21" x14ac:dyDescent="0.25">
      <c r="A1719" t="s">
        <v>5260</v>
      </c>
      <c r="B1719" s="3">
        <v>44561</v>
      </c>
      <c r="C1719" s="3">
        <v>44578</v>
      </c>
      <c r="D1719" t="s">
        <v>18</v>
      </c>
      <c r="E1719">
        <v>133592</v>
      </c>
      <c r="F1719" t="s">
        <v>19</v>
      </c>
      <c r="G1719" t="s">
        <v>76</v>
      </c>
      <c r="H1719" t="s">
        <v>77</v>
      </c>
      <c r="I1719">
        <v>2908</v>
      </c>
      <c r="J1719" t="s">
        <v>22</v>
      </c>
      <c r="K1719" t="s">
        <v>32</v>
      </c>
      <c r="L1719" t="s">
        <v>24</v>
      </c>
      <c r="M1719" t="s">
        <v>25</v>
      </c>
      <c r="N1719" s="5">
        <v>22.5</v>
      </c>
      <c r="O1719" s="7">
        <v>6</v>
      </c>
      <c r="P1719" s="5">
        <v>14.7</v>
      </c>
      <c r="Q1719" s="5">
        <v>7.8</v>
      </c>
      <c r="R1719" s="22">
        <f>Tabla1[[#This Row],[Fecha de Envío]]-Tabla1[[#This Row],[Fecha de Orden]]</f>
        <v>17</v>
      </c>
      <c r="S1719" s="24">
        <f>YEAR(Tabla1[[#This Row],[Fecha de Orden]])</f>
        <v>2021</v>
      </c>
      <c r="T1719" t="str">
        <f>VLOOKUP(Tabla1[[#This Row],[Nombre del Producto]],Tabla2[[Nombre Producto]:[Costo Unitario]],2,FALSE)</f>
        <v>Wicked Choccy's</v>
      </c>
      <c r="U1719" t="str">
        <f>VLOOKUP(Tabla1[[#This Row],[Fábrica]],Tabla3[],4,FALSE)</f>
        <v>Georgia</v>
      </c>
    </row>
    <row r="1720" spans="1:21" x14ac:dyDescent="0.25">
      <c r="A1720" t="s">
        <v>5261</v>
      </c>
      <c r="B1720" s="3">
        <v>44561</v>
      </c>
      <c r="C1720" s="3">
        <v>44578</v>
      </c>
      <c r="D1720" t="s">
        <v>18</v>
      </c>
      <c r="E1720">
        <v>133592</v>
      </c>
      <c r="F1720" t="s">
        <v>19</v>
      </c>
      <c r="G1720" t="s">
        <v>76</v>
      </c>
      <c r="H1720" t="s">
        <v>77</v>
      </c>
      <c r="I1720">
        <v>2908</v>
      </c>
      <c r="J1720" t="s">
        <v>22</v>
      </c>
      <c r="K1720" t="s">
        <v>32</v>
      </c>
      <c r="L1720" t="s">
        <v>45</v>
      </c>
      <c r="M1720" t="s">
        <v>46</v>
      </c>
      <c r="N1720" s="5">
        <v>10.47</v>
      </c>
      <c r="O1720" s="7">
        <v>3</v>
      </c>
      <c r="P1720" s="5">
        <v>7.47</v>
      </c>
      <c r="Q1720" s="5">
        <v>3</v>
      </c>
      <c r="R1720" s="22">
        <f>Tabla1[[#This Row],[Fecha de Envío]]-Tabla1[[#This Row],[Fecha de Orden]]</f>
        <v>17</v>
      </c>
      <c r="S1720" s="24">
        <f>YEAR(Tabla1[[#This Row],[Fecha de Orden]])</f>
        <v>2021</v>
      </c>
      <c r="T1720" t="str">
        <f>VLOOKUP(Tabla1[[#This Row],[Nombre del Producto]],Tabla2[[Nombre Producto]:[Costo Unitario]],2,FALSE)</f>
        <v>Lot's O' Nuts</v>
      </c>
      <c r="U1720" t="str">
        <f>VLOOKUP(Tabla1[[#This Row],[Fábrica]],Tabla3[],4,FALSE)</f>
        <v>Arizona</v>
      </c>
    </row>
    <row r="1721" spans="1:21" x14ac:dyDescent="0.25">
      <c r="A1721" t="s">
        <v>5262</v>
      </c>
      <c r="B1721" s="3">
        <v>44561</v>
      </c>
      <c r="C1721" s="3">
        <v>44578</v>
      </c>
      <c r="D1721" t="s">
        <v>18</v>
      </c>
      <c r="E1721">
        <v>133592</v>
      </c>
      <c r="F1721" t="s">
        <v>19</v>
      </c>
      <c r="G1721" t="s">
        <v>76</v>
      </c>
      <c r="H1721" t="s">
        <v>77</v>
      </c>
      <c r="I1721">
        <v>2908</v>
      </c>
      <c r="J1721" t="s">
        <v>22</v>
      </c>
      <c r="K1721" t="s">
        <v>32</v>
      </c>
      <c r="L1721" t="s">
        <v>36</v>
      </c>
      <c r="M1721" t="s">
        <v>37</v>
      </c>
      <c r="N1721" s="5">
        <v>13</v>
      </c>
      <c r="O1721" s="7">
        <v>4</v>
      </c>
      <c r="P1721" s="5">
        <v>8.44</v>
      </c>
      <c r="Q1721" s="5">
        <v>4.5599999999999996</v>
      </c>
      <c r="R1721" s="22">
        <f>Tabla1[[#This Row],[Fecha de Envío]]-Tabla1[[#This Row],[Fecha de Orden]]</f>
        <v>17</v>
      </c>
      <c r="S1721" s="24">
        <f>YEAR(Tabla1[[#This Row],[Fecha de Orden]])</f>
        <v>2021</v>
      </c>
      <c r="T1721" t="str">
        <f>VLOOKUP(Tabla1[[#This Row],[Nombre del Producto]],Tabla2[[Nombre Producto]:[Costo Unitario]],2,FALSE)</f>
        <v>Wicked Choccy's</v>
      </c>
      <c r="U1721" t="str">
        <f>VLOOKUP(Tabla1[[#This Row],[Fábrica]],Tabla3[],4,FALSE)</f>
        <v>Georgia</v>
      </c>
    </row>
    <row r="1722" spans="1:21" x14ac:dyDescent="0.25">
      <c r="A1722" t="s">
        <v>6923</v>
      </c>
      <c r="B1722" s="3">
        <v>44561</v>
      </c>
      <c r="C1722" s="3">
        <v>44575</v>
      </c>
      <c r="D1722" t="s">
        <v>71</v>
      </c>
      <c r="E1722">
        <v>150245</v>
      </c>
      <c r="F1722" t="s">
        <v>19</v>
      </c>
      <c r="G1722" t="s">
        <v>1172</v>
      </c>
      <c r="H1722" t="s">
        <v>31</v>
      </c>
      <c r="I1722">
        <v>13601</v>
      </c>
      <c r="J1722" t="s">
        <v>22</v>
      </c>
      <c r="K1722" t="s">
        <v>32</v>
      </c>
      <c r="L1722" t="s">
        <v>24</v>
      </c>
      <c r="M1722" t="s">
        <v>25</v>
      </c>
      <c r="N1722" s="5">
        <v>26.25</v>
      </c>
      <c r="O1722" s="7">
        <v>7</v>
      </c>
      <c r="P1722" s="5">
        <v>17.149999999999999</v>
      </c>
      <c r="Q1722" s="5">
        <v>9.1</v>
      </c>
      <c r="R1722" s="22">
        <f>Tabla1[[#This Row],[Fecha de Envío]]-Tabla1[[#This Row],[Fecha de Orden]]</f>
        <v>14</v>
      </c>
      <c r="S1722" s="24">
        <f>YEAR(Tabla1[[#This Row],[Fecha de Orden]])</f>
        <v>2021</v>
      </c>
      <c r="T1722" t="str">
        <f>VLOOKUP(Tabla1[[#This Row],[Nombre del Producto]],Tabla2[[Nombre Producto]:[Costo Unitario]],2,FALSE)</f>
        <v>Wicked Choccy's</v>
      </c>
      <c r="U1722" t="str">
        <f>VLOOKUP(Tabla1[[#This Row],[Fábrica]],Tabla3[],4,FALSE)</f>
        <v>Georgia</v>
      </c>
    </row>
    <row r="1723" spans="1:21" x14ac:dyDescent="0.25">
      <c r="A1723" t="s">
        <v>7732</v>
      </c>
      <c r="B1723" s="3">
        <v>44561</v>
      </c>
      <c r="C1723" s="3">
        <v>44575</v>
      </c>
      <c r="D1723" t="s">
        <v>18</v>
      </c>
      <c r="E1723">
        <v>111150</v>
      </c>
      <c r="F1723" t="s">
        <v>19</v>
      </c>
      <c r="G1723" t="s">
        <v>931</v>
      </c>
      <c r="H1723" t="s">
        <v>87</v>
      </c>
      <c r="I1723">
        <v>65203</v>
      </c>
      <c r="J1723" t="s">
        <v>22</v>
      </c>
      <c r="K1723" t="s">
        <v>43</v>
      </c>
      <c r="L1723" t="s">
        <v>33</v>
      </c>
      <c r="M1723" t="s">
        <v>34</v>
      </c>
      <c r="N1723" s="5">
        <v>25.2</v>
      </c>
      <c r="O1723" s="7">
        <v>7</v>
      </c>
      <c r="P1723" s="5">
        <v>16.8</v>
      </c>
      <c r="Q1723" s="5">
        <v>8.4</v>
      </c>
      <c r="R1723" s="22">
        <f>Tabla1[[#This Row],[Fecha de Envío]]-Tabla1[[#This Row],[Fecha de Orden]]</f>
        <v>14</v>
      </c>
      <c r="S1723" s="24">
        <f>YEAR(Tabla1[[#This Row],[Fecha de Orden]])</f>
        <v>2021</v>
      </c>
      <c r="T1723" t="str">
        <f>VLOOKUP(Tabla1[[#This Row],[Nombre del Producto]],Tabla2[[Nombre Producto]:[Costo Unitario]],2,FALSE)</f>
        <v>Lot's O' Nuts</v>
      </c>
      <c r="U1723" t="str">
        <f>VLOOKUP(Tabla1[[#This Row],[Fábrica]],Tabla3[],4,FALSE)</f>
        <v>Arizona</v>
      </c>
    </row>
    <row r="1724" spans="1:21" x14ac:dyDescent="0.25">
      <c r="A1724" t="s">
        <v>7733</v>
      </c>
      <c r="B1724" s="3">
        <v>44561</v>
      </c>
      <c r="C1724" s="3">
        <v>44575</v>
      </c>
      <c r="D1724" t="s">
        <v>18</v>
      </c>
      <c r="E1724">
        <v>111150</v>
      </c>
      <c r="F1724" t="s">
        <v>19</v>
      </c>
      <c r="G1724" t="s">
        <v>931</v>
      </c>
      <c r="H1724" t="s">
        <v>87</v>
      </c>
      <c r="I1724">
        <v>65203</v>
      </c>
      <c r="J1724" t="s">
        <v>22</v>
      </c>
      <c r="K1724" t="s">
        <v>43</v>
      </c>
      <c r="L1724" t="s">
        <v>24</v>
      </c>
      <c r="M1724" t="s">
        <v>25</v>
      </c>
      <c r="N1724" s="5">
        <v>26.25</v>
      </c>
      <c r="O1724" s="7">
        <v>7</v>
      </c>
      <c r="P1724" s="5">
        <v>17.149999999999999</v>
      </c>
      <c r="Q1724" s="5">
        <v>9.1</v>
      </c>
      <c r="R1724" s="22">
        <f>Tabla1[[#This Row],[Fecha de Envío]]-Tabla1[[#This Row],[Fecha de Orden]]</f>
        <v>14</v>
      </c>
      <c r="S1724" s="24">
        <f>YEAR(Tabla1[[#This Row],[Fecha de Orden]])</f>
        <v>2021</v>
      </c>
      <c r="T1724" t="str">
        <f>VLOOKUP(Tabla1[[#This Row],[Nombre del Producto]],Tabla2[[Nombre Producto]:[Costo Unitario]],2,FALSE)</f>
        <v>Wicked Choccy's</v>
      </c>
      <c r="U1724" t="str">
        <f>VLOOKUP(Tabla1[[#This Row],[Fábrica]],Tabla3[],4,FALSE)</f>
        <v>Georgia</v>
      </c>
    </row>
    <row r="1725" spans="1:21" x14ac:dyDescent="0.25">
      <c r="A1725" t="s">
        <v>1645</v>
      </c>
      <c r="B1725" s="3">
        <v>44563</v>
      </c>
      <c r="C1725" s="3">
        <v>44575</v>
      </c>
      <c r="D1725" t="s">
        <v>71</v>
      </c>
      <c r="E1725">
        <v>104514</v>
      </c>
      <c r="F1725" t="s">
        <v>19</v>
      </c>
      <c r="G1725" t="s">
        <v>1028</v>
      </c>
      <c r="H1725" t="s">
        <v>1209</v>
      </c>
      <c r="I1725">
        <v>19711</v>
      </c>
      <c r="J1725" t="s">
        <v>22</v>
      </c>
      <c r="K1725" t="s">
        <v>32</v>
      </c>
      <c r="L1725" t="s">
        <v>36</v>
      </c>
      <c r="M1725" t="s">
        <v>37</v>
      </c>
      <c r="N1725" s="5">
        <v>9.75</v>
      </c>
      <c r="O1725" s="7">
        <v>3</v>
      </c>
      <c r="P1725" s="5">
        <v>6.33</v>
      </c>
      <c r="Q1725" s="5">
        <v>3.42</v>
      </c>
      <c r="R1725" s="22">
        <f>Tabla1[[#This Row],[Fecha de Envío]]-Tabla1[[#This Row],[Fecha de Orden]]</f>
        <v>12</v>
      </c>
      <c r="S1725" s="24">
        <f>YEAR(Tabla1[[#This Row],[Fecha de Orden]])</f>
        <v>2022</v>
      </c>
      <c r="T1725" t="str">
        <f>VLOOKUP(Tabla1[[#This Row],[Nombre del Producto]],Tabla2[[Nombre Producto]:[Costo Unitario]],2,FALSE)</f>
        <v>Wicked Choccy's</v>
      </c>
      <c r="U1725" t="str">
        <f>VLOOKUP(Tabla1[[#This Row],[Fábrica]],Tabla3[],4,FALSE)</f>
        <v>Georgia</v>
      </c>
    </row>
    <row r="1726" spans="1:21" x14ac:dyDescent="0.25">
      <c r="A1726" t="s">
        <v>1646</v>
      </c>
      <c r="B1726" s="3">
        <v>44563</v>
      </c>
      <c r="C1726" s="3">
        <v>44575</v>
      </c>
      <c r="D1726" t="s">
        <v>71</v>
      </c>
      <c r="E1726">
        <v>104514</v>
      </c>
      <c r="F1726" t="s">
        <v>19</v>
      </c>
      <c r="G1726" t="s">
        <v>1028</v>
      </c>
      <c r="H1726" t="s">
        <v>1209</v>
      </c>
      <c r="I1726">
        <v>19711</v>
      </c>
      <c r="J1726" t="s">
        <v>22</v>
      </c>
      <c r="K1726" t="s">
        <v>32</v>
      </c>
      <c r="L1726" t="s">
        <v>27</v>
      </c>
      <c r="M1726" t="s">
        <v>28</v>
      </c>
      <c r="N1726" s="5">
        <v>10.8</v>
      </c>
      <c r="O1726" s="7">
        <v>3</v>
      </c>
      <c r="P1726" s="5">
        <v>7.5</v>
      </c>
      <c r="Q1726" s="5">
        <v>3.3</v>
      </c>
      <c r="R1726" s="22">
        <f>Tabla1[[#This Row],[Fecha de Envío]]-Tabla1[[#This Row],[Fecha de Orden]]</f>
        <v>12</v>
      </c>
      <c r="S1726" s="24">
        <f>YEAR(Tabla1[[#This Row],[Fecha de Orden]])</f>
        <v>2022</v>
      </c>
      <c r="T1726" t="str">
        <f>VLOOKUP(Tabla1[[#This Row],[Nombre del Producto]],Tabla2[[Nombre Producto]:[Costo Unitario]],2,FALSE)</f>
        <v>Lot's O' Nuts</v>
      </c>
      <c r="U1726" t="str">
        <f>VLOOKUP(Tabla1[[#This Row],[Fábrica]],Tabla3[],4,FALSE)</f>
        <v>Arizona</v>
      </c>
    </row>
    <row r="1727" spans="1:21" x14ac:dyDescent="0.25">
      <c r="A1727" t="s">
        <v>9113</v>
      </c>
      <c r="B1727" s="3">
        <v>44563</v>
      </c>
      <c r="C1727" s="3">
        <v>44580</v>
      </c>
      <c r="D1727" t="s">
        <v>18</v>
      </c>
      <c r="E1727">
        <v>146262</v>
      </c>
      <c r="F1727" t="s">
        <v>19</v>
      </c>
      <c r="G1727" t="s">
        <v>5492</v>
      </c>
      <c r="H1727" t="s">
        <v>210</v>
      </c>
      <c r="I1727">
        <v>44256</v>
      </c>
      <c r="J1727" t="s">
        <v>22</v>
      </c>
      <c r="K1727" t="s">
        <v>32</v>
      </c>
      <c r="L1727" t="s">
        <v>45</v>
      </c>
      <c r="M1727" t="s">
        <v>46</v>
      </c>
      <c r="N1727" s="5">
        <v>17.45</v>
      </c>
      <c r="O1727" s="7">
        <v>5</v>
      </c>
      <c r="P1727" s="5">
        <v>12.45</v>
      </c>
      <c r="Q1727" s="5">
        <v>5</v>
      </c>
      <c r="R1727" s="22">
        <f>Tabla1[[#This Row],[Fecha de Envío]]-Tabla1[[#This Row],[Fecha de Orden]]</f>
        <v>17</v>
      </c>
      <c r="S1727" s="24">
        <f>YEAR(Tabla1[[#This Row],[Fecha de Orden]])</f>
        <v>2022</v>
      </c>
      <c r="T1727" t="str">
        <f>VLOOKUP(Tabla1[[#This Row],[Nombre del Producto]],Tabla2[[Nombre Producto]:[Costo Unitario]],2,FALSE)</f>
        <v>Lot's O' Nuts</v>
      </c>
      <c r="U1727" t="str">
        <f>VLOOKUP(Tabla1[[#This Row],[Fábrica]],Tabla3[],4,FALSE)</f>
        <v>Arizona</v>
      </c>
    </row>
    <row r="1728" spans="1:21" x14ac:dyDescent="0.25">
      <c r="A1728" t="s">
        <v>9114</v>
      </c>
      <c r="B1728" s="3">
        <v>44563</v>
      </c>
      <c r="C1728" s="3">
        <v>44580</v>
      </c>
      <c r="D1728" t="s">
        <v>18</v>
      </c>
      <c r="E1728">
        <v>146262</v>
      </c>
      <c r="F1728" t="s">
        <v>19</v>
      </c>
      <c r="G1728" t="s">
        <v>5492</v>
      </c>
      <c r="H1728" t="s">
        <v>210</v>
      </c>
      <c r="I1728">
        <v>44256</v>
      </c>
      <c r="J1728" t="s">
        <v>22</v>
      </c>
      <c r="K1728" t="s">
        <v>32</v>
      </c>
      <c r="L1728" t="s">
        <v>33</v>
      </c>
      <c r="M1728" t="s">
        <v>34</v>
      </c>
      <c r="N1728" s="5">
        <v>7.2</v>
      </c>
      <c r="O1728" s="7">
        <v>2</v>
      </c>
      <c r="P1728" s="5">
        <v>4.8</v>
      </c>
      <c r="Q1728" s="5">
        <v>2.4</v>
      </c>
      <c r="R1728" s="22">
        <f>Tabla1[[#This Row],[Fecha de Envío]]-Tabla1[[#This Row],[Fecha de Orden]]</f>
        <v>17</v>
      </c>
      <c r="S1728" s="24">
        <f>YEAR(Tabla1[[#This Row],[Fecha de Orden]])</f>
        <v>2022</v>
      </c>
      <c r="T1728" t="str">
        <f>VLOOKUP(Tabla1[[#This Row],[Nombre del Producto]],Tabla2[[Nombre Producto]:[Costo Unitario]],2,FALSE)</f>
        <v>Lot's O' Nuts</v>
      </c>
      <c r="U1728" t="str">
        <f>VLOOKUP(Tabla1[[#This Row],[Fábrica]],Tabla3[],4,FALSE)</f>
        <v>Arizona</v>
      </c>
    </row>
    <row r="1729" spans="1:21" x14ac:dyDescent="0.25">
      <c r="A1729" t="s">
        <v>9115</v>
      </c>
      <c r="B1729" s="3">
        <v>44563</v>
      </c>
      <c r="C1729" s="3">
        <v>44580</v>
      </c>
      <c r="D1729" t="s">
        <v>18</v>
      </c>
      <c r="E1729">
        <v>146262</v>
      </c>
      <c r="F1729" t="s">
        <v>19</v>
      </c>
      <c r="G1729" t="s">
        <v>5492</v>
      </c>
      <c r="H1729" t="s">
        <v>210</v>
      </c>
      <c r="I1729">
        <v>44256</v>
      </c>
      <c r="J1729" t="s">
        <v>22</v>
      </c>
      <c r="K1729" t="s">
        <v>32</v>
      </c>
      <c r="L1729" t="s">
        <v>36</v>
      </c>
      <c r="M1729" t="s">
        <v>37</v>
      </c>
      <c r="N1729" s="5">
        <v>29.25</v>
      </c>
      <c r="O1729" s="7">
        <v>9</v>
      </c>
      <c r="P1729" s="5">
        <v>18.989999999999998</v>
      </c>
      <c r="Q1729" s="5">
        <v>10.26</v>
      </c>
      <c r="R1729" s="22">
        <f>Tabla1[[#This Row],[Fecha de Envío]]-Tabla1[[#This Row],[Fecha de Orden]]</f>
        <v>17</v>
      </c>
      <c r="S1729" s="24">
        <f>YEAR(Tabla1[[#This Row],[Fecha de Orden]])</f>
        <v>2022</v>
      </c>
      <c r="T1729" t="str">
        <f>VLOOKUP(Tabla1[[#This Row],[Nombre del Producto]],Tabla2[[Nombre Producto]:[Costo Unitario]],2,FALSE)</f>
        <v>Wicked Choccy's</v>
      </c>
      <c r="U1729" t="str">
        <f>VLOOKUP(Tabla1[[#This Row],[Fábrica]],Tabla3[],4,FALSE)</f>
        <v>Georgia</v>
      </c>
    </row>
    <row r="1730" spans="1:21" x14ac:dyDescent="0.25">
      <c r="A1730" t="s">
        <v>9116</v>
      </c>
      <c r="B1730" s="3">
        <v>44563</v>
      </c>
      <c r="C1730" s="3">
        <v>44580</v>
      </c>
      <c r="D1730" t="s">
        <v>18</v>
      </c>
      <c r="E1730">
        <v>146262</v>
      </c>
      <c r="F1730" t="s">
        <v>19</v>
      </c>
      <c r="G1730" t="s">
        <v>5492</v>
      </c>
      <c r="H1730" t="s">
        <v>210</v>
      </c>
      <c r="I1730">
        <v>44256</v>
      </c>
      <c r="J1730" t="s">
        <v>22</v>
      </c>
      <c r="K1730" t="s">
        <v>32</v>
      </c>
      <c r="L1730" t="s">
        <v>24</v>
      </c>
      <c r="M1730" t="s">
        <v>25</v>
      </c>
      <c r="N1730" s="5">
        <v>11.25</v>
      </c>
      <c r="O1730" s="7">
        <v>3</v>
      </c>
      <c r="P1730" s="5">
        <v>7.35</v>
      </c>
      <c r="Q1730" s="5">
        <v>3.9</v>
      </c>
      <c r="R1730" s="22">
        <f>Tabla1[[#This Row],[Fecha de Envío]]-Tabla1[[#This Row],[Fecha de Orden]]</f>
        <v>17</v>
      </c>
      <c r="S1730" s="24">
        <f>YEAR(Tabla1[[#This Row],[Fecha de Orden]])</f>
        <v>2022</v>
      </c>
      <c r="T1730" t="str">
        <f>VLOOKUP(Tabla1[[#This Row],[Nombre del Producto]],Tabla2[[Nombre Producto]:[Costo Unitario]],2,FALSE)</f>
        <v>Wicked Choccy's</v>
      </c>
      <c r="U1730" t="str">
        <f>VLOOKUP(Tabla1[[#This Row],[Fábrica]],Tabla3[],4,FALSE)</f>
        <v>Georgia</v>
      </c>
    </row>
    <row r="1731" spans="1:21" x14ac:dyDescent="0.25">
      <c r="A1731" t="s">
        <v>515</v>
      </c>
      <c r="B1731" s="3">
        <v>44564</v>
      </c>
      <c r="C1731" s="3">
        <v>44579</v>
      </c>
      <c r="D1731" t="s">
        <v>71</v>
      </c>
      <c r="E1731">
        <v>141243</v>
      </c>
      <c r="F1731" t="s">
        <v>19</v>
      </c>
      <c r="G1731" t="s">
        <v>186</v>
      </c>
      <c r="H1731" t="s">
        <v>42</v>
      </c>
      <c r="I1731">
        <v>75217</v>
      </c>
      <c r="J1731" t="s">
        <v>22</v>
      </c>
      <c r="K1731" t="s">
        <v>43</v>
      </c>
      <c r="L1731" t="s">
        <v>36</v>
      </c>
      <c r="M1731" t="s">
        <v>37</v>
      </c>
      <c r="N1731" s="5">
        <v>29.25</v>
      </c>
      <c r="O1731" s="7">
        <v>9</v>
      </c>
      <c r="P1731" s="5">
        <v>18.989999999999998</v>
      </c>
      <c r="Q1731" s="5">
        <v>10.26</v>
      </c>
      <c r="R1731" s="22">
        <f>Tabla1[[#This Row],[Fecha de Envío]]-Tabla1[[#This Row],[Fecha de Orden]]</f>
        <v>15</v>
      </c>
      <c r="S1731" s="24">
        <f>YEAR(Tabla1[[#This Row],[Fecha de Orden]])</f>
        <v>2022</v>
      </c>
      <c r="T1731" t="str">
        <f>VLOOKUP(Tabla1[[#This Row],[Nombre del Producto]],Tabla2[[Nombre Producto]:[Costo Unitario]],2,FALSE)</f>
        <v>Wicked Choccy's</v>
      </c>
      <c r="U1731" t="str">
        <f>VLOOKUP(Tabla1[[#This Row],[Fábrica]],Tabla3[],4,FALSE)</f>
        <v>Georgia</v>
      </c>
    </row>
    <row r="1732" spans="1:21" x14ac:dyDescent="0.25">
      <c r="A1732" t="s">
        <v>516</v>
      </c>
      <c r="B1732" s="3">
        <v>44564</v>
      </c>
      <c r="C1732" s="3">
        <v>44579</v>
      </c>
      <c r="D1732" t="s">
        <v>71</v>
      </c>
      <c r="E1732">
        <v>141243</v>
      </c>
      <c r="F1732" t="s">
        <v>19</v>
      </c>
      <c r="G1732" t="s">
        <v>186</v>
      </c>
      <c r="H1732" t="s">
        <v>42</v>
      </c>
      <c r="I1732">
        <v>75217</v>
      </c>
      <c r="J1732" t="s">
        <v>22</v>
      </c>
      <c r="K1732" t="s">
        <v>43</v>
      </c>
      <c r="L1732" t="s">
        <v>27</v>
      </c>
      <c r="M1732" t="s">
        <v>28</v>
      </c>
      <c r="N1732" s="5">
        <v>10.8</v>
      </c>
      <c r="O1732" s="7">
        <v>3</v>
      </c>
      <c r="P1732" s="5">
        <v>7.5</v>
      </c>
      <c r="Q1732" s="5">
        <v>3.3</v>
      </c>
      <c r="R1732" s="22">
        <f>Tabla1[[#This Row],[Fecha de Envío]]-Tabla1[[#This Row],[Fecha de Orden]]</f>
        <v>15</v>
      </c>
      <c r="S1732" s="24">
        <f>YEAR(Tabla1[[#This Row],[Fecha de Orden]])</f>
        <v>2022</v>
      </c>
      <c r="T1732" t="str">
        <f>VLOOKUP(Tabla1[[#This Row],[Nombre del Producto]],Tabla2[[Nombre Producto]:[Costo Unitario]],2,FALSE)</f>
        <v>Lot's O' Nuts</v>
      </c>
      <c r="U1732" t="str">
        <f>VLOOKUP(Tabla1[[#This Row],[Fábrica]],Tabla3[],4,FALSE)</f>
        <v>Arizona</v>
      </c>
    </row>
    <row r="1733" spans="1:21" x14ac:dyDescent="0.25">
      <c r="A1733" t="s">
        <v>517</v>
      </c>
      <c r="B1733" s="3">
        <v>44564</v>
      </c>
      <c r="C1733" s="3">
        <v>44579</v>
      </c>
      <c r="D1733" t="s">
        <v>71</v>
      </c>
      <c r="E1733">
        <v>141243</v>
      </c>
      <c r="F1733" t="s">
        <v>19</v>
      </c>
      <c r="G1733" t="s">
        <v>186</v>
      </c>
      <c r="H1733" t="s">
        <v>42</v>
      </c>
      <c r="I1733">
        <v>75217</v>
      </c>
      <c r="J1733" t="s">
        <v>22</v>
      </c>
      <c r="K1733" t="s">
        <v>43</v>
      </c>
      <c r="L1733" t="s">
        <v>45</v>
      </c>
      <c r="M1733" t="s">
        <v>46</v>
      </c>
      <c r="N1733" s="5">
        <v>17.45</v>
      </c>
      <c r="O1733" s="7">
        <v>5</v>
      </c>
      <c r="P1733" s="5">
        <v>12.45</v>
      </c>
      <c r="Q1733" s="5">
        <v>5</v>
      </c>
      <c r="R1733" s="22">
        <f>Tabla1[[#This Row],[Fecha de Envío]]-Tabla1[[#This Row],[Fecha de Orden]]</f>
        <v>15</v>
      </c>
      <c r="S1733" s="24">
        <f>YEAR(Tabla1[[#This Row],[Fecha de Orden]])</f>
        <v>2022</v>
      </c>
      <c r="T1733" t="str">
        <f>VLOOKUP(Tabla1[[#This Row],[Nombre del Producto]],Tabla2[[Nombre Producto]:[Costo Unitario]],2,FALSE)</f>
        <v>Lot's O' Nuts</v>
      </c>
      <c r="U1733" t="str">
        <f>VLOOKUP(Tabla1[[#This Row],[Fábrica]],Tabla3[],4,FALSE)</f>
        <v>Arizona</v>
      </c>
    </row>
    <row r="1734" spans="1:21" x14ac:dyDescent="0.25">
      <c r="A1734" t="s">
        <v>8046</v>
      </c>
      <c r="B1734" s="3">
        <v>44564</v>
      </c>
      <c r="C1734" s="3">
        <v>44579</v>
      </c>
      <c r="D1734" t="s">
        <v>18</v>
      </c>
      <c r="E1734">
        <v>121097</v>
      </c>
      <c r="F1734" t="s">
        <v>19</v>
      </c>
      <c r="G1734" t="s">
        <v>8047</v>
      </c>
      <c r="H1734" t="s">
        <v>42</v>
      </c>
      <c r="I1734">
        <v>77520</v>
      </c>
      <c r="J1734" t="s">
        <v>22</v>
      </c>
      <c r="K1734" t="s">
        <v>43</v>
      </c>
      <c r="L1734" t="s">
        <v>36</v>
      </c>
      <c r="M1734" t="s">
        <v>37</v>
      </c>
      <c r="N1734" s="5">
        <v>6.5</v>
      </c>
      <c r="O1734" s="7">
        <v>2</v>
      </c>
      <c r="P1734" s="5">
        <v>4.22</v>
      </c>
      <c r="Q1734" s="5">
        <v>2.2799999999999998</v>
      </c>
      <c r="R1734" s="22">
        <f>Tabla1[[#This Row],[Fecha de Envío]]-Tabla1[[#This Row],[Fecha de Orden]]</f>
        <v>15</v>
      </c>
      <c r="S1734" s="24">
        <f>YEAR(Tabla1[[#This Row],[Fecha de Orden]])</f>
        <v>2022</v>
      </c>
      <c r="T1734" t="str">
        <f>VLOOKUP(Tabla1[[#This Row],[Nombre del Producto]],Tabla2[[Nombre Producto]:[Costo Unitario]],2,FALSE)</f>
        <v>Wicked Choccy's</v>
      </c>
      <c r="U1734" t="str">
        <f>VLOOKUP(Tabla1[[#This Row],[Fábrica]],Tabla3[],4,FALSE)</f>
        <v>Georgia</v>
      </c>
    </row>
    <row r="1735" spans="1:21" x14ac:dyDescent="0.25">
      <c r="A1735" t="s">
        <v>369</v>
      </c>
      <c r="B1735" s="3">
        <v>44565</v>
      </c>
      <c r="C1735" s="3">
        <v>44580</v>
      </c>
      <c r="D1735" t="s">
        <v>18</v>
      </c>
      <c r="E1735">
        <v>104241</v>
      </c>
      <c r="F1735" t="s">
        <v>19</v>
      </c>
      <c r="G1735" t="s">
        <v>370</v>
      </c>
      <c r="H1735" t="s">
        <v>133</v>
      </c>
      <c r="I1735">
        <v>22304</v>
      </c>
      <c r="J1735" t="s">
        <v>22</v>
      </c>
      <c r="K1735" t="s">
        <v>66</v>
      </c>
      <c r="L1735" t="s">
        <v>24</v>
      </c>
      <c r="M1735" t="s">
        <v>25</v>
      </c>
      <c r="N1735" s="5">
        <v>52.5</v>
      </c>
      <c r="O1735" s="7">
        <v>14</v>
      </c>
      <c r="P1735" s="5">
        <v>34.299999999999997</v>
      </c>
      <c r="Q1735" s="5">
        <v>18.2</v>
      </c>
      <c r="R1735" s="22">
        <f>Tabla1[[#This Row],[Fecha de Envío]]-Tabla1[[#This Row],[Fecha de Orden]]</f>
        <v>15</v>
      </c>
      <c r="S1735" s="24">
        <f>YEAR(Tabla1[[#This Row],[Fecha de Orden]])</f>
        <v>2022</v>
      </c>
      <c r="T1735" t="str">
        <f>VLOOKUP(Tabla1[[#This Row],[Nombre del Producto]],Tabla2[[Nombre Producto]:[Costo Unitario]],2,FALSE)</f>
        <v>Wicked Choccy's</v>
      </c>
      <c r="U1735" t="str">
        <f>VLOOKUP(Tabla1[[#This Row],[Fábrica]],Tabla3[],4,FALSE)</f>
        <v>Georgia</v>
      </c>
    </row>
    <row r="1736" spans="1:21" x14ac:dyDescent="0.25">
      <c r="A1736" t="s">
        <v>2197</v>
      </c>
      <c r="B1736" s="3">
        <v>44565</v>
      </c>
      <c r="C1736" s="3">
        <v>44581</v>
      </c>
      <c r="D1736" t="s">
        <v>18</v>
      </c>
      <c r="E1736">
        <v>149811</v>
      </c>
      <c r="F1736" t="s">
        <v>19</v>
      </c>
      <c r="G1736" t="s">
        <v>2198</v>
      </c>
      <c r="H1736" t="s">
        <v>51</v>
      </c>
      <c r="I1736">
        <v>55125</v>
      </c>
      <c r="J1736" t="s">
        <v>22</v>
      </c>
      <c r="K1736" t="s">
        <v>43</v>
      </c>
      <c r="L1736" t="s">
        <v>33</v>
      </c>
      <c r="M1736" t="s">
        <v>34</v>
      </c>
      <c r="N1736" s="5">
        <v>10.8</v>
      </c>
      <c r="O1736" s="7">
        <v>3</v>
      </c>
      <c r="P1736" s="5">
        <v>7.2</v>
      </c>
      <c r="Q1736" s="5">
        <v>3.6</v>
      </c>
      <c r="R1736" s="22">
        <f>Tabla1[[#This Row],[Fecha de Envío]]-Tabla1[[#This Row],[Fecha de Orden]]</f>
        <v>16</v>
      </c>
      <c r="S1736" s="24">
        <f>YEAR(Tabla1[[#This Row],[Fecha de Orden]])</f>
        <v>2022</v>
      </c>
      <c r="T1736" t="str">
        <f>VLOOKUP(Tabla1[[#This Row],[Nombre del Producto]],Tabla2[[Nombre Producto]:[Costo Unitario]],2,FALSE)</f>
        <v>Lot's O' Nuts</v>
      </c>
      <c r="U1736" t="str">
        <f>VLOOKUP(Tabla1[[#This Row],[Fábrica]],Tabla3[],4,FALSE)</f>
        <v>Arizona</v>
      </c>
    </row>
    <row r="1737" spans="1:21" x14ac:dyDescent="0.25">
      <c r="A1737" t="s">
        <v>2199</v>
      </c>
      <c r="B1737" s="3">
        <v>44565</v>
      </c>
      <c r="C1737" s="3">
        <v>44581</v>
      </c>
      <c r="D1737" t="s">
        <v>18</v>
      </c>
      <c r="E1737">
        <v>149811</v>
      </c>
      <c r="F1737" t="s">
        <v>19</v>
      </c>
      <c r="G1737" t="s">
        <v>2198</v>
      </c>
      <c r="H1737" t="s">
        <v>51</v>
      </c>
      <c r="I1737">
        <v>55125</v>
      </c>
      <c r="J1737" t="s">
        <v>22</v>
      </c>
      <c r="K1737" t="s">
        <v>43</v>
      </c>
      <c r="L1737" t="s">
        <v>24</v>
      </c>
      <c r="M1737" t="s">
        <v>25</v>
      </c>
      <c r="N1737" s="5">
        <v>18.75</v>
      </c>
      <c r="O1737" s="7">
        <v>5</v>
      </c>
      <c r="P1737" s="5">
        <v>12.25</v>
      </c>
      <c r="Q1737" s="5">
        <v>6.5</v>
      </c>
      <c r="R1737" s="22">
        <f>Tabla1[[#This Row],[Fecha de Envío]]-Tabla1[[#This Row],[Fecha de Orden]]</f>
        <v>16</v>
      </c>
      <c r="S1737" s="24">
        <f>YEAR(Tabla1[[#This Row],[Fecha de Orden]])</f>
        <v>2022</v>
      </c>
      <c r="T1737" t="str">
        <f>VLOOKUP(Tabla1[[#This Row],[Nombre del Producto]],Tabla2[[Nombre Producto]:[Costo Unitario]],2,FALSE)</f>
        <v>Wicked Choccy's</v>
      </c>
      <c r="U1737" t="str">
        <f>VLOOKUP(Tabla1[[#This Row],[Fábrica]],Tabla3[],4,FALSE)</f>
        <v>Georgia</v>
      </c>
    </row>
    <row r="1738" spans="1:21" x14ac:dyDescent="0.25">
      <c r="A1738" t="s">
        <v>1173</v>
      </c>
      <c r="B1738" s="3">
        <v>44566</v>
      </c>
      <c r="C1738" s="3">
        <v>44581</v>
      </c>
      <c r="D1738" t="s">
        <v>18</v>
      </c>
      <c r="E1738">
        <v>108588</v>
      </c>
      <c r="F1738" t="s">
        <v>19</v>
      </c>
      <c r="G1738" t="s">
        <v>30</v>
      </c>
      <c r="H1738" t="s">
        <v>31</v>
      </c>
      <c r="I1738">
        <v>10009</v>
      </c>
      <c r="J1738" t="s">
        <v>22</v>
      </c>
      <c r="K1738" t="s">
        <v>32</v>
      </c>
      <c r="L1738" t="s">
        <v>45</v>
      </c>
      <c r="M1738" t="s">
        <v>46</v>
      </c>
      <c r="N1738" s="5">
        <v>10.47</v>
      </c>
      <c r="O1738" s="7">
        <v>3</v>
      </c>
      <c r="P1738" s="5">
        <v>7.47</v>
      </c>
      <c r="Q1738" s="5">
        <v>3</v>
      </c>
      <c r="R1738" s="22">
        <f>Tabla1[[#This Row],[Fecha de Envío]]-Tabla1[[#This Row],[Fecha de Orden]]</f>
        <v>15</v>
      </c>
      <c r="S1738" s="24">
        <f>YEAR(Tabla1[[#This Row],[Fecha de Orden]])</f>
        <v>2022</v>
      </c>
      <c r="T1738" t="str">
        <f>VLOOKUP(Tabla1[[#This Row],[Nombre del Producto]],Tabla2[[Nombre Producto]:[Costo Unitario]],2,FALSE)</f>
        <v>Lot's O' Nuts</v>
      </c>
      <c r="U1738" t="str">
        <f>VLOOKUP(Tabla1[[#This Row],[Fábrica]],Tabla3[],4,FALSE)</f>
        <v>Arizona</v>
      </c>
    </row>
    <row r="1739" spans="1:21" x14ac:dyDescent="0.25">
      <c r="A1739" t="s">
        <v>1174</v>
      </c>
      <c r="B1739" s="3">
        <v>44566</v>
      </c>
      <c r="C1739" s="3">
        <v>44581</v>
      </c>
      <c r="D1739" t="s">
        <v>18</v>
      </c>
      <c r="E1739">
        <v>108588</v>
      </c>
      <c r="F1739" t="s">
        <v>19</v>
      </c>
      <c r="G1739" t="s">
        <v>30</v>
      </c>
      <c r="H1739" t="s">
        <v>31</v>
      </c>
      <c r="I1739">
        <v>10009</v>
      </c>
      <c r="J1739" t="s">
        <v>22</v>
      </c>
      <c r="K1739" t="s">
        <v>32</v>
      </c>
      <c r="L1739" t="s">
        <v>27</v>
      </c>
      <c r="M1739" t="s">
        <v>28</v>
      </c>
      <c r="N1739" s="5">
        <v>7.2</v>
      </c>
      <c r="O1739" s="7">
        <v>2</v>
      </c>
      <c r="P1739" s="5">
        <v>5</v>
      </c>
      <c r="Q1739" s="5">
        <v>2.2000000000000002</v>
      </c>
      <c r="R1739" s="22">
        <f>Tabla1[[#This Row],[Fecha de Envío]]-Tabla1[[#This Row],[Fecha de Orden]]</f>
        <v>15</v>
      </c>
      <c r="S1739" s="24">
        <f>YEAR(Tabla1[[#This Row],[Fecha de Orden]])</f>
        <v>2022</v>
      </c>
      <c r="T1739" t="str">
        <f>VLOOKUP(Tabla1[[#This Row],[Nombre del Producto]],Tabla2[[Nombre Producto]:[Costo Unitario]],2,FALSE)</f>
        <v>Lot's O' Nuts</v>
      </c>
      <c r="U1739" t="str">
        <f>VLOOKUP(Tabla1[[#This Row],[Fábrica]],Tabla3[],4,FALSE)</f>
        <v>Arizona</v>
      </c>
    </row>
    <row r="1740" spans="1:21" x14ac:dyDescent="0.25">
      <c r="A1740" t="s">
        <v>1175</v>
      </c>
      <c r="B1740" s="3">
        <v>44566</v>
      </c>
      <c r="C1740" s="3">
        <v>44581</v>
      </c>
      <c r="D1740" t="s">
        <v>18</v>
      </c>
      <c r="E1740">
        <v>108588</v>
      </c>
      <c r="F1740" t="s">
        <v>19</v>
      </c>
      <c r="G1740" t="s">
        <v>30</v>
      </c>
      <c r="H1740" t="s">
        <v>31</v>
      </c>
      <c r="I1740">
        <v>10009</v>
      </c>
      <c r="J1740" t="s">
        <v>22</v>
      </c>
      <c r="K1740" t="s">
        <v>32</v>
      </c>
      <c r="L1740" t="s">
        <v>36</v>
      </c>
      <c r="M1740" t="s">
        <v>37</v>
      </c>
      <c r="N1740" s="5">
        <v>6.5</v>
      </c>
      <c r="O1740" s="7">
        <v>2</v>
      </c>
      <c r="P1740" s="5">
        <v>4.22</v>
      </c>
      <c r="Q1740" s="5">
        <v>2.2799999999999998</v>
      </c>
      <c r="R1740" s="22">
        <f>Tabla1[[#This Row],[Fecha de Envío]]-Tabla1[[#This Row],[Fecha de Orden]]</f>
        <v>15</v>
      </c>
      <c r="S1740" s="24">
        <f>YEAR(Tabla1[[#This Row],[Fecha de Orden]])</f>
        <v>2022</v>
      </c>
      <c r="T1740" t="str">
        <f>VLOOKUP(Tabla1[[#This Row],[Nombre del Producto]],Tabla2[[Nombre Producto]:[Costo Unitario]],2,FALSE)</f>
        <v>Wicked Choccy's</v>
      </c>
      <c r="U1740" t="str">
        <f>VLOOKUP(Tabla1[[#This Row],[Fábrica]],Tabla3[],4,FALSE)</f>
        <v>Georgia</v>
      </c>
    </row>
    <row r="1741" spans="1:21" x14ac:dyDescent="0.25">
      <c r="A1741" t="s">
        <v>4622</v>
      </c>
      <c r="B1741" s="3">
        <v>44566</v>
      </c>
      <c r="C1741" s="3">
        <v>44581</v>
      </c>
      <c r="D1741" t="s">
        <v>18</v>
      </c>
      <c r="E1741">
        <v>158701</v>
      </c>
      <c r="F1741" t="s">
        <v>19</v>
      </c>
      <c r="G1741" t="s">
        <v>20</v>
      </c>
      <c r="H1741" t="s">
        <v>21</v>
      </c>
      <c r="I1741">
        <v>94110</v>
      </c>
      <c r="J1741" t="s">
        <v>22</v>
      </c>
      <c r="K1741" t="s">
        <v>23</v>
      </c>
      <c r="L1741" t="s">
        <v>36</v>
      </c>
      <c r="M1741" t="s">
        <v>37</v>
      </c>
      <c r="N1741" s="5">
        <v>19.5</v>
      </c>
      <c r="O1741" s="7">
        <v>6</v>
      </c>
      <c r="P1741" s="5">
        <v>12.66</v>
      </c>
      <c r="Q1741" s="5">
        <v>6.84</v>
      </c>
      <c r="R1741" s="22">
        <f>Tabla1[[#This Row],[Fecha de Envío]]-Tabla1[[#This Row],[Fecha de Orden]]</f>
        <v>15</v>
      </c>
      <c r="S1741" s="24">
        <f>YEAR(Tabla1[[#This Row],[Fecha de Orden]])</f>
        <v>2022</v>
      </c>
      <c r="T1741" t="str">
        <f>VLOOKUP(Tabla1[[#This Row],[Nombre del Producto]],Tabla2[[Nombre Producto]:[Costo Unitario]],2,FALSE)</f>
        <v>Wicked Choccy's</v>
      </c>
      <c r="U1741" t="str">
        <f>VLOOKUP(Tabla1[[#This Row],[Fábrica]],Tabla3[],4,FALSE)</f>
        <v>Georgia</v>
      </c>
    </row>
    <row r="1742" spans="1:21" x14ac:dyDescent="0.25">
      <c r="A1742" t="s">
        <v>4623</v>
      </c>
      <c r="B1742" s="3">
        <v>44566</v>
      </c>
      <c r="C1742" s="3">
        <v>44581</v>
      </c>
      <c r="D1742" t="s">
        <v>18</v>
      </c>
      <c r="E1742">
        <v>158701</v>
      </c>
      <c r="F1742" t="s">
        <v>19</v>
      </c>
      <c r="G1742" t="s">
        <v>20</v>
      </c>
      <c r="H1742" t="s">
        <v>21</v>
      </c>
      <c r="I1742">
        <v>94110</v>
      </c>
      <c r="J1742" t="s">
        <v>22</v>
      </c>
      <c r="K1742" t="s">
        <v>23</v>
      </c>
      <c r="L1742" t="s">
        <v>45</v>
      </c>
      <c r="M1742" t="s">
        <v>46</v>
      </c>
      <c r="N1742" s="5">
        <v>20.94</v>
      </c>
      <c r="O1742" s="7">
        <v>6</v>
      </c>
      <c r="P1742" s="5">
        <v>14.94</v>
      </c>
      <c r="Q1742" s="5">
        <v>6</v>
      </c>
      <c r="R1742" s="22">
        <f>Tabla1[[#This Row],[Fecha de Envío]]-Tabla1[[#This Row],[Fecha de Orden]]</f>
        <v>15</v>
      </c>
      <c r="S1742" s="24">
        <f>YEAR(Tabla1[[#This Row],[Fecha de Orden]])</f>
        <v>2022</v>
      </c>
      <c r="T1742" t="str">
        <f>VLOOKUP(Tabla1[[#This Row],[Nombre del Producto]],Tabla2[[Nombre Producto]:[Costo Unitario]],2,FALSE)</f>
        <v>Lot's O' Nuts</v>
      </c>
      <c r="U1742" t="str">
        <f>VLOOKUP(Tabla1[[#This Row],[Fábrica]],Tabla3[],4,FALSE)</f>
        <v>Arizona</v>
      </c>
    </row>
    <row r="1743" spans="1:21" x14ac:dyDescent="0.25">
      <c r="A1743" t="s">
        <v>8353</v>
      </c>
      <c r="B1743" s="3">
        <v>44566</v>
      </c>
      <c r="C1743" s="3">
        <v>44581</v>
      </c>
      <c r="D1743" t="s">
        <v>18</v>
      </c>
      <c r="E1743">
        <v>154970</v>
      </c>
      <c r="F1743" t="s">
        <v>19</v>
      </c>
      <c r="G1743" t="s">
        <v>124</v>
      </c>
      <c r="H1743" t="s">
        <v>125</v>
      </c>
      <c r="I1743">
        <v>98103</v>
      </c>
      <c r="J1743" t="s">
        <v>22</v>
      </c>
      <c r="K1743" t="s">
        <v>23</v>
      </c>
      <c r="L1743" t="s">
        <v>24</v>
      </c>
      <c r="M1743" t="s">
        <v>25</v>
      </c>
      <c r="N1743" s="5">
        <v>3.75</v>
      </c>
      <c r="O1743" s="7">
        <v>1</v>
      </c>
      <c r="P1743" s="5">
        <v>2.4500000000000002</v>
      </c>
      <c r="Q1743" s="5">
        <v>1.3</v>
      </c>
      <c r="R1743" s="22">
        <f>Tabla1[[#This Row],[Fecha de Envío]]-Tabla1[[#This Row],[Fecha de Orden]]</f>
        <v>15</v>
      </c>
      <c r="S1743" s="24">
        <f>YEAR(Tabla1[[#This Row],[Fecha de Orden]])</f>
        <v>2022</v>
      </c>
      <c r="T1743" t="str">
        <f>VLOOKUP(Tabla1[[#This Row],[Nombre del Producto]],Tabla2[[Nombre Producto]:[Costo Unitario]],2,FALSE)</f>
        <v>Wicked Choccy's</v>
      </c>
      <c r="U1743" t="str">
        <f>VLOOKUP(Tabla1[[#This Row],[Fábrica]],Tabla3[],4,FALSE)</f>
        <v>Georgia</v>
      </c>
    </row>
    <row r="1744" spans="1:21" x14ac:dyDescent="0.25">
      <c r="A1744" t="s">
        <v>8284</v>
      </c>
      <c r="B1744" s="3">
        <v>44567</v>
      </c>
      <c r="C1744" s="3">
        <v>44583</v>
      </c>
      <c r="D1744" t="s">
        <v>18</v>
      </c>
      <c r="E1744">
        <v>149636</v>
      </c>
      <c r="F1744" t="s">
        <v>19</v>
      </c>
      <c r="G1744" t="s">
        <v>1987</v>
      </c>
      <c r="H1744" t="s">
        <v>203</v>
      </c>
      <c r="I1744">
        <v>80906</v>
      </c>
      <c r="J1744" t="s">
        <v>22</v>
      </c>
      <c r="K1744" t="s">
        <v>23</v>
      </c>
      <c r="L1744" t="s">
        <v>27</v>
      </c>
      <c r="M1744" t="s">
        <v>28</v>
      </c>
      <c r="N1744" s="5">
        <v>7.2</v>
      </c>
      <c r="O1744" s="7">
        <v>2</v>
      </c>
      <c r="P1744" s="5">
        <v>5</v>
      </c>
      <c r="Q1744" s="5">
        <v>2.2000000000000002</v>
      </c>
      <c r="R1744" s="22">
        <f>Tabla1[[#This Row],[Fecha de Envío]]-Tabla1[[#This Row],[Fecha de Orden]]</f>
        <v>16</v>
      </c>
      <c r="S1744" s="24">
        <f>YEAR(Tabla1[[#This Row],[Fecha de Orden]])</f>
        <v>2022</v>
      </c>
      <c r="T1744" t="str">
        <f>VLOOKUP(Tabla1[[#This Row],[Nombre del Producto]],Tabla2[[Nombre Producto]:[Costo Unitario]],2,FALSE)</f>
        <v>Lot's O' Nuts</v>
      </c>
      <c r="U1744" t="str">
        <f>VLOOKUP(Tabla1[[#This Row],[Fábrica]],Tabla3[],4,FALSE)</f>
        <v>Arizona</v>
      </c>
    </row>
    <row r="1745" spans="1:21" x14ac:dyDescent="0.25">
      <c r="A1745" t="s">
        <v>1789</v>
      </c>
      <c r="B1745" s="3">
        <v>44570</v>
      </c>
      <c r="C1745" s="3">
        <v>44584</v>
      </c>
      <c r="D1745" t="s">
        <v>18</v>
      </c>
      <c r="E1745">
        <v>119480</v>
      </c>
      <c r="F1745" t="s">
        <v>19</v>
      </c>
      <c r="G1745" t="s">
        <v>178</v>
      </c>
      <c r="H1745" t="s">
        <v>116</v>
      </c>
      <c r="I1745">
        <v>42420</v>
      </c>
      <c r="J1745" t="s">
        <v>22</v>
      </c>
      <c r="K1745" t="s">
        <v>66</v>
      </c>
      <c r="L1745" t="s">
        <v>24</v>
      </c>
      <c r="M1745" t="s">
        <v>25</v>
      </c>
      <c r="N1745" s="5">
        <v>11.25</v>
      </c>
      <c r="O1745" s="7">
        <v>3</v>
      </c>
      <c r="P1745" s="5">
        <v>7.35</v>
      </c>
      <c r="Q1745" s="5">
        <v>3.9</v>
      </c>
      <c r="R1745" s="22">
        <f>Tabla1[[#This Row],[Fecha de Envío]]-Tabla1[[#This Row],[Fecha de Orden]]</f>
        <v>14</v>
      </c>
      <c r="S1745" s="24">
        <f>YEAR(Tabla1[[#This Row],[Fecha de Orden]])</f>
        <v>2022</v>
      </c>
      <c r="T1745" t="str">
        <f>VLOOKUP(Tabla1[[#This Row],[Nombre del Producto]],Tabla2[[Nombre Producto]:[Costo Unitario]],2,FALSE)</f>
        <v>Wicked Choccy's</v>
      </c>
      <c r="U1745" t="str">
        <f>VLOOKUP(Tabla1[[#This Row],[Fábrica]],Tabla3[],4,FALSE)</f>
        <v>Georgia</v>
      </c>
    </row>
    <row r="1746" spans="1:21" x14ac:dyDescent="0.25">
      <c r="A1746" t="s">
        <v>1790</v>
      </c>
      <c r="B1746" s="3">
        <v>44570</v>
      </c>
      <c r="C1746" s="3">
        <v>44584</v>
      </c>
      <c r="D1746" t="s">
        <v>18</v>
      </c>
      <c r="E1746">
        <v>119480</v>
      </c>
      <c r="F1746" t="s">
        <v>19</v>
      </c>
      <c r="G1746" t="s">
        <v>178</v>
      </c>
      <c r="H1746" t="s">
        <v>116</v>
      </c>
      <c r="I1746">
        <v>42420</v>
      </c>
      <c r="J1746" t="s">
        <v>22</v>
      </c>
      <c r="K1746" t="s">
        <v>66</v>
      </c>
      <c r="L1746" t="s">
        <v>33</v>
      </c>
      <c r="M1746" t="s">
        <v>34</v>
      </c>
      <c r="N1746" s="5">
        <v>10.8</v>
      </c>
      <c r="O1746" s="7">
        <v>3</v>
      </c>
      <c r="P1746" s="5">
        <v>7.2</v>
      </c>
      <c r="Q1746" s="5">
        <v>3.6</v>
      </c>
      <c r="R1746" s="22">
        <f>Tabla1[[#This Row],[Fecha de Envío]]-Tabla1[[#This Row],[Fecha de Orden]]</f>
        <v>14</v>
      </c>
      <c r="S1746" s="24">
        <f>YEAR(Tabla1[[#This Row],[Fecha de Orden]])</f>
        <v>2022</v>
      </c>
      <c r="T1746" t="str">
        <f>VLOOKUP(Tabla1[[#This Row],[Nombre del Producto]],Tabla2[[Nombre Producto]:[Costo Unitario]],2,FALSE)</f>
        <v>Lot's O' Nuts</v>
      </c>
      <c r="U1746" t="str">
        <f>VLOOKUP(Tabla1[[#This Row],[Fábrica]],Tabla3[],4,FALSE)</f>
        <v>Arizona</v>
      </c>
    </row>
    <row r="1747" spans="1:21" x14ac:dyDescent="0.25">
      <c r="A1747" t="s">
        <v>1791</v>
      </c>
      <c r="B1747" s="3">
        <v>44570</v>
      </c>
      <c r="C1747" s="3">
        <v>44584</v>
      </c>
      <c r="D1747" t="s">
        <v>18</v>
      </c>
      <c r="E1747">
        <v>119480</v>
      </c>
      <c r="F1747" t="s">
        <v>19</v>
      </c>
      <c r="G1747" t="s">
        <v>178</v>
      </c>
      <c r="H1747" t="s">
        <v>116</v>
      </c>
      <c r="I1747">
        <v>42420</v>
      </c>
      <c r="J1747" t="s">
        <v>22</v>
      </c>
      <c r="K1747" t="s">
        <v>66</v>
      </c>
      <c r="L1747" t="s">
        <v>45</v>
      </c>
      <c r="M1747" t="s">
        <v>46</v>
      </c>
      <c r="N1747" s="5">
        <v>17.45</v>
      </c>
      <c r="O1747" s="7">
        <v>5</v>
      </c>
      <c r="P1747" s="5">
        <v>12.45</v>
      </c>
      <c r="Q1747" s="5">
        <v>5</v>
      </c>
      <c r="R1747" s="22">
        <f>Tabla1[[#This Row],[Fecha de Envío]]-Tabla1[[#This Row],[Fecha de Orden]]</f>
        <v>14</v>
      </c>
      <c r="S1747" s="24">
        <f>YEAR(Tabla1[[#This Row],[Fecha de Orden]])</f>
        <v>2022</v>
      </c>
      <c r="T1747" t="str">
        <f>VLOOKUP(Tabla1[[#This Row],[Nombre del Producto]],Tabla2[[Nombre Producto]:[Costo Unitario]],2,FALSE)</f>
        <v>Lot's O' Nuts</v>
      </c>
      <c r="U1747" t="str">
        <f>VLOOKUP(Tabla1[[#This Row],[Fábrica]],Tabla3[],4,FALSE)</f>
        <v>Arizona</v>
      </c>
    </row>
    <row r="1748" spans="1:21" x14ac:dyDescent="0.25">
      <c r="A1748" t="s">
        <v>6241</v>
      </c>
      <c r="B1748" s="3">
        <v>44571</v>
      </c>
      <c r="C1748" s="3">
        <v>44586</v>
      </c>
      <c r="D1748" t="s">
        <v>18</v>
      </c>
      <c r="E1748">
        <v>157154</v>
      </c>
      <c r="F1748" t="s">
        <v>19</v>
      </c>
      <c r="G1748" t="s">
        <v>30</v>
      </c>
      <c r="H1748" t="s">
        <v>31</v>
      </c>
      <c r="I1748">
        <v>10011</v>
      </c>
      <c r="J1748" t="s">
        <v>22</v>
      </c>
      <c r="K1748" t="s">
        <v>32</v>
      </c>
      <c r="L1748" t="s">
        <v>36</v>
      </c>
      <c r="M1748" t="s">
        <v>37</v>
      </c>
      <c r="N1748" s="5">
        <v>13</v>
      </c>
      <c r="O1748" s="7">
        <v>4</v>
      </c>
      <c r="P1748" s="5">
        <v>8.44</v>
      </c>
      <c r="Q1748" s="5">
        <v>4.5599999999999996</v>
      </c>
      <c r="R1748" s="22">
        <f>Tabla1[[#This Row],[Fecha de Envío]]-Tabla1[[#This Row],[Fecha de Orden]]</f>
        <v>15</v>
      </c>
      <c r="S1748" s="24">
        <f>YEAR(Tabla1[[#This Row],[Fecha de Orden]])</f>
        <v>2022</v>
      </c>
      <c r="T1748" t="str">
        <f>VLOOKUP(Tabla1[[#This Row],[Nombre del Producto]],Tabla2[[Nombre Producto]:[Costo Unitario]],2,FALSE)</f>
        <v>Wicked Choccy's</v>
      </c>
      <c r="U1748" t="str">
        <f>VLOOKUP(Tabla1[[#This Row],[Fábrica]],Tabla3[],4,FALSE)</f>
        <v>Georgia</v>
      </c>
    </row>
    <row r="1749" spans="1:21" x14ac:dyDescent="0.25">
      <c r="A1749" t="s">
        <v>2257</v>
      </c>
      <c r="B1749" s="3">
        <v>44573</v>
      </c>
      <c r="C1749" s="3">
        <v>44588</v>
      </c>
      <c r="D1749" t="s">
        <v>18</v>
      </c>
      <c r="E1749">
        <v>128608</v>
      </c>
      <c r="F1749" t="s">
        <v>19</v>
      </c>
      <c r="G1749" t="s">
        <v>209</v>
      </c>
      <c r="H1749" t="s">
        <v>210</v>
      </c>
      <c r="I1749">
        <v>43615</v>
      </c>
      <c r="J1749" t="s">
        <v>22</v>
      </c>
      <c r="K1749" t="s">
        <v>32</v>
      </c>
      <c r="L1749" t="s">
        <v>45</v>
      </c>
      <c r="M1749" t="s">
        <v>46</v>
      </c>
      <c r="N1749" s="5">
        <v>6.98</v>
      </c>
      <c r="O1749" s="7">
        <v>2</v>
      </c>
      <c r="P1749" s="5">
        <v>4.9800000000000004</v>
      </c>
      <c r="Q1749" s="5">
        <v>2</v>
      </c>
      <c r="R1749" s="22">
        <f>Tabla1[[#This Row],[Fecha de Envío]]-Tabla1[[#This Row],[Fecha de Orden]]</f>
        <v>15</v>
      </c>
      <c r="S1749" s="24">
        <f>YEAR(Tabla1[[#This Row],[Fecha de Orden]])</f>
        <v>2022</v>
      </c>
      <c r="T1749" t="str">
        <f>VLOOKUP(Tabla1[[#This Row],[Nombre del Producto]],Tabla2[[Nombre Producto]:[Costo Unitario]],2,FALSE)</f>
        <v>Lot's O' Nuts</v>
      </c>
      <c r="U1749" t="str">
        <f>VLOOKUP(Tabla1[[#This Row],[Fábrica]],Tabla3[],4,FALSE)</f>
        <v>Arizona</v>
      </c>
    </row>
    <row r="1750" spans="1:21" x14ac:dyDescent="0.25">
      <c r="A1750" t="s">
        <v>2258</v>
      </c>
      <c r="B1750" s="3">
        <v>44573</v>
      </c>
      <c r="C1750" s="3">
        <v>44588</v>
      </c>
      <c r="D1750" t="s">
        <v>18</v>
      </c>
      <c r="E1750">
        <v>128608</v>
      </c>
      <c r="F1750" t="s">
        <v>19</v>
      </c>
      <c r="G1750" t="s">
        <v>209</v>
      </c>
      <c r="H1750" t="s">
        <v>210</v>
      </c>
      <c r="I1750">
        <v>43615</v>
      </c>
      <c r="J1750" t="s">
        <v>22</v>
      </c>
      <c r="K1750" t="s">
        <v>32</v>
      </c>
      <c r="L1750" t="s">
        <v>36</v>
      </c>
      <c r="M1750" t="s">
        <v>37</v>
      </c>
      <c r="N1750" s="5">
        <v>6.5</v>
      </c>
      <c r="O1750" s="7">
        <v>2</v>
      </c>
      <c r="P1750" s="5">
        <v>4.22</v>
      </c>
      <c r="Q1750" s="5">
        <v>2.2799999999999998</v>
      </c>
      <c r="R1750" s="22">
        <f>Tabla1[[#This Row],[Fecha de Envío]]-Tabla1[[#This Row],[Fecha de Orden]]</f>
        <v>15</v>
      </c>
      <c r="S1750" s="24">
        <f>YEAR(Tabla1[[#This Row],[Fecha de Orden]])</f>
        <v>2022</v>
      </c>
      <c r="T1750" t="str">
        <f>VLOOKUP(Tabla1[[#This Row],[Nombre del Producto]],Tabla2[[Nombre Producto]:[Costo Unitario]],2,FALSE)</f>
        <v>Wicked Choccy's</v>
      </c>
      <c r="U1750" t="str">
        <f>VLOOKUP(Tabla1[[#This Row],[Fábrica]],Tabla3[],4,FALSE)</f>
        <v>Georgia</v>
      </c>
    </row>
    <row r="1751" spans="1:21" x14ac:dyDescent="0.25">
      <c r="A1751" t="s">
        <v>2259</v>
      </c>
      <c r="B1751" s="3">
        <v>44573</v>
      </c>
      <c r="C1751" s="3">
        <v>44588</v>
      </c>
      <c r="D1751" t="s">
        <v>18</v>
      </c>
      <c r="E1751">
        <v>128608</v>
      </c>
      <c r="F1751" t="s">
        <v>19</v>
      </c>
      <c r="G1751" t="s">
        <v>209</v>
      </c>
      <c r="H1751" t="s">
        <v>210</v>
      </c>
      <c r="I1751">
        <v>43615</v>
      </c>
      <c r="J1751" t="s">
        <v>148</v>
      </c>
      <c r="K1751" t="s">
        <v>32</v>
      </c>
      <c r="L1751" t="s">
        <v>348</v>
      </c>
      <c r="M1751" t="s">
        <v>349</v>
      </c>
      <c r="N1751" s="5">
        <v>80</v>
      </c>
      <c r="O1751" s="7">
        <v>4</v>
      </c>
      <c r="P1751" s="5">
        <v>40</v>
      </c>
      <c r="Q1751" s="5">
        <v>40</v>
      </c>
      <c r="R1751" s="22">
        <f>Tabla1[[#This Row],[Fecha de Envío]]-Tabla1[[#This Row],[Fecha de Orden]]</f>
        <v>15</v>
      </c>
      <c r="S1751" s="24">
        <f>YEAR(Tabla1[[#This Row],[Fecha de Orden]])</f>
        <v>2022</v>
      </c>
      <c r="T1751" t="str">
        <f>VLOOKUP(Tabla1[[#This Row],[Nombre del Producto]],Tabla2[[Nombre Producto]:[Costo Unitario]],2,FALSE)</f>
        <v>Secret Factory</v>
      </c>
      <c r="U1751" t="str">
        <f>VLOOKUP(Tabla1[[#This Row],[Fábrica]],Tabla3[],4,FALSE)</f>
        <v>Illinois</v>
      </c>
    </row>
    <row r="1752" spans="1:21" x14ac:dyDescent="0.25">
      <c r="A1752" t="s">
        <v>2260</v>
      </c>
      <c r="B1752" s="3">
        <v>44573</v>
      </c>
      <c r="C1752" s="3">
        <v>44588</v>
      </c>
      <c r="D1752" t="s">
        <v>18</v>
      </c>
      <c r="E1752">
        <v>128608</v>
      </c>
      <c r="F1752" t="s">
        <v>19</v>
      </c>
      <c r="G1752" t="s">
        <v>209</v>
      </c>
      <c r="H1752" t="s">
        <v>210</v>
      </c>
      <c r="I1752">
        <v>43615</v>
      </c>
      <c r="J1752" t="s">
        <v>22</v>
      </c>
      <c r="K1752" t="s">
        <v>32</v>
      </c>
      <c r="L1752" t="s">
        <v>33</v>
      </c>
      <c r="M1752" t="s">
        <v>34</v>
      </c>
      <c r="N1752" s="5">
        <v>7.2</v>
      </c>
      <c r="O1752" s="7">
        <v>2</v>
      </c>
      <c r="P1752" s="5">
        <v>4.8</v>
      </c>
      <c r="Q1752" s="5">
        <v>2.4</v>
      </c>
      <c r="R1752" s="22">
        <f>Tabla1[[#This Row],[Fecha de Envío]]-Tabla1[[#This Row],[Fecha de Orden]]</f>
        <v>15</v>
      </c>
      <c r="S1752" s="24">
        <f>YEAR(Tabla1[[#This Row],[Fecha de Orden]])</f>
        <v>2022</v>
      </c>
      <c r="T1752" t="str">
        <f>VLOOKUP(Tabla1[[#This Row],[Nombre del Producto]],Tabla2[[Nombre Producto]:[Costo Unitario]],2,FALSE)</f>
        <v>Lot's O' Nuts</v>
      </c>
      <c r="U1752" t="str">
        <f>VLOOKUP(Tabla1[[#This Row],[Fábrica]],Tabla3[],4,FALSE)</f>
        <v>Arizona</v>
      </c>
    </row>
    <row r="1753" spans="1:21" x14ac:dyDescent="0.25">
      <c r="A1753" t="s">
        <v>9189</v>
      </c>
      <c r="B1753" s="3">
        <v>44573</v>
      </c>
      <c r="C1753" s="3">
        <v>44589</v>
      </c>
      <c r="D1753" t="s">
        <v>18</v>
      </c>
      <c r="E1753">
        <v>156755</v>
      </c>
      <c r="F1753" t="s">
        <v>19</v>
      </c>
      <c r="G1753" t="s">
        <v>1028</v>
      </c>
      <c r="H1753" t="s">
        <v>1209</v>
      </c>
      <c r="I1753">
        <v>19711</v>
      </c>
      <c r="J1753" t="s">
        <v>22</v>
      </c>
      <c r="K1753" t="s">
        <v>32</v>
      </c>
      <c r="L1753" t="s">
        <v>24</v>
      </c>
      <c r="M1753" t="s">
        <v>25</v>
      </c>
      <c r="N1753" s="5">
        <v>11.25</v>
      </c>
      <c r="O1753" s="7">
        <v>3</v>
      </c>
      <c r="P1753" s="5">
        <v>7.35</v>
      </c>
      <c r="Q1753" s="5">
        <v>3.9</v>
      </c>
      <c r="R1753" s="22">
        <f>Tabla1[[#This Row],[Fecha de Envío]]-Tabla1[[#This Row],[Fecha de Orden]]</f>
        <v>16</v>
      </c>
      <c r="S1753" s="24">
        <f>YEAR(Tabla1[[#This Row],[Fecha de Orden]])</f>
        <v>2022</v>
      </c>
      <c r="T1753" t="str">
        <f>VLOOKUP(Tabla1[[#This Row],[Nombre del Producto]],Tabla2[[Nombre Producto]:[Costo Unitario]],2,FALSE)</f>
        <v>Wicked Choccy's</v>
      </c>
      <c r="U1753" t="str">
        <f>VLOOKUP(Tabla1[[#This Row],[Fábrica]],Tabla3[],4,FALSE)</f>
        <v>Georgia</v>
      </c>
    </row>
    <row r="1754" spans="1:21" x14ac:dyDescent="0.25">
      <c r="A1754" t="s">
        <v>5340</v>
      </c>
      <c r="B1754" s="3">
        <v>44574</v>
      </c>
      <c r="C1754" s="3">
        <v>44586</v>
      </c>
      <c r="D1754" t="s">
        <v>71</v>
      </c>
      <c r="E1754">
        <v>169677</v>
      </c>
      <c r="F1754" t="s">
        <v>19</v>
      </c>
      <c r="G1754" t="s">
        <v>412</v>
      </c>
      <c r="H1754" t="s">
        <v>73</v>
      </c>
      <c r="I1754">
        <v>31907</v>
      </c>
      <c r="J1754" t="s">
        <v>22</v>
      </c>
      <c r="K1754" t="s">
        <v>66</v>
      </c>
      <c r="L1754" t="s">
        <v>45</v>
      </c>
      <c r="M1754" t="s">
        <v>46</v>
      </c>
      <c r="N1754" s="5">
        <v>6.98</v>
      </c>
      <c r="O1754" s="7">
        <v>2</v>
      </c>
      <c r="P1754" s="5">
        <v>4.9800000000000004</v>
      </c>
      <c r="Q1754" s="5">
        <v>2</v>
      </c>
      <c r="R1754" s="22">
        <f>Tabla1[[#This Row],[Fecha de Envío]]-Tabla1[[#This Row],[Fecha de Orden]]</f>
        <v>12</v>
      </c>
      <c r="S1754" s="24">
        <f>YEAR(Tabla1[[#This Row],[Fecha de Orden]])</f>
        <v>2022</v>
      </c>
      <c r="T1754" t="str">
        <f>VLOOKUP(Tabla1[[#This Row],[Nombre del Producto]],Tabla2[[Nombre Producto]:[Costo Unitario]],2,FALSE)</f>
        <v>Lot's O' Nuts</v>
      </c>
      <c r="U1754" t="str">
        <f>VLOOKUP(Tabla1[[#This Row],[Fábrica]],Tabla3[],4,FALSE)</f>
        <v>Arizona</v>
      </c>
    </row>
    <row r="1755" spans="1:21" x14ac:dyDescent="0.25">
      <c r="A1755" t="s">
        <v>6915</v>
      </c>
      <c r="B1755" s="3">
        <v>44574</v>
      </c>
      <c r="C1755" s="3">
        <v>44588</v>
      </c>
      <c r="D1755" t="s">
        <v>18</v>
      </c>
      <c r="E1755">
        <v>137526</v>
      </c>
      <c r="F1755" t="s">
        <v>19</v>
      </c>
      <c r="G1755" t="s">
        <v>53</v>
      </c>
      <c r="H1755" t="s">
        <v>21</v>
      </c>
      <c r="I1755">
        <v>90004</v>
      </c>
      <c r="J1755" t="s">
        <v>22</v>
      </c>
      <c r="K1755" t="s">
        <v>23</v>
      </c>
      <c r="L1755" t="s">
        <v>36</v>
      </c>
      <c r="M1755" t="s">
        <v>37</v>
      </c>
      <c r="N1755" s="5">
        <v>13</v>
      </c>
      <c r="O1755" s="7">
        <v>4</v>
      </c>
      <c r="P1755" s="5">
        <v>8.44</v>
      </c>
      <c r="Q1755" s="5">
        <v>4.5599999999999996</v>
      </c>
      <c r="R1755" s="22">
        <f>Tabla1[[#This Row],[Fecha de Envío]]-Tabla1[[#This Row],[Fecha de Orden]]</f>
        <v>14</v>
      </c>
      <c r="S1755" s="24">
        <f>YEAR(Tabla1[[#This Row],[Fecha de Orden]])</f>
        <v>2022</v>
      </c>
      <c r="T1755" t="str">
        <f>VLOOKUP(Tabla1[[#This Row],[Nombre del Producto]],Tabla2[[Nombre Producto]:[Costo Unitario]],2,FALSE)</f>
        <v>Wicked Choccy's</v>
      </c>
      <c r="U1755" t="str">
        <f>VLOOKUP(Tabla1[[#This Row],[Fábrica]],Tabla3[],4,FALSE)</f>
        <v>Georgia</v>
      </c>
    </row>
    <row r="1756" spans="1:21" x14ac:dyDescent="0.25">
      <c r="A1756" t="s">
        <v>6916</v>
      </c>
      <c r="B1756" s="3">
        <v>44574</v>
      </c>
      <c r="C1756" s="3">
        <v>44588</v>
      </c>
      <c r="D1756" t="s">
        <v>18</v>
      </c>
      <c r="E1756">
        <v>137526</v>
      </c>
      <c r="F1756" t="s">
        <v>19</v>
      </c>
      <c r="G1756" t="s">
        <v>53</v>
      </c>
      <c r="H1756" t="s">
        <v>21</v>
      </c>
      <c r="I1756">
        <v>90004</v>
      </c>
      <c r="J1756" t="s">
        <v>22</v>
      </c>
      <c r="K1756" t="s">
        <v>23</v>
      </c>
      <c r="L1756" t="s">
        <v>24</v>
      </c>
      <c r="M1756" t="s">
        <v>25</v>
      </c>
      <c r="N1756" s="5">
        <v>33.75</v>
      </c>
      <c r="O1756" s="7">
        <v>9</v>
      </c>
      <c r="P1756" s="5">
        <v>22.05</v>
      </c>
      <c r="Q1756" s="5">
        <v>11.7</v>
      </c>
      <c r="R1756" s="22">
        <f>Tabla1[[#This Row],[Fecha de Envío]]-Tabla1[[#This Row],[Fecha de Orden]]</f>
        <v>14</v>
      </c>
      <c r="S1756" s="24">
        <f>YEAR(Tabla1[[#This Row],[Fecha de Orden]])</f>
        <v>2022</v>
      </c>
      <c r="T1756" t="str">
        <f>VLOOKUP(Tabla1[[#This Row],[Nombre del Producto]],Tabla2[[Nombre Producto]:[Costo Unitario]],2,FALSE)</f>
        <v>Wicked Choccy's</v>
      </c>
      <c r="U1756" t="str">
        <f>VLOOKUP(Tabla1[[#This Row],[Fábrica]],Tabla3[],4,FALSE)</f>
        <v>Georgia</v>
      </c>
    </row>
    <row r="1757" spans="1:21" x14ac:dyDescent="0.25">
      <c r="A1757" t="s">
        <v>6917</v>
      </c>
      <c r="B1757" s="3">
        <v>44574</v>
      </c>
      <c r="C1757" s="3">
        <v>44588</v>
      </c>
      <c r="D1757" t="s">
        <v>18</v>
      </c>
      <c r="E1757">
        <v>137526</v>
      </c>
      <c r="F1757" t="s">
        <v>19</v>
      </c>
      <c r="G1757" t="s">
        <v>53</v>
      </c>
      <c r="H1757" t="s">
        <v>21</v>
      </c>
      <c r="I1757">
        <v>90004</v>
      </c>
      <c r="J1757" t="s">
        <v>22</v>
      </c>
      <c r="K1757" t="s">
        <v>23</v>
      </c>
      <c r="L1757" t="s">
        <v>33</v>
      </c>
      <c r="M1757" t="s">
        <v>34</v>
      </c>
      <c r="N1757" s="5">
        <v>10.8</v>
      </c>
      <c r="O1757" s="7">
        <v>3</v>
      </c>
      <c r="P1757" s="5">
        <v>7.2</v>
      </c>
      <c r="Q1757" s="5">
        <v>3.6</v>
      </c>
      <c r="R1757" s="22">
        <f>Tabla1[[#This Row],[Fecha de Envío]]-Tabla1[[#This Row],[Fecha de Orden]]</f>
        <v>14</v>
      </c>
      <c r="S1757" s="24">
        <f>YEAR(Tabla1[[#This Row],[Fecha de Orden]])</f>
        <v>2022</v>
      </c>
      <c r="T1757" t="str">
        <f>VLOOKUP(Tabla1[[#This Row],[Nombre del Producto]],Tabla2[[Nombre Producto]:[Costo Unitario]],2,FALSE)</f>
        <v>Lot's O' Nuts</v>
      </c>
      <c r="U1757" t="str">
        <f>VLOOKUP(Tabla1[[#This Row],[Fábrica]],Tabla3[],4,FALSE)</f>
        <v>Arizona</v>
      </c>
    </row>
    <row r="1758" spans="1:21" x14ac:dyDescent="0.25">
      <c r="A1758" t="s">
        <v>518</v>
      </c>
      <c r="B1758" s="3">
        <v>44578</v>
      </c>
      <c r="C1758" s="3">
        <v>44594</v>
      </c>
      <c r="D1758" t="s">
        <v>18</v>
      </c>
      <c r="E1758">
        <v>151547</v>
      </c>
      <c r="F1758" t="s">
        <v>19</v>
      </c>
      <c r="G1758" t="s">
        <v>519</v>
      </c>
      <c r="H1758" t="s">
        <v>65</v>
      </c>
      <c r="I1758">
        <v>38134</v>
      </c>
      <c r="J1758" t="s">
        <v>22</v>
      </c>
      <c r="K1758" t="s">
        <v>66</v>
      </c>
      <c r="L1758" t="s">
        <v>36</v>
      </c>
      <c r="M1758" t="s">
        <v>37</v>
      </c>
      <c r="N1758" s="5">
        <v>26</v>
      </c>
      <c r="O1758" s="7">
        <v>8</v>
      </c>
      <c r="P1758" s="5">
        <v>16.88</v>
      </c>
      <c r="Q1758" s="5">
        <v>9.1199999999999992</v>
      </c>
      <c r="R1758" s="22">
        <f>Tabla1[[#This Row],[Fecha de Envío]]-Tabla1[[#This Row],[Fecha de Orden]]</f>
        <v>16</v>
      </c>
      <c r="S1758" s="24">
        <f>YEAR(Tabla1[[#This Row],[Fecha de Orden]])</f>
        <v>2022</v>
      </c>
      <c r="T1758" t="str">
        <f>VLOOKUP(Tabla1[[#This Row],[Nombre del Producto]],Tabla2[[Nombre Producto]:[Costo Unitario]],2,FALSE)</f>
        <v>Wicked Choccy's</v>
      </c>
      <c r="U1758" t="str">
        <f>VLOOKUP(Tabla1[[#This Row],[Fábrica]],Tabla3[],4,FALSE)</f>
        <v>Georgia</v>
      </c>
    </row>
    <row r="1759" spans="1:21" x14ac:dyDescent="0.25">
      <c r="A1759" t="s">
        <v>4884</v>
      </c>
      <c r="B1759" s="3">
        <v>44578</v>
      </c>
      <c r="C1759" s="3">
        <v>44595</v>
      </c>
      <c r="D1759" t="s">
        <v>18</v>
      </c>
      <c r="E1759">
        <v>101399</v>
      </c>
      <c r="F1759" t="s">
        <v>19</v>
      </c>
      <c r="G1759" t="s">
        <v>4885</v>
      </c>
      <c r="H1759" t="s">
        <v>173</v>
      </c>
      <c r="I1759">
        <v>60068</v>
      </c>
      <c r="J1759" t="s">
        <v>22</v>
      </c>
      <c r="K1759" t="s">
        <v>43</v>
      </c>
      <c r="L1759" t="s">
        <v>33</v>
      </c>
      <c r="M1759" t="s">
        <v>34</v>
      </c>
      <c r="N1759" s="5">
        <v>25.2</v>
      </c>
      <c r="O1759" s="7">
        <v>7</v>
      </c>
      <c r="P1759" s="5">
        <v>16.8</v>
      </c>
      <c r="Q1759" s="5">
        <v>8.4</v>
      </c>
      <c r="R1759" s="22">
        <f>Tabla1[[#This Row],[Fecha de Envío]]-Tabla1[[#This Row],[Fecha de Orden]]</f>
        <v>17</v>
      </c>
      <c r="S1759" s="24">
        <f>YEAR(Tabla1[[#This Row],[Fecha de Orden]])</f>
        <v>2022</v>
      </c>
      <c r="T1759" t="str">
        <f>VLOOKUP(Tabla1[[#This Row],[Nombre del Producto]],Tabla2[[Nombre Producto]:[Costo Unitario]],2,FALSE)</f>
        <v>Lot's O' Nuts</v>
      </c>
      <c r="U1759" t="str">
        <f>VLOOKUP(Tabla1[[#This Row],[Fábrica]],Tabla3[],4,FALSE)</f>
        <v>Arizona</v>
      </c>
    </row>
    <row r="1760" spans="1:21" x14ac:dyDescent="0.25">
      <c r="A1760" t="s">
        <v>7863</v>
      </c>
      <c r="B1760" s="3">
        <v>44578</v>
      </c>
      <c r="C1760" s="3">
        <v>44593</v>
      </c>
      <c r="D1760" t="s">
        <v>18</v>
      </c>
      <c r="E1760">
        <v>152681</v>
      </c>
      <c r="F1760" t="s">
        <v>19</v>
      </c>
      <c r="G1760" t="s">
        <v>283</v>
      </c>
      <c r="H1760" t="s">
        <v>106</v>
      </c>
      <c r="I1760">
        <v>1841</v>
      </c>
      <c r="J1760" t="s">
        <v>22</v>
      </c>
      <c r="K1760" t="s">
        <v>32</v>
      </c>
      <c r="L1760" t="s">
        <v>36</v>
      </c>
      <c r="M1760" t="s">
        <v>37</v>
      </c>
      <c r="N1760" s="5">
        <v>6.5</v>
      </c>
      <c r="O1760" s="7">
        <v>2</v>
      </c>
      <c r="P1760" s="5">
        <v>4.22</v>
      </c>
      <c r="Q1760" s="5">
        <v>2.2799999999999998</v>
      </c>
      <c r="R1760" s="22">
        <f>Tabla1[[#This Row],[Fecha de Envío]]-Tabla1[[#This Row],[Fecha de Orden]]</f>
        <v>15</v>
      </c>
      <c r="S1760" s="24">
        <f>YEAR(Tabla1[[#This Row],[Fecha de Orden]])</f>
        <v>2022</v>
      </c>
      <c r="T1760" t="str">
        <f>VLOOKUP(Tabla1[[#This Row],[Nombre del Producto]],Tabla2[[Nombre Producto]:[Costo Unitario]],2,FALSE)</f>
        <v>Wicked Choccy's</v>
      </c>
      <c r="U1760" t="str">
        <f>VLOOKUP(Tabla1[[#This Row],[Fábrica]],Tabla3[],4,FALSE)</f>
        <v>Georgia</v>
      </c>
    </row>
    <row r="1761" spans="1:21" x14ac:dyDescent="0.25">
      <c r="A1761" t="s">
        <v>7864</v>
      </c>
      <c r="B1761" s="3">
        <v>44578</v>
      </c>
      <c r="C1761" s="3">
        <v>44593</v>
      </c>
      <c r="D1761" t="s">
        <v>18</v>
      </c>
      <c r="E1761">
        <v>152681</v>
      </c>
      <c r="F1761" t="s">
        <v>195</v>
      </c>
      <c r="G1761" t="s">
        <v>697</v>
      </c>
      <c r="H1761" t="s">
        <v>698</v>
      </c>
      <c r="I1761" t="s">
        <v>1002</v>
      </c>
      <c r="J1761" t="s">
        <v>22</v>
      </c>
      <c r="K1761" t="s">
        <v>32</v>
      </c>
      <c r="L1761" t="s">
        <v>36</v>
      </c>
      <c r="M1761" t="s">
        <v>37</v>
      </c>
      <c r="N1761" s="5">
        <v>6.5</v>
      </c>
      <c r="O1761" s="7">
        <v>2</v>
      </c>
      <c r="P1761" s="5">
        <v>4.22</v>
      </c>
      <c r="Q1761" s="5">
        <v>2.2799999999999998</v>
      </c>
      <c r="R1761" s="22">
        <f>Tabla1[[#This Row],[Fecha de Envío]]-Tabla1[[#This Row],[Fecha de Orden]]</f>
        <v>15</v>
      </c>
      <c r="S1761" s="24">
        <f>YEAR(Tabla1[[#This Row],[Fecha de Orden]])</f>
        <v>2022</v>
      </c>
      <c r="T1761" t="str">
        <f>VLOOKUP(Tabla1[[#This Row],[Nombre del Producto]],Tabla2[[Nombre Producto]:[Costo Unitario]],2,FALSE)</f>
        <v>Wicked Choccy's</v>
      </c>
      <c r="U1761" t="str">
        <f>VLOOKUP(Tabla1[[#This Row],[Fábrica]],Tabla3[],4,FALSE)</f>
        <v>Georgia</v>
      </c>
    </row>
    <row r="1762" spans="1:21" x14ac:dyDescent="0.25">
      <c r="A1762" t="s">
        <v>7046</v>
      </c>
      <c r="B1762" s="3">
        <v>44580</v>
      </c>
      <c r="C1762" s="3">
        <v>44594</v>
      </c>
      <c r="D1762" t="s">
        <v>18</v>
      </c>
      <c r="E1762">
        <v>141250</v>
      </c>
      <c r="F1762" t="s">
        <v>19</v>
      </c>
      <c r="G1762" t="s">
        <v>3834</v>
      </c>
      <c r="H1762" t="s">
        <v>42</v>
      </c>
      <c r="I1762">
        <v>77590</v>
      </c>
      <c r="J1762" t="s">
        <v>22</v>
      </c>
      <c r="K1762" t="s">
        <v>43</v>
      </c>
      <c r="L1762" t="s">
        <v>45</v>
      </c>
      <c r="M1762" t="s">
        <v>46</v>
      </c>
      <c r="N1762" s="5">
        <v>13.96</v>
      </c>
      <c r="O1762" s="7">
        <v>4</v>
      </c>
      <c r="P1762" s="5">
        <v>9.9600000000000009</v>
      </c>
      <c r="Q1762" s="5">
        <v>4</v>
      </c>
      <c r="R1762" s="22">
        <f>Tabla1[[#This Row],[Fecha de Envío]]-Tabla1[[#This Row],[Fecha de Orden]]</f>
        <v>14</v>
      </c>
      <c r="S1762" s="24">
        <f>YEAR(Tabla1[[#This Row],[Fecha de Orden]])</f>
        <v>2022</v>
      </c>
      <c r="T1762" t="str">
        <f>VLOOKUP(Tabla1[[#This Row],[Nombre del Producto]],Tabla2[[Nombre Producto]:[Costo Unitario]],2,FALSE)</f>
        <v>Lot's O' Nuts</v>
      </c>
      <c r="U1762" t="str">
        <f>VLOOKUP(Tabla1[[#This Row],[Fábrica]],Tabla3[],4,FALSE)</f>
        <v>Arizona</v>
      </c>
    </row>
    <row r="1763" spans="1:21" x14ac:dyDescent="0.25">
      <c r="A1763" t="s">
        <v>7047</v>
      </c>
      <c r="B1763" s="3">
        <v>44580</v>
      </c>
      <c r="C1763" s="3">
        <v>44594</v>
      </c>
      <c r="D1763" t="s">
        <v>18</v>
      </c>
      <c r="E1763">
        <v>141250</v>
      </c>
      <c r="F1763" t="s">
        <v>19</v>
      </c>
      <c r="G1763" t="s">
        <v>3834</v>
      </c>
      <c r="H1763" t="s">
        <v>42</v>
      </c>
      <c r="I1763">
        <v>77590</v>
      </c>
      <c r="J1763" t="s">
        <v>22</v>
      </c>
      <c r="K1763" t="s">
        <v>43</v>
      </c>
      <c r="L1763" t="s">
        <v>24</v>
      </c>
      <c r="M1763" t="s">
        <v>25</v>
      </c>
      <c r="N1763" s="5">
        <v>3.75</v>
      </c>
      <c r="O1763" s="7">
        <v>1</v>
      </c>
      <c r="P1763" s="5">
        <v>2.4500000000000002</v>
      </c>
      <c r="Q1763" s="5">
        <v>1.3</v>
      </c>
      <c r="R1763" s="22">
        <f>Tabla1[[#This Row],[Fecha de Envío]]-Tabla1[[#This Row],[Fecha de Orden]]</f>
        <v>14</v>
      </c>
      <c r="S1763" s="24">
        <f>YEAR(Tabla1[[#This Row],[Fecha de Orden]])</f>
        <v>2022</v>
      </c>
      <c r="T1763" t="str">
        <f>VLOOKUP(Tabla1[[#This Row],[Nombre del Producto]],Tabla2[[Nombre Producto]:[Costo Unitario]],2,FALSE)</f>
        <v>Wicked Choccy's</v>
      </c>
      <c r="U1763" t="str">
        <f>VLOOKUP(Tabla1[[#This Row],[Fábrica]],Tabla3[],4,FALSE)</f>
        <v>Georgia</v>
      </c>
    </row>
    <row r="1764" spans="1:21" x14ac:dyDescent="0.25">
      <c r="A1764" t="s">
        <v>4910</v>
      </c>
      <c r="B1764" s="3">
        <v>44582</v>
      </c>
      <c r="C1764" s="3">
        <v>44595</v>
      </c>
      <c r="D1764" t="s">
        <v>18</v>
      </c>
      <c r="E1764">
        <v>115238</v>
      </c>
      <c r="F1764" t="s">
        <v>195</v>
      </c>
      <c r="G1764" t="s">
        <v>328</v>
      </c>
      <c r="H1764" t="s">
        <v>329</v>
      </c>
      <c r="I1764" t="s">
        <v>4907</v>
      </c>
      <c r="J1764" t="s">
        <v>22</v>
      </c>
      <c r="K1764" t="s">
        <v>32</v>
      </c>
      <c r="L1764" t="s">
        <v>33</v>
      </c>
      <c r="M1764" t="s">
        <v>34</v>
      </c>
      <c r="N1764" s="5">
        <v>18</v>
      </c>
      <c r="O1764" s="7">
        <v>5</v>
      </c>
      <c r="P1764" s="5">
        <v>12</v>
      </c>
      <c r="Q1764" s="5">
        <v>6</v>
      </c>
      <c r="R1764" s="22">
        <f>Tabla1[[#This Row],[Fecha de Envío]]-Tabla1[[#This Row],[Fecha de Orden]]</f>
        <v>13</v>
      </c>
      <c r="S1764" s="24">
        <f>YEAR(Tabla1[[#This Row],[Fecha de Orden]])</f>
        <v>2022</v>
      </c>
      <c r="T1764" t="str">
        <f>VLOOKUP(Tabla1[[#This Row],[Nombre del Producto]],Tabla2[[Nombre Producto]:[Costo Unitario]],2,FALSE)</f>
        <v>Lot's O' Nuts</v>
      </c>
      <c r="U1764" t="str">
        <f>VLOOKUP(Tabla1[[#This Row],[Fábrica]],Tabla3[],4,FALSE)</f>
        <v>Arizona</v>
      </c>
    </row>
    <row r="1765" spans="1:21" x14ac:dyDescent="0.25">
      <c r="A1765" t="s">
        <v>4911</v>
      </c>
      <c r="B1765" s="3">
        <v>44582</v>
      </c>
      <c r="C1765" s="3">
        <v>44595</v>
      </c>
      <c r="D1765" t="s">
        <v>18</v>
      </c>
      <c r="E1765">
        <v>115238</v>
      </c>
      <c r="F1765" t="s">
        <v>195</v>
      </c>
      <c r="G1765" t="s">
        <v>328</v>
      </c>
      <c r="H1765" t="s">
        <v>329</v>
      </c>
      <c r="I1765" t="s">
        <v>4907</v>
      </c>
      <c r="J1765" t="s">
        <v>22</v>
      </c>
      <c r="K1765" t="s">
        <v>32</v>
      </c>
      <c r="L1765" t="s">
        <v>36</v>
      </c>
      <c r="M1765" t="s">
        <v>37</v>
      </c>
      <c r="N1765" s="5">
        <v>3.25</v>
      </c>
      <c r="O1765" s="7">
        <v>1</v>
      </c>
      <c r="P1765" s="5">
        <v>2.11</v>
      </c>
      <c r="Q1765" s="5">
        <v>1.1399999999999999</v>
      </c>
      <c r="R1765" s="22">
        <f>Tabla1[[#This Row],[Fecha de Envío]]-Tabla1[[#This Row],[Fecha de Orden]]</f>
        <v>13</v>
      </c>
      <c r="S1765" s="24">
        <f>YEAR(Tabla1[[#This Row],[Fecha de Orden]])</f>
        <v>2022</v>
      </c>
      <c r="T1765" t="str">
        <f>VLOOKUP(Tabla1[[#This Row],[Nombre del Producto]],Tabla2[[Nombre Producto]:[Costo Unitario]],2,FALSE)</f>
        <v>Wicked Choccy's</v>
      </c>
      <c r="U1765" t="str">
        <f>VLOOKUP(Tabla1[[#This Row],[Fábrica]],Tabla3[],4,FALSE)</f>
        <v>Georgia</v>
      </c>
    </row>
    <row r="1766" spans="1:21" x14ac:dyDescent="0.25">
      <c r="A1766" t="s">
        <v>4912</v>
      </c>
      <c r="B1766" s="3">
        <v>44582</v>
      </c>
      <c r="C1766" s="3">
        <v>44595</v>
      </c>
      <c r="D1766" t="s">
        <v>18</v>
      </c>
      <c r="E1766">
        <v>115238</v>
      </c>
      <c r="F1766" t="s">
        <v>195</v>
      </c>
      <c r="G1766" t="s">
        <v>328</v>
      </c>
      <c r="H1766" t="s">
        <v>329</v>
      </c>
      <c r="I1766" t="s">
        <v>4907</v>
      </c>
      <c r="J1766" t="s">
        <v>22</v>
      </c>
      <c r="K1766" t="s">
        <v>32</v>
      </c>
      <c r="L1766" t="s">
        <v>24</v>
      </c>
      <c r="M1766" t="s">
        <v>25</v>
      </c>
      <c r="N1766" s="5">
        <v>18.75</v>
      </c>
      <c r="O1766" s="7">
        <v>5</v>
      </c>
      <c r="P1766" s="5">
        <v>12.25</v>
      </c>
      <c r="Q1766" s="5">
        <v>6.5</v>
      </c>
      <c r="R1766" s="22">
        <f>Tabla1[[#This Row],[Fecha de Envío]]-Tabla1[[#This Row],[Fecha de Orden]]</f>
        <v>13</v>
      </c>
      <c r="S1766" s="24">
        <f>YEAR(Tabla1[[#This Row],[Fecha de Orden]])</f>
        <v>2022</v>
      </c>
      <c r="T1766" t="str">
        <f>VLOOKUP(Tabla1[[#This Row],[Nombre del Producto]],Tabla2[[Nombre Producto]:[Costo Unitario]],2,FALSE)</f>
        <v>Wicked Choccy's</v>
      </c>
      <c r="U1766" t="str">
        <f>VLOOKUP(Tabla1[[#This Row],[Fábrica]],Tabla3[],4,FALSE)</f>
        <v>Georgia</v>
      </c>
    </row>
    <row r="1767" spans="1:21" x14ac:dyDescent="0.25">
      <c r="A1767" t="s">
        <v>2330</v>
      </c>
      <c r="B1767" s="3">
        <v>44584</v>
      </c>
      <c r="C1767" s="3">
        <v>44598</v>
      </c>
      <c r="D1767" t="s">
        <v>18</v>
      </c>
      <c r="E1767">
        <v>119214</v>
      </c>
      <c r="F1767" t="s">
        <v>19</v>
      </c>
      <c r="G1767" t="s">
        <v>2331</v>
      </c>
      <c r="H1767" t="s">
        <v>292</v>
      </c>
      <c r="I1767">
        <v>59715</v>
      </c>
      <c r="J1767" t="s">
        <v>22</v>
      </c>
      <c r="K1767" t="s">
        <v>23</v>
      </c>
      <c r="L1767" t="s">
        <v>33</v>
      </c>
      <c r="M1767" t="s">
        <v>34</v>
      </c>
      <c r="N1767" s="5">
        <v>7.2</v>
      </c>
      <c r="O1767" s="7">
        <v>2</v>
      </c>
      <c r="P1767" s="5">
        <v>4.8</v>
      </c>
      <c r="Q1767" s="5">
        <v>2.4</v>
      </c>
      <c r="R1767" s="22">
        <f>Tabla1[[#This Row],[Fecha de Envío]]-Tabla1[[#This Row],[Fecha de Orden]]</f>
        <v>14</v>
      </c>
      <c r="S1767" s="24">
        <f>YEAR(Tabla1[[#This Row],[Fecha de Orden]])</f>
        <v>2022</v>
      </c>
      <c r="T1767" t="str">
        <f>VLOOKUP(Tabla1[[#This Row],[Nombre del Producto]],Tabla2[[Nombre Producto]:[Costo Unitario]],2,FALSE)</f>
        <v>Lot's O' Nuts</v>
      </c>
      <c r="U1767" t="str">
        <f>VLOOKUP(Tabla1[[#This Row],[Fábrica]],Tabla3[],4,FALSE)</f>
        <v>Arizona</v>
      </c>
    </row>
    <row r="1768" spans="1:21" x14ac:dyDescent="0.25">
      <c r="A1768" t="s">
        <v>2332</v>
      </c>
      <c r="B1768" s="3">
        <v>44584</v>
      </c>
      <c r="C1768" s="3">
        <v>44598</v>
      </c>
      <c r="D1768" t="s">
        <v>18</v>
      </c>
      <c r="E1768">
        <v>119214</v>
      </c>
      <c r="F1768" t="s">
        <v>19</v>
      </c>
      <c r="G1768" t="s">
        <v>2331</v>
      </c>
      <c r="H1768" t="s">
        <v>292</v>
      </c>
      <c r="I1768">
        <v>59715</v>
      </c>
      <c r="J1768" t="s">
        <v>22</v>
      </c>
      <c r="K1768" t="s">
        <v>23</v>
      </c>
      <c r="L1768" t="s">
        <v>27</v>
      </c>
      <c r="M1768" t="s">
        <v>28</v>
      </c>
      <c r="N1768" s="5">
        <v>10.8</v>
      </c>
      <c r="O1768" s="7">
        <v>3</v>
      </c>
      <c r="P1768" s="5">
        <v>7.5</v>
      </c>
      <c r="Q1768" s="5">
        <v>3.3</v>
      </c>
      <c r="R1768" s="22">
        <f>Tabla1[[#This Row],[Fecha de Envío]]-Tabla1[[#This Row],[Fecha de Orden]]</f>
        <v>14</v>
      </c>
      <c r="S1768" s="24">
        <f>YEAR(Tabla1[[#This Row],[Fecha de Orden]])</f>
        <v>2022</v>
      </c>
      <c r="T1768" t="str">
        <f>VLOOKUP(Tabla1[[#This Row],[Nombre del Producto]],Tabla2[[Nombre Producto]:[Costo Unitario]],2,FALSE)</f>
        <v>Lot's O' Nuts</v>
      </c>
      <c r="U1768" t="str">
        <f>VLOOKUP(Tabla1[[#This Row],[Fábrica]],Tabla3[],4,FALSE)</f>
        <v>Arizona</v>
      </c>
    </row>
    <row r="1769" spans="1:21" x14ac:dyDescent="0.25">
      <c r="A1769" t="s">
        <v>2128</v>
      </c>
      <c r="B1769" s="3">
        <v>44585</v>
      </c>
      <c r="C1769" s="3">
        <v>44599</v>
      </c>
      <c r="D1769" t="s">
        <v>18</v>
      </c>
      <c r="E1769">
        <v>128958</v>
      </c>
      <c r="F1769" t="s">
        <v>19</v>
      </c>
      <c r="G1769" t="s">
        <v>2129</v>
      </c>
      <c r="H1769" t="s">
        <v>255</v>
      </c>
      <c r="I1769">
        <v>33407</v>
      </c>
      <c r="J1769" t="s">
        <v>22</v>
      </c>
      <c r="K1769" t="s">
        <v>66</v>
      </c>
      <c r="L1769" t="s">
        <v>24</v>
      </c>
      <c r="M1769" t="s">
        <v>25</v>
      </c>
      <c r="N1769" s="5">
        <v>18.75</v>
      </c>
      <c r="O1769" s="7">
        <v>5</v>
      </c>
      <c r="P1769" s="5">
        <v>12.25</v>
      </c>
      <c r="Q1769" s="5">
        <v>6.5</v>
      </c>
      <c r="R1769" s="22">
        <f>Tabla1[[#This Row],[Fecha de Envío]]-Tabla1[[#This Row],[Fecha de Orden]]</f>
        <v>14</v>
      </c>
      <c r="S1769" s="24">
        <f>YEAR(Tabla1[[#This Row],[Fecha de Orden]])</f>
        <v>2022</v>
      </c>
      <c r="T1769" t="str">
        <f>VLOOKUP(Tabla1[[#This Row],[Nombre del Producto]],Tabla2[[Nombre Producto]:[Costo Unitario]],2,FALSE)</f>
        <v>Wicked Choccy's</v>
      </c>
      <c r="U1769" t="str">
        <f>VLOOKUP(Tabla1[[#This Row],[Fábrica]],Tabla3[],4,FALSE)</f>
        <v>Georgia</v>
      </c>
    </row>
    <row r="1770" spans="1:21" x14ac:dyDescent="0.25">
      <c r="A1770" t="s">
        <v>3299</v>
      </c>
      <c r="B1770" s="3">
        <v>44587</v>
      </c>
      <c r="C1770" s="3">
        <v>44603</v>
      </c>
      <c r="D1770" t="s">
        <v>18</v>
      </c>
      <c r="E1770">
        <v>109603</v>
      </c>
      <c r="F1770" t="s">
        <v>19</v>
      </c>
      <c r="G1770" t="s">
        <v>1823</v>
      </c>
      <c r="H1770" t="s">
        <v>21</v>
      </c>
      <c r="I1770">
        <v>92553</v>
      </c>
      <c r="J1770" t="s">
        <v>22</v>
      </c>
      <c r="K1770" t="s">
        <v>23</v>
      </c>
      <c r="L1770" t="s">
        <v>24</v>
      </c>
      <c r="M1770" t="s">
        <v>25</v>
      </c>
      <c r="N1770" s="5">
        <v>30</v>
      </c>
      <c r="O1770" s="7">
        <v>8</v>
      </c>
      <c r="P1770" s="5">
        <v>19.600000000000001</v>
      </c>
      <c r="Q1770" s="5">
        <v>10.4</v>
      </c>
      <c r="R1770" s="22">
        <f>Tabla1[[#This Row],[Fecha de Envío]]-Tabla1[[#This Row],[Fecha de Orden]]</f>
        <v>16</v>
      </c>
      <c r="S1770" s="24">
        <f>YEAR(Tabla1[[#This Row],[Fecha de Orden]])</f>
        <v>2022</v>
      </c>
      <c r="T1770" t="str">
        <f>VLOOKUP(Tabla1[[#This Row],[Nombre del Producto]],Tabla2[[Nombre Producto]:[Costo Unitario]],2,FALSE)</f>
        <v>Wicked Choccy's</v>
      </c>
      <c r="U1770" t="str">
        <f>VLOOKUP(Tabla1[[#This Row],[Fábrica]],Tabla3[],4,FALSE)</f>
        <v>Georgia</v>
      </c>
    </row>
    <row r="1771" spans="1:21" x14ac:dyDescent="0.25">
      <c r="A1771" t="s">
        <v>7879</v>
      </c>
      <c r="B1771" s="3">
        <v>44588</v>
      </c>
      <c r="C1771" s="3">
        <v>44600</v>
      </c>
      <c r="D1771" t="s">
        <v>39</v>
      </c>
      <c r="E1771">
        <v>164777</v>
      </c>
      <c r="F1771" t="s">
        <v>19</v>
      </c>
      <c r="G1771" t="s">
        <v>53</v>
      </c>
      <c r="H1771" t="s">
        <v>21</v>
      </c>
      <c r="I1771">
        <v>90036</v>
      </c>
      <c r="J1771" t="s">
        <v>22</v>
      </c>
      <c r="K1771" t="s">
        <v>23</v>
      </c>
      <c r="L1771" t="s">
        <v>24</v>
      </c>
      <c r="M1771" t="s">
        <v>25</v>
      </c>
      <c r="N1771" s="5">
        <v>18.75</v>
      </c>
      <c r="O1771" s="7">
        <v>5</v>
      </c>
      <c r="P1771" s="5">
        <v>12.25</v>
      </c>
      <c r="Q1771" s="5">
        <v>6.5</v>
      </c>
      <c r="R1771" s="22">
        <f>Tabla1[[#This Row],[Fecha de Envío]]-Tabla1[[#This Row],[Fecha de Orden]]</f>
        <v>12</v>
      </c>
      <c r="S1771" s="24">
        <f>YEAR(Tabla1[[#This Row],[Fecha de Orden]])</f>
        <v>2022</v>
      </c>
      <c r="T1771" t="str">
        <f>VLOOKUP(Tabla1[[#This Row],[Nombre del Producto]],Tabla2[[Nombre Producto]:[Costo Unitario]],2,FALSE)</f>
        <v>Wicked Choccy's</v>
      </c>
      <c r="U1771" t="str">
        <f>VLOOKUP(Tabla1[[#This Row],[Fábrica]],Tabla3[],4,FALSE)</f>
        <v>Georgia</v>
      </c>
    </row>
    <row r="1772" spans="1:21" x14ac:dyDescent="0.25">
      <c r="A1772" t="s">
        <v>8442</v>
      </c>
      <c r="B1772" s="3">
        <v>44588</v>
      </c>
      <c r="C1772" s="3">
        <v>44600</v>
      </c>
      <c r="D1772" t="s">
        <v>71</v>
      </c>
      <c r="E1772">
        <v>168746</v>
      </c>
      <c r="F1772" t="s">
        <v>19</v>
      </c>
      <c r="G1772" t="s">
        <v>626</v>
      </c>
      <c r="H1772" t="s">
        <v>210</v>
      </c>
      <c r="I1772">
        <v>44105</v>
      </c>
      <c r="J1772" t="s">
        <v>22</v>
      </c>
      <c r="K1772" t="s">
        <v>32</v>
      </c>
      <c r="L1772" t="s">
        <v>36</v>
      </c>
      <c r="M1772" t="s">
        <v>37</v>
      </c>
      <c r="N1772" s="5">
        <v>6.5</v>
      </c>
      <c r="O1772" s="7">
        <v>2</v>
      </c>
      <c r="P1772" s="5">
        <v>4.22</v>
      </c>
      <c r="Q1772" s="5">
        <v>2.2799999999999998</v>
      </c>
      <c r="R1772" s="22">
        <f>Tabla1[[#This Row],[Fecha de Envío]]-Tabla1[[#This Row],[Fecha de Orden]]</f>
        <v>12</v>
      </c>
      <c r="S1772" s="24">
        <f>YEAR(Tabla1[[#This Row],[Fecha de Orden]])</f>
        <v>2022</v>
      </c>
      <c r="T1772" t="str">
        <f>VLOOKUP(Tabla1[[#This Row],[Nombre del Producto]],Tabla2[[Nombre Producto]:[Costo Unitario]],2,FALSE)</f>
        <v>Wicked Choccy's</v>
      </c>
      <c r="U1772" t="str">
        <f>VLOOKUP(Tabla1[[#This Row],[Fábrica]],Tabla3[],4,FALSE)</f>
        <v>Georgia</v>
      </c>
    </row>
    <row r="1773" spans="1:21" x14ac:dyDescent="0.25">
      <c r="A1773" t="s">
        <v>4488</v>
      </c>
      <c r="B1773" s="3">
        <v>44589</v>
      </c>
      <c r="C1773" s="3">
        <v>44602</v>
      </c>
      <c r="D1773" t="s">
        <v>71</v>
      </c>
      <c r="E1773">
        <v>116638</v>
      </c>
      <c r="F1773" t="s">
        <v>19</v>
      </c>
      <c r="G1773" t="s">
        <v>97</v>
      </c>
      <c r="H1773" t="s">
        <v>98</v>
      </c>
      <c r="I1773">
        <v>28027</v>
      </c>
      <c r="J1773" t="s">
        <v>22</v>
      </c>
      <c r="K1773" t="s">
        <v>66</v>
      </c>
      <c r="L1773" t="s">
        <v>33</v>
      </c>
      <c r="M1773" t="s">
        <v>34</v>
      </c>
      <c r="N1773" s="5">
        <v>46.8</v>
      </c>
      <c r="O1773" s="7">
        <v>13</v>
      </c>
      <c r="P1773" s="5">
        <v>31.2</v>
      </c>
      <c r="Q1773" s="5">
        <v>15.6</v>
      </c>
      <c r="R1773" s="22">
        <f>Tabla1[[#This Row],[Fecha de Envío]]-Tabla1[[#This Row],[Fecha de Orden]]</f>
        <v>13</v>
      </c>
      <c r="S1773" s="24">
        <f>YEAR(Tabla1[[#This Row],[Fecha de Orden]])</f>
        <v>2022</v>
      </c>
      <c r="T1773" t="str">
        <f>VLOOKUP(Tabla1[[#This Row],[Nombre del Producto]],Tabla2[[Nombre Producto]:[Costo Unitario]],2,FALSE)</f>
        <v>Lot's O' Nuts</v>
      </c>
      <c r="U1773" t="str">
        <f>VLOOKUP(Tabla1[[#This Row],[Fábrica]],Tabla3[],4,FALSE)</f>
        <v>Arizona</v>
      </c>
    </row>
    <row r="1774" spans="1:21" x14ac:dyDescent="0.25">
      <c r="A1774" t="s">
        <v>1681</v>
      </c>
      <c r="B1774" s="3">
        <v>44591</v>
      </c>
      <c r="C1774" s="3">
        <v>44608</v>
      </c>
      <c r="D1774" t="s">
        <v>18</v>
      </c>
      <c r="E1774">
        <v>121797</v>
      </c>
      <c r="F1774" t="s">
        <v>19</v>
      </c>
      <c r="G1774" t="s">
        <v>53</v>
      </c>
      <c r="H1774" t="s">
        <v>21</v>
      </c>
      <c r="I1774">
        <v>90049</v>
      </c>
      <c r="J1774" t="s">
        <v>22</v>
      </c>
      <c r="K1774" t="s">
        <v>23</v>
      </c>
      <c r="L1774" t="s">
        <v>36</v>
      </c>
      <c r="M1774" t="s">
        <v>37</v>
      </c>
      <c r="N1774" s="5">
        <v>22.75</v>
      </c>
      <c r="O1774" s="7">
        <v>7</v>
      </c>
      <c r="P1774" s="5">
        <v>14.77</v>
      </c>
      <c r="Q1774" s="5">
        <v>7.98</v>
      </c>
      <c r="R1774" s="22">
        <f>Tabla1[[#This Row],[Fecha de Envío]]-Tabla1[[#This Row],[Fecha de Orden]]</f>
        <v>17</v>
      </c>
      <c r="S1774" s="24">
        <f>YEAR(Tabla1[[#This Row],[Fecha de Orden]])</f>
        <v>2022</v>
      </c>
      <c r="T1774" t="str">
        <f>VLOOKUP(Tabla1[[#This Row],[Nombre del Producto]],Tabla2[[Nombre Producto]:[Costo Unitario]],2,FALSE)</f>
        <v>Wicked Choccy's</v>
      </c>
      <c r="U1774" t="str">
        <f>VLOOKUP(Tabla1[[#This Row],[Fábrica]],Tabla3[],4,FALSE)</f>
        <v>Georgia</v>
      </c>
    </row>
    <row r="1775" spans="1:21" x14ac:dyDescent="0.25">
      <c r="A1775" t="s">
        <v>1682</v>
      </c>
      <c r="B1775" s="3">
        <v>44591</v>
      </c>
      <c r="C1775" s="3">
        <v>44608</v>
      </c>
      <c r="D1775" t="s">
        <v>18</v>
      </c>
      <c r="E1775">
        <v>121797</v>
      </c>
      <c r="F1775" t="s">
        <v>19</v>
      </c>
      <c r="G1775" t="s">
        <v>53</v>
      </c>
      <c r="H1775" t="s">
        <v>21</v>
      </c>
      <c r="I1775">
        <v>90049</v>
      </c>
      <c r="J1775" t="s">
        <v>22</v>
      </c>
      <c r="K1775" t="s">
        <v>23</v>
      </c>
      <c r="L1775" t="s">
        <v>24</v>
      </c>
      <c r="M1775" t="s">
        <v>25</v>
      </c>
      <c r="N1775" s="5">
        <v>11.25</v>
      </c>
      <c r="O1775" s="7">
        <v>3</v>
      </c>
      <c r="P1775" s="5">
        <v>7.35</v>
      </c>
      <c r="Q1775" s="5">
        <v>3.9</v>
      </c>
      <c r="R1775" s="22">
        <f>Tabla1[[#This Row],[Fecha de Envío]]-Tabla1[[#This Row],[Fecha de Orden]]</f>
        <v>17</v>
      </c>
      <c r="S1775" s="24">
        <f>YEAR(Tabla1[[#This Row],[Fecha de Orden]])</f>
        <v>2022</v>
      </c>
      <c r="T1775" t="str">
        <f>VLOOKUP(Tabla1[[#This Row],[Nombre del Producto]],Tabla2[[Nombre Producto]:[Costo Unitario]],2,FALSE)</f>
        <v>Wicked Choccy's</v>
      </c>
      <c r="U1775" t="str">
        <f>VLOOKUP(Tabla1[[#This Row],[Fábrica]],Tabla3[],4,FALSE)</f>
        <v>Georgia</v>
      </c>
    </row>
    <row r="1776" spans="1:21" x14ac:dyDescent="0.25">
      <c r="A1776" t="s">
        <v>4820</v>
      </c>
      <c r="B1776" s="3">
        <v>44591</v>
      </c>
      <c r="C1776" s="3">
        <v>44606</v>
      </c>
      <c r="D1776" t="s">
        <v>18</v>
      </c>
      <c r="E1776">
        <v>145401</v>
      </c>
      <c r="F1776" t="s">
        <v>19</v>
      </c>
      <c r="G1776" t="s">
        <v>159</v>
      </c>
      <c r="H1776" t="s">
        <v>42</v>
      </c>
      <c r="I1776">
        <v>77070</v>
      </c>
      <c r="J1776" t="s">
        <v>22</v>
      </c>
      <c r="K1776" t="s">
        <v>43</v>
      </c>
      <c r="L1776" t="s">
        <v>27</v>
      </c>
      <c r="M1776" t="s">
        <v>28</v>
      </c>
      <c r="N1776" s="5">
        <v>21.6</v>
      </c>
      <c r="O1776" s="7">
        <v>6</v>
      </c>
      <c r="P1776" s="5">
        <v>15</v>
      </c>
      <c r="Q1776" s="5">
        <v>6.6</v>
      </c>
      <c r="R1776" s="22">
        <f>Tabla1[[#This Row],[Fecha de Envío]]-Tabla1[[#This Row],[Fecha de Orden]]</f>
        <v>15</v>
      </c>
      <c r="S1776" s="24">
        <f>YEAR(Tabla1[[#This Row],[Fecha de Orden]])</f>
        <v>2022</v>
      </c>
      <c r="T1776" t="str">
        <f>VLOOKUP(Tabla1[[#This Row],[Nombre del Producto]],Tabla2[[Nombre Producto]:[Costo Unitario]],2,FALSE)</f>
        <v>Lot's O' Nuts</v>
      </c>
      <c r="U1776" t="str">
        <f>VLOOKUP(Tabla1[[#This Row],[Fábrica]],Tabla3[],4,FALSE)</f>
        <v>Arizona</v>
      </c>
    </row>
    <row r="1777" spans="1:21" x14ac:dyDescent="0.25">
      <c r="A1777" t="s">
        <v>4969</v>
      </c>
      <c r="B1777" s="3">
        <v>44592</v>
      </c>
      <c r="C1777" s="3">
        <v>44607</v>
      </c>
      <c r="D1777" t="s">
        <v>71</v>
      </c>
      <c r="E1777">
        <v>149587</v>
      </c>
      <c r="F1777" t="s">
        <v>19</v>
      </c>
      <c r="G1777" t="s">
        <v>50</v>
      </c>
      <c r="H1777" t="s">
        <v>51</v>
      </c>
      <c r="I1777">
        <v>55407</v>
      </c>
      <c r="J1777" t="s">
        <v>22</v>
      </c>
      <c r="K1777" t="s">
        <v>43</v>
      </c>
      <c r="L1777" t="s">
        <v>36</v>
      </c>
      <c r="M1777" t="s">
        <v>37</v>
      </c>
      <c r="N1777" s="5">
        <v>9.75</v>
      </c>
      <c r="O1777" s="7">
        <v>3</v>
      </c>
      <c r="P1777" s="5">
        <v>6.33</v>
      </c>
      <c r="Q1777" s="5">
        <v>3.42</v>
      </c>
      <c r="R1777" s="22">
        <f>Tabla1[[#This Row],[Fecha de Envío]]-Tabla1[[#This Row],[Fecha de Orden]]</f>
        <v>15</v>
      </c>
      <c r="S1777" s="24">
        <f>YEAR(Tabla1[[#This Row],[Fecha de Orden]])</f>
        <v>2022</v>
      </c>
      <c r="T1777" t="str">
        <f>VLOOKUP(Tabla1[[#This Row],[Nombre del Producto]],Tabla2[[Nombre Producto]:[Costo Unitario]],2,FALSE)</f>
        <v>Wicked Choccy's</v>
      </c>
      <c r="U1777" t="str">
        <f>VLOOKUP(Tabla1[[#This Row],[Fábrica]],Tabla3[],4,FALSE)</f>
        <v>Georgia</v>
      </c>
    </row>
    <row r="1778" spans="1:21" x14ac:dyDescent="0.25">
      <c r="A1778" t="s">
        <v>4970</v>
      </c>
      <c r="B1778" s="3">
        <v>44592</v>
      </c>
      <c r="C1778" s="3">
        <v>44607</v>
      </c>
      <c r="D1778" t="s">
        <v>71</v>
      </c>
      <c r="E1778">
        <v>149587</v>
      </c>
      <c r="F1778" t="s">
        <v>19</v>
      </c>
      <c r="G1778" t="s">
        <v>50</v>
      </c>
      <c r="H1778" t="s">
        <v>51</v>
      </c>
      <c r="I1778">
        <v>55407</v>
      </c>
      <c r="J1778" t="s">
        <v>22</v>
      </c>
      <c r="K1778" t="s">
        <v>43</v>
      </c>
      <c r="L1778" t="s">
        <v>24</v>
      </c>
      <c r="M1778" t="s">
        <v>25</v>
      </c>
      <c r="N1778" s="5">
        <v>7.5</v>
      </c>
      <c r="O1778" s="7">
        <v>2</v>
      </c>
      <c r="P1778" s="5">
        <v>4.9000000000000004</v>
      </c>
      <c r="Q1778" s="5">
        <v>2.6</v>
      </c>
      <c r="R1778" s="22">
        <f>Tabla1[[#This Row],[Fecha de Envío]]-Tabla1[[#This Row],[Fecha de Orden]]</f>
        <v>15</v>
      </c>
      <c r="S1778" s="24">
        <f>YEAR(Tabla1[[#This Row],[Fecha de Orden]])</f>
        <v>2022</v>
      </c>
      <c r="T1778" t="str">
        <f>VLOOKUP(Tabla1[[#This Row],[Nombre del Producto]],Tabla2[[Nombre Producto]:[Costo Unitario]],2,FALSE)</f>
        <v>Wicked Choccy's</v>
      </c>
      <c r="U1778" t="str">
        <f>VLOOKUP(Tabla1[[#This Row],[Fábrica]],Tabla3[],4,FALSE)</f>
        <v>Georgia</v>
      </c>
    </row>
    <row r="1779" spans="1:21" x14ac:dyDescent="0.25">
      <c r="A1779" t="s">
        <v>56</v>
      </c>
      <c r="B1779" s="3">
        <v>44595</v>
      </c>
      <c r="C1779" s="3">
        <v>44607</v>
      </c>
      <c r="D1779" t="s">
        <v>39</v>
      </c>
      <c r="E1779">
        <v>140921</v>
      </c>
      <c r="F1779" t="s">
        <v>19</v>
      </c>
      <c r="G1779" t="s">
        <v>57</v>
      </c>
      <c r="H1779" t="s">
        <v>58</v>
      </c>
      <c r="I1779">
        <v>68104</v>
      </c>
      <c r="J1779" t="s">
        <v>22</v>
      </c>
      <c r="K1779" t="s">
        <v>43</v>
      </c>
      <c r="L1779" t="s">
        <v>24</v>
      </c>
      <c r="M1779" t="s">
        <v>25</v>
      </c>
      <c r="N1779" s="5">
        <v>7.5</v>
      </c>
      <c r="O1779" s="7">
        <v>2</v>
      </c>
      <c r="P1779" s="5">
        <v>4.9000000000000004</v>
      </c>
      <c r="Q1779" s="5">
        <v>2.6</v>
      </c>
      <c r="R1779" s="22">
        <f>Tabla1[[#This Row],[Fecha de Envío]]-Tabla1[[#This Row],[Fecha de Orden]]</f>
        <v>12</v>
      </c>
      <c r="S1779" s="24">
        <f>YEAR(Tabla1[[#This Row],[Fecha de Orden]])</f>
        <v>2022</v>
      </c>
      <c r="T1779" t="str">
        <f>VLOOKUP(Tabla1[[#This Row],[Nombre del Producto]],Tabla2[[Nombre Producto]:[Costo Unitario]],2,FALSE)</f>
        <v>Wicked Choccy's</v>
      </c>
      <c r="U1779" t="str">
        <f>VLOOKUP(Tabla1[[#This Row],[Fábrica]],Tabla3[],4,FALSE)</f>
        <v>Georgia</v>
      </c>
    </row>
    <row r="1780" spans="1:21" x14ac:dyDescent="0.25">
      <c r="A1780" t="s">
        <v>59</v>
      </c>
      <c r="B1780" s="3">
        <v>44595</v>
      </c>
      <c r="C1780" s="3">
        <v>44607</v>
      </c>
      <c r="D1780" t="s">
        <v>39</v>
      </c>
      <c r="E1780">
        <v>140921</v>
      </c>
      <c r="F1780" t="s">
        <v>19</v>
      </c>
      <c r="G1780" t="s">
        <v>57</v>
      </c>
      <c r="H1780" t="s">
        <v>58</v>
      </c>
      <c r="I1780">
        <v>68104</v>
      </c>
      <c r="J1780" t="s">
        <v>22</v>
      </c>
      <c r="K1780" t="s">
        <v>43</v>
      </c>
      <c r="L1780" t="s">
        <v>45</v>
      </c>
      <c r="M1780" t="s">
        <v>46</v>
      </c>
      <c r="N1780" s="5">
        <v>10.47</v>
      </c>
      <c r="O1780" s="7">
        <v>3</v>
      </c>
      <c r="P1780" s="5">
        <v>7.47</v>
      </c>
      <c r="Q1780" s="5">
        <v>3</v>
      </c>
      <c r="R1780" s="22">
        <f>Tabla1[[#This Row],[Fecha de Envío]]-Tabla1[[#This Row],[Fecha de Orden]]</f>
        <v>12</v>
      </c>
      <c r="S1780" s="24">
        <f>YEAR(Tabla1[[#This Row],[Fecha de Orden]])</f>
        <v>2022</v>
      </c>
      <c r="T1780" t="str">
        <f>VLOOKUP(Tabla1[[#This Row],[Nombre del Producto]],Tabla2[[Nombre Producto]:[Costo Unitario]],2,FALSE)</f>
        <v>Lot's O' Nuts</v>
      </c>
      <c r="U1780" t="str">
        <f>VLOOKUP(Tabla1[[#This Row],[Fábrica]],Tabla3[],4,FALSE)</f>
        <v>Arizona</v>
      </c>
    </row>
    <row r="1781" spans="1:21" x14ac:dyDescent="0.25">
      <c r="A1781" t="s">
        <v>3552</v>
      </c>
      <c r="B1781" s="3">
        <v>44595</v>
      </c>
      <c r="C1781" s="3">
        <v>44609</v>
      </c>
      <c r="D1781" t="s">
        <v>18</v>
      </c>
      <c r="E1781">
        <v>103093</v>
      </c>
      <c r="F1781" t="s">
        <v>19</v>
      </c>
      <c r="G1781" t="s">
        <v>412</v>
      </c>
      <c r="H1781" t="s">
        <v>73</v>
      </c>
      <c r="I1781">
        <v>31907</v>
      </c>
      <c r="J1781" t="s">
        <v>22</v>
      </c>
      <c r="K1781" t="s">
        <v>66</v>
      </c>
      <c r="L1781" t="s">
        <v>36</v>
      </c>
      <c r="M1781" t="s">
        <v>37</v>
      </c>
      <c r="N1781" s="5">
        <v>29.25</v>
      </c>
      <c r="O1781" s="7">
        <v>9</v>
      </c>
      <c r="P1781" s="5">
        <v>18.989999999999998</v>
      </c>
      <c r="Q1781" s="5">
        <v>10.26</v>
      </c>
      <c r="R1781" s="22">
        <f>Tabla1[[#This Row],[Fecha de Envío]]-Tabla1[[#This Row],[Fecha de Orden]]</f>
        <v>14</v>
      </c>
      <c r="S1781" s="24">
        <f>YEAR(Tabla1[[#This Row],[Fecha de Orden]])</f>
        <v>2022</v>
      </c>
      <c r="T1781" t="str">
        <f>VLOOKUP(Tabla1[[#This Row],[Nombre del Producto]],Tabla2[[Nombre Producto]:[Costo Unitario]],2,FALSE)</f>
        <v>Wicked Choccy's</v>
      </c>
      <c r="U1781" t="str">
        <f>VLOOKUP(Tabla1[[#This Row],[Fábrica]],Tabla3[],4,FALSE)</f>
        <v>Georgia</v>
      </c>
    </row>
    <row r="1782" spans="1:21" x14ac:dyDescent="0.25">
      <c r="A1782" t="s">
        <v>5172</v>
      </c>
      <c r="B1782" s="3">
        <v>44595</v>
      </c>
      <c r="C1782" s="3">
        <v>44607</v>
      </c>
      <c r="D1782" t="s">
        <v>71</v>
      </c>
      <c r="E1782">
        <v>132633</v>
      </c>
      <c r="F1782" t="s">
        <v>19</v>
      </c>
      <c r="G1782" t="s">
        <v>5173</v>
      </c>
      <c r="H1782" t="s">
        <v>325</v>
      </c>
      <c r="I1782">
        <v>84062</v>
      </c>
      <c r="J1782" t="s">
        <v>22</v>
      </c>
      <c r="K1782" t="s">
        <v>23</v>
      </c>
      <c r="L1782" t="s">
        <v>24</v>
      </c>
      <c r="M1782" t="s">
        <v>25</v>
      </c>
      <c r="N1782" s="5">
        <v>11.25</v>
      </c>
      <c r="O1782" s="7">
        <v>3</v>
      </c>
      <c r="P1782" s="5">
        <v>7.35</v>
      </c>
      <c r="Q1782" s="5">
        <v>3.9</v>
      </c>
      <c r="R1782" s="22">
        <f>Tabla1[[#This Row],[Fecha de Envío]]-Tabla1[[#This Row],[Fecha de Orden]]</f>
        <v>12</v>
      </c>
      <c r="S1782" s="24">
        <f>YEAR(Tabla1[[#This Row],[Fecha de Orden]])</f>
        <v>2022</v>
      </c>
      <c r="T1782" t="str">
        <f>VLOOKUP(Tabla1[[#This Row],[Nombre del Producto]],Tabla2[[Nombre Producto]:[Costo Unitario]],2,FALSE)</f>
        <v>Wicked Choccy's</v>
      </c>
      <c r="U1782" t="str">
        <f>VLOOKUP(Tabla1[[#This Row],[Fábrica]],Tabla3[],4,FALSE)</f>
        <v>Georgia</v>
      </c>
    </row>
    <row r="1783" spans="1:21" x14ac:dyDescent="0.25">
      <c r="A1783" t="s">
        <v>7213</v>
      </c>
      <c r="B1783" s="3">
        <v>44595</v>
      </c>
      <c r="C1783" s="3">
        <v>44609</v>
      </c>
      <c r="D1783" t="s">
        <v>18</v>
      </c>
      <c r="E1783">
        <v>127327</v>
      </c>
      <c r="F1783" t="s">
        <v>19</v>
      </c>
      <c r="G1783" t="s">
        <v>1049</v>
      </c>
      <c r="H1783" t="s">
        <v>31</v>
      </c>
      <c r="I1783">
        <v>13440</v>
      </c>
      <c r="J1783" t="s">
        <v>22</v>
      </c>
      <c r="K1783" t="s">
        <v>32</v>
      </c>
      <c r="L1783" t="s">
        <v>24</v>
      </c>
      <c r="M1783" t="s">
        <v>25</v>
      </c>
      <c r="N1783" s="5">
        <v>3.75</v>
      </c>
      <c r="O1783" s="7">
        <v>1</v>
      </c>
      <c r="P1783" s="5">
        <v>2.4500000000000002</v>
      </c>
      <c r="Q1783" s="5">
        <v>1.3</v>
      </c>
      <c r="R1783" s="22">
        <f>Tabla1[[#This Row],[Fecha de Envío]]-Tabla1[[#This Row],[Fecha de Orden]]</f>
        <v>14</v>
      </c>
      <c r="S1783" s="24">
        <f>YEAR(Tabla1[[#This Row],[Fecha de Orden]])</f>
        <v>2022</v>
      </c>
      <c r="T1783" t="str">
        <f>VLOOKUP(Tabla1[[#This Row],[Nombre del Producto]],Tabla2[[Nombre Producto]:[Costo Unitario]],2,FALSE)</f>
        <v>Wicked Choccy's</v>
      </c>
      <c r="U1783" t="str">
        <f>VLOOKUP(Tabla1[[#This Row],[Fábrica]],Tabla3[],4,FALSE)</f>
        <v>Georgia</v>
      </c>
    </row>
    <row r="1784" spans="1:21" x14ac:dyDescent="0.25">
      <c r="A1784" t="s">
        <v>7715</v>
      </c>
      <c r="B1784" s="3">
        <v>44595</v>
      </c>
      <c r="C1784" s="3">
        <v>44606</v>
      </c>
      <c r="D1784" t="s">
        <v>39</v>
      </c>
      <c r="E1784">
        <v>157959</v>
      </c>
      <c r="F1784" t="s">
        <v>19</v>
      </c>
      <c r="G1784" t="s">
        <v>53</v>
      </c>
      <c r="H1784" t="s">
        <v>21</v>
      </c>
      <c r="I1784">
        <v>90008</v>
      </c>
      <c r="J1784" t="s">
        <v>22</v>
      </c>
      <c r="K1784" t="s">
        <v>23</v>
      </c>
      <c r="L1784" t="s">
        <v>36</v>
      </c>
      <c r="M1784" t="s">
        <v>37</v>
      </c>
      <c r="N1784" s="5">
        <v>13</v>
      </c>
      <c r="O1784" s="7">
        <v>4</v>
      </c>
      <c r="P1784" s="5">
        <v>8.44</v>
      </c>
      <c r="Q1784" s="5">
        <v>4.5599999999999996</v>
      </c>
      <c r="R1784" s="22">
        <f>Tabla1[[#This Row],[Fecha de Envío]]-Tabla1[[#This Row],[Fecha de Orden]]</f>
        <v>11</v>
      </c>
      <c r="S1784" s="24">
        <f>YEAR(Tabla1[[#This Row],[Fecha de Orden]])</f>
        <v>2022</v>
      </c>
      <c r="T1784" t="str">
        <f>VLOOKUP(Tabla1[[#This Row],[Nombre del Producto]],Tabla2[[Nombre Producto]:[Costo Unitario]],2,FALSE)</f>
        <v>Wicked Choccy's</v>
      </c>
      <c r="U1784" t="str">
        <f>VLOOKUP(Tabla1[[#This Row],[Fábrica]],Tabla3[],4,FALSE)</f>
        <v>Georgia</v>
      </c>
    </row>
    <row r="1785" spans="1:21" x14ac:dyDescent="0.25">
      <c r="A1785" t="s">
        <v>4078</v>
      </c>
      <c r="B1785" s="3">
        <v>44598</v>
      </c>
      <c r="C1785" s="3">
        <v>44615</v>
      </c>
      <c r="D1785" t="s">
        <v>18</v>
      </c>
      <c r="E1785">
        <v>156482</v>
      </c>
      <c r="F1785" t="s">
        <v>19</v>
      </c>
      <c r="G1785" t="s">
        <v>606</v>
      </c>
      <c r="H1785" t="s">
        <v>1209</v>
      </c>
      <c r="I1785">
        <v>19805</v>
      </c>
      <c r="J1785" t="s">
        <v>22</v>
      </c>
      <c r="K1785" t="s">
        <v>32</v>
      </c>
      <c r="L1785" t="s">
        <v>33</v>
      </c>
      <c r="M1785" t="s">
        <v>34</v>
      </c>
      <c r="N1785" s="5">
        <v>14.4</v>
      </c>
      <c r="O1785" s="7">
        <v>4</v>
      </c>
      <c r="P1785" s="5">
        <v>9.6</v>
      </c>
      <c r="Q1785" s="5">
        <v>4.8</v>
      </c>
      <c r="R1785" s="22">
        <f>Tabla1[[#This Row],[Fecha de Envío]]-Tabla1[[#This Row],[Fecha de Orden]]</f>
        <v>17</v>
      </c>
      <c r="S1785" s="24">
        <f>YEAR(Tabla1[[#This Row],[Fecha de Orden]])</f>
        <v>2022</v>
      </c>
      <c r="T1785" t="str">
        <f>VLOOKUP(Tabla1[[#This Row],[Nombre del Producto]],Tabla2[[Nombre Producto]:[Costo Unitario]],2,FALSE)</f>
        <v>Lot's O' Nuts</v>
      </c>
      <c r="U1785" t="str">
        <f>VLOOKUP(Tabla1[[#This Row],[Fábrica]],Tabla3[],4,FALSE)</f>
        <v>Arizona</v>
      </c>
    </row>
    <row r="1786" spans="1:21" x14ac:dyDescent="0.25">
      <c r="A1786" t="s">
        <v>4079</v>
      </c>
      <c r="B1786" s="3">
        <v>44598</v>
      </c>
      <c r="C1786" s="3">
        <v>44615</v>
      </c>
      <c r="D1786" t="s">
        <v>18</v>
      </c>
      <c r="E1786">
        <v>156482</v>
      </c>
      <c r="F1786" t="s">
        <v>19</v>
      </c>
      <c r="G1786" t="s">
        <v>606</v>
      </c>
      <c r="H1786" t="s">
        <v>1209</v>
      </c>
      <c r="I1786">
        <v>19805</v>
      </c>
      <c r="J1786" t="s">
        <v>22</v>
      </c>
      <c r="K1786" t="s">
        <v>32</v>
      </c>
      <c r="L1786" t="s">
        <v>36</v>
      </c>
      <c r="M1786" t="s">
        <v>37</v>
      </c>
      <c r="N1786" s="5">
        <v>29.25</v>
      </c>
      <c r="O1786" s="7">
        <v>9</v>
      </c>
      <c r="P1786" s="5">
        <v>18.989999999999998</v>
      </c>
      <c r="Q1786" s="5">
        <v>10.26</v>
      </c>
      <c r="R1786" s="22">
        <f>Tabla1[[#This Row],[Fecha de Envío]]-Tabla1[[#This Row],[Fecha de Orden]]</f>
        <v>17</v>
      </c>
      <c r="S1786" s="24">
        <f>YEAR(Tabla1[[#This Row],[Fecha de Orden]])</f>
        <v>2022</v>
      </c>
      <c r="T1786" t="str">
        <f>VLOOKUP(Tabla1[[#This Row],[Nombre del Producto]],Tabla2[[Nombre Producto]:[Costo Unitario]],2,FALSE)</f>
        <v>Wicked Choccy's</v>
      </c>
      <c r="U1786" t="str">
        <f>VLOOKUP(Tabla1[[#This Row],[Fábrica]],Tabla3[],4,FALSE)</f>
        <v>Georgia</v>
      </c>
    </row>
    <row r="1787" spans="1:21" x14ac:dyDescent="0.25">
      <c r="A1787" t="s">
        <v>4080</v>
      </c>
      <c r="B1787" s="3">
        <v>44598</v>
      </c>
      <c r="C1787" s="3">
        <v>44615</v>
      </c>
      <c r="D1787" t="s">
        <v>18</v>
      </c>
      <c r="E1787">
        <v>156482</v>
      </c>
      <c r="F1787" t="s">
        <v>19</v>
      </c>
      <c r="G1787" t="s">
        <v>606</v>
      </c>
      <c r="H1787" t="s">
        <v>1209</v>
      </c>
      <c r="I1787">
        <v>19805</v>
      </c>
      <c r="J1787" t="s">
        <v>22</v>
      </c>
      <c r="K1787" t="s">
        <v>32</v>
      </c>
      <c r="L1787" t="s">
        <v>27</v>
      </c>
      <c r="M1787" t="s">
        <v>28</v>
      </c>
      <c r="N1787" s="5">
        <v>7.2</v>
      </c>
      <c r="O1787" s="7">
        <v>2</v>
      </c>
      <c r="P1787" s="5">
        <v>5</v>
      </c>
      <c r="Q1787" s="5">
        <v>2.2000000000000002</v>
      </c>
      <c r="R1787" s="22">
        <f>Tabla1[[#This Row],[Fecha de Envío]]-Tabla1[[#This Row],[Fecha de Orden]]</f>
        <v>17</v>
      </c>
      <c r="S1787" s="24">
        <f>YEAR(Tabla1[[#This Row],[Fecha de Orden]])</f>
        <v>2022</v>
      </c>
      <c r="T1787" t="str">
        <f>VLOOKUP(Tabla1[[#This Row],[Nombre del Producto]],Tabla2[[Nombre Producto]:[Costo Unitario]],2,FALSE)</f>
        <v>Lot's O' Nuts</v>
      </c>
      <c r="U1787" t="str">
        <f>VLOOKUP(Tabla1[[#This Row],[Fábrica]],Tabla3[],4,FALSE)</f>
        <v>Arizona</v>
      </c>
    </row>
    <row r="1788" spans="1:21" x14ac:dyDescent="0.25">
      <c r="A1788" t="s">
        <v>5601</v>
      </c>
      <c r="B1788" s="3">
        <v>44598</v>
      </c>
      <c r="C1788" s="3">
        <v>44610</v>
      </c>
      <c r="D1788" t="s">
        <v>39</v>
      </c>
      <c r="E1788">
        <v>104038</v>
      </c>
      <c r="F1788" t="s">
        <v>19</v>
      </c>
      <c r="G1788" t="s">
        <v>5602</v>
      </c>
      <c r="H1788" t="s">
        <v>133</v>
      </c>
      <c r="I1788">
        <v>23434</v>
      </c>
      <c r="J1788" t="s">
        <v>22</v>
      </c>
      <c r="K1788" t="s">
        <v>66</v>
      </c>
      <c r="L1788" t="s">
        <v>36</v>
      </c>
      <c r="M1788" t="s">
        <v>37</v>
      </c>
      <c r="N1788" s="5">
        <v>16.25</v>
      </c>
      <c r="O1788" s="7">
        <v>5</v>
      </c>
      <c r="P1788" s="5">
        <v>10.55</v>
      </c>
      <c r="Q1788" s="5">
        <v>5.7</v>
      </c>
      <c r="R1788" s="22">
        <f>Tabla1[[#This Row],[Fecha de Envío]]-Tabla1[[#This Row],[Fecha de Orden]]</f>
        <v>12</v>
      </c>
      <c r="S1788" s="24">
        <f>YEAR(Tabla1[[#This Row],[Fecha de Orden]])</f>
        <v>2022</v>
      </c>
      <c r="T1788" t="str">
        <f>VLOOKUP(Tabla1[[#This Row],[Nombre del Producto]],Tabla2[[Nombre Producto]:[Costo Unitario]],2,FALSE)</f>
        <v>Wicked Choccy's</v>
      </c>
      <c r="U1788" t="str">
        <f>VLOOKUP(Tabla1[[#This Row],[Fábrica]],Tabla3[],4,FALSE)</f>
        <v>Georgia</v>
      </c>
    </row>
    <row r="1789" spans="1:21" x14ac:dyDescent="0.25">
      <c r="A1789" t="s">
        <v>5603</v>
      </c>
      <c r="B1789" s="3">
        <v>44598</v>
      </c>
      <c r="C1789" s="3">
        <v>44610</v>
      </c>
      <c r="D1789" t="s">
        <v>39</v>
      </c>
      <c r="E1789">
        <v>104038</v>
      </c>
      <c r="F1789" t="s">
        <v>19</v>
      </c>
      <c r="G1789" t="s">
        <v>5602</v>
      </c>
      <c r="H1789" t="s">
        <v>133</v>
      </c>
      <c r="I1789">
        <v>23434</v>
      </c>
      <c r="J1789" t="s">
        <v>22</v>
      </c>
      <c r="K1789" t="s">
        <v>66</v>
      </c>
      <c r="L1789" t="s">
        <v>27</v>
      </c>
      <c r="M1789" t="s">
        <v>28</v>
      </c>
      <c r="N1789" s="5">
        <v>10.8</v>
      </c>
      <c r="O1789" s="7">
        <v>3</v>
      </c>
      <c r="P1789" s="5">
        <v>7.5</v>
      </c>
      <c r="Q1789" s="5">
        <v>3.3</v>
      </c>
      <c r="R1789" s="22">
        <f>Tabla1[[#This Row],[Fecha de Envío]]-Tabla1[[#This Row],[Fecha de Orden]]</f>
        <v>12</v>
      </c>
      <c r="S1789" s="24">
        <f>YEAR(Tabla1[[#This Row],[Fecha de Orden]])</f>
        <v>2022</v>
      </c>
      <c r="T1789" t="str">
        <f>VLOOKUP(Tabla1[[#This Row],[Nombre del Producto]],Tabla2[[Nombre Producto]:[Costo Unitario]],2,FALSE)</f>
        <v>Lot's O' Nuts</v>
      </c>
      <c r="U1789" t="str">
        <f>VLOOKUP(Tabla1[[#This Row],[Fábrica]],Tabla3[],4,FALSE)</f>
        <v>Arizona</v>
      </c>
    </row>
    <row r="1790" spans="1:21" x14ac:dyDescent="0.25">
      <c r="A1790" t="s">
        <v>8936</v>
      </c>
      <c r="B1790" s="3">
        <v>44598</v>
      </c>
      <c r="C1790" s="3">
        <v>44615</v>
      </c>
      <c r="D1790" t="s">
        <v>18</v>
      </c>
      <c r="E1790">
        <v>137064</v>
      </c>
      <c r="F1790" t="s">
        <v>19</v>
      </c>
      <c r="G1790" t="s">
        <v>159</v>
      </c>
      <c r="H1790" t="s">
        <v>42</v>
      </c>
      <c r="I1790">
        <v>77070</v>
      </c>
      <c r="J1790" t="s">
        <v>22</v>
      </c>
      <c r="K1790" t="s">
        <v>43</v>
      </c>
      <c r="L1790" t="s">
        <v>24</v>
      </c>
      <c r="M1790" t="s">
        <v>25</v>
      </c>
      <c r="N1790" s="5">
        <v>11.25</v>
      </c>
      <c r="O1790" s="7">
        <v>3</v>
      </c>
      <c r="P1790" s="5">
        <v>7.35</v>
      </c>
      <c r="Q1790" s="5">
        <v>3.9</v>
      </c>
      <c r="R1790" s="22">
        <f>Tabla1[[#This Row],[Fecha de Envío]]-Tabla1[[#This Row],[Fecha de Orden]]</f>
        <v>17</v>
      </c>
      <c r="S1790" s="24">
        <f>YEAR(Tabla1[[#This Row],[Fecha de Orden]])</f>
        <v>2022</v>
      </c>
      <c r="T1790" t="str">
        <f>VLOOKUP(Tabla1[[#This Row],[Nombre del Producto]],Tabla2[[Nombre Producto]:[Costo Unitario]],2,FALSE)</f>
        <v>Wicked Choccy's</v>
      </c>
      <c r="U1790" t="str">
        <f>VLOOKUP(Tabla1[[#This Row],[Fábrica]],Tabla3[],4,FALSE)</f>
        <v>Georgia</v>
      </c>
    </row>
    <row r="1791" spans="1:21" x14ac:dyDescent="0.25">
      <c r="A1791" t="s">
        <v>8937</v>
      </c>
      <c r="B1791" s="3">
        <v>44598</v>
      </c>
      <c r="C1791" s="3">
        <v>44615</v>
      </c>
      <c r="D1791" t="s">
        <v>18</v>
      </c>
      <c r="E1791">
        <v>137064</v>
      </c>
      <c r="F1791" t="s">
        <v>19</v>
      </c>
      <c r="G1791" t="s">
        <v>159</v>
      </c>
      <c r="H1791" t="s">
        <v>42</v>
      </c>
      <c r="I1791">
        <v>77070</v>
      </c>
      <c r="J1791" t="s">
        <v>22</v>
      </c>
      <c r="K1791" t="s">
        <v>43</v>
      </c>
      <c r="L1791" t="s">
        <v>27</v>
      </c>
      <c r="M1791" t="s">
        <v>28</v>
      </c>
      <c r="N1791" s="5">
        <v>7.2</v>
      </c>
      <c r="O1791" s="7">
        <v>2</v>
      </c>
      <c r="P1791" s="5">
        <v>5</v>
      </c>
      <c r="Q1791" s="5">
        <v>2.2000000000000002</v>
      </c>
      <c r="R1791" s="22">
        <f>Tabla1[[#This Row],[Fecha de Envío]]-Tabla1[[#This Row],[Fecha de Orden]]</f>
        <v>17</v>
      </c>
      <c r="S1791" s="24">
        <f>YEAR(Tabla1[[#This Row],[Fecha de Orden]])</f>
        <v>2022</v>
      </c>
      <c r="T1791" t="str">
        <f>VLOOKUP(Tabla1[[#This Row],[Nombre del Producto]],Tabla2[[Nombre Producto]:[Costo Unitario]],2,FALSE)</f>
        <v>Lot's O' Nuts</v>
      </c>
      <c r="U1791" t="str">
        <f>VLOOKUP(Tabla1[[#This Row],[Fábrica]],Tabla3[],4,FALSE)</f>
        <v>Arizona</v>
      </c>
    </row>
    <row r="1792" spans="1:21" x14ac:dyDescent="0.25">
      <c r="A1792" t="s">
        <v>9117</v>
      </c>
      <c r="B1792" s="3">
        <v>44598</v>
      </c>
      <c r="C1792" s="3">
        <v>44615</v>
      </c>
      <c r="D1792" t="s">
        <v>18</v>
      </c>
      <c r="E1792">
        <v>111507</v>
      </c>
      <c r="F1792" t="s">
        <v>19</v>
      </c>
      <c r="G1792" t="s">
        <v>214</v>
      </c>
      <c r="H1792" t="s">
        <v>125</v>
      </c>
      <c r="I1792">
        <v>98006</v>
      </c>
      <c r="J1792" t="s">
        <v>22</v>
      </c>
      <c r="K1792" t="s">
        <v>23</v>
      </c>
      <c r="L1792" t="s">
        <v>27</v>
      </c>
      <c r="M1792" t="s">
        <v>28</v>
      </c>
      <c r="N1792" s="5">
        <v>10.8</v>
      </c>
      <c r="O1792" s="7">
        <v>3</v>
      </c>
      <c r="P1792" s="5">
        <v>7.5</v>
      </c>
      <c r="Q1792" s="5">
        <v>3.3</v>
      </c>
      <c r="R1792" s="22">
        <f>Tabla1[[#This Row],[Fecha de Envío]]-Tabla1[[#This Row],[Fecha de Orden]]</f>
        <v>17</v>
      </c>
      <c r="S1792" s="24">
        <f>YEAR(Tabla1[[#This Row],[Fecha de Orden]])</f>
        <v>2022</v>
      </c>
      <c r="T1792" t="str">
        <f>VLOOKUP(Tabla1[[#This Row],[Nombre del Producto]],Tabla2[[Nombre Producto]:[Costo Unitario]],2,FALSE)</f>
        <v>Lot's O' Nuts</v>
      </c>
      <c r="U1792" t="str">
        <f>VLOOKUP(Tabla1[[#This Row],[Fábrica]],Tabla3[],4,FALSE)</f>
        <v>Arizona</v>
      </c>
    </row>
    <row r="1793" spans="1:21" x14ac:dyDescent="0.25">
      <c r="A1793" t="s">
        <v>2606</v>
      </c>
      <c r="B1793" s="3">
        <v>44599</v>
      </c>
      <c r="C1793" s="3">
        <v>44613</v>
      </c>
      <c r="D1793" t="s">
        <v>18</v>
      </c>
      <c r="E1793">
        <v>147529</v>
      </c>
      <c r="F1793" t="s">
        <v>19</v>
      </c>
      <c r="G1793" t="s">
        <v>86</v>
      </c>
      <c r="H1793" t="s">
        <v>133</v>
      </c>
      <c r="I1793">
        <v>22153</v>
      </c>
      <c r="J1793" t="s">
        <v>22</v>
      </c>
      <c r="K1793" t="s">
        <v>66</v>
      </c>
      <c r="L1793" t="s">
        <v>45</v>
      </c>
      <c r="M1793" t="s">
        <v>46</v>
      </c>
      <c r="N1793" s="5">
        <v>17.45</v>
      </c>
      <c r="O1793" s="7">
        <v>5</v>
      </c>
      <c r="P1793" s="5">
        <v>12.45</v>
      </c>
      <c r="Q1793" s="5">
        <v>5</v>
      </c>
      <c r="R1793" s="22">
        <f>Tabla1[[#This Row],[Fecha de Envío]]-Tabla1[[#This Row],[Fecha de Orden]]</f>
        <v>14</v>
      </c>
      <c r="S1793" s="24">
        <f>YEAR(Tabla1[[#This Row],[Fecha de Orden]])</f>
        <v>2022</v>
      </c>
      <c r="T1793" t="str">
        <f>VLOOKUP(Tabla1[[#This Row],[Nombre del Producto]],Tabla2[[Nombre Producto]:[Costo Unitario]],2,FALSE)</f>
        <v>Lot's O' Nuts</v>
      </c>
      <c r="U1793" t="str">
        <f>VLOOKUP(Tabla1[[#This Row],[Fábrica]],Tabla3[],4,FALSE)</f>
        <v>Arizona</v>
      </c>
    </row>
    <row r="1794" spans="1:21" x14ac:dyDescent="0.25">
      <c r="A1794" t="s">
        <v>1203</v>
      </c>
      <c r="B1794" s="3">
        <v>44600</v>
      </c>
      <c r="C1794" s="3">
        <v>44613</v>
      </c>
      <c r="D1794" t="s">
        <v>39</v>
      </c>
      <c r="E1794">
        <v>130491</v>
      </c>
      <c r="F1794" t="s">
        <v>19</v>
      </c>
      <c r="G1794" t="s">
        <v>1181</v>
      </c>
      <c r="H1794" t="s">
        <v>1072</v>
      </c>
      <c r="I1794">
        <v>67846</v>
      </c>
      <c r="J1794" t="s">
        <v>22</v>
      </c>
      <c r="K1794" t="s">
        <v>43</v>
      </c>
      <c r="L1794" t="s">
        <v>24</v>
      </c>
      <c r="M1794" t="s">
        <v>25</v>
      </c>
      <c r="N1794" s="5">
        <v>7.5</v>
      </c>
      <c r="O1794" s="7">
        <v>2</v>
      </c>
      <c r="P1794" s="5">
        <v>4.9000000000000004</v>
      </c>
      <c r="Q1794" s="5">
        <v>2.6</v>
      </c>
      <c r="R1794" s="22">
        <f>Tabla1[[#This Row],[Fecha de Envío]]-Tabla1[[#This Row],[Fecha de Orden]]</f>
        <v>13</v>
      </c>
      <c r="S1794" s="24">
        <f>YEAR(Tabla1[[#This Row],[Fecha de Orden]])</f>
        <v>2022</v>
      </c>
      <c r="T1794" t="str">
        <f>VLOOKUP(Tabla1[[#This Row],[Nombre del Producto]],Tabla2[[Nombre Producto]:[Costo Unitario]],2,FALSE)</f>
        <v>Wicked Choccy's</v>
      </c>
      <c r="U1794" t="str">
        <f>VLOOKUP(Tabla1[[#This Row],[Fábrica]],Tabla3[],4,FALSE)</f>
        <v>Georgia</v>
      </c>
    </row>
    <row r="1795" spans="1:21" x14ac:dyDescent="0.25">
      <c r="A1795" t="s">
        <v>1204</v>
      </c>
      <c r="B1795" s="3">
        <v>44600</v>
      </c>
      <c r="C1795" s="3">
        <v>44613</v>
      </c>
      <c r="D1795" t="s">
        <v>39</v>
      </c>
      <c r="E1795">
        <v>130491</v>
      </c>
      <c r="F1795" t="s">
        <v>19</v>
      </c>
      <c r="G1795" t="s">
        <v>1181</v>
      </c>
      <c r="H1795" t="s">
        <v>1072</v>
      </c>
      <c r="I1795">
        <v>67846</v>
      </c>
      <c r="J1795" t="s">
        <v>22</v>
      </c>
      <c r="K1795" t="s">
        <v>43</v>
      </c>
      <c r="L1795" t="s">
        <v>45</v>
      </c>
      <c r="M1795" t="s">
        <v>46</v>
      </c>
      <c r="N1795" s="5">
        <v>3.49</v>
      </c>
      <c r="O1795" s="7">
        <v>1</v>
      </c>
      <c r="P1795" s="5">
        <v>2.4900000000000002</v>
      </c>
      <c r="Q1795" s="5">
        <v>1</v>
      </c>
      <c r="R1795" s="22">
        <f>Tabla1[[#This Row],[Fecha de Envío]]-Tabla1[[#This Row],[Fecha de Orden]]</f>
        <v>13</v>
      </c>
      <c r="S1795" s="24">
        <f>YEAR(Tabla1[[#This Row],[Fecha de Orden]])</f>
        <v>2022</v>
      </c>
      <c r="T1795" t="str">
        <f>VLOOKUP(Tabla1[[#This Row],[Nombre del Producto]],Tabla2[[Nombre Producto]:[Costo Unitario]],2,FALSE)</f>
        <v>Lot's O' Nuts</v>
      </c>
      <c r="U1795" t="str">
        <f>VLOOKUP(Tabla1[[#This Row],[Fábrica]],Tabla3[],4,FALSE)</f>
        <v>Arizona</v>
      </c>
    </row>
    <row r="1796" spans="1:21" x14ac:dyDescent="0.25">
      <c r="A1796" t="s">
        <v>1205</v>
      </c>
      <c r="B1796" s="3">
        <v>44600</v>
      </c>
      <c r="C1796" s="3">
        <v>44613</v>
      </c>
      <c r="D1796" t="s">
        <v>39</v>
      </c>
      <c r="E1796">
        <v>130491</v>
      </c>
      <c r="F1796" t="s">
        <v>19</v>
      </c>
      <c r="G1796" t="s">
        <v>1181</v>
      </c>
      <c r="H1796" t="s">
        <v>1072</v>
      </c>
      <c r="I1796">
        <v>67846</v>
      </c>
      <c r="J1796" t="s">
        <v>22</v>
      </c>
      <c r="K1796" t="s">
        <v>43</v>
      </c>
      <c r="L1796" t="s">
        <v>27</v>
      </c>
      <c r="M1796" t="s">
        <v>28</v>
      </c>
      <c r="N1796" s="5">
        <v>7.2</v>
      </c>
      <c r="O1796" s="7">
        <v>2</v>
      </c>
      <c r="P1796" s="5">
        <v>5</v>
      </c>
      <c r="Q1796" s="5">
        <v>2.2000000000000002</v>
      </c>
      <c r="R1796" s="22">
        <f>Tabla1[[#This Row],[Fecha de Envío]]-Tabla1[[#This Row],[Fecha de Orden]]</f>
        <v>13</v>
      </c>
      <c r="S1796" s="24">
        <f>YEAR(Tabla1[[#This Row],[Fecha de Orden]])</f>
        <v>2022</v>
      </c>
      <c r="T1796" t="str">
        <f>VLOOKUP(Tabla1[[#This Row],[Nombre del Producto]],Tabla2[[Nombre Producto]:[Costo Unitario]],2,FALSE)</f>
        <v>Lot's O' Nuts</v>
      </c>
      <c r="U1796" t="str">
        <f>VLOOKUP(Tabla1[[#This Row],[Fábrica]],Tabla3[],4,FALSE)</f>
        <v>Arizona</v>
      </c>
    </row>
    <row r="1797" spans="1:21" x14ac:dyDescent="0.25">
      <c r="A1797" t="s">
        <v>5562</v>
      </c>
      <c r="B1797" s="3">
        <v>44600</v>
      </c>
      <c r="C1797" s="3">
        <v>44615</v>
      </c>
      <c r="D1797" t="s">
        <v>18</v>
      </c>
      <c r="E1797">
        <v>114923</v>
      </c>
      <c r="F1797" t="s">
        <v>19</v>
      </c>
      <c r="G1797" t="s">
        <v>412</v>
      </c>
      <c r="H1797" t="s">
        <v>210</v>
      </c>
      <c r="I1797">
        <v>43229</v>
      </c>
      <c r="J1797" t="s">
        <v>22</v>
      </c>
      <c r="K1797" t="s">
        <v>32</v>
      </c>
      <c r="L1797" t="s">
        <v>45</v>
      </c>
      <c r="M1797" t="s">
        <v>46</v>
      </c>
      <c r="N1797" s="5">
        <v>10.47</v>
      </c>
      <c r="O1797" s="7">
        <v>3</v>
      </c>
      <c r="P1797" s="5">
        <v>7.47</v>
      </c>
      <c r="Q1797" s="5">
        <v>3</v>
      </c>
      <c r="R1797" s="22">
        <f>Tabla1[[#This Row],[Fecha de Envío]]-Tabla1[[#This Row],[Fecha de Orden]]</f>
        <v>15</v>
      </c>
      <c r="S1797" s="24">
        <f>YEAR(Tabla1[[#This Row],[Fecha de Orden]])</f>
        <v>2022</v>
      </c>
      <c r="T1797" t="str">
        <f>VLOOKUP(Tabla1[[#This Row],[Nombre del Producto]],Tabla2[[Nombre Producto]:[Costo Unitario]],2,FALSE)</f>
        <v>Lot's O' Nuts</v>
      </c>
      <c r="U1797" t="str">
        <f>VLOOKUP(Tabla1[[#This Row],[Fábrica]],Tabla3[],4,FALSE)</f>
        <v>Arizona</v>
      </c>
    </row>
    <row r="1798" spans="1:21" x14ac:dyDescent="0.25">
      <c r="A1798" t="s">
        <v>3416</v>
      </c>
      <c r="B1798" s="3">
        <v>44601</v>
      </c>
      <c r="C1798" s="3">
        <v>44613</v>
      </c>
      <c r="D1798" t="s">
        <v>71</v>
      </c>
      <c r="E1798">
        <v>135391</v>
      </c>
      <c r="F1798" t="s">
        <v>19</v>
      </c>
      <c r="G1798" t="s">
        <v>908</v>
      </c>
      <c r="H1798" t="s">
        <v>42</v>
      </c>
      <c r="I1798">
        <v>78207</v>
      </c>
      <c r="J1798" t="s">
        <v>22</v>
      </c>
      <c r="K1798" t="s">
        <v>43</v>
      </c>
      <c r="L1798" t="s">
        <v>45</v>
      </c>
      <c r="M1798" t="s">
        <v>46</v>
      </c>
      <c r="N1798" s="5">
        <v>6.98</v>
      </c>
      <c r="O1798" s="7">
        <v>2</v>
      </c>
      <c r="P1798" s="5">
        <v>4.9800000000000004</v>
      </c>
      <c r="Q1798" s="5">
        <v>2</v>
      </c>
      <c r="R1798" s="22">
        <f>Tabla1[[#This Row],[Fecha de Envío]]-Tabla1[[#This Row],[Fecha de Orden]]</f>
        <v>12</v>
      </c>
      <c r="S1798" s="24">
        <f>YEAR(Tabla1[[#This Row],[Fecha de Orden]])</f>
        <v>2022</v>
      </c>
      <c r="T1798" t="str">
        <f>VLOOKUP(Tabla1[[#This Row],[Nombre del Producto]],Tabla2[[Nombre Producto]:[Costo Unitario]],2,FALSE)</f>
        <v>Lot's O' Nuts</v>
      </c>
      <c r="U1798" t="str">
        <f>VLOOKUP(Tabla1[[#This Row],[Fábrica]],Tabla3[],4,FALSE)</f>
        <v>Arizona</v>
      </c>
    </row>
    <row r="1799" spans="1:21" x14ac:dyDescent="0.25">
      <c r="A1799" t="s">
        <v>3417</v>
      </c>
      <c r="B1799" s="3">
        <v>44601</v>
      </c>
      <c r="C1799" s="3">
        <v>44613</v>
      </c>
      <c r="D1799" t="s">
        <v>71</v>
      </c>
      <c r="E1799">
        <v>135391</v>
      </c>
      <c r="F1799" t="s">
        <v>19</v>
      </c>
      <c r="G1799" t="s">
        <v>908</v>
      </c>
      <c r="H1799" t="s">
        <v>42</v>
      </c>
      <c r="I1799">
        <v>78207</v>
      </c>
      <c r="J1799" t="s">
        <v>22</v>
      </c>
      <c r="K1799" t="s">
        <v>43</v>
      </c>
      <c r="L1799" t="s">
        <v>24</v>
      </c>
      <c r="M1799" t="s">
        <v>25</v>
      </c>
      <c r="N1799" s="5">
        <v>15</v>
      </c>
      <c r="O1799" s="7">
        <v>4</v>
      </c>
      <c r="P1799" s="5">
        <v>9.8000000000000007</v>
      </c>
      <c r="Q1799" s="5">
        <v>5.2</v>
      </c>
      <c r="R1799" s="22">
        <f>Tabla1[[#This Row],[Fecha de Envío]]-Tabla1[[#This Row],[Fecha de Orden]]</f>
        <v>12</v>
      </c>
      <c r="S1799" s="24">
        <f>YEAR(Tabla1[[#This Row],[Fecha de Orden]])</f>
        <v>2022</v>
      </c>
      <c r="T1799" t="str">
        <f>VLOOKUP(Tabla1[[#This Row],[Nombre del Producto]],Tabla2[[Nombre Producto]:[Costo Unitario]],2,FALSE)</f>
        <v>Wicked Choccy's</v>
      </c>
      <c r="U1799" t="str">
        <f>VLOOKUP(Tabla1[[#This Row],[Fábrica]],Tabla3[],4,FALSE)</f>
        <v>Georgia</v>
      </c>
    </row>
    <row r="1800" spans="1:21" x14ac:dyDescent="0.25">
      <c r="A1800" t="s">
        <v>4412</v>
      </c>
      <c r="B1800" s="3">
        <v>44601</v>
      </c>
      <c r="C1800" s="3">
        <v>44615</v>
      </c>
      <c r="D1800" t="s">
        <v>71</v>
      </c>
      <c r="E1800">
        <v>153374</v>
      </c>
      <c r="F1800" t="s">
        <v>19</v>
      </c>
      <c r="G1800" t="s">
        <v>193</v>
      </c>
      <c r="H1800" t="s">
        <v>173</v>
      </c>
      <c r="I1800">
        <v>62521</v>
      </c>
      <c r="J1800" t="s">
        <v>22</v>
      </c>
      <c r="K1800" t="s">
        <v>43</v>
      </c>
      <c r="L1800" t="s">
        <v>36</v>
      </c>
      <c r="M1800" t="s">
        <v>37</v>
      </c>
      <c r="N1800" s="5">
        <v>19.5</v>
      </c>
      <c r="O1800" s="7">
        <v>6</v>
      </c>
      <c r="P1800" s="5">
        <v>12.66</v>
      </c>
      <c r="Q1800" s="5">
        <v>6.84</v>
      </c>
      <c r="R1800" s="22">
        <f>Tabla1[[#This Row],[Fecha de Envío]]-Tabla1[[#This Row],[Fecha de Orden]]</f>
        <v>14</v>
      </c>
      <c r="S1800" s="24">
        <f>YEAR(Tabla1[[#This Row],[Fecha de Orden]])</f>
        <v>2022</v>
      </c>
      <c r="T1800" t="str">
        <f>VLOOKUP(Tabla1[[#This Row],[Nombre del Producto]],Tabla2[[Nombre Producto]:[Costo Unitario]],2,FALSE)</f>
        <v>Wicked Choccy's</v>
      </c>
      <c r="U1800" t="str">
        <f>VLOOKUP(Tabla1[[#This Row],[Fábrica]],Tabla3[],4,FALSE)</f>
        <v>Georgia</v>
      </c>
    </row>
    <row r="1801" spans="1:21" x14ac:dyDescent="0.25">
      <c r="A1801" t="s">
        <v>6423</v>
      </c>
      <c r="B1801" s="3">
        <v>44601</v>
      </c>
      <c r="C1801" s="3">
        <v>44615</v>
      </c>
      <c r="D1801" t="s">
        <v>71</v>
      </c>
      <c r="E1801">
        <v>101007</v>
      </c>
      <c r="F1801" t="s">
        <v>19</v>
      </c>
      <c r="G1801" t="s">
        <v>186</v>
      </c>
      <c r="H1801" t="s">
        <v>42</v>
      </c>
      <c r="I1801">
        <v>75220</v>
      </c>
      <c r="J1801" t="s">
        <v>22</v>
      </c>
      <c r="K1801" t="s">
        <v>43</v>
      </c>
      <c r="L1801" t="s">
        <v>24</v>
      </c>
      <c r="M1801" t="s">
        <v>25</v>
      </c>
      <c r="N1801" s="5">
        <v>7.5</v>
      </c>
      <c r="O1801" s="7">
        <v>2</v>
      </c>
      <c r="P1801" s="5">
        <v>4.9000000000000004</v>
      </c>
      <c r="Q1801" s="5">
        <v>2.6</v>
      </c>
      <c r="R1801" s="22">
        <f>Tabla1[[#This Row],[Fecha de Envío]]-Tabla1[[#This Row],[Fecha de Orden]]</f>
        <v>14</v>
      </c>
      <c r="S1801" s="24">
        <f>YEAR(Tabla1[[#This Row],[Fecha de Orden]])</f>
        <v>2022</v>
      </c>
      <c r="T1801" t="str">
        <f>VLOOKUP(Tabla1[[#This Row],[Nombre del Producto]],Tabla2[[Nombre Producto]:[Costo Unitario]],2,FALSE)</f>
        <v>Wicked Choccy's</v>
      </c>
      <c r="U1801" t="str">
        <f>VLOOKUP(Tabla1[[#This Row],[Fábrica]],Tabla3[],4,FALSE)</f>
        <v>Georgia</v>
      </c>
    </row>
    <row r="1802" spans="1:21" x14ac:dyDescent="0.25">
      <c r="A1802" t="s">
        <v>8154</v>
      </c>
      <c r="B1802" s="3">
        <v>44601</v>
      </c>
      <c r="C1802" s="3">
        <v>44618</v>
      </c>
      <c r="D1802" t="s">
        <v>18</v>
      </c>
      <c r="E1802">
        <v>146038</v>
      </c>
      <c r="F1802" t="s">
        <v>19</v>
      </c>
      <c r="G1802" t="s">
        <v>53</v>
      </c>
      <c r="H1802" t="s">
        <v>21</v>
      </c>
      <c r="I1802">
        <v>90049</v>
      </c>
      <c r="J1802" t="s">
        <v>22</v>
      </c>
      <c r="K1802" t="s">
        <v>23</v>
      </c>
      <c r="L1802" t="s">
        <v>27</v>
      </c>
      <c r="M1802" t="s">
        <v>28</v>
      </c>
      <c r="N1802" s="5">
        <v>18</v>
      </c>
      <c r="O1802" s="7">
        <v>5</v>
      </c>
      <c r="P1802" s="5">
        <v>12.5</v>
      </c>
      <c r="Q1802" s="5">
        <v>5.5</v>
      </c>
      <c r="R1802" s="22">
        <f>Tabla1[[#This Row],[Fecha de Envío]]-Tabla1[[#This Row],[Fecha de Orden]]</f>
        <v>17</v>
      </c>
      <c r="S1802" s="24">
        <f>YEAR(Tabla1[[#This Row],[Fecha de Orden]])</f>
        <v>2022</v>
      </c>
      <c r="T1802" t="str">
        <f>VLOOKUP(Tabla1[[#This Row],[Nombre del Producto]],Tabla2[[Nombre Producto]:[Costo Unitario]],2,FALSE)</f>
        <v>Lot's O' Nuts</v>
      </c>
      <c r="U1802" t="str">
        <f>VLOOKUP(Tabla1[[#This Row],[Fábrica]],Tabla3[],4,FALSE)</f>
        <v>Arizona</v>
      </c>
    </row>
    <row r="1803" spans="1:21" x14ac:dyDescent="0.25">
      <c r="A1803" t="s">
        <v>6535</v>
      </c>
      <c r="B1803" s="3">
        <v>44602</v>
      </c>
      <c r="C1803" s="3">
        <v>44616</v>
      </c>
      <c r="D1803" t="s">
        <v>71</v>
      </c>
      <c r="E1803">
        <v>101126</v>
      </c>
      <c r="F1803" t="s">
        <v>19</v>
      </c>
      <c r="G1803" t="s">
        <v>144</v>
      </c>
      <c r="H1803" t="s">
        <v>101</v>
      </c>
      <c r="I1803">
        <v>19143</v>
      </c>
      <c r="J1803" t="s">
        <v>22</v>
      </c>
      <c r="K1803" t="s">
        <v>32</v>
      </c>
      <c r="L1803" t="s">
        <v>36</v>
      </c>
      <c r="M1803" t="s">
        <v>37</v>
      </c>
      <c r="N1803" s="5">
        <v>16.25</v>
      </c>
      <c r="O1803" s="7">
        <v>5</v>
      </c>
      <c r="P1803" s="5">
        <v>10.55</v>
      </c>
      <c r="Q1803" s="5">
        <v>5.7</v>
      </c>
      <c r="R1803" s="22">
        <f>Tabla1[[#This Row],[Fecha de Envío]]-Tabla1[[#This Row],[Fecha de Orden]]</f>
        <v>14</v>
      </c>
      <c r="S1803" s="24">
        <f>YEAR(Tabla1[[#This Row],[Fecha de Orden]])</f>
        <v>2022</v>
      </c>
      <c r="T1803" t="str">
        <f>VLOOKUP(Tabla1[[#This Row],[Nombre del Producto]],Tabla2[[Nombre Producto]:[Costo Unitario]],2,FALSE)</f>
        <v>Wicked Choccy's</v>
      </c>
      <c r="U1803" t="str">
        <f>VLOOKUP(Tabla1[[#This Row],[Fábrica]],Tabla3[],4,FALSE)</f>
        <v>Georgia</v>
      </c>
    </row>
    <row r="1804" spans="1:21" x14ac:dyDescent="0.25">
      <c r="A1804" t="s">
        <v>4971</v>
      </c>
      <c r="B1804" s="3">
        <v>44606</v>
      </c>
      <c r="C1804" s="3">
        <v>44621</v>
      </c>
      <c r="D1804" t="s">
        <v>18</v>
      </c>
      <c r="E1804">
        <v>147662</v>
      </c>
      <c r="F1804" t="s">
        <v>19</v>
      </c>
      <c r="G1804" t="s">
        <v>836</v>
      </c>
      <c r="H1804" t="s">
        <v>210</v>
      </c>
      <c r="I1804">
        <v>44312</v>
      </c>
      <c r="J1804" t="s">
        <v>22</v>
      </c>
      <c r="K1804" t="s">
        <v>32</v>
      </c>
      <c r="L1804" t="s">
        <v>45</v>
      </c>
      <c r="M1804" t="s">
        <v>46</v>
      </c>
      <c r="N1804" s="5">
        <v>10.47</v>
      </c>
      <c r="O1804" s="7">
        <v>3</v>
      </c>
      <c r="P1804" s="5">
        <v>7.47</v>
      </c>
      <c r="Q1804" s="5">
        <v>3</v>
      </c>
      <c r="R1804" s="22">
        <f>Tabla1[[#This Row],[Fecha de Envío]]-Tabla1[[#This Row],[Fecha de Orden]]</f>
        <v>15</v>
      </c>
      <c r="S1804" s="24">
        <f>YEAR(Tabla1[[#This Row],[Fecha de Orden]])</f>
        <v>2022</v>
      </c>
      <c r="T1804" t="str">
        <f>VLOOKUP(Tabla1[[#This Row],[Nombre del Producto]],Tabla2[[Nombre Producto]:[Costo Unitario]],2,FALSE)</f>
        <v>Lot's O' Nuts</v>
      </c>
      <c r="U1804" t="str">
        <f>VLOOKUP(Tabla1[[#This Row],[Fábrica]],Tabla3[],4,FALSE)</f>
        <v>Arizona</v>
      </c>
    </row>
    <row r="1805" spans="1:21" x14ac:dyDescent="0.25">
      <c r="A1805" t="s">
        <v>4972</v>
      </c>
      <c r="B1805" s="3">
        <v>44606</v>
      </c>
      <c r="C1805" s="3">
        <v>44621</v>
      </c>
      <c r="D1805" t="s">
        <v>18</v>
      </c>
      <c r="E1805">
        <v>147662</v>
      </c>
      <c r="F1805" t="s">
        <v>19</v>
      </c>
      <c r="G1805" t="s">
        <v>836</v>
      </c>
      <c r="H1805" t="s">
        <v>210</v>
      </c>
      <c r="I1805">
        <v>44312</v>
      </c>
      <c r="J1805" t="s">
        <v>22</v>
      </c>
      <c r="K1805" t="s">
        <v>32</v>
      </c>
      <c r="L1805" t="s">
        <v>27</v>
      </c>
      <c r="M1805" t="s">
        <v>28</v>
      </c>
      <c r="N1805" s="5">
        <v>7.2</v>
      </c>
      <c r="O1805" s="7">
        <v>2</v>
      </c>
      <c r="P1805" s="5">
        <v>5</v>
      </c>
      <c r="Q1805" s="5">
        <v>2.2000000000000002</v>
      </c>
      <c r="R1805" s="22">
        <f>Tabla1[[#This Row],[Fecha de Envío]]-Tabla1[[#This Row],[Fecha de Orden]]</f>
        <v>15</v>
      </c>
      <c r="S1805" s="24">
        <f>YEAR(Tabla1[[#This Row],[Fecha de Orden]])</f>
        <v>2022</v>
      </c>
      <c r="T1805" t="str">
        <f>VLOOKUP(Tabla1[[#This Row],[Nombre del Producto]],Tabla2[[Nombre Producto]:[Costo Unitario]],2,FALSE)</f>
        <v>Lot's O' Nuts</v>
      </c>
      <c r="U1805" t="str">
        <f>VLOOKUP(Tabla1[[#This Row],[Fábrica]],Tabla3[],4,FALSE)</f>
        <v>Arizona</v>
      </c>
    </row>
    <row r="1806" spans="1:21" x14ac:dyDescent="0.25">
      <c r="A1806" t="s">
        <v>4973</v>
      </c>
      <c r="B1806" s="3">
        <v>44606</v>
      </c>
      <c r="C1806" s="3">
        <v>44621</v>
      </c>
      <c r="D1806" t="s">
        <v>18</v>
      </c>
      <c r="E1806">
        <v>147662</v>
      </c>
      <c r="F1806" t="s">
        <v>19</v>
      </c>
      <c r="G1806" t="s">
        <v>836</v>
      </c>
      <c r="H1806" t="s">
        <v>210</v>
      </c>
      <c r="I1806">
        <v>44312</v>
      </c>
      <c r="J1806" t="s">
        <v>22</v>
      </c>
      <c r="K1806" t="s">
        <v>32</v>
      </c>
      <c r="L1806" t="s">
        <v>33</v>
      </c>
      <c r="M1806" t="s">
        <v>34</v>
      </c>
      <c r="N1806" s="5">
        <v>10.8</v>
      </c>
      <c r="O1806" s="7">
        <v>3</v>
      </c>
      <c r="P1806" s="5">
        <v>7.2</v>
      </c>
      <c r="Q1806" s="5">
        <v>3.6</v>
      </c>
      <c r="R1806" s="22">
        <f>Tabla1[[#This Row],[Fecha de Envío]]-Tabla1[[#This Row],[Fecha de Orden]]</f>
        <v>15</v>
      </c>
      <c r="S1806" s="24">
        <f>YEAR(Tabla1[[#This Row],[Fecha de Orden]])</f>
        <v>2022</v>
      </c>
      <c r="T1806" t="str">
        <f>VLOOKUP(Tabla1[[#This Row],[Nombre del Producto]],Tabla2[[Nombre Producto]:[Costo Unitario]],2,FALSE)</f>
        <v>Lot's O' Nuts</v>
      </c>
      <c r="U1806" t="str">
        <f>VLOOKUP(Tabla1[[#This Row],[Fábrica]],Tabla3[],4,FALSE)</f>
        <v>Arizona</v>
      </c>
    </row>
    <row r="1807" spans="1:21" x14ac:dyDescent="0.25">
      <c r="A1807" t="s">
        <v>8950</v>
      </c>
      <c r="B1807" s="3">
        <v>44606</v>
      </c>
      <c r="C1807" s="3">
        <v>44623</v>
      </c>
      <c r="D1807" t="s">
        <v>18</v>
      </c>
      <c r="E1807">
        <v>116876</v>
      </c>
      <c r="F1807" t="s">
        <v>19</v>
      </c>
      <c r="G1807" t="s">
        <v>276</v>
      </c>
      <c r="H1807" t="s">
        <v>31</v>
      </c>
      <c r="I1807">
        <v>14609</v>
      </c>
      <c r="J1807" t="s">
        <v>22</v>
      </c>
      <c r="K1807" t="s">
        <v>32</v>
      </c>
      <c r="L1807" t="s">
        <v>45</v>
      </c>
      <c r="M1807" t="s">
        <v>46</v>
      </c>
      <c r="N1807" s="5">
        <v>31.41</v>
      </c>
      <c r="O1807" s="7">
        <v>9</v>
      </c>
      <c r="P1807" s="5">
        <v>22.41</v>
      </c>
      <c r="Q1807" s="5">
        <v>9</v>
      </c>
      <c r="R1807" s="22">
        <f>Tabla1[[#This Row],[Fecha de Envío]]-Tabla1[[#This Row],[Fecha de Orden]]</f>
        <v>17</v>
      </c>
      <c r="S1807" s="24">
        <f>YEAR(Tabla1[[#This Row],[Fecha de Orden]])</f>
        <v>2022</v>
      </c>
      <c r="T1807" t="str">
        <f>VLOOKUP(Tabla1[[#This Row],[Nombre del Producto]],Tabla2[[Nombre Producto]:[Costo Unitario]],2,FALSE)</f>
        <v>Lot's O' Nuts</v>
      </c>
      <c r="U1807" t="str">
        <f>VLOOKUP(Tabla1[[#This Row],[Fábrica]],Tabla3[],4,FALSE)</f>
        <v>Arizona</v>
      </c>
    </row>
    <row r="1808" spans="1:21" x14ac:dyDescent="0.25">
      <c r="A1808" t="s">
        <v>8951</v>
      </c>
      <c r="B1808" s="3">
        <v>44606</v>
      </c>
      <c r="C1808" s="3">
        <v>44623</v>
      </c>
      <c r="D1808" t="s">
        <v>18</v>
      </c>
      <c r="E1808">
        <v>116876</v>
      </c>
      <c r="F1808" t="s">
        <v>19</v>
      </c>
      <c r="G1808" t="s">
        <v>276</v>
      </c>
      <c r="H1808" t="s">
        <v>31</v>
      </c>
      <c r="I1808">
        <v>14609</v>
      </c>
      <c r="J1808" t="s">
        <v>22</v>
      </c>
      <c r="K1808" t="s">
        <v>32</v>
      </c>
      <c r="L1808" t="s">
        <v>36</v>
      </c>
      <c r="M1808" t="s">
        <v>37</v>
      </c>
      <c r="N1808" s="5">
        <v>3.25</v>
      </c>
      <c r="O1808" s="7">
        <v>1</v>
      </c>
      <c r="P1808" s="5">
        <v>2.11</v>
      </c>
      <c r="Q1808" s="5">
        <v>1.1399999999999999</v>
      </c>
      <c r="R1808" s="22">
        <f>Tabla1[[#This Row],[Fecha de Envío]]-Tabla1[[#This Row],[Fecha de Orden]]</f>
        <v>17</v>
      </c>
      <c r="S1808" s="24">
        <f>YEAR(Tabla1[[#This Row],[Fecha de Orden]])</f>
        <v>2022</v>
      </c>
      <c r="T1808" t="str">
        <f>VLOOKUP(Tabla1[[#This Row],[Nombre del Producto]],Tabla2[[Nombre Producto]:[Costo Unitario]],2,FALSE)</f>
        <v>Wicked Choccy's</v>
      </c>
      <c r="U1808" t="str">
        <f>VLOOKUP(Tabla1[[#This Row],[Fábrica]],Tabla3[],4,FALSE)</f>
        <v>Georgia</v>
      </c>
    </row>
    <row r="1809" spans="1:21" x14ac:dyDescent="0.25">
      <c r="A1809" t="s">
        <v>4752</v>
      </c>
      <c r="B1809" s="3">
        <v>44607</v>
      </c>
      <c r="C1809" s="3">
        <v>44620</v>
      </c>
      <c r="D1809" t="s">
        <v>71</v>
      </c>
      <c r="E1809">
        <v>116092</v>
      </c>
      <c r="F1809" t="s">
        <v>19</v>
      </c>
      <c r="G1809" t="s">
        <v>53</v>
      </c>
      <c r="H1809" t="s">
        <v>21</v>
      </c>
      <c r="I1809">
        <v>90004</v>
      </c>
      <c r="J1809" t="s">
        <v>22</v>
      </c>
      <c r="K1809" t="s">
        <v>23</v>
      </c>
      <c r="L1809" t="s">
        <v>24</v>
      </c>
      <c r="M1809" t="s">
        <v>25</v>
      </c>
      <c r="N1809" s="5">
        <v>22.5</v>
      </c>
      <c r="O1809" s="7">
        <v>6</v>
      </c>
      <c r="P1809" s="5">
        <v>14.7</v>
      </c>
      <c r="Q1809" s="5">
        <v>7.8</v>
      </c>
      <c r="R1809" s="22">
        <f>Tabla1[[#This Row],[Fecha de Envío]]-Tabla1[[#This Row],[Fecha de Orden]]</f>
        <v>13</v>
      </c>
      <c r="S1809" s="24">
        <f>YEAR(Tabla1[[#This Row],[Fecha de Orden]])</f>
        <v>2022</v>
      </c>
      <c r="T1809" t="str">
        <f>VLOOKUP(Tabla1[[#This Row],[Nombre del Producto]],Tabla2[[Nombre Producto]:[Costo Unitario]],2,FALSE)</f>
        <v>Wicked Choccy's</v>
      </c>
      <c r="U1809" t="str">
        <f>VLOOKUP(Tabla1[[#This Row],[Fábrica]],Tabla3[],4,FALSE)</f>
        <v>Georgia</v>
      </c>
    </row>
    <row r="1810" spans="1:21" x14ac:dyDescent="0.25">
      <c r="A1810" t="s">
        <v>4753</v>
      </c>
      <c r="B1810" s="3">
        <v>44607</v>
      </c>
      <c r="C1810" s="3">
        <v>44620</v>
      </c>
      <c r="D1810" t="s">
        <v>71</v>
      </c>
      <c r="E1810">
        <v>116092</v>
      </c>
      <c r="F1810" t="s">
        <v>19</v>
      </c>
      <c r="G1810" t="s">
        <v>53</v>
      </c>
      <c r="H1810" t="s">
        <v>21</v>
      </c>
      <c r="I1810">
        <v>90004</v>
      </c>
      <c r="J1810" t="s">
        <v>22</v>
      </c>
      <c r="K1810" t="s">
        <v>23</v>
      </c>
      <c r="L1810" t="s">
        <v>36</v>
      </c>
      <c r="M1810" t="s">
        <v>37</v>
      </c>
      <c r="N1810" s="5">
        <v>16.25</v>
      </c>
      <c r="O1810" s="7">
        <v>5</v>
      </c>
      <c r="P1810" s="5">
        <v>10.55</v>
      </c>
      <c r="Q1810" s="5">
        <v>5.7</v>
      </c>
      <c r="R1810" s="22">
        <f>Tabla1[[#This Row],[Fecha de Envío]]-Tabla1[[#This Row],[Fecha de Orden]]</f>
        <v>13</v>
      </c>
      <c r="S1810" s="24">
        <f>YEAR(Tabla1[[#This Row],[Fecha de Orden]])</f>
        <v>2022</v>
      </c>
      <c r="T1810" t="str">
        <f>VLOOKUP(Tabla1[[#This Row],[Nombre del Producto]],Tabla2[[Nombre Producto]:[Costo Unitario]],2,FALSE)</f>
        <v>Wicked Choccy's</v>
      </c>
      <c r="U1810" t="str">
        <f>VLOOKUP(Tabla1[[#This Row],[Fábrica]],Tabla3[],4,FALSE)</f>
        <v>Georgia</v>
      </c>
    </row>
    <row r="1811" spans="1:21" x14ac:dyDescent="0.25">
      <c r="A1811" t="s">
        <v>4754</v>
      </c>
      <c r="B1811" s="3">
        <v>44607</v>
      </c>
      <c r="C1811" s="3">
        <v>44620</v>
      </c>
      <c r="D1811" t="s">
        <v>71</v>
      </c>
      <c r="E1811">
        <v>116092</v>
      </c>
      <c r="F1811" t="s">
        <v>19</v>
      </c>
      <c r="G1811" t="s">
        <v>53</v>
      </c>
      <c r="H1811" t="s">
        <v>21</v>
      </c>
      <c r="I1811">
        <v>90004</v>
      </c>
      <c r="J1811" t="s">
        <v>22</v>
      </c>
      <c r="K1811" t="s">
        <v>23</v>
      </c>
      <c r="L1811" t="s">
        <v>33</v>
      </c>
      <c r="M1811" t="s">
        <v>34</v>
      </c>
      <c r="N1811" s="5">
        <v>18</v>
      </c>
      <c r="O1811" s="7">
        <v>5</v>
      </c>
      <c r="P1811" s="5">
        <v>12</v>
      </c>
      <c r="Q1811" s="5">
        <v>6</v>
      </c>
      <c r="R1811" s="22">
        <f>Tabla1[[#This Row],[Fecha de Envío]]-Tabla1[[#This Row],[Fecha de Orden]]</f>
        <v>13</v>
      </c>
      <c r="S1811" s="24">
        <f>YEAR(Tabla1[[#This Row],[Fecha de Orden]])</f>
        <v>2022</v>
      </c>
      <c r="T1811" t="str">
        <f>VLOOKUP(Tabla1[[#This Row],[Nombre del Producto]],Tabla2[[Nombre Producto]:[Costo Unitario]],2,FALSE)</f>
        <v>Lot's O' Nuts</v>
      </c>
      <c r="U1811" t="str">
        <f>VLOOKUP(Tabla1[[#This Row],[Fábrica]],Tabla3[],4,FALSE)</f>
        <v>Arizona</v>
      </c>
    </row>
    <row r="1812" spans="1:21" x14ac:dyDescent="0.25">
      <c r="A1812" t="s">
        <v>4755</v>
      </c>
      <c r="B1812" s="3">
        <v>44607</v>
      </c>
      <c r="C1812" s="3">
        <v>44620</v>
      </c>
      <c r="D1812" t="s">
        <v>71</v>
      </c>
      <c r="E1812">
        <v>116092</v>
      </c>
      <c r="F1812" t="s">
        <v>19</v>
      </c>
      <c r="G1812" t="s">
        <v>53</v>
      </c>
      <c r="H1812" t="s">
        <v>21</v>
      </c>
      <c r="I1812">
        <v>90004</v>
      </c>
      <c r="J1812" t="s">
        <v>22</v>
      </c>
      <c r="K1812" t="s">
        <v>23</v>
      </c>
      <c r="L1812" t="s">
        <v>27</v>
      </c>
      <c r="M1812" t="s">
        <v>28</v>
      </c>
      <c r="N1812" s="5">
        <v>7.2</v>
      </c>
      <c r="O1812" s="7">
        <v>2</v>
      </c>
      <c r="P1812" s="5">
        <v>5</v>
      </c>
      <c r="Q1812" s="5">
        <v>2.2000000000000002</v>
      </c>
      <c r="R1812" s="22">
        <f>Tabla1[[#This Row],[Fecha de Envío]]-Tabla1[[#This Row],[Fecha de Orden]]</f>
        <v>13</v>
      </c>
      <c r="S1812" s="24">
        <f>YEAR(Tabla1[[#This Row],[Fecha de Orden]])</f>
        <v>2022</v>
      </c>
      <c r="T1812" t="str">
        <f>VLOOKUP(Tabla1[[#This Row],[Nombre del Producto]],Tabla2[[Nombre Producto]:[Costo Unitario]],2,FALSE)</f>
        <v>Lot's O' Nuts</v>
      </c>
      <c r="U1812" t="str">
        <f>VLOOKUP(Tabla1[[#This Row],[Fábrica]],Tabla3[],4,FALSE)</f>
        <v>Arizona</v>
      </c>
    </row>
    <row r="1813" spans="1:21" x14ac:dyDescent="0.25">
      <c r="A1813" t="s">
        <v>7664</v>
      </c>
      <c r="B1813" s="3">
        <v>44607</v>
      </c>
      <c r="C1813" s="3">
        <v>44621</v>
      </c>
      <c r="D1813" t="s">
        <v>18</v>
      </c>
      <c r="E1813">
        <v>154326</v>
      </c>
      <c r="F1813" t="s">
        <v>19</v>
      </c>
      <c r="G1813" t="s">
        <v>2627</v>
      </c>
      <c r="H1813" t="s">
        <v>410</v>
      </c>
      <c r="I1813">
        <v>53142</v>
      </c>
      <c r="J1813" t="s">
        <v>22</v>
      </c>
      <c r="K1813" t="s">
        <v>43</v>
      </c>
      <c r="L1813" t="s">
        <v>27</v>
      </c>
      <c r="M1813" t="s">
        <v>28</v>
      </c>
      <c r="N1813" s="5">
        <v>18</v>
      </c>
      <c r="O1813" s="7">
        <v>5</v>
      </c>
      <c r="P1813" s="5">
        <v>12.5</v>
      </c>
      <c r="Q1813" s="5">
        <v>5.5</v>
      </c>
      <c r="R1813" s="22">
        <f>Tabla1[[#This Row],[Fecha de Envío]]-Tabla1[[#This Row],[Fecha de Orden]]</f>
        <v>14</v>
      </c>
      <c r="S1813" s="24">
        <f>YEAR(Tabla1[[#This Row],[Fecha de Orden]])</f>
        <v>2022</v>
      </c>
      <c r="T1813" t="str">
        <f>VLOOKUP(Tabla1[[#This Row],[Nombre del Producto]],Tabla2[[Nombre Producto]:[Costo Unitario]],2,FALSE)</f>
        <v>Lot's O' Nuts</v>
      </c>
      <c r="U1813" t="str">
        <f>VLOOKUP(Tabla1[[#This Row],[Fábrica]],Tabla3[],4,FALSE)</f>
        <v>Arizona</v>
      </c>
    </row>
    <row r="1814" spans="1:21" x14ac:dyDescent="0.25">
      <c r="A1814" t="s">
        <v>7665</v>
      </c>
      <c r="B1814" s="3">
        <v>44607</v>
      </c>
      <c r="C1814" s="3">
        <v>44621</v>
      </c>
      <c r="D1814" t="s">
        <v>18</v>
      </c>
      <c r="E1814">
        <v>154326</v>
      </c>
      <c r="F1814" t="s">
        <v>19</v>
      </c>
      <c r="G1814" t="s">
        <v>2627</v>
      </c>
      <c r="H1814" t="s">
        <v>410</v>
      </c>
      <c r="I1814">
        <v>53142</v>
      </c>
      <c r="J1814" t="s">
        <v>22</v>
      </c>
      <c r="K1814" t="s">
        <v>43</v>
      </c>
      <c r="L1814" t="s">
        <v>36</v>
      </c>
      <c r="M1814" t="s">
        <v>37</v>
      </c>
      <c r="N1814" s="5">
        <v>9.75</v>
      </c>
      <c r="O1814" s="7">
        <v>3</v>
      </c>
      <c r="P1814" s="5">
        <v>6.33</v>
      </c>
      <c r="Q1814" s="5">
        <v>3.42</v>
      </c>
      <c r="R1814" s="22">
        <f>Tabla1[[#This Row],[Fecha de Envío]]-Tabla1[[#This Row],[Fecha de Orden]]</f>
        <v>14</v>
      </c>
      <c r="S1814" s="24">
        <f>YEAR(Tabla1[[#This Row],[Fecha de Orden]])</f>
        <v>2022</v>
      </c>
      <c r="T1814" t="str">
        <f>VLOOKUP(Tabla1[[#This Row],[Nombre del Producto]],Tabla2[[Nombre Producto]:[Costo Unitario]],2,FALSE)</f>
        <v>Wicked Choccy's</v>
      </c>
      <c r="U1814" t="str">
        <f>VLOOKUP(Tabla1[[#This Row],[Fábrica]],Tabla3[],4,FALSE)</f>
        <v>Georgia</v>
      </c>
    </row>
    <row r="1815" spans="1:21" x14ac:dyDescent="0.25">
      <c r="A1815" t="s">
        <v>7417</v>
      </c>
      <c r="B1815" s="3">
        <v>44608</v>
      </c>
      <c r="C1815" s="3">
        <v>44623</v>
      </c>
      <c r="D1815" t="s">
        <v>18</v>
      </c>
      <c r="E1815">
        <v>121776</v>
      </c>
      <c r="F1815" t="s">
        <v>19</v>
      </c>
      <c r="G1815" t="s">
        <v>53</v>
      </c>
      <c r="H1815" t="s">
        <v>21</v>
      </c>
      <c r="I1815">
        <v>90008</v>
      </c>
      <c r="J1815" t="s">
        <v>22</v>
      </c>
      <c r="K1815" t="s">
        <v>23</v>
      </c>
      <c r="L1815" t="s">
        <v>27</v>
      </c>
      <c r="M1815" t="s">
        <v>28</v>
      </c>
      <c r="N1815" s="5">
        <v>25.2</v>
      </c>
      <c r="O1815" s="7">
        <v>7</v>
      </c>
      <c r="P1815" s="5">
        <v>17.5</v>
      </c>
      <c r="Q1815" s="5">
        <v>7.7</v>
      </c>
      <c r="R1815" s="22">
        <f>Tabla1[[#This Row],[Fecha de Envío]]-Tabla1[[#This Row],[Fecha de Orden]]</f>
        <v>15</v>
      </c>
      <c r="S1815" s="24">
        <f>YEAR(Tabla1[[#This Row],[Fecha de Orden]])</f>
        <v>2022</v>
      </c>
      <c r="T1815" t="str">
        <f>VLOOKUP(Tabla1[[#This Row],[Nombre del Producto]],Tabla2[[Nombre Producto]:[Costo Unitario]],2,FALSE)</f>
        <v>Lot's O' Nuts</v>
      </c>
      <c r="U1815" t="str">
        <f>VLOOKUP(Tabla1[[#This Row],[Fábrica]],Tabla3[],4,FALSE)</f>
        <v>Arizona</v>
      </c>
    </row>
    <row r="1816" spans="1:21" x14ac:dyDescent="0.25">
      <c r="A1816" t="s">
        <v>7418</v>
      </c>
      <c r="B1816" s="3">
        <v>44608</v>
      </c>
      <c r="C1816" s="3">
        <v>44623</v>
      </c>
      <c r="D1816" t="s">
        <v>18</v>
      </c>
      <c r="E1816">
        <v>121776</v>
      </c>
      <c r="F1816" t="s">
        <v>19</v>
      </c>
      <c r="G1816" t="s">
        <v>53</v>
      </c>
      <c r="H1816" t="s">
        <v>21</v>
      </c>
      <c r="I1816">
        <v>90008</v>
      </c>
      <c r="J1816" t="s">
        <v>22</v>
      </c>
      <c r="K1816" t="s">
        <v>23</v>
      </c>
      <c r="L1816" t="s">
        <v>45</v>
      </c>
      <c r="M1816" t="s">
        <v>46</v>
      </c>
      <c r="N1816" s="5">
        <v>10.47</v>
      </c>
      <c r="O1816" s="7">
        <v>3</v>
      </c>
      <c r="P1816" s="5">
        <v>7.47</v>
      </c>
      <c r="Q1816" s="5">
        <v>3</v>
      </c>
      <c r="R1816" s="22">
        <f>Tabla1[[#This Row],[Fecha de Envío]]-Tabla1[[#This Row],[Fecha de Orden]]</f>
        <v>15</v>
      </c>
      <c r="S1816" s="24">
        <f>YEAR(Tabla1[[#This Row],[Fecha de Orden]])</f>
        <v>2022</v>
      </c>
      <c r="T1816" t="str">
        <f>VLOOKUP(Tabla1[[#This Row],[Nombre del Producto]],Tabla2[[Nombre Producto]:[Costo Unitario]],2,FALSE)</f>
        <v>Lot's O' Nuts</v>
      </c>
      <c r="U1816" t="str">
        <f>VLOOKUP(Tabla1[[#This Row],[Fábrica]],Tabla3[],4,FALSE)</f>
        <v>Arizona</v>
      </c>
    </row>
    <row r="1817" spans="1:21" x14ac:dyDescent="0.25">
      <c r="A1817" t="s">
        <v>8312</v>
      </c>
      <c r="B1817" s="3">
        <v>44608</v>
      </c>
      <c r="C1817" s="3">
        <v>44622</v>
      </c>
      <c r="D1817" t="s">
        <v>18</v>
      </c>
      <c r="E1817">
        <v>156923</v>
      </c>
      <c r="F1817" t="s">
        <v>19</v>
      </c>
      <c r="G1817" t="s">
        <v>3294</v>
      </c>
      <c r="H1817" t="s">
        <v>137</v>
      </c>
      <c r="I1817">
        <v>3820</v>
      </c>
      <c r="J1817" t="s">
        <v>22</v>
      </c>
      <c r="K1817" t="s">
        <v>32</v>
      </c>
      <c r="L1817" t="s">
        <v>36</v>
      </c>
      <c r="M1817" t="s">
        <v>37</v>
      </c>
      <c r="N1817" s="5">
        <v>19.5</v>
      </c>
      <c r="O1817" s="7">
        <v>6</v>
      </c>
      <c r="P1817" s="5">
        <v>12.66</v>
      </c>
      <c r="Q1817" s="5">
        <v>6.84</v>
      </c>
      <c r="R1817" s="22">
        <f>Tabla1[[#This Row],[Fecha de Envío]]-Tabla1[[#This Row],[Fecha de Orden]]</f>
        <v>14</v>
      </c>
      <c r="S1817" s="24">
        <f>YEAR(Tabla1[[#This Row],[Fecha de Orden]])</f>
        <v>2022</v>
      </c>
      <c r="T1817" t="str">
        <f>VLOOKUP(Tabla1[[#This Row],[Nombre del Producto]],Tabla2[[Nombre Producto]:[Costo Unitario]],2,FALSE)</f>
        <v>Wicked Choccy's</v>
      </c>
      <c r="U1817" t="str">
        <f>VLOOKUP(Tabla1[[#This Row],[Fábrica]],Tabla3[],4,FALSE)</f>
        <v>Georgia</v>
      </c>
    </row>
    <row r="1818" spans="1:21" x14ac:dyDescent="0.25">
      <c r="A1818" t="s">
        <v>240</v>
      </c>
      <c r="B1818" s="3">
        <v>44610</v>
      </c>
      <c r="C1818" s="3">
        <v>44624</v>
      </c>
      <c r="D1818" t="s">
        <v>18</v>
      </c>
      <c r="E1818">
        <v>111234</v>
      </c>
      <c r="F1818" t="s">
        <v>19</v>
      </c>
      <c r="G1818" t="s">
        <v>53</v>
      </c>
      <c r="H1818" t="s">
        <v>21</v>
      </c>
      <c r="I1818">
        <v>90004</v>
      </c>
      <c r="J1818" t="s">
        <v>22</v>
      </c>
      <c r="K1818" t="s">
        <v>23</v>
      </c>
      <c r="L1818" t="s">
        <v>45</v>
      </c>
      <c r="M1818" t="s">
        <v>46</v>
      </c>
      <c r="N1818" s="5">
        <v>10.47</v>
      </c>
      <c r="O1818" s="7">
        <v>3</v>
      </c>
      <c r="P1818" s="5">
        <v>7.47</v>
      </c>
      <c r="Q1818" s="5">
        <v>3</v>
      </c>
      <c r="R1818" s="22">
        <f>Tabla1[[#This Row],[Fecha de Envío]]-Tabla1[[#This Row],[Fecha de Orden]]</f>
        <v>14</v>
      </c>
      <c r="S1818" s="24">
        <f>YEAR(Tabla1[[#This Row],[Fecha de Orden]])</f>
        <v>2022</v>
      </c>
      <c r="T1818" t="str">
        <f>VLOOKUP(Tabla1[[#This Row],[Nombre del Producto]],Tabla2[[Nombre Producto]:[Costo Unitario]],2,FALSE)</f>
        <v>Lot's O' Nuts</v>
      </c>
      <c r="U1818" t="str">
        <f>VLOOKUP(Tabla1[[#This Row],[Fábrica]],Tabla3[],4,FALSE)</f>
        <v>Arizona</v>
      </c>
    </row>
    <row r="1819" spans="1:21" x14ac:dyDescent="0.25">
      <c r="A1819" t="s">
        <v>3817</v>
      </c>
      <c r="B1819" s="3">
        <v>44610</v>
      </c>
      <c r="C1819" s="3">
        <v>44626</v>
      </c>
      <c r="D1819" t="s">
        <v>18</v>
      </c>
      <c r="E1819">
        <v>105725</v>
      </c>
      <c r="F1819" t="s">
        <v>19</v>
      </c>
      <c r="G1819" t="s">
        <v>188</v>
      </c>
      <c r="H1819" t="s">
        <v>21</v>
      </c>
      <c r="I1819">
        <v>90805</v>
      </c>
      <c r="J1819" t="s">
        <v>22</v>
      </c>
      <c r="K1819" t="s">
        <v>23</v>
      </c>
      <c r="L1819" t="s">
        <v>27</v>
      </c>
      <c r="M1819" t="s">
        <v>28</v>
      </c>
      <c r="N1819" s="5">
        <v>3.6</v>
      </c>
      <c r="O1819" s="7">
        <v>1</v>
      </c>
      <c r="P1819" s="5">
        <v>2.5</v>
      </c>
      <c r="Q1819" s="5">
        <v>1.1000000000000001</v>
      </c>
      <c r="R1819" s="22">
        <f>Tabla1[[#This Row],[Fecha de Envío]]-Tabla1[[#This Row],[Fecha de Orden]]</f>
        <v>16</v>
      </c>
      <c r="S1819" s="24">
        <f>YEAR(Tabla1[[#This Row],[Fecha de Orden]])</f>
        <v>2022</v>
      </c>
      <c r="T1819" t="str">
        <f>VLOOKUP(Tabla1[[#This Row],[Nombre del Producto]],Tabla2[[Nombre Producto]:[Costo Unitario]],2,FALSE)</f>
        <v>Lot's O' Nuts</v>
      </c>
      <c r="U1819" t="str">
        <f>VLOOKUP(Tabla1[[#This Row],[Fábrica]],Tabla3[],4,FALSE)</f>
        <v>Arizona</v>
      </c>
    </row>
    <row r="1820" spans="1:21" x14ac:dyDescent="0.25">
      <c r="A1820" t="s">
        <v>3818</v>
      </c>
      <c r="B1820" s="3">
        <v>44610</v>
      </c>
      <c r="C1820" s="3">
        <v>44626</v>
      </c>
      <c r="D1820" t="s">
        <v>18</v>
      </c>
      <c r="E1820">
        <v>105725</v>
      </c>
      <c r="F1820" t="s">
        <v>19</v>
      </c>
      <c r="G1820" t="s">
        <v>188</v>
      </c>
      <c r="H1820" t="s">
        <v>21</v>
      </c>
      <c r="I1820">
        <v>90805</v>
      </c>
      <c r="J1820" t="s">
        <v>22</v>
      </c>
      <c r="K1820" t="s">
        <v>23</v>
      </c>
      <c r="L1820" t="s">
        <v>45</v>
      </c>
      <c r="M1820" t="s">
        <v>46</v>
      </c>
      <c r="N1820" s="5">
        <v>6.98</v>
      </c>
      <c r="O1820" s="7">
        <v>2</v>
      </c>
      <c r="P1820" s="5">
        <v>4.9800000000000004</v>
      </c>
      <c r="Q1820" s="5">
        <v>2</v>
      </c>
      <c r="R1820" s="22">
        <f>Tabla1[[#This Row],[Fecha de Envío]]-Tabla1[[#This Row],[Fecha de Orden]]</f>
        <v>16</v>
      </c>
      <c r="S1820" s="24">
        <f>YEAR(Tabla1[[#This Row],[Fecha de Orden]])</f>
        <v>2022</v>
      </c>
      <c r="T1820" t="str">
        <f>VLOOKUP(Tabla1[[#This Row],[Nombre del Producto]],Tabla2[[Nombre Producto]:[Costo Unitario]],2,FALSE)</f>
        <v>Lot's O' Nuts</v>
      </c>
      <c r="U1820" t="str">
        <f>VLOOKUP(Tabla1[[#This Row],[Fábrica]],Tabla3[],4,FALSE)</f>
        <v>Arizona</v>
      </c>
    </row>
    <row r="1821" spans="1:21" x14ac:dyDescent="0.25">
      <c r="A1821" t="s">
        <v>4946</v>
      </c>
      <c r="B1821" s="3">
        <v>44612</v>
      </c>
      <c r="C1821" s="3">
        <v>44625</v>
      </c>
      <c r="D1821" t="s">
        <v>71</v>
      </c>
      <c r="E1821">
        <v>152611</v>
      </c>
      <c r="F1821" t="s">
        <v>19</v>
      </c>
      <c r="G1821" t="s">
        <v>3692</v>
      </c>
      <c r="H1821" t="s">
        <v>306</v>
      </c>
      <c r="I1821">
        <v>8861</v>
      </c>
      <c r="J1821" t="s">
        <v>22</v>
      </c>
      <c r="K1821" t="s">
        <v>32</v>
      </c>
      <c r="L1821" t="s">
        <v>24</v>
      </c>
      <c r="M1821" t="s">
        <v>25</v>
      </c>
      <c r="N1821" s="5">
        <v>26.25</v>
      </c>
      <c r="O1821" s="7">
        <v>7</v>
      </c>
      <c r="P1821" s="5">
        <v>17.149999999999999</v>
      </c>
      <c r="Q1821" s="5">
        <v>9.1</v>
      </c>
      <c r="R1821" s="22">
        <f>Tabla1[[#This Row],[Fecha de Envío]]-Tabla1[[#This Row],[Fecha de Orden]]</f>
        <v>13</v>
      </c>
      <c r="S1821" s="24">
        <f>YEAR(Tabla1[[#This Row],[Fecha de Orden]])</f>
        <v>2022</v>
      </c>
      <c r="T1821" t="str">
        <f>VLOOKUP(Tabla1[[#This Row],[Nombre del Producto]],Tabla2[[Nombre Producto]:[Costo Unitario]],2,FALSE)</f>
        <v>Wicked Choccy's</v>
      </c>
      <c r="U1821" t="str">
        <f>VLOOKUP(Tabla1[[#This Row],[Fábrica]],Tabla3[],4,FALSE)</f>
        <v>Georgia</v>
      </c>
    </row>
    <row r="1822" spans="1:21" x14ac:dyDescent="0.25">
      <c r="A1822" t="s">
        <v>5597</v>
      </c>
      <c r="B1822" s="3">
        <v>44612</v>
      </c>
      <c r="C1822" s="3">
        <v>44627</v>
      </c>
      <c r="D1822" t="s">
        <v>18</v>
      </c>
      <c r="E1822">
        <v>169740</v>
      </c>
      <c r="F1822" t="s">
        <v>19</v>
      </c>
      <c r="G1822" t="s">
        <v>1910</v>
      </c>
      <c r="H1822" t="s">
        <v>1911</v>
      </c>
      <c r="I1822">
        <v>71901</v>
      </c>
      <c r="J1822" t="s">
        <v>22</v>
      </c>
      <c r="K1822" t="s">
        <v>66</v>
      </c>
      <c r="L1822" t="s">
        <v>33</v>
      </c>
      <c r="M1822" t="s">
        <v>34</v>
      </c>
      <c r="N1822" s="5">
        <v>3.6</v>
      </c>
      <c r="O1822" s="7">
        <v>1</v>
      </c>
      <c r="P1822" s="5">
        <v>2.4</v>
      </c>
      <c r="Q1822" s="5">
        <v>1.2</v>
      </c>
      <c r="R1822" s="22">
        <f>Tabla1[[#This Row],[Fecha de Envío]]-Tabla1[[#This Row],[Fecha de Orden]]</f>
        <v>15</v>
      </c>
      <c r="S1822" s="24">
        <f>YEAR(Tabla1[[#This Row],[Fecha de Orden]])</f>
        <v>2022</v>
      </c>
      <c r="T1822" t="str">
        <f>VLOOKUP(Tabla1[[#This Row],[Nombre del Producto]],Tabla2[[Nombre Producto]:[Costo Unitario]],2,FALSE)</f>
        <v>Lot's O' Nuts</v>
      </c>
      <c r="U1822" t="str">
        <f>VLOOKUP(Tabla1[[#This Row],[Fábrica]],Tabla3[],4,FALSE)</f>
        <v>Arizona</v>
      </c>
    </row>
    <row r="1823" spans="1:21" x14ac:dyDescent="0.25">
      <c r="A1823" t="s">
        <v>4291</v>
      </c>
      <c r="B1823" s="3">
        <v>44613</v>
      </c>
      <c r="C1823" s="3">
        <v>44625</v>
      </c>
      <c r="D1823" t="s">
        <v>71</v>
      </c>
      <c r="E1823">
        <v>129770</v>
      </c>
      <c r="F1823" t="s">
        <v>19</v>
      </c>
      <c r="G1823" t="s">
        <v>2750</v>
      </c>
      <c r="H1823" t="s">
        <v>235</v>
      </c>
      <c r="I1823">
        <v>88001</v>
      </c>
      <c r="J1823" t="s">
        <v>22</v>
      </c>
      <c r="K1823" t="s">
        <v>23</v>
      </c>
      <c r="L1823" t="s">
        <v>36</v>
      </c>
      <c r="M1823" t="s">
        <v>37</v>
      </c>
      <c r="N1823" s="5">
        <v>13</v>
      </c>
      <c r="O1823" s="7">
        <v>4</v>
      </c>
      <c r="P1823" s="5">
        <v>8.44</v>
      </c>
      <c r="Q1823" s="5">
        <v>4.5599999999999996</v>
      </c>
      <c r="R1823" s="22">
        <f>Tabla1[[#This Row],[Fecha de Envío]]-Tabla1[[#This Row],[Fecha de Orden]]</f>
        <v>12</v>
      </c>
      <c r="S1823" s="24">
        <f>YEAR(Tabla1[[#This Row],[Fecha de Orden]])</f>
        <v>2022</v>
      </c>
      <c r="T1823" t="str">
        <f>VLOOKUP(Tabla1[[#This Row],[Nombre del Producto]],Tabla2[[Nombre Producto]:[Costo Unitario]],2,FALSE)</f>
        <v>Wicked Choccy's</v>
      </c>
      <c r="U1823" t="str">
        <f>VLOOKUP(Tabla1[[#This Row],[Fábrica]],Tabla3[],4,FALSE)</f>
        <v>Georgia</v>
      </c>
    </row>
    <row r="1824" spans="1:21" x14ac:dyDescent="0.25">
      <c r="A1824" t="s">
        <v>7227</v>
      </c>
      <c r="B1824" s="3">
        <v>44613</v>
      </c>
      <c r="C1824" s="3">
        <v>44629</v>
      </c>
      <c r="D1824" t="s">
        <v>18</v>
      </c>
      <c r="E1824">
        <v>162782</v>
      </c>
      <c r="F1824" t="s">
        <v>19</v>
      </c>
      <c r="G1824" t="s">
        <v>931</v>
      </c>
      <c r="H1824" t="s">
        <v>583</v>
      </c>
      <c r="I1824">
        <v>21044</v>
      </c>
      <c r="J1824" t="s">
        <v>22</v>
      </c>
      <c r="K1824" t="s">
        <v>32</v>
      </c>
      <c r="L1824" t="s">
        <v>45</v>
      </c>
      <c r="M1824" t="s">
        <v>46</v>
      </c>
      <c r="N1824" s="5">
        <v>6.98</v>
      </c>
      <c r="O1824" s="7">
        <v>2</v>
      </c>
      <c r="P1824" s="5">
        <v>4.9800000000000004</v>
      </c>
      <c r="Q1824" s="5">
        <v>2</v>
      </c>
      <c r="R1824" s="22">
        <f>Tabla1[[#This Row],[Fecha de Envío]]-Tabla1[[#This Row],[Fecha de Orden]]</f>
        <v>16</v>
      </c>
      <c r="S1824" s="24">
        <f>YEAR(Tabla1[[#This Row],[Fecha de Orden]])</f>
        <v>2022</v>
      </c>
      <c r="T1824" t="str">
        <f>VLOOKUP(Tabla1[[#This Row],[Nombre del Producto]],Tabla2[[Nombre Producto]:[Costo Unitario]],2,FALSE)</f>
        <v>Lot's O' Nuts</v>
      </c>
      <c r="U1824" t="str">
        <f>VLOOKUP(Tabla1[[#This Row],[Fábrica]],Tabla3[],4,FALSE)</f>
        <v>Arizona</v>
      </c>
    </row>
    <row r="1825" spans="1:21" x14ac:dyDescent="0.25">
      <c r="A1825" t="s">
        <v>7189</v>
      </c>
      <c r="B1825" s="3">
        <v>44614</v>
      </c>
      <c r="C1825" s="3">
        <v>44626</v>
      </c>
      <c r="D1825" t="s">
        <v>71</v>
      </c>
      <c r="E1825">
        <v>132374</v>
      </c>
      <c r="F1825" t="s">
        <v>19</v>
      </c>
      <c r="G1825" t="s">
        <v>4364</v>
      </c>
      <c r="H1825" t="s">
        <v>93</v>
      </c>
      <c r="I1825">
        <v>48310</v>
      </c>
      <c r="J1825" t="s">
        <v>22</v>
      </c>
      <c r="K1825" t="s">
        <v>43</v>
      </c>
      <c r="L1825" t="s">
        <v>45</v>
      </c>
      <c r="M1825" t="s">
        <v>46</v>
      </c>
      <c r="N1825" s="5">
        <v>13.96</v>
      </c>
      <c r="O1825" s="7">
        <v>4</v>
      </c>
      <c r="P1825" s="5">
        <v>9.9600000000000009</v>
      </c>
      <c r="Q1825" s="5">
        <v>4</v>
      </c>
      <c r="R1825" s="22">
        <f>Tabla1[[#This Row],[Fecha de Envío]]-Tabla1[[#This Row],[Fecha de Orden]]</f>
        <v>12</v>
      </c>
      <c r="S1825" s="24">
        <f>YEAR(Tabla1[[#This Row],[Fecha de Orden]])</f>
        <v>2022</v>
      </c>
      <c r="T1825" t="str">
        <f>VLOOKUP(Tabla1[[#This Row],[Nombre del Producto]],Tabla2[[Nombre Producto]:[Costo Unitario]],2,FALSE)</f>
        <v>Lot's O' Nuts</v>
      </c>
      <c r="U1825" t="str">
        <f>VLOOKUP(Tabla1[[#This Row],[Fábrica]],Tabla3[],4,FALSE)</f>
        <v>Arizona</v>
      </c>
    </row>
    <row r="1826" spans="1:21" x14ac:dyDescent="0.25">
      <c r="A1826" t="s">
        <v>5483</v>
      </c>
      <c r="B1826" s="3">
        <v>44615</v>
      </c>
      <c r="C1826" s="3">
        <v>44630</v>
      </c>
      <c r="D1826" t="s">
        <v>18</v>
      </c>
      <c r="E1826">
        <v>132276</v>
      </c>
      <c r="F1826" t="s">
        <v>19</v>
      </c>
      <c r="G1826" t="s">
        <v>30</v>
      </c>
      <c r="H1826" t="s">
        <v>31</v>
      </c>
      <c r="I1826">
        <v>10024</v>
      </c>
      <c r="J1826" t="s">
        <v>22</v>
      </c>
      <c r="K1826" t="s">
        <v>32</v>
      </c>
      <c r="L1826" t="s">
        <v>27</v>
      </c>
      <c r="M1826" t="s">
        <v>28</v>
      </c>
      <c r="N1826" s="5">
        <v>21.6</v>
      </c>
      <c r="O1826" s="7">
        <v>6</v>
      </c>
      <c r="P1826" s="5">
        <v>15</v>
      </c>
      <c r="Q1826" s="5">
        <v>6.6</v>
      </c>
      <c r="R1826" s="22">
        <f>Tabla1[[#This Row],[Fecha de Envío]]-Tabla1[[#This Row],[Fecha de Orden]]</f>
        <v>15</v>
      </c>
      <c r="S1826" s="24">
        <f>YEAR(Tabla1[[#This Row],[Fecha de Orden]])</f>
        <v>2022</v>
      </c>
      <c r="T1826" t="str">
        <f>VLOOKUP(Tabla1[[#This Row],[Nombre del Producto]],Tabla2[[Nombre Producto]:[Costo Unitario]],2,FALSE)</f>
        <v>Lot's O' Nuts</v>
      </c>
      <c r="U1826" t="str">
        <f>VLOOKUP(Tabla1[[#This Row],[Fábrica]],Tabla3[],4,FALSE)</f>
        <v>Arizona</v>
      </c>
    </row>
    <row r="1827" spans="1:21" x14ac:dyDescent="0.25">
      <c r="A1827" t="s">
        <v>5484</v>
      </c>
      <c r="B1827" s="3">
        <v>44615</v>
      </c>
      <c r="C1827" s="3">
        <v>44630</v>
      </c>
      <c r="D1827" t="s">
        <v>18</v>
      </c>
      <c r="E1827">
        <v>132276</v>
      </c>
      <c r="F1827" t="s">
        <v>19</v>
      </c>
      <c r="G1827" t="s">
        <v>30</v>
      </c>
      <c r="H1827" t="s">
        <v>31</v>
      </c>
      <c r="I1827">
        <v>10024</v>
      </c>
      <c r="J1827" t="s">
        <v>22</v>
      </c>
      <c r="K1827" t="s">
        <v>32</v>
      </c>
      <c r="L1827" t="s">
        <v>45</v>
      </c>
      <c r="M1827" t="s">
        <v>46</v>
      </c>
      <c r="N1827" s="5">
        <v>6.98</v>
      </c>
      <c r="O1827" s="7">
        <v>2</v>
      </c>
      <c r="P1827" s="5">
        <v>4.9800000000000004</v>
      </c>
      <c r="Q1827" s="5">
        <v>2</v>
      </c>
      <c r="R1827" s="22">
        <f>Tabla1[[#This Row],[Fecha de Envío]]-Tabla1[[#This Row],[Fecha de Orden]]</f>
        <v>15</v>
      </c>
      <c r="S1827" s="24">
        <f>YEAR(Tabla1[[#This Row],[Fecha de Orden]])</f>
        <v>2022</v>
      </c>
      <c r="T1827" t="str">
        <f>VLOOKUP(Tabla1[[#This Row],[Nombre del Producto]],Tabla2[[Nombre Producto]:[Costo Unitario]],2,FALSE)</f>
        <v>Lot's O' Nuts</v>
      </c>
      <c r="U1827" t="str">
        <f>VLOOKUP(Tabla1[[#This Row],[Fábrica]],Tabla3[],4,FALSE)</f>
        <v>Arizona</v>
      </c>
    </row>
    <row r="1828" spans="1:21" x14ac:dyDescent="0.25">
      <c r="A1828" t="s">
        <v>8406</v>
      </c>
      <c r="B1828" s="3">
        <v>44617</v>
      </c>
      <c r="C1828" s="3">
        <v>44631</v>
      </c>
      <c r="D1828" t="s">
        <v>18</v>
      </c>
      <c r="E1828">
        <v>154900</v>
      </c>
      <c r="F1828" t="s">
        <v>19</v>
      </c>
      <c r="G1828" t="s">
        <v>3781</v>
      </c>
      <c r="H1828" t="s">
        <v>106</v>
      </c>
      <c r="I1828">
        <v>1453</v>
      </c>
      <c r="J1828" t="s">
        <v>22</v>
      </c>
      <c r="K1828" t="s">
        <v>32</v>
      </c>
      <c r="L1828" t="s">
        <v>36</v>
      </c>
      <c r="M1828" t="s">
        <v>37</v>
      </c>
      <c r="N1828" s="5">
        <v>3.25</v>
      </c>
      <c r="O1828" s="7">
        <v>1</v>
      </c>
      <c r="P1828" s="5">
        <v>2.11</v>
      </c>
      <c r="Q1828" s="5">
        <v>1.1399999999999999</v>
      </c>
      <c r="R1828" s="22">
        <f>Tabla1[[#This Row],[Fecha de Envío]]-Tabla1[[#This Row],[Fecha de Orden]]</f>
        <v>14</v>
      </c>
      <c r="S1828" s="24">
        <f>YEAR(Tabla1[[#This Row],[Fecha de Orden]])</f>
        <v>2022</v>
      </c>
      <c r="T1828" t="str">
        <f>VLOOKUP(Tabla1[[#This Row],[Nombre del Producto]],Tabla2[[Nombre Producto]:[Costo Unitario]],2,FALSE)</f>
        <v>Wicked Choccy's</v>
      </c>
      <c r="U1828" t="str">
        <f>VLOOKUP(Tabla1[[#This Row],[Fábrica]],Tabla3[],4,FALSE)</f>
        <v>Georgia</v>
      </c>
    </row>
    <row r="1829" spans="1:21" x14ac:dyDescent="0.25">
      <c r="A1829" t="s">
        <v>8407</v>
      </c>
      <c r="B1829" s="3">
        <v>44617</v>
      </c>
      <c r="C1829" s="3">
        <v>44631</v>
      </c>
      <c r="D1829" t="s">
        <v>18</v>
      </c>
      <c r="E1829">
        <v>154900</v>
      </c>
      <c r="F1829" t="s">
        <v>19</v>
      </c>
      <c r="G1829" t="s">
        <v>3781</v>
      </c>
      <c r="H1829" t="s">
        <v>106</v>
      </c>
      <c r="I1829">
        <v>1453</v>
      </c>
      <c r="J1829" t="s">
        <v>22</v>
      </c>
      <c r="K1829" t="s">
        <v>32</v>
      </c>
      <c r="L1829" t="s">
        <v>33</v>
      </c>
      <c r="M1829" t="s">
        <v>34</v>
      </c>
      <c r="N1829" s="5">
        <v>14.4</v>
      </c>
      <c r="O1829" s="7">
        <v>4</v>
      </c>
      <c r="P1829" s="5">
        <v>9.6</v>
      </c>
      <c r="Q1829" s="5">
        <v>4.8</v>
      </c>
      <c r="R1829" s="22">
        <f>Tabla1[[#This Row],[Fecha de Envío]]-Tabla1[[#This Row],[Fecha de Orden]]</f>
        <v>14</v>
      </c>
      <c r="S1829" s="24">
        <f>YEAR(Tabla1[[#This Row],[Fecha de Orden]])</f>
        <v>2022</v>
      </c>
      <c r="T1829" t="str">
        <f>VLOOKUP(Tabla1[[#This Row],[Nombre del Producto]],Tabla2[[Nombre Producto]:[Costo Unitario]],2,FALSE)</f>
        <v>Lot's O' Nuts</v>
      </c>
      <c r="U1829" t="str">
        <f>VLOOKUP(Tabla1[[#This Row],[Fábrica]],Tabla3[],4,FALSE)</f>
        <v>Arizona</v>
      </c>
    </row>
    <row r="1830" spans="1:21" x14ac:dyDescent="0.25">
      <c r="A1830" t="s">
        <v>1465</v>
      </c>
      <c r="B1830" s="3">
        <v>44619</v>
      </c>
      <c r="C1830" s="3">
        <v>44630</v>
      </c>
      <c r="D1830" t="s">
        <v>39</v>
      </c>
      <c r="E1830">
        <v>111325</v>
      </c>
      <c r="F1830" t="s">
        <v>19</v>
      </c>
      <c r="G1830" t="s">
        <v>1466</v>
      </c>
      <c r="H1830" t="s">
        <v>101</v>
      </c>
      <c r="I1830">
        <v>16602</v>
      </c>
      <c r="J1830" t="s">
        <v>22</v>
      </c>
      <c r="K1830" t="s">
        <v>32</v>
      </c>
      <c r="L1830" t="s">
        <v>36</v>
      </c>
      <c r="M1830" t="s">
        <v>37</v>
      </c>
      <c r="N1830" s="5">
        <v>19.5</v>
      </c>
      <c r="O1830" s="7">
        <v>6</v>
      </c>
      <c r="P1830" s="5">
        <v>12.66</v>
      </c>
      <c r="Q1830" s="5">
        <v>6.84</v>
      </c>
      <c r="R1830" s="22">
        <f>Tabla1[[#This Row],[Fecha de Envío]]-Tabla1[[#This Row],[Fecha de Orden]]</f>
        <v>11</v>
      </c>
      <c r="S1830" s="24">
        <f>YEAR(Tabla1[[#This Row],[Fecha de Orden]])</f>
        <v>2022</v>
      </c>
      <c r="T1830" t="str">
        <f>VLOOKUP(Tabla1[[#This Row],[Nombre del Producto]],Tabla2[[Nombre Producto]:[Costo Unitario]],2,FALSE)</f>
        <v>Wicked Choccy's</v>
      </c>
      <c r="U1830" t="str">
        <f>VLOOKUP(Tabla1[[#This Row],[Fábrica]],Tabla3[],4,FALSE)</f>
        <v>Georgia</v>
      </c>
    </row>
    <row r="1831" spans="1:21" x14ac:dyDescent="0.25">
      <c r="A1831" t="s">
        <v>3401</v>
      </c>
      <c r="B1831" s="3">
        <v>44619</v>
      </c>
      <c r="C1831" s="3">
        <v>44632</v>
      </c>
      <c r="D1831" t="s">
        <v>18</v>
      </c>
      <c r="E1831">
        <v>104129</v>
      </c>
      <c r="F1831" t="s">
        <v>19</v>
      </c>
      <c r="G1831" t="s">
        <v>76</v>
      </c>
      <c r="H1831" t="s">
        <v>77</v>
      </c>
      <c r="I1831">
        <v>2908</v>
      </c>
      <c r="J1831" t="s">
        <v>148</v>
      </c>
      <c r="K1831" t="s">
        <v>32</v>
      </c>
      <c r="L1831" t="s">
        <v>445</v>
      </c>
      <c r="M1831" t="s">
        <v>446</v>
      </c>
      <c r="N1831" s="5">
        <v>22.75</v>
      </c>
      <c r="O1831" s="7">
        <v>7</v>
      </c>
      <c r="P1831" s="5">
        <v>1.75</v>
      </c>
      <c r="Q1831" s="5">
        <v>21</v>
      </c>
      <c r="R1831" s="22">
        <f>Tabla1[[#This Row],[Fecha de Envío]]-Tabla1[[#This Row],[Fecha de Orden]]</f>
        <v>13</v>
      </c>
      <c r="S1831" s="24">
        <f>YEAR(Tabla1[[#This Row],[Fecha de Orden]])</f>
        <v>2022</v>
      </c>
      <c r="T1831" t="str">
        <f>VLOOKUP(Tabla1[[#This Row],[Nombre del Producto]],Tabla2[[Nombre Producto]:[Costo Unitario]],2,FALSE)</f>
        <v>The Other Factory</v>
      </c>
      <c r="U1831" t="str">
        <f>VLOOKUP(Tabla1[[#This Row],[Fábrica]],Tabla3[],4,FALSE)</f>
        <v>Tennessee</v>
      </c>
    </row>
    <row r="1832" spans="1:21" x14ac:dyDescent="0.25">
      <c r="A1832" t="s">
        <v>3402</v>
      </c>
      <c r="B1832" s="3">
        <v>44619</v>
      </c>
      <c r="C1832" s="3">
        <v>44632</v>
      </c>
      <c r="D1832" t="s">
        <v>18</v>
      </c>
      <c r="E1832">
        <v>104129</v>
      </c>
      <c r="F1832" t="s">
        <v>19</v>
      </c>
      <c r="G1832" t="s">
        <v>76</v>
      </c>
      <c r="H1832" t="s">
        <v>77</v>
      </c>
      <c r="I1832">
        <v>2908</v>
      </c>
      <c r="J1832" t="s">
        <v>22</v>
      </c>
      <c r="K1832" t="s">
        <v>32</v>
      </c>
      <c r="L1832" t="s">
        <v>36</v>
      </c>
      <c r="M1832" t="s">
        <v>37</v>
      </c>
      <c r="N1832" s="5">
        <v>6.5</v>
      </c>
      <c r="O1832" s="7">
        <v>2</v>
      </c>
      <c r="P1832" s="5">
        <v>4.22</v>
      </c>
      <c r="Q1832" s="5">
        <v>2.2799999999999998</v>
      </c>
      <c r="R1832" s="22">
        <f>Tabla1[[#This Row],[Fecha de Envío]]-Tabla1[[#This Row],[Fecha de Orden]]</f>
        <v>13</v>
      </c>
      <c r="S1832" s="24">
        <f>YEAR(Tabla1[[#This Row],[Fecha de Orden]])</f>
        <v>2022</v>
      </c>
      <c r="T1832" t="str">
        <f>VLOOKUP(Tabla1[[#This Row],[Nombre del Producto]],Tabla2[[Nombre Producto]:[Costo Unitario]],2,FALSE)</f>
        <v>Wicked Choccy's</v>
      </c>
      <c r="U1832" t="str">
        <f>VLOOKUP(Tabla1[[#This Row],[Fábrica]],Tabla3[],4,FALSE)</f>
        <v>Georgia</v>
      </c>
    </row>
    <row r="1833" spans="1:21" x14ac:dyDescent="0.25">
      <c r="A1833" t="s">
        <v>6756</v>
      </c>
      <c r="B1833" s="3">
        <v>44619</v>
      </c>
      <c r="C1833" s="3">
        <v>44631</v>
      </c>
      <c r="D1833" t="s">
        <v>71</v>
      </c>
      <c r="E1833">
        <v>138485</v>
      </c>
      <c r="F1833" t="s">
        <v>19</v>
      </c>
      <c r="G1833" t="s">
        <v>124</v>
      </c>
      <c r="H1833" t="s">
        <v>125</v>
      </c>
      <c r="I1833">
        <v>98105</v>
      </c>
      <c r="J1833" t="s">
        <v>22</v>
      </c>
      <c r="K1833" t="s">
        <v>23</v>
      </c>
      <c r="L1833" t="s">
        <v>27</v>
      </c>
      <c r="M1833" t="s">
        <v>28</v>
      </c>
      <c r="N1833" s="5">
        <v>32.4</v>
      </c>
      <c r="O1833" s="7">
        <v>9</v>
      </c>
      <c r="P1833" s="5">
        <v>22.5</v>
      </c>
      <c r="Q1833" s="5">
        <v>9.9</v>
      </c>
      <c r="R1833" s="22">
        <f>Tabla1[[#This Row],[Fecha de Envío]]-Tabla1[[#This Row],[Fecha de Orden]]</f>
        <v>12</v>
      </c>
      <c r="S1833" s="24">
        <f>YEAR(Tabla1[[#This Row],[Fecha de Orden]])</f>
        <v>2022</v>
      </c>
      <c r="T1833" t="str">
        <f>VLOOKUP(Tabla1[[#This Row],[Nombre del Producto]],Tabla2[[Nombre Producto]:[Costo Unitario]],2,FALSE)</f>
        <v>Lot's O' Nuts</v>
      </c>
      <c r="U1833" t="str">
        <f>VLOOKUP(Tabla1[[#This Row],[Fábrica]],Tabla3[],4,FALSE)</f>
        <v>Arizona</v>
      </c>
    </row>
    <row r="1834" spans="1:21" x14ac:dyDescent="0.25">
      <c r="A1834" t="s">
        <v>9026</v>
      </c>
      <c r="B1834" s="3">
        <v>44620</v>
      </c>
      <c r="C1834" s="3">
        <v>44634</v>
      </c>
      <c r="D1834" t="s">
        <v>18</v>
      </c>
      <c r="E1834">
        <v>145436</v>
      </c>
      <c r="F1834" t="s">
        <v>19</v>
      </c>
      <c r="G1834" t="s">
        <v>931</v>
      </c>
      <c r="H1834" t="s">
        <v>65</v>
      </c>
      <c r="I1834">
        <v>38401</v>
      </c>
      <c r="J1834" t="s">
        <v>22</v>
      </c>
      <c r="K1834" t="s">
        <v>66</v>
      </c>
      <c r="L1834" t="s">
        <v>45</v>
      </c>
      <c r="M1834" t="s">
        <v>46</v>
      </c>
      <c r="N1834" s="5">
        <v>27.92</v>
      </c>
      <c r="O1834" s="7">
        <v>8</v>
      </c>
      <c r="P1834" s="5">
        <v>19.920000000000002</v>
      </c>
      <c r="Q1834" s="5">
        <v>8</v>
      </c>
      <c r="R1834" s="22">
        <f>Tabla1[[#This Row],[Fecha de Envío]]-Tabla1[[#This Row],[Fecha de Orden]]</f>
        <v>14</v>
      </c>
      <c r="S1834" s="24">
        <f>YEAR(Tabla1[[#This Row],[Fecha de Orden]])</f>
        <v>2022</v>
      </c>
      <c r="T1834" t="str">
        <f>VLOOKUP(Tabla1[[#This Row],[Nombre del Producto]],Tabla2[[Nombre Producto]:[Costo Unitario]],2,FALSE)</f>
        <v>Lot's O' Nuts</v>
      </c>
      <c r="U1834" t="str">
        <f>VLOOKUP(Tabla1[[#This Row],[Fábrica]],Tabla3[],4,FALSE)</f>
        <v>Arizona</v>
      </c>
    </row>
    <row r="1835" spans="1:21" x14ac:dyDescent="0.25">
      <c r="A1835" t="s">
        <v>9027</v>
      </c>
      <c r="B1835" s="3">
        <v>44620</v>
      </c>
      <c r="C1835" s="3">
        <v>44634</v>
      </c>
      <c r="D1835" t="s">
        <v>18</v>
      </c>
      <c r="E1835">
        <v>145436</v>
      </c>
      <c r="F1835" t="s">
        <v>19</v>
      </c>
      <c r="G1835" t="s">
        <v>931</v>
      </c>
      <c r="H1835" t="s">
        <v>65</v>
      </c>
      <c r="I1835">
        <v>38401</v>
      </c>
      <c r="J1835" t="s">
        <v>22</v>
      </c>
      <c r="K1835" t="s">
        <v>66</v>
      </c>
      <c r="L1835" t="s">
        <v>24</v>
      </c>
      <c r="M1835" t="s">
        <v>25</v>
      </c>
      <c r="N1835" s="5">
        <v>7.5</v>
      </c>
      <c r="O1835" s="7">
        <v>2</v>
      </c>
      <c r="P1835" s="5">
        <v>4.9000000000000004</v>
      </c>
      <c r="Q1835" s="5">
        <v>2.6</v>
      </c>
      <c r="R1835" s="22">
        <f>Tabla1[[#This Row],[Fecha de Envío]]-Tabla1[[#This Row],[Fecha de Orden]]</f>
        <v>14</v>
      </c>
      <c r="S1835" s="24">
        <f>YEAR(Tabla1[[#This Row],[Fecha de Orden]])</f>
        <v>2022</v>
      </c>
      <c r="T1835" t="str">
        <f>VLOOKUP(Tabla1[[#This Row],[Nombre del Producto]],Tabla2[[Nombre Producto]:[Costo Unitario]],2,FALSE)</f>
        <v>Wicked Choccy's</v>
      </c>
      <c r="U1835" t="str">
        <f>VLOOKUP(Tabla1[[#This Row],[Fábrica]],Tabla3[],4,FALSE)</f>
        <v>Georgia</v>
      </c>
    </row>
    <row r="1836" spans="1:21" x14ac:dyDescent="0.25">
      <c r="A1836" t="s">
        <v>2074</v>
      </c>
      <c r="B1836" s="3">
        <v>44621</v>
      </c>
      <c r="C1836" s="3">
        <v>44634</v>
      </c>
      <c r="D1836" t="s">
        <v>39</v>
      </c>
      <c r="E1836">
        <v>133585</v>
      </c>
      <c r="F1836" t="s">
        <v>19</v>
      </c>
      <c r="G1836" t="s">
        <v>159</v>
      </c>
      <c r="H1836" t="s">
        <v>42</v>
      </c>
      <c r="I1836">
        <v>77070</v>
      </c>
      <c r="J1836" t="s">
        <v>22</v>
      </c>
      <c r="K1836" t="s">
        <v>43</v>
      </c>
      <c r="L1836" t="s">
        <v>33</v>
      </c>
      <c r="M1836" t="s">
        <v>34</v>
      </c>
      <c r="N1836" s="5">
        <v>21.6</v>
      </c>
      <c r="O1836" s="7">
        <v>6</v>
      </c>
      <c r="P1836" s="5">
        <v>14.4</v>
      </c>
      <c r="Q1836" s="5">
        <v>7.2</v>
      </c>
      <c r="R1836" s="22">
        <f>Tabla1[[#This Row],[Fecha de Envío]]-Tabla1[[#This Row],[Fecha de Orden]]</f>
        <v>13</v>
      </c>
      <c r="S1836" s="24">
        <f>YEAR(Tabla1[[#This Row],[Fecha de Orden]])</f>
        <v>2022</v>
      </c>
      <c r="T1836" t="str">
        <f>VLOOKUP(Tabla1[[#This Row],[Nombre del Producto]],Tabla2[[Nombre Producto]:[Costo Unitario]],2,FALSE)</f>
        <v>Lot's O' Nuts</v>
      </c>
      <c r="U1836" t="str">
        <f>VLOOKUP(Tabla1[[#This Row],[Fábrica]],Tabla3[],4,FALSE)</f>
        <v>Arizona</v>
      </c>
    </row>
    <row r="1837" spans="1:21" x14ac:dyDescent="0.25">
      <c r="A1837" t="s">
        <v>2075</v>
      </c>
      <c r="B1837" s="3">
        <v>44621</v>
      </c>
      <c r="C1837" s="3">
        <v>44634</v>
      </c>
      <c r="D1837" t="s">
        <v>39</v>
      </c>
      <c r="E1837">
        <v>133585</v>
      </c>
      <c r="F1837" t="s">
        <v>19</v>
      </c>
      <c r="G1837" t="s">
        <v>159</v>
      </c>
      <c r="H1837" t="s">
        <v>42</v>
      </c>
      <c r="I1837">
        <v>77070</v>
      </c>
      <c r="J1837" t="s">
        <v>22</v>
      </c>
      <c r="K1837" t="s">
        <v>43</v>
      </c>
      <c r="L1837" t="s">
        <v>36</v>
      </c>
      <c r="M1837" t="s">
        <v>37</v>
      </c>
      <c r="N1837" s="5">
        <v>6.5</v>
      </c>
      <c r="O1837" s="7">
        <v>2</v>
      </c>
      <c r="P1837" s="5">
        <v>4.22</v>
      </c>
      <c r="Q1837" s="5">
        <v>2.2799999999999998</v>
      </c>
      <c r="R1837" s="22">
        <f>Tabla1[[#This Row],[Fecha de Envío]]-Tabla1[[#This Row],[Fecha de Orden]]</f>
        <v>13</v>
      </c>
      <c r="S1837" s="24">
        <f>YEAR(Tabla1[[#This Row],[Fecha de Orden]])</f>
        <v>2022</v>
      </c>
      <c r="T1837" t="str">
        <f>VLOOKUP(Tabla1[[#This Row],[Nombre del Producto]],Tabla2[[Nombre Producto]:[Costo Unitario]],2,FALSE)</f>
        <v>Wicked Choccy's</v>
      </c>
      <c r="U1837" t="str">
        <f>VLOOKUP(Tabla1[[#This Row],[Fábrica]],Tabla3[],4,FALSE)</f>
        <v>Georgia</v>
      </c>
    </row>
    <row r="1838" spans="1:21" x14ac:dyDescent="0.25">
      <c r="A1838" t="s">
        <v>2557</v>
      </c>
      <c r="B1838" s="3">
        <v>44621</v>
      </c>
      <c r="C1838" s="3">
        <v>44633</v>
      </c>
      <c r="D1838" t="s">
        <v>71</v>
      </c>
      <c r="E1838">
        <v>102316</v>
      </c>
      <c r="F1838" t="s">
        <v>19</v>
      </c>
      <c r="G1838" t="s">
        <v>53</v>
      </c>
      <c r="H1838" t="s">
        <v>21</v>
      </c>
      <c r="I1838">
        <v>90045</v>
      </c>
      <c r="J1838" t="s">
        <v>22</v>
      </c>
      <c r="K1838" t="s">
        <v>23</v>
      </c>
      <c r="L1838" t="s">
        <v>24</v>
      </c>
      <c r="M1838" t="s">
        <v>25</v>
      </c>
      <c r="N1838" s="5">
        <v>11.25</v>
      </c>
      <c r="O1838" s="7">
        <v>3</v>
      </c>
      <c r="P1838" s="5">
        <v>7.35</v>
      </c>
      <c r="Q1838" s="5">
        <v>3.9</v>
      </c>
      <c r="R1838" s="22">
        <f>Tabla1[[#This Row],[Fecha de Envío]]-Tabla1[[#This Row],[Fecha de Orden]]</f>
        <v>12</v>
      </c>
      <c r="S1838" s="24">
        <f>YEAR(Tabla1[[#This Row],[Fecha de Orden]])</f>
        <v>2022</v>
      </c>
      <c r="T1838" t="str">
        <f>VLOOKUP(Tabla1[[#This Row],[Nombre del Producto]],Tabla2[[Nombre Producto]:[Costo Unitario]],2,FALSE)</f>
        <v>Wicked Choccy's</v>
      </c>
      <c r="U1838" t="str">
        <f>VLOOKUP(Tabla1[[#This Row],[Fábrica]],Tabla3[],4,FALSE)</f>
        <v>Georgia</v>
      </c>
    </row>
    <row r="1839" spans="1:21" x14ac:dyDescent="0.25">
      <c r="A1839" t="s">
        <v>2558</v>
      </c>
      <c r="B1839" s="3">
        <v>44621</v>
      </c>
      <c r="C1839" s="3">
        <v>44633</v>
      </c>
      <c r="D1839" t="s">
        <v>71</v>
      </c>
      <c r="E1839">
        <v>102316</v>
      </c>
      <c r="F1839" t="s">
        <v>19</v>
      </c>
      <c r="G1839" t="s">
        <v>53</v>
      </c>
      <c r="H1839" t="s">
        <v>21</v>
      </c>
      <c r="I1839">
        <v>90045</v>
      </c>
      <c r="J1839" t="s">
        <v>22</v>
      </c>
      <c r="K1839" t="s">
        <v>23</v>
      </c>
      <c r="L1839" t="s">
        <v>27</v>
      </c>
      <c r="M1839" t="s">
        <v>28</v>
      </c>
      <c r="N1839" s="5">
        <v>7.2</v>
      </c>
      <c r="O1839" s="7">
        <v>2</v>
      </c>
      <c r="P1839" s="5">
        <v>5</v>
      </c>
      <c r="Q1839" s="5">
        <v>2.2000000000000002</v>
      </c>
      <c r="R1839" s="22">
        <f>Tabla1[[#This Row],[Fecha de Envío]]-Tabla1[[#This Row],[Fecha de Orden]]</f>
        <v>12</v>
      </c>
      <c r="S1839" s="24">
        <f>YEAR(Tabla1[[#This Row],[Fecha de Orden]])</f>
        <v>2022</v>
      </c>
      <c r="T1839" t="str">
        <f>VLOOKUP(Tabla1[[#This Row],[Nombre del Producto]],Tabla2[[Nombre Producto]:[Costo Unitario]],2,FALSE)</f>
        <v>Lot's O' Nuts</v>
      </c>
      <c r="U1839" t="str">
        <f>VLOOKUP(Tabla1[[#This Row],[Fábrica]],Tabla3[],4,FALSE)</f>
        <v>Arizona</v>
      </c>
    </row>
    <row r="1840" spans="1:21" x14ac:dyDescent="0.25">
      <c r="A1840" t="s">
        <v>7652</v>
      </c>
      <c r="B1840" s="3">
        <v>44621</v>
      </c>
      <c r="C1840" s="3">
        <v>44635</v>
      </c>
      <c r="D1840" t="s">
        <v>18</v>
      </c>
      <c r="E1840">
        <v>133494</v>
      </c>
      <c r="F1840" t="s">
        <v>19</v>
      </c>
      <c r="G1840" t="s">
        <v>144</v>
      </c>
      <c r="H1840" t="s">
        <v>101</v>
      </c>
      <c r="I1840">
        <v>19120</v>
      </c>
      <c r="J1840" t="s">
        <v>22</v>
      </c>
      <c r="K1840" t="s">
        <v>32</v>
      </c>
      <c r="L1840" t="s">
        <v>45</v>
      </c>
      <c r="M1840" t="s">
        <v>46</v>
      </c>
      <c r="N1840" s="5">
        <v>6.98</v>
      </c>
      <c r="O1840" s="7">
        <v>2</v>
      </c>
      <c r="P1840" s="5">
        <v>4.9800000000000004</v>
      </c>
      <c r="Q1840" s="5">
        <v>2</v>
      </c>
      <c r="R1840" s="22">
        <f>Tabla1[[#This Row],[Fecha de Envío]]-Tabla1[[#This Row],[Fecha de Orden]]</f>
        <v>14</v>
      </c>
      <c r="S1840" s="24">
        <f>YEAR(Tabla1[[#This Row],[Fecha de Orden]])</f>
        <v>2022</v>
      </c>
      <c r="T1840" t="str">
        <f>VLOOKUP(Tabla1[[#This Row],[Nombre del Producto]],Tabla2[[Nombre Producto]:[Costo Unitario]],2,FALSE)</f>
        <v>Lot's O' Nuts</v>
      </c>
      <c r="U1840" t="str">
        <f>VLOOKUP(Tabla1[[#This Row],[Fábrica]],Tabla3[],4,FALSE)</f>
        <v>Arizona</v>
      </c>
    </row>
    <row r="1841" spans="1:21" x14ac:dyDescent="0.25">
      <c r="A1841" t="s">
        <v>8421</v>
      </c>
      <c r="B1841" s="3">
        <v>44621</v>
      </c>
      <c r="C1841" s="3">
        <v>44632</v>
      </c>
      <c r="D1841" t="s">
        <v>71</v>
      </c>
      <c r="E1841">
        <v>153325</v>
      </c>
      <c r="F1841" t="s">
        <v>19</v>
      </c>
      <c r="G1841" t="s">
        <v>4177</v>
      </c>
      <c r="H1841" t="s">
        <v>73</v>
      </c>
      <c r="I1841">
        <v>31204</v>
      </c>
      <c r="J1841" t="s">
        <v>22</v>
      </c>
      <c r="K1841" t="s">
        <v>66</v>
      </c>
      <c r="L1841" t="s">
        <v>45</v>
      </c>
      <c r="M1841" t="s">
        <v>46</v>
      </c>
      <c r="N1841" s="5">
        <v>13.96</v>
      </c>
      <c r="O1841" s="7">
        <v>4</v>
      </c>
      <c r="P1841" s="5">
        <v>9.9600000000000009</v>
      </c>
      <c r="Q1841" s="5">
        <v>4</v>
      </c>
      <c r="R1841" s="22">
        <f>Tabla1[[#This Row],[Fecha de Envío]]-Tabla1[[#This Row],[Fecha de Orden]]</f>
        <v>11</v>
      </c>
      <c r="S1841" s="24">
        <f>YEAR(Tabla1[[#This Row],[Fecha de Orden]])</f>
        <v>2022</v>
      </c>
      <c r="T1841" t="str">
        <f>VLOOKUP(Tabla1[[#This Row],[Nombre del Producto]],Tabla2[[Nombre Producto]:[Costo Unitario]],2,FALSE)</f>
        <v>Lot's O' Nuts</v>
      </c>
      <c r="U1841" t="str">
        <f>VLOOKUP(Tabla1[[#This Row],[Fábrica]],Tabla3[],4,FALSE)</f>
        <v>Arizona</v>
      </c>
    </row>
    <row r="1842" spans="1:21" x14ac:dyDescent="0.25">
      <c r="A1842" t="s">
        <v>8833</v>
      </c>
      <c r="B1842" s="3">
        <v>44621</v>
      </c>
      <c r="C1842" s="3">
        <v>44632</v>
      </c>
      <c r="D1842" t="s">
        <v>39</v>
      </c>
      <c r="E1842">
        <v>104052</v>
      </c>
      <c r="F1842" t="s">
        <v>19</v>
      </c>
      <c r="G1842" t="s">
        <v>4208</v>
      </c>
      <c r="H1842" t="s">
        <v>42</v>
      </c>
      <c r="I1842">
        <v>75019</v>
      </c>
      <c r="J1842" t="s">
        <v>22</v>
      </c>
      <c r="K1842" t="s">
        <v>43</v>
      </c>
      <c r="L1842" t="s">
        <v>33</v>
      </c>
      <c r="M1842" t="s">
        <v>34</v>
      </c>
      <c r="N1842" s="5">
        <v>14.4</v>
      </c>
      <c r="O1842" s="7">
        <v>4</v>
      </c>
      <c r="P1842" s="5">
        <v>9.6</v>
      </c>
      <c r="Q1842" s="5">
        <v>4.8</v>
      </c>
      <c r="R1842" s="22">
        <f>Tabla1[[#This Row],[Fecha de Envío]]-Tabla1[[#This Row],[Fecha de Orden]]</f>
        <v>11</v>
      </c>
      <c r="S1842" s="24">
        <f>YEAR(Tabla1[[#This Row],[Fecha de Orden]])</f>
        <v>2022</v>
      </c>
      <c r="T1842" t="str">
        <f>VLOOKUP(Tabla1[[#This Row],[Nombre del Producto]],Tabla2[[Nombre Producto]:[Costo Unitario]],2,FALSE)</f>
        <v>Lot's O' Nuts</v>
      </c>
      <c r="U1842" t="str">
        <f>VLOOKUP(Tabla1[[#This Row],[Fábrica]],Tabla3[],4,FALSE)</f>
        <v>Arizona</v>
      </c>
    </row>
    <row r="1843" spans="1:21" x14ac:dyDescent="0.25">
      <c r="A1843" t="s">
        <v>2647</v>
      </c>
      <c r="B1843" s="3">
        <v>44622</v>
      </c>
      <c r="C1843" s="3">
        <v>44636</v>
      </c>
      <c r="D1843" t="s">
        <v>18</v>
      </c>
      <c r="E1843">
        <v>110457</v>
      </c>
      <c r="F1843" t="s">
        <v>19</v>
      </c>
      <c r="G1843" t="s">
        <v>124</v>
      </c>
      <c r="H1843" t="s">
        <v>125</v>
      </c>
      <c r="I1843">
        <v>98103</v>
      </c>
      <c r="J1843" t="s">
        <v>22</v>
      </c>
      <c r="K1843" t="s">
        <v>23</v>
      </c>
      <c r="L1843" t="s">
        <v>27</v>
      </c>
      <c r="M1843" t="s">
        <v>28</v>
      </c>
      <c r="N1843" s="5">
        <v>10.8</v>
      </c>
      <c r="O1843" s="7">
        <v>3</v>
      </c>
      <c r="P1843" s="5">
        <v>7.5</v>
      </c>
      <c r="Q1843" s="5">
        <v>3.3</v>
      </c>
      <c r="R1843" s="22">
        <f>Tabla1[[#This Row],[Fecha de Envío]]-Tabla1[[#This Row],[Fecha de Orden]]</f>
        <v>14</v>
      </c>
      <c r="S1843" s="24">
        <f>YEAR(Tabla1[[#This Row],[Fecha de Orden]])</f>
        <v>2022</v>
      </c>
      <c r="T1843" t="str">
        <f>VLOOKUP(Tabla1[[#This Row],[Nombre del Producto]],Tabla2[[Nombre Producto]:[Costo Unitario]],2,FALSE)</f>
        <v>Lot's O' Nuts</v>
      </c>
      <c r="U1843" t="str">
        <f>VLOOKUP(Tabla1[[#This Row],[Fábrica]],Tabla3[],4,FALSE)</f>
        <v>Arizona</v>
      </c>
    </row>
    <row r="1844" spans="1:21" x14ac:dyDescent="0.25">
      <c r="A1844" t="s">
        <v>6892</v>
      </c>
      <c r="B1844" s="3">
        <v>44622</v>
      </c>
      <c r="C1844" s="3">
        <v>44637</v>
      </c>
      <c r="D1844" t="s">
        <v>18</v>
      </c>
      <c r="E1844">
        <v>105970</v>
      </c>
      <c r="F1844" t="s">
        <v>19</v>
      </c>
      <c r="G1844" t="s">
        <v>393</v>
      </c>
      <c r="H1844" t="s">
        <v>147</v>
      </c>
      <c r="I1844">
        <v>47374</v>
      </c>
      <c r="J1844" t="s">
        <v>22</v>
      </c>
      <c r="K1844" t="s">
        <v>43</v>
      </c>
      <c r="L1844" t="s">
        <v>45</v>
      </c>
      <c r="M1844" t="s">
        <v>46</v>
      </c>
      <c r="N1844" s="5">
        <v>3.49</v>
      </c>
      <c r="O1844" s="7">
        <v>1</v>
      </c>
      <c r="P1844" s="5">
        <v>2.4900000000000002</v>
      </c>
      <c r="Q1844" s="5">
        <v>1</v>
      </c>
      <c r="R1844" s="22">
        <f>Tabla1[[#This Row],[Fecha de Envío]]-Tabla1[[#This Row],[Fecha de Orden]]</f>
        <v>15</v>
      </c>
      <c r="S1844" s="24">
        <f>YEAR(Tabla1[[#This Row],[Fecha de Orden]])</f>
        <v>2022</v>
      </c>
      <c r="T1844" t="str">
        <f>VLOOKUP(Tabla1[[#This Row],[Nombre del Producto]],Tabla2[[Nombre Producto]:[Costo Unitario]],2,FALSE)</f>
        <v>Lot's O' Nuts</v>
      </c>
      <c r="U1844" t="str">
        <f>VLOOKUP(Tabla1[[#This Row],[Fábrica]],Tabla3[],4,FALSE)</f>
        <v>Arizona</v>
      </c>
    </row>
    <row r="1845" spans="1:21" x14ac:dyDescent="0.25">
      <c r="A1845" t="s">
        <v>6893</v>
      </c>
      <c r="B1845" s="3">
        <v>44622</v>
      </c>
      <c r="C1845" s="3">
        <v>44637</v>
      </c>
      <c r="D1845" t="s">
        <v>18</v>
      </c>
      <c r="E1845">
        <v>105970</v>
      </c>
      <c r="F1845" t="s">
        <v>19</v>
      </c>
      <c r="G1845" t="s">
        <v>393</v>
      </c>
      <c r="H1845" t="s">
        <v>147</v>
      </c>
      <c r="I1845">
        <v>47374</v>
      </c>
      <c r="J1845" t="s">
        <v>148</v>
      </c>
      <c r="K1845" t="s">
        <v>43</v>
      </c>
      <c r="L1845" t="s">
        <v>445</v>
      </c>
      <c r="M1845" t="s">
        <v>446</v>
      </c>
      <c r="N1845" s="5">
        <v>19.5</v>
      </c>
      <c r="O1845" s="7">
        <v>6</v>
      </c>
      <c r="P1845" s="5">
        <v>1.5</v>
      </c>
      <c r="Q1845" s="5">
        <v>18</v>
      </c>
      <c r="R1845" s="22">
        <f>Tabla1[[#This Row],[Fecha de Envío]]-Tabla1[[#This Row],[Fecha de Orden]]</f>
        <v>15</v>
      </c>
      <c r="S1845" s="24">
        <f>YEAR(Tabla1[[#This Row],[Fecha de Orden]])</f>
        <v>2022</v>
      </c>
      <c r="T1845" t="str">
        <f>VLOOKUP(Tabla1[[#This Row],[Nombre del Producto]],Tabla2[[Nombre Producto]:[Costo Unitario]],2,FALSE)</f>
        <v>The Other Factory</v>
      </c>
      <c r="U1845" t="str">
        <f>VLOOKUP(Tabla1[[#This Row],[Fábrica]],Tabla3[],4,FALSE)</f>
        <v>Tennessee</v>
      </c>
    </row>
    <row r="1846" spans="1:21" x14ac:dyDescent="0.25">
      <c r="A1846" t="s">
        <v>490</v>
      </c>
      <c r="B1846" s="3">
        <v>44625</v>
      </c>
      <c r="C1846" s="3">
        <v>44637</v>
      </c>
      <c r="D1846" t="s">
        <v>71</v>
      </c>
      <c r="E1846">
        <v>125185</v>
      </c>
      <c r="F1846" t="s">
        <v>19</v>
      </c>
      <c r="G1846" t="s">
        <v>491</v>
      </c>
      <c r="H1846" t="s">
        <v>101</v>
      </c>
      <c r="I1846">
        <v>18018</v>
      </c>
      <c r="J1846" t="s">
        <v>22</v>
      </c>
      <c r="K1846" t="s">
        <v>32</v>
      </c>
      <c r="L1846" t="s">
        <v>27</v>
      </c>
      <c r="M1846" t="s">
        <v>28</v>
      </c>
      <c r="N1846" s="5">
        <v>7.2</v>
      </c>
      <c r="O1846" s="7">
        <v>2</v>
      </c>
      <c r="P1846" s="5">
        <v>5</v>
      </c>
      <c r="Q1846" s="5">
        <v>2.2000000000000002</v>
      </c>
      <c r="R1846" s="22">
        <f>Tabla1[[#This Row],[Fecha de Envío]]-Tabla1[[#This Row],[Fecha de Orden]]</f>
        <v>12</v>
      </c>
      <c r="S1846" s="24">
        <f>YEAR(Tabla1[[#This Row],[Fecha de Orden]])</f>
        <v>2022</v>
      </c>
      <c r="T1846" t="str">
        <f>VLOOKUP(Tabla1[[#This Row],[Nombre del Producto]],Tabla2[[Nombre Producto]:[Costo Unitario]],2,FALSE)</f>
        <v>Lot's O' Nuts</v>
      </c>
      <c r="U1846" t="str">
        <f>VLOOKUP(Tabla1[[#This Row],[Fábrica]],Tabla3[],4,FALSE)</f>
        <v>Arizona</v>
      </c>
    </row>
    <row r="1847" spans="1:21" x14ac:dyDescent="0.25">
      <c r="A1847" t="s">
        <v>492</v>
      </c>
      <c r="B1847" s="3">
        <v>44625</v>
      </c>
      <c r="C1847" s="3">
        <v>44637</v>
      </c>
      <c r="D1847" t="s">
        <v>71</v>
      </c>
      <c r="E1847">
        <v>125185</v>
      </c>
      <c r="F1847" t="s">
        <v>19</v>
      </c>
      <c r="G1847" t="s">
        <v>491</v>
      </c>
      <c r="H1847" t="s">
        <v>101</v>
      </c>
      <c r="I1847">
        <v>18018</v>
      </c>
      <c r="J1847" t="s">
        <v>22</v>
      </c>
      <c r="K1847" t="s">
        <v>32</v>
      </c>
      <c r="L1847" t="s">
        <v>33</v>
      </c>
      <c r="M1847" t="s">
        <v>34</v>
      </c>
      <c r="N1847" s="5">
        <v>7.2</v>
      </c>
      <c r="O1847" s="7">
        <v>2</v>
      </c>
      <c r="P1847" s="5">
        <v>4.8</v>
      </c>
      <c r="Q1847" s="5">
        <v>2.4</v>
      </c>
      <c r="R1847" s="22">
        <f>Tabla1[[#This Row],[Fecha de Envío]]-Tabla1[[#This Row],[Fecha de Orden]]</f>
        <v>12</v>
      </c>
      <c r="S1847" s="24">
        <f>YEAR(Tabla1[[#This Row],[Fecha de Orden]])</f>
        <v>2022</v>
      </c>
      <c r="T1847" t="str">
        <f>VLOOKUP(Tabla1[[#This Row],[Nombre del Producto]],Tabla2[[Nombre Producto]:[Costo Unitario]],2,FALSE)</f>
        <v>Lot's O' Nuts</v>
      </c>
      <c r="U1847" t="str">
        <f>VLOOKUP(Tabla1[[#This Row],[Fábrica]],Tabla3[],4,FALSE)</f>
        <v>Arizona</v>
      </c>
    </row>
    <row r="1848" spans="1:21" x14ac:dyDescent="0.25">
      <c r="A1848" t="s">
        <v>4505</v>
      </c>
      <c r="B1848" s="3">
        <v>44625</v>
      </c>
      <c r="C1848" s="3">
        <v>44640</v>
      </c>
      <c r="D1848" t="s">
        <v>18</v>
      </c>
      <c r="E1848">
        <v>151785</v>
      </c>
      <c r="F1848" t="s">
        <v>19</v>
      </c>
      <c r="G1848" t="s">
        <v>239</v>
      </c>
      <c r="H1848" t="s">
        <v>173</v>
      </c>
      <c r="I1848">
        <v>60623</v>
      </c>
      <c r="J1848" t="s">
        <v>22</v>
      </c>
      <c r="K1848" t="s">
        <v>43</v>
      </c>
      <c r="L1848" t="s">
        <v>36</v>
      </c>
      <c r="M1848" t="s">
        <v>37</v>
      </c>
      <c r="N1848" s="5">
        <v>19.5</v>
      </c>
      <c r="O1848" s="7">
        <v>6</v>
      </c>
      <c r="P1848" s="5">
        <v>12.66</v>
      </c>
      <c r="Q1848" s="5">
        <v>6.84</v>
      </c>
      <c r="R1848" s="22">
        <f>Tabla1[[#This Row],[Fecha de Envío]]-Tabla1[[#This Row],[Fecha de Orden]]</f>
        <v>15</v>
      </c>
      <c r="S1848" s="24">
        <f>YEAR(Tabla1[[#This Row],[Fecha de Orden]])</f>
        <v>2022</v>
      </c>
      <c r="T1848" t="str">
        <f>VLOOKUP(Tabla1[[#This Row],[Nombre del Producto]],Tabla2[[Nombre Producto]:[Costo Unitario]],2,FALSE)</f>
        <v>Wicked Choccy's</v>
      </c>
      <c r="U1848" t="str">
        <f>VLOOKUP(Tabla1[[#This Row],[Fábrica]],Tabla3[],4,FALSE)</f>
        <v>Georgia</v>
      </c>
    </row>
    <row r="1849" spans="1:21" x14ac:dyDescent="0.25">
      <c r="A1849" t="s">
        <v>5304</v>
      </c>
      <c r="B1849" s="3">
        <v>44625</v>
      </c>
      <c r="C1849" s="3">
        <v>44639</v>
      </c>
      <c r="D1849" t="s">
        <v>18</v>
      </c>
      <c r="E1849">
        <v>109001</v>
      </c>
      <c r="F1849" t="s">
        <v>19</v>
      </c>
      <c r="G1849" t="s">
        <v>144</v>
      </c>
      <c r="H1849" t="s">
        <v>101</v>
      </c>
      <c r="I1849">
        <v>19120</v>
      </c>
      <c r="J1849" t="s">
        <v>22</v>
      </c>
      <c r="K1849" t="s">
        <v>32</v>
      </c>
      <c r="L1849" t="s">
        <v>45</v>
      </c>
      <c r="M1849" t="s">
        <v>46</v>
      </c>
      <c r="N1849" s="5">
        <v>10.47</v>
      </c>
      <c r="O1849" s="7">
        <v>3</v>
      </c>
      <c r="P1849" s="5">
        <v>7.47</v>
      </c>
      <c r="Q1849" s="5">
        <v>3</v>
      </c>
      <c r="R1849" s="22">
        <f>Tabla1[[#This Row],[Fecha de Envío]]-Tabla1[[#This Row],[Fecha de Orden]]</f>
        <v>14</v>
      </c>
      <c r="S1849" s="24">
        <f>YEAR(Tabla1[[#This Row],[Fecha de Orden]])</f>
        <v>2022</v>
      </c>
      <c r="T1849" t="str">
        <f>VLOOKUP(Tabla1[[#This Row],[Nombre del Producto]],Tabla2[[Nombre Producto]:[Costo Unitario]],2,FALSE)</f>
        <v>Lot's O' Nuts</v>
      </c>
      <c r="U1849" t="str">
        <f>VLOOKUP(Tabla1[[#This Row],[Fábrica]],Tabla3[],4,FALSE)</f>
        <v>Arizona</v>
      </c>
    </row>
    <row r="1850" spans="1:21" x14ac:dyDescent="0.25">
      <c r="A1850" t="s">
        <v>5305</v>
      </c>
      <c r="B1850" s="3">
        <v>44625</v>
      </c>
      <c r="C1850" s="3">
        <v>44639</v>
      </c>
      <c r="D1850" t="s">
        <v>18</v>
      </c>
      <c r="E1850">
        <v>109001</v>
      </c>
      <c r="F1850" t="s">
        <v>19</v>
      </c>
      <c r="G1850" t="s">
        <v>144</v>
      </c>
      <c r="H1850" t="s">
        <v>101</v>
      </c>
      <c r="I1850">
        <v>19120</v>
      </c>
      <c r="J1850" t="s">
        <v>22</v>
      </c>
      <c r="K1850" t="s">
        <v>32</v>
      </c>
      <c r="L1850" t="s">
        <v>36</v>
      </c>
      <c r="M1850" t="s">
        <v>37</v>
      </c>
      <c r="N1850" s="5">
        <v>3.25</v>
      </c>
      <c r="O1850" s="7">
        <v>1</v>
      </c>
      <c r="P1850" s="5">
        <v>2.11</v>
      </c>
      <c r="Q1850" s="5">
        <v>1.1399999999999999</v>
      </c>
      <c r="R1850" s="22">
        <f>Tabla1[[#This Row],[Fecha de Envío]]-Tabla1[[#This Row],[Fecha de Orden]]</f>
        <v>14</v>
      </c>
      <c r="S1850" s="24">
        <f>YEAR(Tabla1[[#This Row],[Fecha de Orden]])</f>
        <v>2022</v>
      </c>
      <c r="T1850" t="str">
        <f>VLOOKUP(Tabla1[[#This Row],[Nombre del Producto]],Tabla2[[Nombre Producto]:[Costo Unitario]],2,FALSE)</f>
        <v>Wicked Choccy's</v>
      </c>
      <c r="U1850" t="str">
        <f>VLOOKUP(Tabla1[[#This Row],[Fábrica]],Tabla3[],4,FALSE)</f>
        <v>Georgia</v>
      </c>
    </row>
    <row r="1851" spans="1:21" x14ac:dyDescent="0.25">
      <c r="A1851" t="s">
        <v>5536</v>
      </c>
      <c r="B1851" s="3">
        <v>44625</v>
      </c>
      <c r="C1851" s="3">
        <v>44635</v>
      </c>
      <c r="D1851" t="s">
        <v>82</v>
      </c>
      <c r="E1851">
        <v>109512</v>
      </c>
      <c r="F1851" t="s">
        <v>19</v>
      </c>
      <c r="G1851" t="s">
        <v>30</v>
      </c>
      <c r="H1851" t="s">
        <v>31</v>
      </c>
      <c r="I1851">
        <v>10011</v>
      </c>
      <c r="J1851" t="s">
        <v>22</v>
      </c>
      <c r="K1851" t="s">
        <v>32</v>
      </c>
      <c r="L1851" t="s">
        <v>24</v>
      </c>
      <c r="M1851" t="s">
        <v>25</v>
      </c>
      <c r="N1851" s="5">
        <v>26.25</v>
      </c>
      <c r="O1851" s="7">
        <v>7</v>
      </c>
      <c r="P1851" s="5">
        <v>17.149999999999999</v>
      </c>
      <c r="Q1851" s="5">
        <v>9.1</v>
      </c>
      <c r="R1851" s="22">
        <f>Tabla1[[#This Row],[Fecha de Envío]]-Tabla1[[#This Row],[Fecha de Orden]]</f>
        <v>10</v>
      </c>
      <c r="S1851" s="24">
        <f>YEAR(Tabla1[[#This Row],[Fecha de Orden]])</f>
        <v>2022</v>
      </c>
      <c r="T1851" t="str">
        <f>VLOOKUP(Tabla1[[#This Row],[Nombre del Producto]],Tabla2[[Nombre Producto]:[Costo Unitario]],2,FALSE)</f>
        <v>Wicked Choccy's</v>
      </c>
      <c r="U1851" t="str">
        <f>VLOOKUP(Tabla1[[#This Row],[Fábrica]],Tabla3[],4,FALSE)</f>
        <v>Georgia</v>
      </c>
    </row>
    <row r="1852" spans="1:21" x14ac:dyDescent="0.25">
      <c r="A1852" t="s">
        <v>5537</v>
      </c>
      <c r="B1852" s="3">
        <v>44625</v>
      </c>
      <c r="C1852" s="3">
        <v>44635</v>
      </c>
      <c r="D1852" t="s">
        <v>82</v>
      </c>
      <c r="E1852">
        <v>109512</v>
      </c>
      <c r="F1852" t="s">
        <v>19</v>
      </c>
      <c r="G1852" t="s">
        <v>30</v>
      </c>
      <c r="H1852" t="s">
        <v>31</v>
      </c>
      <c r="I1852">
        <v>10011</v>
      </c>
      <c r="J1852" t="s">
        <v>22</v>
      </c>
      <c r="K1852" t="s">
        <v>32</v>
      </c>
      <c r="L1852" t="s">
        <v>27</v>
      </c>
      <c r="M1852" t="s">
        <v>28</v>
      </c>
      <c r="N1852" s="5">
        <v>10.8</v>
      </c>
      <c r="O1852" s="7">
        <v>3</v>
      </c>
      <c r="P1852" s="5">
        <v>7.5</v>
      </c>
      <c r="Q1852" s="5">
        <v>3.3</v>
      </c>
      <c r="R1852" s="22">
        <f>Tabla1[[#This Row],[Fecha de Envío]]-Tabla1[[#This Row],[Fecha de Orden]]</f>
        <v>10</v>
      </c>
      <c r="S1852" s="24">
        <f>YEAR(Tabla1[[#This Row],[Fecha de Orden]])</f>
        <v>2022</v>
      </c>
      <c r="T1852" t="str">
        <f>VLOOKUP(Tabla1[[#This Row],[Nombre del Producto]],Tabla2[[Nombre Producto]:[Costo Unitario]],2,FALSE)</f>
        <v>Lot's O' Nuts</v>
      </c>
      <c r="U1852" t="str">
        <f>VLOOKUP(Tabla1[[#This Row],[Fábrica]],Tabla3[],4,FALSE)</f>
        <v>Arizona</v>
      </c>
    </row>
    <row r="1853" spans="1:21" x14ac:dyDescent="0.25">
      <c r="A1853" t="s">
        <v>6367</v>
      </c>
      <c r="B1853" s="3">
        <v>44625</v>
      </c>
      <c r="C1853" s="3">
        <v>44639</v>
      </c>
      <c r="D1853" t="s">
        <v>71</v>
      </c>
      <c r="E1853">
        <v>140221</v>
      </c>
      <c r="F1853" t="s">
        <v>19</v>
      </c>
      <c r="G1853" t="s">
        <v>239</v>
      </c>
      <c r="H1853" t="s">
        <v>173</v>
      </c>
      <c r="I1853">
        <v>60653</v>
      </c>
      <c r="J1853" t="s">
        <v>22</v>
      </c>
      <c r="K1853" t="s">
        <v>43</v>
      </c>
      <c r="L1853" t="s">
        <v>45</v>
      </c>
      <c r="M1853" t="s">
        <v>46</v>
      </c>
      <c r="N1853" s="5">
        <v>6.98</v>
      </c>
      <c r="O1853" s="7">
        <v>2</v>
      </c>
      <c r="P1853" s="5">
        <v>4.9800000000000004</v>
      </c>
      <c r="Q1853" s="5">
        <v>2</v>
      </c>
      <c r="R1853" s="22">
        <f>Tabla1[[#This Row],[Fecha de Envío]]-Tabla1[[#This Row],[Fecha de Orden]]</f>
        <v>14</v>
      </c>
      <c r="S1853" s="24">
        <f>YEAR(Tabla1[[#This Row],[Fecha de Orden]])</f>
        <v>2022</v>
      </c>
      <c r="T1853" t="str">
        <f>VLOOKUP(Tabla1[[#This Row],[Nombre del Producto]],Tabla2[[Nombre Producto]:[Costo Unitario]],2,FALSE)</f>
        <v>Lot's O' Nuts</v>
      </c>
      <c r="U1853" t="str">
        <f>VLOOKUP(Tabla1[[#This Row],[Fábrica]],Tabla3[],4,FALSE)</f>
        <v>Arizona</v>
      </c>
    </row>
    <row r="1854" spans="1:21" x14ac:dyDescent="0.25">
      <c r="A1854" t="s">
        <v>6368</v>
      </c>
      <c r="B1854" s="3">
        <v>44625</v>
      </c>
      <c r="C1854" s="3">
        <v>44639</v>
      </c>
      <c r="D1854" t="s">
        <v>71</v>
      </c>
      <c r="E1854">
        <v>140221</v>
      </c>
      <c r="F1854" t="s">
        <v>19</v>
      </c>
      <c r="G1854" t="s">
        <v>239</v>
      </c>
      <c r="H1854" t="s">
        <v>173</v>
      </c>
      <c r="I1854">
        <v>60653</v>
      </c>
      <c r="J1854" t="s">
        <v>22</v>
      </c>
      <c r="K1854" t="s">
        <v>43</v>
      </c>
      <c r="L1854" t="s">
        <v>24</v>
      </c>
      <c r="M1854" t="s">
        <v>25</v>
      </c>
      <c r="N1854" s="5">
        <v>7.5</v>
      </c>
      <c r="O1854" s="7">
        <v>2</v>
      </c>
      <c r="P1854" s="5">
        <v>4.9000000000000004</v>
      </c>
      <c r="Q1854" s="5">
        <v>2.6</v>
      </c>
      <c r="R1854" s="22">
        <f>Tabla1[[#This Row],[Fecha de Envío]]-Tabla1[[#This Row],[Fecha de Orden]]</f>
        <v>14</v>
      </c>
      <c r="S1854" s="24">
        <f>YEAR(Tabla1[[#This Row],[Fecha de Orden]])</f>
        <v>2022</v>
      </c>
      <c r="T1854" t="str">
        <f>VLOOKUP(Tabla1[[#This Row],[Nombre del Producto]],Tabla2[[Nombre Producto]:[Costo Unitario]],2,FALSE)</f>
        <v>Wicked Choccy's</v>
      </c>
      <c r="U1854" t="str">
        <f>VLOOKUP(Tabla1[[#This Row],[Fábrica]],Tabla3[],4,FALSE)</f>
        <v>Georgia</v>
      </c>
    </row>
    <row r="1855" spans="1:21" x14ac:dyDescent="0.25">
      <c r="A1855" t="s">
        <v>6369</v>
      </c>
      <c r="B1855" s="3">
        <v>44625</v>
      </c>
      <c r="C1855" s="3">
        <v>44639</v>
      </c>
      <c r="D1855" t="s">
        <v>71</v>
      </c>
      <c r="E1855">
        <v>140221</v>
      </c>
      <c r="F1855" t="s">
        <v>19</v>
      </c>
      <c r="G1855" t="s">
        <v>239</v>
      </c>
      <c r="H1855" t="s">
        <v>173</v>
      </c>
      <c r="I1855">
        <v>60653</v>
      </c>
      <c r="J1855" t="s">
        <v>22</v>
      </c>
      <c r="K1855" t="s">
        <v>43</v>
      </c>
      <c r="L1855" t="s">
        <v>33</v>
      </c>
      <c r="M1855" t="s">
        <v>34</v>
      </c>
      <c r="N1855" s="5">
        <v>7.2</v>
      </c>
      <c r="O1855" s="7">
        <v>2</v>
      </c>
      <c r="P1855" s="5">
        <v>4.8</v>
      </c>
      <c r="Q1855" s="5">
        <v>2.4</v>
      </c>
      <c r="R1855" s="22">
        <f>Tabla1[[#This Row],[Fecha de Envío]]-Tabla1[[#This Row],[Fecha de Orden]]</f>
        <v>14</v>
      </c>
      <c r="S1855" s="24">
        <f>YEAR(Tabla1[[#This Row],[Fecha de Orden]])</f>
        <v>2022</v>
      </c>
      <c r="T1855" t="str">
        <f>VLOOKUP(Tabla1[[#This Row],[Nombre del Producto]],Tabla2[[Nombre Producto]:[Costo Unitario]],2,FALSE)</f>
        <v>Lot's O' Nuts</v>
      </c>
      <c r="U1855" t="str">
        <f>VLOOKUP(Tabla1[[#This Row],[Fábrica]],Tabla3[],4,FALSE)</f>
        <v>Arizona</v>
      </c>
    </row>
    <row r="1856" spans="1:21" x14ac:dyDescent="0.25">
      <c r="A1856" t="s">
        <v>6463</v>
      </c>
      <c r="B1856" s="3">
        <v>44625</v>
      </c>
      <c r="C1856" s="3">
        <v>44639</v>
      </c>
      <c r="D1856" t="s">
        <v>18</v>
      </c>
      <c r="E1856">
        <v>120320</v>
      </c>
      <c r="F1856" t="s">
        <v>19</v>
      </c>
      <c r="G1856" t="s">
        <v>159</v>
      </c>
      <c r="H1856" t="s">
        <v>42</v>
      </c>
      <c r="I1856">
        <v>77036</v>
      </c>
      <c r="J1856" t="s">
        <v>22</v>
      </c>
      <c r="K1856" t="s">
        <v>43</v>
      </c>
      <c r="L1856" t="s">
        <v>36</v>
      </c>
      <c r="M1856" t="s">
        <v>37</v>
      </c>
      <c r="N1856" s="5">
        <v>6.5</v>
      </c>
      <c r="O1856" s="7">
        <v>2</v>
      </c>
      <c r="P1856" s="5">
        <v>4.22</v>
      </c>
      <c r="Q1856" s="5">
        <v>2.2799999999999998</v>
      </c>
      <c r="R1856" s="22">
        <f>Tabla1[[#This Row],[Fecha de Envío]]-Tabla1[[#This Row],[Fecha de Orden]]</f>
        <v>14</v>
      </c>
      <c r="S1856" s="24">
        <f>YEAR(Tabla1[[#This Row],[Fecha de Orden]])</f>
        <v>2022</v>
      </c>
      <c r="T1856" t="str">
        <f>VLOOKUP(Tabla1[[#This Row],[Nombre del Producto]],Tabla2[[Nombre Producto]:[Costo Unitario]],2,FALSE)</f>
        <v>Wicked Choccy's</v>
      </c>
      <c r="U1856" t="str">
        <f>VLOOKUP(Tabla1[[#This Row],[Fábrica]],Tabla3[],4,FALSE)</f>
        <v>Georgia</v>
      </c>
    </row>
    <row r="1857" spans="1:21" x14ac:dyDescent="0.25">
      <c r="A1857" t="s">
        <v>8031</v>
      </c>
      <c r="B1857" s="3">
        <v>44625</v>
      </c>
      <c r="C1857" s="3">
        <v>44639</v>
      </c>
      <c r="D1857" t="s">
        <v>18</v>
      </c>
      <c r="E1857">
        <v>153108</v>
      </c>
      <c r="F1857" t="s">
        <v>19</v>
      </c>
      <c r="G1857" t="s">
        <v>8032</v>
      </c>
      <c r="H1857" t="s">
        <v>147</v>
      </c>
      <c r="I1857">
        <v>47362</v>
      </c>
      <c r="J1857" t="s">
        <v>22</v>
      </c>
      <c r="K1857" t="s">
        <v>43</v>
      </c>
      <c r="L1857" t="s">
        <v>33</v>
      </c>
      <c r="M1857" t="s">
        <v>34</v>
      </c>
      <c r="N1857" s="5">
        <v>25.2</v>
      </c>
      <c r="O1857" s="7">
        <v>7</v>
      </c>
      <c r="P1857" s="5">
        <v>16.8</v>
      </c>
      <c r="Q1857" s="5">
        <v>8.4</v>
      </c>
      <c r="R1857" s="22">
        <f>Tabla1[[#This Row],[Fecha de Envío]]-Tabla1[[#This Row],[Fecha de Orden]]</f>
        <v>14</v>
      </c>
      <c r="S1857" s="24">
        <f>YEAR(Tabla1[[#This Row],[Fecha de Orden]])</f>
        <v>2022</v>
      </c>
      <c r="T1857" t="str">
        <f>VLOOKUP(Tabla1[[#This Row],[Nombre del Producto]],Tabla2[[Nombre Producto]:[Costo Unitario]],2,FALSE)</f>
        <v>Lot's O' Nuts</v>
      </c>
      <c r="U1857" t="str">
        <f>VLOOKUP(Tabla1[[#This Row],[Fábrica]],Tabla3[],4,FALSE)</f>
        <v>Arizona</v>
      </c>
    </row>
    <row r="1858" spans="1:21" x14ac:dyDescent="0.25">
      <c r="A1858" t="s">
        <v>8033</v>
      </c>
      <c r="B1858" s="3">
        <v>44625</v>
      </c>
      <c r="C1858" s="3">
        <v>44639</v>
      </c>
      <c r="D1858" t="s">
        <v>18</v>
      </c>
      <c r="E1858">
        <v>153108</v>
      </c>
      <c r="F1858" t="s">
        <v>19</v>
      </c>
      <c r="G1858" t="s">
        <v>8032</v>
      </c>
      <c r="H1858" t="s">
        <v>147</v>
      </c>
      <c r="I1858">
        <v>47362</v>
      </c>
      <c r="J1858" t="s">
        <v>22</v>
      </c>
      <c r="K1858" t="s">
        <v>43</v>
      </c>
      <c r="L1858" t="s">
        <v>24</v>
      </c>
      <c r="M1858" t="s">
        <v>25</v>
      </c>
      <c r="N1858" s="5">
        <v>7.5</v>
      </c>
      <c r="O1858" s="7">
        <v>2</v>
      </c>
      <c r="P1858" s="5">
        <v>4.9000000000000004</v>
      </c>
      <c r="Q1858" s="5">
        <v>2.6</v>
      </c>
      <c r="R1858" s="22">
        <f>Tabla1[[#This Row],[Fecha de Envío]]-Tabla1[[#This Row],[Fecha de Orden]]</f>
        <v>14</v>
      </c>
      <c r="S1858" s="24">
        <f>YEAR(Tabla1[[#This Row],[Fecha de Orden]])</f>
        <v>2022</v>
      </c>
      <c r="T1858" t="str">
        <f>VLOOKUP(Tabla1[[#This Row],[Nombre del Producto]],Tabla2[[Nombre Producto]:[Costo Unitario]],2,FALSE)</f>
        <v>Wicked Choccy's</v>
      </c>
      <c r="U1858" t="str">
        <f>VLOOKUP(Tabla1[[#This Row],[Fábrica]],Tabla3[],4,FALSE)</f>
        <v>Georgia</v>
      </c>
    </row>
    <row r="1859" spans="1:21" x14ac:dyDescent="0.25">
      <c r="A1859" t="s">
        <v>4672</v>
      </c>
      <c r="B1859" s="3">
        <v>44626</v>
      </c>
      <c r="C1859" s="3">
        <v>44641</v>
      </c>
      <c r="D1859" t="s">
        <v>18</v>
      </c>
      <c r="E1859">
        <v>142944</v>
      </c>
      <c r="F1859" t="s">
        <v>19</v>
      </c>
      <c r="G1859" t="s">
        <v>20</v>
      </c>
      <c r="H1859" t="s">
        <v>21</v>
      </c>
      <c r="I1859">
        <v>94122</v>
      </c>
      <c r="J1859" t="s">
        <v>22</v>
      </c>
      <c r="K1859" t="s">
        <v>23</v>
      </c>
      <c r="L1859" t="s">
        <v>33</v>
      </c>
      <c r="M1859" t="s">
        <v>34</v>
      </c>
      <c r="N1859" s="5">
        <v>25.2</v>
      </c>
      <c r="O1859" s="7">
        <v>7</v>
      </c>
      <c r="P1859" s="5">
        <v>16.8</v>
      </c>
      <c r="Q1859" s="5">
        <v>8.4</v>
      </c>
      <c r="R1859" s="22">
        <f>Tabla1[[#This Row],[Fecha de Envío]]-Tabla1[[#This Row],[Fecha de Orden]]</f>
        <v>15</v>
      </c>
      <c r="S1859" s="24">
        <f>YEAR(Tabla1[[#This Row],[Fecha de Orden]])</f>
        <v>2022</v>
      </c>
      <c r="T1859" t="str">
        <f>VLOOKUP(Tabla1[[#This Row],[Nombre del Producto]],Tabla2[[Nombre Producto]:[Costo Unitario]],2,FALSE)</f>
        <v>Lot's O' Nuts</v>
      </c>
      <c r="U1859" t="str">
        <f>VLOOKUP(Tabla1[[#This Row],[Fábrica]],Tabla3[],4,FALSE)</f>
        <v>Arizona</v>
      </c>
    </row>
    <row r="1860" spans="1:21" x14ac:dyDescent="0.25">
      <c r="A1860" t="s">
        <v>4673</v>
      </c>
      <c r="B1860" s="3">
        <v>44626</v>
      </c>
      <c r="C1860" s="3">
        <v>44641</v>
      </c>
      <c r="D1860" t="s">
        <v>18</v>
      </c>
      <c r="E1860">
        <v>142944</v>
      </c>
      <c r="F1860" t="s">
        <v>19</v>
      </c>
      <c r="G1860" t="s">
        <v>20</v>
      </c>
      <c r="H1860" t="s">
        <v>21</v>
      </c>
      <c r="I1860">
        <v>94122</v>
      </c>
      <c r="J1860" t="s">
        <v>22</v>
      </c>
      <c r="K1860" t="s">
        <v>23</v>
      </c>
      <c r="L1860" t="s">
        <v>45</v>
      </c>
      <c r="M1860" t="s">
        <v>46</v>
      </c>
      <c r="N1860" s="5">
        <v>6.98</v>
      </c>
      <c r="O1860" s="7">
        <v>2</v>
      </c>
      <c r="P1860" s="5">
        <v>4.9800000000000004</v>
      </c>
      <c r="Q1860" s="5">
        <v>2</v>
      </c>
      <c r="R1860" s="22">
        <f>Tabla1[[#This Row],[Fecha de Envío]]-Tabla1[[#This Row],[Fecha de Orden]]</f>
        <v>15</v>
      </c>
      <c r="S1860" s="24">
        <f>YEAR(Tabla1[[#This Row],[Fecha de Orden]])</f>
        <v>2022</v>
      </c>
      <c r="T1860" t="str">
        <f>VLOOKUP(Tabla1[[#This Row],[Nombre del Producto]],Tabla2[[Nombre Producto]:[Costo Unitario]],2,FALSE)</f>
        <v>Lot's O' Nuts</v>
      </c>
      <c r="U1860" t="str">
        <f>VLOOKUP(Tabla1[[#This Row],[Fábrica]],Tabla3[],4,FALSE)</f>
        <v>Arizona</v>
      </c>
    </row>
    <row r="1861" spans="1:21" x14ac:dyDescent="0.25">
      <c r="A1861" t="s">
        <v>3332</v>
      </c>
      <c r="B1861" s="3">
        <v>44627</v>
      </c>
      <c r="C1861" s="3">
        <v>44640</v>
      </c>
      <c r="D1861" t="s">
        <v>39</v>
      </c>
      <c r="E1861">
        <v>146255</v>
      </c>
      <c r="F1861" t="s">
        <v>19</v>
      </c>
      <c r="G1861" t="s">
        <v>1028</v>
      </c>
      <c r="H1861" t="s">
        <v>1209</v>
      </c>
      <c r="I1861">
        <v>19711</v>
      </c>
      <c r="J1861" t="s">
        <v>22</v>
      </c>
      <c r="K1861" t="s">
        <v>32</v>
      </c>
      <c r="L1861" t="s">
        <v>36</v>
      </c>
      <c r="M1861" t="s">
        <v>37</v>
      </c>
      <c r="N1861" s="5">
        <v>6.5</v>
      </c>
      <c r="O1861" s="7">
        <v>2</v>
      </c>
      <c r="P1861" s="5">
        <v>4.22</v>
      </c>
      <c r="Q1861" s="5">
        <v>2.2799999999999998</v>
      </c>
      <c r="R1861" s="22">
        <f>Tabla1[[#This Row],[Fecha de Envío]]-Tabla1[[#This Row],[Fecha de Orden]]</f>
        <v>13</v>
      </c>
      <c r="S1861" s="24">
        <f>YEAR(Tabla1[[#This Row],[Fecha de Orden]])</f>
        <v>2022</v>
      </c>
      <c r="T1861" t="str">
        <f>VLOOKUP(Tabla1[[#This Row],[Nombre del Producto]],Tabla2[[Nombre Producto]:[Costo Unitario]],2,FALSE)</f>
        <v>Wicked Choccy's</v>
      </c>
      <c r="U1861" t="str">
        <f>VLOOKUP(Tabla1[[#This Row],[Fábrica]],Tabla3[],4,FALSE)</f>
        <v>Georgia</v>
      </c>
    </row>
    <row r="1862" spans="1:21" x14ac:dyDescent="0.25">
      <c r="A1862" t="s">
        <v>3333</v>
      </c>
      <c r="B1862" s="3">
        <v>44627</v>
      </c>
      <c r="C1862" s="3">
        <v>44640</v>
      </c>
      <c r="D1862" t="s">
        <v>39</v>
      </c>
      <c r="E1862">
        <v>146255</v>
      </c>
      <c r="F1862" t="s">
        <v>19</v>
      </c>
      <c r="G1862" t="s">
        <v>1028</v>
      </c>
      <c r="H1862" t="s">
        <v>1209</v>
      </c>
      <c r="I1862">
        <v>19711</v>
      </c>
      <c r="J1862" t="s">
        <v>22</v>
      </c>
      <c r="K1862" t="s">
        <v>32</v>
      </c>
      <c r="L1862" t="s">
        <v>27</v>
      </c>
      <c r="M1862" t="s">
        <v>28</v>
      </c>
      <c r="N1862" s="5">
        <v>10.8</v>
      </c>
      <c r="O1862" s="7">
        <v>3</v>
      </c>
      <c r="P1862" s="5">
        <v>7.5</v>
      </c>
      <c r="Q1862" s="5">
        <v>3.3</v>
      </c>
      <c r="R1862" s="22">
        <f>Tabla1[[#This Row],[Fecha de Envío]]-Tabla1[[#This Row],[Fecha de Orden]]</f>
        <v>13</v>
      </c>
      <c r="S1862" s="24">
        <f>YEAR(Tabla1[[#This Row],[Fecha de Orden]])</f>
        <v>2022</v>
      </c>
      <c r="T1862" t="str">
        <f>VLOOKUP(Tabla1[[#This Row],[Nombre del Producto]],Tabla2[[Nombre Producto]:[Costo Unitario]],2,FALSE)</f>
        <v>Lot's O' Nuts</v>
      </c>
      <c r="U1862" t="str">
        <f>VLOOKUP(Tabla1[[#This Row],[Fábrica]],Tabla3[],4,FALSE)</f>
        <v>Arizona</v>
      </c>
    </row>
    <row r="1863" spans="1:21" x14ac:dyDescent="0.25">
      <c r="A1863" t="s">
        <v>735</v>
      </c>
      <c r="B1863" s="3">
        <v>44628</v>
      </c>
      <c r="C1863" s="3">
        <v>44643</v>
      </c>
      <c r="D1863" t="s">
        <v>18</v>
      </c>
      <c r="E1863">
        <v>160213</v>
      </c>
      <c r="F1863" t="s">
        <v>19</v>
      </c>
      <c r="G1863" t="s">
        <v>188</v>
      </c>
      <c r="H1863" t="s">
        <v>31</v>
      </c>
      <c r="I1863">
        <v>11561</v>
      </c>
      <c r="J1863" t="s">
        <v>22</v>
      </c>
      <c r="K1863" t="s">
        <v>32</v>
      </c>
      <c r="L1863" t="s">
        <v>45</v>
      </c>
      <c r="M1863" t="s">
        <v>46</v>
      </c>
      <c r="N1863" s="5">
        <v>10.47</v>
      </c>
      <c r="O1863" s="7">
        <v>3</v>
      </c>
      <c r="P1863" s="5">
        <v>7.47</v>
      </c>
      <c r="Q1863" s="5">
        <v>3</v>
      </c>
      <c r="R1863" s="22">
        <f>Tabla1[[#This Row],[Fecha de Envío]]-Tabla1[[#This Row],[Fecha de Orden]]</f>
        <v>15</v>
      </c>
      <c r="S1863" s="24">
        <f>YEAR(Tabla1[[#This Row],[Fecha de Orden]])</f>
        <v>2022</v>
      </c>
      <c r="T1863" t="str">
        <f>VLOOKUP(Tabla1[[#This Row],[Nombre del Producto]],Tabla2[[Nombre Producto]:[Costo Unitario]],2,FALSE)</f>
        <v>Lot's O' Nuts</v>
      </c>
      <c r="U1863" t="str">
        <f>VLOOKUP(Tabla1[[#This Row],[Fábrica]],Tabla3[],4,FALSE)</f>
        <v>Arizona</v>
      </c>
    </row>
    <row r="1864" spans="1:21" x14ac:dyDescent="0.25">
      <c r="A1864" t="s">
        <v>2626</v>
      </c>
      <c r="B1864" s="3">
        <v>44628</v>
      </c>
      <c r="C1864" s="3">
        <v>44642</v>
      </c>
      <c r="D1864" t="s">
        <v>18</v>
      </c>
      <c r="E1864">
        <v>105627</v>
      </c>
      <c r="F1864" t="s">
        <v>19</v>
      </c>
      <c r="G1864" t="s">
        <v>2627</v>
      </c>
      <c r="H1864" t="s">
        <v>410</v>
      </c>
      <c r="I1864">
        <v>53142</v>
      </c>
      <c r="J1864" t="s">
        <v>22</v>
      </c>
      <c r="K1864" t="s">
        <v>43</v>
      </c>
      <c r="L1864" t="s">
        <v>27</v>
      </c>
      <c r="M1864" t="s">
        <v>28</v>
      </c>
      <c r="N1864" s="5">
        <v>10.8</v>
      </c>
      <c r="O1864" s="7">
        <v>3</v>
      </c>
      <c r="P1864" s="5">
        <v>7.5</v>
      </c>
      <c r="Q1864" s="5">
        <v>3.3</v>
      </c>
      <c r="R1864" s="22">
        <f>Tabla1[[#This Row],[Fecha de Envío]]-Tabla1[[#This Row],[Fecha de Orden]]</f>
        <v>14</v>
      </c>
      <c r="S1864" s="24">
        <f>YEAR(Tabla1[[#This Row],[Fecha de Orden]])</f>
        <v>2022</v>
      </c>
      <c r="T1864" t="str">
        <f>VLOOKUP(Tabla1[[#This Row],[Nombre del Producto]],Tabla2[[Nombre Producto]:[Costo Unitario]],2,FALSE)</f>
        <v>Lot's O' Nuts</v>
      </c>
      <c r="U1864" t="str">
        <f>VLOOKUP(Tabla1[[#This Row],[Fábrica]],Tabla3[],4,FALSE)</f>
        <v>Arizona</v>
      </c>
    </row>
    <row r="1865" spans="1:21" x14ac:dyDescent="0.25">
      <c r="A1865" t="s">
        <v>2628</v>
      </c>
      <c r="B1865" s="3">
        <v>44628</v>
      </c>
      <c r="C1865" s="3">
        <v>44642</v>
      </c>
      <c r="D1865" t="s">
        <v>18</v>
      </c>
      <c r="E1865">
        <v>105627</v>
      </c>
      <c r="F1865" t="s">
        <v>19</v>
      </c>
      <c r="G1865" t="s">
        <v>2627</v>
      </c>
      <c r="H1865" t="s">
        <v>410</v>
      </c>
      <c r="I1865">
        <v>53142</v>
      </c>
      <c r="J1865" t="s">
        <v>22</v>
      </c>
      <c r="K1865" t="s">
        <v>43</v>
      </c>
      <c r="L1865" t="s">
        <v>36</v>
      </c>
      <c r="M1865" t="s">
        <v>37</v>
      </c>
      <c r="N1865" s="5">
        <v>22.75</v>
      </c>
      <c r="O1865" s="7">
        <v>7</v>
      </c>
      <c r="P1865" s="5">
        <v>14.77</v>
      </c>
      <c r="Q1865" s="5">
        <v>7.98</v>
      </c>
      <c r="R1865" s="22">
        <f>Tabla1[[#This Row],[Fecha de Envío]]-Tabla1[[#This Row],[Fecha de Orden]]</f>
        <v>14</v>
      </c>
      <c r="S1865" s="24">
        <f>YEAR(Tabla1[[#This Row],[Fecha de Orden]])</f>
        <v>2022</v>
      </c>
      <c r="T1865" t="str">
        <f>VLOOKUP(Tabla1[[#This Row],[Nombre del Producto]],Tabla2[[Nombre Producto]:[Costo Unitario]],2,FALSE)</f>
        <v>Wicked Choccy's</v>
      </c>
      <c r="U1865" t="str">
        <f>VLOOKUP(Tabla1[[#This Row],[Fábrica]],Tabla3[],4,FALSE)</f>
        <v>Georgia</v>
      </c>
    </row>
    <row r="1866" spans="1:21" x14ac:dyDescent="0.25">
      <c r="A1866" t="s">
        <v>2629</v>
      </c>
      <c r="B1866" s="3">
        <v>44628</v>
      </c>
      <c r="C1866" s="3">
        <v>44642</v>
      </c>
      <c r="D1866" t="s">
        <v>18</v>
      </c>
      <c r="E1866">
        <v>105627</v>
      </c>
      <c r="F1866" t="s">
        <v>19</v>
      </c>
      <c r="G1866" t="s">
        <v>2627</v>
      </c>
      <c r="H1866" t="s">
        <v>410</v>
      </c>
      <c r="I1866">
        <v>53142</v>
      </c>
      <c r="J1866" t="s">
        <v>22</v>
      </c>
      <c r="K1866" t="s">
        <v>43</v>
      </c>
      <c r="L1866" t="s">
        <v>33</v>
      </c>
      <c r="M1866" t="s">
        <v>34</v>
      </c>
      <c r="N1866" s="5">
        <v>21.6</v>
      </c>
      <c r="O1866" s="7">
        <v>6</v>
      </c>
      <c r="P1866" s="5">
        <v>14.4</v>
      </c>
      <c r="Q1866" s="5">
        <v>7.2</v>
      </c>
      <c r="R1866" s="22">
        <f>Tabla1[[#This Row],[Fecha de Envío]]-Tabla1[[#This Row],[Fecha de Orden]]</f>
        <v>14</v>
      </c>
      <c r="S1866" s="24">
        <f>YEAR(Tabla1[[#This Row],[Fecha de Orden]])</f>
        <v>2022</v>
      </c>
      <c r="T1866" t="str">
        <f>VLOOKUP(Tabla1[[#This Row],[Nombre del Producto]],Tabla2[[Nombre Producto]:[Costo Unitario]],2,FALSE)</f>
        <v>Lot's O' Nuts</v>
      </c>
      <c r="U1866" t="str">
        <f>VLOOKUP(Tabla1[[#This Row],[Fábrica]],Tabla3[],4,FALSE)</f>
        <v>Arizona</v>
      </c>
    </row>
    <row r="1867" spans="1:21" x14ac:dyDescent="0.25">
      <c r="A1867" t="s">
        <v>3441</v>
      </c>
      <c r="B1867" s="3">
        <v>44628</v>
      </c>
      <c r="C1867" s="3">
        <v>44640</v>
      </c>
      <c r="D1867" t="s">
        <v>39</v>
      </c>
      <c r="E1867">
        <v>107741</v>
      </c>
      <c r="F1867" t="s">
        <v>19</v>
      </c>
      <c r="G1867" t="s">
        <v>3442</v>
      </c>
      <c r="H1867" t="s">
        <v>203</v>
      </c>
      <c r="I1867">
        <v>81001</v>
      </c>
      <c r="J1867" t="s">
        <v>22</v>
      </c>
      <c r="K1867" t="s">
        <v>23</v>
      </c>
      <c r="L1867" t="s">
        <v>36</v>
      </c>
      <c r="M1867" t="s">
        <v>37</v>
      </c>
      <c r="N1867" s="5">
        <v>3.25</v>
      </c>
      <c r="O1867" s="7">
        <v>1</v>
      </c>
      <c r="P1867" s="5">
        <v>2.11</v>
      </c>
      <c r="Q1867" s="5">
        <v>1.1399999999999999</v>
      </c>
      <c r="R1867" s="22">
        <f>Tabla1[[#This Row],[Fecha de Envío]]-Tabla1[[#This Row],[Fecha de Orden]]</f>
        <v>12</v>
      </c>
      <c r="S1867" s="24">
        <f>YEAR(Tabla1[[#This Row],[Fecha de Orden]])</f>
        <v>2022</v>
      </c>
      <c r="T1867" t="str">
        <f>VLOOKUP(Tabla1[[#This Row],[Nombre del Producto]],Tabla2[[Nombre Producto]:[Costo Unitario]],2,FALSE)</f>
        <v>Wicked Choccy's</v>
      </c>
      <c r="U1867" t="str">
        <f>VLOOKUP(Tabla1[[#This Row],[Fábrica]],Tabla3[],4,FALSE)</f>
        <v>Georgia</v>
      </c>
    </row>
    <row r="1868" spans="1:21" x14ac:dyDescent="0.25">
      <c r="A1868" t="s">
        <v>3553</v>
      </c>
      <c r="B1868" s="3">
        <v>44628</v>
      </c>
      <c r="C1868" s="3">
        <v>44642</v>
      </c>
      <c r="D1868" t="s">
        <v>18</v>
      </c>
      <c r="E1868">
        <v>132136</v>
      </c>
      <c r="F1868" t="s">
        <v>19</v>
      </c>
      <c r="G1868" t="s">
        <v>239</v>
      </c>
      <c r="H1868" t="s">
        <v>173</v>
      </c>
      <c r="I1868">
        <v>60623</v>
      </c>
      <c r="J1868" t="s">
        <v>22</v>
      </c>
      <c r="K1868" t="s">
        <v>43</v>
      </c>
      <c r="L1868" t="s">
        <v>36</v>
      </c>
      <c r="M1868" t="s">
        <v>37</v>
      </c>
      <c r="N1868" s="5">
        <v>9.75</v>
      </c>
      <c r="O1868" s="7">
        <v>3</v>
      </c>
      <c r="P1868" s="5">
        <v>6.33</v>
      </c>
      <c r="Q1868" s="5">
        <v>3.42</v>
      </c>
      <c r="R1868" s="22">
        <f>Tabla1[[#This Row],[Fecha de Envío]]-Tabla1[[#This Row],[Fecha de Orden]]</f>
        <v>14</v>
      </c>
      <c r="S1868" s="24">
        <f>YEAR(Tabla1[[#This Row],[Fecha de Orden]])</f>
        <v>2022</v>
      </c>
      <c r="T1868" t="str">
        <f>VLOOKUP(Tabla1[[#This Row],[Nombre del Producto]],Tabla2[[Nombre Producto]:[Costo Unitario]],2,FALSE)</f>
        <v>Wicked Choccy's</v>
      </c>
      <c r="U1868" t="str">
        <f>VLOOKUP(Tabla1[[#This Row],[Fábrica]],Tabla3[],4,FALSE)</f>
        <v>Georgia</v>
      </c>
    </row>
    <row r="1869" spans="1:21" x14ac:dyDescent="0.25">
      <c r="A1869" t="s">
        <v>6807</v>
      </c>
      <c r="B1869" s="3">
        <v>44629</v>
      </c>
      <c r="C1869" s="3">
        <v>44642</v>
      </c>
      <c r="D1869" t="s">
        <v>39</v>
      </c>
      <c r="E1869">
        <v>123155</v>
      </c>
      <c r="F1869" t="s">
        <v>19</v>
      </c>
      <c r="G1869" t="s">
        <v>908</v>
      </c>
      <c r="H1869" t="s">
        <v>42</v>
      </c>
      <c r="I1869">
        <v>78207</v>
      </c>
      <c r="J1869" t="s">
        <v>22</v>
      </c>
      <c r="K1869" t="s">
        <v>43</v>
      </c>
      <c r="L1869" t="s">
        <v>33</v>
      </c>
      <c r="M1869" t="s">
        <v>34</v>
      </c>
      <c r="N1869" s="5">
        <v>18</v>
      </c>
      <c r="O1869" s="7">
        <v>5</v>
      </c>
      <c r="P1869" s="5">
        <v>12</v>
      </c>
      <c r="Q1869" s="5">
        <v>6</v>
      </c>
      <c r="R1869" s="22">
        <f>Tabla1[[#This Row],[Fecha de Envío]]-Tabla1[[#This Row],[Fecha de Orden]]</f>
        <v>13</v>
      </c>
      <c r="S1869" s="24">
        <f>YEAR(Tabla1[[#This Row],[Fecha de Orden]])</f>
        <v>2022</v>
      </c>
      <c r="T1869" t="str">
        <f>VLOOKUP(Tabla1[[#This Row],[Nombre del Producto]],Tabla2[[Nombre Producto]:[Costo Unitario]],2,FALSE)</f>
        <v>Lot's O' Nuts</v>
      </c>
      <c r="U1869" t="str">
        <f>VLOOKUP(Tabla1[[#This Row],[Fábrica]],Tabla3[],4,FALSE)</f>
        <v>Arizona</v>
      </c>
    </row>
    <row r="1870" spans="1:21" x14ac:dyDescent="0.25">
      <c r="A1870" t="s">
        <v>6808</v>
      </c>
      <c r="B1870" s="3">
        <v>44629</v>
      </c>
      <c r="C1870" s="3">
        <v>44642</v>
      </c>
      <c r="D1870" t="s">
        <v>39</v>
      </c>
      <c r="E1870">
        <v>123155</v>
      </c>
      <c r="F1870" t="s">
        <v>19</v>
      </c>
      <c r="G1870" t="s">
        <v>908</v>
      </c>
      <c r="H1870" t="s">
        <v>42</v>
      </c>
      <c r="I1870">
        <v>78207</v>
      </c>
      <c r="J1870" t="s">
        <v>22</v>
      </c>
      <c r="K1870" t="s">
        <v>43</v>
      </c>
      <c r="L1870" t="s">
        <v>24</v>
      </c>
      <c r="M1870" t="s">
        <v>25</v>
      </c>
      <c r="N1870" s="5">
        <v>11.25</v>
      </c>
      <c r="O1870" s="7">
        <v>3</v>
      </c>
      <c r="P1870" s="5">
        <v>7.35</v>
      </c>
      <c r="Q1870" s="5">
        <v>3.9</v>
      </c>
      <c r="R1870" s="22">
        <f>Tabla1[[#This Row],[Fecha de Envío]]-Tabla1[[#This Row],[Fecha de Orden]]</f>
        <v>13</v>
      </c>
      <c r="S1870" s="24">
        <f>YEAR(Tabla1[[#This Row],[Fecha de Orden]])</f>
        <v>2022</v>
      </c>
      <c r="T1870" t="str">
        <f>VLOOKUP(Tabla1[[#This Row],[Nombre del Producto]],Tabla2[[Nombre Producto]:[Costo Unitario]],2,FALSE)</f>
        <v>Wicked Choccy's</v>
      </c>
      <c r="U1870" t="str">
        <f>VLOOKUP(Tabla1[[#This Row],[Fábrica]],Tabla3[],4,FALSE)</f>
        <v>Georgia</v>
      </c>
    </row>
    <row r="1871" spans="1:21" x14ac:dyDescent="0.25">
      <c r="A1871" t="s">
        <v>8730</v>
      </c>
      <c r="B1871" s="3">
        <v>44629</v>
      </c>
      <c r="C1871" s="3">
        <v>44641</v>
      </c>
      <c r="D1871" t="s">
        <v>71</v>
      </c>
      <c r="E1871">
        <v>110345</v>
      </c>
      <c r="F1871" t="s">
        <v>19</v>
      </c>
      <c r="G1871" t="s">
        <v>1136</v>
      </c>
      <c r="H1871" t="s">
        <v>98</v>
      </c>
      <c r="I1871">
        <v>27604</v>
      </c>
      <c r="J1871" t="s">
        <v>22</v>
      </c>
      <c r="K1871" t="s">
        <v>66</v>
      </c>
      <c r="L1871" t="s">
        <v>27</v>
      </c>
      <c r="M1871" t="s">
        <v>28</v>
      </c>
      <c r="N1871" s="5">
        <v>7.2</v>
      </c>
      <c r="O1871" s="7">
        <v>2</v>
      </c>
      <c r="P1871" s="5">
        <v>5</v>
      </c>
      <c r="Q1871" s="5">
        <v>2.2000000000000002</v>
      </c>
      <c r="R1871" s="22">
        <f>Tabla1[[#This Row],[Fecha de Envío]]-Tabla1[[#This Row],[Fecha de Orden]]</f>
        <v>12</v>
      </c>
      <c r="S1871" s="24">
        <f>YEAR(Tabla1[[#This Row],[Fecha de Orden]])</f>
        <v>2022</v>
      </c>
      <c r="T1871" t="str">
        <f>VLOOKUP(Tabla1[[#This Row],[Nombre del Producto]],Tabla2[[Nombre Producto]:[Costo Unitario]],2,FALSE)</f>
        <v>Lot's O' Nuts</v>
      </c>
      <c r="U1871" t="str">
        <f>VLOOKUP(Tabla1[[#This Row],[Fábrica]],Tabla3[],4,FALSE)</f>
        <v>Arizona</v>
      </c>
    </row>
    <row r="1872" spans="1:21" x14ac:dyDescent="0.25">
      <c r="A1872" t="s">
        <v>4997</v>
      </c>
      <c r="B1872" s="3">
        <v>44630</v>
      </c>
      <c r="C1872" s="3">
        <v>44640</v>
      </c>
      <c r="D1872" t="s">
        <v>82</v>
      </c>
      <c r="E1872">
        <v>118906</v>
      </c>
      <c r="F1872" t="s">
        <v>19</v>
      </c>
      <c r="G1872" t="s">
        <v>1483</v>
      </c>
      <c r="H1872" t="s">
        <v>583</v>
      </c>
      <c r="I1872">
        <v>20735</v>
      </c>
      <c r="J1872" t="s">
        <v>22</v>
      </c>
      <c r="K1872" t="s">
        <v>32</v>
      </c>
      <c r="L1872" t="s">
        <v>36</v>
      </c>
      <c r="M1872" t="s">
        <v>37</v>
      </c>
      <c r="N1872" s="5">
        <v>19.5</v>
      </c>
      <c r="O1872" s="7">
        <v>6</v>
      </c>
      <c r="P1872" s="5">
        <v>12.66</v>
      </c>
      <c r="Q1872" s="5">
        <v>6.84</v>
      </c>
      <c r="R1872" s="22">
        <f>Tabla1[[#This Row],[Fecha de Envío]]-Tabla1[[#This Row],[Fecha de Orden]]</f>
        <v>10</v>
      </c>
      <c r="S1872" s="24">
        <f>YEAR(Tabla1[[#This Row],[Fecha de Orden]])</f>
        <v>2022</v>
      </c>
      <c r="T1872" t="str">
        <f>VLOOKUP(Tabla1[[#This Row],[Nombre del Producto]],Tabla2[[Nombre Producto]:[Costo Unitario]],2,FALSE)</f>
        <v>Wicked Choccy's</v>
      </c>
      <c r="U1872" t="str">
        <f>VLOOKUP(Tabla1[[#This Row],[Fábrica]],Tabla3[],4,FALSE)</f>
        <v>Georgia</v>
      </c>
    </row>
    <row r="1873" spans="1:21" x14ac:dyDescent="0.25">
      <c r="A1873" t="s">
        <v>8887</v>
      </c>
      <c r="B1873" s="3">
        <v>44630</v>
      </c>
      <c r="C1873" s="3">
        <v>44640</v>
      </c>
      <c r="D1873" t="s">
        <v>82</v>
      </c>
      <c r="E1873">
        <v>146829</v>
      </c>
      <c r="F1873" t="s">
        <v>19</v>
      </c>
      <c r="G1873" t="s">
        <v>159</v>
      </c>
      <c r="H1873" t="s">
        <v>42</v>
      </c>
      <c r="I1873">
        <v>77041</v>
      </c>
      <c r="J1873" t="s">
        <v>22</v>
      </c>
      <c r="K1873" t="s">
        <v>43</v>
      </c>
      <c r="L1873" t="s">
        <v>33</v>
      </c>
      <c r="M1873" t="s">
        <v>34</v>
      </c>
      <c r="N1873" s="5">
        <v>7.2</v>
      </c>
      <c r="O1873" s="7">
        <v>2</v>
      </c>
      <c r="P1873" s="5">
        <v>4.8</v>
      </c>
      <c r="Q1873" s="5">
        <v>2.4</v>
      </c>
      <c r="R1873" s="22">
        <f>Tabla1[[#This Row],[Fecha de Envío]]-Tabla1[[#This Row],[Fecha de Orden]]</f>
        <v>10</v>
      </c>
      <c r="S1873" s="24">
        <f>YEAR(Tabla1[[#This Row],[Fecha de Orden]])</f>
        <v>2022</v>
      </c>
      <c r="T1873" t="str">
        <f>VLOOKUP(Tabla1[[#This Row],[Nombre del Producto]],Tabla2[[Nombre Producto]:[Costo Unitario]],2,FALSE)</f>
        <v>Lot's O' Nuts</v>
      </c>
      <c r="U1873" t="str">
        <f>VLOOKUP(Tabla1[[#This Row],[Fábrica]],Tabla3[],4,FALSE)</f>
        <v>Arizona</v>
      </c>
    </row>
    <row r="1874" spans="1:21" x14ac:dyDescent="0.25">
      <c r="A1874" t="s">
        <v>3086</v>
      </c>
      <c r="B1874" s="3">
        <v>44632</v>
      </c>
      <c r="C1874" s="3">
        <v>44647</v>
      </c>
      <c r="D1874" t="s">
        <v>18</v>
      </c>
      <c r="E1874">
        <v>128083</v>
      </c>
      <c r="F1874" t="s">
        <v>19</v>
      </c>
      <c r="G1874" t="s">
        <v>540</v>
      </c>
      <c r="H1874" t="s">
        <v>255</v>
      </c>
      <c r="I1874">
        <v>33317</v>
      </c>
      <c r="J1874" t="s">
        <v>22</v>
      </c>
      <c r="K1874" t="s">
        <v>66</v>
      </c>
      <c r="L1874" t="s">
        <v>36</v>
      </c>
      <c r="M1874" t="s">
        <v>37</v>
      </c>
      <c r="N1874" s="5">
        <v>9.75</v>
      </c>
      <c r="O1874" s="7">
        <v>3</v>
      </c>
      <c r="P1874" s="5">
        <v>6.33</v>
      </c>
      <c r="Q1874" s="5">
        <v>3.42</v>
      </c>
      <c r="R1874" s="22">
        <f>Tabla1[[#This Row],[Fecha de Envío]]-Tabla1[[#This Row],[Fecha de Orden]]</f>
        <v>15</v>
      </c>
      <c r="S1874" s="24">
        <f>YEAR(Tabla1[[#This Row],[Fecha de Orden]])</f>
        <v>2022</v>
      </c>
      <c r="T1874" t="str">
        <f>VLOOKUP(Tabla1[[#This Row],[Nombre del Producto]],Tabla2[[Nombre Producto]:[Costo Unitario]],2,FALSE)</f>
        <v>Wicked Choccy's</v>
      </c>
      <c r="U1874" t="str">
        <f>VLOOKUP(Tabla1[[#This Row],[Fábrica]],Tabla3[],4,FALSE)</f>
        <v>Georgia</v>
      </c>
    </row>
    <row r="1875" spans="1:21" x14ac:dyDescent="0.25">
      <c r="A1875" t="s">
        <v>3087</v>
      </c>
      <c r="B1875" s="3">
        <v>44632</v>
      </c>
      <c r="C1875" s="3">
        <v>44647</v>
      </c>
      <c r="D1875" t="s">
        <v>18</v>
      </c>
      <c r="E1875">
        <v>128083</v>
      </c>
      <c r="F1875" t="s">
        <v>19</v>
      </c>
      <c r="G1875" t="s">
        <v>540</v>
      </c>
      <c r="H1875" t="s">
        <v>255</v>
      </c>
      <c r="I1875">
        <v>33317</v>
      </c>
      <c r="J1875" t="s">
        <v>22</v>
      </c>
      <c r="K1875" t="s">
        <v>66</v>
      </c>
      <c r="L1875" t="s">
        <v>27</v>
      </c>
      <c r="M1875" t="s">
        <v>28</v>
      </c>
      <c r="N1875" s="5">
        <v>10.8</v>
      </c>
      <c r="O1875" s="7">
        <v>3</v>
      </c>
      <c r="P1875" s="5">
        <v>7.5</v>
      </c>
      <c r="Q1875" s="5">
        <v>3.3</v>
      </c>
      <c r="R1875" s="22">
        <f>Tabla1[[#This Row],[Fecha de Envío]]-Tabla1[[#This Row],[Fecha de Orden]]</f>
        <v>15</v>
      </c>
      <c r="S1875" s="24">
        <f>YEAR(Tabla1[[#This Row],[Fecha de Orden]])</f>
        <v>2022</v>
      </c>
      <c r="T1875" t="str">
        <f>VLOOKUP(Tabla1[[#This Row],[Nombre del Producto]],Tabla2[[Nombre Producto]:[Costo Unitario]],2,FALSE)</f>
        <v>Lot's O' Nuts</v>
      </c>
      <c r="U1875" t="str">
        <f>VLOOKUP(Tabla1[[#This Row],[Fábrica]],Tabla3[],4,FALSE)</f>
        <v>Arizona</v>
      </c>
    </row>
    <row r="1876" spans="1:21" x14ac:dyDescent="0.25">
      <c r="A1876" t="s">
        <v>3148</v>
      </c>
      <c r="B1876" s="3">
        <v>44632</v>
      </c>
      <c r="C1876" s="3">
        <v>44648</v>
      </c>
      <c r="D1876" t="s">
        <v>18</v>
      </c>
      <c r="E1876">
        <v>148705</v>
      </c>
      <c r="F1876" t="s">
        <v>19</v>
      </c>
      <c r="G1876" t="s">
        <v>356</v>
      </c>
      <c r="H1876" t="s">
        <v>98</v>
      </c>
      <c r="I1876">
        <v>28205</v>
      </c>
      <c r="J1876" t="s">
        <v>22</v>
      </c>
      <c r="K1876" t="s">
        <v>66</v>
      </c>
      <c r="L1876" t="s">
        <v>36</v>
      </c>
      <c r="M1876" t="s">
        <v>37</v>
      </c>
      <c r="N1876" s="5">
        <v>6.5</v>
      </c>
      <c r="O1876" s="7">
        <v>2</v>
      </c>
      <c r="P1876" s="5">
        <v>4.22</v>
      </c>
      <c r="Q1876" s="5">
        <v>2.2799999999999998</v>
      </c>
      <c r="R1876" s="22">
        <f>Tabla1[[#This Row],[Fecha de Envío]]-Tabla1[[#This Row],[Fecha de Orden]]</f>
        <v>16</v>
      </c>
      <c r="S1876" s="24">
        <f>YEAR(Tabla1[[#This Row],[Fecha de Orden]])</f>
        <v>2022</v>
      </c>
      <c r="T1876" t="str">
        <f>VLOOKUP(Tabla1[[#This Row],[Nombre del Producto]],Tabla2[[Nombre Producto]:[Costo Unitario]],2,FALSE)</f>
        <v>Wicked Choccy's</v>
      </c>
      <c r="U1876" t="str">
        <f>VLOOKUP(Tabla1[[#This Row],[Fábrica]],Tabla3[],4,FALSE)</f>
        <v>Georgia</v>
      </c>
    </row>
    <row r="1877" spans="1:21" x14ac:dyDescent="0.25">
      <c r="A1877" t="s">
        <v>5840</v>
      </c>
      <c r="B1877" s="3">
        <v>44633</v>
      </c>
      <c r="C1877" s="3">
        <v>44645</v>
      </c>
      <c r="D1877" t="s">
        <v>39</v>
      </c>
      <c r="E1877">
        <v>114237</v>
      </c>
      <c r="F1877" t="s">
        <v>19</v>
      </c>
      <c r="G1877" t="s">
        <v>124</v>
      </c>
      <c r="H1877" t="s">
        <v>125</v>
      </c>
      <c r="I1877">
        <v>98103</v>
      </c>
      <c r="J1877" t="s">
        <v>22</v>
      </c>
      <c r="K1877" t="s">
        <v>23</v>
      </c>
      <c r="L1877" t="s">
        <v>24</v>
      </c>
      <c r="M1877" t="s">
        <v>25</v>
      </c>
      <c r="N1877" s="5">
        <v>7.5</v>
      </c>
      <c r="O1877" s="7">
        <v>2</v>
      </c>
      <c r="P1877" s="5">
        <v>4.9000000000000004</v>
      </c>
      <c r="Q1877" s="5">
        <v>2.6</v>
      </c>
      <c r="R1877" s="22">
        <f>Tabla1[[#This Row],[Fecha de Envío]]-Tabla1[[#This Row],[Fecha de Orden]]</f>
        <v>12</v>
      </c>
      <c r="S1877" s="24">
        <f>YEAR(Tabla1[[#This Row],[Fecha de Orden]])</f>
        <v>2022</v>
      </c>
      <c r="T1877" t="str">
        <f>VLOOKUP(Tabla1[[#This Row],[Nombre del Producto]],Tabla2[[Nombre Producto]:[Costo Unitario]],2,FALSE)</f>
        <v>Wicked Choccy's</v>
      </c>
      <c r="U1877" t="str">
        <f>VLOOKUP(Tabla1[[#This Row],[Fábrica]],Tabla3[],4,FALSE)</f>
        <v>Georgia</v>
      </c>
    </row>
    <row r="1878" spans="1:21" x14ac:dyDescent="0.25">
      <c r="A1878" t="s">
        <v>6650</v>
      </c>
      <c r="B1878" s="3">
        <v>44633</v>
      </c>
      <c r="C1878" s="3">
        <v>44648</v>
      </c>
      <c r="D1878" t="s">
        <v>71</v>
      </c>
      <c r="E1878">
        <v>139675</v>
      </c>
      <c r="F1878" t="s">
        <v>19</v>
      </c>
      <c r="G1878" t="s">
        <v>3671</v>
      </c>
      <c r="H1878" t="s">
        <v>21</v>
      </c>
      <c r="I1878">
        <v>95928</v>
      </c>
      <c r="J1878" t="s">
        <v>22</v>
      </c>
      <c r="K1878" t="s">
        <v>23</v>
      </c>
      <c r="L1878" t="s">
        <v>27</v>
      </c>
      <c r="M1878" t="s">
        <v>28</v>
      </c>
      <c r="N1878" s="5">
        <v>14.4</v>
      </c>
      <c r="O1878" s="7">
        <v>4</v>
      </c>
      <c r="P1878" s="5">
        <v>10</v>
      </c>
      <c r="Q1878" s="5">
        <v>4.4000000000000004</v>
      </c>
      <c r="R1878" s="22">
        <f>Tabla1[[#This Row],[Fecha de Envío]]-Tabla1[[#This Row],[Fecha de Orden]]</f>
        <v>15</v>
      </c>
      <c r="S1878" s="24">
        <f>YEAR(Tabla1[[#This Row],[Fecha de Orden]])</f>
        <v>2022</v>
      </c>
      <c r="T1878" t="str">
        <f>VLOOKUP(Tabla1[[#This Row],[Nombre del Producto]],Tabla2[[Nombre Producto]:[Costo Unitario]],2,FALSE)</f>
        <v>Lot's O' Nuts</v>
      </c>
      <c r="U1878" t="str">
        <f>VLOOKUP(Tabla1[[#This Row],[Fábrica]],Tabla3[],4,FALSE)</f>
        <v>Arizona</v>
      </c>
    </row>
    <row r="1879" spans="1:21" x14ac:dyDescent="0.25">
      <c r="A1879" t="s">
        <v>6651</v>
      </c>
      <c r="B1879" s="3">
        <v>44633</v>
      </c>
      <c r="C1879" s="3">
        <v>44648</v>
      </c>
      <c r="D1879" t="s">
        <v>71</v>
      </c>
      <c r="E1879">
        <v>139675</v>
      </c>
      <c r="F1879" t="s">
        <v>19</v>
      </c>
      <c r="G1879" t="s">
        <v>3671</v>
      </c>
      <c r="H1879" t="s">
        <v>21</v>
      </c>
      <c r="I1879">
        <v>95928</v>
      </c>
      <c r="J1879" t="s">
        <v>22</v>
      </c>
      <c r="K1879" t="s">
        <v>23</v>
      </c>
      <c r="L1879" t="s">
        <v>36</v>
      </c>
      <c r="M1879" t="s">
        <v>37</v>
      </c>
      <c r="N1879" s="5">
        <v>26</v>
      </c>
      <c r="O1879" s="7">
        <v>8</v>
      </c>
      <c r="P1879" s="5">
        <v>16.88</v>
      </c>
      <c r="Q1879" s="5">
        <v>9.1199999999999992</v>
      </c>
      <c r="R1879" s="22">
        <f>Tabla1[[#This Row],[Fecha de Envío]]-Tabla1[[#This Row],[Fecha de Orden]]</f>
        <v>15</v>
      </c>
      <c r="S1879" s="24">
        <f>YEAR(Tabla1[[#This Row],[Fecha de Orden]])</f>
        <v>2022</v>
      </c>
      <c r="T1879" t="str">
        <f>VLOOKUP(Tabla1[[#This Row],[Nombre del Producto]],Tabla2[[Nombre Producto]:[Costo Unitario]],2,FALSE)</f>
        <v>Wicked Choccy's</v>
      </c>
      <c r="U1879" t="str">
        <f>VLOOKUP(Tabla1[[#This Row],[Fábrica]],Tabla3[],4,FALSE)</f>
        <v>Georgia</v>
      </c>
    </row>
    <row r="1880" spans="1:21" x14ac:dyDescent="0.25">
      <c r="A1880" t="s">
        <v>6652</v>
      </c>
      <c r="B1880" s="3">
        <v>44633</v>
      </c>
      <c r="C1880" s="3">
        <v>44648</v>
      </c>
      <c r="D1880" t="s">
        <v>71</v>
      </c>
      <c r="E1880">
        <v>139675</v>
      </c>
      <c r="F1880" t="s">
        <v>195</v>
      </c>
      <c r="G1880" t="s">
        <v>3648</v>
      </c>
      <c r="H1880" t="s">
        <v>3649</v>
      </c>
      <c r="I1880" t="s">
        <v>6645</v>
      </c>
      <c r="J1880" t="s">
        <v>22</v>
      </c>
      <c r="K1880" t="s">
        <v>23</v>
      </c>
      <c r="L1880" t="s">
        <v>27</v>
      </c>
      <c r="M1880" t="s">
        <v>28</v>
      </c>
      <c r="N1880" s="5">
        <v>14.4</v>
      </c>
      <c r="O1880" s="7">
        <v>4</v>
      </c>
      <c r="P1880" s="5">
        <v>10</v>
      </c>
      <c r="Q1880" s="5">
        <v>4.4000000000000004</v>
      </c>
      <c r="R1880" s="22">
        <f>Tabla1[[#This Row],[Fecha de Envío]]-Tabla1[[#This Row],[Fecha de Orden]]</f>
        <v>15</v>
      </c>
      <c r="S1880" s="24">
        <f>YEAR(Tabla1[[#This Row],[Fecha de Orden]])</f>
        <v>2022</v>
      </c>
      <c r="T1880" t="str">
        <f>VLOOKUP(Tabla1[[#This Row],[Nombre del Producto]],Tabla2[[Nombre Producto]:[Costo Unitario]],2,FALSE)</f>
        <v>Lot's O' Nuts</v>
      </c>
      <c r="U1880" t="str">
        <f>VLOOKUP(Tabla1[[#This Row],[Fábrica]],Tabla3[],4,FALSE)</f>
        <v>Arizona</v>
      </c>
    </row>
    <row r="1881" spans="1:21" x14ac:dyDescent="0.25">
      <c r="A1881" t="s">
        <v>6653</v>
      </c>
      <c r="B1881" s="3">
        <v>44633</v>
      </c>
      <c r="C1881" s="3">
        <v>44648</v>
      </c>
      <c r="D1881" t="s">
        <v>71</v>
      </c>
      <c r="E1881">
        <v>139675</v>
      </c>
      <c r="F1881" t="s">
        <v>195</v>
      </c>
      <c r="G1881" t="s">
        <v>3648</v>
      </c>
      <c r="H1881" t="s">
        <v>3649</v>
      </c>
      <c r="I1881" t="s">
        <v>6645</v>
      </c>
      <c r="J1881" t="s">
        <v>22</v>
      </c>
      <c r="K1881" t="s">
        <v>23</v>
      </c>
      <c r="L1881" t="s">
        <v>36</v>
      </c>
      <c r="M1881" t="s">
        <v>37</v>
      </c>
      <c r="N1881" s="5">
        <v>26</v>
      </c>
      <c r="O1881" s="7">
        <v>8</v>
      </c>
      <c r="P1881" s="5">
        <v>16.88</v>
      </c>
      <c r="Q1881" s="5">
        <v>9.1199999999999992</v>
      </c>
      <c r="R1881" s="22">
        <f>Tabla1[[#This Row],[Fecha de Envío]]-Tabla1[[#This Row],[Fecha de Orden]]</f>
        <v>15</v>
      </c>
      <c r="S1881" s="24">
        <f>YEAR(Tabla1[[#This Row],[Fecha de Orden]])</f>
        <v>2022</v>
      </c>
      <c r="T1881" t="str">
        <f>VLOOKUP(Tabla1[[#This Row],[Nombre del Producto]],Tabla2[[Nombre Producto]:[Costo Unitario]],2,FALSE)</f>
        <v>Wicked Choccy's</v>
      </c>
      <c r="U1881" t="str">
        <f>VLOOKUP(Tabla1[[#This Row],[Fábrica]],Tabla3[],4,FALSE)</f>
        <v>Georgia</v>
      </c>
    </row>
    <row r="1882" spans="1:21" x14ac:dyDescent="0.25">
      <c r="A1882" t="s">
        <v>559</v>
      </c>
      <c r="B1882" s="3">
        <v>44634</v>
      </c>
      <c r="C1882" s="3">
        <v>44649</v>
      </c>
      <c r="D1882" t="s">
        <v>18</v>
      </c>
      <c r="E1882">
        <v>167479</v>
      </c>
      <c r="F1882" t="s">
        <v>19</v>
      </c>
      <c r="G1882" t="s">
        <v>560</v>
      </c>
      <c r="H1882" t="s">
        <v>21</v>
      </c>
      <c r="I1882">
        <v>95661</v>
      </c>
      <c r="J1882" t="s">
        <v>22</v>
      </c>
      <c r="K1882" t="s">
        <v>23</v>
      </c>
      <c r="L1882" t="s">
        <v>33</v>
      </c>
      <c r="M1882" t="s">
        <v>34</v>
      </c>
      <c r="N1882" s="5">
        <v>10.8</v>
      </c>
      <c r="O1882" s="7">
        <v>3</v>
      </c>
      <c r="P1882" s="5">
        <v>7.2</v>
      </c>
      <c r="Q1882" s="5">
        <v>3.6</v>
      </c>
      <c r="R1882" s="22">
        <f>Tabla1[[#This Row],[Fecha de Envío]]-Tabla1[[#This Row],[Fecha de Orden]]</f>
        <v>15</v>
      </c>
      <c r="S1882" s="24">
        <f>YEAR(Tabla1[[#This Row],[Fecha de Orden]])</f>
        <v>2022</v>
      </c>
      <c r="T1882" t="str">
        <f>VLOOKUP(Tabla1[[#This Row],[Nombre del Producto]],Tabla2[[Nombre Producto]:[Costo Unitario]],2,FALSE)</f>
        <v>Lot's O' Nuts</v>
      </c>
      <c r="U1882" t="str">
        <f>VLOOKUP(Tabla1[[#This Row],[Fábrica]],Tabla3[],4,FALSE)</f>
        <v>Arizona</v>
      </c>
    </row>
    <row r="1883" spans="1:21" x14ac:dyDescent="0.25">
      <c r="A1883" t="s">
        <v>3358</v>
      </c>
      <c r="B1883" s="3">
        <v>44634</v>
      </c>
      <c r="C1883" s="3">
        <v>44648</v>
      </c>
      <c r="D1883" t="s">
        <v>18</v>
      </c>
      <c r="E1883">
        <v>163587</v>
      </c>
      <c r="F1883" t="s">
        <v>19</v>
      </c>
      <c r="G1883" t="s">
        <v>3294</v>
      </c>
      <c r="H1883" t="s">
        <v>137</v>
      </c>
      <c r="I1883">
        <v>3820</v>
      </c>
      <c r="J1883" t="s">
        <v>22</v>
      </c>
      <c r="K1883" t="s">
        <v>32</v>
      </c>
      <c r="L1883" t="s">
        <v>45</v>
      </c>
      <c r="M1883" t="s">
        <v>46</v>
      </c>
      <c r="N1883" s="5">
        <v>10.47</v>
      </c>
      <c r="O1883" s="7">
        <v>3</v>
      </c>
      <c r="P1883" s="5">
        <v>7.47</v>
      </c>
      <c r="Q1883" s="5">
        <v>3</v>
      </c>
      <c r="R1883" s="22">
        <f>Tabla1[[#This Row],[Fecha de Envío]]-Tabla1[[#This Row],[Fecha de Orden]]</f>
        <v>14</v>
      </c>
      <c r="S1883" s="24">
        <f>YEAR(Tabla1[[#This Row],[Fecha de Orden]])</f>
        <v>2022</v>
      </c>
      <c r="T1883" t="str">
        <f>VLOOKUP(Tabla1[[#This Row],[Nombre del Producto]],Tabla2[[Nombre Producto]:[Costo Unitario]],2,FALSE)</f>
        <v>Lot's O' Nuts</v>
      </c>
      <c r="U1883" t="str">
        <f>VLOOKUP(Tabla1[[#This Row],[Fábrica]],Tabla3[],4,FALSE)</f>
        <v>Arizona</v>
      </c>
    </row>
    <row r="1884" spans="1:21" x14ac:dyDescent="0.25">
      <c r="A1884" t="s">
        <v>3359</v>
      </c>
      <c r="B1884" s="3">
        <v>44634</v>
      </c>
      <c r="C1884" s="3">
        <v>44648</v>
      </c>
      <c r="D1884" t="s">
        <v>18</v>
      </c>
      <c r="E1884">
        <v>163587</v>
      </c>
      <c r="F1884" t="s">
        <v>19</v>
      </c>
      <c r="G1884" t="s">
        <v>3294</v>
      </c>
      <c r="H1884" t="s">
        <v>137</v>
      </c>
      <c r="I1884">
        <v>3820</v>
      </c>
      <c r="J1884" t="s">
        <v>22</v>
      </c>
      <c r="K1884" t="s">
        <v>32</v>
      </c>
      <c r="L1884" t="s">
        <v>24</v>
      </c>
      <c r="M1884" t="s">
        <v>25</v>
      </c>
      <c r="N1884" s="5">
        <v>15</v>
      </c>
      <c r="O1884" s="7">
        <v>4</v>
      </c>
      <c r="P1884" s="5">
        <v>9.8000000000000007</v>
      </c>
      <c r="Q1884" s="5">
        <v>5.2</v>
      </c>
      <c r="R1884" s="22">
        <f>Tabla1[[#This Row],[Fecha de Envío]]-Tabla1[[#This Row],[Fecha de Orden]]</f>
        <v>14</v>
      </c>
      <c r="S1884" s="24">
        <f>YEAR(Tabla1[[#This Row],[Fecha de Orden]])</f>
        <v>2022</v>
      </c>
      <c r="T1884" t="str">
        <f>VLOOKUP(Tabla1[[#This Row],[Nombre del Producto]],Tabla2[[Nombre Producto]:[Costo Unitario]],2,FALSE)</f>
        <v>Wicked Choccy's</v>
      </c>
      <c r="U1884" t="str">
        <f>VLOOKUP(Tabla1[[#This Row],[Fábrica]],Tabla3[],4,FALSE)</f>
        <v>Georgia</v>
      </c>
    </row>
    <row r="1885" spans="1:21" x14ac:dyDescent="0.25">
      <c r="A1885" t="s">
        <v>5341</v>
      </c>
      <c r="B1885" s="3">
        <v>44635</v>
      </c>
      <c r="C1885" s="3">
        <v>44651</v>
      </c>
      <c r="D1885" t="s">
        <v>18</v>
      </c>
      <c r="E1885">
        <v>155124</v>
      </c>
      <c r="F1885" t="s">
        <v>19</v>
      </c>
      <c r="G1885" t="s">
        <v>3339</v>
      </c>
      <c r="H1885" t="s">
        <v>325</v>
      </c>
      <c r="I1885">
        <v>84043</v>
      </c>
      <c r="J1885" t="s">
        <v>22</v>
      </c>
      <c r="K1885" t="s">
        <v>23</v>
      </c>
      <c r="L1885" t="s">
        <v>36</v>
      </c>
      <c r="M1885" t="s">
        <v>37</v>
      </c>
      <c r="N1885" s="5">
        <v>9.75</v>
      </c>
      <c r="O1885" s="7">
        <v>3</v>
      </c>
      <c r="P1885" s="5">
        <v>6.33</v>
      </c>
      <c r="Q1885" s="5">
        <v>3.42</v>
      </c>
      <c r="R1885" s="22">
        <f>Tabla1[[#This Row],[Fecha de Envío]]-Tabla1[[#This Row],[Fecha de Orden]]</f>
        <v>16</v>
      </c>
      <c r="S1885" s="24">
        <f>YEAR(Tabla1[[#This Row],[Fecha de Orden]])</f>
        <v>2022</v>
      </c>
      <c r="T1885" t="str">
        <f>VLOOKUP(Tabla1[[#This Row],[Nombre del Producto]],Tabla2[[Nombre Producto]:[Costo Unitario]],2,FALSE)</f>
        <v>Wicked Choccy's</v>
      </c>
      <c r="U1885" t="str">
        <f>VLOOKUP(Tabla1[[#This Row],[Fábrica]],Tabla3[],4,FALSE)</f>
        <v>Georgia</v>
      </c>
    </row>
    <row r="1886" spans="1:21" x14ac:dyDescent="0.25">
      <c r="A1886" t="s">
        <v>2037</v>
      </c>
      <c r="B1886" s="3">
        <v>44636</v>
      </c>
      <c r="C1886" s="3">
        <v>44652</v>
      </c>
      <c r="D1886" t="s">
        <v>18</v>
      </c>
      <c r="E1886">
        <v>145352</v>
      </c>
      <c r="F1886" t="s">
        <v>19</v>
      </c>
      <c r="G1886" t="s">
        <v>72</v>
      </c>
      <c r="H1886" t="s">
        <v>73</v>
      </c>
      <c r="I1886">
        <v>30318</v>
      </c>
      <c r="J1886" t="s">
        <v>22</v>
      </c>
      <c r="K1886" t="s">
        <v>66</v>
      </c>
      <c r="L1886" t="s">
        <v>24</v>
      </c>
      <c r="M1886" t="s">
        <v>25</v>
      </c>
      <c r="N1886" s="5">
        <v>3.75</v>
      </c>
      <c r="O1886" s="7">
        <v>1</v>
      </c>
      <c r="P1886" s="5">
        <v>2.4500000000000002</v>
      </c>
      <c r="Q1886" s="5">
        <v>1.3</v>
      </c>
      <c r="R1886" s="22">
        <f>Tabla1[[#This Row],[Fecha de Envío]]-Tabla1[[#This Row],[Fecha de Orden]]</f>
        <v>16</v>
      </c>
      <c r="S1886" s="24">
        <f>YEAR(Tabla1[[#This Row],[Fecha de Orden]])</f>
        <v>2022</v>
      </c>
      <c r="T1886" t="str">
        <f>VLOOKUP(Tabla1[[#This Row],[Nombre del Producto]],Tabla2[[Nombre Producto]:[Costo Unitario]],2,FALSE)</f>
        <v>Wicked Choccy's</v>
      </c>
      <c r="U1886" t="str">
        <f>VLOOKUP(Tabla1[[#This Row],[Fábrica]],Tabla3[],4,FALSE)</f>
        <v>Georgia</v>
      </c>
    </row>
    <row r="1887" spans="1:21" x14ac:dyDescent="0.25">
      <c r="A1887" t="s">
        <v>2038</v>
      </c>
      <c r="B1887" s="3">
        <v>44636</v>
      </c>
      <c r="C1887" s="3">
        <v>44652</v>
      </c>
      <c r="D1887" t="s">
        <v>18</v>
      </c>
      <c r="E1887">
        <v>145352</v>
      </c>
      <c r="F1887" t="s">
        <v>19</v>
      </c>
      <c r="G1887" t="s">
        <v>72</v>
      </c>
      <c r="H1887" t="s">
        <v>73</v>
      </c>
      <c r="I1887">
        <v>30318</v>
      </c>
      <c r="J1887" t="s">
        <v>22</v>
      </c>
      <c r="K1887" t="s">
        <v>66</v>
      </c>
      <c r="L1887" t="s">
        <v>45</v>
      </c>
      <c r="M1887" t="s">
        <v>46</v>
      </c>
      <c r="N1887" s="5">
        <v>17.45</v>
      </c>
      <c r="O1887" s="7">
        <v>5</v>
      </c>
      <c r="P1887" s="5">
        <v>12.45</v>
      </c>
      <c r="Q1887" s="5">
        <v>5</v>
      </c>
      <c r="R1887" s="22">
        <f>Tabla1[[#This Row],[Fecha de Envío]]-Tabla1[[#This Row],[Fecha de Orden]]</f>
        <v>16</v>
      </c>
      <c r="S1887" s="24">
        <f>YEAR(Tabla1[[#This Row],[Fecha de Orden]])</f>
        <v>2022</v>
      </c>
      <c r="T1887" t="str">
        <f>VLOOKUP(Tabla1[[#This Row],[Nombre del Producto]],Tabla2[[Nombre Producto]:[Costo Unitario]],2,FALSE)</f>
        <v>Lot's O' Nuts</v>
      </c>
      <c r="U1887" t="str">
        <f>VLOOKUP(Tabla1[[#This Row],[Fábrica]],Tabla3[],4,FALSE)</f>
        <v>Arizona</v>
      </c>
    </row>
    <row r="1888" spans="1:21" x14ac:dyDescent="0.25">
      <c r="A1888" t="s">
        <v>4265</v>
      </c>
      <c r="B1888" s="3">
        <v>44636</v>
      </c>
      <c r="C1888" s="3">
        <v>44648</v>
      </c>
      <c r="D1888" t="s">
        <v>71</v>
      </c>
      <c r="E1888">
        <v>112116</v>
      </c>
      <c r="F1888" t="s">
        <v>19</v>
      </c>
      <c r="G1888" t="s">
        <v>124</v>
      </c>
      <c r="H1888" t="s">
        <v>125</v>
      </c>
      <c r="I1888">
        <v>98103</v>
      </c>
      <c r="J1888" t="s">
        <v>22</v>
      </c>
      <c r="K1888" t="s">
        <v>23</v>
      </c>
      <c r="L1888" t="s">
        <v>33</v>
      </c>
      <c r="M1888" t="s">
        <v>34</v>
      </c>
      <c r="N1888" s="5">
        <v>7.2</v>
      </c>
      <c r="O1888" s="7">
        <v>2</v>
      </c>
      <c r="P1888" s="5">
        <v>4.8</v>
      </c>
      <c r="Q1888" s="5">
        <v>2.4</v>
      </c>
      <c r="R1888" s="22">
        <f>Tabla1[[#This Row],[Fecha de Envío]]-Tabla1[[#This Row],[Fecha de Orden]]</f>
        <v>12</v>
      </c>
      <c r="S1888" s="24">
        <f>YEAR(Tabla1[[#This Row],[Fecha de Orden]])</f>
        <v>2022</v>
      </c>
      <c r="T1888" t="str">
        <f>VLOOKUP(Tabla1[[#This Row],[Nombre del Producto]],Tabla2[[Nombre Producto]:[Costo Unitario]],2,FALSE)</f>
        <v>Lot's O' Nuts</v>
      </c>
      <c r="U1888" t="str">
        <f>VLOOKUP(Tabla1[[#This Row],[Fábrica]],Tabla3[],4,FALSE)</f>
        <v>Arizona</v>
      </c>
    </row>
    <row r="1889" spans="1:21" x14ac:dyDescent="0.25">
      <c r="A1889" t="s">
        <v>4558</v>
      </c>
      <c r="B1889" s="3">
        <v>44636</v>
      </c>
      <c r="C1889" s="3">
        <v>44650</v>
      </c>
      <c r="D1889" t="s">
        <v>71</v>
      </c>
      <c r="E1889">
        <v>150231</v>
      </c>
      <c r="F1889" t="s">
        <v>19</v>
      </c>
      <c r="G1889" t="s">
        <v>30</v>
      </c>
      <c r="H1889" t="s">
        <v>31</v>
      </c>
      <c r="I1889">
        <v>10009</v>
      </c>
      <c r="J1889" t="s">
        <v>22</v>
      </c>
      <c r="K1889" t="s">
        <v>32</v>
      </c>
      <c r="L1889" t="s">
        <v>36</v>
      </c>
      <c r="M1889" t="s">
        <v>37</v>
      </c>
      <c r="N1889" s="5">
        <v>9.75</v>
      </c>
      <c r="O1889" s="7">
        <v>3</v>
      </c>
      <c r="P1889" s="5">
        <v>6.33</v>
      </c>
      <c r="Q1889" s="5">
        <v>3.42</v>
      </c>
      <c r="R1889" s="22">
        <f>Tabla1[[#This Row],[Fecha de Envío]]-Tabla1[[#This Row],[Fecha de Orden]]</f>
        <v>14</v>
      </c>
      <c r="S1889" s="24">
        <f>YEAR(Tabla1[[#This Row],[Fecha de Orden]])</f>
        <v>2022</v>
      </c>
      <c r="T1889" t="str">
        <f>VLOOKUP(Tabla1[[#This Row],[Nombre del Producto]],Tabla2[[Nombre Producto]:[Costo Unitario]],2,FALSE)</f>
        <v>Wicked Choccy's</v>
      </c>
      <c r="U1889" t="str">
        <f>VLOOKUP(Tabla1[[#This Row],[Fábrica]],Tabla3[],4,FALSE)</f>
        <v>Georgia</v>
      </c>
    </row>
    <row r="1890" spans="1:21" x14ac:dyDescent="0.25">
      <c r="A1890" t="s">
        <v>6006</v>
      </c>
      <c r="B1890" s="3">
        <v>44636</v>
      </c>
      <c r="C1890" s="3">
        <v>44653</v>
      </c>
      <c r="D1890" t="s">
        <v>18</v>
      </c>
      <c r="E1890">
        <v>144722</v>
      </c>
      <c r="F1890" t="s">
        <v>19</v>
      </c>
      <c r="G1890" t="s">
        <v>53</v>
      </c>
      <c r="H1890" t="s">
        <v>21</v>
      </c>
      <c r="I1890">
        <v>90036</v>
      </c>
      <c r="J1890" t="s">
        <v>22</v>
      </c>
      <c r="K1890" t="s">
        <v>23</v>
      </c>
      <c r="L1890" t="s">
        <v>27</v>
      </c>
      <c r="M1890" t="s">
        <v>28</v>
      </c>
      <c r="N1890" s="5">
        <v>3.6</v>
      </c>
      <c r="O1890" s="7">
        <v>1</v>
      </c>
      <c r="P1890" s="5">
        <v>2.5</v>
      </c>
      <c r="Q1890" s="5">
        <v>1.1000000000000001</v>
      </c>
      <c r="R1890" s="22">
        <f>Tabla1[[#This Row],[Fecha de Envío]]-Tabla1[[#This Row],[Fecha de Orden]]</f>
        <v>17</v>
      </c>
      <c r="S1890" s="24">
        <f>YEAR(Tabla1[[#This Row],[Fecha de Orden]])</f>
        <v>2022</v>
      </c>
      <c r="T1890" t="str">
        <f>VLOOKUP(Tabla1[[#This Row],[Nombre del Producto]],Tabla2[[Nombre Producto]:[Costo Unitario]],2,FALSE)</f>
        <v>Lot's O' Nuts</v>
      </c>
      <c r="U1890" t="str">
        <f>VLOOKUP(Tabla1[[#This Row],[Fábrica]],Tabla3[],4,FALSE)</f>
        <v>Arizona</v>
      </c>
    </row>
    <row r="1891" spans="1:21" x14ac:dyDescent="0.25">
      <c r="A1891" t="s">
        <v>6393</v>
      </c>
      <c r="B1891" s="3">
        <v>44636</v>
      </c>
      <c r="C1891" s="3">
        <v>44649</v>
      </c>
      <c r="D1891" t="s">
        <v>71</v>
      </c>
      <c r="E1891">
        <v>134257</v>
      </c>
      <c r="F1891" t="s">
        <v>19</v>
      </c>
      <c r="G1891" t="s">
        <v>638</v>
      </c>
      <c r="H1891" t="s">
        <v>522</v>
      </c>
      <c r="I1891">
        <v>36830</v>
      </c>
      <c r="J1891" t="s">
        <v>22</v>
      </c>
      <c r="K1891" t="s">
        <v>66</v>
      </c>
      <c r="L1891" t="s">
        <v>45</v>
      </c>
      <c r="M1891" t="s">
        <v>46</v>
      </c>
      <c r="N1891" s="5">
        <v>6.98</v>
      </c>
      <c r="O1891" s="7">
        <v>2</v>
      </c>
      <c r="P1891" s="5">
        <v>4.9800000000000004</v>
      </c>
      <c r="Q1891" s="5">
        <v>2</v>
      </c>
      <c r="R1891" s="22">
        <f>Tabla1[[#This Row],[Fecha de Envío]]-Tabla1[[#This Row],[Fecha de Orden]]</f>
        <v>13</v>
      </c>
      <c r="S1891" s="24">
        <f>YEAR(Tabla1[[#This Row],[Fecha de Orden]])</f>
        <v>2022</v>
      </c>
      <c r="T1891" t="str">
        <f>VLOOKUP(Tabla1[[#This Row],[Nombre del Producto]],Tabla2[[Nombre Producto]:[Costo Unitario]],2,FALSE)</f>
        <v>Lot's O' Nuts</v>
      </c>
      <c r="U1891" t="str">
        <f>VLOOKUP(Tabla1[[#This Row],[Fábrica]],Tabla3[],4,FALSE)</f>
        <v>Arizona</v>
      </c>
    </row>
    <row r="1892" spans="1:21" x14ac:dyDescent="0.25">
      <c r="A1892" t="s">
        <v>6394</v>
      </c>
      <c r="B1892" s="3">
        <v>44636</v>
      </c>
      <c r="C1892" s="3">
        <v>44649</v>
      </c>
      <c r="D1892" t="s">
        <v>71</v>
      </c>
      <c r="E1892">
        <v>134257</v>
      </c>
      <c r="F1892" t="s">
        <v>19</v>
      </c>
      <c r="G1892" t="s">
        <v>638</v>
      </c>
      <c r="H1892" t="s">
        <v>522</v>
      </c>
      <c r="I1892">
        <v>36830</v>
      </c>
      <c r="J1892" t="s">
        <v>22</v>
      </c>
      <c r="K1892" t="s">
        <v>66</v>
      </c>
      <c r="L1892" t="s">
        <v>33</v>
      </c>
      <c r="M1892" t="s">
        <v>34</v>
      </c>
      <c r="N1892" s="5">
        <v>18</v>
      </c>
      <c r="O1892" s="7">
        <v>5</v>
      </c>
      <c r="P1892" s="5">
        <v>12</v>
      </c>
      <c r="Q1892" s="5">
        <v>6</v>
      </c>
      <c r="R1892" s="22">
        <f>Tabla1[[#This Row],[Fecha de Envío]]-Tabla1[[#This Row],[Fecha de Orden]]</f>
        <v>13</v>
      </c>
      <c r="S1892" s="24">
        <f>YEAR(Tabla1[[#This Row],[Fecha de Orden]])</f>
        <v>2022</v>
      </c>
      <c r="T1892" t="str">
        <f>VLOOKUP(Tabla1[[#This Row],[Nombre del Producto]],Tabla2[[Nombre Producto]:[Costo Unitario]],2,FALSE)</f>
        <v>Lot's O' Nuts</v>
      </c>
      <c r="U1892" t="str">
        <f>VLOOKUP(Tabla1[[#This Row],[Fábrica]],Tabla3[],4,FALSE)</f>
        <v>Arizona</v>
      </c>
    </row>
    <row r="1893" spans="1:21" x14ac:dyDescent="0.25">
      <c r="A1893" t="s">
        <v>6424</v>
      </c>
      <c r="B1893" s="3">
        <v>44636</v>
      </c>
      <c r="C1893" s="3">
        <v>44650</v>
      </c>
      <c r="D1893" t="s">
        <v>18</v>
      </c>
      <c r="E1893">
        <v>153906</v>
      </c>
      <c r="F1893" t="s">
        <v>19</v>
      </c>
      <c r="G1893" t="s">
        <v>30</v>
      </c>
      <c r="H1893" t="s">
        <v>31</v>
      </c>
      <c r="I1893">
        <v>10009</v>
      </c>
      <c r="J1893" t="s">
        <v>22</v>
      </c>
      <c r="K1893" t="s">
        <v>32</v>
      </c>
      <c r="L1893" t="s">
        <v>36</v>
      </c>
      <c r="M1893" t="s">
        <v>37</v>
      </c>
      <c r="N1893" s="5">
        <v>6.5</v>
      </c>
      <c r="O1893" s="7">
        <v>2</v>
      </c>
      <c r="P1893" s="5">
        <v>4.22</v>
      </c>
      <c r="Q1893" s="5">
        <v>2.2799999999999998</v>
      </c>
      <c r="R1893" s="22">
        <f>Tabla1[[#This Row],[Fecha de Envío]]-Tabla1[[#This Row],[Fecha de Orden]]</f>
        <v>14</v>
      </c>
      <c r="S1893" s="24">
        <f>YEAR(Tabla1[[#This Row],[Fecha de Orden]])</f>
        <v>2022</v>
      </c>
      <c r="T1893" t="str">
        <f>VLOOKUP(Tabla1[[#This Row],[Nombre del Producto]],Tabla2[[Nombre Producto]:[Costo Unitario]],2,FALSE)</f>
        <v>Wicked Choccy's</v>
      </c>
      <c r="U1893" t="str">
        <f>VLOOKUP(Tabla1[[#This Row],[Fábrica]],Tabla3[],4,FALSE)</f>
        <v>Georgia</v>
      </c>
    </row>
    <row r="1894" spans="1:21" x14ac:dyDescent="0.25">
      <c r="A1894" t="s">
        <v>4038</v>
      </c>
      <c r="B1894" s="3">
        <v>44637</v>
      </c>
      <c r="C1894" s="3">
        <v>44652</v>
      </c>
      <c r="D1894" t="s">
        <v>71</v>
      </c>
      <c r="E1894">
        <v>110632</v>
      </c>
      <c r="F1894" t="s">
        <v>19</v>
      </c>
      <c r="G1894" t="s">
        <v>30</v>
      </c>
      <c r="H1894" t="s">
        <v>31</v>
      </c>
      <c r="I1894">
        <v>10009</v>
      </c>
      <c r="J1894" t="s">
        <v>22</v>
      </c>
      <c r="K1894" t="s">
        <v>32</v>
      </c>
      <c r="L1894" t="s">
        <v>24</v>
      </c>
      <c r="M1894" t="s">
        <v>25</v>
      </c>
      <c r="N1894" s="5">
        <v>7.5</v>
      </c>
      <c r="O1894" s="7">
        <v>2</v>
      </c>
      <c r="P1894" s="5">
        <v>4.9000000000000004</v>
      </c>
      <c r="Q1894" s="5">
        <v>2.6</v>
      </c>
      <c r="R1894" s="22">
        <f>Tabla1[[#This Row],[Fecha de Envío]]-Tabla1[[#This Row],[Fecha de Orden]]</f>
        <v>15</v>
      </c>
      <c r="S1894" s="24">
        <f>YEAR(Tabla1[[#This Row],[Fecha de Orden]])</f>
        <v>2022</v>
      </c>
      <c r="T1894" t="str">
        <f>VLOOKUP(Tabla1[[#This Row],[Nombre del Producto]],Tabla2[[Nombre Producto]:[Costo Unitario]],2,FALSE)</f>
        <v>Wicked Choccy's</v>
      </c>
      <c r="U1894" t="str">
        <f>VLOOKUP(Tabla1[[#This Row],[Fábrica]],Tabla3[],4,FALSE)</f>
        <v>Georgia</v>
      </c>
    </row>
    <row r="1895" spans="1:21" x14ac:dyDescent="0.25">
      <c r="A1895" t="s">
        <v>4039</v>
      </c>
      <c r="B1895" s="3">
        <v>44637</v>
      </c>
      <c r="C1895" s="3">
        <v>44652</v>
      </c>
      <c r="D1895" t="s">
        <v>71</v>
      </c>
      <c r="E1895">
        <v>110632</v>
      </c>
      <c r="F1895" t="s">
        <v>19</v>
      </c>
      <c r="G1895" t="s">
        <v>30</v>
      </c>
      <c r="H1895" t="s">
        <v>31</v>
      </c>
      <c r="I1895">
        <v>10009</v>
      </c>
      <c r="J1895" t="s">
        <v>22</v>
      </c>
      <c r="K1895" t="s">
        <v>32</v>
      </c>
      <c r="L1895" t="s">
        <v>27</v>
      </c>
      <c r="M1895" t="s">
        <v>28</v>
      </c>
      <c r="N1895" s="5">
        <v>3.6</v>
      </c>
      <c r="O1895" s="7">
        <v>1</v>
      </c>
      <c r="P1895" s="5">
        <v>2.5</v>
      </c>
      <c r="Q1895" s="5">
        <v>1.1000000000000001</v>
      </c>
      <c r="R1895" s="22">
        <f>Tabla1[[#This Row],[Fecha de Envío]]-Tabla1[[#This Row],[Fecha de Orden]]</f>
        <v>15</v>
      </c>
      <c r="S1895" s="24">
        <f>YEAR(Tabla1[[#This Row],[Fecha de Orden]])</f>
        <v>2022</v>
      </c>
      <c r="T1895" t="str">
        <f>VLOOKUP(Tabla1[[#This Row],[Nombre del Producto]],Tabla2[[Nombre Producto]:[Costo Unitario]],2,FALSE)</f>
        <v>Lot's O' Nuts</v>
      </c>
      <c r="U1895" t="str">
        <f>VLOOKUP(Tabla1[[#This Row],[Fábrica]],Tabla3[],4,FALSE)</f>
        <v>Arizona</v>
      </c>
    </row>
    <row r="1896" spans="1:21" x14ac:dyDescent="0.25">
      <c r="A1896" t="s">
        <v>1223</v>
      </c>
      <c r="B1896" s="3">
        <v>44639</v>
      </c>
      <c r="C1896" s="3">
        <v>44653</v>
      </c>
      <c r="D1896" t="s">
        <v>18</v>
      </c>
      <c r="E1896">
        <v>113110</v>
      </c>
      <c r="F1896" t="s">
        <v>19</v>
      </c>
      <c r="G1896" t="s">
        <v>1224</v>
      </c>
      <c r="H1896" t="s">
        <v>21</v>
      </c>
      <c r="I1896">
        <v>92404</v>
      </c>
      <c r="J1896" t="s">
        <v>22</v>
      </c>
      <c r="K1896" t="s">
        <v>23</v>
      </c>
      <c r="L1896" t="s">
        <v>24</v>
      </c>
      <c r="M1896" t="s">
        <v>25</v>
      </c>
      <c r="N1896" s="5">
        <v>7.5</v>
      </c>
      <c r="O1896" s="7">
        <v>2</v>
      </c>
      <c r="P1896" s="5">
        <v>4.9000000000000004</v>
      </c>
      <c r="Q1896" s="5">
        <v>2.6</v>
      </c>
      <c r="R1896" s="22">
        <f>Tabla1[[#This Row],[Fecha de Envío]]-Tabla1[[#This Row],[Fecha de Orden]]</f>
        <v>14</v>
      </c>
      <c r="S1896" s="24">
        <f>YEAR(Tabla1[[#This Row],[Fecha de Orden]])</f>
        <v>2022</v>
      </c>
      <c r="T1896" t="str">
        <f>VLOOKUP(Tabla1[[#This Row],[Nombre del Producto]],Tabla2[[Nombre Producto]:[Costo Unitario]],2,FALSE)</f>
        <v>Wicked Choccy's</v>
      </c>
      <c r="U1896" t="str">
        <f>VLOOKUP(Tabla1[[#This Row],[Fábrica]],Tabla3[],4,FALSE)</f>
        <v>Georgia</v>
      </c>
    </row>
    <row r="1897" spans="1:21" x14ac:dyDescent="0.25">
      <c r="A1897" t="s">
        <v>1225</v>
      </c>
      <c r="B1897" s="3">
        <v>44639</v>
      </c>
      <c r="C1897" s="3">
        <v>44653</v>
      </c>
      <c r="D1897" t="s">
        <v>18</v>
      </c>
      <c r="E1897">
        <v>113110</v>
      </c>
      <c r="F1897" t="s">
        <v>19</v>
      </c>
      <c r="G1897" t="s">
        <v>1224</v>
      </c>
      <c r="H1897" t="s">
        <v>21</v>
      </c>
      <c r="I1897">
        <v>92404</v>
      </c>
      <c r="J1897" t="s">
        <v>22</v>
      </c>
      <c r="K1897" t="s">
        <v>23</v>
      </c>
      <c r="L1897" t="s">
        <v>27</v>
      </c>
      <c r="M1897" t="s">
        <v>28</v>
      </c>
      <c r="N1897" s="5">
        <v>7.2</v>
      </c>
      <c r="O1897" s="7">
        <v>2</v>
      </c>
      <c r="P1897" s="5">
        <v>5</v>
      </c>
      <c r="Q1897" s="5">
        <v>2.2000000000000002</v>
      </c>
      <c r="R1897" s="22">
        <f>Tabla1[[#This Row],[Fecha de Envío]]-Tabla1[[#This Row],[Fecha de Orden]]</f>
        <v>14</v>
      </c>
      <c r="S1897" s="24">
        <f>YEAR(Tabla1[[#This Row],[Fecha de Orden]])</f>
        <v>2022</v>
      </c>
      <c r="T1897" t="str">
        <f>VLOOKUP(Tabla1[[#This Row],[Nombre del Producto]],Tabla2[[Nombre Producto]:[Costo Unitario]],2,FALSE)</f>
        <v>Lot's O' Nuts</v>
      </c>
      <c r="U1897" t="str">
        <f>VLOOKUP(Tabla1[[#This Row],[Fábrica]],Tabla3[],4,FALSE)</f>
        <v>Arizona</v>
      </c>
    </row>
    <row r="1898" spans="1:21" x14ac:dyDescent="0.25">
      <c r="A1898" t="s">
        <v>1226</v>
      </c>
      <c r="B1898" s="3">
        <v>44639</v>
      </c>
      <c r="C1898" s="3">
        <v>44653</v>
      </c>
      <c r="D1898" t="s">
        <v>18</v>
      </c>
      <c r="E1898">
        <v>113110</v>
      </c>
      <c r="F1898" t="s">
        <v>19</v>
      </c>
      <c r="G1898" t="s">
        <v>1224</v>
      </c>
      <c r="H1898" t="s">
        <v>21</v>
      </c>
      <c r="I1898">
        <v>92404</v>
      </c>
      <c r="J1898" t="s">
        <v>22</v>
      </c>
      <c r="K1898" t="s">
        <v>23</v>
      </c>
      <c r="L1898" t="s">
        <v>33</v>
      </c>
      <c r="M1898" t="s">
        <v>34</v>
      </c>
      <c r="N1898" s="5">
        <v>21.6</v>
      </c>
      <c r="O1898" s="7">
        <v>6</v>
      </c>
      <c r="P1898" s="5">
        <v>14.4</v>
      </c>
      <c r="Q1898" s="5">
        <v>7.2</v>
      </c>
      <c r="R1898" s="22">
        <f>Tabla1[[#This Row],[Fecha de Envío]]-Tabla1[[#This Row],[Fecha de Orden]]</f>
        <v>14</v>
      </c>
      <c r="S1898" s="24">
        <f>YEAR(Tabla1[[#This Row],[Fecha de Orden]])</f>
        <v>2022</v>
      </c>
      <c r="T1898" t="str">
        <f>VLOOKUP(Tabla1[[#This Row],[Nombre del Producto]],Tabla2[[Nombre Producto]:[Costo Unitario]],2,FALSE)</f>
        <v>Lot's O' Nuts</v>
      </c>
      <c r="U1898" t="str">
        <f>VLOOKUP(Tabla1[[#This Row],[Fábrica]],Tabla3[],4,FALSE)</f>
        <v>Arizona</v>
      </c>
    </row>
    <row r="1899" spans="1:21" x14ac:dyDescent="0.25">
      <c r="A1899" t="s">
        <v>2053</v>
      </c>
      <c r="B1899" s="3">
        <v>44639</v>
      </c>
      <c r="C1899" s="3">
        <v>44652</v>
      </c>
      <c r="D1899" t="s">
        <v>39</v>
      </c>
      <c r="E1899">
        <v>168088</v>
      </c>
      <c r="F1899" t="s">
        <v>19</v>
      </c>
      <c r="G1899" t="s">
        <v>159</v>
      </c>
      <c r="H1899" t="s">
        <v>42</v>
      </c>
      <c r="I1899">
        <v>77041</v>
      </c>
      <c r="J1899" t="s">
        <v>22</v>
      </c>
      <c r="K1899" t="s">
        <v>43</v>
      </c>
      <c r="L1899" t="s">
        <v>33</v>
      </c>
      <c r="M1899" t="s">
        <v>34</v>
      </c>
      <c r="N1899" s="5">
        <v>14.4</v>
      </c>
      <c r="O1899" s="7">
        <v>4</v>
      </c>
      <c r="P1899" s="5">
        <v>9.6</v>
      </c>
      <c r="Q1899" s="5">
        <v>4.8</v>
      </c>
      <c r="R1899" s="22">
        <f>Tabla1[[#This Row],[Fecha de Envío]]-Tabla1[[#This Row],[Fecha de Orden]]</f>
        <v>13</v>
      </c>
      <c r="S1899" s="24">
        <f>YEAR(Tabla1[[#This Row],[Fecha de Orden]])</f>
        <v>2022</v>
      </c>
      <c r="T1899" t="str">
        <f>VLOOKUP(Tabla1[[#This Row],[Nombre del Producto]],Tabla2[[Nombre Producto]:[Costo Unitario]],2,FALSE)</f>
        <v>Lot's O' Nuts</v>
      </c>
      <c r="U1899" t="str">
        <f>VLOOKUP(Tabla1[[#This Row],[Fábrica]],Tabla3[],4,FALSE)</f>
        <v>Arizona</v>
      </c>
    </row>
    <row r="1900" spans="1:21" x14ac:dyDescent="0.25">
      <c r="A1900" t="s">
        <v>2499</v>
      </c>
      <c r="B1900" s="3">
        <v>44639</v>
      </c>
      <c r="C1900" s="3">
        <v>44654</v>
      </c>
      <c r="D1900" t="s">
        <v>18</v>
      </c>
      <c r="E1900">
        <v>143532</v>
      </c>
      <c r="F1900" t="s">
        <v>19</v>
      </c>
      <c r="G1900" t="s">
        <v>2500</v>
      </c>
      <c r="H1900" t="s">
        <v>255</v>
      </c>
      <c r="I1900">
        <v>33161</v>
      </c>
      <c r="J1900" t="s">
        <v>22</v>
      </c>
      <c r="K1900" t="s">
        <v>66</v>
      </c>
      <c r="L1900" t="s">
        <v>45</v>
      </c>
      <c r="M1900" t="s">
        <v>46</v>
      </c>
      <c r="N1900" s="5">
        <v>10.47</v>
      </c>
      <c r="O1900" s="7">
        <v>3</v>
      </c>
      <c r="P1900" s="5">
        <v>7.47</v>
      </c>
      <c r="Q1900" s="5">
        <v>3</v>
      </c>
      <c r="R1900" s="22">
        <f>Tabla1[[#This Row],[Fecha de Envío]]-Tabla1[[#This Row],[Fecha de Orden]]</f>
        <v>15</v>
      </c>
      <c r="S1900" s="24">
        <f>YEAR(Tabla1[[#This Row],[Fecha de Orden]])</f>
        <v>2022</v>
      </c>
      <c r="T1900" t="str">
        <f>VLOOKUP(Tabla1[[#This Row],[Nombre del Producto]],Tabla2[[Nombre Producto]:[Costo Unitario]],2,FALSE)</f>
        <v>Lot's O' Nuts</v>
      </c>
      <c r="U1900" t="str">
        <f>VLOOKUP(Tabla1[[#This Row],[Fábrica]],Tabla3[],4,FALSE)</f>
        <v>Arizona</v>
      </c>
    </row>
    <row r="1901" spans="1:21" x14ac:dyDescent="0.25">
      <c r="A1901" t="s">
        <v>3496</v>
      </c>
      <c r="B1901" s="3">
        <v>44639</v>
      </c>
      <c r="C1901" s="3">
        <v>44650</v>
      </c>
      <c r="D1901" t="s">
        <v>39</v>
      </c>
      <c r="E1901">
        <v>111829</v>
      </c>
      <c r="F1901" t="s">
        <v>19</v>
      </c>
      <c r="G1901" t="s">
        <v>124</v>
      </c>
      <c r="H1901" t="s">
        <v>125</v>
      </c>
      <c r="I1901">
        <v>98115</v>
      </c>
      <c r="J1901" t="s">
        <v>22</v>
      </c>
      <c r="K1901" t="s">
        <v>23</v>
      </c>
      <c r="L1901" t="s">
        <v>24</v>
      </c>
      <c r="M1901" t="s">
        <v>25</v>
      </c>
      <c r="N1901" s="5">
        <v>7.5</v>
      </c>
      <c r="O1901" s="7">
        <v>2</v>
      </c>
      <c r="P1901" s="5">
        <v>4.9000000000000004</v>
      </c>
      <c r="Q1901" s="5">
        <v>2.6</v>
      </c>
      <c r="R1901" s="22">
        <f>Tabla1[[#This Row],[Fecha de Envío]]-Tabla1[[#This Row],[Fecha de Orden]]</f>
        <v>11</v>
      </c>
      <c r="S1901" s="24">
        <f>YEAR(Tabla1[[#This Row],[Fecha de Orden]])</f>
        <v>2022</v>
      </c>
      <c r="T1901" t="str">
        <f>VLOOKUP(Tabla1[[#This Row],[Nombre del Producto]],Tabla2[[Nombre Producto]:[Costo Unitario]],2,FALSE)</f>
        <v>Wicked Choccy's</v>
      </c>
      <c r="U1901" t="str">
        <f>VLOOKUP(Tabla1[[#This Row],[Fábrica]],Tabla3[],4,FALSE)</f>
        <v>Georgia</v>
      </c>
    </row>
    <row r="1902" spans="1:21" x14ac:dyDescent="0.25">
      <c r="A1902" t="s">
        <v>3497</v>
      </c>
      <c r="B1902" s="3">
        <v>44639</v>
      </c>
      <c r="C1902" s="3">
        <v>44650</v>
      </c>
      <c r="D1902" t="s">
        <v>39</v>
      </c>
      <c r="E1902">
        <v>111829</v>
      </c>
      <c r="F1902" t="s">
        <v>19</v>
      </c>
      <c r="G1902" t="s">
        <v>124</v>
      </c>
      <c r="H1902" t="s">
        <v>125</v>
      </c>
      <c r="I1902">
        <v>98115</v>
      </c>
      <c r="J1902" t="s">
        <v>148</v>
      </c>
      <c r="K1902" t="s">
        <v>23</v>
      </c>
      <c r="L1902" t="s">
        <v>348</v>
      </c>
      <c r="M1902" t="s">
        <v>349</v>
      </c>
      <c r="N1902" s="5">
        <v>60</v>
      </c>
      <c r="O1902" s="7">
        <v>3</v>
      </c>
      <c r="P1902" s="5">
        <v>30</v>
      </c>
      <c r="Q1902" s="5">
        <v>30</v>
      </c>
      <c r="R1902" s="22">
        <f>Tabla1[[#This Row],[Fecha de Envío]]-Tabla1[[#This Row],[Fecha de Orden]]</f>
        <v>11</v>
      </c>
      <c r="S1902" s="24">
        <f>YEAR(Tabla1[[#This Row],[Fecha de Orden]])</f>
        <v>2022</v>
      </c>
      <c r="T1902" t="str">
        <f>VLOOKUP(Tabla1[[#This Row],[Nombre del Producto]],Tabla2[[Nombre Producto]:[Costo Unitario]],2,FALSE)</f>
        <v>Secret Factory</v>
      </c>
      <c r="U1902" t="str">
        <f>VLOOKUP(Tabla1[[#This Row],[Fábrica]],Tabla3[],4,FALSE)</f>
        <v>Illinois</v>
      </c>
    </row>
    <row r="1903" spans="1:21" x14ac:dyDescent="0.25">
      <c r="A1903" t="s">
        <v>3600</v>
      </c>
      <c r="B1903" s="3">
        <v>44639</v>
      </c>
      <c r="C1903" s="3">
        <v>44650</v>
      </c>
      <c r="D1903" t="s">
        <v>39</v>
      </c>
      <c r="E1903">
        <v>149993</v>
      </c>
      <c r="F1903" t="s">
        <v>19</v>
      </c>
      <c r="G1903" t="s">
        <v>1008</v>
      </c>
      <c r="H1903" t="s">
        <v>21</v>
      </c>
      <c r="I1903">
        <v>93534</v>
      </c>
      <c r="J1903" t="s">
        <v>22</v>
      </c>
      <c r="K1903" t="s">
        <v>23</v>
      </c>
      <c r="L1903" t="s">
        <v>45</v>
      </c>
      <c r="M1903" t="s">
        <v>46</v>
      </c>
      <c r="N1903" s="5">
        <v>17.45</v>
      </c>
      <c r="O1903" s="7">
        <v>5</v>
      </c>
      <c r="P1903" s="5">
        <v>12.45</v>
      </c>
      <c r="Q1903" s="5">
        <v>5</v>
      </c>
      <c r="R1903" s="22">
        <f>Tabla1[[#This Row],[Fecha de Envío]]-Tabla1[[#This Row],[Fecha de Orden]]</f>
        <v>11</v>
      </c>
      <c r="S1903" s="24">
        <f>YEAR(Tabla1[[#This Row],[Fecha de Orden]])</f>
        <v>2022</v>
      </c>
      <c r="T1903" t="str">
        <f>VLOOKUP(Tabla1[[#This Row],[Nombre del Producto]],Tabla2[[Nombre Producto]:[Costo Unitario]],2,FALSE)</f>
        <v>Lot's O' Nuts</v>
      </c>
      <c r="U1903" t="str">
        <f>VLOOKUP(Tabla1[[#This Row],[Fábrica]],Tabla3[],4,FALSE)</f>
        <v>Arizona</v>
      </c>
    </row>
    <row r="1904" spans="1:21" x14ac:dyDescent="0.25">
      <c r="A1904" t="s">
        <v>4790</v>
      </c>
      <c r="B1904" s="3">
        <v>44639</v>
      </c>
      <c r="C1904" s="3">
        <v>44655</v>
      </c>
      <c r="D1904" t="s">
        <v>18</v>
      </c>
      <c r="E1904">
        <v>132101</v>
      </c>
      <c r="F1904" t="s">
        <v>19</v>
      </c>
      <c r="G1904" t="s">
        <v>124</v>
      </c>
      <c r="H1904" t="s">
        <v>125</v>
      </c>
      <c r="I1904">
        <v>98105</v>
      </c>
      <c r="J1904" t="s">
        <v>22</v>
      </c>
      <c r="K1904" t="s">
        <v>23</v>
      </c>
      <c r="L1904" t="s">
        <v>27</v>
      </c>
      <c r="M1904" t="s">
        <v>28</v>
      </c>
      <c r="N1904" s="5">
        <v>10.8</v>
      </c>
      <c r="O1904" s="7">
        <v>3</v>
      </c>
      <c r="P1904" s="5">
        <v>7.5</v>
      </c>
      <c r="Q1904" s="5">
        <v>3.3</v>
      </c>
      <c r="R1904" s="22">
        <f>Tabla1[[#This Row],[Fecha de Envío]]-Tabla1[[#This Row],[Fecha de Orden]]</f>
        <v>16</v>
      </c>
      <c r="S1904" s="24">
        <f>YEAR(Tabla1[[#This Row],[Fecha de Orden]])</f>
        <v>2022</v>
      </c>
      <c r="T1904" t="str">
        <f>VLOOKUP(Tabla1[[#This Row],[Nombre del Producto]],Tabla2[[Nombre Producto]:[Costo Unitario]],2,FALSE)</f>
        <v>Lot's O' Nuts</v>
      </c>
      <c r="U1904" t="str">
        <f>VLOOKUP(Tabla1[[#This Row],[Fábrica]],Tabla3[],4,FALSE)</f>
        <v>Arizona</v>
      </c>
    </row>
    <row r="1905" spans="1:21" x14ac:dyDescent="0.25">
      <c r="A1905" t="s">
        <v>5932</v>
      </c>
      <c r="B1905" s="3">
        <v>44639</v>
      </c>
      <c r="C1905" s="3">
        <v>44656</v>
      </c>
      <c r="D1905" t="s">
        <v>18</v>
      </c>
      <c r="E1905">
        <v>163104</v>
      </c>
      <c r="F1905" t="s">
        <v>19</v>
      </c>
      <c r="G1905" t="s">
        <v>53</v>
      </c>
      <c r="H1905" t="s">
        <v>21</v>
      </c>
      <c r="I1905">
        <v>90004</v>
      </c>
      <c r="J1905" t="s">
        <v>22</v>
      </c>
      <c r="K1905" t="s">
        <v>23</v>
      </c>
      <c r="L1905" t="s">
        <v>33</v>
      </c>
      <c r="M1905" t="s">
        <v>34</v>
      </c>
      <c r="N1905" s="5">
        <v>7.2</v>
      </c>
      <c r="O1905" s="7">
        <v>2</v>
      </c>
      <c r="P1905" s="5">
        <v>4.8</v>
      </c>
      <c r="Q1905" s="5">
        <v>2.4</v>
      </c>
      <c r="R1905" s="22">
        <f>Tabla1[[#This Row],[Fecha de Envío]]-Tabla1[[#This Row],[Fecha de Orden]]</f>
        <v>17</v>
      </c>
      <c r="S1905" s="24">
        <f>YEAR(Tabla1[[#This Row],[Fecha de Orden]])</f>
        <v>2022</v>
      </c>
      <c r="T1905" t="str">
        <f>VLOOKUP(Tabla1[[#This Row],[Nombre del Producto]],Tabla2[[Nombre Producto]:[Costo Unitario]],2,FALSE)</f>
        <v>Lot's O' Nuts</v>
      </c>
      <c r="U1905" t="str">
        <f>VLOOKUP(Tabla1[[#This Row],[Fábrica]],Tabla3[],4,FALSE)</f>
        <v>Arizona</v>
      </c>
    </row>
    <row r="1906" spans="1:21" x14ac:dyDescent="0.25">
      <c r="A1906" t="s">
        <v>1282</v>
      </c>
      <c r="B1906" s="3">
        <v>44640</v>
      </c>
      <c r="C1906" s="3">
        <v>44652</v>
      </c>
      <c r="D1906" t="s">
        <v>71</v>
      </c>
      <c r="E1906">
        <v>165813</v>
      </c>
      <c r="F1906" t="s">
        <v>19</v>
      </c>
      <c r="G1906" t="s">
        <v>61</v>
      </c>
      <c r="H1906" t="s">
        <v>62</v>
      </c>
      <c r="I1906">
        <v>97301</v>
      </c>
      <c r="J1906" t="s">
        <v>22</v>
      </c>
      <c r="K1906" t="s">
        <v>23</v>
      </c>
      <c r="L1906" t="s">
        <v>24</v>
      </c>
      <c r="M1906" t="s">
        <v>25</v>
      </c>
      <c r="N1906" s="5">
        <v>11.25</v>
      </c>
      <c r="O1906" s="7">
        <v>3</v>
      </c>
      <c r="P1906" s="5">
        <v>7.35</v>
      </c>
      <c r="Q1906" s="5">
        <v>3.9</v>
      </c>
      <c r="R1906" s="22">
        <f>Tabla1[[#This Row],[Fecha de Envío]]-Tabla1[[#This Row],[Fecha de Orden]]</f>
        <v>12</v>
      </c>
      <c r="S1906" s="24">
        <f>YEAR(Tabla1[[#This Row],[Fecha de Orden]])</f>
        <v>2022</v>
      </c>
      <c r="T1906" t="str">
        <f>VLOOKUP(Tabla1[[#This Row],[Nombre del Producto]],Tabla2[[Nombre Producto]:[Costo Unitario]],2,FALSE)</f>
        <v>Wicked Choccy's</v>
      </c>
      <c r="U1906" t="str">
        <f>VLOOKUP(Tabla1[[#This Row],[Fábrica]],Tabla3[],4,FALSE)</f>
        <v>Georgia</v>
      </c>
    </row>
    <row r="1907" spans="1:21" x14ac:dyDescent="0.25">
      <c r="A1907" t="s">
        <v>1527</v>
      </c>
      <c r="B1907" s="3">
        <v>44640</v>
      </c>
      <c r="C1907" s="3">
        <v>44653</v>
      </c>
      <c r="D1907" t="s">
        <v>39</v>
      </c>
      <c r="E1907">
        <v>106565</v>
      </c>
      <c r="F1907" t="s">
        <v>19</v>
      </c>
      <c r="G1907" t="s">
        <v>409</v>
      </c>
      <c r="H1907" t="s">
        <v>410</v>
      </c>
      <c r="I1907">
        <v>53209</v>
      </c>
      <c r="J1907" t="s">
        <v>148</v>
      </c>
      <c r="K1907" t="s">
        <v>43</v>
      </c>
      <c r="L1907" t="s">
        <v>149</v>
      </c>
      <c r="M1907" t="s">
        <v>150</v>
      </c>
      <c r="N1907" s="5">
        <v>10</v>
      </c>
      <c r="O1907" s="7">
        <v>8</v>
      </c>
      <c r="P1907" s="5">
        <v>5.2</v>
      </c>
      <c r="Q1907" s="5">
        <v>4.8</v>
      </c>
      <c r="R1907" s="22">
        <f>Tabla1[[#This Row],[Fecha de Envío]]-Tabla1[[#This Row],[Fecha de Orden]]</f>
        <v>13</v>
      </c>
      <c r="S1907" s="24">
        <f>YEAR(Tabla1[[#This Row],[Fecha de Orden]])</f>
        <v>2022</v>
      </c>
      <c r="T1907" t="str">
        <f>VLOOKUP(Tabla1[[#This Row],[Nombre del Producto]],Tabla2[[Nombre Producto]:[Costo Unitario]],2,FALSE)</f>
        <v>Secret Factory</v>
      </c>
      <c r="U1907" t="str">
        <f>VLOOKUP(Tabla1[[#This Row],[Fábrica]],Tabla3[],4,FALSE)</f>
        <v>Illinois</v>
      </c>
    </row>
    <row r="1908" spans="1:21" x14ac:dyDescent="0.25">
      <c r="A1908" t="s">
        <v>2559</v>
      </c>
      <c r="B1908" s="3">
        <v>44640</v>
      </c>
      <c r="C1908" s="3">
        <v>44653</v>
      </c>
      <c r="D1908" t="s">
        <v>39</v>
      </c>
      <c r="E1908">
        <v>159534</v>
      </c>
      <c r="F1908" t="s">
        <v>19</v>
      </c>
      <c r="G1908" t="s">
        <v>30</v>
      </c>
      <c r="H1908" t="s">
        <v>31</v>
      </c>
      <c r="I1908">
        <v>10035</v>
      </c>
      <c r="J1908" t="s">
        <v>22</v>
      </c>
      <c r="K1908" t="s">
        <v>32</v>
      </c>
      <c r="L1908" t="s">
        <v>27</v>
      </c>
      <c r="M1908" t="s">
        <v>28</v>
      </c>
      <c r="N1908" s="5">
        <v>28.8</v>
      </c>
      <c r="O1908" s="7">
        <v>8</v>
      </c>
      <c r="P1908" s="5">
        <v>20</v>
      </c>
      <c r="Q1908" s="5">
        <v>8.8000000000000007</v>
      </c>
      <c r="R1908" s="22">
        <f>Tabla1[[#This Row],[Fecha de Envío]]-Tabla1[[#This Row],[Fecha de Orden]]</f>
        <v>13</v>
      </c>
      <c r="S1908" s="24">
        <f>YEAR(Tabla1[[#This Row],[Fecha de Orden]])</f>
        <v>2022</v>
      </c>
      <c r="T1908" t="str">
        <f>VLOOKUP(Tabla1[[#This Row],[Nombre del Producto]],Tabla2[[Nombre Producto]:[Costo Unitario]],2,FALSE)</f>
        <v>Lot's O' Nuts</v>
      </c>
      <c r="U1908" t="str">
        <f>VLOOKUP(Tabla1[[#This Row],[Fábrica]],Tabla3[],4,FALSE)</f>
        <v>Arizona</v>
      </c>
    </row>
    <row r="1909" spans="1:21" x14ac:dyDescent="0.25">
      <c r="A1909" t="s">
        <v>2560</v>
      </c>
      <c r="B1909" s="3">
        <v>44640</v>
      </c>
      <c r="C1909" s="3">
        <v>44653</v>
      </c>
      <c r="D1909" t="s">
        <v>39</v>
      </c>
      <c r="E1909">
        <v>159534</v>
      </c>
      <c r="F1909" t="s">
        <v>19</v>
      </c>
      <c r="G1909" t="s">
        <v>30</v>
      </c>
      <c r="H1909" t="s">
        <v>31</v>
      </c>
      <c r="I1909">
        <v>10035</v>
      </c>
      <c r="J1909" t="s">
        <v>22</v>
      </c>
      <c r="K1909" t="s">
        <v>32</v>
      </c>
      <c r="L1909" t="s">
        <v>33</v>
      </c>
      <c r="M1909" t="s">
        <v>34</v>
      </c>
      <c r="N1909" s="5">
        <v>10.8</v>
      </c>
      <c r="O1909" s="7">
        <v>3</v>
      </c>
      <c r="P1909" s="5">
        <v>7.2</v>
      </c>
      <c r="Q1909" s="5">
        <v>3.6</v>
      </c>
      <c r="R1909" s="22">
        <f>Tabla1[[#This Row],[Fecha de Envío]]-Tabla1[[#This Row],[Fecha de Orden]]</f>
        <v>13</v>
      </c>
      <c r="S1909" s="24">
        <f>YEAR(Tabla1[[#This Row],[Fecha de Orden]])</f>
        <v>2022</v>
      </c>
      <c r="T1909" t="str">
        <f>VLOOKUP(Tabla1[[#This Row],[Nombre del Producto]],Tabla2[[Nombre Producto]:[Costo Unitario]],2,FALSE)</f>
        <v>Lot's O' Nuts</v>
      </c>
      <c r="U1909" t="str">
        <f>VLOOKUP(Tabla1[[#This Row],[Fábrica]],Tabla3[],4,FALSE)</f>
        <v>Arizona</v>
      </c>
    </row>
    <row r="1910" spans="1:21" x14ac:dyDescent="0.25">
      <c r="A1910" t="s">
        <v>2561</v>
      </c>
      <c r="B1910" s="3">
        <v>44640</v>
      </c>
      <c r="C1910" s="3">
        <v>44653</v>
      </c>
      <c r="D1910" t="s">
        <v>39</v>
      </c>
      <c r="E1910">
        <v>159534</v>
      </c>
      <c r="F1910" t="s">
        <v>19</v>
      </c>
      <c r="G1910" t="s">
        <v>30</v>
      </c>
      <c r="H1910" t="s">
        <v>31</v>
      </c>
      <c r="I1910">
        <v>10035</v>
      </c>
      <c r="J1910" t="s">
        <v>22</v>
      </c>
      <c r="K1910" t="s">
        <v>32</v>
      </c>
      <c r="L1910" t="s">
        <v>36</v>
      </c>
      <c r="M1910" t="s">
        <v>37</v>
      </c>
      <c r="N1910" s="5">
        <v>13</v>
      </c>
      <c r="O1910" s="7">
        <v>4</v>
      </c>
      <c r="P1910" s="5">
        <v>8.44</v>
      </c>
      <c r="Q1910" s="5">
        <v>4.5599999999999996</v>
      </c>
      <c r="R1910" s="22">
        <f>Tabla1[[#This Row],[Fecha de Envío]]-Tabla1[[#This Row],[Fecha de Orden]]</f>
        <v>13</v>
      </c>
      <c r="S1910" s="24">
        <f>YEAR(Tabla1[[#This Row],[Fecha de Orden]])</f>
        <v>2022</v>
      </c>
      <c r="T1910" t="str">
        <f>VLOOKUP(Tabla1[[#This Row],[Nombre del Producto]],Tabla2[[Nombre Producto]:[Costo Unitario]],2,FALSE)</f>
        <v>Wicked Choccy's</v>
      </c>
      <c r="U1910" t="str">
        <f>VLOOKUP(Tabla1[[#This Row],[Fábrica]],Tabla3[],4,FALSE)</f>
        <v>Georgia</v>
      </c>
    </row>
    <row r="1911" spans="1:21" x14ac:dyDescent="0.25">
      <c r="A1911" t="s">
        <v>4574</v>
      </c>
      <c r="B1911" s="3">
        <v>44640</v>
      </c>
      <c r="C1911" s="3">
        <v>44656</v>
      </c>
      <c r="D1911" t="s">
        <v>18</v>
      </c>
      <c r="E1911">
        <v>127607</v>
      </c>
      <c r="F1911" t="s">
        <v>19</v>
      </c>
      <c r="G1911" t="s">
        <v>190</v>
      </c>
      <c r="H1911" t="s">
        <v>42</v>
      </c>
      <c r="I1911">
        <v>75007</v>
      </c>
      <c r="J1911" t="s">
        <v>22</v>
      </c>
      <c r="K1911" t="s">
        <v>43</v>
      </c>
      <c r="L1911" t="s">
        <v>27</v>
      </c>
      <c r="M1911" t="s">
        <v>28</v>
      </c>
      <c r="N1911" s="5">
        <v>7.2</v>
      </c>
      <c r="O1911" s="7">
        <v>2</v>
      </c>
      <c r="P1911" s="5">
        <v>5</v>
      </c>
      <c r="Q1911" s="5">
        <v>2.2000000000000002</v>
      </c>
      <c r="R1911" s="22">
        <f>Tabla1[[#This Row],[Fecha de Envío]]-Tabla1[[#This Row],[Fecha de Orden]]</f>
        <v>16</v>
      </c>
      <c r="S1911" s="24">
        <f>YEAR(Tabla1[[#This Row],[Fecha de Orden]])</f>
        <v>2022</v>
      </c>
      <c r="T1911" t="str">
        <f>VLOOKUP(Tabla1[[#This Row],[Nombre del Producto]],Tabla2[[Nombre Producto]:[Costo Unitario]],2,FALSE)</f>
        <v>Lot's O' Nuts</v>
      </c>
      <c r="U1911" t="str">
        <f>VLOOKUP(Tabla1[[#This Row],[Fábrica]],Tabla3[],4,FALSE)</f>
        <v>Arizona</v>
      </c>
    </row>
    <row r="1912" spans="1:21" x14ac:dyDescent="0.25">
      <c r="A1912" t="s">
        <v>4575</v>
      </c>
      <c r="B1912" s="3">
        <v>44640</v>
      </c>
      <c r="C1912" s="3">
        <v>44656</v>
      </c>
      <c r="D1912" t="s">
        <v>18</v>
      </c>
      <c r="E1912">
        <v>127607</v>
      </c>
      <c r="F1912" t="s">
        <v>19</v>
      </c>
      <c r="G1912" t="s">
        <v>190</v>
      </c>
      <c r="H1912" t="s">
        <v>42</v>
      </c>
      <c r="I1912">
        <v>75007</v>
      </c>
      <c r="J1912" t="s">
        <v>22</v>
      </c>
      <c r="K1912" t="s">
        <v>43</v>
      </c>
      <c r="L1912" t="s">
        <v>24</v>
      </c>
      <c r="M1912" t="s">
        <v>25</v>
      </c>
      <c r="N1912" s="5">
        <v>33.75</v>
      </c>
      <c r="O1912" s="7">
        <v>9</v>
      </c>
      <c r="P1912" s="5">
        <v>22.05</v>
      </c>
      <c r="Q1912" s="5">
        <v>11.7</v>
      </c>
      <c r="R1912" s="22">
        <f>Tabla1[[#This Row],[Fecha de Envío]]-Tabla1[[#This Row],[Fecha de Orden]]</f>
        <v>16</v>
      </c>
      <c r="S1912" s="24">
        <f>YEAR(Tabla1[[#This Row],[Fecha de Orden]])</f>
        <v>2022</v>
      </c>
      <c r="T1912" t="str">
        <f>VLOOKUP(Tabla1[[#This Row],[Nombre del Producto]],Tabla2[[Nombre Producto]:[Costo Unitario]],2,FALSE)</f>
        <v>Wicked Choccy's</v>
      </c>
      <c r="U1912" t="str">
        <f>VLOOKUP(Tabla1[[#This Row],[Fábrica]],Tabla3[],4,FALSE)</f>
        <v>Georgia</v>
      </c>
    </row>
    <row r="1913" spans="1:21" x14ac:dyDescent="0.25">
      <c r="A1913" t="s">
        <v>3458</v>
      </c>
      <c r="B1913" s="3">
        <v>44641</v>
      </c>
      <c r="C1913" s="3">
        <v>44656</v>
      </c>
      <c r="D1913" t="s">
        <v>18</v>
      </c>
      <c r="E1913">
        <v>150547</v>
      </c>
      <c r="F1913" t="s">
        <v>195</v>
      </c>
      <c r="G1913" t="s">
        <v>697</v>
      </c>
      <c r="H1913" t="s">
        <v>698</v>
      </c>
      <c r="I1913" t="s">
        <v>1002</v>
      </c>
      <c r="J1913" t="s">
        <v>22</v>
      </c>
      <c r="K1913" t="s">
        <v>32</v>
      </c>
      <c r="L1913" t="s">
        <v>36</v>
      </c>
      <c r="M1913" t="s">
        <v>37</v>
      </c>
      <c r="N1913" s="5">
        <v>3.25</v>
      </c>
      <c r="O1913" s="7">
        <v>1</v>
      </c>
      <c r="P1913" s="5">
        <v>2.11</v>
      </c>
      <c r="Q1913" s="5">
        <v>1.1399999999999999</v>
      </c>
      <c r="R1913" s="22">
        <f>Tabla1[[#This Row],[Fecha de Envío]]-Tabla1[[#This Row],[Fecha de Orden]]</f>
        <v>15</v>
      </c>
      <c r="S1913" s="24">
        <f>YEAR(Tabla1[[#This Row],[Fecha de Orden]])</f>
        <v>2022</v>
      </c>
      <c r="T1913" t="str">
        <f>VLOOKUP(Tabla1[[#This Row],[Nombre del Producto]],Tabla2[[Nombre Producto]:[Costo Unitario]],2,FALSE)</f>
        <v>Wicked Choccy's</v>
      </c>
      <c r="U1913" t="str">
        <f>VLOOKUP(Tabla1[[#This Row],[Fábrica]],Tabla3[],4,FALSE)</f>
        <v>Georgia</v>
      </c>
    </row>
    <row r="1914" spans="1:21" x14ac:dyDescent="0.25">
      <c r="A1914" t="s">
        <v>4939</v>
      </c>
      <c r="B1914" s="3">
        <v>44641</v>
      </c>
      <c r="C1914" s="3">
        <v>44656</v>
      </c>
      <c r="D1914" t="s">
        <v>18</v>
      </c>
      <c r="E1914">
        <v>120621</v>
      </c>
      <c r="F1914" t="s">
        <v>19</v>
      </c>
      <c r="G1914" t="s">
        <v>242</v>
      </c>
      <c r="H1914" t="s">
        <v>98</v>
      </c>
      <c r="I1914">
        <v>28540</v>
      </c>
      <c r="J1914" t="s">
        <v>22</v>
      </c>
      <c r="K1914" t="s">
        <v>66</v>
      </c>
      <c r="L1914" t="s">
        <v>36</v>
      </c>
      <c r="M1914" t="s">
        <v>37</v>
      </c>
      <c r="N1914" s="5">
        <v>13</v>
      </c>
      <c r="O1914" s="7">
        <v>4</v>
      </c>
      <c r="P1914" s="5">
        <v>8.44</v>
      </c>
      <c r="Q1914" s="5">
        <v>4.5599999999999996</v>
      </c>
      <c r="R1914" s="22">
        <f>Tabla1[[#This Row],[Fecha de Envío]]-Tabla1[[#This Row],[Fecha de Orden]]</f>
        <v>15</v>
      </c>
      <c r="S1914" s="24">
        <f>YEAR(Tabla1[[#This Row],[Fecha de Orden]])</f>
        <v>2022</v>
      </c>
      <c r="T1914" t="str">
        <f>VLOOKUP(Tabla1[[#This Row],[Nombre del Producto]],Tabla2[[Nombre Producto]:[Costo Unitario]],2,FALSE)</f>
        <v>Wicked Choccy's</v>
      </c>
      <c r="U1914" t="str">
        <f>VLOOKUP(Tabla1[[#This Row],[Fábrica]],Tabla3[],4,FALSE)</f>
        <v>Georgia</v>
      </c>
    </row>
    <row r="1915" spans="1:21" x14ac:dyDescent="0.25">
      <c r="A1915" t="s">
        <v>4940</v>
      </c>
      <c r="B1915" s="3">
        <v>44641</v>
      </c>
      <c r="C1915" s="3">
        <v>44656</v>
      </c>
      <c r="D1915" t="s">
        <v>18</v>
      </c>
      <c r="E1915">
        <v>120621</v>
      </c>
      <c r="F1915" t="s">
        <v>19</v>
      </c>
      <c r="G1915" t="s">
        <v>242</v>
      </c>
      <c r="H1915" t="s">
        <v>98</v>
      </c>
      <c r="I1915">
        <v>28540</v>
      </c>
      <c r="J1915" t="s">
        <v>22</v>
      </c>
      <c r="K1915" t="s">
        <v>66</v>
      </c>
      <c r="L1915" t="s">
        <v>45</v>
      </c>
      <c r="M1915" t="s">
        <v>46</v>
      </c>
      <c r="N1915" s="5">
        <v>10.47</v>
      </c>
      <c r="O1915" s="7">
        <v>3</v>
      </c>
      <c r="P1915" s="5">
        <v>7.47</v>
      </c>
      <c r="Q1915" s="5">
        <v>3</v>
      </c>
      <c r="R1915" s="22">
        <f>Tabla1[[#This Row],[Fecha de Envío]]-Tabla1[[#This Row],[Fecha de Orden]]</f>
        <v>15</v>
      </c>
      <c r="S1915" s="24">
        <f>YEAR(Tabla1[[#This Row],[Fecha de Orden]])</f>
        <v>2022</v>
      </c>
      <c r="T1915" t="str">
        <f>VLOOKUP(Tabla1[[#This Row],[Nombre del Producto]],Tabla2[[Nombre Producto]:[Costo Unitario]],2,FALSE)</f>
        <v>Lot's O' Nuts</v>
      </c>
      <c r="U1915" t="str">
        <f>VLOOKUP(Tabla1[[#This Row],[Fábrica]],Tabla3[],4,FALSE)</f>
        <v>Arizona</v>
      </c>
    </row>
    <row r="1916" spans="1:21" x14ac:dyDescent="0.25">
      <c r="A1916" t="s">
        <v>4941</v>
      </c>
      <c r="B1916" s="3">
        <v>44641</v>
      </c>
      <c r="C1916" s="3">
        <v>44656</v>
      </c>
      <c r="D1916" t="s">
        <v>18</v>
      </c>
      <c r="E1916">
        <v>120621</v>
      </c>
      <c r="F1916" t="s">
        <v>19</v>
      </c>
      <c r="G1916" t="s">
        <v>242</v>
      </c>
      <c r="H1916" t="s">
        <v>98</v>
      </c>
      <c r="I1916">
        <v>28540</v>
      </c>
      <c r="J1916" t="s">
        <v>22</v>
      </c>
      <c r="K1916" t="s">
        <v>66</v>
      </c>
      <c r="L1916" t="s">
        <v>24</v>
      </c>
      <c r="M1916" t="s">
        <v>25</v>
      </c>
      <c r="N1916" s="5">
        <v>52.5</v>
      </c>
      <c r="O1916" s="7">
        <v>14</v>
      </c>
      <c r="P1916" s="5">
        <v>34.299999999999997</v>
      </c>
      <c r="Q1916" s="5">
        <v>18.2</v>
      </c>
      <c r="R1916" s="22">
        <f>Tabla1[[#This Row],[Fecha de Envío]]-Tabla1[[#This Row],[Fecha de Orden]]</f>
        <v>15</v>
      </c>
      <c r="S1916" s="24">
        <f>YEAR(Tabla1[[#This Row],[Fecha de Orden]])</f>
        <v>2022</v>
      </c>
      <c r="T1916" t="str">
        <f>VLOOKUP(Tabla1[[#This Row],[Nombre del Producto]],Tabla2[[Nombre Producto]:[Costo Unitario]],2,FALSE)</f>
        <v>Wicked Choccy's</v>
      </c>
      <c r="U1916" t="str">
        <f>VLOOKUP(Tabla1[[#This Row],[Fábrica]],Tabla3[],4,FALSE)</f>
        <v>Georgia</v>
      </c>
    </row>
    <row r="1917" spans="1:21" x14ac:dyDescent="0.25">
      <c r="A1917" t="s">
        <v>2404</v>
      </c>
      <c r="B1917" s="3">
        <v>44642</v>
      </c>
      <c r="C1917" s="3">
        <v>44656</v>
      </c>
      <c r="D1917" t="s">
        <v>18</v>
      </c>
      <c r="E1917">
        <v>157812</v>
      </c>
      <c r="F1917" t="s">
        <v>19</v>
      </c>
      <c r="G1917" t="s">
        <v>159</v>
      </c>
      <c r="H1917" t="s">
        <v>42</v>
      </c>
      <c r="I1917">
        <v>77041</v>
      </c>
      <c r="J1917" t="s">
        <v>22</v>
      </c>
      <c r="K1917" t="s">
        <v>43</v>
      </c>
      <c r="L1917" t="s">
        <v>24</v>
      </c>
      <c r="M1917" t="s">
        <v>25</v>
      </c>
      <c r="N1917" s="5">
        <v>33.75</v>
      </c>
      <c r="O1917" s="7">
        <v>9</v>
      </c>
      <c r="P1917" s="5">
        <v>22.05</v>
      </c>
      <c r="Q1917" s="5">
        <v>11.7</v>
      </c>
      <c r="R1917" s="22">
        <f>Tabla1[[#This Row],[Fecha de Envío]]-Tabla1[[#This Row],[Fecha de Orden]]</f>
        <v>14</v>
      </c>
      <c r="S1917" s="24">
        <f>YEAR(Tabla1[[#This Row],[Fecha de Orden]])</f>
        <v>2022</v>
      </c>
      <c r="T1917" t="str">
        <f>VLOOKUP(Tabla1[[#This Row],[Nombre del Producto]],Tabla2[[Nombre Producto]:[Costo Unitario]],2,FALSE)</f>
        <v>Wicked Choccy's</v>
      </c>
      <c r="U1917" t="str">
        <f>VLOOKUP(Tabla1[[#This Row],[Fábrica]],Tabla3[],4,FALSE)</f>
        <v>Georgia</v>
      </c>
    </row>
    <row r="1918" spans="1:21" x14ac:dyDescent="0.25">
      <c r="A1918" t="s">
        <v>2405</v>
      </c>
      <c r="B1918" s="3">
        <v>44642</v>
      </c>
      <c r="C1918" s="3">
        <v>44656</v>
      </c>
      <c r="D1918" t="s">
        <v>18</v>
      </c>
      <c r="E1918">
        <v>157812</v>
      </c>
      <c r="F1918" t="s">
        <v>19</v>
      </c>
      <c r="G1918" t="s">
        <v>159</v>
      </c>
      <c r="H1918" t="s">
        <v>42</v>
      </c>
      <c r="I1918">
        <v>77041</v>
      </c>
      <c r="J1918" t="s">
        <v>22</v>
      </c>
      <c r="K1918" t="s">
        <v>43</v>
      </c>
      <c r="L1918" t="s">
        <v>33</v>
      </c>
      <c r="M1918" t="s">
        <v>34</v>
      </c>
      <c r="N1918" s="5">
        <v>3.6</v>
      </c>
      <c r="O1918" s="7">
        <v>1</v>
      </c>
      <c r="P1918" s="5">
        <v>2.4</v>
      </c>
      <c r="Q1918" s="5">
        <v>1.2</v>
      </c>
      <c r="R1918" s="22">
        <f>Tabla1[[#This Row],[Fecha de Envío]]-Tabla1[[#This Row],[Fecha de Orden]]</f>
        <v>14</v>
      </c>
      <c r="S1918" s="24">
        <f>YEAR(Tabla1[[#This Row],[Fecha de Orden]])</f>
        <v>2022</v>
      </c>
      <c r="T1918" t="str">
        <f>VLOOKUP(Tabla1[[#This Row],[Nombre del Producto]],Tabla2[[Nombre Producto]:[Costo Unitario]],2,FALSE)</f>
        <v>Lot's O' Nuts</v>
      </c>
      <c r="U1918" t="str">
        <f>VLOOKUP(Tabla1[[#This Row],[Fábrica]],Tabla3[],4,FALSE)</f>
        <v>Arizona</v>
      </c>
    </row>
    <row r="1919" spans="1:21" x14ac:dyDescent="0.25">
      <c r="A1919" t="s">
        <v>2514</v>
      </c>
      <c r="B1919" s="3">
        <v>44642</v>
      </c>
      <c r="C1919" s="3">
        <v>44652</v>
      </c>
      <c r="D1919" t="s">
        <v>82</v>
      </c>
      <c r="E1919">
        <v>117884</v>
      </c>
      <c r="F1919" t="s">
        <v>19</v>
      </c>
      <c r="G1919" t="s">
        <v>540</v>
      </c>
      <c r="H1919" t="s">
        <v>255</v>
      </c>
      <c r="I1919">
        <v>33317</v>
      </c>
      <c r="J1919" t="s">
        <v>22</v>
      </c>
      <c r="K1919" t="s">
        <v>66</v>
      </c>
      <c r="L1919" t="s">
        <v>36</v>
      </c>
      <c r="M1919" t="s">
        <v>37</v>
      </c>
      <c r="N1919" s="5">
        <v>29.25</v>
      </c>
      <c r="O1919" s="7">
        <v>9</v>
      </c>
      <c r="P1919" s="5">
        <v>18.989999999999998</v>
      </c>
      <c r="Q1919" s="5">
        <v>10.26</v>
      </c>
      <c r="R1919" s="22">
        <f>Tabla1[[#This Row],[Fecha de Envío]]-Tabla1[[#This Row],[Fecha de Orden]]</f>
        <v>10</v>
      </c>
      <c r="S1919" s="24">
        <f>YEAR(Tabla1[[#This Row],[Fecha de Orden]])</f>
        <v>2022</v>
      </c>
      <c r="T1919" t="str">
        <f>VLOOKUP(Tabla1[[#This Row],[Nombre del Producto]],Tabla2[[Nombre Producto]:[Costo Unitario]],2,FALSE)</f>
        <v>Wicked Choccy's</v>
      </c>
      <c r="U1919" t="str">
        <f>VLOOKUP(Tabla1[[#This Row],[Fábrica]],Tabla3[],4,FALSE)</f>
        <v>Georgia</v>
      </c>
    </row>
    <row r="1920" spans="1:21" x14ac:dyDescent="0.25">
      <c r="A1920" t="s">
        <v>2515</v>
      </c>
      <c r="B1920" s="3">
        <v>44642</v>
      </c>
      <c r="C1920" s="3">
        <v>44652</v>
      </c>
      <c r="D1920" t="s">
        <v>82</v>
      </c>
      <c r="E1920">
        <v>117884</v>
      </c>
      <c r="F1920" t="s">
        <v>19</v>
      </c>
      <c r="G1920" t="s">
        <v>540</v>
      </c>
      <c r="H1920" t="s">
        <v>255</v>
      </c>
      <c r="I1920">
        <v>33317</v>
      </c>
      <c r="J1920" t="s">
        <v>22</v>
      </c>
      <c r="K1920" t="s">
        <v>66</v>
      </c>
      <c r="L1920" t="s">
        <v>24</v>
      </c>
      <c r="M1920" t="s">
        <v>25</v>
      </c>
      <c r="N1920" s="5">
        <v>26.25</v>
      </c>
      <c r="O1920" s="7">
        <v>7</v>
      </c>
      <c r="P1920" s="5">
        <v>17.149999999999999</v>
      </c>
      <c r="Q1920" s="5">
        <v>9.1</v>
      </c>
      <c r="R1920" s="22">
        <f>Tabla1[[#This Row],[Fecha de Envío]]-Tabla1[[#This Row],[Fecha de Orden]]</f>
        <v>10</v>
      </c>
      <c r="S1920" s="24">
        <f>YEAR(Tabla1[[#This Row],[Fecha de Orden]])</f>
        <v>2022</v>
      </c>
      <c r="T1920" t="str">
        <f>VLOOKUP(Tabla1[[#This Row],[Nombre del Producto]],Tabla2[[Nombre Producto]:[Costo Unitario]],2,FALSE)</f>
        <v>Wicked Choccy's</v>
      </c>
      <c r="U1920" t="str">
        <f>VLOOKUP(Tabla1[[#This Row],[Fábrica]],Tabla3[],4,FALSE)</f>
        <v>Georgia</v>
      </c>
    </row>
    <row r="1921" spans="1:21" x14ac:dyDescent="0.25">
      <c r="A1921" t="s">
        <v>3579</v>
      </c>
      <c r="B1921" s="3">
        <v>44642</v>
      </c>
      <c r="C1921" s="3">
        <v>44657</v>
      </c>
      <c r="D1921" t="s">
        <v>18</v>
      </c>
      <c r="E1921">
        <v>121552</v>
      </c>
      <c r="F1921" t="s">
        <v>19</v>
      </c>
      <c r="G1921" t="s">
        <v>285</v>
      </c>
      <c r="H1921" t="s">
        <v>522</v>
      </c>
      <c r="I1921">
        <v>35810</v>
      </c>
      <c r="J1921" t="s">
        <v>22</v>
      </c>
      <c r="K1921" t="s">
        <v>66</v>
      </c>
      <c r="L1921" t="s">
        <v>45</v>
      </c>
      <c r="M1921" t="s">
        <v>46</v>
      </c>
      <c r="N1921" s="5">
        <v>13.96</v>
      </c>
      <c r="O1921" s="7">
        <v>4</v>
      </c>
      <c r="P1921" s="5">
        <v>9.9600000000000009</v>
      </c>
      <c r="Q1921" s="5">
        <v>4</v>
      </c>
      <c r="R1921" s="22">
        <f>Tabla1[[#This Row],[Fecha de Envío]]-Tabla1[[#This Row],[Fecha de Orden]]</f>
        <v>15</v>
      </c>
      <c r="S1921" s="24">
        <f>YEAR(Tabla1[[#This Row],[Fecha de Orden]])</f>
        <v>2022</v>
      </c>
      <c r="T1921" t="str">
        <f>VLOOKUP(Tabla1[[#This Row],[Nombre del Producto]],Tabla2[[Nombre Producto]:[Costo Unitario]],2,FALSE)</f>
        <v>Lot's O' Nuts</v>
      </c>
      <c r="U1921" t="str">
        <f>VLOOKUP(Tabla1[[#This Row],[Fábrica]],Tabla3[],4,FALSE)</f>
        <v>Arizona</v>
      </c>
    </row>
    <row r="1922" spans="1:21" x14ac:dyDescent="0.25">
      <c r="A1922" t="s">
        <v>4252</v>
      </c>
      <c r="B1922" s="3">
        <v>44642</v>
      </c>
      <c r="C1922" s="3">
        <v>44656</v>
      </c>
      <c r="D1922" t="s">
        <v>18</v>
      </c>
      <c r="E1922">
        <v>163279</v>
      </c>
      <c r="F1922" t="s">
        <v>19</v>
      </c>
      <c r="G1922" t="s">
        <v>120</v>
      </c>
      <c r="H1922" t="s">
        <v>21</v>
      </c>
      <c r="I1922">
        <v>92037</v>
      </c>
      <c r="J1922" t="s">
        <v>22</v>
      </c>
      <c r="K1922" t="s">
        <v>23</v>
      </c>
      <c r="L1922" t="s">
        <v>45</v>
      </c>
      <c r="M1922" t="s">
        <v>46</v>
      </c>
      <c r="N1922" s="5">
        <v>6.98</v>
      </c>
      <c r="O1922" s="7">
        <v>2</v>
      </c>
      <c r="P1922" s="5">
        <v>4.9800000000000004</v>
      </c>
      <c r="Q1922" s="5">
        <v>2</v>
      </c>
      <c r="R1922" s="22">
        <f>Tabla1[[#This Row],[Fecha de Envío]]-Tabla1[[#This Row],[Fecha de Orden]]</f>
        <v>14</v>
      </c>
      <c r="S1922" s="24">
        <f>YEAR(Tabla1[[#This Row],[Fecha de Orden]])</f>
        <v>2022</v>
      </c>
      <c r="T1922" t="str">
        <f>VLOOKUP(Tabla1[[#This Row],[Nombre del Producto]],Tabla2[[Nombre Producto]:[Costo Unitario]],2,FALSE)</f>
        <v>Lot's O' Nuts</v>
      </c>
      <c r="U1922" t="str">
        <f>VLOOKUP(Tabla1[[#This Row],[Fábrica]],Tabla3[],4,FALSE)</f>
        <v>Arizona</v>
      </c>
    </row>
    <row r="1923" spans="1:21" x14ac:dyDescent="0.25">
      <c r="A1923" t="s">
        <v>4253</v>
      </c>
      <c r="B1923" s="3">
        <v>44642</v>
      </c>
      <c r="C1923" s="3">
        <v>44656</v>
      </c>
      <c r="D1923" t="s">
        <v>18</v>
      </c>
      <c r="E1923">
        <v>163279</v>
      </c>
      <c r="F1923" t="s">
        <v>19</v>
      </c>
      <c r="G1923" t="s">
        <v>120</v>
      </c>
      <c r="H1923" t="s">
        <v>21</v>
      </c>
      <c r="I1923">
        <v>92037</v>
      </c>
      <c r="J1923" t="s">
        <v>22</v>
      </c>
      <c r="K1923" t="s">
        <v>23</v>
      </c>
      <c r="L1923" t="s">
        <v>33</v>
      </c>
      <c r="M1923" t="s">
        <v>34</v>
      </c>
      <c r="N1923" s="5">
        <v>14.4</v>
      </c>
      <c r="O1923" s="7">
        <v>4</v>
      </c>
      <c r="P1923" s="5">
        <v>9.6</v>
      </c>
      <c r="Q1923" s="5">
        <v>4.8</v>
      </c>
      <c r="R1923" s="22">
        <f>Tabla1[[#This Row],[Fecha de Envío]]-Tabla1[[#This Row],[Fecha de Orden]]</f>
        <v>14</v>
      </c>
      <c r="S1923" s="24">
        <f>YEAR(Tabla1[[#This Row],[Fecha de Orden]])</f>
        <v>2022</v>
      </c>
      <c r="T1923" t="str">
        <f>VLOOKUP(Tabla1[[#This Row],[Nombre del Producto]],Tabla2[[Nombre Producto]:[Costo Unitario]],2,FALSE)</f>
        <v>Lot's O' Nuts</v>
      </c>
      <c r="U1923" t="str">
        <f>VLOOKUP(Tabla1[[#This Row],[Fábrica]],Tabla3[],4,FALSE)</f>
        <v>Arizona</v>
      </c>
    </row>
    <row r="1924" spans="1:21" x14ac:dyDescent="0.25">
      <c r="A1924" t="s">
        <v>7479</v>
      </c>
      <c r="B1924" s="3">
        <v>44642</v>
      </c>
      <c r="C1924" s="3">
        <v>44654</v>
      </c>
      <c r="D1924" t="s">
        <v>39</v>
      </c>
      <c r="E1924">
        <v>163440</v>
      </c>
      <c r="F1924" t="s">
        <v>19</v>
      </c>
      <c r="G1924" t="s">
        <v>2761</v>
      </c>
      <c r="H1924" t="s">
        <v>21</v>
      </c>
      <c r="I1924">
        <v>91360</v>
      </c>
      <c r="J1924" t="s">
        <v>22</v>
      </c>
      <c r="K1924" t="s">
        <v>23</v>
      </c>
      <c r="L1924" t="s">
        <v>27</v>
      </c>
      <c r="M1924" t="s">
        <v>28</v>
      </c>
      <c r="N1924" s="5">
        <v>7.2</v>
      </c>
      <c r="O1924" s="7">
        <v>2</v>
      </c>
      <c r="P1924" s="5">
        <v>5</v>
      </c>
      <c r="Q1924" s="5">
        <v>2.2000000000000002</v>
      </c>
      <c r="R1924" s="22">
        <f>Tabla1[[#This Row],[Fecha de Envío]]-Tabla1[[#This Row],[Fecha de Orden]]</f>
        <v>12</v>
      </c>
      <c r="S1924" s="24">
        <f>YEAR(Tabla1[[#This Row],[Fecha de Orden]])</f>
        <v>2022</v>
      </c>
      <c r="T1924" t="str">
        <f>VLOOKUP(Tabla1[[#This Row],[Nombre del Producto]],Tabla2[[Nombre Producto]:[Costo Unitario]],2,FALSE)</f>
        <v>Lot's O' Nuts</v>
      </c>
      <c r="U1924" t="str">
        <f>VLOOKUP(Tabla1[[#This Row],[Fábrica]],Tabla3[],4,FALSE)</f>
        <v>Arizona</v>
      </c>
    </row>
    <row r="1925" spans="1:21" x14ac:dyDescent="0.25">
      <c r="A1925" t="s">
        <v>621</v>
      </c>
      <c r="B1925" s="3">
        <v>44643</v>
      </c>
      <c r="C1925" s="3">
        <v>44655</v>
      </c>
      <c r="D1925" t="s">
        <v>39</v>
      </c>
      <c r="E1925">
        <v>107944</v>
      </c>
      <c r="F1925" t="s">
        <v>19</v>
      </c>
      <c r="G1925" t="s">
        <v>53</v>
      </c>
      <c r="H1925" t="s">
        <v>21</v>
      </c>
      <c r="I1925">
        <v>90008</v>
      </c>
      <c r="J1925" t="s">
        <v>22</v>
      </c>
      <c r="K1925" t="s">
        <v>23</v>
      </c>
      <c r="L1925" t="s">
        <v>33</v>
      </c>
      <c r="M1925" t="s">
        <v>34</v>
      </c>
      <c r="N1925" s="5">
        <v>39.6</v>
      </c>
      <c r="O1925" s="7">
        <v>11</v>
      </c>
      <c r="P1925" s="5">
        <v>26.4</v>
      </c>
      <c r="Q1925" s="5">
        <v>13.2</v>
      </c>
      <c r="R1925" s="22">
        <f>Tabla1[[#This Row],[Fecha de Envío]]-Tabla1[[#This Row],[Fecha de Orden]]</f>
        <v>12</v>
      </c>
      <c r="S1925" s="24">
        <f>YEAR(Tabla1[[#This Row],[Fecha de Orden]])</f>
        <v>2022</v>
      </c>
      <c r="T1925" t="str">
        <f>VLOOKUP(Tabla1[[#This Row],[Nombre del Producto]],Tabla2[[Nombre Producto]:[Costo Unitario]],2,FALSE)</f>
        <v>Lot's O' Nuts</v>
      </c>
      <c r="U1925" t="str">
        <f>VLOOKUP(Tabla1[[#This Row],[Fábrica]],Tabla3[],4,FALSE)</f>
        <v>Arizona</v>
      </c>
    </row>
    <row r="1926" spans="1:21" x14ac:dyDescent="0.25">
      <c r="A1926" t="s">
        <v>622</v>
      </c>
      <c r="B1926" s="3">
        <v>44643</v>
      </c>
      <c r="C1926" s="3">
        <v>44655</v>
      </c>
      <c r="D1926" t="s">
        <v>39</v>
      </c>
      <c r="E1926">
        <v>107944</v>
      </c>
      <c r="F1926" t="s">
        <v>19</v>
      </c>
      <c r="G1926" t="s">
        <v>53</v>
      </c>
      <c r="H1926" t="s">
        <v>21</v>
      </c>
      <c r="I1926">
        <v>90008</v>
      </c>
      <c r="J1926" t="s">
        <v>22</v>
      </c>
      <c r="K1926" t="s">
        <v>23</v>
      </c>
      <c r="L1926" t="s">
        <v>27</v>
      </c>
      <c r="M1926" t="s">
        <v>28</v>
      </c>
      <c r="N1926" s="5">
        <v>10.8</v>
      </c>
      <c r="O1926" s="7">
        <v>3</v>
      </c>
      <c r="P1926" s="5">
        <v>7.5</v>
      </c>
      <c r="Q1926" s="5">
        <v>3.3</v>
      </c>
      <c r="R1926" s="22">
        <f>Tabla1[[#This Row],[Fecha de Envío]]-Tabla1[[#This Row],[Fecha de Orden]]</f>
        <v>12</v>
      </c>
      <c r="S1926" s="24">
        <f>YEAR(Tabla1[[#This Row],[Fecha de Orden]])</f>
        <v>2022</v>
      </c>
      <c r="T1926" t="str">
        <f>VLOOKUP(Tabla1[[#This Row],[Nombre del Producto]],Tabla2[[Nombre Producto]:[Costo Unitario]],2,FALSE)</f>
        <v>Lot's O' Nuts</v>
      </c>
      <c r="U1926" t="str">
        <f>VLOOKUP(Tabla1[[#This Row],[Fábrica]],Tabla3[],4,FALSE)</f>
        <v>Arizona</v>
      </c>
    </row>
    <row r="1927" spans="1:21" x14ac:dyDescent="0.25">
      <c r="A1927" t="s">
        <v>1339</v>
      </c>
      <c r="B1927" s="3">
        <v>44643</v>
      </c>
      <c r="C1927" s="3">
        <v>44660</v>
      </c>
      <c r="D1927" t="s">
        <v>18</v>
      </c>
      <c r="E1927">
        <v>138219</v>
      </c>
      <c r="F1927" t="s">
        <v>19</v>
      </c>
      <c r="G1927" t="s">
        <v>53</v>
      </c>
      <c r="H1927" t="s">
        <v>21</v>
      </c>
      <c r="I1927">
        <v>90049</v>
      </c>
      <c r="J1927" t="s">
        <v>22</v>
      </c>
      <c r="K1927" t="s">
        <v>23</v>
      </c>
      <c r="L1927" t="s">
        <v>36</v>
      </c>
      <c r="M1927" t="s">
        <v>37</v>
      </c>
      <c r="N1927" s="5">
        <v>13</v>
      </c>
      <c r="O1927" s="7">
        <v>4</v>
      </c>
      <c r="P1927" s="5">
        <v>8.44</v>
      </c>
      <c r="Q1927" s="5">
        <v>4.5599999999999996</v>
      </c>
      <c r="R1927" s="22">
        <f>Tabla1[[#This Row],[Fecha de Envío]]-Tabla1[[#This Row],[Fecha de Orden]]</f>
        <v>17</v>
      </c>
      <c r="S1927" s="24">
        <f>YEAR(Tabla1[[#This Row],[Fecha de Orden]])</f>
        <v>2022</v>
      </c>
      <c r="T1927" t="str">
        <f>VLOOKUP(Tabla1[[#This Row],[Nombre del Producto]],Tabla2[[Nombre Producto]:[Costo Unitario]],2,FALSE)</f>
        <v>Wicked Choccy's</v>
      </c>
      <c r="U1927" t="str">
        <f>VLOOKUP(Tabla1[[#This Row],[Fábrica]],Tabla3[],4,FALSE)</f>
        <v>Georgia</v>
      </c>
    </row>
    <row r="1928" spans="1:21" x14ac:dyDescent="0.25">
      <c r="A1928" t="s">
        <v>4247</v>
      </c>
      <c r="B1928" s="3">
        <v>44643</v>
      </c>
      <c r="C1928" s="3">
        <v>44659</v>
      </c>
      <c r="D1928" t="s">
        <v>18</v>
      </c>
      <c r="E1928">
        <v>125374</v>
      </c>
      <c r="F1928" t="s">
        <v>19</v>
      </c>
      <c r="G1928" t="s">
        <v>159</v>
      </c>
      <c r="H1928" t="s">
        <v>42</v>
      </c>
      <c r="I1928">
        <v>77095</v>
      </c>
      <c r="J1928" t="s">
        <v>22</v>
      </c>
      <c r="K1928" t="s">
        <v>43</v>
      </c>
      <c r="L1928" t="s">
        <v>24</v>
      </c>
      <c r="M1928" t="s">
        <v>25</v>
      </c>
      <c r="N1928" s="5">
        <v>7.5</v>
      </c>
      <c r="O1928" s="7">
        <v>2</v>
      </c>
      <c r="P1928" s="5">
        <v>4.9000000000000004</v>
      </c>
      <c r="Q1928" s="5">
        <v>2.6</v>
      </c>
      <c r="R1928" s="22">
        <f>Tabla1[[#This Row],[Fecha de Envío]]-Tabla1[[#This Row],[Fecha de Orden]]</f>
        <v>16</v>
      </c>
      <c r="S1928" s="24">
        <f>YEAR(Tabla1[[#This Row],[Fecha de Orden]])</f>
        <v>2022</v>
      </c>
      <c r="T1928" t="str">
        <f>VLOOKUP(Tabla1[[#This Row],[Nombre del Producto]],Tabla2[[Nombre Producto]:[Costo Unitario]],2,FALSE)</f>
        <v>Wicked Choccy's</v>
      </c>
      <c r="U1928" t="str">
        <f>VLOOKUP(Tabla1[[#This Row],[Fábrica]],Tabla3[],4,FALSE)</f>
        <v>Georgia</v>
      </c>
    </row>
    <row r="1929" spans="1:21" x14ac:dyDescent="0.25">
      <c r="A1929" t="s">
        <v>8068</v>
      </c>
      <c r="B1929" s="3">
        <v>44643</v>
      </c>
      <c r="C1929" s="3">
        <v>44656</v>
      </c>
      <c r="D1929" t="s">
        <v>39</v>
      </c>
      <c r="E1929">
        <v>130218</v>
      </c>
      <c r="F1929" t="s">
        <v>19</v>
      </c>
      <c r="G1929" t="s">
        <v>652</v>
      </c>
      <c r="H1929" t="s">
        <v>678</v>
      </c>
      <c r="I1929">
        <v>29501</v>
      </c>
      <c r="J1929" t="s">
        <v>22</v>
      </c>
      <c r="K1929" t="s">
        <v>66</v>
      </c>
      <c r="L1929" t="s">
        <v>33</v>
      </c>
      <c r="M1929" t="s">
        <v>34</v>
      </c>
      <c r="N1929" s="5">
        <v>14.4</v>
      </c>
      <c r="O1929" s="7">
        <v>4</v>
      </c>
      <c r="P1929" s="5">
        <v>9.6</v>
      </c>
      <c r="Q1929" s="5">
        <v>4.8</v>
      </c>
      <c r="R1929" s="22">
        <f>Tabla1[[#This Row],[Fecha de Envío]]-Tabla1[[#This Row],[Fecha de Orden]]</f>
        <v>13</v>
      </c>
      <c r="S1929" s="24">
        <f>YEAR(Tabla1[[#This Row],[Fecha de Orden]])</f>
        <v>2022</v>
      </c>
      <c r="T1929" t="str">
        <f>VLOOKUP(Tabla1[[#This Row],[Nombre del Producto]],Tabla2[[Nombre Producto]:[Costo Unitario]],2,FALSE)</f>
        <v>Lot's O' Nuts</v>
      </c>
      <c r="U1929" t="str">
        <f>VLOOKUP(Tabla1[[#This Row],[Fábrica]],Tabla3[],4,FALSE)</f>
        <v>Arizona</v>
      </c>
    </row>
    <row r="1930" spans="1:21" x14ac:dyDescent="0.25">
      <c r="A1930" t="s">
        <v>8069</v>
      </c>
      <c r="B1930" s="3">
        <v>44643</v>
      </c>
      <c r="C1930" s="3">
        <v>44656</v>
      </c>
      <c r="D1930" t="s">
        <v>39</v>
      </c>
      <c r="E1930">
        <v>130218</v>
      </c>
      <c r="F1930" t="s">
        <v>19</v>
      </c>
      <c r="G1930" t="s">
        <v>652</v>
      </c>
      <c r="H1930" t="s">
        <v>678</v>
      </c>
      <c r="I1930">
        <v>29501</v>
      </c>
      <c r="J1930" t="s">
        <v>22</v>
      </c>
      <c r="K1930" t="s">
        <v>66</v>
      </c>
      <c r="L1930" t="s">
        <v>45</v>
      </c>
      <c r="M1930" t="s">
        <v>46</v>
      </c>
      <c r="N1930" s="5">
        <v>13.96</v>
      </c>
      <c r="O1930" s="7">
        <v>4</v>
      </c>
      <c r="P1930" s="5">
        <v>9.9600000000000009</v>
      </c>
      <c r="Q1930" s="5">
        <v>4</v>
      </c>
      <c r="R1930" s="22">
        <f>Tabla1[[#This Row],[Fecha de Envío]]-Tabla1[[#This Row],[Fecha de Orden]]</f>
        <v>13</v>
      </c>
      <c r="S1930" s="24">
        <f>YEAR(Tabla1[[#This Row],[Fecha de Orden]])</f>
        <v>2022</v>
      </c>
      <c r="T1930" t="str">
        <f>VLOOKUP(Tabla1[[#This Row],[Nombre del Producto]],Tabla2[[Nombre Producto]:[Costo Unitario]],2,FALSE)</f>
        <v>Lot's O' Nuts</v>
      </c>
      <c r="U1930" t="str">
        <f>VLOOKUP(Tabla1[[#This Row],[Fábrica]],Tabla3[],4,FALSE)</f>
        <v>Arizona</v>
      </c>
    </row>
    <row r="1931" spans="1:21" x14ac:dyDescent="0.25">
      <c r="A1931" t="s">
        <v>1363</v>
      </c>
      <c r="B1931" s="3">
        <v>44644</v>
      </c>
      <c r="C1931" s="3">
        <v>44660</v>
      </c>
      <c r="D1931" t="s">
        <v>18</v>
      </c>
      <c r="E1931">
        <v>112508</v>
      </c>
      <c r="F1931" t="s">
        <v>19</v>
      </c>
      <c r="G1931" t="s">
        <v>438</v>
      </c>
      <c r="H1931" t="s">
        <v>255</v>
      </c>
      <c r="I1931">
        <v>33065</v>
      </c>
      <c r="J1931" t="s">
        <v>22</v>
      </c>
      <c r="K1931" t="s">
        <v>66</v>
      </c>
      <c r="L1931" t="s">
        <v>24</v>
      </c>
      <c r="M1931" t="s">
        <v>25</v>
      </c>
      <c r="N1931" s="5">
        <v>7.5</v>
      </c>
      <c r="O1931" s="7">
        <v>2</v>
      </c>
      <c r="P1931" s="5">
        <v>4.9000000000000004</v>
      </c>
      <c r="Q1931" s="5">
        <v>2.6</v>
      </c>
      <c r="R1931" s="22">
        <f>Tabla1[[#This Row],[Fecha de Envío]]-Tabla1[[#This Row],[Fecha de Orden]]</f>
        <v>16</v>
      </c>
      <c r="S1931" s="24">
        <f>YEAR(Tabla1[[#This Row],[Fecha de Orden]])</f>
        <v>2022</v>
      </c>
      <c r="T1931" t="str">
        <f>VLOOKUP(Tabla1[[#This Row],[Nombre del Producto]],Tabla2[[Nombre Producto]:[Costo Unitario]],2,FALSE)</f>
        <v>Wicked Choccy's</v>
      </c>
      <c r="U1931" t="str">
        <f>VLOOKUP(Tabla1[[#This Row],[Fábrica]],Tabla3[],4,FALSE)</f>
        <v>Georgia</v>
      </c>
    </row>
    <row r="1932" spans="1:21" x14ac:dyDescent="0.25">
      <c r="A1932" t="s">
        <v>2084</v>
      </c>
      <c r="B1932" s="3">
        <v>44644</v>
      </c>
      <c r="C1932" s="3">
        <v>44657</v>
      </c>
      <c r="D1932" t="s">
        <v>71</v>
      </c>
      <c r="E1932">
        <v>145457</v>
      </c>
      <c r="F1932" t="s">
        <v>19</v>
      </c>
      <c r="G1932" t="s">
        <v>2085</v>
      </c>
      <c r="H1932" t="s">
        <v>125</v>
      </c>
      <c r="I1932">
        <v>98042</v>
      </c>
      <c r="J1932" t="s">
        <v>22</v>
      </c>
      <c r="K1932" t="s">
        <v>23</v>
      </c>
      <c r="L1932" t="s">
        <v>36</v>
      </c>
      <c r="M1932" t="s">
        <v>37</v>
      </c>
      <c r="N1932" s="5">
        <v>16.25</v>
      </c>
      <c r="O1932" s="7">
        <v>5</v>
      </c>
      <c r="P1932" s="5">
        <v>10.55</v>
      </c>
      <c r="Q1932" s="5">
        <v>5.7</v>
      </c>
      <c r="R1932" s="22">
        <f>Tabla1[[#This Row],[Fecha de Envío]]-Tabla1[[#This Row],[Fecha de Orden]]</f>
        <v>13</v>
      </c>
      <c r="S1932" s="24">
        <f>YEAR(Tabla1[[#This Row],[Fecha de Orden]])</f>
        <v>2022</v>
      </c>
      <c r="T1932" t="str">
        <f>VLOOKUP(Tabla1[[#This Row],[Nombre del Producto]],Tabla2[[Nombre Producto]:[Costo Unitario]],2,FALSE)</f>
        <v>Wicked Choccy's</v>
      </c>
      <c r="U1932" t="str">
        <f>VLOOKUP(Tabla1[[#This Row],[Fábrica]],Tabla3[],4,FALSE)</f>
        <v>Georgia</v>
      </c>
    </row>
    <row r="1933" spans="1:21" x14ac:dyDescent="0.25">
      <c r="A1933" t="s">
        <v>2921</v>
      </c>
      <c r="B1933" s="3">
        <v>44644</v>
      </c>
      <c r="C1933" s="3">
        <v>44657</v>
      </c>
      <c r="D1933" t="s">
        <v>39</v>
      </c>
      <c r="E1933">
        <v>118423</v>
      </c>
      <c r="F1933" t="s">
        <v>19</v>
      </c>
      <c r="G1933" t="s">
        <v>381</v>
      </c>
      <c r="H1933" t="s">
        <v>173</v>
      </c>
      <c r="I1933">
        <v>61604</v>
      </c>
      <c r="J1933" t="s">
        <v>22</v>
      </c>
      <c r="K1933" t="s">
        <v>43</v>
      </c>
      <c r="L1933" t="s">
        <v>27</v>
      </c>
      <c r="M1933" t="s">
        <v>28</v>
      </c>
      <c r="N1933" s="5">
        <v>10.8</v>
      </c>
      <c r="O1933" s="7">
        <v>3</v>
      </c>
      <c r="P1933" s="5">
        <v>7.5</v>
      </c>
      <c r="Q1933" s="5">
        <v>3.3</v>
      </c>
      <c r="R1933" s="22">
        <f>Tabla1[[#This Row],[Fecha de Envío]]-Tabla1[[#This Row],[Fecha de Orden]]</f>
        <v>13</v>
      </c>
      <c r="S1933" s="24">
        <f>YEAR(Tabla1[[#This Row],[Fecha de Orden]])</f>
        <v>2022</v>
      </c>
      <c r="T1933" t="str">
        <f>VLOOKUP(Tabla1[[#This Row],[Nombre del Producto]],Tabla2[[Nombre Producto]:[Costo Unitario]],2,FALSE)</f>
        <v>Lot's O' Nuts</v>
      </c>
      <c r="U1933" t="str">
        <f>VLOOKUP(Tabla1[[#This Row],[Fábrica]],Tabla3[],4,FALSE)</f>
        <v>Arizona</v>
      </c>
    </row>
    <row r="1934" spans="1:21" x14ac:dyDescent="0.25">
      <c r="A1934" t="s">
        <v>1510</v>
      </c>
      <c r="B1934" s="3">
        <v>44646</v>
      </c>
      <c r="C1934" s="3">
        <v>44661</v>
      </c>
      <c r="D1934" t="s">
        <v>18</v>
      </c>
      <c r="E1934">
        <v>103793</v>
      </c>
      <c r="F1934" t="s">
        <v>19</v>
      </c>
      <c r="G1934" t="s">
        <v>529</v>
      </c>
      <c r="H1934" t="s">
        <v>255</v>
      </c>
      <c r="I1934">
        <v>33142</v>
      </c>
      <c r="J1934" t="s">
        <v>22</v>
      </c>
      <c r="K1934" t="s">
        <v>66</v>
      </c>
      <c r="L1934" t="s">
        <v>36</v>
      </c>
      <c r="M1934" t="s">
        <v>37</v>
      </c>
      <c r="N1934" s="5">
        <v>9.75</v>
      </c>
      <c r="O1934" s="7">
        <v>3</v>
      </c>
      <c r="P1934" s="5">
        <v>6.33</v>
      </c>
      <c r="Q1934" s="5">
        <v>3.42</v>
      </c>
      <c r="R1934" s="22">
        <f>Tabla1[[#This Row],[Fecha de Envío]]-Tabla1[[#This Row],[Fecha de Orden]]</f>
        <v>15</v>
      </c>
      <c r="S1934" s="24">
        <f>YEAR(Tabla1[[#This Row],[Fecha de Orden]])</f>
        <v>2022</v>
      </c>
      <c r="T1934" t="str">
        <f>VLOOKUP(Tabla1[[#This Row],[Nombre del Producto]],Tabla2[[Nombre Producto]:[Costo Unitario]],2,FALSE)</f>
        <v>Wicked Choccy's</v>
      </c>
      <c r="U1934" t="str">
        <f>VLOOKUP(Tabla1[[#This Row],[Fábrica]],Tabla3[],4,FALSE)</f>
        <v>Georgia</v>
      </c>
    </row>
    <row r="1935" spans="1:21" x14ac:dyDescent="0.25">
      <c r="A1935" t="s">
        <v>3105</v>
      </c>
      <c r="B1935" s="3">
        <v>44646</v>
      </c>
      <c r="C1935" s="3">
        <v>44660</v>
      </c>
      <c r="D1935" t="s">
        <v>18</v>
      </c>
      <c r="E1935">
        <v>164301</v>
      </c>
      <c r="F1935" t="s">
        <v>19</v>
      </c>
      <c r="G1935" t="s">
        <v>124</v>
      </c>
      <c r="H1935" t="s">
        <v>125</v>
      </c>
      <c r="I1935">
        <v>98103</v>
      </c>
      <c r="J1935" t="s">
        <v>22</v>
      </c>
      <c r="K1935" t="s">
        <v>23</v>
      </c>
      <c r="L1935" t="s">
        <v>36</v>
      </c>
      <c r="M1935" t="s">
        <v>37</v>
      </c>
      <c r="N1935" s="5">
        <v>26</v>
      </c>
      <c r="O1935" s="7">
        <v>8</v>
      </c>
      <c r="P1935" s="5">
        <v>16.88</v>
      </c>
      <c r="Q1935" s="5">
        <v>9.1199999999999992</v>
      </c>
      <c r="R1935" s="22">
        <f>Tabla1[[#This Row],[Fecha de Envío]]-Tabla1[[#This Row],[Fecha de Orden]]</f>
        <v>14</v>
      </c>
      <c r="S1935" s="24">
        <f>YEAR(Tabla1[[#This Row],[Fecha de Orden]])</f>
        <v>2022</v>
      </c>
      <c r="T1935" t="str">
        <f>VLOOKUP(Tabla1[[#This Row],[Nombre del Producto]],Tabla2[[Nombre Producto]:[Costo Unitario]],2,FALSE)</f>
        <v>Wicked Choccy's</v>
      </c>
      <c r="U1935" t="str">
        <f>VLOOKUP(Tabla1[[#This Row],[Fábrica]],Tabla3[],4,FALSE)</f>
        <v>Georgia</v>
      </c>
    </row>
    <row r="1936" spans="1:21" x14ac:dyDescent="0.25">
      <c r="A1936" t="s">
        <v>3751</v>
      </c>
      <c r="B1936" s="3">
        <v>44646</v>
      </c>
      <c r="C1936" s="3">
        <v>44660</v>
      </c>
      <c r="D1936" t="s">
        <v>71</v>
      </c>
      <c r="E1936">
        <v>167374</v>
      </c>
      <c r="F1936" t="s">
        <v>19</v>
      </c>
      <c r="G1936" t="s">
        <v>144</v>
      </c>
      <c r="H1936" t="s">
        <v>101</v>
      </c>
      <c r="I1936">
        <v>19140</v>
      </c>
      <c r="J1936" t="s">
        <v>22</v>
      </c>
      <c r="K1936" t="s">
        <v>32</v>
      </c>
      <c r="L1936" t="s">
        <v>36</v>
      </c>
      <c r="M1936" t="s">
        <v>37</v>
      </c>
      <c r="N1936" s="5">
        <v>19.5</v>
      </c>
      <c r="O1936" s="7">
        <v>6</v>
      </c>
      <c r="P1936" s="5">
        <v>12.66</v>
      </c>
      <c r="Q1936" s="5">
        <v>6.84</v>
      </c>
      <c r="R1936" s="22">
        <f>Tabla1[[#This Row],[Fecha de Envío]]-Tabla1[[#This Row],[Fecha de Orden]]</f>
        <v>14</v>
      </c>
      <c r="S1936" s="24">
        <f>YEAR(Tabla1[[#This Row],[Fecha de Orden]])</f>
        <v>2022</v>
      </c>
      <c r="T1936" t="str">
        <f>VLOOKUP(Tabla1[[#This Row],[Nombre del Producto]],Tabla2[[Nombre Producto]:[Costo Unitario]],2,FALSE)</f>
        <v>Wicked Choccy's</v>
      </c>
      <c r="U1936" t="str">
        <f>VLOOKUP(Tabla1[[#This Row],[Fábrica]],Tabla3[],4,FALSE)</f>
        <v>Georgia</v>
      </c>
    </row>
    <row r="1937" spans="1:21" x14ac:dyDescent="0.25">
      <c r="A1937" t="s">
        <v>3752</v>
      </c>
      <c r="B1937" s="3">
        <v>44646</v>
      </c>
      <c r="C1937" s="3">
        <v>44660</v>
      </c>
      <c r="D1937" t="s">
        <v>71</v>
      </c>
      <c r="E1937">
        <v>167374</v>
      </c>
      <c r="F1937" t="s">
        <v>19</v>
      </c>
      <c r="G1937" t="s">
        <v>144</v>
      </c>
      <c r="H1937" t="s">
        <v>101</v>
      </c>
      <c r="I1937">
        <v>19140</v>
      </c>
      <c r="J1937" t="s">
        <v>22</v>
      </c>
      <c r="K1937" t="s">
        <v>32</v>
      </c>
      <c r="L1937" t="s">
        <v>33</v>
      </c>
      <c r="M1937" t="s">
        <v>34</v>
      </c>
      <c r="N1937" s="5">
        <v>10.8</v>
      </c>
      <c r="O1937" s="7">
        <v>3</v>
      </c>
      <c r="P1937" s="5">
        <v>7.2</v>
      </c>
      <c r="Q1937" s="5">
        <v>3.6</v>
      </c>
      <c r="R1937" s="22">
        <f>Tabla1[[#This Row],[Fecha de Envío]]-Tabla1[[#This Row],[Fecha de Orden]]</f>
        <v>14</v>
      </c>
      <c r="S1937" s="24">
        <f>YEAR(Tabla1[[#This Row],[Fecha de Orden]])</f>
        <v>2022</v>
      </c>
      <c r="T1937" t="str">
        <f>VLOOKUP(Tabla1[[#This Row],[Nombre del Producto]],Tabla2[[Nombre Producto]:[Costo Unitario]],2,FALSE)</f>
        <v>Lot's O' Nuts</v>
      </c>
      <c r="U1937" t="str">
        <f>VLOOKUP(Tabla1[[#This Row],[Fábrica]],Tabla3[],4,FALSE)</f>
        <v>Arizona</v>
      </c>
    </row>
    <row r="1938" spans="1:21" x14ac:dyDescent="0.25">
      <c r="A1938" t="s">
        <v>8211</v>
      </c>
      <c r="B1938" s="3">
        <v>44646</v>
      </c>
      <c r="C1938" s="3">
        <v>44658</v>
      </c>
      <c r="D1938" t="s">
        <v>71</v>
      </c>
      <c r="E1938">
        <v>116981</v>
      </c>
      <c r="F1938" t="s">
        <v>19</v>
      </c>
      <c r="G1938" t="s">
        <v>30</v>
      </c>
      <c r="H1938" t="s">
        <v>31</v>
      </c>
      <c r="I1938">
        <v>10009</v>
      </c>
      <c r="J1938" t="s">
        <v>22</v>
      </c>
      <c r="K1938" t="s">
        <v>32</v>
      </c>
      <c r="L1938" t="s">
        <v>36</v>
      </c>
      <c r="M1938" t="s">
        <v>37</v>
      </c>
      <c r="N1938" s="5">
        <v>9.75</v>
      </c>
      <c r="O1938" s="7">
        <v>3</v>
      </c>
      <c r="P1938" s="5">
        <v>6.33</v>
      </c>
      <c r="Q1938" s="5">
        <v>3.42</v>
      </c>
      <c r="R1938" s="22">
        <f>Tabla1[[#This Row],[Fecha de Envío]]-Tabla1[[#This Row],[Fecha de Orden]]</f>
        <v>12</v>
      </c>
      <c r="S1938" s="24">
        <f>YEAR(Tabla1[[#This Row],[Fecha de Orden]])</f>
        <v>2022</v>
      </c>
      <c r="T1938" t="str">
        <f>VLOOKUP(Tabla1[[#This Row],[Nombre del Producto]],Tabla2[[Nombre Producto]:[Costo Unitario]],2,FALSE)</f>
        <v>Wicked Choccy's</v>
      </c>
      <c r="U1938" t="str">
        <f>VLOOKUP(Tabla1[[#This Row],[Fábrica]],Tabla3[],4,FALSE)</f>
        <v>Georgia</v>
      </c>
    </row>
    <row r="1939" spans="1:21" x14ac:dyDescent="0.25">
      <c r="A1939" t="s">
        <v>8212</v>
      </c>
      <c r="B1939" s="3">
        <v>44646</v>
      </c>
      <c r="C1939" s="3">
        <v>44658</v>
      </c>
      <c r="D1939" t="s">
        <v>71</v>
      </c>
      <c r="E1939">
        <v>116981</v>
      </c>
      <c r="F1939" t="s">
        <v>19</v>
      </c>
      <c r="G1939" t="s">
        <v>30</v>
      </c>
      <c r="H1939" t="s">
        <v>31</v>
      </c>
      <c r="I1939">
        <v>10009</v>
      </c>
      <c r="J1939" t="s">
        <v>22</v>
      </c>
      <c r="K1939" t="s">
        <v>32</v>
      </c>
      <c r="L1939" t="s">
        <v>24</v>
      </c>
      <c r="M1939" t="s">
        <v>25</v>
      </c>
      <c r="N1939" s="5">
        <v>26.25</v>
      </c>
      <c r="O1939" s="7">
        <v>7</v>
      </c>
      <c r="P1939" s="5">
        <v>17.149999999999999</v>
      </c>
      <c r="Q1939" s="5">
        <v>9.1</v>
      </c>
      <c r="R1939" s="22">
        <f>Tabla1[[#This Row],[Fecha de Envío]]-Tabla1[[#This Row],[Fecha de Orden]]</f>
        <v>12</v>
      </c>
      <c r="S1939" s="24">
        <f>YEAR(Tabla1[[#This Row],[Fecha de Orden]])</f>
        <v>2022</v>
      </c>
      <c r="T1939" t="str">
        <f>VLOOKUP(Tabla1[[#This Row],[Nombre del Producto]],Tabla2[[Nombre Producto]:[Costo Unitario]],2,FALSE)</f>
        <v>Wicked Choccy's</v>
      </c>
      <c r="U1939" t="str">
        <f>VLOOKUP(Tabla1[[#This Row],[Fábrica]],Tabla3[],4,FALSE)</f>
        <v>Georgia</v>
      </c>
    </row>
    <row r="1940" spans="1:21" x14ac:dyDescent="0.25">
      <c r="A1940" t="s">
        <v>6450</v>
      </c>
      <c r="B1940" s="3">
        <v>44647</v>
      </c>
      <c r="C1940" s="3">
        <v>44664</v>
      </c>
      <c r="D1940" t="s">
        <v>18</v>
      </c>
      <c r="E1940">
        <v>132948</v>
      </c>
      <c r="F1940" t="s">
        <v>19</v>
      </c>
      <c r="G1940" t="s">
        <v>124</v>
      </c>
      <c r="H1940" t="s">
        <v>125</v>
      </c>
      <c r="I1940">
        <v>98115</v>
      </c>
      <c r="J1940" t="s">
        <v>22</v>
      </c>
      <c r="K1940" t="s">
        <v>23</v>
      </c>
      <c r="L1940" t="s">
        <v>27</v>
      </c>
      <c r="M1940" t="s">
        <v>28</v>
      </c>
      <c r="N1940" s="5">
        <v>18</v>
      </c>
      <c r="O1940" s="7">
        <v>5</v>
      </c>
      <c r="P1940" s="5">
        <v>12.5</v>
      </c>
      <c r="Q1940" s="5">
        <v>5.5</v>
      </c>
      <c r="R1940" s="22">
        <f>Tabla1[[#This Row],[Fecha de Envío]]-Tabla1[[#This Row],[Fecha de Orden]]</f>
        <v>17</v>
      </c>
      <c r="S1940" s="24">
        <f>YEAR(Tabla1[[#This Row],[Fecha de Orden]])</f>
        <v>2022</v>
      </c>
      <c r="T1940" t="str">
        <f>VLOOKUP(Tabla1[[#This Row],[Nombre del Producto]],Tabla2[[Nombre Producto]:[Costo Unitario]],2,FALSE)</f>
        <v>Lot's O' Nuts</v>
      </c>
      <c r="U1940" t="str">
        <f>VLOOKUP(Tabla1[[#This Row],[Fábrica]],Tabla3[],4,FALSE)</f>
        <v>Arizona</v>
      </c>
    </row>
    <row r="1941" spans="1:21" x14ac:dyDescent="0.25">
      <c r="A1941" t="s">
        <v>199</v>
      </c>
      <c r="B1941" s="3">
        <v>44648</v>
      </c>
      <c r="C1941" s="3">
        <v>44663</v>
      </c>
      <c r="D1941" t="s">
        <v>18</v>
      </c>
      <c r="E1941">
        <v>131534</v>
      </c>
      <c r="F1941" t="s">
        <v>19</v>
      </c>
      <c r="G1941" t="s">
        <v>53</v>
      </c>
      <c r="H1941" t="s">
        <v>21</v>
      </c>
      <c r="I1941">
        <v>90036</v>
      </c>
      <c r="J1941" t="s">
        <v>22</v>
      </c>
      <c r="K1941" t="s">
        <v>23</v>
      </c>
      <c r="L1941" t="s">
        <v>27</v>
      </c>
      <c r="M1941" t="s">
        <v>28</v>
      </c>
      <c r="N1941" s="5">
        <v>18</v>
      </c>
      <c r="O1941" s="7">
        <v>5</v>
      </c>
      <c r="P1941" s="5">
        <v>12.5</v>
      </c>
      <c r="Q1941" s="5">
        <v>5.5</v>
      </c>
      <c r="R1941" s="22">
        <f>Tabla1[[#This Row],[Fecha de Envío]]-Tabla1[[#This Row],[Fecha de Orden]]</f>
        <v>15</v>
      </c>
      <c r="S1941" s="24">
        <f>YEAR(Tabla1[[#This Row],[Fecha de Orden]])</f>
        <v>2022</v>
      </c>
      <c r="T1941" t="str">
        <f>VLOOKUP(Tabla1[[#This Row],[Nombre del Producto]],Tabla2[[Nombre Producto]:[Costo Unitario]],2,FALSE)</f>
        <v>Lot's O' Nuts</v>
      </c>
      <c r="U1941" t="str">
        <f>VLOOKUP(Tabla1[[#This Row],[Fábrica]],Tabla3[],4,FALSE)</f>
        <v>Arizona</v>
      </c>
    </row>
    <row r="1942" spans="1:21" x14ac:dyDescent="0.25">
      <c r="A1942" t="s">
        <v>200</v>
      </c>
      <c r="B1942" s="3">
        <v>44648</v>
      </c>
      <c r="C1942" s="3">
        <v>44663</v>
      </c>
      <c r="D1942" t="s">
        <v>18</v>
      </c>
      <c r="E1942">
        <v>131534</v>
      </c>
      <c r="F1942" t="s">
        <v>19</v>
      </c>
      <c r="G1942" t="s">
        <v>53</v>
      </c>
      <c r="H1942" t="s">
        <v>21</v>
      </c>
      <c r="I1942">
        <v>90036</v>
      </c>
      <c r="J1942" t="s">
        <v>22</v>
      </c>
      <c r="K1942" t="s">
        <v>23</v>
      </c>
      <c r="L1942" t="s">
        <v>24</v>
      </c>
      <c r="M1942" t="s">
        <v>25</v>
      </c>
      <c r="N1942" s="5">
        <v>3.75</v>
      </c>
      <c r="O1942" s="7">
        <v>1</v>
      </c>
      <c r="P1942" s="5">
        <v>2.4500000000000002</v>
      </c>
      <c r="Q1942" s="5">
        <v>1.3</v>
      </c>
      <c r="R1942" s="22">
        <f>Tabla1[[#This Row],[Fecha de Envío]]-Tabla1[[#This Row],[Fecha de Orden]]</f>
        <v>15</v>
      </c>
      <c r="S1942" s="24">
        <f>YEAR(Tabla1[[#This Row],[Fecha de Orden]])</f>
        <v>2022</v>
      </c>
      <c r="T1942" t="str">
        <f>VLOOKUP(Tabla1[[#This Row],[Nombre del Producto]],Tabla2[[Nombre Producto]:[Costo Unitario]],2,FALSE)</f>
        <v>Wicked Choccy's</v>
      </c>
      <c r="U1942" t="str">
        <f>VLOOKUP(Tabla1[[#This Row],[Fábrica]],Tabla3[],4,FALSE)</f>
        <v>Georgia</v>
      </c>
    </row>
    <row r="1943" spans="1:21" x14ac:dyDescent="0.25">
      <c r="A1943" t="s">
        <v>1878</v>
      </c>
      <c r="B1943" s="3">
        <v>44648</v>
      </c>
      <c r="C1943" s="3">
        <v>44663</v>
      </c>
      <c r="D1943" t="s">
        <v>18</v>
      </c>
      <c r="E1943">
        <v>135363</v>
      </c>
      <c r="F1943" t="s">
        <v>19</v>
      </c>
      <c r="G1943" t="s">
        <v>144</v>
      </c>
      <c r="H1943" t="s">
        <v>101</v>
      </c>
      <c r="I1943">
        <v>19120</v>
      </c>
      <c r="J1943" t="s">
        <v>22</v>
      </c>
      <c r="K1943" t="s">
        <v>32</v>
      </c>
      <c r="L1943" t="s">
        <v>33</v>
      </c>
      <c r="M1943" t="s">
        <v>34</v>
      </c>
      <c r="N1943" s="5">
        <v>3.6</v>
      </c>
      <c r="O1943" s="7">
        <v>1</v>
      </c>
      <c r="P1943" s="5">
        <v>2.4</v>
      </c>
      <c r="Q1943" s="5">
        <v>1.2</v>
      </c>
      <c r="R1943" s="22">
        <f>Tabla1[[#This Row],[Fecha de Envío]]-Tabla1[[#This Row],[Fecha de Orden]]</f>
        <v>15</v>
      </c>
      <c r="S1943" s="24">
        <f>YEAR(Tabla1[[#This Row],[Fecha de Orden]])</f>
        <v>2022</v>
      </c>
      <c r="T1943" t="str">
        <f>VLOOKUP(Tabla1[[#This Row],[Nombre del Producto]],Tabla2[[Nombre Producto]:[Costo Unitario]],2,FALSE)</f>
        <v>Lot's O' Nuts</v>
      </c>
      <c r="U1943" t="str">
        <f>VLOOKUP(Tabla1[[#This Row],[Fábrica]],Tabla3[],4,FALSE)</f>
        <v>Arizona</v>
      </c>
    </row>
    <row r="1944" spans="1:21" x14ac:dyDescent="0.25">
      <c r="A1944" t="s">
        <v>1879</v>
      </c>
      <c r="B1944" s="3">
        <v>44648</v>
      </c>
      <c r="C1944" s="3">
        <v>44663</v>
      </c>
      <c r="D1944" t="s">
        <v>18</v>
      </c>
      <c r="E1944">
        <v>135363</v>
      </c>
      <c r="F1944" t="s">
        <v>19</v>
      </c>
      <c r="G1944" t="s">
        <v>144</v>
      </c>
      <c r="H1944" t="s">
        <v>101</v>
      </c>
      <c r="I1944">
        <v>19120</v>
      </c>
      <c r="J1944" t="s">
        <v>22</v>
      </c>
      <c r="K1944" t="s">
        <v>32</v>
      </c>
      <c r="L1944" t="s">
        <v>24</v>
      </c>
      <c r="M1944" t="s">
        <v>25</v>
      </c>
      <c r="N1944" s="5">
        <v>11.25</v>
      </c>
      <c r="O1944" s="7">
        <v>3</v>
      </c>
      <c r="P1944" s="5">
        <v>7.35</v>
      </c>
      <c r="Q1944" s="5">
        <v>3.9</v>
      </c>
      <c r="R1944" s="22">
        <f>Tabla1[[#This Row],[Fecha de Envío]]-Tabla1[[#This Row],[Fecha de Orden]]</f>
        <v>15</v>
      </c>
      <c r="S1944" s="24">
        <f>YEAR(Tabla1[[#This Row],[Fecha de Orden]])</f>
        <v>2022</v>
      </c>
      <c r="T1944" t="str">
        <f>VLOOKUP(Tabla1[[#This Row],[Nombre del Producto]],Tabla2[[Nombre Producto]:[Costo Unitario]],2,FALSE)</f>
        <v>Wicked Choccy's</v>
      </c>
      <c r="U1944" t="str">
        <f>VLOOKUP(Tabla1[[#This Row],[Fábrica]],Tabla3[],4,FALSE)</f>
        <v>Georgia</v>
      </c>
    </row>
    <row r="1945" spans="1:21" x14ac:dyDescent="0.25">
      <c r="A1945" t="s">
        <v>4470</v>
      </c>
      <c r="B1945" s="3">
        <v>44648</v>
      </c>
      <c r="C1945" s="3">
        <v>44660</v>
      </c>
      <c r="D1945" t="s">
        <v>71</v>
      </c>
      <c r="E1945">
        <v>133536</v>
      </c>
      <c r="F1945" t="s">
        <v>19</v>
      </c>
      <c r="G1945" t="s">
        <v>30</v>
      </c>
      <c r="H1945" t="s">
        <v>31</v>
      </c>
      <c r="I1945">
        <v>10009</v>
      </c>
      <c r="J1945" t="s">
        <v>22</v>
      </c>
      <c r="K1945" t="s">
        <v>32</v>
      </c>
      <c r="L1945" t="s">
        <v>36</v>
      </c>
      <c r="M1945" t="s">
        <v>37</v>
      </c>
      <c r="N1945" s="5">
        <v>9.75</v>
      </c>
      <c r="O1945" s="7">
        <v>3</v>
      </c>
      <c r="P1945" s="5">
        <v>6.33</v>
      </c>
      <c r="Q1945" s="5">
        <v>3.42</v>
      </c>
      <c r="R1945" s="22">
        <f>Tabla1[[#This Row],[Fecha de Envío]]-Tabla1[[#This Row],[Fecha de Orden]]</f>
        <v>12</v>
      </c>
      <c r="S1945" s="24">
        <f>YEAR(Tabla1[[#This Row],[Fecha de Orden]])</f>
        <v>2022</v>
      </c>
      <c r="T1945" t="str">
        <f>VLOOKUP(Tabla1[[#This Row],[Nombre del Producto]],Tabla2[[Nombre Producto]:[Costo Unitario]],2,FALSE)</f>
        <v>Wicked Choccy's</v>
      </c>
      <c r="U1945" t="str">
        <f>VLOOKUP(Tabla1[[#This Row],[Fábrica]],Tabla3[],4,FALSE)</f>
        <v>Georgia</v>
      </c>
    </row>
    <row r="1946" spans="1:21" x14ac:dyDescent="0.25">
      <c r="A1946" t="s">
        <v>803</v>
      </c>
      <c r="B1946" s="3">
        <v>44649</v>
      </c>
      <c r="C1946" s="3">
        <v>44664</v>
      </c>
      <c r="D1946" t="s">
        <v>71</v>
      </c>
      <c r="E1946">
        <v>150749</v>
      </c>
      <c r="F1946" t="s">
        <v>19</v>
      </c>
      <c r="G1946" t="s">
        <v>86</v>
      </c>
      <c r="H1946" t="s">
        <v>133</v>
      </c>
      <c r="I1946">
        <v>22153</v>
      </c>
      <c r="J1946" t="s">
        <v>22</v>
      </c>
      <c r="K1946" t="s">
        <v>66</v>
      </c>
      <c r="L1946" t="s">
        <v>36</v>
      </c>
      <c r="M1946" t="s">
        <v>37</v>
      </c>
      <c r="N1946" s="5">
        <v>6.5</v>
      </c>
      <c r="O1946" s="7">
        <v>2</v>
      </c>
      <c r="P1946" s="5">
        <v>4.22</v>
      </c>
      <c r="Q1946" s="5">
        <v>2.2799999999999998</v>
      </c>
      <c r="R1946" s="22">
        <f>Tabla1[[#This Row],[Fecha de Envío]]-Tabla1[[#This Row],[Fecha de Orden]]</f>
        <v>15</v>
      </c>
      <c r="S1946" s="24">
        <f>YEAR(Tabla1[[#This Row],[Fecha de Orden]])</f>
        <v>2022</v>
      </c>
      <c r="T1946" t="str">
        <f>VLOOKUP(Tabla1[[#This Row],[Nombre del Producto]],Tabla2[[Nombre Producto]:[Costo Unitario]],2,FALSE)</f>
        <v>Wicked Choccy's</v>
      </c>
      <c r="U1946" t="str">
        <f>VLOOKUP(Tabla1[[#This Row],[Fábrica]],Tabla3[],4,FALSE)</f>
        <v>Georgia</v>
      </c>
    </row>
    <row r="1947" spans="1:21" x14ac:dyDescent="0.25">
      <c r="A1947" t="s">
        <v>2007</v>
      </c>
      <c r="B1947" s="3">
        <v>44649</v>
      </c>
      <c r="C1947" s="3">
        <v>44665</v>
      </c>
      <c r="D1947" t="s">
        <v>18</v>
      </c>
      <c r="E1947">
        <v>105361</v>
      </c>
      <c r="F1947" t="s">
        <v>19</v>
      </c>
      <c r="G1947" t="s">
        <v>30</v>
      </c>
      <c r="H1947" t="s">
        <v>31</v>
      </c>
      <c r="I1947">
        <v>10024</v>
      </c>
      <c r="J1947" t="s">
        <v>22</v>
      </c>
      <c r="K1947" t="s">
        <v>32</v>
      </c>
      <c r="L1947" t="s">
        <v>24</v>
      </c>
      <c r="M1947" t="s">
        <v>25</v>
      </c>
      <c r="N1947" s="5">
        <v>15</v>
      </c>
      <c r="O1947" s="7">
        <v>4</v>
      </c>
      <c r="P1947" s="5">
        <v>9.8000000000000007</v>
      </c>
      <c r="Q1947" s="5">
        <v>5.2</v>
      </c>
      <c r="R1947" s="22">
        <f>Tabla1[[#This Row],[Fecha de Envío]]-Tabla1[[#This Row],[Fecha de Orden]]</f>
        <v>16</v>
      </c>
      <c r="S1947" s="24">
        <f>YEAR(Tabla1[[#This Row],[Fecha de Orden]])</f>
        <v>2022</v>
      </c>
      <c r="T1947" t="str">
        <f>VLOOKUP(Tabla1[[#This Row],[Nombre del Producto]],Tabla2[[Nombre Producto]:[Costo Unitario]],2,FALSE)</f>
        <v>Wicked Choccy's</v>
      </c>
      <c r="U1947" t="str">
        <f>VLOOKUP(Tabla1[[#This Row],[Fábrica]],Tabla3[],4,FALSE)</f>
        <v>Georgia</v>
      </c>
    </row>
    <row r="1948" spans="1:21" x14ac:dyDescent="0.25">
      <c r="A1948" t="s">
        <v>2829</v>
      </c>
      <c r="B1948" s="3">
        <v>44649</v>
      </c>
      <c r="C1948" s="3">
        <v>44665</v>
      </c>
      <c r="D1948" t="s">
        <v>18</v>
      </c>
      <c r="E1948">
        <v>121272</v>
      </c>
      <c r="F1948" t="s">
        <v>19</v>
      </c>
      <c r="G1948" t="s">
        <v>124</v>
      </c>
      <c r="H1948" t="s">
        <v>125</v>
      </c>
      <c r="I1948">
        <v>98103</v>
      </c>
      <c r="J1948" t="s">
        <v>22</v>
      </c>
      <c r="K1948" t="s">
        <v>23</v>
      </c>
      <c r="L1948" t="s">
        <v>24</v>
      </c>
      <c r="M1948" t="s">
        <v>25</v>
      </c>
      <c r="N1948" s="5">
        <v>15</v>
      </c>
      <c r="O1948" s="7">
        <v>4</v>
      </c>
      <c r="P1948" s="5">
        <v>9.8000000000000007</v>
      </c>
      <c r="Q1948" s="5">
        <v>5.2</v>
      </c>
      <c r="R1948" s="22">
        <f>Tabla1[[#This Row],[Fecha de Envío]]-Tabla1[[#This Row],[Fecha de Orden]]</f>
        <v>16</v>
      </c>
      <c r="S1948" s="24">
        <f>YEAR(Tabla1[[#This Row],[Fecha de Orden]])</f>
        <v>2022</v>
      </c>
      <c r="T1948" t="str">
        <f>VLOOKUP(Tabla1[[#This Row],[Nombre del Producto]],Tabla2[[Nombre Producto]:[Costo Unitario]],2,FALSE)</f>
        <v>Wicked Choccy's</v>
      </c>
      <c r="U1948" t="str">
        <f>VLOOKUP(Tabla1[[#This Row],[Fábrica]],Tabla3[],4,FALSE)</f>
        <v>Georgia</v>
      </c>
    </row>
    <row r="1949" spans="1:21" x14ac:dyDescent="0.25">
      <c r="A1949" t="s">
        <v>7318</v>
      </c>
      <c r="B1949" s="3">
        <v>44649</v>
      </c>
      <c r="C1949" s="3">
        <v>44661</v>
      </c>
      <c r="D1949" t="s">
        <v>71</v>
      </c>
      <c r="E1949">
        <v>103996</v>
      </c>
      <c r="F1949" t="s">
        <v>19</v>
      </c>
      <c r="G1949" t="s">
        <v>120</v>
      </c>
      <c r="H1949" t="s">
        <v>21</v>
      </c>
      <c r="I1949">
        <v>92105</v>
      </c>
      <c r="J1949" t="s">
        <v>22</v>
      </c>
      <c r="K1949" t="s">
        <v>23</v>
      </c>
      <c r="L1949" t="s">
        <v>33</v>
      </c>
      <c r="M1949" t="s">
        <v>34</v>
      </c>
      <c r="N1949" s="5">
        <v>10.8</v>
      </c>
      <c r="O1949" s="7">
        <v>3</v>
      </c>
      <c r="P1949" s="5">
        <v>7.2</v>
      </c>
      <c r="Q1949" s="5">
        <v>3.6</v>
      </c>
      <c r="R1949" s="22">
        <f>Tabla1[[#This Row],[Fecha de Envío]]-Tabla1[[#This Row],[Fecha de Orden]]</f>
        <v>12</v>
      </c>
      <c r="S1949" s="24">
        <f>YEAR(Tabla1[[#This Row],[Fecha de Orden]])</f>
        <v>2022</v>
      </c>
      <c r="T1949" t="str">
        <f>VLOOKUP(Tabla1[[#This Row],[Nombre del Producto]],Tabla2[[Nombre Producto]:[Costo Unitario]],2,FALSE)</f>
        <v>Lot's O' Nuts</v>
      </c>
      <c r="U1949" t="str">
        <f>VLOOKUP(Tabla1[[#This Row],[Fábrica]],Tabla3[],4,FALSE)</f>
        <v>Arizona</v>
      </c>
    </row>
    <row r="1950" spans="1:21" x14ac:dyDescent="0.25">
      <c r="A1950" t="s">
        <v>7319</v>
      </c>
      <c r="B1950" s="3">
        <v>44649</v>
      </c>
      <c r="C1950" s="3">
        <v>44661</v>
      </c>
      <c r="D1950" t="s">
        <v>71</v>
      </c>
      <c r="E1950">
        <v>103996</v>
      </c>
      <c r="F1950" t="s">
        <v>19</v>
      </c>
      <c r="G1950" t="s">
        <v>120</v>
      </c>
      <c r="H1950" t="s">
        <v>21</v>
      </c>
      <c r="I1950">
        <v>92105</v>
      </c>
      <c r="J1950" t="s">
        <v>22</v>
      </c>
      <c r="K1950" t="s">
        <v>23</v>
      </c>
      <c r="L1950" t="s">
        <v>45</v>
      </c>
      <c r="M1950" t="s">
        <v>46</v>
      </c>
      <c r="N1950" s="5">
        <v>10.47</v>
      </c>
      <c r="O1950" s="7">
        <v>3</v>
      </c>
      <c r="P1950" s="5">
        <v>7.47</v>
      </c>
      <c r="Q1950" s="5">
        <v>3</v>
      </c>
      <c r="R1950" s="22">
        <f>Tabla1[[#This Row],[Fecha de Envío]]-Tabla1[[#This Row],[Fecha de Orden]]</f>
        <v>12</v>
      </c>
      <c r="S1950" s="24">
        <f>YEAR(Tabla1[[#This Row],[Fecha de Orden]])</f>
        <v>2022</v>
      </c>
      <c r="T1950" t="str">
        <f>VLOOKUP(Tabla1[[#This Row],[Nombre del Producto]],Tabla2[[Nombre Producto]:[Costo Unitario]],2,FALSE)</f>
        <v>Lot's O' Nuts</v>
      </c>
      <c r="U1950" t="str">
        <f>VLOOKUP(Tabla1[[#This Row],[Fábrica]],Tabla3[],4,FALSE)</f>
        <v>Arizona</v>
      </c>
    </row>
    <row r="1951" spans="1:21" x14ac:dyDescent="0.25">
      <c r="A1951" t="s">
        <v>7320</v>
      </c>
      <c r="B1951" s="3">
        <v>44649</v>
      </c>
      <c r="C1951" s="3">
        <v>44661</v>
      </c>
      <c r="D1951" t="s">
        <v>71</v>
      </c>
      <c r="E1951">
        <v>103996</v>
      </c>
      <c r="F1951" t="s">
        <v>19</v>
      </c>
      <c r="G1951" t="s">
        <v>120</v>
      </c>
      <c r="H1951" t="s">
        <v>21</v>
      </c>
      <c r="I1951">
        <v>92105</v>
      </c>
      <c r="J1951" t="s">
        <v>22</v>
      </c>
      <c r="K1951" t="s">
        <v>23</v>
      </c>
      <c r="L1951" t="s">
        <v>36</v>
      </c>
      <c r="M1951" t="s">
        <v>37</v>
      </c>
      <c r="N1951" s="5">
        <v>9.75</v>
      </c>
      <c r="O1951" s="7">
        <v>3</v>
      </c>
      <c r="P1951" s="5">
        <v>6.33</v>
      </c>
      <c r="Q1951" s="5">
        <v>3.42</v>
      </c>
      <c r="R1951" s="22">
        <f>Tabla1[[#This Row],[Fecha de Envío]]-Tabla1[[#This Row],[Fecha de Orden]]</f>
        <v>12</v>
      </c>
      <c r="S1951" s="24">
        <f>YEAR(Tabla1[[#This Row],[Fecha de Orden]])</f>
        <v>2022</v>
      </c>
      <c r="T1951" t="str">
        <f>VLOOKUP(Tabla1[[#This Row],[Nombre del Producto]],Tabla2[[Nombre Producto]:[Costo Unitario]],2,FALSE)</f>
        <v>Wicked Choccy's</v>
      </c>
      <c r="U1951" t="str">
        <f>VLOOKUP(Tabla1[[#This Row],[Fábrica]],Tabla3[],4,FALSE)</f>
        <v>Georgia</v>
      </c>
    </row>
    <row r="1952" spans="1:21" x14ac:dyDescent="0.25">
      <c r="A1952" t="s">
        <v>8177</v>
      </c>
      <c r="B1952" s="3">
        <v>44649</v>
      </c>
      <c r="C1952" s="3">
        <v>44661</v>
      </c>
      <c r="D1952" t="s">
        <v>71</v>
      </c>
      <c r="E1952">
        <v>153549</v>
      </c>
      <c r="F1952" t="s">
        <v>19</v>
      </c>
      <c r="G1952" t="s">
        <v>242</v>
      </c>
      <c r="H1952" t="s">
        <v>255</v>
      </c>
      <c r="I1952">
        <v>32216</v>
      </c>
      <c r="J1952" t="s">
        <v>22</v>
      </c>
      <c r="K1952" t="s">
        <v>66</v>
      </c>
      <c r="L1952" t="s">
        <v>45</v>
      </c>
      <c r="M1952" t="s">
        <v>46</v>
      </c>
      <c r="N1952" s="5">
        <v>17.45</v>
      </c>
      <c r="O1952" s="7">
        <v>5</v>
      </c>
      <c r="P1952" s="5">
        <v>12.45</v>
      </c>
      <c r="Q1952" s="5">
        <v>5</v>
      </c>
      <c r="R1952" s="22">
        <f>Tabla1[[#This Row],[Fecha de Envío]]-Tabla1[[#This Row],[Fecha de Orden]]</f>
        <v>12</v>
      </c>
      <c r="S1952" s="24">
        <f>YEAR(Tabla1[[#This Row],[Fecha de Orden]])</f>
        <v>2022</v>
      </c>
      <c r="T1952" t="str">
        <f>VLOOKUP(Tabla1[[#This Row],[Nombre del Producto]],Tabla2[[Nombre Producto]:[Costo Unitario]],2,FALSE)</f>
        <v>Lot's O' Nuts</v>
      </c>
      <c r="U1952" t="str">
        <f>VLOOKUP(Tabla1[[#This Row],[Fábrica]],Tabla3[],4,FALSE)</f>
        <v>Arizona</v>
      </c>
    </row>
    <row r="1953" spans="1:21" x14ac:dyDescent="0.25">
      <c r="A1953" t="s">
        <v>2951</v>
      </c>
      <c r="B1953" s="3">
        <v>44650</v>
      </c>
      <c r="C1953" s="3">
        <v>44664</v>
      </c>
      <c r="D1953" t="s">
        <v>18</v>
      </c>
      <c r="E1953">
        <v>104871</v>
      </c>
      <c r="F1953" t="s">
        <v>19</v>
      </c>
      <c r="G1953" t="s">
        <v>2952</v>
      </c>
      <c r="H1953" t="s">
        <v>173</v>
      </c>
      <c r="I1953">
        <v>61761</v>
      </c>
      <c r="J1953" t="s">
        <v>22</v>
      </c>
      <c r="K1953" t="s">
        <v>43</v>
      </c>
      <c r="L1953" t="s">
        <v>27</v>
      </c>
      <c r="M1953" t="s">
        <v>28</v>
      </c>
      <c r="N1953" s="5">
        <v>14.4</v>
      </c>
      <c r="O1953" s="7">
        <v>4</v>
      </c>
      <c r="P1953" s="5">
        <v>10</v>
      </c>
      <c r="Q1953" s="5">
        <v>4.4000000000000004</v>
      </c>
      <c r="R1953" s="22">
        <f>Tabla1[[#This Row],[Fecha de Envío]]-Tabla1[[#This Row],[Fecha de Orden]]</f>
        <v>14</v>
      </c>
      <c r="S1953" s="24">
        <f>YEAR(Tabla1[[#This Row],[Fecha de Orden]])</f>
        <v>2022</v>
      </c>
      <c r="T1953" t="str">
        <f>VLOOKUP(Tabla1[[#This Row],[Nombre del Producto]],Tabla2[[Nombre Producto]:[Costo Unitario]],2,FALSE)</f>
        <v>Lot's O' Nuts</v>
      </c>
      <c r="U1953" t="str">
        <f>VLOOKUP(Tabla1[[#This Row],[Fábrica]],Tabla3[],4,FALSE)</f>
        <v>Arizona</v>
      </c>
    </row>
    <row r="1954" spans="1:21" x14ac:dyDescent="0.25">
      <c r="A1954" t="s">
        <v>3443</v>
      </c>
      <c r="B1954" s="3">
        <v>44650</v>
      </c>
      <c r="C1954" s="3">
        <v>44665</v>
      </c>
      <c r="D1954" t="s">
        <v>18</v>
      </c>
      <c r="E1954">
        <v>121405</v>
      </c>
      <c r="F1954" t="s">
        <v>19</v>
      </c>
      <c r="G1954" t="s">
        <v>239</v>
      </c>
      <c r="H1954" t="s">
        <v>173</v>
      </c>
      <c r="I1954">
        <v>60610</v>
      </c>
      <c r="J1954" t="s">
        <v>22</v>
      </c>
      <c r="K1954" t="s">
        <v>43</v>
      </c>
      <c r="L1954" t="s">
        <v>45</v>
      </c>
      <c r="M1954" t="s">
        <v>46</v>
      </c>
      <c r="N1954" s="5">
        <v>17.45</v>
      </c>
      <c r="O1954" s="7">
        <v>5</v>
      </c>
      <c r="P1954" s="5">
        <v>12.45</v>
      </c>
      <c r="Q1954" s="5">
        <v>5</v>
      </c>
      <c r="R1954" s="22">
        <f>Tabla1[[#This Row],[Fecha de Envío]]-Tabla1[[#This Row],[Fecha de Orden]]</f>
        <v>15</v>
      </c>
      <c r="S1954" s="24">
        <f>YEAR(Tabla1[[#This Row],[Fecha de Orden]])</f>
        <v>2022</v>
      </c>
      <c r="T1954" t="str">
        <f>VLOOKUP(Tabla1[[#This Row],[Nombre del Producto]],Tabla2[[Nombre Producto]:[Costo Unitario]],2,FALSE)</f>
        <v>Lot's O' Nuts</v>
      </c>
      <c r="U1954" t="str">
        <f>VLOOKUP(Tabla1[[#This Row],[Fábrica]],Tabla3[],4,FALSE)</f>
        <v>Arizona</v>
      </c>
    </row>
    <row r="1955" spans="1:21" x14ac:dyDescent="0.25">
      <c r="A1955" t="s">
        <v>3444</v>
      </c>
      <c r="B1955" s="3">
        <v>44650</v>
      </c>
      <c r="C1955" s="3">
        <v>44665</v>
      </c>
      <c r="D1955" t="s">
        <v>18</v>
      </c>
      <c r="E1955">
        <v>121405</v>
      </c>
      <c r="F1955" t="s">
        <v>19</v>
      </c>
      <c r="G1955" t="s">
        <v>239</v>
      </c>
      <c r="H1955" t="s">
        <v>173</v>
      </c>
      <c r="I1955">
        <v>60610</v>
      </c>
      <c r="J1955" t="s">
        <v>22</v>
      </c>
      <c r="K1955" t="s">
        <v>43</v>
      </c>
      <c r="L1955" t="s">
        <v>24</v>
      </c>
      <c r="M1955" t="s">
        <v>25</v>
      </c>
      <c r="N1955" s="5">
        <v>18.75</v>
      </c>
      <c r="O1955" s="7">
        <v>5</v>
      </c>
      <c r="P1955" s="5">
        <v>12.25</v>
      </c>
      <c r="Q1955" s="5">
        <v>6.5</v>
      </c>
      <c r="R1955" s="22">
        <f>Tabla1[[#This Row],[Fecha de Envío]]-Tabla1[[#This Row],[Fecha de Orden]]</f>
        <v>15</v>
      </c>
      <c r="S1955" s="24">
        <f>YEAR(Tabla1[[#This Row],[Fecha de Orden]])</f>
        <v>2022</v>
      </c>
      <c r="T1955" t="str">
        <f>VLOOKUP(Tabla1[[#This Row],[Nombre del Producto]],Tabla2[[Nombre Producto]:[Costo Unitario]],2,FALSE)</f>
        <v>Wicked Choccy's</v>
      </c>
      <c r="U1955" t="str">
        <f>VLOOKUP(Tabla1[[#This Row],[Fábrica]],Tabla3[],4,FALSE)</f>
        <v>Georgia</v>
      </c>
    </row>
    <row r="1956" spans="1:21" x14ac:dyDescent="0.25">
      <c r="A1956" t="s">
        <v>3076</v>
      </c>
      <c r="B1956" s="3">
        <v>44651</v>
      </c>
      <c r="C1956" s="3">
        <v>44666</v>
      </c>
      <c r="D1956" t="s">
        <v>18</v>
      </c>
      <c r="E1956">
        <v>128125</v>
      </c>
      <c r="F1956" t="s">
        <v>19</v>
      </c>
      <c r="G1956" t="s">
        <v>159</v>
      </c>
      <c r="H1956" t="s">
        <v>42</v>
      </c>
      <c r="I1956">
        <v>77095</v>
      </c>
      <c r="J1956" t="s">
        <v>22</v>
      </c>
      <c r="K1956" t="s">
        <v>43</v>
      </c>
      <c r="L1956" t="s">
        <v>27</v>
      </c>
      <c r="M1956" t="s">
        <v>28</v>
      </c>
      <c r="N1956" s="5">
        <v>10.8</v>
      </c>
      <c r="O1956" s="7">
        <v>3</v>
      </c>
      <c r="P1956" s="5">
        <v>7.5</v>
      </c>
      <c r="Q1956" s="5">
        <v>3.3</v>
      </c>
      <c r="R1956" s="22">
        <f>Tabla1[[#This Row],[Fecha de Envío]]-Tabla1[[#This Row],[Fecha de Orden]]</f>
        <v>15</v>
      </c>
      <c r="S1956" s="24">
        <f>YEAR(Tabla1[[#This Row],[Fecha de Orden]])</f>
        <v>2022</v>
      </c>
      <c r="T1956" t="str">
        <f>VLOOKUP(Tabla1[[#This Row],[Nombre del Producto]],Tabla2[[Nombre Producto]:[Costo Unitario]],2,FALSE)</f>
        <v>Lot's O' Nuts</v>
      </c>
      <c r="U1956" t="str">
        <f>VLOOKUP(Tabla1[[#This Row],[Fábrica]],Tabla3[],4,FALSE)</f>
        <v>Arizona</v>
      </c>
    </row>
    <row r="1957" spans="1:21" x14ac:dyDescent="0.25">
      <c r="A1957" t="s">
        <v>3077</v>
      </c>
      <c r="B1957" s="3">
        <v>44651</v>
      </c>
      <c r="C1957" s="3">
        <v>44666</v>
      </c>
      <c r="D1957" t="s">
        <v>18</v>
      </c>
      <c r="E1957">
        <v>128125</v>
      </c>
      <c r="F1957" t="s">
        <v>19</v>
      </c>
      <c r="G1957" t="s">
        <v>159</v>
      </c>
      <c r="H1957" t="s">
        <v>42</v>
      </c>
      <c r="I1957">
        <v>77095</v>
      </c>
      <c r="J1957" t="s">
        <v>22</v>
      </c>
      <c r="K1957" t="s">
        <v>43</v>
      </c>
      <c r="L1957" t="s">
        <v>24</v>
      </c>
      <c r="M1957" t="s">
        <v>25</v>
      </c>
      <c r="N1957" s="5">
        <v>11.25</v>
      </c>
      <c r="O1957" s="7">
        <v>3</v>
      </c>
      <c r="P1957" s="5">
        <v>7.35</v>
      </c>
      <c r="Q1957" s="5">
        <v>3.9</v>
      </c>
      <c r="R1957" s="22">
        <f>Tabla1[[#This Row],[Fecha de Envío]]-Tabla1[[#This Row],[Fecha de Orden]]</f>
        <v>15</v>
      </c>
      <c r="S1957" s="24">
        <f>YEAR(Tabla1[[#This Row],[Fecha de Orden]])</f>
        <v>2022</v>
      </c>
      <c r="T1957" t="str">
        <f>VLOOKUP(Tabla1[[#This Row],[Nombre del Producto]],Tabla2[[Nombre Producto]:[Costo Unitario]],2,FALSE)</f>
        <v>Wicked Choccy's</v>
      </c>
      <c r="U1957" t="str">
        <f>VLOOKUP(Tabla1[[#This Row],[Fábrica]],Tabla3[],4,FALSE)</f>
        <v>Georgia</v>
      </c>
    </row>
    <row r="1958" spans="1:21" x14ac:dyDescent="0.25">
      <c r="A1958" t="s">
        <v>7865</v>
      </c>
      <c r="B1958" s="3">
        <v>44651</v>
      </c>
      <c r="C1958" s="3">
        <v>44665</v>
      </c>
      <c r="D1958" t="s">
        <v>18</v>
      </c>
      <c r="E1958">
        <v>137106</v>
      </c>
      <c r="F1958" t="s">
        <v>19</v>
      </c>
      <c r="G1958" t="s">
        <v>242</v>
      </c>
      <c r="H1958" t="s">
        <v>255</v>
      </c>
      <c r="I1958">
        <v>32216</v>
      </c>
      <c r="J1958" t="s">
        <v>22</v>
      </c>
      <c r="K1958" t="s">
        <v>66</v>
      </c>
      <c r="L1958" t="s">
        <v>33</v>
      </c>
      <c r="M1958" t="s">
        <v>34</v>
      </c>
      <c r="N1958" s="5">
        <v>18</v>
      </c>
      <c r="O1958" s="7">
        <v>5</v>
      </c>
      <c r="P1958" s="5">
        <v>12</v>
      </c>
      <c r="Q1958" s="5">
        <v>6</v>
      </c>
      <c r="R1958" s="22">
        <f>Tabla1[[#This Row],[Fecha de Envío]]-Tabla1[[#This Row],[Fecha de Orden]]</f>
        <v>14</v>
      </c>
      <c r="S1958" s="24">
        <f>YEAR(Tabla1[[#This Row],[Fecha de Orden]])</f>
        <v>2022</v>
      </c>
      <c r="T1958" t="str">
        <f>VLOOKUP(Tabla1[[#This Row],[Nombre del Producto]],Tabla2[[Nombre Producto]:[Costo Unitario]],2,FALSE)</f>
        <v>Lot's O' Nuts</v>
      </c>
      <c r="U1958" t="str">
        <f>VLOOKUP(Tabla1[[#This Row],[Fábrica]],Tabla3[],4,FALSE)</f>
        <v>Arizona</v>
      </c>
    </row>
    <row r="1959" spans="1:21" x14ac:dyDescent="0.25">
      <c r="A1959" t="s">
        <v>2137</v>
      </c>
      <c r="B1959" s="3">
        <v>44653</v>
      </c>
      <c r="C1959" s="3">
        <v>44668</v>
      </c>
      <c r="D1959" t="s">
        <v>18</v>
      </c>
      <c r="E1959">
        <v>136378</v>
      </c>
      <c r="F1959" t="s">
        <v>19</v>
      </c>
      <c r="G1959" t="s">
        <v>159</v>
      </c>
      <c r="H1959" t="s">
        <v>42</v>
      </c>
      <c r="I1959">
        <v>77070</v>
      </c>
      <c r="J1959" t="s">
        <v>22</v>
      </c>
      <c r="K1959" t="s">
        <v>43</v>
      </c>
      <c r="L1959" t="s">
        <v>33</v>
      </c>
      <c r="M1959" t="s">
        <v>34</v>
      </c>
      <c r="N1959" s="5">
        <v>10.8</v>
      </c>
      <c r="O1959" s="7">
        <v>3</v>
      </c>
      <c r="P1959" s="5">
        <v>7.2</v>
      </c>
      <c r="Q1959" s="5">
        <v>3.6</v>
      </c>
      <c r="R1959" s="22">
        <f>Tabla1[[#This Row],[Fecha de Envío]]-Tabla1[[#This Row],[Fecha de Orden]]</f>
        <v>15</v>
      </c>
      <c r="S1959" s="24">
        <f>YEAR(Tabla1[[#This Row],[Fecha de Orden]])</f>
        <v>2022</v>
      </c>
      <c r="T1959" t="str">
        <f>VLOOKUP(Tabla1[[#This Row],[Nombre del Producto]],Tabla2[[Nombre Producto]:[Costo Unitario]],2,FALSE)</f>
        <v>Lot's O' Nuts</v>
      </c>
      <c r="U1959" t="str">
        <f>VLOOKUP(Tabla1[[#This Row],[Fábrica]],Tabla3[],4,FALSE)</f>
        <v>Arizona</v>
      </c>
    </row>
    <row r="1960" spans="1:21" x14ac:dyDescent="0.25">
      <c r="A1960" t="s">
        <v>4202</v>
      </c>
      <c r="B1960" s="3">
        <v>44653</v>
      </c>
      <c r="C1960" s="3">
        <v>44670</v>
      </c>
      <c r="D1960" t="s">
        <v>18</v>
      </c>
      <c r="E1960">
        <v>159513</v>
      </c>
      <c r="F1960" t="s">
        <v>19</v>
      </c>
      <c r="G1960" t="s">
        <v>53</v>
      </c>
      <c r="H1960" t="s">
        <v>21</v>
      </c>
      <c r="I1960">
        <v>90049</v>
      </c>
      <c r="J1960" t="s">
        <v>22</v>
      </c>
      <c r="K1960" t="s">
        <v>23</v>
      </c>
      <c r="L1960" t="s">
        <v>36</v>
      </c>
      <c r="M1960" t="s">
        <v>37</v>
      </c>
      <c r="N1960" s="5">
        <v>9.75</v>
      </c>
      <c r="O1960" s="7">
        <v>3</v>
      </c>
      <c r="P1960" s="5">
        <v>6.33</v>
      </c>
      <c r="Q1960" s="5">
        <v>3.42</v>
      </c>
      <c r="R1960" s="22">
        <f>Tabla1[[#This Row],[Fecha de Envío]]-Tabla1[[#This Row],[Fecha de Orden]]</f>
        <v>17</v>
      </c>
      <c r="S1960" s="24">
        <f>YEAR(Tabla1[[#This Row],[Fecha de Orden]])</f>
        <v>2022</v>
      </c>
      <c r="T1960" t="str">
        <f>VLOOKUP(Tabla1[[#This Row],[Nombre del Producto]],Tabla2[[Nombre Producto]:[Costo Unitario]],2,FALSE)</f>
        <v>Wicked Choccy's</v>
      </c>
      <c r="U1960" t="str">
        <f>VLOOKUP(Tabla1[[#This Row],[Fábrica]],Tabla3[],4,FALSE)</f>
        <v>Georgia</v>
      </c>
    </row>
    <row r="1961" spans="1:21" x14ac:dyDescent="0.25">
      <c r="A1961" t="s">
        <v>4674</v>
      </c>
      <c r="B1961" s="3">
        <v>44653</v>
      </c>
      <c r="C1961" s="3">
        <v>44668</v>
      </c>
      <c r="D1961" t="s">
        <v>18</v>
      </c>
      <c r="E1961">
        <v>142811</v>
      </c>
      <c r="F1961" t="s">
        <v>19</v>
      </c>
      <c r="G1961" t="s">
        <v>68</v>
      </c>
      <c r="H1961" t="s">
        <v>69</v>
      </c>
      <c r="I1961">
        <v>85204</v>
      </c>
      <c r="J1961" t="s">
        <v>22</v>
      </c>
      <c r="K1961" t="s">
        <v>23</v>
      </c>
      <c r="L1961" t="s">
        <v>27</v>
      </c>
      <c r="M1961" t="s">
        <v>28</v>
      </c>
      <c r="N1961" s="5">
        <v>18</v>
      </c>
      <c r="O1961" s="7">
        <v>5</v>
      </c>
      <c r="P1961" s="5">
        <v>12.5</v>
      </c>
      <c r="Q1961" s="5">
        <v>5.5</v>
      </c>
      <c r="R1961" s="22">
        <f>Tabla1[[#This Row],[Fecha de Envío]]-Tabla1[[#This Row],[Fecha de Orden]]</f>
        <v>15</v>
      </c>
      <c r="S1961" s="24">
        <f>YEAR(Tabla1[[#This Row],[Fecha de Orden]])</f>
        <v>2022</v>
      </c>
      <c r="T1961" t="str">
        <f>VLOOKUP(Tabla1[[#This Row],[Nombre del Producto]],Tabla2[[Nombre Producto]:[Costo Unitario]],2,FALSE)</f>
        <v>Lot's O' Nuts</v>
      </c>
      <c r="U1961" t="str">
        <f>VLOOKUP(Tabla1[[#This Row],[Fábrica]],Tabla3[],4,FALSE)</f>
        <v>Arizona</v>
      </c>
    </row>
    <row r="1962" spans="1:21" x14ac:dyDescent="0.25">
      <c r="A1962" t="s">
        <v>6305</v>
      </c>
      <c r="B1962" s="3">
        <v>44653</v>
      </c>
      <c r="C1962" s="3">
        <v>44668</v>
      </c>
      <c r="D1962" t="s">
        <v>18</v>
      </c>
      <c r="E1962">
        <v>122140</v>
      </c>
      <c r="F1962" t="s">
        <v>19</v>
      </c>
      <c r="G1962" t="s">
        <v>186</v>
      </c>
      <c r="H1962" t="s">
        <v>42</v>
      </c>
      <c r="I1962">
        <v>75220</v>
      </c>
      <c r="J1962" t="s">
        <v>22</v>
      </c>
      <c r="K1962" t="s">
        <v>43</v>
      </c>
      <c r="L1962" t="s">
        <v>24</v>
      </c>
      <c r="M1962" t="s">
        <v>25</v>
      </c>
      <c r="N1962" s="5">
        <v>7.5</v>
      </c>
      <c r="O1962" s="7">
        <v>2</v>
      </c>
      <c r="P1962" s="5">
        <v>4.9000000000000004</v>
      </c>
      <c r="Q1962" s="5">
        <v>2.6</v>
      </c>
      <c r="R1962" s="22">
        <f>Tabla1[[#This Row],[Fecha de Envío]]-Tabla1[[#This Row],[Fecha de Orden]]</f>
        <v>15</v>
      </c>
      <c r="S1962" s="24">
        <f>YEAR(Tabla1[[#This Row],[Fecha de Orden]])</f>
        <v>2022</v>
      </c>
      <c r="T1962" t="str">
        <f>VLOOKUP(Tabla1[[#This Row],[Nombre del Producto]],Tabla2[[Nombre Producto]:[Costo Unitario]],2,FALSE)</f>
        <v>Wicked Choccy's</v>
      </c>
      <c r="U1962" t="str">
        <f>VLOOKUP(Tabla1[[#This Row],[Fábrica]],Tabla3[],4,FALSE)</f>
        <v>Georgia</v>
      </c>
    </row>
    <row r="1963" spans="1:21" x14ac:dyDescent="0.25">
      <c r="A1963" t="s">
        <v>6306</v>
      </c>
      <c r="B1963" s="3">
        <v>44653</v>
      </c>
      <c r="C1963" s="3">
        <v>44668</v>
      </c>
      <c r="D1963" t="s">
        <v>18</v>
      </c>
      <c r="E1963">
        <v>122140</v>
      </c>
      <c r="F1963" t="s">
        <v>19</v>
      </c>
      <c r="G1963" t="s">
        <v>186</v>
      </c>
      <c r="H1963" t="s">
        <v>42</v>
      </c>
      <c r="I1963">
        <v>75220</v>
      </c>
      <c r="J1963" t="s">
        <v>22</v>
      </c>
      <c r="K1963" t="s">
        <v>43</v>
      </c>
      <c r="L1963" t="s">
        <v>45</v>
      </c>
      <c r="M1963" t="s">
        <v>46</v>
      </c>
      <c r="N1963" s="5">
        <v>24.43</v>
      </c>
      <c r="O1963" s="7">
        <v>7</v>
      </c>
      <c r="P1963" s="5">
        <v>17.43</v>
      </c>
      <c r="Q1963" s="5">
        <v>7</v>
      </c>
      <c r="R1963" s="22">
        <f>Tabla1[[#This Row],[Fecha de Envío]]-Tabla1[[#This Row],[Fecha de Orden]]</f>
        <v>15</v>
      </c>
      <c r="S1963" s="24">
        <f>YEAR(Tabla1[[#This Row],[Fecha de Orden]])</f>
        <v>2022</v>
      </c>
      <c r="T1963" t="str">
        <f>VLOOKUP(Tabla1[[#This Row],[Nombre del Producto]],Tabla2[[Nombre Producto]:[Costo Unitario]],2,FALSE)</f>
        <v>Lot's O' Nuts</v>
      </c>
      <c r="U1963" t="str">
        <f>VLOOKUP(Tabla1[[#This Row],[Fábrica]],Tabla3[],4,FALSE)</f>
        <v>Arizona</v>
      </c>
    </row>
    <row r="1964" spans="1:21" x14ac:dyDescent="0.25">
      <c r="A1964" t="s">
        <v>6549</v>
      </c>
      <c r="B1964" s="3">
        <v>44655</v>
      </c>
      <c r="C1964" s="3">
        <v>44665</v>
      </c>
      <c r="D1964" t="s">
        <v>82</v>
      </c>
      <c r="E1964">
        <v>112452</v>
      </c>
      <c r="F1964" t="s">
        <v>19</v>
      </c>
      <c r="G1964" t="s">
        <v>3231</v>
      </c>
      <c r="H1964" t="s">
        <v>93</v>
      </c>
      <c r="I1964">
        <v>48911</v>
      </c>
      <c r="J1964" t="s">
        <v>22</v>
      </c>
      <c r="K1964" t="s">
        <v>43</v>
      </c>
      <c r="L1964" t="s">
        <v>45</v>
      </c>
      <c r="M1964" t="s">
        <v>46</v>
      </c>
      <c r="N1964" s="5">
        <v>6.98</v>
      </c>
      <c r="O1964" s="7">
        <v>2</v>
      </c>
      <c r="P1964" s="5">
        <v>4.9800000000000004</v>
      </c>
      <c r="Q1964" s="5">
        <v>2</v>
      </c>
      <c r="R1964" s="22">
        <f>Tabla1[[#This Row],[Fecha de Envío]]-Tabla1[[#This Row],[Fecha de Orden]]</f>
        <v>10</v>
      </c>
      <c r="S1964" s="24">
        <f>YEAR(Tabla1[[#This Row],[Fecha de Orden]])</f>
        <v>2022</v>
      </c>
      <c r="T1964" t="str">
        <f>VLOOKUP(Tabla1[[#This Row],[Nombre del Producto]],Tabla2[[Nombre Producto]:[Costo Unitario]],2,FALSE)</f>
        <v>Lot's O' Nuts</v>
      </c>
      <c r="U1964" t="str">
        <f>VLOOKUP(Tabla1[[#This Row],[Fábrica]],Tabla3[],4,FALSE)</f>
        <v>Arizona</v>
      </c>
    </row>
    <row r="1965" spans="1:21" x14ac:dyDescent="0.25">
      <c r="A1965" t="s">
        <v>6550</v>
      </c>
      <c r="B1965" s="3">
        <v>44655</v>
      </c>
      <c r="C1965" s="3">
        <v>44665</v>
      </c>
      <c r="D1965" t="s">
        <v>82</v>
      </c>
      <c r="E1965">
        <v>112452</v>
      </c>
      <c r="F1965" t="s">
        <v>19</v>
      </c>
      <c r="G1965" t="s">
        <v>3231</v>
      </c>
      <c r="H1965" t="s">
        <v>93</v>
      </c>
      <c r="I1965">
        <v>48911</v>
      </c>
      <c r="J1965" t="s">
        <v>22</v>
      </c>
      <c r="K1965" t="s">
        <v>43</v>
      </c>
      <c r="L1965" t="s">
        <v>36</v>
      </c>
      <c r="M1965" t="s">
        <v>37</v>
      </c>
      <c r="N1965" s="5">
        <v>6.5</v>
      </c>
      <c r="O1965" s="7">
        <v>2</v>
      </c>
      <c r="P1965" s="5">
        <v>4.22</v>
      </c>
      <c r="Q1965" s="5">
        <v>2.2799999999999998</v>
      </c>
      <c r="R1965" s="22">
        <f>Tabla1[[#This Row],[Fecha de Envío]]-Tabla1[[#This Row],[Fecha de Orden]]</f>
        <v>10</v>
      </c>
      <c r="S1965" s="24">
        <f>YEAR(Tabla1[[#This Row],[Fecha de Orden]])</f>
        <v>2022</v>
      </c>
      <c r="T1965" t="str">
        <f>VLOOKUP(Tabla1[[#This Row],[Nombre del Producto]],Tabla2[[Nombre Producto]:[Costo Unitario]],2,FALSE)</f>
        <v>Wicked Choccy's</v>
      </c>
      <c r="U1965" t="str">
        <f>VLOOKUP(Tabla1[[#This Row],[Fábrica]],Tabla3[],4,FALSE)</f>
        <v>Georgia</v>
      </c>
    </row>
    <row r="1966" spans="1:21" x14ac:dyDescent="0.25">
      <c r="A1966" t="s">
        <v>6551</v>
      </c>
      <c r="B1966" s="3">
        <v>44655</v>
      </c>
      <c r="C1966" s="3">
        <v>44665</v>
      </c>
      <c r="D1966" t="s">
        <v>82</v>
      </c>
      <c r="E1966">
        <v>112452</v>
      </c>
      <c r="F1966" t="s">
        <v>19</v>
      </c>
      <c r="G1966" t="s">
        <v>3231</v>
      </c>
      <c r="H1966" t="s">
        <v>93</v>
      </c>
      <c r="I1966">
        <v>48911</v>
      </c>
      <c r="J1966" t="s">
        <v>22</v>
      </c>
      <c r="K1966" t="s">
        <v>43</v>
      </c>
      <c r="L1966" t="s">
        <v>27</v>
      </c>
      <c r="M1966" t="s">
        <v>28</v>
      </c>
      <c r="N1966" s="5">
        <v>7.2</v>
      </c>
      <c r="O1966" s="7">
        <v>2</v>
      </c>
      <c r="P1966" s="5">
        <v>5</v>
      </c>
      <c r="Q1966" s="5">
        <v>2.2000000000000002</v>
      </c>
      <c r="R1966" s="22">
        <f>Tabla1[[#This Row],[Fecha de Envío]]-Tabla1[[#This Row],[Fecha de Orden]]</f>
        <v>10</v>
      </c>
      <c r="S1966" s="24">
        <f>YEAR(Tabla1[[#This Row],[Fecha de Orden]])</f>
        <v>2022</v>
      </c>
      <c r="T1966" t="str">
        <f>VLOOKUP(Tabla1[[#This Row],[Nombre del Producto]],Tabla2[[Nombre Producto]:[Costo Unitario]],2,FALSE)</f>
        <v>Lot's O' Nuts</v>
      </c>
      <c r="U1966" t="str">
        <f>VLOOKUP(Tabla1[[#This Row],[Fábrica]],Tabla3[],4,FALSE)</f>
        <v>Arizona</v>
      </c>
    </row>
    <row r="1967" spans="1:21" x14ac:dyDescent="0.25">
      <c r="A1967" t="s">
        <v>6654</v>
      </c>
      <c r="B1967" s="3">
        <v>44655</v>
      </c>
      <c r="C1967" s="3">
        <v>44669</v>
      </c>
      <c r="D1967" t="s">
        <v>18</v>
      </c>
      <c r="E1967">
        <v>110667</v>
      </c>
      <c r="F1967" t="s">
        <v>19</v>
      </c>
      <c r="G1967" t="s">
        <v>30</v>
      </c>
      <c r="H1967" t="s">
        <v>31</v>
      </c>
      <c r="I1967">
        <v>10009</v>
      </c>
      <c r="J1967" t="s">
        <v>22</v>
      </c>
      <c r="K1967" t="s">
        <v>32</v>
      </c>
      <c r="L1967" t="s">
        <v>33</v>
      </c>
      <c r="M1967" t="s">
        <v>34</v>
      </c>
      <c r="N1967" s="5">
        <v>7.2</v>
      </c>
      <c r="O1967" s="7">
        <v>2</v>
      </c>
      <c r="P1967" s="5">
        <v>4.8</v>
      </c>
      <c r="Q1967" s="5">
        <v>2.4</v>
      </c>
      <c r="R1967" s="22">
        <f>Tabla1[[#This Row],[Fecha de Envío]]-Tabla1[[#This Row],[Fecha de Orden]]</f>
        <v>14</v>
      </c>
      <c r="S1967" s="24">
        <f>YEAR(Tabla1[[#This Row],[Fecha de Orden]])</f>
        <v>2022</v>
      </c>
      <c r="T1967" t="str">
        <f>VLOOKUP(Tabla1[[#This Row],[Nombre del Producto]],Tabla2[[Nombre Producto]:[Costo Unitario]],2,FALSE)</f>
        <v>Lot's O' Nuts</v>
      </c>
      <c r="U1967" t="str">
        <f>VLOOKUP(Tabla1[[#This Row],[Fábrica]],Tabla3[],4,FALSE)</f>
        <v>Arizona</v>
      </c>
    </row>
    <row r="1968" spans="1:21" x14ac:dyDescent="0.25">
      <c r="A1968" t="s">
        <v>6655</v>
      </c>
      <c r="B1968" s="3">
        <v>44655</v>
      </c>
      <c r="C1968" s="3">
        <v>44669</v>
      </c>
      <c r="D1968" t="s">
        <v>18</v>
      </c>
      <c r="E1968">
        <v>110667</v>
      </c>
      <c r="F1968" t="s">
        <v>19</v>
      </c>
      <c r="G1968" t="s">
        <v>30</v>
      </c>
      <c r="H1968" t="s">
        <v>31</v>
      </c>
      <c r="I1968">
        <v>10009</v>
      </c>
      <c r="J1968" t="s">
        <v>22</v>
      </c>
      <c r="K1968" t="s">
        <v>32</v>
      </c>
      <c r="L1968" t="s">
        <v>27</v>
      </c>
      <c r="M1968" t="s">
        <v>28</v>
      </c>
      <c r="N1968" s="5">
        <v>7.2</v>
      </c>
      <c r="O1968" s="7">
        <v>2</v>
      </c>
      <c r="P1968" s="5">
        <v>5</v>
      </c>
      <c r="Q1968" s="5">
        <v>2.2000000000000002</v>
      </c>
      <c r="R1968" s="22">
        <f>Tabla1[[#This Row],[Fecha de Envío]]-Tabla1[[#This Row],[Fecha de Orden]]</f>
        <v>14</v>
      </c>
      <c r="S1968" s="24">
        <f>YEAR(Tabla1[[#This Row],[Fecha de Orden]])</f>
        <v>2022</v>
      </c>
      <c r="T1968" t="str">
        <f>VLOOKUP(Tabla1[[#This Row],[Nombre del Producto]],Tabla2[[Nombre Producto]:[Costo Unitario]],2,FALSE)</f>
        <v>Lot's O' Nuts</v>
      </c>
      <c r="U1968" t="str">
        <f>VLOOKUP(Tabla1[[#This Row],[Fábrica]],Tabla3[],4,FALSE)</f>
        <v>Arizona</v>
      </c>
    </row>
    <row r="1969" spans="1:21" x14ac:dyDescent="0.25">
      <c r="A1969" t="s">
        <v>6656</v>
      </c>
      <c r="B1969" s="3">
        <v>44655</v>
      </c>
      <c r="C1969" s="3">
        <v>44669</v>
      </c>
      <c r="D1969" t="s">
        <v>18</v>
      </c>
      <c r="E1969">
        <v>110667</v>
      </c>
      <c r="F1969" t="s">
        <v>19</v>
      </c>
      <c r="G1969" t="s">
        <v>30</v>
      </c>
      <c r="H1969" t="s">
        <v>31</v>
      </c>
      <c r="I1969">
        <v>10009</v>
      </c>
      <c r="J1969" t="s">
        <v>22</v>
      </c>
      <c r="K1969" t="s">
        <v>32</v>
      </c>
      <c r="L1969" t="s">
        <v>45</v>
      </c>
      <c r="M1969" t="s">
        <v>46</v>
      </c>
      <c r="N1969" s="5">
        <v>13.96</v>
      </c>
      <c r="O1969" s="7">
        <v>4</v>
      </c>
      <c r="P1969" s="5">
        <v>9.9600000000000009</v>
      </c>
      <c r="Q1969" s="5">
        <v>4</v>
      </c>
      <c r="R1969" s="22">
        <f>Tabla1[[#This Row],[Fecha de Envío]]-Tabla1[[#This Row],[Fecha de Orden]]</f>
        <v>14</v>
      </c>
      <c r="S1969" s="24">
        <f>YEAR(Tabla1[[#This Row],[Fecha de Orden]])</f>
        <v>2022</v>
      </c>
      <c r="T1969" t="str">
        <f>VLOOKUP(Tabla1[[#This Row],[Nombre del Producto]],Tabla2[[Nombre Producto]:[Costo Unitario]],2,FALSE)</f>
        <v>Lot's O' Nuts</v>
      </c>
      <c r="U1969" t="str">
        <f>VLOOKUP(Tabla1[[#This Row],[Fábrica]],Tabla3[],4,FALSE)</f>
        <v>Arizona</v>
      </c>
    </row>
    <row r="1970" spans="1:21" x14ac:dyDescent="0.25">
      <c r="A1970" t="s">
        <v>1553</v>
      </c>
      <c r="B1970" s="3">
        <v>44656</v>
      </c>
      <c r="C1970" s="3">
        <v>44672</v>
      </c>
      <c r="D1970" t="s">
        <v>18</v>
      </c>
      <c r="E1970">
        <v>161452</v>
      </c>
      <c r="F1970" t="s">
        <v>19</v>
      </c>
      <c r="G1970" t="s">
        <v>53</v>
      </c>
      <c r="H1970" t="s">
        <v>21</v>
      </c>
      <c r="I1970">
        <v>90036</v>
      </c>
      <c r="J1970" t="s">
        <v>22</v>
      </c>
      <c r="K1970" t="s">
        <v>23</v>
      </c>
      <c r="L1970" t="s">
        <v>45</v>
      </c>
      <c r="M1970" t="s">
        <v>46</v>
      </c>
      <c r="N1970" s="5">
        <v>10.47</v>
      </c>
      <c r="O1970" s="7">
        <v>3</v>
      </c>
      <c r="P1970" s="5">
        <v>7.47</v>
      </c>
      <c r="Q1970" s="5">
        <v>3</v>
      </c>
      <c r="R1970" s="22">
        <f>Tabla1[[#This Row],[Fecha de Envío]]-Tabla1[[#This Row],[Fecha de Orden]]</f>
        <v>16</v>
      </c>
      <c r="S1970" s="24">
        <f>YEAR(Tabla1[[#This Row],[Fecha de Orden]])</f>
        <v>2022</v>
      </c>
      <c r="T1970" t="str">
        <f>VLOOKUP(Tabla1[[#This Row],[Nombre del Producto]],Tabla2[[Nombre Producto]:[Costo Unitario]],2,FALSE)</f>
        <v>Lot's O' Nuts</v>
      </c>
      <c r="U1970" t="str">
        <f>VLOOKUP(Tabla1[[#This Row],[Fábrica]],Tabla3[],4,FALSE)</f>
        <v>Arizona</v>
      </c>
    </row>
    <row r="1971" spans="1:21" x14ac:dyDescent="0.25">
      <c r="A1971" t="s">
        <v>3662</v>
      </c>
      <c r="B1971" s="3">
        <v>44656</v>
      </c>
      <c r="C1971" s="3">
        <v>44671</v>
      </c>
      <c r="D1971" t="s">
        <v>18</v>
      </c>
      <c r="E1971">
        <v>136476</v>
      </c>
      <c r="F1971" t="s">
        <v>19</v>
      </c>
      <c r="G1971" t="s">
        <v>846</v>
      </c>
      <c r="H1971" t="s">
        <v>65</v>
      </c>
      <c r="I1971">
        <v>37620</v>
      </c>
      <c r="J1971" t="s">
        <v>22</v>
      </c>
      <c r="K1971" t="s">
        <v>66</v>
      </c>
      <c r="L1971" t="s">
        <v>36</v>
      </c>
      <c r="M1971" t="s">
        <v>37</v>
      </c>
      <c r="N1971" s="5">
        <v>3.25</v>
      </c>
      <c r="O1971" s="7">
        <v>1</v>
      </c>
      <c r="P1971" s="5">
        <v>2.11</v>
      </c>
      <c r="Q1971" s="5">
        <v>1.1399999999999999</v>
      </c>
      <c r="R1971" s="22">
        <f>Tabla1[[#This Row],[Fecha de Envío]]-Tabla1[[#This Row],[Fecha de Orden]]</f>
        <v>15</v>
      </c>
      <c r="S1971" s="24">
        <f>YEAR(Tabla1[[#This Row],[Fecha de Orden]])</f>
        <v>2022</v>
      </c>
      <c r="T1971" t="str">
        <f>VLOOKUP(Tabla1[[#This Row],[Nombre del Producto]],Tabla2[[Nombre Producto]:[Costo Unitario]],2,FALSE)</f>
        <v>Wicked Choccy's</v>
      </c>
      <c r="U1971" t="str">
        <f>VLOOKUP(Tabla1[[#This Row],[Fábrica]],Tabla3[],4,FALSE)</f>
        <v>Georgia</v>
      </c>
    </row>
    <row r="1972" spans="1:21" x14ac:dyDescent="0.25">
      <c r="A1972" t="s">
        <v>4383</v>
      </c>
      <c r="B1972" s="3">
        <v>44656</v>
      </c>
      <c r="C1972" s="3">
        <v>44667</v>
      </c>
      <c r="D1972" t="s">
        <v>82</v>
      </c>
      <c r="E1972">
        <v>102855</v>
      </c>
      <c r="F1972" t="s">
        <v>19</v>
      </c>
      <c r="G1972" t="s">
        <v>1387</v>
      </c>
      <c r="H1972" t="s">
        <v>125</v>
      </c>
      <c r="I1972">
        <v>99207</v>
      </c>
      <c r="J1972" t="s">
        <v>22</v>
      </c>
      <c r="K1972" t="s">
        <v>23</v>
      </c>
      <c r="L1972" t="s">
        <v>33</v>
      </c>
      <c r="M1972" t="s">
        <v>34</v>
      </c>
      <c r="N1972" s="5">
        <v>28.8</v>
      </c>
      <c r="O1972" s="7">
        <v>8</v>
      </c>
      <c r="P1972" s="5">
        <v>19.2</v>
      </c>
      <c r="Q1972" s="5">
        <v>9.6</v>
      </c>
      <c r="R1972" s="22">
        <f>Tabla1[[#This Row],[Fecha de Envío]]-Tabla1[[#This Row],[Fecha de Orden]]</f>
        <v>11</v>
      </c>
      <c r="S1972" s="24">
        <f>YEAR(Tabla1[[#This Row],[Fecha de Orden]])</f>
        <v>2022</v>
      </c>
      <c r="T1972" t="str">
        <f>VLOOKUP(Tabla1[[#This Row],[Nombre del Producto]],Tabla2[[Nombre Producto]:[Costo Unitario]],2,FALSE)</f>
        <v>Lot's O' Nuts</v>
      </c>
      <c r="U1972" t="str">
        <f>VLOOKUP(Tabla1[[#This Row],[Fábrica]],Tabla3[],4,FALSE)</f>
        <v>Arizona</v>
      </c>
    </row>
    <row r="1973" spans="1:21" x14ac:dyDescent="0.25">
      <c r="A1973" t="s">
        <v>4384</v>
      </c>
      <c r="B1973" s="3">
        <v>44656</v>
      </c>
      <c r="C1973" s="3">
        <v>44667</v>
      </c>
      <c r="D1973" t="s">
        <v>82</v>
      </c>
      <c r="E1973">
        <v>102855</v>
      </c>
      <c r="F1973" t="s">
        <v>19</v>
      </c>
      <c r="G1973" t="s">
        <v>1387</v>
      </c>
      <c r="H1973" t="s">
        <v>125</v>
      </c>
      <c r="I1973">
        <v>99207</v>
      </c>
      <c r="J1973" t="s">
        <v>22</v>
      </c>
      <c r="K1973" t="s">
        <v>23</v>
      </c>
      <c r="L1973" t="s">
        <v>24</v>
      </c>
      <c r="M1973" t="s">
        <v>25</v>
      </c>
      <c r="N1973" s="5">
        <v>22.5</v>
      </c>
      <c r="O1973" s="7">
        <v>6</v>
      </c>
      <c r="P1973" s="5">
        <v>14.7</v>
      </c>
      <c r="Q1973" s="5">
        <v>7.8</v>
      </c>
      <c r="R1973" s="22">
        <f>Tabla1[[#This Row],[Fecha de Envío]]-Tabla1[[#This Row],[Fecha de Orden]]</f>
        <v>11</v>
      </c>
      <c r="S1973" s="24">
        <f>YEAR(Tabla1[[#This Row],[Fecha de Orden]])</f>
        <v>2022</v>
      </c>
      <c r="T1973" t="str">
        <f>VLOOKUP(Tabla1[[#This Row],[Nombre del Producto]],Tabla2[[Nombre Producto]:[Costo Unitario]],2,FALSE)</f>
        <v>Wicked Choccy's</v>
      </c>
      <c r="U1973" t="str">
        <f>VLOOKUP(Tabla1[[#This Row],[Fábrica]],Tabla3[],4,FALSE)</f>
        <v>Georgia</v>
      </c>
    </row>
    <row r="1974" spans="1:21" x14ac:dyDescent="0.25">
      <c r="A1974" t="s">
        <v>8952</v>
      </c>
      <c r="B1974" s="3">
        <v>44656</v>
      </c>
      <c r="C1974" s="3">
        <v>44668</v>
      </c>
      <c r="D1974" t="s">
        <v>39</v>
      </c>
      <c r="E1974">
        <v>119942</v>
      </c>
      <c r="F1974" t="s">
        <v>19</v>
      </c>
      <c r="G1974" t="s">
        <v>144</v>
      </c>
      <c r="H1974" t="s">
        <v>101</v>
      </c>
      <c r="I1974">
        <v>19120</v>
      </c>
      <c r="J1974" t="s">
        <v>22</v>
      </c>
      <c r="K1974" t="s">
        <v>32</v>
      </c>
      <c r="L1974" t="s">
        <v>24</v>
      </c>
      <c r="M1974" t="s">
        <v>25</v>
      </c>
      <c r="N1974" s="5">
        <v>22.5</v>
      </c>
      <c r="O1974" s="7">
        <v>6</v>
      </c>
      <c r="P1974" s="5">
        <v>14.7</v>
      </c>
      <c r="Q1974" s="5">
        <v>7.8</v>
      </c>
      <c r="R1974" s="22">
        <f>Tabla1[[#This Row],[Fecha de Envío]]-Tabla1[[#This Row],[Fecha de Orden]]</f>
        <v>12</v>
      </c>
      <c r="S1974" s="24">
        <f>YEAR(Tabla1[[#This Row],[Fecha de Orden]])</f>
        <v>2022</v>
      </c>
      <c r="T1974" t="str">
        <f>VLOOKUP(Tabla1[[#This Row],[Nombre del Producto]],Tabla2[[Nombre Producto]:[Costo Unitario]],2,FALSE)</f>
        <v>Wicked Choccy's</v>
      </c>
      <c r="U1974" t="str">
        <f>VLOOKUP(Tabla1[[#This Row],[Fábrica]],Tabla3[],4,FALSE)</f>
        <v>Georgia</v>
      </c>
    </row>
    <row r="1975" spans="1:21" x14ac:dyDescent="0.25">
      <c r="A1975" t="s">
        <v>9107</v>
      </c>
      <c r="B1975" s="3">
        <v>44656</v>
      </c>
      <c r="C1975" s="3">
        <v>44671</v>
      </c>
      <c r="D1975" t="s">
        <v>18</v>
      </c>
      <c r="E1975">
        <v>167010</v>
      </c>
      <c r="F1975" t="s">
        <v>19</v>
      </c>
      <c r="G1975" t="s">
        <v>144</v>
      </c>
      <c r="H1975" t="s">
        <v>101</v>
      </c>
      <c r="I1975">
        <v>19143</v>
      </c>
      <c r="J1975" t="s">
        <v>22</v>
      </c>
      <c r="K1975" t="s">
        <v>32</v>
      </c>
      <c r="L1975" t="s">
        <v>33</v>
      </c>
      <c r="M1975" t="s">
        <v>34</v>
      </c>
      <c r="N1975" s="5">
        <v>18</v>
      </c>
      <c r="O1975" s="7">
        <v>5</v>
      </c>
      <c r="P1975" s="5">
        <v>12</v>
      </c>
      <c r="Q1975" s="5">
        <v>6</v>
      </c>
      <c r="R1975" s="22">
        <f>Tabla1[[#This Row],[Fecha de Envío]]-Tabla1[[#This Row],[Fecha de Orden]]</f>
        <v>15</v>
      </c>
      <c r="S1975" s="24">
        <f>YEAR(Tabla1[[#This Row],[Fecha de Orden]])</f>
        <v>2022</v>
      </c>
      <c r="T1975" t="str">
        <f>VLOOKUP(Tabla1[[#This Row],[Nombre del Producto]],Tabla2[[Nombre Producto]:[Costo Unitario]],2,FALSE)</f>
        <v>Lot's O' Nuts</v>
      </c>
      <c r="U1975" t="str">
        <f>VLOOKUP(Tabla1[[#This Row],[Fábrica]],Tabla3[],4,FALSE)</f>
        <v>Arizona</v>
      </c>
    </row>
    <row r="1976" spans="1:21" x14ac:dyDescent="0.25">
      <c r="A1976" t="s">
        <v>9108</v>
      </c>
      <c r="B1976" s="3">
        <v>44656</v>
      </c>
      <c r="C1976" s="3">
        <v>44671</v>
      </c>
      <c r="D1976" t="s">
        <v>18</v>
      </c>
      <c r="E1976">
        <v>167010</v>
      </c>
      <c r="F1976" t="s">
        <v>19</v>
      </c>
      <c r="G1976" t="s">
        <v>144</v>
      </c>
      <c r="H1976" t="s">
        <v>101</v>
      </c>
      <c r="I1976">
        <v>19143</v>
      </c>
      <c r="J1976" t="s">
        <v>22</v>
      </c>
      <c r="K1976" t="s">
        <v>32</v>
      </c>
      <c r="L1976" t="s">
        <v>36</v>
      </c>
      <c r="M1976" t="s">
        <v>37</v>
      </c>
      <c r="N1976" s="5">
        <v>3.25</v>
      </c>
      <c r="O1976" s="7">
        <v>1</v>
      </c>
      <c r="P1976" s="5">
        <v>2.11</v>
      </c>
      <c r="Q1976" s="5">
        <v>1.1399999999999999</v>
      </c>
      <c r="R1976" s="22">
        <f>Tabla1[[#This Row],[Fecha de Envío]]-Tabla1[[#This Row],[Fecha de Orden]]</f>
        <v>15</v>
      </c>
      <c r="S1976" s="24">
        <f>YEAR(Tabla1[[#This Row],[Fecha de Orden]])</f>
        <v>2022</v>
      </c>
      <c r="T1976" t="str">
        <f>VLOOKUP(Tabla1[[#This Row],[Nombre del Producto]],Tabla2[[Nombre Producto]:[Costo Unitario]],2,FALSE)</f>
        <v>Wicked Choccy's</v>
      </c>
      <c r="U1976" t="str">
        <f>VLOOKUP(Tabla1[[#This Row],[Fábrica]],Tabla3[],4,FALSE)</f>
        <v>Georgia</v>
      </c>
    </row>
    <row r="1977" spans="1:21" x14ac:dyDescent="0.25">
      <c r="A1977" t="s">
        <v>9109</v>
      </c>
      <c r="B1977" s="3">
        <v>44656</v>
      </c>
      <c r="C1977" s="3">
        <v>44671</v>
      </c>
      <c r="D1977" t="s">
        <v>18</v>
      </c>
      <c r="E1977">
        <v>167010</v>
      </c>
      <c r="F1977" t="s">
        <v>19</v>
      </c>
      <c r="G1977" t="s">
        <v>144</v>
      </c>
      <c r="H1977" t="s">
        <v>101</v>
      </c>
      <c r="I1977">
        <v>19143</v>
      </c>
      <c r="J1977" t="s">
        <v>22</v>
      </c>
      <c r="K1977" t="s">
        <v>32</v>
      </c>
      <c r="L1977" t="s">
        <v>27</v>
      </c>
      <c r="M1977" t="s">
        <v>28</v>
      </c>
      <c r="N1977" s="5">
        <v>14.4</v>
      </c>
      <c r="O1977" s="7">
        <v>4</v>
      </c>
      <c r="P1977" s="5">
        <v>10</v>
      </c>
      <c r="Q1977" s="5">
        <v>4.4000000000000004</v>
      </c>
      <c r="R1977" s="22">
        <f>Tabla1[[#This Row],[Fecha de Envío]]-Tabla1[[#This Row],[Fecha de Orden]]</f>
        <v>15</v>
      </c>
      <c r="S1977" s="24">
        <f>YEAR(Tabla1[[#This Row],[Fecha de Orden]])</f>
        <v>2022</v>
      </c>
      <c r="T1977" t="str">
        <f>VLOOKUP(Tabla1[[#This Row],[Nombre del Producto]],Tabla2[[Nombre Producto]:[Costo Unitario]],2,FALSE)</f>
        <v>Lot's O' Nuts</v>
      </c>
      <c r="U1977" t="str">
        <f>VLOOKUP(Tabla1[[#This Row],[Fábrica]],Tabla3[],4,FALSE)</f>
        <v>Arizona</v>
      </c>
    </row>
    <row r="1978" spans="1:21" x14ac:dyDescent="0.25">
      <c r="A1978" t="s">
        <v>9110</v>
      </c>
      <c r="B1978" s="3">
        <v>44656</v>
      </c>
      <c r="C1978" s="3">
        <v>44671</v>
      </c>
      <c r="D1978" t="s">
        <v>18</v>
      </c>
      <c r="E1978">
        <v>167010</v>
      </c>
      <c r="F1978" t="s">
        <v>19</v>
      </c>
      <c r="G1978" t="s">
        <v>144</v>
      </c>
      <c r="H1978" t="s">
        <v>101</v>
      </c>
      <c r="I1978">
        <v>19143</v>
      </c>
      <c r="J1978" t="s">
        <v>22</v>
      </c>
      <c r="K1978" t="s">
        <v>32</v>
      </c>
      <c r="L1978" t="s">
        <v>24</v>
      </c>
      <c r="M1978" t="s">
        <v>25</v>
      </c>
      <c r="N1978" s="5">
        <v>15</v>
      </c>
      <c r="O1978" s="7">
        <v>4</v>
      </c>
      <c r="P1978" s="5">
        <v>9.8000000000000007</v>
      </c>
      <c r="Q1978" s="5">
        <v>5.2</v>
      </c>
      <c r="R1978" s="22">
        <f>Tabla1[[#This Row],[Fecha de Envío]]-Tabla1[[#This Row],[Fecha de Orden]]</f>
        <v>15</v>
      </c>
      <c r="S1978" s="24">
        <f>YEAR(Tabla1[[#This Row],[Fecha de Orden]])</f>
        <v>2022</v>
      </c>
      <c r="T1978" t="str">
        <f>VLOOKUP(Tabla1[[#This Row],[Nombre del Producto]],Tabla2[[Nombre Producto]:[Costo Unitario]],2,FALSE)</f>
        <v>Wicked Choccy's</v>
      </c>
      <c r="U1978" t="str">
        <f>VLOOKUP(Tabla1[[#This Row],[Fábrica]],Tabla3[],4,FALSE)</f>
        <v>Georgia</v>
      </c>
    </row>
    <row r="1979" spans="1:21" x14ac:dyDescent="0.25">
      <c r="A1979" t="s">
        <v>6088</v>
      </c>
      <c r="B1979" s="3">
        <v>44657</v>
      </c>
      <c r="C1979" s="3">
        <v>44671</v>
      </c>
      <c r="D1979" t="s">
        <v>18</v>
      </c>
      <c r="E1979">
        <v>100888</v>
      </c>
      <c r="F1979" t="s">
        <v>19</v>
      </c>
      <c r="G1979" t="s">
        <v>242</v>
      </c>
      <c r="H1979" t="s">
        <v>98</v>
      </c>
      <c r="I1979">
        <v>28540</v>
      </c>
      <c r="J1979" t="s">
        <v>22</v>
      </c>
      <c r="K1979" t="s">
        <v>66</v>
      </c>
      <c r="L1979" t="s">
        <v>27</v>
      </c>
      <c r="M1979" t="s">
        <v>28</v>
      </c>
      <c r="N1979" s="5">
        <v>10.8</v>
      </c>
      <c r="O1979" s="7">
        <v>3</v>
      </c>
      <c r="P1979" s="5">
        <v>7.5</v>
      </c>
      <c r="Q1979" s="5">
        <v>3.3</v>
      </c>
      <c r="R1979" s="22">
        <f>Tabla1[[#This Row],[Fecha de Envío]]-Tabla1[[#This Row],[Fecha de Orden]]</f>
        <v>14</v>
      </c>
      <c r="S1979" s="24">
        <f>YEAR(Tabla1[[#This Row],[Fecha de Orden]])</f>
        <v>2022</v>
      </c>
      <c r="T1979" t="str">
        <f>VLOOKUP(Tabla1[[#This Row],[Nombre del Producto]],Tabla2[[Nombre Producto]:[Costo Unitario]],2,FALSE)</f>
        <v>Lot's O' Nuts</v>
      </c>
      <c r="U1979" t="str">
        <f>VLOOKUP(Tabla1[[#This Row],[Fábrica]],Tabla3[],4,FALSE)</f>
        <v>Arizona</v>
      </c>
    </row>
    <row r="1980" spans="1:21" x14ac:dyDescent="0.25">
      <c r="A1980" t="s">
        <v>8959</v>
      </c>
      <c r="B1980" s="3">
        <v>44657</v>
      </c>
      <c r="C1980" s="3">
        <v>44671</v>
      </c>
      <c r="D1980" t="s">
        <v>18</v>
      </c>
      <c r="E1980">
        <v>124541</v>
      </c>
      <c r="F1980" t="s">
        <v>19</v>
      </c>
      <c r="G1980" t="s">
        <v>159</v>
      </c>
      <c r="H1980" t="s">
        <v>42</v>
      </c>
      <c r="I1980">
        <v>77041</v>
      </c>
      <c r="J1980" t="s">
        <v>22</v>
      </c>
      <c r="K1980" t="s">
        <v>43</v>
      </c>
      <c r="L1980" t="s">
        <v>24</v>
      </c>
      <c r="M1980" t="s">
        <v>25</v>
      </c>
      <c r="N1980" s="5">
        <v>33.75</v>
      </c>
      <c r="O1980" s="7">
        <v>9</v>
      </c>
      <c r="P1980" s="5">
        <v>22.05</v>
      </c>
      <c r="Q1980" s="5">
        <v>11.7</v>
      </c>
      <c r="R1980" s="22">
        <f>Tabla1[[#This Row],[Fecha de Envío]]-Tabla1[[#This Row],[Fecha de Orden]]</f>
        <v>14</v>
      </c>
      <c r="S1980" s="24">
        <f>YEAR(Tabla1[[#This Row],[Fecha de Orden]])</f>
        <v>2022</v>
      </c>
      <c r="T1980" t="str">
        <f>VLOOKUP(Tabla1[[#This Row],[Nombre del Producto]],Tabla2[[Nombre Producto]:[Costo Unitario]],2,FALSE)</f>
        <v>Wicked Choccy's</v>
      </c>
      <c r="U1980" t="str">
        <f>VLOOKUP(Tabla1[[#This Row],[Fábrica]],Tabla3[],4,FALSE)</f>
        <v>Georgia</v>
      </c>
    </row>
    <row r="1981" spans="1:21" x14ac:dyDescent="0.25">
      <c r="A1981" t="s">
        <v>8960</v>
      </c>
      <c r="B1981" s="3">
        <v>44657</v>
      </c>
      <c r="C1981" s="3">
        <v>44671</v>
      </c>
      <c r="D1981" t="s">
        <v>18</v>
      </c>
      <c r="E1981">
        <v>124541</v>
      </c>
      <c r="F1981" t="s">
        <v>19</v>
      </c>
      <c r="G1981" t="s">
        <v>159</v>
      </c>
      <c r="H1981" t="s">
        <v>42</v>
      </c>
      <c r="I1981">
        <v>77041</v>
      </c>
      <c r="J1981" t="s">
        <v>22</v>
      </c>
      <c r="K1981" t="s">
        <v>43</v>
      </c>
      <c r="L1981" t="s">
        <v>45</v>
      </c>
      <c r="M1981" t="s">
        <v>46</v>
      </c>
      <c r="N1981" s="5">
        <v>20.94</v>
      </c>
      <c r="O1981" s="7">
        <v>6</v>
      </c>
      <c r="P1981" s="5">
        <v>14.94</v>
      </c>
      <c r="Q1981" s="5">
        <v>6</v>
      </c>
      <c r="R1981" s="22">
        <f>Tabla1[[#This Row],[Fecha de Envío]]-Tabla1[[#This Row],[Fecha de Orden]]</f>
        <v>14</v>
      </c>
      <c r="S1981" s="24">
        <f>YEAR(Tabla1[[#This Row],[Fecha de Orden]])</f>
        <v>2022</v>
      </c>
      <c r="T1981" t="str">
        <f>VLOOKUP(Tabla1[[#This Row],[Nombre del Producto]],Tabla2[[Nombre Producto]:[Costo Unitario]],2,FALSE)</f>
        <v>Lot's O' Nuts</v>
      </c>
      <c r="U1981" t="str">
        <f>VLOOKUP(Tabla1[[#This Row],[Fábrica]],Tabla3[],4,FALSE)</f>
        <v>Arizona</v>
      </c>
    </row>
    <row r="1982" spans="1:21" x14ac:dyDescent="0.25">
      <c r="A1982" t="s">
        <v>8961</v>
      </c>
      <c r="B1982" s="3">
        <v>44657</v>
      </c>
      <c r="C1982" s="3">
        <v>44671</v>
      </c>
      <c r="D1982" t="s">
        <v>18</v>
      </c>
      <c r="E1982">
        <v>124541</v>
      </c>
      <c r="F1982" t="s">
        <v>19</v>
      </c>
      <c r="G1982" t="s">
        <v>159</v>
      </c>
      <c r="H1982" t="s">
        <v>42</v>
      </c>
      <c r="I1982">
        <v>77041</v>
      </c>
      <c r="J1982" t="s">
        <v>22</v>
      </c>
      <c r="K1982" t="s">
        <v>43</v>
      </c>
      <c r="L1982" t="s">
        <v>27</v>
      </c>
      <c r="M1982" t="s">
        <v>28</v>
      </c>
      <c r="N1982" s="5">
        <v>10.8</v>
      </c>
      <c r="O1982" s="7">
        <v>3</v>
      </c>
      <c r="P1982" s="5">
        <v>7.5</v>
      </c>
      <c r="Q1982" s="5">
        <v>3.3</v>
      </c>
      <c r="R1982" s="22">
        <f>Tabla1[[#This Row],[Fecha de Envío]]-Tabla1[[#This Row],[Fecha de Orden]]</f>
        <v>14</v>
      </c>
      <c r="S1982" s="24">
        <f>YEAR(Tabla1[[#This Row],[Fecha de Orden]])</f>
        <v>2022</v>
      </c>
      <c r="T1982" t="str">
        <f>VLOOKUP(Tabla1[[#This Row],[Nombre del Producto]],Tabla2[[Nombre Producto]:[Costo Unitario]],2,FALSE)</f>
        <v>Lot's O' Nuts</v>
      </c>
      <c r="U1982" t="str">
        <f>VLOOKUP(Tabla1[[#This Row],[Fábrica]],Tabla3[],4,FALSE)</f>
        <v>Arizona</v>
      </c>
    </row>
    <row r="1983" spans="1:21" x14ac:dyDescent="0.25">
      <c r="A1983" t="s">
        <v>3520</v>
      </c>
      <c r="B1983" s="3">
        <v>44658</v>
      </c>
      <c r="C1983" s="3">
        <v>44670</v>
      </c>
      <c r="D1983" t="s">
        <v>39</v>
      </c>
      <c r="E1983">
        <v>130554</v>
      </c>
      <c r="F1983" t="s">
        <v>19</v>
      </c>
      <c r="G1983" t="s">
        <v>144</v>
      </c>
      <c r="H1983" t="s">
        <v>101</v>
      </c>
      <c r="I1983">
        <v>19140</v>
      </c>
      <c r="J1983" t="s">
        <v>22</v>
      </c>
      <c r="K1983" t="s">
        <v>32</v>
      </c>
      <c r="L1983" t="s">
        <v>45</v>
      </c>
      <c r="M1983" t="s">
        <v>46</v>
      </c>
      <c r="N1983" s="5">
        <v>10.47</v>
      </c>
      <c r="O1983" s="7">
        <v>3</v>
      </c>
      <c r="P1983" s="5">
        <v>7.47</v>
      </c>
      <c r="Q1983" s="5">
        <v>3</v>
      </c>
      <c r="R1983" s="22">
        <f>Tabla1[[#This Row],[Fecha de Envío]]-Tabla1[[#This Row],[Fecha de Orden]]</f>
        <v>12</v>
      </c>
      <c r="S1983" s="24">
        <f>YEAR(Tabla1[[#This Row],[Fecha de Orden]])</f>
        <v>2022</v>
      </c>
      <c r="T1983" t="str">
        <f>VLOOKUP(Tabla1[[#This Row],[Nombre del Producto]],Tabla2[[Nombre Producto]:[Costo Unitario]],2,FALSE)</f>
        <v>Lot's O' Nuts</v>
      </c>
      <c r="U1983" t="str">
        <f>VLOOKUP(Tabla1[[#This Row],[Fábrica]],Tabla3[],4,FALSE)</f>
        <v>Arizona</v>
      </c>
    </row>
    <row r="1984" spans="1:21" x14ac:dyDescent="0.25">
      <c r="A1984" t="s">
        <v>6932</v>
      </c>
      <c r="B1984" s="3">
        <v>44658</v>
      </c>
      <c r="C1984" s="3">
        <v>44672</v>
      </c>
      <c r="D1984" t="s">
        <v>18</v>
      </c>
      <c r="E1984">
        <v>140025</v>
      </c>
      <c r="F1984" t="s">
        <v>19</v>
      </c>
      <c r="G1984" t="s">
        <v>908</v>
      </c>
      <c r="H1984" t="s">
        <v>42</v>
      </c>
      <c r="I1984">
        <v>78207</v>
      </c>
      <c r="J1984" t="s">
        <v>22</v>
      </c>
      <c r="K1984" t="s">
        <v>43</v>
      </c>
      <c r="L1984" t="s">
        <v>24</v>
      </c>
      <c r="M1984" t="s">
        <v>25</v>
      </c>
      <c r="N1984" s="5">
        <v>30</v>
      </c>
      <c r="O1984" s="7">
        <v>8</v>
      </c>
      <c r="P1984" s="5">
        <v>19.600000000000001</v>
      </c>
      <c r="Q1984" s="5">
        <v>10.4</v>
      </c>
      <c r="R1984" s="22">
        <f>Tabla1[[#This Row],[Fecha de Envío]]-Tabla1[[#This Row],[Fecha de Orden]]</f>
        <v>14</v>
      </c>
      <c r="S1984" s="24">
        <f>YEAR(Tabla1[[#This Row],[Fecha de Orden]])</f>
        <v>2022</v>
      </c>
      <c r="T1984" t="str">
        <f>VLOOKUP(Tabla1[[#This Row],[Nombre del Producto]],Tabla2[[Nombre Producto]:[Costo Unitario]],2,FALSE)</f>
        <v>Wicked Choccy's</v>
      </c>
      <c r="U1984" t="str">
        <f>VLOOKUP(Tabla1[[#This Row],[Fábrica]],Tabla3[],4,FALSE)</f>
        <v>Georgia</v>
      </c>
    </row>
    <row r="1985" spans="1:21" x14ac:dyDescent="0.25">
      <c r="A1985" t="s">
        <v>6933</v>
      </c>
      <c r="B1985" s="3">
        <v>44658</v>
      </c>
      <c r="C1985" s="3">
        <v>44672</v>
      </c>
      <c r="D1985" t="s">
        <v>18</v>
      </c>
      <c r="E1985">
        <v>140025</v>
      </c>
      <c r="F1985" t="s">
        <v>19</v>
      </c>
      <c r="G1985" t="s">
        <v>908</v>
      </c>
      <c r="H1985" t="s">
        <v>42</v>
      </c>
      <c r="I1985">
        <v>78207</v>
      </c>
      <c r="J1985" t="s">
        <v>22</v>
      </c>
      <c r="K1985" t="s">
        <v>43</v>
      </c>
      <c r="L1985" t="s">
        <v>33</v>
      </c>
      <c r="M1985" t="s">
        <v>34</v>
      </c>
      <c r="N1985" s="5">
        <v>21.6</v>
      </c>
      <c r="O1985" s="7">
        <v>6</v>
      </c>
      <c r="P1985" s="5">
        <v>14.4</v>
      </c>
      <c r="Q1985" s="5">
        <v>7.2</v>
      </c>
      <c r="R1985" s="22">
        <f>Tabla1[[#This Row],[Fecha de Envío]]-Tabla1[[#This Row],[Fecha de Orden]]</f>
        <v>14</v>
      </c>
      <c r="S1985" s="24">
        <f>YEAR(Tabla1[[#This Row],[Fecha de Orden]])</f>
        <v>2022</v>
      </c>
      <c r="T1985" t="str">
        <f>VLOOKUP(Tabla1[[#This Row],[Nombre del Producto]],Tabla2[[Nombre Producto]:[Costo Unitario]],2,FALSE)</f>
        <v>Lot's O' Nuts</v>
      </c>
      <c r="U1985" t="str">
        <f>VLOOKUP(Tabla1[[#This Row],[Fábrica]],Tabla3[],4,FALSE)</f>
        <v>Arizona</v>
      </c>
    </row>
    <row r="1986" spans="1:21" x14ac:dyDescent="0.25">
      <c r="A1986" t="s">
        <v>7653</v>
      </c>
      <c r="B1986" s="3">
        <v>44658</v>
      </c>
      <c r="C1986" s="3">
        <v>44671</v>
      </c>
      <c r="D1986" t="s">
        <v>39</v>
      </c>
      <c r="E1986">
        <v>166492</v>
      </c>
      <c r="F1986" t="s">
        <v>19</v>
      </c>
      <c r="G1986" t="s">
        <v>30</v>
      </c>
      <c r="H1986" t="s">
        <v>31</v>
      </c>
      <c r="I1986">
        <v>10035</v>
      </c>
      <c r="J1986" t="s">
        <v>22</v>
      </c>
      <c r="K1986" t="s">
        <v>32</v>
      </c>
      <c r="L1986" t="s">
        <v>45</v>
      </c>
      <c r="M1986" t="s">
        <v>46</v>
      </c>
      <c r="N1986" s="5">
        <v>13.96</v>
      </c>
      <c r="O1986" s="7">
        <v>4</v>
      </c>
      <c r="P1986" s="5">
        <v>9.9600000000000009</v>
      </c>
      <c r="Q1986" s="5">
        <v>4</v>
      </c>
      <c r="R1986" s="22">
        <f>Tabla1[[#This Row],[Fecha de Envío]]-Tabla1[[#This Row],[Fecha de Orden]]</f>
        <v>13</v>
      </c>
      <c r="S1986" s="24">
        <f>YEAR(Tabla1[[#This Row],[Fecha de Orden]])</f>
        <v>2022</v>
      </c>
      <c r="T1986" t="str">
        <f>VLOOKUP(Tabla1[[#This Row],[Nombre del Producto]],Tabla2[[Nombre Producto]:[Costo Unitario]],2,FALSE)</f>
        <v>Lot's O' Nuts</v>
      </c>
      <c r="U1986" t="str">
        <f>VLOOKUP(Tabla1[[#This Row],[Fábrica]],Tabla3[],4,FALSE)</f>
        <v>Arizona</v>
      </c>
    </row>
    <row r="1987" spans="1:21" x14ac:dyDescent="0.25">
      <c r="A1987" t="s">
        <v>7654</v>
      </c>
      <c r="B1987" s="3">
        <v>44658</v>
      </c>
      <c r="C1987" s="3">
        <v>44671</v>
      </c>
      <c r="D1987" t="s">
        <v>39</v>
      </c>
      <c r="E1987">
        <v>166492</v>
      </c>
      <c r="F1987" t="s">
        <v>19</v>
      </c>
      <c r="G1987" t="s">
        <v>30</v>
      </c>
      <c r="H1987" t="s">
        <v>31</v>
      </c>
      <c r="I1987">
        <v>10035</v>
      </c>
      <c r="J1987" t="s">
        <v>22</v>
      </c>
      <c r="K1987" t="s">
        <v>32</v>
      </c>
      <c r="L1987" t="s">
        <v>27</v>
      </c>
      <c r="M1987" t="s">
        <v>28</v>
      </c>
      <c r="N1987" s="5">
        <v>7.2</v>
      </c>
      <c r="O1987" s="7">
        <v>2</v>
      </c>
      <c r="P1987" s="5">
        <v>5</v>
      </c>
      <c r="Q1987" s="5">
        <v>2.2000000000000002</v>
      </c>
      <c r="R1987" s="22">
        <f>Tabla1[[#This Row],[Fecha de Envío]]-Tabla1[[#This Row],[Fecha de Orden]]</f>
        <v>13</v>
      </c>
      <c r="S1987" s="24">
        <f>YEAR(Tabla1[[#This Row],[Fecha de Orden]])</f>
        <v>2022</v>
      </c>
      <c r="T1987" t="str">
        <f>VLOOKUP(Tabla1[[#This Row],[Nombre del Producto]],Tabla2[[Nombre Producto]:[Costo Unitario]],2,FALSE)</f>
        <v>Lot's O' Nuts</v>
      </c>
      <c r="U1987" t="str">
        <f>VLOOKUP(Tabla1[[#This Row],[Fábrica]],Tabla3[],4,FALSE)</f>
        <v>Arizona</v>
      </c>
    </row>
    <row r="1988" spans="1:21" x14ac:dyDescent="0.25">
      <c r="A1988" t="s">
        <v>4072</v>
      </c>
      <c r="B1988" s="3">
        <v>44660</v>
      </c>
      <c r="C1988" s="3">
        <v>44675</v>
      </c>
      <c r="D1988" t="s">
        <v>18</v>
      </c>
      <c r="E1988">
        <v>101000</v>
      </c>
      <c r="F1988" t="s">
        <v>19</v>
      </c>
      <c r="G1988" t="s">
        <v>2088</v>
      </c>
      <c r="H1988" t="s">
        <v>84</v>
      </c>
      <c r="I1988">
        <v>6360</v>
      </c>
      <c r="J1988" t="s">
        <v>22</v>
      </c>
      <c r="K1988" t="s">
        <v>32</v>
      </c>
      <c r="L1988" t="s">
        <v>33</v>
      </c>
      <c r="M1988" t="s">
        <v>34</v>
      </c>
      <c r="N1988" s="5">
        <v>10.8</v>
      </c>
      <c r="O1988" s="7">
        <v>3</v>
      </c>
      <c r="P1988" s="5">
        <v>7.2</v>
      </c>
      <c r="Q1988" s="5">
        <v>3.6</v>
      </c>
      <c r="R1988" s="22">
        <f>Tabla1[[#This Row],[Fecha de Envío]]-Tabla1[[#This Row],[Fecha de Orden]]</f>
        <v>15</v>
      </c>
      <c r="S1988" s="24">
        <f>YEAR(Tabla1[[#This Row],[Fecha de Orden]])</f>
        <v>2022</v>
      </c>
      <c r="T1988" t="str">
        <f>VLOOKUP(Tabla1[[#This Row],[Nombre del Producto]],Tabla2[[Nombre Producto]:[Costo Unitario]],2,FALSE)</f>
        <v>Lot's O' Nuts</v>
      </c>
      <c r="U1988" t="str">
        <f>VLOOKUP(Tabla1[[#This Row],[Fábrica]],Tabla3[],4,FALSE)</f>
        <v>Arizona</v>
      </c>
    </row>
    <row r="1989" spans="1:21" x14ac:dyDescent="0.25">
      <c r="A1989" t="s">
        <v>4533</v>
      </c>
      <c r="B1989" s="3">
        <v>44660</v>
      </c>
      <c r="C1989" s="3">
        <v>44675</v>
      </c>
      <c r="D1989" t="s">
        <v>18</v>
      </c>
      <c r="E1989">
        <v>142027</v>
      </c>
      <c r="F1989" t="s">
        <v>19</v>
      </c>
      <c r="G1989" t="s">
        <v>188</v>
      </c>
      <c r="H1989" t="s">
        <v>21</v>
      </c>
      <c r="I1989">
        <v>90805</v>
      </c>
      <c r="J1989" t="s">
        <v>22</v>
      </c>
      <c r="K1989" t="s">
        <v>23</v>
      </c>
      <c r="L1989" t="s">
        <v>27</v>
      </c>
      <c r="M1989" t="s">
        <v>28</v>
      </c>
      <c r="N1989" s="5">
        <v>10.8</v>
      </c>
      <c r="O1989" s="7">
        <v>3</v>
      </c>
      <c r="P1989" s="5">
        <v>7.5</v>
      </c>
      <c r="Q1989" s="5">
        <v>3.3</v>
      </c>
      <c r="R1989" s="22">
        <f>Tabla1[[#This Row],[Fecha de Envío]]-Tabla1[[#This Row],[Fecha de Orden]]</f>
        <v>15</v>
      </c>
      <c r="S1989" s="24">
        <f>YEAR(Tabla1[[#This Row],[Fecha de Orden]])</f>
        <v>2022</v>
      </c>
      <c r="T1989" t="str">
        <f>VLOOKUP(Tabla1[[#This Row],[Nombre del Producto]],Tabla2[[Nombre Producto]:[Costo Unitario]],2,FALSE)</f>
        <v>Lot's O' Nuts</v>
      </c>
      <c r="U1989" t="str">
        <f>VLOOKUP(Tabla1[[#This Row],[Fábrica]],Tabla3[],4,FALSE)</f>
        <v>Arizona</v>
      </c>
    </row>
    <row r="1990" spans="1:21" x14ac:dyDescent="0.25">
      <c r="A1990" t="s">
        <v>5917</v>
      </c>
      <c r="B1990" s="3">
        <v>44660</v>
      </c>
      <c r="C1990" s="3">
        <v>44675</v>
      </c>
      <c r="D1990" t="s">
        <v>18</v>
      </c>
      <c r="E1990">
        <v>116512</v>
      </c>
      <c r="F1990" t="s">
        <v>19</v>
      </c>
      <c r="G1990" t="s">
        <v>30</v>
      </c>
      <c r="H1990" t="s">
        <v>31</v>
      </c>
      <c r="I1990">
        <v>10024</v>
      </c>
      <c r="J1990" t="s">
        <v>22</v>
      </c>
      <c r="K1990" t="s">
        <v>32</v>
      </c>
      <c r="L1990" t="s">
        <v>36</v>
      </c>
      <c r="M1990" t="s">
        <v>37</v>
      </c>
      <c r="N1990" s="5">
        <v>9.75</v>
      </c>
      <c r="O1990" s="7">
        <v>3</v>
      </c>
      <c r="P1990" s="5">
        <v>6.33</v>
      </c>
      <c r="Q1990" s="5">
        <v>3.42</v>
      </c>
      <c r="R1990" s="22">
        <f>Tabla1[[#This Row],[Fecha de Envío]]-Tabla1[[#This Row],[Fecha de Orden]]</f>
        <v>15</v>
      </c>
      <c r="S1990" s="24">
        <f>YEAR(Tabla1[[#This Row],[Fecha de Orden]])</f>
        <v>2022</v>
      </c>
      <c r="T1990" t="str">
        <f>VLOOKUP(Tabla1[[#This Row],[Nombre del Producto]],Tabla2[[Nombre Producto]:[Costo Unitario]],2,FALSE)</f>
        <v>Wicked Choccy's</v>
      </c>
      <c r="U1990" t="str">
        <f>VLOOKUP(Tabla1[[#This Row],[Fábrica]],Tabla3[],4,FALSE)</f>
        <v>Georgia</v>
      </c>
    </row>
    <row r="1991" spans="1:21" x14ac:dyDescent="0.25">
      <c r="A1991" t="s">
        <v>2770</v>
      </c>
      <c r="B1991" s="3">
        <v>44661</v>
      </c>
      <c r="C1991" s="3">
        <v>44676</v>
      </c>
      <c r="D1991" t="s">
        <v>18</v>
      </c>
      <c r="E1991">
        <v>168767</v>
      </c>
      <c r="F1991" t="s">
        <v>19</v>
      </c>
      <c r="G1991" t="s">
        <v>1140</v>
      </c>
      <c r="H1991" t="s">
        <v>21</v>
      </c>
      <c r="I1991">
        <v>95823</v>
      </c>
      <c r="J1991" t="s">
        <v>22</v>
      </c>
      <c r="K1991" t="s">
        <v>23</v>
      </c>
      <c r="L1991" t="s">
        <v>33</v>
      </c>
      <c r="M1991" t="s">
        <v>34</v>
      </c>
      <c r="N1991" s="5">
        <v>7.2</v>
      </c>
      <c r="O1991" s="7">
        <v>2</v>
      </c>
      <c r="P1991" s="5">
        <v>4.8</v>
      </c>
      <c r="Q1991" s="5">
        <v>2.4</v>
      </c>
      <c r="R1991" s="22">
        <f>Tabla1[[#This Row],[Fecha de Envío]]-Tabla1[[#This Row],[Fecha de Orden]]</f>
        <v>15</v>
      </c>
      <c r="S1991" s="24">
        <f>YEAR(Tabla1[[#This Row],[Fecha de Orden]])</f>
        <v>2022</v>
      </c>
      <c r="T1991" t="str">
        <f>VLOOKUP(Tabla1[[#This Row],[Nombre del Producto]],Tabla2[[Nombre Producto]:[Costo Unitario]],2,FALSE)</f>
        <v>Lot's O' Nuts</v>
      </c>
      <c r="U1991" t="str">
        <f>VLOOKUP(Tabla1[[#This Row],[Fábrica]],Tabla3[],4,FALSE)</f>
        <v>Arizona</v>
      </c>
    </row>
    <row r="1992" spans="1:21" x14ac:dyDescent="0.25">
      <c r="A1992" t="s">
        <v>3238</v>
      </c>
      <c r="B1992" s="3">
        <v>44661</v>
      </c>
      <c r="C1992" s="3">
        <v>44677</v>
      </c>
      <c r="D1992" t="s">
        <v>18</v>
      </c>
      <c r="E1992">
        <v>134201</v>
      </c>
      <c r="F1992" t="s">
        <v>19</v>
      </c>
      <c r="G1992" t="s">
        <v>276</v>
      </c>
      <c r="H1992" t="s">
        <v>31</v>
      </c>
      <c r="I1992">
        <v>14609</v>
      </c>
      <c r="J1992" t="s">
        <v>22</v>
      </c>
      <c r="K1992" t="s">
        <v>32</v>
      </c>
      <c r="L1992" t="s">
        <v>24</v>
      </c>
      <c r="M1992" t="s">
        <v>25</v>
      </c>
      <c r="N1992" s="5">
        <v>11.25</v>
      </c>
      <c r="O1992" s="7">
        <v>3</v>
      </c>
      <c r="P1992" s="5">
        <v>7.35</v>
      </c>
      <c r="Q1992" s="5">
        <v>3.9</v>
      </c>
      <c r="R1992" s="22">
        <f>Tabla1[[#This Row],[Fecha de Envío]]-Tabla1[[#This Row],[Fecha de Orden]]</f>
        <v>16</v>
      </c>
      <c r="S1992" s="24">
        <f>YEAR(Tabla1[[#This Row],[Fecha de Orden]])</f>
        <v>2022</v>
      </c>
      <c r="T1992" t="str">
        <f>VLOOKUP(Tabla1[[#This Row],[Nombre del Producto]],Tabla2[[Nombre Producto]:[Costo Unitario]],2,FALSE)</f>
        <v>Wicked Choccy's</v>
      </c>
      <c r="U1992" t="str">
        <f>VLOOKUP(Tabla1[[#This Row],[Fábrica]],Tabla3[],4,FALSE)</f>
        <v>Georgia</v>
      </c>
    </row>
    <row r="1993" spans="1:21" x14ac:dyDescent="0.25">
      <c r="A1993" t="s">
        <v>3239</v>
      </c>
      <c r="B1993" s="3">
        <v>44661</v>
      </c>
      <c r="C1993" s="3">
        <v>44677</v>
      </c>
      <c r="D1993" t="s">
        <v>18</v>
      </c>
      <c r="E1993">
        <v>134201</v>
      </c>
      <c r="F1993" t="s">
        <v>19</v>
      </c>
      <c r="G1993" t="s">
        <v>276</v>
      </c>
      <c r="H1993" t="s">
        <v>31</v>
      </c>
      <c r="I1993">
        <v>14609</v>
      </c>
      <c r="J1993" t="s">
        <v>22</v>
      </c>
      <c r="K1993" t="s">
        <v>32</v>
      </c>
      <c r="L1993" t="s">
        <v>36</v>
      </c>
      <c r="M1993" t="s">
        <v>37</v>
      </c>
      <c r="N1993" s="5">
        <v>13</v>
      </c>
      <c r="O1993" s="7">
        <v>4</v>
      </c>
      <c r="P1993" s="5">
        <v>8.44</v>
      </c>
      <c r="Q1993" s="5">
        <v>4.5599999999999996</v>
      </c>
      <c r="R1993" s="22">
        <f>Tabla1[[#This Row],[Fecha de Envío]]-Tabla1[[#This Row],[Fecha de Orden]]</f>
        <v>16</v>
      </c>
      <c r="S1993" s="24">
        <f>YEAR(Tabla1[[#This Row],[Fecha de Orden]])</f>
        <v>2022</v>
      </c>
      <c r="T1993" t="str">
        <f>VLOOKUP(Tabla1[[#This Row],[Nombre del Producto]],Tabla2[[Nombre Producto]:[Costo Unitario]],2,FALSE)</f>
        <v>Wicked Choccy's</v>
      </c>
      <c r="U1993" t="str">
        <f>VLOOKUP(Tabla1[[#This Row],[Fábrica]],Tabla3[],4,FALSE)</f>
        <v>Georgia</v>
      </c>
    </row>
    <row r="1994" spans="1:21" x14ac:dyDescent="0.25">
      <c r="A1994" t="s">
        <v>724</v>
      </c>
      <c r="B1994" s="3">
        <v>44662</v>
      </c>
      <c r="C1994" s="3">
        <v>44675</v>
      </c>
      <c r="D1994" t="s">
        <v>71</v>
      </c>
      <c r="E1994">
        <v>136987</v>
      </c>
      <c r="F1994" t="s">
        <v>19</v>
      </c>
      <c r="G1994" t="s">
        <v>53</v>
      </c>
      <c r="H1994" t="s">
        <v>21</v>
      </c>
      <c r="I1994">
        <v>90004</v>
      </c>
      <c r="J1994" t="s">
        <v>22</v>
      </c>
      <c r="K1994" t="s">
        <v>23</v>
      </c>
      <c r="L1994" t="s">
        <v>33</v>
      </c>
      <c r="M1994" t="s">
        <v>34</v>
      </c>
      <c r="N1994" s="5">
        <v>7.2</v>
      </c>
      <c r="O1994" s="7">
        <v>2</v>
      </c>
      <c r="P1994" s="5">
        <v>4.8</v>
      </c>
      <c r="Q1994" s="5">
        <v>2.4</v>
      </c>
      <c r="R1994" s="22">
        <f>Tabla1[[#This Row],[Fecha de Envío]]-Tabla1[[#This Row],[Fecha de Orden]]</f>
        <v>13</v>
      </c>
      <c r="S1994" s="24">
        <f>YEAR(Tabla1[[#This Row],[Fecha de Orden]])</f>
        <v>2022</v>
      </c>
      <c r="T1994" t="str">
        <f>VLOOKUP(Tabla1[[#This Row],[Nombre del Producto]],Tabla2[[Nombre Producto]:[Costo Unitario]],2,FALSE)</f>
        <v>Lot's O' Nuts</v>
      </c>
      <c r="U1994" t="str">
        <f>VLOOKUP(Tabla1[[#This Row],[Fábrica]],Tabla3[],4,FALSE)</f>
        <v>Arizona</v>
      </c>
    </row>
    <row r="1995" spans="1:21" x14ac:dyDescent="0.25">
      <c r="A1995" t="s">
        <v>7151</v>
      </c>
      <c r="B1995" s="3">
        <v>44662</v>
      </c>
      <c r="C1995" s="3">
        <v>44678</v>
      </c>
      <c r="D1995" t="s">
        <v>18</v>
      </c>
      <c r="E1995">
        <v>125563</v>
      </c>
      <c r="F1995" t="s">
        <v>19</v>
      </c>
      <c r="G1995" t="s">
        <v>254</v>
      </c>
      <c r="H1995" t="s">
        <v>255</v>
      </c>
      <c r="I1995">
        <v>33614</v>
      </c>
      <c r="J1995" t="s">
        <v>22</v>
      </c>
      <c r="K1995" t="s">
        <v>66</v>
      </c>
      <c r="L1995" t="s">
        <v>24</v>
      </c>
      <c r="M1995" t="s">
        <v>25</v>
      </c>
      <c r="N1995" s="5">
        <v>11.25</v>
      </c>
      <c r="O1995" s="7">
        <v>3</v>
      </c>
      <c r="P1995" s="5">
        <v>7.35</v>
      </c>
      <c r="Q1995" s="5">
        <v>3.9</v>
      </c>
      <c r="R1995" s="22">
        <f>Tabla1[[#This Row],[Fecha de Envío]]-Tabla1[[#This Row],[Fecha de Orden]]</f>
        <v>16</v>
      </c>
      <c r="S1995" s="24">
        <f>YEAR(Tabla1[[#This Row],[Fecha de Orden]])</f>
        <v>2022</v>
      </c>
      <c r="T1995" t="str">
        <f>VLOOKUP(Tabla1[[#This Row],[Nombre del Producto]],Tabla2[[Nombre Producto]:[Costo Unitario]],2,FALSE)</f>
        <v>Wicked Choccy's</v>
      </c>
      <c r="U1995" t="str">
        <f>VLOOKUP(Tabla1[[#This Row],[Fábrica]],Tabla3[],4,FALSE)</f>
        <v>Georgia</v>
      </c>
    </row>
    <row r="1996" spans="1:21" x14ac:dyDescent="0.25">
      <c r="A1996" t="s">
        <v>8008</v>
      </c>
      <c r="B1996" s="3">
        <v>44662</v>
      </c>
      <c r="C1996" s="3">
        <v>44676</v>
      </c>
      <c r="D1996" t="s">
        <v>18</v>
      </c>
      <c r="E1996">
        <v>111164</v>
      </c>
      <c r="F1996" t="s">
        <v>19</v>
      </c>
      <c r="G1996" t="s">
        <v>30</v>
      </c>
      <c r="H1996" t="s">
        <v>31</v>
      </c>
      <c r="I1996">
        <v>10009</v>
      </c>
      <c r="J1996" t="s">
        <v>22</v>
      </c>
      <c r="K1996" t="s">
        <v>32</v>
      </c>
      <c r="L1996" t="s">
        <v>27</v>
      </c>
      <c r="M1996" t="s">
        <v>28</v>
      </c>
      <c r="N1996" s="5">
        <v>18</v>
      </c>
      <c r="O1996" s="7">
        <v>5</v>
      </c>
      <c r="P1996" s="5">
        <v>12.5</v>
      </c>
      <c r="Q1996" s="5">
        <v>5.5</v>
      </c>
      <c r="R1996" s="22">
        <f>Tabla1[[#This Row],[Fecha de Envío]]-Tabla1[[#This Row],[Fecha de Orden]]</f>
        <v>14</v>
      </c>
      <c r="S1996" s="24">
        <f>YEAR(Tabla1[[#This Row],[Fecha de Orden]])</f>
        <v>2022</v>
      </c>
      <c r="T1996" t="str">
        <f>VLOOKUP(Tabla1[[#This Row],[Nombre del Producto]],Tabla2[[Nombre Producto]:[Costo Unitario]],2,FALSE)</f>
        <v>Lot's O' Nuts</v>
      </c>
      <c r="U1996" t="str">
        <f>VLOOKUP(Tabla1[[#This Row],[Fábrica]],Tabla3[],4,FALSE)</f>
        <v>Arizona</v>
      </c>
    </row>
    <row r="1997" spans="1:21" x14ac:dyDescent="0.25">
      <c r="A1997" t="s">
        <v>8009</v>
      </c>
      <c r="B1997" s="3">
        <v>44662</v>
      </c>
      <c r="C1997" s="3">
        <v>44676</v>
      </c>
      <c r="D1997" t="s">
        <v>18</v>
      </c>
      <c r="E1997">
        <v>111164</v>
      </c>
      <c r="F1997" t="s">
        <v>19</v>
      </c>
      <c r="G1997" t="s">
        <v>30</v>
      </c>
      <c r="H1997" t="s">
        <v>31</v>
      </c>
      <c r="I1997">
        <v>10009</v>
      </c>
      <c r="J1997" t="s">
        <v>22</v>
      </c>
      <c r="K1997" t="s">
        <v>32</v>
      </c>
      <c r="L1997" t="s">
        <v>33</v>
      </c>
      <c r="M1997" t="s">
        <v>34</v>
      </c>
      <c r="N1997" s="5">
        <v>10.8</v>
      </c>
      <c r="O1997" s="7">
        <v>3</v>
      </c>
      <c r="P1997" s="5">
        <v>7.2</v>
      </c>
      <c r="Q1997" s="5">
        <v>3.6</v>
      </c>
      <c r="R1997" s="22">
        <f>Tabla1[[#This Row],[Fecha de Envío]]-Tabla1[[#This Row],[Fecha de Orden]]</f>
        <v>14</v>
      </c>
      <c r="S1997" s="24">
        <f>YEAR(Tabla1[[#This Row],[Fecha de Orden]])</f>
        <v>2022</v>
      </c>
      <c r="T1997" t="str">
        <f>VLOOKUP(Tabla1[[#This Row],[Nombre del Producto]],Tabla2[[Nombre Producto]:[Costo Unitario]],2,FALSE)</f>
        <v>Lot's O' Nuts</v>
      </c>
      <c r="U1997" t="str">
        <f>VLOOKUP(Tabla1[[#This Row],[Fábrica]],Tabla3[],4,FALSE)</f>
        <v>Arizona</v>
      </c>
    </row>
    <row r="1998" spans="1:21" x14ac:dyDescent="0.25">
      <c r="A1998" t="s">
        <v>7431</v>
      </c>
      <c r="B1998" s="3">
        <v>44663</v>
      </c>
      <c r="C1998" s="3">
        <v>44678</v>
      </c>
      <c r="D1998" t="s">
        <v>71</v>
      </c>
      <c r="E1998">
        <v>145415</v>
      </c>
      <c r="F1998" t="s">
        <v>19</v>
      </c>
      <c r="G1998" t="s">
        <v>124</v>
      </c>
      <c r="H1998" t="s">
        <v>125</v>
      </c>
      <c r="I1998">
        <v>98103</v>
      </c>
      <c r="J1998" t="s">
        <v>22</v>
      </c>
      <c r="K1998" t="s">
        <v>23</v>
      </c>
      <c r="L1998" t="s">
        <v>36</v>
      </c>
      <c r="M1998" t="s">
        <v>37</v>
      </c>
      <c r="N1998" s="5">
        <v>9.75</v>
      </c>
      <c r="O1998" s="7">
        <v>3</v>
      </c>
      <c r="P1998" s="5">
        <v>6.33</v>
      </c>
      <c r="Q1998" s="5">
        <v>3.42</v>
      </c>
      <c r="R1998" s="22">
        <f>Tabla1[[#This Row],[Fecha de Envío]]-Tabla1[[#This Row],[Fecha de Orden]]</f>
        <v>15</v>
      </c>
      <c r="S1998" s="24">
        <f>YEAR(Tabla1[[#This Row],[Fecha de Orden]])</f>
        <v>2022</v>
      </c>
      <c r="T1998" t="str">
        <f>VLOOKUP(Tabla1[[#This Row],[Nombre del Producto]],Tabla2[[Nombre Producto]:[Costo Unitario]],2,FALSE)</f>
        <v>Wicked Choccy's</v>
      </c>
      <c r="U1998" t="str">
        <f>VLOOKUP(Tabla1[[#This Row],[Fábrica]],Tabla3[],4,FALSE)</f>
        <v>Georgia</v>
      </c>
    </row>
    <row r="1999" spans="1:21" x14ac:dyDescent="0.25">
      <c r="A1999" t="s">
        <v>861</v>
      </c>
      <c r="B1999" s="3">
        <v>44664</v>
      </c>
      <c r="C1999" s="3">
        <v>44676</v>
      </c>
      <c r="D1999" t="s">
        <v>71</v>
      </c>
      <c r="E1999">
        <v>149678</v>
      </c>
      <c r="F1999" t="s">
        <v>19</v>
      </c>
      <c r="G1999" t="s">
        <v>862</v>
      </c>
      <c r="H1999" t="s">
        <v>235</v>
      </c>
      <c r="I1999">
        <v>87401</v>
      </c>
      <c r="J1999" t="s">
        <v>22</v>
      </c>
      <c r="K1999" t="s">
        <v>23</v>
      </c>
      <c r="L1999" t="s">
        <v>24</v>
      </c>
      <c r="M1999" t="s">
        <v>25</v>
      </c>
      <c r="N1999" s="5">
        <v>3.75</v>
      </c>
      <c r="O1999" s="7">
        <v>1</v>
      </c>
      <c r="P1999" s="5">
        <v>2.4500000000000002</v>
      </c>
      <c r="Q1999" s="5">
        <v>1.3</v>
      </c>
      <c r="R1999" s="22">
        <f>Tabla1[[#This Row],[Fecha de Envío]]-Tabla1[[#This Row],[Fecha de Orden]]</f>
        <v>12</v>
      </c>
      <c r="S1999" s="24">
        <f>YEAR(Tabla1[[#This Row],[Fecha de Orden]])</f>
        <v>2022</v>
      </c>
      <c r="T1999" t="str">
        <f>VLOOKUP(Tabla1[[#This Row],[Nombre del Producto]],Tabla2[[Nombre Producto]:[Costo Unitario]],2,FALSE)</f>
        <v>Wicked Choccy's</v>
      </c>
      <c r="U1999" t="str">
        <f>VLOOKUP(Tabla1[[#This Row],[Fábrica]],Tabla3[],4,FALSE)</f>
        <v>Georgia</v>
      </c>
    </row>
    <row r="2000" spans="1:21" x14ac:dyDescent="0.25">
      <c r="A2000" t="s">
        <v>1467</v>
      </c>
      <c r="B2000" s="3">
        <v>44664</v>
      </c>
      <c r="C2000" s="3">
        <v>44680</v>
      </c>
      <c r="D2000" t="s">
        <v>18</v>
      </c>
      <c r="E2000">
        <v>120502</v>
      </c>
      <c r="F2000" t="s">
        <v>19</v>
      </c>
      <c r="G2000" t="s">
        <v>53</v>
      </c>
      <c r="H2000" t="s">
        <v>21</v>
      </c>
      <c r="I2000">
        <v>90036</v>
      </c>
      <c r="J2000" t="s">
        <v>22</v>
      </c>
      <c r="K2000" t="s">
        <v>23</v>
      </c>
      <c r="L2000" t="s">
        <v>33</v>
      </c>
      <c r="M2000" t="s">
        <v>34</v>
      </c>
      <c r="N2000" s="5">
        <v>7.2</v>
      </c>
      <c r="O2000" s="7">
        <v>2</v>
      </c>
      <c r="P2000" s="5">
        <v>4.8</v>
      </c>
      <c r="Q2000" s="5">
        <v>2.4</v>
      </c>
      <c r="R2000" s="22">
        <f>Tabla1[[#This Row],[Fecha de Envío]]-Tabla1[[#This Row],[Fecha de Orden]]</f>
        <v>16</v>
      </c>
      <c r="S2000" s="24">
        <f>YEAR(Tabla1[[#This Row],[Fecha de Orden]])</f>
        <v>2022</v>
      </c>
      <c r="T2000" t="str">
        <f>VLOOKUP(Tabla1[[#This Row],[Nombre del Producto]],Tabla2[[Nombre Producto]:[Costo Unitario]],2,FALSE)</f>
        <v>Lot's O' Nuts</v>
      </c>
      <c r="U2000" t="str">
        <f>VLOOKUP(Tabla1[[#This Row],[Fábrica]],Tabla3[],4,FALSE)</f>
        <v>Arizona</v>
      </c>
    </row>
    <row r="2001" spans="1:21" x14ac:dyDescent="0.25">
      <c r="A2001" t="s">
        <v>1468</v>
      </c>
      <c r="B2001" s="3">
        <v>44664</v>
      </c>
      <c r="C2001" s="3">
        <v>44680</v>
      </c>
      <c r="D2001" t="s">
        <v>18</v>
      </c>
      <c r="E2001">
        <v>120502</v>
      </c>
      <c r="F2001" t="s">
        <v>19</v>
      </c>
      <c r="G2001" t="s">
        <v>53</v>
      </c>
      <c r="H2001" t="s">
        <v>21</v>
      </c>
      <c r="I2001">
        <v>90036</v>
      </c>
      <c r="J2001" t="s">
        <v>22</v>
      </c>
      <c r="K2001" t="s">
        <v>23</v>
      </c>
      <c r="L2001" t="s">
        <v>24</v>
      </c>
      <c r="M2001" t="s">
        <v>25</v>
      </c>
      <c r="N2001" s="5">
        <v>7.5</v>
      </c>
      <c r="O2001" s="7">
        <v>2</v>
      </c>
      <c r="P2001" s="5">
        <v>4.9000000000000004</v>
      </c>
      <c r="Q2001" s="5">
        <v>2.6</v>
      </c>
      <c r="R2001" s="22">
        <f>Tabla1[[#This Row],[Fecha de Envío]]-Tabla1[[#This Row],[Fecha de Orden]]</f>
        <v>16</v>
      </c>
      <c r="S2001" s="24">
        <f>YEAR(Tabla1[[#This Row],[Fecha de Orden]])</f>
        <v>2022</v>
      </c>
      <c r="T2001" t="str">
        <f>VLOOKUP(Tabla1[[#This Row],[Nombre del Producto]],Tabla2[[Nombre Producto]:[Costo Unitario]],2,FALSE)</f>
        <v>Wicked Choccy's</v>
      </c>
      <c r="U2001" t="str">
        <f>VLOOKUP(Tabla1[[#This Row],[Fábrica]],Tabla3[],4,FALSE)</f>
        <v>Georgia</v>
      </c>
    </row>
    <row r="2002" spans="1:21" x14ac:dyDescent="0.25">
      <c r="A2002" t="s">
        <v>1469</v>
      </c>
      <c r="B2002" s="3">
        <v>44664</v>
      </c>
      <c r="C2002" s="3">
        <v>44680</v>
      </c>
      <c r="D2002" t="s">
        <v>18</v>
      </c>
      <c r="E2002">
        <v>120502</v>
      </c>
      <c r="F2002" t="s">
        <v>19</v>
      </c>
      <c r="G2002" t="s">
        <v>53</v>
      </c>
      <c r="H2002" t="s">
        <v>21</v>
      </c>
      <c r="I2002">
        <v>90036</v>
      </c>
      <c r="J2002" t="s">
        <v>22</v>
      </c>
      <c r="K2002" t="s">
        <v>23</v>
      </c>
      <c r="L2002" t="s">
        <v>36</v>
      </c>
      <c r="M2002" t="s">
        <v>37</v>
      </c>
      <c r="N2002" s="5">
        <v>6.5</v>
      </c>
      <c r="O2002" s="7">
        <v>2</v>
      </c>
      <c r="P2002" s="5">
        <v>4.22</v>
      </c>
      <c r="Q2002" s="5">
        <v>2.2799999999999998</v>
      </c>
      <c r="R2002" s="22">
        <f>Tabla1[[#This Row],[Fecha de Envío]]-Tabla1[[#This Row],[Fecha de Orden]]</f>
        <v>16</v>
      </c>
      <c r="S2002" s="24">
        <f>YEAR(Tabla1[[#This Row],[Fecha de Orden]])</f>
        <v>2022</v>
      </c>
      <c r="T2002" t="str">
        <f>VLOOKUP(Tabla1[[#This Row],[Nombre del Producto]],Tabla2[[Nombre Producto]:[Costo Unitario]],2,FALSE)</f>
        <v>Wicked Choccy's</v>
      </c>
      <c r="U2002" t="str">
        <f>VLOOKUP(Tabla1[[#This Row],[Fábrica]],Tabla3[],4,FALSE)</f>
        <v>Georgia</v>
      </c>
    </row>
    <row r="2003" spans="1:21" x14ac:dyDescent="0.25">
      <c r="A2003" t="s">
        <v>3136</v>
      </c>
      <c r="B2003" s="3">
        <v>44664</v>
      </c>
      <c r="C2003" s="3">
        <v>44678</v>
      </c>
      <c r="D2003" t="s">
        <v>71</v>
      </c>
      <c r="E2003">
        <v>106257</v>
      </c>
      <c r="F2003" t="s">
        <v>19</v>
      </c>
      <c r="G2003" t="s">
        <v>53</v>
      </c>
      <c r="H2003" t="s">
        <v>21</v>
      </c>
      <c r="I2003">
        <v>90045</v>
      </c>
      <c r="J2003" t="s">
        <v>22</v>
      </c>
      <c r="K2003" t="s">
        <v>23</v>
      </c>
      <c r="L2003" t="s">
        <v>45</v>
      </c>
      <c r="M2003" t="s">
        <v>46</v>
      </c>
      <c r="N2003" s="5">
        <v>6.98</v>
      </c>
      <c r="O2003" s="7">
        <v>2</v>
      </c>
      <c r="P2003" s="5">
        <v>4.9800000000000004</v>
      </c>
      <c r="Q2003" s="5">
        <v>2</v>
      </c>
      <c r="R2003" s="22">
        <f>Tabla1[[#This Row],[Fecha de Envío]]-Tabla1[[#This Row],[Fecha de Orden]]</f>
        <v>14</v>
      </c>
      <c r="S2003" s="24">
        <f>YEAR(Tabla1[[#This Row],[Fecha de Orden]])</f>
        <v>2022</v>
      </c>
      <c r="T2003" t="str">
        <f>VLOOKUP(Tabla1[[#This Row],[Nombre del Producto]],Tabla2[[Nombre Producto]:[Costo Unitario]],2,FALSE)</f>
        <v>Lot's O' Nuts</v>
      </c>
      <c r="U2003" t="str">
        <f>VLOOKUP(Tabla1[[#This Row],[Fábrica]],Tabla3[],4,FALSE)</f>
        <v>Arizona</v>
      </c>
    </row>
    <row r="2004" spans="1:21" x14ac:dyDescent="0.25">
      <c r="A2004" t="s">
        <v>3137</v>
      </c>
      <c r="B2004" s="3">
        <v>44664</v>
      </c>
      <c r="C2004" s="3">
        <v>44678</v>
      </c>
      <c r="D2004" t="s">
        <v>71</v>
      </c>
      <c r="E2004">
        <v>106257</v>
      </c>
      <c r="F2004" t="s">
        <v>19</v>
      </c>
      <c r="G2004" t="s">
        <v>53</v>
      </c>
      <c r="H2004" t="s">
        <v>21</v>
      </c>
      <c r="I2004">
        <v>90045</v>
      </c>
      <c r="J2004" t="s">
        <v>22</v>
      </c>
      <c r="K2004" t="s">
        <v>23</v>
      </c>
      <c r="L2004" t="s">
        <v>27</v>
      </c>
      <c r="M2004" t="s">
        <v>28</v>
      </c>
      <c r="N2004" s="5">
        <v>7.2</v>
      </c>
      <c r="O2004" s="7">
        <v>2</v>
      </c>
      <c r="P2004" s="5">
        <v>5</v>
      </c>
      <c r="Q2004" s="5">
        <v>2.2000000000000002</v>
      </c>
      <c r="R2004" s="22">
        <f>Tabla1[[#This Row],[Fecha de Envío]]-Tabla1[[#This Row],[Fecha de Orden]]</f>
        <v>14</v>
      </c>
      <c r="S2004" s="24">
        <f>YEAR(Tabla1[[#This Row],[Fecha de Orden]])</f>
        <v>2022</v>
      </c>
      <c r="T2004" t="str">
        <f>VLOOKUP(Tabla1[[#This Row],[Nombre del Producto]],Tabla2[[Nombre Producto]:[Costo Unitario]],2,FALSE)</f>
        <v>Lot's O' Nuts</v>
      </c>
      <c r="U2004" t="str">
        <f>VLOOKUP(Tabla1[[#This Row],[Fábrica]],Tabla3[],4,FALSE)</f>
        <v>Arizona</v>
      </c>
    </row>
    <row r="2005" spans="1:21" x14ac:dyDescent="0.25">
      <c r="A2005" t="s">
        <v>3569</v>
      </c>
      <c r="B2005" s="3">
        <v>44664</v>
      </c>
      <c r="C2005" s="3">
        <v>44678</v>
      </c>
      <c r="D2005" t="s">
        <v>18</v>
      </c>
      <c r="E2005">
        <v>168704</v>
      </c>
      <c r="F2005" t="s">
        <v>19</v>
      </c>
      <c r="G2005" t="s">
        <v>285</v>
      </c>
      <c r="H2005" t="s">
        <v>42</v>
      </c>
      <c r="I2005">
        <v>77340</v>
      </c>
      <c r="J2005" t="s">
        <v>22</v>
      </c>
      <c r="K2005" t="s">
        <v>43</v>
      </c>
      <c r="L2005" t="s">
        <v>45</v>
      </c>
      <c r="M2005" t="s">
        <v>46</v>
      </c>
      <c r="N2005" s="5">
        <v>13.96</v>
      </c>
      <c r="O2005" s="7">
        <v>4</v>
      </c>
      <c r="P2005" s="5">
        <v>9.9600000000000009</v>
      </c>
      <c r="Q2005" s="5">
        <v>4</v>
      </c>
      <c r="R2005" s="22">
        <f>Tabla1[[#This Row],[Fecha de Envío]]-Tabla1[[#This Row],[Fecha de Orden]]</f>
        <v>14</v>
      </c>
      <c r="S2005" s="24">
        <f>YEAR(Tabla1[[#This Row],[Fecha de Orden]])</f>
        <v>2022</v>
      </c>
      <c r="T2005" t="str">
        <f>VLOOKUP(Tabla1[[#This Row],[Nombre del Producto]],Tabla2[[Nombre Producto]:[Costo Unitario]],2,FALSE)</f>
        <v>Lot's O' Nuts</v>
      </c>
      <c r="U2005" t="str">
        <f>VLOOKUP(Tabla1[[#This Row],[Fábrica]],Tabla3[],4,FALSE)</f>
        <v>Arizona</v>
      </c>
    </row>
    <row r="2006" spans="1:21" x14ac:dyDescent="0.25">
      <c r="A2006" t="s">
        <v>3570</v>
      </c>
      <c r="B2006" s="3">
        <v>44664</v>
      </c>
      <c r="C2006" s="3">
        <v>44678</v>
      </c>
      <c r="D2006" t="s">
        <v>18</v>
      </c>
      <c r="E2006">
        <v>168704</v>
      </c>
      <c r="F2006" t="s">
        <v>19</v>
      </c>
      <c r="G2006" t="s">
        <v>285</v>
      </c>
      <c r="H2006" t="s">
        <v>42</v>
      </c>
      <c r="I2006">
        <v>77340</v>
      </c>
      <c r="J2006" t="s">
        <v>22</v>
      </c>
      <c r="K2006" t="s">
        <v>43</v>
      </c>
      <c r="L2006" t="s">
        <v>33</v>
      </c>
      <c r="M2006" t="s">
        <v>34</v>
      </c>
      <c r="N2006" s="5">
        <v>10.8</v>
      </c>
      <c r="O2006" s="7">
        <v>3</v>
      </c>
      <c r="P2006" s="5">
        <v>7.2</v>
      </c>
      <c r="Q2006" s="5">
        <v>3.6</v>
      </c>
      <c r="R2006" s="22">
        <f>Tabla1[[#This Row],[Fecha de Envío]]-Tabla1[[#This Row],[Fecha de Orden]]</f>
        <v>14</v>
      </c>
      <c r="S2006" s="24">
        <f>YEAR(Tabla1[[#This Row],[Fecha de Orden]])</f>
        <v>2022</v>
      </c>
      <c r="T2006" t="str">
        <f>VLOOKUP(Tabla1[[#This Row],[Nombre del Producto]],Tabla2[[Nombre Producto]:[Costo Unitario]],2,FALSE)</f>
        <v>Lot's O' Nuts</v>
      </c>
      <c r="U2006" t="str">
        <f>VLOOKUP(Tabla1[[#This Row],[Fábrica]],Tabla3[],4,FALSE)</f>
        <v>Arizona</v>
      </c>
    </row>
    <row r="2007" spans="1:21" x14ac:dyDescent="0.25">
      <c r="A2007" t="s">
        <v>3951</v>
      </c>
      <c r="B2007" s="3">
        <v>44664</v>
      </c>
      <c r="C2007" s="3">
        <v>44675</v>
      </c>
      <c r="D2007" t="s">
        <v>39</v>
      </c>
      <c r="E2007">
        <v>100216</v>
      </c>
      <c r="F2007" t="s">
        <v>19</v>
      </c>
      <c r="G2007" t="s">
        <v>68</v>
      </c>
      <c r="H2007" t="s">
        <v>69</v>
      </c>
      <c r="I2007">
        <v>85204</v>
      </c>
      <c r="J2007" t="s">
        <v>22</v>
      </c>
      <c r="K2007" t="s">
        <v>23</v>
      </c>
      <c r="L2007" t="s">
        <v>24</v>
      </c>
      <c r="M2007" t="s">
        <v>25</v>
      </c>
      <c r="N2007" s="5">
        <v>22.5</v>
      </c>
      <c r="O2007" s="7">
        <v>6</v>
      </c>
      <c r="P2007" s="5">
        <v>14.7</v>
      </c>
      <c r="Q2007" s="5">
        <v>7.8</v>
      </c>
      <c r="R2007" s="22">
        <f>Tabla1[[#This Row],[Fecha de Envío]]-Tabla1[[#This Row],[Fecha de Orden]]</f>
        <v>11</v>
      </c>
      <c r="S2007" s="24">
        <f>YEAR(Tabla1[[#This Row],[Fecha de Orden]])</f>
        <v>2022</v>
      </c>
      <c r="T2007" t="str">
        <f>VLOOKUP(Tabla1[[#This Row],[Nombre del Producto]],Tabla2[[Nombre Producto]:[Costo Unitario]],2,FALSE)</f>
        <v>Wicked Choccy's</v>
      </c>
      <c r="U2007" t="str">
        <f>VLOOKUP(Tabla1[[#This Row],[Fábrica]],Tabla3[],4,FALSE)</f>
        <v>Georgia</v>
      </c>
    </row>
    <row r="2008" spans="1:21" x14ac:dyDescent="0.25">
      <c r="A2008" t="s">
        <v>3952</v>
      </c>
      <c r="B2008" s="3">
        <v>44664</v>
      </c>
      <c r="C2008" s="3">
        <v>44675</v>
      </c>
      <c r="D2008" t="s">
        <v>39</v>
      </c>
      <c r="E2008">
        <v>100216</v>
      </c>
      <c r="F2008" t="s">
        <v>19</v>
      </c>
      <c r="G2008" t="s">
        <v>68</v>
      </c>
      <c r="H2008" t="s">
        <v>69</v>
      </c>
      <c r="I2008">
        <v>85204</v>
      </c>
      <c r="J2008" t="s">
        <v>22</v>
      </c>
      <c r="K2008" t="s">
        <v>23</v>
      </c>
      <c r="L2008" t="s">
        <v>27</v>
      </c>
      <c r="M2008" t="s">
        <v>28</v>
      </c>
      <c r="N2008" s="5">
        <v>10.8</v>
      </c>
      <c r="O2008" s="7">
        <v>3</v>
      </c>
      <c r="P2008" s="5">
        <v>7.5</v>
      </c>
      <c r="Q2008" s="5">
        <v>3.3</v>
      </c>
      <c r="R2008" s="22">
        <f>Tabla1[[#This Row],[Fecha de Envío]]-Tabla1[[#This Row],[Fecha de Orden]]</f>
        <v>11</v>
      </c>
      <c r="S2008" s="24">
        <f>YEAR(Tabla1[[#This Row],[Fecha de Orden]])</f>
        <v>2022</v>
      </c>
      <c r="T2008" t="str">
        <f>VLOOKUP(Tabla1[[#This Row],[Nombre del Producto]],Tabla2[[Nombre Producto]:[Costo Unitario]],2,FALSE)</f>
        <v>Lot's O' Nuts</v>
      </c>
      <c r="U2008" t="str">
        <f>VLOOKUP(Tabla1[[#This Row],[Fábrica]],Tabla3[],4,FALSE)</f>
        <v>Arizona</v>
      </c>
    </row>
    <row r="2009" spans="1:21" x14ac:dyDescent="0.25">
      <c r="A2009" t="s">
        <v>8396</v>
      </c>
      <c r="B2009" s="3">
        <v>44664</v>
      </c>
      <c r="C2009" s="3">
        <v>44681</v>
      </c>
      <c r="D2009" t="s">
        <v>18</v>
      </c>
      <c r="E2009">
        <v>120551</v>
      </c>
      <c r="F2009" t="s">
        <v>19</v>
      </c>
      <c r="G2009" t="s">
        <v>8397</v>
      </c>
      <c r="H2009" t="s">
        <v>58</v>
      </c>
      <c r="I2009">
        <v>68701</v>
      </c>
      <c r="J2009" t="s">
        <v>22</v>
      </c>
      <c r="K2009" t="s">
        <v>43</v>
      </c>
      <c r="L2009" t="s">
        <v>36</v>
      </c>
      <c r="M2009" t="s">
        <v>37</v>
      </c>
      <c r="N2009" s="5">
        <v>9.75</v>
      </c>
      <c r="O2009" s="7">
        <v>3</v>
      </c>
      <c r="P2009" s="5">
        <v>6.33</v>
      </c>
      <c r="Q2009" s="5">
        <v>3.42</v>
      </c>
      <c r="R2009" s="22">
        <f>Tabla1[[#This Row],[Fecha de Envío]]-Tabla1[[#This Row],[Fecha de Orden]]</f>
        <v>17</v>
      </c>
      <c r="S2009" s="24">
        <f>YEAR(Tabla1[[#This Row],[Fecha de Orden]])</f>
        <v>2022</v>
      </c>
      <c r="T2009" t="str">
        <f>VLOOKUP(Tabla1[[#This Row],[Nombre del Producto]],Tabla2[[Nombre Producto]:[Costo Unitario]],2,FALSE)</f>
        <v>Wicked Choccy's</v>
      </c>
      <c r="U2009" t="str">
        <f>VLOOKUP(Tabla1[[#This Row],[Fábrica]],Tabla3[],4,FALSE)</f>
        <v>Georgia</v>
      </c>
    </row>
    <row r="2010" spans="1:21" x14ac:dyDescent="0.25">
      <c r="A2010" t="s">
        <v>8748</v>
      </c>
      <c r="B2010" s="3">
        <v>44664</v>
      </c>
      <c r="C2010" s="3">
        <v>44679</v>
      </c>
      <c r="D2010" t="s">
        <v>18</v>
      </c>
      <c r="E2010">
        <v>133837</v>
      </c>
      <c r="F2010" t="s">
        <v>19</v>
      </c>
      <c r="G2010" t="s">
        <v>568</v>
      </c>
      <c r="H2010" t="s">
        <v>69</v>
      </c>
      <c r="I2010">
        <v>85301</v>
      </c>
      <c r="J2010" t="s">
        <v>22</v>
      </c>
      <c r="K2010" t="s">
        <v>23</v>
      </c>
      <c r="L2010" t="s">
        <v>27</v>
      </c>
      <c r="M2010" t="s">
        <v>28</v>
      </c>
      <c r="N2010" s="5">
        <v>3.6</v>
      </c>
      <c r="O2010" s="7">
        <v>1</v>
      </c>
      <c r="P2010" s="5">
        <v>2.5</v>
      </c>
      <c r="Q2010" s="5">
        <v>1.1000000000000001</v>
      </c>
      <c r="R2010" s="22">
        <f>Tabla1[[#This Row],[Fecha de Envío]]-Tabla1[[#This Row],[Fecha de Orden]]</f>
        <v>15</v>
      </c>
      <c r="S2010" s="24">
        <f>YEAR(Tabla1[[#This Row],[Fecha de Orden]])</f>
        <v>2022</v>
      </c>
      <c r="T2010" t="str">
        <f>VLOOKUP(Tabla1[[#This Row],[Nombre del Producto]],Tabla2[[Nombre Producto]:[Costo Unitario]],2,FALSE)</f>
        <v>Lot's O' Nuts</v>
      </c>
      <c r="U2010" t="str">
        <f>VLOOKUP(Tabla1[[#This Row],[Fábrica]],Tabla3[],4,FALSE)</f>
        <v>Arizona</v>
      </c>
    </row>
    <row r="2011" spans="1:21" x14ac:dyDescent="0.25">
      <c r="A2011" t="s">
        <v>9203</v>
      </c>
      <c r="B2011" s="3">
        <v>44664</v>
      </c>
      <c r="C2011" s="3">
        <v>44680</v>
      </c>
      <c r="D2011" t="s">
        <v>18</v>
      </c>
      <c r="E2011">
        <v>133452</v>
      </c>
      <c r="F2011" t="s">
        <v>19</v>
      </c>
      <c r="G2011" t="s">
        <v>2266</v>
      </c>
      <c r="H2011" t="s">
        <v>21</v>
      </c>
      <c r="I2011">
        <v>91767</v>
      </c>
      <c r="J2011" t="s">
        <v>22</v>
      </c>
      <c r="K2011" t="s">
        <v>23</v>
      </c>
      <c r="L2011" t="s">
        <v>24</v>
      </c>
      <c r="M2011" t="s">
        <v>25</v>
      </c>
      <c r="N2011" s="5">
        <v>11.25</v>
      </c>
      <c r="O2011" s="7">
        <v>3</v>
      </c>
      <c r="P2011" s="5">
        <v>7.35</v>
      </c>
      <c r="Q2011" s="5">
        <v>3.9</v>
      </c>
      <c r="R2011" s="22">
        <f>Tabla1[[#This Row],[Fecha de Envío]]-Tabla1[[#This Row],[Fecha de Orden]]</f>
        <v>16</v>
      </c>
      <c r="S2011" s="24">
        <f>YEAR(Tabla1[[#This Row],[Fecha de Orden]])</f>
        <v>2022</v>
      </c>
      <c r="T2011" t="str">
        <f>VLOOKUP(Tabla1[[#This Row],[Nombre del Producto]],Tabla2[[Nombre Producto]:[Costo Unitario]],2,FALSE)</f>
        <v>Wicked Choccy's</v>
      </c>
      <c r="U2011" t="str">
        <f>VLOOKUP(Tabla1[[#This Row],[Fábrica]],Tabla3[],4,FALSE)</f>
        <v>Georgia</v>
      </c>
    </row>
    <row r="2012" spans="1:21" x14ac:dyDescent="0.25">
      <c r="A2012" t="s">
        <v>9204</v>
      </c>
      <c r="B2012" s="3">
        <v>44664</v>
      </c>
      <c r="C2012" s="3">
        <v>44680</v>
      </c>
      <c r="D2012" t="s">
        <v>18</v>
      </c>
      <c r="E2012">
        <v>133452</v>
      </c>
      <c r="F2012" t="s">
        <v>19</v>
      </c>
      <c r="G2012" t="s">
        <v>2266</v>
      </c>
      <c r="H2012" t="s">
        <v>21</v>
      </c>
      <c r="I2012">
        <v>91767</v>
      </c>
      <c r="J2012" t="s">
        <v>22</v>
      </c>
      <c r="K2012" t="s">
        <v>23</v>
      </c>
      <c r="L2012" t="s">
        <v>27</v>
      </c>
      <c r="M2012" t="s">
        <v>28</v>
      </c>
      <c r="N2012" s="5">
        <v>14.4</v>
      </c>
      <c r="O2012" s="7">
        <v>4</v>
      </c>
      <c r="P2012" s="5">
        <v>10</v>
      </c>
      <c r="Q2012" s="5">
        <v>4.4000000000000004</v>
      </c>
      <c r="R2012" s="22">
        <f>Tabla1[[#This Row],[Fecha de Envío]]-Tabla1[[#This Row],[Fecha de Orden]]</f>
        <v>16</v>
      </c>
      <c r="S2012" s="24">
        <f>YEAR(Tabla1[[#This Row],[Fecha de Orden]])</f>
        <v>2022</v>
      </c>
      <c r="T2012" t="str">
        <f>VLOOKUP(Tabla1[[#This Row],[Nombre del Producto]],Tabla2[[Nombre Producto]:[Costo Unitario]],2,FALSE)</f>
        <v>Lot's O' Nuts</v>
      </c>
      <c r="U2012" t="str">
        <f>VLOOKUP(Tabla1[[#This Row],[Fábrica]],Tabla3[],4,FALSE)</f>
        <v>Arizona</v>
      </c>
    </row>
    <row r="2013" spans="1:21" x14ac:dyDescent="0.25">
      <c r="A2013" t="s">
        <v>8811</v>
      </c>
      <c r="B2013" s="3">
        <v>44665</v>
      </c>
      <c r="C2013" s="3">
        <v>44679</v>
      </c>
      <c r="D2013" t="s">
        <v>18</v>
      </c>
      <c r="E2013">
        <v>116841</v>
      </c>
      <c r="F2013" t="s">
        <v>19</v>
      </c>
      <c r="G2013" t="s">
        <v>86</v>
      </c>
      <c r="H2013" t="s">
        <v>62</v>
      </c>
      <c r="I2013">
        <v>97477</v>
      </c>
      <c r="J2013" t="s">
        <v>22</v>
      </c>
      <c r="K2013" t="s">
        <v>23</v>
      </c>
      <c r="L2013" t="s">
        <v>45</v>
      </c>
      <c r="M2013" t="s">
        <v>46</v>
      </c>
      <c r="N2013" s="5">
        <v>3.49</v>
      </c>
      <c r="O2013" s="7">
        <v>1</v>
      </c>
      <c r="P2013" s="5">
        <v>2.4900000000000002</v>
      </c>
      <c r="Q2013" s="5">
        <v>1</v>
      </c>
      <c r="R2013" s="22">
        <f>Tabla1[[#This Row],[Fecha de Envío]]-Tabla1[[#This Row],[Fecha de Orden]]</f>
        <v>14</v>
      </c>
      <c r="S2013" s="24">
        <f>YEAR(Tabla1[[#This Row],[Fecha de Orden]])</f>
        <v>2022</v>
      </c>
      <c r="T2013" t="str">
        <f>VLOOKUP(Tabla1[[#This Row],[Nombre del Producto]],Tabla2[[Nombre Producto]:[Costo Unitario]],2,FALSE)</f>
        <v>Lot's O' Nuts</v>
      </c>
      <c r="U2013" t="str">
        <f>VLOOKUP(Tabla1[[#This Row],[Fábrica]],Tabla3[],4,FALSE)</f>
        <v>Arizona</v>
      </c>
    </row>
    <row r="2014" spans="1:21" x14ac:dyDescent="0.25">
      <c r="A2014" t="s">
        <v>1297</v>
      </c>
      <c r="B2014" s="3">
        <v>44667</v>
      </c>
      <c r="C2014" s="3">
        <v>44682</v>
      </c>
      <c r="D2014" t="s">
        <v>18</v>
      </c>
      <c r="E2014">
        <v>106215</v>
      </c>
      <c r="F2014" t="s">
        <v>19</v>
      </c>
      <c r="G2014" t="s">
        <v>144</v>
      </c>
      <c r="H2014" t="s">
        <v>101</v>
      </c>
      <c r="I2014">
        <v>19143</v>
      </c>
      <c r="J2014" t="s">
        <v>22</v>
      </c>
      <c r="K2014" t="s">
        <v>32</v>
      </c>
      <c r="L2014" t="s">
        <v>33</v>
      </c>
      <c r="M2014" t="s">
        <v>34</v>
      </c>
      <c r="N2014" s="5">
        <v>14.4</v>
      </c>
      <c r="O2014" s="7">
        <v>4</v>
      </c>
      <c r="P2014" s="5">
        <v>9.6</v>
      </c>
      <c r="Q2014" s="5">
        <v>4.8</v>
      </c>
      <c r="R2014" s="22">
        <f>Tabla1[[#This Row],[Fecha de Envío]]-Tabla1[[#This Row],[Fecha de Orden]]</f>
        <v>15</v>
      </c>
      <c r="S2014" s="24">
        <f>YEAR(Tabla1[[#This Row],[Fecha de Orden]])</f>
        <v>2022</v>
      </c>
      <c r="T2014" t="str">
        <f>VLOOKUP(Tabla1[[#This Row],[Nombre del Producto]],Tabla2[[Nombre Producto]:[Costo Unitario]],2,FALSE)</f>
        <v>Lot's O' Nuts</v>
      </c>
      <c r="U2014" t="str">
        <f>VLOOKUP(Tabla1[[#This Row],[Fábrica]],Tabla3[],4,FALSE)</f>
        <v>Arizona</v>
      </c>
    </row>
    <row r="2015" spans="1:21" x14ac:dyDescent="0.25">
      <c r="A2015" t="s">
        <v>2798</v>
      </c>
      <c r="B2015" s="3">
        <v>44667</v>
      </c>
      <c r="C2015" s="3">
        <v>44682</v>
      </c>
      <c r="D2015" t="s">
        <v>18</v>
      </c>
      <c r="E2015">
        <v>142734</v>
      </c>
      <c r="F2015" t="s">
        <v>19</v>
      </c>
      <c r="G2015" t="s">
        <v>30</v>
      </c>
      <c r="H2015" t="s">
        <v>31</v>
      </c>
      <c r="I2015">
        <v>10024</v>
      </c>
      <c r="J2015" t="s">
        <v>22</v>
      </c>
      <c r="K2015" t="s">
        <v>32</v>
      </c>
      <c r="L2015" t="s">
        <v>27</v>
      </c>
      <c r="M2015" t="s">
        <v>28</v>
      </c>
      <c r="N2015" s="5">
        <v>7.2</v>
      </c>
      <c r="O2015" s="7">
        <v>2</v>
      </c>
      <c r="P2015" s="5">
        <v>5</v>
      </c>
      <c r="Q2015" s="5">
        <v>2.2000000000000002</v>
      </c>
      <c r="R2015" s="22">
        <f>Tabla1[[#This Row],[Fecha de Envío]]-Tabla1[[#This Row],[Fecha de Orden]]</f>
        <v>15</v>
      </c>
      <c r="S2015" s="24">
        <f>YEAR(Tabla1[[#This Row],[Fecha de Orden]])</f>
        <v>2022</v>
      </c>
      <c r="T2015" t="str">
        <f>VLOOKUP(Tabla1[[#This Row],[Nombre del Producto]],Tabla2[[Nombre Producto]:[Costo Unitario]],2,FALSE)</f>
        <v>Lot's O' Nuts</v>
      </c>
      <c r="U2015" t="str">
        <f>VLOOKUP(Tabla1[[#This Row],[Fábrica]],Tabla3[],4,FALSE)</f>
        <v>Arizona</v>
      </c>
    </row>
    <row r="2016" spans="1:21" x14ac:dyDescent="0.25">
      <c r="A2016" t="s">
        <v>5587</v>
      </c>
      <c r="B2016" s="3">
        <v>44667</v>
      </c>
      <c r="C2016" s="3">
        <v>44679</v>
      </c>
      <c r="D2016" t="s">
        <v>39</v>
      </c>
      <c r="E2016">
        <v>137974</v>
      </c>
      <c r="F2016" t="s">
        <v>19</v>
      </c>
      <c r="G2016" t="s">
        <v>132</v>
      </c>
      <c r="H2016" t="s">
        <v>133</v>
      </c>
      <c r="I2016">
        <v>22980</v>
      </c>
      <c r="J2016" t="s">
        <v>22</v>
      </c>
      <c r="K2016" t="s">
        <v>66</v>
      </c>
      <c r="L2016" t="s">
        <v>24</v>
      </c>
      <c r="M2016" t="s">
        <v>25</v>
      </c>
      <c r="N2016" s="5">
        <v>33.75</v>
      </c>
      <c r="O2016" s="7">
        <v>9</v>
      </c>
      <c r="P2016" s="5">
        <v>22.05</v>
      </c>
      <c r="Q2016" s="5">
        <v>11.7</v>
      </c>
      <c r="R2016" s="22">
        <f>Tabla1[[#This Row],[Fecha de Envío]]-Tabla1[[#This Row],[Fecha de Orden]]</f>
        <v>12</v>
      </c>
      <c r="S2016" s="24">
        <f>YEAR(Tabla1[[#This Row],[Fecha de Orden]])</f>
        <v>2022</v>
      </c>
      <c r="T2016" t="str">
        <f>VLOOKUP(Tabla1[[#This Row],[Nombre del Producto]],Tabla2[[Nombre Producto]:[Costo Unitario]],2,FALSE)</f>
        <v>Wicked Choccy's</v>
      </c>
      <c r="U2016" t="str">
        <f>VLOOKUP(Tabla1[[#This Row],[Fábrica]],Tabla3[],4,FALSE)</f>
        <v>Georgia</v>
      </c>
    </row>
    <row r="2017" spans="1:21" x14ac:dyDescent="0.25">
      <c r="A2017" t="s">
        <v>5588</v>
      </c>
      <c r="B2017" s="3">
        <v>44667</v>
      </c>
      <c r="C2017" s="3">
        <v>44679</v>
      </c>
      <c r="D2017" t="s">
        <v>39</v>
      </c>
      <c r="E2017">
        <v>137974</v>
      </c>
      <c r="F2017" t="s">
        <v>19</v>
      </c>
      <c r="G2017" t="s">
        <v>132</v>
      </c>
      <c r="H2017" t="s">
        <v>133</v>
      </c>
      <c r="I2017">
        <v>22980</v>
      </c>
      <c r="J2017" t="s">
        <v>22</v>
      </c>
      <c r="K2017" t="s">
        <v>66</v>
      </c>
      <c r="L2017" t="s">
        <v>33</v>
      </c>
      <c r="M2017" t="s">
        <v>34</v>
      </c>
      <c r="N2017" s="5">
        <v>25.2</v>
      </c>
      <c r="O2017" s="7">
        <v>7</v>
      </c>
      <c r="P2017" s="5">
        <v>16.8</v>
      </c>
      <c r="Q2017" s="5">
        <v>8.4</v>
      </c>
      <c r="R2017" s="22">
        <f>Tabla1[[#This Row],[Fecha de Envío]]-Tabla1[[#This Row],[Fecha de Orden]]</f>
        <v>12</v>
      </c>
      <c r="S2017" s="24">
        <f>YEAR(Tabla1[[#This Row],[Fecha de Orden]])</f>
        <v>2022</v>
      </c>
      <c r="T2017" t="str">
        <f>VLOOKUP(Tabla1[[#This Row],[Nombre del Producto]],Tabla2[[Nombre Producto]:[Costo Unitario]],2,FALSE)</f>
        <v>Lot's O' Nuts</v>
      </c>
      <c r="U2017" t="str">
        <f>VLOOKUP(Tabla1[[#This Row],[Fábrica]],Tabla3[],4,FALSE)</f>
        <v>Arizona</v>
      </c>
    </row>
    <row r="2018" spans="1:21" x14ac:dyDescent="0.25">
      <c r="A2018" t="s">
        <v>5589</v>
      </c>
      <c r="B2018" s="3">
        <v>44667</v>
      </c>
      <c r="C2018" s="3">
        <v>44679</v>
      </c>
      <c r="D2018" t="s">
        <v>39</v>
      </c>
      <c r="E2018">
        <v>137974</v>
      </c>
      <c r="F2018" t="s">
        <v>19</v>
      </c>
      <c r="G2018" t="s">
        <v>132</v>
      </c>
      <c r="H2018" t="s">
        <v>133</v>
      </c>
      <c r="I2018">
        <v>22980</v>
      </c>
      <c r="J2018" t="s">
        <v>22</v>
      </c>
      <c r="K2018" t="s">
        <v>66</v>
      </c>
      <c r="L2018" t="s">
        <v>36</v>
      </c>
      <c r="M2018" t="s">
        <v>37</v>
      </c>
      <c r="N2018" s="5">
        <v>3.25</v>
      </c>
      <c r="O2018" s="7">
        <v>1</v>
      </c>
      <c r="P2018" s="5">
        <v>2.11</v>
      </c>
      <c r="Q2018" s="5">
        <v>1.1399999999999999</v>
      </c>
      <c r="R2018" s="22">
        <f>Tabla1[[#This Row],[Fecha de Envío]]-Tabla1[[#This Row],[Fecha de Orden]]</f>
        <v>12</v>
      </c>
      <c r="S2018" s="24">
        <f>YEAR(Tabla1[[#This Row],[Fecha de Orden]])</f>
        <v>2022</v>
      </c>
      <c r="T2018" t="str">
        <f>VLOOKUP(Tabla1[[#This Row],[Nombre del Producto]],Tabla2[[Nombre Producto]:[Costo Unitario]],2,FALSE)</f>
        <v>Wicked Choccy's</v>
      </c>
      <c r="U2018" t="str">
        <f>VLOOKUP(Tabla1[[#This Row],[Fábrica]],Tabla3[],4,FALSE)</f>
        <v>Georgia</v>
      </c>
    </row>
    <row r="2019" spans="1:21" x14ac:dyDescent="0.25">
      <c r="A2019" t="s">
        <v>7782</v>
      </c>
      <c r="B2019" s="3">
        <v>44667</v>
      </c>
      <c r="C2019" s="3">
        <v>44681</v>
      </c>
      <c r="D2019" t="s">
        <v>18</v>
      </c>
      <c r="E2019">
        <v>146675</v>
      </c>
      <c r="F2019" t="s">
        <v>19</v>
      </c>
      <c r="G2019" t="s">
        <v>1389</v>
      </c>
      <c r="H2019" t="s">
        <v>173</v>
      </c>
      <c r="I2019">
        <v>60201</v>
      </c>
      <c r="J2019" t="s">
        <v>22</v>
      </c>
      <c r="K2019" t="s">
        <v>43</v>
      </c>
      <c r="L2019" t="s">
        <v>24</v>
      </c>
      <c r="M2019" t="s">
        <v>25</v>
      </c>
      <c r="N2019" s="5">
        <v>11.25</v>
      </c>
      <c r="O2019" s="7">
        <v>3</v>
      </c>
      <c r="P2019" s="5">
        <v>7.35</v>
      </c>
      <c r="Q2019" s="5">
        <v>3.9</v>
      </c>
      <c r="R2019" s="22">
        <f>Tabla1[[#This Row],[Fecha de Envío]]-Tabla1[[#This Row],[Fecha de Orden]]</f>
        <v>14</v>
      </c>
      <c r="S2019" s="24">
        <f>YEAR(Tabla1[[#This Row],[Fecha de Orden]])</f>
        <v>2022</v>
      </c>
      <c r="T2019" t="str">
        <f>VLOOKUP(Tabla1[[#This Row],[Nombre del Producto]],Tabla2[[Nombre Producto]:[Costo Unitario]],2,FALSE)</f>
        <v>Wicked Choccy's</v>
      </c>
      <c r="U2019" t="str">
        <f>VLOOKUP(Tabla1[[#This Row],[Fábrica]],Tabla3[],4,FALSE)</f>
        <v>Georgia</v>
      </c>
    </row>
    <row r="2020" spans="1:21" x14ac:dyDescent="0.25">
      <c r="A2020" t="s">
        <v>8855</v>
      </c>
      <c r="B2020" s="3">
        <v>44667</v>
      </c>
      <c r="C2020" s="3">
        <v>44682</v>
      </c>
      <c r="D2020" t="s">
        <v>18</v>
      </c>
      <c r="E2020">
        <v>161263</v>
      </c>
      <c r="F2020" t="s">
        <v>19</v>
      </c>
      <c r="G2020" t="s">
        <v>209</v>
      </c>
      <c r="H2020" t="s">
        <v>210</v>
      </c>
      <c r="I2020">
        <v>43615</v>
      </c>
      <c r="J2020" t="s">
        <v>22</v>
      </c>
      <c r="K2020" t="s">
        <v>32</v>
      </c>
      <c r="L2020" t="s">
        <v>27</v>
      </c>
      <c r="M2020" t="s">
        <v>28</v>
      </c>
      <c r="N2020" s="5">
        <v>10.8</v>
      </c>
      <c r="O2020" s="7">
        <v>3</v>
      </c>
      <c r="P2020" s="5">
        <v>7.5</v>
      </c>
      <c r="Q2020" s="5">
        <v>3.3</v>
      </c>
      <c r="R2020" s="22">
        <f>Tabla1[[#This Row],[Fecha de Envío]]-Tabla1[[#This Row],[Fecha de Orden]]</f>
        <v>15</v>
      </c>
      <c r="S2020" s="24">
        <f>YEAR(Tabla1[[#This Row],[Fecha de Orden]])</f>
        <v>2022</v>
      </c>
      <c r="T2020" t="str">
        <f>VLOOKUP(Tabla1[[#This Row],[Nombre del Producto]],Tabla2[[Nombre Producto]:[Costo Unitario]],2,FALSE)</f>
        <v>Lot's O' Nuts</v>
      </c>
      <c r="U2020" t="str">
        <f>VLOOKUP(Tabla1[[#This Row],[Fábrica]],Tabla3[],4,FALSE)</f>
        <v>Arizona</v>
      </c>
    </row>
    <row r="2021" spans="1:21" x14ac:dyDescent="0.25">
      <c r="A2021" t="s">
        <v>8856</v>
      </c>
      <c r="B2021" s="3">
        <v>44667</v>
      </c>
      <c r="C2021" s="3">
        <v>44682</v>
      </c>
      <c r="D2021" t="s">
        <v>18</v>
      </c>
      <c r="E2021">
        <v>161263</v>
      </c>
      <c r="F2021" t="s">
        <v>19</v>
      </c>
      <c r="G2021" t="s">
        <v>209</v>
      </c>
      <c r="H2021" t="s">
        <v>210</v>
      </c>
      <c r="I2021">
        <v>43615</v>
      </c>
      <c r="J2021" t="s">
        <v>22</v>
      </c>
      <c r="K2021" t="s">
        <v>32</v>
      </c>
      <c r="L2021" t="s">
        <v>24</v>
      </c>
      <c r="M2021" t="s">
        <v>25</v>
      </c>
      <c r="N2021" s="5">
        <v>11.25</v>
      </c>
      <c r="O2021" s="7">
        <v>3</v>
      </c>
      <c r="P2021" s="5">
        <v>7.35</v>
      </c>
      <c r="Q2021" s="5">
        <v>3.9</v>
      </c>
      <c r="R2021" s="22">
        <f>Tabla1[[#This Row],[Fecha de Envío]]-Tabla1[[#This Row],[Fecha de Orden]]</f>
        <v>15</v>
      </c>
      <c r="S2021" s="24">
        <f>YEAR(Tabla1[[#This Row],[Fecha de Orden]])</f>
        <v>2022</v>
      </c>
      <c r="T2021" t="str">
        <f>VLOOKUP(Tabla1[[#This Row],[Nombre del Producto]],Tabla2[[Nombre Producto]:[Costo Unitario]],2,FALSE)</f>
        <v>Wicked Choccy's</v>
      </c>
      <c r="U2021" t="str">
        <f>VLOOKUP(Tabla1[[#This Row],[Fábrica]],Tabla3[],4,FALSE)</f>
        <v>Georgia</v>
      </c>
    </row>
    <row r="2022" spans="1:21" x14ac:dyDescent="0.25">
      <c r="A2022" t="s">
        <v>8857</v>
      </c>
      <c r="B2022" s="3">
        <v>44667</v>
      </c>
      <c r="C2022" s="3">
        <v>44682</v>
      </c>
      <c r="D2022" t="s">
        <v>18</v>
      </c>
      <c r="E2022">
        <v>161263</v>
      </c>
      <c r="F2022" t="s">
        <v>19</v>
      </c>
      <c r="G2022" t="s">
        <v>209</v>
      </c>
      <c r="H2022" t="s">
        <v>210</v>
      </c>
      <c r="I2022">
        <v>43615</v>
      </c>
      <c r="J2022" t="s">
        <v>22</v>
      </c>
      <c r="K2022" t="s">
        <v>32</v>
      </c>
      <c r="L2022" t="s">
        <v>36</v>
      </c>
      <c r="M2022" t="s">
        <v>37</v>
      </c>
      <c r="N2022" s="5">
        <v>3.25</v>
      </c>
      <c r="O2022" s="7">
        <v>1</v>
      </c>
      <c r="P2022" s="5">
        <v>2.11</v>
      </c>
      <c r="Q2022" s="5">
        <v>1.1399999999999999</v>
      </c>
      <c r="R2022" s="22">
        <f>Tabla1[[#This Row],[Fecha de Envío]]-Tabla1[[#This Row],[Fecha de Orden]]</f>
        <v>15</v>
      </c>
      <c r="S2022" s="24">
        <f>YEAR(Tabla1[[#This Row],[Fecha de Orden]])</f>
        <v>2022</v>
      </c>
      <c r="T2022" t="str">
        <f>VLOOKUP(Tabla1[[#This Row],[Nombre del Producto]],Tabla2[[Nombre Producto]:[Costo Unitario]],2,FALSE)</f>
        <v>Wicked Choccy's</v>
      </c>
      <c r="U2022" t="str">
        <f>VLOOKUP(Tabla1[[#This Row],[Fábrica]],Tabla3[],4,FALSE)</f>
        <v>Georgia</v>
      </c>
    </row>
    <row r="2023" spans="1:21" x14ac:dyDescent="0.25">
      <c r="A2023" t="s">
        <v>8858</v>
      </c>
      <c r="B2023" s="3">
        <v>44667</v>
      </c>
      <c r="C2023" s="3">
        <v>44682</v>
      </c>
      <c r="D2023" t="s">
        <v>18</v>
      </c>
      <c r="E2023">
        <v>161263</v>
      </c>
      <c r="F2023" t="s">
        <v>19</v>
      </c>
      <c r="G2023" t="s">
        <v>209</v>
      </c>
      <c r="H2023" t="s">
        <v>210</v>
      </c>
      <c r="I2023">
        <v>43615</v>
      </c>
      <c r="J2023" t="s">
        <v>148</v>
      </c>
      <c r="K2023" t="s">
        <v>32</v>
      </c>
      <c r="L2023" t="s">
        <v>445</v>
      </c>
      <c r="M2023" t="s">
        <v>446</v>
      </c>
      <c r="N2023" s="5">
        <v>9.75</v>
      </c>
      <c r="O2023" s="7">
        <v>3</v>
      </c>
      <c r="P2023" s="5">
        <v>0.75</v>
      </c>
      <c r="Q2023" s="5">
        <v>9</v>
      </c>
      <c r="R2023" s="22">
        <f>Tabla1[[#This Row],[Fecha de Envío]]-Tabla1[[#This Row],[Fecha de Orden]]</f>
        <v>15</v>
      </c>
      <c r="S2023" s="24">
        <f>YEAR(Tabla1[[#This Row],[Fecha de Orden]])</f>
        <v>2022</v>
      </c>
      <c r="T2023" t="str">
        <f>VLOOKUP(Tabla1[[#This Row],[Nombre del Producto]],Tabla2[[Nombre Producto]:[Costo Unitario]],2,FALSE)</f>
        <v>The Other Factory</v>
      </c>
      <c r="U2023" t="str">
        <f>VLOOKUP(Tabla1[[#This Row],[Fábrica]],Tabla3[],4,FALSE)</f>
        <v>Tennessee</v>
      </c>
    </row>
    <row r="2024" spans="1:21" x14ac:dyDescent="0.25">
      <c r="A2024" t="s">
        <v>3584</v>
      </c>
      <c r="B2024" s="3">
        <v>44668</v>
      </c>
      <c r="C2024" s="3">
        <v>44682</v>
      </c>
      <c r="D2024" t="s">
        <v>18</v>
      </c>
      <c r="E2024">
        <v>155306</v>
      </c>
      <c r="F2024" t="s">
        <v>19</v>
      </c>
      <c r="G2024" t="s">
        <v>20</v>
      </c>
      <c r="H2024" t="s">
        <v>21</v>
      </c>
      <c r="I2024">
        <v>94122</v>
      </c>
      <c r="J2024" t="s">
        <v>22</v>
      </c>
      <c r="K2024" t="s">
        <v>23</v>
      </c>
      <c r="L2024" t="s">
        <v>24</v>
      </c>
      <c r="M2024" t="s">
        <v>25</v>
      </c>
      <c r="N2024" s="5">
        <v>18.75</v>
      </c>
      <c r="O2024" s="7">
        <v>5</v>
      </c>
      <c r="P2024" s="5">
        <v>12.25</v>
      </c>
      <c r="Q2024" s="5">
        <v>6.5</v>
      </c>
      <c r="R2024" s="22">
        <f>Tabla1[[#This Row],[Fecha de Envío]]-Tabla1[[#This Row],[Fecha de Orden]]</f>
        <v>14</v>
      </c>
      <c r="S2024" s="24">
        <f>YEAR(Tabla1[[#This Row],[Fecha de Orden]])</f>
        <v>2022</v>
      </c>
      <c r="T2024" t="str">
        <f>VLOOKUP(Tabla1[[#This Row],[Nombre del Producto]],Tabla2[[Nombre Producto]:[Costo Unitario]],2,FALSE)</f>
        <v>Wicked Choccy's</v>
      </c>
      <c r="U2024" t="str">
        <f>VLOOKUP(Tabla1[[#This Row],[Fábrica]],Tabla3[],4,FALSE)</f>
        <v>Georgia</v>
      </c>
    </row>
    <row r="2025" spans="1:21" x14ac:dyDescent="0.25">
      <c r="A2025" t="s">
        <v>3585</v>
      </c>
      <c r="B2025" s="3">
        <v>44668</v>
      </c>
      <c r="C2025" s="3">
        <v>44682</v>
      </c>
      <c r="D2025" t="s">
        <v>18</v>
      </c>
      <c r="E2025">
        <v>155306</v>
      </c>
      <c r="F2025" t="s">
        <v>19</v>
      </c>
      <c r="G2025" t="s">
        <v>20</v>
      </c>
      <c r="H2025" t="s">
        <v>21</v>
      </c>
      <c r="I2025">
        <v>94122</v>
      </c>
      <c r="J2025" t="s">
        <v>22</v>
      </c>
      <c r="K2025" t="s">
        <v>23</v>
      </c>
      <c r="L2025" t="s">
        <v>33</v>
      </c>
      <c r="M2025" t="s">
        <v>34</v>
      </c>
      <c r="N2025" s="5">
        <v>7.2</v>
      </c>
      <c r="O2025" s="7">
        <v>2</v>
      </c>
      <c r="P2025" s="5">
        <v>4.8</v>
      </c>
      <c r="Q2025" s="5">
        <v>2.4</v>
      </c>
      <c r="R2025" s="22">
        <f>Tabla1[[#This Row],[Fecha de Envío]]-Tabla1[[#This Row],[Fecha de Orden]]</f>
        <v>14</v>
      </c>
      <c r="S2025" s="24">
        <f>YEAR(Tabla1[[#This Row],[Fecha de Orden]])</f>
        <v>2022</v>
      </c>
      <c r="T2025" t="str">
        <f>VLOOKUP(Tabla1[[#This Row],[Nombre del Producto]],Tabla2[[Nombre Producto]:[Costo Unitario]],2,FALSE)</f>
        <v>Lot's O' Nuts</v>
      </c>
      <c r="U2025" t="str">
        <f>VLOOKUP(Tabla1[[#This Row],[Fábrica]],Tabla3[],4,FALSE)</f>
        <v>Arizona</v>
      </c>
    </row>
    <row r="2026" spans="1:21" x14ac:dyDescent="0.25">
      <c r="A2026" t="s">
        <v>3586</v>
      </c>
      <c r="B2026" s="3">
        <v>44668</v>
      </c>
      <c r="C2026" s="3">
        <v>44682</v>
      </c>
      <c r="D2026" t="s">
        <v>18</v>
      </c>
      <c r="E2026">
        <v>155306</v>
      </c>
      <c r="F2026" t="s">
        <v>19</v>
      </c>
      <c r="G2026" t="s">
        <v>20</v>
      </c>
      <c r="H2026" t="s">
        <v>21</v>
      </c>
      <c r="I2026">
        <v>94122</v>
      </c>
      <c r="J2026" t="s">
        <v>22</v>
      </c>
      <c r="K2026" t="s">
        <v>23</v>
      </c>
      <c r="L2026" t="s">
        <v>27</v>
      </c>
      <c r="M2026" t="s">
        <v>28</v>
      </c>
      <c r="N2026" s="5">
        <v>10.8</v>
      </c>
      <c r="O2026" s="7">
        <v>3</v>
      </c>
      <c r="P2026" s="5">
        <v>7.5</v>
      </c>
      <c r="Q2026" s="5">
        <v>3.3</v>
      </c>
      <c r="R2026" s="22">
        <f>Tabla1[[#This Row],[Fecha de Envío]]-Tabla1[[#This Row],[Fecha de Orden]]</f>
        <v>14</v>
      </c>
      <c r="S2026" s="24">
        <f>YEAR(Tabla1[[#This Row],[Fecha de Orden]])</f>
        <v>2022</v>
      </c>
      <c r="T2026" t="str">
        <f>VLOOKUP(Tabla1[[#This Row],[Nombre del Producto]],Tabla2[[Nombre Producto]:[Costo Unitario]],2,FALSE)</f>
        <v>Lot's O' Nuts</v>
      </c>
      <c r="U2026" t="str">
        <f>VLOOKUP(Tabla1[[#This Row],[Fábrica]],Tabla3[],4,FALSE)</f>
        <v>Arizona</v>
      </c>
    </row>
    <row r="2027" spans="1:21" x14ac:dyDescent="0.25">
      <c r="A2027" t="s">
        <v>3587</v>
      </c>
      <c r="B2027" s="3">
        <v>44668</v>
      </c>
      <c r="C2027" s="3">
        <v>44682</v>
      </c>
      <c r="D2027" t="s">
        <v>18</v>
      </c>
      <c r="E2027">
        <v>155306</v>
      </c>
      <c r="F2027" t="s">
        <v>19</v>
      </c>
      <c r="G2027" t="s">
        <v>20</v>
      </c>
      <c r="H2027" t="s">
        <v>21</v>
      </c>
      <c r="I2027">
        <v>94122</v>
      </c>
      <c r="J2027" t="s">
        <v>22</v>
      </c>
      <c r="K2027" t="s">
        <v>23</v>
      </c>
      <c r="L2027" t="s">
        <v>36</v>
      </c>
      <c r="M2027" t="s">
        <v>37</v>
      </c>
      <c r="N2027" s="5">
        <v>16.25</v>
      </c>
      <c r="O2027" s="7">
        <v>5</v>
      </c>
      <c r="P2027" s="5">
        <v>10.55</v>
      </c>
      <c r="Q2027" s="5">
        <v>5.7</v>
      </c>
      <c r="R2027" s="22">
        <f>Tabla1[[#This Row],[Fecha de Envío]]-Tabla1[[#This Row],[Fecha de Orden]]</f>
        <v>14</v>
      </c>
      <c r="S2027" s="24">
        <f>YEAR(Tabla1[[#This Row],[Fecha de Orden]])</f>
        <v>2022</v>
      </c>
      <c r="T2027" t="str">
        <f>VLOOKUP(Tabla1[[#This Row],[Nombre del Producto]],Tabla2[[Nombre Producto]:[Costo Unitario]],2,FALSE)</f>
        <v>Wicked Choccy's</v>
      </c>
      <c r="U2027" t="str">
        <f>VLOOKUP(Tabla1[[#This Row],[Fábrica]],Tabla3[],4,FALSE)</f>
        <v>Georgia</v>
      </c>
    </row>
    <row r="2028" spans="1:21" x14ac:dyDescent="0.25">
      <c r="A2028" t="s">
        <v>4706</v>
      </c>
      <c r="B2028" s="3">
        <v>44668</v>
      </c>
      <c r="C2028" s="3">
        <v>44684</v>
      </c>
      <c r="D2028" t="s">
        <v>18</v>
      </c>
      <c r="E2028">
        <v>148712</v>
      </c>
      <c r="F2028" t="s">
        <v>19</v>
      </c>
      <c r="G2028" t="s">
        <v>30</v>
      </c>
      <c r="H2028" t="s">
        <v>31</v>
      </c>
      <c r="I2028">
        <v>10035</v>
      </c>
      <c r="J2028" t="s">
        <v>22</v>
      </c>
      <c r="K2028" t="s">
        <v>32</v>
      </c>
      <c r="L2028" t="s">
        <v>45</v>
      </c>
      <c r="M2028" t="s">
        <v>46</v>
      </c>
      <c r="N2028" s="5">
        <v>10.47</v>
      </c>
      <c r="O2028" s="7">
        <v>3</v>
      </c>
      <c r="P2028" s="5">
        <v>7.47</v>
      </c>
      <c r="Q2028" s="5">
        <v>3</v>
      </c>
      <c r="R2028" s="22">
        <f>Tabla1[[#This Row],[Fecha de Envío]]-Tabla1[[#This Row],[Fecha de Orden]]</f>
        <v>16</v>
      </c>
      <c r="S2028" s="24">
        <f>YEAR(Tabla1[[#This Row],[Fecha de Orden]])</f>
        <v>2022</v>
      </c>
      <c r="T2028" t="str">
        <f>VLOOKUP(Tabla1[[#This Row],[Nombre del Producto]],Tabla2[[Nombre Producto]:[Costo Unitario]],2,FALSE)</f>
        <v>Lot's O' Nuts</v>
      </c>
      <c r="U2028" t="str">
        <f>VLOOKUP(Tabla1[[#This Row],[Fábrica]],Tabla3[],4,FALSE)</f>
        <v>Arizona</v>
      </c>
    </row>
    <row r="2029" spans="1:21" x14ac:dyDescent="0.25">
      <c r="A2029" t="s">
        <v>4707</v>
      </c>
      <c r="B2029" s="3">
        <v>44668</v>
      </c>
      <c r="C2029" s="3">
        <v>44684</v>
      </c>
      <c r="D2029" t="s">
        <v>18</v>
      </c>
      <c r="E2029">
        <v>148712</v>
      </c>
      <c r="F2029" t="s">
        <v>19</v>
      </c>
      <c r="G2029" t="s">
        <v>30</v>
      </c>
      <c r="H2029" t="s">
        <v>31</v>
      </c>
      <c r="I2029">
        <v>10035</v>
      </c>
      <c r="J2029" t="s">
        <v>22</v>
      </c>
      <c r="K2029" t="s">
        <v>32</v>
      </c>
      <c r="L2029" t="s">
        <v>24</v>
      </c>
      <c r="M2029" t="s">
        <v>25</v>
      </c>
      <c r="N2029" s="5">
        <v>48.75</v>
      </c>
      <c r="O2029" s="7">
        <v>13</v>
      </c>
      <c r="P2029" s="5">
        <v>31.85</v>
      </c>
      <c r="Q2029" s="5">
        <v>16.899999999999999</v>
      </c>
      <c r="R2029" s="22">
        <f>Tabla1[[#This Row],[Fecha de Envío]]-Tabla1[[#This Row],[Fecha de Orden]]</f>
        <v>16</v>
      </c>
      <c r="S2029" s="24">
        <f>YEAR(Tabla1[[#This Row],[Fecha de Orden]])</f>
        <v>2022</v>
      </c>
      <c r="T2029" t="str">
        <f>VLOOKUP(Tabla1[[#This Row],[Nombre del Producto]],Tabla2[[Nombre Producto]:[Costo Unitario]],2,FALSE)</f>
        <v>Wicked Choccy's</v>
      </c>
      <c r="U2029" t="str">
        <f>VLOOKUP(Tabla1[[#This Row],[Fábrica]],Tabla3[],4,FALSE)</f>
        <v>Georgia</v>
      </c>
    </row>
    <row r="2030" spans="1:21" x14ac:dyDescent="0.25">
      <c r="A2030" t="s">
        <v>2531</v>
      </c>
      <c r="B2030" s="3">
        <v>44669</v>
      </c>
      <c r="C2030" s="3">
        <v>44681</v>
      </c>
      <c r="D2030" t="s">
        <v>71</v>
      </c>
      <c r="E2030">
        <v>142601</v>
      </c>
      <c r="F2030" t="s">
        <v>19</v>
      </c>
      <c r="G2030" t="s">
        <v>53</v>
      </c>
      <c r="H2030" t="s">
        <v>21</v>
      </c>
      <c r="I2030">
        <v>90004</v>
      </c>
      <c r="J2030" t="s">
        <v>22</v>
      </c>
      <c r="K2030" t="s">
        <v>23</v>
      </c>
      <c r="L2030" t="s">
        <v>36</v>
      </c>
      <c r="M2030" t="s">
        <v>37</v>
      </c>
      <c r="N2030" s="5">
        <v>6.5</v>
      </c>
      <c r="O2030" s="7">
        <v>2</v>
      </c>
      <c r="P2030" s="5">
        <v>4.22</v>
      </c>
      <c r="Q2030" s="5">
        <v>2.2799999999999998</v>
      </c>
      <c r="R2030" s="22">
        <f>Tabla1[[#This Row],[Fecha de Envío]]-Tabla1[[#This Row],[Fecha de Orden]]</f>
        <v>12</v>
      </c>
      <c r="S2030" s="24">
        <f>YEAR(Tabla1[[#This Row],[Fecha de Orden]])</f>
        <v>2022</v>
      </c>
      <c r="T2030" t="str">
        <f>VLOOKUP(Tabla1[[#This Row],[Nombre del Producto]],Tabla2[[Nombre Producto]:[Costo Unitario]],2,FALSE)</f>
        <v>Wicked Choccy's</v>
      </c>
      <c r="U2030" t="str">
        <f>VLOOKUP(Tabla1[[#This Row],[Fábrica]],Tabla3[],4,FALSE)</f>
        <v>Georgia</v>
      </c>
    </row>
    <row r="2031" spans="1:21" x14ac:dyDescent="0.25">
      <c r="A2031" t="s">
        <v>2532</v>
      </c>
      <c r="B2031" s="3">
        <v>44669</v>
      </c>
      <c r="C2031" s="3">
        <v>44681</v>
      </c>
      <c r="D2031" t="s">
        <v>71</v>
      </c>
      <c r="E2031">
        <v>142601</v>
      </c>
      <c r="F2031" t="s">
        <v>19</v>
      </c>
      <c r="G2031" t="s">
        <v>53</v>
      </c>
      <c r="H2031" t="s">
        <v>21</v>
      </c>
      <c r="I2031">
        <v>90004</v>
      </c>
      <c r="J2031" t="s">
        <v>22</v>
      </c>
      <c r="K2031" t="s">
        <v>23</v>
      </c>
      <c r="L2031" t="s">
        <v>33</v>
      </c>
      <c r="M2031" t="s">
        <v>34</v>
      </c>
      <c r="N2031" s="5">
        <v>25.2</v>
      </c>
      <c r="O2031" s="7">
        <v>7</v>
      </c>
      <c r="P2031" s="5">
        <v>16.8</v>
      </c>
      <c r="Q2031" s="5">
        <v>8.4</v>
      </c>
      <c r="R2031" s="22">
        <f>Tabla1[[#This Row],[Fecha de Envío]]-Tabla1[[#This Row],[Fecha de Orden]]</f>
        <v>12</v>
      </c>
      <c r="S2031" s="24">
        <f>YEAR(Tabla1[[#This Row],[Fecha de Orden]])</f>
        <v>2022</v>
      </c>
      <c r="T2031" t="str">
        <f>VLOOKUP(Tabla1[[#This Row],[Nombre del Producto]],Tabla2[[Nombre Producto]:[Costo Unitario]],2,FALSE)</f>
        <v>Lot's O' Nuts</v>
      </c>
      <c r="U2031" t="str">
        <f>VLOOKUP(Tabla1[[#This Row],[Fábrica]],Tabla3[],4,FALSE)</f>
        <v>Arizona</v>
      </c>
    </row>
    <row r="2032" spans="1:21" x14ac:dyDescent="0.25">
      <c r="A2032" t="s">
        <v>2856</v>
      </c>
      <c r="B2032" s="3">
        <v>44669</v>
      </c>
      <c r="C2032" s="3">
        <v>44683</v>
      </c>
      <c r="D2032" t="s">
        <v>18</v>
      </c>
      <c r="E2032">
        <v>115742</v>
      </c>
      <c r="F2032" t="s">
        <v>19</v>
      </c>
      <c r="G2032" t="s">
        <v>2857</v>
      </c>
      <c r="H2032" t="s">
        <v>147</v>
      </c>
      <c r="I2032">
        <v>47150</v>
      </c>
      <c r="J2032" t="s">
        <v>22</v>
      </c>
      <c r="K2032" t="s">
        <v>43</v>
      </c>
      <c r="L2032" t="s">
        <v>33</v>
      </c>
      <c r="M2032" t="s">
        <v>34</v>
      </c>
      <c r="N2032" s="5">
        <v>3.6</v>
      </c>
      <c r="O2032" s="7">
        <v>1</v>
      </c>
      <c r="P2032" s="5">
        <v>2.4</v>
      </c>
      <c r="Q2032" s="5">
        <v>1.2</v>
      </c>
      <c r="R2032" s="22">
        <f>Tabla1[[#This Row],[Fecha de Envío]]-Tabla1[[#This Row],[Fecha de Orden]]</f>
        <v>14</v>
      </c>
      <c r="S2032" s="24">
        <f>YEAR(Tabla1[[#This Row],[Fecha de Orden]])</f>
        <v>2022</v>
      </c>
      <c r="T2032" t="str">
        <f>VLOOKUP(Tabla1[[#This Row],[Nombre del Producto]],Tabla2[[Nombre Producto]:[Costo Unitario]],2,FALSE)</f>
        <v>Lot's O' Nuts</v>
      </c>
      <c r="U2032" t="str">
        <f>VLOOKUP(Tabla1[[#This Row],[Fábrica]],Tabla3[],4,FALSE)</f>
        <v>Arizona</v>
      </c>
    </row>
    <row r="2033" spans="1:21" x14ac:dyDescent="0.25">
      <c r="A2033" t="s">
        <v>2858</v>
      </c>
      <c r="B2033" s="3">
        <v>44669</v>
      </c>
      <c r="C2033" s="3">
        <v>44683</v>
      </c>
      <c r="D2033" t="s">
        <v>18</v>
      </c>
      <c r="E2033">
        <v>115742</v>
      </c>
      <c r="F2033" t="s">
        <v>19</v>
      </c>
      <c r="G2033" t="s">
        <v>2857</v>
      </c>
      <c r="H2033" t="s">
        <v>147</v>
      </c>
      <c r="I2033">
        <v>47150</v>
      </c>
      <c r="J2033" t="s">
        <v>22</v>
      </c>
      <c r="K2033" t="s">
        <v>43</v>
      </c>
      <c r="L2033" t="s">
        <v>27</v>
      </c>
      <c r="M2033" t="s">
        <v>28</v>
      </c>
      <c r="N2033" s="5">
        <v>21.6</v>
      </c>
      <c r="O2033" s="7">
        <v>6</v>
      </c>
      <c r="P2033" s="5">
        <v>15</v>
      </c>
      <c r="Q2033" s="5">
        <v>6.6</v>
      </c>
      <c r="R2033" s="22">
        <f>Tabla1[[#This Row],[Fecha de Envío]]-Tabla1[[#This Row],[Fecha de Orden]]</f>
        <v>14</v>
      </c>
      <c r="S2033" s="24">
        <f>YEAR(Tabla1[[#This Row],[Fecha de Orden]])</f>
        <v>2022</v>
      </c>
      <c r="T2033" t="str">
        <f>VLOOKUP(Tabla1[[#This Row],[Nombre del Producto]],Tabla2[[Nombre Producto]:[Costo Unitario]],2,FALSE)</f>
        <v>Lot's O' Nuts</v>
      </c>
      <c r="U2033" t="str">
        <f>VLOOKUP(Tabla1[[#This Row],[Fábrica]],Tabla3[],4,FALSE)</f>
        <v>Arizona</v>
      </c>
    </row>
    <row r="2034" spans="1:21" x14ac:dyDescent="0.25">
      <c r="A2034" t="s">
        <v>5379</v>
      </c>
      <c r="B2034" s="3">
        <v>44669</v>
      </c>
      <c r="C2034" s="3">
        <v>44680</v>
      </c>
      <c r="D2034" t="s">
        <v>39</v>
      </c>
      <c r="E2034">
        <v>102722</v>
      </c>
      <c r="F2034" t="s">
        <v>19</v>
      </c>
      <c r="G2034" t="s">
        <v>997</v>
      </c>
      <c r="H2034" t="s">
        <v>264</v>
      </c>
      <c r="I2034">
        <v>71203</v>
      </c>
      <c r="J2034" t="s">
        <v>22</v>
      </c>
      <c r="K2034" t="s">
        <v>66</v>
      </c>
      <c r="L2034" t="s">
        <v>36</v>
      </c>
      <c r="M2034" t="s">
        <v>37</v>
      </c>
      <c r="N2034" s="5">
        <v>19.5</v>
      </c>
      <c r="O2034" s="7">
        <v>6</v>
      </c>
      <c r="P2034" s="5">
        <v>12.66</v>
      </c>
      <c r="Q2034" s="5">
        <v>6.84</v>
      </c>
      <c r="R2034" s="22">
        <f>Tabla1[[#This Row],[Fecha de Envío]]-Tabla1[[#This Row],[Fecha de Orden]]</f>
        <v>11</v>
      </c>
      <c r="S2034" s="24">
        <f>YEAR(Tabla1[[#This Row],[Fecha de Orden]])</f>
        <v>2022</v>
      </c>
      <c r="T2034" t="str">
        <f>VLOOKUP(Tabla1[[#This Row],[Nombre del Producto]],Tabla2[[Nombre Producto]:[Costo Unitario]],2,FALSE)</f>
        <v>Wicked Choccy's</v>
      </c>
      <c r="U2034" t="str">
        <f>VLOOKUP(Tabla1[[#This Row],[Fábrica]],Tabla3[],4,FALSE)</f>
        <v>Georgia</v>
      </c>
    </row>
    <row r="2035" spans="1:21" x14ac:dyDescent="0.25">
      <c r="A2035" t="s">
        <v>6321</v>
      </c>
      <c r="B2035" s="3">
        <v>44669</v>
      </c>
      <c r="C2035" s="3">
        <v>44683</v>
      </c>
      <c r="D2035" t="s">
        <v>71</v>
      </c>
      <c r="E2035">
        <v>163433</v>
      </c>
      <c r="F2035" t="s">
        <v>19</v>
      </c>
      <c r="G2035" t="s">
        <v>1890</v>
      </c>
      <c r="H2035" t="s">
        <v>42</v>
      </c>
      <c r="I2035">
        <v>78501</v>
      </c>
      <c r="J2035" t="s">
        <v>22</v>
      </c>
      <c r="K2035" t="s">
        <v>43</v>
      </c>
      <c r="L2035" t="s">
        <v>27</v>
      </c>
      <c r="M2035" t="s">
        <v>28</v>
      </c>
      <c r="N2035" s="5">
        <v>3.6</v>
      </c>
      <c r="O2035" s="7">
        <v>1</v>
      </c>
      <c r="P2035" s="5">
        <v>2.5</v>
      </c>
      <c r="Q2035" s="5">
        <v>1.1000000000000001</v>
      </c>
      <c r="R2035" s="22">
        <f>Tabla1[[#This Row],[Fecha de Envío]]-Tabla1[[#This Row],[Fecha de Orden]]</f>
        <v>14</v>
      </c>
      <c r="S2035" s="24">
        <f>YEAR(Tabla1[[#This Row],[Fecha de Orden]])</f>
        <v>2022</v>
      </c>
      <c r="T2035" t="str">
        <f>VLOOKUP(Tabla1[[#This Row],[Nombre del Producto]],Tabla2[[Nombre Producto]:[Costo Unitario]],2,FALSE)</f>
        <v>Lot's O' Nuts</v>
      </c>
      <c r="U2035" t="str">
        <f>VLOOKUP(Tabla1[[#This Row],[Fábrica]],Tabla3[],4,FALSE)</f>
        <v>Arizona</v>
      </c>
    </row>
    <row r="2036" spans="1:21" x14ac:dyDescent="0.25">
      <c r="A2036" t="s">
        <v>6322</v>
      </c>
      <c r="B2036" s="3">
        <v>44669</v>
      </c>
      <c r="C2036" s="3">
        <v>44683</v>
      </c>
      <c r="D2036" t="s">
        <v>71</v>
      </c>
      <c r="E2036">
        <v>163433</v>
      </c>
      <c r="F2036" t="s">
        <v>19</v>
      </c>
      <c r="G2036" t="s">
        <v>1890</v>
      </c>
      <c r="H2036" t="s">
        <v>42</v>
      </c>
      <c r="I2036">
        <v>78501</v>
      </c>
      <c r="J2036" t="s">
        <v>22</v>
      </c>
      <c r="K2036" t="s">
        <v>43</v>
      </c>
      <c r="L2036" t="s">
        <v>36</v>
      </c>
      <c r="M2036" t="s">
        <v>37</v>
      </c>
      <c r="N2036" s="5">
        <v>9.75</v>
      </c>
      <c r="O2036" s="7">
        <v>3</v>
      </c>
      <c r="P2036" s="5">
        <v>6.33</v>
      </c>
      <c r="Q2036" s="5">
        <v>3.42</v>
      </c>
      <c r="R2036" s="22">
        <f>Tabla1[[#This Row],[Fecha de Envío]]-Tabla1[[#This Row],[Fecha de Orden]]</f>
        <v>14</v>
      </c>
      <c r="S2036" s="24">
        <f>YEAR(Tabla1[[#This Row],[Fecha de Orden]])</f>
        <v>2022</v>
      </c>
      <c r="T2036" t="str">
        <f>VLOOKUP(Tabla1[[#This Row],[Nombre del Producto]],Tabla2[[Nombre Producto]:[Costo Unitario]],2,FALSE)</f>
        <v>Wicked Choccy's</v>
      </c>
      <c r="U2036" t="str">
        <f>VLOOKUP(Tabla1[[#This Row],[Fábrica]],Tabla3[],4,FALSE)</f>
        <v>Georgia</v>
      </c>
    </row>
    <row r="2037" spans="1:21" x14ac:dyDescent="0.25">
      <c r="A2037" t="s">
        <v>6323</v>
      </c>
      <c r="B2037" s="3">
        <v>44669</v>
      </c>
      <c r="C2037" s="3">
        <v>44683</v>
      </c>
      <c r="D2037" t="s">
        <v>71</v>
      </c>
      <c r="E2037">
        <v>163433</v>
      </c>
      <c r="F2037" t="s">
        <v>19</v>
      </c>
      <c r="G2037" t="s">
        <v>1890</v>
      </c>
      <c r="H2037" t="s">
        <v>42</v>
      </c>
      <c r="I2037">
        <v>78501</v>
      </c>
      <c r="J2037" t="s">
        <v>22</v>
      </c>
      <c r="K2037" t="s">
        <v>43</v>
      </c>
      <c r="L2037" t="s">
        <v>33</v>
      </c>
      <c r="M2037" t="s">
        <v>34</v>
      </c>
      <c r="N2037" s="5">
        <v>7.2</v>
      </c>
      <c r="O2037" s="7">
        <v>2</v>
      </c>
      <c r="P2037" s="5">
        <v>4.8</v>
      </c>
      <c r="Q2037" s="5">
        <v>2.4</v>
      </c>
      <c r="R2037" s="22">
        <f>Tabla1[[#This Row],[Fecha de Envío]]-Tabla1[[#This Row],[Fecha de Orden]]</f>
        <v>14</v>
      </c>
      <c r="S2037" s="24">
        <f>YEAR(Tabla1[[#This Row],[Fecha de Orden]])</f>
        <v>2022</v>
      </c>
      <c r="T2037" t="str">
        <f>VLOOKUP(Tabla1[[#This Row],[Nombre del Producto]],Tabla2[[Nombre Producto]:[Costo Unitario]],2,FALSE)</f>
        <v>Lot's O' Nuts</v>
      </c>
      <c r="U2037" t="str">
        <f>VLOOKUP(Tabla1[[#This Row],[Fábrica]],Tabla3[],4,FALSE)</f>
        <v>Arizona</v>
      </c>
    </row>
    <row r="2038" spans="1:21" x14ac:dyDescent="0.25">
      <c r="A2038" t="s">
        <v>6324</v>
      </c>
      <c r="B2038" s="3">
        <v>44669</v>
      </c>
      <c r="C2038" s="3">
        <v>44683</v>
      </c>
      <c r="D2038" t="s">
        <v>71</v>
      </c>
      <c r="E2038">
        <v>163433</v>
      </c>
      <c r="F2038" t="s">
        <v>19</v>
      </c>
      <c r="G2038" t="s">
        <v>1890</v>
      </c>
      <c r="H2038" t="s">
        <v>42</v>
      </c>
      <c r="I2038">
        <v>78501</v>
      </c>
      <c r="J2038" t="s">
        <v>22</v>
      </c>
      <c r="K2038" t="s">
        <v>43</v>
      </c>
      <c r="L2038" t="s">
        <v>24</v>
      </c>
      <c r="M2038" t="s">
        <v>25</v>
      </c>
      <c r="N2038" s="5">
        <v>11.25</v>
      </c>
      <c r="O2038" s="7">
        <v>3</v>
      </c>
      <c r="P2038" s="5">
        <v>7.35</v>
      </c>
      <c r="Q2038" s="5">
        <v>3.9</v>
      </c>
      <c r="R2038" s="22">
        <f>Tabla1[[#This Row],[Fecha de Envío]]-Tabla1[[#This Row],[Fecha de Orden]]</f>
        <v>14</v>
      </c>
      <c r="S2038" s="24">
        <f>YEAR(Tabla1[[#This Row],[Fecha de Orden]])</f>
        <v>2022</v>
      </c>
      <c r="T2038" t="str">
        <f>VLOOKUP(Tabla1[[#This Row],[Nombre del Producto]],Tabla2[[Nombre Producto]:[Costo Unitario]],2,FALSE)</f>
        <v>Wicked Choccy's</v>
      </c>
      <c r="U2038" t="str">
        <f>VLOOKUP(Tabla1[[#This Row],[Fábrica]],Tabla3[],4,FALSE)</f>
        <v>Georgia</v>
      </c>
    </row>
    <row r="2039" spans="1:21" x14ac:dyDescent="0.25">
      <c r="A2039" t="s">
        <v>6325</v>
      </c>
      <c r="B2039" s="3">
        <v>44669</v>
      </c>
      <c r="C2039" s="3">
        <v>44683</v>
      </c>
      <c r="D2039" t="s">
        <v>71</v>
      </c>
      <c r="E2039">
        <v>163433</v>
      </c>
      <c r="F2039" t="s">
        <v>19</v>
      </c>
      <c r="G2039" t="s">
        <v>1890</v>
      </c>
      <c r="H2039" t="s">
        <v>42</v>
      </c>
      <c r="I2039">
        <v>78501</v>
      </c>
      <c r="J2039" t="s">
        <v>22</v>
      </c>
      <c r="K2039" t="s">
        <v>43</v>
      </c>
      <c r="L2039" t="s">
        <v>45</v>
      </c>
      <c r="M2039" t="s">
        <v>46</v>
      </c>
      <c r="N2039" s="5">
        <v>6.98</v>
      </c>
      <c r="O2039" s="7">
        <v>2</v>
      </c>
      <c r="P2039" s="5">
        <v>4.9800000000000004</v>
      </c>
      <c r="Q2039" s="5">
        <v>2</v>
      </c>
      <c r="R2039" s="22">
        <f>Tabla1[[#This Row],[Fecha de Envío]]-Tabla1[[#This Row],[Fecha de Orden]]</f>
        <v>14</v>
      </c>
      <c r="S2039" s="24">
        <f>YEAR(Tabla1[[#This Row],[Fecha de Orden]])</f>
        <v>2022</v>
      </c>
      <c r="T2039" t="str">
        <f>VLOOKUP(Tabla1[[#This Row],[Nombre del Producto]],Tabla2[[Nombre Producto]:[Costo Unitario]],2,FALSE)</f>
        <v>Lot's O' Nuts</v>
      </c>
      <c r="U2039" t="str">
        <f>VLOOKUP(Tabla1[[#This Row],[Fábrica]],Tabla3[],4,FALSE)</f>
        <v>Arizona</v>
      </c>
    </row>
    <row r="2040" spans="1:21" x14ac:dyDescent="0.25">
      <c r="A2040" t="s">
        <v>6326</v>
      </c>
      <c r="B2040" s="3">
        <v>44669</v>
      </c>
      <c r="C2040" s="3">
        <v>44683</v>
      </c>
      <c r="D2040" t="s">
        <v>71</v>
      </c>
      <c r="E2040">
        <v>163433</v>
      </c>
      <c r="F2040" t="s">
        <v>19</v>
      </c>
      <c r="G2040" t="s">
        <v>1890</v>
      </c>
      <c r="H2040" t="s">
        <v>42</v>
      </c>
      <c r="I2040">
        <v>78501</v>
      </c>
      <c r="J2040" t="s">
        <v>148</v>
      </c>
      <c r="K2040" t="s">
        <v>43</v>
      </c>
      <c r="L2040" t="s">
        <v>149</v>
      </c>
      <c r="M2040" t="s">
        <v>150</v>
      </c>
      <c r="N2040" s="5">
        <v>2.5</v>
      </c>
      <c r="O2040" s="7">
        <v>2</v>
      </c>
      <c r="P2040" s="5">
        <v>1.3</v>
      </c>
      <c r="Q2040" s="5">
        <v>1.2</v>
      </c>
      <c r="R2040" s="22">
        <f>Tabla1[[#This Row],[Fecha de Envío]]-Tabla1[[#This Row],[Fecha de Orden]]</f>
        <v>14</v>
      </c>
      <c r="S2040" s="24">
        <f>YEAR(Tabla1[[#This Row],[Fecha de Orden]])</f>
        <v>2022</v>
      </c>
      <c r="T2040" t="str">
        <f>VLOOKUP(Tabla1[[#This Row],[Nombre del Producto]],Tabla2[[Nombre Producto]:[Costo Unitario]],2,FALSE)</f>
        <v>Secret Factory</v>
      </c>
      <c r="U2040" t="str">
        <f>VLOOKUP(Tabla1[[#This Row],[Fábrica]],Tabla3[],4,FALSE)</f>
        <v>Illinois</v>
      </c>
    </row>
    <row r="2041" spans="1:21" x14ac:dyDescent="0.25">
      <c r="A2041" t="s">
        <v>6562</v>
      </c>
      <c r="B2041" s="3">
        <v>44669</v>
      </c>
      <c r="C2041" s="3">
        <v>44681</v>
      </c>
      <c r="D2041" t="s">
        <v>39</v>
      </c>
      <c r="E2041">
        <v>113593</v>
      </c>
      <c r="F2041" t="s">
        <v>19</v>
      </c>
      <c r="G2041" t="s">
        <v>6563</v>
      </c>
      <c r="H2041" t="s">
        <v>21</v>
      </c>
      <c r="I2041">
        <v>93454</v>
      </c>
      <c r="J2041" t="s">
        <v>22</v>
      </c>
      <c r="K2041" t="s">
        <v>23</v>
      </c>
      <c r="L2041" t="s">
        <v>36</v>
      </c>
      <c r="M2041" t="s">
        <v>37</v>
      </c>
      <c r="N2041" s="5">
        <v>9.75</v>
      </c>
      <c r="O2041" s="7">
        <v>3</v>
      </c>
      <c r="P2041" s="5">
        <v>6.33</v>
      </c>
      <c r="Q2041" s="5">
        <v>3.42</v>
      </c>
      <c r="R2041" s="22">
        <f>Tabla1[[#This Row],[Fecha de Envío]]-Tabla1[[#This Row],[Fecha de Orden]]</f>
        <v>12</v>
      </c>
      <c r="S2041" s="24">
        <f>YEAR(Tabla1[[#This Row],[Fecha de Orden]])</f>
        <v>2022</v>
      </c>
      <c r="T2041" t="str">
        <f>VLOOKUP(Tabla1[[#This Row],[Nombre del Producto]],Tabla2[[Nombre Producto]:[Costo Unitario]],2,FALSE)</f>
        <v>Wicked Choccy's</v>
      </c>
      <c r="U2041" t="str">
        <f>VLOOKUP(Tabla1[[#This Row],[Fábrica]],Tabla3[],4,FALSE)</f>
        <v>Georgia</v>
      </c>
    </row>
    <row r="2042" spans="1:21" x14ac:dyDescent="0.25">
      <c r="A2042" t="s">
        <v>7522</v>
      </c>
      <c r="B2042" s="3">
        <v>44669</v>
      </c>
      <c r="C2042" s="3">
        <v>44684</v>
      </c>
      <c r="D2042" t="s">
        <v>71</v>
      </c>
      <c r="E2042">
        <v>134271</v>
      </c>
      <c r="F2042" t="s">
        <v>19</v>
      </c>
      <c r="G2042" t="s">
        <v>30</v>
      </c>
      <c r="H2042" t="s">
        <v>31</v>
      </c>
      <c r="I2042">
        <v>10024</v>
      </c>
      <c r="J2042" t="s">
        <v>22</v>
      </c>
      <c r="K2042" t="s">
        <v>32</v>
      </c>
      <c r="L2042" t="s">
        <v>27</v>
      </c>
      <c r="M2042" t="s">
        <v>28</v>
      </c>
      <c r="N2042" s="5">
        <v>10.8</v>
      </c>
      <c r="O2042" s="7">
        <v>3</v>
      </c>
      <c r="P2042" s="5">
        <v>7.5</v>
      </c>
      <c r="Q2042" s="5">
        <v>3.3</v>
      </c>
      <c r="R2042" s="22">
        <f>Tabla1[[#This Row],[Fecha de Envío]]-Tabla1[[#This Row],[Fecha de Orden]]</f>
        <v>15</v>
      </c>
      <c r="S2042" s="24">
        <f>YEAR(Tabla1[[#This Row],[Fecha de Orden]])</f>
        <v>2022</v>
      </c>
      <c r="T2042" t="str">
        <f>VLOOKUP(Tabla1[[#This Row],[Nombre del Producto]],Tabla2[[Nombre Producto]:[Costo Unitario]],2,FALSE)</f>
        <v>Lot's O' Nuts</v>
      </c>
      <c r="U2042" t="str">
        <f>VLOOKUP(Tabla1[[#This Row],[Fábrica]],Tabla3[],4,FALSE)</f>
        <v>Arizona</v>
      </c>
    </row>
    <row r="2043" spans="1:21" x14ac:dyDescent="0.25">
      <c r="A2043" t="s">
        <v>6960</v>
      </c>
      <c r="B2043" s="3">
        <v>44670</v>
      </c>
      <c r="C2043" s="3">
        <v>44686</v>
      </c>
      <c r="D2043" t="s">
        <v>18</v>
      </c>
      <c r="E2043">
        <v>155369</v>
      </c>
      <c r="F2043" t="s">
        <v>19</v>
      </c>
      <c r="G2043" t="s">
        <v>190</v>
      </c>
      <c r="H2043" t="s">
        <v>42</v>
      </c>
      <c r="I2043">
        <v>75007</v>
      </c>
      <c r="J2043" t="s">
        <v>22</v>
      </c>
      <c r="K2043" t="s">
        <v>43</v>
      </c>
      <c r="L2043" t="s">
        <v>24</v>
      </c>
      <c r="M2043" t="s">
        <v>25</v>
      </c>
      <c r="N2043" s="5">
        <v>7.5</v>
      </c>
      <c r="O2043" s="7">
        <v>2</v>
      </c>
      <c r="P2043" s="5">
        <v>4.9000000000000004</v>
      </c>
      <c r="Q2043" s="5">
        <v>2.6</v>
      </c>
      <c r="R2043" s="22">
        <f>Tabla1[[#This Row],[Fecha de Envío]]-Tabla1[[#This Row],[Fecha de Orden]]</f>
        <v>16</v>
      </c>
      <c r="S2043" s="24">
        <f>YEAR(Tabla1[[#This Row],[Fecha de Orden]])</f>
        <v>2022</v>
      </c>
      <c r="T2043" t="str">
        <f>VLOOKUP(Tabla1[[#This Row],[Nombre del Producto]],Tabla2[[Nombre Producto]:[Costo Unitario]],2,FALSE)</f>
        <v>Wicked Choccy's</v>
      </c>
      <c r="U2043" t="str">
        <f>VLOOKUP(Tabla1[[#This Row],[Fábrica]],Tabla3[],4,FALSE)</f>
        <v>Georgia</v>
      </c>
    </row>
    <row r="2044" spans="1:21" x14ac:dyDescent="0.25">
      <c r="A2044" t="s">
        <v>3392</v>
      </c>
      <c r="B2044" s="3">
        <v>44671</v>
      </c>
      <c r="C2044" s="3">
        <v>44686</v>
      </c>
      <c r="D2044" t="s">
        <v>18</v>
      </c>
      <c r="E2044">
        <v>142433</v>
      </c>
      <c r="F2044" t="s">
        <v>19</v>
      </c>
      <c r="G2044" t="s">
        <v>159</v>
      </c>
      <c r="H2044" t="s">
        <v>42</v>
      </c>
      <c r="I2044">
        <v>77036</v>
      </c>
      <c r="J2044" t="s">
        <v>22</v>
      </c>
      <c r="K2044" t="s">
        <v>43</v>
      </c>
      <c r="L2044" t="s">
        <v>33</v>
      </c>
      <c r="M2044" t="s">
        <v>34</v>
      </c>
      <c r="N2044" s="5">
        <v>10.8</v>
      </c>
      <c r="O2044" s="7">
        <v>3</v>
      </c>
      <c r="P2044" s="5">
        <v>7.2</v>
      </c>
      <c r="Q2044" s="5">
        <v>3.6</v>
      </c>
      <c r="R2044" s="22">
        <f>Tabla1[[#This Row],[Fecha de Envío]]-Tabla1[[#This Row],[Fecha de Orden]]</f>
        <v>15</v>
      </c>
      <c r="S2044" s="24">
        <f>YEAR(Tabla1[[#This Row],[Fecha de Orden]])</f>
        <v>2022</v>
      </c>
      <c r="T2044" t="str">
        <f>VLOOKUP(Tabla1[[#This Row],[Nombre del Producto]],Tabla2[[Nombre Producto]:[Costo Unitario]],2,FALSE)</f>
        <v>Lot's O' Nuts</v>
      </c>
      <c r="U2044" t="str">
        <f>VLOOKUP(Tabla1[[#This Row],[Fábrica]],Tabla3[],4,FALSE)</f>
        <v>Arizona</v>
      </c>
    </row>
    <row r="2045" spans="1:21" x14ac:dyDescent="0.25">
      <c r="A2045" t="s">
        <v>6883</v>
      </c>
      <c r="B2045" s="3">
        <v>44671</v>
      </c>
      <c r="C2045" s="3">
        <v>44685</v>
      </c>
      <c r="D2045" t="s">
        <v>18</v>
      </c>
      <c r="E2045">
        <v>109169</v>
      </c>
      <c r="F2045" t="s">
        <v>19</v>
      </c>
      <c r="G2045" t="s">
        <v>92</v>
      </c>
      <c r="H2045" t="s">
        <v>93</v>
      </c>
      <c r="I2045">
        <v>48234</v>
      </c>
      <c r="J2045" t="s">
        <v>22</v>
      </c>
      <c r="K2045" t="s">
        <v>43</v>
      </c>
      <c r="L2045" t="s">
        <v>27</v>
      </c>
      <c r="M2045" t="s">
        <v>28</v>
      </c>
      <c r="N2045" s="5">
        <v>7.2</v>
      </c>
      <c r="O2045" s="7">
        <v>2</v>
      </c>
      <c r="P2045" s="5">
        <v>5</v>
      </c>
      <c r="Q2045" s="5">
        <v>2.2000000000000002</v>
      </c>
      <c r="R2045" s="22">
        <f>Tabla1[[#This Row],[Fecha de Envío]]-Tabla1[[#This Row],[Fecha de Orden]]</f>
        <v>14</v>
      </c>
      <c r="S2045" s="24">
        <f>YEAR(Tabla1[[#This Row],[Fecha de Orden]])</f>
        <v>2022</v>
      </c>
      <c r="T2045" t="str">
        <f>VLOOKUP(Tabla1[[#This Row],[Nombre del Producto]],Tabla2[[Nombre Producto]:[Costo Unitario]],2,FALSE)</f>
        <v>Lot's O' Nuts</v>
      </c>
      <c r="U2045" t="str">
        <f>VLOOKUP(Tabla1[[#This Row],[Fábrica]],Tabla3[],4,FALSE)</f>
        <v>Arizona</v>
      </c>
    </row>
    <row r="2046" spans="1:21" x14ac:dyDescent="0.25">
      <c r="A2046" t="s">
        <v>8859</v>
      </c>
      <c r="B2046" s="3">
        <v>44671</v>
      </c>
      <c r="C2046" s="3">
        <v>44686</v>
      </c>
      <c r="D2046" t="s">
        <v>18</v>
      </c>
      <c r="E2046">
        <v>149342</v>
      </c>
      <c r="F2046" t="s">
        <v>19</v>
      </c>
      <c r="G2046" t="s">
        <v>412</v>
      </c>
      <c r="H2046" t="s">
        <v>73</v>
      </c>
      <c r="I2046">
        <v>31907</v>
      </c>
      <c r="J2046" t="s">
        <v>22</v>
      </c>
      <c r="K2046" t="s">
        <v>66</v>
      </c>
      <c r="L2046" t="s">
        <v>24</v>
      </c>
      <c r="M2046" t="s">
        <v>25</v>
      </c>
      <c r="N2046" s="5">
        <v>22.5</v>
      </c>
      <c r="O2046" s="7">
        <v>6</v>
      </c>
      <c r="P2046" s="5">
        <v>14.7</v>
      </c>
      <c r="Q2046" s="5">
        <v>7.8</v>
      </c>
      <c r="R2046" s="22">
        <f>Tabla1[[#This Row],[Fecha de Envío]]-Tabla1[[#This Row],[Fecha de Orden]]</f>
        <v>15</v>
      </c>
      <c r="S2046" s="24">
        <f>YEAR(Tabla1[[#This Row],[Fecha de Orden]])</f>
        <v>2022</v>
      </c>
      <c r="T2046" t="str">
        <f>VLOOKUP(Tabla1[[#This Row],[Nombre del Producto]],Tabla2[[Nombre Producto]:[Costo Unitario]],2,FALSE)</f>
        <v>Wicked Choccy's</v>
      </c>
      <c r="U2046" t="str">
        <f>VLOOKUP(Tabla1[[#This Row],[Fábrica]],Tabla3[],4,FALSE)</f>
        <v>Georgia</v>
      </c>
    </row>
    <row r="2047" spans="1:21" x14ac:dyDescent="0.25">
      <c r="A2047" t="s">
        <v>8860</v>
      </c>
      <c r="B2047" s="3">
        <v>44671</v>
      </c>
      <c r="C2047" s="3">
        <v>44686</v>
      </c>
      <c r="D2047" t="s">
        <v>18</v>
      </c>
      <c r="E2047">
        <v>149342</v>
      </c>
      <c r="F2047" t="s">
        <v>19</v>
      </c>
      <c r="G2047" t="s">
        <v>412</v>
      </c>
      <c r="H2047" t="s">
        <v>73</v>
      </c>
      <c r="I2047">
        <v>31907</v>
      </c>
      <c r="J2047" t="s">
        <v>22</v>
      </c>
      <c r="K2047" t="s">
        <v>66</v>
      </c>
      <c r="L2047" t="s">
        <v>33</v>
      </c>
      <c r="M2047" t="s">
        <v>34</v>
      </c>
      <c r="N2047" s="5">
        <v>7.2</v>
      </c>
      <c r="O2047" s="7">
        <v>2</v>
      </c>
      <c r="P2047" s="5">
        <v>4.8</v>
      </c>
      <c r="Q2047" s="5">
        <v>2.4</v>
      </c>
      <c r="R2047" s="22">
        <f>Tabla1[[#This Row],[Fecha de Envío]]-Tabla1[[#This Row],[Fecha de Orden]]</f>
        <v>15</v>
      </c>
      <c r="S2047" s="24">
        <f>YEAR(Tabla1[[#This Row],[Fecha de Orden]])</f>
        <v>2022</v>
      </c>
      <c r="T2047" t="str">
        <f>VLOOKUP(Tabla1[[#This Row],[Nombre del Producto]],Tabla2[[Nombre Producto]:[Costo Unitario]],2,FALSE)</f>
        <v>Lot's O' Nuts</v>
      </c>
      <c r="U2047" t="str">
        <f>VLOOKUP(Tabla1[[#This Row],[Fábrica]],Tabla3[],4,FALSE)</f>
        <v>Arizona</v>
      </c>
    </row>
    <row r="2048" spans="1:21" x14ac:dyDescent="0.25">
      <c r="A2048" t="s">
        <v>8861</v>
      </c>
      <c r="B2048" s="3">
        <v>44671</v>
      </c>
      <c r="C2048" s="3">
        <v>44686</v>
      </c>
      <c r="D2048" t="s">
        <v>18</v>
      </c>
      <c r="E2048">
        <v>149342</v>
      </c>
      <c r="F2048" t="s">
        <v>19</v>
      </c>
      <c r="G2048" t="s">
        <v>412</v>
      </c>
      <c r="H2048" t="s">
        <v>73</v>
      </c>
      <c r="I2048">
        <v>31907</v>
      </c>
      <c r="J2048" t="s">
        <v>22</v>
      </c>
      <c r="K2048" t="s">
        <v>66</v>
      </c>
      <c r="L2048" t="s">
        <v>36</v>
      </c>
      <c r="M2048" t="s">
        <v>37</v>
      </c>
      <c r="N2048" s="5">
        <v>9.75</v>
      </c>
      <c r="O2048" s="7">
        <v>3</v>
      </c>
      <c r="P2048" s="5">
        <v>6.33</v>
      </c>
      <c r="Q2048" s="5">
        <v>3.42</v>
      </c>
      <c r="R2048" s="22">
        <f>Tabla1[[#This Row],[Fecha de Envío]]-Tabla1[[#This Row],[Fecha de Orden]]</f>
        <v>15</v>
      </c>
      <c r="S2048" s="24">
        <f>YEAR(Tabla1[[#This Row],[Fecha de Orden]])</f>
        <v>2022</v>
      </c>
      <c r="T2048" t="str">
        <f>VLOOKUP(Tabla1[[#This Row],[Nombre del Producto]],Tabla2[[Nombre Producto]:[Costo Unitario]],2,FALSE)</f>
        <v>Wicked Choccy's</v>
      </c>
      <c r="U2048" t="str">
        <f>VLOOKUP(Tabla1[[#This Row],[Fábrica]],Tabla3[],4,FALSE)</f>
        <v>Georgia</v>
      </c>
    </row>
    <row r="2049" spans="1:21" x14ac:dyDescent="0.25">
      <c r="A2049" t="s">
        <v>4586</v>
      </c>
      <c r="B2049" s="3">
        <v>44672</v>
      </c>
      <c r="C2049" s="3">
        <v>44689</v>
      </c>
      <c r="D2049" t="s">
        <v>18</v>
      </c>
      <c r="E2049">
        <v>107678</v>
      </c>
      <c r="F2049" t="s">
        <v>19</v>
      </c>
      <c r="G2049" t="s">
        <v>202</v>
      </c>
      <c r="H2049" t="s">
        <v>116</v>
      </c>
      <c r="I2049">
        <v>40214</v>
      </c>
      <c r="J2049" t="s">
        <v>22</v>
      </c>
      <c r="K2049" t="s">
        <v>66</v>
      </c>
      <c r="L2049" t="s">
        <v>24</v>
      </c>
      <c r="M2049" t="s">
        <v>25</v>
      </c>
      <c r="N2049" s="5">
        <v>7.5</v>
      </c>
      <c r="O2049" s="7">
        <v>2</v>
      </c>
      <c r="P2049" s="5">
        <v>4.9000000000000004</v>
      </c>
      <c r="Q2049" s="5">
        <v>2.6</v>
      </c>
      <c r="R2049" s="22">
        <f>Tabla1[[#This Row],[Fecha de Envío]]-Tabla1[[#This Row],[Fecha de Orden]]</f>
        <v>17</v>
      </c>
      <c r="S2049" s="24">
        <f>YEAR(Tabla1[[#This Row],[Fecha de Orden]])</f>
        <v>2022</v>
      </c>
      <c r="T2049" t="str">
        <f>VLOOKUP(Tabla1[[#This Row],[Nombre del Producto]],Tabla2[[Nombre Producto]:[Costo Unitario]],2,FALSE)</f>
        <v>Wicked Choccy's</v>
      </c>
      <c r="U2049" t="str">
        <f>VLOOKUP(Tabla1[[#This Row],[Fábrica]],Tabla3[],4,FALSE)</f>
        <v>Georgia</v>
      </c>
    </row>
    <row r="2050" spans="1:21" x14ac:dyDescent="0.25">
      <c r="A2050" t="s">
        <v>4587</v>
      </c>
      <c r="B2050" s="3">
        <v>44672</v>
      </c>
      <c r="C2050" s="3">
        <v>44689</v>
      </c>
      <c r="D2050" t="s">
        <v>18</v>
      </c>
      <c r="E2050">
        <v>107678</v>
      </c>
      <c r="F2050" t="s">
        <v>19</v>
      </c>
      <c r="G2050" t="s">
        <v>202</v>
      </c>
      <c r="H2050" t="s">
        <v>116</v>
      </c>
      <c r="I2050">
        <v>40214</v>
      </c>
      <c r="J2050" t="s">
        <v>22</v>
      </c>
      <c r="K2050" t="s">
        <v>66</v>
      </c>
      <c r="L2050" t="s">
        <v>33</v>
      </c>
      <c r="M2050" t="s">
        <v>34</v>
      </c>
      <c r="N2050" s="5">
        <v>18</v>
      </c>
      <c r="O2050" s="7">
        <v>5</v>
      </c>
      <c r="P2050" s="5">
        <v>12</v>
      </c>
      <c r="Q2050" s="5">
        <v>6</v>
      </c>
      <c r="R2050" s="22">
        <f>Tabla1[[#This Row],[Fecha de Envío]]-Tabla1[[#This Row],[Fecha de Orden]]</f>
        <v>17</v>
      </c>
      <c r="S2050" s="24">
        <f>YEAR(Tabla1[[#This Row],[Fecha de Orden]])</f>
        <v>2022</v>
      </c>
      <c r="T2050" t="str">
        <f>VLOOKUP(Tabla1[[#This Row],[Nombre del Producto]],Tabla2[[Nombre Producto]:[Costo Unitario]],2,FALSE)</f>
        <v>Lot's O' Nuts</v>
      </c>
      <c r="U2050" t="str">
        <f>VLOOKUP(Tabla1[[#This Row],[Fábrica]],Tabla3[],4,FALSE)</f>
        <v>Arizona</v>
      </c>
    </row>
    <row r="2051" spans="1:21" x14ac:dyDescent="0.25">
      <c r="A2051" t="s">
        <v>897</v>
      </c>
      <c r="B2051" s="3">
        <v>44673</v>
      </c>
      <c r="C2051" s="3">
        <v>44687</v>
      </c>
      <c r="D2051" t="s">
        <v>18</v>
      </c>
      <c r="E2051">
        <v>151253</v>
      </c>
      <c r="F2051" t="s">
        <v>19</v>
      </c>
      <c r="G2051" t="s">
        <v>53</v>
      </c>
      <c r="H2051" t="s">
        <v>21</v>
      </c>
      <c r="I2051">
        <v>90008</v>
      </c>
      <c r="J2051" t="s">
        <v>22</v>
      </c>
      <c r="K2051" t="s">
        <v>23</v>
      </c>
      <c r="L2051" t="s">
        <v>24</v>
      </c>
      <c r="M2051" t="s">
        <v>25</v>
      </c>
      <c r="N2051" s="5">
        <v>11.25</v>
      </c>
      <c r="O2051" s="7">
        <v>3</v>
      </c>
      <c r="P2051" s="5">
        <v>7.35</v>
      </c>
      <c r="Q2051" s="5">
        <v>3.9</v>
      </c>
      <c r="R2051" s="22">
        <f>Tabla1[[#This Row],[Fecha de Envío]]-Tabla1[[#This Row],[Fecha de Orden]]</f>
        <v>14</v>
      </c>
      <c r="S2051" s="24">
        <f>YEAR(Tabla1[[#This Row],[Fecha de Orden]])</f>
        <v>2022</v>
      </c>
      <c r="T2051" t="str">
        <f>VLOOKUP(Tabla1[[#This Row],[Nombre del Producto]],Tabla2[[Nombre Producto]:[Costo Unitario]],2,FALSE)</f>
        <v>Wicked Choccy's</v>
      </c>
      <c r="U2051" t="str">
        <f>VLOOKUP(Tabla1[[#This Row],[Fábrica]],Tabla3[],4,FALSE)</f>
        <v>Georgia</v>
      </c>
    </row>
    <row r="2052" spans="1:21" x14ac:dyDescent="0.25">
      <c r="A2052" t="s">
        <v>898</v>
      </c>
      <c r="B2052" s="3">
        <v>44673</v>
      </c>
      <c r="C2052" s="3">
        <v>44687</v>
      </c>
      <c r="D2052" t="s">
        <v>18</v>
      </c>
      <c r="E2052">
        <v>151253</v>
      </c>
      <c r="F2052" t="s">
        <v>19</v>
      </c>
      <c r="G2052" t="s">
        <v>53</v>
      </c>
      <c r="H2052" t="s">
        <v>21</v>
      </c>
      <c r="I2052">
        <v>90008</v>
      </c>
      <c r="J2052" t="s">
        <v>22</v>
      </c>
      <c r="K2052" t="s">
        <v>23</v>
      </c>
      <c r="L2052" t="s">
        <v>27</v>
      </c>
      <c r="M2052" t="s">
        <v>28</v>
      </c>
      <c r="N2052" s="5">
        <v>10.8</v>
      </c>
      <c r="O2052" s="7">
        <v>3</v>
      </c>
      <c r="P2052" s="5">
        <v>7.5</v>
      </c>
      <c r="Q2052" s="5">
        <v>3.3</v>
      </c>
      <c r="R2052" s="22">
        <f>Tabla1[[#This Row],[Fecha de Envío]]-Tabla1[[#This Row],[Fecha de Orden]]</f>
        <v>14</v>
      </c>
      <c r="S2052" s="24">
        <f>YEAR(Tabla1[[#This Row],[Fecha de Orden]])</f>
        <v>2022</v>
      </c>
      <c r="T2052" t="str">
        <f>VLOOKUP(Tabla1[[#This Row],[Nombre del Producto]],Tabla2[[Nombre Producto]:[Costo Unitario]],2,FALSE)</f>
        <v>Lot's O' Nuts</v>
      </c>
      <c r="U2052" t="str">
        <f>VLOOKUP(Tabla1[[#This Row],[Fábrica]],Tabla3[],4,FALSE)</f>
        <v>Arizona</v>
      </c>
    </row>
    <row r="2053" spans="1:21" x14ac:dyDescent="0.25">
      <c r="A2053" t="s">
        <v>2423</v>
      </c>
      <c r="B2053" s="3">
        <v>44675</v>
      </c>
      <c r="C2053" s="3">
        <v>44689</v>
      </c>
      <c r="D2053" t="s">
        <v>18</v>
      </c>
      <c r="E2053">
        <v>118227</v>
      </c>
      <c r="F2053" t="s">
        <v>19</v>
      </c>
      <c r="G2053" t="s">
        <v>30</v>
      </c>
      <c r="H2053" t="s">
        <v>31</v>
      </c>
      <c r="I2053">
        <v>10009</v>
      </c>
      <c r="J2053" t="s">
        <v>22</v>
      </c>
      <c r="K2053" t="s">
        <v>32</v>
      </c>
      <c r="L2053" t="s">
        <v>33</v>
      </c>
      <c r="M2053" t="s">
        <v>34</v>
      </c>
      <c r="N2053" s="5">
        <v>3.6</v>
      </c>
      <c r="O2053" s="7">
        <v>1</v>
      </c>
      <c r="P2053" s="5">
        <v>2.4</v>
      </c>
      <c r="Q2053" s="5">
        <v>1.2</v>
      </c>
      <c r="R2053" s="22">
        <f>Tabla1[[#This Row],[Fecha de Envío]]-Tabla1[[#This Row],[Fecha de Orden]]</f>
        <v>14</v>
      </c>
      <c r="S2053" s="24">
        <f>YEAR(Tabla1[[#This Row],[Fecha de Orden]])</f>
        <v>2022</v>
      </c>
      <c r="T2053" t="str">
        <f>VLOOKUP(Tabla1[[#This Row],[Nombre del Producto]],Tabla2[[Nombre Producto]:[Costo Unitario]],2,FALSE)</f>
        <v>Lot's O' Nuts</v>
      </c>
      <c r="U2053" t="str">
        <f>VLOOKUP(Tabla1[[#This Row],[Fábrica]],Tabla3[],4,FALSE)</f>
        <v>Arizona</v>
      </c>
    </row>
    <row r="2054" spans="1:21" x14ac:dyDescent="0.25">
      <c r="A2054" t="s">
        <v>4675</v>
      </c>
      <c r="B2054" s="3">
        <v>44676</v>
      </c>
      <c r="C2054" s="3">
        <v>44689</v>
      </c>
      <c r="D2054" t="s">
        <v>39</v>
      </c>
      <c r="E2054">
        <v>112557</v>
      </c>
      <c r="F2054" t="s">
        <v>19</v>
      </c>
      <c r="G2054" t="s">
        <v>30</v>
      </c>
      <c r="H2054" t="s">
        <v>31</v>
      </c>
      <c r="I2054">
        <v>10035</v>
      </c>
      <c r="J2054" t="s">
        <v>22</v>
      </c>
      <c r="K2054" t="s">
        <v>32</v>
      </c>
      <c r="L2054" t="s">
        <v>33</v>
      </c>
      <c r="M2054" t="s">
        <v>34</v>
      </c>
      <c r="N2054" s="5">
        <v>10.8</v>
      </c>
      <c r="O2054" s="7">
        <v>3</v>
      </c>
      <c r="P2054" s="5">
        <v>7.2</v>
      </c>
      <c r="Q2054" s="5">
        <v>3.6</v>
      </c>
      <c r="R2054" s="22">
        <f>Tabla1[[#This Row],[Fecha de Envío]]-Tabla1[[#This Row],[Fecha de Orden]]</f>
        <v>13</v>
      </c>
      <c r="S2054" s="24">
        <f>YEAR(Tabla1[[#This Row],[Fecha de Orden]])</f>
        <v>2022</v>
      </c>
      <c r="T2054" t="str">
        <f>VLOOKUP(Tabla1[[#This Row],[Nombre del Producto]],Tabla2[[Nombre Producto]:[Costo Unitario]],2,FALSE)</f>
        <v>Lot's O' Nuts</v>
      </c>
      <c r="U2054" t="str">
        <f>VLOOKUP(Tabla1[[#This Row],[Fábrica]],Tabla3[],4,FALSE)</f>
        <v>Arizona</v>
      </c>
    </row>
    <row r="2055" spans="1:21" x14ac:dyDescent="0.25">
      <c r="A2055" t="s">
        <v>4861</v>
      </c>
      <c r="B2055" s="3">
        <v>44676</v>
      </c>
      <c r="C2055" s="3">
        <v>44689</v>
      </c>
      <c r="D2055" t="s">
        <v>71</v>
      </c>
      <c r="E2055">
        <v>143602</v>
      </c>
      <c r="F2055" t="s">
        <v>19</v>
      </c>
      <c r="G2055" t="s">
        <v>53</v>
      </c>
      <c r="H2055" t="s">
        <v>21</v>
      </c>
      <c r="I2055">
        <v>90045</v>
      </c>
      <c r="J2055" t="s">
        <v>22</v>
      </c>
      <c r="K2055" t="s">
        <v>23</v>
      </c>
      <c r="L2055" t="s">
        <v>36</v>
      </c>
      <c r="M2055" t="s">
        <v>37</v>
      </c>
      <c r="N2055" s="5">
        <v>9.75</v>
      </c>
      <c r="O2055" s="7">
        <v>3</v>
      </c>
      <c r="P2055" s="5">
        <v>6.33</v>
      </c>
      <c r="Q2055" s="5">
        <v>3.42</v>
      </c>
      <c r="R2055" s="22">
        <f>Tabla1[[#This Row],[Fecha de Envío]]-Tabla1[[#This Row],[Fecha de Orden]]</f>
        <v>13</v>
      </c>
      <c r="S2055" s="24">
        <f>YEAR(Tabla1[[#This Row],[Fecha de Orden]])</f>
        <v>2022</v>
      </c>
      <c r="T2055" t="str">
        <f>VLOOKUP(Tabla1[[#This Row],[Nombre del Producto]],Tabla2[[Nombre Producto]:[Costo Unitario]],2,FALSE)</f>
        <v>Wicked Choccy's</v>
      </c>
      <c r="U2055" t="str">
        <f>VLOOKUP(Tabla1[[#This Row],[Fábrica]],Tabla3[],4,FALSE)</f>
        <v>Georgia</v>
      </c>
    </row>
    <row r="2056" spans="1:21" x14ac:dyDescent="0.25">
      <c r="A2056" t="s">
        <v>5656</v>
      </c>
      <c r="B2056" s="3">
        <v>44676</v>
      </c>
      <c r="C2056" s="3">
        <v>44693</v>
      </c>
      <c r="D2056" t="s">
        <v>18</v>
      </c>
      <c r="E2056">
        <v>115420</v>
      </c>
      <c r="F2056" t="s">
        <v>19</v>
      </c>
      <c r="G2056" t="s">
        <v>53</v>
      </c>
      <c r="H2056" t="s">
        <v>21</v>
      </c>
      <c r="I2056">
        <v>90004</v>
      </c>
      <c r="J2056" t="s">
        <v>22</v>
      </c>
      <c r="K2056" t="s">
        <v>23</v>
      </c>
      <c r="L2056" t="s">
        <v>24</v>
      </c>
      <c r="M2056" t="s">
        <v>25</v>
      </c>
      <c r="N2056" s="5">
        <v>7.5</v>
      </c>
      <c r="O2056" s="7">
        <v>2</v>
      </c>
      <c r="P2056" s="5">
        <v>4.9000000000000004</v>
      </c>
      <c r="Q2056" s="5">
        <v>2.6</v>
      </c>
      <c r="R2056" s="22">
        <f>Tabla1[[#This Row],[Fecha de Envío]]-Tabla1[[#This Row],[Fecha de Orden]]</f>
        <v>17</v>
      </c>
      <c r="S2056" s="24">
        <f>YEAR(Tabla1[[#This Row],[Fecha de Orden]])</f>
        <v>2022</v>
      </c>
      <c r="T2056" t="str">
        <f>VLOOKUP(Tabla1[[#This Row],[Nombre del Producto]],Tabla2[[Nombre Producto]:[Costo Unitario]],2,FALSE)</f>
        <v>Wicked Choccy's</v>
      </c>
      <c r="U2056" t="str">
        <f>VLOOKUP(Tabla1[[#This Row],[Fábrica]],Tabla3[],4,FALSE)</f>
        <v>Georgia</v>
      </c>
    </row>
    <row r="2057" spans="1:21" x14ac:dyDescent="0.25">
      <c r="A2057" t="s">
        <v>8938</v>
      </c>
      <c r="B2057" s="3">
        <v>44676</v>
      </c>
      <c r="C2057" s="3">
        <v>44691</v>
      </c>
      <c r="D2057" t="s">
        <v>18</v>
      </c>
      <c r="E2057">
        <v>153878</v>
      </c>
      <c r="F2057" t="s">
        <v>19</v>
      </c>
      <c r="G2057" t="s">
        <v>409</v>
      </c>
      <c r="H2057" t="s">
        <v>410</v>
      </c>
      <c r="I2057">
        <v>53209</v>
      </c>
      <c r="J2057" t="s">
        <v>22</v>
      </c>
      <c r="K2057" t="s">
        <v>43</v>
      </c>
      <c r="L2057" t="s">
        <v>24</v>
      </c>
      <c r="M2057" t="s">
        <v>25</v>
      </c>
      <c r="N2057" s="5">
        <v>18.75</v>
      </c>
      <c r="O2057" s="7">
        <v>5</v>
      </c>
      <c r="P2057" s="5">
        <v>12.25</v>
      </c>
      <c r="Q2057" s="5">
        <v>6.5</v>
      </c>
      <c r="R2057" s="22">
        <f>Tabla1[[#This Row],[Fecha de Envío]]-Tabla1[[#This Row],[Fecha de Orden]]</f>
        <v>15</v>
      </c>
      <c r="S2057" s="24">
        <f>YEAR(Tabla1[[#This Row],[Fecha de Orden]])</f>
        <v>2022</v>
      </c>
      <c r="T2057" t="str">
        <f>VLOOKUP(Tabla1[[#This Row],[Nombre del Producto]],Tabla2[[Nombre Producto]:[Costo Unitario]],2,FALSE)</f>
        <v>Wicked Choccy's</v>
      </c>
      <c r="U2057" t="str">
        <f>VLOOKUP(Tabla1[[#This Row],[Fábrica]],Tabla3[],4,FALSE)</f>
        <v>Georgia</v>
      </c>
    </row>
    <row r="2058" spans="1:21" x14ac:dyDescent="0.25">
      <c r="A2058" t="s">
        <v>8939</v>
      </c>
      <c r="B2058" s="3">
        <v>44676</v>
      </c>
      <c r="C2058" s="3">
        <v>44691</v>
      </c>
      <c r="D2058" t="s">
        <v>18</v>
      </c>
      <c r="E2058">
        <v>153878</v>
      </c>
      <c r="F2058" t="s">
        <v>19</v>
      </c>
      <c r="G2058" t="s">
        <v>409</v>
      </c>
      <c r="H2058" t="s">
        <v>410</v>
      </c>
      <c r="I2058">
        <v>53209</v>
      </c>
      <c r="J2058" t="s">
        <v>22</v>
      </c>
      <c r="K2058" t="s">
        <v>43</v>
      </c>
      <c r="L2058" t="s">
        <v>36</v>
      </c>
      <c r="M2058" t="s">
        <v>37</v>
      </c>
      <c r="N2058" s="5">
        <v>16.25</v>
      </c>
      <c r="O2058" s="7">
        <v>5</v>
      </c>
      <c r="P2058" s="5">
        <v>10.55</v>
      </c>
      <c r="Q2058" s="5">
        <v>5.7</v>
      </c>
      <c r="R2058" s="22">
        <f>Tabla1[[#This Row],[Fecha de Envío]]-Tabla1[[#This Row],[Fecha de Orden]]</f>
        <v>15</v>
      </c>
      <c r="S2058" s="24">
        <f>YEAR(Tabla1[[#This Row],[Fecha de Orden]])</f>
        <v>2022</v>
      </c>
      <c r="T2058" t="str">
        <f>VLOOKUP(Tabla1[[#This Row],[Nombre del Producto]],Tabla2[[Nombre Producto]:[Costo Unitario]],2,FALSE)</f>
        <v>Wicked Choccy's</v>
      </c>
      <c r="U2058" t="str">
        <f>VLOOKUP(Tabla1[[#This Row],[Fábrica]],Tabla3[],4,FALSE)</f>
        <v>Georgia</v>
      </c>
    </row>
    <row r="2059" spans="1:21" x14ac:dyDescent="0.25">
      <c r="A2059" t="s">
        <v>9205</v>
      </c>
      <c r="B2059" s="3">
        <v>44676</v>
      </c>
      <c r="C2059" s="3">
        <v>44690</v>
      </c>
      <c r="D2059" t="s">
        <v>18</v>
      </c>
      <c r="E2059">
        <v>130365</v>
      </c>
      <c r="F2059" t="s">
        <v>19</v>
      </c>
      <c r="G2059" t="s">
        <v>478</v>
      </c>
      <c r="H2059" t="s">
        <v>173</v>
      </c>
      <c r="I2059">
        <v>60505</v>
      </c>
      <c r="J2059" t="s">
        <v>22</v>
      </c>
      <c r="K2059" t="s">
        <v>43</v>
      </c>
      <c r="L2059" t="s">
        <v>24</v>
      </c>
      <c r="M2059" t="s">
        <v>25</v>
      </c>
      <c r="N2059" s="5">
        <v>11.25</v>
      </c>
      <c r="O2059" s="7">
        <v>3</v>
      </c>
      <c r="P2059" s="5">
        <v>7.35</v>
      </c>
      <c r="Q2059" s="5">
        <v>3.9</v>
      </c>
      <c r="R2059" s="22">
        <f>Tabla1[[#This Row],[Fecha de Envío]]-Tabla1[[#This Row],[Fecha de Orden]]</f>
        <v>14</v>
      </c>
      <c r="S2059" s="24">
        <f>YEAR(Tabla1[[#This Row],[Fecha de Orden]])</f>
        <v>2022</v>
      </c>
      <c r="T2059" t="str">
        <f>VLOOKUP(Tabla1[[#This Row],[Nombre del Producto]],Tabla2[[Nombre Producto]:[Costo Unitario]],2,FALSE)</f>
        <v>Wicked Choccy's</v>
      </c>
      <c r="U2059" t="str">
        <f>VLOOKUP(Tabla1[[#This Row],[Fábrica]],Tabla3[],4,FALSE)</f>
        <v>Georgia</v>
      </c>
    </row>
    <row r="2060" spans="1:21" x14ac:dyDescent="0.25">
      <c r="A2060" t="s">
        <v>1528</v>
      </c>
      <c r="B2060" s="3">
        <v>44677</v>
      </c>
      <c r="C2060" s="3">
        <v>44692</v>
      </c>
      <c r="D2060" t="s">
        <v>18</v>
      </c>
      <c r="E2060">
        <v>137302</v>
      </c>
      <c r="F2060" t="s">
        <v>19</v>
      </c>
      <c r="G2060" t="s">
        <v>120</v>
      </c>
      <c r="H2060" t="s">
        <v>21</v>
      </c>
      <c r="I2060">
        <v>92105</v>
      </c>
      <c r="J2060" t="s">
        <v>22</v>
      </c>
      <c r="K2060" t="s">
        <v>23</v>
      </c>
      <c r="L2060" t="s">
        <v>27</v>
      </c>
      <c r="M2060" t="s">
        <v>28</v>
      </c>
      <c r="N2060" s="5">
        <v>10.8</v>
      </c>
      <c r="O2060" s="7">
        <v>3</v>
      </c>
      <c r="P2060" s="5">
        <v>7.5</v>
      </c>
      <c r="Q2060" s="5">
        <v>3.3</v>
      </c>
      <c r="R2060" s="22">
        <f>Tabla1[[#This Row],[Fecha de Envío]]-Tabla1[[#This Row],[Fecha de Orden]]</f>
        <v>15</v>
      </c>
      <c r="S2060" s="24">
        <f>YEAR(Tabla1[[#This Row],[Fecha de Orden]])</f>
        <v>2022</v>
      </c>
      <c r="T2060" t="str">
        <f>VLOOKUP(Tabla1[[#This Row],[Nombre del Producto]],Tabla2[[Nombre Producto]:[Costo Unitario]],2,FALSE)</f>
        <v>Lot's O' Nuts</v>
      </c>
      <c r="U2060" t="str">
        <f>VLOOKUP(Tabla1[[#This Row],[Fábrica]],Tabla3[],4,FALSE)</f>
        <v>Arizona</v>
      </c>
    </row>
    <row r="2061" spans="1:21" x14ac:dyDescent="0.25">
      <c r="A2061" t="s">
        <v>1529</v>
      </c>
      <c r="B2061" s="3">
        <v>44677</v>
      </c>
      <c r="C2061" s="3">
        <v>44692</v>
      </c>
      <c r="D2061" t="s">
        <v>18</v>
      </c>
      <c r="E2061">
        <v>137302</v>
      </c>
      <c r="F2061" t="s">
        <v>19</v>
      </c>
      <c r="G2061" t="s">
        <v>120</v>
      </c>
      <c r="H2061" t="s">
        <v>21</v>
      </c>
      <c r="I2061">
        <v>92105</v>
      </c>
      <c r="J2061" t="s">
        <v>22</v>
      </c>
      <c r="K2061" t="s">
        <v>23</v>
      </c>
      <c r="L2061" t="s">
        <v>24</v>
      </c>
      <c r="M2061" t="s">
        <v>25</v>
      </c>
      <c r="N2061" s="5">
        <v>11.25</v>
      </c>
      <c r="O2061" s="7">
        <v>3</v>
      </c>
      <c r="P2061" s="5">
        <v>7.35</v>
      </c>
      <c r="Q2061" s="5">
        <v>3.9</v>
      </c>
      <c r="R2061" s="22">
        <f>Tabla1[[#This Row],[Fecha de Envío]]-Tabla1[[#This Row],[Fecha de Orden]]</f>
        <v>15</v>
      </c>
      <c r="S2061" s="24">
        <f>YEAR(Tabla1[[#This Row],[Fecha de Orden]])</f>
        <v>2022</v>
      </c>
      <c r="T2061" t="str">
        <f>VLOOKUP(Tabla1[[#This Row],[Nombre del Producto]],Tabla2[[Nombre Producto]:[Costo Unitario]],2,FALSE)</f>
        <v>Wicked Choccy's</v>
      </c>
      <c r="U2061" t="str">
        <f>VLOOKUP(Tabla1[[#This Row],[Fábrica]],Tabla3[],4,FALSE)</f>
        <v>Georgia</v>
      </c>
    </row>
    <row r="2062" spans="1:21" x14ac:dyDescent="0.25">
      <c r="A2062" t="s">
        <v>1530</v>
      </c>
      <c r="B2062" s="3">
        <v>44677</v>
      </c>
      <c r="C2062" s="3">
        <v>44692</v>
      </c>
      <c r="D2062" t="s">
        <v>18</v>
      </c>
      <c r="E2062">
        <v>137302</v>
      </c>
      <c r="F2062" t="s">
        <v>19</v>
      </c>
      <c r="G2062" t="s">
        <v>120</v>
      </c>
      <c r="H2062" t="s">
        <v>21</v>
      </c>
      <c r="I2062">
        <v>92105</v>
      </c>
      <c r="J2062" t="s">
        <v>22</v>
      </c>
      <c r="K2062" t="s">
        <v>23</v>
      </c>
      <c r="L2062" t="s">
        <v>45</v>
      </c>
      <c r="M2062" t="s">
        <v>46</v>
      </c>
      <c r="N2062" s="5">
        <v>10.47</v>
      </c>
      <c r="O2062" s="7">
        <v>3</v>
      </c>
      <c r="P2062" s="5">
        <v>7.47</v>
      </c>
      <c r="Q2062" s="5">
        <v>3</v>
      </c>
      <c r="R2062" s="22">
        <f>Tabla1[[#This Row],[Fecha de Envío]]-Tabla1[[#This Row],[Fecha de Orden]]</f>
        <v>15</v>
      </c>
      <c r="S2062" s="24">
        <f>YEAR(Tabla1[[#This Row],[Fecha de Orden]])</f>
        <v>2022</v>
      </c>
      <c r="T2062" t="str">
        <f>VLOOKUP(Tabla1[[#This Row],[Nombre del Producto]],Tabla2[[Nombre Producto]:[Costo Unitario]],2,FALSE)</f>
        <v>Lot's O' Nuts</v>
      </c>
      <c r="U2062" t="str">
        <f>VLOOKUP(Tabla1[[#This Row],[Fábrica]],Tabla3[],4,FALSE)</f>
        <v>Arizona</v>
      </c>
    </row>
    <row r="2063" spans="1:21" x14ac:dyDescent="0.25">
      <c r="A2063" t="s">
        <v>4317</v>
      </c>
      <c r="B2063" s="3">
        <v>44677</v>
      </c>
      <c r="C2063" s="3">
        <v>44693</v>
      </c>
      <c r="D2063" t="s">
        <v>18</v>
      </c>
      <c r="E2063">
        <v>134026</v>
      </c>
      <c r="F2063" t="s">
        <v>19</v>
      </c>
      <c r="G2063" t="s">
        <v>1159</v>
      </c>
      <c r="H2063" t="s">
        <v>65</v>
      </c>
      <c r="I2063">
        <v>38109</v>
      </c>
      <c r="J2063" t="s">
        <v>22</v>
      </c>
      <c r="K2063" t="s">
        <v>66</v>
      </c>
      <c r="L2063" t="s">
        <v>36</v>
      </c>
      <c r="M2063" t="s">
        <v>37</v>
      </c>
      <c r="N2063" s="5">
        <v>26</v>
      </c>
      <c r="O2063" s="7">
        <v>8</v>
      </c>
      <c r="P2063" s="5">
        <v>16.88</v>
      </c>
      <c r="Q2063" s="5">
        <v>9.1199999999999992</v>
      </c>
      <c r="R2063" s="22">
        <f>Tabla1[[#This Row],[Fecha de Envío]]-Tabla1[[#This Row],[Fecha de Orden]]</f>
        <v>16</v>
      </c>
      <c r="S2063" s="24">
        <f>YEAR(Tabla1[[#This Row],[Fecha de Orden]])</f>
        <v>2022</v>
      </c>
      <c r="T2063" t="str">
        <f>VLOOKUP(Tabla1[[#This Row],[Nombre del Producto]],Tabla2[[Nombre Producto]:[Costo Unitario]],2,FALSE)</f>
        <v>Wicked Choccy's</v>
      </c>
      <c r="U2063" t="str">
        <f>VLOOKUP(Tabla1[[#This Row],[Fábrica]],Tabla3[],4,FALSE)</f>
        <v>Georgia</v>
      </c>
    </row>
    <row r="2064" spans="1:21" x14ac:dyDescent="0.25">
      <c r="A2064" t="s">
        <v>4318</v>
      </c>
      <c r="B2064" s="3">
        <v>44677</v>
      </c>
      <c r="C2064" s="3">
        <v>44693</v>
      </c>
      <c r="D2064" t="s">
        <v>18</v>
      </c>
      <c r="E2064">
        <v>134026</v>
      </c>
      <c r="F2064" t="s">
        <v>19</v>
      </c>
      <c r="G2064" t="s">
        <v>1159</v>
      </c>
      <c r="H2064" t="s">
        <v>65</v>
      </c>
      <c r="I2064">
        <v>38109</v>
      </c>
      <c r="J2064" t="s">
        <v>22</v>
      </c>
      <c r="K2064" t="s">
        <v>66</v>
      </c>
      <c r="L2064" t="s">
        <v>45</v>
      </c>
      <c r="M2064" t="s">
        <v>46</v>
      </c>
      <c r="N2064" s="5">
        <v>6.98</v>
      </c>
      <c r="O2064" s="7">
        <v>2</v>
      </c>
      <c r="P2064" s="5">
        <v>4.9800000000000004</v>
      </c>
      <c r="Q2064" s="5">
        <v>2</v>
      </c>
      <c r="R2064" s="22">
        <f>Tabla1[[#This Row],[Fecha de Envío]]-Tabla1[[#This Row],[Fecha de Orden]]</f>
        <v>16</v>
      </c>
      <c r="S2064" s="24">
        <f>YEAR(Tabla1[[#This Row],[Fecha de Orden]])</f>
        <v>2022</v>
      </c>
      <c r="T2064" t="str">
        <f>VLOOKUP(Tabla1[[#This Row],[Nombre del Producto]],Tabla2[[Nombre Producto]:[Costo Unitario]],2,FALSE)</f>
        <v>Lot's O' Nuts</v>
      </c>
      <c r="U2064" t="str">
        <f>VLOOKUP(Tabla1[[#This Row],[Fábrica]],Tabla3[],4,FALSE)</f>
        <v>Arizona</v>
      </c>
    </row>
    <row r="2065" spans="1:21" x14ac:dyDescent="0.25">
      <c r="A2065" t="s">
        <v>7228</v>
      </c>
      <c r="B2065" s="3">
        <v>44677</v>
      </c>
      <c r="C2065" s="3">
        <v>44691</v>
      </c>
      <c r="D2065" t="s">
        <v>18</v>
      </c>
      <c r="E2065">
        <v>114839</v>
      </c>
      <c r="F2065" t="s">
        <v>19</v>
      </c>
      <c r="G2065" t="s">
        <v>159</v>
      </c>
      <c r="H2065" t="s">
        <v>42</v>
      </c>
      <c r="I2065">
        <v>77036</v>
      </c>
      <c r="J2065" t="s">
        <v>22</v>
      </c>
      <c r="K2065" t="s">
        <v>43</v>
      </c>
      <c r="L2065" t="s">
        <v>45</v>
      </c>
      <c r="M2065" t="s">
        <v>46</v>
      </c>
      <c r="N2065" s="5">
        <v>6.98</v>
      </c>
      <c r="O2065" s="7">
        <v>2</v>
      </c>
      <c r="P2065" s="5">
        <v>4.9800000000000004</v>
      </c>
      <c r="Q2065" s="5">
        <v>2</v>
      </c>
      <c r="R2065" s="22">
        <f>Tabla1[[#This Row],[Fecha de Envío]]-Tabla1[[#This Row],[Fecha de Orden]]</f>
        <v>14</v>
      </c>
      <c r="S2065" s="24">
        <f>YEAR(Tabla1[[#This Row],[Fecha de Orden]])</f>
        <v>2022</v>
      </c>
      <c r="T2065" t="str">
        <f>VLOOKUP(Tabla1[[#This Row],[Nombre del Producto]],Tabla2[[Nombre Producto]:[Costo Unitario]],2,FALSE)</f>
        <v>Lot's O' Nuts</v>
      </c>
      <c r="U2065" t="str">
        <f>VLOOKUP(Tabla1[[#This Row],[Fábrica]],Tabla3[],4,FALSE)</f>
        <v>Arizona</v>
      </c>
    </row>
    <row r="2066" spans="1:21" x14ac:dyDescent="0.25">
      <c r="A2066" t="s">
        <v>7758</v>
      </c>
      <c r="B2066" s="3">
        <v>44677</v>
      </c>
      <c r="C2066" s="3">
        <v>44691</v>
      </c>
      <c r="D2066" t="s">
        <v>18</v>
      </c>
      <c r="E2066">
        <v>122266</v>
      </c>
      <c r="F2066" t="s">
        <v>19</v>
      </c>
      <c r="G2066" t="s">
        <v>7444</v>
      </c>
      <c r="H2066" t="s">
        <v>255</v>
      </c>
      <c r="I2066">
        <v>32114</v>
      </c>
      <c r="J2066" t="s">
        <v>22</v>
      </c>
      <c r="K2066" t="s">
        <v>66</v>
      </c>
      <c r="L2066" t="s">
        <v>27</v>
      </c>
      <c r="M2066" t="s">
        <v>28</v>
      </c>
      <c r="N2066" s="5">
        <v>3.6</v>
      </c>
      <c r="O2066" s="7">
        <v>1</v>
      </c>
      <c r="P2066" s="5">
        <v>2.5</v>
      </c>
      <c r="Q2066" s="5">
        <v>1.1000000000000001</v>
      </c>
      <c r="R2066" s="22">
        <f>Tabla1[[#This Row],[Fecha de Envío]]-Tabla1[[#This Row],[Fecha de Orden]]</f>
        <v>14</v>
      </c>
      <c r="S2066" s="24">
        <f>YEAR(Tabla1[[#This Row],[Fecha de Orden]])</f>
        <v>2022</v>
      </c>
      <c r="T2066" t="str">
        <f>VLOOKUP(Tabla1[[#This Row],[Nombre del Producto]],Tabla2[[Nombre Producto]:[Costo Unitario]],2,FALSE)</f>
        <v>Lot's O' Nuts</v>
      </c>
      <c r="U2066" t="str">
        <f>VLOOKUP(Tabla1[[#This Row],[Fábrica]],Tabla3[],4,FALSE)</f>
        <v>Arizona</v>
      </c>
    </row>
    <row r="2067" spans="1:21" x14ac:dyDescent="0.25">
      <c r="A2067" t="s">
        <v>7759</v>
      </c>
      <c r="B2067" s="3">
        <v>44677</v>
      </c>
      <c r="C2067" s="3">
        <v>44691</v>
      </c>
      <c r="D2067" t="s">
        <v>18</v>
      </c>
      <c r="E2067">
        <v>122266</v>
      </c>
      <c r="F2067" t="s">
        <v>19</v>
      </c>
      <c r="G2067" t="s">
        <v>7444</v>
      </c>
      <c r="H2067" t="s">
        <v>255</v>
      </c>
      <c r="I2067">
        <v>32114</v>
      </c>
      <c r="J2067" t="s">
        <v>22</v>
      </c>
      <c r="K2067" t="s">
        <v>66</v>
      </c>
      <c r="L2067" t="s">
        <v>24</v>
      </c>
      <c r="M2067" t="s">
        <v>25</v>
      </c>
      <c r="N2067" s="5">
        <v>3.75</v>
      </c>
      <c r="O2067" s="7">
        <v>1</v>
      </c>
      <c r="P2067" s="5">
        <v>2.4500000000000002</v>
      </c>
      <c r="Q2067" s="5">
        <v>1.3</v>
      </c>
      <c r="R2067" s="22">
        <f>Tabla1[[#This Row],[Fecha de Envío]]-Tabla1[[#This Row],[Fecha de Orden]]</f>
        <v>14</v>
      </c>
      <c r="S2067" s="24">
        <f>YEAR(Tabla1[[#This Row],[Fecha de Orden]])</f>
        <v>2022</v>
      </c>
      <c r="T2067" t="str">
        <f>VLOOKUP(Tabla1[[#This Row],[Nombre del Producto]],Tabla2[[Nombre Producto]:[Costo Unitario]],2,FALSE)</f>
        <v>Wicked Choccy's</v>
      </c>
      <c r="U2067" t="str">
        <f>VLOOKUP(Tabla1[[#This Row],[Fábrica]],Tabla3[],4,FALSE)</f>
        <v>Georgia</v>
      </c>
    </row>
    <row r="2068" spans="1:21" x14ac:dyDescent="0.25">
      <c r="A2068" t="s">
        <v>3798</v>
      </c>
      <c r="B2068" s="3">
        <v>44678</v>
      </c>
      <c r="C2068" s="3">
        <v>44694</v>
      </c>
      <c r="D2068" t="s">
        <v>18</v>
      </c>
      <c r="E2068">
        <v>124450</v>
      </c>
      <c r="F2068" t="s">
        <v>19</v>
      </c>
      <c r="G2068" t="s">
        <v>125</v>
      </c>
      <c r="H2068" t="s">
        <v>2355</v>
      </c>
      <c r="I2068">
        <v>20016</v>
      </c>
      <c r="J2068" t="s">
        <v>22</v>
      </c>
      <c r="K2068" t="s">
        <v>32</v>
      </c>
      <c r="L2068" t="s">
        <v>33</v>
      </c>
      <c r="M2068" t="s">
        <v>34</v>
      </c>
      <c r="N2068" s="5">
        <v>10.8</v>
      </c>
      <c r="O2068" s="7">
        <v>3</v>
      </c>
      <c r="P2068" s="5">
        <v>7.2</v>
      </c>
      <c r="Q2068" s="5">
        <v>3.6</v>
      </c>
      <c r="R2068" s="22">
        <f>Tabla1[[#This Row],[Fecha de Envío]]-Tabla1[[#This Row],[Fecha de Orden]]</f>
        <v>16</v>
      </c>
      <c r="S2068" s="24">
        <f>YEAR(Tabla1[[#This Row],[Fecha de Orden]])</f>
        <v>2022</v>
      </c>
      <c r="T2068" t="str">
        <f>VLOOKUP(Tabla1[[#This Row],[Nombre del Producto]],Tabla2[[Nombre Producto]:[Costo Unitario]],2,FALSE)</f>
        <v>Lot's O' Nuts</v>
      </c>
      <c r="U2068" t="str">
        <f>VLOOKUP(Tabla1[[#This Row],[Fábrica]],Tabla3[],4,FALSE)</f>
        <v>Arizona</v>
      </c>
    </row>
    <row r="2069" spans="1:21" x14ac:dyDescent="0.25">
      <c r="A2069" t="s">
        <v>3799</v>
      </c>
      <c r="B2069" s="3">
        <v>44678</v>
      </c>
      <c r="C2069" s="3">
        <v>44694</v>
      </c>
      <c r="D2069" t="s">
        <v>18</v>
      </c>
      <c r="E2069">
        <v>124450</v>
      </c>
      <c r="F2069" t="s">
        <v>19</v>
      </c>
      <c r="G2069" t="s">
        <v>125</v>
      </c>
      <c r="H2069" t="s">
        <v>2355</v>
      </c>
      <c r="I2069">
        <v>20016</v>
      </c>
      <c r="J2069" t="s">
        <v>22</v>
      </c>
      <c r="K2069" t="s">
        <v>32</v>
      </c>
      <c r="L2069" t="s">
        <v>36</v>
      </c>
      <c r="M2069" t="s">
        <v>37</v>
      </c>
      <c r="N2069" s="5">
        <v>9.75</v>
      </c>
      <c r="O2069" s="7">
        <v>3</v>
      </c>
      <c r="P2069" s="5">
        <v>6.33</v>
      </c>
      <c r="Q2069" s="5">
        <v>3.42</v>
      </c>
      <c r="R2069" s="22">
        <f>Tabla1[[#This Row],[Fecha de Envío]]-Tabla1[[#This Row],[Fecha de Orden]]</f>
        <v>16</v>
      </c>
      <c r="S2069" s="24">
        <f>YEAR(Tabla1[[#This Row],[Fecha de Orden]])</f>
        <v>2022</v>
      </c>
      <c r="T2069" t="str">
        <f>VLOOKUP(Tabla1[[#This Row],[Nombre del Producto]],Tabla2[[Nombre Producto]:[Costo Unitario]],2,FALSE)</f>
        <v>Wicked Choccy's</v>
      </c>
      <c r="U2069" t="str">
        <f>VLOOKUP(Tabla1[[#This Row],[Fábrica]],Tabla3[],4,FALSE)</f>
        <v>Georgia</v>
      </c>
    </row>
    <row r="2070" spans="1:21" x14ac:dyDescent="0.25">
      <c r="A2070" t="s">
        <v>3800</v>
      </c>
      <c r="B2070" s="3">
        <v>44678</v>
      </c>
      <c r="C2070" s="3">
        <v>44694</v>
      </c>
      <c r="D2070" t="s">
        <v>18</v>
      </c>
      <c r="E2070">
        <v>124450</v>
      </c>
      <c r="F2070" t="s">
        <v>19</v>
      </c>
      <c r="G2070" t="s">
        <v>125</v>
      </c>
      <c r="H2070" t="s">
        <v>2355</v>
      </c>
      <c r="I2070">
        <v>20016</v>
      </c>
      <c r="J2070" t="s">
        <v>22</v>
      </c>
      <c r="K2070" t="s">
        <v>32</v>
      </c>
      <c r="L2070" t="s">
        <v>27</v>
      </c>
      <c r="M2070" t="s">
        <v>28</v>
      </c>
      <c r="N2070" s="5">
        <v>28.8</v>
      </c>
      <c r="O2070" s="7">
        <v>8</v>
      </c>
      <c r="P2070" s="5">
        <v>20</v>
      </c>
      <c r="Q2070" s="5">
        <v>8.8000000000000007</v>
      </c>
      <c r="R2070" s="22">
        <f>Tabla1[[#This Row],[Fecha de Envío]]-Tabla1[[#This Row],[Fecha de Orden]]</f>
        <v>16</v>
      </c>
      <c r="S2070" s="24">
        <f>YEAR(Tabla1[[#This Row],[Fecha de Orden]])</f>
        <v>2022</v>
      </c>
      <c r="T2070" t="str">
        <f>VLOOKUP(Tabla1[[#This Row],[Nombre del Producto]],Tabla2[[Nombre Producto]:[Costo Unitario]],2,FALSE)</f>
        <v>Lot's O' Nuts</v>
      </c>
      <c r="U2070" t="str">
        <f>VLOOKUP(Tabla1[[#This Row],[Fábrica]],Tabla3[],4,FALSE)</f>
        <v>Arizona</v>
      </c>
    </row>
    <row r="2071" spans="1:21" x14ac:dyDescent="0.25">
      <c r="A2071" t="s">
        <v>8699</v>
      </c>
      <c r="B2071" s="3">
        <v>44678</v>
      </c>
      <c r="C2071" s="3">
        <v>44693</v>
      </c>
      <c r="D2071" t="s">
        <v>18</v>
      </c>
      <c r="E2071">
        <v>151841</v>
      </c>
      <c r="F2071" t="s">
        <v>19</v>
      </c>
      <c r="G2071" t="s">
        <v>478</v>
      </c>
      <c r="H2071" t="s">
        <v>203</v>
      </c>
      <c r="I2071">
        <v>80013</v>
      </c>
      <c r="J2071" t="s">
        <v>22</v>
      </c>
      <c r="K2071" t="s">
        <v>23</v>
      </c>
      <c r="L2071" t="s">
        <v>27</v>
      </c>
      <c r="M2071" t="s">
        <v>28</v>
      </c>
      <c r="N2071" s="5">
        <v>18</v>
      </c>
      <c r="O2071" s="7">
        <v>5</v>
      </c>
      <c r="P2071" s="5">
        <v>12.5</v>
      </c>
      <c r="Q2071" s="5">
        <v>5.5</v>
      </c>
      <c r="R2071" s="22">
        <f>Tabla1[[#This Row],[Fecha de Envío]]-Tabla1[[#This Row],[Fecha de Orden]]</f>
        <v>15</v>
      </c>
      <c r="S2071" s="24">
        <f>YEAR(Tabla1[[#This Row],[Fecha de Orden]])</f>
        <v>2022</v>
      </c>
      <c r="T2071" t="str">
        <f>VLOOKUP(Tabla1[[#This Row],[Nombre del Producto]],Tabla2[[Nombre Producto]:[Costo Unitario]],2,FALSE)</f>
        <v>Lot's O' Nuts</v>
      </c>
      <c r="U2071" t="str">
        <f>VLOOKUP(Tabla1[[#This Row],[Fábrica]],Tabla3[],4,FALSE)</f>
        <v>Arizona</v>
      </c>
    </row>
    <row r="2072" spans="1:21" x14ac:dyDescent="0.25">
      <c r="A2072" t="s">
        <v>8700</v>
      </c>
      <c r="B2072" s="3">
        <v>44678</v>
      </c>
      <c r="C2072" s="3">
        <v>44693</v>
      </c>
      <c r="D2072" t="s">
        <v>18</v>
      </c>
      <c r="E2072">
        <v>151841</v>
      </c>
      <c r="F2072" t="s">
        <v>19</v>
      </c>
      <c r="G2072" t="s">
        <v>478</v>
      </c>
      <c r="H2072" t="s">
        <v>203</v>
      </c>
      <c r="I2072">
        <v>80013</v>
      </c>
      <c r="J2072" t="s">
        <v>22</v>
      </c>
      <c r="K2072" t="s">
        <v>23</v>
      </c>
      <c r="L2072" t="s">
        <v>36</v>
      </c>
      <c r="M2072" t="s">
        <v>37</v>
      </c>
      <c r="N2072" s="5">
        <v>6.5</v>
      </c>
      <c r="O2072" s="7">
        <v>2</v>
      </c>
      <c r="P2072" s="5">
        <v>4.22</v>
      </c>
      <c r="Q2072" s="5">
        <v>2.2799999999999998</v>
      </c>
      <c r="R2072" s="22">
        <f>Tabla1[[#This Row],[Fecha de Envío]]-Tabla1[[#This Row],[Fecha de Orden]]</f>
        <v>15</v>
      </c>
      <c r="S2072" s="24">
        <f>YEAR(Tabla1[[#This Row],[Fecha de Orden]])</f>
        <v>2022</v>
      </c>
      <c r="T2072" t="str">
        <f>VLOOKUP(Tabla1[[#This Row],[Nombre del Producto]],Tabla2[[Nombre Producto]:[Costo Unitario]],2,FALSE)</f>
        <v>Wicked Choccy's</v>
      </c>
      <c r="U2072" t="str">
        <f>VLOOKUP(Tabla1[[#This Row],[Fábrica]],Tabla3[],4,FALSE)</f>
        <v>Georgia</v>
      </c>
    </row>
    <row r="2073" spans="1:21" x14ac:dyDescent="0.25">
      <c r="A2073" t="s">
        <v>7276</v>
      </c>
      <c r="B2073" s="3">
        <v>44679</v>
      </c>
      <c r="C2073" s="3">
        <v>44696</v>
      </c>
      <c r="D2073" t="s">
        <v>18</v>
      </c>
      <c r="E2073">
        <v>130792</v>
      </c>
      <c r="F2073" t="s">
        <v>19</v>
      </c>
      <c r="G2073" t="s">
        <v>159</v>
      </c>
      <c r="H2073" t="s">
        <v>42</v>
      </c>
      <c r="I2073">
        <v>77095</v>
      </c>
      <c r="J2073" t="s">
        <v>22</v>
      </c>
      <c r="K2073" t="s">
        <v>43</v>
      </c>
      <c r="L2073" t="s">
        <v>36</v>
      </c>
      <c r="M2073" t="s">
        <v>37</v>
      </c>
      <c r="N2073" s="5">
        <v>9.75</v>
      </c>
      <c r="O2073" s="7">
        <v>3</v>
      </c>
      <c r="P2073" s="5">
        <v>6.33</v>
      </c>
      <c r="Q2073" s="5">
        <v>3.42</v>
      </c>
      <c r="R2073" s="22">
        <f>Tabla1[[#This Row],[Fecha de Envío]]-Tabla1[[#This Row],[Fecha de Orden]]</f>
        <v>17</v>
      </c>
      <c r="S2073" s="24">
        <f>YEAR(Tabla1[[#This Row],[Fecha de Orden]])</f>
        <v>2022</v>
      </c>
      <c r="T2073" t="str">
        <f>VLOOKUP(Tabla1[[#This Row],[Nombre del Producto]],Tabla2[[Nombre Producto]:[Costo Unitario]],2,FALSE)</f>
        <v>Wicked Choccy's</v>
      </c>
      <c r="U2073" t="str">
        <f>VLOOKUP(Tabla1[[#This Row],[Fábrica]],Tabla3[],4,FALSE)</f>
        <v>Georgia</v>
      </c>
    </row>
    <row r="2074" spans="1:21" x14ac:dyDescent="0.25">
      <c r="A2074" t="s">
        <v>7277</v>
      </c>
      <c r="B2074" s="3">
        <v>44679</v>
      </c>
      <c r="C2074" s="3">
        <v>44696</v>
      </c>
      <c r="D2074" t="s">
        <v>18</v>
      </c>
      <c r="E2074">
        <v>130792</v>
      </c>
      <c r="F2074" t="s">
        <v>19</v>
      </c>
      <c r="G2074" t="s">
        <v>159</v>
      </c>
      <c r="H2074" t="s">
        <v>42</v>
      </c>
      <c r="I2074">
        <v>77095</v>
      </c>
      <c r="J2074" t="s">
        <v>22</v>
      </c>
      <c r="K2074" t="s">
        <v>43</v>
      </c>
      <c r="L2074" t="s">
        <v>33</v>
      </c>
      <c r="M2074" t="s">
        <v>34</v>
      </c>
      <c r="N2074" s="5">
        <v>10.8</v>
      </c>
      <c r="O2074" s="7">
        <v>3</v>
      </c>
      <c r="P2074" s="5">
        <v>7.2</v>
      </c>
      <c r="Q2074" s="5">
        <v>3.6</v>
      </c>
      <c r="R2074" s="22">
        <f>Tabla1[[#This Row],[Fecha de Envío]]-Tabla1[[#This Row],[Fecha de Orden]]</f>
        <v>17</v>
      </c>
      <c r="S2074" s="24">
        <f>YEAR(Tabla1[[#This Row],[Fecha de Orden]])</f>
        <v>2022</v>
      </c>
      <c r="T2074" t="str">
        <f>VLOOKUP(Tabla1[[#This Row],[Nombre del Producto]],Tabla2[[Nombre Producto]:[Costo Unitario]],2,FALSE)</f>
        <v>Lot's O' Nuts</v>
      </c>
      <c r="U2074" t="str">
        <f>VLOOKUP(Tabla1[[#This Row],[Fábrica]],Tabla3[],4,FALSE)</f>
        <v>Arizona</v>
      </c>
    </row>
    <row r="2075" spans="1:21" x14ac:dyDescent="0.25">
      <c r="A2075" t="s">
        <v>7995</v>
      </c>
      <c r="B2075" s="3">
        <v>44679</v>
      </c>
      <c r="C2075" s="3">
        <v>44692</v>
      </c>
      <c r="D2075" t="s">
        <v>39</v>
      </c>
      <c r="E2075">
        <v>120782</v>
      </c>
      <c r="F2075" t="s">
        <v>19</v>
      </c>
      <c r="G2075" t="s">
        <v>4469</v>
      </c>
      <c r="H2075" t="s">
        <v>93</v>
      </c>
      <c r="I2075">
        <v>48640</v>
      </c>
      <c r="J2075" t="s">
        <v>223</v>
      </c>
      <c r="K2075" t="s">
        <v>43</v>
      </c>
      <c r="L2075" t="s">
        <v>2907</v>
      </c>
      <c r="M2075" t="s">
        <v>2908</v>
      </c>
      <c r="N2075" s="5">
        <v>1.99</v>
      </c>
      <c r="O2075" s="7">
        <v>1</v>
      </c>
      <c r="P2075" s="5">
        <v>1.24</v>
      </c>
      <c r="Q2075" s="5">
        <v>0.75</v>
      </c>
      <c r="R2075" s="22">
        <f>Tabla1[[#This Row],[Fecha de Envío]]-Tabla1[[#This Row],[Fecha de Orden]]</f>
        <v>13</v>
      </c>
      <c r="S2075" s="24">
        <f>YEAR(Tabla1[[#This Row],[Fecha de Orden]])</f>
        <v>2022</v>
      </c>
      <c r="T2075" t="str">
        <f>VLOOKUP(Tabla1[[#This Row],[Nombre del Producto]],Tabla2[[Nombre Producto]:[Costo Unitario]],2,FALSE)</f>
        <v>Sugar Shack</v>
      </c>
      <c r="U2075" t="str">
        <f>VLOOKUP(Tabla1[[#This Row],[Fábrica]],Tabla3[],4,FALSE)</f>
        <v>Minnesota</v>
      </c>
    </row>
    <row r="2076" spans="1:21" x14ac:dyDescent="0.25">
      <c r="A2076" t="s">
        <v>7996</v>
      </c>
      <c r="B2076" s="3">
        <v>44679</v>
      </c>
      <c r="C2076" s="3">
        <v>44692</v>
      </c>
      <c r="D2076" t="s">
        <v>39</v>
      </c>
      <c r="E2076">
        <v>120782</v>
      </c>
      <c r="F2076" t="s">
        <v>19</v>
      </c>
      <c r="G2076" t="s">
        <v>4469</v>
      </c>
      <c r="H2076" t="s">
        <v>93</v>
      </c>
      <c r="I2076">
        <v>48640</v>
      </c>
      <c r="J2076" t="s">
        <v>22</v>
      </c>
      <c r="K2076" t="s">
        <v>43</v>
      </c>
      <c r="L2076" t="s">
        <v>45</v>
      </c>
      <c r="M2076" t="s">
        <v>46</v>
      </c>
      <c r="N2076" s="5">
        <v>10.47</v>
      </c>
      <c r="O2076" s="7">
        <v>3</v>
      </c>
      <c r="P2076" s="5">
        <v>7.47</v>
      </c>
      <c r="Q2076" s="5">
        <v>3</v>
      </c>
      <c r="R2076" s="22">
        <f>Tabla1[[#This Row],[Fecha de Envío]]-Tabla1[[#This Row],[Fecha de Orden]]</f>
        <v>13</v>
      </c>
      <c r="S2076" s="24">
        <f>YEAR(Tabla1[[#This Row],[Fecha de Orden]])</f>
        <v>2022</v>
      </c>
      <c r="T2076" t="str">
        <f>VLOOKUP(Tabla1[[#This Row],[Nombre del Producto]],Tabla2[[Nombre Producto]:[Costo Unitario]],2,FALSE)</f>
        <v>Lot's O' Nuts</v>
      </c>
      <c r="U2076" t="str">
        <f>VLOOKUP(Tabla1[[#This Row],[Fábrica]],Tabla3[],4,FALSE)</f>
        <v>Arizona</v>
      </c>
    </row>
    <row r="2077" spans="1:21" x14ac:dyDescent="0.25">
      <c r="A2077" t="s">
        <v>4559</v>
      </c>
      <c r="B2077" s="3">
        <v>44680</v>
      </c>
      <c r="C2077" s="3">
        <v>44695</v>
      </c>
      <c r="D2077" t="s">
        <v>71</v>
      </c>
      <c r="E2077">
        <v>157434</v>
      </c>
      <c r="F2077" t="s">
        <v>19</v>
      </c>
      <c r="G2077" t="s">
        <v>144</v>
      </c>
      <c r="H2077" t="s">
        <v>101</v>
      </c>
      <c r="I2077">
        <v>19120</v>
      </c>
      <c r="J2077" t="s">
        <v>22</v>
      </c>
      <c r="K2077" t="s">
        <v>32</v>
      </c>
      <c r="L2077" t="s">
        <v>24</v>
      </c>
      <c r="M2077" t="s">
        <v>25</v>
      </c>
      <c r="N2077" s="5">
        <v>7.5</v>
      </c>
      <c r="O2077" s="7">
        <v>2</v>
      </c>
      <c r="P2077" s="5">
        <v>4.9000000000000004</v>
      </c>
      <c r="Q2077" s="5">
        <v>2.6</v>
      </c>
      <c r="R2077" s="22">
        <f>Tabla1[[#This Row],[Fecha de Envío]]-Tabla1[[#This Row],[Fecha de Orden]]</f>
        <v>15</v>
      </c>
      <c r="S2077" s="24">
        <f>YEAR(Tabla1[[#This Row],[Fecha de Orden]])</f>
        <v>2022</v>
      </c>
      <c r="T2077" t="str">
        <f>VLOOKUP(Tabla1[[#This Row],[Nombre del Producto]],Tabla2[[Nombre Producto]:[Costo Unitario]],2,FALSE)</f>
        <v>Wicked Choccy's</v>
      </c>
      <c r="U2077" t="str">
        <f>VLOOKUP(Tabla1[[#This Row],[Fábrica]],Tabla3[],4,FALSE)</f>
        <v>Georgia</v>
      </c>
    </row>
    <row r="2078" spans="1:21" x14ac:dyDescent="0.25">
      <c r="A2078" t="s">
        <v>1382</v>
      </c>
      <c r="B2078" s="3">
        <v>44681</v>
      </c>
      <c r="C2078" s="3">
        <v>44693</v>
      </c>
      <c r="D2078" t="s">
        <v>71</v>
      </c>
      <c r="E2078">
        <v>135174</v>
      </c>
      <c r="F2078" t="s">
        <v>19</v>
      </c>
      <c r="G2078" t="s">
        <v>443</v>
      </c>
      <c r="H2078" t="s">
        <v>210</v>
      </c>
      <c r="I2078">
        <v>45373</v>
      </c>
      <c r="J2078" t="s">
        <v>22</v>
      </c>
      <c r="K2078" t="s">
        <v>32</v>
      </c>
      <c r="L2078" t="s">
        <v>45</v>
      </c>
      <c r="M2078" t="s">
        <v>46</v>
      </c>
      <c r="N2078" s="5">
        <v>17.45</v>
      </c>
      <c r="O2078" s="7">
        <v>5</v>
      </c>
      <c r="P2078" s="5">
        <v>12.45</v>
      </c>
      <c r="Q2078" s="5">
        <v>5</v>
      </c>
      <c r="R2078" s="22">
        <f>Tabla1[[#This Row],[Fecha de Envío]]-Tabla1[[#This Row],[Fecha de Orden]]</f>
        <v>12</v>
      </c>
      <c r="S2078" s="24">
        <f>YEAR(Tabla1[[#This Row],[Fecha de Orden]])</f>
        <v>2022</v>
      </c>
      <c r="T2078" t="str">
        <f>VLOOKUP(Tabla1[[#This Row],[Nombre del Producto]],Tabla2[[Nombre Producto]:[Costo Unitario]],2,FALSE)</f>
        <v>Lot's O' Nuts</v>
      </c>
      <c r="U2078" t="str">
        <f>VLOOKUP(Tabla1[[#This Row],[Fábrica]],Tabla3[],4,FALSE)</f>
        <v>Arizona</v>
      </c>
    </row>
    <row r="2079" spans="1:21" x14ac:dyDescent="0.25">
      <c r="A2079" t="s">
        <v>4913</v>
      </c>
      <c r="B2079" s="3">
        <v>44681</v>
      </c>
      <c r="C2079" s="3">
        <v>44695</v>
      </c>
      <c r="D2079" t="s">
        <v>18</v>
      </c>
      <c r="E2079">
        <v>115238</v>
      </c>
      <c r="F2079" t="s">
        <v>19</v>
      </c>
      <c r="G2079" t="s">
        <v>283</v>
      </c>
      <c r="H2079" t="s">
        <v>106</v>
      </c>
      <c r="I2079">
        <v>1841</v>
      </c>
      <c r="J2079" t="s">
        <v>22</v>
      </c>
      <c r="K2079" t="s">
        <v>32</v>
      </c>
      <c r="L2079" t="s">
        <v>33</v>
      </c>
      <c r="M2079" t="s">
        <v>34</v>
      </c>
      <c r="N2079" s="5">
        <v>18</v>
      </c>
      <c r="O2079" s="7">
        <v>5</v>
      </c>
      <c r="P2079" s="5">
        <v>12</v>
      </c>
      <c r="Q2079" s="5">
        <v>6</v>
      </c>
      <c r="R2079" s="22">
        <f>Tabla1[[#This Row],[Fecha de Envío]]-Tabla1[[#This Row],[Fecha de Orden]]</f>
        <v>14</v>
      </c>
      <c r="S2079" s="24">
        <f>YEAR(Tabla1[[#This Row],[Fecha de Orden]])</f>
        <v>2022</v>
      </c>
      <c r="T2079" t="str">
        <f>VLOOKUP(Tabla1[[#This Row],[Nombre del Producto]],Tabla2[[Nombre Producto]:[Costo Unitario]],2,FALSE)</f>
        <v>Lot's O' Nuts</v>
      </c>
      <c r="U2079" t="str">
        <f>VLOOKUP(Tabla1[[#This Row],[Fábrica]],Tabla3[],4,FALSE)</f>
        <v>Arizona</v>
      </c>
    </row>
    <row r="2080" spans="1:21" x14ac:dyDescent="0.25">
      <c r="A2080" t="s">
        <v>4914</v>
      </c>
      <c r="B2080" s="3">
        <v>44681</v>
      </c>
      <c r="C2080" s="3">
        <v>44695</v>
      </c>
      <c r="D2080" t="s">
        <v>18</v>
      </c>
      <c r="E2080">
        <v>115238</v>
      </c>
      <c r="F2080" t="s">
        <v>19</v>
      </c>
      <c r="G2080" t="s">
        <v>283</v>
      </c>
      <c r="H2080" t="s">
        <v>106</v>
      </c>
      <c r="I2080">
        <v>1841</v>
      </c>
      <c r="J2080" t="s">
        <v>22</v>
      </c>
      <c r="K2080" t="s">
        <v>32</v>
      </c>
      <c r="L2080" t="s">
        <v>36</v>
      </c>
      <c r="M2080" t="s">
        <v>37</v>
      </c>
      <c r="N2080" s="5">
        <v>3.25</v>
      </c>
      <c r="O2080" s="7">
        <v>1</v>
      </c>
      <c r="P2080" s="5">
        <v>2.11</v>
      </c>
      <c r="Q2080" s="5">
        <v>1.1399999999999999</v>
      </c>
      <c r="R2080" s="22">
        <f>Tabla1[[#This Row],[Fecha de Envío]]-Tabla1[[#This Row],[Fecha de Orden]]</f>
        <v>14</v>
      </c>
      <c r="S2080" s="24">
        <f>YEAR(Tabla1[[#This Row],[Fecha de Orden]])</f>
        <v>2022</v>
      </c>
      <c r="T2080" t="str">
        <f>VLOOKUP(Tabla1[[#This Row],[Nombre del Producto]],Tabla2[[Nombre Producto]:[Costo Unitario]],2,FALSE)</f>
        <v>Wicked Choccy's</v>
      </c>
      <c r="U2080" t="str">
        <f>VLOOKUP(Tabla1[[#This Row],[Fábrica]],Tabla3[],4,FALSE)</f>
        <v>Georgia</v>
      </c>
    </row>
    <row r="2081" spans="1:21" x14ac:dyDescent="0.25">
      <c r="A2081" t="s">
        <v>4915</v>
      </c>
      <c r="B2081" s="3">
        <v>44681</v>
      </c>
      <c r="C2081" s="3">
        <v>44695</v>
      </c>
      <c r="D2081" t="s">
        <v>18</v>
      </c>
      <c r="E2081">
        <v>115238</v>
      </c>
      <c r="F2081" t="s">
        <v>19</v>
      </c>
      <c r="G2081" t="s">
        <v>283</v>
      </c>
      <c r="H2081" t="s">
        <v>106</v>
      </c>
      <c r="I2081">
        <v>1841</v>
      </c>
      <c r="J2081" t="s">
        <v>22</v>
      </c>
      <c r="K2081" t="s">
        <v>32</v>
      </c>
      <c r="L2081" t="s">
        <v>24</v>
      </c>
      <c r="M2081" t="s">
        <v>25</v>
      </c>
      <c r="N2081" s="5">
        <v>18.75</v>
      </c>
      <c r="O2081" s="7">
        <v>5</v>
      </c>
      <c r="P2081" s="5">
        <v>12.25</v>
      </c>
      <c r="Q2081" s="5">
        <v>6.5</v>
      </c>
      <c r="R2081" s="22">
        <f>Tabla1[[#This Row],[Fecha de Envío]]-Tabla1[[#This Row],[Fecha de Orden]]</f>
        <v>14</v>
      </c>
      <c r="S2081" s="24">
        <f>YEAR(Tabla1[[#This Row],[Fecha de Orden]])</f>
        <v>2022</v>
      </c>
      <c r="T2081" t="str">
        <f>VLOOKUP(Tabla1[[#This Row],[Nombre del Producto]],Tabla2[[Nombre Producto]:[Costo Unitario]],2,FALSE)</f>
        <v>Wicked Choccy's</v>
      </c>
      <c r="U2081" t="str">
        <f>VLOOKUP(Tabla1[[#This Row],[Fábrica]],Tabla3[],4,FALSE)</f>
        <v>Georgia</v>
      </c>
    </row>
    <row r="2082" spans="1:21" x14ac:dyDescent="0.25">
      <c r="A2082" t="s">
        <v>4998</v>
      </c>
      <c r="B2082" s="3">
        <v>44681</v>
      </c>
      <c r="C2082" s="3">
        <v>44697</v>
      </c>
      <c r="D2082" t="s">
        <v>18</v>
      </c>
      <c r="E2082">
        <v>103716</v>
      </c>
      <c r="F2082" t="s">
        <v>19</v>
      </c>
      <c r="G2082" t="s">
        <v>20</v>
      </c>
      <c r="H2082" t="s">
        <v>21</v>
      </c>
      <c r="I2082">
        <v>94110</v>
      </c>
      <c r="J2082" t="s">
        <v>22</v>
      </c>
      <c r="K2082" t="s">
        <v>23</v>
      </c>
      <c r="L2082" t="s">
        <v>36</v>
      </c>
      <c r="M2082" t="s">
        <v>37</v>
      </c>
      <c r="N2082" s="5">
        <v>9.75</v>
      </c>
      <c r="O2082" s="7">
        <v>3</v>
      </c>
      <c r="P2082" s="5">
        <v>6.33</v>
      </c>
      <c r="Q2082" s="5">
        <v>3.42</v>
      </c>
      <c r="R2082" s="22">
        <f>Tabla1[[#This Row],[Fecha de Envío]]-Tabla1[[#This Row],[Fecha de Orden]]</f>
        <v>16</v>
      </c>
      <c r="S2082" s="24">
        <f>YEAR(Tabla1[[#This Row],[Fecha de Orden]])</f>
        <v>2022</v>
      </c>
      <c r="T2082" t="str">
        <f>VLOOKUP(Tabla1[[#This Row],[Nombre del Producto]],Tabla2[[Nombre Producto]:[Costo Unitario]],2,FALSE)</f>
        <v>Wicked Choccy's</v>
      </c>
      <c r="U2082" t="str">
        <f>VLOOKUP(Tabla1[[#This Row],[Fábrica]],Tabla3[],4,FALSE)</f>
        <v>Georgia</v>
      </c>
    </row>
    <row r="2083" spans="1:21" x14ac:dyDescent="0.25">
      <c r="A2083" t="s">
        <v>4999</v>
      </c>
      <c r="B2083" s="3">
        <v>44681</v>
      </c>
      <c r="C2083" s="3">
        <v>44697</v>
      </c>
      <c r="D2083" t="s">
        <v>18</v>
      </c>
      <c r="E2083">
        <v>103716</v>
      </c>
      <c r="F2083" t="s">
        <v>19</v>
      </c>
      <c r="G2083" t="s">
        <v>20</v>
      </c>
      <c r="H2083" t="s">
        <v>21</v>
      </c>
      <c r="I2083">
        <v>94110</v>
      </c>
      <c r="J2083" t="s">
        <v>22</v>
      </c>
      <c r="K2083" t="s">
        <v>23</v>
      </c>
      <c r="L2083" t="s">
        <v>27</v>
      </c>
      <c r="M2083" t="s">
        <v>28</v>
      </c>
      <c r="N2083" s="5">
        <v>18</v>
      </c>
      <c r="O2083" s="7">
        <v>5</v>
      </c>
      <c r="P2083" s="5">
        <v>12.5</v>
      </c>
      <c r="Q2083" s="5">
        <v>5.5</v>
      </c>
      <c r="R2083" s="22">
        <f>Tabla1[[#This Row],[Fecha de Envío]]-Tabla1[[#This Row],[Fecha de Orden]]</f>
        <v>16</v>
      </c>
      <c r="S2083" s="24">
        <f>YEAR(Tabla1[[#This Row],[Fecha de Orden]])</f>
        <v>2022</v>
      </c>
      <c r="T2083" t="str">
        <f>VLOOKUP(Tabla1[[#This Row],[Nombre del Producto]],Tabla2[[Nombre Producto]:[Costo Unitario]],2,FALSE)</f>
        <v>Lot's O' Nuts</v>
      </c>
      <c r="U2083" t="str">
        <f>VLOOKUP(Tabla1[[#This Row],[Fábrica]],Tabla3[],4,FALSE)</f>
        <v>Arizona</v>
      </c>
    </row>
    <row r="2084" spans="1:21" x14ac:dyDescent="0.25">
      <c r="A2084" t="s">
        <v>7175</v>
      </c>
      <c r="B2084" s="3">
        <v>44681</v>
      </c>
      <c r="C2084" s="3">
        <v>44696</v>
      </c>
      <c r="D2084" t="s">
        <v>18</v>
      </c>
      <c r="E2084">
        <v>164175</v>
      </c>
      <c r="F2084" t="s">
        <v>19</v>
      </c>
      <c r="G2084" t="s">
        <v>239</v>
      </c>
      <c r="H2084" t="s">
        <v>173</v>
      </c>
      <c r="I2084">
        <v>60610</v>
      </c>
      <c r="J2084" t="s">
        <v>22</v>
      </c>
      <c r="K2084" t="s">
        <v>43</v>
      </c>
      <c r="L2084" t="s">
        <v>24</v>
      </c>
      <c r="M2084" t="s">
        <v>25</v>
      </c>
      <c r="N2084" s="5">
        <v>18.75</v>
      </c>
      <c r="O2084" s="7">
        <v>5</v>
      </c>
      <c r="P2084" s="5">
        <v>12.25</v>
      </c>
      <c r="Q2084" s="5">
        <v>6.5</v>
      </c>
      <c r="R2084" s="22">
        <f>Tabla1[[#This Row],[Fecha de Envío]]-Tabla1[[#This Row],[Fecha de Orden]]</f>
        <v>15</v>
      </c>
      <c r="S2084" s="24">
        <f>YEAR(Tabla1[[#This Row],[Fecha de Orden]])</f>
        <v>2022</v>
      </c>
      <c r="T2084" t="str">
        <f>VLOOKUP(Tabla1[[#This Row],[Nombre del Producto]],Tabla2[[Nombre Producto]:[Costo Unitario]],2,FALSE)</f>
        <v>Wicked Choccy's</v>
      </c>
      <c r="U2084" t="str">
        <f>VLOOKUP(Tabla1[[#This Row],[Fábrica]],Tabla3[],4,FALSE)</f>
        <v>Georgia</v>
      </c>
    </row>
    <row r="2085" spans="1:21" x14ac:dyDescent="0.25">
      <c r="A2085" t="s">
        <v>2392</v>
      </c>
      <c r="B2085" s="3">
        <v>44682</v>
      </c>
      <c r="C2085" s="3">
        <v>44696</v>
      </c>
      <c r="D2085" t="s">
        <v>18</v>
      </c>
      <c r="E2085">
        <v>161998</v>
      </c>
      <c r="F2085" t="s">
        <v>19</v>
      </c>
      <c r="G2085" t="s">
        <v>254</v>
      </c>
      <c r="H2085" t="s">
        <v>255</v>
      </c>
      <c r="I2085">
        <v>33614</v>
      </c>
      <c r="J2085" t="s">
        <v>22</v>
      </c>
      <c r="K2085" t="s">
        <v>66</v>
      </c>
      <c r="L2085" t="s">
        <v>24</v>
      </c>
      <c r="M2085" t="s">
        <v>25</v>
      </c>
      <c r="N2085" s="5">
        <v>11.25</v>
      </c>
      <c r="O2085" s="7">
        <v>3</v>
      </c>
      <c r="P2085" s="5">
        <v>7.35</v>
      </c>
      <c r="Q2085" s="5">
        <v>3.9</v>
      </c>
      <c r="R2085" s="22">
        <f>Tabla1[[#This Row],[Fecha de Envío]]-Tabla1[[#This Row],[Fecha de Orden]]</f>
        <v>14</v>
      </c>
      <c r="S2085" s="24">
        <f>YEAR(Tabla1[[#This Row],[Fecha de Orden]])</f>
        <v>2022</v>
      </c>
      <c r="T2085" t="str">
        <f>VLOOKUP(Tabla1[[#This Row],[Nombre del Producto]],Tabla2[[Nombre Producto]:[Costo Unitario]],2,FALSE)</f>
        <v>Wicked Choccy's</v>
      </c>
      <c r="U2085" t="str">
        <f>VLOOKUP(Tabla1[[#This Row],[Fábrica]],Tabla3[],4,FALSE)</f>
        <v>Georgia</v>
      </c>
    </row>
    <row r="2086" spans="1:21" x14ac:dyDescent="0.25">
      <c r="A2086" t="s">
        <v>2393</v>
      </c>
      <c r="B2086" s="3">
        <v>44682</v>
      </c>
      <c r="C2086" s="3">
        <v>44696</v>
      </c>
      <c r="D2086" t="s">
        <v>18</v>
      </c>
      <c r="E2086">
        <v>161998</v>
      </c>
      <c r="F2086" t="s">
        <v>19</v>
      </c>
      <c r="G2086" t="s">
        <v>254</v>
      </c>
      <c r="H2086" t="s">
        <v>255</v>
      </c>
      <c r="I2086">
        <v>33614</v>
      </c>
      <c r="J2086" t="s">
        <v>22</v>
      </c>
      <c r="K2086" t="s">
        <v>66</v>
      </c>
      <c r="L2086" t="s">
        <v>27</v>
      </c>
      <c r="M2086" t="s">
        <v>28</v>
      </c>
      <c r="N2086" s="5">
        <v>21.6</v>
      </c>
      <c r="O2086" s="7">
        <v>6</v>
      </c>
      <c r="P2086" s="5">
        <v>15</v>
      </c>
      <c r="Q2086" s="5">
        <v>6.6</v>
      </c>
      <c r="R2086" s="22">
        <f>Tabla1[[#This Row],[Fecha de Envío]]-Tabla1[[#This Row],[Fecha de Orden]]</f>
        <v>14</v>
      </c>
      <c r="S2086" s="24">
        <f>YEAR(Tabla1[[#This Row],[Fecha de Orden]])</f>
        <v>2022</v>
      </c>
      <c r="T2086" t="str">
        <f>VLOOKUP(Tabla1[[#This Row],[Nombre del Producto]],Tabla2[[Nombre Producto]:[Costo Unitario]],2,FALSE)</f>
        <v>Lot's O' Nuts</v>
      </c>
      <c r="U2086" t="str">
        <f>VLOOKUP(Tabla1[[#This Row],[Fábrica]],Tabla3[],4,FALSE)</f>
        <v>Arizona</v>
      </c>
    </row>
    <row r="2087" spans="1:21" x14ac:dyDescent="0.25">
      <c r="A2087" t="s">
        <v>4129</v>
      </c>
      <c r="B2087" s="3">
        <v>44682</v>
      </c>
      <c r="C2087" s="3">
        <v>44698</v>
      </c>
      <c r="D2087" t="s">
        <v>18</v>
      </c>
      <c r="E2087">
        <v>145821</v>
      </c>
      <c r="F2087" t="s">
        <v>19</v>
      </c>
      <c r="G2087" t="s">
        <v>53</v>
      </c>
      <c r="H2087" t="s">
        <v>21</v>
      </c>
      <c r="I2087">
        <v>90008</v>
      </c>
      <c r="J2087" t="s">
        <v>22</v>
      </c>
      <c r="K2087" t="s">
        <v>23</v>
      </c>
      <c r="L2087" t="s">
        <v>36</v>
      </c>
      <c r="M2087" t="s">
        <v>37</v>
      </c>
      <c r="N2087" s="5">
        <v>9.75</v>
      </c>
      <c r="O2087" s="7">
        <v>3</v>
      </c>
      <c r="P2087" s="5">
        <v>6.33</v>
      </c>
      <c r="Q2087" s="5">
        <v>3.42</v>
      </c>
      <c r="R2087" s="22">
        <f>Tabla1[[#This Row],[Fecha de Envío]]-Tabla1[[#This Row],[Fecha de Orden]]</f>
        <v>16</v>
      </c>
      <c r="S2087" s="24">
        <f>YEAR(Tabla1[[#This Row],[Fecha de Orden]])</f>
        <v>2022</v>
      </c>
      <c r="T2087" t="str">
        <f>VLOOKUP(Tabla1[[#This Row],[Nombre del Producto]],Tabla2[[Nombre Producto]:[Costo Unitario]],2,FALSE)</f>
        <v>Wicked Choccy's</v>
      </c>
      <c r="U2087" t="str">
        <f>VLOOKUP(Tabla1[[#This Row],[Fábrica]],Tabla3[],4,FALSE)</f>
        <v>Georgia</v>
      </c>
    </row>
    <row r="2088" spans="1:21" x14ac:dyDescent="0.25">
      <c r="A2088" t="s">
        <v>7071</v>
      </c>
      <c r="B2088" s="3">
        <v>44682</v>
      </c>
      <c r="C2088" s="3">
        <v>44697</v>
      </c>
      <c r="D2088" t="s">
        <v>18</v>
      </c>
      <c r="E2088">
        <v>104486</v>
      </c>
      <c r="F2088" t="s">
        <v>19</v>
      </c>
      <c r="G2088" t="s">
        <v>20</v>
      </c>
      <c r="H2088" t="s">
        <v>21</v>
      </c>
      <c r="I2088">
        <v>94109</v>
      </c>
      <c r="J2088" t="s">
        <v>22</v>
      </c>
      <c r="K2088" t="s">
        <v>23</v>
      </c>
      <c r="L2088" t="s">
        <v>36</v>
      </c>
      <c r="M2088" t="s">
        <v>37</v>
      </c>
      <c r="N2088" s="5">
        <v>3.25</v>
      </c>
      <c r="O2088" s="7">
        <v>1</v>
      </c>
      <c r="P2088" s="5">
        <v>2.11</v>
      </c>
      <c r="Q2088" s="5">
        <v>1.1399999999999999</v>
      </c>
      <c r="R2088" s="22">
        <f>Tabla1[[#This Row],[Fecha de Envío]]-Tabla1[[#This Row],[Fecha de Orden]]</f>
        <v>15</v>
      </c>
      <c r="S2088" s="24">
        <f>YEAR(Tabla1[[#This Row],[Fecha de Orden]])</f>
        <v>2022</v>
      </c>
      <c r="T2088" t="str">
        <f>VLOOKUP(Tabla1[[#This Row],[Nombre del Producto]],Tabla2[[Nombre Producto]:[Costo Unitario]],2,FALSE)</f>
        <v>Wicked Choccy's</v>
      </c>
      <c r="U2088" t="str">
        <f>VLOOKUP(Tabla1[[#This Row],[Fábrica]],Tabla3[],4,FALSE)</f>
        <v>Georgia</v>
      </c>
    </row>
    <row r="2089" spans="1:21" x14ac:dyDescent="0.25">
      <c r="A2089" t="s">
        <v>7072</v>
      </c>
      <c r="B2089" s="3">
        <v>44682</v>
      </c>
      <c r="C2089" s="3">
        <v>44697</v>
      </c>
      <c r="D2089" t="s">
        <v>18</v>
      </c>
      <c r="E2089">
        <v>104486</v>
      </c>
      <c r="F2089" t="s">
        <v>19</v>
      </c>
      <c r="G2089" t="s">
        <v>20</v>
      </c>
      <c r="H2089" t="s">
        <v>21</v>
      </c>
      <c r="I2089">
        <v>94109</v>
      </c>
      <c r="J2089" t="s">
        <v>22</v>
      </c>
      <c r="K2089" t="s">
        <v>23</v>
      </c>
      <c r="L2089" t="s">
        <v>24</v>
      </c>
      <c r="M2089" t="s">
        <v>25</v>
      </c>
      <c r="N2089" s="5">
        <v>11.25</v>
      </c>
      <c r="O2089" s="7">
        <v>3</v>
      </c>
      <c r="P2089" s="5">
        <v>7.35</v>
      </c>
      <c r="Q2089" s="5">
        <v>3.9</v>
      </c>
      <c r="R2089" s="22">
        <f>Tabla1[[#This Row],[Fecha de Envío]]-Tabla1[[#This Row],[Fecha de Orden]]</f>
        <v>15</v>
      </c>
      <c r="S2089" s="24">
        <f>YEAR(Tabla1[[#This Row],[Fecha de Orden]])</f>
        <v>2022</v>
      </c>
      <c r="T2089" t="str">
        <f>VLOOKUP(Tabla1[[#This Row],[Nombre del Producto]],Tabla2[[Nombre Producto]:[Costo Unitario]],2,FALSE)</f>
        <v>Wicked Choccy's</v>
      </c>
      <c r="U2089" t="str">
        <f>VLOOKUP(Tabla1[[#This Row],[Fábrica]],Tabla3[],4,FALSE)</f>
        <v>Georgia</v>
      </c>
    </row>
    <row r="2090" spans="1:21" x14ac:dyDescent="0.25">
      <c r="A2090" t="s">
        <v>7073</v>
      </c>
      <c r="B2090" s="3">
        <v>44682</v>
      </c>
      <c r="C2090" s="3">
        <v>44697</v>
      </c>
      <c r="D2090" t="s">
        <v>18</v>
      </c>
      <c r="E2090">
        <v>104486</v>
      </c>
      <c r="F2090" t="s">
        <v>19</v>
      </c>
      <c r="G2090" t="s">
        <v>20</v>
      </c>
      <c r="H2090" t="s">
        <v>21</v>
      </c>
      <c r="I2090">
        <v>94109</v>
      </c>
      <c r="J2090" t="s">
        <v>22</v>
      </c>
      <c r="K2090" t="s">
        <v>23</v>
      </c>
      <c r="L2090" t="s">
        <v>27</v>
      </c>
      <c r="M2090" t="s">
        <v>28</v>
      </c>
      <c r="N2090" s="5">
        <v>7.2</v>
      </c>
      <c r="O2090" s="7">
        <v>2</v>
      </c>
      <c r="P2090" s="5">
        <v>5</v>
      </c>
      <c r="Q2090" s="5">
        <v>2.2000000000000002</v>
      </c>
      <c r="R2090" s="22">
        <f>Tabla1[[#This Row],[Fecha de Envío]]-Tabla1[[#This Row],[Fecha de Orden]]</f>
        <v>15</v>
      </c>
      <c r="S2090" s="24">
        <f>YEAR(Tabla1[[#This Row],[Fecha de Orden]])</f>
        <v>2022</v>
      </c>
      <c r="T2090" t="str">
        <f>VLOOKUP(Tabla1[[#This Row],[Nombre del Producto]],Tabla2[[Nombre Producto]:[Costo Unitario]],2,FALSE)</f>
        <v>Lot's O' Nuts</v>
      </c>
      <c r="U2090" t="str">
        <f>VLOOKUP(Tabla1[[#This Row],[Fábrica]],Tabla3[],4,FALSE)</f>
        <v>Arizona</v>
      </c>
    </row>
    <row r="2091" spans="1:21" x14ac:dyDescent="0.25">
      <c r="A2091" t="s">
        <v>6585</v>
      </c>
      <c r="B2091" s="3">
        <v>44683</v>
      </c>
      <c r="C2091" s="3">
        <v>44698</v>
      </c>
      <c r="D2091" t="s">
        <v>18</v>
      </c>
      <c r="E2091">
        <v>116687</v>
      </c>
      <c r="F2091" t="s">
        <v>19</v>
      </c>
      <c r="G2091" t="s">
        <v>159</v>
      </c>
      <c r="H2091" t="s">
        <v>42</v>
      </c>
      <c r="I2091">
        <v>77095</v>
      </c>
      <c r="J2091" t="s">
        <v>22</v>
      </c>
      <c r="K2091" t="s">
        <v>43</v>
      </c>
      <c r="L2091" t="s">
        <v>45</v>
      </c>
      <c r="M2091" t="s">
        <v>46</v>
      </c>
      <c r="N2091" s="5">
        <v>10.47</v>
      </c>
      <c r="O2091" s="7">
        <v>3</v>
      </c>
      <c r="P2091" s="5">
        <v>7.47</v>
      </c>
      <c r="Q2091" s="5">
        <v>3</v>
      </c>
      <c r="R2091" s="22">
        <f>Tabla1[[#This Row],[Fecha de Envío]]-Tabla1[[#This Row],[Fecha de Orden]]</f>
        <v>15</v>
      </c>
      <c r="S2091" s="24">
        <f>YEAR(Tabla1[[#This Row],[Fecha de Orden]])</f>
        <v>2022</v>
      </c>
      <c r="T2091" t="str">
        <f>VLOOKUP(Tabla1[[#This Row],[Nombre del Producto]],Tabla2[[Nombre Producto]:[Costo Unitario]],2,FALSE)</f>
        <v>Lot's O' Nuts</v>
      </c>
      <c r="U2091" t="str">
        <f>VLOOKUP(Tabla1[[#This Row],[Fábrica]],Tabla3[],4,FALSE)</f>
        <v>Arizona</v>
      </c>
    </row>
    <row r="2092" spans="1:21" x14ac:dyDescent="0.25">
      <c r="A2092" t="s">
        <v>6586</v>
      </c>
      <c r="B2092" s="3">
        <v>44683</v>
      </c>
      <c r="C2092" s="3">
        <v>44698</v>
      </c>
      <c r="D2092" t="s">
        <v>18</v>
      </c>
      <c r="E2092">
        <v>116687</v>
      </c>
      <c r="F2092" t="s">
        <v>19</v>
      </c>
      <c r="G2092" t="s">
        <v>159</v>
      </c>
      <c r="H2092" t="s">
        <v>42</v>
      </c>
      <c r="I2092">
        <v>77095</v>
      </c>
      <c r="J2092" t="s">
        <v>22</v>
      </c>
      <c r="K2092" t="s">
        <v>43</v>
      </c>
      <c r="L2092" t="s">
        <v>27</v>
      </c>
      <c r="M2092" t="s">
        <v>28</v>
      </c>
      <c r="N2092" s="5">
        <v>10.8</v>
      </c>
      <c r="O2092" s="7">
        <v>3</v>
      </c>
      <c r="P2092" s="5">
        <v>7.5</v>
      </c>
      <c r="Q2092" s="5">
        <v>3.3</v>
      </c>
      <c r="R2092" s="22">
        <f>Tabla1[[#This Row],[Fecha de Envío]]-Tabla1[[#This Row],[Fecha de Orden]]</f>
        <v>15</v>
      </c>
      <c r="S2092" s="24">
        <f>YEAR(Tabla1[[#This Row],[Fecha de Orden]])</f>
        <v>2022</v>
      </c>
      <c r="T2092" t="str">
        <f>VLOOKUP(Tabla1[[#This Row],[Nombre del Producto]],Tabla2[[Nombre Producto]:[Costo Unitario]],2,FALSE)</f>
        <v>Lot's O' Nuts</v>
      </c>
      <c r="U2092" t="str">
        <f>VLOOKUP(Tabla1[[#This Row],[Fábrica]],Tabla3[],4,FALSE)</f>
        <v>Arizona</v>
      </c>
    </row>
    <row r="2093" spans="1:21" x14ac:dyDescent="0.25">
      <c r="A2093" t="s">
        <v>4158</v>
      </c>
      <c r="B2093" s="3">
        <v>44684</v>
      </c>
      <c r="C2093" s="3">
        <v>44699</v>
      </c>
      <c r="D2093" t="s">
        <v>18</v>
      </c>
      <c r="E2093">
        <v>107937</v>
      </c>
      <c r="F2093" t="s">
        <v>19</v>
      </c>
      <c r="G2093" t="s">
        <v>4159</v>
      </c>
      <c r="H2093" t="s">
        <v>21</v>
      </c>
      <c r="I2093">
        <v>91911</v>
      </c>
      <c r="J2093" t="s">
        <v>22</v>
      </c>
      <c r="K2093" t="s">
        <v>23</v>
      </c>
      <c r="L2093" t="s">
        <v>24</v>
      </c>
      <c r="M2093" t="s">
        <v>25</v>
      </c>
      <c r="N2093" s="5">
        <v>22.5</v>
      </c>
      <c r="O2093" s="7">
        <v>6</v>
      </c>
      <c r="P2093" s="5">
        <v>14.7</v>
      </c>
      <c r="Q2093" s="5">
        <v>7.8</v>
      </c>
      <c r="R2093" s="22">
        <f>Tabla1[[#This Row],[Fecha de Envío]]-Tabla1[[#This Row],[Fecha de Orden]]</f>
        <v>15</v>
      </c>
      <c r="S2093" s="24">
        <f>YEAR(Tabla1[[#This Row],[Fecha de Orden]])</f>
        <v>2022</v>
      </c>
      <c r="T2093" t="str">
        <f>VLOOKUP(Tabla1[[#This Row],[Nombre del Producto]],Tabla2[[Nombre Producto]:[Costo Unitario]],2,FALSE)</f>
        <v>Wicked Choccy's</v>
      </c>
      <c r="U2093" t="str">
        <f>VLOOKUP(Tabla1[[#This Row],[Fábrica]],Tabla3[],4,FALSE)</f>
        <v>Georgia</v>
      </c>
    </row>
    <row r="2094" spans="1:21" x14ac:dyDescent="0.25">
      <c r="A2094" t="s">
        <v>5432</v>
      </c>
      <c r="B2094" s="3">
        <v>44684</v>
      </c>
      <c r="C2094" s="3">
        <v>44697</v>
      </c>
      <c r="D2094" t="s">
        <v>39</v>
      </c>
      <c r="E2094">
        <v>150770</v>
      </c>
      <c r="F2094" t="s">
        <v>19</v>
      </c>
      <c r="G2094" t="s">
        <v>20</v>
      </c>
      <c r="H2094" t="s">
        <v>21</v>
      </c>
      <c r="I2094">
        <v>94109</v>
      </c>
      <c r="J2094" t="s">
        <v>22</v>
      </c>
      <c r="K2094" t="s">
        <v>23</v>
      </c>
      <c r="L2094" t="s">
        <v>27</v>
      </c>
      <c r="M2094" t="s">
        <v>28</v>
      </c>
      <c r="N2094" s="5">
        <v>10.8</v>
      </c>
      <c r="O2094" s="7">
        <v>3</v>
      </c>
      <c r="P2094" s="5">
        <v>7.5</v>
      </c>
      <c r="Q2094" s="5">
        <v>3.3</v>
      </c>
      <c r="R2094" s="22">
        <f>Tabla1[[#This Row],[Fecha de Envío]]-Tabla1[[#This Row],[Fecha de Orden]]</f>
        <v>13</v>
      </c>
      <c r="S2094" s="24">
        <f>YEAR(Tabla1[[#This Row],[Fecha de Orden]])</f>
        <v>2022</v>
      </c>
      <c r="T2094" t="str">
        <f>VLOOKUP(Tabla1[[#This Row],[Nombre del Producto]],Tabla2[[Nombre Producto]:[Costo Unitario]],2,FALSE)</f>
        <v>Lot's O' Nuts</v>
      </c>
      <c r="U2094" t="str">
        <f>VLOOKUP(Tabla1[[#This Row],[Fábrica]],Tabla3[],4,FALSE)</f>
        <v>Arizona</v>
      </c>
    </row>
    <row r="2095" spans="1:21" x14ac:dyDescent="0.25">
      <c r="A2095" t="s">
        <v>5433</v>
      </c>
      <c r="B2095" s="3">
        <v>44684</v>
      </c>
      <c r="C2095" s="3">
        <v>44697</v>
      </c>
      <c r="D2095" t="s">
        <v>39</v>
      </c>
      <c r="E2095">
        <v>150770</v>
      </c>
      <c r="F2095" t="s">
        <v>19</v>
      </c>
      <c r="G2095" t="s">
        <v>20</v>
      </c>
      <c r="H2095" t="s">
        <v>21</v>
      </c>
      <c r="I2095">
        <v>94109</v>
      </c>
      <c r="J2095" t="s">
        <v>22</v>
      </c>
      <c r="K2095" t="s">
        <v>23</v>
      </c>
      <c r="L2095" t="s">
        <v>33</v>
      </c>
      <c r="M2095" t="s">
        <v>34</v>
      </c>
      <c r="N2095" s="5">
        <v>7.2</v>
      </c>
      <c r="O2095" s="7">
        <v>2</v>
      </c>
      <c r="P2095" s="5">
        <v>4.8</v>
      </c>
      <c r="Q2095" s="5">
        <v>2.4</v>
      </c>
      <c r="R2095" s="22">
        <f>Tabla1[[#This Row],[Fecha de Envío]]-Tabla1[[#This Row],[Fecha de Orden]]</f>
        <v>13</v>
      </c>
      <c r="S2095" s="24">
        <f>YEAR(Tabla1[[#This Row],[Fecha de Orden]])</f>
        <v>2022</v>
      </c>
      <c r="T2095" t="str">
        <f>VLOOKUP(Tabla1[[#This Row],[Nombre del Producto]],Tabla2[[Nombre Producto]:[Costo Unitario]],2,FALSE)</f>
        <v>Lot's O' Nuts</v>
      </c>
      <c r="U2095" t="str">
        <f>VLOOKUP(Tabla1[[#This Row],[Fábrica]],Tabla3[],4,FALSE)</f>
        <v>Arizona</v>
      </c>
    </row>
    <row r="2096" spans="1:21" x14ac:dyDescent="0.25">
      <c r="A2096" t="s">
        <v>5434</v>
      </c>
      <c r="B2096" s="3">
        <v>44684</v>
      </c>
      <c r="C2096" s="3">
        <v>44697</v>
      </c>
      <c r="D2096" t="s">
        <v>39</v>
      </c>
      <c r="E2096">
        <v>150770</v>
      </c>
      <c r="F2096" t="s">
        <v>19</v>
      </c>
      <c r="G2096" t="s">
        <v>20</v>
      </c>
      <c r="H2096" t="s">
        <v>21</v>
      </c>
      <c r="I2096">
        <v>94109</v>
      </c>
      <c r="J2096" t="s">
        <v>22</v>
      </c>
      <c r="K2096" t="s">
        <v>23</v>
      </c>
      <c r="L2096" t="s">
        <v>45</v>
      </c>
      <c r="M2096" t="s">
        <v>46</v>
      </c>
      <c r="N2096" s="5">
        <v>6.98</v>
      </c>
      <c r="O2096" s="7">
        <v>2</v>
      </c>
      <c r="P2096" s="5">
        <v>4.9800000000000004</v>
      </c>
      <c r="Q2096" s="5">
        <v>2</v>
      </c>
      <c r="R2096" s="22">
        <f>Tabla1[[#This Row],[Fecha de Envío]]-Tabla1[[#This Row],[Fecha de Orden]]</f>
        <v>13</v>
      </c>
      <c r="S2096" s="24">
        <f>YEAR(Tabla1[[#This Row],[Fecha de Orden]])</f>
        <v>2022</v>
      </c>
      <c r="T2096" t="str">
        <f>VLOOKUP(Tabla1[[#This Row],[Nombre del Producto]],Tabla2[[Nombre Producto]:[Costo Unitario]],2,FALSE)</f>
        <v>Lot's O' Nuts</v>
      </c>
      <c r="U2096" t="str">
        <f>VLOOKUP(Tabla1[[#This Row],[Fábrica]],Tabla3[],4,FALSE)</f>
        <v>Arizona</v>
      </c>
    </row>
    <row r="2097" spans="1:21" x14ac:dyDescent="0.25">
      <c r="A2097" t="s">
        <v>5435</v>
      </c>
      <c r="B2097" s="3">
        <v>44684</v>
      </c>
      <c r="C2097" s="3">
        <v>44697</v>
      </c>
      <c r="D2097" t="s">
        <v>39</v>
      </c>
      <c r="E2097">
        <v>150770</v>
      </c>
      <c r="F2097" t="s">
        <v>19</v>
      </c>
      <c r="G2097" t="s">
        <v>20</v>
      </c>
      <c r="H2097" t="s">
        <v>21</v>
      </c>
      <c r="I2097">
        <v>94109</v>
      </c>
      <c r="J2097" t="s">
        <v>22</v>
      </c>
      <c r="K2097" t="s">
        <v>23</v>
      </c>
      <c r="L2097" t="s">
        <v>24</v>
      </c>
      <c r="M2097" t="s">
        <v>25</v>
      </c>
      <c r="N2097" s="5">
        <v>15</v>
      </c>
      <c r="O2097" s="7">
        <v>4</v>
      </c>
      <c r="P2097" s="5">
        <v>9.8000000000000007</v>
      </c>
      <c r="Q2097" s="5">
        <v>5.2</v>
      </c>
      <c r="R2097" s="22">
        <f>Tabla1[[#This Row],[Fecha de Envío]]-Tabla1[[#This Row],[Fecha de Orden]]</f>
        <v>13</v>
      </c>
      <c r="S2097" s="24">
        <f>YEAR(Tabla1[[#This Row],[Fecha de Orden]])</f>
        <v>2022</v>
      </c>
      <c r="T2097" t="str">
        <f>VLOOKUP(Tabla1[[#This Row],[Nombre del Producto]],Tabla2[[Nombre Producto]:[Costo Unitario]],2,FALSE)</f>
        <v>Wicked Choccy's</v>
      </c>
      <c r="U2097" t="str">
        <f>VLOOKUP(Tabla1[[#This Row],[Fábrica]],Tabla3[],4,FALSE)</f>
        <v>Georgia</v>
      </c>
    </row>
    <row r="2098" spans="1:21" x14ac:dyDescent="0.25">
      <c r="A2098" t="s">
        <v>6657</v>
      </c>
      <c r="B2098" s="3">
        <v>44684</v>
      </c>
      <c r="C2098" s="3">
        <v>44697</v>
      </c>
      <c r="D2098" t="s">
        <v>39</v>
      </c>
      <c r="E2098">
        <v>160864</v>
      </c>
      <c r="F2098" t="s">
        <v>19</v>
      </c>
      <c r="G2098" t="s">
        <v>2241</v>
      </c>
      <c r="H2098" t="s">
        <v>21</v>
      </c>
      <c r="I2098">
        <v>95123</v>
      </c>
      <c r="J2098" t="s">
        <v>22</v>
      </c>
      <c r="K2098" t="s">
        <v>23</v>
      </c>
      <c r="L2098" t="s">
        <v>45</v>
      </c>
      <c r="M2098" t="s">
        <v>46</v>
      </c>
      <c r="N2098" s="5">
        <v>10.47</v>
      </c>
      <c r="O2098" s="7">
        <v>3</v>
      </c>
      <c r="P2098" s="5">
        <v>7.47</v>
      </c>
      <c r="Q2098" s="5">
        <v>3</v>
      </c>
      <c r="R2098" s="22">
        <f>Tabla1[[#This Row],[Fecha de Envío]]-Tabla1[[#This Row],[Fecha de Orden]]</f>
        <v>13</v>
      </c>
      <c r="S2098" s="24">
        <f>YEAR(Tabla1[[#This Row],[Fecha de Orden]])</f>
        <v>2022</v>
      </c>
      <c r="T2098" t="str">
        <f>VLOOKUP(Tabla1[[#This Row],[Nombre del Producto]],Tabla2[[Nombre Producto]:[Costo Unitario]],2,FALSE)</f>
        <v>Lot's O' Nuts</v>
      </c>
      <c r="U2098" t="str">
        <f>VLOOKUP(Tabla1[[#This Row],[Fábrica]],Tabla3[],4,FALSE)</f>
        <v>Arizona</v>
      </c>
    </row>
    <row r="2099" spans="1:21" x14ac:dyDescent="0.25">
      <c r="A2099" t="s">
        <v>8467</v>
      </c>
      <c r="B2099" s="3">
        <v>44684</v>
      </c>
      <c r="C2099" s="3">
        <v>44698</v>
      </c>
      <c r="D2099" t="s">
        <v>18</v>
      </c>
      <c r="E2099">
        <v>112130</v>
      </c>
      <c r="F2099" t="s">
        <v>19</v>
      </c>
      <c r="G2099" t="s">
        <v>144</v>
      </c>
      <c r="H2099" t="s">
        <v>101</v>
      </c>
      <c r="I2099">
        <v>19140</v>
      </c>
      <c r="J2099" t="s">
        <v>22</v>
      </c>
      <c r="K2099" t="s">
        <v>32</v>
      </c>
      <c r="L2099" t="s">
        <v>33</v>
      </c>
      <c r="M2099" t="s">
        <v>34</v>
      </c>
      <c r="N2099" s="5">
        <v>21.6</v>
      </c>
      <c r="O2099" s="7">
        <v>6</v>
      </c>
      <c r="P2099" s="5">
        <v>14.4</v>
      </c>
      <c r="Q2099" s="5">
        <v>7.2</v>
      </c>
      <c r="R2099" s="22">
        <f>Tabla1[[#This Row],[Fecha de Envío]]-Tabla1[[#This Row],[Fecha de Orden]]</f>
        <v>14</v>
      </c>
      <c r="S2099" s="24">
        <f>YEAR(Tabla1[[#This Row],[Fecha de Orden]])</f>
        <v>2022</v>
      </c>
      <c r="T2099" t="str">
        <f>VLOOKUP(Tabla1[[#This Row],[Nombre del Producto]],Tabla2[[Nombre Producto]:[Costo Unitario]],2,FALSE)</f>
        <v>Lot's O' Nuts</v>
      </c>
      <c r="U2099" t="str">
        <f>VLOOKUP(Tabla1[[#This Row],[Fábrica]],Tabla3[],4,FALSE)</f>
        <v>Arizona</v>
      </c>
    </row>
    <row r="2100" spans="1:21" x14ac:dyDescent="0.25">
      <c r="A2100" t="s">
        <v>8468</v>
      </c>
      <c r="B2100" s="3">
        <v>44684</v>
      </c>
      <c r="C2100" s="3">
        <v>44698</v>
      </c>
      <c r="D2100" t="s">
        <v>18</v>
      </c>
      <c r="E2100">
        <v>112130</v>
      </c>
      <c r="F2100" t="s">
        <v>19</v>
      </c>
      <c r="G2100" t="s">
        <v>144</v>
      </c>
      <c r="H2100" t="s">
        <v>101</v>
      </c>
      <c r="I2100">
        <v>19140</v>
      </c>
      <c r="J2100" t="s">
        <v>22</v>
      </c>
      <c r="K2100" t="s">
        <v>32</v>
      </c>
      <c r="L2100" t="s">
        <v>27</v>
      </c>
      <c r="M2100" t="s">
        <v>28</v>
      </c>
      <c r="N2100" s="5">
        <v>7.2</v>
      </c>
      <c r="O2100" s="7">
        <v>2</v>
      </c>
      <c r="P2100" s="5">
        <v>5</v>
      </c>
      <c r="Q2100" s="5">
        <v>2.2000000000000002</v>
      </c>
      <c r="R2100" s="22">
        <f>Tabla1[[#This Row],[Fecha de Envío]]-Tabla1[[#This Row],[Fecha de Orden]]</f>
        <v>14</v>
      </c>
      <c r="S2100" s="24">
        <f>YEAR(Tabla1[[#This Row],[Fecha de Orden]])</f>
        <v>2022</v>
      </c>
      <c r="T2100" t="str">
        <f>VLOOKUP(Tabla1[[#This Row],[Nombre del Producto]],Tabla2[[Nombre Producto]:[Costo Unitario]],2,FALSE)</f>
        <v>Lot's O' Nuts</v>
      </c>
      <c r="U2100" t="str">
        <f>VLOOKUP(Tabla1[[#This Row],[Fábrica]],Tabla3[],4,FALSE)</f>
        <v>Arizona</v>
      </c>
    </row>
    <row r="2101" spans="1:21" x14ac:dyDescent="0.25">
      <c r="A2101" t="s">
        <v>8469</v>
      </c>
      <c r="B2101" s="3">
        <v>44684</v>
      </c>
      <c r="C2101" s="3">
        <v>44698</v>
      </c>
      <c r="D2101" t="s">
        <v>18</v>
      </c>
      <c r="E2101">
        <v>112130</v>
      </c>
      <c r="F2101" t="s">
        <v>19</v>
      </c>
      <c r="G2101" t="s">
        <v>144</v>
      </c>
      <c r="H2101" t="s">
        <v>101</v>
      </c>
      <c r="I2101">
        <v>19140</v>
      </c>
      <c r="J2101" t="s">
        <v>22</v>
      </c>
      <c r="K2101" t="s">
        <v>32</v>
      </c>
      <c r="L2101" t="s">
        <v>36</v>
      </c>
      <c r="M2101" t="s">
        <v>37</v>
      </c>
      <c r="N2101" s="5">
        <v>22.75</v>
      </c>
      <c r="O2101" s="7">
        <v>7</v>
      </c>
      <c r="P2101" s="5">
        <v>14.77</v>
      </c>
      <c r="Q2101" s="5">
        <v>7.98</v>
      </c>
      <c r="R2101" s="22">
        <f>Tabla1[[#This Row],[Fecha de Envío]]-Tabla1[[#This Row],[Fecha de Orden]]</f>
        <v>14</v>
      </c>
      <c r="S2101" s="24">
        <f>YEAR(Tabla1[[#This Row],[Fecha de Orden]])</f>
        <v>2022</v>
      </c>
      <c r="T2101" t="str">
        <f>VLOOKUP(Tabla1[[#This Row],[Nombre del Producto]],Tabla2[[Nombre Producto]:[Costo Unitario]],2,FALSE)</f>
        <v>Wicked Choccy's</v>
      </c>
      <c r="U2101" t="str">
        <f>VLOOKUP(Tabla1[[#This Row],[Fábrica]],Tabla3[],4,FALSE)</f>
        <v>Georgia</v>
      </c>
    </row>
    <row r="2102" spans="1:21" x14ac:dyDescent="0.25">
      <c r="A2102" t="s">
        <v>533</v>
      </c>
      <c r="B2102" s="3">
        <v>44685</v>
      </c>
      <c r="C2102" s="3">
        <v>44699</v>
      </c>
      <c r="D2102" t="s">
        <v>18</v>
      </c>
      <c r="E2102">
        <v>110548</v>
      </c>
      <c r="F2102" t="s">
        <v>19</v>
      </c>
      <c r="G2102" t="s">
        <v>159</v>
      </c>
      <c r="H2102" t="s">
        <v>42</v>
      </c>
      <c r="I2102">
        <v>77095</v>
      </c>
      <c r="J2102" t="s">
        <v>22</v>
      </c>
      <c r="K2102" t="s">
        <v>43</v>
      </c>
      <c r="L2102" t="s">
        <v>33</v>
      </c>
      <c r="M2102" t="s">
        <v>34</v>
      </c>
      <c r="N2102" s="5">
        <v>25.2</v>
      </c>
      <c r="O2102" s="7">
        <v>7</v>
      </c>
      <c r="P2102" s="5">
        <v>16.8</v>
      </c>
      <c r="Q2102" s="5">
        <v>8.4</v>
      </c>
      <c r="R2102" s="22">
        <f>Tabla1[[#This Row],[Fecha de Envío]]-Tabla1[[#This Row],[Fecha de Orden]]</f>
        <v>14</v>
      </c>
      <c r="S2102" s="24">
        <f>YEAR(Tabla1[[#This Row],[Fecha de Orden]])</f>
        <v>2022</v>
      </c>
      <c r="T2102" t="str">
        <f>VLOOKUP(Tabla1[[#This Row],[Nombre del Producto]],Tabla2[[Nombre Producto]:[Costo Unitario]],2,FALSE)</f>
        <v>Lot's O' Nuts</v>
      </c>
      <c r="U2102" t="str">
        <f>VLOOKUP(Tabla1[[#This Row],[Fábrica]],Tabla3[],4,FALSE)</f>
        <v>Arizona</v>
      </c>
    </row>
    <row r="2103" spans="1:21" x14ac:dyDescent="0.25">
      <c r="A2103" t="s">
        <v>788</v>
      </c>
      <c r="B2103" s="3">
        <v>44685</v>
      </c>
      <c r="C2103" s="3">
        <v>44700</v>
      </c>
      <c r="D2103" t="s">
        <v>71</v>
      </c>
      <c r="E2103">
        <v>144253</v>
      </c>
      <c r="F2103" t="s">
        <v>19</v>
      </c>
      <c r="G2103" t="s">
        <v>30</v>
      </c>
      <c r="H2103" t="s">
        <v>31</v>
      </c>
      <c r="I2103">
        <v>10024</v>
      </c>
      <c r="J2103" t="s">
        <v>22</v>
      </c>
      <c r="K2103" t="s">
        <v>32</v>
      </c>
      <c r="L2103" t="s">
        <v>45</v>
      </c>
      <c r="M2103" t="s">
        <v>46</v>
      </c>
      <c r="N2103" s="5">
        <v>6.98</v>
      </c>
      <c r="O2103" s="7">
        <v>2</v>
      </c>
      <c r="P2103" s="5">
        <v>4.9800000000000004</v>
      </c>
      <c r="Q2103" s="5">
        <v>2</v>
      </c>
      <c r="R2103" s="22">
        <f>Tabla1[[#This Row],[Fecha de Envío]]-Tabla1[[#This Row],[Fecha de Orden]]</f>
        <v>15</v>
      </c>
      <c r="S2103" s="24">
        <f>YEAR(Tabla1[[#This Row],[Fecha de Orden]])</f>
        <v>2022</v>
      </c>
      <c r="T2103" t="str">
        <f>VLOOKUP(Tabla1[[#This Row],[Nombre del Producto]],Tabla2[[Nombre Producto]:[Costo Unitario]],2,FALSE)</f>
        <v>Lot's O' Nuts</v>
      </c>
      <c r="U2103" t="str">
        <f>VLOOKUP(Tabla1[[#This Row],[Fábrica]],Tabla3[],4,FALSE)</f>
        <v>Arizona</v>
      </c>
    </row>
    <row r="2104" spans="1:21" x14ac:dyDescent="0.25">
      <c r="A2104" t="s">
        <v>5388</v>
      </c>
      <c r="B2104" s="3">
        <v>44685</v>
      </c>
      <c r="C2104" s="3">
        <v>44696</v>
      </c>
      <c r="D2104" t="s">
        <v>39</v>
      </c>
      <c r="E2104">
        <v>129700</v>
      </c>
      <c r="F2104" t="s">
        <v>19</v>
      </c>
      <c r="G2104" t="s">
        <v>5389</v>
      </c>
      <c r="H2104" t="s">
        <v>173</v>
      </c>
      <c r="I2104">
        <v>60477</v>
      </c>
      <c r="J2104" t="s">
        <v>22</v>
      </c>
      <c r="K2104" t="s">
        <v>43</v>
      </c>
      <c r="L2104" t="s">
        <v>33</v>
      </c>
      <c r="M2104" t="s">
        <v>34</v>
      </c>
      <c r="N2104" s="5">
        <v>25.2</v>
      </c>
      <c r="O2104" s="7">
        <v>7</v>
      </c>
      <c r="P2104" s="5">
        <v>16.8</v>
      </c>
      <c r="Q2104" s="5">
        <v>8.4</v>
      </c>
      <c r="R2104" s="22">
        <f>Tabla1[[#This Row],[Fecha de Envío]]-Tabla1[[#This Row],[Fecha de Orden]]</f>
        <v>11</v>
      </c>
      <c r="S2104" s="24">
        <f>YEAR(Tabla1[[#This Row],[Fecha de Orden]])</f>
        <v>2022</v>
      </c>
      <c r="T2104" t="str">
        <f>VLOOKUP(Tabla1[[#This Row],[Nombre del Producto]],Tabla2[[Nombre Producto]:[Costo Unitario]],2,FALSE)</f>
        <v>Lot's O' Nuts</v>
      </c>
      <c r="U2104" t="str">
        <f>VLOOKUP(Tabla1[[#This Row],[Fábrica]],Tabla3[],4,FALSE)</f>
        <v>Arizona</v>
      </c>
    </row>
    <row r="2105" spans="1:21" x14ac:dyDescent="0.25">
      <c r="A2105" t="s">
        <v>8479</v>
      </c>
      <c r="B2105" s="3">
        <v>44685</v>
      </c>
      <c r="C2105" s="3">
        <v>44702</v>
      </c>
      <c r="D2105" t="s">
        <v>18</v>
      </c>
      <c r="E2105">
        <v>146290</v>
      </c>
      <c r="F2105" t="s">
        <v>19</v>
      </c>
      <c r="G2105" t="s">
        <v>156</v>
      </c>
      <c r="H2105" t="s">
        <v>147</v>
      </c>
      <c r="I2105">
        <v>46203</v>
      </c>
      <c r="J2105" t="s">
        <v>22</v>
      </c>
      <c r="K2105" t="s">
        <v>43</v>
      </c>
      <c r="L2105" t="s">
        <v>33</v>
      </c>
      <c r="M2105" t="s">
        <v>34</v>
      </c>
      <c r="N2105" s="5">
        <v>25.2</v>
      </c>
      <c r="O2105" s="7">
        <v>7</v>
      </c>
      <c r="P2105" s="5">
        <v>16.8</v>
      </c>
      <c r="Q2105" s="5">
        <v>8.4</v>
      </c>
      <c r="R2105" s="22">
        <f>Tabla1[[#This Row],[Fecha de Envío]]-Tabla1[[#This Row],[Fecha de Orden]]</f>
        <v>17</v>
      </c>
      <c r="S2105" s="24">
        <f>YEAR(Tabla1[[#This Row],[Fecha de Orden]])</f>
        <v>2022</v>
      </c>
      <c r="T2105" t="str">
        <f>VLOOKUP(Tabla1[[#This Row],[Nombre del Producto]],Tabla2[[Nombre Producto]:[Costo Unitario]],2,FALSE)</f>
        <v>Lot's O' Nuts</v>
      </c>
      <c r="U2105" t="str">
        <f>VLOOKUP(Tabla1[[#This Row],[Fábrica]],Tabla3[],4,FALSE)</f>
        <v>Arizona</v>
      </c>
    </row>
    <row r="2106" spans="1:21" x14ac:dyDescent="0.25">
      <c r="A2106" t="s">
        <v>397</v>
      </c>
      <c r="B2106" s="3">
        <v>44688</v>
      </c>
      <c r="C2106" s="3">
        <v>44703</v>
      </c>
      <c r="D2106" t="s">
        <v>18</v>
      </c>
      <c r="E2106">
        <v>137512</v>
      </c>
      <c r="F2106" t="s">
        <v>19</v>
      </c>
      <c r="G2106" t="s">
        <v>398</v>
      </c>
      <c r="H2106" t="s">
        <v>42</v>
      </c>
      <c r="I2106">
        <v>75002</v>
      </c>
      <c r="J2106" t="s">
        <v>22</v>
      </c>
      <c r="K2106" t="s">
        <v>43</v>
      </c>
      <c r="L2106" t="s">
        <v>36</v>
      </c>
      <c r="M2106" t="s">
        <v>37</v>
      </c>
      <c r="N2106" s="5">
        <v>6.5</v>
      </c>
      <c r="O2106" s="7">
        <v>2</v>
      </c>
      <c r="P2106" s="5">
        <v>4.22</v>
      </c>
      <c r="Q2106" s="5">
        <v>2.2799999999999998</v>
      </c>
      <c r="R2106" s="22">
        <f>Tabla1[[#This Row],[Fecha de Envío]]-Tabla1[[#This Row],[Fecha de Orden]]</f>
        <v>15</v>
      </c>
      <c r="S2106" s="24">
        <f>YEAR(Tabla1[[#This Row],[Fecha de Orden]])</f>
        <v>2022</v>
      </c>
      <c r="T2106" t="str">
        <f>VLOOKUP(Tabla1[[#This Row],[Nombre del Producto]],Tabla2[[Nombre Producto]:[Costo Unitario]],2,FALSE)</f>
        <v>Wicked Choccy's</v>
      </c>
      <c r="U2106" t="str">
        <f>VLOOKUP(Tabla1[[#This Row],[Fábrica]],Tabla3[],4,FALSE)</f>
        <v>Georgia</v>
      </c>
    </row>
    <row r="2107" spans="1:21" x14ac:dyDescent="0.25">
      <c r="A2107" t="s">
        <v>399</v>
      </c>
      <c r="B2107" s="3">
        <v>44688</v>
      </c>
      <c r="C2107" s="3">
        <v>44703</v>
      </c>
      <c r="D2107" t="s">
        <v>18</v>
      </c>
      <c r="E2107">
        <v>137512</v>
      </c>
      <c r="F2107" t="s">
        <v>19</v>
      </c>
      <c r="G2107" t="s">
        <v>398</v>
      </c>
      <c r="H2107" t="s">
        <v>42</v>
      </c>
      <c r="I2107">
        <v>75002</v>
      </c>
      <c r="J2107" t="s">
        <v>22</v>
      </c>
      <c r="K2107" t="s">
        <v>43</v>
      </c>
      <c r="L2107" t="s">
        <v>24</v>
      </c>
      <c r="M2107" t="s">
        <v>25</v>
      </c>
      <c r="N2107" s="5">
        <v>15</v>
      </c>
      <c r="O2107" s="7">
        <v>4</v>
      </c>
      <c r="P2107" s="5">
        <v>9.8000000000000007</v>
      </c>
      <c r="Q2107" s="5">
        <v>5.2</v>
      </c>
      <c r="R2107" s="22">
        <f>Tabla1[[#This Row],[Fecha de Envío]]-Tabla1[[#This Row],[Fecha de Orden]]</f>
        <v>15</v>
      </c>
      <c r="S2107" s="24">
        <f>YEAR(Tabla1[[#This Row],[Fecha de Orden]])</f>
        <v>2022</v>
      </c>
      <c r="T2107" t="str">
        <f>VLOOKUP(Tabla1[[#This Row],[Nombre del Producto]],Tabla2[[Nombre Producto]:[Costo Unitario]],2,FALSE)</f>
        <v>Wicked Choccy's</v>
      </c>
      <c r="U2107" t="str">
        <f>VLOOKUP(Tabla1[[#This Row],[Fábrica]],Tabla3[],4,FALSE)</f>
        <v>Georgia</v>
      </c>
    </row>
    <row r="2108" spans="1:21" x14ac:dyDescent="0.25">
      <c r="A2108" t="s">
        <v>1691</v>
      </c>
      <c r="B2108" s="3">
        <v>44688</v>
      </c>
      <c r="C2108" s="3">
        <v>44703</v>
      </c>
      <c r="D2108" t="s">
        <v>18</v>
      </c>
      <c r="E2108">
        <v>147879</v>
      </c>
      <c r="F2108" t="s">
        <v>19</v>
      </c>
      <c r="G2108" t="s">
        <v>1692</v>
      </c>
      <c r="H2108" t="s">
        <v>116</v>
      </c>
      <c r="I2108">
        <v>42301</v>
      </c>
      <c r="J2108" t="s">
        <v>22</v>
      </c>
      <c r="K2108" t="s">
        <v>66</v>
      </c>
      <c r="L2108" t="s">
        <v>45</v>
      </c>
      <c r="M2108" t="s">
        <v>46</v>
      </c>
      <c r="N2108" s="5">
        <v>6.98</v>
      </c>
      <c r="O2108" s="7">
        <v>2</v>
      </c>
      <c r="P2108" s="5">
        <v>4.9800000000000004</v>
      </c>
      <c r="Q2108" s="5">
        <v>2</v>
      </c>
      <c r="R2108" s="22">
        <f>Tabla1[[#This Row],[Fecha de Envío]]-Tabla1[[#This Row],[Fecha de Orden]]</f>
        <v>15</v>
      </c>
      <c r="S2108" s="24">
        <f>YEAR(Tabla1[[#This Row],[Fecha de Orden]])</f>
        <v>2022</v>
      </c>
      <c r="T2108" t="str">
        <f>VLOOKUP(Tabla1[[#This Row],[Nombre del Producto]],Tabla2[[Nombre Producto]:[Costo Unitario]],2,FALSE)</f>
        <v>Lot's O' Nuts</v>
      </c>
      <c r="U2108" t="str">
        <f>VLOOKUP(Tabla1[[#This Row],[Fábrica]],Tabla3[],4,FALSE)</f>
        <v>Arizona</v>
      </c>
    </row>
    <row r="2109" spans="1:21" x14ac:dyDescent="0.25">
      <c r="A2109" t="s">
        <v>2286</v>
      </c>
      <c r="B2109" s="3">
        <v>44688</v>
      </c>
      <c r="C2109" s="3">
        <v>44703</v>
      </c>
      <c r="D2109" t="s">
        <v>18</v>
      </c>
      <c r="E2109">
        <v>132548</v>
      </c>
      <c r="F2109" t="s">
        <v>195</v>
      </c>
      <c r="G2109" t="s">
        <v>328</v>
      </c>
      <c r="H2109" t="s">
        <v>329</v>
      </c>
      <c r="I2109" t="s">
        <v>1121</v>
      </c>
      <c r="J2109" t="s">
        <v>22</v>
      </c>
      <c r="K2109" t="s">
        <v>32</v>
      </c>
      <c r="L2109" t="s">
        <v>36</v>
      </c>
      <c r="M2109" t="s">
        <v>37</v>
      </c>
      <c r="N2109" s="5">
        <v>16.25</v>
      </c>
      <c r="O2109" s="7">
        <v>5</v>
      </c>
      <c r="P2109" s="5">
        <v>10.55</v>
      </c>
      <c r="Q2109" s="5">
        <v>5.7</v>
      </c>
      <c r="R2109" s="22">
        <f>Tabla1[[#This Row],[Fecha de Envío]]-Tabla1[[#This Row],[Fecha de Orden]]</f>
        <v>15</v>
      </c>
      <c r="S2109" s="24">
        <f>YEAR(Tabla1[[#This Row],[Fecha de Orden]])</f>
        <v>2022</v>
      </c>
      <c r="T2109" t="str">
        <f>VLOOKUP(Tabla1[[#This Row],[Nombre del Producto]],Tabla2[[Nombre Producto]:[Costo Unitario]],2,FALSE)</f>
        <v>Wicked Choccy's</v>
      </c>
      <c r="U2109" t="str">
        <f>VLOOKUP(Tabla1[[#This Row],[Fábrica]],Tabla3[],4,FALSE)</f>
        <v>Georgia</v>
      </c>
    </row>
    <row r="2110" spans="1:21" x14ac:dyDescent="0.25">
      <c r="A2110" t="s">
        <v>2287</v>
      </c>
      <c r="B2110" s="3">
        <v>44688</v>
      </c>
      <c r="C2110" s="3">
        <v>44703</v>
      </c>
      <c r="D2110" t="s">
        <v>18</v>
      </c>
      <c r="E2110">
        <v>132548</v>
      </c>
      <c r="F2110" t="s">
        <v>195</v>
      </c>
      <c r="G2110" t="s">
        <v>328</v>
      </c>
      <c r="H2110" t="s">
        <v>329</v>
      </c>
      <c r="I2110" t="s">
        <v>1121</v>
      </c>
      <c r="J2110" t="s">
        <v>22</v>
      </c>
      <c r="K2110" t="s">
        <v>32</v>
      </c>
      <c r="L2110" t="s">
        <v>45</v>
      </c>
      <c r="M2110" t="s">
        <v>46</v>
      </c>
      <c r="N2110" s="5">
        <v>17.45</v>
      </c>
      <c r="O2110" s="7">
        <v>5</v>
      </c>
      <c r="P2110" s="5">
        <v>12.45</v>
      </c>
      <c r="Q2110" s="5">
        <v>5</v>
      </c>
      <c r="R2110" s="22">
        <f>Tabla1[[#This Row],[Fecha de Envío]]-Tabla1[[#This Row],[Fecha de Orden]]</f>
        <v>15</v>
      </c>
      <c r="S2110" s="24">
        <f>YEAR(Tabla1[[#This Row],[Fecha de Orden]])</f>
        <v>2022</v>
      </c>
      <c r="T2110" t="str">
        <f>VLOOKUP(Tabla1[[#This Row],[Nombre del Producto]],Tabla2[[Nombre Producto]:[Costo Unitario]],2,FALSE)</f>
        <v>Lot's O' Nuts</v>
      </c>
      <c r="U2110" t="str">
        <f>VLOOKUP(Tabla1[[#This Row],[Fábrica]],Tabla3[],4,FALSE)</f>
        <v>Arizona</v>
      </c>
    </row>
    <row r="2111" spans="1:21" x14ac:dyDescent="0.25">
      <c r="A2111" t="s">
        <v>2288</v>
      </c>
      <c r="B2111" s="3">
        <v>44688</v>
      </c>
      <c r="C2111" s="3">
        <v>44703</v>
      </c>
      <c r="D2111" t="s">
        <v>18</v>
      </c>
      <c r="E2111">
        <v>132548</v>
      </c>
      <c r="F2111" t="s">
        <v>195</v>
      </c>
      <c r="G2111" t="s">
        <v>328</v>
      </c>
      <c r="H2111" t="s">
        <v>329</v>
      </c>
      <c r="I2111" t="s">
        <v>1121</v>
      </c>
      <c r="J2111" t="s">
        <v>22</v>
      </c>
      <c r="K2111" t="s">
        <v>32</v>
      </c>
      <c r="L2111" t="s">
        <v>27</v>
      </c>
      <c r="M2111" t="s">
        <v>28</v>
      </c>
      <c r="N2111" s="5">
        <v>18</v>
      </c>
      <c r="O2111" s="7">
        <v>5</v>
      </c>
      <c r="P2111" s="5">
        <v>12.5</v>
      </c>
      <c r="Q2111" s="5">
        <v>5.5</v>
      </c>
      <c r="R2111" s="22">
        <f>Tabla1[[#This Row],[Fecha de Envío]]-Tabla1[[#This Row],[Fecha de Orden]]</f>
        <v>15</v>
      </c>
      <c r="S2111" s="24">
        <f>YEAR(Tabla1[[#This Row],[Fecha de Orden]])</f>
        <v>2022</v>
      </c>
      <c r="T2111" t="str">
        <f>VLOOKUP(Tabla1[[#This Row],[Nombre del Producto]],Tabla2[[Nombre Producto]:[Costo Unitario]],2,FALSE)</f>
        <v>Lot's O' Nuts</v>
      </c>
      <c r="U2111" t="str">
        <f>VLOOKUP(Tabla1[[#This Row],[Fábrica]],Tabla3[],4,FALSE)</f>
        <v>Arizona</v>
      </c>
    </row>
    <row r="2112" spans="1:21" x14ac:dyDescent="0.25">
      <c r="A2112" t="s">
        <v>60</v>
      </c>
      <c r="B2112" s="3">
        <v>44689</v>
      </c>
      <c r="C2112" s="3">
        <v>44703</v>
      </c>
      <c r="D2112" t="s">
        <v>18</v>
      </c>
      <c r="E2112">
        <v>109939</v>
      </c>
      <c r="F2112" t="s">
        <v>19</v>
      </c>
      <c r="G2112" t="s">
        <v>61</v>
      </c>
      <c r="H2112" t="s">
        <v>62</v>
      </c>
      <c r="I2112">
        <v>97301</v>
      </c>
      <c r="J2112" t="s">
        <v>22</v>
      </c>
      <c r="K2112" t="s">
        <v>23</v>
      </c>
      <c r="L2112" t="s">
        <v>27</v>
      </c>
      <c r="M2112" t="s">
        <v>28</v>
      </c>
      <c r="N2112" s="5">
        <v>7.2</v>
      </c>
      <c r="O2112" s="7">
        <v>2</v>
      </c>
      <c r="P2112" s="5">
        <v>5</v>
      </c>
      <c r="Q2112" s="5">
        <v>2.2000000000000002</v>
      </c>
      <c r="R2112" s="22">
        <f>Tabla1[[#This Row],[Fecha de Envío]]-Tabla1[[#This Row],[Fecha de Orden]]</f>
        <v>14</v>
      </c>
      <c r="S2112" s="24">
        <f>YEAR(Tabla1[[#This Row],[Fecha de Orden]])</f>
        <v>2022</v>
      </c>
      <c r="T2112" t="str">
        <f>VLOOKUP(Tabla1[[#This Row],[Nombre del Producto]],Tabla2[[Nombre Producto]:[Costo Unitario]],2,FALSE)</f>
        <v>Lot's O' Nuts</v>
      </c>
      <c r="U2112" t="str">
        <f>VLOOKUP(Tabla1[[#This Row],[Fábrica]],Tabla3[],4,FALSE)</f>
        <v>Arizona</v>
      </c>
    </row>
    <row r="2113" spans="1:21" x14ac:dyDescent="0.25">
      <c r="A2113" t="s">
        <v>218</v>
      </c>
      <c r="B2113" s="3">
        <v>44689</v>
      </c>
      <c r="C2113" s="3">
        <v>44701</v>
      </c>
      <c r="D2113" t="s">
        <v>39</v>
      </c>
      <c r="E2113">
        <v>142055</v>
      </c>
      <c r="F2113" t="s">
        <v>19</v>
      </c>
      <c r="G2113" t="s">
        <v>30</v>
      </c>
      <c r="H2113" t="s">
        <v>31</v>
      </c>
      <c r="I2113">
        <v>10009</v>
      </c>
      <c r="J2113" t="s">
        <v>22</v>
      </c>
      <c r="K2113" t="s">
        <v>32</v>
      </c>
      <c r="L2113" t="s">
        <v>27</v>
      </c>
      <c r="M2113" t="s">
        <v>28</v>
      </c>
      <c r="N2113" s="5">
        <v>7.2</v>
      </c>
      <c r="O2113" s="7">
        <v>2</v>
      </c>
      <c r="P2113" s="5">
        <v>5</v>
      </c>
      <c r="Q2113" s="5">
        <v>2.2000000000000002</v>
      </c>
      <c r="R2113" s="22">
        <f>Tabla1[[#This Row],[Fecha de Envío]]-Tabla1[[#This Row],[Fecha de Orden]]</f>
        <v>12</v>
      </c>
      <c r="S2113" s="24">
        <f>YEAR(Tabla1[[#This Row],[Fecha de Orden]])</f>
        <v>2022</v>
      </c>
      <c r="T2113" t="str">
        <f>VLOOKUP(Tabla1[[#This Row],[Nombre del Producto]],Tabla2[[Nombre Producto]:[Costo Unitario]],2,FALSE)</f>
        <v>Lot's O' Nuts</v>
      </c>
      <c r="U2113" t="str">
        <f>VLOOKUP(Tabla1[[#This Row],[Fábrica]],Tabla3[],4,FALSE)</f>
        <v>Arizona</v>
      </c>
    </row>
    <row r="2114" spans="1:21" x14ac:dyDescent="0.25">
      <c r="A2114" t="s">
        <v>1647</v>
      </c>
      <c r="B2114" s="3">
        <v>44689</v>
      </c>
      <c r="C2114" s="3">
        <v>44705</v>
      </c>
      <c r="D2114" t="s">
        <v>18</v>
      </c>
      <c r="E2114">
        <v>113971</v>
      </c>
      <c r="F2114" t="s">
        <v>19</v>
      </c>
      <c r="G2114" t="s">
        <v>1648</v>
      </c>
      <c r="H2114" t="s">
        <v>210</v>
      </c>
      <c r="I2114">
        <v>44221</v>
      </c>
      <c r="J2114" t="s">
        <v>22</v>
      </c>
      <c r="K2114" t="s">
        <v>32</v>
      </c>
      <c r="L2114" t="s">
        <v>45</v>
      </c>
      <c r="M2114" t="s">
        <v>46</v>
      </c>
      <c r="N2114" s="5">
        <v>20.94</v>
      </c>
      <c r="O2114" s="7">
        <v>6</v>
      </c>
      <c r="P2114" s="5">
        <v>14.94</v>
      </c>
      <c r="Q2114" s="5">
        <v>6</v>
      </c>
      <c r="R2114" s="22">
        <f>Tabla1[[#This Row],[Fecha de Envío]]-Tabla1[[#This Row],[Fecha de Orden]]</f>
        <v>16</v>
      </c>
      <c r="S2114" s="24">
        <f>YEAR(Tabla1[[#This Row],[Fecha de Orden]])</f>
        <v>2022</v>
      </c>
      <c r="T2114" t="str">
        <f>VLOOKUP(Tabla1[[#This Row],[Nombre del Producto]],Tabla2[[Nombre Producto]:[Costo Unitario]],2,FALSE)</f>
        <v>Lot's O' Nuts</v>
      </c>
      <c r="U2114" t="str">
        <f>VLOOKUP(Tabla1[[#This Row],[Fábrica]],Tabla3[],4,FALSE)</f>
        <v>Arizona</v>
      </c>
    </row>
    <row r="2115" spans="1:21" x14ac:dyDescent="0.25">
      <c r="A2115" t="s">
        <v>2717</v>
      </c>
      <c r="B2115" s="3">
        <v>44689</v>
      </c>
      <c r="C2115" s="3">
        <v>44703</v>
      </c>
      <c r="D2115" t="s">
        <v>18</v>
      </c>
      <c r="E2115">
        <v>136798</v>
      </c>
      <c r="F2115" t="s">
        <v>19</v>
      </c>
      <c r="G2115" t="s">
        <v>50</v>
      </c>
      <c r="H2115" t="s">
        <v>51</v>
      </c>
      <c r="I2115">
        <v>55407</v>
      </c>
      <c r="J2115" t="s">
        <v>22</v>
      </c>
      <c r="K2115" t="s">
        <v>43</v>
      </c>
      <c r="L2115" t="s">
        <v>33</v>
      </c>
      <c r="M2115" t="s">
        <v>34</v>
      </c>
      <c r="N2115" s="5">
        <v>10.8</v>
      </c>
      <c r="O2115" s="7">
        <v>3</v>
      </c>
      <c r="P2115" s="5">
        <v>7.2</v>
      </c>
      <c r="Q2115" s="5">
        <v>3.6</v>
      </c>
      <c r="R2115" s="22">
        <f>Tabla1[[#This Row],[Fecha de Envío]]-Tabla1[[#This Row],[Fecha de Orden]]</f>
        <v>14</v>
      </c>
      <c r="S2115" s="24">
        <f>YEAR(Tabla1[[#This Row],[Fecha de Orden]])</f>
        <v>2022</v>
      </c>
      <c r="T2115" t="str">
        <f>VLOOKUP(Tabla1[[#This Row],[Nombre del Producto]],Tabla2[[Nombre Producto]:[Costo Unitario]],2,FALSE)</f>
        <v>Lot's O' Nuts</v>
      </c>
      <c r="U2115" t="str">
        <f>VLOOKUP(Tabla1[[#This Row],[Fábrica]],Tabla3[],4,FALSE)</f>
        <v>Arizona</v>
      </c>
    </row>
    <row r="2116" spans="1:21" x14ac:dyDescent="0.25">
      <c r="A2116" t="s">
        <v>2718</v>
      </c>
      <c r="B2116" s="3">
        <v>44689</v>
      </c>
      <c r="C2116" s="3">
        <v>44703</v>
      </c>
      <c r="D2116" t="s">
        <v>18</v>
      </c>
      <c r="E2116">
        <v>136798</v>
      </c>
      <c r="F2116" t="s">
        <v>19</v>
      </c>
      <c r="G2116" t="s">
        <v>50</v>
      </c>
      <c r="H2116" t="s">
        <v>51</v>
      </c>
      <c r="I2116">
        <v>55407</v>
      </c>
      <c r="J2116" t="s">
        <v>22</v>
      </c>
      <c r="K2116" t="s">
        <v>43</v>
      </c>
      <c r="L2116" t="s">
        <v>36</v>
      </c>
      <c r="M2116" t="s">
        <v>37</v>
      </c>
      <c r="N2116" s="5">
        <v>6.5</v>
      </c>
      <c r="O2116" s="7">
        <v>2</v>
      </c>
      <c r="P2116" s="5">
        <v>4.22</v>
      </c>
      <c r="Q2116" s="5">
        <v>2.2799999999999998</v>
      </c>
      <c r="R2116" s="22">
        <f>Tabla1[[#This Row],[Fecha de Envío]]-Tabla1[[#This Row],[Fecha de Orden]]</f>
        <v>14</v>
      </c>
      <c r="S2116" s="24">
        <f>YEAR(Tabla1[[#This Row],[Fecha de Orden]])</f>
        <v>2022</v>
      </c>
      <c r="T2116" t="str">
        <f>VLOOKUP(Tabla1[[#This Row],[Nombre del Producto]],Tabla2[[Nombre Producto]:[Costo Unitario]],2,FALSE)</f>
        <v>Wicked Choccy's</v>
      </c>
      <c r="U2116" t="str">
        <f>VLOOKUP(Tabla1[[#This Row],[Fábrica]],Tabla3[],4,FALSE)</f>
        <v>Georgia</v>
      </c>
    </row>
    <row r="2117" spans="1:21" x14ac:dyDescent="0.25">
      <c r="A2117" t="s">
        <v>6838</v>
      </c>
      <c r="B2117" s="3">
        <v>44689</v>
      </c>
      <c r="C2117" s="3">
        <v>44706</v>
      </c>
      <c r="D2117" t="s">
        <v>18</v>
      </c>
      <c r="E2117">
        <v>160857</v>
      </c>
      <c r="F2117" t="s">
        <v>19</v>
      </c>
      <c r="G2117" t="s">
        <v>30</v>
      </c>
      <c r="H2117" t="s">
        <v>31</v>
      </c>
      <c r="I2117">
        <v>10024</v>
      </c>
      <c r="J2117" t="s">
        <v>22</v>
      </c>
      <c r="K2117" t="s">
        <v>32</v>
      </c>
      <c r="L2117" t="s">
        <v>27</v>
      </c>
      <c r="M2117" t="s">
        <v>28</v>
      </c>
      <c r="N2117" s="5">
        <v>7.2</v>
      </c>
      <c r="O2117" s="7">
        <v>2</v>
      </c>
      <c r="P2117" s="5">
        <v>5</v>
      </c>
      <c r="Q2117" s="5">
        <v>2.2000000000000002</v>
      </c>
      <c r="R2117" s="22">
        <f>Tabla1[[#This Row],[Fecha de Envío]]-Tabla1[[#This Row],[Fecha de Orden]]</f>
        <v>17</v>
      </c>
      <c r="S2117" s="24">
        <f>YEAR(Tabla1[[#This Row],[Fecha de Orden]])</f>
        <v>2022</v>
      </c>
      <c r="T2117" t="str">
        <f>VLOOKUP(Tabla1[[#This Row],[Nombre del Producto]],Tabla2[[Nombre Producto]:[Costo Unitario]],2,FALSE)</f>
        <v>Lot's O' Nuts</v>
      </c>
      <c r="U2117" t="str">
        <f>VLOOKUP(Tabla1[[#This Row],[Fábrica]],Tabla3[],4,FALSE)</f>
        <v>Arizona</v>
      </c>
    </row>
    <row r="2118" spans="1:21" x14ac:dyDescent="0.25">
      <c r="A2118" t="s">
        <v>6839</v>
      </c>
      <c r="B2118" s="3">
        <v>44689</v>
      </c>
      <c r="C2118" s="3">
        <v>44706</v>
      </c>
      <c r="D2118" t="s">
        <v>18</v>
      </c>
      <c r="E2118">
        <v>160857</v>
      </c>
      <c r="F2118" t="s">
        <v>19</v>
      </c>
      <c r="G2118" t="s">
        <v>30</v>
      </c>
      <c r="H2118" t="s">
        <v>31</v>
      </c>
      <c r="I2118">
        <v>10024</v>
      </c>
      <c r="J2118" t="s">
        <v>22</v>
      </c>
      <c r="K2118" t="s">
        <v>32</v>
      </c>
      <c r="L2118" t="s">
        <v>24</v>
      </c>
      <c r="M2118" t="s">
        <v>25</v>
      </c>
      <c r="N2118" s="5">
        <v>11.25</v>
      </c>
      <c r="O2118" s="7">
        <v>3</v>
      </c>
      <c r="P2118" s="5">
        <v>7.35</v>
      </c>
      <c r="Q2118" s="5">
        <v>3.9</v>
      </c>
      <c r="R2118" s="22">
        <f>Tabla1[[#This Row],[Fecha de Envío]]-Tabla1[[#This Row],[Fecha de Orden]]</f>
        <v>17</v>
      </c>
      <c r="S2118" s="24">
        <f>YEAR(Tabla1[[#This Row],[Fecha de Orden]])</f>
        <v>2022</v>
      </c>
      <c r="T2118" t="str">
        <f>VLOOKUP(Tabla1[[#This Row],[Nombre del Producto]],Tabla2[[Nombre Producto]:[Costo Unitario]],2,FALSE)</f>
        <v>Wicked Choccy's</v>
      </c>
      <c r="U2118" t="str">
        <f>VLOOKUP(Tabla1[[#This Row],[Fábrica]],Tabla3[],4,FALSE)</f>
        <v>Georgia</v>
      </c>
    </row>
    <row r="2119" spans="1:21" x14ac:dyDescent="0.25">
      <c r="A2119" t="s">
        <v>6840</v>
      </c>
      <c r="B2119" s="3">
        <v>44689</v>
      </c>
      <c r="C2119" s="3">
        <v>44706</v>
      </c>
      <c r="D2119" t="s">
        <v>18</v>
      </c>
      <c r="E2119">
        <v>160857</v>
      </c>
      <c r="F2119" t="s">
        <v>19</v>
      </c>
      <c r="G2119" t="s">
        <v>30</v>
      </c>
      <c r="H2119" t="s">
        <v>31</v>
      </c>
      <c r="I2119">
        <v>10024</v>
      </c>
      <c r="J2119" t="s">
        <v>22</v>
      </c>
      <c r="K2119" t="s">
        <v>32</v>
      </c>
      <c r="L2119" t="s">
        <v>36</v>
      </c>
      <c r="M2119" t="s">
        <v>37</v>
      </c>
      <c r="N2119" s="5">
        <v>22.75</v>
      </c>
      <c r="O2119" s="7">
        <v>7</v>
      </c>
      <c r="P2119" s="5">
        <v>14.77</v>
      </c>
      <c r="Q2119" s="5">
        <v>7.98</v>
      </c>
      <c r="R2119" s="22">
        <f>Tabla1[[#This Row],[Fecha de Envío]]-Tabla1[[#This Row],[Fecha de Orden]]</f>
        <v>17</v>
      </c>
      <c r="S2119" s="24">
        <f>YEAR(Tabla1[[#This Row],[Fecha de Orden]])</f>
        <v>2022</v>
      </c>
      <c r="T2119" t="str">
        <f>VLOOKUP(Tabla1[[#This Row],[Nombre del Producto]],Tabla2[[Nombre Producto]:[Costo Unitario]],2,FALSE)</f>
        <v>Wicked Choccy's</v>
      </c>
      <c r="U2119" t="str">
        <f>VLOOKUP(Tabla1[[#This Row],[Fábrica]],Tabla3[],4,FALSE)</f>
        <v>Georgia</v>
      </c>
    </row>
    <row r="2120" spans="1:21" x14ac:dyDescent="0.25">
      <c r="A2120" t="s">
        <v>5983</v>
      </c>
      <c r="B2120" s="3">
        <v>44690</v>
      </c>
      <c r="C2120" s="3">
        <v>44704</v>
      </c>
      <c r="D2120" t="s">
        <v>18</v>
      </c>
      <c r="E2120">
        <v>155635</v>
      </c>
      <c r="F2120" t="s">
        <v>19</v>
      </c>
      <c r="G2120" t="s">
        <v>202</v>
      </c>
      <c r="H2120" t="s">
        <v>116</v>
      </c>
      <c r="I2120">
        <v>40214</v>
      </c>
      <c r="J2120" t="s">
        <v>22</v>
      </c>
      <c r="K2120" t="s">
        <v>66</v>
      </c>
      <c r="L2120" t="s">
        <v>27</v>
      </c>
      <c r="M2120" t="s">
        <v>28</v>
      </c>
      <c r="N2120" s="5">
        <v>10.8</v>
      </c>
      <c r="O2120" s="7">
        <v>3</v>
      </c>
      <c r="P2120" s="5">
        <v>7.5</v>
      </c>
      <c r="Q2120" s="5">
        <v>3.3</v>
      </c>
      <c r="R2120" s="22">
        <f>Tabla1[[#This Row],[Fecha de Envío]]-Tabla1[[#This Row],[Fecha de Orden]]</f>
        <v>14</v>
      </c>
      <c r="S2120" s="24">
        <f>YEAR(Tabla1[[#This Row],[Fecha de Orden]])</f>
        <v>2022</v>
      </c>
      <c r="T2120" t="str">
        <f>VLOOKUP(Tabla1[[#This Row],[Nombre del Producto]],Tabla2[[Nombre Producto]:[Costo Unitario]],2,FALSE)</f>
        <v>Lot's O' Nuts</v>
      </c>
      <c r="U2120" t="str">
        <f>VLOOKUP(Tabla1[[#This Row],[Fábrica]],Tabla3[],4,FALSE)</f>
        <v>Arizona</v>
      </c>
    </row>
    <row r="2121" spans="1:21" x14ac:dyDescent="0.25">
      <c r="A2121" t="s">
        <v>201</v>
      </c>
      <c r="B2121" s="3">
        <v>44691</v>
      </c>
      <c r="C2121" s="3">
        <v>44706</v>
      </c>
      <c r="D2121" t="s">
        <v>18</v>
      </c>
      <c r="E2121">
        <v>144043</v>
      </c>
      <c r="F2121" t="s">
        <v>19</v>
      </c>
      <c r="G2121" t="s">
        <v>202</v>
      </c>
      <c r="H2121" t="s">
        <v>203</v>
      </c>
      <c r="I2121">
        <v>80027</v>
      </c>
      <c r="J2121" t="s">
        <v>22</v>
      </c>
      <c r="K2121" t="s">
        <v>23</v>
      </c>
      <c r="L2121" t="s">
        <v>24</v>
      </c>
      <c r="M2121" t="s">
        <v>25</v>
      </c>
      <c r="N2121" s="5">
        <v>15</v>
      </c>
      <c r="O2121" s="7">
        <v>4</v>
      </c>
      <c r="P2121" s="5">
        <v>9.8000000000000007</v>
      </c>
      <c r="Q2121" s="5">
        <v>5.2</v>
      </c>
      <c r="R2121" s="22">
        <f>Tabla1[[#This Row],[Fecha de Envío]]-Tabla1[[#This Row],[Fecha de Orden]]</f>
        <v>15</v>
      </c>
      <c r="S2121" s="24">
        <f>YEAR(Tabla1[[#This Row],[Fecha de Orden]])</f>
        <v>2022</v>
      </c>
      <c r="T2121" t="str">
        <f>VLOOKUP(Tabla1[[#This Row],[Nombre del Producto]],Tabla2[[Nombre Producto]:[Costo Unitario]],2,FALSE)</f>
        <v>Wicked Choccy's</v>
      </c>
      <c r="U2121" t="str">
        <f>VLOOKUP(Tabla1[[#This Row],[Fábrica]],Tabla3[],4,FALSE)</f>
        <v>Georgia</v>
      </c>
    </row>
    <row r="2122" spans="1:21" x14ac:dyDescent="0.25">
      <c r="A2122" t="s">
        <v>2922</v>
      </c>
      <c r="B2122" s="3">
        <v>44691</v>
      </c>
      <c r="C2122" s="3">
        <v>44701</v>
      </c>
      <c r="D2122" t="s">
        <v>82</v>
      </c>
      <c r="E2122">
        <v>129217</v>
      </c>
      <c r="F2122" t="s">
        <v>19</v>
      </c>
      <c r="G2122" t="s">
        <v>478</v>
      </c>
      <c r="H2122" t="s">
        <v>173</v>
      </c>
      <c r="I2122">
        <v>60505</v>
      </c>
      <c r="J2122" t="s">
        <v>22</v>
      </c>
      <c r="K2122" t="s">
        <v>43</v>
      </c>
      <c r="L2122" t="s">
        <v>36</v>
      </c>
      <c r="M2122" t="s">
        <v>37</v>
      </c>
      <c r="N2122" s="5">
        <v>16.25</v>
      </c>
      <c r="O2122" s="7">
        <v>5</v>
      </c>
      <c r="P2122" s="5">
        <v>10.55</v>
      </c>
      <c r="Q2122" s="5">
        <v>5.7</v>
      </c>
      <c r="R2122" s="22">
        <f>Tabla1[[#This Row],[Fecha de Envío]]-Tabla1[[#This Row],[Fecha de Orden]]</f>
        <v>10</v>
      </c>
      <c r="S2122" s="24">
        <f>YEAR(Tabla1[[#This Row],[Fecha de Orden]])</f>
        <v>2022</v>
      </c>
      <c r="T2122" t="str">
        <f>VLOOKUP(Tabla1[[#This Row],[Nombre del Producto]],Tabla2[[Nombre Producto]:[Costo Unitario]],2,FALSE)</f>
        <v>Wicked Choccy's</v>
      </c>
      <c r="U2122" t="str">
        <f>VLOOKUP(Tabla1[[#This Row],[Fábrica]],Tabla3[],4,FALSE)</f>
        <v>Georgia</v>
      </c>
    </row>
    <row r="2123" spans="1:21" x14ac:dyDescent="0.25">
      <c r="A2123" t="s">
        <v>2923</v>
      </c>
      <c r="B2123" s="3">
        <v>44691</v>
      </c>
      <c r="C2123" s="3">
        <v>44701</v>
      </c>
      <c r="D2123" t="s">
        <v>82</v>
      </c>
      <c r="E2123">
        <v>129217</v>
      </c>
      <c r="F2123" t="s">
        <v>19</v>
      </c>
      <c r="G2123" t="s">
        <v>478</v>
      </c>
      <c r="H2123" t="s">
        <v>173</v>
      </c>
      <c r="I2123">
        <v>60505</v>
      </c>
      <c r="J2123" t="s">
        <v>22</v>
      </c>
      <c r="K2123" t="s">
        <v>43</v>
      </c>
      <c r="L2123" t="s">
        <v>27</v>
      </c>
      <c r="M2123" t="s">
        <v>28</v>
      </c>
      <c r="N2123" s="5">
        <v>7.2</v>
      </c>
      <c r="O2123" s="7">
        <v>2</v>
      </c>
      <c r="P2123" s="5">
        <v>5</v>
      </c>
      <c r="Q2123" s="5">
        <v>2.2000000000000002</v>
      </c>
      <c r="R2123" s="22">
        <f>Tabla1[[#This Row],[Fecha de Envío]]-Tabla1[[#This Row],[Fecha de Orden]]</f>
        <v>10</v>
      </c>
      <c r="S2123" s="24">
        <f>YEAR(Tabla1[[#This Row],[Fecha de Orden]])</f>
        <v>2022</v>
      </c>
      <c r="T2123" t="str">
        <f>VLOOKUP(Tabla1[[#This Row],[Nombre del Producto]],Tabla2[[Nombre Producto]:[Costo Unitario]],2,FALSE)</f>
        <v>Lot's O' Nuts</v>
      </c>
      <c r="U2123" t="str">
        <f>VLOOKUP(Tabla1[[#This Row],[Fábrica]],Tabla3[],4,FALSE)</f>
        <v>Arizona</v>
      </c>
    </row>
    <row r="2124" spans="1:21" x14ac:dyDescent="0.25">
      <c r="A2124" t="s">
        <v>7176</v>
      </c>
      <c r="B2124" s="3">
        <v>44692</v>
      </c>
      <c r="C2124" s="3">
        <v>44707</v>
      </c>
      <c r="D2124" t="s">
        <v>71</v>
      </c>
      <c r="E2124">
        <v>135727</v>
      </c>
      <c r="F2124" t="s">
        <v>19</v>
      </c>
      <c r="G2124" t="s">
        <v>165</v>
      </c>
      <c r="H2124" t="s">
        <v>69</v>
      </c>
      <c r="I2124">
        <v>85023</v>
      </c>
      <c r="J2124" t="s">
        <v>22</v>
      </c>
      <c r="K2124" t="s">
        <v>23</v>
      </c>
      <c r="L2124" t="s">
        <v>27</v>
      </c>
      <c r="M2124" t="s">
        <v>28</v>
      </c>
      <c r="N2124" s="5">
        <v>25.2</v>
      </c>
      <c r="O2124" s="7">
        <v>7</v>
      </c>
      <c r="P2124" s="5">
        <v>17.5</v>
      </c>
      <c r="Q2124" s="5">
        <v>7.7</v>
      </c>
      <c r="R2124" s="22">
        <f>Tabla1[[#This Row],[Fecha de Envío]]-Tabla1[[#This Row],[Fecha de Orden]]</f>
        <v>15</v>
      </c>
      <c r="S2124" s="24">
        <f>YEAR(Tabla1[[#This Row],[Fecha de Orden]])</f>
        <v>2022</v>
      </c>
      <c r="T2124" t="str">
        <f>VLOOKUP(Tabla1[[#This Row],[Nombre del Producto]],Tabla2[[Nombre Producto]:[Costo Unitario]],2,FALSE)</f>
        <v>Lot's O' Nuts</v>
      </c>
      <c r="U2124" t="str">
        <f>VLOOKUP(Tabla1[[#This Row],[Fábrica]],Tabla3[],4,FALSE)</f>
        <v>Arizona</v>
      </c>
    </row>
    <row r="2125" spans="1:21" x14ac:dyDescent="0.25">
      <c r="A2125" t="s">
        <v>899</v>
      </c>
      <c r="B2125" s="3">
        <v>44693</v>
      </c>
      <c r="C2125" s="3">
        <v>44707</v>
      </c>
      <c r="D2125" t="s">
        <v>71</v>
      </c>
      <c r="E2125">
        <v>130876</v>
      </c>
      <c r="F2125" t="s">
        <v>19</v>
      </c>
      <c r="G2125" t="s">
        <v>30</v>
      </c>
      <c r="H2125" t="s">
        <v>31</v>
      </c>
      <c r="I2125">
        <v>10024</v>
      </c>
      <c r="J2125" t="s">
        <v>22</v>
      </c>
      <c r="K2125" t="s">
        <v>32</v>
      </c>
      <c r="L2125" t="s">
        <v>24</v>
      </c>
      <c r="M2125" t="s">
        <v>25</v>
      </c>
      <c r="N2125" s="5">
        <v>11.25</v>
      </c>
      <c r="O2125" s="7">
        <v>3</v>
      </c>
      <c r="P2125" s="5">
        <v>7.35</v>
      </c>
      <c r="Q2125" s="5">
        <v>3.9</v>
      </c>
      <c r="R2125" s="22">
        <f>Tabla1[[#This Row],[Fecha de Envío]]-Tabla1[[#This Row],[Fecha de Orden]]</f>
        <v>14</v>
      </c>
      <c r="S2125" s="24">
        <f>YEAR(Tabla1[[#This Row],[Fecha de Orden]])</f>
        <v>2022</v>
      </c>
      <c r="T2125" t="str">
        <f>VLOOKUP(Tabla1[[#This Row],[Nombre del Producto]],Tabla2[[Nombre Producto]:[Costo Unitario]],2,FALSE)</f>
        <v>Wicked Choccy's</v>
      </c>
      <c r="U2125" t="str">
        <f>VLOOKUP(Tabla1[[#This Row],[Fábrica]],Tabla3[],4,FALSE)</f>
        <v>Georgia</v>
      </c>
    </row>
    <row r="2126" spans="1:21" x14ac:dyDescent="0.25">
      <c r="A2126" t="s">
        <v>2267</v>
      </c>
      <c r="B2126" s="3">
        <v>44693</v>
      </c>
      <c r="C2126" s="3">
        <v>44707</v>
      </c>
      <c r="D2126" t="s">
        <v>18</v>
      </c>
      <c r="E2126">
        <v>159380</v>
      </c>
      <c r="F2126" t="s">
        <v>19</v>
      </c>
      <c r="G2126" t="s">
        <v>20</v>
      </c>
      <c r="H2126" t="s">
        <v>21</v>
      </c>
      <c r="I2126">
        <v>94122</v>
      </c>
      <c r="J2126" t="s">
        <v>22</v>
      </c>
      <c r="K2126" t="s">
        <v>23</v>
      </c>
      <c r="L2126" t="s">
        <v>27</v>
      </c>
      <c r="M2126" t="s">
        <v>28</v>
      </c>
      <c r="N2126" s="5">
        <v>10.8</v>
      </c>
      <c r="O2126" s="7">
        <v>3</v>
      </c>
      <c r="P2126" s="5">
        <v>7.5</v>
      </c>
      <c r="Q2126" s="5">
        <v>3.3</v>
      </c>
      <c r="R2126" s="22">
        <f>Tabla1[[#This Row],[Fecha de Envío]]-Tabla1[[#This Row],[Fecha de Orden]]</f>
        <v>14</v>
      </c>
      <c r="S2126" s="24">
        <f>YEAR(Tabla1[[#This Row],[Fecha de Orden]])</f>
        <v>2022</v>
      </c>
      <c r="T2126" t="str">
        <f>VLOOKUP(Tabla1[[#This Row],[Nombre del Producto]],Tabla2[[Nombre Producto]:[Costo Unitario]],2,FALSE)</f>
        <v>Lot's O' Nuts</v>
      </c>
      <c r="U2126" t="str">
        <f>VLOOKUP(Tabla1[[#This Row],[Fábrica]],Tabla3[],4,FALSE)</f>
        <v>Arizona</v>
      </c>
    </row>
    <row r="2127" spans="1:21" x14ac:dyDescent="0.25">
      <c r="A2127" t="s">
        <v>2268</v>
      </c>
      <c r="B2127" s="3">
        <v>44693</v>
      </c>
      <c r="C2127" s="3">
        <v>44707</v>
      </c>
      <c r="D2127" t="s">
        <v>18</v>
      </c>
      <c r="E2127">
        <v>159380</v>
      </c>
      <c r="F2127" t="s">
        <v>19</v>
      </c>
      <c r="G2127" t="s">
        <v>20</v>
      </c>
      <c r="H2127" t="s">
        <v>21</v>
      </c>
      <c r="I2127">
        <v>94122</v>
      </c>
      <c r="J2127" t="s">
        <v>22</v>
      </c>
      <c r="K2127" t="s">
        <v>23</v>
      </c>
      <c r="L2127" t="s">
        <v>45</v>
      </c>
      <c r="M2127" t="s">
        <v>46</v>
      </c>
      <c r="N2127" s="5">
        <v>20.94</v>
      </c>
      <c r="O2127" s="7">
        <v>6</v>
      </c>
      <c r="P2127" s="5">
        <v>14.94</v>
      </c>
      <c r="Q2127" s="5">
        <v>6</v>
      </c>
      <c r="R2127" s="22">
        <f>Tabla1[[#This Row],[Fecha de Envío]]-Tabla1[[#This Row],[Fecha de Orden]]</f>
        <v>14</v>
      </c>
      <c r="S2127" s="24">
        <f>YEAR(Tabla1[[#This Row],[Fecha de Orden]])</f>
        <v>2022</v>
      </c>
      <c r="T2127" t="str">
        <f>VLOOKUP(Tabla1[[#This Row],[Nombre del Producto]],Tabla2[[Nombre Producto]:[Costo Unitario]],2,FALSE)</f>
        <v>Lot's O' Nuts</v>
      </c>
      <c r="U2127" t="str">
        <f>VLOOKUP(Tabla1[[#This Row],[Fábrica]],Tabla3[],4,FALSE)</f>
        <v>Arizona</v>
      </c>
    </row>
    <row r="2128" spans="1:21" x14ac:dyDescent="0.25">
      <c r="A2128" t="s">
        <v>4429</v>
      </c>
      <c r="B2128" s="3">
        <v>44693</v>
      </c>
      <c r="C2128" s="3">
        <v>44708</v>
      </c>
      <c r="D2128" t="s">
        <v>18</v>
      </c>
      <c r="E2128">
        <v>131856</v>
      </c>
      <c r="F2128" t="s">
        <v>19</v>
      </c>
      <c r="G2128" t="s">
        <v>159</v>
      </c>
      <c r="H2128" t="s">
        <v>42</v>
      </c>
      <c r="I2128">
        <v>77041</v>
      </c>
      <c r="J2128" t="s">
        <v>22</v>
      </c>
      <c r="K2128" t="s">
        <v>43</v>
      </c>
      <c r="L2128" t="s">
        <v>36</v>
      </c>
      <c r="M2128" t="s">
        <v>37</v>
      </c>
      <c r="N2128" s="5">
        <v>13</v>
      </c>
      <c r="O2128" s="7">
        <v>4</v>
      </c>
      <c r="P2128" s="5">
        <v>8.44</v>
      </c>
      <c r="Q2128" s="5">
        <v>4.5599999999999996</v>
      </c>
      <c r="R2128" s="22">
        <f>Tabla1[[#This Row],[Fecha de Envío]]-Tabla1[[#This Row],[Fecha de Orden]]</f>
        <v>15</v>
      </c>
      <c r="S2128" s="24">
        <f>YEAR(Tabla1[[#This Row],[Fecha de Orden]])</f>
        <v>2022</v>
      </c>
      <c r="T2128" t="str">
        <f>VLOOKUP(Tabla1[[#This Row],[Nombre del Producto]],Tabla2[[Nombre Producto]:[Costo Unitario]],2,FALSE)</f>
        <v>Wicked Choccy's</v>
      </c>
      <c r="U2128" t="str">
        <f>VLOOKUP(Tabla1[[#This Row],[Fábrica]],Tabla3[],4,FALSE)</f>
        <v>Georgia</v>
      </c>
    </row>
    <row r="2129" spans="1:21" x14ac:dyDescent="0.25">
      <c r="A2129" t="s">
        <v>4430</v>
      </c>
      <c r="B2129" s="3">
        <v>44693</v>
      </c>
      <c r="C2129" s="3">
        <v>44708</v>
      </c>
      <c r="D2129" t="s">
        <v>18</v>
      </c>
      <c r="E2129">
        <v>131856</v>
      </c>
      <c r="F2129" t="s">
        <v>19</v>
      </c>
      <c r="G2129" t="s">
        <v>159</v>
      </c>
      <c r="H2129" t="s">
        <v>42</v>
      </c>
      <c r="I2129">
        <v>77041</v>
      </c>
      <c r="J2129" t="s">
        <v>22</v>
      </c>
      <c r="K2129" t="s">
        <v>43</v>
      </c>
      <c r="L2129" t="s">
        <v>27</v>
      </c>
      <c r="M2129" t="s">
        <v>28</v>
      </c>
      <c r="N2129" s="5">
        <v>25.2</v>
      </c>
      <c r="O2129" s="7">
        <v>7</v>
      </c>
      <c r="P2129" s="5">
        <v>17.5</v>
      </c>
      <c r="Q2129" s="5">
        <v>7.7</v>
      </c>
      <c r="R2129" s="22">
        <f>Tabla1[[#This Row],[Fecha de Envío]]-Tabla1[[#This Row],[Fecha de Orden]]</f>
        <v>15</v>
      </c>
      <c r="S2129" s="24">
        <f>YEAR(Tabla1[[#This Row],[Fecha de Orden]])</f>
        <v>2022</v>
      </c>
      <c r="T2129" t="str">
        <f>VLOOKUP(Tabla1[[#This Row],[Nombre del Producto]],Tabla2[[Nombre Producto]:[Costo Unitario]],2,FALSE)</f>
        <v>Lot's O' Nuts</v>
      </c>
      <c r="U2129" t="str">
        <f>VLOOKUP(Tabla1[[#This Row],[Fábrica]],Tabla3[],4,FALSE)</f>
        <v>Arizona</v>
      </c>
    </row>
    <row r="2130" spans="1:21" x14ac:dyDescent="0.25">
      <c r="A2130" t="s">
        <v>4431</v>
      </c>
      <c r="B2130" s="3">
        <v>44693</v>
      </c>
      <c r="C2130" s="3">
        <v>44708</v>
      </c>
      <c r="D2130" t="s">
        <v>18</v>
      </c>
      <c r="E2130">
        <v>131856</v>
      </c>
      <c r="F2130" t="s">
        <v>19</v>
      </c>
      <c r="G2130" t="s">
        <v>159</v>
      </c>
      <c r="H2130" t="s">
        <v>42</v>
      </c>
      <c r="I2130">
        <v>77041</v>
      </c>
      <c r="J2130" t="s">
        <v>22</v>
      </c>
      <c r="K2130" t="s">
        <v>43</v>
      </c>
      <c r="L2130" t="s">
        <v>24</v>
      </c>
      <c r="M2130" t="s">
        <v>25</v>
      </c>
      <c r="N2130" s="5">
        <v>22.5</v>
      </c>
      <c r="O2130" s="7">
        <v>6</v>
      </c>
      <c r="P2130" s="5">
        <v>14.7</v>
      </c>
      <c r="Q2130" s="5">
        <v>7.8</v>
      </c>
      <c r="R2130" s="22">
        <f>Tabla1[[#This Row],[Fecha de Envío]]-Tabla1[[#This Row],[Fecha de Orden]]</f>
        <v>15</v>
      </c>
      <c r="S2130" s="24">
        <f>YEAR(Tabla1[[#This Row],[Fecha de Orden]])</f>
        <v>2022</v>
      </c>
      <c r="T2130" t="str">
        <f>VLOOKUP(Tabla1[[#This Row],[Nombre del Producto]],Tabla2[[Nombre Producto]:[Costo Unitario]],2,FALSE)</f>
        <v>Wicked Choccy's</v>
      </c>
      <c r="U2130" t="str">
        <f>VLOOKUP(Tabla1[[#This Row],[Fábrica]],Tabla3[],4,FALSE)</f>
        <v>Georgia</v>
      </c>
    </row>
    <row r="2131" spans="1:21" x14ac:dyDescent="0.25">
      <c r="A2131" t="s">
        <v>5712</v>
      </c>
      <c r="B2131" s="3">
        <v>44693</v>
      </c>
      <c r="C2131" s="3">
        <v>44707</v>
      </c>
      <c r="D2131" t="s">
        <v>18</v>
      </c>
      <c r="E2131">
        <v>122910</v>
      </c>
      <c r="F2131" t="s">
        <v>19</v>
      </c>
      <c r="G2131" t="s">
        <v>202</v>
      </c>
      <c r="H2131" t="s">
        <v>203</v>
      </c>
      <c r="I2131">
        <v>80027</v>
      </c>
      <c r="J2131" t="s">
        <v>22</v>
      </c>
      <c r="K2131" t="s">
        <v>23</v>
      </c>
      <c r="L2131" t="s">
        <v>36</v>
      </c>
      <c r="M2131" t="s">
        <v>37</v>
      </c>
      <c r="N2131" s="5">
        <v>6.5</v>
      </c>
      <c r="O2131" s="7">
        <v>2</v>
      </c>
      <c r="P2131" s="5">
        <v>4.22</v>
      </c>
      <c r="Q2131" s="5">
        <v>2.2799999999999998</v>
      </c>
      <c r="R2131" s="22">
        <f>Tabla1[[#This Row],[Fecha de Envío]]-Tabla1[[#This Row],[Fecha de Orden]]</f>
        <v>14</v>
      </c>
      <c r="S2131" s="24">
        <f>YEAR(Tabla1[[#This Row],[Fecha de Orden]])</f>
        <v>2022</v>
      </c>
      <c r="T2131" t="str">
        <f>VLOOKUP(Tabla1[[#This Row],[Nombre del Producto]],Tabla2[[Nombre Producto]:[Costo Unitario]],2,FALSE)</f>
        <v>Wicked Choccy's</v>
      </c>
      <c r="U2131" t="str">
        <f>VLOOKUP(Tabla1[[#This Row],[Fábrica]],Tabla3[],4,FALSE)</f>
        <v>Georgia</v>
      </c>
    </row>
    <row r="2132" spans="1:21" x14ac:dyDescent="0.25">
      <c r="A2132" t="s">
        <v>7619</v>
      </c>
      <c r="B2132" s="3">
        <v>44693</v>
      </c>
      <c r="C2132" s="3">
        <v>44709</v>
      </c>
      <c r="D2132" t="s">
        <v>18</v>
      </c>
      <c r="E2132">
        <v>162607</v>
      </c>
      <c r="F2132" t="s">
        <v>19</v>
      </c>
      <c r="G2132" t="s">
        <v>124</v>
      </c>
      <c r="H2132" t="s">
        <v>125</v>
      </c>
      <c r="I2132">
        <v>98115</v>
      </c>
      <c r="J2132" t="s">
        <v>22</v>
      </c>
      <c r="K2132" t="s">
        <v>23</v>
      </c>
      <c r="L2132" t="s">
        <v>24</v>
      </c>
      <c r="M2132" t="s">
        <v>25</v>
      </c>
      <c r="N2132" s="5">
        <v>11.25</v>
      </c>
      <c r="O2132" s="7">
        <v>3</v>
      </c>
      <c r="P2132" s="5">
        <v>7.35</v>
      </c>
      <c r="Q2132" s="5">
        <v>3.9</v>
      </c>
      <c r="R2132" s="22">
        <f>Tabla1[[#This Row],[Fecha de Envío]]-Tabla1[[#This Row],[Fecha de Orden]]</f>
        <v>16</v>
      </c>
      <c r="S2132" s="24">
        <f>YEAR(Tabla1[[#This Row],[Fecha de Orden]])</f>
        <v>2022</v>
      </c>
      <c r="T2132" t="str">
        <f>VLOOKUP(Tabla1[[#This Row],[Nombre del Producto]],Tabla2[[Nombre Producto]:[Costo Unitario]],2,FALSE)</f>
        <v>Wicked Choccy's</v>
      </c>
      <c r="U2132" t="str">
        <f>VLOOKUP(Tabla1[[#This Row],[Fábrica]],Tabla3[],4,FALSE)</f>
        <v>Georgia</v>
      </c>
    </row>
    <row r="2133" spans="1:21" x14ac:dyDescent="0.25">
      <c r="A2133" t="s">
        <v>1128</v>
      </c>
      <c r="B2133" s="3">
        <v>44694</v>
      </c>
      <c r="C2133" s="3">
        <v>44709</v>
      </c>
      <c r="D2133" t="s">
        <v>71</v>
      </c>
      <c r="E2133">
        <v>145835</v>
      </c>
      <c r="F2133" t="s">
        <v>19</v>
      </c>
      <c r="G2133" t="s">
        <v>239</v>
      </c>
      <c r="H2133" t="s">
        <v>173</v>
      </c>
      <c r="I2133">
        <v>60623</v>
      </c>
      <c r="J2133" t="s">
        <v>22</v>
      </c>
      <c r="K2133" t="s">
        <v>43</v>
      </c>
      <c r="L2133" t="s">
        <v>24</v>
      </c>
      <c r="M2133" t="s">
        <v>25</v>
      </c>
      <c r="N2133" s="5">
        <v>15</v>
      </c>
      <c r="O2133" s="7">
        <v>4</v>
      </c>
      <c r="P2133" s="5">
        <v>9.8000000000000007</v>
      </c>
      <c r="Q2133" s="5">
        <v>5.2</v>
      </c>
      <c r="R2133" s="22">
        <f>Tabla1[[#This Row],[Fecha de Envío]]-Tabla1[[#This Row],[Fecha de Orden]]</f>
        <v>15</v>
      </c>
      <c r="S2133" s="24">
        <f>YEAR(Tabla1[[#This Row],[Fecha de Orden]])</f>
        <v>2022</v>
      </c>
      <c r="T2133" t="str">
        <f>VLOOKUP(Tabla1[[#This Row],[Nombre del Producto]],Tabla2[[Nombre Producto]:[Costo Unitario]],2,FALSE)</f>
        <v>Wicked Choccy's</v>
      </c>
      <c r="U2133" t="str">
        <f>VLOOKUP(Tabla1[[#This Row],[Fábrica]],Tabla3[],4,FALSE)</f>
        <v>Georgia</v>
      </c>
    </row>
    <row r="2134" spans="1:21" x14ac:dyDescent="0.25">
      <c r="A2134" t="s">
        <v>1129</v>
      </c>
      <c r="B2134" s="3">
        <v>44694</v>
      </c>
      <c r="C2134" s="3">
        <v>44709</v>
      </c>
      <c r="D2134" t="s">
        <v>71</v>
      </c>
      <c r="E2134">
        <v>145835</v>
      </c>
      <c r="F2134" t="s">
        <v>19</v>
      </c>
      <c r="G2134" t="s">
        <v>239</v>
      </c>
      <c r="H2134" t="s">
        <v>173</v>
      </c>
      <c r="I2134">
        <v>60623</v>
      </c>
      <c r="J2134" t="s">
        <v>22</v>
      </c>
      <c r="K2134" t="s">
        <v>43</v>
      </c>
      <c r="L2134" t="s">
        <v>36</v>
      </c>
      <c r="M2134" t="s">
        <v>37</v>
      </c>
      <c r="N2134" s="5">
        <v>6.5</v>
      </c>
      <c r="O2134" s="7">
        <v>2</v>
      </c>
      <c r="P2134" s="5">
        <v>4.22</v>
      </c>
      <c r="Q2134" s="5">
        <v>2.2799999999999998</v>
      </c>
      <c r="R2134" s="22">
        <f>Tabla1[[#This Row],[Fecha de Envío]]-Tabla1[[#This Row],[Fecha de Orden]]</f>
        <v>15</v>
      </c>
      <c r="S2134" s="24">
        <f>YEAR(Tabla1[[#This Row],[Fecha de Orden]])</f>
        <v>2022</v>
      </c>
      <c r="T2134" t="str">
        <f>VLOOKUP(Tabla1[[#This Row],[Nombre del Producto]],Tabla2[[Nombre Producto]:[Costo Unitario]],2,FALSE)</f>
        <v>Wicked Choccy's</v>
      </c>
      <c r="U2134" t="str">
        <f>VLOOKUP(Tabla1[[#This Row],[Fábrica]],Tabla3[],4,FALSE)</f>
        <v>Georgia</v>
      </c>
    </row>
    <row r="2135" spans="1:21" x14ac:dyDescent="0.25">
      <c r="A2135" t="s">
        <v>1649</v>
      </c>
      <c r="B2135" s="3">
        <v>44695</v>
      </c>
      <c r="C2135" s="3">
        <v>44710</v>
      </c>
      <c r="D2135" t="s">
        <v>18</v>
      </c>
      <c r="E2135">
        <v>100146</v>
      </c>
      <c r="F2135" t="s">
        <v>19</v>
      </c>
      <c r="G2135" t="s">
        <v>1650</v>
      </c>
      <c r="H2135" t="s">
        <v>21</v>
      </c>
      <c r="I2135">
        <v>93010</v>
      </c>
      <c r="J2135" t="s">
        <v>22</v>
      </c>
      <c r="K2135" t="s">
        <v>23</v>
      </c>
      <c r="L2135" t="s">
        <v>27</v>
      </c>
      <c r="M2135" t="s">
        <v>28</v>
      </c>
      <c r="N2135" s="5">
        <v>18</v>
      </c>
      <c r="O2135" s="7">
        <v>5</v>
      </c>
      <c r="P2135" s="5">
        <v>12.5</v>
      </c>
      <c r="Q2135" s="5">
        <v>5.5</v>
      </c>
      <c r="R2135" s="22">
        <f>Tabla1[[#This Row],[Fecha de Envío]]-Tabla1[[#This Row],[Fecha de Orden]]</f>
        <v>15</v>
      </c>
      <c r="S2135" s="24">
        <f>YEAR(Tabla1[[#This Row],[Fecha de Orden]])</f>
        <v>2022</v>
      </c>
      <c r="T2135" t="str">
        <f>VLOOKUP(Tabla1[[#This Row],[Nombre del Producto]],Tabla2[[Nombre Producto]:[Costo Unitario]],2,FALSE)</f>
        <v>Lot's O' Nuts</v>
      </c>
      <c r="U2135" t="str">
        <f>VLOOKUP(Tabla1[[#This Row],[Fábrica]],Tabla3[],4,FALSE)</f>
        <v>Arizona</v>
      </c>
    </row>
    <row r="2136" spans="1:21" x14ac:dyDescent="0.25">
      <c r="A2136" t="s">
        <v>1651</v>
      </c>
      <c r="B2136" s="3">
        <v>44695</v>
      </c>
      <c r="C2136" s="3">
        <v>44710</v>
      </c>
      <c r="D2136" t="s">
        <v>18</v>
      </c>
      <c r="E2136">
        <v>100146</v>
      </c>
      <c r="F2136" t="s">
        <v>19</v>
      </c>
      <c r="G2136" t="s">
        <v>1650</v>
      </c>
      <c r="H2136" t="s">
        <v>21</v>
      </c>
      <c r="I2136">
        <v>93010</v>
      </c>
      <c r="J2136" t="s">
        <v>22</v>
      </c>
      <c r="K2136" t="s">
        <v>23</v>
      </c>
      <c r="L2136" t="s">
        <v>45</v>
      </c>
      <c r="M2136" t="s">
        <v>46</v>
      </c>
      <c r="N2136" s="5">
        <v>6.98</v>
      </c>
      <c r="O2136" s="7">
        <v>2</v>
      </c>
      <c r="P2136" s="5">
        <v>4.9800000000000004</v>
      </c>
      <c r="Q2136" s="5">
        <v>2</v>
      </c>
      <c r="R2136" s="22">
        <f>Tabla1[[#This Row],[Fecha de Envío]]-Tabla1[[#This Row],[Fecha de Orden]]</f>
        <v>15</v>
      </c>
      <c r="S2136" s="24">
        <f>YEAR(Tabla1[[#This Row],[Fecha de Orden]])</f>
        <v>2022</v>
      </c>
      <c r="T2136" t="str">
        <f>VLOOKUP(Tabla1[[#This Row],[Nombre del Producto]],Tabla2[[Nombre Producto]:[Costo Unitario]],2,FALSE)</f>
        <v>Lot's O' Nuts</v>
      </c>
      <c r="U2136" t="str">
        <f>VLOOKUP(Tabla1[[#This Row],[Fábrica]],Tabla3[],4,FALSE)</f>
        <v>Arizona</v>
      </c>
    </row>
    <row r="2137" spans="1:21" x14ac:dyDescent="0.25">
      <c r="A2137" t="s">
        <v>1652</v>
      </c>
      <c r="B2137" s="3">
        <v>44695</v>
      </c>
      <c r="C2137" s="3">
        <v>44710</v>
      </c>
      <c r="D2137" t="s">
        <v>18</v>
      </c>
      <c r="E2137">
        <v>100146</v>
      </c>
      <c r="F2137" t="s">
        <v>19</v>
      </c>
      <c r="G2137" t="s">
        <v>1650</v>
      </c>
      <c r="H2137" t="s">
        <v>21</v>
      </c>
      <c r="I2137">
        <v>93010</v>
      </c>
      <c r="J2137" t="s">
        <v>22</v>
      </c>
      <c r="K2137" t="s">
        <v>23</v>
      </c>
      <c r="L2137" t="s">
        <v>36</v>
      </c>
      <c r="M2137" t="s">
        <v>37</v>
      </c>
      <c r="N2137" s="5">
        <v>9.75</v>
      </c>
      <c r="O2137" s="7">
        <v>3</v>
      </c>
      <c r="P2137" s="5">
        <v>6.33</v>
      </c>
      <c r="Q2137" s="5">
        <v>3.42</v>
      </c>
      <c r="R2137" s="22">
        <f>Tabla1[[#This Row],[Fecha de Envío]]-Tabla1[[#This Row],[Fecha de Orden]]</f>
        <v>15</v>
      </c>
      <c r="S2137" s="24">
        <f>YEAR(Tabla1[[#This Row],[Fecha de Orden]])</f>
        <v>2022</v>
      </c>
      <c r="T2137" t="str">
        <f>VLOOKUP(Tabla1[[#This Row],[Nombre del Producto]],Tabla2[[Nombre Producto]:[Costo Unitario]],2,FALSE)</f>
        <v>Wicked Choccy's</v>
      </c>
      <c r="U2137" t="str">
        <f>VLOOKUP(Tabla1[[#This Row],[Fábrica]],Tabla3[],4,FALSE)</f>
        <v>Georgia</v>
      </c>
    </row>
    <row r="2138" spans="1:21" x14ac:dyDescent="0.25">
      <c r="A2138" t="s">
        <v>3939</v>
      </c>
      <c r="B2138" s="3">
        <v>44695</v>
      </c>
      <c r="C2138" s="3">
        <v>44712</v>
      </c>
      <c r="D2138" t="s">
        <v>18</v>
      </c>
      <c r="E2138">
        <v>165162</v>
      </c>
      <c r="F2138" t="s">
        <v>19</v>
      </c>
      <c r="G2138" t="s">
        <v>53</v>
      </c>
      <c r="H2138" t="s">
        <v>21</v>
      </c>
      <c r="I2138">
        <v>90032</v>
      </c>
      <c r="J2138" t="s">
        <v>22</v>
      </c>
      <c r="K2138" t="s">
        <v>23</v>
      </c>
      <c r="L2138" t="s">
        <v>24</v>
      </c>
      <c r="M2138" t="s">
        <v>25</v>
      </c>
      <c r="N2138" s="5">
        <v>15</v>
      </c>
      <c r="O2138" s="7">
        <v>4</v>
      </c>
      <c r="P2138" s="5">
        <v>9.8000000000000007</v>
      </c>
      <c r="Q2138" s="5">
        <v>5.2</v>
      </c>
      <c r="R2138" s="22">
        <f>Tabla1[[#This Row],[Fecha de Envío]]-Tabla1[[#This Row],[Fecha de Orden]]</f>
        <v>17</v>
      </c>
      <c r="S2138" s="24">
        <f>YEAR(Tabla1[[#This Row],[Fecha de Orden]])</f>
        <v>2022</v>
      </c>
      <c r="T2138" t="str">
        <f>VLOOKUP(Tabla1[[#This Row],[Nombre del Producto]],Tabla2[[Nombre Producto]:[Costo Unitario]],2,FALSE)</f>
        <v>Wicked Choccy's</v>
      </c>
      <c r="U2138" t="str">
        <f>VLOOKUP(Tabla1[[#This Row],[Fábrica]],Tabla3[],4,FALSE)</f>
        <v>Georgia</v>
      </c>
    </row>
    <row r="2139" spans="1:21" x14ac:dyDescent="0.25">
      <c r="A2139" t="s">
        <v>4791</v>
      </c>
      <c r="B2139" s="3">
        <v>44695</v>
      </c>
      <c r="C2139" s="3">
        <v>44708</v>
      </c>
      <c r="D2139" t="s">
        <v>39</v>
      </c>
      <c r="E2139">
        <v>119291</v>
      </c>
      <c r="F2139" t="s">
        <v>19</v>
      </c>
      <c r="G2139" t="s">
        <v>100</v>
      </c>
      <c r="H2139" t="s">
        <v>101</v>
      </c>
      <c r="I2139">
        <v>19013</v>
      </c>
      <c r="J2139" t="s">
        <v>22</v>
      </c>
      <c r="K2139" t="s">
        <v>32</v>
      </c>
      <c r="L2139" t="s">
        <v>36</v>
      </c>
      <c r="M2139" t="s">
        <v>37</v>
      </c>
      <c r="N2139" s="5">
        <v>3.25</v>
      </c>
      <c r="O2139" s="7">
        <v>1</v>
      </c>
      <c r="P2139" s="5">
        <v>2.11</v>
      </c>
      <c r="Q2139" s="5">
        <v>1.1399999999999999</v>
      </c>
      <c r="R2139" s="22">
        <f>Tabla1[[#This Row],[Fecha de Envío]]-Tabla1[[#This Row],[Fecha de Orden]]</f>
        <v>13</v>
      </c>
      <c r="S2139" s="24">
        <f>YEAR(Tabla1[[#This Row],[Fecha de Orden]])</f>
        <v>2022</v>
      </c>
      <c r="T2139" t="str">
        <f>VLOOKUP(Tabla1[[#This Row],[Nombre del Producto]],Tabla2[[Nombre Producto]:[Costo Unitario]],2,FALSE)</f>
        <v>Wicked Choccy's</v>
      </c>
      <c r="U2139" t="str">
        <f>VLOOKUP(Tabla1[[#This Row],[Fábrica]],Tabla3[],4,FALSE)</f>
        <v>Georgia</v>
      </c>
    </row>
    <row r="2140" spans="1:21" x14ac:dyDescent="0.25">
      <c r="A2140" t="s">
        <v>4792</v>
      </c>
      <c r="B2140" s="3">
        <v>44695</v>
      </c>
      <c r="C2140" s="3">
        <v>44708</v>
      </c>
      <c r="D2140" t="s">
        <v>39</v>
      </c>
      <c r="E2140">
        <v>119291</v>
      </c>
      <c r="F2140" t="s">
        <v>19</v>
      </c>
      <c r="G2140" t="s">
        <v>100</v>
      </c>
      <c r="H2140" t="s">
        <v>101</v>
      </c>
      <c r="I2140">
        <v>19013</v>
      </c>
      <c r="J2140" t="s">
        <v>22</v>
      </c>
      <c r="K2140" t="s">
        <v>32</v>
      </c>
      <c r="L2140" t="s">
        <v>27</v>
      </c>
      <c r="M2140" t="s">
        <v>28</v>
      </c>
      <c r="N2140" s="5">
        <v>28.8</v>
      </c>
      <c r="O2140" s="7">
        <v>8</v>
      </c>
      <c r="P2140" s="5">
        <v>20</v>
      </c>
      <c r="Q2140" s="5">
        <v>8.8000000000000007</v>
      </c>
      <c r="R2140" s="22">
        <f>Tabla1[[#This Row],[Fecha de Envío]]-Tabla1[[#This Row],[Fecha de Orden]]</f>
        <v>13</v>
      </c>
      <c r="S2140" s="24">
        <f>YEAR(Tabla1[[#This Row],[Fecha de Orden]])</f>
        <v>2022</v>
      </c>
      <c r="T2140" t="str">
        <f>VLOOKUP(Tabla1[[#This Row],[Nombre del Producto]],Tabla2[[Nombre Producto]:[Costo Unitario]],2,FALSE)</f>
        <v>Lot's O' Nuts</v>
      </c>
      <c r="U2140" t="str">
        <f>VLOOKUP(Tabla1[[#This Row],[Fábrica]],Tabla3[],4,FALSE)</f>
        <v>Arizona</v>
      </c>
    </row>
    <row r="2141" spans="1:21" x14ac:dyDescent="0.25">
      <c r="A2141" t="s">
        <v>4793</v>
      </c>
      <c r="B2141" s="3">
        <v>44695</v>
      </c>
      <c r="C2141" s="3">
        <v>44708</v>
      </c>
      <c r="D2141" t="s">
        <v>39</v>
      </c>
      <c r="E2141">
        <v>119291</v>
      </c>
      <c r="F2141" t="s">
        <v>19</v>
      </c>
      <c r="G2141" t="s">
        <v>100</v>
      </c>
      <c r="H2141" t="s">
        <v>101</v>
      </c>
      <c r="I2141">
        <v>19013</v>
      </c>
      <c r="J2141" t="s">
        <v>22</v>
      </c>
      <c r="K2141" t="s">
        <v>32</v>
      </c>
      <c r="L2141" t="s">
        <v>33</v>
      </c>
      <c r="M2141" t="s">
        <v>34</v>
      </c>
      <c r="N2141" s="5">
        <v>7.2</v>
      </c>
      <c r="O2141" s="7">
        <v>2</v>
      </c>
      <c r="P2141" s="5">
        <v>4.8</v>
      </c>
      <c r="Q2141" s="5">
        <v>2.4</v>
      </c>
      <c r="R2141" s="22">
        <f>Tabla1[[#This Row],[Fecha de Envío]]-Tabla1[[#This Row],[Fecha de Orden]]</f>
        <v>13</v>
      </c>
      <c r="S2141" s="24">
        <f>YEAR(Tabla1[[#This Row],[Fecha de Orden]])</f>
        <v>2022</v>
      </c>
      <c r="T2141" t="str">
        <f>VLOOKUP(Tabla1[[#This Row],[Nombre del Producto]],Tabla2[[Nombre Producto]:[Costo Unitario]],2,FALSE)</f>
        <v>Lot's O' Nuts</v>
      </c>
      <c r="U2141" t="str">
        <f>VLOOKUP(Tabla1[[#This Row],[Fábrica]],Tabla3[],4,FALSE)</f>
        <v>Arizona</v>
      </c>
    </row>
    <row r="2142" spans="1:21" x14ac:dyDescent="0.25">
      <c r="A2142" t="s">
        <v>4794</v>
      </c>
      <c r="B2142" s="3">
        <v>44695</v>
      </c>
      <c r="C2142" s="3">
        <v>44708</v>
      </c>
      <c r="D2142" t="s">
        <v>39</v>
      </c>
      <c r="E2142">
        <v>119291</v>
      </c>
      <c r="F2142" t="s">
        <v>19</v>
      </c>
      <c r="G2142" t="s">
        <v>100</v>
      </c>
      <c r="H2142" t="s">
        <v>101</v>
      </c>
      <c r="I2142">
        <v>19013</v>
      </c>
      <c r="J2142" t="s">
        <v>22</v>
      </c>
      <c r="K2142" t="s">
        <v>32</v>
      </c>
      <c r="L2142" t="s">
        <v>45</v>
      </c>
      <c r="M2142" t="s">
        <v>46</v>
      </c>
      <c r="N2142" s="5">
        <v>24.43</v>
      </c>
      <c r="O2142" s="7">
        <v>7</v>
      </c>
      <c r="P2142" s="5">
        <v>17.43</v>
      </c>
      <c r="Q2142" s="5">
        <v>7</v>
      </c>
      <c r="R2142" s="22">
        <f>Tabla1[[#This Row],[Fecha de Envío]]-Tabla1[[#This Row],[Fecha de Orden]]</f>
        <v>13</v>
      </c>
      <c r="S2142" s="24">
        <f>YEAR(Tabla1[[#This Row],[Fecha de Orden]])</f>
        <v>2022</v>
      </c>
      <c r="T2142" t="str">
        <f>VLOOKUP(Tabla1[[#This Row],[Nombre del Producto]],Tabla2[[Nombre Producto]:[Costo Unitario]],2,FALSE)</f>
        <v>Lot's O' Nuts</v>
      </c>
      <c r="U2142" t="str">
        <f>VLOOKUP(Tabla1[[#This Row],[Fábrica]],Tabla3[],4,FALSE)</f>
        <v>Arizona</v>
      </c>
    </row>
    <row r="2143" spans="1:21" x14ac:dyDescent="0.25">
      <c r="A2143" t="s">
        <v>534</v>
      </c>
      <c r="B2143" s="3">
        <v>44696</v>
      </c>
      <c r="C2143" s="3">
        <v>44711</v>
      </c>
      <c r="D2143" t="s">
        <v>71</v>
      </c>
      <c r="E2143">
        <v>166604</v>
      </c>
      <c r="F2143" t="s">
        <v>19</v>
      </c>
      <c r="G2143" t="s">
        <v>535</v>
      </c>
      <c r="H2143" t="s">
        <v>73</v>
      </c>
      <c r="I2143">
        <v>30076</v>
      </c>
      <c r="J2143" t="s">
        <v>22</v>
      </c>
      <c r="K2143" t="s">
        <v>66</v>
      </c>
      <c r="L2143" t="s">
        <v>45</v>
      </c>
      <c r="M2143" t="s">
        <v>46</v>
      </c>
      <c r="N2143" s="5">
        <v>10.47</v>
      </c>
      <c r="O2143" s="7">
        <v>3</v>
      </c>
      <c r="P2143" s="5">
        <v>7.47</v>
      </c>
      <c r="Q2143" s="5">
        <v>3</v>
      </c>
      <c r="R2143" s="22">
        <f>Tabla1[[#This Row],[Fecha de Envío]]-Tabla1[[#This Row],[Fecha de Orden]]</f>
        <v>15</v>
      </c>
      <c r="S2143" s="24">
        <f>YEAR(Tabla1[[#This Row],[Fecha de Orden]])</f>
        <v>2022</v>
      </c>
      <c r="T2143" t="str">
        <f>VLOOKUP(Tabla1[[#This Row],[Nombre del Producto]],Tabla2[[Nombre Producto]:[Costo Unitario]],2,FALSE)</f>
        <v>Lot's O' Nuts</v>
      </c>
      <c r="U2143" t="str">
        <f>VLOOKUP(Tabla1[[#This Row],[Fábrica]],Tabla3[],4,FALSE)</f>
        <v>Arizona</v>
      </c>
    </row>
    <row r="2144" spans="1:21" x14ac:dyDescent="0.25">
      <c r="A2144" t="s">
        <v>3445</v>
      </c>
      <c r="B2144" s="3">
        <v>44696</v>
      </c>
      <c r="C2144" s="3">
        <v>44713</v>
      </c>
      <c r="D2144" t="s">
        <v>18</v>
      </c>
      <c r="E2144">
        <v>138492</v>
      </c>
      <c r="F2144" t="s">
        <v>19</v>
      </c>
      <c r="G2144" t="s">
        <v>144</v>
      </c>
      <c r="H2144" t="s">
        <v>101</v>
      </c>
      <c r="I2144">
        <v>19140</v>
      </c>
      <c r="J2144" t="s">
        <v>22</v>
      </c>
      <c r="K2144" t="s">
        <v>32</v>
      </c>
      <c r="L2144" t="s">
        <v>24</v>
      </c>
      <c r="M2144" t="s">
        <v>25</v>
      </c>
      <c r="N2144" s="5">
        <v>7.5</v>
      </c>
      <c r="O2144" s="7">
        <v>2</v>
      </c>
      <c r="P2144" s="5">
        <v>4.9000000000000004</v>
      </c>
      <c r="Q2144" s="5">
        <v>2.6</v>
      </c>
      <c r="R2144" s="22">
        <f>Tabla1[[#This Row],[Fecha de Envío]]-Tabla1[[#This Row],[Fecha de Orden]]</f>
        <v>17</v>
      </c>
      <c r="S2144" s="24">
        <f>YEAR(Tabla1[[#This Row],[Fecha de Orden]])</f>
        <v>2022</v>
      </c>
      <c r="T2144" t="str">
        <f>VLOOKUP(Tabla1[[#This Row],[Nombre del Producto]],Tabla2[[Nombre Producto]:[Costo Unitario]],2,FALSE)</f>
        <v>Wicked Choccy's</v>
      </c>
      <c r="U2144" t="str">
        <f>VLOOKUP(Tabla1[[#This Row],[Fábrica]],Tabla3[],4,FALSE)</f>
        <v>Georgia</v>
      </c>
    </row>
    <row r="2145" spans="1:21" x14ac:dyDescent="0.25">
      <c r="A2145" t="s">
        <v>8771</v>
      </c>
      <c r="B2145" s="3">
        <v>44697</v>
      </c>
      <c r="C2145" s="3">
        <v>44707</v>
      </c>
      <c r="D2145" t="s">
        <v>82</v>
      </c>
      <c r="E2145">
        <v>100769</v>
      </c>
      <c r="F2145" t="s">
        <v>19</v>
      </c>
      <c r="G2145" t="s">
        <v>242</v>
      </c>
      <c r="H2145" t="s">
        <v>255</v>
      </c>
      <c r="I2145">
        <v>32216</v>
      </c>
      <c r="J2145" t="s">
        <v>22</v>
      </c>
      <c r="K2145" t="s">
        <v>66</v>
      </c>
      <c r="L2145" t="s">
        <v>33</v>
      </c>
      <c r="M2145" t="s">
        <v>34</v>
      </c>
      <c r="N2145" s="5">
        <v>14.4</v>
      </c>
      <c r="O2145" s="7">
        <v>4</v>
      </c>
      <c r="P2145" s="5">
        <v>9.6</v>
      </c>
      <c r="Q2145" s="5">
        <v>4.8</v>
      </c>
      <c r="R2145" s="22">
        <f>Tabla1[[#This Row],[Fecha de Envío]]-Tabla1[[#This Row],[Fecha de Orden]]</f>
        <v>10</v>
      </c>
      <c r="S2145" s="24">
        <f>YEAR(Tabla1[[#This Row],[Fecha de Orden]])</f>
        <v>2022</v>
      </c>
      <c r="T2145" t="str">
        <f>VLOOKUP(Tabla1[[#This Row],[Nombre del Producto]],Tabla2[[Nombre Producto]:[Costo Unitario]],2,FALSE)</f>
        <v>Lot's O' Nuts</v>
      </c>
      <c r="U2145" t="str">
        <f>VLOOKUP(Tabla1[[#This Row],[Fábrica]],Tabla3[],4,FALSE)</f>
        <v>Arizona</v>
      </c>
    </row>
    <row r="2146" spans="1:21" x14ac:dyDescent="0.25">
      <c r="A2146" t="s">
        <v>3003</v>
      </c>
      <c r="B2146" s="3">
        <v>44698</v>
      </c>
      <c r="C2146" s="3">
        <v>44714</v>
      </c>
      <c r="D2146" t="s">
        <v>18</v>
      </c>
      <c r="E2146">
        <v>100251</v>
      </c>
      <c r="F2146" t="s">
        <v>19</v>
      </c>
      <c r="G2146" t="s">
        <v>188</v>
      </c>
      <c r="H2146" t="s">
        <v>31</v>
      </c>
      <c r="I2146">
        <v>11561</v>
      </c>
      <c r="J2146" t="s">
        <v>22</v>
      </c>
      <c r="K2146" t="s">
        <v>32</v>
      </c>
      <c r="L2146" t="s">
        <v>27</v>
      </c>
      <c r="M2146" t="s">
        <v>28</v>
      </c>
      <c r="N2146" s="5">
        <v>36</v>
      </c>
      <c r="O2146" s="7">
        <v>10</v>
      </c>
      <c r="P2146" s="5">
        <v>25</v>
      </c>
      <c r="Q2146" s="5">
        <v>11</v>
      </c>
      <c r="R2146" s="22">
        <f>Tabla1[[#This Row],[Fecha de Envío]]-Tabla1[[#This Row],[Fecha de Orden]]</f>
        <v>16</v>
      </c>
      <c r="S2146" s="24">
        <f>YEAR(Tabla1[[#This Row],[Fecha de Orden]])</f>
        <v>2022</v>
      </c>
      <c r="T2146" t="str">
        <f>VLOOKUP(Tabla1[[#This Row],[Nombre del Producto]],Tabla2[[Nombre Producto]:[Costo Unitario]],2,FALSE)</f>
        <v>Lot's O' Nuts</v>
      </c>
      <c r="U2146" t="str">
        <f>VLOOKUP(Tabla1[[#This Row],[Fábrica]],Tabla3[],4,FALSE)</f>
        <v>Arizona</v>
      </c>
    </row>
    <row r="2147" spans="1:21" x14ac:dyDescent="0.25">
      <c r="A2147" t="s">
        <v>3004</v>
      </c>
      <c r="B2147" s="3">
        <v>44698</v>
      </c>
      <c r="C2147" s="3">
        <v>44714</v>
      </c>
      <c r="D2147" t="s">
        <v>18</v>
      </c>
      <c r="E2147">
        <v>100251</v>
      </c>
      <c r="F2147" t="s">
        <v>19</v>
      </c>
      <c r="G2147" t="s">
        <v>188</v>
      </c>
      <c r="H2147" t="s">
        <v>31</v>
      </c>
      <c r="I2147">
        <v>11561</v>
      </c>
      <c r="J2147" t="s">
        <v>22</v>
      </c>
      <c r="K2147" t="s">
        <v>32</v>
      </c>
      <c r="L2147" t="s">
        <v>36</v>
      </c>
      <c r="M2147" t="s">
        <v>37</v>
      </c>
      <c r="N2147" s="5">
        <v>13</v>
      </c>
      <c r="O2147" s="7">
        <v>4</v>
      </c>
      <c r="P2147" s="5">
        <v>8.44</v>
      </c>
      <c r="Q2147" s="5">
        <v>4.5599999999999996</v>
      </c>
      <c r="R2147" s="22">
        <f>Tabla1[[#This Row],[Fecha de Envío]]-Tabla1[[#This Row],[Fecha de Orden]]</f>
        <v>16</v>
      </c>
      <c r="S2147" s="24">
        <f>YEAR(Tabla1[[#This Row],[Fecha de Orden]])</f>
        <v>2022</v>
      </c>
      <c r="T2147" t="str">
        <f>VLOOKUP(Tabla1[[#This Row],[Nombre del Producto]],Tabla2[[Nombre Producto]:[Costo Unitario]],2,FALSE)</f>
        <v>Wicked Choccy's</v>
      </c>
      <c r="U2147" t="str">
        <f>VLOOKUP(Tabla1[[#This Row],[Fábrica]],Tabla3[],4,FALSE)</f>
        <v>Georgia</v>
      </c>
    </row>
    <row r="2148" spans="1:21" x14ac:dyDescent="0.25">
      <c r="A2148" t="s">
        <v>6874</v>
      </c>
      <c r="B2148" s="3">
        <v>44698</v>
      </c>
      <c r="C2148" s="3">
        <v>44712</v>
      </c>
      <c r="D2148" t="s">
        <v>18</v>
      </c>
      <c r="E2148">
        <v>117184</v>
      </c>
      <c r="F2148" t="s">
        <v>19</v>
      </c>
      <c r="G2148" t="s">
        <v>159</v>
      </c>
      <c r="H2148" t="s">
        <v>42</v>
      </c>
      <c r="I2148">
        <v>77095</v>
      </c>
      <c r="J2148" t="s">
        <v>22</v>
      </c>
      <c r="K2148" t="s">
        <v>43</v>
      </c>
      <c r="L2148" t="s">
        <v>36</v>
      </c>
      <c r="M2148" t="s">
        <v>37</v>
      </c>
      <c r="N2148" s="5">
        <v>16.25</v>
      </c>
      <c r="O2148" s="7">
        <v>5</v>
      </c>
      <c r="P2148" s="5">
        <v>10.55</v>
      </c>
      <c r="Q2148" s="5">
        <v>5.7</v>
      </c>
      <c r="R2148" s="22">
        <f>Tabla1[[#This Row],[Fecha de Envío]]-Tabla1[[#This Row],[Fecha de Orden]]</f>
        <v>14</v>
      </c>
      <c r="S2148" s="24">
        <f>YEAR(Tabla1[[#This Row],[Fecha de Orden]])</f>
        <v>2022</v>
      </c>
      <c r="T2148" t="str">
        <f>VLOOKUP(Tabla1[[#This Row],[Nombre del Producto]],Tabla2[[Nombre Producto]:[Costo Unitario]],2,FALSE)</f>
        <v>Wicked Choccy's</v>
      </c>
      <c r="U2148" t="str">
        <f>VLOOKUP(Tabla1[[#This Row],[Fábrica]],Tabla3[],4,FALSE)</f>
        <v>Georgia</v>
      </c>
    </row>
    <row r="2149" spans="1:21" x14ac:dyDescent="0.25">
      <c r="A2149" t="s">
        <v>6875</v>
      </c>
      <c r="B2149" s="3">
        <v>44698</v>
      </c>
      <c r="C2149" s="3">
        <v>44712</v>
      </c>
      <c r="D2149" t="s">
        <v>18</v>
      </c>
      <c r="E2149">
        <v>117184</v>
      </c>
      <c r="F2149" t="s">
        <v>19</v>
      </c>
      <c r="G2149" t="s">
        <v>159</v>
      </c>
      <c r="H2149" t="s">
        <v>42</v>
      </c>
      <c r="I2149">
        <v>77095</v>
      </c>
      <c r="J2149" t="s">
        <v>22</v>
      </c>
      <c r="K2149" t="s">
        <v>43</v>
      </c>
      <c r="L2149" t="s">
        <v>27</v>
      </c>
      <c r="M2149" t="s">
        <v>28</v>
      </c>
      <c r="N2149" s="5">
        <v>10.8</v>
      </c>
      <c r="O2149" s="7">
        <v>3</v>
      </c>
      <c r="P2149" s="5">
        <v>7.5</v>
      </c>
      <c r="Q2149" s="5">
        <v>3.3</v>
      </c>
      <c r="R2149" s="22">
        <f>Tabla1[[#This Row],[Fecha de Envío]]-Tabla1[[#This Row],[Fecha de Orden]]</f>
        <v>14</v>
      </c>
      <c r="S2149" s="24">
        <f>YEAR(Tabla1[[#This Row],[Fecha de Orden]])</f>
        <v>2022</v>
      </c>
      <c r="T2149" t="str">
        <f>VLOOKUP(Tabla1[[#This Row],[Nombre del Producto]],Tabla2[[Nombre Producto]:[Costo Unitario]],2,FALSE)</f>
        <v>Lot's O' Nuts</v>
      </c>
      <c r="U2149" t="str">
        <f>VLOOKUP(Tabla1[[#This Row],[Fábrica]],Tabla3[],4,FALSE)</f>
        <v>Arizona</v>
      </c>
    </row>
    <row r="2150" spans="1:21" x14ac:dyDescent="0.25">
      <c r="A2150" t="s">
        <v>578</v>
      </c>
      <c r="B2150" s="3">
        <v>44699</v>
      </c>
      <c r="C2150" s="3">
        <v>44713</v>
      </c>
      <c r="D2150" t="s">
        <v>18</v>
      </c>
      <c r="E2150">
        <v>165554</v>
      </c>
      <c r="F2150" t="s">
        <v>19</v>
      </c>
      <c r="G2150" t="s">
        <v>53</v>
      </c>
      <c r="H2150" t="s">
        <v>21</v>
      </c>
      <c r="I2150">
        <v>90004</v>
      </c>
      <c r="J2150" t="s">
        <v>22</v>
      </c>
      <c r="K2150" t="s">
        <v>23</v>
      </c>
      <c r="L2150" t="s">
        <v>24</v>
      </c>
      <c r="M2150" t="s">
        <v>25</v>
      </c>
      <c r="N2150" s="5">
        <v>7.5</v>
      </c>
      <c r="O2150" s="7">
        <v>2</v>
      </c>
      <c r="P2150" s="5">
        <v>4.9000000000000004</v>
      </c>
      <c r="Q2150" s="5">
        <v>2.6</v>
      </c>
      <c r="R2150" s="22">
        <f>Tabla1[[#This Row],[Fecha de Envío]]-Tabla1[[#This Row],[Fecha de Orden]]</f>
        <v>14</v>
      </c>
      <c r="S2150" s="24">
        <f>YEAR(Tabla1[[#This Row],[Fecha de Orden]])</f>
        <v>2022</v>
      </c>
      <c r="T2150" t="str">
        <f>VLOOKUP(Tabla1[[#This Row],[Nombre del Producto]],Tabla2[[Nombre Producto]:[Costo Unitario]],2,FALSE)</f>
        <v>Wicked Choccy's</v>
      </c>
      <c r="U2150" t="str">
        <f>VLOOKUP(Tabla1[[#This Row],[Fábrica]],Tabla3[],4,FALSE)</f>
        <v>Georgia</v>
      </c>
    </row>
    <row r="2151" spans="1:21" x14ac:dyDescent="0.25">
      <c r="A2151" t="s">
        <v>8070</v>
      </c>
      <c r="B2151" s="3">
        <v>44701</v>
      </c>
      <c r="C2151" s="3">
        <v>44715</v>
      </c>
      <c r="D2151" t="s">
        <v>18</v>
      </c>
      <c r="E2151">
        <v>153535</v>
      </c>
      <c r="F2151" t="s">
        <v>19</v>
      </c>
      <c r="G2151" t="s">
        <v>6769</v>
      </c>
      <c r="H2151" t="s">
        <v>98</v>
      </c>
      <c r="I2151">
        <v>27893</v>
      </c>
      <c r="J2151" t="s">
        <v>22</v>
      </c>
      <c r="K2151" t="s">
        <v>66</v>
      </c>
      <c r="L2151" t="s">
        <v>45</v>
      </c>
      <c r="M2151" t="s">
        <v>46</v>
      </c>
      <c r="N2151" s="5">
        <v>13.96</v>
      </c>
      <c r="O2151" s="7">
        <v>4</v>
      </c>
      <c r="P2151" s="5">
        <v>9.9600000000000009</v>
      </c>
      <c r="Q2151" s="5">
        <v>4</v>
      </c>
      <c r="R2151" s="22">
        <f>Tabla1[[#This Row],[Fecha de Envío]]-Tabla1[[#This Row],[Fecha de Orden]]</f>
        <v>14</v>
      </c>
      <c r="S2151" s="24">
        <f>YEAR(Tabla1[[#This Row],[Fecha de Orden]])</f>
        <v>2022</v>
      </c>
      <c r="T2151" t="str">
        <f>VLOOKUP(Tabla1[[#This Row],[Nombre del Producto]],Tabla2[[Nombre Producto]:[Costo Unitario]],2,FALSE)</f>
        <v>Lot's O' Nuts</v>
      </c>
      <c r="U2151" t="str">
        <f>VLOOKUP(Tabla1[[#This Row],[Fábrica]],Tabla3[],4,FALSE)</f>
        <v>Arizona</v>
      </c>
    </row>
    <row r="2152" spans="1:21" x14ac:dyDescent="0.25">
      <c r="A2152" t="s">
        <v>8071</v>
      </c>
      <c r="B2152" s="3">
        <v>44701</v>
      </c>
      <c r="C2152" s="3">
        <v>44715</v>
      </c>
      <c r="D2152" t="s">
        <v>18</v>
      </c>
      <c r="E2152">
        <v>153535</v>
      </c>
      <c r="F2152" t="s">
        <v>19</v>
      </c>
      <c r="G2152" t="s">
        <v>6769</v>
      </c>
      <c r="H2152" t="s">
        <v>98</v>
      </c>
      <c r="I2152">
        <v>27893</v>
      </c>
      <c r="J2152" t="s">
        <v>22</v>
      </c>
      <c r="K2152" t="s">
        <v>66</v>
      </c>
      <c r="L2152" t="s">
        <v>27</v>
      </c>
      <c r="M2152" t="s">
        <v>28</v>
      </c>
      <c r="N2152" s="5">
        <v>14.4</v>
      </c>
      <c r="O2152" s="7">
        <v>4</v>
      </c>
      <c r="P2152" s="5">
        <v>10</v>
      </c>
      <c r="Q2152" s="5">
        <v>4.4000000000000004</v>
      </c>
      <c r="R2152" s="22">
        <f>Tabla1[[#This Row],[Fecha de Envío]]-Tabla1[[#This Row],[Fecha de Orden]]</f>
        <v>14</v>
      </c>
      <c r="S2152" s="24">
        <f>YEAR(Tabla1[[#This Row],[Fecha de Orden]])</f>
        <v>2022</v>
      </c>
      <c r="T2152" t="str">
        <f>VLOOKUP(Tabla1[[#This Row],[Nombre del Producto]],Tabla2[[Nombre Producto]:[Costo Unitario]],2,FALSE)</f>
        <v>Lot's O' Nuts</v>
      </c>
      <c r="U2152" t="str">
        <f>VLOOKUP(Tabla1[[#This Row],[Fábrica]],Tabla3[],4,FALSE)</f>
        <v>Arizona</v>
      </c>
    </row>
    <row r="2153" spans="1:21" x14ac:dyDescent="0.25">
      <c r="A2153" t="s">
        <v>3923</v>
      </c>
      <c r="B2153" s="3">
        <v>44702</v>
      </c>
      <c r="C2153" s="3">
        <v>44719</v>
      </c>
      <c r="D2153" t="s">
        <v>18</v>
      </c>
      <c r="E2153">
        <v>102806</v>
      </c>
      <c r="F2153" t="s">
        <v>19</v>
      </c>
      <c r="G2153" t="s">
        <v>144</v>
      </c>
      <c r="H2153" t="s">
        <v>101</v>
      </c>
      <c r="I2153">
        <v>19143</v>
      </c>
      <c r="J2153" t="s">
        <v>22</v>
      </c>
      <c r="K2153" t="s">
        <v>32</v>
      </c>
      <c r="L2153" t="s">
        <v>36</v>
      </c>
      <c r="M2153" t="s">
        <v>37</v>
      </c>
      <c r="N2153" s="5">
        <v>6.5</v>
      </c>
      <c r="O2153" s="7">
        <v>2</v>
      </c>
      <c r="P2153" s="5">
        <v>4.22</v>
      </c>
      <c r="Q2153" s="5">
        <v>2.2799999999999998</v>
      </c>
      <c r="R2153" s="22">
        <f>Tabla1[[#This Row],[Fecha de Envío]]-Tabla1[[#This Row],[Fecha de Orden]]</f>
        <v>17</v>
      </c>
      <c r="S2153" s="24">
        <f>YEAR(Tabla1[[#This Row],[Fecha de Orden]])</f>
        <v>2022</v>
      </c>
      <c r="T2153" t="str">
        <f>VLOOKUP(Tabla1[[#This Row],[Nombre del Producto]],Tabla2[[Nombre Producto]:[Costo Unitario]],2,FALSE)</f>
        <v>Wicked Choccy's</v>
      </c>
      <c r="U2153" t="str">
        <f>VLOOKUP(Tabla1[[#This Row],[Fábrica]],Tabla3[],4,FALSE)</f>
        <v>Georgia</v>
      </c>
    </row>
    <row r="2154" spans="1:21" x14ac:dyDescent="0.25">
      <c r="A2154" t="s">
        <v>4319</v>
      </c>
      <c r="B2154" s="3">
        <v>44702</v>
      </c>
      <c r="C2154" s="3">
        <v>44718</v>
      </c>
      <c r="D2154" t="s">
        <v>18</v>
      </c>
      <c r="E2154">
        <v>168914</v>
      </c>
      <c r="F2154" t="s">
        <v>19</v>
      </c>
      <c r="G2154" t="s">
        <v>1481</v>
      </c>
      <c r="H2154" t="s">
        <v>173</v>
      </c>
      <c r="I2154">
        <v>60423</v>
      </c>
      <c r="J2154" t="s">
        <v>22</v>
      </c>
      <c r="K2154" t="s">
        <v>43</v>
      </c>
      <c r="L2154" t="s">
        <v>45</v>
      </c>
      <c r="M2154" t="s">
        <v>46</v>
      </c>
      <c r="N2154" s="5">
        <v>27.92</v>
      </c>
      <c r="O2154" s="7">
        <v>8</v>
      </c>
      <c r="P2154" s="5">
        <v>19.920000000000002</v>
      </c>
      <c r="Q2154" s="5">
        <v>8</v>
      </c>
      <c r="R2154" s="22">
        <f>Tabla1[[#This Row],[Fecha de Envío]]-Tabla1[[#This Row],[Fecha de Orden]]</f>
        <v>16</v>
      </c>
      <c r="S2154" s="24">
        <f>YEAR(Tabla1[[#This Row],[Fecha de Orden]])</f>
        <v>2022</v>
      </c>
      <c r="T2154" t="str">
        <f>VLOOKUP(Tabla1[[#This Row],[Nombre del Producto]],Tabla2[[Nombre Producto]:[Costo Unitario]],2,FALSE)</f>
        <v>Lot's O' Nuts</v>
      </c>
      <c r="U2154" t="str">
        <f>VLOOKUP(Tabla1[[#This Row],[Fábrica]],Tabla3[],4,FALSE)</f>
        <v>Arizona</v>
      </c>
    </row>
    <row r="2155" spans="1:21" x14ac:dyDescent="0.25">
      <c r="A2155" t="s">
        <v>5996</v>
      </c>
      <c r="B2155" s="3">
        <v>44702</v>
      </c>
      <c r="C2155" s="3">
        <v>44716</v>
      </c>
      <c r="D2155" t="s">
        <v>18</v>
      </c>
      <c r="E2155">
        <v>169278</v>
      </c>
      <c r="F2155" t="s">
        <v>19</v>
      </c>
      <c r="G2155" t="s">
        <v>124</v>
      </c>
      <c r="H2155" t="s">
        <v>125</v>
      </c>
      <c r="I2155">
        <v>98105</v>
      </c>
      <c r="J2155" t="s">
        <v>22</v>
      </c>
      <c r="K2155" t="s">
        <v>23</v>
      </c>
      <c r="L2155" t="s">
        <v>33</v>
      </c>
      <c r="M2155" t="s">
        <v>34</v>
      </c>
      <c r="N2155" s="5">
        <v>14.4</v>
      </c>
      <c r="O2155" s="7">
        <v>4</v>
      </c>
      <c r="P2155" s="5">
        <v>9.6</v>
      </c>
      <c r="Q2155" s="5">
        <v>4.8</v>
      </c>
      <c r="R2155" s="22">
        <f>Tabla1[[#This Row],[Fecha de Envío]]-Tabla1[[#This Row],[Fecha de Orden]]</f>
        <v>14</v>
      </c>
      <c r="S2155" s="24">
        <f>YEAR(Tabla1[[#This Row],[Fecha de Orden]])</f>
        <v>2022</v>
      </c>
      <c r="T2155" t="str">
        <f>VLOOKUP(Tabla1[[#This Row],[Nombre del Producto]],Tabla2[[Nombre Producto]:[Costo Unitario]],2,FALSE)</f>
        <v>Lot's O' Nuts</v>
      </c>
      <c r="U2155" t="str">
        <f>VLOOKUP(Tabla1[[#This Row],[Fábrica]],Tabla3[],4,FALSE)</f>
        <v>Arizona</v>
      </c>
    </row>
    <row r="2156" spans="1:21" x14ac:dyDescent="0.25">
      <c r="A2156" t="s">
        <v>7783</v>
      </c>
      <c r="B2156" s="3">
        <v>44703</v>
      </c>
      <c r="C2156" s="3">
        <v>44717</v>
      </c>
      <c r="D2156" t="s">
        <v>18</v>
      </c>
      <c r="E2156">
        <v>149846</v>
      </c>
      <c r="F2156" t="s">
        <v>19</v>
      </c>
      <c r="G2156" t="s">
        <v>53</v>
      </c>
      <c r="H2156" t="s">
        <v>21</v>
      </c>
      <c r="I2156">
        <v>90045</v>
      </c>
      <c r="J2156" t="s">
        <v>22</v>
      </c>
      <c r="K2156" t="s">
        <v>23</v>
      </c>
      <c r="L2156" t="s">
        <v>24</v>
      </c>
      <c r="M2156" t="s">
        <v>25</v>
      </c>
      <c r="N2156" s="5">
        <v>7.5</v>
      </c>
      <c r="O2156" s="7">
        <v>2</v>
      </c>
      <c r="P2156" s="5">
        <v>4.9000000000000004</v>
      </c>
      <c r="Q2156" s="5">
        <v>2.6</v>
      </c>
      <c r="R2156" s="22">
        <f>Tabla1[[#This Row],[Fecha de Envío]]-Tabla1[[#This Row],[Fecha de Orden]]</f>
        <v>14</v>
      </c>
      <c r="S2156" s="24">
        <f>YEAR(Tabla1[[#This Row],[Fecha de Orden]])</f>
        <v>2022</v>
      </c>
      <c r="T2156" t="str">
        <f>VLOOKUP(Tabla1[[#This Row],[Nombre del Producto]],Tabla2[[Nombre Producto]:[Costo Unitario]],2,FALSE)</f>
        <v>Wicked Choccy's</v>
      </c>
      <c r="U2156" t="str">
        <f>VLOOKUP(Tabla1[[#This Row],[Fábrica]],Tabla3[],4,FALSE)</f>
        <v>Georgia</v>
      </c>
    </row>
    <row r="2157" spans="1:21" x14ac:dyDescent="0.25">
      <c r="A2157" t="s">
        <v>7784</v>
      </c>
      <c r="B2157" s="3">
        <v>44703</v>
      </c>
      <c r="C2157" s="3">
        <v>44717</v>
      </c>
      <c r="D2157" t="s">
        <v>18</v>
      </c>
      <c r="E2157">
        <v>149846</v>
      </c>
      <c r="F2157" t="s">
        <v>19</v>
      </c>
      <c r="G2157" t="s">
        <v>53</v>
      </c>
      <c r="H2157" t="s">
        <v>21</v>
      </c>
      <c r="I2157">
        <v>90045</v>
      </c>
      <c r="J2157" t="s">
        <v>22</v>
      </c>
      <c r="K2157" t="s">
        <v>23</v>
      </c>
      <c r="L2157" t="s">
        <v>36</v>
      </c>
      <c r="M2157" t="s">
        <v>37</v>
      </c>
      <c r="N2157" s="5">
        <v>22.75</v>
      </c>
      <c r="O2157" s="7">
        <v>7</v>
      </c>
      <c r="P2157" s="5">
        <v>14.77</v>
      </c>
      <c r="Q2157" s="5">
        <v>7.98</v>
      </c>
      <c r="R2157" s="22">
        <f>Tabla1[[#This Row],[Fecha de Envío]]-Tabla1[[#This Row],[Fecha de Orden]]</f>
        <v>14</v>
      </c>
      <c r="S2157" s="24">
        <f>YEAR(Tabla1[[#This Row],[Fecha de Orden]])</f>
        <v>2022</v>
      </c>
      <c r="T2157" t="str">
        <f>VLOOKUP(Tabla1[[#This Row],[Nombre del Producto]],Tabla2[[Nombre Producto]:[Costo Unitario]],2,FALSE)</f>
        <v>Wicked Choccy's</v>
      </c>
      <c r="U2157" t="str">
        <f>VLOOKUP(Tabla1[[#This Row],[Fábrica]],Tabla3[],4,FALSE)</f>
        <v>Georgia</v>
      </c>
    </row>
    <row r="2158" spans="1:21" x14ac:dyDescent="0.25">
      <c r="A2158" t="s">
        <v>3058</v>
      </c>
      <c r="B2158" s="3">
        <v>44704</v>
      </c>
      <c r="C2158" s="3">
        <v>44719</v>
      </c>
      <c r="D2158" t="s">
        <v>18</v>
      </c>
      <c r="E2158">
        <v>154921</v>
      </c>
      <c r="F2158" t="s">
        <v>19</v>
      </c>
      <c r="G2158" t="s">
        <v>931</v>
      </c>
      <c r="H2158" t="s">
        <v>678</v>
      </c>
      <c r="I2158">
        <v>29203</v>
      </c>
      <c r="J2158" t="s">
        <v>22</v>
      </c>
      <c r="K2158" t="s">
        <v>66</v>
      </c>
      <c r="L2158" t="s">
        <v>45</v>
      </c>
      <c r="M2158" t="s">
        <v>46</v>
      </c>
      <c r="N2158" s="5">
        <v>10.47</v>
      </c>
      <c r="O2158" s="7">
        <v>3</v>
      </c>
      <c r="P2158" s="5">
        <v>7.47</v>
      </c>
      <c r="Q2158" s="5">
        <v>3</v>
      </c>
      <c r="R2158" s="22">
        <f>Tabla1[[#This Row],[Fecha de Envío]]-Tabla1[[#This Row],[Fecha de Orden]]</f>
        <v>15</v>
      </c>
      <c r="S2158" s="24">
        <f>YEAR(Tabla1[[#This Row],[Fecha de Orden]])</f>
        <v>2022</v>
      </c>
      <c r="T2158" t="str">
        <f>VLOOKUP(Tabla1[[#This Row],[Nombre del Producto]],Tabla2[[Nombre Producto]:[Costo Unitario]],2,FALSE)</f>
        <v>Lot's O' Nuts</v>
      </c>
      <c r="U2158" t="str">
        <f>VLOOKUP(Tabla1[[#This Row],[Fábrica]],Tabla3[],4,FALSE)</f>
        <v>Arizona</v>
      </c>
    </row>
    <row r="2159" spans="1:21" x14ac:dyDescent="0.25">
      <c r="A2159" t="s">
        <v>3113</v>
      </c>
      <c r="B2159" s="3">
        <v>44704</v>
      </c>
      <c r="C2159" s="3">
        <v>44721</v>
      </c>
      <c r="D2159" t="s">
        <v>18</v>
      </c>
      <c r="E2159">
        <v>110569</v>
      </c>
      <c r="F2159" t="s">
        <v>19</v>
      </c>
      <c r="G2159" t="s">
        <v>165</v>
      </c>
      <c r="H2159" t="s">
        <v>69</v>
      </c>
      <c r="I2159">
        <v>85023</v>
      </c>
      <c r="J2159" t="s">
        <v>22</v>
      </c>
      <c r="K2159" t="s">
        <v>23</v>
      </c>
      <c r="L2159" t="s">
        <v>24</v>
      </c>
      <c r="M2159" t="s">
        <v>25</v>
      </c>
      <c r="N2159" s="5">
        <v>15</v>
      </c>
      <c r="O2159" s="7">
        <v>4</v>
      </c>
      <c r="P2159" s="5">
        <v>9.8000000000000007</v>
      </c>
      <c r="Q2159" s="5">
        <v>5.2</v>
      </c>
      <c r="R2159" s="22">
        <f>Tabla1[[#This Row],[Fecha de Envío]]-Tabla1[[#This Row],[Fecha de Orden]]</f>
        <v>17</v>
      </c>
      <c r="S2159" s="24">
        <f>YEAR(Tabla1[[#This Row],[Fecha de Orden]])</f>
        <v>2022</v>
      </c>
      <c r="T2159" t="str">
        <f>VLOOKUP(Tabla1[[#This Row],[Nombre del Producto]],Tabla2[[Nombre Producto]:[Costo Unitario]],2,FALSE)</f>
        <v>Wicked Choccy's</v>
      </c>
      <c r="U2159" t="str">
        <f>VLOOKUP(Tabla1[[#This Row],[Fábrica]],Tabla3[],4,FALSE)</f>
        <v>Georgia</v>
      </c>
    </row>
    <row r="2160" spans="1:21" x14ac:dyDescent="0.25">
      <c r="A2160" t="s">
        <v>3114</v>
      </c>
      <c r="B2160" s="3">
        <v>44704</v>
      </c>
      <c r="C2160" s="3">
        <v>44721</v>
      </c>
      <c r="D2160" t="s">
        <v>18</v>
      </c>
      <c r="E2160">
        <v>110569</v>
      </c>
      <c r="F2160" t="s">
        <v>19</v>
      </c>
      <c r="G2160" t="s">
        <v>165</v>
      </c>
      <c r="H2160" t="s">
        <v>69</v>
      </c>
      <c r="I2160">
        <v>85023</v>
      </c>
      <c r="J2160" t="s">
        <v>22</v>
      </c>
      <c r="K2160" t="s">
        <v>23</v>
      </c>
      <c r="L2160" t="s">
        <v>36</v>
      </c>
      <c r="M2160" t="s">
        <v>37</v>
      </c>
      <c r="N2160" s="5">
        <v>22.75</v>
      </c>
      <c r="O2160" s="7">
        <v>7</v>
      </c>
      <c r="P2160" s="5">
        <v>14.77</v>
      </c>
      <c r="Q2160" s="5">
        <v>7.98</v>
      </c>
      <c r="R2160" s="22">
        <f>Tabla1[[#This Row],[Fecha de Envío]]-Tabla1[[#This Row],[Fecha de Orden]]</f>
        <v>17</v>
      </c>
      <c r="S2160" s="24">
        <f>YEAR(Tabla1[[#This Row],[Fecha de Orden]])</f>
        <v>2022</v>
      </c>
      <c r="T2160" t="str">
        <f>VLOOKUP(Tabla1[[#This Row],[Nombre del Producto]],Tabla2[[Nombre Producto]:[Costo Unitario]],2,FALSE)</f>
        <v>Wicked Choccy's</v>
      </c>
      <c r="U2160" t="str">
        <f>VLOOKUP(Tabla1[[#This Row],[Fábrica]],Tabla3[],4,FALSE)</f>
        <v>Georgia</v>
      </c>
    </row>
    <row r="2161" spans="1:21" x14ac:dyDescent="0.25">
      <c r="A2161" t="s">
        <v>5190</v>
      </c>
      <c r="B2161" s="3">
        <v>44704</v>
      </c>
      <c r="C2161" s="3">
        <v>44718</v>
      </c>
      <c r="D2161" t="s">
        <v>18</v>
      </c>
      <c r="E2161">
        <v>119102</v>
      </c>
      <c r="F2161" t="s">
        <v>19</v>
      </c>
      <c r="G2161" t="s">
        <v>723</v>
      </c>
      <c r="H2161" t="s">
        <v>77</v>
      </c>
      <c r="I2161">
        <v>2895</v>
      </c>
      <c r="J2161" t="s">
        <v>22</v>
      </c>
      <c r="K2161" t="s">
        <v>32</v>
      </c>
      <c r="L2161" t="s">
        <v>27</v>
      </c>
      <c r="M2161" t="s">
        <v>28</v>
      </c>
      <c r="N2161" s="5">
        <v>10.8</v>
      </c>
      <c r="O2161" s="7">
        <v>3</v>
      </c>
      <c r="P2161" s="5">
        <v>7.5</v>
      </c>
      <c r="Q2161" s="5">
        <v>3.3</v>
      </c>
      <c r="R2161" s="22">
        <f>Tabla1[[#This Row],[Fecha de Envío]]-Tabla1[[#This Row],[Fecha de Orden]]</f>
        <v>14</v>
      </c>
      <c r="S2161" s="24">
        <f>YEAR(Tabla1[[#This Row],[Fecha de Orden]])</f>
        <v>2022</v>
      </c>
      <c r="T2161" t="str">
        <f>VLOOKUP(Tabla1[[#This Row],[Nombre del Producto]],Tabla2[[Nombre Producto]:[Costo Unitario]],2,FALSE)</f>
        <v>Lot's O' Nuts</v>
      </c>
      <c r="U2161" t="str">
        <f>VLOOKUP(Tabla1[[#This Row],[Fábrica]],Tabla3[],4,FALSE)</f>
        <v>Arizona</v>
      </c>
    </row>
    <row r="2162" spans="1:21" x14ac:dyDescent="0.25">
      <c r="A2162" t="s">
        <v>6723</v>
      </c>
      <c r="B2162" s="3">
        <v>44704</v>
      </c>
      <c r="C2162" s="3">
        <v>44718</v>
      </c>
      <c r="D2162" t="s">
        <v>71</v>
      </c>
      <c r="E2162">
        <v>136805</v>
      </c>
      <c r="F2162" t="s">
        <v>19</v>
      </c>
      <c r="G2162" t="s">
        <v>92</v>
      </c>
      <c r="H2162" t="s">
        <v>93</v>
      </c>
      <c r="I2162">
        <v>48234</v>
      </c>
      <c r="J2162" t="s">
        <v>22</v>
      </c>
      <c r="K2162" t="s">
        <v>43</v>
      </c>
      <c r="L2162" t="s">
        <v>36</v>
      </c>
      <c r="M2162" t="s">
        <v>37</v>
      </c>
      <c r="N2162" s="5">
        <v>29.25</v>
      </c>
      <c r="O2162" s="7">
        <v>9</v>
      </c>
      <c r="P2162" s="5">
        <v>18.989999999999998</v>
      </c>
      <c r="Q2162" s="5">
        <v>10.26</v>
      </c>
      <c r="R2162" s="22">
        <f>Tabla1[[#This Row],[Fecha de Envío]]-Tabla1[[#This Row],[Fecha de Orden]]</f>
        <v>14</v>
      </c>
      <c r="S2162" s="24">
        <f>YEAR(Tabla1[[#This Row],[Fecha de Orden]])</f>
        <v>2022</v>
      </c>
      <c r="T2162" t="str">
        <f>VLOOKUP(Tabla1[[#This Row],[Nombre del Producto]],Tabla2[[Nombre Producto]:[Costo Unitario]],2,FALSE)</f>
        <v>Wicked Choccy's</v>
      </c>
      <c r="U2162" t="str">
        <f>VLOOKUP(Tabla1[[#This Row],[Fábrica]],Tabla3[],4,FALSE)</f>
        <v>Georgia</v>
      </c>
    </row>
    <row r="2163" spans="1:21" x14ac:dyDescent="0.25">
      <c r="A2163" t="s">
        <v>6724</v>
      </c>
      <c r="B2163" s="3">
        <v>44704</v>
      </c>
      <c r="C2163" s="3">
        <v>44718</v>
      </c>
      <c r="D2163" t="s">
        <v>71</v>
      </c>
      <c r="E2163">
        <v>136805</v>
      </c>
      <c r="F2163" t="s">
        <v>19</v>
      </c>
      <c r="G2163" t="s">
        <v>92</v>
      </c>
      <c r="H2163" t="s">
        <v>93</v>
      </c>
      <c r="I2163">
        <v>48234</v>
      </c>
      <c r="J2163" t="s">
        <v>22</v>
      </c>
      <c r="K2163" t="s">
        <v>43</v>
      </c>
      <c r="L2163" t="s">
        <v>45</v>
      </c>
      <c r="M2163" t="s">
        <v>46</v>
      </c>
      <c r="N2163" s="5">
        <v>17.45</v>
      </c>
      <c r="O2163" s="7">
        <v>5</v>
      </c>
      <c r="P2163" s="5">
        <v>12.45</v>
      </c>
      <c r="Q2163" s="5">
        <v>5</v>
      </c>
      <c r="R2163" s="22">
        <f>Tabla1[[#This Row],[Fecha de Envío]]-Tabla1[[#This Row],[Fecha de Orden]]</f>
        <v>14</v>
      </c>
      <c r="S2163" s="24">
        <f>YEAR(Tabla1[[#This Row],[Fecha de Orden]])</f>
        <v>2022</v>
      </c>
      <c r="T2163" t="str">
        <f>VLOOKUP(Tabla1[[#This Row],[Nombre del Producto]],Tabla2[[Nombre Producto]:[Costo Unitario]],2,FALSE)</f>
        <v>Lot's O' Nuts</v>
      </c>
      <c r="U2163" t="str">
        <f>VLOOKUP(Tabla1[[#This Row],[Fábrica]],Tabla3[],4,FALSE)</f>
        <v>Arizona</v>
      </c>
    </row>
    <row r="2164" spans="1:21" x14ac:dyDescent="0.25">
      <c r="A2164" t="s">
        <v>9100</v>
      </c>
      <c r="B2164" s="3">
        <v>44705</v>
      </c>
      <c r="C2164" s="3">
        <v>44717</v>
      </c>
      <c r="D2164" t="s">
        <v>71</v>
      </c>
      <c r="E2164">
        <v>165512</v>
      </c>
      <c r="F2164" t="s">
        <v>19</v>
      </c>
      <c r="G2164" t="s">
        <v>3177</v>
      </c>
      <c r="H2164" t="s">
        <v>173</v>
      </c>
      <c r="I2164">
        <v>60540</v>
      </c>
      <c r="J2164" t="s">
        <v>22</v>
      </c>
      <c r="K2164" t="s">
        <v>43</v>
      </c>
      <c r="L2164" t="s">
        <v>45</v>
      </c>
      <c r="M2164" t="s">
        <v>46</v>
      </c>
      <c r="N2164" s="5">
        <v>24.43</v>
      </c>
      <c r="O2164" s="7">
        <v>7</v>
      </c>
      <c r="P2164" s="5">
        <v>17.43</v>
      </c>
      <c r="Q2164" s="5">
        <v>7</v>
      </c>
      <c r="R2164" s="22">
        <f>Tabla1[[#This Row],[Fecha de Envío]]-Tabla1[[#This Row],[Fecha de Orden]]</f>
        <v>12</v>
      </c>
      <c r="S2164" s="24">
        <f>YEAR(Tabla1[[#This Row],[Fecha de Orden]])</f>
        <v>2022</v>
      </c>
      <c r="T2164" t="str">
        <f>VLOOKUP(Tabla1[[#This Row],[Nombre del Producto]],Tabla2[[Nombre Producto]:[Costo Unitario]],2,FALSE)</f>
        <v>Lot's O' Nuts</v>
      </c>
      <c r="U2164" t="str">
        <f>VLOOKUP(Tabla1[[#This Row],[Fábrica]],Tabla3[],4,FALSE)</f>
        <v>Arizona</v>
      </c>
    </row>
    <row r="2165" spans="1:21" x14ac:dyDescent="0.25">
      <c r="A2165" t="s">
        <v>9101</v>
      </c>
      <c r="B2165" s="3">
        <v>44705</v>
      </c>
      <c r="C2165" s="3">
        <v>44717</v>
      </c>
      <c r="D2165" t="s">
        <v>71</v>
      </c>
      <c r="E2165">
        <v>165512</v>
      </c>
      <c r="F2165" t="s">
        <v>19</v>
      </c>
      <c r="G2165" t="s">
        <v>3177</v>
      </c>
      <c r="H2165" t="s">
        <v>173</v>
      </c>
      <c r="I2165">
        <v>60540</v>
      </c>
      <c r="J2165" t="s">
        <v>22</v>
      </c>
      <c r="K2165" t="s">
        <v>43</v>
      </c>
      <c r="L2165" t="s">
        <v>27</v>
      </c>
      <c r="M2165" t="s">
        <v>28</v>
      </c>
      <c r="N2165" s="5">
        <v>21.6</v>
      </c>
      <c r="O2165" s="7">
        <v>6</v>
      </c>
      <c r="P2165" s="5">
        <v>15</v>
      </c>
      <c r="Q2165" s="5">
        <v>6.6</v>
      </c>
      <c r="R2165" s="22">
        <f>Tabla1[[#This Row],[Fecha de Envío]]-Tabla1[[#This Row],[Fecha de Orden]]</f>
        <v>12</v>
      </c>
      <c r="S2165" s="24">
        <f>YEAR(Tabla1[[#This Row],[Fecha de Orden]])</f>
        <v>2022</v>
      </c>
      <c r="T2165" t="str">
        <f>VLOOKUP(Tabla1[[#This Row],[Nombre del Producto]],Tabla2[[Nombre Producto]:[Costo Unitario]],2,FALSE)</f>
        <v>Lot's O' Nuts</v>
      </c>
      <c r="U2165" t="str">
        <f>VLOOKUP(Tabla1[[#This Row],[Fábrica]],Tabla3[],4,FALSE)</f>
        <v>Arizona</v>
      </c>
    </row>
    <row r="2166" spans="1:21" x14ac:dyDescent="0.25">
      <c r="A2166" t="s">
        <v>2340</v>
      </c>
      <c r="B2166" s="3">
        <v>44706</v>
      </c>
      <c r="C2166" s="3">
        <v>44719</v>
      </c>
      <c r="D2166" t="s">
        <v>71</v>
      </c>
      <c r="E2166">
        <v>109708</v>
      </c>
      <c r="F2166" t="s">
        <v>19</v>
      </c>
      <c r="G2166" t="s">
        <v>931</v>
      </c>
      <c r="H2166" t="s">
        <v>65</v>
      </c>
      <c r="I2166">
        <v>38401</v>
      </c>
      <c r="J2166" t="s">
        <v>22</v>
      </c>
      <c r="K2166" t="s">
        <v>66</v>
      </c>
      <c r="L2166" t="s">
        <v>45</v>
      </c>
      <c r="M2166" t="s">
        <v>46</v>
      </c>
      <c r="N2166" s="5">
        <v>13.96</v>
      </c>
      <c r="O2166" s="7">
        <v>4</v>
      </c>
      <c r="P2166" s="5">
        <v>9.9600000000000009</v>
      </c>
      <c r="Q2166" s="5">
        <v>4</v>
      </c>
      <c r="R2166" s="22">
        <f>Tabla1[[#This Row],[Fecha de Envío]]-Tabla1[[#This Row],[Fecha de Orden]]</f>
        <v>13</v>
      </c>
      <c r="S2166" s="24">
        <f>YEAR(Tabla1[[#This Row],[Fecha de Orden]])</f>
        <v>2022</v>
      </c>
      <c r="T2166" t="str">
        <f>VLOOKUP(Tabla1[[#This Row],[Nombre del Producto]],Tabla2[[Nombre Producto]:[Costo Unitario]],2,FALSE)</f>
        <v>Lot's O' Nuts</v>
      </c>
      <c r="U2166" t="str">
        <f>VLOOKUP(Tabla1[[#This Row],[Fábrica]],Tabla3[],4,FALSE)</f>
        <v>Arizona</v>
      </c>
    </row>
    <row r="2167" spans="1:21" x14ac:dyDescent="0.25">
      <c r="A2167" t="s">
        <v>4500</v>
      </c>
      <c r="B2167" s="3">
        <v>44706</v>
      </c>
      <c r="C2167" s="3">
        <v>44720</v>
      </c>
      <c r="D2167" t="s">
        <v>18</v>
      </c>
      <c r="E2167">
        <v>138898</v>
      </c>
      <c r="F2167" t="s">
        <v>19</v>
      </c>
      <c r="G2167" t="s">
        <v>3442</v>
      </c>
      <c r="H2167" t="s">
        <v>203</v>
      </c>
      <c r="I2167">
        <v>81001</v>
      </c>
      <c r="J2167" t="s">
        <v>22</v>
      </c>
      <c r="K2167" t="s">
        <v>23</v>
      </c>
      <c r="L2167" t="s">
        <v>27</v>
      </c>
      <c r="M2167" t="s">
        <v>28</v>
      </c>
      <c r="N2167" s="5">
        <v>46.8</v>
      </c>
      <c r="O2167" s="7">
        <v>13</v>
      </c>
      <c r="P2167" s="5">
        <v>32.5</v>
      </c>
      <c r="Q2167" s="5">
        <v>14.3</v>
      </c>
      <c r="R2167" s="22">
        <f>Tabla1[[#This Row],[Fecha de Envío]]-Tabla1[[#This Row],[Fecha de Orden]]</f>
        <v>14</v>
      </c>
      <c r="S2167" s="24">
        <f>YEAR(Tabla1[[#This Row],[Fecha de Orden]])</f>
        <v>2022</v>
      </c>
      <c r="T2167" t="str">
        <f>VLOOKUP(Tabla1[[#This Row],[Nombre del Producto]],Tabla2[[Nombre Producto]:[Costo Unitario]],2,FALSE)</f>
        <v>Lot's O' Nuts</v>
      </c>
      <c r="U2167" t="str">
        <f>VLOOKUP(Tabla1[[#This Row],[Fábrica]],Tabla3[],4,FALSE)</f>
        <v>Arizona</v>
      </c>
    </row>
    <row r="2168" spans="1:21" x14ac:dyDescent="0.25">
      <c r="A2168" t="s">
        <v>6269</v>
      </c>
      <c r="B2168" s="3">
        <v>44706</v>
      </c>
      <c r="C2168" s="3">
        <v>44719</v>
      </c>
      <c r="D2168" t="s">
        <v>39</v>
      </c>
      <c r="E2168">
        <v>132941</v>
      </c>
      <c r="F2168" t="s">
        <v>19</v>
      </c>
      <c r="G2168" t="s">
        <v>2201</v>
      </c>
      <c r="H2168" t="s">
        <v>42</v>
      </c>
      <c r="I2168">
        <v>76117</v>
      </c>
      <c r="J2168" t="s">
        <v>22</v>
      </c>
      <c r="K2168" t="s">
        <v>43</v>
      </c>
      <c r="L2168" t="s">
        <v>27</v>
      </c>
      <c r="M2168" t="s">
        <v>28</v>
      </c>
      <c r="N2168" s="5">
        <v>25.2</v>
      </c>
      <c r="O2168" s="7">
        <v>7</v>
      </c>
      <c r="P2168" s="5">
        <v>17.5</v>
      </c>
      <c r="Q2168" s="5">
        <v>7.7</v>
      </c>
      <c r="R2168" s="22">
        <f>Tabla1[[#This Row],[Fecha de Envío]]-Tabla1[[#This Row],[Fecha de Orden]]</f>
        <v>13</v>
      </c>
      <c r="S2168" s="24">
        <f>YEAR(Tabla1[[#This Row],[Fecha de Orden]])</f>
        <v>2022</v>
      </c>
      <c r="T2168" t="str">
        <f>VLOOKUP(Tabla1[[#This Row],[Nombre del Producto]],Tabla2[[Nombre Producto]:[Costo Unitario]],2,FALSE)</f>
        <v>Lot's O' Nuts</v>
      </c>
      <c r="U2168" t="str">
        <f>VLOOKUP(Tabla1[[#This Row],[Fábrica]],Tabla3[],4,FALSE)</f>
        <v>Arizona</v>
      </c>
    </row>
    <row r="2169" spans="1:21" x14ac:dyDescent="0.25">
      <c r="A2169" t="s">
        <v>6270</v>
      </c>
      <c r="B2169" s="3">
        <v>44706</v>
      </c>
      <c r="C2169" s="3">
        <v>44719</v>
      </c>
      <c r="D2169" t="s">
        <v>39</v>
      </c>
      <c r="E2169">
        <v>132941</v>
      </c>
      <c r="F2169" t="s">
        <v>19</v>
      </c>
      <c r="G2169" t="s">
        <v>2201</v>
      </c>
      <c r="H2169" t="s">
        <v>42</v>
      </c>
      <c r="I2169">
        <v>76117</v>
      </c>
      <c r="J2169" t="s">
        <v>22</v>
      </c>
      <c r="K2169" t="s">
        <v>43</v>
      </c>
      <c r="L2169" t="s">
        <v>45</v>
      </c>
      <c r="M2169" t="s">
        <v>46</v>
      </c>
      <c r="N2169" s="5">
        <v>6.98</v>
      </c>
      <c r="O2169" s="7">
        <v>2</v>
      </c>
      <c r="P2169" s="5">
        <v>4.9800000000000004</v>
      </c>
      <c r="Q2169" s="5">
        <v>2</v>
      </c>
      <c r="R2169" s="22">
        <f>Tabla1[[#This Row],[Fecha de Envío]]-Tabla1[[#This Row],[Fecha de Orden]]</f>
        <v>13</v>
      </c>
      <c r="S2169" s="24">
        <f>YEAR(Tabla1[[#This Row],[Fecha de Orden]])</f>
        <v>2022</v>
      </c>
      <c r="T2169" t="str">
        <f>VLOOKUP(Tabla1[[#This Row],[Nombre del Producto]],Tabla2[[Nombre Producto]:[Costo Unitario]],2,FALSE)</f>
        <v>Lot's O' Nuts</v>
      </c>
      <c r="U2169" t="str">
        <f>VLOOKUP(Tabla1[[#This Row],[Fábrica]],Tabla3[],4,FALSE)</f>
        <v>Arizona</v>
      </c>
    </row>
    <row r="2170" spans="1:21" x14ac:dyDescent="0.25">
      <c r="A2170" t="s">
        <v>6271</v>
      </c>
      <c r="B2170" s="3">
        <v>44706</v>
      </c>
      <c r="C2170" s="3">
        <v>44719</v>
      </c>
      <c r="D2170" t="s">
        <v>39</v>
      </c>
      <c r="E2170">
        <v>132941</v>
      </c>
      <c r="F2170" t="s">
        <v>19</v>
      </c>
      <c r="G2170" t="s">
        <v>2201</v>
      </c>
      <c r="H2170" t="s">
        <v>42</v>
      </c>
      <c r="I2170">
        <v>76117</v>
      </c>
      <c r="J2170" t="s">
        <v>22</v>
      </c>
      <c r="K2170" t="s">
        <v>43</v>
      </c>
      <c r="L2170" t="s">
        <v>33</v>
      </c>
      <c r="M2170" t="s">
        <v>34</v>
      </c>
      <c r="N2170" s="5">
        <v>7.2</v>
      </c>
      <c r="O2170" s="7">
        <v>2</v>
      </c>
      <c r="P2170" s="5">
        <v>4.8</v>
      </c>
      <c r="Q2170" s="5">
        <v>2.4</v>
      </c>
      <c r="R2170" s="22">
        <f>Tabla1[[#This Row],[Fecha de Envío]]-Tabla1[[#This Row],[Fecha de Orden]]</f>
        <v>13</v>
      </c>
      <c r="S2170" s="24">
        <f>YEAR(Tabla1[[#This Row],[Fecha de Orden]])</f>
        <v>2022</v>
      </c>
      <c r="T2170" t="str">
        <f>VLOOKUP(Tabla1[[#This Row],[Nombre del Producto]],Tabla2[[Nombre Producto]:[Costo Unitario]],2,FALSE)</f>
        <v>Lot's O' Nuts</v>
      </c>
      <c r="U2170" t="str">
        <f>VLOOKUP(Tabla1[[#This Row],[Fábrica]],Tabla3[],4,FALSE)</f>
        <v>Arizona</v>
      </c>
    </row>
    <row r="2171" spans="1:21" x14ac:dyDescent="0.25">
      <c r="A2171" t="s">
        <v>6725</v>
      </c>
      <c r="B2171" s="3">
        <v>44706</v>
      </c>
      <c r="C2171" s="3">
        <v>44718</v>
      </c>
      <c r="D2171" t="s">
        <v>71</v>
      </c>
      <c r="E2171">
        <v>152128</v>
      </c>
      <c r="F2171" t="s">
        <v>19</v>
      </c>
      <c r="G2171" t="s">
        <v>1801</v>
      </c>
      <c r="H2171" t="s">
        <v>1072</v>
      </c>
      <c r="I2171">
        <v>67212</v>
      </c>
      <c r="J2171" t="s">
        <v>22</v>
      </c>
      <c r="K2171" t="s">
        <v>43</v>
      </c>
      <c r="L2171" t="s">
        <v>33</v>
      </c>
      <c r="M2171" t="s">
        <v>34</v>
      </c>
      <c r="N2171" s="5">
        <v>10.8</v>
      </c>
      <c r="O2171" s="7">
        <v>3</v>
      </c>
      <c r="P2171" s="5">
        <v>7.2</v>
      </c>
      <c r="Q2171" s="5">
        <v>3.6</v>
      </c>
      <c r="R2171" s="22">
        <f>Tabla1[[#This Row],[Fecha de Envío]]-Tabla1[[#This Row],[Fecha de Orden]]</f>
        <v>12</v>
      </c>
      <c r="S2171" s="24">
        <f>YEAR(Tabla1[[#This Row],[Fecha de Orden]])</f>
        <v>2022</v>
      </c>
      <c r="T2171" t="str">
        <f>VLOOKUP(Tabla1[[#This Row],[Nombre del Producto]],Tabla2[[Nombre Producto]:[Costo Unitario]],2,FALSE)</f>
        <v>Lot's O' Nuts</v>
      </c>
      <c r="U2171" t="str">
        <f>VLOOKUP(Tabla1[[#This Row],[Fábrica]],Tabla3[],4,FALSE)</f>
        <v>Arizona</v>
      </c>
    </row>
    <row r="2172" spans="1:21" x14ac:dyDescent="0.25">
      <c r="A2172" t="s">
        <v>6726</v>
      </c>
      <c r="B2172" s="3">
        <v>44706</v>
      </c>
      <c r="C2172" s="3">
        <v>44718</v>
      </c>
      <c r="D2172" t="s">
        <v>71</v>
      </c>
      <c r="E2172">
        <v>152128</v>
      </c>
      <c r="F2172" t="s">
        <v>19</v>
      </c>
      <c r="G2172" t="s">
        <v>1801</v>
      </c>
      <c r="H2172" t="s">
        <v>1072</v>
      </c>
      <c r="I2172">
        <v>67212</v>
      </c>
      <c r="J2172" t="s">
        <v>22</v>
      </c>
      <c r="K2172" t="s">
        <v>43</v>
      </c>
      <c r="L2172" t="s">
        <v>24</v>
      </c>
      <c r="M2172" t="s">
        <v>25</v>
      </c>
      <c r="N2172" s="5">
        <v>7.5</v>
      </c>
      <c r="O2172" s="7">
        <v>2</v>
      </c>
      <c r="P2172" s="5">
        <v>4.9000000000000004</v>
      </c>
      <c r="Q2172" s="5">
        <v>2.6</v>
      </c>
      <c r="R2172" s="22">
        <f>Tabla1[[#This Row],[Fecha de Envío]]-Tabla1[[#This Row],[Fecha de Orden]]</f>
        <v>12</v>
      </c>
      <c r="S2172" s="24">
        <f>YEAR(Tabla1[[#This Row],[Fecha de Orden]])</f>
        <v>2022</v>
      </c>
      <c r="T2172" t="str">
        <f>VLOOKUP(Tabla1[[#This Row],[Nombre del Producto]],Tabla2[[Nombre Producto]:[Costo Unitario]],2,FALSE)</f>
        <v>Wicked Choccy's</v>
      </c>
      <c r="U2172" t="str">
        <f>VLOOKUP(Tabla1[[#This Row],[Fábrica]],Tabla3[],4,FALSE)</f>
        <v>Georgia</v>
      </c>
    </row>
    <row r="2173" spans="1:21" x14ac:dyDescent="0.25">
      <c r="A2173" t="s">
        <v>6767</v>
      </c>
      <c r="B2173" s="3">
        <v>44706</v>
      </c>
      <c r="C2173" s="3">
        <v>44718</v>
      </c>
      <c r="D2173" t="s">
        <v>71</v>
      </c>
      <c r="E2173">
        <v>141768</v>
      </c>
      <c r="F2173" t="s">
        <v>19</v>
      </c>
      <c r="G2173" t="s">
        <v>20</v>
      </c>
      <c r="H2173" t="s">
        <v>21</v>
      </c>
      <c r="I2173">
        <v>94109</v>
      </c>
      <c r="J2173" t="s">
        <v>22</v>
      </c>
      <c r="K2173" t="s">
        <v>23</v>
      </c>
      <c r="L2173" t="s">
        <v>33</v>
      </c>
      <c r="M2173" t="s">
        <v>34</v>
      </c>
      <c r="N2173" s="5">
        <v>10.8</v>
      </c>
      <c r="O2173" s="7">
        <v>3</v>
      </c>
      <c r="P2173" s="5">
        <v>7.2</v>
      </c>
      <c r="Q2173" s="5">
        <v>3.6</v>
      </c>
      <c r="R2173" s="22">
        <f>Tabla1[[#This Row],[Fecha de Envío]]-Tabla1[[#This Row],[Fecha de Orden]]</f>
        <v>12</v>
      </c>
      <c r="S2173" s="24">
        <f>YEAR(Tabla1[[#This Row],[Fecha de Orden]])</f>
        <v>2022</v>
      </c>
      <c r="T2173" t="str">
        <f>VLOOKUP(Tabla1[[#This Row],[Nombre del Producto]],Tabla2[[Nombre Producto]:[Costo Unitario]],2,FALSE)</f>
        <v>Lot's O' Nuts</v>
      </c>
      <c r="U2173" t="str">
        <f>VLOOKUP(Tabla1[[#This Row],[Fábrica]],Tabla3[],4,FALSE)</f>
        <v>Arizona</v>
      </c>
    </row>
    <row r="2174" spans="1:21" x14ac:dyDescent="0.25">
      <c r="A2174" t="s">
        <v>1130</v>
      </c>
      <c r="B2174" s="3">
        <v>44707</v>
      </c>
      <c r="C2174" s="3">
        <v>44720</v>
      </c>
      <c r="D2174" t="s">
        <v>71</v>
      </c>
      <c r="E2174">
        <v>113327</v>
      </c>
      <c r="F2174" t="s">
        <v>19</v>
      </c>
      <c r="G2174" t="s">
        <v>242</v>
      </c>
      <c r="H2174" t="s">
        <v>98</v>
      </c>
      <c r="I2174">
        <v>28540</v>
      </c>
      <c r="J2174" t="s">
        <v>22</v>
      </c>
      <c r="K2174" t="s">
        <v>66</v>
      </c>
      <c r="L2174" t="s">
        <v>36</v>
      </c>
      <c r="M2174" t="s">
        <v>37</v>
      </c>
      <c r="N2174" s="5">
        <v>6.5</v>
      </c>
      <c r="O2174" s="7">
        <v>2</v>
      </c>
      <c r="P2174" s="5">
        <v>4.22</v>
      </c>
      <c r="Q2174" s="5">
        <v>2.2799999999999998</v>
      </c>
      <c r="R2174" s="22">
        <f>Tabla1[[#This Row],[Fecha de Envío]]-Tabla1[[#This Row],[Fecha de Orden]]</f>
        <v>13</v>
      </c>
      <c r="S2174" s="24">
        <f>YEAR(Tabla1[[#This Row],[Fecha de Orden]])</f>
        <v>2022</v>
      </c>
      <c r="T2174" t="str">
        <f>VLOOKUP(Tabla1[[#This Row],[Nombre del Producto]],Tabla2[[Nombre Producto]:[Costo Unitario]],2,FALSE)</f>
        <v>Wicked Choccy's</v>
      </c>
      <c r="U2174" t="str">
        <f>VLOOKUP(Tabla1[[#This Row],[Fábrica]],Tabla3[],4,FALSE)</f>
        <v>Georgia</v>
      </c>
    </row>
    <row r="2175" spans="1:21" x14ac:dyDescent="0.25">
      <c r="A2175" t="s">
        <v>1131</v>
      </c>
      <c r="B2175" s="3">
        <v>44707</v>
      </c>
      <c r="C2175" s="3">
        <v>44720</v>
      </c>
      <c r="D2175" t="s">
        <v>71</v>
      </c>
      <c r="E2175">
        <v>113327</v>
      </c>
      <c r="F2175" t="s">
        <v>19</v>
      </c>
      <c r="G2175" t="s">
        <v>242</v>
      </c>
      <c r="H2175" t="s">
        <v>98</v>
      </c>
      <c r="I2175">
        <v>28540</v>
      </c>
      <c r="J2175" t="s">
        <v>22</v>
      </c>
      <c r="K2175" t="s">
        <v>66</v>
      </c>
      <c r="L2175" t="s">
        <v>27</v>
      </c>
      <c r="M2175" t="s">
        <v>28</v>
      </c>
      <c r="N2175" s="5">
        <v>14.4</v>
      </c>
      <c r="O2175" s="7">
        <v>4</v>
      </c>
      <c r="P2175" s="5">
        <v>10</v>
      </c>
      <c r="Q2175" s="5">
        <v>4.4000000000000004</v>
      </c>
      <c r="R2175" s="22">
        <f>Tabla1[[#This Row],[Fecha de Envío]]-Tabla1[[#This Row],[Fecha de Orden]]</f>
        <v>13</v>
      </c>
      <c r="S2175" s="24">
        <f>YEAR(Tabla1[[#This Row],[Fecha de Orden]])</f>
        <v>2022</v>
      </c>
      <c r="T2175" t="str">
        <f>VLOOKUP(Tabla1[[#This Row],[Nombre del Producto]],Tabla2[[Nombre Producto]:[Costo Unitario]],2,FALSE)</f>
        <v>Lot's O' Nuts</v>
      </c>
      <c r="U2175" t="str">
        <f>VLOOKUP(Tabla1[[#This Row],[Fábrica]],Tabla3[],4,FALSE)</f>
        <v>Arizona</v>
      </c>
    </row>
    <row r="2176" spans="1:21" x14ac:dyDescent="0.25">
      <c r="A2176" t="s">
        <v>1132</v>
      </c>
      <c r="B2176" s="3">
        <v>44707</v>
      </c>
      <c r="C2176" s="3">
        <v>44720</v>
      </c>
      <c r="D2176" t="s">
        <v>71</v>
      </c>
      <c r="E2176">
        <v>113327</v>
      </c>
      <c r="F2176" t="s">
        <v>19</v>
      </c>
      <c r="G2176" t="s">
        <v>242</v>
      </c>
      <c r="H2176" t="s">
        <v>98</v>
      </c>
      <c r="I2176">
        <v>28540</v>
      </c>
      <c r="J2176" t="s">
        <v>22</v>
      </c>
      <c r="K2176" t="s">
        <v>66</v>
      </c>
      <c r="L2176" t="s">
        <v>24</v>
      </c>
      <c r="M2176" t="s">
        <v>25</v>
      </c>
      <c r="N2176" s="5">
        <v>3.75</v>
      </c>
      <c r="O2176" s="7">
        <v>1</v>
      </c>
      <c r="P2176" s="5">
        <v>2.4500000000000002</v>
      </c>
      <c r="Q2176" s="5">
        <v>1.3</v>
      </c>
      <c r="R2176" s="22">
        <f>Tabla1[[#This Row],[Fecha de Envío]]-Tabla1[[#This Row],[Fecha de Orden]]</f>
        <v>13</v>
      </c>
      <c r="S2176" s="24">
        <f>YEAR(Tabla1[[#This Row],[Fecha de Orden]])</f>
        <v>2022</v>
      </c>
      <c r="T2176" t="str">
        <f>VLOOKUP(Tabla1[[#This Row],[Nombre del Producto]],Tabla2[[Nombre Producto]:[Costo Unitario]],2,FALSE)</f>
        <v>Wicked Choccy's</v>
      </c>
      <c r="U2176" t="str">
        <f>VLOOKUP(Tabla1[[#This Row],[Fábrica]],Tabla3[],4,FALSE)</f>
        <v>Georgia</v>
      </c>
    </row>
    <row r="2177" spans="1:21" x14ac:dyDescent="0.25">
      <c r="A2177" t="s">
        <v>7160</v>
      </c>
      <c r="B2177" s="3">
        <v>44707</v>
      </c>
      <c r="C2177" s="3">
        <v>44719</v>
      </c>
      <c r="D2177" t="s">
        <v>71</v>
      </c>
      <c r="E2177">
        <v>143147</v>
      </c>
      <c r="F2177" t="s">
        <v>19</v>
      </c>
      <c r="G2177" t="s">
        <v>908</v>
      </c>
      <c r="H2177" t="s">
        <v>42</v>
      </c>
      <c r="I2177">
        <v>78207</v>
      </c>
      <c r="J2177" t="s">
        <v>22</v>
      </c>
      <c r="K2177" t="s">
        <v>43</v>
      </c>
      <c r="L2177" t="s">
        <v>45</v>
      </c>
      <c r="M2177" t="s">
        <v>46</v>
      </c>
      <c r="N2177" s="5">
        <v>3.49</v>
      </c>
      <c r="O2177" s="7">
        <v>1</v>
      </c>
      <c r="P2177" s="5">
        <v>2.4900000000000002</v>
      </c>
      <c r="Q2177" s="5">
        <v>1</v>
      </c>
      <c r="R2177" s="22">
        <f>Tabla1[[#This Row],[Fecha de Envío]]-Tabla1[[#This Row],[Fecha de Orden]]</f>
        <v>12</v>
      </c>
      <c r="S2177" s="24">
        <f>YEAR(Tabla1[[#This Row],[Fecha de Orden]])</f>
        <v>2022</v>
      </c>
      <c r="T2177" t="str">
        <f>VLOOKUP(Tabla1[[#This Row],[Nombre del Producto]],Tabla2[[Nombre Producto]:[Costo Unitario]],2,FALSE)</f>
        <v>Lot's O' Nuts</v>
      </c>
      <c r="U2177" t="str">
        <f>VLOOKUP(Tabla1[[#This Row],[Fábrica]],Tabla3[],4,FALSE)</f>
        <v>Arizona</v>
      </c>
    </row>
    <row r="2178" spans="1:21" x14ac:dyDescent="0.25">
      <c r="A2178" t="s">
        <v>7161</v>
      </c>
      <c r="B2178" s="3">
        <v>44707</v>
      </c>
      <c r="C2178" s="3">
        <v>44719</v>
      </c>
      <c r="D2178" t="s">
        <v>71</v>
      </c>
      <c r="E2178">
        <v>143147</v>
      </c>
      <c r="F2178" t="s">
        <v>19</v>
      </c>
      <c r="G2178" t="s">
        <v>908</v>
      </c>
      <c r="H2178" t="s">
        <v>42</v>
      </c>
      <c r="I2178">
        <v>78207</v>
      </c>
      <c r="J2178" t="s">
        <v>22</v>
      </c>
      <c r="K2178" t="s">
        <v>43</v>
      </c>
      <c r="L2178" t="s">
        <v>36</v>
      </c>
      <c r="M2178" t="s">
        <v>37</v>
      </c>
      <c r="N2178" s="5">
        <v>16.25</v>
      </c>
      <c r="O2178" s="7">
        <v>5</v>
      </c>
      <c r="P2178" s="5">
        <v>10.55</v>
      </c>
      <c r="Q2178" s="5">
        <v>5.7</v>
      </c>
      <c r="R2178" s="22">
        <f>Tabla1[[#This Row],[Fecha de Envío]]-Tabla1[[#This Row],[Fecha de Orden]]</f>
        <v>12</v>
      </c>
      <c r="S2178" s="24">
        <f>YEAR(Tabla1[[#This Row],[Fecha de Orden]])</f>
        <v>2022</v>
      </c>
      <c r="T2178" t="str">
        <f>VLOOKUP(Tabla1[[#This Row],[Nombre del Producto]],Tabla2[[Nombre Producto]:[Costo Unitario]],2,FALSE)</f>
        <v>Wicked Choccy's</v>
      </c>
      <c r="U2178" t="str">
        <f>VLOOKUP(Tabla1[[#This Row],[Fábrica]],Tabla3[],4,FALSE)</f>
        <v>Georgia</v>
      </c>
    </row>
    <row r="2179" spans="1:21" x14ac:dyDescent="0.25">
      <c r="A2179" t="s">
        <v>7480</v>
      </c>
      <c r="B2179" s="3">
        <v>44707</v>
      </c>
      <c r="C2179" s="3">
        <v>44722</v>
      </c>
      <c r="D2179" t="s">
        <v>18</v>
      </c>
      <c r="E2179">
        <v>148964</v>
      </c>
      <c r="F2179" t="s">
        <v>19</v>
      </c>
      <c r="G2179" t="s">
        <v>214</v>
      </c>
      <c r="H2179" t="s">
        <v>125</v>
      </c>
      <c r="I2179">
        <v>98006</v>
      </c>
      <c r="J2179" t="s">
        <v>22</v>
      </c>
      <c r="K2179" t="s">
        <v>23</v>
      </c>
      <c r="L2179" t="s">
        <v>45</v>
      </c>
      <c r="M2179" t="s">
        <v>46</v>
      </c>
      <c r="N2179" s="5">
        <v>3.49</v>
      </c>
      <c r="O2179" s="7">
        <v>1</v>
      </c>
      <c r="P2179" s="5">
        <v>2.4900000000000002</v>
      </c>
      <c r="Q2179" s="5">
        <v>1</v>
      </c>
      <c r="R2179" s="22">
        <f>Tabla1[[#This Row],[Fecha de Envío]]-Tabla1[[#This Row],[Fecha de Orden]]</f>
        <v>15</v>
      </c>
      <c r="S2179" s="24">
        <f>YEAR(Tabla1[[#This Row],[Fecha de Orden]])</f>
        <v>2022</v>
      </c>
      <c r="T2179" t="str">
        <f>VLOOKUP(Tabla1[[#This Row],[Nombre del Producto]],Tabla2[[Nombre Producto]:[Costo Unitario]],2,FALSE)</f>
        <v>Lot's O' Nuts</v>
      </c>
      <c r="U2179" t="str">
        <f>VLOOKUP(Tabla1[[#This Row],[Fábrica]],Tabla3[],4,FALSE)</f>
        <v>Arizona</v>
      </c>
    </row>
    <row r="2180" spans="1:21" x14ac:dyDescent="0.25">
      <c r="A2180" t="s">
        <v>4974</v>
      </c>
      <c r="B2180" s="3">
        <v>44709</v>
      </c>
      <c r="C2180" s="3">
        <v>44723</v>
      </c>
      <c r="D2180" t="s">
        <v>18</v>
      </c>
      <c r="E2180">
        <v>131758</v>
      </c>
      <c r="F2180" t="s">
        <v>19</v>
      </c>
      <c r="G2180" t="s">
        <v>2158</v>
      </c>
      <c r="H2180" t="s">
        <v>31</v>
      </c>
      <c r="I2180">
        <v>11520</v>
      </c>
      <c r="J2180" t="s">
        <v>22</v>
      </c>
      <c r="K2180" t="s">
        <v>32</v>
      </c>
      <c r="L2180" t="s">
        <v>45</v>
      </c>
      <c r="M2180" t="s">
        <v>46</v>
      </c>
      <c r="N2180" s="5">
        <v>10.47</v>
      </c>
      <c r="O2180" s="7">
        <v>3</v>
      </c>
      <c r="P2180" s="5">
        <v>7.47</v>
      </c>
      <c r="Q2180" s="5">
        <v>3</v>
      </c>
      <c r="R2180" s="22">
        <f>Tabla1[[#This Row],[Fecha de Envío]]-Tabla1[[#This Row],[Fecha de Orden]]</f>
        <v>14</v>
      </c>
      <c r="S2180" s="24">
        <f>YEAR(Tabla1[[#This Row],[Fecha de Orden]])</f>
        <v>2022</v>
      </c>
      <c r="T2180" t="str">
        <f>VLOOKUP(Tabla1[[#This Row],[Nombre del Producto]],Tabla2[[Nombre Producto]:[Costo Unitario]],2,FALSE)</f>
        <v>Lot's O' Nuts</v>
      </c>
      <c r="U2180" t="str">
        <f>VLOOKUP(Tabla1[[#This Row],[Fábrica]],Tabla3[],4,FALSE)</f>
        <v>Arizona</v>
      </c>
    </row>
    <row r="2181" spans="1:21" x14ac:dyDescent="0.25">
      <c r="A2181" t="s">
        <v>4975</v>
      </c>
      <c r="B2181" s="3">
        <v>44709</v>
      </c>
      <c r="C2181" s="3">
        <v>44723</v>
      </c>
      <c r="D2181" t="s">
        <v>18</v>
      </c>
      <c r="E2181">
        <v>131758</v>
      </c>
      <c r="F2181" t="s">
        <v>19</v>
      </c>
      <c r="G2181" t="s">
        <v>2158</v>
      </c>
      <c r="H2181" t="s">
        <v>31</v>
      </c>
      <c r="I2181">
        <v>11520</v>
      </c>
      <c r="J2181" t="s">
        <v>22</v>
      </c>
      <c r="K2181" t="s">
        <v>32</v>
      </c>
      <c r="L2181" t="s">
        <v>36</v>
      </c>
      <c r="M2181" t="s">
        <v>37</v>
      </c>
      <c r="N2181" s="5">
        <v>16.25</v>
      </c>
      <c r="O2181" s="7">
        <v>5</v>
      </c>
      <c r="P2181" s="5">
        <v>10.55</v>
      </c>
      <c r="Q2181" s="5">
        <v>5.7</v>
      </c>
      <c r="R2181" s="22">
        <f>Tabla1[[#This Row],[Fecha de Envío]]-Tabla1[[#This Row],[Fecha de Orden]]</f>
        <v>14</v>
      </c>
      <c r="S2181" s="24">
        <f>YEAR(Tabla1[[#This Row],[Fecha de Orden]])</f>
        <v>2022</v>
      </c>
      <c r="T2181" t="str">
        <f>VLOOKUP(Tabla1[[#This Row],[Nombre del Producto]],Tabla2[[Nombre Producto]:[Costo Unitario]],2,FALSE)</f>
        <v>Wicked Choccy's</v>
      </c>
      <c r="U2181" t="str">
        <f>VLOOKUP(Tabla1[[#This Row],[Fábrica]],Tabla3[],4,FALSE)</f>
        <v>Georgia</v>
      </c>
    </row>
    <row r="2182" spans="1:21" x14ac:dyDescent="0.25">
      <c r="A2182" t="s">
        <v>6407</v>
      </c>
      <c r="B2182" s="3">
        <v>44709</v>
      </c>
      <c r="C2182" s="3">
        <v>44724</v>
      </c>
      <c r="D2182" t="s">
        <v>18</v>
      </c>
      <c r="E2182">
        <v>135020</v>
      </c>
      <c r="F2182" t="s">
        <v>19</v>
      </c>
      <c r="G2182" t="s">
        <v>276</v>
      </c>
      <c r="H2182" t="s">
        <v>31</v>
      </c>
      <c r="I2182">
        <v>14609</v>
      </c>
      <c r="J2182" t="s">
        <v>22</v>
      </c>
      <c r="K2182" t="s">
        <v>32</v>
      </c>
      <c r="L2182" t="s">
        <v>36</v>
      </c>
      <c r="M2182" t="s">
        <v>37</v>
      </c>
      <c r="N2182" s="5">
        <v>6.5</v>
      </c>
      <c r="O2182" s="7">
        <v>2</v>
      </c>
      <c r="P2182" s="5">
        <v>4.22</v>
      </c>
      <c r="Q2182" s="5">
        <v>2.2799999999999998</v>
      </c>
      <c r="R2182" s="22">
        <f>Tabla1[[#This Row],[Fecha de Envío]]-Tabla1[[#This Row],[Fecha de Orden]]</f>
        <v>15</v>
      </c>
      <c r="S2182" s="24">
        <f>YEAR(Tabla1[[#This Row],[Fecha de Orden]])</f>
        <v>2022</v>
      </c>
      <c r="T2182" t="str">
        <f>VLOOKUP(Tabla1[[#This Row],[Nombre del Producto]],Tabla2[[Nombre Producto]:[Costo Unitario]],2,FALSE)</f>
        <v>Wicked Choccy's</v>
      </c>
      <c r="U2182" t="str">
        <f>VLOOKUP(Tabla1[[#This Row],[Fábrica]],Tabla3[],4,FALSE)</f>
        <v>Georgia</v>
      </c>
    </row>
    <row r="2183" spans="1:21" x14ac:dyDescent="0.25">
      <c r="A2183" t="s">
        <v>6408</v>
      </c>
      <c r="B2183" s="3">
        <v>44709</v>
      </c>
      <c r="C2183" s="3">
        <v>44724</v>
      </c>
      <c r="D2183" t="s">
        <v>18</v>
      </c>
      <c r="E2183">
        <v>135020</v>
      </c>
      <c r="F2183" t="s">
        <v>19</v>
      </c>
      <c r="G2183" t="s">
        <v>276</v>
      </c>
      <c r="H2183" t="s">
        <v>31</v>
      </c>
      <c r="I2183">
        <v>14609</v>
      </c>
      <c r="J2183" t="s">
        <v>22</v>
      </c>
      <c r="K2183" t="s">
        <v>32</v>
      </c>
      <c r="L2183" t="s">
        <v>24</v>
      </c>
      <c r="M2183" t="s">
        <v>25</v>
      </c>
      <c r="N2183" s="5">
        <v>26.25</v>
      </c>
      <c r="O2183" s="7">
        <v>7</v>
      </c>
      <c r="P2183" s="5">
        <v>17.149999999999999</v>
      </c>
      <c r="Q2183" s="5">
        <v>9.1</v>
      </c>
      <c r="R2183" s="22">
        <f>Tabla1[[#This Row],[Fecha de Envío]]-Tabla1[[#This Row],[Fecha de Orden]]</f>
        <v>15</v>
      </c>
      <c r="S2183" s="24">
        <f>YEAR(Tabla1[[#This Row],[Fecha de Orden]])</f>
        <v>2022</v>
      </c>
      <c r="T2183" t="str">
        <f>VLOOKUP(Tabla1[[#This Row],[Nombre del Producto]],Tabla2[[Nombre Producto]:[Costo Unitario]],2,FALSE)</f>
        <v>Wicked Choccy's</v>
      </c>
      <c r="U2183" t="str">
        <f>VLOOKUP(Tabla1[[#This Row],[Fábrica]],Tabla3[],4,FALSE)</f>
        <v>Georgia</v>
      </c>
    </row>
    <row r="2184" spans="1:21" x14ac:dyDescent="0.25">
      <c r="A2184" t="s">
        <v>6409</v>
      </c>
      <c r="B2184" s="3">
        <v>44709</v>
      </c>
      <c r="C2184" s="3">
        <v>44724</v>
      </c>
      <c r="D2184" t="s">
        <v>18</v>
      </c>
      <c r="E2184">
        <v>135020</v>
      </c>
      <c r="F2184" t="s">
        <v>19</v>
      </c>
      <c r="G2184" t="s">
        <v>276</v>
      </c>
      <c r="H2184" t="s">
        <v>31</v>
      </c>
      <c r="I2184">
        <v>14609</v>
      </c>
      <c r="J2184" t="s">
        <v>22</v>
      </c>
      <c r="K2184" t="s">
        <v>32</v>
      </c>
      <c r="L2184" t="s">
        <v>33</v>
      </c>
      <c r="M2184" t="s">
        <v>34</v>
      </c>
      <c r="N2184" s="5">
        <v>10.8</v>
      </c>
      <c r="O2184" s="7">
        <v>3</v>
      </c>
      <c r="P2184" s="5">
        <v>7.2</v>
      </c>
      <c r="Q2184" s="5">
        <v>3.6</v>
      </c>
      <c r="R2184" s="22">
        <f>Tabla1[[#This Row],[Fecha de Envío]]-Tabla1[[#This Row],[Fecha de Orden]]</f>
        <v>15</v>
      </c>
      <c r="S2184" s="24">
        <f>YEAR(Tabla1[[#This Row],[Fecha de Orden]])</f>
        <v>2022</v>
      </c>
      <c r="T2184" t="str">
        <f>VLOOKUP(Tabla1[[#This Row],[Nombre del Producto]],Tabla2[[Nombre Producto]:[Costo Unitario]],2,FALSE)</f>
        <v>Lot's O' Nuts</v>
      </c>
      <c r="U2184" t="str">
        <f>VLOOKUP(Tabla1[[#This Row],[Fábrica]],Tabla3[],4,FALSE)</f>
        <v>Arizona</v>
      </c>
    </row>
    <row r="2185" spans="1:21" x14ac:dyDescent="0.25">
      <c r="A2185" t="s">
        <v>6695</v>
      </c>
      <c r="B2185" s="3">
        <v>44709</v>
      </c>
      <c r="C2185" s="3">
        <v>44725</v>
      </c>
      <c r="D2185" t="s">
        <v>18</v>
      </c>
      <c r="E2185">
        <v>118948</v>
      </c>
      <c r="F2185" t="s">
        <v>19</v>
      </c>
      <c r="G2185" t="s">
        <v>124</v>
      </c>
      <c r="H2185" t="s">
        <v>125</v>
      </c>
      <c r="I2185">
        <v>98105</v>
      </c>
      <c r="J2185" t="s">
        <v>22</v>
      </c>
      <c r="K2185" t="s">
        <v>23</v>
      </c>
      <c r="L2185" t="s">
        <v>27</v>
      </c>
      <c r="M2185" t="s">
        <v>28</v>
      </c>
      <c r="N2185" s="5">
        <v>10.8</v>
      </c>
      <c r="O2185" s="7">
        <v>3</v>
      </c>
      <c r="P2185" s="5">
        <v>7.5</v>
      </c>
      <c r="Q2185" s="5">
        <v>3.3</v>
      </c>
      <c r="R2185" s="22">
        <f>Tabla1[[#This Row],[Fecha de Envío]]-Tabla1[[#This Row],[Fecha de Orden]]</f>
        <v>16</v>
      </c>
      <c r="S2185" s="24">
        <f>YEAR(Tabla1[[#This Row],[Fecha de Orden]])</f>
        <v>2022</v>
      </c>
      <c r="T2185" t="str">
        <f>VLOOKUP(Tabla1[[#This Row],[Nombre del Producto]],Tabla2[[Nombre Producto]:[Costo Unitario]],2,FALSE)</f>
        <v>Lot's O' Nuts</v>
      </c>
      <c r="U2185" t="str">
        <f>VLOOKUP(Tabla1[[#This Row],[Fábrica]],Tabla3[],4,FALSE)</f>
        <v>Arizona</v>
      </c>
    </row>
    <row r="2186" spans="1:21" x14ac:dyDescent="0.25">
      <c r="A2186" t="s">
        <v>8657</v>
      </c>
      <c r="B2186" s="3">
        <v>44709</v>
      </c>
      <c r="C2186" s="3">
        <v>44725</v>
      </c>
      <c r="D2186" t="s">
        <v>18</v>
      </c>
      <c r="E2186">
        <v>149601</v>
      </c>
      <c r="F2186" t="s">
        <v>19</v>
      </c>
      <c r="G2186" t="s">
        <v>4349</v>
      </c>
      <c r="H2186" t="s">
        <v>84</v>
      </c>
      <c r="I2186">
        <v>6040</v>
      </c>
      <c r="J2186" t="s">
        <v>22</v>
      </c>
      <c r="K2186" t="s">
        <v>32</v>
      </c>
      <c r="L2186" t="s">
        <v>36</v>
      </c>
      <c r="M2186" t="s">
        <v>37</v>
      </c>
      <c r="N2186" s="5">
        <v>16.25</v>
      </c>
      <c r="O2186" s="7">
        <v>5</v>
      </c>
      <c r="P2186" s="5">
        <v>10.55</v>
      </c>
      <c r="Q2186" s="5">
        <v>5.7</v>
      </c>
      <c r="R2186" s="22">
        <f>Tabla1[[#This Row],[Fecha de Envío]]-Tabla1[[#This Row],[Fecha de Orden]]</f>
        <v>16</v>
      </c>
      <c r="S2186" s="24">
        <f>YEAR(Tabla1[[#This Row],[Fecha de Orden]])</f>
        <v>2022</v>
      </c>
      <c r="T2186" t="str">
        <f>VLOOKUP(Tabla1[[#This Row],[Nombre del Producto]],Tabla2[[Nombre Producto]:[Costo Unitario]],2,FALSE)</f>
        <v>Wicked Choccy's</v>
      </c>
      <c r="U2186" t="str">
        <f>VLOOKUP(Tabla1[[#This Row],[Fábrica]],Tabla3[],4,FALSE)</f>
        <v>Georgia</v>
      </c>
    </row>
    <row r="2187" spans="1:21" x14ac:dyDescent="0.25">
      <c r="A2187" t="s">
        <v>1670</v>
      </c>
      <c r="B2187" s="3">
        <v>44710</v>
      </c>
      <c r="C2187" s="3">
        <v>44722</v>
      </c>
      <c r="D2187" t="s">
        <v>39</v>
      </c>
      <c r="E2187">
        <v>104297</v>
      </c>
      <c r="F2187" t="s">
        <v>19</v>
      </c>
      <c r="G2187" t="s">
        <v>626</v>
      </c>
      <c r="H2187" t="s">
        <v>210</v>
      </c>
      <c r="I2187">
        <v>44105</v>
      </c>
      <c r="J2187" t="s">
        <v>22</v>
      </c>
      <c r="K2187" t="s">
        <v>32</v>
      </c>
      <c r="L2187" t="s">
        <v>33</v>
      </c>
      <c r="M2187" t="s">
        <v>34</v>
      </c>
      <c r="N2187" s="5">
        <v>10.8</v>
      </c>
      <c r="O2187" s="7">
        <v>3</v>
      </c>
      <c r="P2187" s="5">
        <v>7.2</v>
      </c>
      <c r="Q2187" s="5">
        <v>3.6</v>
      </c>
      <c r="R2187" s="22">
        <f>Tabla1[[#This Row],[Fecha de Envío]]-Tabla1[[#This Row],[Fecha de Orden]]</f>
        <v>12</v>
      </c>
      <c r="S2187" s="24">
        <f>YEAR(Tabla1[[#This Row],[Fecha de Orden]])</f>
        <v>2022</v>
      </c>
      <c r="T2187" t="str">
        <f>VLOOKUP(Tabla1[[#This Row],[Nombre del Producto]],Tabla2[[Nombre Producto]:[Costo Unitario]],2,FALSE)</f>
        <v>Lot's O' Nuts</v>
      </c>
      <c r="U2187" t="str">
        <f>VLOOKUP(Tabla1[[#This Row],[Fábrica]],Tabla3[],4,FALSE)</f>
        <v>Arizona</v>
      </c>
    </row>
    <row r="2188" spans="1:21" x14ac:dyDescent="0.25">
      <c r="A2188" t="s">
        <v>4676</v>
      </c>
      <c r="B2188" s="3">
        <v>44710</v>
      </c>
      <c r="C2188" s="3">
        <v>44725</v>
      </c>
      <c r="D2188" t="s">
        <v>18</v>
      </c>
      <c r="E2188">
        <v>120880</v>
      </c>
      <c r="F2188" t="s">
        <v>19</v>
      </c>
      <c r="G2188" t="s">
        <v>124</v>
      </c>
      <c r="H2188" t="s">
        <v>125</v>
      </c>
      <c r="I2188">
        <v>98105</v>
      </c>
      <c r="J2188" t="s">
        <v>22</v>
      </c>
      <c r="K2188" t="s">
        <v>23</v>
      </c>
      <c r="L2188" t="s">
        <v>27</v>
      </c>
      <c r="M2188" t="s">
        <v>28</v>
      </c>
      <c r="N2188" s="5">
        <v>18</v>
      </c>
      <c r="O2188" s="7">
        <v>5</v>
      </c>
      <c r="P2188" s="5">
        <v>12.5</v>
      </c>
      <c r="Q2188" s="5">
        <v>5.5</v>
      </c>
      <c r="R2188" s="22">
        <f>Tabla1[[#This Row],[Fecha de Envío]]-Tabla1[[#This Row],[Fecha de Orden]]</f>
        <v>15</v>
      </c>
      <c r="S2188" s="24">
        <f>YEAR(Tabla1[[#This Row],[Fecha de Orden]])</f>
        <v>2022</v>
      </c>
      <c r="T2188" t="str">
        <f>VLOOKUP(Tabla1[[#This Row],[Nombre del Producto]],Tabla2[[Nombre Producto]:[Costo Unitario]],2,FALSE)</f>
        <v>Lot's O' Nuts</v>
      </c>
      <c r="U2188" t="str">
        <f>VLOOKUP(Tabla1[[#This Row],[Fábrica]],Tabla3[],4,FALSE)</f>
        <v>Arizona</v>
      </c>
    </row>
    <row r="2189" spans="1:21" x14ac:dyDescent="0.25">
      <c r="A2189" t="s">
        <v>4677</v>
      </c>
      <c r="B2189" s="3">
        <v>44710</v>
      </c>
      <c r="C2189" s="3">
        <v>44725</v>
      </c>
      <c r="D2189" t="s">
        <v>18</v>
      </c>
      <c r="E2189">
        <v>120880</v>
      </c>
      <c r="F2189" t="s">
        <v>19</v>
      </c>
      <c r="G2189" t="s">
        <v>124</v>
      </c>
      <c r="H2189" t="s">
        <v>125</v>
      </c>
      <c r="I2189">
        <v>98105</v>
      </c>
      <c r="J2189" t="s">
        <v>22</v>
      </c>
      <c r="K2189" t="s">
        <v>23</v>
      </c>
      <c r="L2189" t="s">
        <v>24</v>
      </c>
      <c r="M2189" t="s">
        <v>25</v>
      </c>
      <c r="N2189" s="5">
        <v>18.75</v>
      </c>
      <c r="O2189" s="7">
        <v>5</v>
      </c>
      <c r="P2189" s="5">
        <v>12.25</v>
      </c>
      <c r="Q2189" s="5">
        <v>6.5</v>
      </c>
      <c r="R2189" s="22">
        <f>Tabla1[[#This Row],[Fecha de Envío]]-Tabla1[[#This Row],[Fecha de Orden]]</f>
        <v>15</v>
      </c>
      <c r="S2189" s="24">
        <f>YEAR(Tabla1[[#This Row],[Fecha de Orden]])</f>
        <v>2022</v>
      </c>
      <c r="T2189" t="str">
        <f>VLOOKUP(Tabla1[[#This Row],[Nombre del Producto]],Tabla2[[Nombre Producto]:[Costo Unitario]],2,FALSE)</f>
        <v>Wicked Choccy's</v>
      </c>
      <c r="U2189" t="str">
        <f>VLOOKUP(Tabla1[[#This Row],[Fábrica]],Tabla3[],4,FALSE)</f>
        <v>Georgia</v>
      </c>
    </row>
    <row r="2190" spans="1:21" x14ac:dyDescent="0.25">
      <c r="A2190" t="s">
        <v>4678</v>
      </c>
      <c r="B2190" s="3">
        <v>44710</v>
      </c>
      <c r="C2190" s="3">
        <v>44725</v>
      </c>
      <c r="D2190" t="s">
        <v>18</v>
      </c>
      <c r="E2190">
        <v>120880</v>
      </c>
      <c r="F2190" t="s">
        <v>19</v>
      </c>
      <c r="G2190" t="s">
        <v>124</v>
      </c>
      <c r="H2190" t="s">
        <v>125</v>
      </c>
      <c r="I2190">
        <v>98105</v>
      </c>
      <c r="J2190" t="s">
        <v>22</v>
      </c>
      <c r="K2190" t="s">
        <v>23</v>
      </c>
      <c r="L2190" t="s">
        <v>36</v>
      </c>
      <c r="M2190" t="s">
        <v>37</v>
      </c>
      <c r="N2190" s="5">
        <v>9.75</v>
      </c>
      <c r="O2190" s="7">
        <v>3</v>
      </c>
      <c r="P2190" s="5">
        <v>6.33</v>
      </c>
      <c r="Q2190" s="5">
        <v>3.42</v>
      </c>
      <c r="R2190" s="22">
        <f>Tabla1[[#This Row],[Fecha de Envío]]-Tabla1[[#This Row],[Fecha de Orden]]</f>
        <v>15</v>
      </c>
      <c r="S2190" s="24">
        <f>YEAR(Tabla1[[#This Row],[Fecha de Orden]])</f>
        <v>2022</v>
      </c>
      <c r="T2190" t="str">
        <f>VLOOKUP(Tabla1[[#This Row],[Nombre del Producto]],Tabla2[[Nombre Producto]:[Costo Unitario]],2,FALSE)</f>
        <v>Wicked Choccy's</v>
      </c>
      <c r="U2190" t="str">
        <f>VLOOKUP(Tabla1[[#This Row],[Fábrica]],Tabla3[],4,FALSE)</f>
        <v>Georgia</v>
      </c>
    </row>
    <row r="2191" spans="1:21" x14ac:dyDescent="0.25">
      <c r="A2191" t="s">
        <v>4976</v>
      </c>
      <c r="B2191" s="3">
        <v>44710</v>
      </c>
      <c r="C2191" s="3">
        <v>44725</v>
      </c>
      <c r="D2191" t="s">
        <v>18</v>
      </c>
      <c r="E2191">
        <v>168277</v>
      </c>
      <c r="F2191" t="s">
        <v>19</v>
      </c>
      <c r="G2191" t="s">
        <v>156</v>
      </c>
      <c r="H2191" t="s">
        <v>147</v>
      </c>
      <c r="I2191">
        <v>46203</v>
      </c>
      <c r="J2191" t="s">
        <v>22</v>
      </c>
      <c r="K2191" t="s">
        <v>43</v>
      </c>
      <c r="L2191" t="s">
        <v>24</v>
      </c>
      <c r="M2191" t="s">
        <v>25</v>
      </c>
      <c r="N2191" s="5">
        <v>11.25</v>
      </c>
      <c r="O2191" s="7">
        <v>3</v>
      </c>
      <c r="P2191" s="5">
        <v>7.35</v>
      </c>
      <c r="Q2191" s="5">
        <v>3.9</v>
      </c>
      <c r="R2191" s="22">
        <f>Tabla1[[#This Row],[Fecha de Envío]]-Tabla1[[#This Row],[Fecha de Orden]]</f>
        <v>15</v>
      </c>
      <c r="S2191" s="24">
        <f>YEAR(Tabla1[[#This Row],[Fecha de Orden]])</f>
        <v>2022</v>
      </c>
      <c r="T2191" t="str">
        <f>VLOOKUP(Tabla1[[#This Row],[Nombre del Producto]],Tabla2[[Nombre Producto]:[Costo Unitario]],2,FALSE)</f>
        <v>Wicked Choccy's</v>
      </c>
      <c r="U2191" t="str">
        <f>VLOOKUP(Tabla1[[#This Row],[Fábrica]],Tabla3[],4,FALSE)</f>
        <v>Georgia</v>
      </c>
    </row>
    <row r="2192" spans="1:21" x14ac:dyDescent="0.25">
      <c r="A2192" t="s">
        <v>9089</v>
      </c>
      <c r="B2192" s="3">
        <v>44710</v>
      </c>
      <c r="C2192" s="3">
        <v>44722</v>
      </c>
      <c r="D2192" t="s">
        <v>39</v>
      </c>
      <c r="E2192">
        <v>111339</v>
      </c>
      <c r="F2192" t="s">
        <v>19</v>
      </c>
      <c r="G2192" t="s">
        <v>412</v>
      </c>
      <c r="H2192" t="s">
        <v>210</v>
      </c>
      <c r="I2192">
        <v>43229</v>
      </c>
      <c r="J2192" t="s">
        <v>22</v>
      </c>
      <c r="K2192" t="s">
        <v>32</v>
      </c>
      <c r="L2192" t="s">
        <v>45</v>
      </c>
      <c r="M2192" t="s">
        <v>46</v>
      </c>
      <c r="N2192" s="5">
        <v>10.47</v>
      </c>
      <c r="O2192" s="7">
        <v>3</v>
      </c>
      <c r="P2192" s="5">
        <v>7.47</v>
      </c>
      <c r="Q2192" s="5">
        <v>3</v>
      </c>
      <c r="R2192" s="22">
        <f>Tabla1[[#This Row],[Fecha de Envío]]-Tabla1[[#This Row],[Fecha de Orden]]</f>
        <v>12</v>
      </c>
      <c r="S2192" s="24">
        <f>YEAR(Tabla1[[#This Row],[Fecha de Orden]])</f>
        <v>2022</v>
      </c>
      <c r="T2192" t="str">
        <f>VLOOKUP(Tabla1[[#This Row],[Nombre del Producto]],Tabla2[[Nombre Producto]:[Costo Unitario]],2,FALSE)</f>
        <v>Lot's O' Nuts</v>
      </c>
      <c r="U2192" t="str">
        <f>VLOOKUP(Tabla1[[#This Row],[Fábrica]],Tabla3[],4,FALSE)</f>
        <v>Arizona</v>
      </c>
    </row>
    <row r="2193" spans="1:21" x14ac:dyDescent="0.25">
      <c r="A2193" t="s">
        <v>9090</v>
      </c>
      <c r="B2193" s="3">
        <v>44710</v>
      </c>
      <c r="C2193" s="3">
        <v>44722</v>
      </c>
      <c r="D2193" t="s">
        <v>39</v>
      </c>
      <c r="E2193">
        <v>111339</v>
      </c>
      <c r="F2193" t="s">
        <v>19</v>
      </c>
      <c r="G2193" t="s">
        <v>412</v>
      </c>
      <c r="H2193" t="s">
        <v>210</v>
      </c>
      <c r="I2193">
        <v>43229</v>
      </c>
      <c r="J2193" t="s">
        <v>22</v>
      </c>
      <c r="K2193" t="s">
        <v>32</v>
      </c>
      <c r="L2193" t="s">
        <v>27</v>
      </c>
      <c r="M2193" t="s">
        <v>28</v>
      </c>
      <c r="N2193" s="5">
        <v>14.4</v>
      </c>
      <c r="O2193" s="7">
        <v>4</v>
      </c>
      <c r="P2193" s="5">
        <v>10</v>
      </c>
      <c r="Q2193" s="5">
        <v>4.4000000000000004</v>
      </c>
      <c r="R2193" s="22">
        <f>Tabla1[[#This Row],[Fecha de Envío]]-Tabla1[[#This Row],[Fecha de Orden]]</f>
        <v>12</v>
      </c>
      <c r="S2193" s="24">
        <f>YEAR(Tabla1[[#This Row],[Fecha de Orden]])</f>
        <v>2022</v>
      </c>
      <c r="T2193" t="str">
        <f>VLOOKUP(Tabla1[[#This Row],[Nombre del Producto]],Tabla2[[Nombre Producto]:[Costo Unitario]],2,FALSE)</f>
        <v>Lot's O' Nuts</v>
      </c>
      <c r="U2193" t="str">
        <f>VLOOKUP(Tabla1[[#This Row],[Fábrica]],Tabla3[],4,FALSE)</f>
        <v>Arizona</v>
      </c>
    </row>
    <row r="2194" spans="1:21" x14ac:dyDescent="0.25">
      <c r="A2194" t="s">
        <v>9091</v>
      </c>
      <c r="B2194" s="3">
        <v>44710</v>
      </c>
      <c r="C2194" s="3">
        <v>44722</v>
      </c>
      <c r="D2194" t="s">
        <v>39</v>
      </c>
      <c r="E2194">
        <v>111339</v>
      </c>
      <c r="F2194" t="s">
        <v>19</v>
      </c>
      <c r="G2194" t="s">
        <v>412</v>
      </c>
      <c r="H2194" t="s">
        <v>210</v>
      </c>
      <c r="I2194">
        <v>43229</v>
      </c>
      <c r="J2194" t="s">
        <v>22</v>
      </c>
      <c r="K2194" t="s">
        <v>32</v>
      </c>
      <c r="L2194" t="s">
        <v>33</v>
      </c>
      <c r="M2194" t="s">
        <v>34</v>
      </c>
      <c r="N2194" s="5">
        <v>18</v>
      </c>
      <c r="O2194" s="7">
        <v>5</v>
      </c>
      <c r="P2194" s="5">
        <v>12</v>
      </c>
      <c r="Q2194" s="5">
        <v>6</v>
      </c>
      <c r="R2194" s="22">
        <f>Tabla1[[#This Row],[Fecha de Envío]]-Tabla1[[#This Row],[Fecha de Orden]]</f>
        <v>12</v>
      </c>
      <c r="S2194" s="24">
        <f>YEAR(Tabla1[[#This Row],[Fecha de Orden]])</f>
        <v>2022</v>
      </c>
      <c r="T2194" t="str">
        <f>VLOOKUP(Tabla1[[#This Row],[Nombre del Producto]],Tabla2[[Nombre Producto]:[Costo Unitario]],2,FALSE)</f>
        <v>Lot's O' Nuts</v>
      </c>
      <c r="U2194" t="str">
        <f>VLOOKUP(Tabla1[[#This Row],[Fábrica]],Tabla3[],4,FALSE)</f>
        <v>Arizona</v>
      </c>
    </row>
    <row r="2195" spans="1:21" x14ac:dyDescent="0.25">
      <c r="A2195" t="s">
        <v>984</v>
      </c>
      <c r="B2195" s="3">
        <v>44711</v>
      </c>
      <c r="C2195" s="3">
        <v>44725</v>
      </c>
      <c r="D2195" t="s">
        <v>18</v>
      </c>
      <c r="E2195">
        <v>163923</v>
      </c>
      <c r="F2195" t="s">
        <v>19</v>
      </c>
      <c r="G2195" t="s">
        <v>86</v>
      </c>
      <c r="H2195" t="s">
        <v>133</v>
      </c>
      <c r="I2195">
        <v>22153</v>
      </c>
      <c r="J2195" t="s">
        <v>148</v>
      </c>
      <c r="K2195" t="s">
        <v>66</v>
      </c>
      <c r="L2195" t="s">
        <v>445</v>
      </c>
      <c r="M2195" t="s">
        <v>446</v>
      </c>
      <c r="N2195" s="5">
        <v>13</v>
      </c>
      <c r="O2195" s="7">
        <v>4</v>
      </c>
      <c r="P2195" s="5">
        <v>1</v>
      </c>
      <c r="Q2195" s="5">
        <v>12</v>
      </c>
      <c r="R2195" s="22">
        <f>Tabla1[[#This Row],[Fecha de Envío]]-Tabla1[[#This Row],[Fecha de Orden]]</f>
        <v>14</v>
      </c>
      <c r="S2195" s="24">
        <f>YEAR(Tabla1[[#This Row],[Fecha de Orden]])</f>
        <v>2022</v>
      </c>
      <c r="T2195" t="str">
        <f>VLOOKUP(Tabla1[[#This Row],[Nombre del Producto]],Tabla2[[Nombre Producto]:[Costo Unitario]],2,FALSE)</f>
        <v>The Other Factory</v>
      </c>
      <c r="U2195" t="str">
        <f>VLOOKUP(Tabla1[[#This Row],[Fábrica]],Tabla3[],4,FALSE)</f>
        <v>Tennessee</v>
      </c>
    </row>
    <row r="2196" spans="1:21" x14ac:dyDescent="0.25">
      <c r="A2196" t="s">
        <v>3349</v>
      </c>
      <c r="B2196" s="3">
        <v>44711</v>
      </c>
      <c r="C2196" s="3">
        <v>44723</v>
      </c>
      <c r="D2196" t="s">
        <v>39</v>
      </c>
      <c r="E2196">
        <v>103177</v>
      </c>
      <c r="F2196" t="s">
        <v>19</v>
      </c>
      <c r="G2196" t="s">
        <v>30</v>
      </c>
      <c r="H2196" t="s">
        <v>31</v>
      </c>
      <c r="I2196">
        <v>10009</v>
      </c>
      <c r="J2196" t="s">
        <v>22</v>
      </c>
      <c r="K2196" t="s">
        <v>32</v>
      </c>
      <c r="L2196" t="s">
        <v>24</v>
      </c>
      <c r="M2196" t="s">
        <v>25</v>
      </c>
      <c r="N2196" s="5">
        <v>7.5</v>
      </c>
      <c r="O2196" s="7">
        <v>2</v>
      </c>
      <c r="P2196" s="5">
        <v>4.9000000000000004</v>
      </c>
      <c r="Q2196" s="5">
        <v>2.6</v>
      </c>
      <c r="R2196" s="22">
        <f>Tabla1[[#This Row],[Fecha de Envío]]-Tabla1[[#This Row],[Fecha de Orden]]</f>
        <v>12</v>
      </c>
      <c r="S2196" s="24">
        <f>YEAR(Tabla1[[#This Row],[Fecha de Orden]])</f>
        <v>2022</v>
      </c>
      <c r="T2196" t="str">
        <f>VLOOKUP(Tabla1[[#This Row],[Nombre del Producto]],Tabla2[[Nombre Producto]:[Costo Unitario]],2,FALSE)</f>
        <v>Wicked Choccy's</v>
      </c>
      <c r="U2196" t="str">
        <f>VLOOKUP(Tabla1[[#This Row],[Fábrica]],Tabla3[],4,FALSE)</f>
        <v>Georgia</v>
      </c>
    </row>
    <row r="2197" spans="1:21" x14ac:dyDescent="0.25">
      <c r="A2197" t="s">
        <v>3350</v>
      </c>
      <c r="B2197" s="3">
        <v>44711</v>
      </c>
      <c r="C2197" s="3">
        <v>44723</v>
      </c>
      <c r="D2197" t="s">
        <v>39</v>
      </c>
      <c r="E2197">
        <v>103177</v>
      </c>
      <c r="F2197" t="s">
        <v>19</v>
      </c>
      <c r="G2197" t="s">
        <v>30</v>
      </c>
      <c r="H2197" t="s">
        <v>31</v>
      </c>
      <c r="I2197">
        <v>10009</v>
      </c>
      <c r="J2197" t="s">
        <v>22</v>
      </c>
      <c r="K2197" t="s">
        <v>32</v>
      </c>
      <c r="L2197" t="s">
        <v>36</v>
      </c>
      <c r="M2197" t="s">
        <v>37</v>
      </c>
      <c r="N2197" s="5">
        <v>9.75</v>
      </c>
      <c r="O2197" s="7">
        <v>3</v>
      </c>
      <c r="P2197" s="5">
        <v>6.33</v>
      </c>
      <c r="Q2197" s="5">
        <v>3.42</v>
      </c>
      <c r="R2197" s="22">
        <f>Tabla1[[#This Row],[Fecha de Envío]]-Tabla1[[#This Row],[Fecha de Orden]]</f>
        <v>12</v>
      </c>
      <c r="S2197" s="24">
        <f>YEAR(Tabla1[[#This Row],[Fecha de Orden]])</f>
        <v>2022</v>
      </c>
      <c r="T2197" t="str">
        <f>VLOOKUP(Tabla1[[#This Row],[Nombre del Producto]],Tabla2[[Nombre Producto]:[Costo Unitario]],2,FALSE)</f>
        <v>Wicked Choccy's</v>
      </c>
      <c r="U2197" t="str">
        <f>VLOOKUP(Tabla1[[#This Row],[Fábrica]],Tabla3[],4,FALSE)</f>
        <v>Georgia</v>
      </c>
    </row>
    <row r="2198" spans="1:21" x14ac:dyDescent="0.25">
      <c r="A2198" t="s">
        <v>3351</v>
      </c>
      <c r="B2198" s="3">
        <v>44711</v>
      </c>
      <c r="C2198" s="3">
        <v>44723</v>
      </c>
      <c r="D2198" t="s">
        <v>39</v>
      </c>
      <c r="E2198">
        <v>103177</v>
      </c>
      <c r="F2198" t="s">
        <v>19</v>
      </c>
      <c r="G2198" t="s">
        <v>30</v>
      </c>
      <c r="H2198" t="s">
        <v>31</v>
      </c>
      <c r="I2198">
        <v>10009</v>
      </c>
      <c r="J2198" t="s">
        <v>22</v>
      </c>
      <c r="K2198" t="s">
        <v>32</v>
      </c>
      <c r="L2198" t="s">
        <v>33</v>
      </c>
      <c r="M2198" t="s">
        <v>34</v>
      </c>
      <c r="N2198" s="5">
        <v>10.8</v>
      </c>
      <c r="O2198" s="7">
        <v>3</v>
      </c>
      <c r="P2198" s="5">
        <v>7.2</v>
      </c>
      <c r="Q2198" s="5">
        <v>3.6</v>
      </c>
      <c r="R2198" s="22">
        <f>Tabla1[[#This Row],[Fecha de Envío]]-Tabla1[[#This Row],[Fecha de Orden]]</f>
        <v>12</v>
      </c>
      <c r="S2198" s="24">
        <f>YEAR(Tabla1[[#This Row],[Fecha de Orden]])</f>
        <v>2022</v>
      </c>
      <c r="T2198" t="str">
        <f>VLOOKUP(Tabla1[[#This Row],[Nombre del Producto]],Tabla2[[Nombre Producto]:[Costo Unitario]],2,FALSE)</f>
        <v>Lot's O' Nuts</v>
      </c>
      <c r="U2198" t="str">
        <f>VLOOKUP(Tabla1[[#This Row],[Fábrica]],Tabla3[],4,FALSE)</f>
        <v>Arizona</v>
      </c>
    </row>
    <row r="2199" spans="1:21" x14ac:dyDescent="0.25">
      <c r="A2199" t="s">
        <v>955</v>
      </c>
      <c r="B2199" s="3">
        <v>44712</v>
      </c>
      <c r="C2199" s="3">
        <v>44726</v>
      </c>
      <c r="D2199" t="s">
        <v>18</v>
      </c>
      <c r="E2199">
        <v>120677</v>
      </c>
      <c r="F2199" t="s">
        <v>19</v>
      </c>
      <c r="G2199" t="s">
        <v>50</v>
      </c>
      <c r="H2199" t="s">
        <v>51</v>
      </c>
      <c r="I2199">
        <v>55407</v>
      </c>
      <c r="J2199" t="s">
        <v>22</v>
      </c>
      <c r="K2199" t="s">
        <v>43</v>
      </c>
      <c r="L2199" t="s">
        <v>33</v>
      </c>
      <c r="M2199" t="s">
        <v>34</v>
      </c>
      <c r="N2199" s="5">
        <v>28.8</v>
      </c>
      <c r="O2199" s="7">
        <v>8</v>
      </c>
      <c r="P2199" s="5">
        <v>19.2</v>
      </c>
      <c r="Q2199" s="5">
        <v>9.6</v>
      </c>
      <c r="R2199" s="22">
        <f>Tabla1[[#This Row],[Fecha de Envío]]-Tabla1[[#This Row],[Fecha de Orden]]</f>
        <v>14</v>
      </c>
      <c r="S2199" s="24">
        <f>YEAR(Tabla1[[#This Row],[Fecha de Orden]])</f>
        <v>2022</v>
      </c>
      <c r="T2199" t="str">
        <f>VLOOKUP(Tabla1[[#This Row],[Nombre del Producto]],Tabla2[[Nombre Producto]:[Costo Unitario]],2,FALSE)</f>
        <v>Lot's O' Nuts</v>
      </c>
      <c r="U2199" t="str">
        <f>VLOOKUP(Tabla1[[#This Row],[Fábrica]],Tabla3[],4,FALSE)</f>
        <v>Arizona</v>
      </c>
    </row>
    <row r="2200" spans="1:21" x14ac:dyDescent="0.25">
      <c r="A2200" t="s">
        <v>2333</v>
      </c>
      <c r="B2200" s="3">
        <v>44712</v>
      </c>
      <c r="C2200" s="3">
        <v>44724</v>
      </c>
      <c r="D2200" t="s">
        <v>71</v>
      </c>
      <c r="E2200">
        <v>156153</v>
      </c>
      <c r="F2200" t="s">
        <v>19</v>
      </c>
      <c r="G2200" t="s">
        <v>188</v>
      </c>
      <c r="H2200" t="s">
        <v>31</v>
      </c>
      <c r="I2200">
        <v>11561</v>
      </c>
      <c r="J2200" t="s">
        <v>22</v>
      </c>
      <c r="K2200" t="s">
        <v>32</v>
      </c>
      <c r="L2200" t="s">
        <v>27</v>
      </c>
      <c r="M2200" t="s">
        <v>28</v>
      </c>
      <c r="N2200" s="5">
        <v>21.6</v>
      </c>
      <c r="O2200" s="7">
        <v>6</v>
      </c>
      <c r="P2200" s="5">
        <v>15</v>
      </c>
      <c r="Q2200" s="5">
        <v>6.6</v>
      </c>
      <c r="R2200" s="22">
        <f>Tabla1[[#This Row],[Fecha de Envío]]-Tabla1[[#This Row],[Fecha de Orden]]</f>
        <v>12</v>
      </c>
      <c r="S2200" s="24">
        <f>YEAR(Tabla1[[#This Row],[Fecha de Orden]])</f>
        <v>2022</v>
      </c>
      <c r="T2200" t="str">
        <f>VLOOKUP(Tabla1[[#This Row],[Nombre del Producto]],Tabla2[[Nombre Producto]:[Costo Unitario]],2,FALSE)</f>
        <v>Lot's O' Nuts</v>
      </c>
      <c r="U2200" t="str">
        <f>VLOOKUP(Tabla1[[#This Row],[Fábrica]],Tabla3[],4,FALSE)</f>
        <v>Arizona</v>
      </c>
    </row>
    <row r="2201" spans="1:21" x14ac:dyDescent="0.25">
      <c r="A2201" t="s">
        <v>3300</v>
      </c>
      <c r="B2201" s="3">
        <v>44712</v>
      </c>
      <c r="C2201" s="3">
        <v>44724</v>
      </c>
      <c r="D2201" t="s">
        <v>71</v>
      </c>
      <c r="E2201">
        <v>149748</v>
      </c>
      <c r="F2201" t="s">
        <v>19</v>
      </c>
      <c r="G2201" t="s">
        <v>1355</v>
      </c>
      <c r="H2201" t="s">
        <v>306</v>
      </c>
      <c r="I2201">
        <v>7501</v>
      </c>
      <c r="J2201" t="s">
        <v>22</v>
      </c>
      <c r="K2201" t="s">
        <v>32</v>
      </c>
      <c r="L2201" t="s">
        <v>36</v>
      </c>
      <c r="M2201" t="s">
        <v>37</v>
      </c>
      <c r="N2201" s="5">
        <v>6.5</v>
      </c>
      <c r="O2201" s="7">
        <v>2</v>
      </c>
      <c r="P2201" s="5">
        <v>4.22</v>
      </c>
      <c r="Q2201" s="5">
        <v>2.2799999999999998</v>
      </c>
      <c r="R2201" s="22">
        <f>Tabla1[[#This Row],[Fecha de Envío]]-Tabla1[[#This Row],[Fecha de Orden]]</f>
        <v>12</v>
      </c>
      <c r="S2201" s="24">
        <f>YEAR(Tabla1[[#This Row],[Fecha de Orden]])</f>
        <v>2022</v>
      </c>
      <c r="T2201" t="str">
        <f>VLOOKUP(Tabla1[[#This Row],[Nombre del Producto]],Tabla2[[Nombre Producto]:[Costo Unitario]],2,FALSE)</f>
        <v>Wicked Choccy's</v>
      </c>
      <c r="U2201" t="str">
        <f>VLOOKUP(Tabla1[[#This Row],[Fábrica]],Tabla3[],4,FALSE)</f>
        <v>Georgia</v>
      </c>
    </row>
    <row r="2202" spans="1:21" x14ac:dyDescent="0.25">
      <c r="A2202" t="s">
        <v>3301</v>
      </c>
      <c r="B2202" s="3">
        <v>44712</v>
      </c>
      <c r="C2202" s="3">
        <v>44724</v>
      </c>
      <c r="D2202" t="s">
        <v>71</v>
      </c>
      <c r="E2202">
        <v>149748</v>
      </c>
      <c r="F2202" t="s">
        <v>19</v>
      </c>
      <c r="G2202" t="s">
        <v>1355</v>
      </c>
      <c r="H2202" t="s">
        <v>306</v>
      </c>
      <c r="I2202">
        <v>7501</v>
      </c>
      <c r="J2202" t="s">
        <v>22</v>
      </c>
      <c r="K2202" t="s">
        <v>32</v>
      </c>
      <c r="L2202" t="s">
        <v>24</v>
      </c>
      <c r="M2202" t="s">
        <v>25</v>
      </c>
      <c r="N2202" s="5">
        <v>18.75</v>
      </c>
      <c r="O2202" s="7">
        <v>5</v>
      </c>
      <c r="P2202" s="5">
        <v>12.25</v>
      </c>
      <c r="Q2202" s="5">
        <v>6.5</v>
      </c>
      <c r="R2202" s="22">
        <f>Tabla1[[#This Row],[Fecha de Envío]]-Tabla1[[#This Row],[Fecha de Orden]]</f>
        <v>12</v>
      </c>
      <c r="S2202" s="24">
        <f>YEAR(Tabla1[[#This Row],[Fecha de Orden]])</f>
        <v>2022</v>
      </c>
      <c r="T2202" t="str">
        <f>VLOOKUP(Tabla1[[#This Row],[Nombre del Producto]],Tabla2[[Nombre Producto]:[Costo Unitario]],2,FALSE)</f>
        <v>Wicked Choccy's</v>
      </c>
      <c r="U2202" t="str">
        <f>VLOOKUP(Tabla1[[#This Row],[Fábrica]],Tabla3[],4,FALSE)</f>
        <v>Georgia</v>
      </c>
    </row>
    <row r="2203" spans="1:21" x14ac:dyDescent="0.25">
      <c r="A2203" t="s">
        <v>4696</v>
      </c>
      <c r="B2203" s="3">
        <v>44712</v>
      </c>
      <c r="C2203" s="3">
        <v>44727</v>
      </c>
      <c r="D2203" t="s">
        <v>71</v>
      </c>
      <c r="E2203">
        <v>100818</v>
      </c>
      <c r="F2203" t="s">
        <v>19</v>
      </c>
      <c r="G2203" t="s">
        <v>239</v>
      </c>
      <c r="H2203" t="s">
        <v>173</v>
      </c>
      <c r="I2203">
        <v>60653</v>
      </c>
      <c r="J2203" t="s">
        <v>22</v>
      </c>
      <c r="K2203" t="s">
        <v>43</v>
      </c>
      <c r="L2203" t="s">
        <v>36</v>
      </c>
      <c r="M2203" t="s">
        <v>37</v>
      </c>
      <c r="N2203" s="5">
        <v>6.5</v>
      </c>
      <c r="O2203" s="7">
        <v>2</v>
      </c>
      <c r="P2203" s="5">
        <v>4.22</v>
      </c>
      <c r="Q2203" s="5">
        <v>2.2799999999999998</v>
      </c>
      <c r="R2203" s="22">
        <f>Tabla1[[#This Row],[Fecha de Envío]]-Tabla1[[#This Row],[Fecha de Orden]]</f>
        <v>15</v>
      </c>
      <c r="S2203" s="24">
        <f>YEAR(Tabla1[[#This Row],[Fecha de Orden]])</f>
        <v>2022</v>
      </c>
      <c r="T2203" t="str">
        <f>VLOOKUP(Tabla1[[#This Row],[Nombre del Producto]],Tabla2[[Nombre Producto]:[Costo Unitario]],2,FALSE)</f>
        <v>Wicked Choccy's</v>
      </c>
      <c r="U2203" t="str">
        <f>VLOOKUP(Tabla1[[#This Row],[Fábrica]],Tabla3[],4,FALSE)</f>
        <v>Georgia</v>
      </c>
    </row>
    <row r="2204" spans="1:21" x14ac:dyDescent="0.25">
      <c r="A2204" t="s">
        <v>4697</v>
      </c>
      <c r="B2204" s="3">
        <v>44712</v>
      </c>
      <c r="C2204" s="3">
        <v>44727</v>
      </c>
      <c r="D2204" t="s">
        <v>71</v>
      </c>
      <c r="E2204">
        <v>100818</v>
      </c>
      <c r="F2204" t="s">
        <v>19</v>
      </c>
      <c r="G2204" t="s">
        <v>239</v>
      </c>
      <c r="H2204" t="s">
        <v>173</v>
      </c>
      <c r="I2204">
        <v>60653</v>
      </c>
      <c r="J2204" t="s">
        <v>22</v>
      </c>
      <c r="K2204" t="s">
        <v>43</v>
      </c>
      <c r="L2204" t="s">
        <v>24</v>
      </c>
      <c r="M2204" t="s">
        <v>25</v>
      </c>
      <c r="N2204" s="5">
        <v>11.25</v>
      </c>
      <c r="O2204" s="7">
        <v>3</v>
      </c>
      <c r="P2204" s="5">
        <v>7.35</v>
      </c>
      <c r="Q2204" s="5">
        <v>3.9</v>
      </c>
      <c r="R2204" s="22">
        <f>Tabla1[[#This Row],[Fecha de Envío]]-Tabla1[[#This Row],[Fecha de Orden]]</f>
        <v>15</v>
      </c>
      <c r="S2204" s="24">
        <f>YEAR(Tabla1[[#This Row],[Fecha de Orden]])</f>
        <v>2022</v>
      </c>
      <c r="T2204" t="str">
        <f>VLOOKUP(Tabla1[[#This Row],[Nombre del Producto]],Tabla2[[Nombre Producto]:[Costo Unitario]],2,FALSE)</f>
        <v>Wicked Choccy's</v>
      </c>
      <c r="U2204" t="str">
        <f>VLOOKUP(Tabla1[[#This Row],[Fábrica]],Tabla3[],4,FALSE)</f>
        <v>Georgia</v>
      </c>
    </row>
    <row r="2205" spans="1:21" x14ac:dyDescent="0.25">
      <c r="A2205" t="s">
        <v>4698</v>
      </c>
      <c r="B2205" s="3">
        <v>44712</v>
      </c>
      <c r="C2205" s="3">
        <v>44727</v>
      </c>
      <c r="D2205" t="s">
        <v>71</v>
      </c>
      <c r="E2205">
        <v>100818</v>
      </c>
      <c r="F2205" t="s">
        <v>19</v>
      </c>
      <c r="G2205" t="s">
        <v>239</v>
      </c>
      <c r="H2205" t="s">
        <v>173</v>
      </c>
      <c r="I2205">
        <v>60653</v>
      </c>
      <c r="J2205" t="s">
        <v>22</v>
      </c>
      <c r="K2205" t="s">
        <v>43</v>
      </c>
      <c r="L2205" t="s">
        <v>45</v>
      </c>
      <c r="M2205" t="s">
        <v>46</v>
      </c>
      <c r="N2205" s="5">
        <v>6.98</v>
      </c>
      <c r="O2205" s="7">
        <v>2</v>
      </c>
      <c r="P2205" s="5">
        <v>4.9800000000000004</v>
      </c>
      <c r="Q2205" s="5">
        <v>2</v>
      </c>
      <c r="R2205" s="22">
        <f>Tabla1[[#This Row],[Fecha de Envío]]-Tabla1[[#This Row],[Fecha de Orden]]</f>
        <v>15</v>
      </c>
      <c r="S2205" s="24">
        <f>YEAR(Tabla1[[#This Row],[Fecha de Orden]])</f>
        <v>2022</v>
      </c>
      <c r="T2205" t="str">
        <f>VLOOKUP(Tabla1[[#This Row],[Nombre del Producto]],Tabla2[[Nombre Producto]:[Costo Unitario]],2,FALSE)</f>
        <v>Lot's O' Nuts</v>
      </c>
      <c r="U2205" t="str">
        <f>VLOOKUP(Tabla1[[#This Row],[Fábrica]],Tabla3[],4,FALSE)</f>
        <v>Arizona</v>
      </c>
    </row>
    <row r="2206" spans="1:21" x14ac:dyDescent="0.25">
      <c r="A2206" t="s">
        <v>6230</v>
      </c>
      <c r="B2206" s="3">
        <v>44712</v>
      </c>
      <c r="C2206" s="3">
        <v>44722</v>
      </c>
      <c r="D2206" t="s">
        <v>82</v>
      </c>
      <c r="E2206">
        <v>136224</v>
      </c>
      <c r="F2206" t="s">
        <v>19</v>
      </c>
      <c r="G2206" t="s">
        <v>1082</v>
      </c>
      <c r="H2206" t="s">
        <v>98</v>
      </c>
      <c r="I2206">
        <v>28314</v>
      </c>
      <c r="J2206" t="s">
        <v>22</v>
      </c>
      <c r="K2206" t="s">
        <v>66</v>
      </c>
      <c r="L2206" t="s">
        <v>45</v>
      </c>
      <c r="M2206" t="s">
        <v>46</v>
      </c>
      <c r="N2206" s="5">
        <v>10.47</v>
      </c>
      <c r="O2206" s="7">
        <v>3</v>
      </c>
      <c r="P2206" s="5">
        <v>7.47</v>
      </c>
      <c r="Q2206" s="5">
        <v>3</v>
      </c>
      <c r="R2206" s="22">
        <f>Tabla1[[#This Row],[Fecha de Envío]]-Tabla1[[#This Row],[Fecha de Orden]]</f>
        <v>10</v>
      </c>
      <c r="S2206" s="24">
        <f>YEAR(Tabla1[[#This Row],[Fecha de Orden]])</f>
        <v>2022</v>
      </c>
      <c r="T2206" t="str">
        <f>VLOOKUP(Tabla1[[#This Row],[Nombre del Producto]],Tabla2[[Nombre Producto]:[Costo Unitario]],2,FALSE)</f>
        <v>Lot's O' Nuts</v>
      </c>
      <c r="U2206" t="str">
        <f>VLOOKUP(Tabla1[[#This Row],[Fábrica]],Tabla3[],4,FALSE)</f>
        <v>Arizona</v>
      </c>
    </row>
    <row r="2207" spans="1:21" x14ac:dyDescent="0.25">
      <c r="A2207" t="s">
        <v>7819</v>
      </c>
      <c r="B2207" s="3">
        <v>44712</v>
      </c>
      <c r="C2207" s="3">
        <v>44729</v>
      </c>
      <c r="D2207" t="s">
        <v>18</v>
      </c>
      <c r="E2207">
        <v>133627</v>
      </c>
      <c r="F2207" t="s">
        <v>19</v>
      </c>
      <c r="G2207" t="s">
        <v>2088</v>
      </c>
      <c r="H2207" t="s">
        <v>84</v>
      </c>
      <c r="I2207">
        <v>6360</v>
      </c>
      <c r="J2207" t="s">
        <v>22</v>
      </c>
      <c r="K2207" t="s">
        <v>32</v>
      </c>
      <c r="L2207" t="s">
        <v>24</v>
      </c>
      <c r="M2207" t="s">
        <v>25</v>
      </c>
      <c r="N2207" s="5">
        <v>22.5</v>
      </c>
      <c r="O2207" s="7">
        <v>6</v>
      </c>
      <c r="P2207" s="5">
        <v>14.7</v>
      </c>
      <c r="Q2207" s="5">
        <v>7.8</v>
      </c>
      <c r="R2207" s="22">
        <f>Tabla1[[#This Row],[Fecha de Envío]]-Tabla1[[#This Row],[Fecha de Orden]]</f>
        <v>17</v>
      </c>
      <c r="S2207" s="24">
        <f>YEAR(Tabla1[[#This Row],[Fecha de Orden]])</f>
        <v>2022</v>
      </c>
      <c r="T2207" t="str">
        <f>VLOOKUP(Tabla1[[#This Row],[Nombre del Producto]],Tabla2[[Nombre Producto]:[Costo Unitario]],2,FALSE)</f>
        <v>Wicked Choccy's</v>
      </c>
      <c r="U2207" t="str">
        <f>VLOOKUP(Tabla1[[#This Row],[Fábrica]],Tabla3[],4,FALSE)</f>
        <v>Georgia</v>
      </c>
    </row>
    <row r="2208" spans="1:21" x14ac:dyDescent="0.25">
      <c r="A2208" t="s">
        <v>8300</v>
      </c>
      <c r="B2208" s="3">
        <v>44712</v>
      </c>
      <c r="C2208" s="3">
        <v>44724</v>
      </c>
      <c r="D2208" t="s">
        <v>39</v>
      </c>
      <c r="E2208">
        <v>124919</v>
      </c>
      <c r="F2208" t="s">
        <v>19</v>
      </c>
      <c r="G2208" t="s">
        <v>2241</v>
      </c>
      <c r="H2208" t="s">
        <v>21</v>
      </c>
      <c r="I2208">
        <v>95123</v>
      </c>
      <c r="J2208" t="s">
        <v>22</v>
      </c>
      <c r="K2208" t="s">
        <v>23</v>
      </c>
      <c r="L2208" t="s">
        <v>36</v>
      </c>
      <c r="M2208" t="s">
        <v>37</v>
      </c>
      <c r="N2208" s="5">
        <v>22.75</v>
      </c>
      <c r="O2208" s="7">
        <v>7</v>
      </c>
      <c r="P2208" s="5">
        <v>14.77</v>
      </c>
      <c r="Q2208" s="5">
        <v>7.98</v>
      </c>
      <c r="R2208" s="22">
        <f>Tabla1[[#This Row],[Fecha de Envío]]-Tabla1[[#This Row],[Fecha de Orden]]</f>
        <v>12</v>
      </c>
      <c r="S2208" s="24">
        <f>YEAR(Tabla1[[#This Row],[Fecha de Orden]])</f>
        <v>2022</v>
      </c>
      <c r="T2208" t="str">
        <f>VLOOKUP(Tabla1[[#This Row],[Nombre del Producto]],Tabla2[[Nombre Producto]:[Costo Unitario]],2,FALSE)</f>
        <v>Wicked Choccy's</v>
      </c>
      <c r="U2208" t="str">
        <f>VLOOKUP(Tabla1[[#This Row],[Fábrica]],Tabla3[],4,FALSE)</f>
        <v>Georgia</v>
      </c>
    </row>
    <row r="2209" spans="1:21" x14ac:dyDescent="0.25">
      <c r="A2209" t="s">
        <v>8301</v>
      </c>
      <c r="B2209" s="3">
        <v>44712</v>
      </c>
      <c r="C2209" s="3">
        <v>44724</v>
      </c>
      <c r="D2209" t="s">
        <v>39</v>
      </c>
      <c r="E2209">
        <v>124919</v>
      </c>
      <c r="F2209" t="s">
        <v>19</v>
      </c>
      <c r="G2209" t="s">
        <v>2241</v>
      </c>
      <c r="H2209" t="s">
        <v>21</v>
      </c>
      <c r="I2209">
        <v>95123</v>
      </c>
      <c r="J2209" t="s">
        <v>22</v>
      </c>
      <c r="K2209" t="s">
        <v>23</v>
      </c>
      <c r="L2209" t="s">
        <v>24</v>
      </c>
      <c r="M2209" t="s">
        <v>25</v>
      </c>
      <c r="N2209" s="5">
        <v>15</v>
      </c>
      <c r="O2209" s="7">
        <v>4</v>
      </c>
      <c r="P2209" s="5">
        <v>9.8000000000000007</v>
      </c>
      <c r="Q2209" s="5">
        <v>5.2</v>
      </c>
      <c r="R2209" s="22">
        <f>Tabla1[[#This Row],[Fecha de Envío]]-Tabla1[[#This Row],[Fecha de Orden]]</f>
        <v>12</v>
      </c>
      <c r="S2209" s="24">
        <f>YEAR(Tabla1[[#This Row],[Fecha de Orden]])</f>
        <v>2022</v>
      </c>
      <c r="T2209" t="str">
        <f>VLOOKUP(Tabla1[[#This Row],[Nombre del Producto]],Tabla2[[Nombre Producto]:[Costo Unitario]],2,FALSE)</f>
        <v>Wicked Choccy's</v>
      </c>
      <c r="U2209" t="str">
        <f>VLOOKUP(Tabla1[[#This Row],[Fábrica]],Tabla3[],4,FALSE)</f>
        <v>Georgia</v>
      </c>
    </row>
    <row r="2210" spans="1:21" x14ac:dyDescent="0.25">
      <c r="A2210" t="s">
        <v>8786</v>
      </c>
      <c r="B2210" s="3">
        <v>44712</v>
      </c>
      <c r="C2210" s="3">
        <v>44726</v>
      </c>
      <c r="D2210" t="s">
        <v>18</v>
      </c>
      <c r="E2210">
        <v>147788</v>
      </c>
      <c r="F2210" t="s">
        <v>19</v>
      </c>
      <c r="G2210" t="s">
        <v>1907</v>
      </c>
      <c r="H2210" t="s">
        <v>325</v>
      </c>
      <c r="I2210">
        <v>84057</v>
      </c>
      <c r="J2210" t="s">
        <v>22</v>
      </c>
      <c r="K2210" t="s">
        <v>23</v>
      </c>
      <c r="L2210" t="s">
        <v>24</v>
      </c>
      <c r="M2210" t="s">
        <v>25</v>
      </c>
      <c r="N2210" s="5">
        <v>26.25</v>
      </c>
      <c r="O2210" s="7">
        <v>7</v>
      </c>
      <c r="P2210" s="5">
        <v>17.149999999999999</v>
      </c>
      <c r="Q2210" s="5">
        <v>9.1</v>
      </c>
      <c r="R2210" s="22">
        <f>Tabla1[[#This Row],[Fecha de Envío]]-Tabla1[[#This Row],[Fecha de Orden]]</f>
        <v>14</v>
      </c>
      <c r="S2210" s="24">
        <f>YEAR(Tabla1[[#This Row],[Fecha de Orden]])</f>
        <v>2022</v>
      </c>
      <c r="T2210" t="str">
        <f>VLOOKUP(Tabla1[[#This Row],[Nombre del Producto]],Tabla2[[Nombre Producto]:[Costo Unitario]],2,FALSE)</f>
        <v>Wicked Choccy's</v>
      </c>
      <c r="U2210" t="str">
        <f>VLOOKUP(Tabla1[[#This Row],[Fábrica]],Tabla3[],4,FALSE)</f>
        <v>Georgia</v>
      </c>
    </row>
    <row r="2211" spans="1:21" x14ac:dyDescent="0.25">
      <c r="A2211" t="s">
        <v>8787</v>
      </c>
      <c r="B2211" s="3">
        <v>44712</v>
      </c>
      <c r="C2211" s="3">
        <v>44726</v>
      </c>
      <c r="D2211" t="s">
        <v>18</v>
      </c>
      <c r="E2211">
        <v>147788</v>
      </c>
      <c r="F2211" t="s">
        <v>19</v>
      </c>
      <c r="G2211" t="s">
        <v>1907</v>
      </c>
      <c r="H2211" t="s">
        <v>325</v>
      </c>
      <c r="I2211">
        <v>84057</v>
      </c>
      <c r="J2211" t="s">
        <v>22</v>
      </c>
      <c r="K2211" t="s">
        <v>23</v>
      </c>
      <c r="L2211" t="s">
        <v>27</v>
      </c>
      <c r="M2211" t="s">
        <v>28</v>
      </c>
      <c r="N2211" s="5">
        <v>18</v>
      </c>
      <c r="O2211" s="7">
        <v>5</v>
      </c>
      <c r="P2211" s="5">
        <v>12.5</v>
      </c>
      <c r="Q2211" s="5">
        <v>5.5</v>
      </c>
      <c r="R2211" s="22">
        <f>Tabla1[[#This Row],[Fecha de Envío]]-Tabla1[[#This Row],[Fecha de Orden]]</f>
        <v>14</v>
      </c>
      <c r="S2211" s="24">
        <f>YEAR(Tabla1[[#This Row],[Fecha de Orden]])</f>
        <v>2022</v>
      </c>
      <c r="T2211" t="str">
        <f>VLOOKUP(Tabla1[[#This Row],[Nombre del Producto]],Tabla2[[Nombre Producto]:[Costo Unitario]],2,FALSE)</f>
        <v>Lot's O' Nuts</v>
      </c>
      <c r="U2211" t="str">
        <f>VLOOKUP(Tabla1[[#This Row],[Fábrica]],Tabla3[],4,FALSE)</f>
        <v>Arizona</v>
      </c>
    </row>
    <row r="2212" spans="1:21" x14ac:dyDescent="0.25">
      <c r="A2212" t="s">
        <v>607</v>
      </c>
      <c r="B2212" s="3">
        <v>44713</v>
      </c>
      <c r="C2212" s="3">
        <v>44727</v>
      </c>
      <c r="D2212" t="s">
        <v>18</v>
      </c>
      <c r="E2212">
        <v>132836</v>
      </c>
      <c r="F2212" t="s">
        <v>19</v>
      </c>
      <c r="G2212" t="s">
        <v>92</v>
      </c>
      <c r="H2212" t="s">
        <v>93</v>
      </c>
      <c r="I2212">
        <v>48227</v>
      </c>
      <c r="J2212" t="s">
        <v>22</v>
      </c>
      <c r="K2212" t="s">
        <v>43</v>
      </c>
      <c r="L2212" t="s">
        <v>33</v>
      </c>
      <c r="M2212" t="s">
        <v>34</v>
      </c>
      <c r="N2212" s="5">
        <v>21.6</v>
      </c>
      <c r="O2212" s="7">
        <v>6</v>
      </c>
      <c r="P2212" s="5">
        <v>14.4</v>
      </c>
      <c r="Q2212" s="5">
        <v>7.2</v>
      </c>
      <c r="R2212" s="22">
        <f>Tabla1[[#This Row],[Fecha de Envío]]-Tabla1[[#This Row],[Fecha de Orden]]</f>
        <v>14</v>
      </c>
      <c r="S2212" s="24">
        <f>YEAR(Tabla1[[#This Row],[Fecha de Orden]])</f>
        <v>2022</v>
      </c>
      <c r="T2212" t="str">
        <f>VLOOKUP(Tabla1[[#This Row],[Nombre del Producto]],Tabla2[[Nombre Producto]:[Costo Unitario]],2,FALSE)</f>
        <v>Lot's O' Nuts</v>
      </c>
      <c r="U2212" t="str">
        <f>VLOOKUP(Tabla1[[#This Row],[Fábrica]],Tabla3[],4,FALSE)</f>
        <v>Arizona</v>
      </c>
    </row>
    <row r="2213" spans="1:21" x14ac:dyDescent="0.25">
      <c r="A2213" t="s">
        <v>608</v>
      </c>
      <c r="B2213" s="3">
        <v>44713</v>
      </c>
      <c r="C2213" s="3">
        <v>44727</v>
      </c>
      <c r="D2213" t="s">
        <v>18</v>
      </c>
      <c r="E2213">
        <v>132836</v>
      </c>
      <c r="F2213" t="s">
        <v>19</v>
      </c>
      <c r="G2213" t="s">
        <v>92</v>
      </c>
      <c r="H2213" t="s">
        <v>93</v>
      </c>
      <c r="I2213">
        <v>48227</v>
      </c>
      <c r="J2213" t="s">
        <v>22</v>
      </c>
      <c r="K2213" t="s">
        <v>43</v>
      </c>
      <c r="L2213" t="s">
        <v>36</v>
      </c>
      <c r="M2213" t="s">
        <v>37</v>
      </c>
      <c r="N2213" s="5">
        <v>6.5</v>
      </c>
      <c r="O2213" s="7">
        <v>2</v>
      </c>
      <c r="P2213" s="5">
        <v>4.22</v>
      </c>
      <c r="Q2213" s="5">
        <v>2.2799999999999998</v>
      </c>
      <c r="R2213" s="22">
        <f>Tabla1[[#This Row],[Fecha de Envío]]-Tabla1[[#This Row],[Fecha de Orden]]</f>
        <v>14</v>
      </c>
      <c r="S2213" s="24">
        <f>YEAR(Tabla1[[#This Row],[Fecha de Orden]])</f>
        <v>2022</v>
      </c>
      <c r="T2213" t="str">
        <f>VLOOKUP(Tabla1[[#This Row],[Nombre del Producto]],Tabla2[[Nombre Producto]:[Costo Unitario]],2,FALSE)</f>
        <v>Wicked Choccy's</v>
      </c>
      <c r="U2213" t="str">
        <f>VLOOKUP(Tabla1[[#This Row],[Fábrica]],Tabla3[],4,FALSE)</f>
        <v>Georgia</v>
      </c>
    </row>
    <row r="2214" spans="1:21" x14ac:dyDescent="0.25">
      <c r="A2214" t="s">
        <v>1834</v>
      </c>
      <c r="B2214" s="3">
        <v>44713</v>
      </c>
      <c r="C2214" s="3">
        <v>44730</v>
      </c>
      <c r="D2214" t="s">
        <v>18</v>
      </c>
      <c r="E2214">
        <v>161242</v>
      </c>
      <c r="F2214" t="s">
        <v>19</v>
      </c>
      <c r="G2214" t="s">
        <v>53</v>
      </c>
      <c r="H2214" t="s">
        <v>21</v>
      </c>
      <c r="I2214">
        <v>90045</v>
      </c>
      <c r="J2214" t="s">
        <v>22</v>
      </c>
      <c r="K2214" t="s">
        <v>23</v>
      </c>
      <c r="L2214" t="s">
        <v>45</v>
      </c>
      <c r="M2214" t="s">
        <v>46</v>
      </c>
      <c r="N2214" s="5">
        <v>6.98</v>
      </c>
      <c r="O2214" s="7">
        <v>2</v>
      </c>
      <c r="P2214" s="5">
        <v>4.9800000000000004</v>
      </c>
      <c r="Q2214" s="5">
        <v>2</v>
      </c>
      <c r="R2214" s="22">
        <f>Tabla1[[#This Row],[Fecha de Envío]]-Tabla1[[#This Row],[Fecha de Orden]]</f>
        <v>17</v>
      </c>
      <c r="S2214" s="24">
        <f>YEAR(Tabla1[[#This Row],[Fecha de Orden]])</f>
        <v>2022</v>
      </c>
      <c r="T2214" t="str">
        <f>VLOOKUP(Tabla1[[#This Row],[Nombre del Producto]],Tabla2[[Nombre Producto]:[Costo Unitario]],2,FALSE)</f>
        <v>Lot's O' Nuts</v>
      </c>
      <c r="U2214" t="str">
        <f>VLOOKUP(Tabla1[[#This Row],[Fábrica]],Tabla3[],4,FALSE)</f>
        <v>Arizona</v>
      </c>
    </row>
    <row r="2215" spans="1:21" x14ac:dyDescent="0.25">
      <c r="A2215" t="s">
        <v>5103</v>
      </c>
      <c r="B2215" s="3">
        <v>44713</v>
      </c>
      <c r="C2215" s="3">
        <v>44727</v>
      </c>
      <c r="D2215" t="s">
        <v>18</v>
      </c>
      <c r="E2215">
        <v>163685</v>
      </c>
      <c r="F2215" t="s">
        <v>19</v>
      </c>
      <c r="G2215" t="s">
        <v>908</v>
      </c>
      <c r="H2215" t="s">
        <v>42</v>
      </c>
      <c r="I2215">
        <v>78207</v>
      </c>
      <c r="J2215" t="s">
        <v>22</v>
      </c>
      <c r="K2215" t="s">
        <v>43</v>
      </c>
      <c r="L2215" t="s">
        <v>33</v>
      </c>
      <c r="M2215" t="s">
        <v>34</v>
      </c>
      <c r="N2215" s="5">
        <v>28.8</v>
      </c>
      <c r="O2215" s="7">
        <v>8</v>
      </c>
      <c r="P2215" s="5">
        <v>19.2</v>
      </c>
      <c r="Q2215" s="5">
        <v>9.6</v>
      </c>
      <c r="R2215" s="22">
        <f>Tabla1[[#This Row],[Fecha de Envío]]-Tabla1[[#This Row],[Fecha de Orden]]</f>
        <v>14</v>
      </c>
      <c r="S2215" s="24">
        <f>YEAR(Tabla1[[#This Row],[Fecha de Orden]])</f>
        <v>2022</v>
      </c>
      <c r="T2215" t="str">
        <f>VLOOKUP(Tabla1[[#This Row],[Nombre del Producto]],Tabla2[[Nombre Producto]:[Costo Unitario]],2,FALSE)</f>
        <v>Lot's O' Nuts</v>
      </c>
      <c r="U2215" t="str">
        <f>VLOOKUP(Tabla1[[#This Row],[Fábrica]],Tabla3[],4,FALSE)</f>
        <v>Arizona</v>
      </c>
    </row>
    <row r="2216" spans="1:21" x14ac:dyDescent="0.25">
      <c r="A2216" t="s">
        <v>5104</v>
      </c>
      <c r="B2216" s="3">
        <v>44713</v>
      </c>
      <c r="C2216" s="3">
        <v>44727</v>
      </c>
      <c r="D2216" t="s">
        <v>18</v>
      </c>
      <c r="E2216">
        <v>163685</v>
      </c>
      <c r="F2216" t="s">
        <v>19</v>
      </c>
      <c r="G2216" t="s">
        <v>908</v>
      </c>
      <c r="H2216" t="s">
        <v>42</v>
      </c>
      <c r="I2216">
        <v>78207</v>
      </c>
      <c r="J2216" t="s">
        <v>22</v>
      </c>
      <c r="K2216" t="s">
        <v>43</v>
      </c>
      <c r="L2216" t="s">
        <v>36</v>
      </c>
      <c r="M2216" t="s">
        <v>37</v>
      </c>
      <c r="N2216" s="5">
        <v>32.5</v>
      </c>
      <c r="O2216" s="7">
        <v>10</v>
      </c>
      <c r="P2216" s="5">
        <v>21.1</v>
      </c>
      <c r="Q2216" s="5">
        <v>11.4</v>
      </c>
      <c r="R2216" s="22">
        <f>Tabla1[[#This Row],[Fecha de Envío]]-Tabla1[[#This Row],[Fecha de Orden]]</f>
        <v>14</v>
      </c>
      <c r="S2216" s="24">
        <f>YEAR(Tabla1[[#This Row],[Fecha de Orden]])</f>
        <v>2022</v>
      </c>
      <c r="T2216" t="str">
        <f>VLOOKUP(Tabla1[[#This Row],[Nombre del Producto]],Tabla2[[Nombre Producto]:[Costo Unitario]],2,FALSE)</f>
        <v>Wicked Choccy's</v>
      </c>
      <c r="U2216" t="str">
        <f>VLOOKUP(Tabla1[[#This Row],[Fábrica]],Tabla3[],4,FALSE)</f>
        <v>Georgia</v>
      </c>
    </row>
    <row r="2217" spans="1:21" x14ac:dyDescent="0.25">
      <c r="A2217" t="s">
        <v>1352</v>
      </c>
      <c r="B2217" s="3">
        <v>44716</v>
      </c>
      <c r="C2217" s="3">
        <v>44731</v>
      </c>
      <c r="D2217" t="s">
        <v>71</v>
      </c>
      <c r="E2217">
        <v>158491</v>
      </c>
      <c r="F2217" t="s">
        <v>19</v>
      </c>
      <c r="G2217" t="s">
        <v>53</v>
      </c>
      <c r="H2217" t="s">
        <v>21</v>
      </c>
      <c r="I2217">
        <v>90008</v>
      </c>
      <c r="J2217" t="s">
        <v>22</v>
      </c>
      <c r="K2217" t="s">
        <v>23</v>
      </c>
      <c r="L2217" t="s">
        <v>33</v>
      </c>
      <c r="M2217" t="s">
        <v>34</v>
      </c>
      <c r="N2217" s="5">
        <v>7.2</v>
      </c>
      <c r="O2217" s="7">
        <v>2</v>
      </c>
      <c r="P2217" s="5">
        <v>4.8</v>
      </c>
      <c r="Q2217" s="5">
        <v>2.4</v>
      </c>
      <c r="R2217" s="22">
        <f>Tabla1[[#This Row],[Fecha de Envío]]-Tabla1[[#This Row],[Fecha de Orden]]</f>
        <v>15</v>
      </c>
      <c r="S2217" s="24">
        <f>YEAR(Tabla1[[#This Row],[Fecha de Orden]])</f>
        <v>2022</v>
      </c>
      <c r="T2217" t="str">
        <f>VLOOKUP(Tabla1[[#This Row],[Nombre del Producto]],Tabla2[[Nombre Producto]:[Costo Unitario]],2,FALSE)</f>
        <v>Lot's O' Nuts</v>
      </c>
      <c r="U2217" t="str">
        <f>VLOOKUP(Tabla1[[#This Row],[Fábrica]],Tabla3[],4,FALSE)</f>
        <v>Arizona</v>
      </c>
    </row>
    <row r="2218" spans="1:21" x14ac:dyDescent="0.25">
      <c r="A2218" t="s">
        <v>1353</v>
      </c>
      <c r="B2218" s="3">
        <v>44716</v>
      </c>
      <c r="C2218" s="3">
        <v>44731</v>
      </c>
      <c r="D2218" t="s">
        <v>71</v>
      </c>
      <c r="E2218">
        <v>158491</v>
      </c>
      <c r="F2218" t="s">
        <v>19</v>
      </c>
      <c r="G2218" t="s">
        <v>53</v>
      </c>
      <c r="H2218" t="s">
        <v>21</v>
      </c>
      <c r="I2218">
        <v>90008</v>
      </c>
      <c r="J2218" t="s">
        <v>22</v>
      </c>
      <c r="K2218" t="s">
        <v>23</v>
      </c>
      <c r="L2218" t="s">
        <v>36</v>
      </c>
      <c r="M2218" t="s">
        <v>37</v>
      </c>
      <c r="N2218" s="5">
        <v>9.75</v>
      </c>
      <c r="O2218" s="7">
        <v>3</v>
      </c>
      <c r="P2218" s="5">
        <v>6.33</v>
      </c>
      <c r="Q2218" s="5">
        <v>3.42</v>
      </c>
      <c r="R2218" s="22">
        <f>Tabla1[[#This Row],[Fecha de Envío]]-Tabla1[[#This Row],[Fecha de Orden]]</f>
        <v>15</v>
      </c>
      <c r="S2218" s="24">
        <f>YEAR(Tabla1[[#This Row],[Fecha de Orden]])</f>
        <v>2022</v>
      </c>
      <c r="T2218" t="str">
        <f>VLOOKUP(Tabla1[[#This Row],[Nombre del Producto]],Tabla2[[Nombre Producto]:[Costo Unitario]],2,FALSE)</f>
        <v>Wicked Choccy's</v>
      </c>
      <c r="U2218" t="str">
        <f>VLOOKUP(Tabla1[[#This Row],[Fábrica]],Tabla3[],4,FALSE)</f>
        <v>Georgia</v>
      </c>
    </row>
    <row r="2219" spans="1:21" x14ac:dyDescent="0.25">
      <c r="A2219" t="s">
        <v>5590</v>
      </c>
      <c r="B2219" s="3">
        <v>44716</v>
      </c>
      <c r="C2219" s="3">
        <v>44726</v>
      </c>
      <c r="D2219" t="s">
        <v>82</v>
      </c>
      <c r="E2219">
        <v>164833</v>
      </c>
      <c r="F2219" t="s">
        <v>19</v>
      </c>
      <c r="G2219" t="s">
        <v>124</v>
      </c>
      <c r="H2219" t="s">
        <v>125</v>
      </c>
      <c r="I2219">
        <v>98105</v>
      </c>
      <c r="J2219" t="s">
        <v>22</v>
      </c>
      <c r="K2219" t="s">
        <v>23</v>
      </c>
      <c r="L2219" t="s">
        <v>36</v>
      </c>
      <c r="M2219" t="s">
        <v>37</v>
      </c>
      <c r="N2219" s="5">
        <v>6.5</v>
      </c>
      <c r="O2219" s="7">
        <v>2</v>
      </c>
      <c r="P2219" s="5">
        <v>4.22</v>
      </c>
      <c r="Q2219" s="5">
        <v>2.2799999999999998</v>
      </c>
      <c r="R2219" s="22">
        <f>Tabla1[[#This Row],[Fecha de Envío]]-Tabla1[[#This Row],[Fecha de Orden]]</f>
        <v>10</v>
      </c>
      <c r="S2219" s="24">
        <f>YEAR(Tabla1[[#This Row],[Fecha de Orden]])</f>
        <v>2022</v>
      </c>
      <c r="T2219" t="str">
        <f>VLOOKUP(Tabla1[[#This Row],[Nombre del Producto]],Tabla2[[Nombre Producto]:[Costo Unitario]],2,FALSE)</f>
        <v>Wicked Choccy's</v>
      </c>
      <c r="U2219" t="str">
        <f>VLOOKUP(Tabla1[[#This Row],[Fábrica]],Tabla3[],4,FALSE)</f>
        <v>Georgia</v>
      </c>
    </row>
    <row r="2220" spans="1:21" x14ac:dyDescent="0.25">
      <c r="A2220" t="s">
        <v>5591</v>
      </c>
      <c r="B2220" s="3">
        <v>44716</v>
      </c>
      <c r="C2220" s="3">
        <v>44726</v>
      </c>
      <c r="D2220" t="s">
        <v>82</v>
      </c>
      <c r="E2220">
        <v>164833</v>
      </c>
      <c r="F2220" t="s">
        <v>19</v>
      </c>
      <c r="G2220" t="s">
        <v>124</v>
      </c>
      <c r="H2220" t="s">
        <v>125</v>
      </c>
      <c r="I2220">
        <v>98105</v>
      </c>
      <c r="J2220" t="s">
        <v>22</v>
      </c>
      <c r="K2220" t="s">
        <v>23</v>
      </c>
      <c r="L2220" t="s">
        <v>45</v>
      </c>
      <c r="M2220" t="s">
        <v>46</v>
      </c>
      <c r="N2220" s="5">
        <v>6.98</v>
      </c>
      <c r="O2220" s="7">
        <v>2</v>
      </c>
      <c r="P2220" s="5">
        <v>4.9800000000000004</v>
      </c>
      <c r="Q2220" s="5">
        <v>2</v>
      </c>
      <c r="R2220" s="22">
        <f>Tabla1[[#This Row],[Fecha de Envío]]-Tabla1[[#This Row],[Fecha de Orden]]</f>
        <v>10</v>
      </c>
      <c r="S2220" s="24">
        <f>YEAR(Tabla1[[#This Row],[Fecha de Orden]])</f>
        <v>2022</v>
      </c>
      <c r="T2220" t="str">
        <f>VLOOKUP(Tabla1[[#This Row],[Nombre del Producto]],Tabla2[[Nombre Producto]:[Costo Unitario]],2,FALSE)</f>
        <v>Lot's O' Nuts</v>
      </c>
      <c r="U2220" t="str">
        <f>VLOOKUP(Tabla1[[#This Row],[Fábrica]],Tabla3[],4,FALSE)</f>
        <v>Arizona</v>
      </c>
    </row>
    <row r="2221" spans="1:21" x14ac:dyDescent="0.25">
      <c r="A2221" t="s">
        <v>8710</v>
      </c>
      <c r="B2221" s="3">
        <v>44716</v>
      </c>
      <c r="C2221" s="3">
        <v>44730</v>
      </c>
      <c r="D2221" t="s">
        <v>71</v>
      </c>
      <c r="E2221">
        <v>142020</v>
      </c>
      <c r="F2221" t="s">
        <v>19</v>
      </c>
      <c r="G2221" t="s">
        <v>30</v>
      </c>
      <c r="H2221" t="s">
        <v>31</v>
      </c>
      <c r="I2221">
        <v>10024</v>
      </c>
      <c r="J2221" t="s">
        <v>22</v>
      </c>
      <c r="K2221" t="s">
        <v>32</v>
      </c>
      <c r="L2221" t="s">
        <v>45</v>
      </c>
      <c r="M2221" t="s">
        <v>46</v>
      </c>
      <c r="N2221" s="5">
        <v>10.47</v>
      </c>
      <c r="O2221" s="7">
        <v>3</v>
      </c>
      <c r="P2221" s="5">
        <v>7.47</v>
      </c>
      <c r="Q2221" s="5">
        <v>3</v>
      </c>
      <c r="R2221" s="22">
        <f>Tabla1[[#This Row],[Fecha de Envío]]-Tabla1[[#This Row],[Fecha de Orden]]</f>
        <v>14</v>
      </c>
      <c r="S2221" s="24">
        <f>YEAR(Tabla1[[#This Row],[Fecha de Orden]])</f>
        <v>2022</v>
      </c>
      <c r="T2221" t="str">
        <f>VLOOKUP(Tabla1[[#This Row],[Nombre del Producto]],Tabla2[[Nombre Producto]:[Costo Unitario]],2,FALSE)</f>
        <v>Lot's O' Nuts</v>
      </c>
      <c r="U2221" t="str">
        <f>VLOOKUP(Tabla1[[#This Row],[Fábrica]],Tabla3[],4,FALSE)</f>
        <v>Arizona</v>
      </c>
    </row>
    <row r="2222" spans="1:21" x14ac:dyDescent="0.25">
      <c r="A2222" t="s">
        <v>917</v>
      </c>
      <c r="B2222" s="3">
        <v>44717</v>
      </c>
      <c r="C2222" s="3">
        <v>44731</v>
      </c>
      <c r="D2222" t="s">
        <v>18</v>
      </c>
      <c r="E2222">
        <v>115168</v>
      </c>
      <c r="F2222" t="s">
        <v>19</v>
      </c>
      <c r="G2222" t="s">
        <v>918</v>
      </c>
      <c r="H2222" t="s">
        <v>87</v>
      </c>
      <c r="I2222">
        <v>63301</v>
      </c>
      <c r="J2222" t="s">
        <v>22</v>
      </c>
      <c r="K2222" t="s">
        <v>43</v>
      </c>
      <c r="L2222" t="s">
        <v>45</v>
      </c>
      <c r="M2222" t="s">
        <v>46</v>
      </c>
      <c r="N2222" s="5">
        <v>6.98</v>
      </c>
      <c r="O2222" s="7">
        <v>2</v>
      </c>
      <c r="P2222" s="5">
        <v>4.9800000000000004</v>
      </c>
      <c r="Q2222" s="5">
        <v>2</v>
      </c>
      <c r="R2222" s="22">
        <f>Tabla1[[#This Row],[Fecha de Envío]]-Tabla1[[#This Row],[Fecha de Orden]]</f>
        <v>14</v>
      </c>
      <c r="S2222" s="24">
        <f>YEAR(Tabla1[[#This Row],[Fecha de Orden]])</f>
        <v>2022</v>
      </c>
      <c r="T2222" t="str">
        <f>VLOOKUP(Tabla1[[#This Row],[Nombre del Producto]],Tabla2[[Nombre Producto]:[Costo Unitario]],2,FALSE)</f>
        <v>Lot's O' Nuts</v>
      </c>
      <c r="U2222" t="str">
        <f>VLOOKUP(Tabla1[[#This Row],[Fábrica]],Tabla3[],4,FALSE)</f>
        <v>Arizona</v>
      </c>
    </row>
    <row r="2223" spans="1:21" x14ac:dyDescent="0.25">
      <c r="A2223" t="s">
        <v>3088</v>
      </c>
      <c r="B2223" s="3">
        <v>44717</v>
      </c>
      <c r="C2223" s="3">
        <v>44732</v>
      </c>
      <c r="D2223" t="s">
        <v>18</v>
      </c>
      <c r="E2223">
        <v>166947</v>
      </c>
      <c r="F2223" t="s">
        <v>19</v>
      </c>
      <c r="G2223" t="s">
        <v>3089</v>
      </c>
      <c r="H2223" t="s">
        <v>31</v>
      </c>
      <c r="I2223">
        <v>14215</v>
      </c>
      <c r="J2223" t="s">
        <v>22</v>
      </c>
      <c r="K2223" t="s">
        <v>32</v>
      </c>
      <c r="L2223" t="s">
        <v>36</v>
      </c>
      <c r="M2223" t="s">
        <v>37</v>
      </c>
      <c r="N2223" s="5">
        <v>29.25</v>
      </c>
      <c r="O2223" s="7">
        <v>9</v>
      </c>
      <c r="P2223" s="5">
        <v>18.989999999999998</v>
      </c>
      <c r="Q2223" s="5">
        <v>10.26</v>
      </c>
      <c r="R2223" s="22">
        <f>Tabla1[[#This Row],[Fecha de Envío]]-Tabla1[[#This Row],[Fecha de Orden]]</f>
        <v>15</v>
      </c>
      <c r="S2223" s="24">
        <f>YEAR(Tabla1[[#This Row],[Fecha de Orden]])</f>
        <v>2022</v>
      </c>
      <c r="T2223" t="str">
        <f>VLOOKUP(Tabla1[[#This Row],[Nombre del Producto]],Tabla2[[Nombre Producto]:[Costo Unitario]],2,FALSE)</f>
        <v>Wicked Choccy's</v>
      </c>
      <c r="U2223" t="str">
        <f>VLOOKUP(Tabla1[[#This Row],[Fábrica]],Tabla3[],4,FALSE)</f>
        <v>Georgia</v>
      </c>
    </row>
    <row r="2224" spans="1:21" x14ac:dyDescent="0.25">
      <c r="A2224" t="s">
        <v>3288</v>
      </c>
      <c r="B2224" s="3">
        <v>44719</v>
      </c>
      <c r="C2224" s="3">
        <v>44731</v>
      </c>
      <c r="D2224" t="s">
        <v>71</v>
      </c>
      <c r="E2224">
        <v>142041</v>
      </c>
      <c r="F2224" t="s">
        <v>19</v>
      </c>
      <c r="G2224" t="s">
        <v>53</v>
      </c>
      <c r="H2224" t="s">
        <v>21</v>
      </c>
      <c r="I2224">
        <v>90036</v>
      </c>
      <c r="J2224" t="s">
        <v>22</v>
      </c>
      <c r="K2224" t="s">
        <v>23</v>
      </c>
      <c r="L2224" t="s">
        <v>24</v>
      </c>
      <c r="M2224" t="s">
        <v>25</v>
      </c>
      <c r="N2224" s="5">
        <v>18.75</v>
      </c>
      <c r="O2224" s="7">
        <v>5</v>
      </c>
      <c r="P2224" s="5">
        <v>12.25</v>
      </c>
      <c r="Q2224" s="5">
        <v>6.5</v>
      </c>
      <c r="R2224" s="22">
        <f>Tabla1[[#This Row],[Fecha de Envío]]-Tabla1[[#This Row],[Fecha de Orden]]</f>
        <v>12</v>
      </c>
      <c r="S2224" s="24">
        <f>YEAR(Tabla1[[#This Row],[Fecha de Orden]])</f>
        <v>2022</v>
      </c>
      <c r="T2224" t="str">
        <f>VLOOKUP(Tabla1[[#This Row],[Nombre del Producto]],Tabla2[[Nombre Producto]:[Costo Unitario]],2,FALSE)</f>
        <v>Wicked Choccy's</v>
      </c>
      <c r="U2224" t="str">
        <f>VLOOKUP(Tabla1[[#This Row],[Fábrica]],Tabla3[],4,FALSE)</f>
        <v>Georgia</v>
      </c>
    </row>
    <row r="2225" spans="1:21" x14ac:dyDescent="0.25">
      <c r="A2225" t="s">
        <v>3883</v>
      </c>
      <c r="B2225" s="3">
        <v>44719</v>
      </c>
      <c r="C2225" s="3">
        <v>44733</v>
      </c>
      <c r="D2225" t="s">
        <v>18</v>
      </c>
      <c r="E2225">
        <v>157343</v>
      </c>
      <c r="F2225" t="s">
        <v>19</v>
      </c>
      <c r="G2225" t="s">
        <v>144</v>
      </c>
      <c r="H2225" t="s">
        <v>101</v>
      </c>
      <c r="I2225">
        <v>19143</v>
      </c>
      <c r="J2225" t="s">
        <v>22</v>
      </c>
      <c r="K2225" t="s">
        <v>32</v>
      </c>
      <c r="L2225" t="s">
        <v>36</v>
      </c>
      <c r="M2225" t="s">
        <v>37</v>
      </c>
      <c r="N2225" s="5">
        <v>9.75</v>
      </c>
      <c r="O2225" s="7">
        <v>3</v>
      </c>
      <c r="P2225" s="5">
        <v>6.33</v>
      </c>
      <c r="Q2225" s="5">
        <v>3.42</v>
      </c>
      <c r="R2225" s="22">
        <f>Tabla1[[#This Row],[Fecha de Envío]]-Tabla1[[#This Row],[Fecha de Orden]]</f>
        <v>14</v>
      </c>
      <c r="S2225" s="24">
        <f>YEAR(Tabla1[[#This Row],[Fecha de Orden]])</f>
        <v>2022</v>
      </c>
      <c r="T2225" t="str">
        <f>VLOOKUP(Tabla1[[#This Row],[Nombre del Producto]],Tabla2[[Nombre Producto]:[Costo Unitario]],2,FALSE)</f>
        <v>Wicked Choccy's</v>
      </c>
      <c r="U2225" t="str">
        <f>VLOOKUP(Tabla1[[#This Row],[Fábrica]],Tabla3[],4,FALSE)</f>
        <v>Georgia</v>
      </c>
    </row>
    <row r="2226" spans="1:21" x14ac:dyDescent="0.25">
      <c r="A2226" t="s">
        <v>3884</v>
      </c>
      <c r="B2226" s="3">
        <v>44719</v>
      </c>
      <c r="C2226" s="3">
        <v>44733</v>
      </c>
      <c r="D2226" t="s">
        <v>18</v>
      </c>
      <c r="E2226">
        <v>157343</v>
      </c>
      <c r="F2226" t="s">
        <v>19</v>
      </c>
      <c r="G2226" t="s">
        <v>144</v>
      </c>
      <c r="H2226" t="s">
        <v>101</v>
      </c>
      <c r="I2226">
        <v>19143</v>
      </c>
      <c r="J2226" t="s">
        <v>22</v>
      </c>
      <c r="K2226" t="s">
        <v>32</v>
      </c>
      <c r="L2226" t="s">
        <v>33</v>
      </c>
      <c r="M2226" t="s">
        <v>34</v>
      </c>
      <c r="N2226" s="5">
        <v>14.4</v>
      </c>
      <c r="O2226" s="7">
        <v>4</v>
      </c>
      <c r="P2226" s="5">
        <v>9.6</v>
      </c>
      <c r="Q2226" s="5">
        <v>4.8</v>
      </c>
      <c r="R2226" s="22">
        <f>Tabla1[[#This Row],[Fecha de Envío]]-Tabla1[[#This Row],[Fecha de Orden]]</f>
        <v>14</v>
      </c>
      <c r="S2226" s="24">
        <f>YEAR(Tabla1[[#This Row],[Fecha de Orden]])</f>
        <v>2022</v>
      </c>
      <c r="T2226" t="str">
        <f>VLOOKUP(Tabla1[[#This Row],[Nombre del Producto]],Tabla2[[Nombre Producto]:[Costo Unitario]],2,FALSE)</f>
        <v>Lot's O' Nuts</v>
      </c>
      <c r="U2226" t="str">
        <f>VLOOKUP(Tabla1[[#This Row],[Fábrica]],Tabla3[],4,FALSE)</f>
        <v>Arizona</v>
      </c>
    </row>
    <row r="2227" spans="1:21" x14ac:dyDescent="0.25">
      <c r="A2227" t="s">
        <v>3885</v>
      </c>
      <c r="B2227" s="3">
        <v>44719</v>
      </c>
      <c r="C2227" s="3">
        <v>44733</v>
      </c>
      <c r="D2227" t="s">
        <v>18</v>
      </c>
      <c r="E2227">
        <v>157343</v>
      </c>
      <c r="F2227" t="s">
        <v>19</v>
      </c>
      <c r="G2227" t="s">
        <v>144</v>
      </c>
      <c r="H2227" t="s">
        <v>101</v>
      </c>
      <c r="I2227">
        <v>19143</v>
      </c>
      <c r="J2227" t="s">
        <v>22</v>
      </c>
      <c r="K2227" t="s">
        <v>32</v>
      </c>
      <c r="L2227" t="s">
        <v>45</v>
      </c>
      <c r="M2227" t="s">
        <v>46</v>
      </c>
      <c r="N2227" s="5">
        <v>17.45</v>
      </c>
      <c r="O2227" s="7">
        <v>5</v>
      </c>
      <c r="P2227" s="5">
        <v>12.45</v>
      </c>
      <c r="Q2227" s="5">
        <v>5</v>
      </c>
      <c r="R2227" s="22">
        <f>Tabla1[[#This Row],[Fecha de Envío]]-Tabla1[[#This Row],[Fecha de Orden]]</f>
        <v>14</v>
      </c>
      <c r="S2227" s="24">
        <f>YEAR(Tabla1[[#This Row],[Fecha de Orden]])</f>
        <v>2022</v>
      </c>
      <c r="T2227" t="str">
        <f>VLOOKUP(Tabla1[[#This Row],[Nombre del Producto]],Tabla2[[Nombre Producto]:[Costo Unitario]],2,FALSE)</f>
        <v>Lot's O' Nuts</v>
      </c>
      <c r="U2227" t="str">
        <f>VLOOKUP(Tabla1[[#This Row],[Fábrica]],Tabla3[],4,FALSE)</f>
        <v>Arizona</v>
      </c>
    </row>
    <row r="2228" spans="1:21" x14ac:dyDescent="0.25">
      <c r="A2228" t="s">
        <v>371</v>
      </c>
      <c r="B2228" s="3">
        <v>44720</v>
      </c>
      <c r="C2228" s="3">
        <v>44734</v>
      </c>
      <c r="D2228" t="s">
        <v>18</v>
      </c>
      <c r="E2228">
        <v>162201</v>
      </c>
      <c r="F2228" t="s">
        <v>19</v>
      </c>
      <c r="G2228" t="s">
        <v>372</v>
      </c>
      <c r="H2228" t="s">
        <v>255</v>
      </c>
      <c r="I2228">
        <v>33710</v>
      </c>
      <c r="J2228" t="s">
        <v>22</v>
      </c>
      <c r="K2228" t="s">
        <v>66</v>
      </c>
      <c r="L2228" t="s">
        <v>36</v>
      </c>
      <c r="M2228" t="s">
        <v>37</v>
      </c>
      <c r="N2228" s="5">
        <v>22.75</v>
      </c>
      <c r="O2228" s="7">
        <v>7</v>
      </c>
      <c r="P2228" s="5">
        <v>14.77</v>
      </c>
      <c r="Q2228" s="5">
        <v>7.98</v>
      </c>
      <c r="R2228" s="22">
        <f>Tabla1[[#This Row],[Fecha de Envío]]-Tabla1[[#This Row],[Fecha de Orden]]</f>
        <v>14</v>
      </c>
      <c r="S2228" s="24">
        <f>YEAR(Tabla1[[#This Row],[Fecha de Orden]])</f>
        <v>2022</v>
      </c>
      <c r="T2228" t="str">
        <f>VLOOKUP(Tabla1[[#This Row],[Nombre del Producto]],Tabla2[[Nombre Producto]:[Costo Unitario]],2,FALSE)</f>
        <v>Wicked Choccy's</v>
      </c>
      <c r="U2228" t="str">
        <f>VLOOKUP(Tabla1[[#This Row],[Fábrica]],Tabla3[],4,FALSE)</f>
        <v>Georgia</v>
      </c>
    </row>
    <row r="2229" spans="1:21" x14ac:dyDescent="0.25">
      <c r="A2229" t="s">
        <v>373</v>
      </c>
      <c r="B2229" s="3">
        <v>44720</v>
      </c>
      <c r="C2229" s="3">
        <v>44734</v>
      </c>
      <c r="D2229" t="s">
        <v>18</v>
      </c>
      <c r="E2229">
        <v>162201</v>
      </c>
      <c r="F2229" t="s">
        <v>19</v>
      </c>
      <c r="G2229" t="s">
        <v>372</v>
      </c>
      <c r="H2229" t="s">
        <v>255</v>
      </c>
      <c r="I2229">
        <v>33710</v>
      </c>
      <c r="J2229" t="s">
        <v>22</v>
      </c>
      <c r="K2229" t="s">
        <v>66</v>
      </c>
      <c r="L2229" t="s">
        <v>24</v>
      </c>
      <c r="M2229" t="s">
        <v>25</v>
      </c>
      <c r="N2229" s="5">
        <v>7.5</v>
      </c>
      <c r="O2229" s="7">
        <v>2</v>
      </c>
      <c r="P2229" s="5">
        <v>4.9000000000000004</v>
      </c>
      <c r="Q2229" s="5">
        <v>2.6</v>
      </c>
      <c r="R2229" s="22">
        <f>Tabla1[[#This Row],[Fecha de Envío]]-Tabla1[[#This Row],[Fecha de Orden]]</f>
        <v>14</v>
      </c>
      <c r="S2229" s="24">
        <f>YEAR(Tabla1[[#This Row],[Fecha de Orden]])</f>
        <v>2022</v>
      </c>
      <c r="T2229" t="str">
        <f>VLOOKUP(Tabla1[[#This Row],[Nombre del Producto]],Tabla2[[Nombre Producto]:[Costo Unitario]],2,FALSE)</f>
        <v>Wicked Choccy's</v>
      </c>
      <c r="U2229" t="str">
        <f>VLOOKUP(Tabla1[[#This Row],[Fábrica]],Tabla3[],4,FALSE)</f>
        <v>Georgia</v>
      </c>
    </row>
    <row r="2230" spans="1:21" x14ac:dyDescent="0.25">
      <c r="A2230" t="s">
        <v>374</v>
      </c>
      <c r="B2230" s="3">
        <v>44720</v>
      </c>
      <c r="C2230" s="3">
        <v>44734</v>
      </c>
      <c r="D2230" t="s">
        <v>18</v>
      </c>
      <c r="E2230">
        <v>162201</v>
      </c>
      <c r="F2230" t="s">
        <v>19</v>
      </c>
      <c r="G2230" t="s">
        <v>372</v>
      </c>
      <c r="H2230" t="s">
        <v>255</v>
      </c>
      <c r="I2230">
        <v>33710</v>
      </c>
      <c r="J2230" t="s">
        <v>22</v>
      </c>
      <c r="K2230" t="s">
        <v>66</v>
      </c>
      <c r="L2230" t="s">
        <v>27</v>
      </c>
      <c r="M2230" t="s">
        <v>28</v>
      </c>
      <c r="N2230" s="5">
        <v>10.8</v>
      </c>
      <c r="O2230" s="7">
        <v>3</v>
      </c>
      <c r="P2230" s="5">
        <v>7.5</v>
      </c>
      <c r="Q2230" s="5">
        <v>3.3</v>
      </c>
      <c r="R2230" s="22">
        <f>Tabla1[[#This Row],[Fecha de Envío]]-Tabla1[[#This Row],[Fecha de Orden]]</f>
        <v>14</v>
      </c>
      <c r="S2230" s="24">
        <f>YEAR(Tabla1[[#This Row],[Fecha de Orden]])</f>
        <v>2022</v>
      </c>
      <c r="T2230" t="str">
        <f>VLOOKUP(Tabla1[[#This Row],[Nombre del Producto]],Tabla2[[Nombre Producto]:[Costo Unitario]],2,FALSE)</f>
        <v>Lot's O' Nuts</v>
      </c>
      <c r="U2230" t="str">
        <f>VLOOKUP(Tabla1[[#This Row],[Fábrica]],Tabla3[],4,FALSE)</f>
        <v>Arizona</v>
      </c>
    </row>
    <row r="2231" spans="1:21" x14ac:dyDescent="0.25">
      <c r="A2231" t="s">
        <v>375</v>
      </c>
      <c r="B2231" s="3">
        <v>44720</v>
      </c>
      <c r="C2231" s="3">
        <v>44734</v>
      </c>
      <c r="D2231" t="s">
        <v>18</v>
      </c>
      <c r="E2231">
        <v>162201</v>
      </c>
      <c r="F2231" t="s">
        <v>19</v>
      </c>
      <c r="G2231" t="s">
        <v>372</v>
      </c>
      <c r="H2231" t="s">
        <v>255</v>
      </c>
      <c r="I2231">
        <v>33710</v>
      </c>
      <c r="J2231" t="s">
        <v>148</v>
      </c>
      <c r="K2231" t="s">
        <v>66</v>
      </c>
      <c r="L2231" t="s">
        <v>149</v>
      </c>
      <c r="M2231" t="s">
        <v>150</v>
      </c>
      <c r="N2231" s="5">
        <v>12.5</v>
      </c>
      <c r="O2231" s="7">
        <v>10</v>
      </c>
      <c r="P2231" s="5">
        <v>6.5</v>
      </c>
      <c r="Q2231" s="5">
        <v>6</v>
      </c>
      <c r="R2231" s="22">
        <f>Tabla1[[#This Row],[Fecha de Envío]]-Tabla1[[#This Row],[Fecha de Orden]]</f>
        <v>14</v>
      </c>
      <c r="S2231" s="24">
        <f>YEAR(Tabla1[[#This Row],[Fecha de Orden]])</f>
        <v>2022</v>
      </c>
      <c r="T2231" t="str">
        <f>VLOOKUP(Tabla1[[#This Row],[Nombre del Producto]],Tabla2[[Nombre Producto]:[Costo Unitario]],2,FALSE)</f>
        <v>Secret Factory</v>
      </c>
      <c r="U2231" t="str">
        <f>VLOOKUP(Tabla1[[#This Row],[Fábrica]],Tabla3[],4,FALSE)</f>
        <v>Illinois</v>
      </c>
    </row>
    <row r="2232" spans="1:21" x14ac:dyDescent="0.25">
      <c r="A2232" t="s">
        <v>6036</v>
      </c>
      <c r="B2232" s="3">
        <v>44720</v>
      </c>
      <c r="C2232" s="3">
        <v>44734</v>
      </c>
      <c r="D2232" t="s">
        <v>18</v>
      </c>
      <c r="E2232">
        <v>164007</v>
      </c>
      <c r="F2232" t="s">
        <v>19</v>
      </c>
      <c r="G2232" t="s">
        <v>239</v>
      </c>
      <c r="H2232" t="s">
        <v>173</v>
      </c>
      <c r="I2232">
        <v>60610</v>
      </c>
      <c r="J2232" t="s">
        <v>22</v>
      </c>
      <c r="K2232" t="s">
        <v>43</v>
      </c>
      <c r="L2232" t="s">
        <v>45</v>
      </c>
      <c r="M2232" t="s">
        <v>46</v>
      </c>
      <c r="N2232" s="5">
        <v>6.98</v>
      </c>
      <c r="O2232" s="7">
        <v>2</v>
      </c>
      <c r="P2232" s="5">
        <v>4.9800000000000004</v>
      </c>
      <c r="Q2232" s="5">
        <v>2</v>
      </c>
      <c r="R2232" s="22">
        <f>Tabla1[[#This Row],[Fecha de Envío]]-Tabla1[[#This Row],[Fecha de Orden]]</f>
        <v>14</v>
      </c>
      <c r="S2232" s="24">
        <f>YEAR(Tabla1[[#This Row],[Fecha de Orden]])</f>
        <v>2022</v>
      </c>
      <c r="T2232" t="str">
        <f>VLOOKUP(Tabla1[[#This Row],[Nombre del Producto]],Tabla2[[Nombre Producto]:[Costo Unitario]],2,FALSE)</f>
        <v>Lot's O' Nuts</v>
      </c>
      <c r="U2232" t="str">
        <f>VLOOKUP(Tabla1[[#This Row],[Fábrica]],Tabla3[],4,FALSE)</f>
        <v>Arizona</v>
      </c>
    </row>
    <row r="2233" spans="1:21" x14ac:dyDescent="0.25">
      <c r="A2233" t="s">
        <v>6037</v>
      </c>
      <c r="B2233" s="3">
        <v>44720</v>
      </c>
      <c r="C2233" s="3">
        <v>44734</v>
      </c>
      <c r="D2233" t="s">
        <v>18</v>
      </c>
      <c r="E2233">
        <v>164007</v>
      </c>
      <c r="F2233" t="s">
        <v>19</v>
      </c>
      <c r="G2233" t="s">
        <v>239</v>
      </c>
      <c r="H2233" t="s">
        <v>173</v>
      </c>
      <c r="I2233">
        <v>60610</v>
      </c>
      <c r="J2233" t="s">
        <v>22</v>
      </c>
      <c r="K2233" t="s">
        <v>43</v>
      </c>
      <c r="L2233" t="s">
        <v>24</v>
      </c>
      <c r="M2233" t="s">
        <v>25</v>
      </c>
      <c r="N2233" s="5">
        <v>11.25</v>
      </c>
      <c r="O2233" s="7">
        <v>3</v>
      </c>
      <c r="P2233" s="5">
        <v>7.35</v>
      </c>
      <c r="Q2233" s="5">
        <v>3.9</v>
      </c>
      <c r="R2233" s="22">
        <f>Tabla1[[#This Row],[Fecha de Envío]]-Tabla1[[#This Row],[Fecha de Orden]]</f>
        <v>14</v>
      </c>
      <c r="S2233" s="24">
        <f>YEAR(Tabla1[[#This Row],[Fecha de Orden]])</f>
        <v>2022</v>
      </c>
      <c r="T2233" t="str">
        <f>VLOOKUP(Tabla1[[#This Row],[Nombre del Producto]],Tabla2[[Nombre Producto]:[Costo Unitario]],2,FALSE)</f>
        <v>Wicked Choccy's</v>
      </c>
      <c r="U2233" t="str">
        <f>VLOOKUP(Tabla1[[#This Row],[Fábrica]],Tabla3[],4,FALSE)</f>
        <v>Georgia</v>
      </c>
    </row>
    <row r="2234" spans="1:21" x14ac:dyDescent="0.25">
      <c r="A2234" t="s">
        <v>415</v>
      </c>
      <c r="B2234" s="3">
        <v>44721</v>
      </c>
      <c r="C2234" s="3">
        <v>44737</v>
      </c>
      <c r="D2234" t="s">
        <v>18</v>
      </c>
      <c r="E2234">
        <v>110947</v>
      </c>
      <c r="F2234" t="s">
        <v>19</v>
      </c>
      <c r="G2234" t="s">
        <v>416</v>
      </c>
      <c r="H2234" t="s">
        <v>133</v>
      </c>
      <c r="I2234">
        <v>23666</v>
      </c>
      <c r="J2234" t="s">
        <v>22</v>
      </c>
      <c r="K2234" t="s">
        <v>66</v>
      </c>
      <c r="L2234" t="s">
        <v>24</v>
      </c>
      <c r="M2234" t="s">
        <v>25</v>
      </c>
      <c r="N2234" s="5">
        <v>11.25</v>
      </c>
      <c r="O2234" s="7">
        <v>3</v>
      </c>
      <c r="P2234" s="5">
        <v>7.35</v>
      </c>
      <c r="Q2234" s="5">
        <v>3.9</v>
      </c>
      <c r="R2234" s="22">
        <f>Tabla1[[#This Row],[Fecha de Envío]]-Tabla1[[#This Row],[Fecha de Orden]]</f>
        <v>16</v>
      </c>
      <c r="S2234" s="24">
        <f>YEAR(Tabla1[[#This Row],[Fecha de Orden]])</f>
        <v>2022</v>
      </c>
      <c r="T2234" t="str">
        <f>VLOOKUP(Tabla1[[#This Row],[Nombre del Producto]],Tabla2[[Nombre Producto]:[Costo Unitario]],2,FALSE)</f>
        <v>Wicked Choccy's</v>
      </c>
      <c r="U2234" t="str">
        <f>VLOOKUP(Tabla1[[#This Row],[Fábrica]],Tabla3[],4,FALSE)</f>
        <v>Georgia</v>
      </c>
    </row>
    <row r="2235" spans="1:21" x14ac:dyDescent="0.25">
      <c r="A2235" t="s">
        <v>6140</v>
      </c>
      <c r="B2235" s="3">
        <v>44721</v>
      </c>
      <c r="C2235" s="3">
        <v>44738</v>
      </c>
      <c r="D2235" t="s">
        <v>18</v>
      </c>
      <c r="E2235">
        <v>101868</v>
      </c>
      <c r="F2235" t="s">
        <v>19</v>
      </c>
      <c r="G2235" t="s">
        <v>529</v>
      </c>
      <c r="H2235" t="s">
        <v>255</v>
      </c>
      <c r="I2235">
        <v>33178</v>
      </c>
      <c r="J2235" t="s">
        <v>22</v>
      </c>
      <c r="K2235" t="s">
        <v>66</v>
      </c>
      <c r="L2235" t="s">
        <v>36</v>
      </c>
      <c r="M2235" t="s">
        <v>37</v>
      </c>
      <c r="N2235" s="5">
        <v>9.75</v>
      </c>
      <c r="O2235" s="7">
        <v>3</v>
      </c>
      <c r="P2235" s="5">
        <v>6.33</v>
      </c>
      <c r="Q2235" s="5">
        <v>3.42</v>
      </c>
      <c r="R2235" s="22">
        <f>Tabla1[[#This Row],[Fecha de Envío]]-Tabla1[[#This Row],[Fecha de Orden]]</f>
        <v>17</v>
      </c>
      <c r="S2235" s="24">
        <f>YEAR(Tabla1[[#This Row],[Fecha de Orden]])</f>
        <v>2022</v>
      </c>
      <c r="T2235" t="str">
        <f>VLOOKUP(Tabla1[[#This Row],[Nombre del Producto]],Tabla2[[Nombre Producto]:[Costo Unitario]],2,FALSE)</f>
        <v>Wicked Choccy's</v>
      </c>
      <c r="U2235" t="str">
        <f>VLOOKUP(Tabla1[[#This Row],[Fábrica]],Tabla3[],4,FALSE)</f>
        <v>Georgia</v>
      </c>
    </row>
    <row r="2236" spans="1:21" x14ac:dyDescent="0.25">
      <c r="A2236" t="s">
        <v>6141</v>
      </c>
      <c r="B2236" s="3">
        <v>44721</v>
      </c>
      <c r="C2236" s="3">
        <v>44738</v>
      </c>
      <c r="D2236" t="s">
        <v>18</v>
      </c>
      <c r="E2236">
        <v>101868</v>
      </c>
      <c r="F2236" t="s">
        <v>19</v>
      </c>
      <c r="G2236" t="s">
        <v>529</v>
      </c>
      <c r="H2236" t="s">
        <v>255</v>
      </c>
      <c r="I2236">
        <v>33178</v>
      </c>
      <c r="J2236" t="s">
        <v>22</v>
      </c>
      <c r="K2236" t="s">
        <v>66</v>
      </c>
      <c r="L2236" t="s">
        <v>24</v>
      </c>
      <c r="M2236" t="s">
        <v>25</v>
      </c>
      <c r="N2236" s="5">
        <v>18.75</v>
      </c>
      <c r="O2236" s="7">
        <v>5</v>
      </c>
      <c r="P2236" s="5">
        <v>12.25</v>
      </c>
      <c r="Q2236" s="5">
        <v>6.5</v>
      </c>
      <c r="R2236" s="22">
        <f>Tabla1[[#This Row],[Fecha de Envío]]-Tabla1[[#This Row],[Fecha de Orden]]</f>
        <v>17</v>
      </c>
      <c r="S2236" s="24">
        <f>YEAR(Tabla1[[#This Row],[Fecha de Orden]])</f>
        <v>2022</v>
      </c>
      <c r="T2236" t="str">
        <f>VLOOKUP(Tabla1[[#This Row],[Nombre del Producto]],Tabla2[[Nombre Producto]:[Costo Unitario]],2,FALSE)</f>
        <v>Wicked Choccy's</v>
      </c>
      <c r="U2236" t="str">
        <f>VLOOKUP(Tabla1[[#This Row],[Fábrica]],Tabla3[],4,FALSE)</f>
        <v>Georgia</v>
      </c>
    </row>
    <row r="2237" spans="1:21" x14ac:dyDescent="0.25">
      <c r="A2237" t="s">
        <v>6564</v>
      </c>
      <c r="B2237" s="3">
        <v>44721</v>
      </c>
      <c r="C2237" s="3">
        <v>44735</v>
      </c>
      <c r="D2237" t="s">
        <v>18</v>
      </c>
      <c r="E2237">
        <v>144190</v>
      </c>
      <c r="F2237" t="s">
        <v>19</v>
      </c>
      <c r="G2237" t="s">
        <v>6565</v>
      </c>
      <c r="H2237" t="s">
        <v>93</v>
      </c>
      <c r="I2237">
        <v>48073</v>
      </c>
      <c r="J2237" t="s">
        <v>22</v>
      </c>
      <c r="K2237" t="s">
        <v>43</v>
      </c>
      <c r="L2237" t="s">
        <v>36</v>
      </c>
      <c r="M2237" t="s">
        <v>37</v>
      </c>
      <c r="N2237" s="5">
        <v>6.5</v>
      </c>
      <c r="O2237" s="7">
        <v>2</v>
      </c>
      <c r="P2237" s="5">
        <v>4.22</v>
      </c>
      <c r="Q2237" s="5">
        <v>2.2799999999999998</v>
      </c>
      <c r="R2237" s="22">
        <f>Tabla1[[#This Row],[Fecha de Envío]]-Tabla1[[#This Row],[Fecha de Orden]]</f>
        <v>14</v>
      </c>
      <c r="S2237" s="24">
        <f>YEAR(Tabla1[[#This Row],[Fecha de Orden]])</f>
        <v>2022</v>
      </c>
      <c r="T2237" t="str">
        <f>VLOOKUP(Tabla1[[#This Row],[Nombre del Producto]],Tabla2[[Nombre Producto]:[Costo Unitario]],2,FALSE)</f>
        <v>Wicked Choccy's</v>
      </c>
      <c r="U2237" t="str">
        <f>VLOOKUP(Tabla1[[#This Row],[Fábrica]],Tabla3[],4,FALSE)</f>
        <v>Georgia</v>
      </c>
    </row>
    <row r="2238" spans="1:21" x14ac:dyDescent="0.25">
      <c r="A2238" t="s">
        <v>8738</v>
      </c>
      <c r="B2238" s="3">
        <v>44721</v>
      </c>
      <c r="C2238" s="3">
        <v>44733</v>
      </c>
      <c r="D2238" t="s">
        <v>71</v>
      </c>
      <c r="E2238">
        <v>141012</v>
      </c>
      <c r="F2238" t="s">
        <v>19</v>
      </c>
      <c r="G2238" t="s">
        <v>4439</v>
      </c>
      <c r="H2238" t="s">
        <v>2883</v>
      </c>
      <c r="I2238">
        <v>83201</v>
      </c>
      <c r="J2238" t="s">
        <v>22</v>
      </c>
      <c r="K2238" t="s">
        <v>23</v>
      </c>
      <c r="L2238" t="s">
        <v>33</v>
      </c>
      <c r="M2238" t="s">
        <v>34</v>
      </c>
      <c r="N2238" s="5">
        <v>14.4</v>
      </c>
      <c r="O2238" s="7">
        <v>4</v>
      </c>
      <c r="P2238" s="5">
        <v>9.6</v>
      </c>
      <c r="Q2238" s="5">
        <v>4.8</v>
      </c>
      <c r="R2238" s="22">
        <f>Tabla1[[#This Row],[Fecha de Envío]]-Tabla1[[#This Row],[Fecha de Orden]]</f>
        <v>12</v>
      </c>
      <c r="S2238" s="24">
        <f>YEAR(Tabla1[[#This Row],[Fecha de Orden]])</f>
        <v>2022</v>
      </c>
      <c r="T2238" t="str">
        <f>VLOOKUP(Tabla1[[#This Row],[Nombre del Producto]],Tabla2[[Nombre Producto]:[Costo Unitario]],2,FALSE)</f>
        <v>Lot's O' Nuts</v>
      </c>
      <c r="U2238" t="str">
        <f>VLOOKUP(Tabla1[[#This Row],[Fábrica]],Tabla3[],4,FALSE)</f>
        <v>Arizona</v>
      </c>
    </row>
    <row r="2239" spans="1:21" x14ac:dyDescent="0.25">
      <c r="A2239" t="s">
        <v>8739</v>
      </c>
      <c r="B2239" s="3">
        <v>44721</v>
      </c>
      <c r="C2239" s="3">
        <v>44733</v>
      </c>
      <c r="D2239" t="s">
        <v>71</v>
      </c>
      <c r="E2239">
        <v>141012</v>
      </c>
      <c r="F2239" t="s">
        <v>19</v>
      </c>
      <c r="G2239" t="s">
        <v>4439</v>
      </c>
      <c r="H2239" t="s">
        <v>2883</v>
      </c>
      <c r="I2239">
        <v>83201</v>
      </c>
      <c r="J2239" t="s">
        <v>22</v>
      </c>
      <c r="K2239" t="s">
        <v>23</v>
      </c>
      <c r="L2239" t="s">
        <v>45</v>
      </c>
      <c r="M2239" t="s">
        <v>46</v>
      </c>
      <c r="N2239" s="5">
        <v>10.47</v>
      </c>
      <c r="O2239" s="7">
        <v>3</v>
      </c>
      <c r="P2239" s="5">
        <v>7.47</v>
      </c>
      <c r="Q2239" s="5">
        <v>3</v>
      </c>
      <c r="R2239" s="22">
        <f>Tabla1[[#This Row],[Fecha de Envío]]-Tabla1[[#This Row],[Fecha de Orden]]</f>
        <v>12</v>
      </c>
      <c r="S2239" s="24">
        <f>YEAR(Tabla1[[#This Row],[Fecha de Orden]])</f>
        <v>2022</v>
      </c>
      <c r="T2239" t="str">
        <f>VLOOKUP(Tabla1[[#This Row],[Nombre del Producto]],Tabla2[[Nombre Producto]:[Costo Unitario]],2,FALSE)</f>
        <v>Lot's O' Nuts</v>
      </c>
      <c r="U2239" t="str">
        <f>VLOOKUP(Tabla1[[#This Row],[Fábrica]],Tabla3[],4,FALSE)</f>
        <v>Arizona</v>
      </c>
    </row>
    <row r="2240" spans="1:21" x14ac:dyDescent="0.25">
      <c r="A2240" t="s">
        <v>996</v>
      </c>
      <c r="B2240" s="3">
        <v>44723</v>
      </c>
      <c r="C2240" s="3">
        <v>44738</v>
      </c>
      <c r="D2240" t="s">
        <v>18</v>
      </c>
      <c r="E2240">
        <v>123960</v>
      </c>
      <c r="F2240" t="s">
        <v>19</v>
      </c>
      <c r="G2240" t="s">
        <v>997</v>
      </c>
      <c r="H2240" t="s">
        <v>264</v>
      </c>
      <c r="I2240">
        <v>71203</v>
      </c>
      <c r="J2240" t="s">
        <v>22</v>
      </c>
      <c r="K2240" t="s">
        <v>66</v>
      </c>
      <c r="L2240" t="s">
        <v>33</v>
      </c>
      <c r="M2240" t="s">
        <v>34</v>
      </c>
      <c r="N2240" s="5">
        <v>7.2</v>
      </c>
      <c r="O2240" s="7">
        <v>2</v>
      </c>
      <c r="P2240" s="5">
        <v>4.8</v>
      </c>
      <c r="Q2240" s="5">
        <v>2.4</v>
      </c>
      <c r="R2240" s="22">
        <f>Tabla1[[#This Row],[Fecha de Envío]]-Tabla1[[#This Row],[Fecha de Orden]]</f>
        <v>15</v>
      </c>
      <c r="S2240" s="24">
        <f>YEAR(Tabla1[[#This Row],[Fecha de Orden]])</f>
        <v>2022</v>
      </c>
      <c r="T2240" t="str">
        <f>VLOOKUP(Tabla1[[#This Row],[Nombre del Producto]],Tabla2[[Nombre Producto]:[Costo Unitario]],2,FALSE)</f>
        <v>Lot's O' Nuts</v>
      </c>
      <c r="U2240" t="str">
        <f>VLOOKUP(Tabla1[[#This Row],[Fábrica]],Tabla3[],4,FALSE)</f>
        <v>Arizona</v>
      </c>
    </row>
    <row r="2241" spans="1:21" x14ac:dyDescent="0.25">
      <c r="A2241" t="s">
        <v>998</v>
      </c>
      <c r="B2241" s="3">
        <v>44723</v>
      </c>
      <c r="C2241" s="3">
        <v>44738</v>
      </c>
      <c r="D2241" t="s">
        <v>18</v>
      </c>
      <c r="E2241">
        <v>123960</v>
      </c>
      <c r="F2241" t="s">
        <v>19</v>
      </c>
      <c r="G2241" t="s">
        <v>997</v>
      </c>
      <c r="H2241" t="s">
        <v>264</v>
      </c>
      <c r="I2241">
        <v>71203</v>
      </c>
      <c r="J2241" t="s">
        <v>22</v>
      </c>
      <c r="K2241" t="s">
        <v>66</v>
      </c>
      <c r="L2241" t="s">
        <v>24</v>
      </c>
      <c r="M2241" t="s">
        <v>25</v>
      </c>
      <c r="N2241" s="5">
        <v>26.25</v>
      </c>
      <c r="O2241" s="7">
        <v>7</v>
      </c>
      <c r="P2241" s="5">
        <v>17.149999999999999</v>
      </c>
      <c r="Q2241" s="5">
        <v>9.1</v>
      </c>
      <c r="R2241" s="22">
        <f>Tabla1[[#This Row],[Fecha de Envío]]-Tabla1[[#This Row],[Fecha de Orden]]</f>
        <v>15</v>
      </c>
      <c r="S2241" s="24">
        <f>YEAR(Tabla1[[#This Row],[Fecha de Orden]])</f>
        <v>2022</v>
      </c>
      <c r="T2241" t="str">
        <f>VLOOKUP(Tabla1[[#This Row],[Nombre del Producto]],Tabla2[[Nombre Producto]:[Costo Unitario]],2,FALSE)</f>
        <v>Wicked Choccy's</v>
      </c>
      <c r="U2241" t="str">
        <f>VLOOKUP(Tabla1[[#This Row],[Fábrica]],Tabla3[],4,FALSE)</f>
        <v>Georgia</v>
      </c>
    </row>
    <row r="2242" spans="1:21" x14ac:dyDescent="0.25">
      <c r="A2242" t="s">
        <v>999</v>
      </c>
      <c r="B2242" s="3">
        <v>44723</v>
      </c>
      <c r="C2242" s="3">
        <v>44738</v>
      </c>
      <c r="D2242" t="s">
        <v>18</v>
      </c>
      <c r="E2242">
        <v>123960</v>
      </c>
      <c r="F2242" t="s">
        <v>19</v>
      </c>
      <c r="G2242" t="s">
        <v>997</v>
      </c>
      <c r="H2242" t="s">
        <v>264</v>
      </c>
      <c r="I2242">
        <v>71203</v>
      </c>
      <c r="J2242" t="s">
        <v>22</v>
      </c>
      <c r="K2242" t="s">
        <v>66</v>
      </c>
      <c r="L2242" t="s">
        <v>45</v>
      </c>
      <c r="M2242" t="s">
        <v>46</v>
      </c>
      <c r="N2242" s="5">
        <v>20.94</v>
      </c>
      <c r="O2242" s="7">
        <v>6</v>
      </c>
      <c r="P2242" s="5">
        <v>14.94</v>
      </c>
      <c r="Q2242" s="5">
        <v>6</v>
      </c>
      <c r="R2242" s="22">
        <f>Tabla1[[#This Row],[Fecha de Envío]]-Tabla1[[#This Row],[Fecha de Orden]]</f>
        <v>15</v>
      </c>
      <c r="S2242" s="24">
        <f>YEAR(Tabla1[[#This Row],[Fecha de Orden]])</f>
        <v>2022</v>
      </c>
      <c r="T2242" t="str">
        <f>VLOOKUP(Tabla1[[#This Row],[Nombre del Producto]],Tabla2[[Nombre Producto]:[Costo Unitario]],2,FALSE)</f>
        <v>Lot's O' Nuts</v>
      </c>
      <c r="U2242" t="str">
        <f>VLOOKUP(Tabla1[[#This Row],[Fábrica]],Tabla3[],4,FALSE)</f>
        <v>Arizona</v>
      </c>
    </row>
    <row r="2243" spans="1:21" x14ac:dyDescent="0.25">
      <c r="A2243" t="s">
        <v>4277</v>
      </c>
      <c r="B2243" s="3">
        <v>44723</v>
      </c>
      <c r="C2243" s="3">
        <v>44734</v>
      </c>
      <c r="D2243" t="s">
        <v>39</v>
      </c>
      <c r="E2243">
        <v>121720</v>
      </c>
      <c r="F2243" t="s">
        <v>19</v>
      </c>
      <c r="G2243" t="s">
        <v>2145</v>
      </c>
      <c r="H2243" t="s">
        <v>255</v>
      </c>
      <c r="I2243">
        <v>33801</v>
      </c>
      <c r="J2243" t="s">
        <v>22</v>
      </c>
      <c r="K2243" t="s">
        <v>66</v>
      </c>
      <c r="L2243" t="s">
        <v>24</v>
      </c>
      <c r="M2243" t="s">
        <v>25</v>
      </c>
      <c r="N2243" s="5">
        <v>18.75</v>
      </c>
      <c r="O2243" s="7">
        <v>5</v>
      </c>
      <c r="P2243" s="5">
        <v>12.25</v>
      </c>
      <c r="Q2243" s="5">
        <v>6.5</v>
      </c>
      <c r="R2243" s="22">
        <f>Tabla1[[#This Row],[Fecha de Envío]]-Tabla1[[#This Row],[Fecha de Orden]]</f>
        <v>11</v>
      </c>
      <c r="S2243" s="24">
        <f>YEAR(Tabla1[[#This Row],[Fecha de Orden]])</f>
        <v>2022</v>
      </c>
      <c r="T2243" t="str">
        <f>VLOOKUP(Tabla1[[#This Row],[Nombre del Producto]],Tabla2[[Nombre Producto]:[Costo Unitario]],2,FALSE)</f>
        <v>Wicked Choccy's</v>
      </c>
      <c r="U2243" t="str">
        <f>VLOOKUP(Tabla1[[#This Row],[Fábrica]],Tabla3[],4,FALSE)</f>
        <v>Georgia</v>
      </c>
    </row>
    <row r="2244" spans="1:21" x14ac:dyDescent="0.25">
      <c r="A2244" t="s">
        <v>4278</v>
      </c>
      <c r="B2244" s="3">
        <v>44723</v>
      </c>
      <c r="C2244" s="3">
        <v>44734</v>
      </c>
      <c r="D2244" t="s">
        <v>39</v>
      </c>
      <c r="E2244">
        <v>121720</v>
      </c>
      <c r="F2244" t="s">
        <v>19</v>
      </c>
      <c r="G2244" t="s">
        <v>2145</v>
      </c>
      <c r="H2244" t="s">
        <v>255</v>
      </c>
      <c r="I2244">
        <v>33801</v>
      </c>
      <c r="J2244" t="s">
        <v>22</v>
      </c>
      <c r="K2244" t="s">
        <v>66</v>
      </c>
      <c r="L2244" t="s">
        <v>36</v>
      </c>
      <c r="M2244" t="s">
        <v>37</v>
      </c>
      <c r="N2244" s="5">
        <v>6.5</v>
      </c>
      <c r="O2244" s="7">
        <v>2</v>
      </c>
      <c r="P2244" s="5">
        <v>4.22</v>
      </c>
      <c r="Q2244" s="5">
        <v>2.2799999999999998</v>
      </c>
      <c r="R2244" s="22">
        <f>Tabla1[[#This Row],[Fecha de Envío]]-Tabla1[[#This Row],[Fecha de Orden]]</f>
        <v>11</v>
      </c>
      <c r="S2244" s="24">
        <f>YEAR(Tabla1[[#This Row],[Fecha de Orden]])</f>
        <v>2022</v>
      </c>
      <c r="T2244" t="str">
        <f>VLOOKUP(Tabla1[[#This Row],[Nombre del Producto]],Tabla2[[Nombre Producto]:[Costo Unitario]],2,FALSE)</f>
        <v>Wicked Choccy's</v>
      </c>
      <c r="U2244" t="str">
        <f>VLOOKUP(Tabla1[[#This Row],[Fábrica]],Tabla3[],4,FALSE)</f>
        <v>Georgia</v>
      </c>
    </row>
    <row r="2245" spans="1:21" x14ac:dyDescent="0.25">
      <c r="A2245" t="s">
        <v>4279</v>
      </c>
      <c r="B2245" s="3">
        <v>44723</v>
      </c>
      <c r="C2245" s="3">
        <v>44734</v>
      </c>
      <c r="D2245" t="s">
        <v>39</v>
      </c>
      <c r="E2245">
        <v>121720</v>
      </c>
      <c r="F2245" t="s">
        <v>19</v>
      </c>
      <c r="G2245" t="s">
        <v>2145</v>
      </c>
      <c r="H2245" t="s">
        <v>255</v>
      </c>
      <c r="I2245">
        <v>33801</v>
      </c>
      <c r="J2245" t="s">
        <v>22</v>
      </c>
      <c r="K2245" t="s">
        <v>66</v>
      </c>
      <c r="L2245" t="s">
        <v>27</v>
      </c>
      <c r="M2245" t="s">
        <v>28</v>
      </c>
      <c r="N2245" s="5">
        <v>7.2</v>
      </c>
      <c r="O2245" s="7">
        <v>2</v>
      </c>
      <c r="P2245" s="5">
        <v>5</v>
      </c>
      <c r="Q2245" s="5">
        <v>2.2000000000000002</v>
      </c>
      <c r="R2245" s="22">
        <f>Tabla1[[#This Row],[Fecha de Envío]]-Tabla1[[#This Row],[Fecha de Orden]]</f>
        <v>11</v>
      </c>
      <c r="S2245" s="24">
        <f>YEAR(Tabla1[[#This Row],[Fecha de Orden]])</f>
        <v>2022</v>
      </c>
      <c r="T2245" t="str">
        <f>VLOOKUP(Tabla1[[#This Row],[Nombre del Producto]],Tabla2[[Nombre Producto]:[Costo Unitario]],2,FALSE)</f>
        <v>Lot's O' Nuts</v>
      </c>
      <c r="U2245" t="str">
        <f>VLOOKUP(Tabla1[[#This Row],[Fábrica]],Tabla3[],4,FALSE)</f>
        <v>Arizona</v>
      </c>
    </row>
    <row r="2246" spans="1:21" x14ac:dyDescent="0.25">
      <c r="A2246" t="s">
        <v>3629</v>
      </c>
      <c r="B2246" s="3">
        <v>44724</v>
      </c>
      <c r="C2246" s="3">
        <v>44739</v>
      </c>
      <c r="D2246" t="s">
        <v>18</v>
      </c>
      <c r="E2246">
        <v>139850</v>
      </c>
      <c r="F2246" t="s">
        <v>19</v>
      </c>
      <c r="G2246" t="s">
        <v>144</v>
      </c>
      <c r="H2246" t="s">
        <v>101</v>
      </c>
      <c r="I2246">
        <v>19134</v>
      </c>
      <c r="J2246" t="s">
        <v>22</v>
      </c>
      <c r="K2246" t="s">
        <v>32</v>
      </c>
      <c r="L2246" t="s">
        <v>45</v>
      </c>
      <c r="M2246" t="s">
        <v>46</v>
      </c>
      <c r="N2246" s="5">
        <v>6.98</v>
      </c>
      <c r="O2246" s="7">
        <v>2</v>
      </c>
      <c r="P2246" s="5">
        <v>4.9800000000000004</v>
      </c>
      <c r="Q2246" s="5">
        <v>2</v>
      </c>
      <c r="R2246" s="22">
        <f>Tabla1[[#This Row],[Fecha de Envío]]-Tabla1[[#This Row],[Fecha de Orden]]</f>
        <v>15</v>
      </c>
      <c r="S2246" s="24">
        <f>YEAR(Tabla1[[#This Row],[Fecha de Orden]])</f>
        <v>2022</v>
      </c>
      <c r="T2246" t="str">
        <f>VLOOKUP(Tabla1[[#This Row],[Nombre del Producto]],Tabla2[[Nombre Producto]:[Costo Unitario]],2,FALSE)</f>
        <v>Lot's O' Nuts</v>
      </c>
      <c r="U2246" t="str">
        <f>VLOOKUP(Tabla1[[#This Row],[Fábrica]],Tabla3[],4,FALSE)</f>
        <v>Arizona</v>
      </c>
    </row>
    <row r="2247" spans="1:21" x14ac:dyDescent="0.25">
      <c r="A2247" t="s">
        <v>4478</v>
      </c>
      <c r="B2247" s="3">
        <v>44724</v>
      </c>
      <c r="C2247" s="3">
        <v>44738</v>
      </c>
      <c r="D2247" t="s">
        <v>18</v>
      </c>
      <c r="E2247">
        <v>104115</v>
      </c>
      <c r="F2247" t="s">
        <v>19</v>
      </c>
      <c r="G2247" t="s">
        <v>2129</v>
      </c>
      <c r="H2247" t="s">
        <v>255</v>
      </c>
      <c r="I2247">
        <v>33407</v>
      </c>
      <c r="J2247" t="s">
        <v>22</v>
      </c>
      <c r="K2247" t="s">
        <v>66</v>
      </c>
      <c r="L2247" t="s">
        <v>24</v>
      </c>
      <c r="M2247" t="s">
        <v>25</v>
      </c>
      <c r="N2247" s="5">
        <v>7.5</v>
      </c>
      <c r="O2247" s="7">
        <v>2</v>
      </c>
      <c r="P2247" s="5">
        <v>4.9000000000000004</v>
      </c>
      <c r="Q2247" s="5">
        <v>2.6</v>
      </c>
      <c r="R2247" s="22">
        <f>Tabla1[[#This Row],[Fecha de Envío]]-Tabla1[[#This Row],[Fecha de Orden]]</f>
        <v>14</v>
      </c>
      <c r="S2247" s="24">
        <f>YEAR(Tabla1[[#This Row],[Fecha de Orden]])</f>
        <v>2022</v>
      </c>
      <c r="T2247" t="str">
        <f>VLOOKUP(Tabla1[[#This Row],[Nombre del Producto]],Tabla2[[Nombre Producto]:[Costo Unitario]],2,FALSE)</f>
        <v>Wicked Choccy's</v>
      </c>
      <c r="U2247" t="str">
        <f>VLOOKUP(Tabla1[[#This Row],[Fábrica]],Tabla3[],4,FALSE)</f>
        <v>Georgia</v>
      </c>
    </row>
    <row r="2248" spans="1:21" x14ac:dyDescent="0.25">
      <c r="A2248" t="s">
        <v>5524</v>
      </c>
      <c r="B2248" s="3">
        <v>44724</v>
      </c>
      <c r="C2248" s="3">
        <v>44739</v>
      </c>
      <c r="D2248" t="s">
        <v>18</v>
      </c>
      <c r="E2248">
        <v>131779</v>
      </c>
      <c r="F2248" t="s">
        <v>19</v>
      </c>
      <c r="G2248" t="s">
        <v>1028</v>
      </c>
      <c r="H2248" t="s">
        <v>1209</v>
      </c>
      <c r="I2248">
        <v>19711</v>
      </c>
      <c r="J2248" t="s">
        <v>22</v>
      </c>
      <c r="K2248" t="s">
        <v>32</v>
      </c>
      <c r="L2248" t="s">
        <v>36</v>
      </c>
      <c r="M2248" t="s">
        <v>37</v>
      </c>
      <c r="N2248" s="5">
        <v>16.25</v>
      </c>
      <c r="O2248" s="7">
        <v>5</v>
      </c>
      <c r="P2248" s="5">
        <v>10.55</v>
      </c>
      <c r="Q2248" s="5">
        <v>5.7</v>
      </c>
      <c r="R2248" s="22">
        <f>Tabla1[[#This Row],[Fecha de Envío]]-Tabla1[[#This Row],[Fecha de Orden]]</f>
        <v>15</v>
      </c>
      <c r="S2248" s="24">
        <f>YEAR(Tabla1[[#This Row],[Fecha de Orden]])</f>
        <v>2022</v>
      </c>
      <c r="T2248" t="str">
        <f>VLOOKUP(Tabla1[[#This Row],[Nombre del Producto]],Tabla2[[Nombre Producto]:[Costo Unitario]],2,FALSE)</f>
        <v>Wicked Choccy's</v>
      </c>
      <c r="U2248" t="str">
        <f>VLOOKUP(Tabla1[[#This Row],[Fábrica]],Tabla3[],4,FALSE)</f>
        <v>Georgia</v>
      </c>
    </row>
    <row r="2249" spans="1:21" x14ac:dyDescent="0.25">
      <c r="A2249" t="s">
        <v>8538</v>
      </c>
      <c r="B2249" s="3">
        <v>44724</v>
      </c>
      <c r="C2249" s="3">
        <v>44738</v>
      </c>
      <c r="D2249" t="s">
        <v>18</v>
      </c>
      <c r="E2249">
        <v>136105</v>
      </c>
      <c r="F2249" t="s">
        <v>19</v>
      </c>
      <c r="G2249" t="s">
        <v>412</v>
      </c>
      <c r="H2249" t="s">
        <v>147</v>
      </c>
      <c r="I2249">
        <v>47201</v>
      </c>
      <c r="J2249" t="s">
        <v>22</v>
      </c>
      <c r="K2249" t="s">
        <v>43</v>
      </c>
      <c r="L2249" t="s">
        <v>24</v>
      </c>
      <c r="M2249" t="s">
        <v>25</v>
      </c>
      <c r="N2249" s="5">
        <v>7.5</v>
      </c>
      <c r="O2249" s="7">
        <v>2</v>
      </c>
      <c r="P2249" s="5">
        <v>4.9000000000000004</v>
      </c>
      <c r="Q2249" s="5">
        <v>2.6</v>
      </c>
      <c r="R2249" s="22">
        <f>Tabla1[[#This Row],[Fecha de Envío]]-Tabla1[[#This Row],[Fecha de Orden]]</f>
        <v>14</v>
      </c>
      <c r="S2249" s="24">
        <f>YEAR(Tabla1[[#This Row],[Fecha de Orden]])</f>
        <v>2022</v>
      </c>
      <c r="T2249" t="str">
        <f>VLOOKUP(Tabla1[[#This Row],[Nombre del Producto]],Tabla2[[Nombre Producto]:[Costo Unitario]],2,FALSE)</f>
        <v>Wicked Choccy's</v>
      </c>
      <c r="U2249" t="str">
        <f>VLOOKUP(Tabla1[[#This Row],[Fábrica]],Tabla3[],4,FALSE)</f>
        <v>Georgia</v>
      </c>
    </row>
    <row r="2250" spans="1:21" x14ac:dyDescent="0.25">
      <c r="A2250" t="s">
        <v>1080</v>
      </c>
      <c r="B2250" s="3">
        <v>44725</v>
      </c>
      <c r="C2250" s="3">
        <v>44739</v>
      </c>
      <c r="D2250" t="s">
        <v>18</v>
      </c>
      <c r="E2250">
        <v>137281</v>
      </c>
      <c r="F2250" t="s">
        <v>19</v>
      </c>
      <c r="G2250" t="s">
        <v>535</v>
      </c>
      <c r="H2250" t="s">
        <v>73</v>
      </c>
      <c r="I2250">
        <v>30076</v>
      </c>
      <c r="J2250" t="s">
        <v>22</v>
      </c>
      <c r="K2250" t="s">
        <v>66</v>
      </c>
      <c r="L2250" t="s">
        <v>27</v>
      </c>
      <c r="M2250" t="s">
        <v>28</v>
      </c>
      <c r="N2250" s="5">
        <v>3.6</v>
      </c>
      <c r="O2250" s="7">
        <v>1</v>
      </c>
      <c r="P2250" s="5">
        <v>2.5</v>
      </c>
      <c r="Q2250" s="5">
        <v>1.1000000000000001</v>
      </c>
      <c r="R2250" s="22">
        <f>Tabla1[[#This Row],[Fecha de Envío]]-Tabla1[[#This Row],[Fecha de Orden]]</f>
        <v>14</v>
      </c>
      <c r="S2250" s="24">
        <f>YEAR(Tabla1[[#This Row],[Fecha de Orden]])</f>
        <v>2022</v>
      </c>
      <c r="T2250" t="str">
        <f>VLOOKUP(Tabla1[[#This Row],[Nombre del Producto]],Tabla2[[Nombre Producto]:[Costo Unitario]],2,FALSE)</f>
        <v>Lot's O' Nuts</v>
      </c>
      <c r="U2250" t="str">
        <f>VLOOKUP(Tabla1[[#This Row],[Fábrica]],Tabla3[],4,FALSE)</f>
        <v>Arizona</v>
      </c>
    </row>
    <row r="2251" spans="1:21" x14ac:dyDescent="0.25">
      <c r="A2251" t="s">
        <v>2562</v>
      </c>
      <c r="B2251" s="3">
        <v>44725</v>
      </c>
      <c r="C2251" s="3">
        <v>44741</v>
      </c>
      <c r="D2251" t="s">
        <v>18</v>
      </c>
      <c r="E2251">
        <v>104941</v>
      </c>
      <c r="F2251" t="s">
        <v>19</v>
      </c>
      <c r="G2251" t="s">
        <v>193</v>
      </c>
      <c r="H2251" t="s">
        <v>522</v>
      </c>
      <c r="I2251">
        <v>35601</v>
      </c>
      <c r="J2251" t="s">
        <v>22</v>
      </c>
      <c r="K2251" t="s">
        <v>66</v>
      </c>
      <c r="L2251" t="s">
        <v>24</v>
      </c>
      <c r="M2251" t="s">
        <v>25</v>
      </c>
      <c r="N2251" s="5">
        <v>22.5</v>
      </c>
      <c r="O2251" s="7">
        <v>6</v>
      </c>
      <c r="P2251" s="5">
        <v>14.7</v>
      </c>
      <c r="Q2251" s="5">
        <v>7.8</v>
      </c>
      <c r="R2251" s="22">
        <f>Tabla1[[#This Row],[Fecha de Envío]]-Tabla1[[#This Row],[Fecha de Orden]]</f>
        <v>16</v>
      </c>
      <c r="S2251" s="24">
        <f>YEAR(Tabla1[[#This Row],[Fecha de Orden]])</f>
        <v>2022</v>
      </c>
      <c r="T2251" t="str">
        <f>VLOOKUP(Tabla1[[#This Row],[Nombre del Producto]],Tabla2[[Nombre Producto]:[Costo Unitario]],2,FALSE)</f>
        <v>Wicked Choccy's</v>
      </c>
      <c r="U2251" t="str">
        <f>VLOOKUP(Tabla1[[#This Row],[Fábrica]],Tabla3[],4,FALSE)</f>
        <v>Georgia</v>
      </c>
    </row>
    <row r="2252" spans="1:21" x14ac:dyDescent="0.25">
      <c r="A2252" t="s">
        <v>2563</v>
      </c>
      <c r="B2252" s="3">
        <v>44725</v>
      </c>
      <c r="C2252" s="3">
        <v>44741</v>
      </c>
      <c r="D2252" t="s">
        <v>18</v>
      </c>
      <c r="E2252">
        <v>104941</v>
      </c>
      <c r="F2252" t="s">
        <v>19</v>
      </c>
      <c r="G2252" t="s">
        <v>193</v>
      </c>
      <c r="H2252" t="s">
        <v>522</v>
      </c>
      <c r="I2252">
        <v>35601</v>
      </c>
      <c r="J2252" t="s">
        <v>22</v>
      </c>
      <c r="K2252" t="s">
        <v>66</v>
      </c>
      <c r="L2252" t="s">
        <v>27</v>
      </c>
      <c r="M2252" t="s">
        <v>28</v>
      </c>
      <c r="N2252" s="5">
        <v>10.8</v>
      </c>
      <c r="O2252" s="7">
        <v>3</v>
      </c>
      <c r="P2252" s="5">
        <v>7.5</v>
      </c>
      <c r="Q2252" s="5">
        <v>3.3</v>
      </c>
      <c r="R2252" s="22">
        <f>Tabla1[[#This Row],[Fecha de Envío]]-Tabla1[[#This Row],[Fecha de Orden]]</f>
        <v>16</v>
      </c>
      <c r="S2252" s="24">
        <f>YEAR(Tabla1[[#This Row],[Fecha de Orden]])</f>
        <v>2022</v>
      </c>
      <c r="T2252" t="str">
        <f>VLOOKUP(Tabla1[[#This Row],[Nombre del Producto]],Tabla2[[Nombre Producto]:[Costo Unitario]],2,FALSE)</f>
        <v>Lot's O' Nuts</v>
      </c>
      <c r="U2252" t="str">
        <f>VLOOKUP(Tabla1[[#This Row],[Fábrica]],Tabla3[],4,FALSE)</f>
        <v>Arizona</v>
      </c>
    </row>
    <row r="2253" spans="1:21" x14ac:dyDescent="0.25">
      <c r="A2253" t="s">
        <v>3428</v>
      </c>
      <c r="B2253" s="3">
        <v>44725</v>
      </c>
      <c r="C2253" s="3">
        <v>44737</v>
      </c>
      <c r="D2253" t="s">
        <v>71</v>
      </c>
      <c r="E2253">
        <v>104059</v>
      </c>
      <c r="F2253" t="s">
        <v>19</v>
      </c>
      <c r="G2253" t="s">
        <v>86</v>
      </c>
      <c r="H2253" t="s">
        <v>210</v>
      </c>
      <c r="I2253">
        <v>45503</v>
      </c>
      <c r="J2253" t="s">
        <v>22</v>
      </c>
      <c r="K2253" t="s">
        <v>32</v>
      </c>
      <c r="L2253" t="s">
        <v>36</v>
      </c>
      <c r="M2253" t="s">
        <v>37</v>
      </c>
      <c r="N2253" s="5">
        <v>3.25</v>
      </c>
      <c r="O2253" s="7">
        <v>1</v>
      </c>
      <c r="P2253" s="5">
        <v>2.11</v>
      </c>
      <c r="Q2253" s="5">
        <v>1.1399999999999999</v>
      </c>
      <c r="R2253" s="22">
        <f>Tabla1[[#This Row],[Fecha de Envío]]-Tabla1[[#This Row],[Fecha de Orden]]</f>
        <v>12</v>
      </c>
      <c r="S2253" s="24">
        <f>YEAR(Tabla1[[#This Row],[Fecha de Orden]])</f>
        <v>2022</v>
      </c>
      <c r="T2253" t="str">
        <f>VLOOKUP(Tabla1[[#This Row],[Nombre del Producto]],Tabla2[[Nombre Producto]:[Costo Unitario]],2,FALSE)</f>
        <v>Wicked Choccy's</v>
      </c>
      <c r="U2253" t="str">
        <f>VLOOKUP(Tabla1[[#This Row],[Fábrica]],Tabla3[],4,FALSE)</f>
        <v>Georgia</v>
      </c>
    </row>
    <row r="2254" spans="1:21" x14ac:dyDescent="0.25">
      <c r="A2254" t="s">
        <v>4506</v>
      </c>
      <c r="B2254" s="3">
        <v>44725</v>
      </c>
      <c r="C2254" s="3">
        <v>44736</v>
      </c>
      <c r="D2254" t="s">
        <v>39</v>
      </c>
      <c r="E2254">
        <v>127418</v>
      </c>
      <c r="F2254" t="s">
        <v>19</v>
      </c>
      <c r="G2254" t="s">
        <v>53</v>
      </c>
      <c r="H2254" t="s">
        <v>21</v>
      </c>
      <c r="I2254">
        <v>90004</v>
      </c>
      <c r="J2254" t="s">
        <v>22</v>
      </c>
      <c r="K2254" t="s">
        <v>23</v>
      </c>
      <c r="L2254" t="s">
        <v>33</v>
      </c>
      <c r="M2254" t="s">
        <v>34</v>
      </c>
      <c r="N2254" s="5">
        <v>10.8</v>
      </c>
      <c r="O2254" s="7">
        <v>3</v>
      </c>
      <c r="P2254" s="5">
        <v>7.2</v>
      </c>
      <c r="Q2254" s="5">
        <v>3.6</v>
      </c>
      <c r="R2254" s="22">
        <f>Tabla1[[#This Row],[Fecha de Envío]]-Tabla1[[#This Row],[Fecha de Orden]]</f>
        <v>11</v>
      </c>
      <c r="S2254" s="24">
        <f>YEAR(Tabla1[[#This Row],[Fecha de Orden]])</f>
        <v>2022</v>
      </c>
      <c r="T2254" t="str">
        <f>VLOOKUP(Tabla1[[#This Row],[Nombre del Producto]],Tabla2[[Nombre Producto]:[Costo Unitario]],2,FALSE)</f>
        <v>Lot's O' Nuts</v>
      </c>
      <c r="U2254" t="str">
        <f>VLOOKUP(Tabla1[[#This Row],[Fábrica]],Tabla3[],4,FALSE)</f>
        <v>Arizona</v>
      </c>
    </row>
    <row r="2255" spans="1:21" x14ac:dyDescent="0.25">
      <c r="A2255" t="s">
        <v>7190</v>
      </c>
      <c r="B2255" s="3">
        <v>44725</v>
      </c>
      <c r="C2255" s="3">
        <v>44741</v>
      </c>
      <c r="D2255" t="s">
        <v>18</v>
      </c>
      <c r="E2255">
        <v>155054</v>
      </c>
      <c r="F2255" t="s">
        <v>19</v>
      </c>
      <c r="G2255" t="s">
        <v>7191</v>
      </c>
      <c r="H2255" t="s">
        <v>5397</v>
      </c>
      <c r="I2255">
        <v>4240</v>
      </c>
      <c r="J2255" t="s">
        <v>22</v>
      </c>
      <c r="K2255" t="s">
        <v>32</v>
      </c>
      <c r="L2255" t="s">
        <v>45</v>
      </c>
      <c r="M2255" t="s">
        <v>46</v>
      </c>
      <c r="N2255" s="5">
        <v>6.98</v>
      </c>
      <c r="O2255" s="7">
        <v>2</v>
      </c>
      <c r="P2255" s="5">
        <v>4.9800000000000004</v>
      </c>
      <c r="Q2255" s="5">
        <v>2</v>
      </c>
      <c r="R2255" s="22">
        <f>Tabla1[[#This Row],[Fecha de Envío]]-Tabla1[[#This Row],[Fecha de Orden]]</f>
        <v>16</v>
      </c>
      <c r="S2255" s="24">
        <f>YEAR(Tabla1[[#This Row],[Fecha de Orden]])</f>
        <v>2022</v>
      </c>
      <c r="T2255" t="str">
        <f>VLOOKUP(Tabla1[[#This Row],[Nombre del Producto]],Tabla2[[Nombre Producto]:[Costo Unitario]],2,FALSE)</f>
        <v>Lot's O' Nuts</v>
      </c>
      <c r="U2255" t="str">
        <f>VLOOKUP(Tabla1[[#This Row],[Fábrica]],Tabla3[],4,FALSE)</f>
        <v>Arizona</v>
      </c>
    </row>
    <row r="2256" spans="1:21" x14ac:dyDescent="0.25">
      <c r="A2256" t="s">
        <v>7192</v>
      </c>
      <c r="B2256" s="3">
        <v>44725</v>
      </c>
      <c r="C2256" s="3">
        <v>44741</v>
      </c>
      <c r="D2256" t="s">
        <v>18</v>
      </c>
      <c r="E2256">
        <v>155054</v>
      </c>
      <c r="F2256" t="s">
        <v>19</v>
      </c>
      <c r="G2256" t="s">
        <v>7191</v>
      </c>
      <c r="H2256" t="s">
        <v>5397</v>
      </c>
      <c r="I2256">
        <v>4240</v>
      </c>
      <c r="J2256" t="s">
        <v>22</v>
      </c>
      <c r="K2256" t="s">
        <v>32</v>
      </c>
      <c r="L2256" t="s">
        <v>27</v>
      </c>
      <c r="M2256" t="s">
        <v>28</v>
      </c>
      <c r="N2256" s="5">
        <v>7.2</v>
      </c>
      <c r="O2256" s="7">
        <v>2</v>
      </c>
      <c r="P2256" s="5">
        <v>5</v>
      </c>
      <c r="Q2256" s="5">
        <v>2.2000000000000002</v>
      </c>
      <c r="R2256" s="22">
        <f>Tabla1[[#This Row],[Fecha de Envío]]-Tabla1[[#This Row],[Fecha de Orden]]</f>
        <v>16</v>
      </c>
      <c r="S2256" s="24">
        <f>YEAR(Tabla1[[#This Row],[Fecha de Orden]])</f>
        <v>2022</v>
      </c>
      <c r="T2256" t="str">
        <f>VLOOKUP(Tabla1[[#This Row],[Nombre del Producto]],Tabla2[[Nombre Producto]:[Costo Unitario]],2,FALSE)</f>
        <v>Lot's O' Nuts</v>
      </c>
      <c r="U2256" t="str">
        <f>VLOOKUP(Tabla1[[#This Row],[Fábrica]],Tabla3[],4,FALSE)</f>
        <v>Arizona</v>
      </c>
    </row>
    <row r="2257" spans="1:21" x14ac:dyDescent="0.25">
      <c r="A2257" t="s">
        <v>288</v>
      </c>
      <c r="B2257" s="3">
        <v>44726</v>
      </c>
      <c r="C2257" s="3">
        <v>44740</v>
      </c>
      <c r="D2257" t="s">
        <v>18</v>
      </c>
      <c r="E2257">
        <v>120439</v>
      </c>
      <c r="F2257" t="s">
        <v>19</v>
      </c>
      <c r="G2257" t="s">
        <v>144</v>
      </c>
      <c r="H2257" t="s">
        <v>101</v>
      </c>
      <c r="I2257">
        <v>19120</v>
      </c>
      <c r="J2257" t="s">
        <v>22</v>
      </c>
      <c r="K2257" t="s">
        <v>32</v>
      </c>
      <c r="L2257" t="s">
        <v>27</v>
      </c>
      <c r="M2257" t="s">
        <v>28</v>
      </c>
      <c r="N2257" s="5">
        <v>21.6</v>
      </c>
      <c r="O2257" s="7">
        <v>6</v>
      </c>
      <c r="P2257" s="5">
        <v>15</v>
      </c>
      <c r="Q2257" s="5">
        <v>6.6</v>
      </c>
      <c r="R2257" s="22">
        <f>Tabla1[[#This Row],[Fecha de Envío]]-Tabla1[[#This Row],[Fecha de Orden]]</f>
        <v>14</v>
      </c>
      <c r="S2257" s="24">
        <f>YEAR(Tabla1[[#This Row],[Fecha de Orden]])</f>
        <v>2022</v>
      </c>
      <c r="T2257" t="str">
        <f>VLOOKUP(Tabla1[[#This Row],[Nombre del Producto]],Tabla2[[Nombre Producto]:[Costo Unitario]],2,FALSE)</f>
        <v>Lot's O' Nuts</v>
      </c>
      <c r="U2257" t="str">
        <f>VLOOKUP(Tabla1[[#This Row],[Fábrica]],Tabla3[],4,FALSE)</f>
        <v>Arizona</v>
      </c>
    </row>
    <row r="2258" spans="1:21" x14ac:dyDescent="0.25">
      <c r="A2258" t="s">
        <v>253</v>
      </c>
      <c r="B2258" s="3">
        <v>44727</v>
      </c>
      <c r="C2258" s="3">
        <v>44739</v>
      </c>
      <c r="D2258" t="s">
        <v>39</v>
      </c>
      <c r="E2258">
        <v>106495</v>
      </c>
      <c r="F2258" t="s">
        <v>19</v>
      </c>
      <c r="G2258" t="s">
        <v>254</v>
      </c>
      <c r="H2258" t="s">
        <v>255</v>
      </c>
      <c r="I2258">
        <v>33614</v>
      </c>
      <c r="J2258" t="s">
        <v>22</v>
      </c>
      <c r="K2258" t="s">
        <v>66</v>
      </c>
      <c r="L2258" t="s">
        <v>24</v>
      </c>
      <c r="M2258" t="s">
        <v>25</v>
      </c>
      <c r="N2258" s="5">
        <v>3.75</v>
      </c>
      <c r="O2258" s="7">
        <v>1</v>
      </c>
      <c r="P2258" s="5">
        <v>2.4500000000000002</v>
      </c>
      <c r="Q2258" s="5">
        <v>1.3</v>
      </c>
      <c r="R2258" s="22">
        <f>Tabla1[[#This Row],[Fecha de Envío]]-Tabla1[[#This Row],[Fecha de Orden]]</f>
        <v>12</v>
      </c>
      <c r="S2258" s="24">
        <f>YEAR(Tabla1[[#This Row],[Fecha de Orden]])</f>
        <v>2022</v>
      </c>
      <c r="T2258" t="str">
        <f>VLOOKUP(Tabla1[[#This Row],[Nombre del Producto]],Tabla2[[Nombre Producto]:[Costo Unitario]],2,FALSE)</f>
        <v>Wicked Choccy's</v>
      </c>
      <c r="U2258" t="str">
        <f>VLOOKUP(Tabla1[[#This Row],[Fábrica]],Tabla3[],4,FALSE)</f>
        <v>Georgia</v>
      </c>
    </row>
    <row r="2259" spans="1:21" x14ac:dyDescent="0.25">
      <c r="A2259" t="s">
        <v>3718</v>
      </c>
      <c r="B2259" s="3">
        <v>44727</v>
      </c>
      <c r="C2259" s="3">
        <v>44741</v>
      </c>
      <c r="D2259" t="s">
        <v>18</v>
      </c>
      <c r="E2259">
        <v>164567</v>
      </c>
      <c r="F2259" t="s">
        <v>19</v>
      </c>
      <c r="G2259" t="s">
        <v>53</v>
      </c>
      <c r="H2259" t="s">
        <v>21</v>
      </c>
      <c r="I2259">
        <v>90004</v>
      </c>
      <c r="J2259" t="s">
        <v>22</v>
      </c>
      <c r="K2259" t="s">
        <v>23</v>
      </c>
      <c r="L2259" t="s">
        <v>33</v>
      </c>
      <c r="M2259" t="s">
        <v>34</v>
      </c>
      <c r="N2259" s="5">
        <v>10.8</v>
      </c>
      <c r="O2259" s="7">
        <v>3</v>
      </c>
      <c r="P2259" s="5">
        <v>7.2</v>
      </c>
      <c r="Q2259" s="5">
        <v>3.6</v>
      </c>
      <c r="R2259" s="22">
        <f>Tabla1[[#This Row],[Fecha de Envío]]-Tabla1[[#This Row],[Fecha de Orden]]</f>
        <v>14</v>
      </c>
      <c r="S2259" s="24">
        <f>YEAR(Tabla1[[#This Row],[Fecha de Orden]])</f>
        <v>2022</v>
      </c>
      <c r="T2259" t="str">
        <f>VLOOKUP(Tabla1[[#This Row],[Nombre del Producto]],Tabla2[[Nombre Producto]:[Costo Unitario]],2,FALSE)</f>
        <v>Lot's O' Nuts</v>
      </c>
      <c r="U2259" t="str">
        <f>VLOOKUP(Tabla1[[#This Row],[Fábrica]],Tabla3[],4,FALSE)</f>
        <v>Arizona</v>
      </c>
    </row>
    <row r="2260" spans="1:21" x14ac:dyDescent="0.25">
      <c r="A2260" t="s">
        <v>6934</v>
      </c>
      <c r="B2260" s="3">
        <v>44727</v>
      </c>
      <c r="C2260" s="3">
        <v>44742</v>
      </c>
      <c r="D2260" t="s">
        <v>18</v>
      </c>
      <c r="E2260">
        <v>129896</v>
      </c>
      <c r="F2260" t="s">
        <v>19</v>
      </c>
      <c r="G2260" t="s">
        <v>1424</v>
      </c>
      <c r="H2260" t="s">
        <v>69</v>
      </c>
      <c r="I2260">
        <v>85234</v>
      </c>
      <c r="J2260" t="s">
        <v>22</v>
      </c>
      <c r="K2260" t="s">
        <v>23</v>
      </c>
      <c r="L2260" t="s">
        <v>24</v>
      </c>
      <c r="M2260" t="s">
        <v>25</v>
      </c>
      <c r="N2260" s="5">
        <v>15</v>
      </c>
      <c r="O2260" s="7">
        <v>4</v>
      </c>
      <c r="P2260" s="5">
        <v>9.8000000000000007</v>
      </c>
      <c r="Q2260" s="5">
        <v>5.2</v>
      </c>
      <c r="R2260" s="22">
        <f>Tabla1[[#This Row],[Fecha de Envío]]-Tabla1[[#This Row],[Fecha de Orden]]</f>
        <v>15</v>
      </c>
      <c r="S2260" s="24">
        <f>YEAR(Tabla1[[#This Row],[Fecha de Orden]])</f>
        <v>2022</v>
      </c>
      <c r="T2260" t="str">
        <f>VLOOKUP(Tabla1[[#This Row],[Nombre del Producto]],Tabla2[[Nombre Producto]:[Costo Unitario]],2,FALSE)</f>
        <v>Wicked Choccy's</v>
      </c>
      <c r="U2260" t="str">
        <f>VLOOKUP(Tabla1[[#This Row],[Fábrica]],Tabla3[],4,FALSE)</f>
        <v>Georgia</v>
      </c>
    </row>
    <row r="2261" spans="1:21" x14ac:dyDescent="0.25">
      <c r="A2261" t="s">
        <v>6935</v>
      </c>
      <c r="B2261" s="3">
        <v>44727</v>
      </c>
      <c r="C2261" s="3">
        <v>44742</v>
      </c>
      <c r="D2261" t="s">
        <v>18</v>
      </c>
      <c r="E2261">
        <v>129896</v>
      </c>
      <c r="F2261" t="s">
        <v>19</v>
      </c>
      <c r="G2261" t="s">
        <v>1424</v>
      </c>
      <c r="H2261" t="s">
        <v>69</v>
      </c>
      <c r="I2261">
        <v>85234</v>
      </c>
      <c r="J2261" t="s">
        <v>22</v>
      </c>
      <c r="K2261" t="s">
        <v>23</v>
      </c>
      <c r="L2261" t="s">
        <v>33</v>
      </c>
      <c r="M2261" t="s">
        <v>34</v>
      </c>
      <c r="N2261" s="5">
        <v>21.6</v>
      </c>
      <c r="O2261" s="7">
        <v>6</v>
      </c>
      <c r="P2261" s="5">
        <v>14.4</v>
      </c>
      <c r="Q2261" s="5">
        <v>7.2</v>
      </c>
      <c r="R2261" s="22">
        <f>Tabla1[[#This Row],[Fecha de Envío]]-Tabla1[[#This Row],[Fecha de Orden]]</f>
        <v>15</v>
      </c>
      <c r="S2261" s="24">
        <f>YEAR(Tabla1[[#This Row],[Fecha de Orden]])</f>
        <v>2022</v>
      </c>
      <c r="T2261" t="str">
        <f>VLOOKUP(Tabla1[[#This Row],[Nombre del Producto]],Tabla2[[Nombre Producto]:[Costo Unitario]],2,FALSE)</f>
        <v>Lot's O' Nuts</v>
      </c>
      <c r="U2261" t="str">
        <f>VLOOKUP(Tabla1[[#This Row],[Fábrica]],Tabla3[],4,FALSE)</f>
        <v>Arizona</v>
      </c>
    </row>
    <row r="2262" spans="1:21" x14ac:dyDescent="0.25">
      <c r="A2262" t="s">
        <v>6936</v>
      </c>
      <c r="B2262" s="3">
        <v>44727</v>
      </c>
      <c r="C2262" s="3">
        <v>44742</v>
      </c>
      <c r="D2262" t="s">
        <v>18</v>
      </c>
      <c r="E2262">
        <v>129896</v>
      </c>
      <c r="F2262" t="s">
        <v>19</v>
      </c>
      <c r="G2262" t="s">
        <v>1424</v>
      </c>
      <c r="H2262" t="s">
        <v>69</v>
      </c>
      <c r="I2262">
        <v>85234</v>
      </c>
      <c r="J2262" t="s">
        <v>22</v>
      </c>
      <c r="K2262" t="s">
        <v>23</v>
      </c>
      <c r="L2262" t="s">
        <v>27</v>
      </c>
      <c r="M2262" t="s">
        <v>28</v>
      </c>
      <c r="N2262" s="5">
        <v>7.2</v>
      </c>
      <c r="O2262" s="7">
        <v>2</v>
      </c>
      <c r="P2262" s="5">
        <v>5</v>
      </c>
      <c r="Q2262" s="5">
        <v>2.2000000000000002</v>
      </c>
      <c r="R2262" s="22">
        <f>Tabla1[[#This Row],[Fecha de Envío]]-Tabla1[[#This Row],[Fecha de Orden]]</f>
        <v>15</v>
      </c>
      <c r="S2262" s="24">
        <f>YEAR(Tabla1[[#This Row],[Fecha de Orden]])</f>
        <v>2022</v>
      </c>
      <c r="T2262" t="str">
        <f>VLOOKUP(Tabla1[[#This Row],[Nombre del Producto]],Tabla2[[Nombre Producto]:[Costo Unitario]],2,FALSE)</f>
        <v>Lot's O' Nuts</v>
      </c>
      <c r="U2262" t="str">
        <f>VLOOKUP(Tabla1[[#This Row],[Fábrica]],Tabla3[],4,FALSE)</f>
        <v>Arizona</v>
      </c>
    </row>
    <row r="2263" spans="1:21" x14ac:dyDescent="0.25">
      <c r="A2263" t="s">
        <v>5456</v>
      </c>
      <c r="B2263" s="3">
        <v>44728</v>
      </c>
      <c r="C2263" s="3">
        <v>44741</v>
      </c>
      <c r="D2263" t="s">
        <v>39</v>
      </c>
      <c r="E2263">
        <v>163825</v>
      </c>
      <c r="F2263" t="s">
        <v>19</v>
      </c>
      <c r="G2263" t="s">
        <v>30</v>
      </c>
      <c r="H2263" t="s">
        <v>31</v>
      </c>
      <c r="I2263">
        <v>10009</v>
      </c>
      <c r="J2263" t="s">
        <v>22</v>
      </c>
      <c r="K2263" t="s">
        <v>32</v>
      </c>
      <c r="L2263" t="s">
        <v>45</v>
      </c>
      <c r="M2263" t="s">
        <v>46</v>
      </c>
      <c r="N2263" s="5">
        <v>10.47</v>
      </c>
      <c r="O2263" s="7">
        <v>3</v>
      </c>
      <c r="P2263" s="5">
        <v>7.47</v>
      </c>
      <c r="Q2263" s="5">
        <v>3</v>
      </c>
      <c r="R2263" s="22">
        <f>Tabla1[[#This Row],[Fecha de Envío]]-Tabla1[[#This Row],[Fecha de Orden]]</f>
        <v>13</v>
      </c>
      <c r="S2263" s="24">
        <f>YEAR(Tabla1[[#This Row],[Fecha de Orden]])</f>
        <v>2022</v>
      </c>
      <c r="T2263" t="str">
        <f>VLOOKUP(Tabla1[[#This Row],[Nombre del Producto]],Tabla2[[Nombre Producto]:[Costo Unitario]],2,FALSE)</f>
        <v>Lot's O' Nuts</v>
      </c>
      <c r="U2263" t="str">
        <f>VLOOKUP(Tabla1[[#This Row],[Fábrica]],Tabla3[],4,FALSE)</f>
        <v>Arizona</v>
      </c>
    </row>
    <row r="2264" spans="1:21" x14ac:dyDescent="0.25">
      <c r="A2264" t="s">
        <v>5457</v>
      </c>
      <c r="B2264" s="3">
        <v>44728</v>
      </c>
      <c r="C2264" s="3">
        <v>44741</v>
      </c>
      <c r="D2264" t="s">
        <v>39</v>
      </c>
      <c r="E2264">
        <v>163825</v>
      </c>
      <c r="F2264" t="s">
        <v>19</v>
      </c>
      <c r="G2264" t="s">
        <v>30</v>
      </c>
      <c r="H2264" t="s">
        <v>31</v>
      </c>
      <c r="I2264">
        <v>10009</v>
      </c>
      <c r="J2264" t="s">
        <v>22</v>
      </c>
      <c r="K2264" t="s">
        <v>32</v>
      </c>
      <c r="L2264" t="s">
        <v>33</v>
      </c>
      <c r="M2264" t="s">
        <v>34</v>
      </c>
      <c r="N2264" s="5">
        <v>7.2</v>
      </c>
      <c r="O2264" s="7">
        <v>2</v>
      </c>
      <c r="P2264" s="5">
        <v>4.8</v>
      </c>
      <c r="Q2264" s="5">
        <v>2.4</v>
      </c>
      <c r="R2264" s="22">
        <f>Tabla1[[#This Row],[Fecha de Envío]]-Tabla1[[#This Row],[Fecha de Orden]]</f>
        <v>13</v>
      </c>
      <c r="S2264" s="24">
        <f>YEAR(Tabla1[[#This Row],[Fecha de Orden]])</f>
        <v>2022</v>
      </c>
      <c r="T2264" t="str">
        <f>VLOOKUP(Tabla1[[#This Row],[Nombre del Producto]],Tabla2[[Nombre Producto]:[Costo Unitario]],2,FALSE)</f>
        <v>Lot's O' Nuts</v>
      </c>
      <c r="U2264" t="str">
        <f>VLOOKUP(Tabla1[[#This Row],[Fábrica]],Tabla3[],4,FALSE)</f>
        <v>Arizona</v>
      </c>
    </row>
    <row r="2265" spans="1:21" x14ac:dyDescent="0.25">
      <c r="A2265" t="s">
        <v>5696</v>
      </c>
      <c r="B2265" s="3">
        <v>44728</v>
      </c>
      <c r="C2265" s="3">
        <v>44742</v>
      </c>
      <c r="D2265" t="s">
        <v>18</v>
      </c>
      <c r="E2265">
        <v>118955</v>
      </c>
      <c r="F2265" t="s">
        <v>19</v>
      </c>
      <c r="G2265" t="s">
        <v>624</v>
      </c>
      <c r="H2265" t="s">
        <v>42</v>
      </c>
      <c r="I2265">
        <v>75051</v>
      </c>
      <c r="J2265" t="s">
        <v>22</v>
      </c>
      <c r="K2265" t="s">
        <v>43</v>
      </c>
      <c r="L2265" t="s">
        <v>36</v>
      </c>
      <c r="M2265" t="s">
        <v>37</v>
      </c>
      <c r="N2265" s="5">
        <v>6.5</v>
      </c>
      <c r="O2265" s="7">
        <v>2</v>
      </c>
      <c r="P2265" s="5">
        <v>4.22</v>
      </c>
      <c r="Q2265" s="5">
        <v>2.2799999999999998</v>
      </c>
      <c r="R2265" s="22">
        <f>Tabla1[[#This Row],[Fecha de Envío]]-Tabla1[[#This Row],[Fecha de Orden]]</f>
        <v>14</v>
      </c>
      <c r="S2265" s="24">
        <f>YEAR(Tabla1[[#This Row],[Fecha de Orden]])</f>
        <v>2022</v>
      </c>
      <c r="T2265" t="str">
        <f>VLOOKUP(Tabla1[[#This Row],[Nombre del Producto]],Tabla2[[Nombre Producto]:[Costo Unitario]],2,FALSE)</f>
        <v>Wicked Choccy's</v>
      </c>
      <c r="U2265" t="str">
        <f>VLOOKUP(Tabla1[[#This Row],[Fábrica]],Tabla3[],4,FALSE)</f>
        <v>Georgia</v>
      </c>
    </row>
    <row r="2266" spans="1:21" x14ac:dyDescent="0.25">
      <c r="A2266" t="s">
        <v>5697</v>
      </c>
      <c r="B2266" s="3">
        <v>44728</v>
      </c>
      <c r="C2266" s="3">
        <v>44742</v>
      </c>
      <c r="D2266" t="s">
        <v>18</v>
      </c>
      <c r="E2266">
        <v>118955</v>
      </c>
      <c r="F2266" t="s">
        <v>19</v>
      </c>
      <c r="G2266" t="s">
        <v>624</v>
      </c>
      <c r="H2266" t="s">
        <v>42</v>
      </c>
      <c r="I2266">
        <v>75051</v>
      </c>
      <c r="J2266" t="s">
        <v>22</v>
      </c>
      <c r="K2266" t="s">
        <v>43</v>
      </c>
      <c r="L2266" t="s">
        <v>33</v>
      </c>
      <c r="M2266" t="s">
        <v>34</v>
      </c>
      <c r="N2266" s="5">
        <v>10.8</v>
      </c>
      <c r="O2266" s="7">
        <v>3</v>
      </c>
      <c r="P2266" s="5">
        <v>7.2</v>
      </c>
      <c r="Q2266" s="5">
        <v>3.6</v>
      </c>
      <c r="R2266" s="22">
        <f>Tabla1[[#This Row],[Fecha de Envío]]-Tabla1[[#This Row],[Fecha de Orden]]</f>
        <v>14</v>
      </c>
      <c r="S2266" s="24">
        <f>YEAR(Tabla1[[#This Row],[Fecha de Orden]])</f>
        <v>2022</v>
      </c>
      <c r="T2266" t="str">
        <f>VLOOKUP(Tabla1[[#This Row],[Nombre del Producto]],Tabla2[[Nombre Producto]:[Costo Unitario]],2,FALSE)</f>
        <v>Lot's O' Nuts</v>
      </c>
      <c r="U2266" t="str">
        <f>VLOOKUP(Tabla1[[#This Row],[Fábrica]],Tabla3[],4,FALSE)</f>
        <v>Arizona</v>
      </c>
    </row>
    <row r="2267" spans="1:21" x14ac:dyDescent="0.25">
      <c r="A2267" t="s">
        <v>6918</v>
      </c>
      <c r="B2267" s="3">
        <v>44728</v>
      </c>
      <c r="C2267" s="3">
        <v>44742</v>
      </c>
      <c r="D2267" t="s">
        <v>18</v>
      </c>
      <c r="E2267">
        <v>167269</v>
      </c>
      <c r="F2267" t="s">
        <v>19</v>
      </c>
      <c r="G2267" t="s">
        <v>144</v>
      </c>
      <c r="H2267" t="s">
        <v>101</v>
      </c>
      <c r="I2267">
        <v>19134</v>
      </c>
      <c r="J2267" t="s">
        <v>22</v>
      </c>
      <c r="K2267" t="s">
        <v>32</v>
      </c>
      <c r="L2267" t="s">
        <v>27</v>
      </c>
      <c r="M2267" t="s">
        <v>28</v>
      </c>
      <c r="N2267" s="5">
        <v>7.2</v>
      </c>
      <c r="O2267" s="7">
        <v>2</v>
      </c>
      <c r="P2267" s="5">
        <v>5</v>
      </c>
      <c r="Q2267" s="5">
        <v>2.2000000000000002</v>
      </c>
      <c r="R2267" s="22">
        <f>Tabla1[[#This Row],[Fecha de Envío]]-Tabla1[[#This Row],[Fecha de Orden]]</f>
        <v>14</v>
      </c>
      <c r="S2267" s="24">
        <f>YEAR(Tabla1[[#This Row],[Fecha de Orden]])</f>
        <v>2022</v>
      </c>
      <c r="T2267" t="str">
        <f>VLOOKUP(Tabla1[[#This Row],[Nombre del Producto]],Tabla2[[Nombre Producto]:[Costo Unitario]],2,FALSE)</f>
        <v>Lot's O' Nuts</v>
      </c>
      <c r="U2267" t="str">
        <f>VLOOKUP(Tabla1[[#This Row],[Fábrica]],Tabla3[],4,FALSE)</f>
        <v>Arizona</v>
      </c>
    </row>
    <row r="2268" spans="1:21" x14ac:dyDescent="0.25">
      <c r="A2268" t="s">
        <v>1184</v>
      </c>
      <c r="B2268" s="3">
        <v>44730</v>
      </c>
      <c r="C2268" s="3">
        <v>44744</v>
      </c>
      <c r="D2268" t="s">
        <v>18</v>
      </c>
      <c r="E2268">
        <v>154200</v>
      </c>
      <c r="F2268" t="s">
        <v>19</v>
      </c>
      <c r="G2268" t="s">
        <v>120</v>
      </c>
      <c r="H2268" t="s">
        <v>21</v>
      </c>
      <c r="I2268">
        <v>92105</v>
      </c>
      <c r="J2268" t="s">
        <v>22</v>
      </c>
      <c r="K2268" t="s">
        <v>23</v>
      </c>
      <c r="L2268" t="s">
        <v>33</v>
      </c>
      <c r="M2268" t="s">
        <v>34</v>
      </c>
      <c r="N2268" s="5">
        <v>7.2</v>
      </c>
      <c r="O2268" s="7">
        <v>2</v>
      </c>
      <c r="P2268" s="5">
        <v>4.8</v>
      </c>
      <c r="Q2268" s="5">
        <v>2.4</v>
      </c>
      <c r="R2268" s="22">
        <f>Tabla1[[#This Row],[Fecha de Envío]]-Tabla1[[#This Row],[Fecha de Orden]]</f>
        <v>14</v>
      </c>
      <c r="S2268" s="24">
        <f>YEAR(Tabla1[[#This Row],[Fecha de Orden]])</f>
        <v>2022</v>
      </c>
      <c r="T2268" t="str">
        <f>VLOOKUP(Tabla1[[#This Row],[Nombre del Producto]],Tabla2[[Nombre Producto]:[Costo Unitario]],2,FALSE)</f>
        <v>Lot's O' Nuts</v>
      </c>
      <c r="U2268" t="str">
        <f>VLOOKUP(Tabla1[[#This Row],[Fábrica]],Tabla3[],4,FALSE)</f>
        <v>Arizona</v>
      </c>
    </row>
    <row r="2269" spans="1:21" x14ac:dyDescent="0.25">
      <c r="A2269" t="s">
        <v>1511</v>
      </c>
      <c r="B2269" s="3">
        <v>44730</v>
      </c>
      <c r="C2269" s="3">
        <v>44742</v>
      </c>
      <c r="D2269" t="s">
        <v>39</v>
      </c>
      <c r="E2269">
        <v>156734</v>
      </c>
      <c r="F2269" t="s">
        <v>19</v>
      </c>
      <c r="G2269" t="s">
        <v>1512</v>
      </c>
      <c r="H2269" t="s">
        <v>65</v>
      </c>
      <c r="I2269">
        <v>37167</v>
      </c>
      <c r="J2269" t="s">
        <v>22</v>
      </c>
      <c r="K2269" t="s">
        <v>66</v>
      </c>
      <c r="L2269" t="s">
        <v>33</v>
      </c>
      <c r="M2269" t="s">
        <v>34</v>
      </c>
      <c r="N2269" s="5">
        <v>14.4</v>
      </c>
      <c r="O2269" s="7">
        <v>4</v>
      </c>
      <c r="P2269" s="5">
        <v>9.6</v>
      </c>
      <c r="Q2269" s="5">
        <v>4.8</v>
      </c>
      <c r="R2269" s="22">
        <f>Tabla1[[#This Row],[Fecha de Envío]]-Tabla1[[#This Row],[Fecha de Orden]]</f>
        <v>12</v>
      </c>
      <c r="S2269" s="24">
        <f>YEAR(Tabla1[[#This Row],[Fecha de Orden]])</f>
        <v>2022</v>
      </c>
      <c r="T2269" t="str">
        <f>VLOOKUP(Tabla1[[#This Row],[Nombre del Producto]],Tabla2[[Nombre Producto]:[Costo Unitario]],2,FALSE)</f>
        <v>Lot's O' Nuts</v>
      </c>
      <c r="U2269" t="str">
        <f>VLOOKUP(Tabla1[[#This Row],[Fábrica]],Tabla3[],4,FALSE)</f>
        <v>Arizona</v>
      </c>
    </row>
    <row r="2270" spans="1:21" x14ac:dyDescent="0.25">
      <c r="A2270" t="s">
        <v>1513</v>
      </c>
      <c r="B2270" s="3">
        <v>44730</v>
      </c>
      <c r="C2270" s="3">
        <v>44742</v>
      </c>
      <c r="D2270" t="s">
        <v>39</v>
      </c>
      <c r="E2270">
        <v>156734</v>
      </c>
      <c r="F2270" t="s">
        <v>19</v>
      </c>
      <c r="G2270" t="s">
        <v>1512</v>
      </c>
      <c r="H2270" t="s">
        <v>65</v>
      </c>
      <c r="I2270">
        <v>37167</v>
      </c>
      <c r="J2270" t="s">
        <v>22</v>
      </c>
      <c r="K2270" t="s">
        <v>66</v>
      </c>
      <c r="L2270" t="s">
        <v>45</v>
      </c>
      <c r="M2270" t="s">
        <v>46</v>
      </c>
      <c r="N2270" s="5">
        <v>10.47</v>
      </c>
      <c r="O2270" s="7">
        <v>3</v>
      </c>
      <c r="P2270" s="5">
        <v>7.47</v>
      </c>
      <c r="Q2270" s="5">
        <v>3</v>
      </c>
      <c r="R2270" s="22">
        <f>Tabla1[[#This Row],[Fecha de Envío]]-Tabla1[[#This Row],[Fecha de Orden]]</f>
        <v>12</v>
      </c>
      <c r="S2270" s="24">
        <f>YEAR(Tabla1[[#This Row],[Fecha de Orden]])</f>
        <v>2022</v>
      </c>
      <c r="T2270" t="str">
        <f>VLOOKUP(Tabla1[[#This Row],[Nombre del Producto]],Tabla2[[Nombre Producto]:[Costo Unitario]],2,FALSE)</f>
        <v>Lot's O' Nuts</v>
      </c>
      <c r="U2270" t="str">
        <f>VLOOKUP(Tabla1[[#This Row],[Fábrica]],Tabla3[],4,FALSE)</f>
        <v>Arizona</v>
      </c>
    </row>
    <row r="2271" spans="1:21" x14ac:dyDescent="0.25">
      <c r="A2271" t="s">
        <v>1514</v>
      </c>
      <c r="B2271" s="3">
        <v>44730</v>
      </c>
      <c r="C2271" s="3">
        <v>44742</v>
      </c>
      <c r="D2271" t="s">
        <v>39</v>
      </c>
      <c r="E2271">
        <v>156734</v>
      </c>
      <c r="F2271" t="s">
        <v>19</v>
      </c>
      <c r="G2271" t="s">
        <v>1512</v>
      </c>
      <c r="H2271" t="s">
        <v>65</v>
      </c>
      <c r="I2271">
        <v>37167</v>
      </c>
      <c r="J2271" t="s">
        <v>22</v>
      </c>
      <c r="K2271" t="s">
        <v>66</v>
      </c>
      <c r="L2271" t="s">
        <v>36</v>
      </c>
      <c r="M2271" t="s">
        <v>37</v>
      </c>
      <c r="N2271" s="5">
        <v>13</v>
      </c>
      <c r="O2271" s="7">
        <v>4</v>
      </c>
      <c r="P2271" s="5">
        <v>8.44</v>
      </c>
      <c r="Q2271" s="5">
        <v>4.5599999999999996</v>
      </c>
      <c r="R2271" s="22">
        <f>Tabla1[[#This Row],[Fecha de Envío]]-Tabla1[[#This Row],[Fecha de Orden]]</f>
        <v>12</v>
      </c>
      <c r="S2271" s="24">
        <f>YEAR(Tabla1[[#This Row],[Fecha de Orden]])</f>
        <v>2022</v>
      </c>
      <c r="T2271" t="str">
        <f>VLOOKUP(Tabla1[[#This Row],[Nombre del Producto]],Tabla2[[Nombre Producto]:[Costo Unitario]],2,FALSE)</f>
        <v>Wicked Choccy's</v>
      </c>
      <c r="U2271" t="str">
        <f>VLOOKUP(Tabla1[[#This Row],[Fábrica]],Tabla3[],4,FALSE)</f>
        <v>Georgia</v>
      </c>
    </row>
    <row r="2272" spans="1:21" x14ac:dyDescent="0.25">
      <c r="A2272" t="s">
        <v>4040</v>
      </c>
      <c r="B2272" s="3">
        <v>44730</v>
      </c>
      <c r="C2272" s="3">
        <v>44744</v>
      </c>
      <c r="D2272" t="s">
        <v>18</v>
      </c>
      <c r="E2272">
        <v>147011</v>
      </c>
      <c r="F2272" t="s">
        <v>19</v>
      </c>
      <c r="G2272" t="s">
        <v>529</v>
      </c>
      <c r="H2272" t="s">
        <v>255</v>
      </c>
      <c r="I2272">
        <v>33178</v>
      </c>
      <c r="J2272" t="s">
        <v>22</v>
      </c>
      <c r="K2272" t="s">
        <v>66</v>
      </c>
      <c r="L2272" t="s">
        <v>36</v>
      </c>
      <c r="M2272" t="s">
        <v>37</v>
      </c>
      <c r="N2272" s="5">
        <v>13</v>
      </c>
      <c r="O2272" s="7">
        <v>4</v>
      </c>
      <c r="P2272" s="5">
        <v>8.44</v>
      </c>
      <c r="Q2272" s="5">
        <v>4.5599999999999996</v>
      </c>
      <c r="R2272" s="22">
        <f>Tabla1[[#This Row],[Fecha de Envío]]-Tabla1[[#This Row],[Fecha de Orden]]</f>
        <v>14</v>
      </c>
      <c r="S2272" s="24">
        <f>YEAR(Tabla1[[#This Row],[Fecha de Orden]])</f>
        <v>2022</v>
      </c>
      <c r="T2272" t="str">
        <f>VLOOKUP(Tabla1[[#This Row],[Nombre del Producto]],Tabla2[[Nombre Producto]:[Costo Unitario]],2,FALSE)</f>
        <v>Wicked Choccy's</v>
      </c>
      <c r="U2272" t="str">
        <f>VLOOKUP(Tabla1[[#This Row],[Fábrica]],Tabla3[],4,FALSE)</f>
        <v>Georgia</v>
      </c>
    </row>
    <row r="2273" spans="1:21" x14ac:dyDescent="0.25">
      <c r="A2273" t="s">
        <v>5158</v>
      </c>
      <c r="B2273" s="3">
        <v>44730</v>
      </c>
      <c r="C2273" s="3">
        <v>44746</v>
      </c>
      <c r="D2273" t="s">
        <v>18</v>
      </c>
      <c r="E2273">
        <v>133242</v>
      </c>
      <c r="F2273" t="s">
        <v>19</v>
      </c>
      <c r="G2273" t="s">
        <v>122</v>
      </c>
      <c r="H2273" t="s">
        <v>133</v>
      </c>
      <c r="I2273">
        <v>22204</v>
      </c>
      <c r="J2273" t="s">
        <v>22</v>
      </c>
      <c r="K2273" t="s">
        <v>66</v>
      </c>
      <c r="L2273" t="s">
        <v>24</v>
      </c>
      <c r="M2273" t="s">
        <v>25</v>
      </c>
      <c r="N2273" s="5">
        <v>11.25</v>
      </c>
      <c r="O2273" s="7">
        <v>3</v>
      </c>
      <c r="P2273" s="5">
        <v>7.35</v>
      </c>
      <c r="Q2273" s="5">
        <v>3.9</v>
      </c>
      <c r="R2273" s="22">
        <f>Tabla1[[#This Row],[Fecha de Envío]]-Tabla1[[#This Row],[Fecha de Orden]]</f>
        <v>16</v>
      </c>
      <c r="S2273" s="24">
        <f>YEAR(Tabla1[[#This Row],[Fecha de Orden]])</f>
        <v>2022</v>
      </c>
      <c r="T2273" t="str">
        <f>VLOOKUP(Tabla1[[#This Row],[Nombre del Producto]],Tabla2[[Nombre Producto]:[Costo Unitario]],2,FALSE)</f>
        <v>Wicked Choccy's</v>
      </c>
      <c r="U2273" t="str">
        <f>VLOOKUP(Tabla1[[#This Row],[Fábrica]],Tabla3[],4,FALSE)</f>
        <v>Georgia</v>
      </c>
    </row>
    <row r="2274" spans="1:21" x14ac:dyDescent="0.25">
      <c r="A2274" t="s">
        <v>5159</v>
      </c>
      <c r="B2274" s="3">
        <v>44730</v>
      </c>
      <c r="C2274" s="3">
        <v>44746</v>
      </c>
      <c r="D2274" t="s">
        <v>18</v>
      </c>
      <c r="E2274">
        <v>133242</v>
      </c>
      <c r="F2274" t="s">
        <v>19</v>
      </c>
      <c r="G2274" t="s">
        <v>122</v>
      </c>
      <c r="H2274" t="s">
        <v>133</v>
      </c>
      <c r="I2274">
        <v>22204</v>
      </c>
      <c r="J2274" t="s">
        <v>22</v>
      </c>
      <c r="K2274" t="s">
        <v>66</v>
      </c>
      <c r="L2274" t="s">
        <v>36</v>
      </c>
      <c r="M2274" t="s">
        <v>37</v>
      </c>
      <c r="N2274" s="5">
        <v>6.5</v>
      </c>
      <c r="O2274" s="7">
        <v>2</v>
      </c>
      <c r="P2274" s="5">
        <v>4.22</v>
      </c>
      <c r="Q2274" s="5">
        <v>2.2799999999999998</v>
      </c>
      <c r="R2274" s="22">
        <f>Tabla1[[#This Row],[Fecha de Envío]]-Tabla1[[#This Row],[Fecha de Orden]]</f>
        <v>16</v>
      </c>
      <c r="S2274" s="24">
        <f>YEAR(Tabla1[[#This Row],[Fecha de Orden]])</f>
        <v>2022</v>
      </c>
      <c r="T2274" t="str">
        <f>VLOOKUP(Tabla1[[#This Row],[Nombre del Producto]],Tabla2[[Nombre Producto]:[Costo Unitario]],2,FALSE)</f>
        <v>Wicked Choccy's</v>
      </c>
      <c r="U2274" t="str">
        <f>VLOOKUP(Tabla1[[#This Row],[Fábrica]],Tabla3[],4,FALSE)</f>
        <v>Georgia</v>
      </c>
    </row>
    <row r="2275" spans="1:21" x14ac:dyDescent="0.25">
      <c r="A2275" t="s">
        <v>5160</v>
      </c>
      <c r="B2275" s="3">
        <v>44730</v>
      </c>
      <c r="C2275" s="3">
        <v>44746</v>
      </c>
      <c r="D2275" t="s">
        <v>18</v>
      </c>
      <c r="E2275">
        <v>133242</v>
      </c>
      <c r="F2275" t="s">
        <v>19</v>
      </c>
      <c r="G2275" t="s">
        <v>122</v>
      </c>
      <c r="H2275" t="s">
        <v>133</v>
      </c>
      <c r="I2275">
        <v>22204</v>
      </c>
      <c r="J2275" t="s">
        <v>22</v>
      </c>
      <c r="K2275" t="s">
        <v>66</v>
      </c>
      <c r="L2275" t="s">
        <v>33</v>
      </c>
      <c r="M2275" t="s">
        <v>34</v>
      </c>
      <c r="N2275" s="5">
        <v>7.2</v>
      </c>
      <c r="O2275" s="7">
        <v>2</v>
      </c>
      <c r="P2275" s="5">
        <v>4.8</v>
      </c>
      <c r="Q2275" s="5">
        <v>2.4</v>
      </c>
      <c r="R2275" s="22">
        <f>Tabla1[[#This Row],[Fecha de Envío]]-Tabla1[[#This Row],[Fecha de Orden]]</f>
        <v>16</v>
      </c>
      <c r="S2275" s="24">
        <f>YEAR(Tabla1[[#This Row],[Fecha de Orden]])</f>
        <v>2022</v>
      </c>
      <c r="T2275" t="str">
        <f>VLOOKUP(Tabla1[[#This Row],[Nombre del Producto]],Tabla2[[Nombre Producto]:[Costo Unitario]],2,FALSE)</f>
        <v>Lot's O' Nuts</v>
      </c>
      <c r="U2275" t="str">
        <f>VLOOKUP(Tabla1[[#This Row],[Fábrica]],Tabla3[],4,FALSE)</f>
        <v>Arizona</v>
      </c>
    </row>
    <row r="2276" spans="1:21" x14ac:dyDescent="0.25">
      <c r="A2276" t="s">
        <v>8230</v>
      </c>
      <c r="B2276" s="3">
        <v>44730</v>
      </c>
      <c r="C2276" s="3">
        <v>44745</v>
      </c>
      <c r="D2276" t="s">
        <v>18</v>
      </c>
      <c r="E2276">
        <v>122287</v>
      </c>
      <c r="F2276" t="s">
        <v>19</v>
      </c>
      <c r="G2276" t="s">
        <v>381</v>
      </c>
      <c r="H2276" t="s">
        <v>69</v>
      </c>
      <c r="I2276">
        <v>85345</v>
      </c>
      <c r="J2276" t="s">
        <v>22</v>
      </c>
      <c r="K2276" t="s">
        <v>23</v>
      </c>
      <c r="L2276" t="s">
        <v>33</v>
      </c>
      <c r="M2276" t="s">
        <v>34</v>
      </c>
      <c r="N2276" s="5">
        <v>18</v>
      </c>
      <c r="O2276" s="7">
        <v>5</v>
      </c>
      <c r="P2276" s="5">
        <v>12</v>
      </c>
      <c r="Q2276" s="5">
        <v>6</v>
      </c>
      <c r="R2276" s="22">
        <f>Tabla1[[#This Row],[Fecha de Envío]]-Tabla1[[#This Row],[Fecha de Orden]]</f>
        <v>15</v>
      </c>
      <c r="S2276" s="24">
        <f>YEAR(Tabla1[[#This Row],[Fecha de Orden]])</f>
        <v>2022</v>
      </c>
      <c r="T2276" t="str">
        <f>VLOOKUP(Tabla1[[#This Row],[Nombre del Producto]],Tabla2[[Nombre Producto]:[Costo Unitario]],2,FALSE)</f>
        <v>Lot's O' Nuts</v>
      </c>
      <c r="U2276" t="str">
        <f>VLOOKUP(Tabla1[[#This Row],[Fábrica]],Tabla3[],4,FALSE)</f>
        <v>Arizona</v>
      </c>
    </row>
    <row r="2277" spans="1:21" x14ac:dyDescent="0.25">
      <c r="A2277" t="s">
        <v>8231</v>
      </c>
      <c r="B2277" s="3">
        <v>44730</v>
      </c>
      <c r="C2277" s="3">
        <v>44745</v>
      </c>
      <c r="D2277" t="s">
        <v>18</v>
      </c>
      <c r="E2277">
        <v>122287</v>
      </c>
      <c r="F2277" t="s">
        <v>19</v>
      </c>
      <c r="G2277" t="s">
        <v>381</v>
      </c>
      <c r="H2277" t="s">
        <v>69</v>
      </c>
      <c r="I2277">
        <v>85345</v>
      </c>
      <c r="J2277" t="s">
        <v>223</v>
      </c>
      <c r="K2277" t="s">
        <v>23</v>
      </c>
      <c r="L2277" t="s">
        <v>1452</v>
      </c>
      <c r="M2277" t="s">
        <v>1453</v>
      </c>
      <c r="N2277" s="5">
        <v>11.25</v>
      </c>
      <c r="O2277" s="7">
        <v>3</v>
      </c>
      <c r="P2277" s="5">
        <v>6.75</v>
      </c>
      <c r="Q2277" s="5">
        <v>4.5</v>
      </c>
      <c r="R2277" s="22">
        <f>Tabla1[[#This Row],[Fecha de Envío]]-Tabla1[[#This Row],[Fecha de Orden]]</f>
        <v>15</v>
      </c>
      <c r="S2277" s="24">
        <f>YEAR(Tabla1[[#This Row],[Fecha de Orden]])</f>
        <v>2022</v>
      </c>
      <c r="T2277" t="str">
        <f>VLOOKUP(Tabla1[[#This Row],[Nombre del Producto]],Tabla2[[Nombre Producto]:[Costo Unitario]],2,FALSE)</f>
        <v>Sugar Shack</v>
      </c>
      <c r="U2277" t="str">
        <f>VLOOKUP(Tabla1[[#This Row],[Fábrica]],Tabla3[],4,FALSE)</f>
        <v>Minnesota</v>
      </c>
    </row>
    <row r="2278" spans="1:21" x14ac:dyDescent="0.25">
      <c r="A2278" t="s">
        <v>5263</v>
      </c>
      <c r="B2278" s="3">
        <v>44731</v>
      </c>
      <c r="C2278" s="3">
        <v>44746</v>
      </c>
      <c r="D2278" t="s">
        <v>18</v>
      </c>
      <c r="E2278">
        <v>163734</v>
      </c>
      <c r="F2278" t="s">
        <v>19</v>
      </c>
      <c r="G2278" t="s">
        <v>159</v>
      </c>
      <c r="H2278" t="s">
        <v>42</v>
      </c>
      <c r="I2278">
        <v>77070</v>
      </c>
      <c r="J2278" t="s">
        <v>22</v>
      </c>
      <c r="K2278" t="s">
        <v>43</v>
      </c>
      <c r="L2278" t="s">
        <v>27</v>
      </c>
      <c r="M2278" t="s">
        <v>28</v>
      </c>
      <c r="N2278" s="5">
        <v>18</v>
      </c>
      <c r="O2278" s="7">
        <v>5</v>
      </c>
      <c r="P2278" s="5">
        <v>12.5</v>
      </c>
      <c r="Q2278" s="5">
        <v>5.5</v>
      </c>
      <c r="R2278" s="22">
        <f>Tabla1[[#This Row],[Fecha de Envío]]-Tabla1[[#This Row],[Fecha de Orden]]</f>
        <v>15</v>
      </c>
      <c r="S2278" s="24">
        <f>YEAR(Tabla1[[#This Row],[Fecha de Orden]])</f>
        <v>2022</v>
      </c>
      <c r="T2278" t="str">
        <f>VLOOKUP(Tabla1[[#This Row],[Nombre del Producto]],Tabla2[[Nombre Producto]:[Costo Unitario]],2,FALSE)</f>
        <v>Lot's O' Nuts</v>
      </c>
      <c r="U2278" t="str">
        <f>VLOOKUP(Tabla1[[#This Row],[Fábrica]],Tabla3[],4,FALSE)</f>
        <v>Arizona</v>
      </c>
    </row>
    <row r="2279" spans="1:21" x14ac:dyDescent="0.25">
      <c r="A2279" t="s">
        <v>5569</v>
      </c>
      <c r="B2279" s="3">
        <v>44731</v>
      </c>
      <c r="C2279" s="3">
        <v>44745</v>
      </c>
      <c r="D2279" t="s">
        <v>18</v>
      </c>
      <c r="E2279">
        <v>121965</v>
      </c>
      <c r="F2279" t="s">
        <v>19</v>
      </c>
      <c r="G2279" t="s">
        <v>53</v>
      </c>
      <c r="H2279" t="s">
        <v>21</v>
      </c>
      <c r="I2279">
        <v>90032</v>
      </c>
      <c r="J2279" t="s">
        <v>22</v>
      </c>
      <c r="K2279" t="s">
        <v>23</v>
      </c>
      <c r="L2279" t="s">
        <v>33</v>
      </c>
      <c r="M2279" t="s">
        <v>34</v>
      </c>
      <c r="N2279" s="5">
        <v>7.2</v>
      </c>
      <c r="O2279" s="7">
        <v>2</v>
      </c>
      <c r="P2279" s="5">
        <v>4.8</v>
      </c>
      <c r="Q2279" s="5">
        <v>2.4</v>
      </c>
      <c r="R2279" s="22">
        <f>Tabla1[[#This Row],[Fecha de Envío]]-Tabla1[[#This Row],[Fecha de Orden]]</f>
        <v>14</v>
      </c>
      <c r="S2279" s="24">
        <f>YEAR(Tabla1[[#This Row],[Fecha de Orden]])</f>
        <v>2022</v>
      </c>
      <c r="T2279" t="str">
        <f>VLOOKUP(Tabla1[[#This Row],[Nombre del Producto]],Tabla2[[Nombre Producto]:[Costo Unitario]],2,FALSE)</f>
        <v>Lot's O' Nuts</v>
      </c>
      <c r="U2279" t="str">
        <f>VLOOKUP(Tabla1[[#This Row],[Fábrica]],Tabla3[],4,FALSE)</f>
        <v>Arizona</v>
      </c>
    </row>
    <row r="2280" spans="1:21" x14ac:dyDescent="0.25">
      <c r="A2280" t="s">
        <v>5570</v>
      </c>
      <c r="B2280" s="3">
        <v>44731</v>
      </c>
      <c r="C2280" s="3">
        <v>44745</v>
      </c>
      <c r="D2280" t="s">
        <v>18</v>
      </c>
      <c r="E2280">
        <v>121965</v>
      </c>
      <c r="F2280" t="s">
        <v>19</v>
      </c>
      <c r="G2280" t="s">
        <v>53</v>
      </c>
      <c r="H2280" t="s">
        <v>21</v>
      </c>
      <c r="I2280">
        <v>90032</v>
      </c>
      <c r="J2280" t="s">
        <v>22</v>
      </c>
      <c r="K2280" t="s">
        <v>23</v>
      </c>
      <c r="L2280" t="s">
        <v>45</v>
      </c>
      <c r="M2280" t="s">
        <v>46</v>
      </c>
      <c r="N2280" s="5">
        <v>10.47</v>
      </c>
      <c r="O2280" s="7">
        <v>3</v>
      </c>
      <c r="P2280" s="5">
        <v>7.47</v>
      </c>
      <c r="Q2280" s="5">
        <v>3</v>
      </c>
      <c r="R2280" s="22">
        <f>Tabla1[[#This Row],[Fecha de Envío]]-Tabla1[[#This Row],[Fecha de Orden]]</f>
        <v>14</v>
      </c>
      <c r="S2280" s="24">
        <f>YEAR(Tabla1[[#This Row],[Fecha de Orden]])</f>
        <v>2022</v>
      </c>
      <c r="T2280" t="str">
        <f>VLOOKUP(Tabla1[[#This Row],[Nombre del Producto]],Tabla2[[Nombre Producto]:[Costo Unitario]],2,FALSE)</f>
        <v>Lot's O' Nuts</v>
      </c>
      <c r="U2280" t="str">
        <f>VLOOKUP(Tabla1[[#This Row],[Fábrica]],Tabla3[],4,FALSE)</f>
        <v>Arizona</v>
      </c>
    </row>
    <row r="2281" spans="1:21" x14ac:dyDescent="0.25">
      <c r="A2281" t="s">
        <v>5966</v>
      </c>
      <c r="B2281" s="3">
        <v>44731</v>
      </c>
      <c r="C2281" s="3">
        <v>44745</v>
      </c>
      <c r="D2281" t="s">
        <v>18</v>
      </c>
      <c r="E2281">
        <v>144302</v>
      </c>
      <c r="F2281" t="s">
        <v>19</v>
      </c>
      <c r="G2281" t="s">
        <v>186</v>
      </c>
      <c r="H2281" t="s">
        <v>42</v>
      </c>
      <c r="I2281">
        <v>75081</v>
      </c>
      <c r="J2281" t="s">
        <v>22</v>
      </c>
      <c r="K2281" t="s">
        <v>43</v>
      </c>
      <c r="L2281" t="s">
        <v>45</v>
      </c>
      <c r="M2281" t="s">
        <v>46</v>
      </c>
      <c r="N2281" s="5">
        <v>6.98</v>
      </c>
      <c r="O2281" s="7">
        <v>2</v>
      </c>
      <c r="P2281" s="5">
        <v>4.9800000000000004</v>
      </c>
      <c r="Q2281" s="5">
        <v>2</v>
      </c>
      <c r="R2281" s="22">
        <f>Tabla1[[#This Row],[Fecha de Envío]]-Tabla1[[#This Row],[Fecha de Orden]]</f>
        <v>14</v>
      </c>
      <c r="S2281" s="24">
        <f>YEAR(Tabla1[[#This Row],[Fecha de Orden]])</f>
        <v>2022</v>
      </c>
      <c r="T2281" t="str">
        <f>VLOOKUP(Tabla1[[#This Row],[Nombre del Producto]],Tabla2[[Nombre Producto]:[Costo Unitario]],2,FALSE)</f>
        <v>Lot's O' Nuts</v>
      </c>
      <c r="U2281" t="str">
        <f>VLOOKUP(Tabla1[[#This Row],[Fábrica]],Tabla3[],4,FALSE)</f>
        <v>Arizona</v>
      </c>
    </row>
    <row r="2282" spans="1:21" x14ac:dyDescent="0.25">
      <c r="A2282" t="s">
        <v>7133</v>
      </c>
      <c r="B2282" s="3">
        <v>44731</v>
      </c>
      <c r="C2282" s="3">
        <v>44741</v>
      </c>
      <c r="D2282" t="s">
        <v>82</v>
      </c>
      <c r="E2282">
        <v>111864</v>
      </c>
      <c r="F2282" t="s">
        <v>19</v>
      </c>
      <c r="G2282" t="s">
        <v>144</v>
      </c>
      <c r="H2282" t="s">
        <v>101</v>
      </c>
      <c r="I2282">
        <v>19134</v>
      </c>
      <c r="J2282" t="s">
        <v>148</v>
      </c>
      <c r="K2282" t="s">
        <v>32</v>
      </c>
      <c r="L2282" t="s">
        <v>445</v>
      </c>
      <c r="M2282" t="s">
        <v>446</v>
      </c>
      <c r="N2282" s="5">
        <v>6.5</v>
      </c>
      <c r="O2282" s="7">
        <v>2</v>
      </c>
      <c r="P2282" s="5">
        <v>0.5</v>
      </c>
      <c r="Q2282" s="5">
        <v>6</v>
      </c>
      <c r="R2282" s="22">
        <f>Tabla1[[#This Row],[Fecha de Envío]]-Tabla1[[#This Row],[Fecha de Orden]]</f>
        <v>10</v>
      </c>
      <c r="S2282" s="24">
        <f>YEAR(Tabla1[[#This Row],[Fecha de Orden]])</f>
        <v>2022</v>
      </c>
      <c r="T2282" t="str">
        <f>VLOOKUP(Tabla1[[#This Row],[Nombre del Producto]],Tabla2[[Nombre Producto]:[Costo Unitario]],2,FALSE)</f>
        <v>The Other Factory</v>
      </c>
      <c r="U2282" t="str">
        <f>VLOOKUP(Tabla1[[#This Row],[Fábrica]],Tabla3[],4,FALSE)</f>
        <v>Tennessee</v>
      </c>
    </row>
    <row r="2283" spans="1:21" x14ac:dyDescent="0.25">
      <c r="A2283" t="s">
        <v>942</v>
      </c>
      <c r="B2283" s="3">
        <v>44732</v>
      </c>
      <c r="C2283" s="3">
        <v>44746</v>
      </c>
      <c r="D2283" t="s">
        <v>71</v>
      </c>
      <c r="E2283">
        <v>158351</v>
      </c>
      <c r="F2283" t="s">
        <v>19</v>
      </c>
      <c r="G2283" t="s">
        <v>144</v>
      </c>
      <c r="H2283" t="s">
        <v>101</v>
      </c>
      <c r="I2283">
        <v>19134</v>
      </c>
      <c r="J2283" t="s">
        <v>22</v>
      </c>
      <c r="K2283" t="s">
        <v>32</v>
      </c>
      <c r="L2283" t="s">
        <v>33</v>
      </c>
      <c r="M2283" t="s">
        <v>34</v>
      </c>
      <c r="N2283" s="5">
        <v>7.2</v>
      </c>
      <c r="O2283" s="7">
        <v>2</v>
      </c>
      <c r="P2283" s="5">
        <v>4.8</v>
      </c>
      <c r="Q2283" s="5">
        <v>2.4</v>
      </c>
      <c r="R2283" s="22">
        <f>Tabla1[[#This Row],[Fecha de Envío]]-Tabla1[[#This Row],[Fecha de Orden]]</f>
        <v>14</v>
      </c>
      <c r="S2283" s="24">
        <f>YEAR(Tabla1[[#This Row],[Fecha de Orden]])</f>
        <v>2022</v>
      </c>
      <c r="T2283" t="str">
        <f>VLOOKUP(Tabla1[[#This Row],[Nombre del Producto]],Tabla2[[Nombre Producto]:[Costo Unitario]],2,FALSE)</f>
        <v>Lot's O' Nuts</v>
      </c>
      <c r="U2283" t="str">
        <f>VLOOKUP(Tabla1[[#This Row],[Fábrica]],Tabla3[],4,FALSE)</f>
        <v>Arizona</v>
      </c>
    </row>
    <row r="2284" spans="1:21" x14ac:dyDescent="0.25">
      <c r="A2284" t="s">
        <v>4756</v>
      </c>
      <c r="B2284" s="3">
        <v>44732</v>
      </c>
      <c r="C2284" s="3">
        <v>44745</v>
      </c>
      <c r="D2284" t="s">
        <v>39</v>
      </c>
      <c r="E2284">
        <v>136427</v>
      </c>
      <c r="F2284" t="s">
        <v>19</v>
      </c>
      <c r="G2284" t="s">
        <v>478</v>
      </c>
      <c r="H2284" t="s">
        <v>203</v>
      </c>
      <c r="I2284">
        <v>80013</v>
      </c>
      <c r="J2284" t="s">
        <v>22</v>
      </c>
      <c r="K2284" t="s">
        <v>23</v>
      </c>
      <c r="L2284" t="s">
        <v>27</v>
      </c>
      <c r="M2284" t="s">
        <v>28</v>
      </c>
      <c r="N2284" s="5">
        <v>25.2</v>
      </c>
      <c r="O2284" s="7">
        <v>7</v>
      </c>
      <c r="P2284" s="5">
        <v>17.5</v>
      </c>
      <c r="Q2284" s="5">
        <v>7.7</v>
      </c>
      <c r="R2284" s="22">
        <f>Tabla1[[#This Row],[Fecha de Envío]]-Tabla1[[#This Row],[Fecha de Orden]]</f>
        <v>13</v>
      </c>
      <c r="S2284" s="24">
        <f>YEAR(Tabla1[[#This Row],[Fecha de Orden]])</f>
        <v>2022</v>
      </c>
      <c r="T2284" t="str">
        <f>VLOOKUP(Tabla1[[#This Row],[Nombre del Producto]],Tabla2[[Nombre Producto]:[Costo Unitario]],2,FALSE)</f>
        <v>Lot's O' Nuts</v>
      </c>
      <c r="U2284" t="str">
        <f>VLOOKUP(Tabla1[[#This Row],[Fábrica]],Tabla3[],4,FALSE)</f>
        <v>Arizona</v>
      </c>
    </row>
    <row r="2285" spans="1:21" x14ac:dyDescent="0.25">
      <c r="A2285" t="s">
        <v>7962</v>
      </c>
      <c r="B2285" s="3">
        <v>44732</v>
      </c>
      <c r="C2285" s="3">
        <v>44747</v>
      </c>
      <c r="D2285" t="s">
        <v>71</v>
      </c>
      <c r="E2285">
        <v>140144</v>
      </c>
      <c r="F2285" t="s">
        <v>19</v>
      </c>
      <c r="G2285" t="s">
        <v>20</v>
      </c>
      <c r="H2285" t="s">
        <v>21</v>
      </c>
      <c r="I2285">
        <v>94122</v>
      </c>
      <c r="J2285" t="s">
        <v>22</v>
      </c>
      <c r="K2285" t="s">
        <v>23</v>
      </c>
      <c r="L2285" t="s">
        <v>24</v>
      </c>
      <c r="M2285" t="s">
        <v>25</v>
      </c>
      <c r="N2285" s="5">
        <v>22.5</v>
      </c>
      <c r="O2285" s="7">
        <v>6</v>
      </c>
      <c r="P2285" s="5">
        <v>14.7</v>
      </c>
      <c r="Q2285" s="5">
        <v>7.8</v>
      </c>
      <c r="R2285" s="22">
        <f>Tabla1[[#This Row],[Fecha de Envío]]-Tabla1[[#This Row],[Fecha de Orden]]</f>
        <v>15</v>
      </c>
      <c r="S2285" s="24">
        <f>YEAR(Tabla1[[#This Row],[Fecha de Orden]])</f>
        <v>2022</v>
      </c>
      <c r="T2285" t="str">
        <f>VLOOKUP(Tabla1[[#This Row],[Nombre del Producto]],Tabla2[[Nombre Producto]:[Costo Unitario]],2,FALSE)</f>
        <v>Wicked Choccy's</v>
      </c>
      <c r="U2285" t="str">
        <f>VLOOKUP(Tabla1[[#This Row],[Fábrica]],Tabla3[],4,FALSE)</f>
        <v>Georgia</v>
      </c>
    </row>
    <row r="2286" spans="1:21" x14ac:dyDescent="0.25">
      <c r="A2286" t="s">
        <v>7963</v>
      </c>
      <c r="B2286" s="3">
        <v>44732</v>
      </c>
      <c r="C2286" s="3">
        <v>44747</v>
      </c>
      <c r="D2286" t="s">
        <v>71</v>
      </c>
      <c r="E2286">
        <v>140144</v>
      </c>
      <c r="F2286" t="s">
        <v>19</v>
      </c>
      <c r="G2286" t="s">
        <v>20</v>
      </c>
      <c r="H2286" t="s">
        <v>21</v>
      </c>
      <c r="I2286">
        <v>94122</v>
      </c>
      <c r="J2286" t="s">
        <v>22</v>
      </c>
      <c r="K2286" t="s">
        <v>23</v>
      </c>
      <c r="L2286" t="s">
        <v>36</v>
      </c>
      <c r="M2286" t="s">
        <v>37</v>
      </c>
      <c r="N2286" s="5">
        <v>9.75</v>
      </c>
      <c r="O2286" s="7">
        <v>3</v>
      </c>
      <c r="P2286" s="5">
        <v>6.33</v>
      </c>
      <c r="Q2286" s="5">
        <v>3.42</v>
      </c>
      <c r="R2286" s="22">
        <f>Tabla1[[#This Row],[Fecha de Envío]]-Tabla1[[#This Row],[Fecha de Orden]]</f>
        <v>15</v>
      </c>
      <c r="S2286" s="24">
        <f>YEAR(Tabla1[[#This Row],[Fecha de Orden]])</f>
        <v>2022</v>
      </c>
      <c r="T2286" t="str">
        <f>VLOOKUP(Tabla1[[#This Row],[Nombre del Producto]],Tabla2[[Nombre Producto]:[Costo Unitario]],2,FALSE)</f>
        <v>Wicked Choccy's</v>
      </c>
      <c r="U2286" t="str">
        <f>VLOOKUP(Tabla1[[#This Row],[Fábrica]],Tabla3[],4,FALSE)</f>
        <v>Georgia</v>
      </c>
    </row>
    <row r="2287" spans="1:21" x14ac:dyDescent="0.25">
      <c r="A2287" t="s">
        <v>3360</v>
      </c>
      <c r="B2287" s="3">
        <v>44733</v>
      </c>
      <c r="C2287" s="3">
        <v>44749</v>
      </c>
      <c r="D2287" t="s">
        <v>18</v>
      </c>
      <c r="E2287">
        <v>123330</v>
      </c>
      <c r="F2287" t="s">
        <v>19</v>
      </c>
      <c r="G2287" t="s">
        <v>1281</v>
      </c>
      <c r="H2287" t="s">
        <v>255</v>
      </c>
      <c r="I2287">
        <v>32725</v>
      </c>
      <c r="J2287" t="s">
        <v>22</v>
      </c>
      <c r="K2287" t="s">
        <v>66</v>
      </c>
      <c r="L2287" t="s">
        <v>36</v>
      </c>
      <c r="M2287" t="s">
        <v>37</v>
      </c>
      <c r="N2287" s="5">
        <v>9.75</v>
      </c>
      <c r="O2287" s="7">
        <v>3</v>
      </c>
      <c r="P2287" s="5">
        <v>6.33</v>
      </c>
      <c r="Q2287" s="5">
        <v>3.42</v>
      </c>
      <c r="R2287" s="22">
        <f>Tabla1[[#This Row],[Fecha de Envío]]-Tabla1[[#This Row],[Fecha de Orden]]</f>
        <v>16</v>
      </c>
      <c r="S2287" s="24">
        <f>YEAR(Tabla1[[#This Row],[Fecha de Orden]])</f>
        <v>2022</v>
      </c>
      <c r="T2287" t="str">
        <f>VLOOKUP(Tabla1[[#This Row],[Nombre del Producto]],Tabla2[[Nombre Producto]:[Costo Unitario]],2,FALSE)</f>
        <v>Wicked Choccy's</v>
      </c>
      <c r="U2287" t="str">
        <f>VLOOKUP(Tabla1[[#This Row],[Fábrica]],Tabla3[],4,FALSE)</f>
        <v>Georgia</v>
      </c>
    </row>
    <row r="2288" spans="1:21" x14ac:dyDescent="0.25">
      <c r="A2288" t="s">
        <v>5221</v>
      </c>
      <c r="B2288" s="3">
        <v>44734</v>
      </c>
      <c r="C2288" s="3">
        <v>44748</v>
      </c>
      <c r="D2288" t="s">
        <v>71</v>
      </c>
      <c r="E2288">
        <v>128167</v>
      </c>
      <c r="F2288" t="s">
        <v>19</v>
      </c>
      <c r="G2288" t="s">
        <v>5222</v>
      </c>
      <c r="H2288" t="s">
        <v>325</v>
      </c>
      <c r="I2288">
        <v>84041</v>
      </c>
      <c r="J2288" t="s">
        <v>22</v>
      </c>
      <c r="K2288" t="s">
        <v>23</v>
      </c>
      <c r="L2288" t="s">
        <v>36</v>
      </c>
      <c r="M2288" t="s">
        <v>37</v>
      </c>
      <c r="N2288" s="5">
        <v>13</v>
      </c>
      <c r="O2288" s="7">
        <v>4</v>
      </c>
      <c r="P2288" s="5">
        <v>8.44</v>
      </c>
      <c r="Q2288" s="5">
        <v>4.5599999999999996</v>
      </c>
      <c r="R2288" s="22">
        <f>Tabla1[[#This Row],[Fecha de Envío]]-Tabla1[[#This Row],[Fecha de Orden]]</f>
        <v>14</v>
      </c>
      <c r="S2288" s="24">
        <f>YEAR(Tabla1[[#This Row],[Fecha de Orden]])</f>
        <v>2022</v>
      </c>
      <c r="T2288" t="str">
        <f>VLOOKUP(Tabla1[[#This Row],[Nombre del Producto]],Tabla2[[Nombre Producto]:[Costo Unitario]],2,FALSE)</f>
        <v>Wicked Choccy's</v>
      </c>
      <c r="U2288" t="str">
        <f>VLOOKUP(Tabla1[[#This Row],[Fábrica]],Tabla3[],4,FALSE)</f>
        <v>Georgia</v>
      </c>
    </row>
    <row r="2289" spans="1:21" x14ac:dyDescent="0.25">
      <c r="A2289" t="s">
        <v>6041</v>
      </c>
      <c r="B2289" s="3">
        <v>44734</v>
      </c>
      <c r="C2289" s="3">
        <v>44747</v>
      </c>
      <c r="D2289" t="s">
        <v>39</v>
      </c>
      <c r="E2289">
        <v>124975</v>
      </c>
      <c r="F2289" t="s">
        <v>19</v>
      </c>
      <c r="G2289" t="s">
        <v>478</v>
      </c>
      <c r="H2289" t="s">
        <v>173</v>
      </c>
      <c r="I2289">
        <v>60505</v>
      </c>
      <c r="J2289" t="s">
        <v>22</v>
      </c>
      <c r="K2289" t="s">
        <v>43</v>
      </c>
      <c r="L2289" t="s">
        <v>45</v>
      </c>
      <c r="M2289" t="s">
        <v>46</v>
      </c>
      <c r="N2289" s="5">
        <v>24.43</v>
      </c>
      <c r="O2289" s="7">
        <v>7</v>
      </c>
      <c r="P2289" s="5">
        <v>17.43</v>
      </c>
      <c r="Q2289" s="5">
        <v>7</v>
      </c>
      <c r="R2289" s="22">
        <f>Tabla1[[#This Row],[Fecha de Envío]]-Tabla1[[#This Row],[Fecha de Orden]]</f>
        <v>13</v>
      </c>
      <c r="S2289" s="24">
        <f>YEAR(Tabla1[[#This Row],[Fecha de Orden]])</f>
        <v>2022</v>
      </c>
      <c r="T2289" t="str">
        <f>VLOOKUP(Tabla1[[#This Row],[Nombre del Producto]],Tabla2[[Nombre Producto]:[Costo Unitario]],2,FALSE)</f>
        <v>Lot's O' Nuts</v>
      </c>
      <c r="U2289" t="str">
        <f>VLOOKUP(Tabla1[[#This Row],[Fábrica]],Tabla3[],4,FALSE)</f>
        <v>Arizona</v>
      </c>
    </row>
    <row r="2290" spans="1:21" x14ac:dyDescent="0.25">
      <c r="A2290" t="s">
        <v>8519</v>
      </c>
      <c r="B2290" s="3">
        <v>44734</v>
      </c>
      <c r="C2290" s="3">
        <v>44749</v>
      </c>
      <c r="D2290" t="s">
        <v>18</v>
      </c>
      <c r="E2290">
        <v>153423</v>
      </c>
      <c r="F2290" t="s">
        <v>19</v>
      </c>
      <c r="G2290" t="s">
        <v>276</v>
      </c>
      <c r="H2290" t="s">
        <v>31</v>
      </c>
      <c r="I2290">
        <v>14609</v>
      </c>
      <c r="J2290" t="s">
        <v>22</v>
      </c>
      <c r="K2290" t="s">
        <v>32</v>
      </c>
      <c r="L2290" t="s">
        <v>33</v>
      </c>
      <c r="M2290" t="s">
        <v>34</v>
      </c>
      <c r="N2290" s="5">
        <v>7.2</v>
      </c>
      <c r="O2290" s="7">
        <v>2</v>
      </c>
      <c r="P2290" s="5">
        <v>4.8</v>
      </c>
      <c r="Q2290" s="5">
        <v>2.4</v>
      </c>
      <c r="R2290" s="22">
        <f>Tabla1[[#This Row],[Fecha de Envío]]-Tabla1[[#This Row],[Fecha de Orden]]</f>
        <v>15</v>
      </c>
      <c r="S2290" s="24">
        <f>YEAR(Tabla1[[#This Row],[Fecha de Orden]])</f>
        <v>2022</v>
      </c>
      <c r="T2290" t="str">
        <f>VLOOKUP(Tabla1[[#This Row],[Nombre del Producto]],Tabla2[[Nombre Producto]:[Costo Unitario]],2,FALSE)</f>
        <v>Lot's O' Nuts</v>
      </c>
      <c r="U2290" t="str">
        <f>VLOOKUP(Tabla1[[#This Row],[Fábrica]],Tabla3[],4,FALSE)</f>
        <v>Arizona</v>
      </c>
    </row>
    <row r="2291" spans="1:21" x14ac:dyDescent="0.25">
      <c r="A2291" t="s">
        <v>2219</v>
      </c>
      <c r="B2291" s="3">
        <v>44735</v>
      </c>
      <c r="C2291" s="3">
        <v>44750</v>
      </c>
      <c r="D2291" t="s">
        <v>18</v>
      </c>
      <c r="E2291">
        <v>139164</v>
      </c>
      <c r="F2291" t="s">
        <v>19</v>
      </c>
      <c r="G2291" t="s">
        <v>188</v>
      </c>
      <c r="H2291" t="s">
        <v>21</v>
      </c>
      <c r="I2291">
        <v>90805</v>
      </c>
      <c r="J2291" t="s">
        <v>22</v>
      </c>
      <c r="K2291" t="s">
        <v>23</v>
      </c>
      <c r="L2291" t="s">
        <v>36</v>
      </c>
      <c r="M2291" t="s">
        <v>37</v>
      </c>
      <c r="N2291" s="5">
        <v>9.75</v>
      </c>
      <c r="O2291" s="7">
        <v>3</v>
      </c>
      <c r="P2291" s="5">
        <v>6.33</v>
      </c>
      <c r="Q2291" s="5">
        <v>3.42</v>
      </c>
      <c r="R2291" s="22">
        <f>Tabla1[[#This Row],[Fecha de Envío]]-Tabla1[[#This Row],[Fecha de Orden]]</f>
        <v>15</v>
      </c>
      <c r="S2291" s="24">
        <f>YEAR(Tabla1[[#This Row],[Fecha de Orden]])</f>
        <v>2022</v>
      </c>
      <c r="T2291" t="str">
        <f>VLOOKUP(Tabla1[[#This Row],[Nombre del Producto]],Tabla2[[Nombre Producto]:[Costo Unitario]],2,FALSE)</f>
        <v>Wicked Choccy's</v>
      </c>
      <c r="U2291" t="str">
        <f>VLOOKUP(Tabla1[[#This Row],[Fábrica]],Tabla3[],4,FALSE)</f>
        <v>Georgia</v>
      </c>
    </row>
    <row r="2292" spans="1:21" x14ac:dyDescent="0.25">
      <c r="A2292" t="s">
        <v>2220</v>
      </c>
      <c r="B2292" s="3">
        <v>44735</v>
      </c>
      <c r="C2292" s="3">
        <v>44750</v>
      </c>
      <c r="D2292" t="s">
        <v>18</v>
      </c>
      <c r="E2292">
        <v>139164</v>
      </c>
      <c r="F2292" t="s">
        <v>19</v>
      </c>
      <c r="G2292" t="s">
        <v>188</v>
      </c>
      <c r="H2292" t="s">
        <v>21</v>
      </c>
      <c r="I2292">
        <v>90805</v>
      </c>
      <c r="J2292" t="s">
        <v>22</v>
      </c>
      <c r="K2292" t="s">
        <v>23</v>
      </c>
      <c r="L2292" t="s">
        <v>33</v>
      </c>
      <c r="M2292" t="s">
        <v>34</v>
      </c>
      <c r="N2292" s="5">
        <v>7.2</v>
      </c>
      <c r="O2292" s="7">
        <v>2</v>
      </c>
      <c r="P2292" s="5">
        <v>4.8</v>
      </c>
      <c r="Q2292" s="5">
        <v>2.4</v>
      </c>
      <c r="R2292" s="22">
        <f>Tabla1[[#This Row],[Fecha de Envío]]-Tabla1[[#This Row],[Fecha de Orden]]</f>
        <v>15</v>
      </c>
      <c r="S2292" s="24">
        <f>YEAR(Tabla1[[#This Row],[Fecha de Orden]])</f>
        <v>2022</v>
      </c>
      <c r="T2292" t="str">
        <f>VLOOKUP(Tabla1[[#This Row],[Nombre del Producto]],Tabla2[[Nombre Producto]:[Costo Unitario]],2,FALSE)</f>
        <v>Lot's O' Nuts</v>
      </c>
      <c r="U2292" t="str">
        <f>VLOOKUP(Tabla1[[#This Row],[Fábrica]],Tabla3[],4,FALSE)</f>
        <v>Arizona</v>
      </c>
    </row>
    <row r="2293" spans="1:21" x14ac:dyDescent="0.25">
      <c r="A2293" t="s">
        <v>2221</v>
      </c>
      <c r="B2293" s="3">
        <v>44735</v>
      </c>
      <c r="C2293" s="3">
        <v>44750</v>
      </c>
      <c r="D2293" t="s">
        <v>18</v>
      </c>
      <c r="E2293">
        <v>139164</v>
      </c>
      <c r="F2293" t="s">
        <v>19</v>
      </c>
      <c r="G2293" t="s">
        <v>188</v>
      </c>
      <c r="H2293" t="s">
        <v>21</v>
      </c>
      <c r="I2293">
        <v>90805</v>
      </c>
      <c r="J2293" t="s">
        <v>22</v>
      </c>
      <c r="K2293" t="s">
        <v>23</v>
      </c>
      <c r="L2293" t="s">
        <v>45</v>
      </c>
      <c r="M2293" t="s">
        <v>46</v>
      </c>
      <c r="N2293" s="5">
        <v>10.47</v>
      </c>
      <c r="O2293" s="7">
        <v>3</v>
      </c>
      <c r="P2293" s="5">
        <v>7.47</v>
      </c>
      <c r="Q2293" s="5">
        <v>3</v>
      </c>
      <c r="R2293" s="22">
        <f>Tabla1[[#This Row],[Fecha de Envío]]-Tabla1[[#This Row],[Fecha de Orden]]</f>
        <v>15</v>
      </c>
      <c r="S2293" s="24">
        <f>YEAR(Tabla1[[#This Row],[Fecha de Orden]])</f>
        <v>2022</v>
      </c>
      <c r="T2293" t="str">
        <f>VLOOKUP(Tabla1[[#This Row],[Nombre del Producto]],Tabla2[[Nombre Producto]:[Costo Unitario]],2,FALSE)</f>
        <v>Lot's O' Nuts</v>
      </c>
      <c r="U2293" t="str">
        <f>VLOOKUP(Tabla1[[#This Row],[Fábrica]],Tabla3[],4,FALSE)</f>
        <v>Arizona</v>
      </c>
    </row>
    <row r="2294" spans="1:21" x14ac:dyDescent="0.25">
      <c r="A2294" t="s">
        <v>7402</v>
      </c>
      <c r="B2294" s="3">
        <v>44735</v>
      </c>
      <c r="C2294" s="3">
        <v>44747</v>
      </c>
      <c r="D2294" t="s">
        <v>71</v>
      </c>
      <c r="E2294">
        <v>122826</v>
      </c>
      <c r="F2294" t="s">
        <v>19</v>
      </c>
      <c r="G2294" t="s">
        <v>4548</v>
      </c>
      <c r="H2294" t="s">
        <v>125</v>
      </c>
      <c r="I2294">
        <v>98502</v>
      </c>
      <c r="J2294" t="s">
        <v>22</v>
      </c>
      <c r="K2294" t="s">
        <v>23</v>
      </c>
      <c r="L2294" t="s">
        <v>27</v>
      </c>
      <c r="M2294" t="s">
        <v>28</v>
      </c>
      <c r="N2294" s="5">
        <v>14.4</v>
      </c>
      <c r="O2294" s="7">
        <v>4</v>
      </c>
      <c r="P2294" s="5">
        <v>10</v>
      </c>
      <c r="Q2294" s="5">
        <v>4.4000000000000004</v>
      </c>
      <c r="R2294" s="22">
        <f>Tabla1[[#This Row],[Fecha de Envío]]-Tabla1[[#This Row],[Fecha de Orden]]</f>
        <v>12</v>
      </c>
      <c r="S2294" s="24">
        <f>YEAR(Tabla1[[#This Row],[Fecha de Orden]])</f>
        <v>2022</v>
      </c>
      <c r="T2294" t="str">
        <f>VLOOKUP(Tabla1[[#This Row],[Nombre del Producto]],Tabla2[[Nombre Producto]:[Costo Unitario]],2,FALSE)</f>
        <v>Lot's O' Nuts</v>
      </c>
      <c r="U2294" t="str">
        <f>VLOOKUP(Tabla1[[#This Row],[Fábrica]],Tabla3[],4,FALSE)</f>
        <v>Arizona</v>
      </c>
    </row>
    <row r="2295" spans="1:21" x14ac:dyDescent="0.25">
      <c r="A2295" t="s">
        <v>7513</v>
      </c>
      <c r="B2295" s="3">
        <v>44735</v>
      </c>
      <c r="C2295" s="3">
        <v>44751</v>
      </c>
      <c r="D2295" t="s">
        <v>18</v>
      </c>
      <c r="E2295">
        <v>106187</v>
      </c>
      <c r="F2295" t="s">
        <v>19</v>
      </c>
      <c r="G2295" t="s">
        <v>7514</v>
      </c>
      <c r="H2295" t="s">
        <v>73</v>
      </c>
      <c r="I2295">
        <v>30344</v>
      </c>
      <c r="J2295" t="s">
        <v>22</v>
      </c>
      <c r="K2295" t="s">
        <v>66</v>
      </c>
      <c r="L2295" t="s">
        <v>45</v>
      </c>
      <c r="M2295" t="s">
        <v>46</v>
      </c>
      <c r="N2295" s="5">
        <v>10.47</v>
      </c>
      <c r="O2295" s="7">
        <v>3</v>
      </c>
      <c r="P2295" s="5">
        <v>7.47</v>
      </c>
      <c r="Q2295" s="5">
        <v>3</v>
      </c>
      <c r="R2295" s="22">
        <f>Tabla1[[#This Row],[Fecha de Envío]]-Tabla1[[#This Row],[Fecha de Orden]]</f>
        <v>16</v>
      </c>
      <c r="S2295" s="24">
        <f>YEAR(Tabla1[[#This Row],[Fecha de Orden]])</f>
        <v>2022</v>
      </c>
      <c r="T2295" t="str">
        <f>VLOOKUP(Tabla1[[#This Row],[Nombre del Producto]],Tabla2[[Nombre Producto]:[Costo Unitario]],2,FALSE)</f>
        <v>Lot's O' Nuts</v>
      </c>
      <c r="U2295" t="str">
        <f>VLOOKUP(Tabla1[[#This Row],[Fábrica]],Tabla3[],4,FALSE)</f>
        <v>Arizona</v>
      </c>
    </row>
    <row r="2296" spans="1:21" x14ac:dyDescent="0.25">
      <c r="A2296" t="s">
        <v>7515</v>
      </c>
      <c r="B2296" s="3">
        <v>44735</v>
      </c>
      <c r="C2296" s="3">
        <v>44751</v>
      </c>
      <c r="D2296" t="s">
        <v>18</v>
      </c>
      <c r="E2296">
        <v>106187</v>
      </c>
      <c r="F2296" t="s">
        <v>19</v>
      </c>
      <c r="G2296" t="s">
        <v>7514</v>
      </c>
      <c r="H2296" t="s">
        <v>73</v>
      </c>
      <c r="I2296">
        <v>30344</v>
      </c>
      <c r="J2296" t="s">
        <v>22</v>
      </c>
      <c r="K2296" t="s">
        <v>66</v>
      </c>
      <c r="L2296" t="s">
        <v>24</v>
      </c>
      <c r="M2296" t="s">
        <v>25</v>
      </c>
      <c r="N2296" s="5">
        <v>3.75</v>
      </c>
      <c r="O2296" s="7">
        <v>1</v>
      </c>
      <c r="P2296" s="5">
        <v>2.4500000000000002</v>
      </c>
      <c r="Q2296" s="5">
        <v>1.3</v>
      </c>
      <c r="R2296" s="22">
        <f>Tabla1[[#This Row],[Fecha de Envío]]-Tabla1[[#This Row],[Fecha de Orden]]</f>
        <v>16</v>
      </c>
      <c r="S2296" s="24">
        <f>YEAR(Tabla1[[#This Row],[Fecha de Orden]])</f>
        <v>2022</v>
      </c>
      <c r="T2296" t="str">
        <f>VLOOKUP(Tabla1[[#This Row],[Nombre del Producto]],Tabla2[[Nombre Producto]:[Costo Unitario]],2,FALSE)</f>
        <v>Wicked Choccy's</v>
      </c>
      <c r="U2296" t="str">
        <f>VLOOKUP(Tabla1[[#This Row],[Fábrica]],Tabla3[],4,FALSE)</f>
        <v>Georgia</v>
      </c>
    </row>
    <row r="2297" spans="1:21" x14ac:dyDescent="0.25">
      <c r="A2297" t="s">
        <v>204</v>
      </c>
      <c r="B2297" s="3">
        <v>44737</v>
      </c>
      <c r="C2297" s="3">
        <v>44753</v>
      </c>
      <c r="D2297" t="s">
        <v>18</v>
      </c>
      <c r="E2297">
        <v>115945</v>
      </c>
      <c r="F2297" t="s">
        <v>19</v>
      </c>
      <c r="G2297" t="s">
        <v>53</v>
      </c>
      <c r="H2297" t="s">
        <v>21</v>
      </c>
      <c r="I2297">
        <v>90045</v>
      </c>
      <c r="J2297" t="s">
        <v>22</v>
      </c>
      <c r="K2297" t="s">
        <v>23</v>
      </c>
      <c r="L2297" t="s">
        <v>27</v>
      </c>
      <c r="M2297" t="s">
        <v>28</v>
      </c>
      <c r="N2297" s="5">
        <v>7.2</v>
      </c>
      <c r="O2297" s="7">
        <v>2</v>
      </c>
      <c r="P2297" s="5">
        <v>5</v>
      </c>
      <c r="Q2297" s="5">
        <v>2.2000000000000002</v>
      </c>
      <c r="R2297" s="22">
        <f>Tabla1[[#This Row],[Fecha de Envío]]-Tabla1[[#This Row],[Fecha de Orden]]</f>
        <v>16</v>
      </c>
      <c r="S2297" s="24">
        <f>YEAR(Tabla1[[#This Row],[Fecha de Orden]])</f>
        <v>2022</v>
      </c>
      <c r="T2297" t="str">
        <f>VLOOKUP(Tabla1[[#This Row],[Nombre del Producto]],Tabla2[[Nombre Producto]:[Costo Unitario]],2,FALSE)</f>
        <v>Lot's O' Nuts</v>
      </c>
      <c r="U2297" t="str">
        <f>VLOOKUP(Tabla1[[#This Row],[Fábrica]],Tabla3[],4,FALSE)</f>
        <v>Arizona</v>
      </c>
    </row>
    <row r="2298" spans="1:21" x14ac:dyDescent="0.25">
      <c r="A2298" t="s">
        <v>205</v>
      </c>
      <c r="B2298" s="3">
        <v>44737</v>
      </c>
      <c r="C2298" s="3">
        <v>44753</v>
      </c>
      <c r="D2298" t="s">
        <v>18</v>
      </c>
      <c r="E2298">
        <v>115945</v>
      </c>
      <c r="F2298" t="s">
        <v>19</v>
      </c>
      <c r="G2298" t="s">
        <v>53</v>
      </c>
      <c r="H2298" t="s">
        <v>21</v>
      </c>
      <c r="I2298">
        <v>90045</v>
      </c>
      <c r="J2298" t="s">
        <v>22</v>
      </c>
      <c r="K2298" t="s">
        <v>23</v>
      </c>
      <c r="L2298" t="s">
        <v>24</v>
      </c>
      <c r="M2298" t="s">
        <v>25</v>
      </c>
      <c r="N2298" s="5">
        <v>11.25</v>
      </c>
      <c r="O2298" s="7">
        <v>3</v>
      </c>
      <c r="P2298" s="5">
        <v>7.35</v>
      </c>
      <c r="Q2298" s="5">
        <v>3.9</v>
      </c>
      <c r="R2298" s="22">
        <f>Tabla1[[#This Row],[Fecha de Envío]]-Tabla1[[#This Row],[Fecha de Orden]]</f>
        <v>16</v>
      </c>
      <c r="S2298" s="24">
        <f>YEAR(Tabla1[[#This Row],[Fecha de Orden]])</f>
        <v>2022</v>
      </c>
      <c r="T2298" t="str">
        <f>VLOOKUP(Tabla1[[#This Row],[Nombre del Producto]],Tabla2[[Nombre Producto]:[Costo Unitario]],2,FALSE)</f>
        <v>Wicked Choccy's</v>
      </c>
      <c r="U2298" t="str">
        <f>VLOOKUP(Tabla1[[#This Row],[Fábrica]],Tabla3[],4,FALSE)</f>
        <v>Georgia</v>
      </c>
    </row>
    <row r="2299" spans="1:21" x14ac:dyDescent="0.25">
      <c r="A2299" t="s">
        <v>1847</v>
      </c>
      <c r="B2299" s="3">
        <v>44737</v>
      </c>
      <c r="C2299" s="3">
        <v>44753</v>
      </c>
      <c r="D2299" t="s">
        <v>18</v>
      </c>
      <c r="E2299">
        <v>127110</v>
      </c>
      <c r="F2299" t="s">
        <v>19</v>
      </c>
      <c r="G2299" t="s">
        <v>144</v>
      </c>
      <c r="H2299" t="s">
        <v>101</v>
      </c>
      <c r="I2299">
        <v>19143</v>
      </c>
      <c r="J2299" t="s">
        <v>148</v>
      </c>
      <c r="K2299" t="s">
        <v>32</v>
      </c>
      <c r="L2299" t="s">
        <v>149</v>
      </c>
      <c r="M2299" t="s">
        <v>150</v>
      </c>
      <c r="N2299" s="5">
        <v>7.5</v>
      </c>
      <c r="O2299" s="7">
        <v>6</v>
      </c>
      <c r="P2299" s="5">
        <v>3.9</v>
      </c>
      <c r="Q2299" s="5">
        <v>3.6</v>
      </c>
      <c r="R2299" s="22">
        <f>Tabla1[[#This Row],[Fecha de Envío]]-Tabla1[[#This Row],[Fecha de Orden]]</f>
        <v>16</v>
      </c>
      <c r="S2299" s="24">
        <f>YEAR(Tabla1[[#This Row],[Fecha de Orden]])</f>
        <v>2022</v>
      </c>
      <c r="T2299" t="str">
        <f>VLOOKUP(Tabla1[[#This Row],[Nombre del Producto]],Tabla2[[Nombre Producto]:[Costo Unitario]],2,FALSE)</f>
        <v>Secret Factory</v>
      </c>
      <c r="U2299" t="str">
        <f>VLOOKUP(Tabla1[[#This Row],[Fábrica]],Tabla3[],4,FALSE)</f>
        <v>Illinois</v>
      </c>
    </row>
    <row r="2300" spans="1:21" x14ac:dyDescent="0.25">
      <c r="A2300" t="s">
        <v>1848</v>
      </c>
      <c r="B2300" s="3">
        <v>44737</v>
      </c>
      <c r="C2300" s="3">
        <v>44753</v>
      </c>
      <c r="D2300" t="s">
        <v>18</v>
      </c>
      <c r="E2300">
        <v>127110</v>
      </c>
      <c r="F2300" t="s">
        <v>19</v>
      </c>
      <c r="G2300" t="s">
        <v>144</v>
      </c>
      <c r="H2300" t="s">
        <v>101</v>
      </c>
      <c r="I2300">
        <v>19143</v>
      </c>
      <c r="J2300" t="s">
        <v>22</v>
      </c>
      <c r="K2300" t="s">
        <v>32</v>
      </c>
      <c r="L2300" t="s">
        <v>27</v>
      </c>
      <c r="M2300" t="s">
        <v>28</v>
      </c>
      <c r="N2300" s="5">
        <v>7.2</v>
      </c>
      <c r="O2300" s="7">
        <v>2</v>
      </c>
      <c r="P2300" s="5">
        <v>5</v>
      </c>
      <c r="Q2300" s="5">
        <v>2.2000000000000002</v>
      </c>
      <c r="R2300" s="22">
        <f>Tabla1[[#This Row],[Fecha de Envío]]-Tabla1[[#This Row],[Fecha de Orden]]</f>
        <v>16</v>
      </c>
      <c r="S2300" s="24">
        <f>YEAR(Tabla1[[#This Row],[Fecha de Orden]])</f>
        <v>2022</v>
      </c>
      <c r="T2300" t="str">
        <f>VLOOKUP(Tabla1[[#This Row],[Nombre del Producto]],Tabla2[[Nombre Producto]:[Costo Unitario]],2,FALSE)</f>
        <v>Lot's O' Nuts</v>
      </c>
      <c r="U2300" t="str">
        <f>VLOOKUP(Tabla1[[#This Row],[Fábrica]],Tabla3[],4,FALSE)</f>
        <v>Arizona</v>
      </c>
    </row>
    <row r="2301" spans="1:21" x14ac:dyDescent="0.25">
      <c r="A2301" t="s">
        <v>4413</v>
      </c>
      <c r="B2301" s="3">
        <v>44737</v>
      </c>
      <c r="C2301" s="3">
        <v>44752</v>
      </c>
      <c r="D2301" t="s">
        <v>18</v>
      </c>
      <c r="E2301">
        <v>137750</v>
      </c>
      <c r="F2301" t="s">
        <v>19</v>
      </c>
      <c r="G2301" t="s">
        <v>20</v>
      </c>
      <c r="H2301" t="s">
        <v>21</v>
      </c>
      <c r="I2301">
        <v>94110</v>
      </c>
      <c r="J2301" t="s">
        <v>22</v>
      </c>
      <c r="K2301" t="s">
        <v>23</v>
      </c>
      <c r="L2301" t="s">
        <v>36</v>
      </c>
      <c r="M2301" t="s">
        <v>37</v>
      </c>
      <c r="N2301" s="5">
        <v>16.25</v>
      </c>
      <c r="O2301" s="7">
        <v>5</v>
      </c>
      <c r="P2301" s="5">
        <v>10.55</v>
      </c>
      <c r="Q2301" s="5">
        <v>5.7</v>
      </c>
      <c r="R2301" s="22">
        <f>Tabla1[[#This Row],[Fecha de Envío]]-Tabla1[[#This Row],[Fecha de Orden]]</f>
        <v>15</v>
      </c>
      <c r="S2301" s="24">
        <f>YEAR(Tabla1[[#This Row],[Fecha de Orden]])</f>
        <v>2022</v>
      </c>
      <c r="T2301" t="str">
        <f>VLOOKUP(Tabla1[[#This Row],[Nombre del Producto]],Tabla2[[Nombre Producto]:[Costo Unitario]],2,FALSE)</f>
        <v>Wicked Choccy's</v>
      </c>
      <c r="U2301" t="str">
        <f>VLOOKUP(Tabla1[[#This Row],[Fábrica]],Tabla3[],4,FALSE)</f>
        <v>Georgia</v>
      </c>
    </row>
    <row r="2302" spans="1:21" x14ac:dyDescent="0.25">
      <c r="A2302" t="s">
        <v>6451</v>
      </c>
      <c r="B2302" s="3">
        <v>44737</v>
      </c>
      <c r="C2302" s="3">
        <v>44750</v>
      </c>
      <c r="D2302" t="s">
        <v>39</v>
      </c>
      <c r="E2302">
        <v>119690</v>
      </c>
      <c r="F2302" t="s">
        <v>19</v>
      </c>
      <c r="G2302" t="s">
        <v>159</v>
      </c>
      <c r="H2302" t="s">
        <v>42</v>
      </c>
      <c r="I2302">
        <v>77041</v>
      </c>
      <c r="J2302" t="s">
        <v>22</v>
      </c>
      <c r="K2302" t="s">
        <v>43</v>
      </c>
      <c r="L2302" t="s">
        <v>36</v>
      </c>
      <c r="M2302" t="s">
        <v>37</v>
      </c>
      <c r="N2302" s="5">
        <v>29.25</v>
      </c>
      <c r="O2302" s="7">
        <v>9</v>
      </c>
      <c r="P2302" s="5">
        <v>18.989999999999998</v>
      </c>
      <c r="Q2302" s="5">
        <v>10.26</v>
      </c>
      <c r="R2302" s="22">
        <f>Tabla1[[#This Row],[Fecha de Envío]]-Tabla1[[#This Row],[Fecha de Orden]]</f>
        <v>13</v>
      </c>
      <c r="S2302" s="24">
        <f>YEAR(Tabla1[[#This Row],[Fecha de Orden]])</f>
        <v>2022</v>
      </c>
      <c r="T2302" t="str">
        <f>VLOOKUP(Tabla1[[#This Row],[Nombre del Producto]],Tabla2[[Nombre Producto]:[Costo Unitario]],2,FALSE)</f>
        <v>Wicked Choccy's</v>
      </c>
      <c r="U2302" t="str">
        <f>VLOOKUP(Tabla1[[#This Row],[Fábrica]],Tabla3[],4,FALSE)</f>
        <v>Georgia</v>
      </c>
    </row>
    <row r="2303" spans="1:21" x14ac:dyDescent="0.25">
      <c r="A2303" t="s">
        <v>6452</v>
      </c>
      <c r="B2303" s="3">
        <v>44737</v>
      </c>
      <c r="C2303" s="3">
        <v>44750</v>
      </c>
      <c r="D2303" t="s">
        <v>39</v>
      </c>
      <c r="E2303">
        <v>119690</v>
      </c>
      <c r="F2303" t="s">
        <v>19</v>
      </c>
      <c r="G2303" t="s">
        <v>159</v>
      </c>
      <c r="H2303" t="s">
        <v>42</v>
      </c>
      <c r="I2303">
        <v>77041</v>
      </c>
      <c r="J2303" t="s">
        <v>22</v>
      </c>
      <c r="K2303" t="s">
        <v>43</v>
      </c>
      <c r="L2303" t="s">
        <v>33</v>
      </c>
      <c r="M2303" t="s">
        <v>34</v>
      </c>
      <c r="N2303" s="5">
        <v>7.2</v>
      </c>
      <c r="O2303" s="7">
        <v>2</v>
      </c>
      <c r="P2303" s="5">
        <v>4.8</v>
      </c>
      <c r="Q2303" s="5">
        <v>2.4</v>
      </c>
      <c r="R2303" s="22">
        <f>Tabla1[[#This Row],[Fecha de Envío]]-Tabla1[[#This Row],[Fecha de Orden]]</f>
        <v>13</v>
      </c>
      <c r="S2303" s="24">
        <f>YEAR(Tabla1[[#This Row],[Fecha de Orden]])</f>
        <v>2022</v>
      </c>
      <c r="T2303" t="str">
        <f>VLOOKUP(Tabla1[[#This Row],[Nombre del Producto]],Tabla2[[Nombre Producto]:[Costo Unitario]],2,FALSE)</f>
        <v>Lot's O' Nuts</v>
      </c>
      <c r="U2303" t="str">
        <f>VLOOKUP(Tabla1[[#This Row],[Fábrica]],Tabla3[],4,FALSE)</f>
        <v>Arizona</v>
      </c>
    </row>
    <row r="2304" spans="1:21" x14ac:dyDescent="0.25">
      <c r="A2304" t="s">
        <v>6453</v>
      </c>
      <c r="B2304" s="3">
        <v>44737</v>
      </c>
      <c r="C2304" s="3">
        <v>44750</v>
      </c>
      <c r="D2304" t="s">
        <v>39</v>
      </c>
      <c r="E2304">
        <v>119690</v>
      </c>
      <c r="F2304" t="s">
        <v>19</v>
      </c>
      <c r="G2304" t="s">
        <v>159</v>
      </c>
      <c r="H2304" t="s">
        <v>42</v>
      </c>
      <c r="I2304">
        <v>77041</v>
      </c>
      <c r="J2304" t="s">
        <v>22</v>
      </c>
      <c r="K2304" t="s">
        <v>43</v>
      </c>
      <c r="L2304" t="s">
        <v>45</v>
      </c>
      <c r="M2304" t="s">
        <v>46</v>
      </c>
      <c r="N2304" s="5">
        <v>6.98</v>
      </c>
      <c r="O2304" s="7">
        <v>2</v>
      </c>
      <c r="P2304" s="5">
        <v>4.9800000000000004</v>
      </c>
      <c r="Q2304" s="5">
        <v>2</v>
      </c>
      <c r="R2304" s="22">
        <f>Tabla1[[#This Row],[Fecha de Envío]]-Tabla1[[#This Row],[Fecha de Orden]]</f>
        <v>13</v>
      </c>
      <c r="S2304" s="24">
        <f>YEAR(Tabla1[[#This Row],[Fecha de Orden]])</f>
        <v>2022</v>
      </c>
      <c r="T2304" t="str">
        <f>VLOOKUP(Tabla1[[#This Row],[Nombre del Producto]],Tabla2[[Nombre Producto]:[Costo Unitario]],2,FALSE)</f>
        <v>Lot's O' Nuts</v>
      </c>
      <c r="U2304" t="str">
        <f>VLOOKUP(Tabla1[[#This Row],[Fábrica]],Tabla3[],4,FALSE)</f>
        <v>Arizona</v>
      </c>
    </row>
    <row r="2305" spans="1:21" x14ac:dyDescent="0.25">
      <c r="A2305" t="s">
        <v>6454</v>
      </c>
      <c r="B2305" s="3">
        <v>44737</v>
      </c>
      <c r="C2305" s="3">
        <v>44750</v>
      </c>
      <c r="D2305" t="s">
        <v>39</v>
      </c>
      <c r="E2305">
        <v>119690</v>
      </c>
      <c r="F2305" t="s">
        <v>19</v>
      </c>
      <c r="G2305" t="s">
        <v>159</v>
      </c>
      <c r="H2305" t="s">
        <v>42</v>
      </c>
      <c r="I2305">
        <v>77041</v>
      </c>
      <c r="J2305" t="s">
        <v>22</v>
      </c>
      <c r="K2305" t="s">
        <v>43</v>
      </c>
      <c r="L2305" t="s">
        <v>27</v>
      </c>
      <c r="M2305" t="s">
        <v>28</v>
      </c>
      <c r="N2305" s="5">
        <v>10.8</v>
      </c>
      <c r="O2305" s="7">
        <v>3</v>
      </c>
      <c r="P2305" s="5">
        <v>7.5</v>
      </c>
      <c r="Q2305" s="5">
        <v>3.3</v>
      </c>
      <c r="R2305" s="22">
        <f>Tabla1[[#This Row],[Fecha de Envío]]-Tabla1[[#This Row],[Fecha de Orden]]</f>
        <v>13</v>
      </c>
      <c r="S2305" s="24">
        <f>YEAR(Tabla1[[#This Row],[Fecha de Orden]])</f>
        <v>2022</v>
      </c>
      <c r="T2305" t="str">
        <f>VLOOKUP(Tabla1[[#This Row],[Nombre del Producto]],Tabla2[[Nombre Producto]:[Costo Unitario]],2,FALSE)</f>
        <v>Lot's O' Nuts</v>
      </c>
      <c r="U2305" t="str">
        <f>VLOOKUP(Tabla1[[#This Row],[Fábrica]],Tabla3[],4,FALSE)</f>
        <v>Arizona</v>
      </c>
    </row>
    <row r="2306" spans="1:21" x14ac:dyDescent="0.25">
      <c r="A2306" t="s">
        <v>2434</v>
      </c>
      <c r="B2306" s="3">
        <v>44738</v>
      </c>
      <c r="C2306" s="3">
        <v>44752</v>
      </c>
      <c r="D2306" t="s">
        <v>18</v>
      </c>
      <c r="E2306">
        <v>143882</v>
      </c>
      <c r="F2306" t="s">
        <v>19</v>
      </c>
      <c r="G2306" t="s">
        <v>207</v>
      </c>
      <c r="H2306" t="s">
        <v>210</v>
      </c>
      <c r="I2306">
        <v>44107</v>
      </c>
      <c r="J2306" t="s">
        <v>22</v>
      </c>
      <c r="K2306" t="s">
        <v>32</v>
      </c>
      <c r="L2306" t="s">
        <v>24</v>
      </c>
      <c r="M2306" t="s">
        <v>25</v>
      </c>
      <c r="N2306" s="5">
        <v>33.75</v>
      </c>
      <c r="O2306" s="7">
        <v>9</v>
      </c>
      <c r="P2306" s="5">
        <v>22.05</v>
      </c>
      <c r="Q2306" s="5">
        <v>11.7</v>
      </c>
      <c r="R2306" s="22">
        <f>Tabla1[[#This Row],[Fecha de Envío]]-Tabla1[[#This Row],[Fecha de Orden]]</f>
        <v>14</v>
      </c>
      <c r="S2306" s="24">
        <f>YEAR(Tabla1[[#This Row],[Fecha de Orden]])</f>
        <v>2022</v>
      </c>
      <c r="T2306" t="str">
        <f>VLOOKUP(Tabla1[[#This Row],[Nombre del Producto]],Tabla2[[Nombre Producto]:[Costo Unitario]],2,FALSE)</f>
        <v>Wicked Choccy's</v>
      </c>
      <c r="U2306" t="str">
        <f>VLOOKUP(Tabla1[[#This Row],[Fábrica]],Tabla3[],4,FALSE)</f>
        <v>Georgia</v>
      </c>
    </row>
    <row r="2307" spans="1:21" x14ac:dyDescent="0.25">
      <c r="A2307" t="s">
        <v>5390</v>
      </c>
      <c r="B2307" s="3">
        <v>44738</v>
      </c>
      <c r="C2307" s="3">
        <v>44751</v>
      </c>
      <c r="D2307" t="s">
        <v>71</v>
      </c>
      <c r="E2307">
        <v>125395</v>
      </c>
      <c r="F2307" t="s">
        <v>19</v>
      </c>
      <c r="G2307" t="s">
        <v>612</v>
      </c>
      <c r="H2307" t="s">
        <v>93</v>
      </c>
      <c r="I2307">
        <v>48180</v>
      </c>
      <c r="J2307" t="s">
        <v>22</v>
      </c>
      <c r="K2307" t="s">
        <v>43</v>
      </c>
      <c r="L2307" t="s">
        <v>33</v>
      </c>
      <c r="M2307" t="s">
        <v>34</v>
      </c>
      <c r="N2307" s="5">
        <v>7.2</v>
      </c>
      <c r="O2307" s="7">
        <v>2</v>
      </c>
      <c r="P2307" s="5">
        <v>4.8</v>
      </c>
      <c r="Q2307" s="5">
        <v>2.4</v>
      </c>
      <c r="R2307" s="22">
        <f>Tabla1[[#This Row],[Fecha de Envío]]-Tabla1[[#This Row],[Fecha de Orden]]</f>
        <v>13</v>
      </c>
      <c r="S2307" s="24">
        <f>YEAR(Tabla1[[#This Row],[Fecha de Orden]])</f>
        <v>2022</v>
      </c>
      <c r="T2307" t="str">
        <f>VLOOKUP(Tabla1[[#This Row],[Nombre del Producto]],Tabla2[[Nombre Producto]:[Costo Unitario]],2,FALSE)</f>
        <v>Lot's O' Nuts</v>
      </c>
      <c r="U2307" t="str">
        <f>VLOOKUP(Tabla1[[#This Row],[Fábrica]],Tabla3[],4,FALSE)</f>
        <v>Arizona</v>
      </c>
    </row>
    <row r="2308" spans="1:21" x14ac:dyDescent="0.25">
      <c r="A2308" t="s">
        <v>7760</v>
      </c>
      <c r="B2308" s="3">
        <v>44738</v>
      </c>
      <c r="C2308" s="3">
        <v>44752</v>
      </c>
      <c r="D2308" t="s">
        <v>18</v>
      </c>
      <c r="E2308">
        <v>115938</v>
      </c>
      <c r="F2308" t="s">
        <v>19</v>
      </c>
      <c r="G2308" t="s">
        <v>393</v>
      </c>
      <c r="H2308" t="s">
        <v>133</v>
      </c>
      <c r="I2308">
        <v>23223</v>
      </c>
      <c r="J2308" t="s">
        <v>22</v>
      </c>
      <c r="K2308" t="s">
        <v>66</v>
      </c>
      <c r="L2308" t="s">
        <v>27</v>
      </c>
      <c r="M2308" t="s">
        <v>28</v>
      </c>
      <c r="N2308" s="5">
        <v>10.8</v>
      </c>
      <c r="O2308" s="7">
        <v>3</v>
      </c>
      <c r="P2308" s="5">
        <v>7.5</v>
      </c>
      <c r="Q2308" s="5">
        <v>3.3</v>
      </c>
      <c r="R2308" s="22">
        <f>Tabla1[[#This Row],[Fecha de Envío]]-Tabla1[[#This Row],[Fecha de Orden]]</f>
        <v>14</v>
      </c>
      <c r="S2308" s="24">
        <f>YEAR(Tabla1[[#This Row],[Fecha de Orden]])</f>
        <v>2022</v>
      </c>
      <c r="T2308" t="str">
        <f>VLOOKUP(Tabla1[[#This Row],[Nombre del Producto]],Tabla2[[Nombre Producto]:[Costo Unitario]],2,FALSE)</f>
        <v>Lot's O' Nuts</v>
      </c>
      <c r="U2308" t="str">
        <f>VLOOKUP(Tabla1[[#This Row],[Fábrica]],Tabla3[],4,FALSE)</f>
        <v>Arizona</v>
      </c>
    </row>
    <row r="2309" spans="1:21" x14ac:dyDescent="0.25">
      <c r="A2309" t="s">
        <v>7761</v>
      </c>
      <c r="B2309" s="3">
        <v>44738</v>
      </c>
      <c r="C2309" s="3">
        <v>44752</v>
      </c>
      <c r="D2309" t="s">
        <v>18</v>
      </c>
      <c r="E2309">
        <v>115938</v>
      </c>
      <c r="F2309" t="s">
        <v>19</v>
      </c>
      <c r="G2309" t="s">
        <v>393</v>
      </c>
      <c r="H2309" t="s">
        <v>133</v>
      </c>
      <c r="I2309">
        <v>23223</v>
      </c>
      <c r="J2309" t="s">
        <v>22</v>
      </c>
      <c r="K2309" t="s">
        <v>66</v>
      </c>
      <c r="L2309" t="s">
        <v>45</v>
      </c>
      <c r="M2309" t="s">
        <v>46</v>
      </c>
      <c r="N2309" s="5">
        <v>27.92</v>
      </c>
      <c r="O2309" s="7">
        <v>8</v>
      </c>
      <c r="P2309" s="5">
        <v>19.920000000000002</v>
      </c>
      <c r="Q2309" s="5">
        <v>8</v>
      </c>
      <c r="R2309" s="22">
        <f>Tabla1[[#This Row],[Fecha de Envío]]-Tabla1[[#This Row],[Fecha de Orden]]</f>
        <v>14</v>
      </c>
      <c r="S2309" s="24">
        <f>YEAR(Tabla1[[#This Row],[Fecha de Orden]])</f>
        <v>2022</v>
      </c>
      <c r="T2309" t="str">
        <f>VLOOKUP(Tabla1[[#This Row],[Nombre del Producto]],Tabla2[[Nombre Producto]:[Costo Unitario]],2,FALSE)</f>
        <v>Lot's O' Nuts</v>
      </c>
      <c r="U2309" t="str">
        <f>VLOOKUP(Tabla1[[#This Row],[Fábrica]],Tabla3[],4,FALSE)</f>
        <v>Arizona</v>
      </c>
    </row>
    <row r="2310" spans="1:21" x14ac:dyDescent="0.25">
      <c r="A2310" t="s">
        <v>7762</v>
      </c>
      <c r="B2310" s="3">
        <v>44738</v>
      </c>
      <c r="C2310" s="3">
        <v>44752</v>
      </c>
      <c r="D2310" t="s">
        <v>18</v>
      </c>
      <c r="E2310">
        <v>115938</v>
      </c>
      <c r="F2310" t="s">
        <v>19</v>
      </c>
      <c r="G2310" t="s">
        <v>393</v>
      </c>
      <c r="H2310" t="s">
        <v>133</v>
      </c>
      <c r="I2310">
        <v>23223</v>
      </c>
      <c r="J2310" t="s">
        <v>22</v>
      </c>
      <c r="K2310" t="s">
        <v>66</v>
      </c>
      <c r="L2310" t="s">
        <v>33</v>
      </c>
      <c r="M2310" t="s">
        <v>34</v>
      </c>
      <c r="N2310" s="5">
        <v>3.6</v>
      </c>
      <c r="O2310" s="7">
        <v>1</v>
      </c>
      <c r="P2310" s="5">
        <v>2.4</v>
      </c>
      <c r="Q2310" s="5">
        <v>1.2</v>
      </c>
      <c r="R2310" s="22">
        <f>Tabla1[[#This Row],[Fecha de Envío]]-Tabla1[[#This Row],[Fecha de Orden]]</f>
        <v>14</v>
      </c>
      <c r="S2310" s="24">
        <f>YEAR(Tabla1[[#This Row],[Fecha de Orden]])</f>
        <v>2022</v>
      </c>
      <c r="T2310" t="str">
        <f>VLOOKUP(Tabla1[[#This Row],[Nombre del Producto]],Tabla2[[Nombre Producto]:[Costo Unitario]],2,FALSE)</f>
        <v>Lot's O' Nuts</v>
      </c>
      <c r="U2310" t="str">
        <f>VLOOKUP(Tabla1[[#This Row],[Fábrica]],Tabla3[],4,FALSE)</f>
        <v>Arizona</v>
      </c>
    </row>
    <row r="2311" spans="1:21" x14ac:dyDescent="0.25">
      <c r="A2311" t="s">
        <v>9028</v>
      </c>
      <c r="B2311" s="3">
        <v>44738</v>
      </c>
      <c r="C2311" s="3">
        <v>44752</v>
      </c>
      <c r="D2311" t="s">
        <v>18</v>
      </c>
      <c r="E2311">
        <v>166583</v>
      </c>
      <c r="F2311" t="s">
        <v>19</v>
      </c>
      <c r="G2311" t="s">
        <v>159</v>
      </c>
      <c r="H2311" t="s">
        <v>42</v>
      </c>
      <c r="I2311">
        <v>77070</v>
      </c>
      <c r="J2311" t="s">
        <v>22</v>
      </c>
      <c r="K2311" t="s">
        <v>43</v>
      </c>
      <c r="L2311" t="s">
        <v>24</v>
      </c>
      <c r="M2311" t="s">
        <v>25</v>
      </c>
      <c r="N2311" s="5">
        <v>11.25</v>
      </c>
      <c r="O2311" s="7">
        <v>3</v>
      </c>
      <c r="P2311" s="5">
        <v>7.35</v>
      </c>
      <c r="Q2311" s="5">
        <v>3.9</v>
      </c>
      <c r="R2311" s="22">
        <f>Tabla1[[#This Row],[Fecha de Envío]]-Tabla1[[#This Row],[Fecha de Orden]]</f>
        <v>14</v>
      </c>
      <c r="S2311" s="24">
        <f>YEAR(Tabla1[[#This Row],[Fecha de Orden]])</f>
        <v>2022</v>
      </c>
      <c r="T2311" t="str">
        <f>VLOOKUP(Tabla1[[#This Row],[Nombre del Producto]],Tabla2[[Nombre Producto]:[Costo Unitario]],2,FALSE)</f>
        <v>Wicked Choccy's</v>
      </c>
      <c r="U2311" t="str">
        <f>VLOOKUP(Tabla1[[#This Row],[Fábrica]],Tabla3[],4,FALSE)</f>
        <v>Georgia</v>
      </c>
    </row>
    <row r="2312" spans="1:21" x14ac:dyDescent="0.25">
      <c r="A2312" t="s">
        <v>2341</v>
      </c>
      <c r="B2312" s="3">
        <v>44740</v>
      </c>
      <c r="C2312" s="3">
        <v>44754</v>
      </c>
      <c r="D2312" t="s">
        <v>18</v>
      </c>
      <c r="E2312">
        <v>112144</v>
      </c>
      <c r="F2312" t="s">
        <v>19</v>
      </c>
      <c r="G2312" t="s">
        <v>1424</v>
      </c>
      <c r="H2312" t="s">
        <v>69</v>
      </c>
      <c r="I2312">
        <v>85234</v>
      </c>
      <c r="J2312" t="s">
        <v>22</v>
      </c>
      <c r="K2312" t="s">
        <v>23</v>
      </c>
      <c r="L2312" t="s">
        <v>45</v>
      </c>
      <c r="M2312" t="s">
        <v>46</v>
      </c>
      <c r="N2312" s="5">
        <v>13.96</v>
      </c>
      <c r="O2312" s="7">
        <v>4</v>
      </c>
      <c r="P2312" s="5">
        <v>9.9600000000000009</v>
      </c>
      <c r="Q2312" s="5">
        <v>4</v>
      </c>
      <c r="R2312" s="22">
        <f>Tabla1[[#This Row],[Fecha de Envío]]-Tabla1[[#This Row],[Fecha de Orden]]</f>
        <v>14</v>
      </c>
      <c r="S2312" s="24">
        <f>YEAR(Tabla1[[#This Row],[Fecha de Orden]])</f>
        <v>2022</v>
      </c>
      <c r="T2312" t="str">
        <f>VLOOKUP(Tabla1[[#This Row],[Nombre del Producto]],Tabla2[[Nombre Producto]:[Costo Unitario]],2,FALSE)</f>
        <v>Lot's O' Nuts</v>
      </c>
      <c r="U2312" t="str">
        <f>VLOOKUP(Tabla1[[#This Row],[Fábrica]],Tabla3[],4,FALSE)</f>
        <v>Arizona</v>
      </c>
    </row>
    <row r="2313" spans="1:21" x14ac:dyDescent="0.25">
      <c r="A2313" t="s">
        <v>3040</v>
      </c>
      <c r="B2313" s="3">
        <v>44740</v>
      </c>
      <c r="C2313" s="3">
        <v>44755</v>
      </c>
      <c r="D2313" t="s">
        <v>71</v>
      </c>
      <c r="E2313">
        <v>162950</v>
      </c>
      <c r="F2313" t="s">
        <v>19</v>
      </c>
      <c r="G2313" t="s">
        <v>443</v>
      </c>
      <c r="H2313" t="s">
        <v>210</v>
      </c>
      <c r="I2313">
        <v>45373</v>
      </c>
      <c r="J2313" t="s">
        <v>22</v>
      </c>
      <c r="K2313" t="s">
        <v>32</v>
      </c>
      <c r="L2313" t="s">
        <v>36</v>
      </c>
      <c r="M2313" t="s">
        <v>37</v>
      </c>
      <c r="N2313" s="5">
        <v>19.5</v>
      </c>
      <c r="O2313" s="7">
        <v>6</v>
      </c>
      <c r="P2313" s="5">
        <v>12.66</v>
      </c>
      <c r="Q2313" s="5">
        <v>6.84</v>
      </c>
      <c r="R2313" s="22">
        <f>Tabla1[[#This Row],[Fecha de Envío]]-Tabla1[[#This Row],[Fecha de Orden]]</f>
        <v>15</v>
      </c>
      <c r="S2313" s="24">
        <f>YEAR(Tabla1[[#This Row],[Fecha de Orden]])</f>
        <v>2022</v>
      </c>
      <c r="T2313" t="str">
        <f>VLOOKUP(Tabla1[[#This Row],[Nombre del Producto]],Tabla2[[Nombre Producto]:[Costo Unitario]],2,FALSE)</f>
        <v>Wicked Choccy's</v>
      </c>
      <c r="U2313" t="str">
        <f>VLOOKUP(Tabla1[[#This Row],[Fábrica]],Tabla3[],4,FALSE)</f>
        <v>Georgia</v>
      </c>
    </row>
    <row r="2314" spans="1:21" x14ac:dyDescent="0.25">
      <c r="A2314" t="s">
        <v>3041</v>
      </c>
      <c r="B2314" s="3">
        <v>44740</v>
      </c>
      <c r="C2314" s="3">
        <v>44755</v>
      </c>
      <c r="D2314" t="s">
        <v>71</v>
      </c>
      <c r="E2314">
        <v>162950</v>
      </c>
      <c r="F2314" t="s">
        <v>19</v>
      </c>
      <c r="G2314" t="s">
        <v>443</v>
      </c>
      <c r="H2314" t="s">
        <v>210</v>
      </c>
      <c r="I2314">
        <v>45373</v>
      </c>
      <c r="J2314" t="s">
        <v>22</v>
      </c>
      <c r="K2314" t="s">
        <v>32</v>
      </c>
      <c r="L2314" t="s">
        <v>24</v>
      </c>
      <c r="M2314" t="s">
        <v>25</v>
      </c>
      <c r="N2314" s="5">
        <v>11.25</v>
      </c>
      <c r="O2314" s="7">
        <v>3</v>
      </c>
      <c r="P2314" s="5">
        <v>7.35</v>
      </c>
      <c r="Q2314" s="5">
        <v>3.9</v>
      </c>
      <c r="R2314" s="22">
        <f>Tabla1[[#This Row],[Fecha de Envío]]-Tabla1[[#This Row],[Fecha de Orden]]</f>
        <v>15</v>
      </c>
      <c r="S2314" s="24">
        <f>YEAR(Tabla1[[#This Row],[Fecha de Orden]])</f>
        <v>2022</v>
      </c>
      <c r="T2314" t="str">
        <f>VLOOKUP(Tabla1[[#This Row],[Nombre del Producto]],Tabla2[[Nombre Producto]:[Costo Unitario]],2,FALSE)</f>
        <v>Wicked Choccy's</v>
      </c>
      <c r="U2314" t="str">
        <f>VLOOKUP(Tabla1[[#This Row],[Fábrica]],Tabla3[],4,FALSE)</f>
        <v>Georgia</v>
      </c>
    </row>
    <row r="2315" spans="1:21" x14ac:dyDescent="0.25">
      <c r="A2315" t="s">
        <v>6312</v>
      </c>
      <c r="B2315" s="3">
        <v>44740</v>
      </c>
      <c r="C2315" s="3">
        <v>44754</v>
      </c>
      <c r="D2315" t="s">
        <v>18</v>
      </c>
      <c r="E2315">
        <v>103772</v>
      </c>
      <c r="F2315" t="s">
        <v>19</v>
      </c>
      <c r="G2315" t="s">
        <v>1512</v>
      </c>
      <c r="H2315" t="s">
        <v>73</v>
      </c>
      <c r="I2315">
        <v>30080</v>
      </c>
      <c r="J2315" t="s">
        <v>148</v>
      </c>
      <c r="K2315" t="s">
        <v>66</v>
      </c>
      <c r="L2315" t="s">
        <v>445</v>
      </c>
      <c r="M2315" t="s">
        <v>446</v>
      </c>
      <c r="N2315" s="5">
        <v>16.25</v>
      </c>
      <c r="O2315" s="7">
        <v>5</v>
      </c>
      <c r="P2315" s="5">
        <v>1.25</v>
      </c>
      <c r="Q2315" s="5">
        <v>15</v>
      </c>
      <c r="R2315" s="22">
        <f>Tabla1[[#This Row],[Fecha de Envío]]-Tabla1[[#This Row],[Fecha de Orden]]</f>
        <v>14</v>
      </c>
      <c r="S2315" s="24">
        <f>YEAR(Tabla1[[#This Row],[Fecha de Orden]])</f>
        <v>2022</v>
      </c>
      <c r="T2315" t="str">
        <f>VLOOKUP(Tabla1[[#This Row],[Nombre del Producto]],Tabla2[[Nombre Producto]:[Costo Unitario]],2,FALSE)</f>
        <v>The Other Factory</v>
      </c>
      <c r="U2315" t="str">
        <f>VLOOKUP(Tabla1[[#This Row],[Fábrica]],Tabla3[],4,FALSE)</f>
        <v>Tennessee</v>
      </c>
    </row>
    <row r="2316" spans="1:21" x14ac:dyDescent="0.25">
      <c r="A2316" t="s">
        <v>6313</v>
      </c>
      <c r="B2316" s="3">
        <v>44740</v>
      </c>
      <c r="C2316" s="3">
        <v>44754</v>
      </c>
      <c r="D2316" t="s">
        <v>18</v>
      </c>
      <c r="E2316">
        <v>103772</v>
      </c>
      <c r="F2316" t="s">
        <v>19</v>
      </c>
      <c r="G2316" t="s">
        <v>1512</v>
      </c>
      <c r="H2316" t="s">
        <v>73</v>
      </c>
      <c r="I2316">
        <v>30080</v>
      </c>
      <c r="J2316" t="s">
        <v>22</v>
      </c>
      <c r="K2316" t="s">
        <v>66</v>
      </c>
      <c r="L2316" t="s">
        <v>33</v>
      </c>
      <c r="M2316" t="s">
        <v>34</v>
      </c>
      <c r="N2316" s="5">
        <v>7.2</v>
      </c>
      <c r="O2316" s="7">
        <v>2</v>
      </c>
      <c r="P2316" s="5">
        <v>4.8</v>
      </c>
      <c r="Q2316" s="5">
        <v>2.4</v>
      </c>
      <c r="R2316" s="22">
        <f>Tabla1[[#This Row],[Fecha de Envío]]-Tabla1[[#This Row],[Fecha de Orden]]</f>
        <v>14</v>
      </c>
      <c r="S2316" s="24">
        <f>YEAR(Tabla1[[#This Row],[Fecha de Orden]])</f>
        <v>2022</v>
      </c>
      <c r="T2316" t="str">
        <f>VLOOKUP(Tabla1[[#This Row],[Nombre del Producto]],Tabla2[[Nombre Producto]:[Costo Unitario]],2,FALSE)</f>
        <v>Lot's O' Nuts</v>
      </c>
      <c r="U2316" t="str">
        <f>VLOOKUP(Tabla1[[#This Row],[Fábrica]],Tabla3[],4,FALSE)</f>
        <v>Arizona</v>
      </c>
    </row>
    <row r="2317" spans="1:21" x14ac:dyDescent="0.25">
      <c r="A2317" t="s">
        <v>6257</v>
      </c>
      <c r="B2317" s="3">
        <v>44741</v>
      </c>
      <c r="C2317" s="3">
        <v>44756</v>
      </c>
      <c r="D2317" t="s">
        <v>18</v>
      </c>
      <c r="E2317">
        <v>141684</v>
      </c>
      <c r="F2317" t="s">
        <v>19</v>
      </c>
      <c r="G2317" t="s">
        <v>30</v>
      </c>
      <c r="H2317" t="s">
        <v>31</v>
      </c>
      <c r="I2317">
        <v>10011</v>
      </c>
      <c r="J2317" t="s">
        <v>22</v>
      </c>
      <c r="K2317" t="s">
        <v>32</v>
      </c>
      <c r="L2317" t="s">
        <v>36</v>
      </c>
      <c r="M2317" t="s">
        <v>37</v>
      </c>
      <c r="N2317" s="5">
        <v>13</v>
      </c>
      <c r="O2317" s="7">
        <v>4</v>
      </c>
      <c r="P2317" s="5">
        <v>8.44</v>
      </c>
      <c r="Q2317" s="5">
        <v>4.5599999999999996</v>
      </c>
      <c r="R2317" s="22">
        <f>Tabla1[[#This Row],[Fecha de Envío]]-Tabla1[[#This Row],[Fecha de Orden]]</f>
        <v>15</v>
      </c>
      <c r="S2317" s="24">
        <f>YEAR(Tabla1[[#This Row],[Fecha de Orden]])</f>
        <v>2022</v>
      </c>
      <c r="T2317" t="str">
        <f>VLOOKUP(Tabla1[[#This Row],[Nombre del Producto]],Tabla2[[Nombre Producto]:[Costo Unitario]],2,FALSE)</f>
        <v>Wicked Choccy's</v>
      </c>
      <c r="U2317" t="str">
        <f>VLOOKUP(Tabla1[[#This Row],[Fábrica]],Tabla3[],4,FALSE)</f>
        <v>Georgia</v>
      </c>
    </row>
    <row r="2318" spans="1:21" x14ac:dyDescent="0.25">
      <c r="A2318" t="s">
        <v>6642</v>
      </c>
      <c r="B2318" s="3">
        <v>44741</v>
      </c>
      <c r="C2318" s="3">
        <v>44755</v>
      </c>
      <c r="D2318" t="s">
        <v>18</v>
      </c>
      <c r="E2318">
        <v>100069</v>
      </c>
      <c r="F2318" t="s">
        <v>19</v>
      </c>
      <c r="G2318" t="s">
        <v>57</v>
      </c>
      <c r="H2318" t="s">
        <v>58</v>
      </c>
      <c r="I2318">
        <v>68104</v>
      </c>
      <c r="J2318" t="s">
        <v>22</v>
      </c>
      <c r="K2318" t="s">
        <v>43</v>
      </c>
      <c r="L2318" t="s">
        <v>27</v>
      </c>
      <c r="M2318" t="s">
        <v>28</v>
      </c>
      <c r="N2318" s="5">
        <v>7.2</v>
      </c>
      <c r="O2318" s="7">
        <v>2</v>
      </c>
      <c r="P2318" s="5">
        <v>5</v>
      </c>
      <c r="Q2318" s="5">
        <v>2.2000000000000002</v>
      </c>
      <c r="R2318" s="22">
        <f>Tabla1[[#This Row],[Fecha de Envío]]-Tabla1[[#This Row],[Fecha de Orden]]</f>
        <v>14</v>
      </c>
      <c r="S2318" s="24">
        <f>YEAR(Tabla1[[#This Row],[Fecha de Orden]])</f>
        <v>2022</v>
      </c>
      <c r="T2318" t="str">
        <f>VLOOKUP(Tabla1[[#This Row],[Nombre del Producto]],Tabla2[[Nombre Producto]:[Costo Unitario]],2,FALSE)</f>
        <v>Lot's O' Nuts</v>
      </c>
      <c r="U2318" t="str">
        <f>VLOOKUP(Tabla1[[#This Row],[Fábrica]],Tabla3[],4,FALSE)</f>
        <v>Arizona</v>
      </c>
    </row>
    <row r="2319" spans="1:21" x14ac:dyDescent="0.25">
      <c r="A2319" t="s">
        <v>7942</v>
      </c>
      <c r="B2319" s="3">
        <v>44741</v>
      </c>
      <c r="C2319" s="3">
        <v>44757</v>
      </c>
      <c r="D2319" t="s">
        <v>18</v>
      </c>
      <c r="E2319">
        <v>128860</v>
      </c>
      <c r="F2319" t="s">
        <v>19</v>
      </c>
      <c r="G2319" t="s">
        <v>1008</v>
      </c>
      <c r="H2319" t="s">
        <v>101</v>
      </c>
      <c r="I2319">
        <v>17602</v>
      </c>
      <c r="J2319" t="s">
        <v>22</v>
      </c>
      <c r="K2319" t="s">
        <v>32</v>
      </c>
      <c r="L2319" t="s">
        <v>24</v>
      </c>
      <c r="M2319" t="s">
        <v>25</v>
      </c>
      <c r="N2319" s="5">
        <v>3.75</v>
      </c>
      <c r="O2319" s="7">
        <v>1</v>
      </c>
      <c r="P2319" s="5">
        <v>2.4500000000000002</v>
      </c>
      <c r="Q2319" s="5">
        <v>1.3</v>
      </c>
      <c r="R2319" s="22">
        <f>Tabla1[[#This Row],[Fecha de Envío]]-Tabla1[[#This Row],[Fecha de Orden]]</f>
        <v>16</v>
      </c>
      <c r="S2319" s="24">
        <f>YEAR(Tabla1[[#This Row],[Fecha de Orden]])</f>
        <v>2022</v>
      </c>
      <c r="T2319" t="str">
        <f>VLOOKUP(Tabla1[[#This Row],[Nombre del Producto]],Tabla2[[Nombre Producto]:[Costo Unitario]],2,FALSE)</f>
        <v>Wicked Choccy's</v>
      </c>
      <c r="U2319" t="str">
        <f>VLOOKUP(Tabla1[[#This Row],[Fábrica]],Tabla3[],4,FALSE)</f>
        <v>Georgia</v>
      </c>
    </row>
    <row r="2320" spans="1:21" x14ac:dyDescent="0.25">
      <c r="A2320" t="s">
        <v>8072</v>
      </c>
      <c r="B2320" s="3">
        <v>44741</v>
      </c>
      <c r="C2320" s="3">
        <v>44754</v>
      </c>
      <c r="D2320" t="s">
        <v>39</v>
      </c>
      <c r="E2320">
        <v>165799</v>
      </c>
      <c r="F2320" t="s">
        <v>19</v>
      </c>
      <c r="G2320" t="s">
        <v>30</v>
      </c>
      <c r="H2320" t="s">
        <v>31</v>
      </c>
      <c r="I2320">
        <v>10024</v>
      </c>
      <c r="J2320" t="s">
        <v>22</v>
      </c>
      <c r="K2320" t="s">
        <v>32</v>
      </c>
      <c r="L2320" t="s">
        <v>33</v>
      </c>
      <c r="M2320" t="s">
        <v>34</v>
      </c>
      <c r="N2320" s="5">
        <v>3.6</v>
      </c>
      <c r="O2320" s="7">
        <v>1</v>
      </c>
      <c r="P2320" s="5">
        <v>2.4</v>
      </c>
      <c r="Q2320" s="5">
        <v>1.2</v>
      </c>
      <c r="R2320" s="22">
        <f>Tabla1[[#This Row],[Fecha de Envío]]-Tabla1[[#This Row],[Fecha de Orden]]</f>
        <v>13</v>
      </c>
      <c r="S2320" s="24">
        <f>YEAR(Tabla1[[#This Row],[Fecha de Orden]])</f>
        <v>2022</v>
      </c>
      <c r="T2320" t="str">
        <f>VLOOKUP(Tabla1[[#This Row],[Nombre del Producto]],Tabla2[[Nombre Producto]:[Costo Unitario]],2,FALSE)</f>
        <v>Lot's O' Nuts</v>
      </c>
      <c r="U2320" t="str">
        <f>VLOOKUP(Tabla1[[#This Row],[Fábrica]],Tabla3[],4,FALSE)</f>
        <v>Arizona</v>
      </c>
    </row>
    <row r="2321" spans="1:21" x14ac:dyDescent="0.25">
      <c r="A2321" t="s">
        <v>3418</v>
      </c>
      <c r="B2321" s="3">
        <v>44744</v>
      </c>
      <c r="C2321" s="3">
        <v>44756</v>
      </c>
      <c r="D2321" t="s">
        <v>39</v>
      </c>
      <c r="E2321">
        <v>140718</v>
      </c>
      <c r="F2321" t="s">
        <v>19</v>
      </c>
      <c r="G2321" t="s">
        <v>1136</v>
      </c>
      <c r="H2321" t="s">
        <v>98</v>
      </c>
      <c r="I2321">
        <v>27604</v>
      </c>
      <c r="J2321" t="s">
        <v>22</v>
      </c>
      <c r="K2321" t="s">
        <v>66</v>
      </c>
      <c r="L2321" t="s">
        <v>27</v>
      </c>
      <c r="M2321" t="s">
        <v>28</v>
      </c>
      <c r="N2321" s="5">
        <v>36</v>
      </c>
      <c r="O2321" s="7">
        <v>10</v>
      </c>
      <c r="P2321" s="5">
        <v>25</v>
      </c>
      <c r="Q2321" s="5">
        <v>11</v>
      </c>
      <c r="R2321" s="22">
        <f>Tabla1[[#This Row],[Fecha de Envío]]-Tabla1[[#This Row],[Fecha de Orden]]</f>
        <v>12</v>
      </c>
      <c r="S2321" s="24">
        <f>YEAR(Tabla1[[#This Row],[Fecha de Orden]])</f>
        <v>2022</v>
      </c>
      <c r="T2321" t="str">
        <f>VLOOKUP(Tabla1[[#This Row],[Nombre del Producto]],Tabla2[[Nombre Producto]:[Costo Unitario]],2,FALSE)</f>
        <v>Lot's O' Nuts</v>
      </c>
      <c r="U2321" t="str">
        <f>VLOOKUP(Tabla1[[#This Row],[Fábrica]],Tabla3[],4,FALSE)</f>
        <v>Arizona</v>
      </c>
    </row>
    <row r="2322" spans="1:21" x14ac:dyDescent="0.25">
      <c r="A2322" t="s">
        <v>3419</v>
      </c>
      <c r="B2322" s="3">
        <v>44744</v>
      </c>
      <c r="C2322" s="3">
        <v>44756</v>
      </c>
      <c r="D2322" t="s">
        <v>39</v>
      </c>
      <c r="E2322">
        <v>140718</v>
      </c>
      <c r="F2322" t="s">
        <v>19</v>
      </c>
      <c r="G2322" t="s">
        <v>1136</v>
      </c>
      <c r="H2322" t="s">
        <v>98</v>
      </c>
      <c r="I2322">
        <v>27604</v>
      </c>
      <c r="J2322" t="s">
        <v>22</v>
      </c>
      <c r="K2322" t="s">
        <v>66</v>
      </c>
      <c r="L2322" t="s">
        <v>45</v>
      </c>
      <c r="M2322" t="s">
        <v>46</v>
      </c>
      <c r="N2322" s="5">
        <v>3.49</v>
      </c>
      <c r="O2322" s="7">
        <v>1</v>
      </c>
      <c r="P2322" s="5">
        <v>2.4900000000000002</v>
      </c>
      <c r="Q2322" s="5">
        <v>1</v>
      </c>
      <c r="R2322" s="22">
        <f>Tabla1[[#This Row],[Fecha de Envío]]-Tabla1[[#This Row],[Fecha de Orden]]</f>
        <v>12</v>
      </c>
      <c r="S2322" s="24">
        <f>YEAR(Tabla1[[#This Row],[Fecha de Orden]])</f>
        <v>2022</v>
      </c>
      <c r="T2322" t="str">
        <f>VLOOKUP(Tabla1[[#This Row],[Nombre del Producto]],Tabla2[[Nombre Producto]:[Costo Unitario]],2,FALSE)</f>
        <v>Lot's O' Nuts</v>
      </c>
      <c r="U2322" t="str">
        <f>VLOOKUP(Tabla1[[#This Row],[Fábrica]],Tabla3[],4,FALSE)</f>
        <v>Arizona</v>
      </c>
    </row>
    <row r="2323" spans="1:21" x14ac:dyDescent="0.25">
      <c r="A2323" t="s">
        <v>4977</v>
      </c>
      <c r="B2323" s="3">
        <v>44744</v>
      </c>
      <c r="C2323" s="3">
        <v>44761</v>
      </c>
      <c r="D2323" t="s">
        <v>18</v>
      </c>
      <c r="E2323">
        <v>111703</v>
      </c>
      <c r="F2323" t="s">
        <v>19</v>
      </c>
      <c r="G2323" t="s">
        <v>2216</v>
      </c>
      <c r="H2323" t="s">
        <v>255</v>
      </c>
      <c r="I2323">
        <v>33021</v>
      </c>
      <c r="J2323" t="s">
        <v>22</v>
      </c>
      <c r="K2323" t="s">
        <v>66</v>
      </c>
      <c r="L2323" t="s">
        <v>36</v>
      </c>
      <c r="M2323" t="s">
        <v>37</v>
      </c>
      <c r="N2323" s="5">
        <v>9.75</v>
      </c>
      <c r="O2323" s="7">
        <v>3</v>
      </c>
      <c r="P2323" s="5">
        <v>6.33</v>
      </c>
      <c r="Q2323" s="5">
        <v>3.42</v>
      </c>
      <c r="R2323" s="22">
        <f>Tabla1[[#This Row],[Fecha de Envío]]-Tabla1[[#This Row],[Fecha de Orden]]</f>
        <v>17</v>
      </c>
      <c r="S2323" s="24">
        <f>YEAR(Tabla1[[#This Row],[Fecha de Orden]])</f>
        <v>2022</v>
      </c>
      <c r="T2323" t="str">
        <f>VLOOKUP(Tabla1[[#This Row],[Nombre del Producto]],Tabla2[[Nombre Producto]:[Costo Unitario]],2,FALSE)</f>
        <v>Wicked Choccy's</v>
      </c>
      <c r="U2323" t="str">
        <f>VLOOKUP(Tabla1[[#This Row],[Fábrica]],Tabla3[],4,FALSE)</f>
        <v>Georgia</v>
      </c>
    </row>
    <row r="2324" spans="1:21" x14ac:dyDescent="0.25">
      <c r="A2324" t="s">
        <v>4978</v>
      </c>
      <c r="B2324" s="3">
        <v>44744</v>
      </c>
      <c r="C2324" s="3">
        <v>44761</v>
      </c>
      <c r="D2324" t="s">
        <v>18</v>
      </c>
      <c r="E2324">
        <v>111703</v>
      </c>
      <c r="F2324" t="s">
        <v>19</v>
      </c>
      <c r="G2324" t="s">
        <v>2216</v>
      </c>
      <c r="H2324" t="s">
        <v>255</v>
      </c>
      <c r="I2324">
        <v>33021</v>
      </c>
      <c r="J2324" t="s">
        <v>22</v>
      </c>
      <c r="K2324" t="s">
        <v>66</v>
      </c>
      <c r="L2324" t="s">
        <v>45</v>
      </c>
      <c r="M2324" t="s">
        <v>46</v>
      </c>
      <c r="N2324" s="5">
        <v>10.47</v>
      </c>
      <c r="O2324" s="7">
        <v>3</v>
      </c>
      <c r="P2324" s="5">
        <v>7.47</v>
      </c>
      <c r="Q2324" s="5">
        <v>3</v>
      </c>
      <c r="R2324" s="22">
        <f>Tabla1[[#This Row],[Fecha de Envío]]-Tabla1[[#This Row],[Fecha de Orden]]</f>
        <v>17</v>
      </c>
      <c r="S2324" s="24">
        <f>YEAR(Tabla1[[#This Row],[Fecha de Orden]])</f>
        <v>2022</v>
      </c>
      <c r="T2324" t="str">
        <f>VLOOKUP(Tabla1[[#This Row],[Nombre del Producto]],Tabla2[[Nombre Producto]:[Costo Unitario]],2,FALSE)</f>
        <v>Lot's O' Nuts</v>
      </c>
      <c r="U2324" t="str">
        <f>VLOOKUP(Tabla1[[#This Row],[Fábrica]],Tabla3[],4,FALSE)</f>
        <v>Arizona</v>
      </c>
    </row>
    <row r="2325" spans="1:21" x14ac:dyDescent="0.25">
      <c r="A2325" t="s">
        <v>7321</v>
      </c>
      <c r="B2325" s="3">
        <v>44744</v>
      </c>
      <c r="C2325" s="3">
        <v>44754</v>
      </c>
      <c r="D2325" t="s">
        <v>82</v>
      </c>
      <c r="E2325">
        <v>120397</v>
      </c>
      <c r="F2325" t="s">
        <v>19</v>
      </c>
      <c r="G2325" t="s">
        <v>159</v>
      </c>
      <c r="H2325" t="s">
        <v>42</v>
      </c>
      <c r="I2325">
        <v>77070</v>
      </c>
      <c r="J2325" t="s">
        <v>22</v>
      </c>
      <c r="K2325" t="s">
        <v>43</v>
      </c>
      <c r="L2325" t="s">
        <v>33</v>
      </c>
      <c r="M2325" t="s">
        <v>34</v>
      </c>
      <c r="N2325" s="5">
        <v>14.4</v>
      </c>
      <c r="O2325" s="7">
        <v>4</v>
      </c>
      <c r="P2325" s="5">
        <v>9.6</v>
      </c>
      <c r="Q2325" s="5">
        <v>4.8</v>
      </c>
      <c r="R2325" s="22">
        <f>Tabla1[[#This Row],[Fecha de Envío]]-Tabla1[[#This Row],[Fecha de Orden]]</f>
        <v>10</v>
      </c>
      <c r="S2325" s="24">
        <f>YEAR(Tabla1[[#This Row],[Fecha de Orden]])</f>
        <v>2022</v>
      </c>
      <c r="T2325" t="str">
        <f>VLOOKUP(Tabla1[[#This Row],[Nombre del Producto]],Tabla2[[Nombre Producto]:[Costo Unitario]],2,FALSE)</f>
        <v>Lot's O' Nuts</v>
      </c>
      <c r="U2325" t="str">
        <f>VLOOKUP(Tabla1[[#This Row],[Fábrica]],Tabla3[],4,FALSE)</f>
        <v>Arizona</v>
      </c>
    </row>
    <row r="2326" spans="1:21" x14ac:dyDescent="0.25">
      <c r="A2326" t="s">
        <v>7565</v>
      </c>
      <c r="B2326" s="3">
        <v>44744</v>
      </c>
      <c r="C2326" s="3">
        <v>44758</v>
      </c>
      <c r="D2326" t="s">
        <v>18</v>
      </c>
      <c r="E2326">
        <v>157322</v>
      </c>
      <c r="F2326" t="s">
        <v>19</v>
      </c>
      <c r="G2326" t="s">
        <v>7566</v>
      </c>
      <c r="H2326" t="s">
        <v>173</v>
      </c>
      <c r="I2326">
        <v>60188</v>
      </c>
      <c r="J2326" t="s">
        <v>22</v>
      </c>
      <c r="K2326" t="s">
        <v>43</v>
      </c>
      <c r="L2326" t="s">
        <v>36</v>
      </c>
      <c r="M2326" t="s">
        <v>37</v>
      </c>
      <c r="N2326" s="5">
        <v>19.5</v>
      </c>
      <c r="O2326" s="7">
        <v>6</v>
      </c>
      <c r="P2326" s="5">
        <v>12.66</v>
      </c>
      <c r="Q2326" s="5">
        <v>6.84</v>
      </c>
      <c r="R2326" s="22">
        <f>Tabla1[[#This Row],[Fecha de Envío]]-Tabla1[[#This Row],[Fecha de Orden]]</f>
        <v>14</v>
      </c>
      <c r="S2326" s="24">
        <f>YEAR(Tabla1[[#This Row],[Fecha de Orden]])</f>
        <v>2022</v>
      </c>
      <c r="T2326" t="str">
        <f>VLOOKUP(Tabla1[[#This Row],[Nombre del Producto]],Tabla2[[Nombre Producto]:[Costo Unitario]],2,FALSE)</f>
        <v>Wicked Choccy's</v>
      </c>
      <c r="U2326" t="str">
        <f>VLOOKUP(Tabla1[[#This Row],[Fábrica]],Tabla3[],4,FALSE)</f>
        <v>Georgia</v>
      </c>
    </row>
    <row r="2327" spans="1:21" x14ac:dyDescent="0.25">
      <c r="A2327" t="s">
        <v>7567</v>
      </c>
      <c r="B2327" s="3">
        <v>44744</v>
      </c>
      <c r="C2327" s="3">
        <v>44758</v>
      </c>
      <c r="D2327" t="s">
        <v>18</v>
      </c>
      <c r="E2327">
        <v>157322</v>
      </c>
      <c r="F2327" t="s">
        <v>19</v>
      </c>
      <c r="G2327" t="s">
        <v>7566</v>
      </c>
      <c r="H2327" t="s">
        <v>173</v>
      </c>
      <c r="I2327">
        <v>60188</v>
      </c>
      <c r="J2327" t="s">
        <v>22</v>
      </c>
      <c r="K2327" t="s">
        <v>43</v>
      </c>
      <c r="L2327" t="s">
        <v>45</v>
      </c>
      <c r="M2327" t="s">
        <v>46</v>
      </c>
      <c r="N2327" s="5">
        <v>6.98</v>
      </c>
      <c r="O2327" s="7">
        <v>2</v>
      </c>
      <c r="P2327" s="5">
        <v>4.9800000000000004</v>
      </c>
      <c r="Q2327" s="5">
        <v>2</v>
      </c>
      <c r="R2327" s="22">
        <f>Tabla1[[#This Row],[Fecha de Envío]]-Tabla1[[#This Row],[Fecha de Orden]]</f>
        <v>14</v>
      </c>
      <c r="S2327" s="24">
        <f>YEAR(Tabla1[[#This Row],[Fecha de Orden]])</f>
        <v>2022</v>
      </c>
      <c r="T2327" t="str">
        <f>VLOOKUP(Tabla1[[#This Row],[Nombre del Producto]],Tabla2[[Nombre Producto]:[Costo Unitario]],2,FALSE)</f>
        <v>Lot's O' Nuts</v>
      </c>
      <c r="U2327" t="str">
        <f>VLOOKUP(Tabla1[[#This Row],[Fábrica]],Tabla3[],4,FALSE)</f>
        <v>Arizona</v>
      </c>
    </row>
    <row r="2328" spans="1:21" x14ac:dyDescent="0.25">
      <c r="A2328" t="s">
        <v>7568</v>
      </c>
      <c r="B2328" s="3">
        <v>44744</v>
      </c>
      <c r="C2328" s="3">
        <v>44758</v>
      </c>
      <c r="D2328" t="s">
        <v>18</v>
      </c>
      <c r="E2328">
        <v>157322</v>
      </c>
      <c r="F2328" t="s">
        <v>19</v>
      </c>
      <c r="G2328" t="s">
        <v>7566</v>
      </c>
      <c r="H2328" t="s">
        <v>173</v>
      </c>
      <c r="I2328">
        <v>60188</v>
      </c>
      <c r="J2328" t="s">
        <v>22</v>
      </c>
      <c r="K2328" t="s">
        <v>43</v>
      </c>
      <c r="L2328" t="s">
        <v>33</v>
      </c>
      <c r="M2328" t="s">
        <v>34</v>
      </c>
      <c r="N2328" s="5">
        <v>7.2</v>
      </c>
      <c r="O2328" s="7">
        <v>2</v>
      </c>
      <c r="P2328" s="5">
        <v>4.8</v>
      </c>
      <c r="Q2328" s="5">
        <v>2.4</v>
      </c>
      <c r="R2328" s="22">
        <f>Tabla1[[#This Row],[Fecha de Envío]]-Tabla1[[#This Row],[Fecha de Orden]]</f>
        <v>14</v>
      </c>
      <c r="S2328" s="24">
        <f>YEAR(Tabla1[[#This Row],[Fecha de Orden]])</f>
        <v>2022</v>
      </c>
      <c r="T2328" t="str">
        <f>VLOOKUP(Tabla1[[#This Row],[Nombre del Producto]],Tabla2[[Nombre Producto]:[Costo Unitario]],2,FALSE)</f>
        <v>Lot's O' Nuts</v>
      </c>
      <c r="U2328" t="str">
        <f>VLOOKUP(Tabla1[[#This Row],[Fábrica]],Tabla3[],4,FALSE)</f>
        <v>Arizona</v>
      </c>
    </row>
    <row r="2329" spans="1:21" x14ac:dyDescent="0.25">
      <c r="A2329" t="s">
        <v>7569</v>
      </c>
      <c r="B2329" s="3">
        <v>44744</v>
      </c>
      <c r="C2329" s="3">
        <v>44758</v>
      </c>
      <c r="D2329" t="s">
        <v>18</v>
      </c>
      <c r="E2329">
        <v>157322</v>
      </c>
      <c r="F2329" t="s">
        <v>19</v>
      </c>
      <c r="G2329" t="s">
        <v>7566</v>
      </c>
      <c r="H2329" t="s">
        <v>173</v>
      </c>
      <c r="I2329">
        <v>60188</v>
      </c>
      <c r="J2329" t="s">
        <v>22</v>
      </c>
      <c r="K2329" t="s">
        <v>43</v>
      </c>
      <c r="L2329" t="s">
        <v>24</v>
      </c>
      <c r="M2329" t="s">
        <v>25</v>
      </c>
      <c r="N2329" s="5">
        <v>11.25</v>
      </c>
      <c r="O2329" s="7">
        <v>3</v>
      </c>
      <c r="P2329" s="5">
        <v>7.35</v>
      </c>
      <c r="Q2329" s="5">
        <v>3.9</v>
      </c>
      <c r="R2329" s="22">
        <f>Tabla1[[#This Row],[Fecha de Envío]]-Tabla1[[#This Row],[Fecha de Orden]]</f>
        <v>14</v>
      </c>
      <c r="S2329" s="24">
        <f>YEAR(Tabla1[[#This Row],[Fecha de Orden]])</f>
        <v>2022</v>
      </c>
      <c r="T2329" t="str">
        <f>VLOOKUP(Tabla1[[#This Row],[Nombre del Producto]],Tabla2[[Nombre Producto]:[Costo Unitario]],2,FALSE)</f>
        <v>Wicked Choccy's</v>
      </c>
      <c r="U2329" t="str">
        <f>VLOOKUP(Tabla1[[#This Row],[Fábrica]],Tabla3[],4,FALSE)</f>
        <v>Georgia</v>
      </c>
    </row>
    <row r="2330" spans="1:21" x14ac:dyDescent="0.25">
      <c r="A2330" t="s">
        <v>7570</v>
      </c>
      <c r="B2330" s="3">
        <v>44744</v>
      </c>
      <c r="C2330" s="3">
        <v>44758</v>
      </c>
      <c r="D2330" t="s">
        <v>18</v>
      </c>
      <c r="E2330">
        <v>157322</v>
      </c>
      <c r="F2330" t="s">
        <v>19</v>
      </c>
      <c r="G2330" t="s">
        <v>7566</v>
      </c>
      <c r="H2330" t="s">
        <v>173</v>
      </c>
      <c r="I2330">
        <v>60188</v>
      </c>
      <c r="J2330" t="s">
        <v>22</v>
      </c>
      <c r="K2330" t="s">
        <v>43</v>
      </c>
      <c r="L2330" t="s">
        <v>27</v>
      </c>
      <c r="M2330" t="s">
        <v>28</v>
      </c>
      <c r="N2330" s="5">
        <v>18</v>
      </c>
      <c r="O2330" s="7">
        <v>5</v>
      </c>
      <c r="P2330" s="5">
        <v>12.5</v>
      </c>
      <c r="Q2330" s="5">
        <v>5.5</v>
      </c>
      <c r="R2330" s="22">
        <f>Tabla1[[#This Row],[Fecha de Envío]]-Tabla1[[#This Row],[Fecha de Orden]]</f>
        <v>14</v>
      </c>
      <c r="S2330" s="24">
        <f>YEAR(Tabla1[[#This Row],[Fecha de Orden]])</f>
        <v>2022</v>
      </c>
      <c r="T2330" t="str">
        <f>VLOOKUP(Tabla1[[#This Row],[Nombre del Producto]],Tabla2[[Nombre Producto]:[Costo Unitario]],2,FALSE)</f>
        <v>Lot's O' Nuts</v>
      </c>
      <c r="U2330" t="str">
        <f>VLOOKUP(Tabla1[[#This Row],[Fábrica]],Tabla3[],4,FALSE)</f>
        <v>Arizona</v>
      </c>
    </row>
    <row r="2331" spans="1:21" x14ac:dyDescent="0.25">
      <c r="A2331" t="s">
        <v>8354</v>
      </c>
      <c r="B2331" s="3">
        <v>44744</v>
      </c>
      <c r="C2331" s="3">
        <v>44755</v>
      </c>
      <c r="D2331" t="s">
        <v>39</v>
      </c>
      <c r="E2331">
        <v>150196</v>
      </c>
      <c r="F2331" t="s">
        <v>19</v>
      </c>
      <c r="G2331" t="s">
        <v>30</v>
      </c>
      <c r="H2331" t="s">
        <v>31</v>
      </c>
      <c r="I2331">
        <v>10024</v>
      </c>
      <c r="J2331" t="s">
        <v>22</v>
      </c>
      <c r="K2331" t="s">
        <v>32</v>
      </c>
      <c r="L2331" t="s">
        <v>45</v>
      </c>
      <c r="M2331" t="s">
        <v>46</v>
      </c>
      <c r="N2331" s="5">
        <v>10.47</v>
      </c>
      <c r="O2331" s="7">
        <v>3</v>
      </c>
      <c r="P2331" s="5">
        <v>7.47</v>
      </c>
      <c r="Q2331" s="5">
        <v>3</v>
      </c>
      <c r="R2331" s="22">
        <f>Tabla1[[#This Row],[Fecha de Envío]]-Tabla1[[#This Row],[Fecha de Orden]]</f>
        <v>11</v>
      </c>
      <c r="S2331" s="24">
        <f>YEAR(Tabla1[[#This Row],[Fecha de Orden]])</f>
        <v>2022</v>
      </c>
      <c r="T2331" t="str">
        <f>VLOOKUP(Tabla1[[#This Row],[Nombre del Producto]],Tabla2[[Nombre Producto]:[Costo Unitario]],2,FALSE)</f>
        <v>Lot's O' Nuts</v>
      </c>
      <c r="U2331" t="str">
        <f>VLOOKUP(Tabla1[[#This Row],[Fábrica]],Tabla3[],4,FALSE)</f>
        <v>Arizona</v>
      </c>
    </row>
    <row r="2332" spans="1:21" x14ac:dyDescent="0.25">
      <c r="A2332" t="s">
        <v>1025</v>
      </c>
      <c r="B2332" s="3">
        <v>44745</v>
      </c>
      <c r="C2332" s="3">
        <v>44761</v>
      </c>
      <c r="D2332" t="s">
        <v>18</v>
      </c>
      <c r="E2332">
        <v>128139</v>
      </c>
      <c r="F2332" t="s">
        <v>19</v>
      </c>
      <c r="G2332" t="s">
        <v>393</v>
      </c>
      <c r="H2332" t="s">
        <v>116</v>
      </c>
      <c r="I2332">
        <v>40475</v>
      </c>
      <c r="J2332" t="s">
        <v>22</v>
      </c>
      <c r="K2332" t="s">
        <v>66</v>
      </c>
      <c r="L2332" t="s">
        <v>24</v>
      </c>
      <c r="M2332" t="s">
        <v>25</v>
      </c>
      <c r="N2332" s="5">
        <v>3.75</v>
      </c>
      <c r="O2332" s="7">
        <v>1</v>
      </c>
      <c r="P2332" s="5">
        <v>2.4500000000000002</v>
      </c>
      <c r="Q2332" s="5">
        <v>1.3</v>
      </c>
      <c r="R2332" s="22">
        <f>Tabla1[[#This Row],[Fecha de Envío]]-Tabla1[[#This Row],[Fecha de Orden]]</f>
        <v>16</v>
      </c>
      <c r="S2332" s="24">
        <f>YEAR(Tabla1[[#This Row],[Fecha de Orden]])</f>
        <v>2022</v>
      </c>
      <c r="T2332" t="str">
        <f>VLOOKUP(Tabla1[[#This Row],[Nombre del Producto]],Tabla2[[Nombre Producto]:[Costo Unitario]],2,FALSE)</f>
        <v>Wicked Choccy's</v>
      </c>
      <c r="U2332" t="str">
        <f>VLOOKUP(Tabla1[[#This Row],[Fábrica]],Tabla3[],4,FALSE)</f>
        <v>Georgia</v>
      </c>
    </row>
    <row r="2333" spans="1:21" x14ac:dyDescent="0.25">
      <c r="A2333" t="s">
        <v>1026</v>
      </c>
      <c r="B2333" s="3">
        <v>44745</v>
      </c>
      <c r="C2333" s="3">
        <v>44761</v>
      </c>
      <c r="D2333" t="s">
        <v>18</v>
      </c>
      <c r="E2333">
        <v>128139</v>
      </c>
      <c r="F2333" t="s">
        <v>19</v>
      </c>
      <c r="G2333" t="s">
        <v>393</v>
      </c>
      <c r="H2333" t="s">
        <v>116</v>
      </c>
      <c r="I2333">
        <v>40475</v>
      </c>
      <c r="J2333" t="s">
        <v>22</v>
      </c>
      <c r="K2333" t="s">
        <v>66</v>
      </c>
      <c r="L2333" t="s">
        <v>33</v>
      </c>
      <c r="M2333" t="s">
        <v>34</v>
      </c>
      <c r="N2333" s="5">
        <v>10.8</v>
      </c>
      <c r="O2333" s="7">
        <v>3</v>
      </c>
      <c r="P2333" s="5">
        <v>7.2</v>
      </c>
      <c r="Q2333" s="5">
        <v>3.6</v>
      </c>
      <c r="R2333" s="22">
        <f>Tabla1[[#This Row],[Fecha de Envío]]-Tabla1[[#This Row],[Fecha de Orden]]</f>
        <v>16</v>
      </c>
      <c r="S2333" s="24">
        <f>YEAR(Tabla1[[#This Row],[Fecha de Orden]])</f>
        <v>2022</v>
      </c>
      <c r="T2333" t="str">
        <f>VLOOKUP(Tabla1[[#This Row],[Nombre del Producto]],Tabla2[[Nombre Producto]:[Costo Unitario]],2,FALSE)</f>
        <v>Lot's O' Nuts</v>
      </c>
      <c r="U2333" t="str">
        <f>VLOOKUP(Tabla1[[#This Row],[Fábrica]],Tabla3[],4,FALSE)</f>
        <v>Arizona</v>
      </c>
    </row>
    <row r="2334" spans="1:21" x14ac:dyDescent="0.25">
      <c r="A2334" t="s">
        <v>2548</v>
      </c>
      <c r="B2334" s="3">
        <v>44745</v>
      </c>
      <c r="C2334" s="3">
        <v>44757</v>
      </c>
      <c r="D2334" t="s">
        <v>39</v>
      </c>
      <c r="E2334">
        <v>153500</v>
      </c>
      <c r="F2334" t="s">
        <v>19</v>
      </c>
      <c r="G2334" t="s">
        <v>144</v>
      </c>
      <c r="H2334" t="s">
        <v>101</v>
      </c>
      <c r="I2334">
        <v>19134</v>
      </c>
      <c r="J2334" t="s">
        <v>22</v>
      </c>
      <c r="K2334" t="s">
        <v>32</v>
      </c>
      <c r="L2334" t="s">
        <v>24</v>
      </c>
      <c r="M2334" t="s">
        <v>25</v>
      </c>
      <c r="N2334" s="5">
        <v>7.5</v>
      </c>
      <c r="O2334" s="7">
        <v>2</v>
      </c>
      <c r="P2334" s="5">
        <v>4.9000000000000004</v>
      </c>
      <c r="Q2334" s="5">
        <v>2.6</v>
      </c>
      <c r="R2334" s="22">
        <f>Tabla1[[#This Row],[Fecha de Envío]]-Tabla1[[#This Row],[Fecha de Orden]]</f>
        <v>12</v>
      </c>
      <c r="S2334" s="24">
        <f>YEAR(Tabla1[[#This Row],[Fecha de Orden]])</f>
        <v>2022</v>
      </c>
      <c r="T2334" t="str">
        <f>VLOOKUP(Tabla1[[#This Row],[Nombre del Producto]],Tabla2[[Nombre Producto]:[Costo Unitario]],2,FALSE)</f>
        <v>Wicked Choccy's</v>
      </c>
      <c r="U2334" t="str">
        <f>VLOOKUP(Tabla1[[#This Row],[Fábrica]],Tabla3[],4,FALSE)</f>
        <v>Georgia</v>
      </c>
    </row>
    <row r="2335" spans="1:21" x14ac:dyDescent="0.25">
      <c r="A2335" t="s">
        <v>2549</v>
      </c>
      <c r="B2335" s="3">
        <v>44745</v>
      </c>
      <c r="C2335" s="3">
        <v>44757</v>
      </c>
      <c r="D2335" t="s">
        <v>39</v>
      </c>
      <c r="E2335">
        <v>153500</v>
      </c>
      <c r="F2335" t="s">
        <v>19</v>
      </c>
      <c r="G2335" t="s">
        <v>144</v>
      </c>
      <c r="H2335" t="s">
        <v>101</v>
      </c>
      <c r="I2335">
        <v>19134</v>
      </c>
      <c r="J2335" t="s">
        <v>148</v>
      </c>
      <c r="K2335" t="s">
        <v>32</v>
      </c>
      <c r="L2335" t="s">
        <v>445</v>
      </c>
      <c r="M2335" t="s">
        <v>446</v>
      </c>
      <c r="N2335" s="5">
        <v>29.25</v>
      </c>
      <c r="O2335" s="7">
        <v>9</v>
      </c>
      <c r="P2335" s="5">
        <v>2.25</v>
      </c>
      <c r="Q2335" s="5">
        <v>27</v>
      </c>
      <c r="R2335" s="22">
        <f>Tabla1[[#This Row],[Fecha de Envío]]-Tabla1[[#This Row],[Fecha de Orden]]</f>
        <v>12</v>
      </c>
      <c r="S2335" s="24">
        <f>YEAR(Tabla1[[#This Row],[Fecha de Orden]])</f>
        <v>2022</v>
      </c>
      <c r="T2335" t="str">
        <f>VLOOKUP(Tabla1[[#This Row],[Nombre del Producto]],Tabla2[[Nombre Producto]:[Costo Unitario]],2,FALSE)</f>
        <v>The Other Factory</v>
      </c>
      <c r="U2335" t="str">
        <f>VLOOKUP(Tabla1[[#This Row],[Fábrica]],Tabla3[],4,FALSE)</f>
        <v>Tennessee</v>
      </c>
    </row>
    <row r="2336" spans="1:21" x14ac:dyDescent="0.25">
      <c r="A2336" t="s">
        <v>2550</v>
      </c>
      <c r="B2336" s="3">
        <v>44745</v>
      </c>
      <c r="C2336" s="3">
        <v>44757</v>
      </c>
      <c r="D2336" t="s">
        <v>39</v>
      </c>
      <c r="E2336">
        <v>153500</v>
      </c>
      <c r="F2336" t="s">
        <v>19</v>
      </c>
      <c r="G2336" t="s">
        <v>144</v>
      </c>
      <c r="H2336" t="s">
        <v>101</v>
      </c>
      <c r="I2336">
        <v>19134</v>
      </c>
      <c r="J2336" t="s">
        <v>22</v>
      </c>
      <c r="K2336" t="s">
        <v>32</v>
      </c>
      <c r="L2336" t="s">
        <v>33</v>
      </c>
      <c r="M2336" t="s">
        <v>34</v>
      </c>
      <c r="N2336" s="5">
        <v>7.2</v>
      </c>
      <c r="O2336" s="7">
        <v>2</v>
      </c>
      <c r="P2336" s="5">
        <v>4.8</v>
      </c>
      <c r="Q2336" s="5">
        <v>2.4</v>
      </c>
      <c r="R2336" s="22">
        <f>Tabla1[[#This Row],[Fecha de Envío]]-Tabla1[[#This Row],[Fecha de Orden]]</f>
        <v>12</v>
      </c>
      <c r="S2336" s="24">
        <f>YEAR(Tabla1[[#This Row],[Fecha de Orden]])</f>
        <v>2022</v>
      </c>
      <c r="T2336" t="str">
        <f>VLOOKUP(Tabla1[[#This Row],[Nombre del Producto]],Tabla2[[Nombre Producto]:[Costo Unitario]],2,FALSE)</f>
        <v>Lot's O' Nuts</v>
      </c>
      <c r="U2336" t="str">
        <f>VLOOKUP(Tabla1[[#This Row],[Fábrica]],Tabla3[],4,FALSE)</f>
        <v>Arizona</v>
      </c>
    </row>
    <row r="2337" spans="1:21" x14ac:dyDescent="0.25">
      <c r="A2337" t="s">
        <v>289</v>
      </c>
      <c r="B2337" s="3">
        <v>44746</v>
      </c>
      <c r="C2337" s="3">
        <v>44760</v>
      </c>
      <c r="D2337" t="s">
        <v>18</v>
      </c>
      <c r="E2337">
        <v>124268</v>
      </c>
      <c r="F2337" t="s">
        <v>19</v>
      </c>
      <c r="G2337" t="s">
        <v>30</v>
      </c>
      <c r="H2337" t="s">
        <v>31</v>
      </c>
      <c r="I2337">
        <v>10035</v>
      </c>
      <c r="J2337" t="s">
        <v>22</v>
      </c>
      <c r="K2337" t="s">
        <v>32</v>
      </c>
      <c r="L2337" t="s">
        <v>45</v>
      </c>
      <c r="M2337" t="s">
        <v>46</v>
      </c>
      <c r="N2337" s="5">
        <v>10.47</v>
      </c>
      <c r="O2337" s="7">
        <v>3</v>
      </c>
      <c r="P2337" s="5">
        <v>7.47</v>
      </c>
      <c r="Q2337" s="5">
        <v>3</v>
      </c>
      <c r="R2337" s="22">
        <f>Tabla1[[#This Row],[Fecha de Envío]]-Tabla1[[#This Row],[Fecha de Orden]]</f>
        <v>14</v>
      </c>
      <c r="S2337" s="24">
        <f>YEAR(Tabla1[[#This Row],[Fecha de Orden]])</f>
        <v>2022</v>
      </c>
      <c r="T2337" t="str">
        <f>VLOOKUP(Tabla1[[#This Row],[Nombre del Producto]],Tabla2[[Nombre Producto]:[Costo Unitario]],2,FALSE)</f>
        <v>Lot's O' Nuts</v>
      </c>
      <c r="U2337" t="str">
        <f>VLOOKUP(Tabla1[[#This Row],[Fábrica]],Tabla3[],4,FALSE)</f>
        <v>Arizona</v>
      </c>
    </row>
    <row r="2338" spans="1:21" x14ac:dyDescent="0.25">
      <c r="A2338" t="s">
        <v>4097</v>
      </c>
      <c r="B2338" s="3">
        <v>44746</v>
      </c>
      <c r="C2338" s="3">
        <v>44761</v>
      </c>
      <c r="D2338" t="s">
        <v>18</v>
      </c>
      <c r="E2338">
        <v>154956</v>
      </c>
      <c r="F2338" t="s">
        <v>19</v>
      </c>
      <c r="G2338" t="s">
        <v>409</v>
      </c>
      <c r="H2338" t="s">
        <v>410</v>
      </c>
      <c r="I2338">
        <v>53209</v>
      </c>
      <c r="J2338" t="s">
        <v>22</v>
      </c>
      <c r="K2338" t="s">
        <v>43</v>
      </c>
      <c r="L2338" t="s">
        <v>36</v>
      </c>
      <c r="M2338" t="s">
        <v>37</v>
      </c>
      <c r="N2338" s="5">
        <v>13</v>
      </c>
      <c r="O2338" s="7">
        <v>4</v>
      </c>
      <c r="P2338" s="5">
        <v>8.44</v>
      </c>
      <c r="Q2338" s="5">
        <v>4.5599999999999996</v>
      </c>
      <c r="R2338" s="22">
        <f>Tabla1[[#This Row],[Fecha de Envío]]-Tabla1[[#This Row],[Fecha de Orden]]</f>
        <v>15</v>
      </c>
      <c r="S2338" s="24">
        <f>YEAR(Tabla1[[#This Row],[Fecha de Orden]])</f>
        <v>2022</v>
      </c>
      <c r="T2338" t="str">
        <f>VLOOKUP(Tabla1[[#This Row],[Nombre del Producto]],Tabla2[[Nombre Producto]:[Costo Unitario]],2,FALSE)</f>
        <v>Wicked Choccy's</v>
      </c>
      <c r="U2338" t="str">
        <f>VLOOKUP(Tabla1[[#This Row],[Fábrica]],Tabla3[],4,FALSE)</f>
        <v>Georgia</v>
      </c>
    </row>
    <row r="2339" spans="1:21" x14ac:dyDescent="0.25">
      <c r="A2339" t="s">
        <v>4831</v>
      </c>
      <c r="B2339" s="3">
        <v>44746</v>
      </c>
      <c r="C2339" s="3">
        <v>44760</v>
      </c>
      <c r="D2339" t="s">
        <v>71</v>
      </c>
      <c r="E2339">
        <v>152513</v>
      </c>
      <c r="F2339" t="s">
        <v>19</v>
      </c>
      <c r="G2339" t="s">
        <v>120</v>
      </c>
      <c r="H2339" t="s">
        <v>21</v>
      </c>
      <c r="I2339">
        <v>92024</v>
      </c>
      <c r="J2339" t="s">
        <v>22</v>
      </c>
      <c r="K2339" t="s">
        <v>23</v>
      </c>
      <c r="L2339" t="s">
        <v>36</v>
      </c>
      <c r="M2339" t="s">
        <v>37</v>
      </c>
      <c r="N2339" s="5">
        <v>6.5</v>
      </c>
      <c r="O2339" s="7">
        <v>2</v>
      </c>
      <c r="P2339" s="5">
        <v>4.22</v>
      </c>
      <c r="Q2339" s="5">
        <v>2.2799999999999998</v>
      </c>
      <c r="R2339" s="22">
        <f>Tabla1[[#This Row],[Fecha de Envío]]-Tabla1[[#This Row],[Fecha de Orden]]</f>
        <v>14</v>
      </c>
      <c r="S2339" s="24">
        <f>YEAR(Tabla1[[#This Row],[Fecha de Orden]])</f>
        <v>2022</v>
      </c>
      <c r="T2339" t="str">
        <f>VLOOKUP(Tabla1[[#This Row],[Nombre del Producto]],Tabla2[[Nombre Producto]:[Costo Unitario]],2,FALSE)</f>
        <v>Wicked Choccy's</v>
      </c>
      <c r="U2339" t="str">
        <f>VLOOKUP(Tabla1[[#This Row],[Fábrica]],Tabla3[],4,FALSE)</f>
        <v>Georgia</v>
      </c>
    </row>
    <row r="2340" spans="1:21" x14ac:dyDescent="0.25">
      <c r="A2340" t="s">
        <v>1081</v>
      </c>
      <c r="B2340" s="3">
        <v>44747</v>
      </c>
      <c r="C2340" s="3">
        <v>44762</v>
      </c>
      <c r="D2340" t="s">
        <v>71</v>
      </c>
      <c r="E2340">
        <v>116750</v>
      </c>
      <c r="F2340" t="s">
        <v>19</v>
      </c>
      <c r="G2340" t="s">
        <v>1082</v>
      </c>
      <c r="H2340" t="s">
        <v>98</v>
      </c>
      <c r="I2340">
        <v>28314</v>
      </c>
      <c r="J2340" t="s">
        <v>22</v>
      </c>
      <c r="K2340" t="s">
        <v>66</v>
      </c>
      <c r="L2340" t="s">
        <v>27</v>
      </c>
      <c r="M2340" t="s">
        <v>28</v>
      </c>
      <c r="N2340" s="5">
        <v>7.2</v>
      </c>
      <c r="O2340" s="7">
        <v>2</v>
      </c>
      <c r="P2340" s="5">
        <v>5</v>
      </c>
      <c r="Q2340" s="5">
        <v>2.2000000000000002</v>
      </c>
      <c r="R2340" s="22">
        <f>Tabla1[[#This Row],[Fecha de Envío]]-Tabla1[[#This Row],[Fecha de Orden]]</f>
        <v>15</v>
      </c>
      <c r="S2340" s="24">
        <f>YEAR(Tabla1[[#This Row],[Fecha de Orden]])</f>
        <v>2022</v>
      </c>
      <c r="T2340" t="str">
        <f>VLOOKUP(Tabla1[[#This Row],[Nombre del Producto]],Tabla2[[Nombre Producto]:[Costo Unitario]],2,FALSE)</f>
        <v>Lot's O' Nuts</v>
      </c>
      <c r="U2340" t="str">
        <f>VLOOKUP(Tabla1[[#This Row],[Fábrica]],Tabla3[],4,FALSE)</f>
        <v>Arizona</v>
      </c>
    </row>
    <row r="2341" spans="1:21" x14ac:dyDescent="0.25">
      <c r="A2341" t="s">
        <v>6480</v>
      </c>
      <c r="B2341" s="3">
        <v>44747</v>
      </c>
      <c r="C2341" s="3">
        <v>44762</v>
      </c>
      <c r="D2341" t="s">
        <v>18</v>
      </c>
      <c r="E2341">
        <v>164336</v>
      </c>
      <c r="F2341" t="s">
        <v>19</v>
      </c>
      <c r="G2341" t="s">
        <v>144</v>
      </c>
      <c r="H2341" t="s">
        <v>101</v>
      </c>
      <c r="I2341">
        <v>19140</v>
      </c>
      <c r="J2341" t="s">
        <v>22</v>
      </c>
      <c r="K2341" t="s">
        <v>32</v>
      </c>
      <c r="L2341" t="s">
        <v>36</v>
      </c>
      <c r="M2341" t="s">
        <v>37</v>
      </c>
      <c r="N2341" s="5">
        <v>9.75</v>
      </c>
      <c r="O2341" s="7">
        <v>3</v>
      </c>
      <c r="P2341" s="5">
        <v>6.33</v>
      </c>
      <c r="Q2341" s="5">
        <v>3.42</v>
      </c>
      <c r="R2341" s="22">
        <f>Tabla1[[#This Row],[Fecha de Envío]]-Tabla1[[#This Row],[Fecha de Orden]]</f>
        <v>15</v>
      </c>
      <c r="S2341" s="24">
        <f>YEAR(Tabla1[[#This Row],[Fecha de Orden]])</f>
        <v>2022</v>
      </c>
      <c r="T2341" t="str">
        <f>VLOOKUP(Tabla1[[#This Row],[Nombre del Producto]],Tabla2[[Nombre Producto]:[Costo Unitario]],2,FALSE)</f>
        <v>Wicked Choccy's</v>
      </c>
      <c r="U2341" t="str">
        <f>VLOOKUP(Tabla1[[#This Row],[Fábrica]],Tabla3[],4,FALSE)</f>
        <v>Georgia</v>
      </c>
    </row>
    <row r="2342" spans="1:21" x14ac:dyDescent="0.25">
      <c r="A2342" t="s">
        <v>7702</v>
      </c>
      <c r="B2342" s="3">
        <v>44747</v>
      </c>
      <c r="C2342" s="3">
        <v>44763</v>
      </c>
      <c r="D2342" t="s">
        <v>18</v>
      </c>
      <c r="E2342">
        <v>158911</v>
      </c>
      <c r="F2342" t="s">
        <v>19</v>
      </c>
      <c r="G2342" t="s">
        <v>356</v>
      </c>
      <c r="H2342" t="s">
        <v>98</v>
      </c>
      <c r="I2342">
        <v>28205</v>
      </c>
      <c r="J2342" t="s">
        <v>22</v>
      </c>
      <c r="K2342" t="s">
        <v>66</v>
      </c>
      <c r="L2342" t="s">
        <v>27</v>
      </c>
      <c r="M2342" t="s">
        <v>28</v>
      </c>
      <c r="N2342" s="5">
        <v>7.2</v>
      </c>
      <c r="O2342" s="7">
        <v>2</v>
      </c>
      <c r="P2342" s="5">
        <v>5</v>
      </c>
      <c r="Q2342" s="5">
        <v>2.2000000000000002</v>
      </c>
      <c r="R2342" s="22">
        <f>Tabla1[[#This Row],[Fecha de Envío]]-Tabla1[[#This Row],[Fecha de Orden]]</f>
        <v>16</v>
      </c>
      <c r="S2342" s="24">
        <f>YEAR(Tabla1[[#This Row],[Fecha de Orden]])</f>
        <v>2022</v>
      </c>
      <c r="T2342" t="str">
        <f>VLOOKUP(Tabla1[[#This Row],[Nombre del Producto]],Tabla2[[Nombre Producto]:[Costo Unitario]],2,FALSE)</f>
        <v>Lot's O' Nuts</v>
      </c>
      <c r="U2342" t="str">
        <f>VLOOKUP(Tabla1[[#This Row],[Fábrica]],Tabla3[],4,FALSE)</f>
        <v>Arizona</v>
      </c>
    </row>
    <row r="2343" spans="1:21" x14ac:dyDescent="0.25">
      <c r="A2343" t="s">
        <v>7703</v>
      </c>
      <c r="B2343" s="3">
        <v>44747</v>
      </c>
      <c r="C2343" s="3">
        <v>44763</v>
      </c>
      <c r="D2343" t="s">
        <v>18</v>
      </c>
      <c r="E2343">
        <v>158911</v>
      </c>
      <c r="F2343" t="s">
        <v>19</v>
      </c>
      <c r="G2343" t="s">
        <v>356</v>
      </c>
      <c r="H2343" t="s">
        <v>98</v>
      </c>
      <c r="I2343">
        <v>28205</v>
      </c>
      <c r="J2343" t="s">
        <v>22</v>
      </c>
      <c r="K2343" t="s">
        <v>66</v>
      </c>
      <c r="L2343" t="s">
        <v>45</v>
      </c>
      <c r="M2343" t="s">
        <v>46</v>
      </c>
      <c r="N2343" s="5">
        <v>10.47</v>
      </c>
      <c r="O2343" s="7">
        <v>3</v>
      </c>
      <c r="P2343" s="5">
        <v>7.47</v>
      </c>
      <c r="Q2343" s="5">
        <v>3</v>
      </c>
      <c r="R2343" s="22">
        <f>Tabla1[[#This Row],[Fecha de Envío]]-Tabla1[[#This Row],[Fecha de Orden]]</f>
        <v>16</v>
      </c>
      <c r="S2343" s="24">
        <f>YEAR(Tabla1[[#This Row],[Fecha de Orden]])</f>
        <v>2022</v>
      </c>
      <c r="T2343" t="str">
        <f>VLOOKUP(Tabla1[[#This Row],[Nombre del Producto]],Tabla2[[Nombre Producto]:[Costo Unitario]],2,FALSE)</f>
        <v>Lot's O' Nuts</v>
      </c>
      <c r="U2343" t="str">
        <f>VLOOKUP(Tabla1[[#This Row],[Fábrica]],Tabla3[],4,FALSE)</f>
        <v>Arizona</v>
      </c>
    </row>
    <row r="2344" spans="1:21" x14ac:dyDescent="0.25">
      <c r="A2344" t="s">
        <v>9079</v>
      </c>
      <c r="B2344" s="3">
        <v>44747</v>
      </c>
      <c r="C2344" s="3">
        <v>44762</v>
      </c>
      <c r="D2344" t="s">
        <v>18</v>
      </c>
      <c r="E2344">
        <v>130610</v>
      </c>
      <c r="F2344" t="s">
        <v>19</v>
      </c>
      <c r="G2344" t="s">
        <v>4364</v>
      </c>
      <c r="H2344" t="s">
        <v>93</v>
      </c>
      <c r="I2344">
        <v>48310</v>
      </c>
      <c r="J2344" t="s">
        <v>22</v>
      </c>
      <c r="K2344" t="s">
        <v>43</v>
      </c>
      <c r="L2344" t="s">
        <v>33</v>
      </c>
      <c r="M2344" t="s">
        <v>34</v>
      </c>
      <c r="N2344" s="5">
        <v>18</v>
      </c>
      <c r="O2344" s="7">
        <v>5</v>
      </c>
      <c r="P2344" s="5">
        <v>12</v>
      </c>
      <c r="Q2344" s="5">
        <v>6</v>
      </c>
      <c r="R2344" s="22">
        <f>Tabla1[[#This Row],[Fecha de Envío]]-Tabla1[[#This Row],[Fecha de Orden]]</f>
        <v>15</v>
      </c>
      <c r="S2344" s="24">
        <f>YEAR(Tabla1[[#This Row],[Fecha de Orden]])</f>
        <v>2022</v>
      </c>
      <c r="T2344" t="str">
        <f>VLOOKUP(Tabla1[[#This Row],[Nombre del Producto]],Tabla2[[Nombre Producto]:[Costo Unitario]],2,FALSE)</f>
        <v>Lot's O' Nuts</v>
      </c>
      <c r="U2344" t="str">
        <f>VLOOKUP(Tabla1[[#This Row],[Fábrica]],Tabla3[],4,FALSE)</f>
        <v>Arizona</v>
      </c>
    </row>
    <row r="2345" spans="1:21" x14ac:dyDescent="0.25">
      <c r="A2345" t="s">
        <v>1083</v>
      </c>
      <c r="B2345" s="3">
        <v>44748</v>
      </c>
      <c r="C2345" s="3">
        <v>44764</v>
      </c>
      <c r="D2345" t="s">
        <v>18</v>
      </c>
      <c r="E2345">
        <v>116260</v>
      </c>
      <c r="F2345" t="s">
        <v>19</v>
      </c>
      <c r="G2345" t="s">
        <v>928</v>
      </c>
      <c r="H2345" t="s">
        <v>306</v>
      </c>
      <c r="I2345">
        <v>8360</v>
      </c>
      <c r="J2345" t="s">
        <v>22</v>
      </c>
      <c r="K2345" t="s">
        <v>32</v>
      </c>
      <c r="L2345" t="s">
        <v>36</v>
      </c>
      <c r="M2345" t="s">
        <v>37</v>
      </c>
      <c r="N2345" s="5">
        <v>13</v>
      </c>
      <c r="O2345" s="7">
        <v>4</v>
      </c>
      <c r="P2345" s="5">
        <v>8.44</v>
      </c>
      <c r="Q2345" s="5">
        <v>4.5599999999999996</v>
      </c>
      <c r="R2345" s="22">
        <f>Tabla1[[#This Row],[Fecha de Envío]]-Tabla1[[#This Row],[Fecha de Orden]]</f>
        <v>16</v>
      </c>
      <c r="S2345" s="24">
        <f>YEAR(Tabla1[[#This Row],[Fecha de Orden]])</f>
        <v>2022</v>
      </c>
      <c r="T2345" t="str">
        <f>VLOOKUP(Tabla1[[#This Row],[Nombre del Producto]],Tabla2[[Nombre Producto]:[Costo Unitario]],2,FALSE)</f>
        <v>Wicked Choccy's</v>
      </c>
      <c r="U2345" t="str">
        <f>VLOOKUP(Tabla1[[#This Row],[Fábrica]],Tabla3[],4,FALSE)</f>
        <v>Georgia</v>
      </c>
    </row>
    <row r="2346" spans="1:21" x14ac:dyDescent="0.25">
      <c r="A2346" t="s">
        <v>5242</v>
      </c>
      <c r="B2346" s="3">
        <v>44748</v>
      </c>
      <c r="C2346" s="3">
        <v>44762</v>
      </c>
      <c r="D2346" t="s">
        <v>18</v>
      </c>
      <c r="E2346">
        <v>108665</v>
      </c>
      <c r="F2346" t="s">
        <v>19</v>
      </c>
      <c r="G2346" t="s">
        <v>30</v>
      </c>
      <c r="H2346" t="s">
        <v>31</v>
      </c>
      <c r="I2346">
        <v>10011</v>
      </c>
      <c r="J2346" t="s">
        <v>22</v>
      </c>
      <c r="K2346" t="s">
        <v>32</v>
      </c>
      <c r="L2346" t="s">
        <v>36</v>
      </c>
      <c r="M2346" t="s">
        <v>37</v>
      </c>
      <c r="N2346" s="5">
        <v>9.75</v>
      </c>
      <c r="O2346" s="7">
        <v>3</v>
      </c>
      <c r="P2346" s="5">
        <v>6.33</v>
      </c>
      <c r="Q2346" s="5">
        <v>3.42</v>
      </c>
      <c r="R2346" s="22">
        <f>Tabla1[[#This Row],[Fecha de Envío]]-Tabla1[[#This Row],[Fecha de Orden]]</f>
        <v>14</v>
      </c>
      <c r="S2346" s="24">
        <f>YEAR(Tabla1[[#This Row],[Fecha de Orden]])</f>
        <v>2022</v>
      </c>
      <c r="T2346" t="str">
        <f>VLOOKUP(Tabla1[[#This Row],[Nombre del Producto]],Tabla2[[Nombre Producto]:[Costo Unitario]],2,FALSE)</f>
        <v>Wicked Choccy's</v>
      </c>
      <c r="U2346" t="str">
        <f>VLOOKUP(Tabla1[[#This Row],[Fábrica]],Tabla3[],4,FALSE)</f>
        <v>Georgia</v>
      </c>
    </row>
    <row r="2347" spans="1:21" x14ac:dyDescent="0.25">
      <c r="A2347" t="s">
        <v>5243</v>
      </c>
      <c r="B2347" s="3">
        <v>44748</v>
      </c>
      <c r="C2347" s="3">
        <v>44762</v>
      </c>
      <c r="D2347" t="s">
        <v>18</v>
      </c>
      <c r="E2347">
        <v>108665</v>
      </c>
      <c r="F2347" t="s">
        <v>19</v>
      </c>
      <c r="G2347" t="s">
        <v>30</v>
      </c>
      <c r="H2347" t="s">
        <v>31</v>
      </c>
      <c r="I2347">
        <v>10011</v>
      </c>
      <c r="J2347" t="s">
        <v>22</v>
      </c>
      <c r="K2347" t="s">
        <v>32</v>
      </c>
      <c r="L2347" t="s">
        <v>33</v>
      </c>
      <c r="M2347" t="s">
        <v>34</v>
      </c>
      <c r="N2347" s="5">
        <v>7.2</v>
      </c>
      <c r="O2347" s="7">
        <v>2</v>
      </c>
      <c r="P2347" s="5">
        <v>4.8</v>
      </c>
      <c r="Q2347" s="5">
        <v>2.4</v>
      </c>
      <c r="R2347" s="22">
        <f>Tabla1[[#This Row],[Fecha de Envío]]-Tabla1[[#This Row],[Fecha de Orden]]</f>
        <v>14</v>
      </c>
      <c r="S2347" s="24">
        <f>YEAR(Tabla1[[#This Row],[Fecha de Orden]])</f>
        <v>2022</v>
      </c>
      <c r="T2347" t="str">
        <f>VLOOKUP(Tabla1[[#This Row],[Nombre del Producto]],Tabla2[[Nombre Producto]:[Costo Unitario]],2,FALSE)</f>
        <v>Lot's O' Nuts</v>
      </c>
      <c r="U2347" t="str">
        <f>VLOOKUP(Tabla1[[#This Row],[Fábrica]],Tabla3[],4,FALSE)</f>
        <v>Arizona</v>
      </c>
    </row>
    <row r="2348" spans="1:21" x14ac:dyDescent="0.25">
      <c r="A2348" t="s">
        <v>5244</v>
      </c>
      <c r="B2348" s="3">
        <v>44748</v>
      </c>
      <c r="C2348" s="3">
        <v>44762</v>
      </c>
      <c r="D2348" t="s">
        <v>18</v>
      </c>
      <c r="E2348">
        <v>108665</v>
      </c>
      <c r="F2348" t="s">
        <v>19</v>
      </c>
      <c r="G2348" t="s">
        <v>30</v>
      </c>
      <c r="H2348" t="s">
        <v>31</v>
      </c>
      <c r="I2348">
        <v>10011</v>
      </c>
      <c r="J2348" t="s">
        <v>22</v>
      </c>
      <c r="K2348" t="s">
        <v>32</v>
      </c>
      <c r="L2348" t="s">
        <v>27</v>
      </c>
      <c r="M2348" t="s">
        <v>28</v>
      </c>
      <c r="N2348" s="5">
        <v>18</v>
      </c>
      <c r="O2348" s="7">
        <v>5</v>
      </c>
      <c r="P2348" s="5">
        <v>12.5</v>
      </c>
      <c r="Q2348" s="5">
        <v>5.5</v>
      </c>
      <c r="R2348" s="22">
        <f>Tabla1[[#This Row],[Fecha de Envío]]-Tabla1[[#This Row],[Fecha de Orden]]</f>
        <v>14</v>
      </c>
      <c r="S2348" s="24">
        <f>YEAR(Tabla1[[#This Row],[Fecha de Orden]])</f>
        <v>2022</v>
      </c>
      <c r="T2348" t="str">
        <f>VLOOKUP(Tabla1[[#This Row],[Nombre del Producto]],Tabla2[[Nombre Producto]:[Costo Unitario]],2,FALSE)</f>
        <v>Lot's O' Nuts</v>
      </c>
      <c r="U2348" t="str">
        <f>VLOOKUP(Tabla1[[#This Row],[Fábrica]],Tabla3[],4,FALSE)</f>
        <v>Arizona</v>
      </c>
    </row>
    <row r="2349" spans="1:21" x14ac:dyDescent="0.25">
      <c r="A2349" t="s">
        <v>7134</v>
      </c>
      <c r="B2349" s="3">
        <v>44748</v>
      </c>
      <c r="C2349" s="3">
        <v>44763</v>
      </c>
      <c r="D2349" t="s">
        <v>18</v>
      </c>
      <c r="E2349">
        <v>146087</v>
      </c>
      <c r="F2349" t="s">
        <v>19</v>
      </c>
      <c r="G2349" t="s">
        <v>7135</v>
      </c>
      <c r="H2349" t="s">
        <v>106</v>
      </c>
      <c r="I2349">
        <v>1040</v>
      </c>
      <c r="J2349" t="s">
        <v>22</v>
      </c>
      <c r="K2349" t="s">
        <v>32</v>
      </c>
      <c r="L2349" t="s">
        <v>33</v>
      </c>
      <c r="M2349" t="s">
        <v>34</v>
      </c>
      <c r="N2349" s="5">
        <v>7.2</v>
      </c>
      <c r="O2349" s="7">
        <v>2</v>
      </c>
      <c r="P2349" s="5">
        <v>4.8</v>
      </c>
      <c r="Q2349" s="5">
        <v>2.4</v>
      </c>
      <c r="R2349" s="22">
        <f>Tabla1[[#This Row],[Fecha de Envío]]-Tabla1[[#This Row],[Fecha de Orden]]</f>
        <v>15</v>
      </c>
      <c r="S2349" s="24">
        <f>YEAR(Tabla1[[#This Row],[Fecha de Orden]])</f>
        <v>2022</v>
      </c>
      <c r="T2349" t="str">
        <f>VLOOKUP(Tabla1[[#This Row],[Nombre del Producto]],Tabla2[[Nombre Producto]:[Costo Unitario]],2,FALSE)</f>
        <v>Lot's O' Nuts</v>
      </c>
      <c r="U2349" t="str">
        <f>VLOOKUP(Tabla1[[#This Row],[Fábrica]],Tabla3[],4,FALSE)</f>
        <v>Arizona</v>
      </c>
    </row>
    <row r="2350" spans="1:21" x14ac:dyDescent="0.25">
      <c r="A2350" t="s">
        <v>8155</v>
      </c>
      <c r="B2350" s="3">
        <v>44748</v>
      </c>
      <c r="C2350" s="3">
        <v>44763</v>
      </c>
      <c r="D2350" t="s">
        <v>18</v>
      </c>
      <c r="E2350">
        <v>161627</v>
      </c>
      <c r="F2350" t="s">
        <v>19</v>
      </c>
      <c r="G2350" t="s">
        <v>757</v>
      </c>
      <c r="H2350" t="s">
        <v>21</v>
      </c>
      <c r="I2350">
        <v>91104</v>
      </c>
      <c r="J2350" t="s">
        <v>22</v>
      </c>
      <c r="K2350" t="s">
        <v>23</v>
      </c>
      <c r="L2350" t="s">
        <v>27</v>
      </c>
      <c r="M2350" t="s">
        <v>28</v>
      </c>
      <c r="N2350" s="5">
        <v>10.8</v>
      </c>
      <c r="O2350" s="7">
        <v>3</v>
      </c>
      <c r="P2350" s="5">
        <v>7.5</v>
      </c>
      <c r="Q2350" s="5">
        <v>3.3</v>
      </c>
      <c r="R2350" s="22">
        <f>Tabla1[[#This Row],[Fecha de Envío]]-Tabla1[[#This Row],[Fecha de Orden]]</f>
        <v>15</v>
      </c>
      <c r="S2350" s="24">
        <f>YEAR(Tabla1[[#This Row],[Fecha de Orden]])</f>
        <v>2022</v>
      </c>
      <c r="T2350" t="str">
        <f>VLOOKUP(Tabla1[[#This Row],[Nombre del Producto]],Tabla2[[Nombre Producto]:[Costo Unitario]],2,FALSE)</f>
        <v>Lot's O' Nuts</v>
      </c>
      <c r="U2350" t="str">
        <f>VLOOKUP(Tabla1[[#This Row],[Fábrica]],Tabla3[],4,FALSE)</f>
        <v>Arizona</v>
      </c>
    </row>
    <row r="2351" spans="1:21" x14ac:dyDescent="0.25">
      <c r="A2351" t="s">
        <v>2783</v>
      </c>
      <c r="B2351" s="3">
        <v>44750</v>
      </c>
      <c r="C2351" s="3">
        <v>44760</v>
      </c>
      <c r="D2351" t="s">
        <v>82</v>
      </c>
      <c r="E2351">
        <v>129392</v>
      </c>
      <c r="F2351" t="s">
        <v>19</v>
      </c>
      <c r="G2351" t="s">
        <v>159</v>
      </c>
      <c r="H2351" t="s">
        <v>42</v>
      </c>
      <c r="I2351">
        <v>77070</v>
      </c>
      <c r="J2351" t="s">
        <v>22</v>
      </c>
      <c r="K2351" t="s">
        <v>43</v>
      </c>
      <c r="L2351" t="s">
        <v>27</v>
      </c>
      <c r="M2351" t="s">
        <v>28</v>
      </c>
      <c r="N2351" s="5">
        <v>18</v>
      </c>
      <c r="O2351" s="7">
        <v>5</v>
      </c>
      <c r="P2351" s="5">
        <v>12.5</v>
      </c>
      <c r="Q2351" s="5">
        <v>5.5</v>
      </c>
      <c r="R2351" s="22">
        <f>Tabla1[[#This Row],[Fecha de Envío]]-Tabla1[[#This Row],[Fecha de Orden]]</f>
        <v>10</v>
      </c>
      <c r="S2351" s="24">
        <f>YEAR(Tabla1[[#This Row],[Fecha de Orden]])</f>
        <v>2022</v>
      </c>
      <c r="T2351" t="str">
        <f>VLOOKUP(Tabla1[[#This Row],[Nombre del Producto]],Tabla2[[Nombre Producto]:[Costo Unitario]],2,FALSE)</f>
        <v>Lot's O' Nuts</v>
      </c>
      <c r="U2351" t="str">
        <f>VLOOKUP(Tabla1[[#This Row],[Fábrica]],Tabla3[],4,FALSE)</f>
        <v>Arizona</v>
      </c>
    </row>
    <row r="2352" spans="1:21" x14ac:dyDescent="0.25">
      <c r="A2352" t="s">
        <v>1497</v>
      </c>
      <c r="B2352" s="3">
        <v>44751</v>
      </c>
      <c r="C2352" s="3">
        <v>44766</v>
      </c>
      <c r="D2352" t="s">
        <v>18</v>
      </c>
      <c r="E2352">
        <v>132626</v>
      </c>
      <c r="F2352" t="s">
        <v>19</v>
      </c>
      <c r="G2352" t="s">
        <v>1483</v>
      </c>
      <c r="H2352" t="s">
        <v>583</v>
      </c>
      <c r="I2352">
        <v>20735</v>
      </c>
      <c r="J2352" t="s">
        <v>22</v>
      </c>
      <c r="K2352" t="s">
        <v>32</v>
      </c>
      <c r="L2352" t="s">
        <v>33</v>
      </c>
      <c r="M2352" t="s">
        <v>34</v>
      </c>
      <c r="N2352" s="5">
        <v>7.2</v>
      </c>
      <c r="O2352" s="7">
        <v>2</v>
      </c>
      <c r="P2352" s="5">
        <v>4.8</v>
      </c>
      <c r="Q2352" s="5">
        <v>2.4</v>
      </c>
      <c r="R2352" s="22">
        <f>Tabla1[[#This Row],[Fecha de Envío]]-Tabla1[[#This Row],[Fecha de Orden]]</f>
        <v>15</v>
      </c>
      <c r="S2352" s="24">
        <f>YEAR(Tabla1[[#This Row],[Fecha de Orden]])</f>
        <v>2022</v>
      </c>
      <c r="T2352" t="str">
        <f>VLOOKUP(Tabla1[[#This Row],[Nombre del Producto]],Tabla2[[Nombre Producto]:[Costo Unitario]],2,FALSE)</f>
        <v>Lot's O' Nuts</v>
      </c>
      <c r="U2352" t="str">
        <f>VLOOKUP(Tabla1[[#This Row],[Fábrica]],Tabla3[],4,FALSE)</f>
        <v>Arizona</v>
      </c>
    </row>
    <row r="2353" spans="1:21" x14ac:dyDescent="0.25">
      <c r="A2353" t="s">
        <v>1498</v>
      </c>
      <c r="B2353" s="3">
        <v>44751</v>
      </c>
      <c r="C2353" s="3">
        <v>44766</v>
      </c>
      <c r="D2353" t="s">
        <v>18</v>
      </c>
      <c r="E2353">
        <v>132626</v>
      </c>
      <c r="F2353" t="s">
        <v>19</v>
      </c>
      <c r="G2353" t="s">
        <v>1483</v>
      </c>
      <c r="H2353" t="s">
        <v>583</v>
      </c>
      <c r="I2353">
        <v>20735</v>
      </c>
      <c r="J2353" t="s">
        <v>22</v>
      </c>
      <c r="K2353" t="s">
        <v>32</v>
      </c>
      <c r="L2353" t="s">
        <v>45</v>
      </c>
      <c r="M2353" t="s">
        <v>46</v>
      </c>
      <c r="N2353" s="5">
        <v>13.96</v>
      </c>
      <c r="O2353" s="7">
        <v>4</v>
      </c>
      <c r="P2353" s="5">
        <v>9.9600000000000009</v>
      </c>
      <c r="Q2353" s="5">
        <v>4</v>
      </c>
      <c r="R2353" s="22">
        <f>Tabla1[[#This Row],[Fecha de Envío]]-Tabla1[[#This Row],[Fecha de Orden]]</f>
        <v>15</v>
      </c>
      <c r="S2353" s="24">
        <f>YEAR(Tabla1[[#This Row],[Fecha de Orden]])</f>
        <v>2022</v>
      </c>
      <c r="T2353" t="str">
        <f>VLOOKUP(Tabla1[[#This Row],[Nombre del Producto]],Tabla2[[Nombre Producto]:[Costo Unitario]],2,FALSE)</f>
        <v>Lot's O' Nuts</v>
      </c>
      <c r="U2353" t="str">
        <f>VLOOKUP(Tabla1[[#This Row],[Fábrica]],Tabla3[],4,FALSE)</f>
        <v>Arizona</v>
      </c>
    </row>
    <row r="2354" spans="1:21" x14ac:dyDescent="0.25">
      <c r="A2354" t="s">
        <v>1499</v>
      </c>
      <c r="B2354" s="3">
        <v>44751</v>
      </c>
      <c r="C2354" s="3">
        <v>44766</v>
      </c>
      <c r="D2354" t="s">
        <v>18</v>
      </c>
      <c r="E2354">
        <v>132626</v>
      </c>
      <c r="F2354" t="s">
        <v>19</v>
      </c>
      <c r="G2354" t="s">
        <v>1483</v>
      </c>
      <c r="H2354" t="s">
        <v>583</v>
      </c>
      <c r="I2354">
        <v>20735</v>
      </c>
      <c r="J2354" t="s">
        <v>22</v>
      </c>
      <c r="K2354" t="s">
        <v>32</v>
      </c>
      <c r="L2354" t="s">
        <v>24</v>
      </c>
      <c r="M2354" t="s">
        <v>25</v>
      </c>
      <c r="N2354" s="5">
        <v>22.5</v>
      </c>
      <c r="O2354" s="7">
        <v>6</v>
      </c>
      <c r="P2354" s="5">
        <v>14.7</v>
      </c>
      <c r="Q2354" s="5">
        <v>7.8</v>
      </c>
      <c r="R2354" s="22">
        <f>Tabla1[[#This Row],[Fecha de Envío]]-Tabla1[[#This Row],[Fecha de Orden]]</f>
        <v>15</v>
      </c>
      <c r="S2354" s="24">
        <f>YEAR(Tabla1[[#This Row],[Fecha de Orden]])</f>
        <v>2022</v>
      </c>
      <c r="T2354" t="str">
        <f>VLOOKUP(Tabla1[[#This Row],[Nombre del Producto]],Tabla2[[Nombre Producto]:[Costo Unitario]],2,FALSE)</f>
        <v>Wicked Choccy's</v>
      </c>
      <c r="U2354" t="str">
        <f>VLOOKUP(Tabla1[[#This Row],[Fábrica]],Tabla3[],4,FALSE)</f>
        <v>Georgia</v>
      </c>
    </row>
    <row r="2355" spans="1:21" x14ac:dyDescent="0.25">
      <c r="A2355" t="s">
        <v>1500</v>
      </c>
      <c r="B2355" s="3">
        <v>44751</v>
      </c>
      <c r="C2355" s="3">
        <v>44766</v>
      </c>
      <c r="D2355" t="s">
        <v>18</v>
      </c>
      <c r="E2355">
        <v>132626</v>
      </c>
      <c r="F2355" t="s">
        <v>19</v>
      </c>
      <c r="G2355" t="s">
        <v>1483</v>
      </c>
      <c r="H2355" t="s">
        <v>583</v>
      </c>
      <c r="I2355">
        <v>20735</v>
      </c>
      <c r="J2355" t="s">
        <v>22</v>
      </c>
      <c r="K2355" t="s">
        <v>32</v>
      </c>
      <c r="L2355" t="s">
        <v>36</v>
      </c>
      <c r="M2355" t="s">
        <v>37</v>
      </c>
      <c r="N2355" s="5">
        <v>13</v>
      </c>
      <c r="O2355" s="7">
        <v>4</v>
      </c>
      <c r="P2355" s="5">
        <v>8.44</v>
      </c>
      <c r="Q2355" s="5">
        <v>4.5599999999999996</v>
      </c>
      <c r="R2355" s="22">
        <f>Tabla1[[#This Row],[Fecha de Envío]]-Tabla1[[#This Row],[Fecha de Orden]]</f>
        <v>15</v>
      </c>
      <c r="S2355" s="24">
        <f>YEAR(Tabla1[[#This Row],[Fecha de Orden]])</f>
        <v>2022</v>
      </c>
      <c r="T2355" t="str">
        <f>VLOOKUP(Tabla1[[#This Row],[Nombre del Producto]],Tabla2[[Nombre Producto]:[Costo Unitario]],2,FALSE)</f>
        <v>Wicked Choccy's</v>
      </c>
      <c r="U2355" t="str">
        <f>VLOOKUP(Tabla1[[#This Row],[Fábrica]],Tabla3[],4,FALSE)</f>
        <v>Georgia</v>
      </c>
    </row>
    <row r="2356" spans="1:21" x14ac:dyDescent="0.25">
      <c r="A2356" t="s">
        <v>1653</v>
      </c>
      <c r="B2356" s="3">
        <v>44751</v>
      </c>
      <c r="C2356" s="3">
        <v>44765</v>
      </c>
      <c r="D2356" t="s">
        <v>18</v>
      </c>
      <c r="E2356">
        <v>111094</v>
      </c>
      <c r="F2356" t="s">
        <v>19</v>
      </c>
      <c r="G2356" t="s">
        <v>347</v>
      </c>
      <c r="H2356" t="s">
        <v>106</v>
      </c>
      <c r="I2356">
        <v>2038</v>
      </c>
      <c r="J2356" t="s">
        <v>22</v>
      </c>
      <c r="K2356" t="s">
        <v>32</v>
      </c>
      <c r="L2356" t="s">
        <v>36</v>
      </c>
      <c r="M2356" t="s">
        <v>37</v>
      </c>
      <c r="N2356" s="5">
        <v>9.75</v>
      </c>
      <c r="O2356" s="7">
        <v>3</v>
      </c>
      <c r="P2356" s="5">
        <v>6.33</v>
      </c>
      <c r="Q2356" s="5">
        <v>3.42</v>
      </c>
      <c r="R2356" s="22">
        <f>Tabla1[[#This Row],[Fecha de Envío]]-Tabla1[[#This Row],[Fecha de Orden]]</f>
        <v>14</v>
      </c>
      <c r="S2356" s="24">
        <f>YEAR(Tabla1[[#This Row],[Fecha de Orden]])</f>
        <v>2022</v>
      </c>
      <c r="T2356" t="str">
        <f>VLOOKUP(Tabla1[[#This Row],[Nombre del Producto]],Tabla2[[Nombre Producto]:[Costo Unitario]],2,FALSE)</f>
        <v>Wicked Choccy's</v>
      </c>
      <c r="U2356" t="str">
        <f>VLOOKUP(Tabla1[[#This Row],[Fábrica]],Tabla3[],4,FALSE)</f>
        <v>Georgia</v>
      </c>
    </row>
    <row r="2357" spans="1:21" x14ac:dyDescent="0.25">
      <c r="A2357" t="s">
        <v>1654</v>
      </c>
      <c r="B2357" s="3">
        <v>44751</v>
      </c>
      <c r="C2357" s="3">
        <v>44765</v>
      </c>
      <c r="D2357" t="s">
        <v>18</v>
      </c>
      <c r="E2357">
        <v>111094</v>
      </c>
      <c r="F2357" t="s">
        <v>19</v>
      </c>
      <c r="G2357" t="s">
        <v>347</v>
      </c>
      <c r="H2357" t="s">
        <v>106</v>
      </c>
      <c r="I2357">
        <v>2038</v>
      </c>
      <c r="J2357" t="s">
        <v>22</v>
      </c>
      <c r="K2357" t="s">
        <v>32</v>
      </c>
      <c r="L2357" t="s">
        <v>45</v>
      </c>
      <c r="M2357" t="s">
        <v>46</v>
      </c>
      <c r="N2357" s="5">
        <v>6.98</v>
      </c>
      <c r="O2357" s="7">
        <v>2</v>
      </c>
      <c r="P2357" s="5">
        <v>4.9800000000000004</v>
      </c>
      <c r="Q2357" s="5">
        <v>2</v>
      </c>
      <c r="R2357" s="22">
        <f>Tabla1[[#This Row],[Fecha de Envío]]-Tabla1[[#This Row],[Fecha de Orden]]</f>
        <v>14</v>
      </c>
      <c r="S2357" s="24">
        <f>YEAR(Tabla1[[#This Row],[Fecha de Orden]])</f>
        <v>2022</v>
      </c>
      <c r="T2357" t="str">
        <f>VLOOKUP(Tabla1[[#This Row],[Nombre del Producto]],Tabla2[[Nombre Producto]:[Costo Unitario]],2,FALSE)</f>
        <v>Lot's O' Nuts</v>
      </c>
      <c r="U2357" t="str">
        <f>VLOOKUP(Tabla1[[#This Row],[Fábrica]],Tabla3[],4,FALSE)</f>
        <v>Arizona</v>
      </c>
    </row>
    <row r="2358" spans="1:21" x14ac:dyDescent="0.25">
      <c r="A2358" t="s">
        <v>3115</v>
      </c>
      <c r="B2358" s="3">
        <v>44751</v>
      </c>
      <c r="C2358" s="3">
        <v>44766</v>
      </c>
      <c r="D2358" t="s">
        <v>18</v>
      </c>
      <c r="E2358">
        <v>153626</v>
      </c>
      <c r="F2358" t="s">
        <v>19</v>
      </c>
      <c r="G2358" t="s">
        <v>507</v>
      </c>
      <c r="H2358" t="s">
        <v>65</v>
      </c>
      <c r="I2358">
        <v>37211</v>
      </c>
      <c r="J2358" t="s">
        <v>22</v>
      </c>
      <c r="K2358" t="s">
        <v>66</v>
      </c>
      <c r="L2358" t="s">
        <v>24</v>
      </c>
      <c r="M2358" t="s">
        <v>25</v>
      </c>
      <c r="N2358" s="5">
        <v>11.25</v>
      </c>
      <c r="O2358" s="7">
        <v>3</v>
      </c>
      <c r="P2358" s="5">
        <v>7.35</v>
      </c>
      <c r="Q2358" s="5">
        <v>3.9</v>
      </c>
      <c r="R2358" s="22">
        <f>Tabla1[[#This Row],[Fecha de Envío]]-Tabla1[[#This Row],[Fecha de Orden]]</f>
        <v>15</v>
      </c>
      <c r="S2358" s="24">
        <f>YEAR(Tabla1[[#This Row],[Fecha de Orden]])</f>
        <v>2022</v>
      </c>
      <c r="T2358" t="str">
        <f>VLOOKUP(Tabla1[[#This Row],[Nombre del Producto]],Tabla2[[Nombre Producto]:[Costo Unitario]],2,FALSE)</f>
        <v>Wicked Choccy's</v>
      </c>
      <c r="U2358" t="str">
        <f>VLOOKUP(Tabla1[[#This Row],[Fábrica]],Tabla3[],4,FALSE)</f>
        <v>Georgia</v>
      </c>
    </row>
    <row r="2359" spans="1:21" x14ac:dyDescent="0.25">
      <c r="A2359" t="s">
        <v>5323</v>
      </c>
      <c r="B2359" s="3">
        <v>44751</v>
      </c>
      <c r="C2359" s="3">
        <v>44765</v>
      </c>
      <c r="D2359" t="s">
        <v>18</v>
      </c>
      <c r="E2359">
        <v>123456</v>
      </c>
      <c r="F2359" t="s">
        <v>19</v>
      </c>
      <c r="G2359" t="s">
        <v>186</v>
      </c>
      <c r="H2359" t="s">
        <v>42</v>
      </c>
      <c r="I2359">
        <v>75220</v>
      </c>
      <c r="J2359" t="s">
        <v>22</v>
      </c>
      <c r="K2359" t="s">
        <v>43</v>
      </c>
      <c r="L2359" t="s">
        <v>33</v>
      </c>
      <c r="M2359" t="s">
        <v>34</v>
      </c>
      <c r="N2359" s="5">
        <v>7.2</v>
      </c>
      <c r="O2359" s="7">
        <v>2</v>
      </c>
      <c r="P2359" s="5">
        <v>4.8</v>
      </c>
      <c r="Q2359" s="5">
        <v>2.4</v>
      </c>
      <c r="R2359" s="22">
        <f>Tabla1[[#This Row],[Fecha de Envío]]-Tabla1[[#This Row],[Fecha de Orden]]</f>
        <v>14</v>
      </c>
      <c r="S2359" s="24">
        <f>YEAR(Tabla1[[#This Row],[Fecha de Orden]])</f>
        <v>2022</v>
      </c>
      <c r="T2359" t="str">
        <f>VLOOKUP(Tabla1[[#This Row],[Nombre del Producto]],Tabla2[[Nombre Producto]:[Costo Unitario]],2,FALSE)</f>
        <v>Lot's O' Nuts</v>
      </c>
      <c r="U2359" t="str">
        <f>VLOOKUP(Tabla1[[#This Row],[Fábrica]],Tabla3[],4,FALSE)</f>
        <v>Arizona</v>
      </c>
    </row>
    <row r="2360" spans="1:21" x14ac:dyDescent="0.25">
      <c r="A2360" t="s">
        <v>5859</v>
      </c>
      <c r="B2360" s="3">
        <v>44751</v>
      </c>
      <c r="C2360" s="3">
        <v>44766</v>
      </c>
      <c r="D2360" t="s">
        <v>71</v>
      </c>
      <c r="E2360">
        <v>135314</v>
      </c>
      <c r="F2360" t="s">
        <v>19</v>
      </c>
      <c r="G2360" t="s">
        <v>144</v>
      </c>
      <c r="H2360" t="s">
        <v>101</v>
      </c>
      <c r="I2360">
        <v>19120</v>
      </c>
      <c r="J2360" t="s">
        <v>22</v>
      </c>
      <c r="K2360" t="s">
        <v>32</v>
      </c>
      <c r="L2360" t="s">
        <v>45</v>
      </c>
      <c r="M2360" t="s">
        <v>46</v>
      </c>
      <c r="N2360" s="5">
        <v>10.47</v>
      </c>
      <c r="O2360" s="7">
        <v>3</v>
      </c>
      <c r="P2360" s="5">
        <v>7.47</v>
      </c>
      <c r="Q2360" s="5">
        <v>3</v>
      </c>
      <c r="R2360" s="22">
        <f>Tabla1[[#This Row],[Fecha de Envío]]-Tabla1[[#This Row],[Fecha de Orden]]</f>
        <v>15</v>
      </c>
      <c r="S2360" s="24">
        <f>YEAR(Tabla1[[#This Row],[Fecha de Orden]])</f>
        <v>2022</v>
      </c>
      <c r="T2360" t="str">
        <f>VLOOKUP(Tabla1[[#This Row],[Nombre del Producto]],Tabla2[[Nombre Producto]:[Costo Unitario]],2,FALSE)</f>
        <v>Lot's O' Nuts</v>
      </c>
      <c r="U2360" t="str">
        <f>VLOOKUP(Tabla1[[#This Row],[Fábrica]],Tabla3[],4,FALSE)</f>
        <v>Arizona</v>
      </c>
    </row>
    <row r="2361" spans="1:21" x14ac:dyDescent="0.25">
      <c r="A2361" t="s">
        <v>3205</v>
      </c>
      <c r="B2361" s="3">
        <v>44752</v>
      </c>
      <c r="C2361" s="3">
        <v>44762</v>
      </c>
      <c r="D2361" t="s">
        <v>82</v>
      </c>
      <c r="E2361">
        <v>149384</v>
      </c>
      <c r="F2361" t="s">
        <v>19</v>
      </c>
      <c r="G2361" t="s">
        <v>2594</v>
      </c>
      <c r="H2361" t="s">
        <v>69</v>
      </c>
      <c r="I2361">
        <v>85281</v>
      </c>
      <c r="J2361" t="s">
        <v>22</v>
      </c>
      <c r="K2361" t="s">
        <v>23</v>
      </c>
      <c r="L2361" t="s">
        <v>27</v>
      </c>
      <c r="M2361" t="s">
        <v>28</v>
      </c>
      <c r="N2361" s="5">
        <v>10.8</v>
      </c>
      <c r="O2361" s="7">
        <v>3</v>
      </c>
      <c r="P2361" s="5">
        <v>7.5</v>
      </c>
      <c r="Q2361" s="5">
        <v>3.3</v>
      </c>
      <c r="R2361" s="22">
        <f>Tabla1[[#This Row],[Fecha de Envío]]-Tabla1[[#This Row],[Fecha de Orden]]</f>
        <v>10</v>
      </c>
      <c r="S2361" s="24">
        <f>YEAR(Tabla1[[#This Row],[Fecha de Orden]])</f>
        <v>2022</v>
      </c>
      <c r="T2361" t="str">
        <f>VLOOKUP(Tabla1[[#This Row],[Nombre del Producto]],Tabla2[[Nombre Producto]:[Costo Unitario]],2,FALSE)</f>
        <v>Lot's O' Nuts</v>
      </c>
      <c r="U2361" t="str">
        <f>VLOOKUP(Tabla1[[#This Row],[Fábrica]],Tabla3[],4,FALSE)</f>
        <v>Arizona</v>
      </c>
    </row>
    <row r="2362" spans="1:21" x14ac:dyDescent="0.25">
      <c r="A2362" t="s">
        <v>6464</v>
      </c>
      <c r="B2362" s="3">
        <v>44752</v>
      </c>
      <c r="C2362" s="3">
        <v>44766</v>
      </c>
      <c r="D2362" t="s">
        <v>18</v>
      </c>
      <c r="E2362">
        <v>107020</v>
      </c>
      <c r="F2362" t="s">
        <v>19</v>
      </c>
      <c r="G2362" t="s">
        <v>1224</v>
      </c>
      <c r="H2362" t="s">
        <v>21</v>
      </c>
      <c r="I2362">
        <v>92404</v>
      </c>
      <c r="J2362" t="s">
        <v>22</v>
      </c>
      <c r="K2362" t="s">
        <v>23</v>
      </c>
      <c r="L2362" t="s">
        <v>33</v>
      </c>
      <c r="M2362" t="s">
        <v>34</v>
      </c>
      <c r="N2362" s="5">
        <v>7.2</v>
      </c>
      <c r="O2362" s="7">
        <v>2</v>
      </c>
      <c r="P2362" s="5">
        <v>4.8</v>
      </c>
      <c r="Q2362" s="5">
        <v>2.4</v>
      </c>
      <c r="R2362" s="22">
        <f>Tabla1[[#This Row],[Fecha de Envío]]-Tabla1[[#This Row],[Fecha de Orden]]</f>
        <v>14</v>
      </c>
      <c r="S2362" s="24">
        <f>YEAR(Tabla1[[#This Row],[Fecha de Orden]])</f>
        <v>2022</v>
      </c>
      <c r="T2362" t="str">
        <f>VLOOKUP(Tabla1[[#This Row],[Nombre del Producto]],Tabla2[[Nombre Producto]:[Costo Unitario]],2,FALSE)</f>
        <v>Lot's O' Nuts</v>
      </c>
      <c r="U2362" t="str">
        <f>VLOOKUP(Tabla1[[#This Row],[Fábrica]],Tabla3[],4,FALSE)</f>
        <v>Arizona</v>
      </c>
    </row>
    <row r="2363" spans="1:21" x14ac:dyDescent="0.25">
      <c r="A2363" t="s">
        <v>1921</v>
      </c>
      <c r="B2363" s="3">
        <v>44753</v>
      </c>
      <c r="C2363" s="3">
        <v>44765</v>
      </c>
      <c r="D2363" t="s">
        <v>39</v>
      </c>
      <c r="E2363">
        <v>142237</v>
      </c>
      <c r="F2363" t="s">
        <v>19</v>
      </c>
      <c r="G2363" t="s">
        <v>144</v>
      </c>
      <c r="H2363" t="s">
        <v>101</v>
      </c>
      <c r="I2363">
        <v>19134</v>
      </c>
      <c r="J2363" t="s">
        <v>22</v>
      </c>
      <c r="K2363" t="s">
        <v>32</v>
      </c>
      <c r="L2363" t="s">
        <v>45</v>
      </c>
      <c r="M2363" t="s">
        <v>46</v>
      </c>
      <c r="N2363" s="5">
        <v>27.92</v>
      </c>
      <c r="O2363" s="7">
        <v>8</v>
      </c>
      <c r="P2363" s="5">
        <v>19.920000000000002</v>
      </c>
      <c r="Q2363" s="5">
        <v>8</v>
      </c>
      <c r="R2363" s="22">
        <f>Tabla1[[#This Row],[Fecha de Envío]]-Tabla1[[#This Row],[Fecha de Orden]]</f>
        <v>12</v>
      </c>
      <c r="S2363" s="24">
        <f>YEAR(Tabla1[[#This Row],[Fecha de Orden]])</f>
        <v>2022</v>
      </c>
      <c r="T2363" t="str">
        <f>VLOOKUP(Tabla1[[#This Row],[Nombre del Producto]],Tabla2[[Nombre Producto]:[Costo Unitario]],2,FALSE)</f>
        <v>Lot's O' Nuts</v>
      </c>
      <c r="U2363" t="str">
        <f>VLOOKUP(Tabla1[[#This Row],[Fábrica]],Tabla3[],4,FALSE)</f>
        <v>Arizona</v>
      </c>
    </row>
    <row r="2364" spans="1:21" x14ac:dyDescent="0.25">
      <c r="A2364" t="s">
        <v>1922</v>
      </c>
      <c r="B2364" s="3">
        <v>44753</v>
      </c>
      <c r="C2364" s="3">
        <v>44765</v>
      </c>
      <c r="D2364" t="s">
        <v>39</v>
      </c>
      <c r="E2364">
        <v>142237</v>
      </c>
      <c r="F2364" t="s">
        <v>19</v>
      </c>
      <c r="G2364" t="s">
        <v>144</v>
      </c>
      <c r="H2364" t="s">
        <v>101</v>
      </c>
      <c r="I2364">
        <v>19134</v>
      </c>
      <c r="J2364" t="s">
        <v>22</v>
      </c>
      <c r="K2364" t="s">
        <v>32</v>
      </c>
      <c r="L2364" t="s">
        <v>36</v>
      </c>
      <c r="M2364" t="s">
        <v>37</v>
      </c>
      <c r="N2364" s="5">
        <v>19.5</v>
      </c>
      <c r="O2364" s="7">
        <v>6</v>
      </c>
      <c r="P2364" s="5">
        <v>12.66</v>
      </c>
      <c r="Q2364" s="5">
        <v>6.84</v>
      </c>
      <c r="R2364" s="22">
        <f>Tabla1[[#This Row],[Fecha de Envío]]-Tabla1[[#This Row],[Fecha de Orden]]</f>
        <v>12</v>
      </c>
      <c r="S2364" s="24">
        <f>YEAR(Tabla1[[#This Row],[Fecha de Orden]])</f>
        <v>2022</v>
      </c>
      <c r="T2364" t="str">
        <f>VLOOKUP(Tabla1[[#This Row],[Nombre del Producto]],Tabla2[[Nombre Producto]:[Costo Unitario]],2,FALSE)</f>
        <v>Wicked Choccy's</v>
      </c>
      <c r="U2364" t="str">
        <f>VLOOKUP(Tabla1[[#This Row],[Fábrica]],Tabla3[],4,FALSE)</f>
        <v>Georgia</v>
      </c>
    </row>
    <row r="2365" spans="1:21" x14ac:dyDescent="0.25">
      <c r="A2365" t="s">
        <v>1923</v>
      </c>
      <c r="B2365" s="3">
        <v>44753</v>
      </c>
      <c r="C2365" s="3">
        <v>44765</v>
      </c>
      <c r="D2365" t="s">
        <v>39</v>
      </c>
      <c r="E2365">
        <v>142237</v>
      </c>
      <c r="F2365" t="s">
        <v>19</v>
      </c>
      <c r="G2365" t="s">
        <v>144</v>
      </c>
      <c r="H2365" t="s">
        <v>101</v>
      </c>
      <c r="I2365">
        <v>19134</v>
      </c>
      <c r="J2365" t="s">
        <v>22</v>
      </c>
      <c r="K2365" t="s">
        <v>32</v>
      </c>
      <c r="L2365" t="s">
        <v>33</v>
      </c>
      <c r="M2365" t="s">
        <v>34</v>
      </c>
      <c r="N2365" s="5">
        <v>25.2</v>
      </c>
      <c r="O2365" s="7">
        <v>7</v>
      </c>
      <c r="P2365" s="5">
        <v>16.8</v>
      </c>
      <c r="Q2365" s="5">
        <v>8.4</v>
      </c>
      <c r="R2365" s="22">
        <f>Tabla1[[#This Row],[Fecha de Envío]]-Tabla1[[#This Row],[Fecha de Orden]]</f>
        <v>12</v>
      </c>
      <c r="S2365" s="24">
        <f>YEAR(Tabla1[[#This Row],[Fecha de Orden]])</f>
        <v>2022</v>
      </c>
      <c r="T2365" t="str">
        <f>VLOOKUP(Tabla1[[#This Row],[Nombre del Producto]],Tabla2[[Nombre Producto]:[Costo Unitario]],2,FALSE)</f>
        <v>Lot's O' Nuts</v>
      </c>
      <c r="U2365" t="str">
        <f>VLOOKUP(Tabla1[[#This Row],[Fábrica]],Tabla3[],4,FALSE)</f>
        <v>Arizona</v>
      </c>
    </row>
    <row r="2366" spans="1:21" x14ac:dyDescent="0.25">
      <c r="A2366" t="s">
        <v>7891</v>
      </c>
      <c r="B2366" s="3">
        <v>44753</v>
      </c>
      <c r="C2366" s="3">
        <v>44765</v>
      </c>
      <c r="D2366" t="s">
        <v>71</v>
      </c>
      <c r="E2366">
        <v>142419</v>
      </c>
      <c r="F2366" t="s">
        <v>19</v>
      </c>
      <c r="G2366" t="s">
        <v>124</v>
      </c>
      <c r="H2366" t="s">
        <v>125</v>
      </c>
      <c r="I2366">
        <v>98115</v>
      </c>
      <c r="J2366" t="s">
        <v>22</v>
      </c>
      <c r="K2366" t="s">
        <v>23</v>
      </c>
      <c r="L2366" t="s">
        <v>36</v>
      </c>
      <c r="M2366" t="s">
        <v>37</v>
      </c>
      <c r="N2366" s="5">
        <v>9.75</v>
      </c>
      <c r="O2366" s="7">
        <v>3</v>
      </c>
      <c r="P2366" s="5">
        <v>6.33</v>
      </c>
      <c r="Q2366" s="5">
        <v>3.42</v>
      </c>
      <c r="R2366" s="22">
        <f>Tabla1[[#This Row],[Fecha de Envío]]-Tabla1[[#This Row],[Fecha de Orden]]</f>
        <v>12</v>
      </c>
      <c r="S2366" s="24">
        <f>YEAR(Tabla1[[#This Row],[Fecha de Orden]])</f>
        <v>2022</v>
      </c>
      <c r="T2366" t="str">
        <f>VLOOKUP(Tabla1[[#This Row],[Nombre del Producto]],Tabla2[[Nombre Producto]:[Costo Unitario]],2,FALSE)</f>
        <v>Wicked Choccy's</v>
      </c>
      <c r="U2366" t="str">
        <f>VLOOKUP(Tabla1[[#This Row],[Fábrica]],Tabla3[],4,FALSE)</f>
        <v>Georgia</v>
      </c>
    </row>
    <row r="2367" spans="1:21" x14ac:dyDescent="0.25">
      <c r="A2367" t="s">
        <v>7892</v>
      </c>
      <c r="B2367" s="3">
        <v>44753</v>
      </c>
      <c r="C2367" s="3">
        <v>44765</v>
      </c>
      <c r="D2367" t="s">
        <v>71</v>
      </c>
      <c r="E2367">
        <v>142419</v>
      </c>
      <c r="F2367" t="s">
        <v>19</v>
      </c>
      <c r="G2367" t="s">
        <v>124</v>
      </c>
      <c r="H2367" t="s">
        <v>125</v>
      </c>
      <c r="I2367">
        <v>98115</v>
      </c>
      <c r="J2367" t="s">
        <v>22</v>
      </c>
      <c r="K2367" t="s">
        <v>23</v>
      </c>
      <c r="L2367" t="s">
        <v>27</v>
      </c>
      <c r="M2367" t="s">
        <v>28</v>
      </c>
      <c r="N2367" s="5">
        <v>10.8</v>
      </c>
      <c r="O2367" s="7">
        <v>3</v>
      </c>
      <c r="P2367" s="5">
        <v>7.5</v>
      </c>
      <c r="Q2367" s="5">
        <v>3.3</v>
      </c>
      <c r="R2367" s="22">
        <f>Tabla1[[#This Row],[Fecha de Envío]]-Tabla1[[#This Row],[Fecha de Orden]]</f>
        <v>12</v>
      </c>
      <c r="S2367" s="24">
        <f>YEAR(Tabla1[[#This Row],[Fecha de Orden]])</f>
        <v>2022</v>
      </c>
      <c r="T2367" t="str">
        <f>VLOOKUP(Tabla1[[#This Row],[Nombre del Producto]],Tabla2[[Nombre Producto]:[Costo Unitario]],2,FALSE)</f>
        <v>Lot's O' Nuts</v>
      </c>
      <c r="U2367" t="str">
        <f>VLOOKUP(Tabla1[[#This Row],[Fábrica]],Tabla3[],4,FALSE)</f>
        <v>Arizona</v>
      </c>
    </row>
    <row r="2368" spans="1:21" x14ac:dyDescent="0.25">
      <c r="A2368" t="s">
        <v>8896</v>
      </c>
      <c r="B2368" s="3">
        <v>44753</v>
      </c>
      <c r="C2368" s="3">
        <v>44764</v>
      </c>
      <c r="D2368" t="s">
        <v>39</v>
      </c>
      <c r="E2368">
        <v>136469</v>
      </c>
      <c r="F2368" t="s">
        <v>19</v>
      </c>
      <c r="G2368" t="s">
        <v>606</v>
      </c>
      <c r="H2368" t="s">
        <v>1209</v>
      </c>
      <c r="I2368">
        <v>19805</v>
      </c>
      <c r="J2368" t="s">
        <v>22</v>
      </c>
      <c r="K2368" t="s">
        <v>32</v>
      </c>
      <c r="L2368" t="s">
        <v>45</v>
      </c>
      <c r="M2368" t="s">
        <v>46</v>
      </c>
      <c r="N2368" s="5">
        <v>13.96</v>
      </c>
      <c r="O2368" s="7">
        <v>4</v>
      </c>
      <c r="P2368" s="5">
        <v>9.9600000000000009</v>
      </c>
      <c r="Q2368" s="5">
        <v>4</v>
      </c>
      <c r="R2368" s="22">
        <f>Tabla1[[#This Row],[Fecha de Envío]]-Tabla1[[#This Row],[Fecha de Orden]]</f>
        <v>11</v>
      </c>
      <c r="S2368" s="24">
        <f>YEAR(Tabla1[[#This Row],[Fecha de Orden]])</f>
        <v>2022</v>
      </c>
      <c r="T2368" t="str">
        <f>VLOOKUP(Tabla1[[#This Row],[Nombre del Producto]],Tabla2[[Nombre Producto]:[Costo Unitario]],2,FALSE)</f>
        <v>Lot's O' Nuts</v>
      </c>
      <c r="U2368" t="str">
        <f>VLOOKUP(Tabla1[[#This Row],[Fábrica]],Tabla3[],4,FALSE)</f>
        <v>Arizona</v>
      </c>
    </row>
    <row r="2369" spans="1:21" x14ac:dyDescent="0.25">
      <c r="A2369" t="s">
        <v>8897</v>
      </c>
      <c r="B2369" s="3">
        <v>44753</v>
      </c>
      <c r="C2369" s="3">
        <v>44764</v>
      </c>
      <c r="D2369" t="s">
        <v>39</v>
      </c>
      <c r="E2369">
        <v>136469</v>
      </c>
      <c r="F2369" t="s">
        <v>19</v>
      </c>
      <c r="G2369" t="s">
        <v>606</v>
      </c>
      <c r="H2369" t="s">
        <v>1209</v>
      </c>
      <c r="I2369">
        <v>19805</v>
      </c>
      <c r="J2369" t="s">
        <v>22</v>
      </c>
      <c r="K2369" t="s">
        <v>32</v>
      </c>
      <c r="L2369" t="s">
        <v>33</v>
      </c>
      <c r="M2369" t="s">
        <v>34</v>
      </c>
      <c r="N2369" s="5">
        <v>25.2</v>
      </c>
      <c r="O2369" s="7">
        <v>7</v>
      </c>
      <c r="P2369" s="5">
        <v>16.8</v>
      </c>
      <c r="Q2369" s="5">
        <v>8.4</v>
      </c>
      <c r="R2369" s="22">
        <f>Tabla1[[#This Row],[Fecha de Envío]]-Tabla1[[#This Row],[Fecha de Orden]]</f>
        <v>11</v>
      </c>
      <c r="S2369" s="24">
        <f>YEAR(Tabla1[[#This Row],[Fecha de Orden]])</f>
        <v>2022</v>
      </c>
      <c r="T2369" t="str">
        <f>VLOOKUP(Tabla1[[#This Row],[Nombre del Producto]],Tabla2[[Nombre Producto]:[Costo Unitario]],2,FALSE)</f>
        <v>Lot's O' Nuts</v>
      </c>
      <c r="U2369" t="str">
        <f>VLOOKUP(Tabla1[[#This Row],[Fábrica]],Tabla3[],4,FALSE)</f>
        <v>Arizona</v>
      </c>
    </row>
    <row r="2370" spans="1:21" x14ac:dyDescent="0.25">
      <c r="A2370" t="s">
        <v>3537</v>
      </c>
      <c r="B2370" s="3">
        <v>44754</v>
      </c>
      <c r="C2370" s="3">
        <v>44770</v>
      </c>
      <c r="D2370" t="s">
        <v>18</v>
      </c>
      <c r="E2370">
        <v>112711</v>
      </c>
      <c r="F2370" t="s">
        <v>19</v>
      </c>
      <c r="G2370" t="s">
        <v>2991</v>
      </c>
      <c r="H2370" t="s">
        <v>42</v>
      </c>
      <c r="I2370">
        <v>79109</v>
      </c>
      <c r="J2370" t="s">
        <v>22</v>
      </c>
      <c r="K2370" t="s">
        <v>43</v>
      </c>
      <c r="L2370" t="s">
        <v>36</v>
      </c>
      <c r="M2370" t="s">
        <v>37</v>
      </c>
      <c r="N2370" s="5">
        <v>13</v>
      </c>
      <c r="O2370" s="7">
        <v>4</v>
      </c>
      <c r="P2370" s="5">
        <v>8.44</v>
      </c>
      <c r="Q2370" s="5">
        <v>4.5599999999999996</v>
      </c>
      <c r="R2370" s="22">
        <f>Tabla1[[#This Row],[Fecha de Envío]]-Tabla1[[#This Row],[Fecha de Orden]]</f>
        <v>16</v>
      </c>
      <c r="S2370" s="24">
        <f>YEAR(Tabla1[[#This Row],[Fecha de Orden]])</f>
        <v>2022</v>
      </c>
      <c r="T2370" t="str">
        <f>VLOOKUP(Tabla1[[#This Row],[Nombre del Producto]],Tabla2[[Nombre Producto]:[Costo Unitario]],2,FALSE)</f>
        <v>Wicked Choccy's</v>
      </c>
      <c r="U2370" t="str">
        <f>VLOOKUP(Tabla1[[#This Row],[Fábrica]],Tabla3[],4,FALSE)</f>
        <v>Georgia</v>
      </c>
    </row>
    <row r="2371" spans="1:21" x14ac:dyDescent="0.25">
      <c r="A2371" t="s">
        <v>7586</v>
      </c>
      <c r="B2371" s="3">
        <v>44754</v>
      </c>
      <c r="C2371" s="3">
        <v>44769</v>
      </c>
      <c r="D2371" t="s">
        <v>71</v>
      </c>
      <c r="E2371">
        <v>126557</v>
      </c>
      <c r="F2371" t="s">
        <v>19</v>
      </c>
      <c r="G2371" t="s">
        <v>239</v>
      </c>
      <c r="H2371" t="s">
        <v>173</v>
      </c>
      <c r="I2371">
        <v>60610</v>
      </c>
      <c r="J2371" t="s">
        <v>22</v>
      </c>
      <c r="K2371" t="s">
        <v>43</v>
      </c>
      <c r="L2371" t="s">
        <v>45</v>
      </c>
      <c r="M2371" t="s">
        <v>46</v>
      </c>
      <c r="N2371" s="5">
        <v>31.41</v>
      </c>
      <c r="O2371" s="7">
        <v>9</v>
      </c>
      <c r="P2371" s="5">
        <v>22.41</v>
      </c>
      <c r="Q2371" s="5">
        <v>9</v>
      </c>
      <c r="R2371" s="22">
        <f>Tabla1[[#This Row],[Fecha de Envío]]-Tabla1[[#This Row],[Fecha de Orden]]</f>
        <v>15</v>
      </c>
      <c r="S2371" s="24">
        <f>YEAR(Tabla1[[#This Row],[Fecha de Orden]])</f>
        <v>2022</v>
      </c>
      <c r="T2371" t="str">
        <f>VLOOKUP(Tabla1[[#This Row],[Nombre del Producto]],Tabla2[[Nombre Producto]:[Costo Unitario]],2,FALSE)</f>
        <v>Lot's O' Nuts</v>
      </c>
      <c r="U2371" t="str">
        <f>VLOOKUP(Tabla1[[#This Row],[Fábrica]],Tabla3[],4,FALSE)</f>
        <v>Arizona</v>
      </c>
    </row>
    <row r="2372" spans="1:21" x14ac:dyDescent="0.25">
      <c r="A2372" t="s">
        <v>7587</v>
      </c>
      <c r="B2372" s="3">
        <v>44754</v>
      </c>
      <c r="C2372" s="3">
        <v>44769</v>
      </c>
      <c r="D2372" t="s">
        <v>71</v>
      </c>
      <c r="E2372">
        <v>126557</v>
      </c>
      <c r="F2372" t="s">
        <v>19</v>
      </c>
      <c r="G2372" t="s">
        <v>239</v>
      </c>
      <c r="H2372" t="s">
        <v>173</v>
      </c>
      <c r="I2372">
        <v>60610</v>
      </c>
      <c r="J2372" t="s">
        <v>22</v>
      </c>
      <c r="K2372" t="s">
        <v>43</v>
      </c>
      <c r="L2372" t="s">
        <v>36</v>
      </c>
      <c r="M2372" t="s">
        <v>37</v>
      </c>
      <c r="N2372" s="5">
        <v>3.25</v>
      </c>
      <c r="O2372" s="7">
        <v>1</v>
      </c>
      <c r="P2372" s="5">
        <v>2.11</v>
      </c>
      <c r="Q2372" s="5">
        <v>1.1399999999999999</v>
      </c>
      <c r="R2372" s="22">
        <f>Tabla1[[#This Row],[Fecha de Envío]]-Tabla1[[#This Row],[Fecha de Orden]]</f>
        <v>15</v>
      </c>
      <c r="S2372" s="24">
        <f>YEAR(Tabla1[[#This Row],[Fecha de Orden]])</f>
        <v>2022</v>
      </c>
      <c r="T2372" t="str">
        <f>VLOOKUP(Tabla1[[#This Row],[Nombre del Producto]],Tabla2[[Nombre Producto]:[Costo Unitario]],2,FALSE)</f>
        <v>Wicked Choccy's</v>
      </c>
      <c r="U2372" t="str">
        <f>VLOOKUP(Tabla1[[#This Row],[Fábrica]],Tabla3[],4,FALSE)</f>
        <v>Georgia</v>
      </c>
    </row>
    <row r="2373" spans="1:21" x14ac:dyDescent="0.25">
      <c r="A2373" t="s">
        <v>7588</v>
      </c>
      <c r="B2373" s="3">
        <v>44754</v>
      </c>
      <c r="C2373" s="3">
        <v>44769</v>
      </c>
      <c r="D2373" t="s">
        <v>71</v>
      </c>
      <c r="E2373">
        <v>126557</v>
      </c>
      <c r="F2373" t="s">
        <v>19</v>
      </c>
      <c r="G2373" t="s">
        <v>239</v>
      </c>
      <c r="H2373" t="s">
        <v>173</v>
      </c>
      <c r="I2373">
        <v>60610</v>
      </c>
      <c r="J2373" t="s">
        <v>22</v>
      </c>
      <c r="K2373" t="s">
        <v>43</v>
      </c>
      <c r="L2373" t="s">
        <v>33</v>
      </c>
      <c r="M2373" t="s">
        <v>34</v>
      </c>
      <c r="N2373" s="5">
        <v>7.2</v>
      </c>
      <c r="O2373" s="7">
        <v>2</v>
      </c>
      <c r="P2373" s="5">
        <v>4.8</v>
      </c>
      <c r="Q2373" s="5">
        <v>2.4</v>
      </c>
      <c r="R2373" s="22">
        <f>Tabla1[[#This Row],[Fecha de Envío]]-Tabla1[[#This Row],[Fecha de Orden]]</f>
        <v>15</v>
      </c>
      <c r="S2373" s="24">
        <f>YEAR(Tabla1[[#This Row],[Fecha de Orden]])</f>
        <v>2022</v>
      </c>
      <c r="T2373" t="str">
        <f>VLOOKUP(Tabla1[[#This Row],[Nombre del Producto]],Tabla2[[Nombre Producto]:[Costo Unitario]],2,FALSE)</f>
        <v>Lot's O' Nuts</v>
      </c>
      <c r="U2373" t="str">
        <f>VLOOKUP(Tabla1[[#This Row],[Fábrica]],Tabla3[],4,FALSE)</f>
        <v>Arizona</v>
      </c>
    </row>
    <row r="2374" spans="1:21" x14ac:dyDescent="0.25">
      <c r="A2374" t="s">
        <v>6605</v>
      </c>
      <c r="B2374" s="3">
        <v>44755</v>
      </c>
      <c r="C2374" s="3">
        <v>44767</v>
      </c>
      <c r="D2374" t="s">
        <v>71</v>
      </c>
      <c r="E2374">
        <v>114069</v>
      </c>
      <c r="F2374" t="s">
        <v>19</v>
      </c>
      <c r="G2374" t="s">
        <v>30</v>
      </c>
      <c r="H2374" t="s">
        <v>31</v>
      </c>
      <c r="I2374">
        <v>10035</v>
      </c>
      <c r="J2374" t="s">
        <v>22</v>
      </c>
      <c r="K2374" t="s">
        <v>32</v>
      </c>
      <c r="L2374" t="s">
        <v>24</v>
      </c>
      <c r="M2374" t="s">
        <v>25</v>
      </c>
      <c r="N2374" s="5">
        <v>33.75</v>
      </c>
      <c r="O2374" s="7">
        <v>9</v>
      </c>
      <c r="P2374" s="5">
        <v>22.05</v>
      </c>
      <c r="Q2374" s="5">
        <v>11.7</v>
      </c>
      <c r="R2374" s="22">
        <f>Tabla1[[#This Row],[Fecha de Envío]]-Tabla1[[#This Row],[Fecha de Orden]]</f>
        <v>12</v>
      </c>
      <c r="S2374" s="24">
        <f>YEAR(Tabla1[[#This Row],[Fecha de Orden]])</f>
        <v>2022</v>
      </c>
      <c r="T2374" t="str">
        <f>VLOOKUP(Tabla1[[#This Row],[Nombre del Producto]],Tabla2[[Nombre Producto]:[Costo Unitario]],2,FALSE)</f>
        <v>Wicked Choccy's</v>
      </c>
      <c r="U2374" t="str">
        <f>VLOOKUP(Tabla1[[#This Row],[Fábrica]],Tabla3[],4,FALSE)</f>
        <v>Georgia</v>
      </c>
    </row>
    <row r="2375" spans="1:21" x14ac:dyDescent="0.25">
      <c r="A2375" t="s">
        <v>6606</v>
      </c>
      <c r="B2375" s="3">
        <v>44755</v>
      </c>
      <c r="C2375" s="3">
        <v>44767</v>
      </c>
      <c r="D2375" t="s">
        <v>71</v>
      </c>
      <c r="E2375">
        <v>114069</v>
      </c>
      <c r="F2375" t="s">
        <v>19</v>
      </c>
      <c r="G2375" t="s">
        <v>30</v>
      </c>
      <c r="H2375" t="s">
        <v>31</v>
      </c>
      <c r="I2375">
        <v>10035</v>
      </c>
      <c r="J2375" t="s">
        <v>22</v>
      </c>
      <c r="K2375" t="s">
        <v>32</v>
      </c>
      <c r="L2375" t="s">
        <v>27</v>
      </c>
      <c r="M2375" t="s">
        <v>28</v>
      </c>
      <c r="N2375" s="5">
        <v>7.2</v>
      </c>
      <c r="O2375" s="7">
        <v>2</v>
      </c>
      <c r="P2375" s="5">
        <v>5</v>
      </c>
      <c r="Q2375" s="5">
        <v>2.2000000000000002</v>
      </c>
      <c r="R2375" s="22">
        <f>Tabla1[[#This Row],[Fecha de Envío]]-Tabla1[[#This Row],[Fecha de Orden]]</f>
        <v>12</v>
      </c>
      <c r="S2375" s="24">
        <f>YEAR(Tabla1[[#This Row],[Fecha de Orden]])</f>
        <v>2022</v>
      </c>
      <c r="T2375" t="str">
        <f>VLOOKUP(Tabla1[[#This Row],[Nombre del Producto]],Tabla2[[Nombre Producto]:[Costo Unitario]],2,FALSE)</f>
        <v>Lot's O' Nuts</v>
      </c>
      <c r="U2375" t="str">
        <f>VLOOKUP(Tabla1[[#This Row],[Fábrica]],Tabla3[],4,FALSE)</f>
        <v>Arizona</v>
      </c>
    </row>
    <row r="2376" spans="1:21" x14ac:dyDescent="0.25">
      <c r="A2376" t="s">
        <v>6607</v>
      </c>
      <c r="B2376" s="3">
        <v>44755</v>
      </c>
      <c r="C2376" s="3">
        <v>44767</v>
      </c>
      <c r="D2376" t="s">
        <v>71</v>
      </c>
      <c r="E2376">
        <v>114069</v>
      </c>
      <c r="F2376" t="s">
        <v>19</v>
      </c>
      <c r="G2376" t="s">
        <v>30</v>
      </c>
      <c r="H2376" t="s">
        <v>31</v>
      </c>
      <c r="I2376">
        <v>10035</v>
      </c>
      <c r="J2376" t="s">
        <v>22</v>
      </c>
      <c r="K2376" t="s">
        <v>32</v>
      </c>
      <c r="L2376" t="s">
        <v>36</v>
      </c>
      <c r="M2376" t="s">
        <v>37</v>
      </c>
      <c r="N2376" s="5">
        <v>6.5</v>
      </c>
      <c r="O2376" s="7">
        <v>2</v>
      </c>
      <c r="P2376" s="5">
        <v>4.22</v>
      </c>
      <c r="Q2376" s="5">
        <v>2.2799999999999998</v>
      </c>
      <c r="R2376" s="22">
        <f>Tabla1[[#This Row],[Fecha de Envío]]-Tabla1[[#This Row],[Fecha de Orden]]</f>
        <v>12</v>
      </c>
      <c r="S2376" s="24">
        <f>YEAR(Tabla1[[#This Row],[Fecha de Orden]])</f>
        <v>2022</v>
      </c>
      <c r="T2376" t="str">
        <f>VLOOKUP(Tabla1[[#This Row],[Nombre del Producto]],Tabla2[[Nombre Producto]:[Costo Unitario]],2,FALSE)</f>
        <v>Wicked Choccy's</v>
      </c>
      <c r="U2376" t="str">
        <f>VLOOKUP(Tabla1[[#This Row],[Fábrica]],Tabla3[],4,FALSE)</f>
        <v>Georgia</v>
      </c>
    </row>
    <row r="2377" spans="1:21" x14ac:dyDescent="0.25">
      <c r="A2377" t="s">
        <v>6623</v>
      </c>
      <c r="B2377" s="3">
        <v>44755</v>
      </c>
      <c r="C2377" s="3">
        <v>44767</v>
      </c>
      <c r="D2377" t="s">
        <v>71</v>
      </c>
      <c r="E2377">
        <v>140851</v>
      </c>
      <c r="F2377" t="s">
        <v>19</v>
      </c>
      <c r="G2377" t="s">
        <v>4177</v>
      </c>
      <c r="H2377" t="s">
        <v>73</v>
      </c>
      <c r="I2377">
        <v>31204</v>
      </c>
      <c r="J2377" t="s">
        <v>22</v>
      </c>
      <c r="K2377" t="s">
        <v>66</v>
      </c>
      <c r="L2377" t="s">
        <v>36</v>
      </c>
      <c r="M2377" t="s">
        <v>37</v>
      </c>
      <c r="N2377" s="5">
        <v>19.5</v>
      </c>
      <c r="O2377" s="7">
        <v>6</v>
      </c>
      <c r="P2377" s="5">
        <v>12.66</v>
      </c>
      <c r="Q2377" s="5">
        <v>6.84</v>
      </c>
      <c r="R2377" s="22">
        <f>Tabla1[[#This Row],[Fecha de Envío]]-Tabla1[[#This Row],[Fecha de Orden]]</f>
        <v>12</v>
      </c>
      <c r="S2377" s="24">
        <f>YEAR(Tabla1[[#This Row],[Fecha de Orden]])</f>
        <v>2022</v>
      </c>
      <c r="T2377" t="str">
        <f>VLOOKUP(Tabla1[[#This Row],[Nombre del Producto]],Tabla2[[Nombre Producto]:[Costo Unitario]],2,FALSE)</f>
        <v>Wicked Choccy's</v>
      </c>
      <c r="U2377" t="str">
        <f>VLOOKUP(Tabla1[[#This Row],[Fábrica]],Tabla3[],4,FALSE)</f>
        <v>Georgia</v>
      </c>
    </row>
    <row r="2378" spans="1:21" x14ac:dyDescent="0.25">
      <c r="A2378" t="s">
        <v>8178</v>
      </c>
      <c r="B2378" s="3">
        <v>44755</v>
      </c>
      <c r="C2378" s="3">
        <v>44767</v>
      </c>
      <c r="D2378" t="s">
        <v>39</v>
      </c>
      <c r="E2378">
        <v>107349</v>
      </c>
      <c r="F2378" t="s">
        <v>19</v>
      </c>
      <c r="G2378" t="s">
        <v>159</v>
      </c>
      <c r="H2378" t="s">
        <v>42</v>
      </c>
      <c r="I2378">
        <v>77095</v>
      </c>
      <c r="J2378" t="s">
        <v>22</v>
      </c>
      <c r="K2378" t="s">
        <v>43</v>
      </c>
      <c r="L2378" t="s">
        <v>36</v>
      </c>
      <c r="M2378" t="s">
        <v>37</v>
      </c>
      <c r="N2378" s="5">
        <v>19.5</v>
      </c>
      <c r="O2378" s="7">
        <v>6</v>
      </c>
      <c r="P2378" s="5">
        <v>12.66</v>
      </c>
      <c r="Q2378" s="5">
        <v>6.84</v>
      </c>
      <c r="R2378" s="22">
        <f>Tabla1[[#This Row],[Fecha de Envío]]-Tabla1[[#This Row],[Fecha de Orden]]</f>
        <v>12</v>
      </c>
      <c r="S2378" s="24">
        <f>YEAR(Tabla1[[#This Row],[Fecha de Orden]])</f>
        <v>2022</v>
      </c>
      <c r="T2378" t="str">
        <f>VLOOKUP(Tabla1[[#This Row],[Nombre del Producto]],Tabla2[[Nombre Producto]:[Costo Unitario]],2,FALSE)</f>
        <v>Wicked Choccy's</v>
      </c>
      <c r="U2378" t="str">
        <f>VLOOKUP(Tabla1[[#This Row],[Fábrica]],Tabla3[],4,FALSE)</f>
        <v>Georgia</v>
      </c>
    </row>
    <row r="2379" spans="1:21" x14ac:dyDescent="0.25">
      <c r="A2379" t="s">
        <v>8731</v>
      </c>
      <c r="B2379" s="3">
        <v>44756</v>
      </c>
      <c r="C2379" s="3">
        <v>44771</v>
      </c>
      <c r="D2379" t="s">
        <v>71</v>
      </c>
      <c r="E2379">
        <v>143364</v>
      </c>
      <c r="F2379" t="s">
        <v>19</v>
      </c>
      <c r="G2379" t="s">
        <v>68</v>
      </c>
      <c r="H2379" t="s">
        <v>69</v>
      </c>
      <c r="I2379">
        <v>85204</v>
      </c>
      <c r="J2379" t="s">
        <v>22</v>
      </c>
      <c r="K2379" t="s">
        <v>23</v>
      </c>
      <c r="L2379" t="s">
        <v>36</v>
      </c>
      <c r="M2379" t="s">
        <v>37</v>
      </c>
      <c r="N2379" s="5">
        <v>19.5</v>
      </c>
      <c r="O2379" s="7">
        <v>6</v>
      </c>
      <c r="P2379" s="5">
        <v>12.66</v>
      </c>
      <c r="Q2379" s="5">
        <v>6.84</v>
      </c>
      <c r="R2379" s="22">
        <f>Tabla1[[#This Row],[Fecha de Envío]]-Tabla1[[#This Row],[Fecha de Orden]]</f>
        <v>15</v>
      </c>
      <c r="S2379" s="24">
        <f>YEAR(Tabla1[[#This Row],[Fecha de Orden]])</f>
        <v>2022</v>
      </c>
      <c r="T2379" t="str">
        <f>VLOOKUP(Tabla1[[#This Row],[Nombre del Producto]],Tabla2[[Nombre Producto]:[Costo Unitario]],2,FALSE)</f>
        <v>Wicked Choccy's</v>
      </c>
      <c r="U2379" t="str">
        <f>VLOOKUP(Tabla1[[#This Row],[Fábrica]],Tabla3[],4,FALSE)</f>
        <v>Georgia</v>
      </c>
    </row>
    <row r="2380" spans="1:21" x14ac:dyDescent="0.25">
      <c r="A2380" t="s">
        <v>8732</v>
      </c>
      <c r="B2380" s="3">
        <v>44756</v>
      </c>
      <c r="C2380" s="3">
        <v>44771</v>
      </c>
      <c r="D2380" t="s">
        <v>71</v>
      </c>
      <c r="E2380">
        <v>143364</v>
      </c>
      <c r="F2380" t="s">
        <v>19</v>
      </c>
      <c r="G2380" t="s">
        <v>68</v>
      </c>
      <c r="H2380" t="s">
        <v>69</v>
      </c>
      <c r="I2380">
        <v>85204</v>
      </c>
      <c r="J2380" t="s">
        <v>22</v>
      </c>
      <c r="K2380" t="s">
        <v>23</v>
      </c>
      <c r="L2380" t="s">
        <v>27</v>
      </c>
      <c r="M2380" t="s">
        <v>28</v>
      </c>
      <c r="N2380" s="5">
        <v>10.8</v>
      </c>
      <c r="O2380" s="7">
        <v>3</v>
      </c>
      <c r="P2380" s="5">
        <v>7.5</v>
      </c>
      <c r="Q2380" s="5">
        <v>3.3</v>
      </c>
      <c r="R2380" s="22">
        <f>Tabla1[[#This Row],[Fecha de Envío]]-Tabla1[[#This Row],[Fecha de Orden]]</f>
        <v>15</v>
      </c>
      <c r="S2380" s="24">
        <f>YEAR(Tabla1[[#This Row],[Fecha de Orden]])</f>
        <v>2022</v>
      </c>
      <c r="T2380" t="str">
        <f>VLOOKUP(Tabla1[[#This Row],[Nombre del Producto]],Tabla2[[Nombre Producto]:[Costo Unitario]],2,FALSE)</f>
        <v>Lot's O' Nuts</v>
      </c>
      <c r="U2380" t="str">
        <f>VLOOKUP(Tabla1[[#This Row],[Fábrica]],Tabla3[],4,FALSE)</f>
        <v>Arizona</v>
      </c>
    </row>
    <row r="2381" spans="1:21" x14ac:dyDescent="0.25">
      <c r="A2381" t="s">
        <v>3289</v>
      </c>
      <c r="B2381" s="3">
        <v>44758</v>
      </c>
      <c r="C2381" s="3">
        <v>44768</v>
      </c>
      <c r="D2381" t="s">
        <v>82</v>
      </c>
      <c r="E2381">
        <v>113404</v>
      </c>
      <c r="F2381" t="s">
        <v>19</v>
      </c>
      <c r="G2381" t="s">
        <v>20</v>
      </c>
      <c r="H2381" t="s">
        <v>21</v>
      </c>
      <c r="I2381">
        <v>94122</v>
      </c>
      <c r="J2381" t="s">
        <v>22</v>
      </c>
      <c r="K2381" t="s">
        <v>23</v>
      </c>
      <c r="L2381" t="s">
        <v>24</v>
      </c>
      <c r="M2381" t="s">
        <v>25</v>
      </c>
      <c r="N2381" s="5">
        <v>22.5</v>
      </c>
      <c r="O2381" s="7">
        <v>6</v>
      </c>
      <c r="P2381" s="5">
        <v>14.7</v>
      </c>
      <c r="Q2381" s="5">
        <v>7.8</v>
      </c>
      <c r="R2381" s="22">
        <f>Tabla1[[#This Row],[Fecha de Envío]]-Tabla1[[#This Row],[Fecha de Orden]]</f>
        <v>10</v>
      </c>
      <c r="S2381" s="24">
        <f>YEAR(Tabla1[[#This Row],[Fecha de Orden]])</f>
        <v>2022</v>
      </c>
      <c r="T2381" t="str">
        <f>VLOOKUP(Tabla1[[#This Row],[Nombre del Producto]],Tabla2[[Nombre Producto]:[Costo Unitario]],2,FALSE)</f>
        <v>Wicked Choccy's</v>
      </c>
      <c r="U2381" t="str">
        <f>VLOOKUP(Tabla1[[#This Row],[Fábrica]],Tabla3[],4,FALSE)</f>
        <v>Georgia</v>
      </c>
    </row>
    <row r="2382" spans="1:21" x14ac:dyDescent="0.25">
      <c r="A2382" t="s">
        <v>3290</v>
      </c>
      <c r="B2382" s="3">
        <v>44758</v>
      </c>
      <c r="C2382" s="3">
        <v>44768</v>
      </c>
      <c r="D2382" t="s">
        <v>82</v>
      </c>
      <c r="E2382">
        <v>113404</v>
      </c>
      <c r="F2382" t="s">
        <v>19</v>
      </c>
      <c r="G2382" t="s">
        <v>20</v>
      </c>
      <c r="H2382" t="s">
        <v>21</v>
      </c>
      <c r="I2382">
        <v>94122</v>
      </c>
      <c r="J2382" t="s">
        <v>22</v>
      </c>
      <c r="K2382" t="s">
        <v>23</v>
      </c>
      <c r="L2382" t="s">
        <v>45</v>
      </c>
      <c r="M2382" t="s">
        <v>46</v>
      </c>
      <c r="N2382" s="5">
        <v>10.47</v>
      </c>
      <c r="O2382" s="7">
        <v>3</v>
      </c>
      <c r="P2382" s="5">
        <v>7.47</v>
      </c>
      <c r="Q2382" s="5">
        <v>3</v>
      </c>
      <c r="R2382" s="22">
        <f>Tabla1[[#This Row],[Fecha de Envío]]-Tabla1[[#This Row],[Fecha de Orden]]</f>
        <v>10</v>
      </c>
      <c r="S2382" s="24">
        <f>YEAR(Tabla1[[#This Row],[Fecha de Orden]])</f>
        <v>2022</v>
      </c>
      <c r="T2382" t="str">
        <f>VLOOKUP(Tabla1[[#This Row],[Nombre del Producto]],Tabla2[[Nombre Producto]:[Costo Unitario]],2,FALSE)</f>
        <v>Lot's O' Nuts</v>
      </c>
      <c r="U2382" t="str">
        <f>VLOOKUP(Tabla1[[#This Row],[Fábrica]],Tabla3[],4,FALSE)</f>
        <v>Arizona</v>
      </c>
    </row>
    <row r="2383" spans="1:21" x14ac:dyDescent="0.25">
      <c r="A2383" t="s">
        <v>5105</v>
      </c>
      <c r="B2383" s="3">
        <v>44758</v>
      </c>
      <c r="C2383" s="3">
        <v>44771</v>
      </c>
      <c r="D2383" t="s">
        <v>39</v>
      </c>
      <c r="E2383">
        <v>166520</v>
      </c>
      <c r="F2383" t="s">
        <v>19</v>
      </c>
      <c r="G2383" t="s">
        <v>30</v>
      </c>
      <c r="H2383" t="s">
        <v>31</v>
      </c>
      <c r="I2383">
        <v>10035</v>
      </c>
      <c r="J2383" t="s">
        <v>22</v>
      </c>
      <c r="K2383" t="s">
        <v>32</v>
      </c>
      <c r="L2383" t="s">
        <v>33</v>
      </c>
      <c r="M2383" t="s">
        <v>34</v>
      </c>
      <c r="N2383" s="5">
        <v>10.8</v>
      </c>
      <c r="O2383" s="7">
        <v>3</v>
      </c>
      <c r="P2383" s="5">
        <v>7.2</v>
      </c>
      <c r="Q2383" s="5">
        <v>3.6</v>
      </c>
      <c r="R2383" s="22">
        <f>Tabla1[[#This Row],[Fecha de Envío]]-Tabla1[[#This Row],[Fecha de Orden]]</f>
        <v>13</v>
      </c>
      <c r="S2383" s="24">
        <f>YEAR(Tabla1[[#This Row],[Fecha de Orden]])</f>
        <v>2022</v>
      </c>
      <c r="T2383" t="str">
        <f>VLOOKUP(Tabla1[[#This Row],[Nombre del Producto]],Tabla2[[Nombre Producto]:[Costo Unitario]],2,FALSE)</f>
        <v>Lot's O' Nuts</v>
      </c>
      <c r="U2383" t="str">
        <f>VLOOKUP(Tabla1[[#This Row],[Fábrica]],Tabla3[],4,FALSE)</f>
        <v>Arizona</v>
      </c>
    </row>
    <row r="2384" spans="1:21" x14ac:dyDescent="0.25">
      <c r="A2384" t="s">
        <v>6047</v>
      </c>
      <c r="B2384" s="3">
        <v>44758</v>
      </c>
      <c r="C2384" s="3">
        <v>44772</v>
      </c>
      <c r="D2384" t="s">
        <v>18</v>
      </c>
      <c r="E2384">
        <v>146948</v>
      </c>
      <c r="F2384" t="s">
        <v>19</v>
      </c>
      <c r="G2384" t="s">
        <v>582</v>
      </c>
      <c r="H2384" t="s">
        <v>583</v>
      </c>
      <c r="I2384">
        <v>21215</v>
      </c>
      <c r="J2384" t="s">
        <v>22</v>
      </c>
      <c r="K2384" t="s">
        <v>32</v>
      </c>
      <c r="L2384" t="s">
        <v>27</v>
      </c>
      <c r="M2384" t="s">
        <v>28</v>
      </c>
      <c r="N2384" s="5">
        <v>3.6</v>
      </c>
      <c r="O2384" s="7">
        <v>1</v>
      </c>
      <c r="P2384" s="5">
        <v>2.5</v>
      </c>
      <c r="Q2384" s="5">
        <v>1.1000000000000001</v>
      </c>
      <c r="R2384" s="22">
        <f>Tabla1[[#This Row],[Fecha de Envío]]-Tabla1[[#This Row],[Fecha de Orden]]</f>
        <v>14</v>
      </c>
      <c r="S2384" s="24">
        <f>YEAR(Tabla1[[#This Row],[Fecha de Orden]])</f>
        <v>2022</v>
      </c>
      <c r="T2384" t="str">
        <f>VLOOKUP(Tabla1[[#This Row],[Nombre del Producto]],Tabla2[[Nombre Producto]:[Costo Unitario]],2,FALSE)</f>
        <v>Lot's O' Nuts</v>
      </c>
      <c r="U2384" t="str">
        <f>VLOOKUP(Tabla1[[#This Row],[Fábrica]],Tabla3[],4,FALSE)</f>
        <v>Arizona</v>
      </c>
    </row>
    <row r="2385" spans="1:21" x14ac:dyDescent="0.25">
      <c r="A2385" t="s">
        <v>6048</v>
      </c>
      <c r="B2385" s="3">
        <v>44758</v>
      </c>
      <c r="C2385" s="3">
        <v>44772</v>
      </c>
      <c r="D2385" t="s">
        <v>18</v>
      </c>
      <c r="E2385">
        <v>146948</v>
      </c>
      <c r="F2385" t="s">
        <v>19</v>
      </c>
      <c r="G2385" t="s">
        <v>582</v>
      </c>
      <c r="H2385" t="s">
        <v>583</v>
      </c>
      <c r="I2385">
        <v>21215</v>
      </c>
      <c r="J2385" t="s">
        <v>22</v>
      </c>
      <c r="K2385" t="s">
        <v>32</v>
      </c>
      <c r="L2385" t="s">
        <v>33</v>
      </c>
      <c r="M2385" t="s">
        <v>34</v>
      </c>
      <c r="N2385" s="5">
        <v>32.4</v>
      </c>
      <c r="O2385" s="7">
        <v>9</v>
      </c>
      <c r="P2385" s="5">
        <v>21.6</v>
      </c>
      <c r="Q2385" s="5">
        <v>10.8</v>
      </c>
      <c r="R2385" s="22">
        <f>Tabla1[[#This Row],[Fecha de Envío]]-Tabla1[[#This Row],[Fecha de Orden]]</f>
        <v>14</v>
      </c>
      <c r="S2385" s="24">
        <f>YEAR(Tabla1[[#This Row],[Fecha de Orden]])</f>
        <v>2022</v>
      </c>
      <c r="T2385" t="str">
        <f>VLOOKUP(Tabla1[[#This Row],[Nombre del Producto]],Tabla2[[Nombre Producto]:[Costo Unitario]],2,FALSE)</f>
        <v>Lot's O' Nuts</v>
      </c>
      <c r="U2385" t="str">
        <f>VLOOKUP(Tabla1[[#This Row],[Fábrica]],Tabla3[],4,FALSE)</f>
        <v>Arizona</v>
      </c>
    </row>
    <row r="2386" spans="1:21" x14ac:dyDescent="0.25">
      <c r="A2386" t="s">
        <v>4708</v>
      </c>
      <c r="B2386" s="3">
        <v>44759</v>
      </c>
      <c r="C2386" s="3">
        <v>44771</v>
      </c>
      <c r="D2386" t="s">
        <v>71</v>
      </c>
      <c r="E2386">
        <v>138534</v>
      </c>
      <c r="F2386" t="s">
        <v>19</v>
      </c>
      <c r="G2386" t="s">
        <v>866</v>
      </c>
      <c r="H2386" t="s">
        <v>21</v>
      </c>
      <c r="I2386">
        <v>93309</v>
      </c>
      <c r="J2386" t="s">
        <v>22</v>
      </c>
      <c r="K2386" t="s">
        <v>23</v>
      </c>
      <c r="L2386" t="s">
        <v>27</v>
      </c>
      <c r="M2386" t="s">
        <v>28</v>
      </c>
      <c r="N2386" s="5">
        <v>7.2</v>
      </c>
      <c r="O2386" s="7">
        <v>2</v>
      </c>
      <c r="P2386" s="5">
        <v>5</v>
      </c>
      <c r="Q2386" s="5">
        <v>2.2000000000000002</v>
      </c>
      <c r="R2386" s="22">
        <f>Tabla1[[#This Row],[Fecha de Envío]]-Tabla1[[#This Row],[Fecha de Orden]]</f>
        <v>12</v>
      </c>
      <c r="S2386" s="24">
        <f>YEAR(Tabla1[[#This Row],[Fecha de Orden]])</f>
        <v>2022</v>
      </c>
      <c r="T2386" t="str">
        <f>VLOOKUP(Tabla1[[#This Row],[Nombre del Producto]],Tabla2[[Nombre Producto]:[Costo Unitario]],2,FALSE)</f>
        <v>Lot's O' Nuts</v>
      </c>
      <c r="U2386" t="str">
        <f>VLOOKUP(Tabla1[[#This Row],[Fábrica]],Tabla3[],4,FALSE)</f>
        <v>Arizona</v>
      </c>
    </row>
    <row r="2387" spans="1:21" x14ac:dyDescent="0.25">
      <c r="A2387" t="s">
        <v>6327</v>
      </c>
      <c r="B2387" s="3">
        <v>44759</v>
      </c>
      <c r="C2387" s="3">
        <v>44772</v>
      </c>
      <c r="D2387" t="s">
        <v>71</v>
      </c>
      <c r="E2387">
        <v>149629</v>
      </c>
      <c r="F2387" t="s">
        <v>19</v>
      </c>
      <c r="G2387" t="s">
        <v>2408</v>
      </c>
      <c r="H2387" t="s">
        <v>255</v>
      </c>
      <c r="I2387">
        <v>34952</v>
      </c>
      <c r="J2387" t="s">
        <v>22</v>
      </c>
      <c r="K2387" t="s">
        <v>66</v>
      </c>
      <c r="L2387" t="s">
        <v>36</v>
      </c>
      <c r="M2387" t="s">
        <v>37</v>
      </c>
      <c r="N2387" s="5">
        <v>16.25</v>
      </c>
      <c r="O2387" s="7">
        <v>5</v>
      </c>
      <c r="P2387" s="5">
        <v>10.55</v>
      </c>
      <c r="Q2387" s="5">
        <v>5.7</v>
      </c>
      <c r="R2387" s="22">
        <f>Tabla1[[#This Row],[Fecha de Envío]]-Tabla1[[#This Row],[Fecha de Orden]]</f>
        <v>13</v>
      </c>
      <c r="S2387" s="24">
        <f>YEAR(Tabla1[[#This Row],[Fecha de Orden]])</f>
        <v>2022</v>
      </c>
      <c r="T2387" t="str">
        <f>VLOOKUP(Tabla1[[#This Row],[Nombre del Producto]],Tabla2[[Nombre Producto]:[Costo Unitario]],2,FALSE)</f>
        <v>Wicked Choccy's</v>
      </c>
      <c r="U2387" t="str">
        <f>VLOOKUP(Tabla1[[#This Row],[Fábrica]],Tabla3[],4,FALSE)</f>
        <v>Georgia</v>
      </c>
    </row>
    <row r="2388" spans="1:21" x14ac:dyDescent="0.25">
      <c r="A2388" t="s">
        <v>9012</v>
      </c>
      <c r="B2388" s="3">
        <v>44759</v>
      </c>
      <c r="C2388" s="3">
        <v>44776</v>
      </c>
      <c r="D2388" t="s">
        <v>18</v>
      </c>
      <c r="E2388">
        <v>121132</v>
      </c>
      <c r="F2388" t="s">
        <v>19</v>
      </c>
      <c r="G2388" t="s">
        <v>159</v>
      </c>
      <c r="H2388" t="s">
        <v>42</v>
      </c>
      <c r="I2388">
        <v>77041</v>
      </c>
      <c r="J2388" t="s">
        <v>22</v>
      </c>
      <c r="K2388" t="s">
        <v>43</v>
      </c>
      <c r="L2388" t="s">
        <v>45</v>
      </c>
      <c r="M2388" t="s">
        <v>46</v>
      </c>
      <c r="N2388" s="5">
        <v>13.96</v>
      </c>
      <c r="O2388" s="7">
        <v>4</v>
      </c>
      <c r="P2388" s="5">
        <v>9.9600000000000009</v>
      </c>
      <c r="Q2388" s="5">
        <v>4</v>
      </c>
      <c r="R2388" s="22">
        <f>Tabla1[[#This Row],[Fecha de Envío]]-Tabla1[[#This Row],[Fecha de Orden]]</f>
        <v>17</v>
      </c>
      <c r="S2388" s="24">
        <f>YEAR(Tabla1[[#This Row],[Fecha de Orden]])</f>
        <v>2022</v>
      </c>
      <c r="T2388" t="str">
        <f>VLOOKUP(Tabla1[[#This Row],[Nombre del Producto]],Tabla2[[Nombre Producto]:[Costo Unitario]],2,FALSE)</f>
        <v>Lot's O' Nuts</v>
      </c>
      <c r="U2388" t="str">
        <f>VLOOKUP(Tabla1[[#This Row],[Fábrica]],Tabla3[],4,FALSE)</f>
        <v>Arizona</v>
      </c>
    </row>
    <row r="2389" spans="1:21" x14ac:dyDescent="0.25">
      <c r="A2389" t="s">
        <v>9013</v>
      </c>
      <c r="B2389" s="3">
        <v>44759</v>
      </c>
      <c r="C2389" s="3">
        <v>44776</v>
      </c>
      <c r="D2389" t="s">
        <v>18</v>
      </c>
      <c r="E2389">
        <v>121132</v>
      </c>
      <c r="F2389" t="s">
        <v>19</v>
      </c>
      <c r="G2389" t="s">
        <v>159</v>
      </c>
      <c r="H2389" t="s">
        <v>42</v>
      </c>
      <c r="I2389">
        <v>77041</v>
      </c>
      <c r="J2389" t="s">
        <v>22</v>
      </c>
      <c r="K2389" t="s">
        <v>43</v>
      </c>
      <c r="L2389" t="s">
        <v>24</v>
      </c>
      <c r="M2389" t="s">
        <v>25</v>
      </c>
      <c r="N2389" s="5">
        <v>11.25</v>
      </c>
      <c r="O2389" s="7">
        <v>3</v>
      </c>
      <c r="P2389" s="5">
        <v>7.35</v>
      </c>
      <c r="Q2389" s="5">
        <v>3.9</v>
      </c>
      <c r="R2389" s="22">
        <f>Tabla1[[#This Row],[Fecha de Envío]]-Tabla1[[#This Row],[Fecha de Orden]]</f>
        <v>17</v>
      </c>
      <c r="S2389" s="24">
        <f>YEAR(Tabla1[[#This Row],[Fecha de Orden]])</f>
        <v>2022</v>
      </c>
      <c r="T2389" t="str">
        <f>VLOOKUP(Tabla1[[#This Row],[Nombre del Producto]],Tabla2[[Nombre Producto]:[Costo Unitario]],2,FALSE)</f>
        <v>Wicked Choccy's</v>
      </c>
      <c r="U2389" t="str">
        <f>VLOOKUP(Tabla1[[#This Row],[Fábrica]],Tabla3[],4,FALSE)</f>
        <v>Georgia</v>
      </c>
    </row>
    <row r="2390" spans="1:21" x14ac:dyDescent="0.25">
      <c r="A2390" t="s">
        <v>5023</v>
      </c>
      <c r="B2390" s="3">
        <v>44760</v>
      </c>
      <c r="C2390" s="3">
        <v>44773</v>
      </c>
      <c r="D2390" t="s">
        <v>39</v>
      </c>
      <c r="E2390">
        <v>159590</v>
      </c>
      <c r="F2390" t="s">
        <v>19</v>
      </c>
      <c r="G2390" t="s">
        <v>30</v>
      </c>
      <c r="H2390" t="s">
        <v>31</v>
      </c>
      <c r="I2390">
        <v>10009</v>
      </c>
      <c r="J2390" t="s">
        <v>22</v>
      </c>
      <c r="K2390" t="s">
        <v>32</v>
      </c>
      <c r="L2390" t="s">
        <v>45</v>
      </c>
      <c r="M2390" t="s">
        <v>46</v>
      </c>
      <c r="N2390" s="5">
        <v>6.98</v>
      </c>
      <c r="O2390" s="7">
        <v>2</v>
      </c>
      <c r="P2390" s="5">
        <v>4.9800000000000004</v>
      </c>
      <c r="Q2390" s="5">
        <v>2</v>
      </c>
      <c r="R2390" s="22">
        <f>Tabla1[[#This Row],[Fecha de Envío]]-Tabla1[[#This Row],[Fecha de Orden]]</f>
        <v>13</v>
      </c>
      <c r="S2390" s="24">
        <f>YEAR(Tabla1[[#This Row],[Fecha de Orden]])</f>
        <v>2022</v>
      </c>
      <c r="T2390" t="str">
        <f>VLOOKUP(Tabla1[[#This Row],[Nombre del Producto]],Tabla2[[Nombre Producto]:[Costo Unitario]],2,FALSE)</f>
        <v>Lot's O' Nuts</v>
      </c>
      <c r="U2390" t="str">
        <f>VLOOKUP(Tabla1[[#This Row],[Fábrica]],Tabla3[],4,FALSE)</f>
        <v>Arizona</v>
      </c>
    </row>
    <row r="2391" spans="1:21" x14ac:dyDescent="0.25">
      <c r="A2391" t="s">
        <v>7007</v>
      </c>
      <c r="B2391" s="3">
        <v>44760</v>
      </c>
      <c r="C2391" s="3">
        <v>44772</v>
      </c>
      <c r="D2391" t="s">
        <v>71</v>
      </c>
      <c r="E2391">
        <v>122973</v>
      </c>
      <c r="F2391" t="s">
        <v>19</v>
      </c>
      <c r="G2391" t="s">
        <v>30</v>
      </c>
      <c r="H2391" t="s">
        <v>31</v>
      </c>
      <c r="I2391">
        <v>10024</v>
      </c>
      <c r="J2391" t="s">
        <v>22</v>
      </c>
      <c r="K2391" t="s">
        <v>32</v>
      </c>
      <c r="L2391" t="s">
        <v>27</v>
      </c>
      <c r="M2391" t="s">
        <v>28</v>
      </c>
      <c r="N2391" s="5">
        <v>3.6</v>
      </c>
      <c r="O2391" s="7">
        <v>1</v>
      </c>
      <c r="P2391" s="5">
        <v>2.5</v>
      </c>
      <c r="Q2391" s="5">
        <v>1.1000000000000001</v>
      </c>
      <c r="R2391" s="22">
        <f>Tabla1[[#This Row],[Fecha de Envío]]-Tabla1[[#This Row],[Fecha de Orden]]</f>
        <v>12</v>
      </c>
      <c r="S2391" s="24">
        <f>YEAR(Tabla1[[#This Row],[Fecha de Orden]])</f>
        <v>2022</v>
      </c>
      <c r="T2391" t="str">
        <f>VLOOKUP(Tabla1[[#This Row],[Nombre del Producto]],Tabla2[[Nombre Producto]:[Costo Unitario]],2,FALSE)</f>
        <v>Lot's O' Nuts</v>
      </c>
      <c r="U2391" t="str">
        <f>VLOOKUP(Tabla1[[#This Row],[Fábrica]],Tabla3[],4,FALSE)</f>
        <v>Arizona</v>
      </c>
    </row>
    <row r="2392" spans="1:21" x14ac:dyDescent="0.25">
      <c r="A2392" t="s">
        <v>7008</v>
      </c>
      <c r="B2392" s="3">
        <v>44760</v>
      </c>
      <c r="C2392" s="3">
        <v>44772</v>
      </c>
      <c r="D2392" t="s">
        <v>71</v>
      </c>
      <c r="E2392">
        <v>122973</v>
      </c>
      <c r="F2392" t="s">
        <v>19</v>
      </c>
      <c r="G2392" t="s">
        <v>30</v>
      </c>
      <c r="H2392" t="s">
        <v>31</v>
      </c>
      <c r="I2392">
        <v>10024</v>
      </c>
      <c r="J2392" t="s">
        <v>22</v>
      </c>
      <c r="K2392" t="s">
        <v>32</v>
      </c>
      <c r="L2392" t="s">
        <v>33</v>
      </c>
      <c r="M2392" t="s">
        <v>34</v>
      </c>
      <c r="N2392" s="5">
        <v>3.6</v>
      </c>
      <c r="O2392" s="7">
        <v>1</v>
      </c>
      <c r="P2392" s="5">
        <v>2.4</v>
      </c>
      <c r="Q2392" s="5">
        <v>1.2</v>
      </c>
      <c r="R2392" s="22">
        <f>Tabla1[[#This Row],[Fecha de Envío]]-Tabla1[[#This Row],[Fecha de Orden]]</f>
        <v>12</v>
      </c>
      <c r="S2392" s="24">
        <f>YEAR(Tabla1[[#This Row],[Fecha de Orden]])</f>
        <v>2022</v>
      </c>
      <c r="T2392" t="str">
        <f>VLOOKUP(Tabla1[[#This Row],[Nombre del Producto]],Tabla2[[Nombre Producto]:[Costo Unitario]],2,FALSE)</f>
        <v>Lot's O' Nuts</v>
      </c>
      <c r="U2392" t="str">
        <f>VLOOKUP(Tabla1[[#This Row],[Fábrica]],Tabla3[],4,FALSE)</f>
        <v>Arizona</v>
      </c>
    </row>
    <row r="2393" spans="1:21" x14ac:dyDescent="0.25">
      <c r="A2393" t="s">
        <v>7523</v>
      </c>
      <c r="B2393" s="3">
        <v>44760</v>
      </c>
      <c r="C2393" s="3">
        <v>44774</v>
      </c>
      <c r="D2393" t="s">
        <v>18</v>
      </c>
      <c r="E2393">
        <v>111206</v>
      </c>
      <c r="F2393" t="s">
        <v>19</v>
      </c>
      <c r="G2393" t="s">
        <v>120</v>
      </c>
      <c r="H2393" t="s">
        <v>21</v>
      </c>
      <c r="I2393">
        <v>92105</v>
      </c>
      <c r="J2393" t="s">
        <v>22</v>
      </c>
      <c r="K2393" t="s">
        <v>23</v>
      </c>
      <c r="L2393" t="s">
        <v>33</v>
      </c>
      <c r="M2393" t="s">
        <v>34</v>
      </c>
      <c r="N2393" s="5">
        <v>14.4</v>
      </c>
      <c r="O2393" s="7">
        <v>4</v>
      </c>
      <c r="P2393" s="5">
        <v>9.6</v>
      </c>
      <c r="Q2393" s="5">
        <v>4.8</v>
      </c>
      <c r="R2393" s="22">
        <f>Tabla1[[#This Row],[Fecha de Envío]]-Tabla1[[#This Row],[Fecha de Orden]]</f>
        <v>14</v>
      </c>
      <c r="S2393" s="24">
        <f>YEAR(Tabla1[[#This Row],[Fecha de Orden]])</f>
        <v>2022</v>
      </c>
      <c r="T2393" t="str">
        <f>VLOOKUP(Tabla1[[#This Row],[Nombre del Producto]],Tabla2[[Nombre Producto]:[Costo Unitario]],2,FALSE)</f>
        <v>Lot's O' Nuts</v>
      </c>
      <c r="U2393" t="str">
        <f>VLOOKUP(Tabla1[[#This Row],[Fábrica]],Tabla3[],4,FALSE)</f>
        <v>Arizona</v>
      </c>
    </row>
    <row r="2394" spans="1:21" x14ac:dyDescent="0.25">
      <c r="A2394" t="s">
        <v>8851</v>
      </c>
      <c r="B2394" s="3">
        <v>44761</v>
      </c>
      <c r="C2394" s="3">
        <v>44772</v>
      </c>
      <c r="D2394" t="s">
        <v>39</v>
      </c>
      <c r="E2394">
        <v>160150</v>
      </c>
      <c r="F2394" t="s">
        <v>19</v>
      </c>
      <c r="G2394" t="s">
        <v>165</v>
      </c>
      <c r="H2394" t="s">
        <v>69</v>
      </c>
      <c r="I2394">
        <v>85023</v>
      </c>
      <c r="J2394" t="s">
        <v>22</v>
      </c>
      <c r="K2394" t="s">
        <v>23</v>
      </c>
      <c r="L2394" t="s">
        <v>36</v>
      </c>
      <c r="M2394" t="s">
        <v>37</v>
      </c>
      <c r="N2394" s="5">
        <v>3.25</v>
      </c>
      <c r="O2394" s="7">
        <v>1</v>
      </c>
      <c r="P2394" s="5">
        <v>2.11</v>
      </c>
      <c r="Q2394" s="5">
        <v>1.1399999999999999</v>
      </c>
      <c r="R2394" s="22">
        <f>Tabla1[[#This Row],[Fecha de Envío]]-Tabla1[[#This Row],[Fecha de Orden]]</f>
        <v>11</v>
      </c>
      <c r="S2394" s="24">
        <f>YEAR(Tabla1[[#This Row],[Fecha de Orden]])</f>
        <v>2022</v>
      </c>
      <c r="T2394" t="str">
        <f>VLOOKUP(Tabla1[[#This Row],[Nombre del Producto]],Tabla2[[Nombre Producto]:[Costo Unitario]],2,FALSE)</f>
        <v>Wicked Choccy's</v>
      </c>
      <c r="U2394" t="str">
        <f>VLOOKUP(Tabla1[[#This Row],[Fábrica]],Tabla3[],4,FALSE)</f>
        <v>Georgia</v>
      </c>
    </row>
    <row r="2395" spans="1:21" x14ac:dyDescent="0.25">
      <c r="A2395" t="s">
        <v>7278</v>
      </c>
      <c r="B2395" s="3">
        <v>44762</v>
      </c>
      <c r="C2395" s="3">
        <v>44779</v>
      </c>
      <c r="D2395" t="s">
        <v>18</v>
      </c>
      <c r="E2395">
        <v>122784</v>
      </c>
      <c r="F2395" t="s">
        <v>19</v>
      </c>
      <c r="G2395" t="s">
        <v>5135</v>
      </c>
      <c r="H2395" t="s">
        <v>173</v>
      </c>
      <c r="I2395">
        <v>60035</v>
      </c>
      <c r="J2395" t="s">
        <v>22</v>
      </c>
      <c r="K2395" t="s">
        <v>43</v>
      </c>
      <c r="L2395" t="s">
        <v>24</v>
      </c>
      <c r="M2395" t="s">
        <v>25</v>
      </c>
      <c r="N2395" s="5">
        <v>18.75</v>
      </c>
      <c r="O2395" s="7">
        <v>5</v>
      </c>
      <c r="P2395" s="5">
        <v>12.25</v>
      </c>
      <c r="Q2395" s="5">
        <v>6.5</v>
      </c>
      <c r="R2395" s="22">
        <f>Tabla1[[#This Row],[Fecha de Envío]]-Tabla1[[#This Row],[Fecha de Orden]]</f>
        <v>17</v>
      </c>
      <c r="S2395" s="24">
        <f>YEAR(Tabla1[[#This Row],[Fecha de Orden]])</f>
        <v>2022</v>
      </c>
      <c r="T2395" t="str">
        <f>VLOOKUP(Tabla1[[#This Row],[Nombre del Producto]],Tabla2[[Nombre Producto]:[Costo Unitario]],2,FALSE)</f>
        <v>Wicked Choccy's</v>
      </c>
      <c r="U2395" t="str">
        <f>VLOOKUP(Tabla1[[#This Row],[Fábrica]],Tabla3[],4,FALSE)</f>
        <v>Georgia</v>
      </c>
    </row>
    <row r="2396" spans="1:21" x14ac:dyDescent="0.25">
      <c r="A2396" t="s">
        <v>7279</v>
      </c>
      <c r="B2396" s="3">
        <v>44762</v>
      </c>
      <c r="C2396" s="3">
        <v>44779</v>
      </c>
      <c r="D2396" t="s">
        <v>18</v>
      </c>
      <c r="E2396">
        <v>122784</v>
      </c>
      <c r="F2396" t="s">
        <v>19</v>
      </c>
      <c r="G2396" t="s">
        <v>5135</v>
      </c>
      <c r="H2396" t="s">
        <v>173</v>
      </c>
      <c r="I2396">
        <v>60035</v>
      </c>
      <c r="J2396" t="s">
        <v>22</v>
      </c>
      <c r="K2396" t="s">
        <v>43</v>
      </c>
      <c r="L2396" t="s">
        <v>36</v>
      </c>
      <c r="M2396" t="s">
        <v>37</v>
      </c>
      <c r="N2396" s="5">
        <v>16.25</v>
      </c>
      <c r="O2396" s="7">
        <v>5</v>
      </c>
      <c r="P2396" s="5">
        <v>10.55</v>
      </c>
      <c r="Q2396" s="5">
        <v>5.7</v>
      </c>
      <c r="R2396" s="22">
        <f>Tabla1[[#This Row],[Fecha de Envío]]-Tabla1[[#This Row],[Fecha de Orden]]</f>
        <v>17</v>
      </c>
      <c r="S2396" s="24">
        <f>YEAR(Tabla1[[#This Row],[Fecha de Orden]])</f>
        <v>2022</v>
      </c>
      <c r="T2396" t="str">
        <f>VLOOKUP(Tabla1[[#This Row],[Nombre del Producto]],Tabla2[[Nombre Producto]:[Costo Unitario]],2,FALSE)</f>
        <v>Wicked Choccy's</v>
      </c>
      <c r="U2396" t="str">
        <f>VLOOKUP(Tabla1[[#This Row],[Fábrica]],Tabla3[],4,FALSE)</f>
        <v>Georgia</v>
      </c>
    </row>
    <row r="2397" spans="1:21" x14ac:dyDescent="0.25">
      <c r="A2397" t="s">
        <v>7576</v>
      </c>
      <c r="B2397" s="3">
        <v>44762</v>
      </c>
      <c r="C2397" s="3">
        <v>44777</v>
      </c>
      <c r="D2397" t="s">
        <v>71</v>
      </c>
      <c r="E2397">
        <v>160472</v>
      </c>
      <c r="F2397" t="s">
        <v>19</v>
      </c>
      <c r="G2397" t="s">
        <v>7577</v>
      </c>
      <c r="H2397" t="s">
        <v>147</v>
      </c>
      <c r="I2397">
        <v>46614</v>
      </c>
      <c r="J2397" t="s">
        <v>22</v>
      </c>
      <c r="K2397" t="s">
        <v>43</v>
      </c>
      <c r="L2397" t="s">
        <v>33</v>
      </c>
      <c r="M2397" t="s">
        <v>34</v>
      </c>
      <c r="N2397" s="5">
        <v>25.2</v>
      </c>
      <c r="O2397" s="7">
        <v>7</v>
      </c>
      <c r="P2397" s="5">
        <v>16.8</v>
      </c>
      <c r="Q2397" s="5">
        <v>8.4</v>
      </c>
      <c r="R2397" s="22">
        <f>Tabla1[[#This Row],[Fecha de Envío]]-Tabla1[[#This Row],[Fecha de Orden]]</f>
        <v>15</v>
      </c>
      <c r="S2397" s="24">
        <f>YEAR(Tabla1[[#This Row],[Fecha de Orden]])</f>
        <v>2022</v>
      </c>
      <c r="T2397" t="str">
        <f>VLOOKUP(Tabla1[[#This Row],[Nombre del Producto]],Tabla2[[Nombre Producto]:[Costo Unitario]],2,FALSE)</f>
        <v>Lot's O' Nuts</v>
      </c>
      <c r="U2397" t="str">
        <f>VLOOKUP(Tabla1[[#This Row],[Fábrica]],Tabla3[],4,FALSE)</f>
        <v>Arizona</v>
      </c>
    </row>
    <row r="2398" spans="1:21" x14ac:dyDescent="0.25">
      <c r="A2398" t="s">
        <v>7578</v>
      </c>
      <c r="B2398" s="3">
        <v>44762</v>
      </c>
      <c r="C2398" s="3">
        <v>44777</v>
      </c>
      <c r="D2398" t="s">
        <v>71</v>
      </c>
      <c r="E2398">
        <v>160472</v>
      </c>
      <c r="F2398" t="s">
        <v>19</v>
      </c>
      <c r="G2398" t="s">
        <v>7577</v>
      </c>
      <c r="H2398" t="s">
        <v>147</v>
      </c>
      <c r="I2398">
        <v>46614</v>
      </c>
      <c r="J2398" t="s">
        <v>22</v>
      </c>
      <c r="K2398" t="s">
        <v>43</v>
      </c>
      <c r="L2398" t="s">
        <v>45</v>
      </c>
      <c r="M2398" t="s">
        <v>46</v>
      </c>
      <c r="N2398" s="5">
        <v>17.45</v>
      </c>
      <c r="O2398" s="7">
        <v>5</v>
      </c>
      <c r="P2398" s="5">
        <v>12.45</v>
      </c>
      <c r="Q2398" s="5">
        <v>5</v>
      </c>
      <c r="R2398" s="22">
        <f>Tabla1[[#This Row],[Fecha de Envío]]-Tabla1[[#This Row],[Fecha de Orden]]</f>
        <v>15</v>
      </c>
      <c r="S2398" s="24">
        <f>YEAR(Tabla1[[#This Row],[Fecha de Orden]])</f>
        <v>2022</v>
      </c>
      <c r="T2398" t="str">
        <f>VLOOKUP(Tabla1[[#This Row],[Nombre del Producto]],Tabla2[[Nombre Producto]:[Costo Unitario]],2,FALSE)</f>
        <v>Lot's O' Nuts</v>
      </c>
      <c r="U2398" t="str">
        <f>VLOOKUP(Tabla1[[#This Row],[Fábrica]],Tabla3[],4,FALSE)</f>
        <v>Arizona</v>
      </c>
    </row>
    <row r="2399" spans="1:21" x14ac:dyDescent="0.25">
      <c r="A2399" t="s">
        <v>7579</v>
      </c>
      <c r="B2399" s="3">
        <v>44762</v>
      </c>
      <c r="C2399" s="3">
        <v>44777</v>
      </c>
      <c r="D2399" t="s">
        <v>71</v>
      </c>
      <c r="E2399">
        <v>160472</v>
      </c>
      <c r="F2399" t="s">
        <v>19</v>
      </c>
      <c r="G2399" t="s">
        <v>7577</v>
      </c>
      <c r="H2399" t="s">
        <v>147</v>
      </c>
      <c r="I2399">
        <v>46614</v>
      </c>
      <c r="J2399" t="s">
        <v>22</v>
      </c>
      <c r="K2399" t="s">
        <v>43</v>
      </c>
      <c r="L2399" t="s">
        <v>24</v>
      </c>
      <c r="M2399" t="s">
        <v>25</v>
      </c>
      <c r="N2399" s="5">
        <v>7.5</v>
      </c>
      <c r="O2399" s="7">
        <v>2</v>
      </c>
      <c r="P2399" s="5">
        <v>4.9000000000000004</v>
      </c>
      <c r="Q2399" s="5">
        <v>2.6</v>
      </c>
      <c r="R2399" s="22">
        <f>Tabla1[[#This Row],[Fecha de Envío]]-Tabla1[[#This Row],[Fecha de Orden]]</f>
        <v>15</v>
      </c>
      <c r="S2399" s="24">
        <f>YEAR(Tabla1[[#This Row],[Fecha de Orden]])</f>
        <v>2022</v>
      </c>
      <c r="T2399" t="str">
        <f>VLOOKUP(Tabla1[[#This Row],[Nombre del Producto]],Tabla2[[Nombre Producto]:[Costo Unitario]],2,FALSE)</f>
        <v>Wicked Choccy's</v>
      </c>
      <c r="U2399" t="str">
        <f>VLOOKUP(Tabla1[[#This Row],[Fábrica]],Tabla3[],4,FALSE)</f>
        <v>Georgia</v>
      </c>
    </row>
    <row r="2400" spans="1:21" x14ac:dyDescent="0.25">
      <c r="A2400" t="s">
        <v>7580</v>
      </c>
      <c r="B2400" s="3">
        <v>44762</v>
      </c>
      <c r="C2400" s="3">
        <v>44777</v>
      </c>
      <c r="D2400" t="s">
        <v>71</v>
      </c>
      <c r="E2400">
        <v>160472</v>
      </c>
      <c r="F2400" t="s">
        <v>19</v>
      </c>
      <c r="G2400" t="s">
        <v>7577</v>
      </c>
      <c r="H2400" t="s">
        <v>147</v>
      </c>
      <c r="I2400">
        <v>46614</v>
      </c>
      <c r="J2400" t="s">
        <v>22</v>
      </c>
      <c r="K2400" t="s">
        <v>43</v>
      </c>
      <c r="L2400" t="s">
        <v>36</v>
      </c>
      <c r="M2400" t="s">
        <v>37</v>
      </c>
      <c r="N2400" s="5">
        <v>16.25</v>
      </c>
      <c r="O2400" s="7">
        <v>5</v>
      </c>
      <c r="P2400" s="5">
        <v>10.55</v>
      </c>
      <c r="Q2400" s="5">
        <v>5.7</v>
      </c>
      <c r="R2400" s="22">
        <f>Tabla1[[#This Row],[Fecha de Envío]]-Tabla1[[#This Row],[Fecha de Orden]]</f>
        <v>15</v>
      </c>
      <c r="S2400" s="24">
        <f>YEAR(Tabla1[[#This Row],[Fecha de Orden]])</f>
        <v>2022</v>
      </c>
      <c r="T2400" t="str">
        <f>VLOOKUP(Tabla1[[#This Row],[Nombre del Producto]],Tabla2[[Nombre Producto]:[Costo Unitario]],2,FALSE)</f>
        <v>Wicked Choccy's</v>
      </c>
      <c r="U2400" t="str">
        <f>VLOOKUP(Tabla1[[#This Row],[Fábrica]],Tabla3[],4,FALSE)</f>
        <v>Georgia</v>
      </c>
    </row>
    <row r="2401" spans="1:21" x14ac:dyDescent="0.25">
      <c r="A2401" t="s">
        <v>6418</v>
      </c>
      <c r="B2401" s="3">
        <v>44765</v>
      </c>
      <c r="C2401" s="3">
        <v>44778</v>
      </c>
      <c r="D2401" t="s">
        <v>71</v>
      </c>
      <c r="E2401">
        <v>124044</v>
      </c>
      <c r="F2401" t="s">
        <v>19</v>
      </c>
      <c r="G2401" t="s">
        <v>276</v>
      </c>
      <c r="H2401" t="s">
        <v>31</v>
      </c>
      <c r="I2401">
        <v>14609</v>
      </c>
      <c r="J2401" t="s">
        <v>22</v>
      </c>
      <c r="K2401" t="s">
        <v>32</v>
      </c>
      <c r="L2401" t="s">
        <v>36</v>
      </c>
      <c r="M2401" t="s">
        <v>37</v>
      </c>
      <c r="N2401" s="5">
        <v>9.75</v>
      </c>
      <c r="O2401" s="7">
        <v>3</v>
      </c>
      <c r="P2401" s="5">
        <v>6.33</v>
      </c>
      <c r="Q2401" s="5">
        <v>3.42</v>
      </c>
      <c r="R2401" s="22">
        <f>Tabla1[[#This Row],[Fecha de Envío]]-Tabla1[[#This Row],[Fecha de Orden]]</f>
        <v>13</v>
      </c>
      <c r="S2401" s="24">
        <f>YEAR(Tabla1[[#This Row],[Fecha de Orden]])</f>
        <v>2022</v>
      </c>
      <c r="T2401" t="str">
        <f>VLOOKUP(Tabla1[[#This Row],[Nombre del Producto]],Tabla2[[Nombre Producto]:[Costo Unitario]],2,FALSE)</f>
        <v>Wicked Choccy's</v>
      </c>
      <c r="U2401" t="str">
        <f>VLOOKUP(Tabla1[[#This Row],[Fábrica]],Tabla3[],4,FALSE)</f>
        <v>Georgia</v>
      </c>
    </row>
    <row r="2402" spans="1:21" x14ac:dyDescent="0.25">
      <c r="A2402" t="s">
        <v>8772</v>
      </c>
      <c r="B2402" s="3">
        <v>44765</v>
      </c>
      <c r="C2402" s="3">
        <v>44779</v>
      </c>
      <c r="D2402" t="s">
        <v>18</v>
      </c>
      <c r="E2402">
        <v>120810</v>
      </c>
      <c r="F2402" t="s">
        <v>19</v>
      </c>
      <c r="G2402" t="s">
        <v>30</v>
      </c>
      <c r="H2402" t="s">
        <v>31</v>
      </c>
      <c r="I2402">
        <v>10009</v>
      </c>
      <c r="J2402" t="s">
        <v>22</v>
      </c>
      <c r="K2402" t="s">
        <v>32</v>
      </c>
      <c r="L2402" t="s">
        <v>24</v>
      </c>
      <c r="M2402" t="s">
        <v>25</v>
      </c>
      <c r="N2402" s="5">
        <v>11.25</v>
      </c>
      <c r="O2402" s="7">
        <v>3</v>
      </c>
      <c r="P2402" s="5">
        <v>7.35</v>
      </c>
      <c r="Q2402" s="5">
        <v>3.9</v>
      </c>
      <c r="R2402" s="22">
        <f>Tabla1[[#This Row],[Fecha de Envío]]-Tabla1[[#This Row],[Fecha de Orden]]</f>
        <v>14</v>
      </c>
      <c r="S2402" s="24">
        <f>YEAR(Tabla1[[#This Row],[Fecha de Orden]])</f>
        <v>2022</v>
      </c>
      <c r="T2402" t="str">
        <f>VLOOKUP(Tabla1[[#This Row],[Nombre del Producto]],Tabla2[[Nombre Producto]:[Costo Unitario]],2,FALSE)</f>
        <v>Wicked Choccy's</v>
      </c>
      <c r="U2402" t="str">
        <f>VLOOKUP(Tabla1[[#This Row],[Fábrica]],Tabla3[],4,FALSE)</f>
        <v>Georgia</v>
      </c>
    </row>
    <row r="2403" spans="1:21" x14ac:dyDescent="0.25">
      <c r="A2403" t="s">
        <v>8773</v>
      </c>
      <c r="B2403" s="3">
        <v>44765</v>
      </c>
      <c r="C2403" s="3">
        <v>44779</v>
      </c>
      <c r="D2403" t="s">
        <v>18</v>
      </c>
      <c r="E2403">
        <v>120810</v>
      </c>
      <c r="F2403" t="s">
        <v>19</v>
      </c>
      <c r="G2403" t="s">
        <v>30</v>
      </c>
      <c r="H2403" t="s">
        <v>31</v>
      </c>
      <c r="I2403">
        <v>10009</v>
      </c>
      <c r="J2403" t="s">
        <v>22</v>
      </c>
      <c r="K2403" t="s">
        <v>32</v>
      </c>
      <c r="L2403" t="s">
        <v>27</v>
      </c>
      <c r="M2403" t="s">
        <v>28</v>
      </c>
      <c r="N2403" s="5">
        <v>10.8</v>
      </c>
      <c r="O2403" s="7">
        <v>3</v>
      </c>
      <c r="P2403" s="5">
        <v>7.5</v>
      </c>
      <c r="Q2403" s="5">
        <v>3.3</v>
      </c>
      <c r="R2403" s="22">
        <f>Tabla1[[#This Row],[Fecha de Envío]]-Tabla1[[#This Row],[Fecha de Orden]]</f>
        <v>14</v>
      </c>
      <c r="S2403" s="24">
        <f>YEAR(Tabla1[[#This Row],[Fecha de Orden]])</f>
        <v>2022</v>
      </c>
      <c r="T2403" t="str">
        <f>VLOOKUP(Tabla1[[#This Row],[Nombre del Producto]],Tabla2[[Nombre Producto]:[Costo Unitario]],2,FALSE)</f>
        <v>Lot's O' Nuts</v>
      </c>
      <c r="U2403" t="str">
        <f>VLOOKUP(Tabla1[[#This Row],[Fábrica]],Tabla3[],4,FALSE)</f>
        <v>Arizona</v>
      </c>
    </row>
    <row r="2404" spans="1:21" x14ac:dyDescent="0.25">
      <c r="A2404" t="s">
        <v>8389</v>
      </c>
      <c r="B2404" s="3">
        <v>44766</v>
      </c>
      <c r="C2404" s="3">
        <v>44780</v>
      </c>
      <c r="D2404" t="s">
        <v>18</v>
      </c>
      <c r="E2404">
        <v>103135</v>
      </c>
      <c r="F2404" t="s">
        <v>19</v>
      </c>
      <c r="G2404" t="s">
        <v>202</v>
      </c>
      <c r="H2404" t="s">
        <v>116</v>
      </c>
      <c r="I2404">
        <v>40214</v>
      </c>
      <c r="J2404" t="s">
        <v>22</v>
      </c>
      <c r="K2404" t="s">
        <v>66</v>
      </c>
      <c r="L2404" t="s">
        <v>27</v>
      </c>
      <c r="M2404" t="s">
        <v>28</v>
      </c>
      <c r="N2404" s="5">
        <v>10.8</v>
      </c>
      <c r="O2404" s="7">
        <v>3</v>
      </c>
      <c r="P2404" s="5">
        <v>7.5</v>
      </c>
      <c r="Q2404" s="5">
        <v>3.3</v>
      </c>
      <c r="R2404" s="22">
        <f>Tabla1[[#This Row],[Fecha de Envío]]-Tabla1[[#This Row],[Fecha de Orden]]</f>
        <v>14</v>
      </c>
      <c r="S2404" s="24">
        <f>YEAR(Tabla1[[#This Row],[Fecha de Orden]])</f>
        <v>2022</v>
      </c>
      <c r="T2404" t="str">
        <f>VLOOKUP(Tabla1[[#This Row],[Nombre del Producto]],Tabla2[[Nombre Producto]:[Costo Unitario]],2,FALSE)</f>
        <v>Lot's O' Nuts</v>
      </c>
      <c r="U2404" t="str">
        <f>VLOOKUP(Tabla1[[#This Row],[Fábrica]],Tabla3[],4,FALSE)</f>
        <v>Arizona</v>
      </c>
    </row>
    <row r="2405" spans="1:21" x14ac:dyDescent="0.25">
      <c r="A2405" t="s">
        <v>8390</v>
      </c>
      <c r="B2405" s="3">
        <v>44766</v>
      </c>
      <c r="C2405" s="3">
        <v>44780</v>
      </c>
      <c r="D2405" t="s">
        <v>18</v>
      </c>
      <c r="E2405">
        <v>103135</v>
      </c>
      <c r="F2405" t="s">
        <v>19</v>
      </c>
      <c r="G2405" t="s">
        <v>202</v>
      </c>
      <c r="H2405" t="s">
        <v>116</v>
      </c>
      <c r="I2405">
        <v>40214</v>
      </c>
      <c r="J2405" t="s">
        <v>22</v>
      </c>
      <c r="K2405" t="s">
        <v>66</v>
      </c>
      <c r="L2405" t="s">
        <v>33</v>
      </c>
      <c r="M2405" t="s">
        <v>34</v>
      </c>
      <c r="N2405" s="5">
        <v>32.4</v>
      </c>
      <c r="O2405" s="7">
        <v>9</v>
      </c>
      <c r="P2405" s="5">
        <v>21.6</v>
      </c>
      <c r="Q2405" s="5">
        <v>10.8</v>
      </c>
      <c r="R2405" s="22">
        <f>Tabla1[[#This Row],[Fecha de Envío]]-Tabla1[[#This Row],[Fecha de Orden]]</f>
        <v>14</v>
      </c>
      <c r="S2405" s="24">
        <f>YEAR(Tabla1[[#This Row],[Fecha de Orden]])</f>
        <v>2022</v>
      </c>
      <c r="T2405" t="str">
        <f>VLOOKUP(Tabla1[[#This Row],[Nombre del Producto]],Tabla2[[Nombre Producto]:[Costo Unitario]],2,FALSE)</f>
        <v>Lot's O' Nuts</v>
      </c>
      <c r="U2405" t="str">
        <f>VLOOKUP(Tabla1[[#This Row],[Fábrica]],Tabla3[],4,FALSE)</f>
        <v>Arizona</v>
      </c>
    </row>
    <row r="2406" spans="1:21" x14ac:dyDescent="0.25">
      <c r="A2406" t="s">
        <v>8391</v>
      </c>
      <c r="B2406" s="3">
        <v>44766</v>
      </c>
      <c r="C2406" s="3">
        <v>44780</v>
      </c>
      <c r="D2406" t="s">
        <v>18</v>
      </c>
      <c r="E2406">
        <v>103135</v>
      </c>
      <c r="F2406" t="s">
        <v>19</v>
      </c>
      <c r="G2406" t="s">
        <v>202</v>
      </c>
      <c r="H2406" t="s">
        <v>116</v>
      </c>
      <c r="I2406">
        <v>40214</v>
      </c>
      <c r="J2406" t="s">
        <v>22</v>
      </c>
      <c r="K2406" t="s">
        <v>66</v>
      </c>
      <c r="L2406" t="s">
        <v>45</v>
      </c>
      <c r="M2406" t="s">
        <v>46</v>
      </c>
      <c r="N2406" s="5">
        <v>48.86</v>
      </c>
      <c r="O2406" s="7">
        <v>14</v>
      </c>
      <c r="P2406" s="5">
        <v>34.86</v>
      </c>
      <c r="Q2406" s="5">
        <v>14</v>
      </c>
      <c r="R2406" s="22">
        <f>Tabla1[[#This Row],[Fecha de Envío]]-Tabla1[[#This Row],[Fecha de Orden]]</f>
        <v>14</v>
      </c>
      <c r="S2406" s="24">
        <f>YEAR(Tabla1[[#This Row],[Fecha de Orden]])</f>
        <v>2022</v>
      </c>
      <c r="T2406" t="str">
        <f>VLOOKUP(Tabla1[[#This Row],[Nombre del Producto]],Tabla2[[Nombre Producto]:[Costo Unitario]],2,FALSE)</f>
        <v>Lot's O' Nuts</v>
      </c>
      <c r="U2406" t="str">
        <f>VLOOKUP(Tabla1[[#This Row],[Fábrica]],Tabla3[],4,FALSE)</f>
        <v>Arizona</v>
      </c>
    </row>
    <row r="2407" spans="1:21" x14ac:dyDescent="0.25">
      <c r="A2407" t="s">
        <v>6112</v>
      </c>
      <c r="B2407" s="3">
        <v>44767</v>
      </c>
      <c r="C2407" s="3">
        <v>44779</v>
      </c>
      <c r="D2407" t="s">
        <v>71</v>
      </c>
      <c r="E2407">
        <v>148635</v>
      </c>
      <c r="F2407" t="s">
        <v>19</v>
      </c>
      <c r="G2407" t="s">
        <v>124</v>
      </c>
      <c r="H2407" t="s">
        <v>125</v>
      </c>
      <c r="I2407">
        <v>98115</v>
      </c>
      <c r="J2407" t="s">
        <v>22</v>
      </c>
      <c r="K2407" t="s">
        <v>23</v>
      </c>
      <c r="L2407" t="s">
        <v>27</v>
      </c>
      <c r="M2407" t="s">
        <v>28</v>
      </c>
      <c r="N2407" s="5">
        <v>18</v>
      </c>
      <c r="O2407" s="7">
        <v>5</v>
      </c>
      <c r="P2407" s="5">
        <v>12.5</v>
      </c>
      <c r="Q2407" s="5">
        <v>5.5</v>
      </c>
      <c r="R2407" s="22">
        <f>Tabla1[[#This Row],[Fecha de Envío]]-Tabla1[[#This Row],[Fecha de Orden]]</f>
        <v>12</v>
      </c>
      <c r="S2407" s="24">
        <f>YEAR(Tabla1[[#This Row],[Fecha de Orden]])</f>
        <v>2022</v>
      </c>
      <c r="T2407" t="str">
        <f>VLOOKUP(Tabla1[[#This Row],[Nombre del Producto]],Tabla2[[Nombre Producto]:[Costo Unitario]],2,FALSE)</f>
        <v>Lot's O' Nuts</v>
      </c>
      <c r="U2407" t="str">
        <f>VLOOKUP(Tabla1[[#This Row],[Fábrica]],Tabla3[],4,FALSE)</f>
        <v>Arizona</v>
      </c>
    </row>
    <row r="2408" spans="1:21" x14ac:dyDescent="0.25">
      <c r="A2408" t="s">
        <v>6113</v>
      </c>
      <c r="B2408" s="3">
        <v>44767</v>
      </c>
      <c r="C2408" s="3">
        <v>44779</v>
      </c>
      <c r="D2408" t="s">
        <v>71</v>
      </c>
      <c r="E2408">
        <v>148635</v>
      </c>
      <c r="F2408" t="s">
        <v>19</v>
      </c>
      <c r="G2408" t="s">
        <v>124</v>
      </c>
      <c r="H2408" t="s">
        <v>125</v>
      </c>
      <c r="I2408">
        <v>98115</v>
      </c>
      <c r="J2408" t="s">
        <v>22</v>
      </c>
      <c r="K2408" t="s">
        <v>23</v>
      </c>
      <c r="L2408" t="s">
        <v>24</v>
      </c>
      <c r="M2408" t="s">
        <v>25</v>
      </c>
      <c r="N2408" s="5">
        <v>7.5</v>
      </c>
      <c r="O2408" s="7">
        <v>2</v>
      </c>
      <c r="P2408" s="5">
        <v>4.9000000000000004</v>
      </c>
      <c r="Q2408" s="5">
        <v>2.6</v>
      </c>
      <c r="R2408" s="22">
        <f>Tabla1[[#This Row],[Fecha de Envío]]-Tabla1[[#This Row],[Fecha de Orden]]</f>
        <v>12</v>
      </c>
      <c r="S2408" s="24">
        <f>YEAR(Tabla1[[#This Row],[Fecha de Orden]])</f>
        <v>2022</v>
      </c>
      <c r="T2408" t="str">
        <f>VLOOKUP(Tabla1[[#This Row],[Nombre del Producto]],Tabla2[[Nombre Producto]:[Costo Unitario]],2,FALSE)</f>
        <v>Wicked Choccy's</v>
      </c>
      <c r="U2408" t="str">
        <f>VLOOKUP(Tabla1[[#This Row],[Fábrica]],Tabla3[],4,FALSE)</f>
        <v>Georgia</v>
      </c>
    </row>
    <row r="2409" spans="1:21" x14ac:dyDescent="0.25">
      <c r="A2409" t="s">
        <v>6114</v>
      </c>
      <c r="B2409" s="3">
        <v>44767</v>
      </c>
      <c r="C2409" s="3">
        <v>44779</v>
      </c>
      <c r="D2409" t="s">
        <v>71</v>
      </c>
      <c r="E2409">
        <v>148635</v>
      </c>
      <c r="F2409" t="s">
        <v>19</v>
      </c>
      <c r="G2409" t="s">
        <v>124</v>
      </c>
      <c r="H2409" t="s">
        <v>125</v>
      </c>
      <c r="I2409">
        <v>98115</v>
      </c>
      <c r="J2409" t="s">
        <v>22</v>
      </c>
      <c r="K2409" t="s">
        <v>23</v>
      </c>
      <c r="L2409" t="s">
        <v>33</v>
      </c>
      <c r="M2409" t="s">
        <v>34</v>
      </c>
      <c r="N2409" s="5">
        <v>7.2</v>
      </c>
      <c r="O2409" s="7">
        <v>2</v>
      </c>
      <c r="P2409" s="5">
        <v>4.8</v>
      </c>
      <c r="Q2409" s="5">
        <v>2.4</v>
      </c>
      <c r="R2409" s="22">
        <f>Tabla1[[#This Row],[Fecha de Envío]]-Tabla1[[#This Row],[Fecha de Orden]]</f>
        <v>12</v>
      </c>
      <c r="S2409" s="24">
        <f>YEAR(Tabla1[[#This Row],[Fecha de Orden]])</f>
        <v>2022</v>
      </c>
      <c r="T2409" t="str">
        <f>VLOOKUP(Tabla1[[#This Row],[Nombre del Producto]],Tabla2[[Nombre Producto]:[Costo Unitario]],2,FALSE)</f>
        <v>Lot's O' Nuts</v>
      </c>
      <c r="U2409" t="str">
        <f>VLOOKUP(Tabla1[[#This Row],[Fábrica]],Tabla3[],4,FALSE)</f>
        <v>Arizona</v>
      </c>
    </row>
    <row r="2410" spans="1:21" x14ac:dyDescent="0.25">
      <c r="A2410" t="s">
        <v>6115</v>
      </c>
      <c r="B2410" s="3">
        <v>44767</v>
      </c>
      <c r="C2410" s="3">
        <v>44779</v>
      </c>
      <c r="D2410" t="s">
        <v>71</v>
      </c>
      <c r="E2410">
        <v>148635</v>
      </c>
      <c r="F2410" t="s">
        <v>19</v>
      </c>
      <c r="G2410" t="s">
        <v>124</v>
      </c>
      <c r="H2410" t="s">
        <v>125</v>
      </c>
      <c r="I2410">
        <v>98115</v>
      </c>
      <c r="J2410" t="s">
        <v>22</v>
      </c>
      <c r="K2410" t="s">
        <v>23</v>
      </c>
      <c r="L2410" t="s">
        <v>36</v>
      </c>
      <c r="M2410" t="s">
        <v>37</v>
      </c>
      <c r="N2410" s="5">
        <v>6.5</v>
      </c>
      <c r="O2410" s="7">
        <v>2</v>
      </c>
      <c r="P2410" s="5">
        <v>4.22</v>
      </c>
      <c r="Q2410" s="5">
        <v>2.2799999999999998</v>
      </c>
      <c r="R2410" s="22">
        <f>Tabla1[[#This Row],[Fecha de Envío]]-Tabla1[[#This Row],[Fecha de Orden]]</f>
        <v>12</v>
      </c>
      <c r="S2410" s="24">
        <f>YEAR(Tabla1[[#This Row],[Fecha de Orden]])</f>
        <v>2022</v>
      </c>
      <c r="T2410" t="str">
        <f>VLOOKUP(Tabla1[[#This Row],[Nombre del Producto]],Tabla2[[Nombre Producto]:[Costo Unitario]],2,FALSE)</f>
        <v>Wicked Choccy's</v>
      </c>
      <c r="U2410" t="str">
        <f>VLOOKUP(Tabla1[[#This Row],[Fábrica]],Tabla3[],4,FALSE)</f>
        <v>Georgia</v>
      </c>
    </row>
    <row r="2411" spans="1:21" x14ac:dyDescent="0.25">
      <c r="A2411" t="s">
        <v>7367</v>
      </c>
      <c r="B2411" s="3">
        <v>44767</v>
      </c>
      <c r="C2411" s="3">
        <v>44781</v>
      </c>
      <c r="D2411" t="s">
        <v>18</v>
      </c>
      <c r="E2411">
        <v>150161</v>
      </c>
      <c r="F2411" t="s">
        <v>19</v>
      </c>
      <c r="G2411" t="s">
        <v>144</v>
      </c>
      <c r="H2411" t="s">
        <v>101</v>
      </c>
      <c r="I2411">
        <v>19143</v>
      </c>
      <c r="J2411" t="s">
        <v>22</v>
      </c>
      <c r="K2411" t="s">
        <v>32</v>
      </c>
      <c r="L2411" t="s">
        <v>45</v>
      </c>
      <c r="M2411" t="s">
        <v>46</v>
      </c>
      <c r="N2411" s="5">
        <v>13.96</v>
      </c>
      <c r="O2411" s="7">
        <v>4</v>
      </c>
      <c r="P2411" s="5">
        <v>9.9600000000000009</v>
      </c>
      <c r="Q2411" s="5">
        <v>4</v>
      </c>
      <c r="R2411" s="22">
        <f>Tabla1[[#This Row],[Fecha de Envío]]-Tabla1[[#This Row],[Fecha de Orden]]</f>
        <v>14</v>
      </c>
      <c r="S2411" s="24">
        <f>YEAR(Tabla1[[#This Row],[Fecha de Orden]])</f>
        <v>2022</v>
      </c>
      <c r="T2411" t="str">
        <f>VLOOKUP(Tabla1[[#This Row],[Nombre del Producto]],Tabla2[[Nombre Producto]:[Costo Unitario]],2,FALSE)</f>
        <v>Lot's O' Nuts</v>
      </c>
      <c r="U2411" t="str">
        <f>VLOOKUP(Tabla1[[#This Row],[Fábrica]],Tabla3[],4,FALSE)</f>
        <v>Arizona</v>
      </c>
    </row>
    <row r="2412" spans="1:21" x14ac:dyDescent="0.25">
      <c r="A2412" t="s">
        <v>7492</v>
      </c>
      <c r="B2412" s="3">
        <v>44767</v>
      </c>
      <c r="C2412" s="3">
        <v>44782</v>
      </c>
      <c r="D2412" t="s">
        <v>18</v>
      </c>
      <c r="E2412">
        <v>139248</v>
      </c>
      <c r="F2412" t="s">
        <v>19</v>
      </c>
      <c r="G2412" t="s">
        <v>53</v>
      </c>
      <c r="H2412" t="s">
        <v>21</v>
      </c>
      <c r="I2412">
        <v>90032</v>
      </c>
      <c r="J2412" t="s">
        <v>22</v>
      </c>
      <c r="K2412" t="s">
        <v>23</v>
      </c>
      <c r="L2412" t="s">
        <v>33</v>
      </c>
      <c r="M2412" t="s">
        <v>34</v>
      </c>
      <c r="N2412" s="5">
        <v>18</v>
      </c>
      <c r="O2412" s="7">
        <v>5</v>
      </c>
      <c r="P2412" s="5">
        <v>12</v>
      </c>
      <c r="Q2412" s="5">
        <v>6</v>
      </c>
      <c r="R2412" s="22">
        <f>Tabla1[[#This Row],[Fecha de Envío]]-Tabla1[[#This Row],[Fecha de Orden]]</f>
        <v>15</v>
      </c>
      <c r="S2412" s="24">
        <f>YEAR(Tabla1[[#This Row],[Fecha de Orden]])</f>
        <v>2022</v>
      </c>
      <c r="T2412" t="str">
        <f>VLOOKUP(Tabla1[[#This Row],[Nombre del Producto]],Tabla2[[Nombre Producto]:[Costo Unitario]],2,FALSE)</f>
        <v>Lot's O' Nuts</v>
      </c>
      <c r="U2412" t="str">
        <f>VLOOKUP(Tabla1[[#This Row],[Fábrica]],Tabla3[],4,FALSE)</f>
        <v>Arizona</v>
      </c>
    </row>
    <row r="2413" spans="1:21" x14ac:dyDescent="0.25">
      <c r="A2413" t="s">
        <v>9190</v>
      </c>
      <c r="B2413" s="3">
        <v>44767</v>
      </c>
      <c r="C2413" s="3">
        <v>44781</v>
      </c>
      <c r="D2413" t="s">
        <v>18</v>
      </c>
      <c r="E2413">
        <v>154291</v>
      </c>
      <c r="F2413" t="s">
        <v>19</v>
      </c>
      <c r="G2413" t="s">
        <v>786</v>
      </c>
      <c r="H2413" t="s">
        <v>522</v>
      </c>
      <c r="I2413">
        <v>36116</v>
      </c>
      <c r="J2413" t="s">
        <v>22</v>
      </c>
      <c r="K2413" t="s">
        <v>66</v>
      </c>
      <c r="L2413" t="s">
        <v>24</v>
      </c>
      <c r="M2413" t="s">
        <v>25</v>
      </c>
      <c r="N2413" s="5">
        <v>7.5</v>
      </c>
      <c r="O2413" s="7">
        <v>2</v>
      </c>
      <c r="P2413" s="5">
        <v>4.9000000000000004</v>
      </c>
      <c r="Q2413" s="5">
        <v>2.6</v>
      </c>
      <c r="R2413" s="22">
        <f>Tabla1[[#This Row],[Fecha de Envío]]-Tabla1[[#This Row],[Fecha de Orden]]</f>
        <v>14</v>
      </c>
      <c r="S2413" s="24">
        <f>YEAR(Tabla1[[#This Row],[Fecha de Orden]])</f>
        <v>2022</v>
      </c>
      <c r="T2413" t="str">
        <f>VLOOKUP(Tabla1[[#This Row],[Nombre del Producto]],Tabla2[[Nombre Producto]:[Costo Unitario]],2,FALSE)</f>
        <v>Wicked Choccy's</v>
      </c>
      <c r="U2413" t="str">
        <f>VLOOKUP(Tabla1[[#This Row],[Fábrica]],Tabla3[],4,FALSE)</f>
        <v>Georgia</v>
      </c>
    </row>
    <row r="2414" spans="1:21" x14ac:dyDescent="0.25">
      <c r="A2414" t="s">
        <v>9191</v>
      </c>
      <c r="B2414" s="3">
        <v>44767</v>
      </c>
      <c r="C2414" s="3">
        <v>44781</v>
      </c>
      <c r="D2414" t="s">
        <v>18</v>
      </c>
      <c r="E2414">
        <v>154291</v>
      </c>
      <c r="F2414" t="s">
        <v>19</v>
      </c>
      <c r="G2414" t="s">
        <v>786</v>
      </c>
      <c r="H2414" t="s">
        <v>522</v>
      </c>
      <c r="I2414">
        <v>36116</v>
      </c>
      <c r="J2414" t="s">
        <v>22</v>
      </c>
      <c r="K2414" t="s">
        <v>66</v>
      </c>
      <c r="L2414" t="s">
        <v>33</v>
      </c>
      <c r="M2414" t="s">
        <v>34</v>
      </c>
      <c r="N2414" s="5">
        <v>32.4</v>
      </c>
      <c r="O2414" s="7">
        <v>9</v>
      </c>
      <c r="P2414" s="5">
        <v>21.6</v>
      </c>
      <c r="Q2414" s="5">
        <v>10.8</v>
      </c>
      <c r="R2414" s="22">
        <f>Tabla1[[#This Row],[Fecha de Envío]]-Tabla1[[#This Row],[Fecha de Orden]]</f>
        <v>14</v>
      </c>
      <c r="S2414" s="24">
        <f>YEAR(Tabla1[[#This Row],[Fecha de Orden]])</f>
        <v>2022</v>
      </c>
      <c r="T2414" t="str">
        <f>VLOOKUP(Tabla1[[#This Row],[Nombre del Producto]],Tabla2[[Nombre Producto]:[Costo Unitario]],2,FALSE)</f>
        <v>Lot's O' Nuts</v>
      </c>
      <c r="U2414" t="str">
        <f>VLOOKUP(Tabla1[[#This Row],[Fábrica]],Tabla3[],4,FALSE)</f>
        <v>Arizona</v>
      </c>
    </row>
    <row r="2415" spans="1:21" x14ac:dyDescent="0.25">
      <c r="A2415" t="s">
        <v>804</v>
      </c>
      <c r="B2415" s="3">
        <v>44768</v>
      </c>
      <c r="C2415" s="3">
        <v>44778</v>
      </c>
      <c r="D2415" t="s">
        <v>82</v>
      </c>
      <c r="E2415">
        <v>143700</v>
      </c>
      <c r="F2415" t="s">
        <v>19</v>
      </c>
      <c r="G2415" t="s">
        <v>144</v>
      </c>
      <c r="H2415" t="s">
        <v>101</v>
      </c>
      <c r="I2415">
        <v>19140</v>
      </c>
      <c r="J2415" t="s">
        <v>22</v>
      </c>
      <c r="K2415" t="s">
        <v>32</v>
      </c>
      <c r="L2415" t="s">
        <v>24</v>
      </c>
      <c r="M2415" t="s">
        <v>25</v>
      </c>
      <c r="N2415" s="5">
        <v>7.5</v>
      </c>
      <c r="O2415" s="7">
        <v>2</v>
      </c>
      <c r="P2415" s="5">
        <v>4.9000000000000004</v>
      </c>
      <c r="Q2415" s="5">
        <v>2.6</v>
      </c>
      <c r="R2415" s="22">
        <f>Tabla1[[#This Row],[Fecha de Envío]]-Tabla1[[#This Row],[Fecha de Orden]]</f>
        <v>10</v>
      </c>
      <c r="S2415" s="24">
        <f>YEAR(Tabla1[[#This Row],[Fecha de Orden]])</f>
        <v>2022</v>
      </c>
      <c r="T2415" t="str">
        <f>VLOOKUP(Tabla1[[#This Row],[Nombre del Producto]],Tabla2[[Nombre Producto]:[Costo Unitario]],2,FALSE)</f>
        <v>Wicked Choccy's</v>
      </c>
      <c r="U2415" t="str">
        <f>VLOOKUP(Tabla1[[#This Row],[Fábrica]],Tabla3[],4,FALSE)</f>
        <v>Georgia</v>
      </c>
    </row>
    <row r="2416" spans="1:21" x14ac:dyDescent="0.25">
      <c r="A2416" t="s">
        <v>1340</v>
      </c>
      <c r="B2416" s="3">
        <v>44768</v>
      </c>
      <c r="C2416" s="3">
        <v>44783</v>
      </c>
      <c r="D2416" t="s">
        <v>18</v>
      </c>
      <c r="E2416">
        <v>148180</v>
      </c>
      <c r="F2416" t="s">
        <v>19</v>
      </c>
      <c r="G2416" t="s">
        <v>1341</v>
      </c>
      <c r="H2416" t="s">
        <v>21</v>
      </c>
      <c r="I2416">
        <v>93030</v>
      </c>
      <c r="J2416" t="s">
        <v>22</v>
      </c>
      <c r="K2416" t="s">
        <v>23</v>
      </c>
      <c r="L2416" t="s">
        <v>33</v>
      </c>
      <c r="M2416" t="s">
        <v>34</v>
      </c>
      <c r="N2416" s="5">
        <v>18</v>
      </c>
      <c r="O2416" s="7">
        <v>5</v>
      </c>
      <c r="P2416" s="5">
        <v>12</v>
      </c>
      <c r="Q2416" s="5">
        <v>6</v>
      </c>
      <c r="R2416" s="22">
        <f>Tabla1[[#This Row],[Fecha de Envío]]-Tabla1[[#This Row],[Fecha de Orden]]</f>
        <v>15</v>
      </c>
      <c r="S2416" s="24">
        <f>YEAR(Tabla1[[#This Row],[Fecha de Orden]])</f>
        <v>2022</v>
      </c>
      <c r="T2416" t="str">
        <f>VLOOKUP(Tabla1[[#This Row],[Nombre del Producto]],Tabla2[[Nombre Producto]:[Costo Unitario]],2,FALSE)</f>
        <v>Lot's O' Nuts</v>
      </c>
      <c r="U2416" t="str">
        <f>VLOOKUP(Tabla1[[#This Row],[Fábrica]],Tabla3[],4,FALSE)</f>
        <v>Arizona</v>
      </c>
    </row>
    <row r="2417" spans="1:21" x14ac:dyDescent="0.25">
      <c r="A2417" t="s">
        <v>1342</v>
      </c>
      <c r="B2417" s="3">
        <v>44768</v>
      </c>
      <c r="C2417" s="3">
        <v>44783</v>
      </c>
      <c r="D2417" t="s">
        <v>18</v>
      </c>
      <c r="E2417">
        <v>148180</v>
      </c>
      <c r="F2417" t="s">
        <v>19</v>
      </c>
      <c r="G2417" t="s">
        <v>1341</v>
      </c>
      <c r="H2417" t="s">
        <v>21</v>
      </c>
      <c r="I2417">
        <v>93030</v>
      </c>
      <c r="J2417" t="s">
        <v>22</v>
      </c>
      <c r="K2417" t="s">
        <v>23</v>
      </c>
      <c r="L2417" t="s">
        <v>36</v>
      </c>
      <c r="M2417" t="s">
        <v>37</v>
      </c>
      <c r="N2417" s="5">
        <v>9.75</v>
      </c>
      <c r="O2417" s="7">
        <v>3</v>
      </c>
      <c r="P2417" s="5">
        <v>6.33</v>
      </c>
      <c r="Q2417" s="5">
        <v>3.42</v>
      </c>
      <c r="R2417" s="22">
        <f>Tabla1[[#This Row],[Fecha de Envío]]-Tabla1[[#This Row],[Fecha de Orden]]</f>
        <v>15</v>
      </c>
      <c r="S2417" s="24">
        <f>YEAR(Tabla1[[#This Row],[Fecha de Orden]])</f>
        <v>2022</v>
      </c>
      <c r="T2417" t="str">
        <f>VLOOKUP(Tabla1[[#This Row],[Nombre del Producto]],Tabla2[[Nombre Producto]:[Costo Unitario]],2,FALSE)</f>
        <v>Wicked Choccy's</v>
      </c>
      <c r="U2417" t="str">
        <f>VLOOKUP(Tabla1[[#This Row],[Fábrica]],Tabla3[],4,FALSE)</f>
        <v>Georgia</v>
      </c>
    </row>
    <row r="2418" spans="1:21" x14ac:dyDescent="0.25">
      <c r="A2418" t="s">
        <v>1603</v>
      </c>
      <c r="B2418" s="3">
        <v>44768</v>
      </c>
      <c r="C2418" s="3">
        <v>44780</v>
      </c>
      <c r="D2418" t="s">
        <v>39</v>
      </c>
      <c r="E2418">
        <v>140200</v>
      </c>
      <c r="F2418" t="s">
        <v>19</v>
      </c>
      <c r="G2418" t="s">
        <v>68</v>
      </c>
      <c r="H2418" t="s">
        <v>69</v>
      </c>
      <c r="I2418">
        <v>85204</v>
      </c>
      <c r="J2418" t="s">
        <v>22</v>
      </c>
      <c r="K2418" t="s">
        <v>23</v>
      </c>
      <c r="L2418" t="s">
        <v>33</v>
      </c>
      <c r="M2418" t="s">
        <v>34</v>
      </c>
      <c r="N2418" s="5">
        <v>10.8</v>
      </c>
      <c r="O2418" s="7">
        <v>3</v>
      </c>
      <c r="P2418" s="5">
        <v>7.2</v>
      </c>
      <c r="Q2418" s="5">
        <v>3.6</v>
      </c>
      <c r="R2418" s="22">
        <f>Tabla1[[#This Row],[Fecha de Envío]]-Tabla1[[#This Row],[Fecha de Orden]]</f>
        <v>12</v>
      </c>
      <c r="S2418" s="24">
        <f>YEAR(Tabla1[[#This Row],[Fecha de Orden]])</f>
        <v>2022</v>
      </c>
      <c r="T2418" t="str">
        <f>VLOOKUP(Tabla1[[#This Row],[Nombre del Producto]],Tabla2[[Nombre Producto]:[Costo Unitario]],2,FALSE)</f>
        <v>Lot's O' Nuts</v>
      </c>
      <c r="U2418" t="str">
        <f>VLOOKUP(Tabla1[[#This Row],[Fábrica]],Tabla3[],4,FALSE)</f>
        <v>Arizona</v>
      </c>
    </row>
    <row r="2419" spans="1:21" x14ac:dyDescent="0.25">
      <c r="A2419" t="s">
        <v>1943</v>
      </c>
      <c r="B2419" s="3">
        <v>44768</v>
      </c>
      <c r="C2419" s="3">
        <v>44783</v>
      </c>
      <c r="D2419" t="s">
        <v>18</v>
      </c>
      <c r="E2419">
        <v>127754</v>
      </c>
      <c r="F2419" t="s">
        <v>19</v>
      </c>
      <c r="G2419" t="s">
        <v>568</v>
      </c>
      <c r="H2419" t="s">
        <v>69</v>
      </c>
      <c r="I2419">
        <v>85301</v>
      </c>
      <c r="J2419" t="s">
        <v>22</v>
      </c>
      <c r="K2419" t="s">
        <v>23</v>
      </c>
      <c r="L2419" t="s">
        <v>27</v>
      </c>
      <c r="M2419" t="s">
        <v>28</v>
      </c>
      <c r="N2419" s="5">
        <v>10.8</v>
      </c>
      <c r="O2419" s="7">
        <v>3</v>
      </c>
      <c r="P2419" s="5">
        <v>7.5</v>
      </c>
      <c r="Q2419" s="5">
        <v>3.3</v>
      </c>
      <c r="R2419" s="22">
        <f>Tabla1[[#This Row],[Fecha de Envío]]-Tabla1[[#This Row],[Fecha de Orden]]</f>
        <v>15</v>
      </c>
      <c r="S2419" s="24">
        <f>YEAR(Tabla1[[#This Row],[Fecha de Orden]])</f>
        <v>2022</v>
      </c>
      <c r="T2419" t="str">
        <f>VLOOKUP(Tabla1[[#This Row],[Nombre del Producto]],Tabla2[[Nombre Producto]:[Costo Unitario]],2,FALSE)</f>
        <v>Lot's O' Nuts</v>
      </c>
      <c r="U2419" t="str">
        <f>VLOOKUP(Tabla1[[#This Row],[Fábrica]],Tabla3[],4,FALSE)</f>
        <v>Arizona</v>
      </c>
    </row>
    <row r="2420" spans="1:21" x14ac:dyDescent="0.25">
      <c r="A2420" t="s">
        <v>3869</v>
      </c>
      <c r="B2420" s="3">
        <v>44768</v>
      </c>
      <c r="C2420" s="3">
        <v>44785</v>
      </c>
      <c r="D2420" t="s">
        <v>18</v>
      </c>
      <c r="E2420">
        <v>136735</v>
      </c>
      <c r="F2420" t="s">
        <v>19</v>
      </c>
      <c r="G2420" t="s">
        <v>20</v>
      </c>
      <c r="H2420" t="s">
        <v>21</v>
      </c>
      <c r="I2420">
        <v>94110</v>
      </c>
      <c r="J2420" t="s">
        <v>22</v>
      </c>
      <c r="K2420" t="s">
        <v>23</v>
      </c>
      <c r="L2420" t="s">
        <v>33</v>
      </c>
      <c r="M2420" t="s">
        <v>34</v>
      </c>
      <c r="N2420" s="5">
        <v>7.2</v>
      </c>
      <c r="O2420" s="7">
        <v>2</v>
      </c>
      <c r="P2420" s="5">
        <v>4.8</v>
      </c>
      <c r="Q2420" s="5">
        <v>2.4</v>
      </c>
      <c r="R2420" s="22">
        <f>Tabla1[[#This Row],[Fecha de Envío]]-Tabla1[[#This Row],[Fecha de Orden]]</f>
        <v>17</v>
      </c>
      <c r="S2420" s="24">
        <f>YEAR(Tabla1[[#This Row],[Fecha de Orden]])</f>
        <v>2022</v>
      </c>
      <c r="T2420" t="str">
        <f>VLOOKUP(Tabla1[[#This Row],[Nombre del Producto]],Tabla2[[Nombre Producto]:[Costo Unitario]],2,FALSE)</f>
        <v>Lot's O' Nuts</v>
      </c>
      <c r="U2420" t="str">
        <f>VLOOKUP(Tabla1[[#This Row],[Fábrica]],Tabla3[],4,FALSE)</f>
        <v>Arizona</v>
      </c>
    </row>
    <row r="2421" spans="1:21" x14ac:dyDescent="0.25">
      <c r="A2421" t="s">
        <v>6961</v>
      </c>
      <c r="B2421" s="3">
        <v>44769</v>
      </c>
      <c r="C2421" s="3">
        <v>44785</v>
      </c>
      <c r="D2421" t="s">
        <v>18</v>
      </c>
      <c r="E2421">
        <v>129553</v>
      </c>
      <c r="F2421" t="s">
        <v>19</v>
      </c>
      <c r="G2421" t="s">
        <v>202</v>
      </c>
      <c r="H2421" t="s">
        <v>116</v>
      </c>
      <c r="I2421">
        <v>40214</v>
      </c>
      <c r="J2421" t="s">
        <v>22</v>
      </c>
      <c r="K2421" t="s">
        <v>66</v>
      </c>
      <c r="L2421" t="s">
        <v>27</v>
      </c>
      <c r="M2421" t="s">
        <v>28</v>
      </c>
      <c r="N2421" s="5">
        <v>10.8</v>
      </c>
      <c r="O2421" s="7">
        <v>3</v>
      </c>
      <c r="P2421" s="5">
        <v>7.5</v>
      </c>
      <c r="Q2421" s="5">
        <v>3.3</v>
      </c>
      <c r="R2421" s="22">
        <f>Tabla1[[#This Row],[Fecha de Envío]]-Tabla1[[#This Row],[Fecha de Orden]]</f>
        <v>16</v>
      </c>
      <c r="S2421" s="24">
        <f>YEAR(Tabla1[[#This Row],[Fecha de Orden]])</f>
        <v>2022</v>
      </c>
      <c r="T2421" t="str">
        <f>VLOOKUP(Tabla1[[#This Row],[Nombre del Producto]],Tabla2[[Nombre Producto]:[Costo Unitario]],2,FALSE)</f>
        <v>Lot's O' Nuts</v>
      </c>
      <c r="U2421" t="str">
        <f>VLOOKUP(Tabla1[[#This Row],[Fábrica]],Tabla3[],4,FALSE)</f>
        <v>Arizona</v>
      </c>
    </row>
    <row r="2422" spans="1:21" x14ac:dyDescent="0.25">
      <c r="A2422" t="s">
        <v>1766</v>
      </c>
      <c r="B2422" s="3">
        <v>44772</v>
      </c>
      <c r="C2422" s="3">
        <v>44786</v>
      </c>
      <c r="D2422" t="s">
        <v>71</v>
      </c>
      <c r="E2422">
        <v>132507</v>
      </c>
      <c r="F2422" t="s">
        <v>19</v>
      </c>
      <c r="G2422" t="s">
        <v>159</v>
      </c>
      <c r="H2422" t="s">
        <v>42</v>
      </c>
      <c r="I2422">
        <v>77041</v>
      </c>
      <c r="J2422" t="s">
        <v>22</v>
      </c>
      <c r="K2422" t="s">
        <v>43</v>
      </c>
      <c r="L2422" t="s">
        <v>36</v>
      </c>
      <c r="M2422" t="s">
        <v>37</v>
      </c>
      <c r="N2422" s="5">
        <v>13</v>
      </c>
      <c r="O2422" s="7">
        <v>4</v>
      </c>
      <c r="P2422" s="5">
        <v>8.44</v>
      </c>
      <c r="Q2422" s="5">
        <v>4.5599999999999996</v>
      </c>
      <c r="R2422" s="22">
        <f>Tabla1[[#This Row],[Fecha de Envío]]-Tabla1[[#This Row],[Fecha de Orden]]</f>
        <v>14</v>
      </c>
      <c r="S2422" s="24">
        <f>YEAR(Tabla1[[#This Row],[Fecha de Orden]])</f>
        <v>2022</v>
      </c>
      <c r="T2422" t="str">
        <f>VLOOKUP(Tabla1[[#This Row],[Nombre del Producto]],Tabla2[[Nombre Producto]:[Costo Unitario]],2,FALSE)</f>
        <v>Wicked Choccy's</v>
      </c>
      <c r="U2422" t="str">
        <f>VLOOKUP(Tabla1[[#This Row],[Fábrica]],Tabla3[],4,FALSE)</f>
        <v>Georgia</v>
      </c>
    </row>
    <row r="2423" spans="1:21" x14ac:dyDescent="0.25">
      <c r="A2423" t="s">
        <v>3686</v>
      </c>
      <c r="B2423" s="3">
        <v>44772</v>
      </c>
      <c r="C2423" s="3">
        <v>44784</v>
      </c>
      <c r="D2423" t="s">
        <v>39</v>
      </c>
      <c r="E2423">
        <v>164966</v>
      </c>
      <c r="F2423" t="s">
        <v>19</v>
      </c>
      <c r="G2423" t="s">
        <v>1301</v>
      </c>
      <c r="H2423" t="s">
        <v>51</v>
      </c>
      <c r="I2423">
        <v>55044</v>
      </c>
      <c r="J2423" t="s">
        <v>22</v>
      </c>
      <c r="K2423" t="s">
        <v>43</v>
      </c>
      <c r="L2423" t="s">
        <v>36</v>
      </c>
      <c r="M2423" t="s">
        <v>37</v>
      </c>
      <c r="N2423" s="5">
        <v>19.5</v>
      </c>
      <c r="O2423" s="7">
        <v>6</v>
      </c>
      <c r="P2423" s="5">
        <v>12.66</v>
      </c>
      <c r="Q2423" s="5">
        <v>6.84</v>
      </c>
      <c r="R2423" s="22">
        <f>Tabla1[[#This Row],[Fecha de Envío]]-Tabla1[[#This Row],[Fecha de Orden]]</f>
        <v>12</v>
      </c>
      <c r="S2423" s="24">
        <f>YEAR(Tabla1[[#This Row],[Fecha de Orden]])</f>
        <v>2022</v>
      </c>
      <c r="T2423" t="str">
        <f>VLOOKUP(Tabla1[[#This Row],[Nombre del Producto]],Tabla2[[Nombre Producto]:[Costo Unitario]],2,FALSE)</f>
        <v>Wicked Choccy's</v>
      </c>
      <c r="U2423" t="str">
        <f>VLOOKUP(Tabla1[[#This Row],[Fábrica]],Tabla3[],4,FALSE)</f>
        <v>Georgia</v>
      </c>
    </row>
    <row r="2424" spans="1:21" x14ac:dyDescent="0.25">
      <c r="A2424" t="s">
        <v>3870</v>
      </c>
      <c r="B2424" s="3">
        <v>44772</v>
      </c>
      <c r="C2424" s="3">
        <v>44783</v>
      </c>
      <c r="D2424" t="s">
        <v>39</v>
      </c>
      <c r="E2424">
        <v>155334</v>
      </c>
      <c r="F2424" t="s">
        <v>19</v>
      </c>
      <c r="G2424" t="s">
        <v>20</v>
      </c>
      <c r="H2424" t="s">
        <v>21</v>
      </c>
      <c r="I2424">
        <v>94109</v>
      </c>
      <c r="J2424" t="s">
        <v>22</v>
      </c>
      <c r="K2424" t="s">
        <v>23</v>
      </c>
      <c r="L2424" t="s">
        <v>45</v>
      </c>
      <c r="M2424" t="s">
        <v>46</v>
      </c>
      <c r="N2424" s="5">
        <v>10.47</v>
      </c>
      <c r="O2424" s="7">
        <v>3</v>
      </c>
      <c r="P2424" s="5">
        <v>7.47</v>
      </c>
      <c r="Q2424" s="5">
        <v>3</v>
      </c>
      <c r="R2424" s="22">
        <f>Tabla1[[#This Row],[Fecha de Envío]]-Tabla1[[#This Row],[Fecha de Orden]]</f>
        <v>11</v>
      </c>
      <c r="S2424" s="24">
        <f>YEAR(Tabla1[[#This Row],[Fecha de Orden]])</f>
        <v>2022</v>
      </c>
      <c r="T2424" t="str">
        <f>VLOOKUP(Tabla1[[#This Row],[Nombre del Producto]],Tabla2[[Nombre Producto]:[Costo Unitario]],2,FALSE)</f>
        <v>Lot's O' Nuts</v>
      </c>
      <c r="U2424" t="str">
        <f>VLOOKUP(Tabla1[[#This Row],[Fábrica]],Tabla3[],4,FALSE)</f>
        <v>Arizona</v>
      </c>
    </row>
    <row r="2425" spans="1:21" x14ac:dyDescent="0.25">
      <c r="A2425" t="s">
        <v>3871</v>
      </c>
      <c r="B2425" s="3">
        <v>44772</v>
      </c>
      <c r="C2425" s="3">
        <v>44783</v>
      </c>
      <c r="D2425" t="s">
        <v>39</v>
      </c>
      <c r="E2425">
        <v>155334</v>
      </c>
      <c r="F2425" t="s">
        <v>19</v>
      </c>
      <c r="G2425" t="s">
        <v>20</v>
      </c>
      <c r="H2425" t="s">
        <v>21</v>
      </c>
      <c r="I2425">
        <v>94109</v>
      </c>
      <c r="J2425" t="s">
        <v>22</v>
      </c>
      <c r="K2425" t="s">
        <v>23</v>
      </c>
      <c r="L2425" t="s">
        <v>27</v>
      </c>
      <c r="M2425" t="s">
        <v>28</v>
      </c>
      <c r="N2425" s="5">
        <v>10.8</v>
      </c>
      <c r="O2425" s="7">
        <v>3</v>
      </c>
      <c r="P2425" s="5">
        <v>7.5</v>
      </c>
      <c r="Q2425" s="5">
        <v>3.3</v>
      </c>
      <c r="R2425" s="22">
        <f>Tabla1[[#This Row],[Fecha de Envío]]-Tabla1[[#This Row],[Fecha de Orden]]</f>
        <v>11</v>
      </c>
      <c r="S2425" s="24">
        <f>YEAR(Tabla1[[#This Row],[Fecha de Orden]])</f>
        <v>2022</v>
      </c>
      <c r="T2425" t="str">
        <f>VLOOKUP(Tabla1[[#This Row],[Nombre del Producto]],Tabla2[[Nombre Producto]:[Costo Unitario]],2,FALSE)</f>
        <v>Lot's O' Nuts</v>
      </c>
      <c r="U2425" t="str">
        <f>VLOOKUP(Tabla1[[#This Row],[Fábrica]],Tabla3[],4,FALSE)</f>
        <v>Arizona</v>
      </c>
    </row>
    <row r="2426" spans="1:21" x14ac:dyDescent="0.25">
      <c r="A2426" t="s">
        <v>708</v>
      </c>
      <c r="B2426" s="3">
        <v>44773</v>
      </c>
      <c r="C2426" s="3">
        <v>44789</v>
      </c>
      <c r="D2426" t="s">
        <v>18</v>
      </c>
      <c r="E2426">
        <v>164427</v>
      </c>
      <c r="F2426" t="s">
        <v>19</v>
      </c>
      <c r="G2426" t="s">
        <v>709</v>
      </c>
      <c r="H2426" t="s">
        <v>229</v>
      </c>
      <c r="I2426">
        <v>39401</v>
      </c>
      <c r="J2426" t="s">
        <v>22</v>
      </c>
      <c r="K2426" t="s">
        <v>66</v>
      </c>
      <c r="L2426" t="s">
        <v>36</v>
      </c>
      <c r="M2426" t="s">
        <v>37</v>
      </c>
      <c r="N2426" s="5">
        <v>19.5</v>
      </c>
      <c r="O2426" s="7">
        <v>6</v>
      </c>
      <c r="P2426" s="5">
        <v>12.66</v>
      </c>
      <c r="Q2426" s="5">
        <v>6.84</v>
      </c>
      <c r="R2426" s="22">
        <f>Tabla1[[#This Row],[Fecha de Envío]]-Tabla1[[#This Row],[Fecha de Orden]]</f>
        <v>16</v>
      </c>
      <c r="S2426" s="24">
        <f>YEAR(Tabla1[[#This Row],[Fecha de Orden]])</f>
        <v>2022</v>
      </c>
      <c r="T2426" t="str">
        <f>VLOOKUP(Tabla1[[#This Row],[Nombre del Producto]],Tabla2[[Nombre Producto]:[Costo Unitario]],2,FALSE)</f>
        <v>Wicked Choccy's</v>
      </c>
      <c r="U2426" t="str">
        <f>VLOOKUP(Tabla1[[#This Row],[Fábrica]],Tabla3[],4,FALSE)</f>
        <v>Georgia</v>
      </c>
    </row>
    <row r="2427" spans="1:21" x14ac:dyDescent="0.25">
      <c r="A2427" t="s">
        <v>7547</v>
      </c>
      <c r="B2427" s="3">
        <v>44773</v>
      </c>
      <c r="C2427" s="3">
        <v>44783</v>
      </c>
      <c r="D2427" t="s">
        <v>82</v>
      </c>
      <c r="E2427">
        <v>124891</v>
      </c>
      <c r="F2427" t="s">
        <v>19</v>
      </c>
      <c r="G2427" t="s">
        <v>30</v>
      </c>
      <c r="H2427" t="s">
        <v>31</v>
      </c>
      <c r="I2427">
        <v>10024</v>
      </c>
      <c r="J2427" t="s">
        <v>22</v>
      </c>
      <c r="K2427" t="s">
        <v>32</v>
      </c>
      <c r="L2427" t="s">
        <v>36</v>
      </c>
      <c r="M2427" t="s">
        <v>37</v>
      </c>
      <c r="N2427" s="5">
        <v>22.75</v>
      </c>
      <c r="O2427" s="7">
        <v>7</v>
      </c>
      <c r="P2427" s="5">
        <v>14.77</v>
      </c>
      <c r="Q2427" s="5">
        <v>7.98</v>
      </c>
      <c r="R2427" s="22">
        <f>Tabla1[[#This Row],[Fecha de Envío]]-Tabla1[[#This Row],[Fecha de Orden]]</f>
        <v>10</v>
      </c>
      <c r="S2427" s="24">
        <f>YEAR(Tabla1[[#This Row],[Fecha de Orden]])</f>
        <v>2022</v>
      </c>
      <c r="T2427" t="str">
        <f>VLOOKUP(Tabla1[[#This Row],[Nombre del Producto]],Tabla2[[Nombre Producto]:[Costo Unitario]],2,FALSE)</f>
        <v>Wicked Choccy's</v>
      </c>
      <c r="U2427" t="str">
        <f>VLOOKUP(Tabla1[[#This Row],[Fábrica]],Tabla3[],4,FALSE)</f>
        <v>Georgia</v>
      </c>
    </row>
    <row r="2428" spans="1:21" x14ac:dyDescent="0.25">
      <c r="A2428" t="s">
        <v>7548</v>
      </c>
      <c r="B2428" s="3">
        <v>44773</v>
      </c>
      <c r="C2428" s="3">
        <v>44783</v>
      </c>
      <c r="D2428" t="s">
        <v>82</v>
      </c>
      <c r="E2428">
        <v>124891</v>
      </c>
      <c r="F2428" t="s">
        <v>19</v>
      </c>
      <c r="G2428" t="s">
        <v>30</v>
      </c>
      <c r="H2428" t="s">
        <v>31</v>
      </c>
      <c r="I2428">
        <v>10024</v>
      </c>
      <c r="J2428" t="s">
        <v>22</v>
      </c>
      <c r="K2428" t="s">
        <v>32</v>
      </c>
      <c r="L2428" t="s">
        <v>33</v>
      </c>
      <c r="M2428" t="s">
        <v>34</v>
      </c>
      <c r="N2428" s="5">
        <v>10.8</v>
      </c>
      <c r="O2428" s="7">
        <v>3</v>
      </c>
      <c r="P2428" s="5">
        <v>7.2</v>
      </c>
      <c r="Q2428" s="5">
        <v>3.6</v>
      </c>
      <c r="R2428" s="22">
        <f>Tabla1[[#This Row],[Fecha de Envío]]-Tabla1[[#This Row],[Fecha de Orden]]</f>
        <v>10</v>
      </c>
      <c r="S2428" s="24">
        <f>YEAR(Tabla1[[#This Row],[Fecha de Orden]])</f>
        <v>2022</v>
      </c>
      <c r="T2428" t="str">
        <f>VLOOKUP(Tabla1[[#This Row],[Nombre del Producto]],Tabla2[[Nombre Producto]:[Costo Unitario]],2,FALSE)</f>
        <v>Lot's O' Nuts</v>
      </c>
      <c r="U2428" t="str">
        <f>VLOOKUP(Tabla1[[#This Row],[Fábrica]],Tabla3[],4,FALSE)</f>
        <v>Arizona</v>
      </c>
    </row>
    <row r="2429" spans="1:21" x14ac:dyDescent="0.25">
      <c r="A2429" t="s">
        <v>7549</v>
      </c>
      <c r="B2429" s="3">
        <v>44773</v>
      </c>
      <c r="C2429" s="3">
        <v>44783</v>
      </c>
      <c r="D2429" t="s">
        <v>82</v>
      </c>
      <c r="E2429">
        <v>124891</v>
      </c>
      <c r="F2429" t="s">
        <v>19</v>
      </c>
      <c r="G2429" t="s">
        <v>30</v>
      </c>
      <c r="H2429" t="s">
        <v>31</v>
      </c>
      <c r="I2429">
        <v>10024</v>
      </c>
      <c r="J2429" t="s">
        <v>22</v>
      </c>
      <c r="K2429" t="s">
        <v>32</v>
      </c>
      <c r="L2429" t="s">
        <v>24</v>
      </c>
      <c r="M2429" t="s">
        <v>25</v>
      </c>
      <c r="N2429" s="5">
        <v>26.25</v>
      </c>
      <c r="O2429" s="7">
        <v>7</v>
      </c>
      <c r="P2429" s="5">
        <v>17.149999999999999</v>
      </c>
      <c r="Q2429" s="5">
        <v>9.1</v>
      </c>
      <c r="R2429" s="22">
        <f>Tabla1[[#This Row],[Fecha de Envío]]-Tabla1[[#This Row],[Fecha de Orden]]</f>
        <v>10</v>
      </c>
      <c r="S2429" s="24">
        <f>YEAR(Tabla1[[#This Row],[Fecha de Orden]])</f>
        <v>2022</v>
      </c>
      <c r="T2429" t="str">
        <f>VLOOKUP(Tabla1[[#This Row],[Nombre del Producto]],Tabla2[[Nombre Producto]:[Costo Unitario]],2,FALSE)</f>
        <v>Wicked Choccy's</v>
      </c>
      <c r="U2429" t="str">
        <f>VLOOKUP(Tabla1[[#This Row],[Fábrica]],Tabla3[],4,FALSE)</f>
        <v>Georgia</v>
      </c>
    </row>
    <row r="2430" spans="1:21" x14ac:dyDescent="0.25">
      <c r="A2430" t="s">
        <v>7927</v>
      </c>
      <c r="B2430" s="3">
        <v>44773</v>
      </c>
      <c r="C2430" s="3">
        <v>44789</v>
      </c>
      <c r="D2430" t="s">
        <v>18</v>
      </c>
      <c r="E2430">
        <v>111017</v>
      </c>
      <c r="F2430" t="s">
        <v>19</v>
      </c>
      <c r="G2430" t="s">
        <v>5897</v>
      </c>
      <c r="H2430" t="s">
        <v>87</v>
      </c>
      <c r="I2430">
        <v>63116</v>
      </c>
      <c r="J2430" t="s">
        <v>22</v>
      </c>
      <c r="K2430" t="s">
        <v>43</v>
      </c>
      <c r="L2430" t="s">
        <v>27</v>
      </c>
      <c r="M2430" t="s">
        <v>28</v>
      </c>
      <c r="N2430" s="5">
        <v>10.8</v>
      </c>
      <c r="O2430" s="7">
        <v>3</v>
      </c>
      <c r="P2430" s="5">
        <v>7.5</v>
      </c>
      <c r="Q2430" s="5">
        <v>3.3</v>
      </c>
      <c r="R2430" s="22">
        <f>Tabla1[[#This Row],[Fecha de Envío]]-Tabla1[[#This Row],[Fecha de Orden]]</f>
        <v>16</v>
      </c>
      <c r="S2430" s="24">
        <f>YEAR(Tabla1[[#This Row],[Fecha de Orden]])</f>
        <v>2022</v>
      </c>
      <c r="T2430" t="str">
        <f>VLOOKUP(Tabla1[[#This Row],[Nombre del Producto]],Tabla2[[Nombre Producto]:[Costo Unitario]],2,FALSE)</f>
        <v>Lot's O' Nuts</v>
      </c>
      <c r="U2430" t="str">
        <f>VLOOKUP(Tabla1[[#This Row],[Fábrica]],Tabla3[],4,FALSE)</f>
        <v>Arizona</v>
      </c>
    </row>
    <row r="2431" spans="1:21" x14ac:dyDescent="0.25">
      <c r="A2431" t="s">
        <v>6929</v>
      </c>
      <c r="B2431" s="3">
        <v>44774</v>
      </c>
      <c r="C2431" s="3">
        <v>44790</v>
      </c>
      <c r="D2431" t="s">
        <v>18</v>
      </c>
      <c r="E2431">
        <v>153388</v>
      </c>
      <c r="F2431" t="s">
        <v>19</v>
      </c>
      <c r="G2431" t="s">
        <v>53</v>
      </c>
      <c r="H2431" t="s">
        <v>21</v>
      </c>
      <c r="I2431">
        <v>90004</v>
      </c>
      <c r="J2431" t="s">
        <v>22</v>
      </c>
      <c r="K2431" t="s">
        <v>23</v>
      </c>
      <c r="L2431" t="s">
        <v>36</v>
      </c>
      <c r="M2431" t="s">
        <v>37</v>
      </c>
      <c r="N2431" s="5">
        <v>19.5</v>
      </c>
      <c r="O2431" s="7">
        <v>6</v>
      </c>
      <c r="P2431" s="5">
        <v>12.66</v>
      </c>
      <c r="Q2431" s="5">
        <v>6.84</v>
      </c>
      <c r="R2431" s="22">
        <f>Tabla1[[#This Row],[Fecha de Envío]]-Tabla1[[#This Row],[Fecha de Orden]]</f>
        <v>16</v>
      </c>
      <c r="S2431" s="24">
        <f>YEAR(Tabla1[[#This Row],[Fecha de Orden]])</f>
        <v>2022</v>
      </c>
      <c r="T2431" t="str">
        <f>VLOOKUP(Tabla1[[#This Row],[Nombre del Producto]],Tabla2[[Nombre Producto]:[Costo Unitario]],2,FALSE)</f>
        <v>Wicked Choccy's</v>
      </c>
      <c r="U2431" t="str">
        <f>VLOOKUP(Tabla1[[#This Row],[Fábrica]],Tabla3[],4,FALSE)</f>
        <v>Georgia</v>
      </c>
    </row>
    <row r="2432" spans="1:21" x14ac:dyDescent="0.25">
      <c r="A2432" t="s">
        <v>1061</v>
      </c>
      <c r="B2432" s="3">
        <v>44775</v>
      </c>
      <c r="C2432" s="3">
        <v>44788</v>
      </c>
      <c r="D2432" t="s">
        <v>71</v>
      </c>
      <c r="E2432">
        <v>122406</v>
      </c>
      <c r="F2432" t="s">
        <v>19</v>
      </c>
      <c r="G2432" t="s">
        <v>76</v>
      </c>
      <c r="H2432" t="s">
        <v>77</v>
      </c>
      <c r="I2432">
        <v>2908</v>
      </c>
      <c r="J2432" t="s">
        <v>22</v>
      </c>
      <c r="K2432" t="s">
        <v>32</v>
      </c>
      <c r="L2432" t="s">
        <v>36</v>
      </c>
      <c r="M2432" t="s">
        <v>37</v>
      </c>
      <c r="N2432" s="5">
        <v>3.25</v>
      </c>
      <c r="O2432" s="7">
        <v>1</v>
      </c>
      <c r="P2432" s="5">
        <v>2.11</v>
      </c>
      <c r="Q2432" s="5">
        <v>1.1399999999999999</v>
      </c>
      <c r="R2432" s="22">
        <f>Tabla1[[#This Row],[Fecha de Envío]]-Tabla1[[#This Row],[Fecha de Orden]]</f>
        <v>13</v>
      </c>
      <c r="S2432" s="24">
        <f>YEAR(Tabla1[[#This Row],[Fecha de Orden]])</f>
        <v>2022</v>
      </c>
      <c r="T2432" t="str">
        <f>VLOOKUP(Tabla1[[#This Row],[Nombre del Producto]],Tabla2[[Nombre Producto]:[Costo Unitario]],2,FALSE)</f>
        <v>Wicked Choccy's</v>
      </c>
      <c r="U2432" t="str">
        <f>VLOOKUP(Tabla1[[#This Row],[Fábrica]],Tabla3[],4,FALSE)</f>
        <v>Georgia</v>
      </c>
    </row>
    <row r="2433" spans="1:21" x14ac:dyDescent="0.25">
      <c r="A2433" t="s">
        <v>1062</v>
      </c>
      <c r="B2433" s="3">
        <v>44775</v>
      </c>
      <c r="C2433" s="3">
        <v>44788</v>
      </c>
      <c r="D2433" t="s">
        <v>71</v>
      </c>
      <c r="E2433">
        <v>122406</v>
      </c>
      <c r="F2433" t="s">
        <v>19</v>
      </c>
      <c r="G2433" t="s">
        <v>76</v>
      </c>
      <c r="H2433" t="s">
        <v>77</v>
      </c>
      <c r="I2433">
        <v>2908</v>
      </c>
      <c r="J2433" t="s">
        <v>22</v>
      </c>
      <c r="K2433" t="s">
        <v>32</v>
      </c>
      <c r="L2433" t="s">
        <v>33</v>
      </c>
      <c r="M2433" t="s">
        <v>34</v>
      </c>
      <c r="N2433" s="5">
        <v>7.2</v>
      </c>
      <c r="O2433" s="7">
        <v>2</v>
      </c>
      <c r="P2433" s="5">
        <v>4.8</v>
      </c>
      <c r="Q2433" s="5">
        <v>2.4</v>
      </c>
      <c r="R2433" s="22">
        <f>Tabla1[[#This Row],[Fecha de Envío]]-Tabla1[[#This Row],[Fecha de Orden]]</f>
        <v>13</v>
      </c>
      <c r="S2433" s="24">
        <f>YEAR(Tabla1[[#This Row],[Fecha de Orden]])</f>
        <v>2022</v>
      </c>
      <c r="T2433" t="str">
        <f>VLOOKUP(Tabla1[[#This Row],[Nombre del Producto]],Tabla2[[Nombre Producto]:[Costo Unitario]],2,FALSE)</f>
        <v>Lot's O' Nuts</v>
      </c>
      <c r="U2433" t="str">
        <f>VLOOKUP(Tabla1[[#This Row],[Fábrica]],Tabla3[],4,FALSE)</f>
        <v>Arizona</v>
      </c>
    </row>
    <row r="2434" spans="1:21" x14ac:dyDescent="0.25">
      <c r="A2434" t="s">
        <v>1063</v>
      </c>
      <c r="B2434" s="3">
        <v>44775</v>
      </c>
      <c r="C2434" s="3">
        <v>44788</v>
      </c>
      <c r="D2434" t="s">
        <v>71</v>
      </c>
      <c r="E2434">
        <v>122406</v>
      </c>
      <c r="F2434" t="s">
        <v>19</v>
      </c>
      <c r="G2434" t="s">
        <v>76</v>
      </c>
      <c r="H2434" t="s">
        <v>77</v>
      </c>
      <c r="I2434">
        <v>2908</v>
      </c>
      <c r="J2434" t="s">
        <v>22</v>
      </c>
      <c r="K2434" t="s">
        <v>32</v>
      </c>
      <c r="L2434" t="s">
        <v>45</v>
      </c>
      <c r="M2434" t="s">
        <v>46</v>
      </c>
      <c r="N2434" s="5">
        <v>6.98</v>
      </c>
      <c r="O2434" s="7">
        <v>2</v>
      </c>
      <c r="P2434" s="5">
        <v>4.9800000000000004</v>
      </c>
      <c r="Q2434" s="5">
        <v>2</v>
      </c>
      <c r="R2434" s="22">
        <f>Tabla1[[#This Row],[Fecha de Envío]]-Tabla1[[#This Row],[Fecha de Orden]]</f>
        <v>13</v>
      </c>
      <c r="S2434" s="24">
        <f>YEAR(Tabla1[[#This Row],[Fecha de Orden]])</f>
        <v>2022</v>
      </c>
      <c r="T2434" t="str">
        <f>VLOOKUP(Tabla1[[#This Row],[Nombre del Producto]],Tabla2[[Nombre Producto]:[Costo Unitario]],2,FALSE)</f>
        <v>Lot's O' Nuts</v>
      </c>
      <c r="U2434" t="str">
        <f>VLOOKUP(Tabla1[[#This Row],[Fábrica]],Tabla3[],4,FALSE)</f>
        <v>Arizona</v>
      </c>
    </row>
    <row r="2435" spans="1:21" x14ac:dyDescent="0.25">
      <c r="A2435" t="s">
        <v>2081</v>
      </c>
      <c r="B2435" s="3">
        <v>44775</v>
      </c>
      <c r="C2435" s="3">
        <v>44789</v>
      </c>
      <c r="D2435" t="s">
        <v>18</v>
      </c>
      <c r="E2435">
        <v>147501</v>
      </c>
      <c r="F2435" t="s">
        <v>19</v>
      </c>
      <c r="G2435" t="s">
        <v>124</v>
      </c>
      <c r="H2435" t="s">
        <v>125</v>
      </c>
      <c r="I2435">
        <v>98105</v>
      </c>
      <c r="J2435" t="s">
        <v>22</v>
      </c>
      <c r="K2435" t="s">
        <v>23</v>
      </c>
      <c r="L2435" t="s">
        <v>24</v>
      </c>
      <c r="M2435" t="s">
        <v>25</v>
      </c>
      <c r="N2435" s="5">
        <v>7.5</v>
      </c>
      <c r="O2435" s="7">
        <v>2</v>
      </c>
      <c r="P2435" s="5">
        <v>4.9000000000000004</v>
      </c>
      <c r="Q2435" s="5">
        <v>2.6</v>
      </c>
      <c r="R2435" s="22">
        <f>Tabla1[[#This Row],[Fecha de Envío]]-Tabla1[[#This Row],[Fecha de Orden]]</f>
        <v>14</v>
      </c>
      <c r="S2435" s="24">
        <f>YEAR(Tabla1[[#This Row],[Fecha de Orden]])</f>
        <v>2022</v>
      </c>
      <c r="T2435" t="str">
        <f>VLOOKUP(Tabla1[[#This Row],[Nombre del Producto]],Tabla2[[Nombre Producto]:[Costo Unitario]],2,FALSE)</f>
        <v>Wicked Choccy's</v>
      </c>
      <c r="U2435" t="str">
        <f>VLOOKUP(Tabla1[[#This Row],[Fábrica]],Tabla3[],4,FALSE)</f>
        <v>Georgia</v>
      </c>
    </row>
    <row r="2436" spans="1:21" x14ac:dyDescent="0.25">
      <c r="A2436" t="s">
        <v>2639</v>
      </c>
      <c r="B2436" s="3">
        <v>44775</v>
      </c>
      <c r="C2436" s="3">
        <v>44789</v>
      </c>
      <c r="D2436" t="s">
        <v>18</v>
      </c>
      <c r="E2436">
        <v>112767</v>
      </c>
      <c r="F2436" t="s">
        <v>19</v>
      </c>
      <c r="G2436" t="s">
        <v>86</v>
      </c>
      <c r="H2436" t="s">
        <v>62</v>
      </c>
      <c r="I2436">
        <v>97477</v>
      </c>
      <c r="J2436" t="s">
        <v>22</v>
      </c>
      <c r="K2436" t="s">
        <v>23</v>
      </c>
      <c r="L2436" t="s">
        <v>45</v>
      </c>
      <c r="M2436" t="s">
        <v>46</v>
      </c>
      <c r="N2436" s="5">
        <v>13.96</v>
      </c>
      <c r="O2436" s="7">
        <v>4</v>
      </c>
      <c r="P2436" s="5">
        <v>9.9600000000000009</v>
      </c>
      <c r="Q2436" s="5">
        <v>4</v>
      </c>
      <c r="R2436" s="22">
        <f>Tabla1[[#This Row],[Fecha de Envío]]-Tabla1[[#This Row],[Fecha de Orden]]</f>
        <v>14</v>
      </c>
      <c r="S2436" s="24">
        <f>YEAR(Tabla1[[#This Row],[Fecha de Orden]])</f>
        <v>2022</v>
      </c>
      <c r="T2436" t="str">
        <f>VLOOKUP(Tabla1[[#This Row],[Nombre del Producto]],Tabla2[[Nombre Producto]:[Costo Unitario]],2,FALSE)</f>
        <v>Lot's O' Nuts</v>
      </c>
      <c r="U2436" t="str">
        <f>VLOOKUP(Tabla1[[#This Row],[Fábrica]],Tabla3[],4,FALSE)</f>
        <v>Arizona</v>
      </c>
    </row>
    <row r="2437" spans="1:21" x14ac:dyDescent="0.25">
      <c r="A2437" t="s">
        <v>536</v>
      </c>
      <c r="B2437" s="3">
        <v>44778</v>
      </c>
      <c r="C2437" s="3">
        <v>44794</v>
      </c>
      <c r="D2437" t="s">
        <v>18</v>
      </c>
      <c r="E2437">
        <v>112214</v>
      </c>
      <c r="F2437" t="s">
        <v>19</v>
      </c>
      <c r="G2437" t="s">
        <v>186</v>
      </c>
      <c r="H2437" t="s">
        <v>42</v>
      </c>
      <c r="I2437">
        <v>75220</v>
      </c>
      <c r="J2437" t="s">
        <v>22</v>
      </c>
      <c r="K2437" t="s">
        <v>43</v>
      </c>
      <c r="L2437" t="s">
        <v>27</v>
      </c>
      <c r="M2437" t="s">
        <v>28</v>
      </c>
      <c r="N2437" s="5">
        <v>18</v>
      </c>
      <c r="O2437" s="7">
        <v>5</v>
      </c>
      <c r="P2437" s="5">
        <v>12.5</v>
      </c>
      <c r="Q2437" s="5">
        <v>5.5</v>
      </c>
      <c r="R2437" s="22">
        <f>Tabla1[[#This Row],[Fecha de Envío]]-Tabla1[[#This Row],[Fecha de Orden]]</f>
        <v>16</v>
      </c>
      <c r="S2437" s="24">
        <f>YEAR(Tabla1[[#This Row],[Fecha de Orden]])</f>
        <v>2022</v>
      </c>
      <c r="T2437" t="str">
        <f>VLOOKUP(Tabla1[[#This Row],[Nombre del Producto]],Tabla2[[Nombre Producto]:[Costo Unitario]],2,FALSE)</f>
        <v>Lot's O' Nuts</v>
      </c>
      <c r="U2437" t="str">
        <f>VLOOKUP(Tabla1[[#This Row],[Fábrica]],Tabla3[],4,FALSE)</f>
        <v>Arizona</v>
      </c>
    </row>
    <row r="2438" spans="1:21" x14ac:dyDescent="0.25">
      <c r="A2438" t="s">
        <v>537</v>
      </c>
      <c r="B2438" s="3">
        <v>44778</v>
      </c>
      <c r="C2438" s="3">
        <v>44794</v>
      </c>
      <c r="D2438" t="s">
        <v>18</v>
      </c>
      <c r="E2438">
        <v>112214</v>
      </c>
      <c r="F2438" t="s">
        <v>19</v>
      </c>
      <c r="G2438" t="s">
        <v>186</v>
      </c>
      <c r="H2438" t="s">
        <v>42</v>
      </c>
      <c r="I2438">
        <v>75220</v>
      </c>
      <c r="J2438" t="s">
        <v>22</v>
      </c>
      <c r="K2438" t="s">
        <v>43</v>
      </c>
      <c r="L2438" t="s">
        <v>45</v>
      </c>
      <c r="M2438" t="s">
        <v>46</v>
      </c>
      <c r="N2438" s="5">
        <v>3.49</v>
      </c>
      <c r="O2438" s="7">
        <v>1</v>
      </c>
      <c r="P2438" s="5">
        <v>2.4900000000000002</v>
      </c>
      <c r="Q2438" s="5">
        <v>1</v>
      </c>
      <c r="R2438" s="22">
        <f>Tabla1[[#This Row],[Fecha de Envío]]-Tabla1[[#This Row],[Fecha de Orden]]</f>
        <v>16</v>
      </c>
      <c r="S2438" s="24">
        <f>YEAR(Tabla1[[#This Row],[Fecha de Orden]])</f>
        <v>2022</v>
      </c>
      <c r="T2438" t="str">
        <f>VLOOKUP(Tabla1[[#This Row],[Nombre del Producto]],Tabla2[[Nombre Producto]:[Costo Unitario]],2,FALSE)</f>
        <v>Lot's O' Nuts</v>
      </c>
      <c r="U2438" t="str">
        <f>VLOOKUP(Tabla1[[#This Row],[Fábrica]],Tabla3[],4,FALSE)</f>
        <v>Arizona</v>
      </c>
    </row>
    <row r="2439" spans="1:21" x14ac:dyDescent="0.25">
      <c r="A2439" t="s">
        <v>538</v>
      </c>
      <c r="B2439" s="3">
        <v>44778</v>
      </c>
      <c r="C2439" s="3">
        <v>44794</v>
      </c>
      <c r="D2439" t="s">
        <v>18</v>
      </c>
      <c r="E2439">
        <v>112214</v>
      </c>
      <c r="F2439" t="s">
        <v>19</v>
      </c>
      <c r="G2439" t="s">
        <v>186</v>
      </c>
      <c r="H2439" t="s">
        <v>42</v>
      </c>
      <c r="I2439">
        <v>75220</v>
      </c>
      <c r="J2439" t="s">
        <v>22</v>
      </c>
      <c r="K2439" t="s">
        <v>43</v>
      </c>
      <c r="L2439" t="s">
        <v>36</v>
      </c>
      <c r="M2439" t="s">
        <v>37</v>
      </c>
      <c r="N2439" s="5">
        <v>22.75</v>
      </c>
      <c r="O2439" s="7">
        <v>7</v>
      </c>
      <c r="P2439" s="5">
        <v>14.77</v>
      </c>
      <c r="Q2439" s="5">
        <v>7.98</v>
      </c>
      <c r="R2439" s="22">
        <f>Tabla1[[#This Row],[Fecha de Envío]]-Tabla1[[#This Row],[Fecha de Orden]]</f>
        <v>16</v>
      </c>
      <c r="S2439" s="24">
        <f>YEAR(Tabla1[[#This Row],[Fecha de Orden]])</f>
        <v>2022</v>
      </c>
      <c r="T2439" t="str">
        <f>VLOOKUP(Tabla1[[#This Row],[Nombre del Producto]],Tabla2[[Nombre Producto]:[Costo Unitario]],2,FALSE)</f>
        <v>Wicked Choccy's</v>
      </c>
      <c r="U2439" t="str">
        <f>VLOOKUP(Tabla1[[#This Row],[Fábrica]],Tabla3[],4,FALSE)</f>
        <v>Georgia</v>
      </c>
    </row>
    <row r="2440" spans="1:21" x14ac:dyDescent="0.25">
      <c r="A2440" t="s">
        <v>6425</v>
      </c>
      <c r="B2440" s="3">
        <v>44779</v>
      </c>
      <c r="C2440" s="3">
        <v>44791</v>
      </c>
      <c r="D2440" t="s">
        <v>39</v>
      </c>
      <c r="E2440">
        <v>160794</v>
      </c>
      <c r="F2440" t="s">
        <v>19</v>
      </c>
      <c r="G2440" t="s">
        <v>159</v>
      </c>
      <c r="H2440" t="s">
        <v>42</v>
      </c>
      <c r="I2440">
        <v>77041</v>
      </c>
      <c r="J2440" t="s">
        <v>22</v>
      </c>
      <c r="K2440" t="s">
        <v>43</v>
      </c>
      <c r="L2440" t="s">
        <v>36</v>
      </c>
      <c r="M2440" t="s">
        <v>37</v>
      </c>
      <c r="N2440" s="5">
        <v>9.75</v>
      </c>
      <c r="O2440" s="7">
        <v>3</v>
      </c>
      <c r="P2440" s="5">
        <v>6.33</v>
      </c>
      <c r="Q2440" s="5">
        <v>3.42</v>
      </c>
      <c r="R2440" s="22">
        <f>Tabla1[[#This Row],[Fecha de Envío]]-Tabla1[[#This Row],[Fecha de Orden]]</f>
        <v>12</v>
      </c>
      <c r="S2440" s="24">
        <f>YEAR(Tabla1[[#This Row],[Fecha de Orden]])</f>
        <v>2022</v>
      </c>
      <c r="T2440" t="str">
        <f>VLOOKUP(Tabla1[[#This Row],[Nombre del Producto]],Tabla2[[Nombre Producto]:[Costo Unitario]],2,FALSE)</f>
        <v>Wicked Choccy's</v>
      </c>
      <c r="U2440" t="str">
        <f>VLOOKUP(Tabla1[[#This Row],[Fábrica]],Tabla3[],4,FALSE)</f>
        <v>Georgia</v>
      </c>
    </row>
    <row r="2441" spans="1:21" x14ac:dyDescent="0.25">
      <c r="A2441" t="s">
        <v>7635</v>
      </c>
      <c r="B2441" s="3">
        <v>44779</v>
      </c>
      <c r="C2441" s="3">
        <v>44793</v>
      </c>
      <c r="D2441" t="s">
        <v>18</v>
      </c>
      <c r="E2441">
        <v>135251</v>
      </c>
      <c r="F2441" t="s">
        <v>19</v>
      </c>
      <c r="G2441" t="s">
        <v>159</v>
      </c>
      <c r="H2441" t="s">
        <v>42</v>
      </c>
      <c r="I2441">
        <v>77095</v>
      </c>
      <c r="J2441" t="s">
        <v>22</v>
      </c>
      <c r="K2441" t="s">
        <v>43</v>
      </c>
      <c r="L2441" t="s">
        <v>33</v>
      </c>
      <c r="M2441" t="s">
        <v>34</v>
      </c>
      <c r="N2441" s="5">
        <v>10.8</v>
      </c>
      <c r="O2441" s="7">
        <v>3</v>
      </c>
      <c r="P2441" s="5">
        <v>7.2</v>
      </c>
      <c r="Q2441" s="5">
        <v>3.6</v>
      </c>
      <c r="R2441" s="22">
        <f>Tabla1[[#This Row],[Fecha de Envío]]-Tabla1[[#This Row],[Fecha de Orden]]</f>
        <v>14</v>
      </c>
      <c r="S2441" s="24">
        <f>YEAR(Tabla1[[#This Row],[Fecha de Orden]])</f>
        <v>2022</v>
      </c>
      <c r="T2441" t="str">
        <f>VLOOKUP(Tabla1[[#This Row],[Nombre del Producto]],Tabla2[[Nombre Producto]:[Costo Unitario]],2,FALSE)</f>
        <v>Lot's O' Nuts</v>
      </c>
      <c r="U2441" t="str">
        <f>VLOOKUP(Tabla1[[#This Row],[Fábrica]],Tabla3[],4,FALSE)</f>
        <v>Arizona</v>
      </c>
    </row>
    <row r="2442" spans="1:21" x14ac:dyDescent="0.25">
      <c r="A2442" t="s">
        <v>7636</v>
      </c>
      <c r="B2442" s="3">
        <v>44779</v>
      </c>
      <c r="C2442" s="3">
        <v>44793</v>
      </c>
      <c r="D2442" t="s">
        <v>18</v>
      </c>
      <c r="E2442">
        <v>135251</v>
      </c>
      <c r="F2442" t="s">
        <v>19</v>
      </c>
      <c r="G2442" t="s">
        <v>159</v>
      </c>
      <c r="H2442" t="s">
        <v>42</v>
      </c>
      <c r="I2442">
        <v>77095</v>
      </c>
      <c r="J2442" t="s">
        <v>22</v>
      </c>
      <c r="K2442" t="s">
        <v>43</v>
      </c>
      <c r="L2442" t="s">
        <v>24</v>
      </c>
      <c r="M2442" t="s">
        <v>25</v>
      </c>
      <c r="N2442" s="5">
        <v>18.75</v>
      </c>
      <c r="O2442" s="7">
        <v>5</v>
      </c>
      <c r="P2442" s="5">
        <v>12.25</v>
      </c>
      <c r="Q2442" s="5">
        <v>6.5</v>
      </c>
      <c r="R2442" s="22">
        <f>Tabla1[[#This Row],[Fecha de Envío]]-Tabla1[[#This Row],[Fecha de Orden]]</f>
        <v>14</v>
      </c>
      <c r="S2442" s="24">
        <f>YEAR(Tabla1[[#This Row],[Fecha de Orden]])</f>
        <v>2022</v>
      </c>
      <c r="T2442" t="str">
        <f>VLOOKUP(Tabla1[[#This Row],[Nombre del Producto]],Tabla2[[Nombre Producto]:[Costo Unitario]],2,FALSE)</f>
        <v>Wicked Choccy's</v>
      </c>
      <c r="U2442" t="str">
        <f>VLOOKUP(Tabla1[[#This Row],[Fábrica]],Tabla3[],4,FALSE)</f>
        <v>Georgia</v>
      </c>
    </row>
    <row r="2443" spans="1:21" x14ac:dyDescent="0.25">
      <c r="A2443" t="s">
        <v>7637</v>
      </c>
      <c r="B2443" s="3">
        <v>44779</v>
      </c>
      <c r="C2443" s="3">
        <v>44793</v>
      </c>
      <c r="D2443" t="s">
        <v>18</v>
      </c>
      <c r="E2443">
        <v>135251</v>
      </c>
      <c r="F2443" t="s">
        <v>19</v>
      </c>
      <c r="G2443" t="s">
        <v>159</v>
      </c>
      <c r="H2443" t="s">
        <v>42</v>
      </c>
      <c r="I2443">
        <v>77095</v>
      </c>
      <c r="J2443" t="s">
        <v>22</v>
      </c>
      <c r="K2443" t="s">
        <v>43</v>
      </c>
      <c r="L2443" t="s">
        <v>27</v>
      </c>
      <c r="M2443" t="s">
        <v>28</v>
      </c>
      <c r="N2443" s="5">
        <v>7.2</v>
      </c>
      <c r="O2443" s="7">
        <v>2</v>
      </c>
      <c r="P2443" s="5">
        <v>5</v>
      </c>
      <c r="Q2443" s="5">
        <v>2.2000000000000002</v>
      </c>
      <c r="R2443" s="22">
        <f>Tabla1[[#This Row],[Fecha de Envío]]-Tabla1[[#This Row],[Fecha de Orden]]</f>
        <v>14</v>
      </c>
      <c r="S2443" s="24">
        <f>YEAR(Tabla1[[#This Row],[Fecha de Orden]])</f>
        <v>2022</v>
      </c>
      <c r="T2443" t="str">
        <f>VLOOKUP(Tabla1[[#This Row],[Nombre del Producto]],Tabla2[[Nombre Producto]:[Costo Unitario]],2,FALSE)</f>
        <v>Lot's O' Nuts</v>
      </c>
      <c r="U2443" t="str">
        <f>VLOOKUP(Tabla1[[#This Row],[Fábrica]],Tabla3[],4,FALSE)</f>
        <v>Arizona</v>
      </c>
    </row>
    <row r="2444" spans="1:21" x14ac:dyDescent="0.25">
      <c r="A2444" t="s">
        <v>3322</v>
      </c>
      <c r="B2444" s="3">
        <v>44780</v>
      </c>
      <c r="C2444" s="3">
        <v>44792</v>
      </c>
      <c r="D2444" t="s">
        <v>71</v>
      </c>
      <c r="E2444">
        <v>163237</v>
      </c>
      <c r="F2444" t="s">
        <v>19</v>
      </c>
      <c r="G2444" t="s">
        <v>86</v>
      </c>
      <c r="H2444" t="s">
        <v>133</v>
      </c>
      <c r="I2444">
        <v>22153</v>
      </c>
      <c r="J2444" t="s">
        <v>22</v>
      </c>
      <c r="K2444" t="s">
        <v>66</v>
      </c>
      <c r="L2444" t="s">
        <v>24</v>
      </c>
      <c r="M2444" t="s">
        <v>25</v>
      </c>
      <c r="N2444" s="5">
        <v>7.5</v>
      </c>
      <c r="O2444" s="7">
        <v>2</v>
      </c>
      <c r="P2444" s="5">
        <v>4.9000000000000004</v>
      </c>
      <c r="Q2444" s="5">
        <v>2.6</v>
      </c>
      <c r="R2444" s="22">
        <f>Tabla1[[#This Row],[Fecha de Envío]]-Tabla1[[#This Row],[Fecha de Orden]]</f>
        <v>12</v>
      </c>
      <c r="S2444" s="24">
        <f>YEAR(Tabla1[[#This Row],[Fecha de Orden]])</f>
        <v>2022</v>
      </c>
      <c r="T2444" t="str">
        <f>VLOOKUP(Tabla1[[#This Row],[Nombre del Producto]],Tabla2[[Nombre Producto]:[Costo Unitario]],2,FALSE)</f>
        <v>Wicked Choccy's</v>
      </c>
      <c r="U2444" t="str">
        <f>VLOOKUP(Tabla1[[#This Row],[Fábrica]],Tabla3[],4,FALSE)</f>
        <v>Georgia</v>
      </c>
    </row>
    <row r="2445" spans="1:21" x14ac:dyDescent="0.25">
      <c r="A2445" t="s">
        <v>3323</v>
      </c>
      <c r="B2445" s="3">
        <v>44780</v>
      </c>
      <c r="C2445" s="3">
        <v>44792</v>
      </c>
      <c r="D2445" t="s">
        <v>71</v>
      </c>
      <c r="E2445">
        <v>163237</v>
      </c>
      <c r="F2445" t="s">
        <v>19</v>
      </c>
      <c r="G2445" t="s">
        <v>86</v>
      </c>
      <c r="H2445" t="s">
        <v>133</v>
      </c>
      <c r="I2445">
        <v>22153</v>
      </c>
      <c r="J2445" t="s">
        <v>148</v>
      </c>
      <c r="K2445" t="s">
        <v>66</v>
      </c>
      <c r="L2445" t="s">
        <v>149</v>
      </c>
      <c r="M2445" t="s">
        <v>150</v>
      </c>
      <c r="N2445" s="5">
        <v>3.75</v>
      </c>
      <c r="O2445" s="7">
        <v>3</v>
      </c>
      <c r="P2445" s="5">
        <v>1.95</v>
      </c>
      <c r="Q2445" s="5">
        <v>1.8</v>
      </c>
      <c r="R2445" s="22">
        <f>Tabla1[[#This Row],[Fecha de Envío]]-Tabla1[[#This Row],[Fecha de Orden]]</f>
        <v>12</v>
      </c>
      <c r="S2445" s="24">
        <f>YEAR(Tabla1[[#This Row],[Fecha de Orden]])</f>
        <v>2022</v>
      </c>
      <c r="T2445" t="str">
        <f>VLOOKUP(Tabla1[[#This Row],[Nombre del Producto]],Tabla2[[Nombre Producto]:[Costo Unitario]],2,FALSE)</f>
        <v>Secret Factory</v>
      </c>
      <c r="U2445" t="str">
        <f>VLOOKUP(Tabla1[[#This Row],[Fábrica]],Tabla3[],4,FALSE)</f>
        <v>Illinois</v>
      </c>
    </row>
    <row r="2446" spans="1:21" x14ac:dyDescent="0.25">
      <c r="A2446" t="s">
        <v>4550</v>
      </c>
      <c r="B2446" s="3">
        <v>44780</v>
      </c>
      <c r="C2446" s="3">
        <v>44795</v>
      </c>
      <c r="D2446" t="s">
        <v>18</v>
      </c>
      <c r="E2446">
        <v>138331</v>
      </c>
      <c r="F2446" t="s">
        <v>19</v>
      </c>
      <c r="G2446" t="s">
        <v>144</v>
      </c>
      <c r="H2446" t="s">
        <v>101</v>
      </c>
      <c r="I2446">
        <v>19120</v>
      </c>
      <c r="J2446" t="s">
        <v>22</v>
      </c>
      <c r="K2446" t="s">
        <v>32</v>
      </c>
      <c r="L2446" t="s">
        <v>45</v>
      </c>
      <c r="M2446" t="s">
        <v>46</v>
      </c>
      <c r="N2446" s="5">
        <v>34.9</v>
      </c>
      <c r="O2446" s="7">
        <v>10</v>
      </c>
      <c r="P2446" s="5">
        <v>24.9</v>
      </c>
      <c r="Q2446" s="5">
        <v>10</v>
      </c>
      <c r="R2446" s="22">
        <f>Tabla1[[#This Row],[Fecha de Envío]]-Tabla1[[#This Row],[Fecha de Orden]]</f>
        <v>15</v>
      </c>
      <c r="S2446" s="24">
        <f>YEAR(Tabla1[[#This Row],[Fecha de Orden]])</f>
        <v>2022</v>
      </c>
      <c r="T2446" t="str">
        <f>VLOOKUP(Tabla1[[#This Row],[Nombre del Producto]],Tabla2[[Nombre Producto]:[Costo Unitario]],2,FALSE)</f>
        <v>Lot's O' Nuts</v>
      </c>
      <c r="U2446" t="str">
        <f>VLOOKUP(Tabla1[[#This Row],[Fábrica]],Tabla3[],4,FALSE)</f>
        <v>Arizona</v>
      </c>
    </row>
    <row r="2447" spans="1:21" x14ac:dyDescent="0.25">
      <c r="A2447" t="s">
        <v>5380</v>
      </c>
      <c r="B2447" s="3">
        <v>44780</v>
      </c>
      <c r="C2447" s="3">
        <v>44791</v>
      </c>
      <c r="D2447" t="s">
        <v>39</v>
      </c>
      <c r="E2447">
        <v>124219</v>
      </c>
      <c r="F2447" t="s">
        <v>19</v>
      </c>
      <c r="G2447" t="s">
        <v>5381</v>
      </c>
      <c r="H2447" t="s">
        <v>87</v>
      </c>
      <c r="I2447">
        <v>63122</v>
      </c>
      <c r="J2447" t="s">
        <v>22</v>
      </c>
      <c r="K2447" t="s">
        <v>43</v>
      </c>
      <c r="L2447" t="s">
        <v>45</v>
      </c>
      <c r="M2447" t="s">
        <v>46</v>
      </c>
      <c r="N2447" s="5">
        <v>10.47</v>
      </c>
      <c r="O2447" s="7">
        <v>3</v>
      </c>
      <c r="P2447" s="5">
        <v>7.47</v>
      </c>
      <c r="Q2447" s="5">
        <v>3</v>
      </c>
      <c r="R2447" s="22">
        <f>Tabla1[[#This Row],[Fecha de Envío]]-Tabla1[[#This Row],[Fecha de Orden]]</f>
        <v>11</v>
      </c>
      <c r="S2447" s="24">
        <f>YEAR(Tabla1[[#This Row],[Fecha de Orden]])</f>
        <v>2022</v>
      </c>
      <c r="T2447" t="str">
        <f>VLOOKUP(Tabla1[[#This Row],[Nombre del Producto]],Tabla2[[Nombre Producto]:[Costo Unitario]],2,FALSE)</f>
        <v>Lot's O' Nuts</v>
      </c>
      <c r="U2447" t="str">
        <f>VLOOKUP(Tabla1[[#This Row],[Fábrica]],Tabla3[],4,FALSE)</f>
        <v>Arizona</v>
      </c>
    </row>
    <row r="2448" spans="1:21" x14ac:dyDescent="0.25">
      <c r="A2448" t="s">
        <v>5382</v>
      </c>
      <c r="B2448" s="3">
        <v>44780</v>
      </c>
      <c r="C2448" s="3">
        <v>44791</v>
      </c>
      <c r="D2448" t="s">
        <v>39</v>
      </c>
      <c r="E2448">
        <v>124219</v>
      </c>
      <c r="F2448" t="s">
        <v>19</v>
      </c>
      <c r="G2448" t="s">
        <v>5381</v>
      </c>
      <c r="H2448" t="s">
        <v>87</v>
      </c>
      <c r="I2448">
        <v>63122</v>
      </c>
      <c r="J2448" t="s">
        <v>22</v>
      </c>
      <c r="K2448" t="s">
        <v>43</v>
      </c>
      <c r="L2448" t="s">
        <v>24</v>
      </c>
      <c r="M2448" t="s">
        <v>25</v>
      </c>
      <c r="N2448" s="5">
        <v>15</v>
      </c>
      <c r="O2448" s="7">
        <v>4</v>
      </c>
      <c r="P2448" s="5">
        <v>9.8000000000000007</v>
      </c>
      <c r="Q2448" s="5">
        <v>5.2</v>
      </c>
      <c r="R2448" s="22">
        <f>Tabla1[[#This Row],[Fecha de Envío]]-Tabla1[[#This Row],[Fecha de Orden]]</f>
        <v>11</v>
      </c>
      <c r="S2448" s="24">
        <f>YEAR(Tabla1[[#This Row],[Fecha de Orden]])</f>
        <v>2022</v>
      </c>
      <c r="T2448" t="str">
        <f>VLOOKUP(Tabla1[[#This Row],[Nombre del Producto]],Tabla2[[Nombre Producto]:[Costo Unitario]],2,FALSE)</f>
        <v>Wicked Choccy's</v>
      </c>
      <c r="U2448" t="str">
        <f>VLOOKUP(Tabla1[[#This Row],[Fábrica]],Tabla3[],4,FALSE)</f>
        <v>Georgia</v>
      </c>
    </row>
    <row r="2449" spans="1:21" x14ac:dyDescent="0.25">
      <c r="A2449" t="s">
        <v>6809</v>
      </c>
      <c r="B2449" s="3">
        <v>44780</v>
      </c>
      <c r="C2449" s="3">
        <v>44792</v>
      </c>
      <c r="D2449" t="s">
        <v>39</v>
      </c>
      <c r="E2449">
        <v>117492</v>
      </c>
      <c r="F2449" t="s">
        <v>19</v>
      </c>
      <c r="G2449" t="s">
        <v>582</v>
      </c>
      <c r="H2449" t="s">
        <v>583</v>
      </c>
      <c r="I2449">
        <v>21215</v>
      </c>
      <c r="J2449" t="s">
        <v>22</v>
      </c>
      <c r="K2449" t="s">
        <v>32</v>
      </c>
      <c r="L2449" t="s">
        <v>45</v>
      </c>
      <c r="M2449" t="s">
        <v>46</v>
      </c>
      <c r="N2449" s="5">
        <v>31.41</v>
      </c>
      <c r="O2449" s="7">
        <v>9</v>
      </c>
      <c r="P2449" s="5">
        <v>22.41</v>
      </c>
      <c r="Q2449" s="5">
        <v>9</v>
      </c>
      <c r="R2449" s="22">
        <f>Tabla1[[#This Row],[Fecha de Envío]]-Tabla1[[#This Row],[Fecha de Orden]]</f>
        <v>12</v>
      </c>
      <c r="S2449" s="24">
        <f>YEAR(Tabla1[[#This Row],[Fecha de Orden]])</f>
        <v>2022</v>
      </c>
      <c r="T2449" t="str">
        <f>VLOOKUP(Tabla1[[#This Row],[Nombre del Producto]],Tabla2[[Nombre Producto]:[Costo Unitario]],2,FALSE)</f>
        <v>Lot's O' Nuts</v>
      </c>
      <c r="U2449" t="str">
        <f>VLOOKUP(Tabla1[[#This Row],[Fábrica]],Tabla3[],4,FALSE)</f>
        <v>Arizona</v>
      </c>
    </row>
    <row r="2450" spans="1:21" x14ac:dyDescent="0.25">
      <c r="A2450" t="s">
        <v>6810</v>
      </c>
      <c r="B2450" s="3">
        <v>44780</v>
      </c>
      <c r="C2450" s="3">
        <v>44794</v>
      </c>
      <c r="D2450" t="s">
        <v>18</v>
      </c>
      <c r="E2450">
        <v>163895</v>
      </c>
      <c r="F2450" t="s">
        <v>19</v>
      </c>
      <c r="G2450" t="s">
        <v>3961</v>
      </c>
      <c r="H2450" t="s">
        <v>2883</v>
      </c>
      <c r="I2450">
        <v>83704</v>
      </c>
      <c r="J2450" t="s">
        <v>22</v>
      </c>
      <c r="K2450" t="s">
        <v>23</v>
      </c>
      <c r="L2450" t="s">
        <v>45</v>
      </c>
      <c r="M2450" t="s">
        <v>46</v>
      </c>
      <c r="N2450" s="5">
        <v>3.49</v>
      </c>
      <c r="O2450" s="7">
        <v>1</v>
      </c>
      <c r="P2450" s="5">
        <v>2.4900000000000002</v>
      </c>
      <c r="Q2450" s="5">
        <v>1</v>
      </c>
      <c r="R2450" s="22">
        <f>Tabla1[[#This Row],[Fecha de Envío]]-Tabla1[[#This Row],[Fecha de Orden]]</f>
        <v>14</v>
      </c>
      <c r="S2450" s="24">
        <f>YEAR(Tabla1[[#This Row],[Fecha de Orden]])</f>
        <v>2022</v>
      </c>
      <c r="T2450" t="str">
        <f>VLOOKUP(Tabla1[[#This Row],[Nombre del Producto]],Tabla2[[Nombre Producto]:[Costo Unitario]],2,FALSE)</f>
        <v>Lot's O' Nuts</v>
      </c>
      <c r="U2450" t="str">
        <f>VLOOKUP(Tabla1[[#This Row],[Fábrica]],Tabla3[],4,FALSE)</f>
        <v>Arizona</v>
      </c>
    </row>
    <row r="2451" spans="1:21" x14ac:dyDescent="0.25">
      <c r="A2451" t="s">
        <v>7056</v>
      </c>
      <c r="B2451" s="3">
        <v>44780</v>
      </c>
      <c r="C2451" s="3">
        <v>44795</v>
      </c>
      <c r="D2451" t="s">
        <v>18</v>
      </c>
      <c r="E2451">
        <v>141936</v>
      </c>
      <c r="F2451" t="s">
        <v>19</v>
      </c>
      <c r="G2451" t="s">
        <v>866</v>
      </c>
      <c r="H2451" t="s">
        <v>21</v>
      </c>
      <c r="I2451">
        <v>93309</v>
      </c>
      <c r="J2451" t="s">
        <v>22</v>
      </c>
      <c r="K2451" t="s">
        <v>23</v>
      </c>
      <c r="L2451" t="s">
        <v>36</v>
      </c>
      <c r="M2451" t="s">
        <v>37</v>
      </c>
      <c r="N2451" s="5">
        <v>9.75</v>
      </c>
      <c r="O2451" s="7">
        <v>3</v>
      </c>
      <c r="P2451" s="5">
        <v>6.33</v>
      </c>
      <c r="Q2451" s="5">
        <v>3.42</v>
      </c>
      <c r="R2451" s="22">
        <f>Tabla1[[#This Row],[Fecha de Envío]]-Tabla1[[#This Row],[Fecha de Orden]]</f>
        <v>15</v>
      </c>
      <c r="S2451" s="24">
        <f>YEAR(Tabla1[[#This Row],[Fecha de Orden]])</f>
        <v>2022</v>
      </c>
      <c r="T2451" t="str">
        <f>VLOOKUP(Tabla1[[#This Row],[Nombre del Producto]],Tabla2[[Nombre Producto]:[Costo Unitario]],2,FALSE)</f>
        <v>Wicked Choccy's</v>
      </c>
      <c r="U2451" t="str">
        <f>VLOOKUP(Tabla1[[#This Row],[Fábrica]],Tabla3[],4,FALSE)</f>
        <v>Georgia</v>
      </c>
    </row>
    <row r="2452" spans="1:21" x14ac:dyDescent="0.25">
      <c r="A2452" t="s">
        <v>2444</v>
      </c>
      <c r="B2452" s="3">
        <v>44781</v>
      </c>
      <c r="C2452" s="3">
        <v>44793</v>
      </c>
      <c r="D2452" t="s">
        <v>71</v>
      </c>
      <c r="E2452">
        <v>129322</v>
      </c>
      <c r="F2452" t="s">
        <v>19</v>
      </c>
      <c r="G2452" t="s">
        <v>283</v>
      </c>
      <c r="H2452" t="s">
        <v>106</v>
      </c>
      <c r="I2452">
        <v>1841</v>
      </c>
      <c r="J2452" t="s">
        <v>22</v>
      </c>
      <c r="K2452" t="s">
        <v>32</v>
      </c>
      <c r="L2452" t="s">
        <v>33</v>
      </c>
      <c r="M2452" t="s">
        <v>34</v>
      </c>
      <c r="N2452" s="5">
        <v>7.2</v>
      </c>
      <c r="O2452" s="7">
        <v>2</v>
      </c>
      <c r="P2452" s="5">
        <v>4.8</v>
      </c>
      <c r="Q2452" s="5">
        <v>2.4</v>
      </c>
      <c r="R2452" s="22">
        <f>Tabla1[[#This Row],[Fecha de Envío]]-Tabla1[[#This Row],[Fecha de Orden]]</f>
        <v>12</v>
      </c>
      <c r="S2452" s="24">
        <f>YEAR(Tabla1[[#This Row],[Fecha de Orden]])</f>
        <v>2022</v>
      </c>
      <c r="T2452" t="str">
        <f>VLOOKUP(Tabla1[[#This Row],[Nombre del Producto]],Tabla2[[Nombre Producto]:[Costo Unitario]],2,FALSE)</f>
        <v>Lot's O' Nuts</v>
      </c>
      <c r="U2452" t="str">
        <f>VLOOKUP(Tabla1[[#This Row],[Fábrica]],Tabla3[],4,FALSE)</f>
        <v>Arizona</v>
      </c>
    </row>
    <row r="2453" spans="1:21" x14ac:dyDescent="0.25">
      <c r="A2453" t="s">
        <v>2445</v>
      </c>
      <c r="B2453" s="3">
        <v>44781</v>
      </c>
      <c r="C2453" s="3">
        <v>44793</v>
      </c>
      <c r="D2453" t="s">
        <v>71</v>
      </c>
      <c r="E2453">
        <v>129322</v>
      </c>
      <c r="F2453" t="s">
        <v>19</v>
      </c>
      <c r="G2453" t="s">
        <v>283</v>
      </c>
      <c r="H2453" t="s">
        <v>106</v>
      </c>
      <c r="I2453">
        <v>1841</v>
      </c>
      <c r="J2453" t="s">
        <v>22</v>
      </c>
      <c r="K2453" t="s">
        <v>32</v>
      </c>
      <c r="L2453" t="s">
        <v>27</v>
      </c>
      <c r="M2453" t="s">
        <v>28</v>
      </c>
      <c r="N2453" s="5">
        <v>7.2</v>
      </c>
      <c r="O2453" s="7">
        <v>2</v>
      </c>
      <c r="P2453" s="5">
        <v>5</v>
      </c>
      <c r="Q2453" s="5">
        <v>2.2000000000000002</v>
      </c>
      <c r="R2453" s="22">
        <f>Tabla1[[#This Row],[Fecha de Envío]]-Tabla1[[#This Row],[Fecha de Orden]]</f>
        <v>12</v>
      </c>
      <c r="S2453" s="24">
        <f>YEAR(Tabla1[[#This Row],[Fecha de Orden]])</f>
        <v>2022</v>
      </c>
      <c r="T2453" t="str">
        <f>VLOOKUP(Tabla1[[#This Row],[Nombre del Producto]],Tabla2[[Nombre Producto]:[Costo Unitario]],2,FALSE)</f>
        <v>Lot's O' Nuts</v>
      </c>
      <c r="U2453" t="str">
        <f>VLOOKUP(Tabla1[[#This Row],[Fábrica]],Tabla3[],4,FALSE)</f>
        <v>Arizona</v>
      </c>
    </row>
    <row r="2454" spans="1:21" x14ac:dyDescent="0.25">
      <c r="A2454" t="s">
        <v>2446</v>
      </c>
      <c r="B2454" s="3">
        <v>44781</v>
      </c>
      <c r="C2454" s="3">
        <v>44793</v>
      </c>
      <c r="D2454" t="s">
        <v>71</v>
      </c>
      <c r="E2454">
        <v>129322</v>
      </c>
      <c r="F2454" t="s">
        <v>19</v>
      </c>
      <c r="G2454" t="s">
        <v>283</v>
      </c>
      <c r="H2454" t="s">
        <v>106</v>
      </c>
      <c r="I2454">
        <v>1841</v>
      </c>
      <c r="J2454" t="s">
        <v>22</v>
      </c>
      <c r="K2454" t="s">
        <v>32</v>
      </c>
      <c r="L2454" t="s">
        <v>24</v>
      </c>
      <c r="M2454" t="s">
        <v>25</v>
      </c>
      <c r="N2454" s="5">
        <v>26.25</v>
      </c>
      <c r="O2454" s="7">
        <v>7</v>
      </c>
      <c r="P2454" s="5">
        <v>17.149999999999999</v>
      </c>
      <c r="Q2454" s="5">
        <v>9.1</v>
      </c>
      <c r="R2454" s="22">
        <f>Tabla1[[#This Row],[Fecha de Envío]]-Tabla1[[#This Row],[Fecha de Orden]]</f>
        <v>12</v>
      </c>
      <c r="S2454" s="24">
        <f>YEAR(Tabla1[[#This Row],[Fecha de Orden]])</f>
        <v>2022</v>
      </c>
      <c r="T2454" t="str">
        <f>VLOOKUP(Tabla1[[#This Row],[Nombre del Producto]],Tabla2[[Nombre Producto]:[Costo Unitario]],2,FALSE)</f>
        <v>Wicked Choccy's</v>
      </c>
      <c r="U2454" t="str">
        <f>VLOOKUP(Tabla1[[#This Row],[Fábrica]],Tabla3[],4,FALSE)</f>
        <v>Georgia</v>
      </c>
    </row>
    <row r="2455" spans="1:21" x14ac:dyDescent="0.25">
      <c r="A2455" t="s">
        <v>2447</v>
      </c>
      <c r="B2455" s="3">
        <v>44781</v>
      </c>
      <c r="C2455" s="3">
        <v>44793</v>
      </c>
      <c r="D2455" t="s">
        <v>71</v>
      </c>
      <c r="E2455">
        <v>129322</v>
      </c>
      <c r="F2455" t="s">
        <v>195</v>
      </c>
      <c r="G2455" t="s">
        <v>328</v>
      </c>
      <c r="H2455" t="s">
        <v>329</v>
      </c>
      <c r="I2455" t="s">
        <v>2441</v>
      </c>
      <c r="J2455" t="s">
        <v>22</v>
      </c>
      <c r="K2455" t="s">
        <v>32</v>
      </c>
      <c r="L2455" t="s">
        <v>33</v>
      </c>
      <c r="M2455" t="s">
        <v>34</v>
      </c>
      <c r="N2455" s="5">
        <v>7.2</v>
      </c>
      <c r="O2455" s="7">
        <v>2</v>
      </c>
      <c r="P2455" s="5">
        <v>4.8</v>
      </c>
      <c r="Q2455" s="5">
        <v>2.4</v>
      </c>
      <c r="R2455" s="22">
        <f>Tabla1[[#This Row],[Fecha de Envío]]-Tabla1[[#This Row],[Fecha de Orden]]</f>
        <v>12</v>
      </c>
      <c r="S2455" s="24">
        <f>YEAR(Tabla1[[#This Row],[Fecha de Orden]])</f>
        <v>2022</v>
      </c>
      <c r="T2455" t="str">
        <f>VLOOKUP(Tabla1[[#This Row],[Nombre del Producto]],Tabla2[[Nombre Producto]:[Costo Unitario]],2,FALSE)</f>
        <v>Lot's O' Nuts</v>
      </c>
      <c r="U2455" t="str">
        <f>VLOOKUP(Tabla1[[#This Row],[Fábrica]],Tabla3[],4,FALSE)</f>
        <v>Arizona</v>
      </c>
    </row>
    <row r="2456" spans="1:21" x14ac:dyDescent="0.25">
      <c r="A2456" t="s">
        <v>2448</v>
      </c>
      <c r="B2456" s="3">
        <v>44781</v>
      </c>
      <c r="C2456" s="3">
        <v>44793</v>
      </c>
      <c r="D2456" t="s">
        <v>71</v>
      </c>
      <c r="E2456">
        <v>129322</v>
      </c>
      <c r="F2456" t="s">
        <v>195</v>
      </c>
      <c r="G2456" t="s">
        <v>328</v>
      </c>
      <c r="H2456" t="s">
        <v>329</v>
      </c>
      <c r="I2456" t="s">
        <v>2441</v>
      </c>
      <c r="J2456" t="s">
        <v>22</v>
      </c>
      <c r="K2456" t="s">
        <v>32</v>
      </c>
      <c r="L2456" t="s">
        <v>27</v>
      </c>
      <c r="M2456" t="s">
        <v>28</v>
      </c>
      <c r="N2456" s="5">
        <v>7.2</v>
      </c>
      <c r="O2456" s="7">
        <v>2</v>
      </c>
      <c r="P2456" s="5">
        <v>5</v>
      </c>
      <c r="Q2456" s="5">
        <v>2.2000000000000002</v>
      </c>
      <c r="R2456" s="22">
        <f>Tabla1[[#This Row],[Fecha de Envío]]-Tabla1[[#This Row],[Fecha de Orden]]</f>
        <v>12</v>
      </c>
      <c r="S2456" s="24">
        <f>YEAR(Tabla1[[#This Row],[Fecha de Orden]])</f>
        <v>2022</v>
      </c>
      <c r="T2456" t="str">
        <f>VLOOKUP(Tabla1[[#This Row],[Nombre del Producto]],Tabla2[[Nombre Producto]:[Costo Unitario]],2,FALSE)</f>
        <v>Lot's O' Nuts</v>
      </c>
      <c r="U2456" t="str">
        <f>VLOOKUP(Tabla1[[#This Row],[Fábrica]],Tabla3[],4,FALSE)</f>
        <v>Arizona</v>
      </c>
    </row>
    <row r="2457" spans="1:21" x14ac:dyDescent="0.25">
      <c r="A2457" t="s">
        <v>2449</v>
      </c>
      <c r="B2457" s="3">
        <v>44781</v>
      </c>
      <c r="C2457" s="3">
        <v>44793</v>
      </c>
      <c r="D2457" t="s">
        <v>71</v>
      </c>
      <c r="E2457">
        <v>129322</v>
      </c>
      <c r="F2457" t="s">
        <v>195</v>
      </c>
      <c r="G2457" t="s">
        <v>328</v>
      </c>
      <c r="H2457" t="s">
        <v>329</v>
      </c>
      <c r="I2457" t="s">
        <v>2441</v>
      </c>
      <c r="J2457" t="s">
        <v>22</v>
      </c>
      <c r="K2457" t="s">
        <v>32</v>
      </c>
      <c r="L2457" t="s">
        <v>24</v>
      </c>
      <c r="M2457" t="s">
        <v>25</v>
      </c>
      <c r="N2457" s="5">
        <v>3.75</v>
      </c>
      <c r="O2457" s="7">
        <v>1</v>
      </c>
      <c r="P2457" s="5">
        <v>2.4500000000000002</v>
      </c>
      <c r="Q2457" s="5">
        <v>1.3</v>
      </c>
      <c r="R2457" s="22">
        <f>Tabla1[[#This Row],[Fecha de Envío]]-Tabla1[[#This Row],[Fecha de Orden]]</f>
        <v>12</v>
      </c>
      <c r="S2457" s="24">
        <f>YEAR(Tabla1[[#This Row],[Fecha de Orden]])</f>
        <v>2022</v>
      </c>
      <c r="T2457" t="str">
        <f>VLOOKUP(Tabla1[[#This Row],[Nombre del Producto]],Tabla2[[Nombre Producto]:[Costo Unitario]],2,FALSE)</f>
        <v>Wicked Choccy's</v>
      </c>
      <c r="U2457" t="str">
        <f>VLOOKUP(Tabla1[[#This Row],[Fábrica]],Tabla3[],4,FALSE)</f>
        <v>Georgia</v>
      </c>
    </row>
    <row r="2458" spans="1:21" x14ac:dyDescent="0.25">
      <c r="A2458" t="s">
        <v>7419</v>
      </c>
      <c r="B2458" s="3">
        <v>44781</v>
      </c>
      <c r="C2458" s="3">
        <v>44795</v>
      </c>
      <c r="D2458" t="s">
        <v>18</v>
      </c>
      <c r="E2458">
        <v>127544</v>
      </c>
      <c r="F2458" t="s">
        <v>19</v>
      </c>
      <c r="G2458" t="s">
        <v>2027</v>
      </c>
      <c r="H2458" t="s">
        <v>31</v>
      </c>
      <c r="I2458">
        <v>13501</v>
      </c>
      <c r="J2458" t="s">
        <v>22</v>
      </c>
      <c r="K2458" t="s">
        <v>32</v>
      </c>
      <c r="L2458" t="s">
        <v>27</v>
      </c>
      <c r="M2458" t="s">
        <v>28</v>
      </c>
      <c r="N2458" s="5">
        <v>3.6</v>
      </c>
      <c r="O2458" s="7">
        <v>1</v>
      </c>
      <c r="P2458" s="5">
        <v>2.5</v>
      </c>
      <c r="Q2458" s="5">
        <v>1.1000000000000001</v>
      </c>
      <c r="R2458" s="22">
        <f>Tabla1[[#This Row],[Fecha de Envío]]-Tabla1[[#This Row],[Fecha de Orden]]</f>
        <v>14</v>
      </c>
      <c r="S2458" s="24">
        <f>YEAR(Tabla1[[#This Row],[Fecha de Orden]])</f>
        <v>2022</v>
      </c>
      <c r="T2458" t="str">
        <f>VLOOKUP(Tabla1[[#This Row],[Nombre del Producto]],Tabla2[[Nombre Producto]:[Costo Unitario]],2,FALSE)</f>
        <v>Lot's O' Nuts</v>
      </c>
      <c r="U2458" t="str">
        <f>VLOOKUP(Tabla1[[#This Row],[Fábrica]],Tabla3[],4,FALSE)</f>
        <v>Arizona</v>
      </c>
    </row>
    <row r="2459" spans="1:21" x14ac:dyDescent="0.25">
      <c r="A2459" t="s">
        <v>8962</v>
      </c>
      <c r="B2459" s="3">
        <v>44781</v>
      </c>
      <c r="C2459" s="3">
        <v>44791</v>
      </c>
      <c r="D2459" t="s">
        <v>82</v>
      </c>
      <c r="E2459">
        <v>168564</v>
      </c>
      <c r="F2459" t="s">
        <v>19</v>
      </c>
      <c r="G2459" t="s">
        <v>20</v>
      </c>
      <c r="H2459" t="s">
        <v>21</v>
      </c>
      <c r="I2459">
        <v>94109</v>
      </c>
      <c r="J2459" t="s">
        <v>22</v>
      </c>
      <c r="K2459" t="s">
        <v>23</v>
      </c>
      <c r="L2459" t="s">
        <v>27</v>
      </c>
      <c r="M2459" t="s">
        <v>28</v>
      </c>
      <c r="N2459" s="5">
        <v>3.6</v>
      </c>
      <c r="O2459" s="7">
        <v>1</v>
      </c>
      <c r="P2459" s="5">
        <v>2.5</v>
      </c>
      <c r="Q2459" s="5">
        <v>1.1000000000000001</v>
      </c>
      <c r="R2459" s="22">
        <f>Tabla1[[#This Row],[Fecha de Envío]]-Tabla1[[#This Row],[Fecha de Orden]]</f>
        <v>10</v>
      </c>
      <c r="S2459" s="24">
        <f>YEAR(Tabla1[[#This Row],[Fecha de Orden]])</f>
        <v>2022</v>
      </c>
      <c r="T2459" t="str">
        <f>VLOOKUP(Tabla1[[#This Row],[Nombre del Producto]],Tabla2[[Nombre Producto]:[Costo Unitario]],2,FALSE)</f>
        <v>Lot's O' Nuts</v>
      </c>
      <c r="U2459" t="str">
        <f>VLOOKUP(Tabla1[[#This Row],[Fábrica]],Tabla3[],4,FALSE)</f>
        <v>Arizona</v>
      </c>
    </row>
    <row r="2460" spans="1:21" x14ac:dyDescent="0.25">
      <c r="A2460" t="s">
        <v>8963</v>
      </c>
      <c r="B2460" s="3">
        <v>44781</v>
      </c>
      <c r="C2460" s="3">
        <v>44791</v>
      </c>
      <c r="D2460" t="s">
        <v>82</v>
      </c>
      <c r="E2460">
        <v>168564</v>
      </c>
      <c r="F2460" t="s">
        <v>19</v>
      </c>
      <c r="G2460" t="s">
        <v>20</v>
      </c>
      <c r="H2460" t="s">
        <v>21</v>
      </c>
      <c r="I2460">
        <v>94109</v>
      </c>
      <c r="J2460" t="s">
        <v>22</v>
      </c>
      <c r="K2460" t="s">
        <v>23</v>
      </c>
      <c r="L2460" t="s">
        <v>45</v>
      </c>
      <c r="M2460" t="s">
        <v>46</v>
      </c>
      <c r="N2460" s="5">
        <v>6.98</v>
      </c>
      <c r="O2460" s="7">
        <v>2</v>
      </c>
      <c r="P2460" s="5">
        <v>4.9800000000000004</v>
      </c>
      <c r="Q2460" s="5">
        <v>2</v>
      </c>
      <c r="R2460" s="22">
        <f>Tabla1[[#This Row],[Fecha de Envío]]-Tabla1[[#This Row],[Fecha de Orden]]</f>
        <v>10</v>
      </c>
      <c r="S2460" s="24">
        <f>YEAR(Tabla1[[#This Row],[Fecha de Orden]])</f>
        <v>2022</v>
      </c>
      <c r="T2460" t="str">
        <f>VLOOKUP(Tabla1[[#This Row],[Nombre del Producto]],Tabla2[[Nombre Producto]:[Costo Unitario]],2,FALSE)</f>
        <v>Lot's O' Nuts</v>
      </c>
      <c r="U2460" t="str">
        <f>VLOOKUP(Tabla1[[#This Row],[Fábrica]],Tabla3[],4,FALSE)</f>
        <v>Arizona</v>
      </c>
    </row>
    <row r="2461" spans="1:21" x14ac:dyDescent="0.25">
      <c r="A2461" t="s">
        <v>2978</v>
      </c>
      <c r="B2461" s="3">
        <v>44782</v>
      </c>
      <c r="C2461" s="3">
        <v>44799</v>
      </c>
      <c r="D2461" t="s">
        <v>18</v>
      </c>
      <c r="E2461">
        <v>163055</v>
      </c>
      <c r="F2461" t="s">
        <v>19</v>
      </c>
      <c r="G2461" t="s">
        <v>92</v>
      </c>
      <c r="H2461" t="s">
        <v>93</v>
      </c>
      <c r="I2461">
        <v>48227</v>
      </c>
      <c r="J2461" t="s">
        <v>22</v>
      </c>
      <c r="K2461" t="s">
        <v>43</v>
      </c>
      <c r="L2461" t="s">
        <v>24</v>
      </c>
      <c r="M2461" t="s">
        <v>25</v>
      </c>
      <c r="N2461" s="5">
        <v>18.75</v>
      </c>
      <c r="O2461" s="7">
        <v>5</v>
      </c>
      <c r="P2461" s="5">
        <v>12.25</v>
      </c>
      <c r="Q2461" s="5">
        <v>6.5</v>
      </c>
      <c r="R2461" s="22">
        <f>Tabla1[[#This Row],[Fecha de Envío]]-Tabla1[[#This Row],[Fecha de Orden]]</f>
        <v>17</v>
      </c>
      <c r="S2461" s="24">
        <f>YEAR(Tabla1[[#This Row],[Fecha de Orden]])</f>
        <v>2022</v>
      </c>
      <c r="T2461" t="str">
        <f>VLOOKUP(Tabla1[[#This Row],[Nombre del Producto]],Tabla2[[Nombre Producto]:[Costo Unitario]],2,FALSE)</f>
        <v>Wicked Choccy's</v>
      </c>
      <c r="U2461" t="str">
        <f>VLOOKUP(Tabla1[[#This Row],[Fábrica]],Tabla3[],4,FALSE)</f>
        <v>Georgia</v>
      </c>
    </row>
    <row r="2462" spans="1:21" x14ac:dyDescent="0.25">
      <c r="A2462" t="s">
        <v>4028</v>
      </c>
      <c r="B2462" s="3">
        <v>44782</v>
      </c>
      <c r="C2462" s="3">
        <v>44796</v>
      </c>
      <c r="D2462" t="s">
        <v>71</v>
      </c>
      <c r="E2462">
        <v>103954</v>
      </c>
      <c r="F2462" t="s">
        <v>19</v>
      </c>
      <c r="G2462" t="s">
        <v>409</v>
      </c>
      <c r="H2462" t="s">
        <v>410</v>
      </c>
      <c r="I2462">
        <v>53209</v>
      </c>
      <c r="J2462" t="s">
        <v>22</v>
      </c>
      <c r="K2462" t="s">
        <v>43</v>
      </c>
      <c r="L2462" t="s">
        <v>24</v>
      </c>
      <c r="M2462" t="s">
        <v>25</v>
      </c>
      <c r="N2462" s="5">
        <v>18.75</v>
      </c>
      <c r="O2462" s="7">
        <v>5</v>
      </c>
      <c r="P2462" s="5">
        <v>12.25</v>
      </c>
      <c r="Q2462" s="5">
        <v>6.5</v>
      </c>
      <c r="R2462" s="22">
        <f>Tabla1[[#This Row],[Fecha de Envío]]-Tabla1[[#This Row],[Fecha de Orden]]</f>
        <v>14</v>
      </c>
      <c r="S2462" s="24">
        <f>YEAR(Tabla1[[#This Row],[Fecha de Orden]])</f>
        <v>2022</v>
      </c>
      <c r="T2462" t="str">
        <f>VLOOKUP(Tabla1[[#This Row],[Nombre del Producto]],Tabla2[[Nombre Producto]:[Costo Unitario]],2,FALSE)</f>
        <v>Wicked Choccy's</v>
      </c>
      <c r="U2462" t="str">
        <f>VLOOKUP(Tabla1[[#This Row],[Fábrica]],Tabla3[],4,FALSE)</f>
        <v>Georgia</v>
      </c>
    </row>
    <row r="2463" spans="1:21" x14ac:dyDescent="0.25">
      <c r="A2463" t="s">
        <v>6007</v>
      </c>
      <c r="B2463" s="3">
        <v>44782</v>
      </c>
      <c r="C2463" s="3">
        <v>44799</v>
      </c>
      <c r="D2463" t="s">
        <v>18</v>
      </c>
      <c r="E2463">
        <v>128013</v>
      </c>
      <c r="F2463" t="s">
        <v>19</v>
      </c>
      <c r="G2463" t="s">
        <v>30</v>
      </c>
      <c r="H2463" t="s">
        <v>31</v>
      </c>
      <c r="I2463">
        <v>10035</v>
      </c>
      <c r="J2463" t="s">
        <v>22</v>
      </c>
      <c r="K2463" t="s">
        <v>32</v>
      </c>
      <c r="L2463" t="s">
        <v>27</v>
      </c>
      <c r="M2463" t="s">
        <v>28</v>
      </c>
      <c r="N2463" s="5">
        <v>10.8</v>
      </c>
      <c r="O2463" s="7">
        <v>3</v>
      </c>
      <c r="P2463" s="5">
        <v>7.5</v>
      </c>
      <c r="Q2463" s="5">
        <v>3.3</v>
      </c>
      <c r="R2463" s="22">
        <f>Tabla1[[#This Row],[Fecha de Envío]]-Tabla1[[#This Row],[Fecha de Orden]]</f>
        <v>17</v>
      </c>
      <c r="S2463" s="24">
        <f>YEAR(Tabla1[[#This Row],[Fecha de Orden]])</f>
        <v>2022</v>
      </c>
      <c r="T2463" t="str">
        <f>VLOOKUP(Tabla1[[#This Row],[Nombre del Producto]],Tabla2[[Nombre Producto]:[Costo Unitario]],2,FALSE)</f>
        <v>Lot's O' Nuts</v>
      </c>
      <c r="U2463" t="str">
        <f>VLOOKUP(Tabla1[[#This Row],[Fábrica]],Tabla3[],4,FALSE)</f>
        <v>Arizona</v>
      </c>
    </row>
    <row r="2464" spans="1:21" x14ac:dyDescent="0.25">
      <c r="A2464" t="s">
        <v>6008</v>
      </c>
      <c r="B2464" s="3">
        <v>44782</v>
      </c>
      <c r="C2464" s="3">
        <v>44799</v>
      </c>
      <c r="D2464" t="s">
        <v>18</v>
      </c>
      <c r="E2464">
        <v>128013</v>
      </c>
      <c r="F2464" t="s">
        <v>19</v>
      </c>
      <c r="G2464" t="s">
        <v>30</v>
      </c>
      <c r="H2464" t="s">
        <v>31</v>
      </c>
      <c r="I2464">
        <v>10035</v>
      </c>
      <c r="J2464" t="s">
        <v>22</v>
      </c>
      <c r="K2464" t="s">
        <v>32</v>
      </c>
      <c r="L2464" t="s">
        <v>36</v>
      </c>
      <c r="M2464" t="s">
        <v>37</v>
      </c>
      <c r="N2464" s="5">
        <v>9.75</v>
      </c>
      <c r="O2464" s="7">
        <v>3</v>
      </c>
      <c r="P2464" s="5">
        <v>6.33</v>
      </c>
      <c r="Q2464" s="5">
        <v>3.42</v>
      </c>
      <c r="R2464" s="22">
        <f>Tabla1[[#This Row],[Fecha de Envío]]-Tabla1[[#This Row],[Fecha de Orden]]</f>
        <v>17</v>
      </c>
      <c r="S2464" s="24">
        <f>YEAR(Tabla1[[#This Row],[Fecha de Orden]])</f>
        <v>2022</v>
      </c>
      <c r="T2464" t="str">
        <f>VLOOKUP(Tabla1[[#This Row],[Nombre del Producto]],Tabla2[[Nombre Producto]:[Costo Unitario]],2,FALSE)</f>
        <v>Wicked Choccy's</v>
      </c>
      <c r="U2464" t="str">
        <f>VLOOKUP(Tabla1[[#This Row],[Fábrica]],Tabla3[],4,FALSE)</f>
        <v>Georgia</v>
      </c>
    </row>
    <row r="2465" spans="1:21" x14ac:dyDescent="0.25">
      <c r="A2465" t="s">
        <v>6749</v>
      </c>
      <c r="B2465" s="3">
        <v>44782</v>
      </c>
      <c r="C2465" s="3">
        <v>44795</v>
      </c>
      <c r="D2465" t="s">
        <v>39</v>
      </c>
      <c r="E2465">
        <v>131338</v>
      </c>
      <c r="F2465" t="s">
        <v>19</v>
      </c>
      <c r="G2465" t="s">
        <v>30</v>
      </c>
      <c r="H2465" t="s">
        <v>31</v>
      </c>
      <c r="I2465">
        <v>10024</v>
      </c>
      <c r="J2465" t="s">
        <v>22</v>
      </c>
      <c r="K2465" t="s">
        <v>32</v>
      </c>
      <c r="L2465" t="s">
        <v>33</v>
      </c>
      <c r="M2465" t="s">
        <v>34</v>
      </c>
      <c r="N2465" s="5">
        <v>7.2</v>
      </c>
      <c r="O2465" s="7">
        <v>2</v>
      </c>
      <c r="P2465" s="5">
        <v>4.8</v>
      </c>
      <c r="Q2465" s="5">
        <v>2.4</v>
      </c>
      <c r="R2465" s="22">
        <f>Tabla1[[#This Row],[Fecha de Envío]]-Tabla1[[#This Row],[Fecha de Orden]]</f>
        <v>13</v>
      </c>
      <c r="S2465" s="24">
        <f>YEAR(Tabla1[[#This Row],[Fecha de Orden]])</f>
        <v>2022</v>
      </c>
      <c r="T2465" t="str">
        <f>VLOOKUP(Tabla1[[#This Row],[Nombre del Producto]],Tabla2[[Nombre Producto]:[Costo Unitario]],2,FALSE)</f>
        <v>Lot's O' Nuts</v>
      </c>
      <c r="U2465" t="str">
        <f>VLOOKUP(Tabla1[[#This Row],[Fábrica]],Tabla3[],4,FALSE)</f>
        <v>Arizona</v>
      </c>
    </row>
    <row r="2466" spans="1:21" x14ac:dyDescent="0.25">
      <c r="A2466" t="s">
        <v>6750</v>
      </c>
      <c r="B2466" s="3">
        <v>44782</v>
      </c>
      <c r="C2466" s="3">
        <v>44795</v>
      </c>
      <c r="D2466" t="s">
        <v>39</v>
      </c>
      <c r="E2466">
        <v>131338</v>
      </c>
      <c r="F2466" t="s">
        <v>19</v>
      </c>
      <c r="G2466" t="s">
        <v>30</v>
      </c>
      <c r="H2466" t="s">
        <v>31</v>
      </c>
      <c r="I2466">
        <v>10024</v>
      </c>
      <c r="J2466" t="s">
        <v>22</v>
      </c>
      <c r="K2466" t="s">
        <v>32</v>
      </c>
      <c r="L2466" t="s">
        <v>36</v>
      </c>
      <c r="M2466" t="s">
        <v>37</v>
      </c>
      <c r="N2466" s="5">
        <v>9.75</v>
      </c>
      <c r="O2466" s="7">
        <v>3</v>
      </c>
      <c r="P2466" s="5">
        <v>6.33</v>
      </c>
      <c r="Q2466" s="5">
        <v>3.42</v>
      </c>
      <c r="R2466" s="22">
        <f>Tabla1[[#This Row],[Fecha de Envío]]-Tabla1[[#This Row],[Fecha de Orden]]</f>
        <v>13</v>
      </c>
      <c r="S2466" s="24">
        <f>YEAR(Tabla1[[#This Row],[Fecha de Orden]])</f>
        <v>2022</v>
      </c>
      <c r="T2466" t="str">
        <f>VLOOKUP(Tabla1[[#This Row],[Nombre del Producto]],Tabla2[[Nombre Producto]:[Costo Unitario]],2,FALSE)</f>
        <v>Wicked Choccy's</v>
      </c>
      <c r="U2466" t="str">
        <f>VLOOKUP(Tabla1[[#This Row],[Fábrica]],Tabla3[],4,FALSE)</f>
        <v>Georgia</v>
      </c>
    </row>
    <row r="2467" spans="1:21" x14ac:dyDescent="0.25">
      <c r="A2467" t="s">
        <v>6751</v>
      </c>
      <c r="B2467" s="3">
        <v>44782</v>
      </c>
      <c r="C2467" s="3">
        <v>44795</v>
      </c>
      <c r="D2467" t="s">
        <v>39</v>
      </c>
      <c r="E2467">
        <v>131338</v>
      </c>
      <c r="F2467" t="s">
        <v>19</v>
      </c>
      <c r="G2467" t="s">
        <v>30</v>
      </c>
      <c r="H2467" t="s">
        <v>31</v>
      </c>
      <c r="I2467">
        <v>10024</v>
      </c>
      <c r="J2467" t="s">
        <v>22</v>
      </c>
      <c r="K2467" t="s">
        <v>32</v>
      </c>
      <c r="L2467" t="s">
        <v>27</v>
      </c>
      <c r="M2467" t="s">
        <v>28</v>
      </c>
      <c r="N2467" s="5">
        <v>32.4</v>
      </c>
      <c r="O2467" s="7">
        <v>9</v>
      </c>
      <c r="P2467" s="5">
        <v>22.5</v>
      </c>
      <c r="Q2467" s="5">
        <v>9.9</v>
      </c>
      <c r="R2467" s="22">
        <f>Tabla1[[#This Row],[Fecha de Envío]]-Tabla1[[#This Row],[Fecha de Orden]]</f>
        <v>13</v>
      </c>
      <c r="S2467" s="24">
        <f>YEAR(Tabla1[[#This Row],[Fecha de Orden]])</f>
        <v>2022</v>
      </c>
      <c r="T2467" t="str">
        <f>VLOOKUP(Tabla1[[#This Row],[Nombre del Producto]],Tabla2[[Nombre Producto]:[Costo Unitario]],2,FALSE)</f>
        <v>Lot's O' Nuts</v>
      </c>
      <c r="U2467" t="str">
        <f>VLOOKUP(Tabla1[[#This Row],[Fábrica]],Tabla3[],4,FALSE)</f>
        <v>Arizona</v>
      </c>
    </row>
    <row r="2468" spans="1:21" x14ac:dyDescent="0.25">
      <c r="A2468" t="s">
        <v>6752</v>
      </c>
      <c r="B2468" s="3">
        <v>44782</v>
      </c>
      <c r="C2468" s="3">
        <v>44795</v>
      </c>
      <c r="D2468" t="s">
        <v>39</v>
      </c>
      <c r="E2468">
        <v>131338</v>
      </c>
      <c r="F2468" t="s">
        <v>19</v>
      </c>
      <c r="G2468" t="s">
        <v>30</v>
      </c>
      <c r="H2468" t="s">
        <v>31</v>
      </c>
      <c r="I2468">
        <v>10024</v>
      </c>
      <c r="J2468" t="s">
        <v>22</v>
      </c>
      <c r="K2468" t="s">
        <v>32</v>
      </c>
      <c r="L2468" t="s">
        <v>45</v>
      </c>
      <c r="M2468" t="s">
        <v>46</v>
      </c>
      <c r="N2468" s="5">
        <v>17.45</v>
      </c>
      <c r="O2468" s="7">
        <v>5</v>
      </c>
      <c r="P2468" s="5">
        <v>12.45</v>
      </c>
      <c r="Q2468" s="5">
        <v>5</v>
      </c>
      <c r="R2468" s="22">
        <f>Tabla1[[#This Row],[Fecha de Envío]]-Tabla1[[#This Row],[Fecha de Orden]]</f>
        <v>13</v>
      </c>
      <c r="S2468" s="24">
        <f>YEAR(Tabla1[[#This Row],[Fecha de Orden]])</f>
        <v>2022</v>
      </c>
      <c r="T2468" t="str">
        <f>VLOOKUP(Tabla1[[#This Row],[Nombre del Producto]],Tabla2[[Nombre Producto]:[Costo Unitario]],2,FALSE)</f>
        <v>Lot's O' Nuts</v>
      </c>
      <c r="U2468" t="str">
        <f>VLOOKUP(Tabla1[[#This Row],[Fábrica]],Tabla3[],4,FALSE)</f>
        <v>Arizona</v>
      </c>
    </row>
    <row r="2469" spans="1:21" x14ac:dyDescent="0.25">
      <c r="A2469" t="s">
        <v>7265</v>
      </c>
      <c r="B2469" s="3">
        <v>44782</v>
      </c>
      <c r="C2469" s="3">
        <v>44797</v>
      </c>
      <c r="D2469" t="s">
        <v>18</v>
      </c>
      <c r="E2469">
        <v>155453</v>
      </c>
      <c r="F2469" t="s">
        <v>19</v>
      </c>
      <c r="G2469" t="s">
        <v>242</v>
      </c>
      <c r="H2469" t="s">
        <v>255</v>
      </c>
      <c r="I2469">
        <v>32216</v>
      </c>
      <c r="J2469" t="s">
        <v>22</v>
      </c>
      <c r="K2469" t="s">
        <v>66</v>
      </c>
      <c r="L2469" t="s">
        <v>45</v>
      </c>
      <c r="M2469" t="s">
        <v>46</v>
      </c>
      <c r="N2469" s="5">
        <v>6.98</v>
      </c>
      <c r="O2469" s="7">
        <v>2</v>
      </c>
      <c r="P2469" s="5">
        <v>4.9800000000000004</v>
      </c>
      <c r="Q2469" s="5">
        <v>2</v>
      </c>
      <c r="R2469" s="22">
        <f>Tabla1[[#This Row],[Fecha de Envío]]-Tabla1[[#This Row],[Fecha de Orden]]</f>
        <v>15</v>
      </c>
      <c r="S2469" s="24">
        <f>YEAR(Tabla1[[#This Row],[Fecha de Orden]])</f>
        <v>2022</v>
      </c>
      <c r="T2469" t="str">
        <f>VLOOKUP(Tabla1[[#This Row],[Nombre del Producto]],Tabla2[[Nombre Producto]:[Costo Unitario]],2,FALSE)</f>
        <v>Lot's O' Nuts</v>
      </c>
      <c r="U2469" t="str">
        <f>VLOOKUP(Tabla1[[#This Row],[Fábrica]],Tabla3[],4,FALSE)</f>
        <v>Arizona</v>
      </c>
    </row>
    <row r="2470" spans="1:21" x14ac:dyDescent="0.25">
      <c r="A2470" t="s">
        <v>956</v>
      </c>
      <c r="B2470" s="3">
        <v>44783</v>
      </c>
      <c r="C2470" s="3">
        <v>44797</v>
      </c>
      <c r="D2470" t="s">
        <v>18</v>
      </c>
      <c r="E2470">
        <v>121699</v>
      </c>
      <c r="F2470" t="s">
        <v>19</v>
      </c>
      <c r="G2470" t="s">
        <v>92</v>
      </c>
      <c r="H2470" t="s">
        <v>93</v>
      </c>
      <c r="I2470">
        <v>48227</v>
      </c>
      <c r="J2470" t="s">
        <v>22</v>
      </c>
      <c r="K2470" t="s">
        <v>43</v>
      </c>
      <c r="L2470" t="s">
        <v>45</v>
      </c>
      <c r="M2470" t="s">
        <v>46</v>
      </c>
      <c r="N2470" s="5">
        <v>17.45</v>
      </c>
      <c r="O2470" s="7">
        <v>5</v>
      </c>
      <c r="P2470" s="5">
        <v>12.45</v>
      </c>
      <c r="Q2470" s="5">
        <v>5</v>
      </c>
      <c r="R2470" s="22">
        <f>Tabla1[[#This Row],[Fecha de Envío]]-Tabla1[[#This Row],[Fecha de Orden]]</f>
        <v>14</v>
      </c>
      <c r="S2470" s="24">
        <f>YEAR(Tabla1[[#This Row],[Fecha de Orden]])</f>
        <v>2022</v>
      </c>
      <c r="T2470" t="str">
        <f>VLOOKUP(Tabla1[[#This Row],[Nombre del Producto]],Tabla2[[Nombre Producto]:[Costo Unitario]],2,FALSE)</f>
        <v>Lot's O' Nuts</v>
      </c>
      <c r="U2470" t="str">
        <f>VLOOKUP(Tabla1[[#This Row],[Fábrica]],Tabla3[],4,FALSE)</f>
        <v>Arizona</v>
      </c>
    </row>
    <row r="2471" spans="1:21" x14ac:dyDescent="0.25">
      <c r="A2471" t="s">
        <v>4592</v>
      </c>
      <c r="B2471" s="3">
        <v>44783</v>
      </c>
      <c r="C2471" s="3">
        <v>44799</v>
      </c>
      <c r="D2471" t="s">
        <v>18</v>
      </c>
      <c r="E2471">
        <v>130022</v>
      </c>
      <c r="F2471" t="s">
        <v>19</v>
      </c>
      <c r="G2471" t="s">
        <v>2723</v>
      </c>
      <c r="H2471" t="s">
        <v>51</v>
      </c>
      <c r="I2471">
        <v>55122</v>
      </c>
      <c r="J2471" t="s">
        <v>22</v>
      </c>
      <c r="K2471" t="s">
        <v>43</v>
      </c>
      <c r="L2471" t="s">
        <v>36</v>
      </c>
      <c r="M2471" t="s">
        <v>37</v>
      </c>
      <c r="N2471" s="5">
        <v>9.75</v>
      </c>
      <c r="O2471" s="7">
        <v>3</v>
      </c>
      <c r="P2471" s="5">
        <v>6.33</v>
      </c>
      <c r="Q2471" s="5">
        <v>3.42</v>
      </c>
      <c r="R2471" s="22">
        <f>Tabla1[[#This Row],[Fecha de Envío]]-Tabla1[[#This Row],[Fecha de Orden]]</f>
        <v>16</v>
      </c>
      <c r="S2471" s="24">
        <f>YEAR(Tabla1[[#This Row],[Fecha de Orden]])</f>
        <v>2022</v>
      </c>
      <c r="T2471" t="str">
        <f>VLOOKUP(Tabla1[[#This Row],[Nombre del Producto]],Tabla2[[Nombre Producto]:[Costo Unitario]],2,FALSE)</f>
        <v>Wicked Choccy's</v>
      </c>
      <c r="U2471" t="str">
        <f>VLOOKUP(Tabla1[[#This Row],[Fábrica]],Tabla3[],4,FALSE)</f>
        <v>Georgia</v>
      </c>
    </row>
    <row r="2472" spans="1:21" x14ac:dyDescent="0.25">
      <c r="A2472" t="s">
        <v>4593</v>
      </c>
      <c r="B2472" s="3">
        <v>44783</v>
      </c>
      <c r="C2472" s="3">
        <v>44799</v>
      </c>
      <c r="D2472" t="s">
        <v>18</v>
      </c>
      <c r="E2472">
        <v>130022</v>
      </c>
      <c r="F2472" t="s">
        <v>19</v>
      </c>
      <c r="G2472" t="s">
        <v>2723</v>
      </c>
      <c r="H2472" t="s">
        <v>51</v>
      </c>
      <c r="I2472">
        <v>55122</v>
      </c>
      <c r="J2472" t="s">
        <v>22</v>
      </c>
      <c r="K2472" t="s">
        <v>43</v>
      </c>
      <c r="L2472" t="s">
        <v>33</v>
      </c>
      <c r="M2472" t="s">
        <v>34</v>
      </c>
      <c r="N2472" s="5">
        <v>14.4</v>
      </c>
      <c r="O2472" s="7">
        <v>4</v>
      </c>
      <c r="P2472" s="5">
        <v>9.6</v>
      </c>
      <c r="Q2472" s="5">
        <v>4.8</v>
      </c>
      <c r="R2472" s="22">
        <f>Tabla1[[#This Row],[Fecha de Envío]]-Tabla1[[#This Row],[Fecha de Orden]]</f>
        <v>16</v>
      </c>
      <c r="S2472" s="24">
        <f>YEAR(Tabla1[[#This Row],[Fecha de Orden]])</f>
        <v>2022</v>
      </c>
      <c r="T2472" t="str">
        <f>VLOOKUP(Tabla1[[#This Row],[Nombre del Producto]],Tabla2[[Nombre Producto]:[Costo Unitario]],2,FALSE)</f>
        <v>Lot's O' Nuts</v>
      </c>
      <c r="U2472" t="str">
        <f>VLOOKUP(Tabla1[[#This Row],[Fábrica]],Tabla3[],4,FALSE)</f>
        <v>Arizona</v>
      </c>
    </row>
    <row r="2473" spans="1:21" x14ac:dyDescent="0.25">
      <c r="A2473" t="s">
        <v>4594</v>
      </c>
      <c r="B2473" s="3">
        <v>44783</v>
      </c>
      <c r="C2473" s="3">
        <v>44799</v>
      </c>
      <c r="D2473" t="s">
        <v>18</v>
      </c>
      <c r="E2473">
        <v>130022</v>
      </c>
      <c r="F2473" t="s">
        <v>19</v>
      </c>
      <c r="G2473" t="s">
        <v>2723</v>
      </c>
      <c r="H2473" t="s">
        <v>51</v>
      </c>
      <c r="I2473">
        <v>55122</v>
      </c>
      <c r="J2473" t="s">
        <v>22</v>
      </c>
      <c r="K2473" t="s">
        <v>43</v>
      </c>
      <c r="L2473" t="s">
        <v>24</v>
      </c>
      <c r="M2473" t="s">
        <v>25</v>
      </c>
      <c r="N2473" s="5">
        <v>3.75</v>
      </c>
      <c r="O2473" s="7">
        <v>1</v>
      </c>
      <c r="P2473" s="5">
        <v>2.4500000000000002</v>
      </c>
      <c r="Q2473" s="5">
        <v>1.3</v>
      </c>
      <c r="R2473" s="22">
        <f>Tabla1[[#This Row],[Fecha de Envío]]-Tabla1[[#This Row],[Fecha de Orden]]</f>
        <v>16</v>
      </c>
      <c r="S2473" s="24">
        <f>YEAR(Tabla1[[#This Row],[Fecha de Orden]])</f>
        <v>2022</v>
      </c>
      <c r="T2473" t="str">
        <f>VLOOKUP(Tabla1[[#This Row],[Nombre del Producto]],Tabla2[[Nombre Producto]:[Costo Unitario]],2,FALSE)</f>
        <v>Wicked Choccy's</v>
      </c>
      <c r="U2473" t="str">
        <f>VLOOKUP(Tabla1[[#This Row],[Fábrica]],Tabla3[],4,FALSE)</f>
        <v>Georgia</v>
      </c>
    </row>
    <row r="2474" spans="1:21" x14ac:dyDescent="0.25">
      <c r="A2474" t="s">
        <v>9134</v>
      </c>
      <c r="B2474" s="3">
        <v>44783</v>
      </c>
      <c r="C2474" s="3">
        <v>44799</v>
      </c>
      <c r="D2474" t="s">
        <v>18</v>
      </c>
      <c r="E2474">
        <v>156496</v>
      </c>
      <c r="F2474" t="s">
        <v>19</v>
      </c>
      <c r="G2474" t="s">
        <v>755</v>
      </c>
      <c r="H2474" t="s">
        <v>62</v>
      </c>
      <c r="I2474">
        <v>97756</v>
      </c>
      <c r="J2474" t="s">
        <v>22</v>
      </c>
      <c r="K2474" t="s">
        <v>23</v>
      </c>
      <c r="L2474" t="s">
        <v>27</v>
      </c>
      <c r="M2474" t="s">
        <v>28</v>
      </c>
      <c r="N2474" s="5">
        <v>14.4</v>
      </c>
      <c r="O2474" s="7">
        <v>4</v>
      </c>
      <c r="P2474" s="5">
        <v>10</v>
      </c>
      <c r="Q2474" s="5">
        <v>4.4000000000000004</v>
      </c>
      <c r="R2474" s="22">
        <f>Tabla1[[#This Row],[Fecha de Envío]]-Tabla1[[#This Row],[Fecha de Orden]]</f>
        <v>16</v>
      </c>
      <c r="S2474" s="24">
        <f>YEAR(Tabla1[[#This Row],[Fecha de Orden]])</f>
        <v>2022</v>
      </c>
      <c r="T2474" t="str">
        <f>VLOOKUP(Tabla1[[#This Row],[Nombre del Producto]],Tabla2[[Nombre Producto]:[Costo Unitario]],2,FALSE)</f>
        <v>Lot's O' Nuts</v>
      </c>
      <c r="U2474" t="str">
        <f>VLOOKUP(Tabla1[[#This Row],[Fábrica]],Tabla3[],4,FALSE)</f>
        <v>Arizona</v>
      </c>
    </row>
    <row r="2475" spans="1:21" x14ac:dyDescent="0.25">
      <c r="A2475" t="s">
        <v>9135</v>
      </c>
      <c r="B2475" s="3">
        <v>44783</v>
      </c>
      <c r="C2475" s="3">
        <v>44799</v>
      </c>
      <c r="D2475" t="s">
        <v>18</v>
      </c>
      <c r="E2475">
        <v>156496</v>
      </c>
      <c r="F2475" t="s">
        <v>19</v>
      </c>
      <c r="G2475" t="s">
        <v>755</v>
      </c>
      <c r="H2475" t="s">
        <v>62</v>
      </c>
      <c r="I2475">
        <v>97756</v>
      </c>
      <c r="J2475" t="s">
        <v>22</v>
      </c>
      <c r="K2475" t="s">
        <v>23</v>
      </c>
      <c r="L2475" t="s">
        <v>33</v>
      </c>
      <c r="M2475" t="s">
        <v>34</v>
      </c>
      <c r="N2475" s="5">
        <v>14.4</v>
      </c>
      <c r="O2475" s="7">
        <v>4</v>
      </c>
      <c r="P2475" s="5">
        <v>9.6</v>
      </c>
      <c r="Q2475" s="5">
        <v>4.8</v>
      </c>
      <c r="R2475" s="22">
        <f>Tabla1[[#This Row],[Fecha de Envío]]-Tabla1[[#This Row],[Fecha de Orden]]</f>
        <v>16</v>
      </c>
      <c r="S2475" s="24">
        <f>YEAR(Tabla1[[#This Row],[Fecha de Orden]])</f>
        <v>2022</v>
      </c>
      <c r="T2475" t="str">
        <f>VLOOKUP(Tabla1[[#This Row],[Nombre del Producto]],Tabla2[[Nombre Producto]:[Costo Unitario]],2,FALSE)</f>
        <v>Lot's O' Nuts</v>
      </c>
      <c r="U2475" t="str">
        <f>VLOOKUP(Tabla1[[#This Row],[Fábrica]],Tabla3[],4,FALSE)</f>
        <v>Arizona</v>
      </c>
    </row>
    <row r="2476" spans="1:21" x14ac:dyDescent="0.25">
      <c r="A2476" t="s">
        <v>1525</v>
      </c>
      <c r="B2476" s="3">
        <v>44784</v>
      </c>
      <c r="C2476" s="3">
        <v>44799</v>
      </c>
      <c r="D2476" t="s">
        <v>18</v>
      </c>
      <c r="E2476">
        <v>119634</v>
      </c>
      <c r="F2476" t="s">
        <v>19</v>
      </c>
      <c r="G2476" t="s">
        <v>1136</v>
      </c>
      <c r="H2476" t="s">
        <v>98</v>
      </c>
      <c r="I2476">
        <v>27604</v>
      </c>
      <c r="J2476" t="s">
        <v>22</v>
      </c>
      <c r="K2476" t="s">
        <v>66</v>
      </c>
      <c r="L2476" t="s">
        <v>45</v>
      </c>
      <c r="M2476" t="s">
        <v>46</v>
      </c>
      <c r="N2476" s="5">
        <v>10.47</v>
      </c>
      <c r="O2476" s="7">
        <v>3</v>
      </c>
      <c r="P2476" s="5">
        <v>7.47</v>
      </c>
      <c r="Q2476" s="5">
        <v>3</v>
      </c>
      <c r="R2476" s="22">
        <f>Tabla1[[#This Row],[Fecha de Envío]]-Tabla1[[#This Row],[Fecha de Orden]]</f>
        <v>15</v>
      </c>
      <c r="S2476" s="24">
        <f>YEAR(Tabla1[[#This Row],[Fecha de Orden]])</f>
        <v>2022</v>
      </c>
      <c r="T2476" t="str">
        <f>VLOOKUP(Tabla1[[#This Row],[Nombre del Producto]],Tabla2[[Nombre Producto]:[Costo Unitario]],2,FALSE)</f>
        <v>Lot's O' Nuts</v>
      </c>
      <c r="U2476" t="str">
        <f>VLOOKUP(Tabla1[[#This Row],[Fábrica]],Tabla3[],4,FALSE)</f>
        <v>Arizona</v>
      </c>
    </row>
    <row r="2477" spans="1:21" x14ac:dyDescent="0.25">
      <c r="A2477" t="s">
        <v>7101</v>
      </c>
      <c r="B2477" s="3">
        <v>44784</v>
      </c>
      <c r="C2477" s="3">
        <v>44798</v>
      </c>
      <c r="D2477" t="s">
        <v>18</v>
      </c>
      <c r="E2477">
        <v>156797</v>
      </c>
      <c r="F2477" t="s">
        <v>19</v>
      </c>
      <c r="G2477" t="s">
        <v>30</v>
      </c>
      <c r="H2477" t="s">
        <v>31</v>
      </c>
      <c r="I2477">
        <v>10035</v>
      </c>
      <c r="J2477" t="s">
        <v>22</v>
      </c>
      <c r="K2477" t="s">
        <v>32</v>
      </c>
      <c r="L2477" t="s">
        <v>33</v>
      </c>
      <c r="M2477" t="s">
        <v>34</v>
      </c>
      <c r="N2477" s="5">
        <v>7.2</v>
      </c>
      <c r="O2477" s="7">
        <v>2</v>
      </c>
      <c r="P2477" s="5">
        <v>4.8</v>
      </c>
      <c r="Q2477" s="5">
        <v>2.4</v>
      </c>
      <c r="R2477" s="22">
        <f>Tabla1[[#This Row],[Fecha de Envío]]-Tabla1[[#This Row],[Fecha de Orden]]</f>
        <v>14</v>
      </c>
      <c r="S2477" s="24">
        <f>YEAR(Tabla1[[#This Row],[Fecha de Orden]])</f>
        <v>2022</v>
      </c>
      <c r="T2477" t="str">
        <f>VLOOKUP(Tabla1[[#This Row],[Nombre del Producto]],Tabla2[[Nombre Producto]:[Costo Unitario]],2,FALSE)</f>
        <v>Lot's O' Nuts</v>
      </c>
      <c r="U2477" t="str">
        <f>VLOOKUP(Tabla1[[#This Row],[Fábrica]],Tabla3[],4,FALSE)</f>
        <v>Arizona</v>
      </c>
    </row>
    <row r="2478" spans="1:21" x14ac:dyDescent="0.25">
      <c r="A2478" t="s">
        <v>7102</v>
      </c>
      <c r="B2478" s="3">
        <v>44784</v>
      </c>
      <c r="C2478" s="3">
        <v>44798</v>
      </c>
      <c r="D2478" t="s">
        <v>18</v>
      </c>
      <c r="E2478">
        <v>156797</v>
      </c>
      <c r="F2478" t="s">
        <v>19</v>
      </c>
      <c r="G2478" t="s">
        <v>30</v>
      </c>
      <c r="H2478" t="s">
        <v>31</v>
      </c>
      <c r="I2478">
        <v>10035</v>
      </c>
      <c r="J2478" t="s">
        <v>22</v>
      </c>
      <c r="K2478" t="s">
        <v>32</v>
      </c>
      <c r="L2478" t="s">
        <v>27</v>
      </c>
      <c r="M2478" t="s">
        <v>28</v>
      </c>
      <c r="N2478" s="5">
        <v>7.2</v>
      </c>
      <c r="O2478" s="7">
        <v>2</v>
      </c>
      <c r="P2478" s="5">
        <v>5</v>
      </c>
      <c r="Q2478" s="5">
        <v>2.2000000000000002</v>
      </c>
      <c r="R2478" s="22">
        <f>Tabla1[[#This Row],[Fecha de Envío]]-Tabla1[[#This Row],[Fecha de Orden]]</f>
        <v>14</v>
      </c>
      <c r="S2478" s="24">
        <f>YEAR(Tabla1[[#This Row],[Fecha de Orden]])</f>
        <v>2022</v>
      </c>
      <c r="T2478" t="str">
        <f>VLOOKUP(Tabla1[[#This Row],[Nombre del Producto]],Tabla2[[Nombre Producto]:[Costo Unitario]],2,FALSE)</f>
        <v>Lot's O' Nuts</v>
      </c>
      <c r="U2478" t="str">
        <f>VLOOKUP(Tabla1[[#This Row],[Fábrica]],Tabla3[],4,FALSE)</f>
        <v>Arizona</v>
      </c>
    </row>
    <row r="2479" spans="1:21" x14ac:dyDescent="0.25">
      <c r="A2479" t="s">
        <v>1924</v>
      </c>
      <c r="B2479" s="3">
        <v>44786</v>
      </c>
      <c r="C2479" s="3">
        <v>44800</v>
      </c>
      <c r="D2479" t="s">
        <v>18</v>
      </c>
      <c r="E2479">
        <v>120516</v>
      </c>
      <c r="F2479" t="s">
        <v>19</v>
      </c>
      <c r="G2479" t="s">
        <v>1925</v>
      </c>
      <c r="H2479" t="s">
        <v>73</v>
      </c>
      <c r="I2479">
        <v>30062</v>
      </c>
      <c r="J2479" t="s">
        <v>22</v>
      </c>
      <c r="K2479" t="s">
        <v>66</v>
      </c>
      <c r="L2479" t="s">
        <v>24</v>
      </c>
      <c r="M2479" t="s">
        <v>25</v>
      </c>
      <c r="N2479" s="5">
        <v>11.25</v>
      </c>
      <c r="O2479" s="7">
        <v>3</v>
      </c>
      <c r="P2479" s="5">
        <v>7.35</v>
      </c>
      <c r="Q2479" s="5">
        <v>3.9</v>
      </c>
      <c r="R2479" s="22">
        <f>Tabla1[[#This Row],[Fecha de Envío]]-Tabla1[[#This Row],[Fecha de Orden]]</f>
        <v>14</v>
      </c>
      <c r="S2479" s="24">
        <f>YEAR(Tabla1[[#This Row],[Fecha de Orden]])</f>
        <v>2022</v>
      </c>
      <c r="T2479" t="str">
        <f>VLOOKUP(Tabla1[[#This Row],[Nombre del Producto]],Tabla2[[Nombre Producto]:[Costo Unitario]],2,FALSE)</f>
        <v>Wicked Choccy's</v>
      </c>
      <c r="U2479" t="str">
        <f>VLOOKUP(Tabla1[[#This Row],[Fábrica]],Tabla3[],4,FALSE)</f>
        <v>Georgia</v>
      </c>
    </row>
    <row r="2480" spans="1:21" x14ac:dyDescent="0.25">
      <c r="A2480" t="s">
        <v>3271</v>
      </c>
      <c r="B2480" s="3">
        <v>44786</v>
      </c>
      <c r="C2480" s="3">
        <v>44799</v>
      </c>
      <c r="D2480" t="s">
        <v>39</v>
      </c>
      <c r="E2480">
        <v>169656</v>
      </c>
      <c r="F2480" t="s">
        <v>19</v>
      </c>
      <c r="G2480" t="s">
        <v>144</v>
      </c>
      <c r="H2480" t="s">
        <v>101</v>
      </c>
      <c r="I2480">
        <v>19143</v>
      </c>
      <c r="J2480" t="s">
        <v>22</v>
      </c>
      <c r="K2480" t="s">
        <v>32</v>
      </c>
      <c r="L2480" t="s">
        <v>24</v>
      </c>
      <c r="M2480" t="s">
        <v>25</v>
      </c>
      <c r="N2480" s="5">
        <v>11.25</v>
      </c>
      <c r="O2480" s="7">
        <v>3</v>
      </c>
      <c r="P2480" s="5">
        <v>7.35</v>
      </c>
      <c r="Q2480" s="5">
        <v>3.9</v>
      </c>
      <c r="R2480" s="22">
        <f>Tabla1[[#This Row],[Fecha de Envío]]-Tabla1[[#This Row],[Fecha de Orden]]</f>
        <v>13</v>
      </c>
      <c r="S2480" s="24">
        <f>YEAR(Tabla1[[#This Row],[Fecha de Orden]])</f>
        <v>2022</v>
      </c>
      <c r="T2480" t="str">
        <f>VLOOKUP(Tabla1[[#This Row],[Nombre del Producto]],Tabla2[[Nombre Producto]:[Costo Unitario]],2,FALSE)</f>
        <v>Wicked Choccy's</v>
      </c>
      <c r="U2480" t="str">
        <f>VLOOKUP(Tabla1[[#This Row],[Fábrica]],Tabla3[],4,FALSE)</f>
        <v>Georgia</v>
      </c>
    </row>
    <row r="2481" spans="1:21" x14ac:dyDescent="0.25">
      <c r="A2481" t="s">
        <v>3719</v>
      </c>
      <c r="B2481" s="3">
        <v>44786</v>
      </c>
      <c r="C2481" s="3">
        <v>44798</v>
      </c>
      <c r="D2481" t="s">
        <v>39</v>
      </c>
      <c r="E2481">
        <v>133396</v>
      </c>
      <c r="F2481" t="s">
        <v>19</v>
      </c>
      <c r="G2481" t="s">
        <v>1170</v>
      </c>
      <c r="H2481" t="s">
        <v>98</v>
      </c>
      <c r="I2481">
        <v>27405</v>
      </c>
      <c r="J2481" t="s">
        <v>22</v>
      </c>
      <c r="K2481" t="s">
        <v>66</v>
      </c>
      <c r="L2481" t="s">
        <v>36</v>
      </c>
      <c r="M2481" t="s">
        <v>37</v>
      </c>
      <c r="N2481" s="5">
        <v>22.75</v>
      </c>
      <c r="O2481" s="7">
        <v>7</v>
      </c>
      <c r="P2481" s="5">
        <v>14.77</v>
      </c>
      <c r="Q2481" s="5">
        <v>7.98</v>
      </c>
      <c r="R2481" s="22">
        <f>Tabla1[[#This Row],[Fecha de Envío]]-Tabla1[[#This Row],[Fecha de Orden]]</f>
        <v>12</v>
      </c>
      <c r="S2481" s="24">
        <f>YEAR(Tabla1[[#This Row],[Fecha de Orden]])</f>
        <v>2022</v>
      </c>
      <c r="T2481" t="str">
        <f>VLOOKUP(Tabla1[[#This Row],[Nombre del Producto]],Tabla2[[Nombre Producto]:[Costo Unitario]],2,FALSE)</f>
        <v>Wicked Choccy's</v>
      </c>
      <c r="U2481" t="str">
        <f>VLOOKUP(Tabla1[[#This Row],[Fábrica]],Tabla3[],4,FALSE)</f>
        <v>Georgia</v>
      </c>
    </row>
    <row r="2482" spans="1:21" x14ac:dyDescent="0.25">
      <c r="A2482" t="s">
        <v>6876</v>
      </c>
      <c r="B2482" s="3">
        <v>44786</v>
      </c>
      <c r="C2482" s="3">
        <v>44803</v>
      </c>
      <c r="D2482" t="s">
        <v>18</v>
      </c>
      <c r="E2482">
        <v>112014</v>
      </c>
      <c r="F2482" t="s">
        <v>19</v>
      </c>
      <c r="G2482" t="s">
        <v>6877</v>
      </c>
      <c r="H2482" t="s">
        <v>21</v>
      </c>
      <c r="I2482">
        <v>92399</v>
      </c>
      <c r="J2482" t="s">
        <v>22</v>
      </c>
      <c r="K2482" t="s">
        <v>23</v>
      </c>
      <c r="L2482" t="s">
        <v>45</v>
      </c>
      <c r="M2482" t="s">
        <v>46</v>
      </c>
      <c r="N2482" s="5">
        <v>17.45</v>
      </c>
      <c r="O2482" s="7">
        <v>5</v>
      </c>
      <c r="P2482" s="5">
        <v>12.45</v>
      </c>
      <c r="Q2482" s="5">
        <v>5</v>
      </c>
      <c r="R2482" s="22">
        <f>Tabla1[[#This Row],[Fecha de Envío]]-Tabla1[[#This Row],[Fecha de Orden]]</f>
        <v>17</v>
      </c>
      <c r="S2482" s="24">
        <f>YEAR(Tabla1[[#This Row],[Fecha de Orden]])</f>
        <v>2022</v>
      </c>
      <c r="T2482" t="str">
        <f>VLOOKUP(Tabla1[[#This Row],[Nombre del Producto]],Tabla2[[Nombre Producto]:[Costo Unitario]],2,FALSE)</f>
        <v>Lot's O' Nuts</v>
      </c>
      <c r="U2482" t="str">
        <f>VLOOKUP(Tabla1[[#This Row],[Fábrica]],Tabla3[],4,FALSE)</f>
        <v>Arizona</v>
      </c>
    </row>
    <row r="2483" spans="1:21" x14ac:dyDescent="0.25">
      <c r="A2483" t="s">
        <v>7248</v>
      </c>
      <c r="B2483" s="3">
        <v>44786</v>
      </c>
      <c r="C2483" s="3">
        <v>44800</v>
      </c>
      <c r="D2483" t="s">
        <v>71</v>
      </c>
      <c r="E2483">
        <v>150441</v>
      </c>
      <c r="F2483" t="s">
        <v>19</v>
      </c>
      <c r="G2483" t="s">
        <v>393</v>
      </c>
      <c r="H2483" t="s">
        <v>147</v>
      </c>
      <c r="I2483">
        <v>47374</v>
      </c>
      <c r="J2483" t="s">
        <v>22</v>
      </c>
      <c r="K2483" t="s">
        <v>43</v>
      </c>
      <c r="L2483" t="s">
        <v>45</v>
      </c>
      <c r="M2483" t="s">
        <v>46</v>
      </c>
      <c r="N2483" s="5">
        <v>13.96</v>
      </c>
      <c r="O2483" s="7">
        <v>4</v>
      </c>
      <c r="P2483" s="5">
        <v>9.9600000000000009</v>
      </c>
      <c r="Q2483" s="5">
        <v>4</v>
      </c>
      <c r="R2483" s="22">
        <f>Tabla1[[#This Row],[Fecha de Envío]]-Tabla1[[#This Row],[Fecha de Orden]]</f>
        <v>14</v>
      </c>
      <c r="S2483" s="24">
        <f>YEAR(Tabla1[[#This Row],[Fecha de Orden]])</f>
        <v>2022</v>
      </c>
      <c r="T2483" t="str">
        <f>VLOOKUP(Tabla1[[#This Row],[Nombre del Producto]],Tabla2[[Nombre Producto]:[Costo Unitario]],2,FALSE)</f>
        <v>Lot's O' Nuts</v>
      </c>
      <c r="U2483" t="str">
        <f>VLOOKUP(Tabla1[[#This Row],[Fábrica]],Tabla3[],4,FALSE)</f>
        <v>Arizona</v>
      </c>
    </row>
    <row r="2484" spans="1:21" x14ac:dyDescent="0.25">
      <c r="A2484" t="s">
        <v>8023</v>
      </c>
      <c r="B2484" s="3">
        <v>44786</v>
      </c>
      <c r="C2484" s="3">
        <v>44796</v>
      </c>
      <c r="D2484" t="s">
        <v>82</v>
      </c>
      <c r="E2484">
        <v>148495</v>
      </c>
      <c r="F2484" t="s">
        <v>19</v>
      </c>
      <c r="G2484" t="s">
        <v>2266</v>
      </c>
      <c r="H2484" t="s">
        <v>21</v>
      </c>
      <c r="I2484">
        <v>91767</v>
      </c>
      <c r="J2484" t="s">
        <v>22</v>
      </c>
      <c r="K2484" t="s">
        <v>23</v>
      </c>
      <c r="L2484" t="s">
        <v>24</v>
      </c>
      <c r="M2484" t="s">
        <v>25</v>
      </c>
      <c r="N2484" s="5">
        <v>11.25</v>
      </c>
      <c r="O2484" s="7">
        <v>3</v>
      </c>
      <c r="P2484" s="5">
        <v>7.35</v>
      </c>
      <c r="Q2484" s="5">
        <v>3.9</v>
      </c>
      <c r="R2484" s="22">
        <f>Tabla1[[#This Row],[Fecha de Envío]]-Tabla1[[#This Row],[Fecha de Orden]]</f>
        <v>10</v>
      </c>
      <c r="S2484" s="24">
        <f>YEAR(Tabla1[[#This Row],[Fecha de Orden]])</f>
        <v>2022</v>
      </c>
      <c r="T2484" t="str">
        <f>VLOOKUP(Tabla1[[#This Row],[Nombre del Producto]],Tabla2[[Nombre Producto]:[Costo Unitario]],2,FALSE)</f>
        <v>Wicked Choccy's</v>
      </c>
      <c r="U2484" t="str">
        <f>VLOOKUP(Tabla1[[#This Row],[Fábrica]],Tabla3[],4,FALSE)</f>
        <v>Georgia</v>
      </c>
    </row>
    <row r="2485" spans="1:21" x14ac:dyDescent="0.25">
      <c r="A2485" t="s">
        <v>7500</v>
      </c>
      <c r="B2485" s="3">
        <v>44788</v>
      </c>
      <c r="C2485" s="3">
        <v>44802</v>
      </c>
      <c r="D2485" t="s">
        <v>18</v>
      </c>
      <c r="E2485">
        <v>142454</v>
      </c>
      <c r="F2485" t="s">
        <v>19</v>
      </c>
      <c r="G2485" t="s">
        <v>936</v>
      </c>
      <c r="H2485" t="s">
        <v>21</v>
      </c>
      <c r="I2485">
        <v>94601</v>
      </c>
      <c r="J2485" t="s">
        <v>22</v>
      </c>
      <c r="K2485" t="s">
        <v>23</v>
      </c>
      <c r="L2485" t="s">
        <v>45</v>
      </c>
      <c r="M2485" t="s">
        <v>46</v>
      </c>
      <c r="N2485" s="5">
        <v>24.43</v>
      </c>
      <c r="O2485" s="7">
        <v>7</v>
      </c>
      <c r="P2485" s="5">
        <v>17.43</v>
      </c>
      <c r="Q2485" s="5">
        <v>7</v>
      </c>
      <c r="R2485" s="22">
        <f>Tabla1[[#This Row],[Fecha de Envío]]-Tabla1[[#This Row],[Fecha de Orden]]</f>
        <v>14</v>
      </c>
      <c r="S2485" s="24">
        <f>YEAR(Tabla1[[#This Row],[Fecha de Orden]])</f>
        <v>2022</v>
      </c>
      <c r="T2485" t="str">
        <f>VLOOKUP(Tabla1[[#This Row],[Nombre del Producto]],Tabla2[[Nombre Producto]:[Costo Unitario]],2,FALSE)</f>
        <v>Lot's O' Nuts</v>
      </c>
      <c r="U2485" t="str">
        <f>VLOOKUP(Tabla1[[#This Row],[Fábrica]],Tabla3[],4,FALSE)</f>
        <v>Arizona</v>
      </c>
    </row>
    <row r="2486" spans="1:21" x14ac:dyDescent="0.25">
      <c r="A2486" t="s">
        <v>7501</v>
      </c>
      <c r="B2486" s="3">
        <v>44788</v>
      </c>
      <c r="C2486" s="3">
        <v>44802</v>
      </c>
      <c r="D2486" t="s">
        <v>18</v>
      </c>
      <c r="E2486">
        <v>142454</v>
      </c>
      <c r="F2486" t="s">
        <v>19</v>
      </c>
      <c r="G2486" t="s">
        <v>936</v>
      </c>
      <c r="H2486" t="s">
        <v>21</v>
      </c>
      <c r="I2486">
        <v>94601</v>
      </c>
      <c r="J2486" t="s">
        <v>22</v>
      </c>
      <c r="K2486" t="s">
        <v>23</v>
      </c>
      <c r="L2486" t="s">
        <v>33</v>
      </c>
      <c r="M2486" t="s">
        <v>34</v>
      </c>
      <c r="N2486" s="5">
        <v>10.8</v>
      </c>
      <c r="O2486" s="7">
        <v>3</v>
      </c>
      <c r="P2486" s="5">
        <v>7.2</v>
      </c>
      <c r="Q2486" s="5">
        <v>3.6</v>
      </c>
      <c r="R2486" s="22">
        <f>Tabla1[[#This Row],[Fecha de Envío]]-Tabla1[[#This Row],[Fecha de Orden]]</f>
        <v>14</v>
      </c>
      <c r="S2486" s="24">
        <f>YEAR(Tabla1[[#This Row],[Fecha de Orden]])</f>
        <v>2022</v>
      </c>
      <c r="T2486" t="str">
        <f>VLOOKUP(Tabla1[[#This Row],[Nombre del Producto]],Tabla2[[Nombre Producto]:[Costo Unitario]],2,FALSE)</f>
        <v>Lot's O' Nuts</v>
      </c>
      <c r="U2486" t="str">
        <f>VLOOKUP(Tabla1[[#This Row],[Fábrica]],Tabla3[],4,FALSE)</f>
        <v>Arizona</v>
      </c>
    </row>
    <row r="2487" spans="1:21" x14ac:dyDescent="0.25">
      <c r="A2487" t="s">
        <v>8969</v>
      </c>
      <c r="B2487" s="3">
        <v>44788</v>
      </c>
      <c r="C2487" s="3">
        <v>44802</v>
      </c>
      <c r="D2487" t="s">
        <v>18</v>
      </c>
      <c r="E2487">
        <v>162369</v>
      </c>
      <c r="F2487" t="s">
        <v>19</v>
      </c>
      <c r="G2487" t="s">
        <v>53</v>
      </c>
      <c r="H2487" t="s">
        <v>21</v>
      </c>
      <c r="I2487">
        <v>90045</v>
      </c>
      <c r="J2487" t="s">
        <v>22</v>
      </c>
      <c r="K2487" t="s">
        <v>23</v>
      </c>
      <c r="L2487" t="s">
        <v>24</v>
      </c>
      <c r="M2487" t="s">
        <v>25</v>
      </c>
      <c r="N2487" s="5">
        <v>7.5</v>
      </c>
      <c r="O2487" s="7">
        <v>2</v>
      </c>
      <c r="P2487" s="5">
        <v>4.9000000000000004</v>
      </c>
      <c r="Q2487" s="5">
        <v>2.6</v>
      </c>
      <c r="R2487" s="22">
        <f>Tabla1[[#This Row],[Fecha de Envío]]-Tabla1[[#This Row],[Fecha de Orden]]</f>
        <v>14</v>
      </c>
      <c r="S2487" s="24">
        <f>YEAR(Tabla1[[#This Row],[Fecha de Orden]])</f>
        <v>2022</v>
      </c>
      <c r="T2487" t="str">
        <f>VLOOKUP(Tabla1[[#This Row],[Nombre del Producto]],Tabla2[[Nombre Producto]:[Costo Unitario]],2,FALSE)</f>
        <v>Wicked Choccy's</v>
      </c>
      <c r="U2487" t="str">
        <f>VLOOKUP(Tabla1[[#This Row],[Fábrica]],Tabla3[],4,FALSE)</f>
        <v>Georgia</v>
      </c>
    </row>
    <row r="2488" spans="1:21" x14ac:dyDescent="0.25">
      <c r="A2488" t="s">
        <v>4737</v>
      </c>
      <c r="B2488" s="3">
        <v>44789</v>
      </c>
      <c r="C2488" s="3">
        <v>44805</v>
      </c>
      <c r="D2488" t="s">
        <v>18</v>
      </c>
      <c r="E2488">
        <v>128090</v>
      </c>
      <c r="F2488" t="s">
        <v>19</v>
      </c>
      <c r="G2488" t="s">
        <v>165</v>
      </c>
      <c r="H2488" t="s">
        <v>69</v>
      </c>
      <c r="I2488">
        <v>85023</v>
      </c>
      <c r="J2488" t="s">
        <v>22</v>
      </c>
      <c r="K2488" t="s">
        <v>23</v>
      </c>
      <c r="L2488" t="s">
        <v>45</v>
      </c>
      <c r="M2488" t="s">
        <v>46</v>
      </c>
      <c r="N2488" s="5">
        <v>3.49</v>
      </c>
      <c r="O2488" s="7">
        <v>1</v>
      </c>
      <c r="P2488" s="5">
        <v>2.4900000000000002</v>
      </c>
      <c r="Q2488" s="5">
        <v>1</v>
      </c>
      <c r="R2488" s="22">
        <f>Tabla1[[#This Row],[Fecha de Envío]]-Tabla1[[#This Row],[Fecha de Orden]]</f>
        <v>16</v>
      </c>
      <c r="S2488" s="24">
        <f>YEAR(Tabla1[[#This Row],[Fecha de Orden]])</f>
        <v>2022</v>
      </c>
      <c r="T2488" t="str">
        <f>VLOOKUP(Tabla1[[#This Row],[Nombre del Producto]],Tabla2[[Nombre Producto]:[Costo Unitario]],2,FALSE)</f>
        <v>Lot's O' Nuts</v>
      </c>
      <c r="U2488" t="str">
        <f>VLOOKUP(Tabla1[[#This Row],[Fábrica]],Tabla3[],4,FALSE)</f>
        <v>Arizona</v>
      </c>
    </row>
    <row r="2489" spans="1:21" x14ac:dyDescent="0.25">
      <c r="A2489" t="s">
        <v>4738</v>
      </c>
      <c r="B2489" s="3">
        <v>44789</v>
      </c>
      <c r="C2489" s="3">
        <v>44805</v>
      </c>
      <c r="D2489" t="s">
        <v>18</v>
      </c>
      <c r="E2489">
        <v>128090</v>
      </c>
      <c r="F2489" t="s">
        <v>19</v>
      </c>
      <c r="G2489" t="s">
        <v>165</v>
      </c>
      <c r="H2489" t="s">
        <v>69</v>
      </c>
      <c r="I2489">
        <v>85023</v>
      </c>
      <c r="J2489" t="s">
        <v>22</v>
      </c>
      <c r="K2489" t="s">
        <v>23</v>
      </c>
      <c r="L2489" t="s">
        <v>36</v>
      </c>
      <c r="M2489" t="s">
        <v>37</v>
      </c>
      <c r="N2489" s="5">
        <v>6.5</v>
      </c>
      <c r="O2489" s="7">
        <v>2</v>
      </c>
      <c r="P2489" s="5">
        <v>4.22</v>
      </c>
      <c r="Q2489" s="5">
        <v>2.2799999999999998</v>
      </c>
      <c r="R2489" s="22">
        <f>Tabla1[[#This Row],[Fecha de Envío]]-Tabla1[[#This Row],[Fecha de Orden]]</f>
        <v>16</v>
      </c>
      <c r="S2489" s="24">
        <f>YEAR(Tabla1[[#This Row],[Fecha de Orden]])</f>
        <v>2022</v>
      </c>
      <c r="T2489" t="str">
        <f>VLOOKUP(Tabla1[[#This Row],[Nombre del Producto]],Tabla2[[Nombre Producto]:[Costo Unitario]],2,FALSE)</f>
        <v>Wicked Choccy's</v>
      </c>
      <c r="U2489" t="str">
        <f>VLOOKUP(Tabla1[[#This Row],[Fábrica]],Tabla3[],4,FALSE)</f>
        <v>Georgia</v>
      </c>
    </row>
    <row r="2490" spans="1:21" x14ac:dyDescent="0.25">
      <c r="A2490" t="s">
        <v>4739</v>
      </c>
      <c r="B2490" s="3">
        <v>44789</v>
      </c>
      <c r="C2490" s="3">
        <v>44805</v>
      </c>
      <c r="D2490" t="s">
        <v>18</v>
      </c>
      <c r="E2490">
        <v>128090</v>
      </c>
      <c r="F2490" t="s">
        <v>19</v>
      </c>
      <c r="G2490" t="s">
        <v>165</v>
      </c>
      <c r="H2490" t="s">
        <v>69</v>
      </c>
      <c r="I2490">
        <v>85023</v>
      </c>
      <c r="J2490" t="s">
        <v>22</v>
      </c>
      <c r="K2490" t="s">
        <v>23</v>
      </c>
      <c r="L2490" t="s">
        <v>24</v>
      </c>
      <c r="M2490" t="s">
        <v>25</v>
      </c>
      <c r="N2490" s="5">
        <v>30</v>
      </c>
      <c r="O2490" s="7">
        <v>8</v>
      </c>
      <c r="P2490" s="5">
        <v>19.600000000000001</v>
      </c>
      <c r="Q2490" s="5">
        <v>10.4</v>
      </c>
      <c r="R2490" s="22">
        <f>Tabla1[[#This Row],[Fecha de Envío]]-Tabla1[[#This Row],[Fecha de Orden]]</f>
        <v>16</v>
      </c>
      <c r="S2490" s="24">
        <f>YEAR(Tabla1[[#This Row],[Fecha de Orden]])</f>
        <v>2022</v>
      </c>
      <c r="T2490" t="str">
        <f>VLOOKUP(Tabla1[[#This Row],[Nombre del Producto]],Tabla2[[Nombre Producto]:[Costo Unitario]],2,FALSE)</f>
        <v>Wicked Choccy's</v>
      </c>
      <c r="U2490" t="str">
        <f>VLOOKUP(Tabla1[[#This Row],[Fábrica]],Tabla3[],4,FALSE)</f>
        <v>Georgia</v>
      </c>
    </row>
    <row r="2491" spans="1:21" x14ac:dyDescent="0.25">
      <c r="A2491" t="s">
        <v>4929</v>
      </c>
      <c r="B2491" s="3">
        <v>44789</v>
      </c>
      <c r="C2491" s="3">
        <v>44803</v>
      </c>
      <c r="D2491" t="s">
        <v>18</v>
      </c>
      <c r="E2491">
        <v>164238</v>
      </c>
      <c r="F2491" t="s">
        <v>19</v>
      </c>
      <c r="G2491" t="s">
        <v>144</v>
      </c>
      <c r="H2491" t="s">
        <v>101</v>
      </c>
      <c r="I2491">
        <v>19120</v>
      </c>
      <c r="J2491" t="s">
        <v>22</v>
      </c>
      <c r="K2491" t="s">
        <v>32</v>
      </c>
      <c r="L2491" t="s">
        <v>24</v>
      </c>
      <c r="M2491" t="s">
        <v>25</v>
      </c>
      <c r="N2491" s="5">
        <v>11.25</v>
      </c>
      <c r="O2491" s="7">
        <v>3</v>
      </c>
      <c r="P2491" s="5">
        <v>7.35</v>
      </c>
      <c r="Q2491" s="5">
        <v>3.9</v>
      </c>
      <c r="R2491" s="22">
        <f>Tabla1[[#This Row],[Fecha de Envío]]-Tabla1[[#This Row],[Fecha de Orden]]</f>
        <v>14</v>
      </c>
      <c r="S2491" s="24">
        <f>YEAR(Tabla1[[#This Row],[Fecha de Orden]])</f>
        <v>2022</v>
      </c>
      <c r="T2491" t="str">
        <f>VLOOKUP(Tabla1[[#This Row],[Nombre del Producto]],Tabla2[[Nombre Producto]:[Costo Unitario]],2,FALSE)</f>
        <v>Wicked Choccy's</v>
      </c>
      <c r="U2491" t="str">
        <f>VLOOKUP(Tabla1[[#This Row],[Fábrica]],Tabla3[],4,FALSE)</f>
        <v>Georgia</v>
      </c>
    </row>
    <row r="2492" spans="1:21" x14ac:dyDescent="0.25">
      <c r="A2492" t="s">
        <v>8313</v>
      </c>
      <c r="B2492" s="3">
        <v>44789</v>
      </c>
      <c r="C2492" s="3">
        <v>44803</v>
      </c>
      <c r="D2492" t="s">
        <v>18</v>
      </c>
      <c r="E2492">
        <v>126753</v>
      </c>
      <c r="F2492" t="s">
        <v>19</v>
      </c>
      <c r="G2492" t="s">
        <v>144</v>
      </c>
      <c r="H2492" t="s">
        <v>101</v>
      </c>
      <c r="I2492">
        <v>19134</v>
      </c>
      <c r="J2492" t="s">
        <v>22</v>
      </c>
      <c r="K2492" t="s">
        <v>32</v>
      </c>
      <c r="L2492" t="s">
        <v>36</v>
      </c>
      <c r="M2492" t="s">
        <v>37</v>
      </c>
      <c r="N2492" s="5">
        <v>9.75</v>
      </c>
      <c r="O2492" s="7">
        <v>3</v>
      </c>
      <c r="P2492" s="5">
        <v>6.33</v>
      </c>
      <c r="Q2492" s="5">
        <v>3.42</v>
      </c>
      <c r="R2492" s="22">
        <f>Tabla1[[#This Row],[Fecha de Envío]]-Tabla1[[#This Row],[Fecha de Orden]]</f>
        <v>14</v>
      </c>
      <c r="S2492" s="24">
        <f>YEAR(Tabla1[[#This Row],[Fecha de Orden]])</f>
        <v>2022</v>
      </c>
      <c r="T2492" t="str">
        <f>VLOOKUP(Tabla1[[#This Row],[Nombre del Producto]],Tabla2[[Nombre Producto]:[Costo Unitario]],2,FALSE)</f>
        <v>Wicked Choccy's</v>
      </c>
      <c r="U2492" t="str">
        <f>VLOOKUP(Tabla1[[#This Row],[Fábrica]],Tabla3[],4,FALSE)</f>
        <v>Georgia</v>
      </c>
    </row>
    <row r="2493" spans="1:21" x14ac:dyDescent="0.25">
      <c r="A2493" t="s">
        <v>8314</v>
      </c>
      <c r="B2493" s="3">
        <v>44789</v>
      </c>
      <c r="C2493" s="3">
        <v>44803</v>
      </c>
      <c r="D2493" t="s">
        <v>18</v>
      </c>
      <c r="E2493">
        <v>126753</v>
      </c>
      <c r="F2493" t="s">
        <v>19</v>
      </c>
      <c r="G2493" t="s">
        <v>144</v>
      </c>
      <c r="H2493" t="s">
        <v>101</v>
      </c>
      <c r="I2493">
        <v>19134</v>
      </c>
      <c r="J2493" t="s">
        <v>22</v>
      </c>
      <c r="K2493" t="s">
        <v>32</v>
      </c>
      <c r="L2493" t="s">
        <v>24</v>
      </c>
      <c r="M2493" t="s">
        <v>25</v>
      </c>
      <c r="N2493" s="5">
        <v>11.25</v>
      </c>
      <c r="O2493" s="7">
        <v>3</v>
      </c>
      <c r="P2493" s="5">
        <v>7.35</v>
      </c>
      <c r="Q2493" s="5">
        <v>3.9</v>
      </c>
      <c r="R2493" s="22">
        <f>Tabla1[[#This Row],[Fecha de Envío]]-Tabla1[[#This Row],[Fecha de Orden]]</f>
        <v>14</v>
      </c>
      <c r="S2493" s="24">
        <f>YEAR(Tabla1[[#This Row],[Fecha de Orden]])</f>
        <v>2022</v>
      </c>
      <c r="T2493" t="str">
        <f>VLOOKUP(Tabla1[[#This Row],[Nombre del Producto]],Tabla2[[Nombre Producto]:[Costo Unitario]],2,FALSE)</f>
        <v>Wicked Choccy's</v>
      </c>
      <c r="U2493" t="str">
        <f>VLOOKUP(Tabla1[[#This Row],[Fábrica]],Tabla3[],4,FALSE)</f>
        <v>Georgia</v>
      </c>
    </row>
    <row r="2494" spans="1:21" x14ac:dyDescent="0.25">
      <c r="A2494" t="s">
        <v>8315</v>
      </c>
      <c r="B2494" s="3">
        <v>44789</v>
      </c>
      <c r="C2494" s="3">
        <v>44803</v>
      </c>
      <c r="D2494" t="s">
        <v>18</v>
      </c>
      <c r="E2494">
        <v>126753</v>
      </c>
      <c r="F2494" t="s">
        <v>19</v>
      </c>
      <c r="G2494" t="s">
        <v>144</v>
      </c>
      <c r="H2494" t="s">
        <v>101</v>
      </c>
      <c r="I2494">
        <v>19134</v>
      </c>
      <c r="J2494" t="s">
        <v>22</v>
      </c>
      <c r="K2494" t="s">
        <v>32</v>
      </c>
      <c r="L2494" t="s">
        <v>33</v>
      </c>
      <c r="M2494" t="s">
        <v>34</v>
      </c>
      <c r="N2494" s="5">
        <v>7.2</v>
      </c>
      <c r="O2494" s="7">
        <v>2</v>
      </c>
      <c r="P2494" s="5">
        <v>4.8</v>
      </c>
      <c r="Q2494" s="5">
        <v>2.4</v>
      </c>
      <c r="R2494" s="22">
        <f>Tabla1[[#This Row],[Fecha de Envío]]-Tabla1[[#This Row],[Fecha de Orden]]</f>
        <v>14</v>
      </c>
      <c r="S2494" s="24">
        <f>YEAR(Tabla1[[#This Row],[Fecha de Orden]])</f>
        <v>2022</v>
      </c>
      <c r="T2494" t="str">
        <f>VLOOKUP(Tabla1[[#This Row],[Nombre del Producto]],Tabla2[[Nombre Producto]:[Costo Unitario]],2,FALSE)</f>
        <v>Lot's O' Nuts</v>
      </c>
      <c r="U2494" t="str">
        <f>VLOOKUP(Tabla1[[#This Row],[Fábrica]],Tabla3[],4,FALSE)</f>
        <v>Arizona</v>
      </c>
    </row>
    <row r="2495" spans="1:21" x14ac:dyDescent="0.25">
      <c r="A2495" t="s">
        <v>8316</v>
      </c>
      <c r="B2495" s="3">
        <v>44789</v>
      </c>
      <c r="C2495" s="3">
        <v>44803</v>
      </c>
      <c r="D2495" t="s">
        <v>18</v>
      </c>
      <c r="E2495">
        <v>126753</v>
      </c>
      <c r="F2495" t="s">
        <v>19</v>
      </c>
      <c r="G2495" t="s">
        <v>144</v>
      </c>
      <c r="H2495" t="s">
        <v>101</v>
      </c>
      <c r="I2495">
        <v>19134</v>
      </c>
      <c r="J2495" t="s">
        <v>22</v>
      </c>
      <c r="K2495" t="s">
        <v>32</v>
      </c>
      <c r="L2495" t="s">
        <v>45</v>
      </c>
      <c r="M2495" t="s">
        <v>46</v>
      </c>
      <c r="N2495" s="5">
        <v>6.98</v>
      </c>
      <c r="O2495" s="7">
        <v>2</v>
      </c>
      <c r="P2495" s="5">
        <v>4.9800000000000004</v>
      </c>
      <c r="Q2495" s="5">
        <v>2</v>
      </c>
      <c r="R2495" s="22">
        <f>Tabla1[[#This Row],[Fecha de Envío]]-Tabla1[[#This Row],[Fecha de Orden]]</f>
        <v>14</v>
      </c>
      <c r="S2495" s="24">
        <f>YEAR(Tabla1[[#This Row],[Fecha de Orden]])</f>
        <v>2022</v>
      </c>
      <c r="T2495" t="str">
        <f>VLOOKUP(Tabla1[[#This Row],[Nombre del Producto]],Tabla2[[Nombre Producto]:[Costo Unitario]],2,FALSE)</f>
        <v>Lot's O' Nuts</v>
      </c>
      <c r="U2495" t="str">
        <f>VLOOKUP(Tabla1[[#This Row],[Fábrica]],Tabla3[],4,FALSE)</f>
        <v>Arizona</v>
      </c>
    </row>
    <row r="2496" spans="1:21" x14ac:dyDescent="0.25">
      <c r="A2496" t="s">
        <v>8317</v>
      </c>
      <c r="B2496" s="3">
        <v>44789</v>
      </c>
      <c r="C2496" s="3">
        <v>44803</v>
      </c>
      <c r="D2496" t="s">
        <v>18</v>
      </c>
      <c r="E2496">
        <v>126753</v>
      </c>
      <c r="F2496" t="s">
        <v>19</v>
      </c>
      <c r="G2496" t="s">
        <v>144</v>
      </c>
      <c r="H2496" t="s">
        <v>101</v>
      </c>
      <c r="I2496">
        <v>19134</v>
      </c>
      <c r="J2496" t="s">
        <v>22</v>
      </c>
      <c r="K2496" t="s">
        <v>32</v>
      </c>
      <c r="L2496" t="s">
        <v>27</v>
      </c>
      <c r="M2496" t="s">
        <v>28</v>
      </c>
      <c r="N2496" s="5">
        <v>10.8</v>
      </c>
      <c r="O2496" s="7">
        <v>3</v>
      </c>
      <c r="P2496" s="5">
        <v>7.5</v>
      </c>
      <c r="Q2496" s="5">
        <v>3.3</v>
      </c>
      <c r="R2496" s="22">
        <f>Tabla1[[#This Row],[Fecha de Envío]]-Tabla1[[#This Row],[Fecha de Orden]]</f>
        <v>14</v>
      </c>
      <c r="S2496" s="24">
        <f>YEAR(Tabla1[[#This Row],[Fecha de Orden]])</f>
        <v>2022</v>
      </c>
      <c r="T2496" t="str">
        <f>VLOOKUP(Tabla1[[#This Row],[Nombre del Producto]],Tabla2[[Nombre Producto]:[Costo Unitario]],2,FALSE)</f>
        <v>Lot's O' Nuts</v>
      </c>
      <c r="U2496" t="str">
        <f>VLOOKUP(Tabla1[[#This Row],[Fábrica]],Tabla3[],4,FALSE)</f>
        <v>Arizona</v>
      </c>
    </row>
    <row r="2497" spans="1:21" x14ac:dyDescent="0.25">
      <c r="A2497" t="s">
        <v>7904</v>
      </c>
      <c r="B2497" s="3">
        <v>44790</v>
      </c>
      <c r="C2497" s="3">
        <v>44804</v>
      </c>
      <c r="D2497" t="s">
        <v>18</v>
      </c>
      <c r="E2497">
        <v>111297</v>
      </c>
      <c r="F2497" t="s">
        <v>19</v>
      </c>
      <c r="G2497" t="s">
        <v>2016</v>
      </c>
      <c r="H2497" t="s">
        <v>106</v>
      </c>
      <c r="I2497">
        <v>2740</v>
      </c>
      <c r="J2497" t="s">
        <v>22</v>
      </c>
      <c r="K2497" t="s">
        <v>32</v>
      </c>
      <c r="L2497" t="s">
        <v>27</v>
      </c>
      <c r="M2497" t="s">
        <v>28</v>
      </c>
      <c r="N2497" s="5">
        <v>32.4</v>
      </c>
      <c r="O2497" s="7">
        <v>9</v>
      </c>
      <c r="P2497" s="5">
        <v>22.5</v>
      </c>
      <c r="Q2497" s="5">
        <v>9.9</v>
      </c>
      <c r="R2497" s="22">
        <f>Tabla1[[#This Row],[Fecha de Envío]]-Tabla1[[#This Row],[Fecha de Orden]]</f>
        <v>14</v>
      </c>
      <c r="S2497" s="24">
        <f>YEAR(Tabla1[[#This Row],[Fecha de Orden]])</f>
        <v>2022</v>
      </c>
      <c r="T2497" t="str">
        <f>VLOOKUP(Tabla1[[#This Row],[Nombre del Producto]],Tabla2[[Nombre Producto]:[Costo Unitario]],2,FALSE)</f>
        <v>Lot's O' Nuts</v>
      </c>
      <c r="U2497" t="str">
        <f>VLOOKUP(Tabla1[[#This Row],[Fábrica]],Tabla3[],4,FALSE)</f>
        <v>Arizona</v>
      </c>
    </row>
    <row r="2498" spans="1:21" x14ac:dyDescent="0.25">
      <c r="A2498" t="s">
        <v>7943</v>
      </c>
      <c r="B2498" s="3">
        <v>44790</v>
      </c>
      <c r="C2498" s="3">
        <v>44806</v>
      </c>
      <c r="D2498" t="s">
        <v>18</v>
      </c>
      <c r="E2498">
        <v>119627</v>
      </c>
      <c r="F2498" t="s">
        <v>19</v>
      </c>
      <c r="G2498" t="s">
        <v>381</v>
      </c>
      <c r="H2498" t="s">
        <v>69</v>
      </c>
      <c r="I2498">
        <v>85345</v>
      </c>
      <c r="J2498" t="s">
        <v>22</v>
      </c>
      <c r="K2498" t="s">
        <v>23</v>
      </c>
      <c r="L2498" t="s">
        <v>24</v>
      </c>
      <c r="M2498" t="s">
        <v>25</v>
      </c>
      <c r="N2498" s="5">
        <v>11.25</v>
      </c>
      <c r="O2498" s="7">
        <v>3</v>
      </c>
      <c r="P2498" s="5">
        <v>7.35</v>
      </c>
      <c r="Q2498" s="5">
        <v>3.9</v>
      </c>
      <c r="R2498" s="22">
        <f>Tabla1[[#This Row],[Fecha de Envío]]-Tabla1[[#This Row],[Fecha de Orden]]</f>
        <v>16</v>
      </c>
      <c r="S2498" s="24">
        <f>YEAR(Tabla1[[#This Row],[Fecha de Orden]])</f>
        <v>2022</v>
      </c>
      <c r="T2498" t="str">
        <f>VLOOKUP(Tabla1[[#This Row],[Nombre del Producto]],Tabla2[[Nombre Producto]:[Costo Unitario]],2,FALSE)</f>
        <v>Wicked Choccy's</v>
      </c>
      <c r="U2498" t="str">
        <f>VLOOKUP(Tabla1[[#This Row],[Fábrica]],Tabla3[],4,FALSE)</f>
        <v>Georgia</v>
      </c>
    </row>
    <row r="2499" spans="1:21" x14ac:dyDescent="0.25">
      <c r="A2499" t="s">
        <v>7944</v>
      </c>
      <c r="B2499" s="3">
        <v>44790</v>
      </c>
      <c r="C2499" s="3">
        <v>44806</v>
      </c>
      <c r="D2499" t="s">
        <v>18</v>
      </c>
      <c r="E2499">
        <v>119627</v>
      </c>
      <c r="F2499" t="s">
        <v>19</v>
      </c>
      <c r="G2499" t="s">
        <v>381</v>
      </c>
      <c r="H2499" t="s">
        <v>69</v>
      </c>
      <c r="I2499">
        <v>85345</v>
      </c>
      <c r="J2499" t="s">
        <v>22</v>
      </c>
      <c r="K2499" t="s">
        <v>23</v>
      </c>
      <c r="L2499" t="s">
        <v>36</v>
      </c>
      <c r="M2499" t="s">
        <v>37</v>
      </c>
      <c r="N2499" s="5">
        <v>22.75</v>
      </c>
      <c r="O2499" s="7">
        <v>7</v>
      </c>
      <c r="P2499" s="5">
        <v>14.77</v>
      </c>
      <c r="Q2499" s="5">
        <v>7.98</v>
      </c>
      <c r="R2499" s="22">
        <f>Tabla1[[#This Row],[Fecha de Envío]]-Tabla1[[#This Row],[Fecha de Orden]]</f>
        <v>16</v>
      </c>
      <c r="S2499" s="24">
        <f>YEAR(Tabla1[[#This Row],[Fecha de Orden]])</f>
        <v>2022</v>
      </c>
      <c r="T2499" t="str">
        <f>VLOOKUP(Tabla1[[#This Row],[Nombre del Producto]],Tabla2[[Nombre Producto]:[Costo Unitario]],2,FALSE)</f>
        <v>Wicked Choccy's</v>
      </c>
      <c r="U2499" t="str">
        <f>VLOOKUP(Tabla1[[#This Row],[Fábrica]],Tabla3[],4,FALSE)</f>
        <v>Georgia</v>
      </c>
    </row>
    <row r="2500" spans="1:21" x14ac:dyDescent="0.25">
      <c r="A2500" t="s">
        <v>7945</v>
      </c>
      <c r="B2500" s="3">
        <v>44790</v>
      </c>
      <c r="C2500" s="3">
        <v>44806</v>
      </c>
      <c r="D2500" t="s">
        <v>18</v>
      </c>
      <c r="E2500">
        <v>119627</v>
      </c>
      <c r="F2500" t="s">
        <v>19</v>
      </c>
      <c r="G2500" t="s">
        <v>381</v>
      </c>
      <c r="H2500" t="s">
        <v>69</v>
      </c>
      <c r="I2500">
        <v>85345</v>
      </c>
      <c r="J2500" t="s">
        <v>22</v>
      </c>
      <c r="K2500" t="s">
        <v>23</v>
      </c>
      <c r="L2500" t="s">
        <v>27</v>
      </c>
      <c r="M2500" t="s">
        <v>28</v>
      </c>
      <c r="N2500" s="5">
        <v>14.4</v>
      </c>
      <c r="O2500" s="7">
        <v>4</v>
      </c>
      <c r="P2500" s="5">
        <v>10</v>
      </c>
      <c r="Q2500" s="5">
        <v>4.4000000000000004</v>
      </c>
      <c r="R2500" s="22">
        <f>Tabla1[[#This Row],[Fecha de Envío]]-Tabla1[[#This Row],[Fecha de Orden]]</f>
        <v>16</v>
      </c>
      <c r="S2500" s="24">
        <f>YEAR(Tabla1[[#This Row],[Fecha de Orden]])</f>
        <v>2022</v>
      </c>
      <c r="T2500" t="str">
        <f>VLOOKUP(Tabla1[[#This Row],[Nombre del Producto]],Tabla2[[Nombre Producto]:[Costo Unitario]],2,FALSE)</f>
        <v>Lot's O' Nuts</v>
      </c>
      <c r="U2500" t="str">
        <f>VLOOKUP(Tabla1[[#This Row],[Fábrica]],Tabla3[],4,FALSE)</f>
        <v>Arizona</v>
      </c>
    </row>
    <row r="2501" spans="1:21" x14ac:dyDescent="0.25">
      <c r="A2501" t="s">
        <v>7946</v>
      </c>
      <c r="B2501" s="3">
        <v>44790</v>
      </c>
      <c r="C2501" s="3">
        <v>44806</v>
      </c>
      <c r="D2501" t="s">
        <v>18</v>
      </c>
      <c r="E2501">
        <v>119627</v>
      </c>
      <c r="F2501" t="s">
        <v>19</v>
      </c>
      <c r="G2501" t="s">
        <v>381</v>
      </c>
      <c r="H2501" t="s">
        <v>69</v>
      </c>
      <c r="I2501">
        <v>85345</v>
      </c>
      <c r="J2501" t="s">
        <v>22</v>
      </c>
      <c r="K2501" t="s">
        <v>23</v>
      </c>
      <c r="L2501" t="s">
        <v>45</v>
      </c>
      <c r="M2501" t="s">
        <v>46</v>
      </c>
      <c r="N2501" s="5">
        <v>6.98</v>
      </c>
      <c r="O2501" s="7">
        <v>2</v>
      </c>
      <c r="P2501" s="5">
        <v>4.9800000000000004</v>
      </c>
      <c r="Q2501" s="5">
        <v>2</v>
      </c>
      <c r="R2501" s="22">
        <f>Tabla1[[#This Row],[Fecha de Envío]]-Tabla1[[#This Row],[Fecha de Orden]]</f>
        <v>16</v>
      </c>
      <c r="S2501" s="24">
        <f>YEAR(Tabla1[[#This Row],[Fecha de Orden]])</f>
        <v>2022</v>
      </c>
      <c r="T2501" t="str">
        <f>VLOOKUP(Tabla1[[#This Row],[Nombre del Producto]],Tabla2[[Nombre Producto]:[Costo Unitario]],2,FALSE)</f>
        <v>Lot's O' Nuts</v>
      </c>
      <c r="U2501" t="str">
        <f>VLOOKUP(Tabla1[[#This Row],[Fábrica]],Tabla3[],4,FALSE)</f>
        <v>Arizona</v>
      </c>
    </row>
    <row r="2502" spans="1:21" x14ac:dyDescent="0.25">
      <c r="A2502" t="s">
        <v>2979</v>
      </c>
      <c r="B2502" s="3">
        <v>44794</v>
      </c>
      <c r="C2502" s="3">
        <v>44809</v>
      </c>
      <c r="D2502" t="s">
        <v>18</v>
      </c>
      <c r="E2502">
        <v>130456</v>
      </c>
      <c r="F2502" t="s">
        <v>19</v>
      </c>
      <c r="G2502" t="s">
        <v>20</v>
      </c>
      <c r="H2502" t="s">
        <v>21</v>
      </c>
      <c r="I2502">
        <v>94122</v>
      </c>
      <c r="J2502" t="s">
        <v>148</v>
      </c>
      <c r="K2502" t="s">
        <v>23</v>
      </c>
      <c r="L2502" t="s">
        <v>348</v>
      </c>
      <c r="M2502" t="s">
        <v>349</v>
      </c>
      <c r="N2502" s="5">
        <v>120</v>
      </c>
      <c r="O2502" s="7">
        <v>6</v>
      </c>
      <c r="P2502" s="5">
        <v>60</v>
      </c>
      <c r="Q2502" s="5">
        <v>60</v>
      </c>
      <c r="R2502" s="22">
        <f>Tabla1[[#This Row],[Fecha de Envío]]-Tabla1[[#This Row],[Fecha de Orden]]</f>
        <v>15</v>
      </c>
      <c r="S2502" s="24">
        <f>YEAR(Tabla1[[#This Row],[Fecha de Orden]])</f>
        <v>2022</v>
      </c>
      <c r="T2502" t="str">
        <f>VLOOKUP(Tabla1[[#This Row],[Nombre del Producto]],Tabla2[[Nombre Producto]:[Costo Unitario]],2,FALSE)</f>
        <v>Secret Factory</v>
      </c>
      <c r="U2502" t="str">
        <f>VLOOKUP(Tabla1[[#This Row],[Fábrica]],Tabla3[],4,FALSE)</f>
        <v>Illinois</v>
      </c>
    </row>
    <row r="2503" spans="1:21" x14ac:dyDescent="0.25">
      <c r="A2503" t="s">
        <v>2980</v>
      </c>
      <c r="B2503" s="3">
        <v>44794</v>
      </c>
      <c r="C2503" s="3">
        <v>44809</v>
      </c>
      <c r="D2503" t="s">
        <v>18</v>
      </c>
      <c r="E2503">
        <v>130456</v>
      </c>
      <c r="F2503" t="s">
        <v>19</v>
      </c>
      <c r="G2503" t="s">
        <v>20</v>
      </c>
      <c r="H2503" t="s">
        <v>21</v>
      </c>
      <c r="I2503">
        <v>94122</v>
      </c>
      <c r="J2503" t="s">
        <v>22</v>
      </c>
      <c r="K2503" t="s">
        <v>23</v>
      </c>
      <c r="L2503" t="s">
        <v>24</v>
      </c>
      <c r="M2503" t="s">
        <v>25</v>
      </c>
      <c r="N2503" s="5">
        <v>3.75</v>
      </c>
      <c r="O2503" s="7">
        <v>1</v>
      </c>
      <c r="P2503" s="5">
        <v>2.4500000000000002</v>
      </c>
      <c r="Q2503" s="5">
        <v>1.3</v>
      </c>
      <c r="R2503" s="22">
        <f>Tabla1[[#This Row],[Fecha de Envío]]-Tabla1[[#This Row],[Fecha de Orden]]</f>
        <v>15</v>
      </c>
      <c r="S2503" s="24">
        <f>YEAR(Tabla1[[#This Row],[Fecha de Orden]])</f>
        <v>2022</v>
      </c>
      <c r="T2503" t="str">
        <f>VLOOKUP(Tabla1[[#This Row],[Nombre del Producto]],Tabla2[[Nombre Producto]:[Costo Unitario]],2,FALSE)</f>
        <v>Wicked Choccy's</v>
      </c>
      <c r="U2503" t="str">
        <f>VLOOKUP(Tabla1[[#This Row],[Fábrica]],Tabla3[],4,FALSE)</f>
        <v>Georgia</v>
      </c>
    </row>
    <row r="2504" spans="1:21" x14ac:dyDescent="0.25">
      <c r="A2504" t="s">
        <v>3924</v>
      </c>
      <c r="B2504" s="3">
        <v>44794</v>
      </c>
      <c r="C2504" s="3">
        <v>44809</v>
      </c>
      <c r="D2504" t="s">
        <v>18</v>
      </c>
      <c r="E2504">
        <v>122168</v>
      </c>
      <c r="F2504" t="s">
        <v>19</v>
      </c>
      <c r="G2504" t="s">
        <v>652</v>
      </c>
      <c r="H2504" t="s">
        <v>116</v>
      </c>
      <c r="I2504">
        <v>41042</v>
      </c>
      <c r="J2504" t="s">
        <v>22</v>
      </c>
      <c r="K2504" t="s">
        <v>66</v>
      </c>
      <c r="L2504" t="s">
        <v>33</v>
      </c>
      <c r="M2504" t="s">
        <v>34</v>
      </c>
      <c r="N2504" s="5">
        <v>43.2</v>
      </c>
      <c r="O2504" s="7">
        <v>12</v>
      </c>
      <c r="P2504" s="5">
        <v>28.8</v>
      </c>
      <c r="Q2504" s="5">
        <v>14.4</v>
      </c>
      <c r="R2504" s="22">
        <f>Tabla1[[#This Row],[Fecha de Envío]]-Tabla1[[#This Row],[Fecha de Orden]]</f>
        <v>15</v>
      </c>
      <c r="S2504" s="24">
        <f>YEAR(Tabla1[[#This Row],[Fecha de Orden]])</f>
        <v>2022</v>
      </c>
      <c r="T2504" t="str">
        <f>VLOOKUP(Tabla1[[#This Row],[Nombre del Producto]],Tabla2[[Nombre Producto]:[Costo Unitario]],2,FALSE)</f>
        <v>Lot's O' Nuts</v>
      </c>
      <c r="U2504" t="str">
        <f>VLOOKUP(Tabla1[[#This Row],[Fábrica]],Tabla3[],4,FALSE)</f>
        <v>Arizona</v>
      </c>
    </row>
    <row r="2505" spans="1:21" x14ac:dyDescent="0.25">
      <c r="A2505" t="s">
        <v>3925</v>
      </c>
      <c r="B2505" s="3">
        <v>44794</v>
      </c>
      <c r="C2505" s="3">
        <v>44809</v>
      </c>
      <c r="D2505" t="s">
        <v>18</v>
      </c>
      <c r="E2505">
        <v>122168</v>
      </c>
      <c r="F2505" t="s">
        <v>19</v>
      </c>
      <c r="G2505" t="s">
        <v>652</v>
      </c>
      <c r="H2505" t="s">
        <v>116</v>
      </c>
      <c r="I2505">
        <v>41042</v>
      </c>
      <c r="J2505" t="s">
        <v>22</v>
      </c>
      <c r="K2505" t="s">
        <v>66</v>
      </c>
      <c r="L2505" t="s">
        <v>45</v>
      </c>
      <c r="M2505" t="s">
        <v>46</v>
      </c>
      <c r="N2505" s="5">
        <v>10.47</v>
      </c>
      <c r="O2505" s="7">
        <v>3</v>
      </c>
      <c r="P2505" s="5">
        <v>7.47</v>
      </c>
      <c r="Q2505" s="5">
        <v>3</v>
      </c>
      <c r="R2505" s="22">
        <f>Tabla1[[#This Row],[Fecha de Envío]]-Tabla1[[#This Row],[Fecha de Orden]]</f>
        <v>15</v>
      </c>
      <c r="S2505" s="24">
        <f>YEAR(Tabla1[[#This Row],[Fecha de Orden]])</f>
        <v>2022</v>
      </c>
      <c r="T2505" t="str">
        <f>VLOOKUP(Tabla1[[#This Row],[Nombre del Producto]],Tabla2[[Nombre Producto]:[Costo Unitario]],2,FALSE)</f>
        <v>Lot's O' Nuts</v>
      </c>
      <c r="U2505" t="str">
        <f>VLOOKUP(Tabla1[[#This Row],[Fábrica]],Tabla3[],4,FALSE)</f>
        <v>Arizona</v>
      </c>
    </row>
    <row r="2506" spans="1:21" x14ac:dyDescent="0.25">
      <c r="A2506" t="s">
        <v>5306</v>
      </c>
      <c r="B2506" s="3">
        <v>44794</v>
      </c>
      <c r="C2506" s="3">
        <v>44808</v>
      </c>
      <c r="D2506" t="s">
        <v>18</v>
      </c>
      <c r="E2506">
        <v>154823</v>
      </c>
      <c r="F2506" t="s">
        <v>19</v>
      </c>
      <c r="G2506" t="s">
        <v>86</v>
      </c>
      <c r="H2506" t="s">
        <v>210</v>
      </c>
      <c r="I2506">
        <v>45503</v>
      </c>
      <c r="J2506" t="s">
        <v>22</v>
      </c>
      <c r="K2506" t="s">
        <v>32</v>
      </c>
      <c r="L2506" t="s">
        <v>33</v>
      </c>
      <c r="M2506" t="s">
        <v>34</v>
      </c>
      <c r="N2506" s="5">
        <v>10.8</v>
      </c>
      <c r="O2506" s="7">
        <v>3</v>
      </c>
      <c r="P2506" s="5">
        <v>7.2</v>
      </c>
      <c r="Q2506" s="5">
        <v>3.6</v>
      </c>
      <c r="R2506" s="22">
        <f>Tabla1[[#This Row],[Fecha de Envío]]-Tabla1[[#This Row],[Fecha de Orden]]</f>
        <v>14</v>
      </c>
      <c r="S2506" s="24">
        <f>YEAR(Tabla1[[#This Row],[Fecha de Orden]])</f>
        <v>2022</v>
      </c>
      <c r="T2506" t="str">
        <f>VLOOKUP(Tabla1[[#This Row],[Nombre del Producto]],Tabla2[[Nombre Producto]:[Costo Unitario]],2,FALSE)</f>
        <v>Lot's O' Nuts</v>
      </c>
      <c r="U2506" t="str">
        <f>VLOOKUP(Tabla1[[#This Row],[Fábrica]],Tabla3[],4,FALSE)</f>
        <v>Arizona</v>
      </c>
    </row>
    <row r="2507" spans="1:21" x14ac:dyDescent="0.25">
      <c r="A2507" t="s">
        <v>5307</v>
      </c>
      <c r="B2507" s="3">
        <v>44794</v>
      </c>
      <c r="C2507" s="3">
        <v>44808</v>
      </c>
      <c r="D2507" t="s">
        <v>18</v>
      </c>
      <c r="E2507">
        <v>154823</v>
      </c>
      <c r="F2507" t="s">
        <v>19</v>
      </c>
      <c r="G2507" t="s">
        <v>86</v>
      </c>
      <c r="H2507" t="s">
        <v>210</v>
      </c>
      <c r="I2507">
        <v>45503</v>
      </c>
      <c r="J2507" t="s">
        <v>22</v>
      </c>
      <c r="K2507" t="s">
        <v>32</v>
      </c>
      <c r="L2507" t="s">
        <v>27</v>
      </c>
      <c r="M2507" t="s">
        <v>28</v>
      </c>
      <c r="N2507" s="5">
        <v>3.6</v>
      </c>
      <c r="O2507" s="7">
        <v>1</v>
      </c>
      <c r="P2507" s="5">
        <v>2.5</v>
      </c>
      <c r="Q2507" s="5">
        <v>1.1000000000000001</v>
      </c>
      <c r="R2507" s="22">
        <f>Tabla1[[#This Row],[Fecha de Envío]]-Tabla1[[#This Row],[Fecha de Orden]]</f>
        <v>14</v>
      </c>
      <c r="S2507" s="24">
        <f>YEAR(Tabla1[[#This Row],[Fecha de Orden]])</f>
        <v>2022</v>
      </c>
      <c r="T2507" t="str">
        <f>VLOOKUP(Tabla1[[#This Row],[Nombre del Producto]],Tabla2[[Nombre Producto]:[Costo Unitario]],2,FALSE)</f>
        <v>Lot's O' Nuts</v>
      </c>
      <c r="U2507" t="str">
        <f>VLOOKUP(Tabla1[[#This Row],[Fábrica]],Tabla3[],4,FALSE)</f>
        <v>Arizona</v>
      </c>
    </row>
    <row r="2508" spans="1:21" x14ac:dyDescent="0.25">
      <c r="A2508" t="s">
        <v>5308</v>
      </c>
      <c r="B2508" s="3">
        <v>44794</v>
      </c>
      <c r="C2508" s="3">
        <v>44808</v>
      </c>
      <c r="D2508" t="s">
        <v>18</v>
      </c>
      <c r="E2508">
        <v>154823</v>
      </c>
      <c r="F2508" t="s">
        <v>19</v>
      </c>
      <c r="G2508" t="s">
        <v>86</v>
      </c>
      <c r="H2508" t="s">
        <v>210</v>
      </c>
      <c r="I2508">
        <v>45503</v>
      </c>
      <c r="J2508" t="s">
        <v>22</v>
      </c>
      <c r="K2508" t="s">
        <v>32</v>
      </c>
      <c r="L2508" t="s">
        <v>36</v>
      </c>
      <c r="M2508" t="s">
        <v>37</v>
      </c>
      <c r="N2508" s="5">
        <v>6.5</v>
      </c>
      <c r="O2508" s="7">
        <v>2</v>
      </c>
      <c r="P2508" s="5">
        <v>4.22</v>
      </c>
      <c r="Q2508" s="5">
        <v>2.2799999999999998</v>
      </c>
      <c r="R2508" s="22">
        <f>Tabla1[[#This Row],[Fecha de Envío]]-Tabla1[[#This Row],[Fecha de Orden]]</f>
        <v>14</v>
      </c>
      <c r="S2508" s="24">
        <f>YEAR(Tabla1[[#This Row],[Fecha de Orden]])</f>
        <v>2022</v>
      </c>
      <c r="T2508" t="str">
        <f>VLOOKUP(Tabla1[[#This Row],[Nombre del Producto]],Tabla2[[Nombre Producto]:[Costo Unitario]],2,FALSE)</f>
        <v>Wicked Choccy's</v>
      </c>
      <c r="U2508" t="str">
        <f>VLOOKUP(Tabla1[[#This Row],[Fábrica]],Tabla3[],4,FALSE)</f>
        <v>Georgia</v>
      </c>
    </row>
    <row r="2509" spans="1:21" x14ac:dyDescent="0.25">
      <c r="A2509" t="s">
        <v>6853</v>
      </c>
      <c r="B2509" s="3">
        <v>44794</v>
      </c>
      <c r="C2509" s="3">
        <v>44806</v>
      </c>
      <c r="D2509" t="s">
        <v>39</v>
      </c>
      <c r="E2509">
        <v>144267</v>
      </c>
      <c r="F2509" t="s">
        <v>19</v>
      </c>
      <c r="G2509" t="s">
        <v>20</v>
      </c>
      <c r="H2509" t="s">
        <v>21</v>
      </c>
      <c r="I2509">
        <v>94110</v>
      </c>
      <c r="J2509" t="s">
        <v>22</v>
      </c>
      <c r="K2509" t="s">
        <v>23</v>
      </c>
      <c r="L2509" t="s">
        <v>27</v>
      </c>
      <c r="M2509" t="s">
        <v>28</v>
      </c>
      <c r="N2509" s="5">
        <v>10.8</v>
      </c>
      <c r="O2509" s="7">
        <v>3</v>
      </c>
      <c r="P2509" s="5">
        <v>7.5</v>
      </c>
      <c r="Q2509" s="5">
        <v>3.3</v>
      </c>
      <c r="R2509" s="22">
        <f>Tabla1[[#This Row],[Fecha de Envío]]-Tabla1[[#This Row],[Fecha de Orden]]</f>
        <v>12</v>
      </c>
      <c r="S2509" s="24">
        <f>YEAR(Tabla1[[#This Row],[Fecha de Orden]])</f>
        <v>2022</v>
      </c>
      <c r="T2509" t="str">
        <f>VLOOKUP(Tabla1[[#This Row],[Nombre del Producto]],Tabla2[[Nombre Producto]:[Costo Unitario]],2,FALSE)</f>
        <v>Lot's O' Nuts</v>
      </c>
      <c r="U2509" t="str">
        <f>VLOOKUP(Tabla1[[#This Row],[Fábrica]],Tabla3[],4,FALSE)</f>
        <v>Arizona</v>
      </c>
    </row>
    <row r="2510" spans="1:21" x14ac:dyDescent="0.25">
      <c r="A2510" t="s">
        <v>6854</v>
      </c>
      <c r="B2510" s="3">
        <v>44794</v>
      </c>
      <c r="C2510" s="3">
        <v>44806</v>
      </c>
      <c r="D2510" t="s">
        <v>39</v>
      </c>
      <c r="E2510">
        <v>144267</v>
      </c>
      <c r="F2510" t="s">
        <v>19</v>
      </c>
      <c r="G2510" t="s">
        <v>20</v>
      </c>
      <c r="H2510" t="s">
        <v>21</v>
      </c>
      <c r="I2510">
        <v>94110</v>
      </c>
      <c r="J2510" t="s">
        <v>22</v>
      </c>
      <c r="K2510" t="s">
        <v>23</v>
      </c>
      <c r="L2510" t="s">
        <v>36</v>
      </c>
      <c r="M2510" t="s">
        <v>37</v>
      </c>
      <c r="N2510" s="5">
        <v>9.75</v>
      </c>
      <c r="O2510" s="7">
        <v>3</v>
      </c>
      <c r="P2510" s="5">
        <v>6.33</v>
      </c>
      <c r="Q2510" s="5">
        <v>3.42</v>
      </c>
      <c r="R2510" s="22">
        <f>Tabla1[[#This Row],[Fecha de Envío]]-Tabla1[[#This Row],[Fecha de Orden]]</f>
        <v>12</v>
      </c>
      <c r="S2510" s="24">
        <f>YEAR(Tabla1[[#This Row],[Fecha de Orden]])</f>
        <v>2022</v>
      </c>
      <c r="T2510" t="str">
        <f>VLOOKUP(Tabla1[[#This Row],[Nombre del Producto]],Tabla2[[Nombre Producto]:[Costo Unitario]],2,FALSE)</f>
        <v>Wicked Choccy's</v>
      </c>
      <c r="U2510" t="str">
        <f>VLOOKUP(Tabla1[[#This Row],[Fábrica]],Tabla3[],4,FALSE)</f>
        <v>Georgia</v>
      </c>
    </row>
    <row r="2511" spans="1:21" x14ac:dyDescent="0.25">
      <c r="A2511" t="s">
        <v>6855</v>
      </c>
      <c r="B2511" s="3">
        <v>44794</v>
      </c>
      <c r="C2511" s="3">
        <v>44806</v>
      </c>
      <c r="D2511" t="s">
        <v>39</v>
      </c>
      <c r="E2511">
        <v>144267</v>
      </c>
      <c r="F2511" t="s">
        <v>19</v>
      </c>
      <c r="G2511" t="s">
        <v>20</v>
      </c>
      <c r="H2511" t="s">
        <v>21</v>
      </c>
      <c r="I2511">
        <v>94110</v>
      </c>
      <c r="J2511" t="s">
        <v>22</v>
      </c>
      <c r="K2511" t="s">
        <v>23</v>
      </c>
      <c r="L2511" t="s">
        <v>33</v>
      </c>
      <c r="M2511" t="s">
        <v>34</v>
      </c>
      <c r="N2511" s="5">
        <v>14.4</v>
      </c>
      <c r="O2511" s="7">
        <v>4</v>
      </c>
      <c r="P2511" s="5">
        <v>9.6</v>
      </c>
      <c r="Q2511" s="5">
        <v>4.8</v>
      </c>
      <c r="R2511" s="22">
        <f>Tabla1[[#This Row],[Fecha de Envío]]-Tabla1[[#This Row],[Fecha de Orden]]</f>
        <v>12</v>
      </c>
      <c r="S2511" s="24">
        <f>YEAR(Tabla1[[#This Row],[Fecha de Orden]])</f>
        <v>2022</v>
      </c>
      <c r="T2511" t="str">
        <f>VLOOKUP(Tabla1[[#This Row],[Nombre del Producto]],Tabla2[[Nombre Producto]:[Costo Unitario]],2,FALSE)</f>
        <v>Lot's O' Nuts</v>
      </c>
      <c r="U2511" t="str">
        <f>VLOOKUP(Tabla1[[#This Row],[Fábrica]],Tabla3[],4,FALSE)</f>
        <v>Arizona</v>
      </c>
    </row>
    <row r="2512" spans="1:21" x14ac:dyDescent="0.25">
      <c r="A2512" t="s">
        <v>8194</v>
      </c>
      <c r="B2512" s="3">
        <v>44794</v>
      </c>
      <c r="C2512" s="3">
        <v>44808</v>
      </c>
      <c r="D2512" t="s">
        <v>18</v>
      </c>
      <c r="E2512">
        <v>130512</v>
      </c>
      <c r="F2512" t="s">
        <v>19</v>
      </c>
      <c r="G2512" t="s">
        <v>1857</v>
      </c>
      <c r="H2512" t="s">
        <v>101</v>
      </c>
      <c r="I2512">
        <v>18103</v>
      </c>
      <c r="J2512" t="s">
        <v>22</v>
      </c>
      <c r="K2512" t="s">
        <v>32</v>
      </c>
      <c r="L2512" t="s">
        <v>24</v>
      </c>
      <c r="M2512" t="s">
        <v>25</v>
      </c>
      <c r="N2512" s="5">
        <v>7.5</v>
      </c>
      <c r="O2512" s="7">
        <v>2</v>
      </c>
      <c r="P2512" s="5">
        <v>4.9000000000000004</v>
      </c>
      <c r="Q2512" s="5">
        <v>2.6</v>
      </c>
      <c r="R2512" s="22">
        <f>Tabla1[[#This Row],[Fecha de Envío]]-Tabla1[[#This Row],[Fecha de Orden]]</f>
        <v>14</v>
      </c>
      <c r="S2512" s="24">
        <f>YEAR(Tabla1[[#This Row],[Fecha de Orden]])</f>
        <v>2022</v>
      </c>
      <c r="T2512" t="str">
        <f>VLOOKUP(Tabla1[[#This Row],[Nombre del Producto]],Tabla2[[Nombre Producto]:[Costo Unitario]],2,FALSE)</f>
        <v>Wicked Choccy's</v>
      </c>
      <c r="U2512" t="str">
        <f>VLOOKUP(Tabla1[[#This Row],[Fábrica]],Tabla3[],4,FALSE)</f>
        <v>Georgia</v>
      </c>
    </row>
    <row r="2513" spans="1:21" x14ac:dyDescent="0.25">
      <c r="A2513" t="s">
        <v>8195</v>
      </c>
      <c r="B2513" s="3">
        <v>44794</v>
      </c>
      <c r="C2513" s="3">
        <v>44808</v>
      </c>
      <c r="D2513" t="s">
        <v>18</v>
      </c>
      <c r="E2513">
        <v>130512</v>
      </c>
      <c r="F2513" t="s">
        <v>19</v>
      </c>
      <c r="G2513" t="s">
        <v>1857</v>
      </c>
      <c r="H2513" t="s">
        <v>101</v>
      </c>
      <c r="I2513">
        <v>18103</v>
      </c>
      <c r="J2513" t="s">
        <v>22</v>
      </c>
      <c r="K2513" t="s">
        <v>32</v>
      </c>
      <c r="L2513" t="s">
        <v>27</v>
      </c>
      <c r="M2513" t="s">
        <v>28</v>
      </c>
      <c r="N2513" s="5">
        <v>7.2</v>
      </c>
      <c r="O2513" s="7">
        <v>2</v>
      </c>
      <c r="P2513" s="5">
        <v>5</v>
      </c>
      <c r="Q2513" s="5">
        <v>2.2000000000000002</v>
      </c>
      <c r="R2513" s="22">
        <f>Tabla1[[#This Row],[Fecha de Envío]]-Tabla1[[#This Row],[Fecha de Orden]]</f>
        <v>14</v>
      </c>
      <c r="S2513" s="24">
        <f>YEAR(Tabla1[[#This Row],[Fecha de Orden]])</f>
        <v>2022</v>
      </c>
      <c r="T2513" t="str">
        <f>VLOOKUP(Tabla1[[#This Row],[Nombre del Producto]],Tabla2[[Nombre Producto]:[Costo Unitario]],2,FALSE)</f>
        <v>Lot's O' Nuts</v>
      </c>
      <c r="U2513" t="str">
        <f>VLOOKUP(Tabla1[[#This Row],[Fábrica]],Tabla3[],4,FALSE)</f>
        <v>Arizona</v>
      </c>
    </row>
    <row r="2514" spans="1:21" x14ac:dyDescent="0.25">
      <c r="A2514" t="s">
        <v>8196</v>
      </c>
      <c r="B2514" s="3">
        <v>44794</v>
      </c>
      <c r="C2514" s="3">
        <v>44808</v>
      </c>
      <c r="D2514" t="s">
        <v>18</v>
      </c>
      <c r="E2514">
        <v>130512</v>
      </c>
      <c r="F2514" t="s">
        <v>19</v>
      </c>
      <c r="G2514" t="s">
        <v>1857</v>
      </c>
      <c r="H2514" t="s">
        <v>101</v>
      </c>
      <c r="I2514">
        <v>18103</v>
      </c>
      <c r="J2514" t="s">
        <v>22</v>
      </c>
      <c r="K2514" t="s">
        <v>32</v>
      </c>
      <c r="L2514" t="s">
        <v>33</v>
      </c>
      <c r="M2514" t="s">
        <v>34</v>
      </c>
      <c r="N2514" s="5">
        <v>7.2</v>
      </c>
      <c r="O2514" s="7">
        <v>2</v>
      </c>
      <c r="P2514" s="5">
        <v>4.8</v>
      </c>
      <c r="Q2514" s="5">
        <v>2.4</v>
      </c>
      <c r="R2514" s="22">
        <f>Tabla1[[#This Row],[Fecha de Envío]]-Tabla1[[#This Row],[Fecha de Orden]]</f>
        <v>14</v>
      </c>
      <c r="S2514" s="24">
        <f>YEAR(Tabla1[[#This Row],[Fecha de Orden]])</f>
        <v>2022</v>
      </c>
      <c r="T2514" t="str">
        <f>VLOOKUP(Tabla1[[#This Row],[Nombre del Producto]],Tabla2[[Nombre Producto]:[Costo Unitario]],2,FALSE)</f>
        <v>Lot's O' Nuts</v>
      </c>
      <c r="U2514" t="str">
        <f>VLOOKUP(Tabla1[[#This Row],[Fábrica]],Tabla3[],4,FALSE)</f>
        <v>Arizona</v>
      </c>
    </row>
    <row r="2515" spans="1:21" x14ac:dyDescent="0.25">
      <c r="A2515" t="s">
        <v>2868</v>
      </c>
      <c r="B2515" s="3">
        <v>44795</v>
      </c>
      <c r="C2515" s="3">
        <v>44808</v>
      </c>
      <c r="D2515" t="s">
        <v>39</v>
      </c>
      <c r="E2515">
        <v>132080</v>
      </c>
      <c r="F2515" t="s">
        <v>19</v>
      </c>
      <c r="G2515" t="s">
        <v>30</v>
      </c>
      <c r="H2515" t="s">
        <v>31</v>
      </c>
      <c r="I2515">
        <v>10035</v>
      </c>
      <c r="J2515" t="s">
        <v>22</v>
      </c>
      <c r="K2515" t="s">
        <v>32</v>
      </c>
      <c r="L2515" t="s">
        <v>45</v>
      </c>
      <c r="M2515" t="s">
        <v>46</v>
      </c>
      <c r="N2515" s="5">
        <v>20.94</v>
      </c>
      <c r="O2515" s="7">
        <v>6</v>
      </c>
      <c r="P2515" s="5">
        <v>14.94</v>
      </c>
      <c r="Q2515" s="5">
        <v>6</v>
      </c>
      <c r="R2515" s="22">
        <f>Tabla1[[#This Row],[Fecha de Envío]]-Tabla1[[#This Row],[Fecha de Orden]]</f>
        <v>13</v>
      </c>
      <c r="S2515" s="24">
        <f>YEAR(Tabla1[[#This Row],[Fecha de Orden]])</f>
        <v>2022</v>
      </c>
      <c r="T2515" t="str">
        <f>VLOOKUP(Tabla1[[#This Row],[Nombre del Producto]],Tabla2[[Nombre Producto]:[Costo Unitario]],2,FALSE)</f>
        <v>Lot's O' Nuts</v>
      </c>
      <c r="U2515" t="str">
        <f>VLOOKUP(Tabla1[[#This Row],[Fábrica]],Tabla3[],4,FALSE)</f>
        <v>Arizona</v>
      </c>
    </row>
    <row r="2516" spans="1:21" x14ac:dyDescent="0.25">
      <c r="A2516" t="s">
        <v>7359</v>
      </c>
      <c r="B2516" s="3">
        <v>44795</v>
      </c>
      <c r="C2516" s="3">
        <v>44809</v>
      </c>
      <c r="D2516" t="s">
        <v>18</v>
      </c>
      <c r="E2516">
        <v>129854</v>
      </c>
      <c r="F2516" t="s">
        <v>19</v>
      </c>
      <c r="G2516" t="s">
        <v>30</v>
      </c>
      <c r="H2516" t="s">
        <v>31</v>
      </c>
      <c r="I2516">
        <v>10009</v>
      </c>
      <c r="J2516" t="s">
        <v>22</v>
      </c>
      <c r="K2516" t="s">
        <v>32</v>
      </c>
      <c r="L2516" t="s">
        <v>27</v>
      </c>
      <c r="M2516" t="s">
        <v>28</v>
      </c>
      <c r="N2516" s="5">
        <v>14.4</v>
      </c>
      <c r="O2516" s="7">
        <v>4</v>
      </c>
      <c r="P2516" s="5">
        <v>10</v>
      </c>
      <c r="Q2516" s="5">
        <v>4.4000000000000004</v>
      </c>
      <c r="R2516" s="22">
        <f>Tabla1[[#This Row],[Fecha de Envío]]-Tabla1[[#This Row],[Fecha de Orden]]</f>
        <v>14</v>
      </c>
      <c r="S2516" s="24">
        <f>YEAR(Tabla1[[#This Row],[Fecha de Orden]])</f>
        <v>2022</v>
      </c>
      <c r="T2516" t="str">
        <f>VLOOKUP(Tabla1[[#This Row],[Nombre del Producto]],Tabla2[[Nombre Producto]:[Costo Unitario]],2,FALSE)</f>
        <v>Lot's O' Nuts</v>
      </c>
      <c r="U2516" t="str">
        <f>VLOOKUP(Tabla1[[#This Row],[Fábrica]],Tabla3[],4,FALSE)</f>
        <v>Arizona</v>
      </c>
    </row>
    <row r="2517" spans="1:21" x14ac:dyDescent="0.25">
      <c r="A2517" t="s">
        <v>3485</v>
      </c>
      <c r="B2517" s="3">
        <v>44796</v>
      </c>
      <c r="C2517" s="3">
        <v>44811</v>
      </c>
      <c r="D2517" t="s">
        <v>18</v>
      </c>
      <c r="E2517">
        <v>165624</v>
      </c>
      <c r="F2517" t="s">
        <v>19</v>
      </c>
      <c r="G2517" t="s">
        <v>72</v>
      </c>
      <c r="H2517" t="s">
        <v>73</v>
      </c>
      <c r="I2517">
        <v>30318</v>
      </c>
      <c r="J2517" t="s">
        <v>22</v>
      </c>
      <c r="K2517" t="s">
        <v>66</v>
      </c>
      <c r="L2517" t="s">
        <v>45</v>
      </c>
      <c r="M2517" t="s">
        <v>46</v>
      </c>
      <c r="N2517" s="5">
        <v>10.47</v>
      </c>
      <c r="O2517" s="7">
        <v>3</v>
      </c>
      <c r="P2517" s="5">
        <v>7.47</v>
      </c>
      <c r="Q2517" s="5">
        <v>3</v>
      </c>
      <c r="R2517" s="22">
        <f>Tabla1[[#This Row],[Fecha de Envío]]-Tabla1[[#This Row],[Fecha de Orden]]</f>
        <v>15</v>
      </c>
      <c r="S2517" s="24">
        <f>YEAR(Tabla1[[#This Row],[Fecha de Orden]])</f>
        <v>2022</v>
      </c>
      <c r="T2517" t="str">
        <f>VLOOKUP(Tabla1[[#This Row],[Nombre del Producto]],Tabla2[[Nombre Producto]:[Costo Unitario]],2,FALSE)</f>
        <v>Lot's O' Nuts</v>
      </c>
      <c r="U2517" t="str">
        <f>VLOOKUP(Tabla1[[#This Row],[Fábrica]],Tabla3[],4,FALSE)</f>
        <v>Arizona</v>
      </c>
    </row>
    <row r="2518" spans="1:21" x14ac:dyDescent="0.25">
      <c r="A2518" t="s">
        <v>3486</v>
      </c>
      <c r="B2518" s="3">
        <v>44796</v>
      </c>
      <c r="C2518" s="3">
        <v>44811</v>
      </c>
      <c r="D2518" t="s">
        <v>18</v>
      </c>
      <c r="E2518">
        <v>165624</v>
      </c>
      <c r="F2518" t="s">
        <v>19</v>
      </c>
      <c r="G2518" t="s">
        <v>72</v>
      </c>
      <c r="H2518" t="s">
        <v>73</v>
      </c>
      <c r="I2518">
        <v>30318</v>
      </c>
      <c r="J2518" t="s">
        <v>22</v>
      </c>
      <c r="K2518" t="s">
        <v>66</v>
      </c>
      <c r="L2518" t="s">
        <v>36</v>
      </c>
      <c r="M2518" t="s">
        <v>37</v>
      </c>
      <c r="N2518" s="5">
        <v>9.75</v>
      </c>
      <c r="O2518" s="7">
        <v>3</v>
      </c>
      <c r="P2518" s="5">
        <v>6.33</v>
      </c>
      <c r="Q2518" s="5">
        <v>3.42</v>
      </c>
      <c r="R2518" s="22">
        <f>Tabla1[[#This Row],[Fecha de Envío]]-Tabla1[[#This Row],[Fecha de Orden]]</f>
        <v>15</v>
      </c>
      <c r="S2518" s="24">
        <f>YEAR(Tabla1[[#This Row],[Fecha de Orden]])</f>
        <v>2022</v>
      </c>
      <c r="T2518" t="str">
        <f>VLOOKUP(Tabla1[[#This Row],[Nombre del Producto]],Tabla2[[Nombre Producto]:[Costo Unitario]],2,FALSE)</f>
        <v>Wicked Choccy's</v>
      </c>
      <c r="U2518" t="str">
        <f>VLOOKUP(Tabla1[[#This Row],[Fábrica]],Tabla3[],4,FALSE)</f>
        <v>Georgia</v>
      </c>
    </row>
    <row r="2519" spans="1:21" x14ac:dyDescent="0.25">
      <c r="A2519" t="s">
        <v>3487</v>
      </c>
      <c r="B2519" s="3">
        <v>44796</v>
      </c>
      <c r="C2519" s="3">
        <v>44811</v>
      </c>
      <c r="D2519" t="s">
        <v>18</v>
      </c>
      <c r="E2519">
        <v>165624</v>
      </c>
      <c r="F2519" t="s">
        <v>19</v>
      </c>
      <c r="G2519" t="s">
        <v>72</v>
      </c>
      <c r="H2519" t="s">
        <v>73</v>
      </c>
      <c r="I2519">
        <v>30318</v>
      </c>
      <c r="J2519" t="s">
        <v>22</v>
      </c>
      <c r="K2519" t="s">
        <v>66</v>
      </c>
      <c r="L2519" t="s">
        <v>24</v>
      </c>
      <c r="M2519" t="s">
        <v>25</v>
      </c>
      <c r="N2519" s="5">
        <v>18.75</v>
      </c>
      <c r="O2519" s="7">
        <v>5</v>
      </c>
      <c r="P2519" s="5">
        <v>12.25</v>
      </c>
      <c r="Q2519" s="5">
        <v>6.5</v>
      </c>
      <c r="R2519" s="22">
        <f>Tabla1[[#This Row],[Fecha de Envío]]-Tabla1[[#This Row],[Fecha de Orden]]</f>
        <v>15</v>
      </c>
      <c r="S2519" s="24">
        <f>YEAR(Tabla1[[#This Row],[Fecha de Orden]])</f>
        <v>2022</v>
      </c>
      <c r="T2519" t="str">
        <f>VLOOKUP(Tabla1[[#This Row],[Nombre del Producto]],Tabla2[[Nombre Producto]:[Costo Unitario]],2,FALSE)</f>
        <v>Wicked Choccy's</v>
      </c>
      <c r="U2519" t="str">
        <f>VLOOKUP(Tabla1[[#This Row],[Fábrica]],Tabla3[],4,FALSE)</f>
        <v>Georgia</v>
      </c>
    </row>
    <row r="2520" spans="1:21" x14ac:dyDescent="0.25">
      <c r="A2520" t="s">
        <v>3488</v>
      </c>
      <c r="B2520" s="3">
        <v>44796</v>
      </c>
      <c r="C2520" s="3">
        <v>44811</v>
      </c>
      <c r="D2520" t="s">
        <v>18</v>
      </c>
      <c r="E2520">
        <v>165624</v>
      </c>
      <c r="F2520" t="s">
        <v>19</v>
      </c>
      <c r="G2520" t="s">
        <v>72</v>
      </c>
      <c r="H2520" t="s">
        <v>73</v>
      </c>
      <c r="I2520">
        <v>30318</v>
      </c>
      <c r="J2520" t="s">
        <v>22</v>
      </c>
      <c r="K2520" t="s">
        <v>66</v>
      </c>
      <c r="L2520" t="s">
        <v>33</v>
      </c>
      <c r="M2520" t="s">
        <v>34</v>
      </c>
      <c r="N2520" s="5">
        <v>7.2</v>
      </c>
      <c r="O2520" s="7">
        <v>2</v>
      </c>
      <c r="P2520" s="5">
        <v>4.8</v>
      </c>
      <c r="Q2520" s="5">
        <v>2.4</v>
      </c>
      <c r="R2520" s="22">
        <f>Tabla1[[#This Row],[Fecha de Envío]]-Tabla1[[#This Row],[Fecha de Orden]]</f>
        <v>15</v>
      </c>
      <c r="S2520" s="24">
        <f>YEAR(Tabla1[[#This Row],[Fecha de Orden]])</f>
        <v>2022</v>
      </c>
      <c r="T2520" t="str">
        <f>VLOOKUP(Tabla1[[#This Row],[Nombre del Producto]],Tabla2[[Nombre Producto]:[Costo Unitario]],2,FALSE)</f>
        <v>Lot's O' Nuts</v>
      </c>
      <c r="U2520" t="str">
        <f>VLOOKUP(Tabla1[[#This Row],[Fábrica]],Tabla3[],4,FALSE)</f>
        <v>Arizona</v>
      </c>
    </row>
    <row r="2521" spans="1:21" x14ac:dyDescent="0.25">
      <c r="A2521" t="s">
        <v>3489</v>
      </c>
      <c r="B2521" s="3">
        <v>44796</v>
      </c>
      <c r="C2521" s="3">
        <v>44811</v>
      </c>
      <c r="D2521" t="s">
        <v>18</v>
      </c>
      <c r="E2521">
        <v>165624</v>
      </c>
      <c r="F2521" t="s">
        <v>19</v>
      </c>
      <c r="G2521" t="s">
        <v>72</v>
      </c>
      <c r="H2521" t="s">
        <v>73</v>
      </c>
      <c r="I2521">
        <v>30318</v>
      </c>
      <c r="J2521" t="s">
        <v>22</v>
      </c>
      <c r="K2521" t="s">
        <v>66</v>
      </c>
      <c r="L2521" t="s">
        <v>27</v>
      </c>
      <c r="M2521" t="s">
        <v>28</v>
      </c>
      <c r="N2521" s="5">
        <v>18</v>
      </c>
      <c r="O2521" s="7">
        <v>5</v>
      </c>
      <c r="P2521" s="5">
        <v>12.5</v>
      </c>
      <c r="Q2521" s="5">
        <v>5.5</v>
      </c>
      <c r="R2521" s="22">
        <f>Tabla1[[#This Row],[Fecha de Envío]]-Tabla1[[#This Row],[Fecha de Orden]]</f>
        <v>15</v>
      </c>
      <c r="S2521" s="24">
        <f>YEAR(Tabla1[[#This Row],[Fecha de Orden]])</f>
        <v>2022</v>
      </c>
      <c r="T2521" t="str">
        <f>VLOOKUP(Tabla1[[#This Row],[Nombre del Producto]],Tabla2[[Nombre Producto]:[Costo Unitario]],2,FALSE)</f>
        <v>Lot's O' Nuts</v>
      </c>
      <c r="U2521" t="str">
        <f>VLOOKUP(Tabla1[[#This Row],[Fábrica]],Tabla3[],4,FALSE)</f>
        <v>Arizona</v>
      </c>
    </row>
    <row r="2522" spans="1:21" x14ac:dyDescent="0.25">
      <c r="A2522" t="s">
        <v>8718</v>
      </c>
      <c r="B2522" s="3">
        <v>44796</v>
      </c>
      <c r="C2522" s="3">
        <v>44806</v>
      </c>
      <c r="D2522" t="s">
        <v>82</v>
      </c>
      <c r="E2522">
        <v>114468</v>
      </c>
      <c r="F2522" t="s">
        <v>19</v>
      </c>
      <c r="G2522" t="s">
        <v>3548</v>
      </c>
      <c r="H2522" t="s">
        <v>173</v>
      </c>
      <c r="I2522">
        <v>60440</v>
      </c>
      <c r="J2522" t="s">
        <v>22</v>
      </c>
      <c r="K2522" t="s">
        <v>43</v>
      </c>
      <c r="L2522" t="s">
        <v>36</v>
      </c>
      <c r="M2522" t="s">
        <v>37</v>
      </c>
      <c r="N2522" s="5">
        <v>6.5</v>
      </c>
      <c r="O2522" s="7">
        <v>2</v>
      </c>
      <c r="P2522" s="5">
        <v>4.22</v>
      </c>
      <c r="Q2522" s="5">
        <v>2.2799999999999998</v>
      </c>
      <c r="R2522" s="22">
        <f>Tabla1[[#This Row],[Fecha de Envío]]-Tabla1[[#This Row],[Fecha de Orden]]</f>
        <v>10</v>
      </c>
      <c r="S2522" s="24">
        <f>YEAR(Tabla1[[#This Row],[Fecha de Orden]])</f>
        <v>2022</v>
      </c>
      <c r="T2522" t="str">
        <f>VLOOKUP(Tabla1[[#This Row],[Nombre del Producto]],Tabla2[[Nombre Producto]:[Costo Unitario]],2,FALSE)</f>
        <v>Wicked Choccy's</v>
      </c>
      <c r="U2522" t="str">
        <f>VLOOKUP(Tabla1[[#This Row],[Fábrica]],Tabla3[],4,FALSE)</f>
        <v>Georgia</v>
      </c>
    </row>
    <row r="2523" spans="1:21" x14ac:dyDescent="0.25">
      <c r="A2523" t="s">
        <v>8719</v>
      </c>
      <c r="B2523" s="3">
        <v>44796</v>
      </c>
      <c r="C2523" s="3">
        <v>44806</v>
      </c>
      <c r="D2523" t="s">
        <v>82</v>
      </c>
      <c r="E2523">
        <v>114468</v>
      </c>
      <c r="F2523" t="s">
        <v>19</v>
      </c>
      <c r="G2523" t="s">
        <v>3548</v>
      </c>
      <c r="H2523" t="s">
        <v>173</v>
      </c>
      <c r="I2523">
        <v>60440</v>
      </c>
      <c r="J2523" t="s">
        <v>22</v>
      </c>
      <c r="K2523" t="s">
        <v>43</v>
      </c>
      <c r="L2523" t="s">
        <v>24</v>
      </c>
      <c r="M2523" t="s">
        <v>25</v>
      </c>
      <c r="N2523" s="5">
        <v>30</v>
      </c>
      <c r="O2523" s="7">
        <v>8</v>
      </c>
      <c r="P2523" s="5">
        <v>19.600000000000001</v>
      </c>
      <c r="Q2523" s="5">
        <v>10.4</v>
      </c>
      <c r="R2523" s="22">
        <f>Tabla1[[#This Row],[Fecha de Envío]]-Tabla1[[#This Row],[Fecha de Orden]]</f>
        <v>10</v>
      </c>
      <c r="S2523" s="24">
        <f>YEAR(Tabla1[[#This Row],[Fecha de Orden]])</f>
        <v>2022</v>
      </c>
      <c r="T2523" t="str">
        <f>VLOOKUP(Tabla1[[#This Row],[Nombre del Producto]],Tabla2[[Nombre Producto]:[Costo Unitario]],2,FALSE)</f>
        <v>Wicked Choccy's</v>
      </c>
      <c r="U2523" t="str">
        <f>VLOOKUP(Tabla1[[#This Row],[Fábrica]],Tabla3[],4,FALSE)</f>
        <v>Georgia</v>
      </c>
    </row>
    <row r="2524" spans="1:21" x14ac:dyDescent="0.25">
      <c r="A2524" t="s">
        <v>1616</v>
      </c>
      <c r="B2524" s="3">
        <v>44797</v>
      </c>
      <c r="C2524" s="3">
        <v>44811</v>
      </c>
      <c r="D2524" t="s">
        <v>18</v>
      </c>
      <c r="E2524">
        <v>146563</v>
      </c>
      <c r="F2524" t="s">
        <v>19</v>
      </c>
      <c r="G2524" t="s">
        <v>122</v>
      </c>
      <c r="H2524" t="s">
        <v>42</v>
      </c>
      <c r="I2524">
        <v>76017</v>
      </c>
      <c r="J2524" t="s">
        <v>22</v>
      </c>
      <c r="K2524" t="s">
        <v>43</v>
      </c>
      <c r="L2524" t="s">
        <v>27</v>
      </c>
      <c r="M2524" t="s">
        <v>28</v>
      </c>
      <c r="N2524" s="5">
        <v>18</v>
      </c>
      <c r="O2524" s="7">
        <v>5</v>
      </c>
      <c r="P2524" s="5">
        <v>12.5</v>
      </c>
      <c r="Q2524" s="5">
        <v>5.5</v>
      </c>
      <c r="R2524" s="22">
        <f>Tabla1[[#This Row],[Fecha de Envío]]-Tabla1[[#This Row],[Fecha de Orden]]</f>
        <v>14</v>
      </c>
      <c r="S2524" s="24">
        <f>YEAR(Tabla1[[#This Row],[Fecha de Orden]])</f>
        <v>2022</v>
      </c>
      <c r="T2524" t="str">
        <f>VLOOKUP(Tabla1[[#This Row],[Nombre del Producto]],Tabla2[[Nombre Producto]:[Costo Unitario]],2,FALSE)</f>
        <v>Lot's O' Nuts</v>
      </c>
      <c r="U2524" t="str">
        <f>VLOOKUP(Tabla1[[#This Row],[Fábrica]],Tabla3[],4,FALSE)</f>
        <v>Arizona</v>
      </c>
    </row>
    <row r="2525" spans="1:21" x14ac:dyDescent="0.25">
      <c r="A2525" t="s">
        <v>1617</v>
      </c>
      <c r="B2525" s="3">
        <v>44797</v>
      </c>
      <c r="C2525" s="3">
        <v>44811</v>
      </c>
      <c r="D2525" t="s">
        <v>18</v>
      </c>
      <c r="E2525">
        <v>146563</v>
      </c>
      <c r="F2525" t="s">
        <v>19</v>
      </c>
      <c r="G2525" t="s">
        <v>122</v>
      </c>
      <c r="H2525" t="s">
        <v>42</v>
      </c>
      <c r="I2525">
        <v>76017</v>
      </c>
      <c r="J2525" t="s">
        <v>22</v>
      </c>
      <c r="K2525" t="s">
        <v>43</v>
      </c>
      <c r="L2525" t="s">
        <v>33</v>
      </c>
      <c r="M2525" t="s">
        <v>34</v>
      </c>
      <c r="N2525" s="5">
        <v>10.8</v>
      </c>
      <c r="O2525" s="7">
        <v>3</v>
      </c>
      <c r="P2525" s="5">
        <v>7.2</v>
      </c>
      <c r="Q2525" s="5">
        <v>3.6</v>
      </c>
      <c r="R2525" s="22">
        <f>Tabla1[[#This Row],[Fecha de Envío]]-Tabla1[[#This Row],[Fecha de Orden]]</f>
        <v>14</v>
      </c>
      <c r="S2525" s="24">
        <f>YEAR(Tabla1[[#This Row],[Fecha de Orden]])</f>
        <v>2022</v>
      </c>
      <c r="T2525" t="str">
        <f>VLOOKUP(Tabla1[[#This Row],[Nombre del Producto]],Tabla2[[Nombre Producto]:[Costo Unitario]],2,FALSE)</f>
        <v>Lot's O' Nuts</v>
      </c>
      <c r="U2525" t="str">
        <f>VLOOKUP(Tabla1[[#This Row],[Fábrica]],Tabla3[],4,FALSE)</f>
        <v>Arizona</v>
      </c>
    </row>
    <row r="2526" spans="1:21" x14ac:dyDescent="0.25">
      <c r="A2526" t="s">
        <v>1618</v>
      </c>
      <c r="B2526" s="3">
        <v>44797</v>
      </c>
      <c r="C2526" s="3">
        <v>44811</v>
      </c>
      <c r="D2526" t="s">
        <v>18</v>
      </c>
      <c r="E2526">
        <v>146563</v>
      </c>
      <c r="F2526" t="s">
        <v>19</v>
      </c>
      <c r="G2526" t="s">
        <v>122</v>
      </c>
      <c r="H2526" t="s">
        <v>42</v>
      </c>
      <c r="I2526">
        <v>76017</v>
      </c>
      <c r="J2526" t="s">
        <v>22</v>
      </c>
      <c r="K2526" t="s">
        <v>43</v>
      </c>
      <c r="L2526" t="s">
        <v>24</v>
      </c>
      <c r="M2526" t="s">
        <v>25</v>
      </c>
      <c r="N2526" s="5">
        <v>52.5</v>
      </c>
      <c r="O2526" s="7">
        <v>14</v>
      </c>
      <c r="P2526" s="5">
        <v>34.299999999999997</v>
      </c>
      <c r="Q2526" s="5">
        <v>18.2</v>
      </c>
      <c r="R2526" s="22">
        <f>Tabla1[[#This Row],[Fecha de Envío]]-Tabla1[[#This Row],[Fecha de Orden]]</f>
        <v>14</v>
      </c>
      <c r="S2526" s="24">
        <f>YEAR(Tabla1[[#This Row],[Fecha de Orden]])</f>
        <v>2022</v>
      </c>
      <c r="T2526" t="str">
        <f>VLOOKUP(Tabla1[[#This Row],[Nombre del Producto]],Tabla2[[Nombre Producto]:[Costo Unitario]],2,FALSE)</f>
        <v>Wicked Choccy's</v>
      </c>
      <c r="U2526" t="str">
        <f>VLOOKUP(Tabla1[[#This Row],[Fábrica]],Tabla3[],4,FALSE)</f>
        <v>Georgia</v>
      </c>
    </row>
    <row r="2527" spans="1:21" x14ac:dyDescent="0.25">
      <c r="A2527" t="s">
        <v>2830</v>
      </c>
      <c r="B2527" s="3">
        <v>44797</v>
      </c>
      <c r="C2527" s="3">
        <v>44809</v>
      </c>
      <c r="D2527" t="s">
        <v>39</v>
      </c>
      <c r="E2527">
        <v>169299</v>
      </c>
      <c r="F2527" t="s">
        <v>19</v>
      </c>
      <c r="G2527" t="s">
        <v>168</v>
      </c>
      <c r="H2527" t="s">
        <v>62</v>
      </c>
      <c r="I2527">
        <v>97206</v>
      </c>
      <c r="J2527" t="s">
        <v>22</v>
      </c>
      <c r="K2527" t="s">
        <v>23</v>
      </c>
      <c r="L2527" t="s">
        <v>33</v>
      </c>
      <c r="M2527" t="s">
        <v>34</v>
      </c>
      <c r="N2527" s="5">
        <v>10.8</v>
      </c>
      <c r="O2527" s="7">
        <v>3</v>
      </c>
      <c r="P2527" s="5">
        <v>7.2</v>
      </c>
      <c r="Q2527" s="5">
        <v>3.6</v>
      </c>
      <c r="R2527" s="22">
        <f>Tabla1[[#This Row],[Fecha de Envío]]-Tabla1[[#This Row],[Fecha de Orden]]</f>
        <v>12</v>
      </c>
      <c r="S2527" s="24">
        <f>YEAR(Tabla1[[#This Row],[Fecha de Orden]])</f>
        <v>2022</v>
      </c>
      <c r="T2527" t="str">
        <f>VLOOKUP(Tabla1[[#This Row],[Nombre del Producto]],Tabla2[[Nombre Producto]:[Costo Unitario]],2,FALSE)</f>
        <v>Lot's O' Nuts</v>
      </c>
      <c r="U2527" t="str">
        <f>VLOOKUP(Tabla1[[#This Row],[Fábrica]],Tabla3[],4,FALSE)</f>
        <v>Arizona</v>
      </c>
    </row>
    <row r="2528" spans="1:21" x14ac:dyDescent="0.25">
      <c r="A2528" t="s">
        <v>3291</v>
      </c>
      <c r="B2528" s="3">
        <v>44797</v>
      </c>
      <c r="C2528" s="3">
        <v>44811</v>
      </c>
      <c r="D2528" t="s">
        <v>18</v>
      </c>
      <c r="E2528">
        <v>139584</v>
      </c>
      <c r="F2528" t="s">
        <v>19</v>
      </c>
      <c r="G2528" t="s">
        <v>30</v>
      </c>
      <c r="H2528" t="s">
        <v>31</v>
      </c>
      <c r="I2528">
        <v>10009</v>
      </c>
      <c r="J2528" t="s">
        <v>22</v>
      </c>
      <c r="K2528" t="s">
        <v>32</v>
      </c>
      <c r="L2528" t="s">
        <v>27</v>
      </c>
      <c r="M2528" t="s">
        <v>28</v>
      </c>
      <c r="N2528" s="5">
        <v>7.2</v>
      </c>
      <c r="O2528" s="7">
        <v>2</v>
      </c>
      <c r="P2528" s="5">
        <v>5</v>
      </c>
      <c r="Q2528" s="5">
        <v>2.2000000000000002</v>
      </c>
      <c r="R2528" s="22">
        <f>Tabla1[[#This Row],[Fecha de Envío]]-Tabla1[[#This Row],[Fecha de Orden]]</f>
        <v>14</v>
      </c>
      <c r="S2528" s="24">
        <f>YEAR(Tabla1[[#This Row],[Fecha de Orden]])</f>
        <v>2022</v>
      </c>
      <c r="T2528" t="str">
        <f>VLOOKUP(Tabla1[[#This Row],[Nombre del Producto]],Tabla2[[Nombre Producto]:[Costo Unitario]],2,FALSE)</f>
        <v>Lot's O' Nuts</v>
      </c>
      <c r="U2528" t="str">
        <f>VLOOKUP(Tabla1[[#This Row],[Fábrica]],Tabla3[],4,FALSE)</f>
        <v>Arizona</v>
      </c>
    </row>
    <row r="2529" spans="1:21" x14ac:dyDescent="0.25">
      <c r="A2529" t="s">
        <v>3292</v>
      </c>
      <c r="B2529" s="3">
        <v>44797</v>
      </c>
      <c r="C2529" s="3">
        <v>44811</v>
      </c>
      <c r="D2529" t="s">
        <v>18</v>
      </c>
      <c r="E2529">
        <v>139584</v>
      </c>
      <c r="F2529" t="s">
        <v>19</v>
      </c>
      <c r="G2529" t="s">
        <v>30</v>
      </c>
      <c r="H2529" t="s">
        <v>31</v>
      </c>
      <c r="I2529">
        <v>10009</v>
      </c>
      <c r="J2529" t="s">
        <v>22</v>
      </c>
      <c r="K2529" t="s">
        <v>32</v>
      </c>
      <c r="L2529" t="s">
        <v>24</v>
      </c>
      <c r="M2529" t="s">
        <v>25</v>
      </c>
      <c r="N2529" s="5">
        <v>7.5</v>
      </c>
      <c r="O2529" s="7">
        <v>2</v>
      </c>
      <c r="P2529" s="5">
        <v>4.9000000000000004</v>
      </c>
      <c r="Q2529" s="5">
        <v>2.6</v>
      </c>
      <c r="R2529" s="22">
        <f>Tabla1[[#This Row],[Fecha de Envío]]-Tabla1[[#This Row],[Fecha de Orden]]</f>
        <v>14</v>
      </c>
      <c r="S2529" s="24">
        <f>YEAR(Tabla1[[#This Row],[Fecha de Orden]])</f>
        <v>2022</v>
      </c>
      <c r="T2529" t="str">
        <f>VLOOKUP(Tabla1[[#This Row],[Nombre del Producto]],Tabla2[[Nombre Producto]:[Costo Unitario]],2,FALSE)</f>
        <v>Wicked Choccy's</v>
      </c>
      <c r="U2529" t="str">
        <f>VLOOKUP(Tabla1[[#This Row],[Fábrica]],Tabla3[],4,FALSE)</f>
        <v>Georgia</v>
      </c>
    </row>
    <row r="2530" spans="1:21" x14ac:dyDescent="0.25">
      <c r="A2530" t="s">
        <v>5368</v>
      </c>
      <c r="B2530" s="3">
        <v>44797</v>
      </c>
      <c r="C2530" s="3">
        <v>44811</v>
      </c>
      <c r="D2530" t="s">
        <v>18</v>
      </c>
      <c r="E2530">
        <v>102491</v>
      </c>
      <c r="F2530" t="s">
        <v>19</v>
      </c>
      <c r="G2530" t="s">
        <v>652</v>
      </c>
      <c r="H2530" t="s">
        <v>116</v>
      </c>
      <c r="I2530">
        <v>41042</v>
      </c>
      <c r="J2530" t="s">
        <v>22</v>
      </c>
      <c r="K2530" t="s">
        <v>66</v>
      </c>
      <c r="L2530" t="s">
        <v>45</v>
      </c>
      <c r="M2530" t="s">
        <v>46</v>
      </c>
      <c r="N2530" s="5">
        <v>13.96</v>
      </c>
      <c r="O2530" s="7">
        <v>4</v>
      </c>
      <c r="P2530" s="5">
        <v>9.9600000000000009</v>
      </c>
      <c r="Q2530" s="5">
        <v>4</v>
      </c>
      <c r="R2530" s="22">
        <f>Tabla1[[#This Row],[Fecha de Envío]]-Tabla1[[#This Row],[Fecha de Orden]]</f>
        <v>14</v>
      </c>
      <c r="S2530" s="24">
        <f>YEAR(Tabla1[[#This Row],[Fecha de Orden]])</f>
        <v>2022</v>
      </c>
      <c r="T2530" t="str">
        <f>VLOOKUP(Tabla1[[#This Row],[Nombre del Producto]],Tabla2[[Nombre Producto]:[Costo Unitario]],2,FALSE)</f>
        <v>Lot's O' Nuts</v>
      </c>
      <c r="U2530" t="str">
        <f>VLOOKUP(Tabla1[[#This Row],[Fábrica]],Tabla3[],4,FALSE)</f>
        <v>Arizona</v>
      </c>
    </row>
    <row r="2531" spans="1:21" x14ac:dyDescent="0.25">
      <c r="A2531" t="s">
        <v>5369</v>
      </c>
      <c r="B2531" s="3">
        <v>44797</v>
      </c>
      <c r="C2531" s="3">
        <v>44811</v>
      </c>
      <c r="D2531" t="s">
        <v>18</v>
      </c>
      <c r="E2531">
        <v>102491</v>
      </c>
      <c r="F2531" t="s">
        <v>19</v>
      </c>
      <c r="G2531" t="s">
        <v>652</v>
      </c>
      <c r="H2531" t="s">
        <v>116</v>
      </c>
      <c r="I2531">
        <v>41042</v>
      </c>
      <c r="J2531" t="s">
        <v>22</v>
      </c>
      <c r="K2531" t="s">
        <v>66</v>
      </c>
      <c r="L2531" t="s">
        <v>36</v>
      </c>
      <c r="M2531" t="s">
        <v>37</v>
      </c>
      <c r="N2531" s="5">
        <v>22.75</v>
      </c>
      <c r="O2531" s="7">
        <v>7</v>
      </c>
      <c r="P2531" s="5">
        <v>14.77</v>
      </c>
      <c r="Q2531" s="5">
        <v>7.98</v>
      </c>
      <c r="R2531" s="22">
        <f>Tabla1[[#This Row],[Fecha de Envío]]-Tabla1[[#This Row],[Fecha de Orden]]</f>
        <v>14</v>
      </c>
      <c r="S2531" s="24">
        <f>YEAR(Tabla1[[#This Row],[Fecha de Orden]])</f>
        <v>2022</v>
      </c>
      <c r="T2531" t="str">
        <f>VLOOKUP(Tabla1[[#This Row],[Nombre del Producto]],Tabla2[[Nombre Producto]:[Costo Unitario]],2,FALSE)</f>
        <v>Wicked Choccy's</v>
      </c>
      <c r="U2531" t="str">
        <f>VLOOKUP(Tabla1[[#This Row],[Fábrica]],Tabla3[],4,FALSE)</f>
        <v>Georgia</v>
      </c>
    </row>
    <row r="2532" spans="1:21" x14ac:dyDescent="0.25">
      <c r="A2532" t="s">
        <v>5370</v>
      </c>
      <c r="B2532" s="3">
        <v>44797</v>
      </c>
      <c r="C2532" s="3">
        <v>44811</v>
      </c>
      <c r="D2532" t="s">
        <v>18</v>
      </c>
      <c r="E2532">
        <v>102491</v>
      </c>
      <c r="F2532" t="s">
        <v>19</v>
      </c>
      <c r="G2532" t="s">
        <v>652</v>
      </c>
      <c r="H2532" t="s">
        <v>116</v>
      </c>
      <c r="I2532">
        <v>41042</v>
      </c>
      <c r="J2532" t="s">
        <v>22</v>
      </c>
      <c r="K2532" t="s">
        <v>66</v>
      </c>
      <c r="L2532" t="s">
        <v>27</v>
      </c>
      <c r="M2532" t="s">
        <v>28</v>
      </c>
      <c r="N2532" s="5">
        <v>10.8</v>
      </c>
      <c r="O2532" s="7">
        <v>3</v>
      </c>
      <c r="P2532" s="5">
        <v>7.5</v>
      </c>
      <c r="Q2532" s="5">
        <v>3.3</v>
      </c>
      <c r="R2532" s="22">
        <f>Tabla1[[#This Row],[Fecha de Envío]]-Tabla1[[#This Row],[Fecha de Orden]]</f>
        <v>14</v>
      </c>
      <c r="S2532" s="24">
        <f>YEAR(Tabla1[[#This Row],[Fecha de Orden]])</f>
        <v>2022</v>
      </c>
      <c r="T2532" t="str">
        <f>VLOOKUP(Tabla1[[#This Row],[Nombre del Producto]],Tabla2[[Nombre Producto]:[Costo Unitario]],2,FALSE)</f>
        <v>Lot's O' Nuts</v>
      </c>
      <c r="U2532" t="str">
        <f>VLOOKUP(Tabla1[[#This Row],[Fábrica]],Tabla3[],4,FALSE)</f>
        <v>Arizona</v>
      </c>
    </row>
    <row r="2533" spans="1:21" x14ac:dyDescent="0.25">
      <c r="A2533" t="s">
        <v>6395</v>
      </c>
      <c r="B2533" s="3">
        <v>44797</v>
      </c>
      <c r="C2533" s="3">
        <v>44809</v>
      </c>
      <c r="D2533" t="s">
        <v>71</v>
      </c>
      <c r="E2533">
        <v>123939</v>
      </c>
      <c r="F2533" t="s">
        <v>19</v>
      </c>
      <c r="G2533" t="s">
        <v>1024</v>
      </c>
      <c r="H2533" t="s">
        <v>210</v>
      </c>
      <c r="I2533">
        <v>43402</v>
      </c>
      <c r="J2533" t="s">
        <v>22</v>
      </c>
      <c r="K2533" t="s">
        <v>32</v>
      </c>
      <c r="L2533" t="s">
        <v>36</v>
      </c>
      <c r="M2533" t="s">
        <v>37</v>
      </c>
      <c r="N2533" s="5">
        <v>9.75</v>
      </c>
      <c r="O2533" s="7">
        <v>3</v>
      </c>
      <c r="P2533" s="5">
        <v>6.33</v>
      </c>
      <c r="Q2533" s="5">
        <v>3.42</v>
      </c>
      <c r="R2533" s="22">
        <f>Tabla1[[#This Row],[Fecha de Envío]]-Tabla1[[#This Row],[Fecha de Orden]]</f>
        <v>12</v>
      </c>
      <c r="S2533" s="24">
        <f>YEAR(Tabla1[[#This Row],[Fecha de Orden]])</f>
        <v>2022</v>
      </c>
      <c r="T2533" t="str">
        <f>VLOOKUP(Tabla1[[#This Row],[Nombre del Producto]],Tabla2[[Nombre Producto]:[Costo Unitario]],2,FALSE)</f>
        <v>Wicked Choccy's</v>
      </c>
      <c r="U2533" t="str">
        <f>VLOOKUP(Tabla1[[#This Row],[Fábrica]],Tabla3[],4,FALSE)</f>
        <v>Georgia</v>
      </c>
    </row>
    <row r="2534" spans="1:21" x14ac:dyDescent="0.25">
      <c r="A2534" t="s">
        <v>6396</v>
      </c>
      <c r="B2534" s="3">
        <v>44797</v>
      </c>
      <c r="C2534" s="3">
        <v>44809</v>
      </c>
      <c r="D2534" t="s">
        <v>71</v>
      </c>
      <c r="E2534">
        <v>123939</v>
      </c>
      <c r="F2534" t="s">
        <v>19</v>
      </c>
      <c r="G2534" t="s">
        <v>1024</v>
      </c>
      <c r="H2534" t="s">
        <v>210</v>
      </c>
      <c r="I2534">
        <v>43402</v>
      </c>
      <c r="J2534" t="s">
        <v>22</v>
      </c>
      <c r="K2534" t="s">
        <v>32</v>
      </c>
      <c r="L2534" t="s">
        <v>24</v>
      </c>
      <c r="M2534" t="s">
        <v>25</v>
      </c>
      <c r="N2534" s="5">
        <v>11.25</v>
      </c>
      <c r="O2534" s="7">
        <v>3</v>
      </c>
      <c r="P2534" s="5">
        <v>7.35</v>
      </c>
      <c r="Q2534" s="5">
        <v>3.9</v>
      </c>
      <c r="R2534" s="22">
        <f>Tabla1[[#This Row],[Fecha de Envío]]-Tabla1[[#This Row],[Fecha de Orden]]</f>
        <v>12</v>
      </c>
      <c r="S2534" s="24">
        <f>YEAR(Tabla1[[#This Row],[Fecha de Orden]])</f>
        <v>2022</v>
      </c>
      <c r="T2534" t="str">
        <f>VLOOKUP(Tabla1[[#This Row],[Nombre del Producto]],Tabla2[[Nombre Producto]:[Costo Unitario]],2,FALSE)</f>
        <v>Wicked Choccy's</v>
      </c>
      <c r="U2534" t="str">
        <f>VLOOKUP(Tabla1[[#This Row],[Fábrica]],Tabla3[],4,FALSE)</f>
        <v>Georgia</v>
      </c>
    </row>
    <row r="2535" spans="1:21" x14ac:dyDescent="0.25">
      <c r="A2535" t="s">
        <v>7893</v>
      </c>
      <c r="B2535" s="3">
        <v>44797</v>
      </c>
      <c r="C2535" s="3">
        <v>44811</v>
      </c>
      <c r="D2535" t="s">
        <v>71</v>
      </c>
      <c r="E2535">
        <v>113740</v>
      </c>
      <c r="F2535" t="s">
        <v>19</v>
      </c>
      <c r="G2535" t="s">
        <v>30</v>
      </c>
      <c r="H2535" t="s">
        <v>31</v>
      </c>
      <c r="I2535">
        <v>10035</v>
      </c>
      <c r="J2535" t="s">
        <v>22</v>
      </c>
      <c r="K2535" t="s">
        <v>32</v>
      </c>
      <c r="L2535" t="s">
        <v>36</v>
      </c>
      <c r="M2535" t="s">
        <v>37</v>
      </c>
      <c r="N2535" s="5">
        <v>9.75</v>
      </c>
      <c r="O2535" s="7">
        <v>3</v>
      </c>
      <c r="P2535" s="5">
        <v>6.33</v>
      </c>
      <c r="Q2535" s="5">
        <v>3.42</v>
      </c>
      <c r="R2535" s="22">
        <f>Tabla1[[#This Row],[Fecha de Envío]]-Tabla1[[#This Row],[Fecha de Orden]]</f>
        <v>14</v>
      </c>
      <c r="S2535" s="24">
        <f>YEAR(Tabla1[[#This Row],[Fecha de Orden]])</f>
        <v>2022</v>
      </c>
      <c r="T2535" t="str">
        <f>VLOOKUP(Tabla1[[#This Row],[Nombre del Producto]],Tabla2[[Nombre Producto]:[Costo Unitario]],2,FALSE)</f>
        <v>Wicked Choccy's</v>
      </c>
      <c r="U2535" t="str">
        <f>VLOOKUP(Tabla1[[#This Row],[Fábrica]],Tabla3[],4,FALSE)</f>
        <v>Georgia</v>
      </c>
    </row>
    <row r="2536" spans="1:21" x14ac:dyDescent="0.25">
      <c r="A2536" t="s">
        <v>5918</v>
      </c>
      <c r="B2536" s="3">
        <v>44798</v>
      </c>
      <c r="C2536" s="3">
        <v>44808</v>
      </c>
      <c r="D2536" t="s">
        <v>82</v>
      </c>
      <c r="E2536">
        <v>168809</v>
      </c>
      <c r="F2536" t="s">
        <v>19</v>
      </c>
      <c r="G2536" t="s">
        <v>159</v>
      </c>
      <c r="H2536" t="s">
        <v>42</v>
      </c>
      <c r="I2536">
        <v>77041</v>
      </c>
      <c r="J2536" t="s">
        <v>22</v>
      </c>
      <c r="K2536" t="s">
        <v>43</v>
      </c>
      <c r="L2536" t="s">
        <v>24</v>
      </c>
      <c r="M2536" t="s">
        <v>25</v>
      </c>
      <c r="N2536" s="5">
        <v>7.5</v>
      </c>
      <c r="O2536" s="7">
        <v>2</v>
      </c>
      <c r="P2536" s="5">
        <v>4.9000000000000004</v>
      </c>
      <c r="Q2536" s="5">
        <v>2.6</v>
      </c>
      <c r="R2536" s="22">
        <f>Tabla1[[#This Row],[Fecha de Envío]]-Tabla1[[#This Row],[Fecha de Orden]]</f>
        <v>10</v>
      </c>
      <c r="S2536" s="24">
        <f>YEAR(Tabla1[[#This Row],[Fecha de Orden]])</f>
        <v>2022</v>
      </c>
      <c r="T2536" t="str">
        <f>VLOOKUP(Tabla1[[#This Row],[Nombre del Producto]],Tabla2[[Nombre Producto]:[Costo Unitario]],2,FALSE)</f>
        <v>Wicked Choccy's</v>
      </c>
      <c r="U2536" t="str">
        <f>VLOOKUP(Tabla1[[#This Row],[Fábrica]],Tabla3[],4,FALSE)</f>
        <v>Georgia</v>
      </c>
    </row>
    <row r="2537" spans="1:21" x14ac:dyDescent="0.25">
      <c r="A2537" t="s">
        <v>5919</v>
      </c>
      <c r="B2537" s="3">
        <v>44798</v>
      </c>
      <c r="C2537" s="3">
        <v>44808</v>
      </c>
      <c r="D2537" t="s">
        <v>82</v>
      </c>
      <c r="E2537">
        <v>168809</v>
      </c>
      <c r="F2537" t="s">
        <v>19</v>
      </c>
      <c r="G2537" t="s">
        <v>159</v>
      </c>
      <c r="H2537" t="s">
        <v>42</v>
      </c>
      <c r="I2537">
        <v>77041</v>
      </c>
      <c r="J2537" t="s">
        <v>22</v>
      </c>
      <c r="K2537" t="s">
        <v>43</v>
      </c>
      <c r="L2537" t="s">
        <v>36</v>
      </c>
      <c r="M2537" t="s">
        <v>37</v>
      </c>
      <c r="N2537" s="5">
        <v>16.25</v>
      </c>
      <c r="O2537" s="7">
        <v>5</v>
      </c>
      <c r="P2537" s="5">
        <v>10.55</v>
      </c>
      <c r="Q2537" s="5">
        <v>5.7</v>
      </c>
      <c r="R2537" s="22">
        <f>Tabla1[[#This Row],[Fecha de Envío]]-Tabla1[[#This Row],[Fecha de Orden]]</f>
        <v>10</v>
      </c>
      <c r="S2537" s="24">
        <f>YEAR(Tabla1[[#This Row],[Fecha de Orden]])</f>
        <v>2022</v>
      </c>
      <c r="T2537" t="str">
        <f>VLOOKUP(Tabla1[[#This Row],[Nombre del Producto]],Tabla2[[Nombre Producto]:[Costo Unitario]],2,FALSE)</f>
        <v>Wicked Choccy's</v>
      </c>
      <c r="U2537" t="str">
        <f>VLOOKUP(Tabla1[[#This Row],[Fábrica]],Tabla3[],4,FALSE)</f>
        <v>Georgia</v>
      </c>
    </row>
    <row r="2538" spans="1:21" x14ac:dyDescent="0.25">
      <c r="A2538" t="s">
        <v>6706</v>
      </c>
      <c r="B2538" s="3">
        <v>44798</v>
      </c>
      <c r="C2538" s="3">
        <v>44813</v>
      </c>
      <c r="D2538" t="s">
        <v>18</v>
      </c>
      <c r="E2538">
        <v>139759</v>
      </c>
      <c r="F2538" t="s">
        <v>19</v>
      </c>
      <c r="G2538" t="s">
        <v>53</v>
      </c>
      <c r="H2538" t="s">
        <v>21</v>
      </c>
      <c r="I2538">
        <v>90045</v>
      </c>
      <c r="J2538" t="s">
        <v>22</v>
      </c>
      <c r="K2538" t="s">
        <v>23</v>
      </c>
      <c r="L2538" t="s">
        <v>27</v>
      </c>
      <c r="M2538" t="s">
        <v>28</v>
      </c>
      <c r="N2538" s="5">
        <v>3.6</v>
      </c>
      <c r="O2538" s="7">
        <v>1</v>
      </c>
      <c r="P2538" s="5">
        <v>2.5</v>
      </c>
      <c r="Q2538" s="5">
        <v>1.1000000000000001</v>
      </c>
      <c r="R2538" s="22">
        <f>Tabla1[[#This Row],[Fecha de Envío]]-Tabla1[[#This Row],[Fecha de Orden]]</f>
        <v>15</v>
      </c>
      <c r="S2538" s="24">
        <f>YEAR(Tabla1[[#This Row],[Fecha de Orden]])</f>
        <v>2022</v>
      </c>
      <c r="T2538" t="str">
        <f>VLOOKUP(Tabla1[[#This Row],[Nombre del Producto]],Tabla2[[Nombre Producto]:[Costo Unitario]],2,FALSE)</f>
        <v>Lot's O' Nuts</v>
      </c>
      <c r="U2538" t="str">
        <f>VLOOKUP(Tabla1[[#This Row],[Fábrica]],Tabla3[],4,FALSE)</f>
        <v>Arizona</v>
      </c>
    </row>
    <row r="2539" spans="1:21" x14ac:dyDescent="0.25">
      <c r="A2539" t="s">
        <v>6707</v>
      </c>
      <c r="B2539" s="3">
        <v>44798</v>
      </c>
      <c r="C2539" s="3">
        <v>44813</v>
      </c>
      <c r="D2539" t="s">
        <v>18</v>
      </c>
      <c r="E2539">
        <v>139759</v>
      </c>
      <c r="F2539" t="s">
        <v>19</v>
      </c>
      <c r="G2539" t="s">
        <v>53</v>
      </c>
      <c r="H2539" t="s">
        <v>21</v>
      </c>
      <c r="I2539">
        <v>90045</v>
      </c>
      <c r="J2539" t="s">
        <v>22</v>
      </c>
      <c r="K2539" t="s">
        <v>23</v>
      </c>
      <c r="L2539" t="s">
        <v>24</v>
      </c>
      <c r="M2539" t="s">
        <v>25</v>
      </c>
      <c r="N2539" s="5">
        <v>15</v>
      </c>
      <c r="O2539" s="7">
        <v>4</v>
      </c>
      <c r="P2539" s="5">
        <v>9.8000000000000007</v>
      </c>
      <c r="Q2539" s="5">
        <v>5.2</v>
      </c>
      <c r="R2539" s="22">
        <f>Tabla1[[#This Row],[Fecha de Envío]]-Tabla1[[#This Row],[Fecha de Orden]]</f>
        <v>15</v>
      </c>
      <c r="S2539" s="24">
        <f>YEAR(Tabla1[[#This Row],[Fecha de Orden]])</f>
        <v>2022</v>
      </c>
      <c r="T2539" t="str">
        <f>VLOOKUP(Tabla1[[#This Row],[Nombre del Producto]],Tabla2[[Nombre Producto]:[Costo Unitario]],2,FALSE)</f>
        <v>Wicked Choccy's</v>
      </c>
      <c r="U2539" t="str">
        <f>VLOOKUP(Tabla1[[#This Row],[Fábrica]],Tabla3[],4,FALSE)</f>
        <v>Georgia</v>
      </c>
    </row>
    <row r="2540" spans="1:21" x14ac:dyDescent="0.25">
      <c r="A2540" t="s">
        <v>1671</v>
      </c>
      <c r="B2540" s="3">
        <v>44800</v>
      </c>
      <c r="C2540" s="3">
        <v>44814</v>
      </c>
      <c r="D2540" t="s">
        <v>18</v>
      </c>
      <c r="E2540">
        <v>113040</v>
      </c>
      <c r="F2540" t="s">
        <v>19</v>
      </c>
      <c r="G2540" t="s">
        <v>53</v>
      </c>
      <c r="H2540" t="s">
        <v>21</v>
      </c>
      <c r="I2540">
        <v>90045</v>
      </c>
      <c r="J2540" t="s">
        <v>22</v>
      </c>
      <c r="K2540" t="s">
        <v>23</v>
      </c>
      <c r="L2540" t="s">
        <v>27</v>
      </c>
      <c r="M2540" t="s">
        <v>28</v>
      </c>
      <c r="N2540" s="5">
        <v>3.6</v>
      </c>
      <c r="O2540" s="7">
        <v>1</v>
      </c>
      <c r="P2540" s="5">
        <v>2.5</v>
      </c>
      <c r="Q2540" s="5">
        <v>1.1000000000000001</v>
      </c>
      <c r="R2540" s="22">
        <f>Tabla1[[#This Row],[Fecha de Envío]]-Tabla1[[#This Row],[Fecha de Orden]]</f>
        <v>14</v>
      </c>
      <c r="S2540" s="24">
        <f>YEAR(Tabla1[[#This Row],[Fecha de Orden]])</f>
        <v>2022</v>
      </c>
      <c r="T2540" t="str">
        <f>VLOOKUP(Tabla1[[#This Row],[Nombre del Producto]],Tabla2[[Nombre Producto]:[Costo Unitario]],2,FALSE)</f>
        <v>Lot's O' Nuts</v>
      </c>
      <c r="U2540" t="str">
        <f>VLOOKUP(Tabla1[[#This Row],[Fábrica]],Tabla3[],4,FALSE)</f>
        <v>Arizona</v>
      </c>
    </row>
    <row r="2541" spans="1:21" x14ac:dyDescent="0.25">
      <c r="A2541" t="s">
        <v>6942</v>
      </c>
      <c r="B2541" s="3">
        <v>44800</v>
      </c>
      <c r="C2541" s="3">
        <v>44815</v>
      </c>
      <c r="D2541" t="s">
        <v>18</v>
      </c>
      <c r="E2541">
        <v>101707</v>
      </c>
      <c r="F2541" t="s">
        <v>19</v>
      </c>
      <c r="G2541" t="s">
        <v>120</v>
      </c>
      <c r="H2541" t="s">
        <v>21</v>
      </c>
      <c r="I2541">
        <v>92105</v>
      </c>
      <c r="J2541" t="s">
        <v>22</v>
      </c>
      <c r="K2541" t="s">
        <v>23</v>
      </c>
      <c r="L2541" t="s">
        <v>24</v>
      </c>
      <c r="M2541" t="s">
        <v>25</v>
      </c>
      <c r="N2541" s="5">
        <v>3.75</v>
      </c>
      <c r="O2541" s="7">
        <v>1</v>
      </c>
      <c r="P2541" s="5">
        <v>2.4500000000000002</v>
      </c>
      <c r="Q2541" s="5">
        <v>1.3</v>
      </c>
      <c r="R2541" s="22">
        <f>Tabla1[[#This Row],[Fecha de Envío]]-Tabla1[[#This Row],[Fecha de Orden]]</f>
        <v>15</v>
      </c>
      <c r="S2541" s="24">
        <f>YEAR(Tabla1[[#This Row],[Fecha de Orden]])</f>
        <v>2022</v>
      </c>
      <c r="T2541" t="str">
        <f>VLOOKUP(Tabla1[[#This Row],[Nombre del Producto]],Tabla2[[Nombre Producto]:[Costo Unitario]],2,FALSE)</f>
        <v>Wicked Choccy's</v>
      </c>
      <c r="U2541" t="str">
        <f>VLOOKUP(Tabla1[[#This Row],[Fábrica]],Tabla3[],4,FALSE)</f>
        <v>Georgia</v>
      </c>
    </row>
    <row r="2542" spans="1:21" x14ac:dyDescent="0.25">
      <c r="A2542" t="s">
        <v>6943</v>
      </c>
      <c r="B2542" s="3">
        <v>44800</v>
      </c>
      <c r="C2542" s="3">
        <v>44815</v>
      </c>
      <c r="D2542" t="s">
        <v>18</v>
      </c>
      <c r="E2542">
        <v>101707</v>
      </c>
      <c r="F2542" t="s">
        <v>19</v>
      </c>
      <c r="G2542" t="s">
        <v>120</v>
      </c>
      <c r="H2542" t="s">
        <v>21</v>
      </c>
      <c r="I2542">
        <v>92105</v>
      </c>
      <c r="J2542" t="s">
        <v>22</v>
      </c>
      <c r="K2542" t="s">
        <v>23</v>
      </c>
      <c r="L2542" t="s">
        <v>27</v>
      </c>
      <c r="M2542" t="s">
        <v>28</v>
      </c>
      <c r="N2542" s="5">
        <v>18</v>
      </c>
      <c r="O2542" s="7">
        <v>5</v>
      </c>
      <c r="P2542" s="5">
        <v>12.5</v>
      </c>
      <c r="Q2542" s="5">
        <v>5.5</v>
      </c>
      <c r="R2542" s="22">
        <f>Tabla1[[#This Row],[Fecha de Envío]]-Tabla1[[#This Row],[Fecha de Orden]]</f>
        <v>15</v>
      </c>
      <c r="S2542" s="24">
        <f>YEAR(Tabla1[[#This Row],[Fecha de Orden]])</f>
        <v>2022</v>
      </c>
      <c r="T2542" t="str">
        <f>VLOOKUP(Tabla1[[#This Row],[Nombre del Producto]],Tabla2[[Nombre Producto]:[Costo Unitario]],2,FALSE)</f>
        <v>Lot's O' Nuts</v>
      </c>
      <c r="U2542" t="str">
        <f>VLOOKUP(Tabla1[[#This Row],[Fábrica]],Tabla3[],4,FALSE)</f>
        <v>Arizona</v>
      </c>
    </row>
    <row r="2543" spans="1:21" x14ac:dyDescent="0.25">
      <c r="A2543" t="s">
        <v>7288</v>
      </c>
      <c r="B2543" s="3">
        <v>44800</v>
      </c>
      <c r="C2543" s="3">
        <v>44814</v>
      </c>
      <c r="D2543" t="s">
        <v>18</v>
      </c>
      <c r="E2543">
        <v>126445</v>
      </c>
      <c r="F2543" t="s">
        <v>19</v>
      </c>
      <c r="G2543" t="s">
        <v>7289</v>
      </c>
      <c r="H2543" t="s">
        <v>21</v>
      </c>
      <c r="I2543">
        <v>92563</v>
      </c>
      <c r="J2543" t="s">
        <v>22</v>
      </c>
      <c r="K2543" t="s">
        <v>23</v>
      </c>
      <c r="L2543" t="s">
        <v>24</v>
      </c>
      <c r="M2543" t="s">
        <v>25</v>
      </c>
      <c r="N2543" s="5">
        <v>11.25</v>
      </c>
      <c r="O2543" s="7">
        <v>3</v>
      </c>
      <c r="P2543" s="5">
        <v>7.35</v>
      </c>
      <c r="Q2543" s="5">
        <v>3.9</v>
      </c>
      <c r="R2543" s="22">
        <f>Tabla1[[#This Row],[Fecha de Envío]]-Tabla1[[#This Row],[Fecha de Orden]]</f>
        <v>14</v>
      </c>
      <c r="S2543" s="24">
        <f>YEAR(Tabla1[[#This Row],[Fecha de Orden]])</f>
        <v>2022</v>
      </c>
      <c r="T2543" t="str">
        <f>VLOOKUP(Tabla1[[#This Row],[Nombre del Producto]],Tabla2[[Nombre Producto]:[Costo Unitario]],2,FALSE)</f>
        <v>Wicked Choccy's</v>
      </c>
      <c r="U2543" t="str">
        <f>VLOOKUP(Tabla1[[#This Row],[Fábrica]],Tabla3[],4,FALSE)</f>
        <v>Georgia</v>
      </c>
    </row>
    <row r="2544" spans="1:21" x14ac:dyDescent="0.25">
      <c r="A2544" t="s">
        <v>1364</v>
      </c>
      <c r="B2544" s="3">
        <v>44801</v>
      </c>
      <c r="C2544" s="3">
        <v>44815</v>
      </c>
      <c r="D2544" t="s">
        <v>18</v>
      </c>
      <c r="E2544">
        <v>166219</v>
      </c>
      <c r="F2544" t="s">
        <v>19</v>
      </c>
      <c r="G2544" t="s">
        <v>186</v>
      </c>
      <c r="H2544" t="s">
        <v>42</v>
      </c>
      <c r="I2544">
        <v>75081</v>
      </c>
      <c r="J2544" t="s">
        <v>22</v>
      </c>
      <c r="K2544" t="s">
        <v>43</v>
      </c>
      <c r="L2544" t="s">
        <v>27</v>
      </c>
      <c r="M2544" t="s">
        <v>28</v>
      </c>
      <c r="N2544" s="5">
        <v>3.6</v>
      </c>
      <c r="O2544" s="7">
        <v>1</v>
      </c>
      <c r="P2544" s="5">
        <v>2.5</v>
      </c>
      <c r="Q2544" s="5">
        <v>1.1000000000000001</v>
      </c>
      <c r="R2544" s="22">
        <f>Tabla1[[#This Row],[Fecha de Envío]]-Tabla1[[#This Row],[Fecha de Orden]]</f>
        <v>14</v>
      </c>
      <c r="S2544" s="24">
        <f>YEAR(Tabla1[[#This Row],[Fecha de Orden]])</f>
        <v>2022</v>
      </c>
      <c r="T2544" t="str">
        <f>VLOOKUP(Tabla1[[#This Row],[Nombre del Producto]],Tabla2[[Nombre Producto]:[Costo Unitario]],2,FALSE)</f>
        <v>Lot's O' Nuts</v>
      </c>
      <c r="U2544" t="str">
        <f>VLOOKUP(Tabla1[[#This Row],[Fábrica]],Tabla3[],4,FALSE)</f>
        <v>Arizona</v>
      </c>
    </row>
    <row r="2545" spans="1:21" x14ac:dyDescent="0.25">
      <c r="A2545" t="s">
        <v>1365</v>
      </c>
      <c r="B2545" s="3">
        <v>44801</v>
      </c>
      <c r="C2545" s="3">
        <v>44815</v>
      </c>
      <c r="D2545" t="s">
        <v>18</v>
      </c>
      <c r="E2545">
        <v>166219</v>
      </c>
      <c r="F2545" t="s">
        <v>19</v>
      </c>
      <c r="G2545" t="s">
        <v>186</v>
      </c>
      <c r="H2545" t="s">
        <v>42</v>
      </c>
      <c r="I2545">
        <v>75081</v>
      </c>
      <c r="J2545" t="s">
        <v>22</v>
      </c>
      <c r="K2545" t="s">
        <v>43</v>
      </c>
      <c r="L2545" t="s">
        <v>36</v>
      </c>
      <c r="M2545" t="s">
        <v>37</v>
      </c>
      <c r="N2545" s="5">
        <v>16.25</v>
      </c>
      <c r="O2545" s="7">
        <v>5</v>
      </c>
      <c r="P2545" s="5">
        <v>10.55</v>
      </c>
      <c r="Q2545" s="5">
        <v>5.7</v>
      </c>
      <c r="R2545" s="22">
        <f>Tabla1[[#This Row],[Fecha de Envío]]-Tabla1[[#This Row],[Fecha de Orden]]</f>
        <v>14</v>
      </c>
      <c r="S2545" s="24">
        <f>YEAR(Tabla1[[#This Row],[Fecha de Orden]])</f>
        <v>2022</v>
      </c>
      <c r="T2545" t="str">
        <f>VLOOKUP(Tabla1[[#This Row],[Nombre del Producto]],Tabla2[[Nombre Producto]:[Costo Unitario]],2,FALSE)</f>
        <v>Wicked Choccy's</v>
      </c>
      <c r="U2545" t="str">
        <f>VLOOKUP(Tabla1[[#This Row],[Fábrica]],Tabla3[],4,FALSE)</f>
        <v>Georgia</v>
      </c>
    </row>
    <row r="2546" spans="1:21" x14ac:dyDescent="0.25">
      <c r="A2546" t="s">
        <v>1619</v>
      </c>
      <c r="B2546" s="3">
        <v>44801</v>
      </c>
      <c r="C2546" s="3">
        <v>44818</v>
      </c>
      <c r="D2546" t="s">
        <v>18</v>
      </c>
      <c r="E2546">
        <v>121188</v>
      </c>
      <c r="F2546" t="s">
        <v>19</v>
      </c>
      <c r="G2546" t="s">
        <v>53</v>
      </c>
      <c r="H2546" t="s">
        <v>21</v>
      </c>
      <c r="I2546">
        <v>90049</v>
      </c>
      <c r="J2546" t="s">
        <v>22</v>
      </c>
      <c r="K2546" t="s">
        <v>23</v>
      </c>
      <c r="L2546" t="s">
        <v>45</v>
      </c>
      <c r="M2546" t="s">
        <v>46</v>
      </c>
      <c r="N2546" s="5">
        <v>6.98</v>
      </c>
      <c r="O2546" s="7">
        <v>2</v>
      </c>
      <c r="P2546" s="5">
        <v>4.9800000000000004</v>
      </c>
      <c r="Q2546" s="5">
        <v>2</v>
      </c>
      <c r="R2546" s="22">
        <f>Tabla1[[#This Row],[Fecha de Envío]]-Tabla1[[#This Row],[Fecha de Orden]]</f>
        <v>17</v>
      </c>
      <c r="S2546" s="24">
        <f>YEAR(Tabla1[[#This Row],[Fecha de Orden]])</f>
        <v>2022</v>
      </c>
      <c r="T2546" t="str">
        <f>VLOOKUP(Tabla1[[#This Row],[Nombre del Producto]],Tabla2[[Nombre Producto]:[Costo Unitario]],2,FALSE)</f>
        <v>Lot's O' Nuts</v>
      </c>
      <c r="U2546" t="str">
        <f>VLOOKUP(Tabla1[[#This Row],[Fábrica]],Tabla3[],4,FALSE)</f>
        <v>Arizona</v>
      </c>
    </row>
    <row r="2547" spans="1:21" x14ac:dyDescent="0.25">
      <c r="A2547" t="s">
        <v>1620</v>
      </c>
      <c r="B2547" s="3">
        <v>44801</v>
      </c>
      <c r="C2547" s="3">
        <v>44818</v>
      </c>
      <c r="D2547" t="s">
        <v>18</v>
      </c>
      <c r="E2547">
        <v>121188</v>
      </c>
      <c r="F2547" t="s">
        <v>19</v>
      </c>
      <c r="G2547" t="s">
        <v>53</v>
      </c>
      <c r="H2547" t="s">
        <v>21</v>
      </c>
      <c r="I2547">
        <v>90049</v>
      </c>
      <c r="J2547" t="s">
        <v>22</v>
      </c>
      <c r="K2547" t="s">
        <v>23</v>
      </c>
      <c r="L2547" t="s">
        <v>36</v>
      </c>
      <c r="M2547" t="s">
        <v>37</v>
      </c>
      <c r="N2547" s="5">
        <v>6.5</v>
      </c>
      <c r="O2547" s="7">
        <v>2</v>
      </c>
      <c r="P2547" s="5">
        <v>4.22</v>
      </c>
      <c r="Q2547" s="5">
        <v>2.2799999999999998</v>
      </c>
      <c r="R2547" s="22">
        <f>Tabla1[[#This Row],[Fecha de Envío]]-Tabla1[[#This Row],[Fecha de Orden]]</f>
        <v>17</v>
      </c>
      <c r="S2547" s="24">
        <f>YEAR(Tabla1[[#This Row],[Fecha de Orden]])</f>
        <v>2022</v>
      </c>
      <c r="T2547" t="str">
        <f>VLOOKUP(Tabla1[[#This Row],[Nombre del Producto]],Tabla2[[Nombre Producto]:[Costo Unitario]],2,FALSE)</f>
        <v>Wicked Choccy's</v>
      </c>
      <c r="U2547" t="str">
        <f>VLOOKUP(Tabla1[[#This Row],[Fábrica]],Tabla3[],4,FALSE)</f>
        <v>Georgia</v>
      </c>
    </row>
    <row r="2548" spans="1:21" x14ac:dyDescent="0.25">
      <c r="A2548" t="s">
        <v>1621</v>
      </c>
      <c r="B2548" s="3">
        <v>44801</v>
      </c>
      <c r="C2548" s="3">
        <v>44818</v>
      </c>
      <c r="D2548" t="s">
        <v>18</v>
      </c>
      <c r="E2548">
        <v>121188</v>
      </c>
      <c r="F2548" t="s">
        <v>19</v>
      </c>
      <c r="G2548" t="s">
        <v>53</v>
      </c>
      <c r="H2548" t="s">
        <v>21</v>
      </c>
      <c r="I2548">
        <v>90049</v>
      </c>
      <c r="J2548" t="s">
        <v>22</v>
      </c>
      <c r="K2548" t="s">
        <v>23</v>
      </c>
      <c r="L2548" t="s">
        <v>24</v>
      </c>
      <c r="M2548" t="s">
        <v>25</v>
      </c>
      <c r="N2548" s="5">
        <v>33.75</v>
      </c>
      <c r="O2548" s="7">
        <v>9</v>
      </c>
      <c r="P2548" s="5">
        <v>22.05</v>
      </c>
      <c r="Q2548" s="5">
        <v>11.7</v>
      </c>
      <c r="R2548" s="22">
        <f>Tabla1[[#This Row],[Fecha de Envío]]-Tabla1[[#This Row],[Fecha de Orden]]</f>
        <v>17</v>
      </c>
      <c r="S2548" s="24">
        <f>YEAR(Tabla1[[#This Row],[Fecha de Orden]])</f>
        <v>2022</v>
      </c>
      <c r="T2548" t="str">
        <f>VLOOKUP(Tabla1[[#This Row],[Nombre del Producto]],Tabla2[[Nombre Producto]:[Costo Unitario]],2,FALSE)</f>
        <v>Wicked Choccy's</v>
      </c>
      <c r="U2548" t="str">
        <f>VLOOKUP(Tabla1[[#This Row],[Fábrica]],Tabla3[],4,FALSE)</f>
        <v>Georgia</v>
      </c>
    </row>
    <row r="2549" spans="1:21" x14ac:dyDescent="0.25">
      <c r="A2549" t="s">
        <v>1622</v>
      </c>
      <c r="B2549" s="3">
        <v>44801</v>
      </c>
      <c r="C2549" s="3">
        <v>44818</v>
      </c>
      <c r="D2549" t="s">
        <v>18</v>
      </c>
      <c r="E2549">
        <v>121188</v>
      </c>
      <c r="F2549" t="s">
        <v>19</v>
      </c>
      <c r="G2549" t="s">
        <v>53</v>
      </c>
      <c r="H2549" t="s">
        <v>21</v>
      </c>
      <c r="I2549">
        <v>90049</v>
      </c>
      <c r="J2549" t="s">
        <v>22</v>
      </c>
      <c r="K2549" t="s">
        <v>23</v>
      </c>
      <c r="L2549" t="s">
        <v>33</v>
      </c>
      <c r="M2549" t="s">
        <v>34</v>
      </c>
      <c r="N2549" s="5">
        <v>18</v>
      </c>
      <c r="O2549" s="7">
        <v>5</v>
      </c>
      <c r="P2549" s="5">
        <v>12</v>
      </c>
      <c r="Q2549" s="5">
        <v>6</v>
      </c>
      <c r="R2549" s="22">
        <f>Tabla1[[#This Row],[Fecha de Envío]]-Tabla1[[#This Row],[Fecha de Orden]]</f>
        <v>17</v>
      </c>
      <c r="S2549" s="24">
        <f>YEAR(Tabla1[[#This Row],[Fecha de Orden]])</f>
        <v>2022</v>
      </c>
      <c r="T2549" t="str">
        <f>VLOOKUP(Tabla1[[#This Row],[Nombre del Producto]],Tabla2[[Nombre Producto]:[Costo Unitario]],2,FALSE)</f>
        <v>Lot's O' Nuts</v>
      </c>
      <c r="U2549" t="str">
        <f>VLOOKUP(Tabla1[[#This Row],[Fábrica]],Tabla3[],4,FALSE)</f>
        <v>Arizona</v>
      </c>
    </row>
    <row r="2550" spans="1:21" x14ac:dyDescent="0.25">
      <c r="A2550" t="s">
        <v>8213</v>
      </c>
      <c r="B2550" s="3">
        <v>44801</v>
      </c>
      <c r="C2550" s="3">
        <v>44816</v>
      </c>
      <c r="D2550" t="s">
        <v>18</v>
      </c>
      <c r="E2550">
        <v>107902</v>
      </c>
      <c r="F2550" t="s">
        <v>19</v>
      </c>
      <c r="G2550" t="s">
        <v>297</v>
      </c>
      <c r="H2550" t="s">
        <v>84</v>
      </c>
      <c r="I2550">
        <v>6824</v>
      </c>
      <c r="J2550" t="s">
        <v>22</v>
      </c>
      <c r="K2550" t="s">
        <v>32</v>
      </c>
      <c r="L2550" t="s">
        <v>36</v>
      </c>
      <c r="M2550" t="s">
        <v>37</v>
      </c>
      <c r="N2550" s="5">
        <v>35.75</v>
      </c>
      <c r="O2550" s="7">
        <v>11</v>
      </c>
      <c r="P2550" s="5">
        <v>23.21</v>
      </c>
      <c r="Q2550" s="5">
        <v>12.54</v>
      </c>
      <c r="R2550" s="22">
        <f>Tabla1[[#This Row],[Fecha de Envío]]-Tabla1[[#This Row],[Fecha de Orden]]</f>
        <v>15</v>
      </c>
      <c r="S2550" s="24">
        <f>YEAR(Tabla1[[#This Row],[Fecha de Orden]])</f>
        <v>2022</v>
      </c>
      <c r="T2550" t="str">
        <f>VLOOKUP(Tabla1[[#This Row],[Nombre del Producto]],Tabla2[[Nombre Producto]:[Costo Unitario]],2,FALSE)</f>
        <v>Wicked Choccy's</v>
      </c>
      <c r="U2550" t="str">
        <f>VLOOKUP(Tabla1[[#This Row],[Fábrica]],Tabla3[],4,FALSE)</f>
        <v>Georgia</v>
      </c>
    </row>
    <row r="2551" spans="1:21" x14ac:dyDescent="0.25">
      <c r="A2551" t="s">
        <v>8898</v>
      </c>
      <c r="B2551" s="3">
        <v>44801</v>
      </c>
      <c r="C2551" s="3">
        <v>44815</v>
      </c>
      <c r="D2551" t="s">
        <v>18</v>
      </c>
      <c r="E2551">
        <v>100377</v>
      </c>
      <c r="F2551" t="s">
        <v>19</v>
      </c>
      <c r="G2551" t="s">
        <v>239</v>
      </c>
      <c r="H2551" t="s">
        <v>173</v>
      </c>
      <c r="I2551">
        <v>60623</v>
      </c>
      <c r="J2551" t="s">
        <v>22</v>
      </c>
      <c r="K2551" t="s">
        <v>43</v>
      </c>
      <c r="L2551" t="s">
        <v>27</v>
      </c>
      <c r="M2551" t="s">
        <v>28</v>
      </c>
      <c r="N2551" s="5">
        <v>18</v>
      </c>
      <c r="O2551" s="7">
        <v>5</v>
      </c>
      <c r="P2551" s="5">
        <v>12.5</v>
      </c>
      <c r="Q2551" s="5">
        <v>5.5</v>
      </c>
      <c r="R2551" s="22">
        <f>Tabla1[[#This Row],[Fecha de Envío]]-Tabla1[[#This Row],[Fecha de Orden]]</f>
        <v>14</v>
      </c>
      <c r="S2551" s="24">
        <f>YEAR(Tabla1[[#This Row],[Fecha de Orden]])</f>
        <v>2022</v>
      </c>
      <c r="T2551" t="str">
        <f>VLOOKUP(Tabla1[[#This Row],[Nombre del Producto]],Tabla2[[Nombre Producto]:[Costo Unitario]],2,FALSE)</f>
        <v>Lot's O' Nuts</v>
      </c>
      <c r="U2551" t="str">
        <f>VLOOKUP(Tabla1[[#This Row],[Fábrica]],Tabla3[],4,FALSE)</f>
        <v>Arizona</v>
      </c>
    </row>
    <row r="2552" spans="1:21" x14ac:dyDescent="0.25">
      <c r="A2552" t="s">
        <v>1672</v>
      </c>
      <c r="B2552" s="3">
        <v>44802</v>
      </c>
      <c r="C2552" s="3">
        <v>44816</v>
      </c>
      <c r="D2552" t="s">
        <v>18</v>
      </c>
      <c r="E2552">
        <v>108532</v>
      </c>
      <c r="F2552" t="s">
        <v>19</v>
      </c>
      <c r="G2552" t="s">
        <v>92</v>
      </c>
      <c r="H2552" t="s">
        <v>93</v>
      </c>
      <c r="I2552">
        <v>48234</v>
      </c>
      <c r="J2552" t="s">
        <v>22</v>
      </c>
      <c r="K2552" t="s">
        <v>43</v>
      </c>
      <c r="L2552" t="s">
        <v>45</v>
      </c>
      <c r="M2552" t="s">
        <v>46</v>
      </c>
      <c r="N2552" s="5">
        <v>24.43</v>
      </c>
      <c r="O2552" s="7">
        <v>7</v>
      </c>
      <c r="P2552" s="5">
        <v>17.43</v>
      </c>
      <c r="Q2552" s="5">
        <v>7</v>
      </c>
      <c r="R2552" s="22">
        <f>Tabla1[[#This Row],[Fecha de Envío]]-Tabla1[[#This Row],[Fecha de Orden]]</f>
        <v>14</v>
      </c>
      <c r="S2552" s="24">
        <f>YEAR(Tabla1[[#This Row],[Fecha de Orden]])</f>
        <v>2022</v>
      </c>
      <c r="T2552" t="str">
        <f>VLOOKUP(Tabla1[[#This Row],[Nombre del Producto]],Tabla2[[Nombre Producto]:[Costo Unitario]],2,FALSE)</f>
        <v>Lot's O' Nuts</v>
      </c>
      <c r="U2552" t="str">
        <f>VLOOKUP(Tabla1[[#This Row],[Fábrica]],Tabla3[],4,FALSE)</f>
        <v>Arizona</v>
      </c>
    </row>
    <row r="2553" spans="1:21" x14ac:dyDescent="0.25">
      <c r="A2553" t="s">
        <v>1673</v>
      </c>
      <c r="B2553" s="3">
        <v>44802</v>
      </c>
      <c r="C2553" s="3">
        <v>44816</v>
      </c>
      <c r="D2553" t="s">
        <v>18</v>
      </c>
      <c r="E2553">
        <v>108532</v>
      </c>
      <c r="F2553" t="s">
        <v>19</v>
      </c>
      <c r="G2553" t="s">
        <v>92</v>
      </c>
      <c r="H2553" t="s">
        <v>93</v>
      </c>
      <c r="I2553">
        <v>48234</v>
      </c>
      <c r="J2553" t="s">
        <v>22</v>
      </c>
      <c r="K2553" t="s">
        <v>43</v>
      </c>
      <c r="L2553" t="s">
        <v>27</v>
      </c>
      <c r="M2553" t="s">
        <v>28</v>
      </c>
      <c r="N2553" s="5">
        <v>7.2</v>
      </c>
      <c r="O2553" s="7">
        <v>2</v>
      </c>
      <c r="P2553" s="5">
        <v>5</v>
      </c>
      <c r="Q2553" s="5">
        <v>2.2000000000000002</v>
      </c>
      <c r="R2553" s="22">
        <f>Tabla1[[#This Row],[Fecha de Envío]]-Tabla1[[#This Row],[Fecha de Orden]]</f>
        <v>14</v>
      </c>
      <c r="S2553" s="24">
        <f>YEAR(Tabla1[[#This Row],[Fecha de Orden]])</f>
        <v>2022</v>
      </c>
      <c r="T2553" t="str">
        <f>VLOOKUP(Tabla1[[#This Row],[Nombre del Producto]],Tabla2[[Nombre Producto]:[Costo Unitario]],2,FALSE)</f>
        <v>Lot's O' Nuts</v>
      </c>
      <c r="U2553" t="str">
        <f>VLOOKUP(Tabla1[[#This Row],[Fábrica]],Tabla3[],4,FALSE)</f>
        <v>Arizona</v>
      </c>
    </row>
    <row r="2554" spans="1:21" x14ac:dyDescent="0.25">
      <c r="A2554" t="s">
        <v>719</v>
      </c>
      <c r="B2554" s="3">
        <v>44804</v>
      </c>
      <c r="C2554" s="3">
        <v>44819</v>
      </c>
      <c r="D2554" t="s">
        <v>18</v>
      </c>
      <c r="E2554">
        <v>112319</v>
      </c>
      <c r="F2554" t="s">
        <v>19</v>
      </c>
      <c r="G2554" t="s">
        <v>53</v>
      </c>
      <c r="H2554" t="s">
        <v>21</v>
      </c>
      <c r="I2554">
        <v>90004</v>
      </c>
      <c r="J2554" t="s">
        <v>22</v>
      </c>
      <c r="K2554" t="s">
        <v>23</v>
      </c>
      <c r="L2554" t="s">
        <v>36</v>
      </c>
      <c r="M2554" t="s">
        <v>37</v>
      </c>
      <c r="N2554" s="5">
        <v>29.25</v>
      </c>
      <c r="O2554" s="7">
        <v>9</v>
      </c>
      <c r="P2554" s="5">
        <v>18.989999999999998</v>
      </c>
      <c r="Q2554" s="5">
        <v>10.26</v>
      </c>
      <c r="R2554" s="22">
        <f>Tabla1[[#This Row],[Fecha de Envío]]-Tabla1[[#This Row],[Fecha de Orden]]</f>
        <v>15</v>
      </c>
      <c r="S2554" s="24">
        <f>YEAR(Tabla1[[#This Row],[Fecha de Orden]])</f>
        <v>2022</v>
      </c>
      <c r="T2554" t="str">
        <f>VLOOKUP(Tabla1[[#This Row],[Nombre del Producto]],Tabla2[[Nombre Producto]:[Costo Unitario]],2,FALSE)</f>
        <v>Wicked Choccy's</v>
      </c>
      <c r="U2554" t="str">
        <f>VLOOKUP(Tabla1[[#This Row],[Fábrica]],Tabla3[],4,FALSE)</f>
        <v>Georgia</v>
      </c>
    </row>
    <row r="2555" spans="1:21" x14ac:dyDescent="0.25">
      <c r="A2555" t="s">
        <v>7555</v>
      </c>
      <c r="B2555" s="3">
        <v>44804</v>
      </c>
      <c r="C2555" s="3">
        <v>44818</v>
      </c>
      <c r="D2555" t="s">
        <v>18</v>
      </c>
      <c r="E2555">
        <v>157805</v>
      </c>
      <c r="F2555" t="s">
        <v>19</v>
      </c>
      <c r="G2555" t="s">
        <v>120</v>
      </c>
      <c r="H2555" t="s">
        <v>21</v>
      </c>
      <c r="I2555">
        <v>92037</v>
      </c>
      <c r="J2555" t="s">
        <v>22</v>
      </c>
      <c r="K2555" t="s">
        <v>23</v>
      </c>
      <c r="L2555" t="s">
        <v>36</v>
      </c>
      <c r="M2555" t="s">
        <v>37</v>
      </c>
      <c r="N2555" s="5">
        <v>16.25</v>
      </c>
      <c r="O2555" s="7">
        <v>5</v>
      </c>
      <c r="P2555" s="5">
        <v>10.55</v>
      </c>
      <c r="Q2555" s="5">
        <v>5.7</v>
      </c>
      <c r="R2555" s="22">
        <f>Tabla1[[#This Row],[Fecha de Envío]]-Tabla1[[#This Row],[Fecha de Orden]]</f>
        <v>14</v>
      </c>
      <c r="S2555" s="24">
        <f>YEAR(Tabla1[[#This Row],[Fecha de Orden]])</f>
        <v>2022</v>
      </c>
      <c r="T2555" t="str">
        <f>VLOOKUP(Tabla1[[#This Row],[Nombre del Producto]],Tabla2[[Nombre Producto]:[Costo Unitario]],2,FALSE)</f>
        <v>Wicked Choccy's</v>
      </c>
      <c r="U2555" t="str">
        <f>VLOOKUP(Tabla1[[#This Row],[Fábrica]],Tabla3[],4,FALSE)</f>
        <v>Georgia</v>
      </c>
    </row>
    <row r="2556" spans="1:21" x14ac:dyDescent="0.25">
      <c r="A2556" t="s">
        <v>7866</v>
      </c>
      <c r="B2556" s="3">
        <v>44804</v>
      </c>
      <c r="C2556" s="3">
        <v>44816</v>
      </c>
      <c r="D2556" t="s">
        <v>39</v>
      </c>
      <c r="E2556">
        <v>111514</v>
      </c>
      <c r="F2556" t="s">
        <v>19</v>
      </c>
      <c r="G2556" t="s">
        <v>20</v>
      </c>
      <c r="H2556" t="s">
        <v>21</v>
      </c>
      <c r="I2556">
        <v>94122</v>
      </c>
      <c r="J2556" t="s">
        <v>22</v>
      </c>
      <c r="K2556" t="s">
        <v>23</v>
      </c>
      <c r="L2556" t="s">
        <v>24</v>
      </c>
      <c r="M2556" t="s">
        <v>25</v>
      </c>
      <c r="N2556" s="5">
        <v>26.25</v>
      </c>
      <c r="O2556" s="7">
        <v>7</v>
      </c>
      <c r="P2556" s="5">
        <v>17.149999999999999</v>
      </c>
      <c r="Q2556" s="5">
        <v>9.1</v>
      </c>
      <c r="R2556" s="22">
        <f>Tabla1[[#This Row],[Fecha de Envío]]-Tabla1[[#This Row],[Fecha de Orden]]</f>
        <v>12</v>
      </c>
      <c r="S2556" s="24">
        <f>YEAR(Tabla1[[#This Row],[Fecha de Orden]])</f>
        <v>2022</v>
      </c>
      <c r="T2556" t="str">
        <f>VLOOKUP(Tabla1[[#This Row],[Nombre del Producto]],Tabla2[[Nombre Producto]:[Costo Unitario]],2,FALSE)</f>
        <v>Wicked Choccy's</v>
      </c>
      <c r="U2556" t="str">
        <f>VLOOKUP(Tabla1[[#This Row],[Fábrica]],Tabla3[],4,FALSE)</f>
        <v>Georgia</v>
      </c>
    </row>
    <row r="2557" spans="1:21" x14ac:dyDescent="0.25">
      <c r="A2557" t="s">
        <v>7867</v>
      </c>
      <c r="B2557" s="3">
        <v>44804</v>
      </c>
      <c r="C2557" s="3">
        <v>44816</v>
      </c>
      <c r="D2557" t="s">
        <v>39</v>
      </c>
      <c r="E2557">
        <v>111514</v>
      </c>
      <c r="F2557" t="s">
        <v>19</v>
      </c>
      <c r="G2557" t="s">
        <v>20</v>
      </c>
      <c r="H2557" t="s">
        <v>21</v>
      </c>
      <c r="I2557">
        <v>94122</v>
      </c>
      <c r="J2557" t="s">
        <v>22</v>
      </c>
      <c r="K2557" t="s">
        <v>23</v>
      </c>
      <c r="L2557" t="s">
        <v>27</v>
      </c>
      <c r="M2557" t="s">
        <v>28</v>
      </c>
      <c r="N2557" s="5">
        <v>18</v>
      </c>
      <c r="O2557" s="7">
        <v>5</v>
      </c>
      <c r="P2557" s="5">
        <v>12.5</v>
      </c>
      <c r="Q2557" s="5">
        <v>5.5</v>
      </c>
      <c r="R2557" s="22">
        <f>Tabla1[[#This Row],[Fecha de Envío]]-Tabla1[[#This Row],[Fecha de Orden]]</f>
        <v>12</v>
      </c>
      <c r="S2557" s="24">
        <f>YEAR(Tabla1[[#This Row],[Fecha de Orden]])</f>
        <v>2022</v>
      </c>
      <c r="T2557" t="str">
        <f>VLOOKUP(Tabla1[[#This Row],[Nombre del Producto]],Tabla2[[Nombre Producto]:[Costo Unitario]],2,FALSE)</f>
        <v>Lot's O' Nuts</v>
      </c>
      <c r="U2557" t="str">
        <f>VLOOKUP(Tabla1[[#This Row],[Fábrica]],Tabla3[],4,FALSE)</f>
        <v>Arizona</v>
      </c>
    </row>
    <row r="2558" spans="1:21" x14ac:dyDescent="0.25">
      <c r="A2558" t="s">
        <v>7868</v>
      </c>
      <c r="B2558" s="3">
        <v>44804</v>
      </c>
      <c r="C2558" s="3">
        <v>44816</v>
      </c>
      <c r="D2558" t="s">
        <v>39</v>
      </c>
      <c r="E2558">
        <v>111514</v>
      </c>
      <c r="F2558" t="s">
        <v>19</v>
      </c>
      <c r="G2558" t="s">
        <v>20</v>
      </c>
      <c r="H2558" t="s">
        <v>21</v>
      </c>
      <c r="I2558">
        <v>94122</v>
      </c>
      <c r="J2558" t="s">
        <v>148</v>
      </c>
      <c r="K2558" t="s">
        <v>23</v>
      </c>
      <c r="L2558" t="s">
        <v>149</v>
      </c>
      <c r="M2558" t="s">
        <v>150</v>
      </c>
      <c r="N2558" s="5">
        <v>3.75</v>
      </c>
      <c r="O2558" s="7">
        <v>3</v>
      </c>
      <c r="P2558" s="5">
        <v>1.95</v>
      </c>
      <c r="Q2558" s="5">
        <v>1.8</v>
      </c>
      <c r="R2558" s="22">
        <f>Tabla1[[#This Row],[Fecha de Envío]]-Tabla1[[#This Row],[Fecha de Orden]]</f>
        <v>12</v>
      </c>
      <c r="S2558" s="24">
        <f>YEAR(Tabla1[[#This Row],[Fecha de Orden]])</f>
        <v>2022</v>
      </c>
      <c r="T2558" t="str">
        <f>VLOOKUP(Tabla1[[#This Row],[Nombre del Producto]],Tabla2[[Nombre Producto]:[Costo Unitario]],2,FALSE)</f>
        <v>Secret Factory</v>
      </c>
      <c r="U2558" t="str">
        <f>VLOOKUP(Tabla1[[#This Row],[Fábrica]],Tabla3[],4,FALSE)</f>
        <v>Illinois</v>
      </c>
    </row>
    <row r="2559" spans="1:21" x14ac:dyDescent="0.25">
      <c r="A2559" t="s">
        <v>7997</v>
      </c>
      <c r="B2559" s="3">
        <v>44804</v>
      </c>
      <c r="C2559" s="3">
        <v>44819</v>
      </c>
      <c r="D2559" t="s">
        <v>18</v>
      </c>
      <c r="E2559">
        <v>142139</v>
      </c>
      <c r="F2559" t="s">
        <v>19</v>
      </c>
      <c r="G2559" t="s">
        <v>7998</v>
      </c>
      <c r="H2559" t="s">
        <v>42</v>
      </c>
      <c r="I2559">
        <v>76021</v>
      </c>
      <c r="J2559" t="s">
        <v>22</v>
      </c>
      <c r="K2559" t="s">
        <v>43</v>
      </c>
      <c r="L2559" t="s">
        <v>36</v>
      </c>
      <c r="M2559" t="s">
        <v>37</v>
      </c>
      <c r="N2559" s="5">
        <v>13</v>
      </c>
      <c r="O2559" s="7">
        <v>4</v>
      </c>
      <c r="P2559" s="5">
        <v>8.44</v>
      </c>
      <c r="Q2559" s="5">
        <v>4.5599999999999996</v>
      </c>
      <c r="R2559" s="22">
        <f>Tabla1[[#This Row],[Fecha de Envío]]-Tabla1[[#This Row],[Fecha de Orden]]</f>
        <v>15</v>
      </c>
      <c r="S2559" s="24">
        <f>YEAR(Tabla1[[#This Row],[Fecha de Orden]])</f>
        <v>2022</v>
      </c>
      <c r="T2559" t="str">
        <f>VLOOKUP(Tabla1[[#This Row],[Nombre del Producto]],Tabla2[[Nombre Producto]:[Costo Unitario]],2,FALSE)</f>
        <v>Wicked Choccy's</v>
      </c>
      <c r="U2559" t="str">
        <f>VLOOKUP(Tabla1[[#This Row],[Fábrica]],Tabla3[],4,FALSE)</f>
        <v>Georgia</v>
      </c>
    </row>
    <row r="2560" spans="1:21" x14ac:dyDescent="0.25">
      <c r="A2560" t="s">
        <v>2477</v>
      </c>
      <c r="B2560" s="3">
        <v>44805</v>
      </c>
      <c r="C2560" s="3">
        <v>44818</v>
      </c>
      <c r="D2560" t="s">
        <v>71</v>
      </c>
      <c r="E2560">
        <v>137946</v>
      </c>
      <c r="F2560" t="s">
        <v>19</v>
      </c>
      <c r="G2560" t="s">
        <v>53</v>
      </c>
      <c r="H2560" t="s">
        <v>21</v>
      </c>
      <c r="I2560">
        <v>90045</v>
      </c>
      <c r="J2560" t="s">
        <v>22</v>
      </c>
      <c r="K2560" t="s">
        <v>23</v>
      </c>
      <c r="L2560" t="s">
        <v>27</v>
      </c>
      <c r="M2560" t="s">
        <v>28</v>
      </c>
      <c r="N2560" s="5">
        <v>3.6</v>
      </c>
      <c r="O2560" s="7">
        <v>1</v>
      </c>
      <c r="P2560" s="5">
        <v>2.5</v>
      </c>
      <c r="Q2560" s="5">
        <v>1.1000000000000001</v>
      </c>
      <c r="R2560" s="22">
        <f>Tabla1[[#This Row],[Fecha de Envío]]-Tabla1[[#This Row],[Fecha de Orden]]</f>
        <v>13</v>
      </c>
      <c r="S2560" s="24">
        <f>YEAR(Tabla1[[#This Row],[Fecha de Orden]])</f>
        <v>2022</v>
      </c>
      <c r="T2560" t="str">
        <f>VLOOKUP(Tabla1[[#This Row],[Nombre del Producto]],Tabla2[[Nombre Producto]:[Costo Unitario]],2,FALSE)</f>
        <v>Lot's O' Nuts</v>
      </c>
      <c r="U2560" t="str">
        <f>VLOOKUP(Tabla1[[#This Row],[Fábrica]],Tabla3[],4,FALSE)</f>
        <v>Arizona</v>
      </c>
    </row>
    <row r="2561" spans="1:21" x14ac:dyDescent="0.25">
      <c r="A2561" t="s">
        <v>2478</v>
      </c>
      <c r="B2561" s="3">
        <v>44805</v>
      </c>
      <c r="C2561" s="3">
        <v>44818</v>
      </c>
      <c r="D2561" t="s">
        <v>71</v>
      </c>
      <c r="E2561">
        <v>137946</v>
      </c>
      <c r="F2561" t="s">
        <v>19</v>
      </c>
      <c r="G2561" t="s">
        <v>53</v>
      </c>
      <c r="H2561" t="s">
        <v>21</v>
      </c>
      <c r="I2561">
        <v>90045</v>
      </c>
      <c r="J2561" t="s">
        <v>22</v>
      </c>
      <c r="K2561" t="s">
        <v>23</v>
      </c>
      <c r="L2561" t="s">
        <v>24</v>
      </c>
      <c r="M2561" t="s">
        <v>25</v>
      </c>
      <c r="N2561" s="5">
        <v>7.5</v>
      </c>
      <c r="O2561" s="7">
        <v>2</v>
      </c>
      <c r="P2561" s="5">
        <v>4.9000000000000004</v>
      </c>
      <c r="Q2561" s="5">
        <v>2.6</v>
      </c>
      <c r="R2561" s="22">
        <f>Tabla1[[#This Row],[Fecha de Envío]]-Tabla1[[#This Row],[Fecha de Orden]]</f>
        <v>13</v>
      </c>
      <c r="S2561" s="24">
        <f>YEAR(Tabla1[[#This Row],[Fecha de Orden]])</f>
        <v>2022</v>
      </c>
      <c r="T2561" t="str">
        <f>VLOOKUP(Tabla1[[#This Row],[Nombre del Producto]],Tabla2[[Nombre Producto]:[Costo Unitario]],2,FALSE)</f>
        <v>Wicked Choccy's</v>
      </c>
      <c r="U2561" t="str">
        <f>VLOOKUP(Tabla1[[#This Row],[Fábrica]],Tabla3[],4,FALSE)</f>
        <v>Georgia</v>
      </c>
    </row>
    <row r="2562" spans="1:21" x14ac:dyDescent="0.25">
      <c r="A2562" t="s">
        <v>2953</v>
      </c>
      <c r="B2562" s="3">
        <v>44805</v>
      </c>
      <c r="C2562" s="3">
        <v>44822</v>
      </c>
      <c r="D2562" t="s">
        <v>18</v>
      </c>
      <c r="E2562">
        <v>104626</v>
      </c>
      <c r="F2562" t="s">
        <v>19</v>
      </c>
      <c r="G2562" t="s">
        <v>347</v>
      </c>
      <c r="H2562" t="s">
        <v>106</v>
      </c>
      <c r="I2562">
        <v>2038</v>
      </c>
      <c r="J2562" t="s">
        <v>22</v>
      </c>
      <c r="K2562" t="s">
        <v>32</v>
      </c>
      <c r="L2562" t="s">
        <v>36</v>
      </c>
      <c r="M2562" t="s">
        <v>37</v>
      </c>
      <c r="N2562" s="5">
        <v>3.25</v>
      </c>
      <c r="O2562" s="7">
        <v>1</v>
      </c>
      <c r="P2562" s="5">
        <v>2.11</v>
      </c>
      <c r="Q2562" s="5">
        <v>1.1399999999999999</v>
      </c>
      <c r="R2562" s="22">
        <f>Tabla1[[#This Row],[Fecha de Envío]]-Tabla1[[#This Row],[Fecha de Orden]]</f>
        <v>17</v>
      </c>
      <c r="S2562" s="24">
        <f>YEAR(Tabla1[[#This Row],[Fecha de Orden]])</f>
        <v>2022</v>
      </c>
      <c r="T2562" t="str">
        <f>VLOOKUP(Tabla1[[#This Row],[Nombre del Producto]],Tabla2[[Nombre Producto]:[Costo Unitario]],2,FALSE)</f>
        <v>Wicked Choccy's</v>
      </c>
      <c r="U2562" t="str">
        <f>VLOOKUP(Tabla1[[#This Row],[Fábrica]],Tabla3[],4,FALSE)</f>
        <v>Georgia</v>
      </c>
    </row>
    <row r="2563" spans="1:21" x14ac:dyDescent="0.25">
      <c r="A2563" t="s">
        <v>2954</v>
      </c>
      <c r="B2563" s="3">
        <v>44805</v>
      </c>
      <c r="C2563" s="3">
        <v>44822</v>
      </c>
      <c r="D2563" t="s">
        <v>18</v>
      </c>
      <c r="E2563">
        <v>104626</v>
      </c>
      <c r="F2563" t="s">
        <v>19</v>
      </c>
      <c r="G2563" t="s">
        <v>347</v>
      </c>
      <c r="H2563" t="s">
        <v>106</v>
      </c>
      <c r="I2563">
        <v>2038</v>
      </c>
      <c r="J2563" t="s">
        <v>22</v>
      </c>
      <c r="K2563" t="s">
        <v>32</v>
      </c>
      <c r="L2563" t="s">
        <v>33</v>
      </c>
      <c r="M2563" t="s">
        <v>34</v>
      </c>
      <c r="N2563" s="5">
        <v>7.2</v>
      </c>
      <c r="O2563" s="7">
        <v>2</v>
      </c>
      <c r="P2563" s="5">
        <v>4.8</v>
      </c>
      <c r="Q2563" s="5">
        <v>2.4</v>
      </c>
      <c r="R2563" s="22">
        <f>Tabla1[[#This Row],[Fecha de Envío]]-Tabla1[[#This Row],[Fecha de Orden]]</f>
        <v>17</v>
      </c>
      <c r="S2563" s="24">
        <f>YEAR(Tabla1[[#This Row],[Fecha de Orden]])</f>
        <v>2022</v>
      </c>
      <c r="T2563" t="str">
        <f>VLOOKUP(Tabla1[[#This Row],[Nombre del Producto]],Tabla2[[Nombre Producto]:[Costo Unitario]],2,FALSE)</f>
        <v>Lot's O' Nuts</v>
      </c>
      <c r="U2563" t="str">
        <f>VLOOKUP(Tabla1[[#This Row],[Fábrica]],Tabla3[],4,FALSE)</f>
        <v>Arizona</v>
      </c>
    </row>
    <row r="2564" spans="1:21" x14ac:dyDescent="0.25">
      <c r="A2564" t="s">
        <v>2955</v>
      </c>
      <c r="B2564" s="3">
        <v>44805</v>
      </c>
      <c r="C2564" s="3">
        <v>44822</v>
      </c>
      <c r="D2564" t="s">
        <v>18</v>
      </c>
      <c r="E2564">
        <v>104626</v>
      </c>
      <c r="F2564" t="s">
        <v>19</v>
      </c>
      <c r="G2564" t="s">
        <v>347</v>
      </c>
      <c r="H2564" t="s">
        <v>106</v>
      </c>
      <c r="I2564">
        <v>2038</v>
      </c>
      <c r="J2564" t="s">
        <v>22</v>
      </c>
      <c r="K2564" t="s">
        <v>32</v>
      </c>
      <c r="L2564" t="s">
        <v>24</v>
      </c>
      <c r="M2564" t="s">
        <v>25</v>
      </c>
      <c r="N2564" s="5">
        <v>22.5</v>
      </c>
      <c r="O2564" s="7">
        <v>6</v>
      </c>
      <c r="P2564" s="5">
        <v>14.7</v>
      </c>
      <c r="Q2564" s="5">
        <v>7.8</v>
      </c>
      <c r="R2564" s="22">
        <f>Tabla1[[#This Row],[Fecha de Envío]]-Tabla1[[#This Row],[Fecha de Orden]]</f>
        <v>17</v>
      </c>
      <c r="S2564" s="24">
        <f>YEAR(Tabla1[[#This Row],[Fecha de Orden]])</f>
        <v>2022</v>
      </c>
      <c r="T2564" t="str">
        <f>VLOOKUP(Tabla1[[#This Row],[Nombre del Producto]],Tabla2[[Nombre Producto]:[Costo Unitario]],2,FALSE)</f>
        <v>Wicked Choccy's</v>
      </c>
      <c r="U2564" t="str">
        <f>VLOOKUP(Tabla1[[#This Row],[Fábrica]],Tabla3[],4,FALSE)</f>
        <v>Georgia</v>
      </c>
    </row>
    <row r="2565" spans="1:21" x14ac:dyDescent="0.25">
      <c r="A2565" t="s">
        <v>822</v>
      </c>
      <c r="B2565" s="3">
        <v>44807</v>
      </c>
      <c r="C2565" s="3">
        <v>44822</v>
      </c>
      <c r="D2565" t="s">
        <v>18</v>
      </c>
      <c r="E2565">
        <v>146745</v>
      </c>
      <c r="F2565" t="s">
        <v>19</v>
      </c>
      <c r="G2565" t="s">
        <v>20</v>
      </c>
      <c r="H2565" t="s">
        <v>21</v>
      </c>
      <c r="I2565">
        <v>94110</v>
      </c>
      <c r="J2565" t="s">
        <v>22</v>
      </c>
      <c r="K2565" t="s">
        <v>23</v>
      </c>
      <c r="L2565" t="s">
        <v>33</v>
      </c>
      <c r="M2565" t="s">
        <v>34</v>
      </c>
      <c r="N2565" s="5">
        <v>7.2</v>
      </c>
      <c r="O2565" s="7">
        <v>2</v>
      </c>
      <c r="P2565" s="5">
        <v>4.8</v>
      </c>
      <c r="Q2565" s="5">
        <v>2.4</v>
      </c>
      <c r="R2565" s="22">
        <f>Tabla1[[#This Row],[Fecha de Envío]]-Tabla1[[#This Row],[Fecha de Orden]]</f>
        <v>15</v>
      </c>
      <c r="S2565" s="24">
        <f>YEAR(Tabla1[[#This Row],[Fecha de Orden]])</f>
        <v>2022</v>
      </c>
      <c r="T2565" t="str">
        <f>VLOOKUP(Tabla1[[#This Row],[Nombre del Producto]],Tabla2[[Nombre Producto]:[Costo Unitario]],2,FALSE)</f>
        <v>Lot's O' Nuts</v>
      </c>
      <c r="U2565" t="str">
        <f>VLOOKUP(Tabla1[[#This Row],[Fábrica]],Tabla3[],4,FALSE)</f>
        <v>Arizona</v>
      </c>
    </row>
    <row r="2566" spans="1:21" x14ac:dyDescent="0.25">
      <c r="A2566" t="s">
        <v>823</v>
      </c>
      <c r="B2566" s="3">
        <v>44807</v>
      </c>
      <c r="C2566" s="3">
        <v>44822</v>
      </c>
      <c r="D2566" t="s">
        <v>18</v>
      </c>
      <c r="E2566">
        <v>146745</v>
      </c>
      <c r="F2566" t="s">
        <v>19</v>
      </c>
      <c r="G2566" t="s">
        <v>20</v>
      </c>
      <c r="H2566" t="s">
        <v>21</v>
      </c>
      <c r="I2566">
        <v>94110</v>
      </c>
      <c r="J2566" t="s">
        <v>22</v>
      </c>
      <c r="K2566" t="s">
        <v>23</v>
      </c>
      <c r="L2566" t="s">
        <v>27</v>
      </c>
      <c r="M2566" t="s">
        <v>28</v>
      </c>
      <c r="N2566" s="5">
        <v>7.2</v>
      </c>
      <c r="O2566" s="7">
        <v>2</v>
      </c>
      <c r="P2566" s="5">
        <v>5</v>
      </c>
      <c r="Q2566" s="5">
        <v>2.2000000000000002</v>
      </c>
      <c r="R2566" s="22">
        <f>Tabla1[[#This Row],[Fecha de Envío]]-Tabla1[[#This Row],[Fecha de Orden]]</f>
        <v>15</v>
      </c>
      <c r="S2566" s="24">
        <f>YEAR(Tabla1[[#This Row],[Fecha de Orden]])</f>
        <v>2022</v>
      </c>
      <c r="T2566" t="str">
        <f>VLOOKUP(Tabla1[[#This Row],[Nombre del Producto]],Tabla2[[Nombre Producto]:[Costo Unitario]],2,FALSE)</f>
        <v>Lot's O' Nuts</v>
      </c>
      <c r="U2566" t="str">
        <f>VLOOKUP(Tabla1[[#This Row],[Fábrica]],Tabla3[],4,FALSE)</f>
        <v>Arizona</v>
      </c>
    </row>
    <row r="2567" spans="1:21" x14ac:dyDescent="0.25">
      <c r="A2567" t="s">
        <v>2086</v>
      </c>
      <c r="B2567" s="3">
        <v>44807</v>
      </c>
      <c r="C2567" s="3">
        <v>44822</v>
      </c>
      <c r="D2567" t="s">
        <v>18</v>
      </c>
      <c r="E2567">
        <v>113215</v>
      </c>
      <c r="F2567" t="s">
        <v>19</v>
      </c>
      <c r="G2567" t="s">
        <v>244</v>
      </c>
      <c r="H2567" t="s">
        <v>69</v>
      </c>
      <c r="I2567">
        <v>85705</v>
      </c>
      <c r="J2567" t="s">
        <v>22</v>
      </c>
      <c r="K2567" t="s">
        <v>23</v>
      </c>
      <c r="L2567" t="s">
        <v>24</v>
      </c>
      <c r="M2567" t="s">
        <v>25</v>
      </c>
      <c r="N2567" s="5">
        <v>11.25</v>
      </c>
      <c r="O2567" s="7">
        <v>3</v>
      </c>
      <c r="P2567" s="5">
        <v>7.35</v>
      </c>
      <c r="Q2567" s="5">
        <v>3.9</v>
      </c>
      <c r="R2567" s="22">
        <f>Tabla1[[#This Row],[Fecha de Envío]]-Tabla1[[#This Row],[Fecha de Orden]]</f>
        <v>15</v>
      </c>
      <c r="S2567" s="24">
        <f>YEAR(Tabla1[[#This Row],[Fecha de Orden]])</f>
        <v>2022</v>
      </c>
      <c r="T2567" t="str">
        <f>VLOOKUP(Tabla1[[#This Row],[Nombre del Producto]],Tabla2[[Nombre Producto]:[Costo Unitario]],2,FALSE)</f>
        <v>Wicked Choccy's</v>
      </c>
      <c r="U2567" t="str">
        <f>VLOOKUP(Tabla1[[#This Row],[Fábrica]],Tabla3[],4,FALSE)</f>
        <v>Georgia</v>
      </c>
    </row>
    <row r="2568" spans="1:21" x14ac:dyDescent="0.25">
      <c r="A2568" t="s">
        <v>2394</v>
      </c>
      <c r="B2568" s="3">
        <v>44807</v>
      </c>
      <c r="C2568" s="3">
        <v>44823</v>
      </c>
      <c r="D2568" t="s">
        <v>18</v>
      </c>
      <c r="E2568">
        <v>130204</v>
      </c>
      <c r="F2568" t="s">
        <v>19</v>
      </c>
      <c r="G2568" t="s">
        <v>20</v>
      </c>
      <c r="H2568" t="s">
        <v>21</v>
      </c>
      <c r="I2568">
        <v>94122</v>
      </c>
      <c r="J2568" t="s">
        <v>22</v>
      </c>
      <c r="K2568" t="s">
        <v>23</v>
      </c>
      <c r="L2568" t="s">
        <v>24</v>
      </c>
      <c r="M2568" t="s">
        <v>25</v>
      </c>
      <c r="N2568" s="5">
        <v>11.25</v>
      </c>
      <c r="O2568" s="7">
        <v>3</v>
      </c>
      <c r="P2568" s="5">
        <v>7.35</v>
      </c>
      <c r="Q2568" s="5">
        <v>3.9</v>
      </c>
      <c r="R2568" s="22">
        <f>Tabla1[[#This Row],[Fecha de Envío]]-Tabla1[[#This Row],[Fecha de Orden]]</f>
        <v>16</v>
      </c>
      <c r="S2568" s="24">
        <f>YEAR(Tabla1[[#This Row],[Fecha de Orden]])</f>
        <v>2022</v>
      </c>
      <c r="T2568" t="str">
        <f>VLOOKUP(Tabla1[[#This Row],[Nombre del Producto]],Tabla2[[Nombre Producto]:[Costo Unitario]],2,FALSE)</f>
        <v>Wicked Choccy's</v>
      </c>
      <c r="U2568" t="str">
        <f>VLOOKUP(Tabla1[[#This Row],[Fábrica]],Tabla3[],4,FALSE)</f>
        <v>Georgia</v>
      </c>
    </row>
    <row r="2569" spans="1:21" x14ac:dyDescent="0.25">
      <c r="A2569" t="s">
        <v>2395</v>
      </c>
      <c r="B2569" s="3">
        <v>44807</v>
      </c>
      <c r="C2569" s="3">
        <v>44823</v>
      </c>
      <c r="D2569" t="s">
        <v>18</v>
      </c>
      <c r="E2569">
        <v>130204</v>
      </c>
      <c r="F2569" t="s">
        <v>19</v>
      </c>
      <c r="G2569" t="s">
        <v>20</v>
      </c>
      <c r="H2569" t="s">
        <v>21</v>
      </c>
      <c r="I2569">
        <v>94122</v>
      </c>
      <c r="J2569" t="s">
        <v>22</v>
      </c>
      <c r="K2569" t="s">
        <v>23</v>
      </c>
      <c r="L2569" t="s">
        <v>45</v>
      </c>
      <c r="M2569" t="s">
        <v>46</v>
      </c>
      <c r="N2569" s="5">
        <v>6.98</v>
      </c>
      <c r="O2569" s="7">
        <v>2</v>
      </c>
      <c r="P2569" s="5">
        <v>4.9800000000000004</v>
      </c>
      <c r="Q2569" s="5">
        <v>2</v>
      </c>
      <c r="R2569" s="22">
        <f>Tabla1[[#This Row],[Fecha de Envío]]-Tabla1[[#This Row],[Fecha de Orden]]</f>
        <v>16</v>
      </c>
      <c r="S2569" s="24">
        <f>YEAR(Tabla1[[#This Row],[Fecha de Orden]])</f>
        <v>2022</v>
      </c>
      <c r="T2569" t="str">
        <f>VLOOKUP(Tabla1[[#This Row],[Nombre del Producto]],Tabla2[[Nombre Producto]:[Costo Unitario]],2,FALSE)</f>
        <v>Lot's O' Nuts</v>
      </c>
      <c r="U2569" t="str">
        <f>VLOOKUP(Tabla1[[#This Row],[Fábrica]],Tabla3[],4,FALSE)</f>
        <v>Arizona</v>
      </c>
    </row>
    <row r="2570" spans="1:21" x14ac:dyDescent="0.25">
      <c r="A2570" t="s">
        <v>4130</v>
      </c>
      <c r="B2570" s="3">
        <v>44807</v>
      </c>
      <c r="C2570" s="3">
        <v>44819</v>
      </c>
      <c r="D2570" t="s">
        <v>39</v>
      </c>
      <c r="E2570">
        <v>121608</v>
      </c>
      <c r="F2570" t="s">
        <v>19</v>
      </c>
      <c r="G2570" t="s">
        <v>846</v>
      </c>
      <c r="H2570" t="s">
        <v>84</v>
      </c>
      <c r="I2570">
        <v>6010</v>
      </c>
      <c r="J2570" t="s">
        <v>22</v>
      </c>
      <c r="K2570" t="s">
        <v>32</v>
      </c>
      <c r="L2570" t="s">
        <v>33</v>
      </c>
      <c r="M2570" t="s">
        <v>34</v>
      </c>
      <c r="N2570" s="5">
        <v>7.2</v>
      </c>
      <c r="O2570" s="7">
        <v>2</v>
      </c>
      <c r="P2570" s="5">
        <v>4.8</v>
      </c>
      <c r="Q2570" s="5">
        <v>2.4</v>
      </c>
      <c r="R2570" s="22">
        <f>Tabla1[[#This Row],[Fecha de Envío]]-Tabla1[[#This Row],[Fecha de Orden]]</f>
        <v>12</v>
      </c>
      <c r="S2570" s="24">
        <f>YEAR(Tabla1[[#This Row],[Fecha de Orden]])</f>
        <v>2022</v>
      </c>
      <c r="T2570" t="str">
        <f>VLOOKUP(Tabla1[[#This Row],[Nombre del Producto]],Tabla2[[Nombre Producto]:[Costo Unitario]],2,FALSE)</f>
        <v>Lot's O' Nuts</v>
      </c>
      <c r="U2570" t="str">
        <f>VLOOKUP(Tabla1[[#This Row],[Fábrica]],Tabla3[],4,FALSE)</f>
        <v>Arizona</v>
      </c>
    </row>
    <row r="2571" spans="1:21" x14ac:dyDescent="0.25">
      <c r="A2571" t="s">
        <v>4131</v>
      </c>
      <c r="B2571" s="3">
        <v>44807</v>
      </c>
      <c r="C2571" s="3">
        <v>44822</v>
      </c>
      <c r="D2571" t="s">
        <v>71</v>
      </c>
      <c r="E2571">
        <v>104185</v>
      </c>
      <c r="F2571" t="s">
        <v>19</v>
      </c>
      <c r="G2571" t="s">
        <v>30</v>
      </c>
      <c r="H2571" t="s">
        <v>31</v>
      </c>
      <c r="I2571">
        <v>10009</v>
      </c>
      <c r="J2571" t="s">
        <v>22</v>
      </c>
      <c r="K2571" t="s">
        <v>32</v>
      </c>
      <c r="L2571" t="s">
        <v>27</v>
      </c>
      <c r="M2571" t="s">
        <v>28</v>
      </c>
      <c r="N2571" s="5">
        <v>3.6</v>
      </c>
      <c r="O2571" s="7">
        <v>1</v>
      </c>
      <c r="P2571" s="5">
        <v>2.5</v>
      </c>
      <c r="Q2571" s="5">
        <v>1.1000000000000001</v>
      </c>
      <c r="R2571" s="22">
        <f>Tabla1[[#This Row],[Fecha de Envío]]-Tabla1[[#This Row],[Fecha de Orden]]</f>
        <v>15</v>
      </c>
      <c r="S2571" s="24">
        <f>YEAR(Tabla1[[#This Row],[Fecha de Orden]])</f>
        <v>2022</v>
      </c>
      <c r="T2571" t="str">
        <f>VLOOKUP(Tabla1[[#This Row],[Nombre del Producto]],Tabla2[[Nombre Producto]:[Costo Unitario]],2,FALSE)</f>
        <v>Lot's O' Nuts</v>
      </c>
      <c r="U2571" t="str">
        <f>VLOOKUP(Tabla1[[#This Row],[Fábrica]],Tabla3[],4,FALSE)</f>
        <v>Arizona</v>
      </c>
    </row>
    <row r="2572" spans="1:21" x14ac:dyDescent="0.25">
      <c r="A2572" t="s">
        <v>4132</v>
      </c>
      <c r="B2572" s="3">
        <v>44807</v>
      </c>
      <c r="C2572" s="3">
        <v>44819</v>
      </c>
      <c r="D2572" t="s">
        <v>39</v>
      </c>
      <c r="E2572">
        <v>121608</v>
      </c>
      <c r="F2572" t="s">
        <v>19</v>
      </c>
      <c r="G2572" t="s">
        <v>846</v>
      </c>
      <c r="H2572" t="s">
        <v>84</v>
      </c>
      <c r="I2572">
        <v>6010</v>
      </c>
      <c r="J2572" t="s">
        <v>22</v>
      </c>
      <c r="K2572" t="s">
        <v>32</v>
      </c>
      <c r="L2572" t="s">
        <v>45</v>
      </c>
      <c r="M2572" t="s">
        <v>46</v>
      </c>
      <c r="N2572" s="5">
        <v>3.49</v>
      </c>
      <c r="O2572" s="7">
        <v>1</v>
      </c>
      <c r="P2572" s="5">
        <v>2.4900000000000002</v>
      </c>
      <c r="Q2572" s="5">
        <v>1</v>
      </c>
      <c r="R2572" s="22">
        <f>Tabla1[[#This Row],[Fecha de Envío]]-Tabla1[[#This Row],[Fecha de Orden]]</f>
        <v>12</v>
      </c>
      <c r="S2572" s="24">
        <f>YEAR(Tabla1[[#This Row],[Fecha de Orden]])</f>
        <v>2022</v>
      </c>
      <c r="T2572" t="str">
        <f>VLOOKUP(Tabla1[[#This Row],[Nombre del Producto]],Tabla2[[Nombre Producto]:[Costo Unitario]],2,FALSE)</f>
        <v>Lot's O' Nuts</v>
      </c>
      <c r="U2572" t="str">
        <f>VLOOKUP(Tabla1[[#This Row],[Fábrica]],Tabla3[],4,FALSE)</f>
        <v>Arizona</v>
      </c>
    </row>
    <row r="2573" spans="1:21" x14ac:dyDescent="0.25">
      <c r="A2573" t="s">
        <v>4196</v>
      </c>
      <c r="B2573" s="3">
        <v>44807</v>
      </c>
      <c r="C2573" s="3">
        <v>44822</v>
      </c>
      <c r="D2573" t="s">
        <v>18</v>
      </c>
      <c r="E2573">
        <v>149734</v>
      </c>
      <c r="F2573" t="s">
        <v>19</v>
      </c>
      <c r="G2573" t="s">
        <v>1768</v>
      </c>
      <c r="H2573" t="s">
        <v>98</v>
      </c>
      <c r="I2573">
        <v>27707</v>
      </c>
      <c r="J2573" t="s">
        <v>22</v>
      </c>
      <c r="K2573" t="s">
        <v>66</v>
      </c>
      <c r="L2573" t="s">
        <v>45</v>
      </c>
      <c r="M2573" t="s">
        <v>46</v>
      </c>
      <c r="N2573" s="5">
        <v>24.43</v>
      </c>
      <c r="O2573" s="7">
        <v>7</v>
      </c>
      <c r="P2573" s="5">
        <v>17.43</v>
      </c>
      <c r="Q2573" s="5">
        <v>7</v>
      </c>
      <c r="R2573" s="22">
        <f>Tabla1[[#This Row],[Fecha de Envío]]-Tabla1[[#This Row],[Fecha de Orden]]</f>
        <v>15</v>
      </c>
      <c r="S2573" s="24">
        <f>YEAR(Tabla1[[#This Row],[Fecha de Orden]])</f>
        <v>2022</v>
      </c>
      <c r="T2573" t="str">
        <f>VLOOKUP(Tabla1[[#This Row],[Nombre del Producto]],Tabla2[[Nombre Producto]:[Costo Unitario]],2,FALSE)</f>
        <v>Lot's O' Nuts</v>
      </c>
      <c r="U2573" t="str">
        <f>VLOOKUP(Tabla1[[#This Row],[Fábrica]],Tabla3[],4,FALSE)</f>
        <v>Arizona</v>
      </c>
    </row>
    <row r="2574" spans="1:21" x14ac:dyDescent="0.25">
      <c r="A2574" t="s">
        <v>4471</v>
      </c>
      <c r="B2574" s="3">
        <v>44807</v>
      </c>
      <c r="C2574" s="3">
        <v>44821</v>
      </c>
      <c r="D2574" t="s">
        <v>71</v>
      </c>
      <c r="E2574">
        <v>169537</v>
      </c>
      <c r="F2574" t="s">
        <v>19</v>
      </c>
      <c r="G2574" t="s">
        <v>4472</v>
      </c>
      <c r="H2574" t="s">
        <v>93</v>
      </c>
      <c r="I2574">
        <v>49423</v>
      </c>
      <c r="J2574" t="s">
        <v>22</v>
      </c>
      <c r="K2574" t="s">
        <v>43</v>
      </c>
      <c r="L2574" t="s">
        <v>27</v>
      </c>
      <c r="M2574" t="s">
        <v>28</v>
      </c>
      <c r="N2574" s="5">
        <v>7.2</v>
      </c>
      <c r="O2574" s="7">
        <v>2</v>
      </c>
      <c r="P2574" s="5">
        <v>5</v>
      </c>
      <c r="Q2574" s="5">
        <v>2.2000000000000002</v>
      </c>
      <c r="R2574" s="22">
        <f>Tabla1[[#This Row],[Fecha de Envío]]-Tabla1[[#This Row],[Fecha de Orden]]</f>
        <v>14</v>
      </c>
      <c r="S2574" s="24">
        <f>YEAR(Tabla1[[#This Row],[Fecha de Orden]])</f>
        <v>2022</v>
      </c>
      <c r="T2574" t="str">
        <f>VLOOKUP(Tabla1[[#This Row],[Nombre del Producto]],Tabla2[[Nombre Producto]:[Costo Unitario]],2,FALSE)</f>
        <v>Lot's O' Nuts</v>
      </c>
      <c r="U2574" t="str">
        <f>VLOOKUP(Tabla1[[#This Row],[Fábrica]],Tabla3[],4,FALSE)</f>
        <v>Arizona</v>
      </c>
    </row>
    <row r="2575" spans="1:21" x14ac:dyDescent="0.25">
      <c r="A2575" t="s">
        <v>6058</v>
      </c>
      <c r="B2575" s="3">
        <v>44807</v>
      </c>
      <c r="C2575" s="3">
        <v>44821</v>
      </c>
      <c r="D2575" t="s">
        <v>18</v>
      </c>
      <c r="E2575">
        <v>138303</v>
      </c>
      <c r="F2575" t="s">
        <v>19</v>
      </c>
      <c r="G2575" t="s">
        <v>144</v>
      </c>
      <c r="H2575" t="s">
        <v>101</v>
      </c>
      <c r="I2575">
        <v>19134</v>
      </c>
      <c r="J2575" t="s">
        <v>22</v>
      </c>
      <c r="K2575" t="s">
        <v>32</v>
      </c>
      <c r="L2575" t="s">
        <v>33</v>
      </c>
      <c r="M2575" t="s">
        <v>34</v>
      </c>
      <c r="N2575" s="5">
        <v>21.6</v>
      </c>
      <c r="O2575" s="7">
        <v>6</v>
      </c>
      <c r="P2575" s="5">
        <v>14.4</v>
      </c>
      <c r="Q2575" s="5">
        <v>7.2</v>
      </c>
      <c r="R2575" s="22">
        <f>Tabla1[[#This Row],[Fecha de Envío]]-Tabla1[[#This Row],[Fecha de Orden]]</f>
        <v>14</v>
      </c>
      <c r="S2575" s="24">
        <f>YEAR(Tabla1[[#This Row],[Fecha de Orden]])</f>
        <v>2022</v>
      </c>
      <c r="T2575" t="str">
        <f>VLOOKUP(Tabla1[[#This Row],[Nombre del Producto]],Tabla2[[Nombre Producto]:[Costo Unitario]],2,FALSE)</f>
        <v>Lot's O' Nuts</v>
      </c>
      <c r="U2575" t="str">
        <f>VLOOKUP(Tabla1[[#This Row],[Fábrica]],Tabla3[],4,FALSE)</f>
        <v>Arizona</v>
      </c>
    </row>
    <row r="2576" spans="1:21" x14ac:dyDescent="0.25">
      <c r="A2576" t="s">
        <v>6059</v>
      </c>
      <c r="B2576" s="3">
        <v>44807</v>
      </c>
      <c r="C2576" s="3">
        <v>44821</v>
      </c>
      <c r="D2576" t="s">
        <v>18</v>
      </c>
      <c r="E2576">
        <v>138303</v>
      </c>
      <c r="F2576" t="s">
        <v>19</v>
      </c>
      <c r="G2576" t="s">
        <v>144</v>
      </c>
      <c r="H2576" t="s">
        <v>101</v>
      </c>
      <c r="I2576">
        <v>19134</v>
      </c>
      <c r="J2576" t="s">
        <v>22</v>
      </c>
      <c r="K2576" t="s">
        <v>32</v>
      </c>
      <c r="L2576" t="s">
        <v>45</v>
      </c>
      <c r="M2576" t="s">
        <v>46</v>
      </c>
      <c r="N2576" s="5">
        <v>3.49</v>
      </c>
      <c r="O2576" s="7">
        <v>1</v>
      </c>
      <c r="P2576" s="5">
        <v>2.4900000000000002</v>
      </c>
      <c r="Q2576" s="5">
        <v>1</v>
      </c>
      <c r="R2576" s="22">
        <f>Tabla1[[#This Row],[Fecha de Envío]]-Tabla1[[#This Row],[Fecha de Orden]]</f>
        <v>14</v>
      </c>
      <c r="S2576" s="24">
        <f>YEAR(Tabla1[[#This Row],[Fecha de Orden]])</f>
        <v>2022</v>
      </c>
      <c r="T2576" t="str">
        <f>VLOOKUP(Tabla1[[#This Row],[Nombre del Producto]],Tabla2[[Nombre Producto]:[Costo Unitario]],2,FALSE)</f>
        <v>Lot's O' Nuts</v>
      </c>
      <c r="U2576" t="str">
        <f>VLOOKUP(Tabla1[[#This Row],[Fábrica]],Tabla3[],4,FALSE)</f>
        <v>Arizona</v>
      </c>
    </row>
    <row r="2577" spans="1:21" x14ac:dyDescent="0.25">
      <c r="A2577" t="s">
        <v>2222</v>
      </c>
      <c r="B2577" s="3">
        <v>44808</v>
      </c>
      <c r="C2577" s="3">
        <v>44822</v>
      </c>
      <c r="D2577" t="s">
        <v>18</v>
      </c>
      <c r="E2577">
        <v>142755</v>
      </c>
      <c r="F2577" t="s">
        <v>19</v>
      </c>
      <c r="G2577" t="s">
        <v>535</v>
      </c>
      <c r="H2577" t="s">
        <v>73</v>
      </c>
      <c r="I2577">
        <v>30076</v>
      </c>
      <c r="J2577" t="s">
        <v>22</v>
      </c>
      <c r="K2577" t="s">
        <v>66</v>
      </c>
      <c r="L2577" t="s">
        <v>36</v>
      </c>
      <c r="M2577" t="s">
        <v>37</v>
      </c>
      <c r="N2577" s="5">
        <v>6.5</v>
      </c>
      <c r="O2577" s="7">
        <v>2</v>
      </c>
      <c r="P2577" s="5">
        <v>4.22</v>
      </c>
      <c r="Q2577" s="5">
        <v>2.2799999999999998</v>
      </c>
      <c r="R2577" s="22">
        <f>Tabla1[[#This Row],[Fecha de Envío]]-Tabla1[[#This Row],[Fecha de Orden]]</f>
        <v>14</v>
      </c>
      <c r="S2577" s="24">
        <f>YEAR(Tabla1[[#This Row],[Fecha de Orden]])</f>
        <v>2022</v>
      </c>
      <c r="T2577" t="str">
        <f>VLOOKUP(Tabla1[[#This Row],[Nombre del Producto]],Tabla2[[Nombre Producto]:[Costo Unitario]],2,FALSE)</f>
        <v>Wicked Choccy's</v>
      </c>
      <c r="U2577" t="str">
        <f>VLOOKUP(Tabla1[[#This Row],[Fábrica]],Tabla3[],4,FALSE)</f>
        <v>Georgia</v>
      </c>
    </row>
    <row r="2578" spans="1:21" x14ac:dyDescent="0.25">
      <c r="A2578" t="s">
        <v>2223</v>
      </c>
      <c r="B2578" s="3">
        <v>44808</v>
      </c>
      <c r="C2578" s="3">
        <v>44822</v>
      </c>
      <c r="D2578" t="s">
        <v>18</v>
      </c>
      <c r="E2578">
        <v>142755</v>
      </c>
      <c r="F2578" t="s">
        <v>19</v>
      </c>
      <c r="G2578" t="s">
        <v>535</v>
      </c>
      <c r="H2578" t="s">
        <v>73</v>
      </c>
      <c r="I2578">
        <v>30076</v>
      </c>
      <c r="J2578" t="s">
        <v>22</v>
      </c>
      <c r="K2578" t="s">
        <v>66</v>
      </c>
      <c r="L2578" t="s">
        <v>27</v>
      </c>
      <c r="M2578" t="s">
        <v>28</v>
      </c>
      <c r="N2578" s="5">
        <v>7.2</v>
      </c>
      <c r="O2578" s="7">
        <v>2</v>
      </c>
      <c r="P2578" s="5">
        <v>5</v>
      </c>
      <c r="Q2578" s="5">
        <v>2.2000000000000002</v>
      </c>
      <c r="R2578" s="22">
        <f>Tabla1[[#This Row],[Fecha de Envío]]-Tabla1[[#This Row],[Fecha de Orden]]</f>
        <v>14</v>
      </c>
      <c r="S2578" s="24">
        <f>YEAR(Tabla1[[#This Row],[Fecha de Orden]])</f>
        <v>2022</v>
      </c>
      <c r="T2578" t="str">
        <f>VLOOKUP(Tabla1[[#This Row],[Nombre del Producto]],Tabla2[[Nombre Producto]:[Costo Unitario]],2,FALSE)</f>
        <v>Lot's O' Nuts</v>
      </c>
      <c r="U2578" t="str">
        <f>VLOOKUP(Tabla1[[#This Row],[Fábrica]],Tabla3[],4,FALSE)</f>
        <v>Arizona</v>
      </c>
    </row>
    <row r="2579" spans="1:21" x14ac:dyDescent="0.25">
      <c r="A2579" t="s">
        <v>2224</v>
      </c>
      <c r="B2579" s="3">
        <v>44808</v>
      </c>
      <c r="C2579" s="3">
        <v>44822</v>
      </c>
      <c r="D2579" t="s">
        <v>18</v>
      </c>
      <c r="E2579">
        <v>142755</v>
      </c>
      <c r="F2579" t="s">
        <v>19</v>
      </c>
      <c r="G2579" t="s">
        <v>535</v>
      </c>
      <c r="H2579" t="s">
        <v>73</v>
      </c>
      <c r="I2579">
        <v>30076</v>
      </c>
      <c r="J2579" t="s">
        <v>22</v>
      </c>
      <c r="K2579" t="s">
        <v>66</v>
      </c>
      <c r="L2579" t="s">
        <v>45</v>
      </c>
      <c r="M2579" t="s">
        <v>46</v>
      </c>
      <c r="N2579" s="5">
        <v>17.45</v>
      </c>
      <c r="O2579" s="7">
        <v>5</v>
      </c>
      <c r="P2579" s="5">
        <v>12.45</v>
      </c>
      <c r="Q2579" s="5">
        <v>5</v>
      </c>
      <c r="R2579" s="22">
        <f>Tabla1[[#This Row],[Fecha de Envío]]-Tabla1[[#This Row],[Fecha de Orden]]</f>
        <v>14</v>
      </c>
      <c r="S2579" s="24">
        <f>YEAR(Tabla1[[#This Row],[Fecha de Orden]])</f>
        <v>2022</v>
      </c>
      <c r="T2579" t="str">
        <f>VLOOKUP(Tabla1[[#This Row],[Nombre del Producto]],Tabla2[[Nombre Producto]:[Costo Unitario]],2,FALSE)</f>
        <v>Lot's O' Nuts</v>
      </c>
      <c r="U2579" t="str">
        <f>VLOOKUP(Tabla1[[#This Row],[Fábrica]],Tabla3[],4,FALSE)</f>
        <v>Arizona</v>
      </c>
    </row>
    <row r="2580" spans="1:21" x14ac:dyDescent="0.25">
      <c r="A2580" t="s">
        <v>2981</v>
      </c>
      <c r="B2580" s="3">
        <v>44808</v>
      </c>
      <c r="C2580" s="3">
        <v>44821</v>
      </c>
      <c r="D2580" t="s">
        <v>71</v>
      </c>
      <c r="E2580">
        <v>159863</v>
      </c>
      <c r="F2580" t="s">
        <v>19</v>
      </c>
      <c r="G2580" t="s">
        <v>159</v>
      </c>
      <c r="H2580" t="s">
        <v>42</v>
      </c>
      <c r="I2580">
        <v>77095</v>
      </c>
      <c r="J2580" t="s">
        <v>22</v>
      </c>
      <c r="K2580" t="s">
        <v>43</v>
      </c>
      <c r="L2580" t="s">
        <v>45</v>
      </c>
      <c r="M2580" t="s">
        <v>46</v>
      </c>
      <c r="N2580" s="5">
        <v>10.47</v>
      </c>
      <c r="O2580" s="7">
        <v>3</v>
      </c>
      <c r="P2580" s="5">
        <v>7.47</v>
      </c>
      <c r="Q2580" s="5">
        <v>3</v>
      </c>
      <c r="R2580" s="22">
        <f>Tabla1[[#This Row],[Fecha de Envío]]-Tabla1[[#This Row],[Fecha de Orden]]</f>
        <v>13</v>
      </c>
      <c r="S2580" s="24">
        <f>YEAR(Tabla1[[#This Row],[Fecha de Orden]])</f>
        <v>2022</v>
      </c>
      <c r="T2580" t="str">
        <f>VLOOKUP(Tabla1[[#This Row],[Nombre del Producto]],Tabla2[[Nombre Producto]:[Costo Unitario]],2,FALSE)</f>
        <v>Lot's O' Nuts</v>
      </c>
      <c r="U2580" t="str">
        <f>VLOOKUP(Tabla1[[#This Row],[Fábrica]],Tabla3[],4,FALSE)</f>
        <v>Arizona</v>
      </c>
    </row>
    <row r="2581" spans="1:21" x14ac:dyDescent="0.25">
      <c r="A2581" t="s">
        <v>5000</v>
      </c>
      <c r="B2581" s="3">
        <v>44808</v>
      </c>
      <c r="C2581" s="3">
        <v>44823</v>
      </c>
      <c r="D2581" t="s">
        <v>18</v>
      </c>
      <c r="E2581">
        <v>101924</v>
      </c>
      <c r="F2581" t="s">
        <v>19</v>
      </c>
      <c r="G2581" t="s">
        <v>1807</v>
      </c>
      <c r="H2581" t="s">
        <v>62</v>
      </c>
      <c r="I2581">
        <v>97504</v>
      </c>
      <c r="J2581" t="s">
        <v>22</v>
      </c>
      <c r="K2581" t="s">
        <v>23</v>
      </c>
      <c r="L2581" t="s">
        <v>27</v>
      </c>
      <c r="M2581" t="s">
        <v>28</v>
      </c>
      <c r="N2581" s="5">
        <v>7.2</v>
      </c>
      <c r="O2581" s="7">
        <v>2</v>
      </c>
      <c r="P2581" s="5">
        <v>5</v>
      </c>
      <c r="Q2581" s="5">
        <v>2.2000000000000002</v>
      </c>
      <c r="R2581" s="22">
        <f>Tabla1[[#This Row],[Fecha de Envío]]-Tabla1[[#This Row],[Fecha de Orden]]</f>
        <v>15</v>
      </c>
      <c r="S2581" s="24">
        <f>YEAR(Tabla1[[#This Row],[Fecha de Orden]])</f>
        <v>2022</v>
      </c>
      <c r="T2581" t="str">
        <f>VLOOKUP(Tabla1[[#This Row],[Nombre del Producto]],Tabla2[[Nombre Producto]:[Costo Unitario]],2,FALSE)</f>
        <v>Lot's O' Nuts</v>
      </c>
      <c r="U2581" t="str">
        <f>VLOOKUP(Tabla1[[#This Row],[Fábrica]],Tabla3[],4,FALSE)</f>
        <v>Arizona</v>
      </c>
    </row>
    <row r="2582" spans="1:21" x14ac:dyDescent="0.25">
      <c r="A2582" t="s">
        <v>7905</v>
      </c>
      <c r="B2582" s="3">
        <v>44808</v>
      </c>
      <c r="C2582" s="3">
        <v>44822</v>
      </c>
      <c r="D2582" t="s">
        <v>18</v>
      </c>
      <c r="E2582">
        <v>113523</v>
      </c>
      <c r="F2582" t="s">
        <v>19</v>
      </c>
      <c r="G2582" t="s">
        <v>144</v>
      </c>
      <c r="H2582" t="s">
        <v>101</v>
      </c>
      <c r="I2582">
        <v>19140</v>
      </c>
      <c r="J2582" t="s">
        <v>22</v>
      </c>
      <c r="K2582" t="s">
        <v>32</v>
      </c>
      <c r="L2582" t="s">
        <v>27</v>
      </c>
      <c r="M2582" t="s">
        <v>28</v>
      </c>
      <c r="N2582" s="5">
        <v>14.4</v>
      </c>
      <c r="O2582" s="7">
        <v>4</v>
      </c>
      <c r="P2582" s="5">
        <v>10</v>
      </c>
      <c r="Q2582" s="5">
        <v>4.4000000000000004</v>
      </c>
      <c r="R2582" s="22">
        <f>Tabla1[[#This Row],[Fecha de Envío]]-Tabla1[[#This Row],[Fecha de Orden]]</f>
        <v>14</v>
      </c>
      <c r="S2582" s="24">
        <f>YEAR(Tabla1[[#This Row],[Fecha de Orden]])</f>
        <v>2022</v>
      </c>
      <c r="T2582" t="str">
        <f>VLOOKUP(Tabla1[[#This Row],[Nombre del Producto]],Tabla2[[Nombre Producto]:[Costo Unitario]],2,FALSE)</f>
        <v>Lot's O' Nuts</v>
      </c>
      <c r="U2582" t="str">
        <f>VLOOKUP(Tabla1[[#This Row],[Fábrica]],Tabla3[],4,FALSE)</f>
        <v>Arizona</v>
      </c>
    </row>
    <row r="2583" spans="1:21" x14ac:dyDescent="0.25">
      <c r="A2583" t="s">
        <v>423</v>
      </c>
      <c r="B2583" s="3">
        <v>44809</v>
      </c>
      <c r="C2583" s="3">
        <v>44823</v>
      </c>
      <c r="D2583" t="s">
        <v>18</v>
      </c>
      <c r="E2583">
        <v>130785</v>
      </c>
      <c r="F2583" t="s">
        <v>19</v>
      </c>
      <c r="G2583" t="s">
        <v>120</v>
      </c>
      <c r="H2583" t="s">
        <v>21</v>
      </c>
      <c r="I2583">
        <v>92105</v>
      </c>
      <c r="J2583" t="s">
        <v>22</v>
      </c>
      <c r="K2583" t="s">
        <v>23</v>
      </c>
      <c r="L2583" t="s">
        <v>45</v>
      </c>
      <c r="M2583" t="s">
        <v>46</v>
      </c>
      <c r="N2583" s="5">
        <v>13.96</v>
      </c>
      <c r="O2583" s="7">
        <v>4</v>
      </c>
      <c r="P2583" s="5">
        <v>9.9600000000000009</v>
      </c>
      <c r="Q2583" s="5">
        <v>4</v>
      </c>
      <c r="R2583" s="22">
        <f>Tabla1[[#This Row],[Fecha de Envío]]-Tabla1[[#This Row],[Fecha de Orden]]</f>
        <v>14</v>
      </c>
      <c r="S2583" s="24">
        <f>YEAR(Tabla1[[#This Row],[Fecha de Orden]])</f>
        <v>2022</v>
      </c>
      <c r="T2583" t="str">
        <f>VLOOKUP(Tabla1[[#This Row],[Nombre del Producto]],Tabla2[[Nombre Producto]:[Costo Unitario]],2,FALSE)</f>
        <v>Lot's O' Nuts</v>
      </c>
      <c r="U2583" t="str">
        <f>VLOOKUP(Tabla1[[#This Row],[Fábrica]],Tabla3[],4,FALSE)</f>
        <v>Arizona</v>
      </c>
    </row>
    <row r="2584" spans="1:21" x14ac:dyDescent="0.25">
      <c r="A2584" t="s">
        <v>424</v>
      </c>
      <c r="B2584" s="3">
        <v>44809</v>
      </c>
      <c r="C2584" s="3">
        <v>44823</v>
      </c>
      <c r="D2584" t="s">
        <v>18</v>
      </c>
      <c r="E2584">
        <v>130785</v>
      </c>
      <c r="F2584" t="s">
        <v>19</v>
      </c>
      <c r="G2584" t="s">
        <v>120</v>
      </c>
      <c r="H2584" t="s">
        <v>21</v>
      </c>
      <c r="I2584">
        <v>92105</v>
      </c>
      <c r="J2584" t="s">
        <v>22</v>
      </c>
      <c r="K2584" t="s">
        <v>23</v>
      </c>
      <c r="L2584" t="s">
        <v>27</v>
      </c>
      <c r="M2584" t="s">
        <v>28</v>
      </c>
      <c r="N2584" s="5">
        <v>10.8</v>
      </c>
      <c r="O2584" s="7">
        <v>3</v>
      </c>
      <c r="P2584" s="5">
        <v>7.5</v>
      </c>
      <c r="Q2584" s="5">
        <v>3.3</v>
      </c>
      <c r="R2584" s="22">
        <f>Tabla1[[#This Row],[Fecha de Envío]]-Tabla1[[#This Row],[Fecha de Orden]]</f>
        <v>14</v>
      </c>
      <c r="S2584" s="24">
        <f>YEAR(Tabla1[[#This Row],[Fecha de Orden]])</f>
        <v>2022</v>
      </c>
      <c r="T2584" t="str">
        <f>VLOOKUP(Tabla1[[#This Row],[Nombre del Producto]],Tabla2[[Nombre Producto]:[Costo Unitario]],2,FALSE)</f>
        <v>Lot's O' Nuts</v>
      </c>
      <c r="U2584" t="str">
        <f>VLOOKUP(Tabla1[[#This Row],[Fábrica]],Tabla3[],4,FALSE)</f>
        <v>Arizona</v>
      </c>
    </row>
    <row r="2585" spans="1:21" x14ac:dyDescent="0.25">
      <c r="A2585" t="s">
        <v>425</v>
      </c>
      <c r="B2585" s="3">
        <v>44809</v>
      </c>
      <c r="C2585" s="3">
        <v>44823</v>
      </c>
      <c r="D2585" t="s">
        <v>18</v>
      </c>
      <c r="E2585">
        <v>130785</v>
      </c>
      <c r="F2585" t="s">
        <v>19</v>
      </c>
      <c r="G2585" t="s">
        <v>120</v>
      </c>
      <c r="H2585" t="s">
        <v>21</v>
      </c>
      <c r="I2585">
        <v>92105</v>
      </c>
      <c r="J2585" t="s">
        <v>22</v>
      </c>
      <c r="K2585" t="s">
        <v>23</v>
      </c>
      <c r="L2585" t="s">
        <v>24</v>
      </c>
      <c r="M2585" t="s">
        <v>25</v>
      </c>
      <c r="N2585" s="5">
        <v>22.5</v>
      </c>
      <c r="O2585" s="7">
        <v>6</v>
      </c>
      <c r="P2585" s="5">
        <v>14.7</v>
      </c>
      <c r="Q2585" s="5">
        <v>7.8</v>
      </c>
      <c r="R2585" s="22">
        <f>Tabla1[[#This Row],[Fecha de Envío]]-Tabla1[[#This Row],[Fecha de Orden]]</f>
        <v>14</v>
      </c>
      <c r="S2585" s="24">
        <f>YEAR(Tabla1[[#This Row],[Fecha de Orden]])</f>
        <v>2022</v>
      </c>
      <c r="T2585" t="str">
        <f>VLOOKUP(Tabla1[[#This Row],[Nombre del Producto]],Tabla2[[Nombre Producto]:[Costo Unitario]],2,FALSE)</f>
        <v>Wicked Choccy's</v>
      </c>
      <c r="U2585" t="str">
        <f>VLOOKUP(Tabla1[[#This Row],[Fábrica]],Tabla3[],4,FALSE)</f>
        <v>Georgia</v>
      </c>
    </row>
    <row r="2586" spans="1:21" x14ac:dyDescent="0.25">
      <c r="A2586" t="s">
        <v>1563</v>
      </c>
      <c r="B2586" s="3">
        <v>44809</v>
      </c>
      <c r="C2586" s="3">
        <v>44825</v>
      </c>
      <c r="D2586" t="s">
        <v>18</v>
      </c>
      <c r="E2586">
        <v>162621</v>
      </c>
      <c r="F2586" t="s">
        <v>19</v>
      </c>
      <c r="G2586" t="s">
        <v>159</v>
      </c>
      <c r="H2586" t="s">
        <v>42</v>
      </c>
      <c r="I2586">
        <v>77036</v>
      </c>
      <c r="J2586" t="s">
        <v>22</v>
      </c>
      <c r="K2586" t="s">
        <v>43</v>
      </c>
      <c r="L2586" t="s">
        <v>27</v>
      </c>
      <c r="M2586" t="s">
        <v>28</v>
      </c>
      <c r="N2586" s="5">
        <v>18</v>
      </c>
      <c r="O2586" s="7">
        <v>5</v>
      </c>
      <c r="P2586" s="5">
        <v>12.5</v>
      </c>
      <c r="Q2586" s="5">
        <v>5.5</v>
      </c>
      <c r="R2586" s="22">
        <f>Tabla1[[#This Row],[Fecha de Envío]]-Tabla1[[#This Row],[Fecha de Orden]]</f>
        <v>16</v>
      </c>
      <c r="S2586" s="24">
        <f>YEAR(Tabla1[[#This Row],[Fecha de Orden]])</f>
        <v>2022</v>
      </c>
      <c r="T2586" t="str">
        <f>VLOOKUP(Tabla1[[#This Row],[Nombre del Producto]],Tabla2[[Nombre Producto]:[Costo Unitario]],2,FALSE)</f>
        <v>Lot's O' Nuts</v>
      </c>
      <c r="U2586" t="str">
        <f>VLOOKUP(Tabla1[[#This Row],[Fábrica]],Tabla3[],4,FALSE)</f>
        <v>Arizona</v>
      </c>
    </row>
    <row r="2587" spans="1:21" x14ac:dyDescent="0.25">
      <c r="A2587" t="s">
        <v>1564</v>
      </c>
      <c r="B2587" s="3">
        <v>44809</v>
      </c>
      <c r="C2587" s="3">
        <v>44825</v>
      </c>
      <c r="D2587" t="s">
        <v>18</v>
      </c>
      <c r="E2587">
        <v>162621</v>
      </c>
      <c r="F2587" t="s">
        <v>19</v>
      </c>
      <c r="G2587" t="s">
        <v>159</v>
      </c>
      <c r="H2587" t="s">
        <v>42</v>
      </c>
      <c r="I2587">
        <v>77036</v>
      </c>
      <c r="J2587" t="s">
        <v>22</v>
      </c>
      <c r="K2587" t="s">
        <v>43</v>
      </c>
      <c r="L2587" t="s">
        <v>24</v>
      </c>
      <c r="M2587" t="s">
        <v>25</v>
      </c>
      <c r="N2587" s="5">
        <v>11.25</v>
      </c>
      <c r="O2587" s="7">
        <v>3</v>
      </c>
      <c r="P2587" s="5">
        <v>7.35</v>
      </c>
      <c r="Q2587" s="5">
        <v>3.9</v>
      </c>
      <c r="R2587" s="22">
        <f>Tabla1[[#This Row],[Fecha de Envío]]-Tabla1[[#This Row],[Fecha de Orden]]</f>
        <v>16</v>
      </c>
      <c r="S2587" s="24">
        <f>YEAR(Tabla1[[#This Row],[Fecha de Orden]])</f>
        <v>2022</v>
      </c>
      <c r="T2587" t="str">
        <f>VLOOKUP(Tabla1[[#This Row],[Nombre del Producto]],Tabla2[[Nombre Producto]:[Costo Unitario]],2,FALSE)</f>
        <v>Wicked Choccy's</v>
      </c>
      <c r="U2587" t="str">
        <f>VLOOKUP(Tabla1[[#This Row],[Fábrica]],Tabla3[],4,FALSE)</f>
        <v>Georgia</v>
      </c>
    </row>
    <row r="2588" spans="1:21" x14ac:dyDescent="0.25">
      <c r="A2588" t="s">
        <v>1565</v>
      </c>
      <c r="B2588" s="3">
        <v>44809</v>
      </c>
      <c r="C2588" s="3">
        <v>44825</v>
      </c>
      <c r="D2588" t="s">
        <v>18</v>
      </c>
      <c r="E2588">
        <v>162621</v>
      </c>
      <c r="F2588" t="s">
        <v>19</v>
      </c>
      <c r="G2588" t="s">
        <v>159</v>
      </c>
      <c r="H2588" t="s">
        <v>42</v>
      </c>
      <c r="I2588">
        <v>77036</v>
      </c>
      <c r="J2588" t="s">
        <v>22</v>
      </c>
      <c r="K2588" t="s">
        <v>43</v>
      </c>
      <c r="L2588" t="s">
        <v>36</v>
      </c>
      <c r="M2588" t="s">
        <v>37</v>
      </c>
      <c r="N2588" s="5">
        <v>29.25</v>
      </c>
      <c r="O2588" s="7">
        <v>9</v>
      </c>
      <c r="P2588" s="5">
        <v>18.989999999999998</v>
      </c>
      <c r="Q2588" s="5">
        <v>10.26</v>
      </c>
      <c r="R2588" s="22">
        <f>Tabla1[[#This Row],[Fecha de Envío]]-Tabla1[[#This Row],[Fecha de Orden]]</f>
        <v>16</v>
      </c>
      <c r="S2588" s="24">
        <f>YEAR(Tabla1[[#This Row],[Fecha de Orden]])</f>
        <v>2022</v>
      </c>
      <c r="T2588" t="str">
        <f>VLOOKUP(Tabla1[[#This Row],[Nombre del Producto]],Tabla2[[Nombre Producto]:[Costo Unitario]],2,FALSE)</f>
        <v>Wicked Choccy's</v>
      </c>
      <c r="U2588" t="str">
        <f>VLOOKUP(Tabla1[[#This Row],[Fábrica]],Tabla3[],4,FALSE)</f>
        <v>Georgia</v>
      </c>
    </row>
    <row r="2589" spans="1:21" x14ac:dyDescent="0.25">
      <c r="A2589" t="s">
        <v>8318</v>
      </c>
      <c r="B2589" s="3">
        <v>44809</v>
      </c>
      <c r="C2589" s="3">
        <v>44824</v>
      </c>
      <c r="D2589" t="s">
        <v>18</v>
      </c>
      <c r="E2589">
        <v>105158</v>
      </c>
      <c r="F2589" t="s">
        <v>19</v>
      </c>
      <c r="G2589" t="s">
        <v>276</v>
      </c>
      <c r="H2589" t="s">
        <v>51</v>
      </c>
      <c r="I2589">
        <v>55901</v>
      </c>
      <c r="J2589" t="s">
        <v>22</v>
      </c>
      <c r="K2589" t="s">
        <v>43</v>
      </c>
      <c r="L2589" t="s">
        <v>33</v>
      </c>
      <c r="M2589" t="s">
        <v>34</v>
      </c>
      <c r="N2589" s="5">
        <v>7.2</v>
      </c>
      <c r="O2589" s="7">
        <v>2</v>
      </c>
      <c r="P2589" s="5">
        <v>4.8</v>
      </c>
      <c r="Q2589" s="5">
        <v>2.4</v>
      </c>
      <c r="R2589" s="22">
        <f>Tabla1[[#This Row],[Fecha de Envío]]-Tabla1[[#This Row],[Fecha de Orden]]</f>
        <v>15</v>
      </c>
      <c r="S2589" s="24">
        <f>YEAR(Tabla1[[#This Row],[Fecha de Orden]])</f>
        <v>2022</v>
      </c>
      <c r="T2589" t="str">
        <f>VLOOKUP(Tabla1[[#This Row],[Nombre del Producto]],Tabla2[[Nombre Producto]:[Costo Unitario]],2,FALSE)</f>
        <v>Lot's O' Nuts</v>
      </c>
      <c r="U2589" t="str">
        <f>VLOOKUP(Tabla1[[#This Row],[Fábrica]],Tabla3[],4,FALSE)</f>
        <v>Arizona</v>
      </c>
    </row>
    <row r="2590" spans="1:21" x14ac:dyDescent="0.25">
      <c r="A2590" t="s">
        <v>8319</v>
      </c>
      <c r="B2590" s="3">
        <v>44809</v>
      </c>
      <c r="C2590" s="3">
        <v>44824</v>
      </c>
      <c r="D2590" t="s">
        <v>18</v>
      </c>
      <c r="E2590">
        <v>105158</v>
      </c>
      <c r="F2590" t="s">
        <v>19</v>
      </c>
      <c r="G2590" t="s">
        <v>276</v>
      </c>
      <c r="H2590" t="s">
        <v>51</v>
      </c>
      <c r="I2590">
        <v>55901</v>
      </c>
      <c r="J2590" t="s">
        <v>22</v>
      </c>
      <c r="K2590" t="s">
        <v>43</v>
      </c>
      <c r="L2590" t="s">
        <v>45</v>
      </c>
      <c r="M2590" t="s">
        <v>46</v>
      </c>
      <c r="N2590" s="5">
        <v>10.47</v>
      </c>
      <c r="O2590" s="7">
        <v>3</v>
      </c>
      <c r="P2590" s="5">
        <v>7.47</v>
      </c>
      <c r="Q2590" s="5">
        <v>3</v>
      </c>
      <c r="R2590" s="22">
        <f>Tabla1[[#This Row],[Fecha de Envío]]-Tabla1[[#This Row],[Fecha de Orden]]</f>
        <v>15</v>
      </c>
      <c r="S2590" s="24">
        <f>YEAR(Tabla1[[#This Row],[Fecha de Orden]])</f>
        <v>2022</v>
      </c>
      <c r="T2590" t="str">
        <f>VLOOKUP(Tabla1[[#This Row],[Nombre del Producto]],Tabla2[[Nombre Producto]:[Costo Unitario]],2,FALSE)</f>
        <v>Lot's O' Nuts</v>
      </c>
      <c r="U2590" t="str">
        <f>VLOOKUP(Tabla1[[#This Row],[Fábrica]],Tabla3[],4,FALSE)</f>
        <v>Arizona</v>
      </c>
    </row>
    <row r="2591" spans="1:21" x14ac:dyDescent="0.25">
      <c r="A2591" t="s">
        <v>8985</v>
      </c>
      <c r="B2591" s="3">
        <v>44809</v>
      </c>
      <c r="C2591" s="3">
        <v>44826</v>
      </c>
      <c r="D2591" t="s">
        <v>18</v>
      </c>
      <c r="E2591">
        <v>135510</v>
      </c>
      <c r="F2591" t="s">
        <v>19</v>
      </c>
      <c r="G2591" t="s">
        <v>781</v>
      </c>
      <c r="H2591" t="s">
        <v>133</v>
      </c>
      <c r="I2591">
        <v>22901</v>
      </c>
      <c r="J2591" t="s">
        <v>22</v>
      </c>
      <c r="K2591" t="s">
        <v>66</v>
      </c>
      <c r="L2591" t="s">
        <v>27</v>
      </c>
      <c r="M2591" t="s">
        <v>28</v>
      </c>
      <c r="N2591" s="5">
        <v>14.4</v>
      </c>
      <c r="O2591" s="7">
        <v>4</v>
      </c>
      <c r="P2591" s="5">
        <v>10</v>
      </c>
      <c r="Q2591" s="5">
        <v>4.4000000000000004</v>
      </c>
      <c r="R2591" s="22">
        <f>Tabla1[[#This Row],[Fecha de Envío]]-Tabla1[[#This Row],[Fecha de Orden]]</f>
        <v>17</v>
      </c>
      <c r="S2591" s="24">
        <f>YEAR(Tabla1[[#This Row],[Fecha de Orden]])</f>
        <v>2022</v>
      </c>
      <c r="T2591" t="str">
        <f>VLOOKUP(Tabla1[[#This Row],[Nombre del Producto]],Tabla2[[Nombre Producto]:[Costo Unitario]],2,FALSE)</f>
        <v>Lot's O' Nuts</v>
      </c>
      <c r="U2591" t="str">
        <f>VLOOKUP(Tabla1[[#This Row],[Fábrica]],Tabla3[],4,FALSE)</f>
        <v>Arizona</v>
      </c>
    </row>
    <row r="2592" spans="1:21" x14ac:dyDescent="0.25">
      <c r="A2592" t="s">
        <v>392</v>
      </c>
      <c r="B2592" s="3">
        <v>44810</v>
      </c>
      <c r="C2592" s="3">
        <v>44826</v>
      </c>
      <c r="D2592" t="s">
        <v>18</v>
      </c>
      <c r="E2592">
        <v>169572</v>
      </c>
      <c r="F2592" t="s">
        <v>19</v>
      </c>
      <c r="G2592" t="s">
        <v>393</v>
      </c>
      <c r="H2592" t="s">
        <v>133</v>
      </c>
      <c r="I2592">
        <v>23223</v>
      </c>
      <c r="J2592" t="s">
        <v>22</v>
      </c>
      <c r="K2592" t="s">
        <v>66</v>
      </c>
      <c r="L2592" t="s">
        <v>24</v>
      </c>
      <c r="M2592" t="s">
        <v>25</v>
      </c>
      <c r="N2592" s="5">
        <v>33.75</v>
      </c>
      <c r="O2592" s="7">
        <v>9</v>
      </c>
      <c r="P2592" s="5">
        <v>22.05</v>
      </c>
      <c r="Q2592" s="5">
        <v>11.7</v>
      </c>
      <c r="R2592" s="22">
        <f>Tabla1[[#This Row],[Fecha de Envío]]-Tabla1[[#This Row],[Fecha de Orden]]</f>
        <v>16</v>
      </c>
      <c r="S2592" s="24">
        <f>YEAR(Tabla1[[#This Row],[Fecha de Orden]])</f>
        <v>2022</v>
      </c>
      <c r="T2592" t="str">
        <f>VLOOKUP(Tabla1[[#This Row],[Nombre del Producto]],Tabla2[[Nombre Producto]:[Costo Unitario]],2,FALSE)</f>
        <v>Wicked Choccy's</v>
      </c>
      <c r="U2592" t="str">
        <f>VLOOKUP(Tabla1[[#This Row],[Fábrica]],Tabla3[],4,FALSE)</f>
        <v>Georgia</v>
      </c>
    </row>
    <row r="2593" spans="1:21" x14ac:dyDescent="0.25">
      <c r="A2593" t="s">
        <v>838</v>
      </c>
      <c r="B2593" s="3">
        <v>44810</v>
      </c>
      <c r="C2593" s="3">
        <v>44822</v>
      </c>
      <c r="D2593" t="s">
        <v>71</v>
      </c>
      <c r="E2593">
        <v>133977</v>
      </c>
      <c r="F2593" t="s">
        <v>19</v>
      </c>
      <c r="G2593" t="s">
        <v>494</v>
      </c>
      <c r="H2593" t="s">
        <v>255</v>
      </c>
      <c r="I2593">
        <v>33319</v>
      </c>
      <c r="J2593" t="s">
        <v>22</v>
      </c>
      <c r="K2593" t="s">
        <v>66</v>
      </c>
      <c r="L2593" t="s">
        <v>45</v>
      </c>
      <c r="M2593" t="s">
        <v>46</v>
      </c>
      <c r="N2593" s="5">
        <v>3.49</v>
      </c>
      <c r="O2593" s="7">
        <v>1</v>
      </c>
      <c r="P2593" s="5">
        <v>2.4900000000000002</v>
      </c>
      <c r="Q2593" s="5">
        <v>1</v>
      </c>
      <c r="R2593" s="22">
        <f>Tabla1[[#This Row],[Fecha de Envío]]-Tabla1[[#This Row],[Fecha de Orden]]</f>
        <v>12</v>
      </c>
      <c r="S2593" s="24">
        <f>YEAR(Tabla1[[#This Row],[Fecha de Orden]])</f>
        <v>2022</v>
      </c>
      <c r="T2593" t="str">
        <f>VLOOKUP(Tabla1[[#This Row],[Nombre del Producto]],Tabla2[[Nombre Producto]:[Costo Unitario]],2,FALSE)</f>
        <v>Lot's O' Nuts</v>
      </c>
      <c r="U2593" t="str">
        <f>VLOOKUP(Tabla1[[#This Row],[Fábrica]],Tabla3[],4,FALSE)</f>
        <v>Arizona</v>
      </c>
    </row>
    <row r="2594" spans="1:21" x14ac:dyDescent="0.25">
      <c r="A2594" t="s">
        <v>1426</v>
      </c>
      <c r="B2594" s="3">
        <v>44810</v>
      </c>
      <c r="C2594" s="3">
        <v>44826</v>
      </c>
      <c r="D2594" t="s">
        <v>18</v>
      </c>
      <c r="E2594">
        <v>109015</v>
      </c>
      <c r="F2594" t="s">
        <v>19</v>
      </c>
      <c r="G2594" t="s">
        <v>30</v>
      </c>
      <c r="H2594" t="s">
        <v>31</v>
      </c>
      <c r="I2594">
        <v>10011</v>
      </c>
      <c r="J2594" t="s">
        <v>22</v>
      </c>
      <c r="K2594" t="s">
        <v>32</v>
      </c>
      <c r="L2594" t="s">
        <v>27</v>
      </c>
      <c r="M2594" t="s">
        <v>28</v>
      </c>
      <c r="N2594" s="5">
        <v>3.6</v>
      </c>
      <c r="O2594" s="7">
        <v>1</v>
      </c>
      <c r="P2594" s="5">
        <v>2.5</v>
      </c>
      <c r="Q2594" s="5">
        <v>1.1000000000000001</v>
      </c>
      <c r="R2594" s="22">
        <f>Tabla1[[#This Row],[Fecha de Envío]]-Tabla1[[#This Row],[Fecha de Orden]]</f>
        <v>16</v>
      </c>
      <c r="S2594" s="24">
        <f>YEAR(Tabla1[[#This Row],[Fecha de Orden]])</f>
        <v>2022</v>
      </c>
      <c r="T2594" t="str">
        <f>VLOOKUP(Tabla1[[#This Row],[Nombre del Producto]],Tabla2[[Nombre Producto]:[Costo Unitario]],2,FALSE)</f>
        <v>Lot's O' Nuts</v>
      </c>
      <c r="U2594" t="str">
        <f>VLOOKUP(Tabla1[[#This Row],[Fábrica]],Tabla3[],4,FALSE)</f>
        <v>Arizona</v>
      </c>
    </row>
    <row r="2595" spans="1:21" x14ac:dyDescent="0.25">
      <c r="A2595" t="s">
        <v>1427</v>
      </c>
      <c r="B2595" s="3">
        <v>44810</v>
      </c>
      <c r="C2595" s="3">
        <v>44826</v>
      </c>
      <c r="D2595" t="s">
        <v>18</v>
      </c>
      <c r="E2595">
        <v>109015</v>
      </c>
      <c r="F2595" t="s">
        <v>19</v>
      </c>
      <c r="G2595" t="s">
        <v>30</v>
      </c>
      <c r="H2595" t="s">
        <v>31</v>
      </c>
      <c r="I2595">
        <v>10011</v>
      </c>
      <c r="J2595" t="s">
        <v>22</v>
      </c>
      <c r="K2595" t="s">
        <v>32</v>
      </c>
      <c r="L2595" t="s">
        <v>33</v>
      </c>
      <c r="M2595" t="s">
        <v>34</v>
      </c>
      <c r="N2595" s="5">
        <v>7.2</v>
      </c>
      <c r="O2595" s="7">
        <v>2</v>
      </c>
      <c r="P2595" s="5">
        <v>4.8</v>
      </c>
      <c r="Q2595" s="5">
        <v>2.4</v>
      </c>
      <c r="R2595" s="22">
        <f>Tabla1[[#This Row],[Fecha de Envío]]-Tabla1[[#This Row],[Fecha de Orden]]</f>
        <v>16</v>
      </c>
      <c r="S2595" s="24">
        <f>YEAR(Tabla1[[#This Row],[Fecha de Orden]])</f>
        <v>2022</v>
      </c>
      <c r="T2595" t="str">
        <f>VLOOKUP(Tabla1[[#This Row],[Nombre del Producto]],Tabla2[[Nombre Producto]:[Costo Unitario]],2,FALSE)</f>
        <v>Lot's O' Nuts</v>
      </c>
      <c r="U2595" t="str">
        <f>VLOOKUP(Tabla1[[#This Row],[Fábrica]],Tabla3[],4,FALSE)</f>
        <v>Arizona</v>
      </c>
    </row>
    <row r="2596" spans="1:21" x14ac:dyDescent="0.25">
      <c r="A2596" t="s">
        <v>1457</v>
      </c>
      <c r="B2596" s="3">
        <v>44810</v>
      </c>
      <c r="C2596" s="3">
        <v>44826</v>
      </c>
      <c r="D2596" t="s">
        <v>18</v>
      </c>
      <c r="E2596">
        <v>138002</v>
      </c>
      <c r="F2596" t="s">
        <v>19</v>
      </c>
      <c r="G2596" t="s">
        <v>124</v>
      </c>
      <c r="H2596" t="s">
        <v>125</v>
      </c>
      <c r="I2596">
        <v>98103</v>
      </c>
      <c r="J2596" t="s">
        <v>22</v>
      </c>
      <c r="K2596" t="s">
        <v>23</v>
      </c>
      <c r="L2596" t="s">
        <v>27</v>
      </c>
      <c r="M2596" t="s">
        <v>28</v>
      </c>
      <c r="N2596" s="5">
        <v>10.8</v>
      </c>
      <c r="O2596" s="7">
        <v>3</v>
      </c>
      <c r="P2596" s="5">
        <v>7.5</v>
      </c>
      <c r="Q2596" s="5">
        <v>3.3</v>
      </c>
      <c r="R2596" s="22">
        <f>Tabla1[[#This Row],[Fecha de Envío]]-Tabla1[[#This Row],[Fecha de Orden]]</f>
        <v>16</v>
      </c>
      <c r="S2596" s="24">
        <f>YEAR(Tabla1[[#This Row],[Fecha de Orden]])</f>
        <v>2022</v>
      </c>
      <c r="T2596" t="str">
        <f>VLOOKUP(Tabla1[[#This Row],[Nombre del Producto]],Tabla2[[Nombre Producto]:[Costo Unitario]],2,FALSE)</f>
        <v>Lot's O' Nuts</v>
      </c>
      <c r="U2596" t="str">
        <f>VLOOKUP(Tabla1[[#This Row],[Fábrica]],Tabla3[],4,FALSE)</f>
        <v>Arizona</v>
      </c>
    </row>
    <row r="2597" spans="1:21" x14ac:dyDescent="0.25">
      <c r="A2597" t="s">
        <v>1727</v>
      </c>
      <c r="B2597" s="3">
        <v>44810</v>
      </c>
      <c r="C2597" s="3">
        <v>44827</v>
      </c>
      <c r="D2597" t="s">
        <v>18</v>
      </c>
      <c r="E2597">
        <v>150791</v>
      </c>
      <c r="F2597" t="s">
        <v>19</v>
      </c>
      <c r="G2597" t="s">
        <v>30</v>
      </c>
      <c r="H2597" t="s">
        <v>31</v>
      </c>
      <c r="I2597">
        <v>10024</v>
      </c>
      <c r="J2597" t="s">
        <v>22</v>
      </c>
      <c r="K2597" t="s">
        <v>32</v>
      </c>
      <c r="L2597" t="s">
        <v>45</v>
      </c>
      <c r="M2597" t="s">
        <v>46</v>
      </c>
      <c r="N2597" s="5">
        <v>6.98</v>
      </c>
      <c r="O2597" s="7">
        <v>2</v>
      </c>
      <c r="P2597" s="5">
        <v>4.9800000000000004</v>
      </c>
      <c r="Q2597" s="5">
        <v>2</v>
      </c>
      <c r="R2597" s="22">
        <f>Tabla1[[#This Row],[Fecha de Envío]]-Tabla1[[#This Row],[Fecha de Orden]]</f>
        <v>17</v>
      </c>
      <c r="S2597" s="24">
        <f>YEAR(Tabla1[[#This Row],[Fecha de Orden]])</f>
        <v>2022</v>
      </c>
      <c r="T2597" t="str">
        <f>VLOOKUP(Tabla1[[#This Row],[Nombre del Producto]],Tabla2[[Nombre Producto]:[Costo Unitario]],2,FALSE)</f>
        <v>Lot's O' Nuts</v>
      </c>
      <c r="U2597" t="str">
        <f>VLOOKUP(Tabla1[[#This Row],[Fábrica]],Tabla3[],4,FALSE)</f>
        <v>Arizona</v>
      </c>
    </row>
    <row r="2598" spans="1:21" x14ac:dyDescent="0.25">
      <c r="A2598" t="s">
        <v>1944</v>
      </c>
      <c r="B2598" s="3">
        <v>44810</v>
      </c>
      <c r="C2598" s="3">
        <v>44824</v>
      </c>
      <c r="D2598" t="s">
        <v>18</v>
      </c>
      <c r="E2598">
        <v>160696</v>
      </c>
      <c r="F2598" t="s">
        <v>19</v>
      </c>
      <c r="G2598" t="s">
        <v>507</v>
      </c>
      <c r="H2598" t="s">
        <v>65</v>
      </c>
      <c r="I2598">
        <v>37211</v>
      </c>
      <c r="J2598" t="s">
        <v>22</v>
      </c>
      <c r="K2598" t="s">
        <v>66</v>
      </c>
      <c r="L2598" t="s">
        <v>36</v>
      </c>
      <c r="M2598" t="s">
        <v>37</v>
      </c>
      <c r="N2598" s="5">
        <v>16.25</v>
      </c>
      <c r="O2598" s="7">
        <v>5</v>
      </c>
      <c r="P2598" s="5">
        <v>10.55</v>
      </c>
      <c r="Q2598" s="5">
        <v>5.7</v>
      </c>
      <c r="R2598" s="22">
        <f>Tabla1[[#This Row],[Fecha de Envío]]-Tabla1[[#This Row],[Fecha de Orden]]</f>
        <v>14</v>
      </c>
      <c r="S2598" s="24">
        <f>YEAR(Tabla1[[#This Row],[Fecha de Orden]])</f>
        <v>2022</v>
      </c>
      <c r="T2598" t="str">
        <f>VLOOKUP(Tabla1[[#This Row],[Nombre del Producto]],Tabla2[[Nombre Producto]:[Costo Unitario]],2,FALSE)</f>
        <v>Wicked Choccy's</v>
      </c>
      <c r="U2598" t="str">
        <f>VLOOKUP(Tabla1[[#This Row],[Fábrica]],Tabla3[],4,FALSE)</f>
        <v>Georgia</v>
      </c>
    </row>
    <row r="2599" spans="1:21" x14ac:dyDescent="0.25">
      <c r="A2599" t="s">
        <v>5604</v>
      </c>
      <c r="B2599" s="3">
        <v>44810</v>
      </c>
      <c r="C2599" s="3">
        <v>44822</v>
      </c>
      <c r="D2599" t="s">
        <v>39</v>
      </c>
      <c r="E2599">
        <v>143238</v>
      </c>
      <c r="F2599" t="s">
        <v>19</v>
      </c>
      <c r="G2599" t="s">
        <v>5605</v>
      </c>
      <c r="H2599" t="s">
        <v>21</v>
      </c>
      <c r="I2599">
        <v>92253</v>
      </c>
      <c r="J2599" t="s">
        <v>22</v>
      </c>
      <c r="K2599" t="s">
        <v>23</v>
      </c>
      <c r="L2599" t="s">
        <v>27</v>
      </c>
      <c r="M2599" t="s">
        <v>28</v>
      </c>
      <c r="N2599" s="5">
        <v>14.4</v>
      </c>
      <c r="O2599" s="7">
        <v>4</v>
      </c>
      <c r="P2599" s="5">
        <v>10</v>
      </c>
      <c r="Q2599" s="5">
        <v>4.4000000000000004</v>
      </c>
      <c r="R2599" s="22">
        <f>Tabla1[[#This Row],[Fecha de Envío]]-Tabla1[[#This Row],[Fecha de Orden]]</f>
        <v>12</v>
      </c>
      <c r="S2599" s="24">
        <f>YEAR(Tabla1[[#This Row],[Fecha de Orden]])</f>
        <v>2022</v>
      </c>
      <c r="T2599" t="str">
        <f>VLOOKUP(Tabla1[[#This Row],[Nombre del Producto]],Tabla2[[Nombre Producto]:[Costo Unitario]],2,FALSE)</f>
        <v>Lot's O' Nuts</v>
      </c>
      <c r="U2599" t="str">
        <f>VLOOKUP(Tabla1[[#This Row],[Fábrica]],Tabla3[],4,FALSE)</f>
        <v>Arizona</v>
      </c>
    </row>
    <row r="2600" spans="1:21" x14ac:dyDescent="0.25">
      <c r="A2600" t="s">
        <v>8520</v>
      </c>
      <c r="B2600" s="3">
        <v>44810</v>
      </c>
      <c r="C2600" s="3">
        <v>44823</v>
      </c>
      <c r="D2600" t="s">
        <v>71</v>
      </c>
      <c r="E2600">
        <v>151435</v>
      </c>
      <c r="F2600" t="s">
        <v>19</v>
      </c>
      <c r="G2600" t="s">
        <v>263</v>
      </c>
      <c r="H2600" t="s">
        <v>264</v>
      </c>
      <c r="I2600">
        <v>70506</v>
      </c>
      <c r="J2600" t="s">
        <v>22</v>
      </c>
      <c r="K2600" t="s">
        <v>66</v>
      </c>
      <c r="L2600" t="s">
        <v>33</v>
      </c>
      <c r="M2600" t="s">
        <v>34</v>
      </c>
      <c r="N2600" s="5">
        <v>3.6</v>
      </c>
      <c r="O2600" s="7">
        <v>1</v>
      </c>
      <c r="P2600" s="5">
        <v>2.4</v>
      </c>
      <c r="Q2600" s="5">
        <v>1.2</v>
      </c>
      <c r="R2600" s="22">
        <f>Tabla1[[#This Row],[Fecha de Envío]]-Tabla1[[#This Row],[Fecha de Orden]]</f>
        <v>13</v>
      </c>
      <c r="S2600" s="24">
        <f>YEAR(Tabla1[[#This Row],[Fecha de Orden]])</f>
        <v>2022</v>
      </c>
      <c r="T2600" t="str">
        <f>VLOOKUP(Tabla1[[#This Row],[Nombre del Producto]],Tabla2[[Nombre Producto]:[Costo Unitario]],2,FALSE)</f>
        <v>Lot's O' Nuts</v>
      </c>
      <c r="U2600" t="str">
        <f>VLOOKUP(Tabla1[[#This Row],[Fábrica]],Tabla3[],4,FALSE)</f>
        <v>Arizona</v>
      </c>
    </row>
    <row r="2601" spans="1:21" x14ac:dyDescent="0.25">
      <c r="A2601" t="s">
        <v>394</v>
      </c>
      <c r="B2601" s="3">
        <v>44811</v>
      </c>
      <c r="C2601" s="3">
        <v>44826</v>
      </c>
      <c r="D2601" t="s">
        <v>18</v>
      </c>
      <c r="E2601">
        <v>164084</v>
      </c>
      <c r="F2601" t="s">
        <v>19</v>
      </c>
      <c r="G2601" t="s">
        <v>30</v>
      </c>
      <c r="H2601" t="s">
        <v>31</v>
      </c>
      <c r="I2601">
        <v>10011</v>
      </c>
      <c r="J2601" t="s">
        <v>22</v>
      </c>
      <c r="K2601" t="s">
        <v>32</v>
      </c>
      <c r="L2601" t="s">
        <v>33</v>
      </c>
      <c r="M2601" t="s">
        <v>34</v>
      </c>
      <c r="N2601" s="5">
        <v>7.2</v>
      </c>
      <c r="O2601" s="7">
        <v>2</v>
      </c>
      <c r="P2601" s="5">
        <v>4.8</v>
      </c>
      <c r="Q2601" s="5">
        <v>2.4</v>
      </c>
      <c r="R2601" s="22">
        <f>Tabla1[[#This Row],[Fecha de Envío]]-Tabla1[[#This Row],[Fecha de Orden]]</f>
        <v>15</v>
      </c>
      <c r="S2601" s="24">
        <f>YEAR(Tabla1[[#This Row],[Fecha de Orden]])</f>
        <v>2022</v>
      </c>
      <c r="T2601" t="str">
        <f>VLOOKUP(Tabla1[[#This Row],[Nombre del Producto]],Tabla2[[Nombre Producto]:[Costo Unitario]],2,FALSE)</f>
        <v>Lot's O' Nuts</v>
      </c>
      <c r="U2601" t="str">
        <f>VLOOKUP(Tabla1[[#This Row],[Fábrica]],Tabla3[],4,FALSE)</f>
        <v>Arizona</v>
      </c>
    </row>
    <row r="2602" spans="1:21" x14ac:dyDescent="0.25">
      <c r="A2602" t="s">
        <v>395</v>
      </c>
      <c r="B2602" s="3">
        <v>44811</v>
      </c>
      <c r="C2602" s="3">
        <v>44826</v>
      </c>
      <c r="D2602" t="s">
        <v>18</v>
      </c>
      <c r="E2602">
        <v>164084</v>
      </c>
      <c r="F2602" t="s">
        <v>19</v>
      </c>
      <c r="G2602" t="s">
        <v>30</v>
      </c>
      <c r="H2602" t="s">
        <v>31</v>
      </c>
      <c r="I2602">
        <v>10011</v>
      </c>
      <c r="J2602" t="s">
        <v>22</v>
      </c>
      <c r="K2602" t="s">
        <v>32</v>
      </c>
      <c r="L2602" t="s">
        <v>36</v>
      </c>
      <c r="M2602" t="s">
        <v>37</v>
      </c>
      <c r="N2602" s="5">
        <v>6.5</v>
      </c>
      <c r="O2602" s="7">
        <v>2</v>
      </c>
      <c r="P2602" s="5">
        <v>4.22</v>
      </c>
      <c r="Q2602" s="5">
        <v>2.2799999999999998</v>
      </c>
      <c r="R2602" s="22">
        <f>Tabla1[[#This Row],[Fecha de Envío]]-Tabla1[[#This Row],[Fecha de Orden]]</f>
        <v>15</v>
      </c>
      <c r="S2602" s="24">
        <f>YEAR(Tabla1[[#This Row],[Fecha de Orden]])</f>
        <v>2022</v>
      </c>
      <c r="T2602" t="str">
        <f>VLOOKUP(Tabla1[[#This Row],[Nombre del Producto]],Tabla2[[Nombre Producto]:[Costo Unitario]],2,FALSE)</f>
        <v>Wicked Choccy's</v>
      </c>
      <c r="U2602" t="str">
        <f>VLOOKUP(Tabla1[[#This Row],[Fábrica]],Tabla3[],4,FALSE)</f>
        <v>Georgia</v>
      </c>
    </row>
    <row r="2603" spans="1:21" x14ac:dyDescent="0.25">
      <c r="A2603" t="s">
        <v>396</v>
      </c>
      <c r="B2603" s="3">
        <v>44811</v>
      </c>
      <c r="C2603" s="3">
        <v>44826</v>
      </c>
      <c r="D2603" t="s">
        <v>18</v>
      </c>
      <c r="E2603">
        <v>164084</v>
      </c>
      <c r="F2603" t="s">
        <v>19</v>
      </c>
      <c r="G2603" t="s">
        <v>30</v>
      </c>
      <c r="H2603" t="s">
        <v>31</v>
      </c>
      <c r="I2603">
        <v>10011</v>
      </c>
      <c r="J2603" t="s">
        <v>22</v>
      </c>
      <c r="K2603" t="s">
        <v>32</v>
      </c>
      <c r="L2603" t="s">
        <v>27</v>
      </c>
      <c r="M2603" t="s">
        <v>28</v>
      </c>
      <c r="N2603" s="5">
        <v>18</v>
      </c>
      <c r="O2603" s="7">
        <v>5</v>
      </c>
      <c r="P2603" s="5">
        <v>12.5</v>
      </c>
      <c r="Q2603" s="5">
        <v>5.5</v>
      </c>
      <c r="R2603" s="22">
        <f>Tabla1[[#This Row],[Fecha de Envío]]-Tabla1[[#This Row],[Fecha de Orden]]</f>
        <v>15</v>
      </c>
      <c r="S2603" s="24">
        <f>YEAR(Tabla1[[#This Row],[Fecha de Orden]])</f>
        <v>2022</v>
      </c>
      <c r="T2603" t="str">
        <f>VLOOKUP(Tabla1[[#This Row],[Nombre del Producto]],Tabla2[[Nombre Producto]:[Costo Unitario]],2,FALSE)</f>
        <v>Lot's O' Nuts</v>
      </c>
      <c r="U2603" t="str">
        <f>VLOOKUP(Tabla1[[#This Row],[Fábrica]],Tabla3[],4,FALSE)</f>
        <v>Arizona</v>
      </c>
    </row>
    <row r="2604" spans="1:21" x14ac:dyDescent="0.25">
      <c r="A2604" t="s">
        <v>1683</v>
      </c>
      <c r="B2604" s="3">
        <v>44811</v>
      </c>
      <c r="C2604" s="3">
        <v>44825</v>
      </c>
      <c r="D2604" t="s">
        <v>18</v>
      </c>
      <c r="E2604">
        <v>122623</v>
      </c>
      <c r="F2604" t="s">
        <v>19</v>
      </c>
      <c r="G2604" t="s">
        <v>1350</v>
      </c>
      <c r="H2604" t="s">
        <v>42</v>
      </c>
      <c r="I2604">
        <v>79907</v>
      </c>
      <c r="J2604" t="s">
        <v>22</v>
      </c>
      <c r="K2604" t="s">
        <v>43</v>
      </c>
      <c r="L2604" t="s">
        <v>45</v>
      </c>
      <c r="M2604" t="s">
        <v>46</v>
      </c>
      <c r="N2604" s="5">
        <v>6.98</v>
      </c>
      <c r="O2604" s="7">
        <v>2</v>
      </c>
      <c r="P2604" s="5">
        <v>4.9800000000000004</v>
      </c>
      <c r="Q2604" s="5">
        <v>2</v>
      </c>
      <c r="R2604" s="22">
        <f>Tabla1[[#This Row],[Fecha de Envío]]-Tabla1[[#This Row],[Fecha de Orden]]</f>
        <v>14</v>
      </c>
      <c r="S2604" s="24">
        <f>YEAR(Tabla1[[#This Row],[Fecha de Orden]])</f>
        <v>2022</v>
      </c>
      <c r="T2604" t="str">
        <f>VLOOKUP(Tabla1[[#This Row],[Nombre del Producto]],Tabla2[[Nombre Producto]:[Costo Unitario]],2,FALSE)</f>
        <v>Lot's O' Nuts</v>
      </c>
      <c r="U2604" t="str">
        <f>VLOOKUP(Tabla1[[#This Row],[Fábrica]],Tabla3[],4,FALSE)</f>
        <v>Arizona</v>
      </c>
    </row>
    <row r="2605" spans="1:21" x14ac:dyDescent="0.25">
      <c r="A2605" t="s">
        <v>1767</v>
      </c>
      <c r="B2605" s="3">
        <v>44811</v>
      </c>
      <c r="C2605" s="3">
        <v>44823</v>
      </c>
      <c r="D2605" t="s">
        <v>71</v>
      </c>
      <c r="E2605">
        <v>161445</v>
      </c>
      <c r="F2605" t="s">
        <v>19</v>
      </c>
      <c r="G2605" t="s">
        <v>1768</v>
      </c>
      <c r="H2605" t="s">
        <v>98</v>
      </c>
      <c r="I2605">
        <v>27707</v>
      </c>
      <c r="J2605" t="s">
        <v>22</v>
      </c>
      <c r="K2605" t="s">
        <v>66</v>
      </c>
      <c r="L2605" t="s">
        <v>27</v>
      </c>
      <c r="M2605" t="s">
        <v>28</v>
      </c>
      <c r="N2605" s="5">
        <v>14.4</v>
      </c>
      <c r="O2605" s="7">
        <v>4</v>
      </c>
      <c r="P2605" s="5">
        <v>10</v>
      </c>
      <c r="Q2605" s="5">
        <v>4.4000000000000004</v>
      </c>
      <c r="R2605" s="22">
        <f>Tabla1[[#This Row],[Fecha de Envío]]-Tabla1[[#This Row],[Fecha de Orden]]</f>
        <v>12</v>
      </c>
      <c r="S2605" s="24">
        <f>YEAR(Tabla1[[#This Row],[Fecha de Orden]])</f>
        <v>2022</v>
      </c>
      <c r="T2605" t="str">
        <f>VLOOKUP(Tabla1[[#This Row],[Nombre del Producto]],Tabla2[[Nombre Producto]:[Costo Unitario]],2,FALSE)</f>
        <v>Lot's O' Nuts</v>
      </c>
      <c r="U2605" t="str">
        <f>VLOOKUP(Tabla1[[#This Row],[Fábrica]],Tabla3[],4,FALSE)</f>
        <v>Arizona</v>
      </c>
    </row>
    <row r="2606" spans="1:21" x14ac:dyDescent="0.25">
      <c r="A2606" t="s">
        <v>3872</v>
      </c>
      <c r="B2606" s="3">
        <v>44811</v>
      </c>
      <c r="C2606" s="3">
        <v>44826</v>
      </c>
      <c r="D2606" t="s">
        <v>18</v>
      </c>
      <c r="E2606">
        <v>110744</v>
      </c>
      <c r="F2606" t="s">
        <v>19</v>
      </c>
      <c r="G2606" t="s">
        <v>757</v>
      </c>
      <c r="H2606" t="s">
        <v>21</v>
      </c>
      <c r="I2606">
        <v>91104</v>
      </c>
      <c r="J2606" t="s">
        <v>22</v>
      </c>
      <c r="K2606" t="s">
        <v>23</v>
      </c>
      <c r="L2606" t="s">
        <v>24</v>
      </c>
      <c r="M2606" t="s">
        <v>25</v>
      </c>
      <c r="N2606" s="5">
        <v>26.25</v>
      </c>
      <c r="O2606" s="7">
        <v>7</v>
      </c>
      <c r="P2606" s="5">
        <v>17.149999999999999</v>
      </c>
      <c r="Q2606" s="5">
        <v>9.1</v>
      </c>
      <c r="R2606" s="22">
        <f>Tabla1[[#This Row],[Fecha de Envío]]-Tabla1[[#This Row],[Fecha de Orden]]</f>
        <v>15</v>
      </c>
      <c r="S2606" s="24">
        <f>YEAR(Tabla1[[#This Row],[Fecha de Orden]])</f>
        <v>2022</v>
      </c>
      <c r="T2606" t="str">
        <f>VLOOKUP(Tabla1[[#This Row],[Nombre del Producto]],Tabla2[[Nombre Producto]:[Costo Unitario]],2,FALSE)</f>
        <v>Wicked Choccy's</v>
      </c>
      <c r="U2606" t="str">
        <f>VLOOKUP(Tabla1[[#This Row],[Fábrica]],Tabla3[],4,FALSE)</f>
        <v>Georgia</v>
      </c>
    </row>
    <row r="2607" spans="1:21" x14ac:dyDescent="0.25">
      <c r="A2607" t="s">
        <v>5648</v>
      </c>
      <c r="B2607" s="3">
        <v>44811</v>
      </c>
      <c r="C2607" s="3">
        <v>44828</v>
      </c>
      <c r="D2607" t="s">
        <v>18</v>
      </c>
      <c r="E2607">
        <v>102876</v>
      </c>
      <c r="F2607" t="s">
        <v>19</v>
      </c>
      <c r="G2607" t="s">
        <v>144</v>
      </c>
      <c r="H2607" t="s">
        <v>101</v>
      </c>
      <c r="I2607">
        <v>19134</v>
      </c>
      <c r="J2607" t="s">
        <v>22</v>
      </c>
      <c r="K2607" t="s">
        <v>32</v>
      </c>
      <c r="L2607" t="s">
        <v>33</v>
      </c>
      <c r="M2607" t="s">
        <v>34</v>
      </c>
      <c r="N2607" s="5">
        <v>10.8</v>
      </c>
      <c r="O2607" s="7">
        <v>3</v>
      </c>
      <c r="P2607" s="5">
        <v>7.2</v>
      </c>
      <c r="Q2607" s="5">
        <v>3.6</v>
      </c>
      <c r="R2607" s="22">
        <f>Tabla1[[#This Row],[Fecha de Envío]]-Tabla1[[#This Row],[Fecha de Orden]]</f>
        <v>17</v>
      </c>
      <c r="S2607" s="24">
        <f>YEAR(Tabla1[[#This Row],[Fecha de Orden]])</f>
        <v>2022</v>
      </c>
      <c r="T2607" t="str">
        <f>VLOOKUP(Tabla1[[#This Row],[Nombre del Producto]],Tabla2[[Nombre Producto]:[Costo Unitario]],2,FALSE)</f>
        <v>Lot's O' Nuts</v>
      </c>
      <c r="U2607" t="str">
        <f>VLOOKUP(Tabla1[[#This Row],[Fábrica]],Tabla3[],4,FALSE)</f>
        <v>Arizona</v>
      </c>
    </row>
    <row r="2608" spans="1:21" x14ac:dyDescent="0.25">
      <c r="A2608" t="s">
        <v>5649</v>
      </c>
      <c r="B2608" s="3">
        <v>44811</v>
      </c>
      <c r="C2608" s="3">
        <v>44828</v>
      </c>
      <c r="D2608" t="s">
        <v>18</v>
      </c>
      <c r="E2608">
        <v>102876</v>
      </c>
      <c r="F2608" t="s">
        <v>19</v>
      </c>
      <c r="G2608" t="s">
        <v>144</v>
      </c>
      <c r="H2608" t="s">
        <v>101</v>
      </c>
      <c r="I2608">
        <v>19134</v>
      </c>
      <c r="J2608" t="s">
        <v>22</v>
      </c>
      <c r="K2608" t="s">
        <v>32</v>
      </c>
      <c r="L2608" t="s">
        <v>24</v>
      </c>
      <c r="M2608" t="s">
        <v>25</v>
      </c>
      <c r="N2608" s="5">
        <v>3.75</v>
      </c>
      <c r="O2608" s="7">
        <v>1</v>
      </c>
      <c r="P2608" s="5">
        <v>2.4500000000000002</v>
      </c>
      <c r="Q2608" s="5">
        <v>1.3</v>
      </c>
      <c r="R2608" s="22">
        <f>Tabla1[[#This Row],[Fecha de Envío]]-Tabla1[[#This Row],[Fecha de Orden]]</f>
        <v>17</v>
      </c>
      <c r="S2608" s="24">
        <f>YEAR(Tabla1[[#This Row],[Fecha de Orden]])</f>
        <v>2022</v>
      </c>
      <c r="T2608" t="str">
        <f>VLOOKUP(Tabla1[[#This Row],[Nombre del Producto]],Tabla2[[Nombre Producto]:[Costo Unitario]],2,FALSE)</f>
        <v>Wicked Choccy's</v>
      </c>
      <c r="U2608" t="str">
        <f>VLOOKUP(Tabla1[[#This Row],[Fábrica]],Tabla3[],4,FALSE)</f>
        <v>Georgia</v>
      </c>
    </row>
    <row r="2609" spans="1:21" x14ac:dyDescent="0.25">
      <c r="A2609" t="s">
        <v>5841</v>
      </c>
      <c r="B2609" s="3">
        <v>44811</v>
      </c>
      <c r="C2609" s="3">
        <v>44821</v>
      </c>
      <c r="D2609" t="s">
        <v>82</v>
      </c>
      <c r="E2609">
        <v>105599</v>
      </c>
      <c r="F2609" t="s">
        <v>19</v>
      </c>
      <c r="G2609" t="s">
        <v>30</v>
      </c>
      <c r="H2609" t="s">
        <v>31</v>
      </c>
      <c r="I2609">
        <v>10011</v>
      </c>
      <c r="J2609" t="s">
        <v>22</v>
      </c>
      <c r="K2609" t="s">
        <v>32</v>
      </c>
      <c r="L2609" t="s">
        <v>36</v>
      </c>
      <c r="M2609" t="s">
        <v>37</v>
      </c>
      <c r="N2609" s="5">
        <v>9.75</v>
      </c>
      <c r="O2609" s="7">
        <v>3</v>
      </c>
      <c r="P2609" s="5">
        <v>6.33</v>
      </c>
      <c r="Q2609" s="5">
        <v>3.42</v>
      </c>
      <c r="R2609" s="22">
        <f>Tabla1[[#This Row],[Fecha de Envío]]-Tabla1[[#This Row],[Fecha de Orden]]</f>
        <v>10</v>
      </c>
      <c r="S2609" s="24">
        <f>YEAR(Tabla1[[#This Row],[Fecha de Orden]])</f>
        <v>2022</v>
      </c>
      <c r="T2609" t="str">
        <f>VLOOKUP(Tabla1[[#This Row],[Nombre del Producto]],Tabla2[[Nombre Producto]:[Costo Unitario]],2,FALSE)</f>
        <v>Wicked Choccy's</v>
      </c>
      <c r="U2609" t="str">
        <f>VLOOKUP(Tabla1[[#This Row],[Fábrica]],Tabla3[],4,FALSE)</f>
        <v>Georgia</v>
      </c>
    </row>
    <row r="2610" spans="1:21" x14ac:dyDescent="0.25">
      <c r="A2610" t="s">
        <v>5842</v>
      </c>
      <c r="B2610" s="3">
        <v>44811</v>
      </c>
      <c r="C2610" s="3">
        <v>44821</v>
      </c>
      <c r="D2610" t="s">
        <v>82</v>
      </c>
      <c r="E2610">
        <v>105599</v>
      </c>
      <c r="F2610" t="s">
        <v>19</v>
      </c>
      <c r="G2610" t="s">
        <v>30</v>
      </c>
      <c r="H2610" t="s">
        <v>31</v>
      </c>
      <c r="I2610">
        <v>10011</v>
      </c>
      <c r="J2610" t="s">
        <v>22</v>
      </c>
      <c r="K2610" t="s">
        <v>32</v>
      </c>
      <c r="L2610" t="s">
        <v>45</v>
      </c>
      <c r="M2610" t="s">
        <v>46</v>
      </c>
      <c r="N2610" s="5">
        <v>6.98</v>
      </c>
      <c r="O2610" s="7">
        <v>2</v>
      </c>
      <c r="P2610" s="5">
        <v>4.9800000000000004</v>
      </c>
      <c r="Q2610" s="5">
        <v>2</v>
      </c>
      <c r="R2610" s="22">
        <f>Tabla1[[#This Row],[Fecha de Envío]]-Tabla1[[#This Row],[Fecha de Orden]]</f>
        <v>10</v>
      </c>
      <c r="S2610" s="24">
        <f>YEAR(Tabla1[[#This Row],[Fecha de Orden]])</f>
        <v>2022</v>
      </c>
      <c r="T2610" t="str">
        <f>VLOOKUP(Tabla1[[#This Row],[Nombre del Producto]],Tabla2[[Nombre Producto]:[Costo Unitario]],2,FALSE)</f>
        <v>Lot's O' Nuts</v>
      </c>
      <c r="U2610" t="str">
        <f>VLOOKUP(Tabla1[[#This Row],[Fábrica]],Tabla3[],4,FALSE)</f>
        <v>Arizona</v>
      </c>
    </row>
    <row r="2611" spans="1:21" x14ac:dyDescent="0.25">
      <c r="A2611" t="s">
        <v>8802</v>
      </c>
      <c r="B2611" s="3">
        <v>44811</v>
      </c>
      <c r="C2611" s="3">
        <v>44825</v>
      </c>
      <c r="D2611" t="s">
        <v>18</v>
      </c>
      <c r="E2611">
        <v>140557</v>
      </c>
      <c r="F2611" t="s">
        <v>19</v>
      </c>
      <c r="G2611" t="s">
        <v>30</v>
      </c>
      <c r="H2611" t="s">
        <v>31</v>
      </c>
      <c r="I2611">
        <v>10009</v>
      </c>
      <c r="J2611" t="s">
        <v>22</v>
      </c>
      <c r="K2611" t="s">
        <v>32</v>
      </c>
      <c r="L2611" t="s">
        <v>33</v>
      </c>
      <c r="M2611" t="s">
        <v>34</v>
      </c>
      <c r="N2611" s="5">
        <v>25.2</v>
      </c>
      <c r="O2611" s="7">
        <v>7</v>
      </c>
      <c r="P2611" s="5">
        <v>16.8</v>
      </c>
      <c r="Q2611" s="5">
        <v>8.4</v>
      </c>
      <c r="R2611" s="22">
        <f>Tabla1[[#This Row],[Fecha de Envío]]-Tabla1[[#This Row],[Fecha de Orden]]</f>
        <v>14</v>
      </c>
      <c r="S2611" s="24">
        <f>YEAR(Tabla1[[#This Row],[Fecha de Orden]])</f>
        <v>2022</v>
      </c>
      <c r="T2611" t="str">
        <f>VLOOKUP(Tabla1[[#This Row],[Nombre del Producto]],Tabla2[[Nombre Producto]:[Costo Unitario]],2,FALSE)</f>
        <v>Lot's O' Nuts</v>
      </c>
      <c r="U2611" t="str">
        <f>VLOOKUP(Tabla1[[#This Row],[Fábrica]],Tabla3[],4,FALSE)</f>
        <v>Arizona</v>
      </c>
    </row>
    <row r="2612" spans="1:21" x14ac:dyDescent="0.25">
      <c r="A2612" t="s">
        <v>3851</v>
      </c>
      <c r="B2612" s="3">
        <v>44812</v>
      </c>
      <c r="C2612" s="3">
        <v>44826</v>
      </c>
      <c r="D2612" t="s">
        <v>18</v>
      </c>
      <c r="E2612">
        <v>153071</v>
      </c>
      <c r="F2612" t="s">
        <v>195</v>
      </c>
      <c r="G2612" t="s">
        <v>697</v>
      </c>
      <c r="H2612" t="s">
        <v>698</v>
      </c>
      <c r="I2612" t="s">
        <v>1002</v>
      </c>
      <c r="J2612" t="s">
        <v>22</v>
      </c>
      <c r="K2612" t="s">
        <v>32</v>
      </c>
      <c r="L2612" t="s">
        <v>33</v>
      </c>
      <c r="M2612" t="s">
        <v>34</v>
      </c>
      <c r="N2612" s="5">
        <v>7.2</v>
      </c>
      <c r="O2612" s="7">
        <v>2</v>
      </c>
      <c r="P2612" s="5">
        <v>4.8</v>
      </c>
      <c r="Q2612" s="5">
        <v>2.4</v>
      </c>
      <c r="R2612" s="22">
        <f>Tabla1[[#This Row],[Fecha de Envío]]-Tabla1[[#This Row],[Fecha de Orden]]</f>
        <v>14</v>
      </c>
      <c r="S2612" s="24">
        <f>YEAR(Tabla1[[#This Row],[Fecha de Orden]])</f>
        <v>2022</v>
      </c>
      <c r="T2612" t="str">
        <f>VLOOKUP(Tabla1[[#This Row],[Nombre del Producto]],Tabla2[[Nombre Producto]:[Costo Unitario]],2,FALSE)</f>
        <v>Lot's O' Nuts</v>
      </c>
      <c r="U2612" t="str">
        <f>VLOOKUP(Tabla1[[#This Row],[Fábrica]],Tabla3[],4,FALSE)</f>
        <v>Arizona</v>
      </c>
    </row>
    <row r="2613" spans="1:21" x14ac:dyDescent="0.25">
      <c r="A2613" t="s">
        <v>6728</v>
      </c>
      <c r="B2613" s="3">
        <v>44812</v>
      </c>
      <c r="C2613" s="3">
        <v>44825</v>
      </c>
      <c r="D2613" t="s">
        <v>39</v>
      </c>
      <c r="E2613">
        <v>162166</v>
      </c>
      <c r="F2613" t="s">
        <v>19</v>
      </c>
      <c r="G2613" t="s">
        <v>1823</v>
      </c>
      <c r="H2613" t="s">
        <v>21</v>
      </c>
      <c r="I2613">
        <v>92553</v>
      </c>
      <c r="J2613" t="s">
        <v>22</v>
      </c>
      <c r="K2613" t="s">
        <v>23</v>
      </c>
      <c r="L2613" t="s">
        <v>36</v>
      </c>
      <c r="M2613" t="s">
        <v>37</v>
      </c>
      <c r="N2613" s="5">
        <v>16.25</v>
      </c>
      <c r="O2613" s="7">
        <v>5</v>
      </c>
      <c r="P2613" s="5">
        <v>10.55</v>
      </c>
      <c r="Q2613" s="5">
        <v>5.7</v>
      </c>
      <c r="R2613" s="22">
        <f>Tabla1[[#This Row],[Fecha de Envío]]-Tabla1[[#This Row],[Fecha de Orden]]</f>
        <v>13</v>
      </c>
      <c r="S2613" s="24">
        <f>YEAR(Tabla1[[#This Row],[Fecha de Orden]])</f>
        <v>2022</v>
      </c>
      <c r="T2613" t="str">
        <f>VLOOKUP(Tabla1[[#This Row],[Nombre del Producto]],Tabla2[[Nombre Producto]:[Costo Unitario]],2,FALSE)</f>
        <v>Wicked Choccy's</v>
      </c>
      <c r="U2613" t="str">
        <f>VLOOKUP(Tabla1[[#This Row],[Fábrica]],Tabla3[],4,FALSE)</f>
        <v>Georgia</v>
      </c>
    </row>
    <row r="2614" spans="1:21" x14ac:dyDescent="0.25">
      <c r="A2614" t="s">
        <v>6729</v>
      </c>
      <c r="B2614" s="3">
        <v>44812</v>
      </c>
      <c r="C2614" s="3">
        <v>44825</v>
      </c>
      <c r="D2614" t="s">
        <v>39</v>
      </c>
      <c r="E2614">
        <v>162166</v>
      </c>
      <c r="F2614" t="s">
        <v>19</v>
      </c>
      <c r="G2614" t="s">
        <v>1823</v>
      </c>
      <c r="H2614" t="s">
        <v>21</v>
      </c>
      <c r="I2614">
        <v>92553</v>
      </c>
      <c r="J2614" t="s">
        <v>22</v>
      </c>
      <c r="K2614" t="s">
        <v>23</v>
      </c>
      <c r="L2614" t="s">
        <v>45</v>
      </c>
      <c r="M2614" t="s">
        <v>46</v>
      </c>
      <c r="N2614" s="5">
        <v>20.94</v>
      </c>
      <c r="O2614" s="7">
        <v>6</v>
      </c>
      <c r="P2614" s="5">
        <v>14.94</v>
      </c>
      <c r="Q2614" s="5">
        <v>6</v>
      </c>
      <c r="R2614" s="22">
        <f>Tabla1[[#This Row],[Fecha de Envío]]-Tabla1[[#This Row],[Fecha de Orden]]</f>
        <v>13</v>
      </c>
      <c r="S2614" s="24">
        <f>YEAR(Tabla1[[#This Row],[Fecha de Orden]])</f>
        <v>2022</v>
      </c>
      <c r="T2614" t="str">
        <f>VLOOKUP(Tabla1[[#This Row],[Nombre del Producto]],Tabla2[[Nombre Producto]:[Costo Unitario]],2,FALSE)</f>
        <v>Lot's O' Nuts</v>
      </c>
      <c r="U2614" t="str">
        <f>VLOOKUP(Tabla1[[#This Row],[Fábrica]],Tabla3[],4,FALSE)</f>
        <v>Arizona</v>
      </c>
    </row>
    <row r="2615" spans="1:21" x14ac:dyDescent="0.25">
      <c r="A2615" t="s">
        <v>9118</v>
      </c>
      <c r="B2615" s="3">
        <v>44812</v>
      </c>
      <c r="C2615" s="3">
        <v>44828</v>
      </c>
      <c r="D2615" t="s">
        <v>18</v>
      </c>
      <c r="E2615">
        <v>151624</v>
      </c>
      <c r="F2615" t="s">
        <v>19</v>
      </c>
      <c r="G2615" t="s">
        <v>786</v>
      </c>
      <c r="H2615" t="s">
        <v>522</v>
      </c>
      <c r="I2615">
        <v>36116</v>
      </c>
      <c r="J2615" t="s">
        <v>22</v>
      </c>
      <c r="K2615" t="s">
        <v>66</v>
      </c>
      <c r="L2615" t="s">
        <v>36</v>
      </c>
      <c r="M2615" t="s">
        <v>37</v>
      </c>
      <c r="N2615" s="5">
        <v>26</v>
      </c>
      <c r="O2615" s="7">
        <v>8</v>
      </c>
      <c r="P2615" s="5">
        <v>16.88</v>
      </c>
      <c r="Q2615" s="5">
        <v>9.1199999999999992</v>
      </c>
      <c r="R2615" s="22">
        <f>Tabla1[[#This Row],[Fecha de Envío]]-Tabla1[[#This Row],[Fecha de Orden]]</f>
        <v>16</v>
      </c>
      <c r="S2615" s="24">
        <f>YEAR(Tabla1[[#This Row],[Fecha de Orden]])</f>
        <v>2022</v>
      </c>
      <c r="T2615" t="str">
        <f>VLOOKUP(Tabla1[[#This Row],[Nombre del Producto]],Tabla2[[Nombre Producto]:[Costo Unitario]],2,FALSE)</f>
        <v>Wicked Choccy's</v>
      </c>
      <c r="U2615" t="str">
        <f>VLOOKUP(Tabla1[[#This Row],[Fábrica]],Tabla3[],4,FALSE)</f>
        <v>Georgia</v>
      </c>
    </row>
    <row r="2616" spans="1:21" x14ac:dyDescent="0.25">
      <c r="A2616" t="s">
        <v>183</v>
      </c>
      <c r="B2616" s="3">
        <v>44814</v>
      </c>
      <c r="C2616" s="3">
        <v>44829</v>
      </c>
      <c r="D2616" t="s">
        <v>18</v>
      </c>
      <c r="E2616">
        <v>168186</v>
      </c>
      <c r="F2616" t="s">
        <v>19</v>
      </c>
      <c r="G2616" t="s">
        <v>184</v>
      </c>
      <c r="H2616" t="s">
        <v>110</v>
      </c>
      <c r="I2616">
        <v>74133</v>
      </c>
      <c r="J2616" t="s">
        <v>22</v>
      </c>
      <c r="K2616" t="s">
        <v>43</v>
      </c>
      <c r="L2616" t="s">
        <v>33</v>
      </c>
      <c r="M2616" t="s">
        <v>34</v>
      </c>
      <c r="N2616" s="5">
        <v>10.8</v>
      </c>
      <c r="O2616" s="7">
        <v>3</v>
      </c>
      <c r="P2616" s="5">
        <v>7.2</v>
      </c>
      <c r="Q2616" s="5">
        <v>3.6</v>
      </c>
      <c r="R2616" s="22">
        <f>Tabla1[[#This Row],[Fecha de Envío]]-Tabla1[[#This Row],[Fecha de Orden]]</f>
        <v>15</v>
      </c>
      <c r="S2616" s="24">
        <f>YEAR(Tabla1[[#This Row],[Fecha de Orden]])</f>
        <v>2022</v>
      </c>
      <c r="T2616" t="str">
        <f>VLOOKUP(Tabla1[[#This Row],[Nombre del Producto]],Tabla2[[Nombre Producto]:[Costo Unitario]],2,FALSE)</f>
        <v>Lot's O' Nuts</v>
      </c>
      <c r="U2616" t="str">
        <f>VLOOKUP(Tabla1[[#This Row],[Fábrica]],Tabla3[],4,FALSE)</f>
        <v>Arizona</v>
      </c>
    </row>
    <row r="2617" spans="1:21" x14ac:dyDescent="0.25">
      <c r="A2617" t="s">
        <v>702</v>
      </c>
      <c r="B2617" s="3">
        <v>44814</v>
      </c>
      <c r="C2617" s="3">
        <v>44828</v>
      </c>
      <c r="D2617" t="s">
        <v>18</v>
      </c>
      <c r="E2617">
        <v>139374</v>
      </c>
      <c r="F2617" t="s">
        <v>19</v>
      </c>
      <c r="G2617" t="s">
        <v>703</v>
      </c>
      <c r="H2617" t="s">
        <v>42</v>
      </c>
      <c r="I2617">
        <v>78745</v>
      </c>
      <c r="J2617" t="s">
        <v>22</v>
      </c>
      <c r="K2617" t="s">
        <v>43</v>
      </c>
      <c r="L2617" t="s">
        <v>24</v>
      </c>
      <c r="M2617" t="s">
        <v>25</v>
      </c>
      <c r="N2617" s="5">
        <v>3.75</v>
      </c>
      <c r="O2617" s="7">
        <v>1</v>
      </c>
      <c r="P2617" s="5">
        <v>2.4500000000000002</v>
      </c>
      <c r="Q2617" s="5">
        <v>1.3</v>
      </c>
      <c r="R2617" s="22">
        <f>Tabla1[[#This Row],[Fecha de Envío]]-Tabla1[[#This Row],[Fecha de Orden]]</f>
        <v>14</v>
      </c>
      <c r="S2617" s="24">
        <f>YEAR(Tabla1[[#This Row],[Fecha de Orden]])</f>
        <v>2022</v>
      </c>
      <c r="T2617" t="str">
        <f>VLOOKUP(Tabla1[[#This Row],[Nombre del Producto]],Tabla2[[Nombre Producto]:[Costo Unitario]],2,FALSE)</f>
        <v>Wicked Choccy's</v>
      </c>
      <c r="U2617" t="str">
        <f>VLOOKUP(Tabla1[[#This Row],[Fábrica]],Tabla3[],4,FALSE)</f>
        <v>Georgia</v>
      </c>
    </row>
    <row r="2618" spans="1:21" x14ac:dyDescent="0.25">
      <c r="A2618" t="s">
        <v>1324</v>
      </c>
      <c r="B2618" s="3">
        <v>44814</v>
      </c>
      <c r="C2618" s="3">
        <v>44831</v>
      </c>
      <c r="D2618" t="s">
        <v>18</v>
      </c>
      <c r="E2618">
        <v>136658</v>
      </c>
      <c r="F2618" t="s">
        <v>19</v>
      </c>
      <c r="G2618" t="s">
        <v>30</v>
      </c>
      <c r="H2618" t="s">
        <v>31</v>
      </c>
      <c r="I2618">
        <v>10024</v>
      </c>
      <c r="J2618" t="s">
        <v>22</v>
      </c>
      <c r="K2618" t="s">
        <v>32</v>
      </c>
      <c r="L2618" t="s">
        <v>27</v>
      </c>
      <c r="M2618" t="s">
        <v>28</v>
      </c>
      <c r="N2618" s="5">
        <v>7.2</v>
      </c>
      <c r="O2618" s="7">
        <v>2</v>
      </c>
      <c r="P2618" s="5">
        <v>5</v>
      </c>
      <c r="Q2618" s="5">
        <v>2.2000000000000002</v>
      </c>
      <c r="R2618" s="22">
        <f>Tabla1[[#This Row],[Fecha de Envío]]-Tabla1[[#This Row],[Fecha de Orden]]</f>
        <v>17</v>
      </c>
      <c r="S2618" s="24">
        <f>YEAR(Tabla1[[#This Row],[Fecha de Orden]])</f>
        <v>2022</v>
      </c>
      <c r="T2618" t="str">
        <f>VLOOKUP(Tabla1[[#This Row],[Nombre del Producto]],Tabla2[[Nombre Producto]:[Costo Unitario]],2,FALSE)</f>
        <v>Lot's O' Nuts</v>
      </c>
      <c r="U2618" t="str">
        <f>VLOOKUP(Tabla1[[#This Row],[Fábrica]],Tabla3[],4,FALSE)</f>
        <v>Arizona</v>
      </c>
    </row>
    <row r="2619" spans="1:21" x14ac:dyDescent="0.25">
      <c r="A2619" t="s">
        <v>1684</v>
      </c>
      <c r="B2619" s="3">
        <v>44814</v>
      </c>
      <c r="C2619" s="3">
        <v>44828</v>
      </c>
      <c r="D2619" t="s">
        <v>18</v>
      </c>
      <c r="E2619">
        <v>132906</v>
      </c>
      <c r="F2619" t="s">
        <v>19</v>
      </c>
      <c r="G2619" t="s">
        <v>53</v>
      </c>
      <c r="H2619" t="s">
        <v>21</v>
      </c>
      <c r="I2619">
        <v>90004</v>
      </c>
      <c r="J2619" t="s">
        <v>22</v>
      </c>
      <c r="K2619" t="s">
        <v>23</v>
      </c>
      <c r="L2619" t="s">
        <v>24</v>
      </c>
      <c r="M2619" t="s">
        <v>25</v>
      </c>
      <c r="N2619" s="5">
        <v>15</v>
      </c>
      <c r="O2619" s="7">
        <v>4</v>
      </c>
      <c r="P2619" s="5">
        <v>9.8000000000000007</v>
      </c>
      <c r="Q2619" s="5">
        <v>5.2</v>
      </c>
      <c r="R2619" s="22">
        <f>Tabla1[[#This Row],[Fecha de Envío]]-Tabla1[[#This Row],[Fecha de Orden]]</f>
        <v>14</v>
      </c>
      <c r="S2619" s="24">
        <f>YEAR(Tabla1[[#This Row],[Fecha de Orden]])</f>
        <v>2022</v>
      </c>
      <c r="T2619" t="str">
        <f>VLOOKUP(Tabla1[[#This Row],[Nombre del Producto]],Tabla2[[Nombre Producto]:[Costo Unitario]],2,FALSE)</f>
        <v>Wicked Choccy's</v>
      </c>
      <c r="U2619" t="str">
        <f>VLOOKUP(Tabla1[[#This Row],[Fábrica]],Tabla3[],4,FALSE)</f>
        <v>Georgia</v>
      </c>
    </row>
    <row r="2620" spans="1:21" x14ac:dyDescent="0.25">
      <c r="A2620" t="s">
        <v>3183</v>
      </c>
      <c r="B2620" s="3">
        <v>44814</v>
      </c>
      <c r="C2620" s="3">
        <v>44828</v>
      </c>
      <c r="D2620" t="s">
        <v>18</v>
      </c>
      <c r="E2620">
        <v>147242</v>
      </c>
      <c r="F2620" t="s">
        <v>19</v>
      </c>
      <c r="G2620" t="s">
        <v>2893</v>
      </c>
      <c r="H2620" t="s">
        <v>106</v>
      </c>
      <c r="I2620">
        <v>2151</v>
      </c>
      <c r="J2620" t="s">
        <v>22</v>
      </c>
      <c r="K2620" t="s">
        <v>32</v>
      </c>
      <c r="L2620" t="s">
        <v>45</v>
      </c>
      <c r="M2620" t="s">
        <v>46</v>
      </c>
      <c r="N2620" s="5">
        <v>6.98</v>
      </c>
      <c r="O2620" s="7">
        <v>2</v>
      </c>
      <c r="P2620" s="5">
        <v>4.9800000000000004</v>
      </c>
      <c r="Q2620" s="5">
        <v>2</v>
      </c>
      <c r="R2620" s="22">
        <f>Tabla1[[#This Row],[Fecha de Envío]]-Tabla1[[#This Row],[Fecha de Orden]]</f>
        <v>14</v>
      </c>
      <c r="S2620" s="24">
        <f>YEAR(Tabla1[[#This Row],[Fecha de Orden]])</f>
        <v>2022</v>
      </c>
      <c r="T2620" t="str">
        <f>VLOOKUP(Tabla1[[#This Row],[Nombre del Producto]],Tabla2[[Nombre Producto]:[Costo Unitario]],2,FALSE)</f>
        <v>Lot's O' Nuts</v>
      </c>
      <c r="U2620" t="str">
        <f>VLOOKUP(Tabla1[[#This Row],[Fábrica]],Tabla3[],4,FALSE)</f>
        <v>Arizona</v>
      </c>
    </row>
    <row r="2621" spans="1:21" x14ac:dyDescent="0.25">
      <c r="A2621" t="s">
        <v>3184</v>
      </c>
      <c r="B2621" s="3">
        <v>44814</v>
      </c>
      <c r="C2621" s="3">
        <v>44828</v>
      </c>
      <c r="D2621" t="s">
        <v>18</v>
      </c>
      <c r="E2621">
        <v>147242</v>
      </c>
      <c r="F2621" t="s">
        <v>19</v>
      </c>
      <c r="G2621" t="s">
        <v>2893</v>
      </c>
      <c r="H2621" t="s">
        <v>106</v>
      </c>
      <c r="I2621">
        <v>2151</v>
      </c>
      <c r="J2621" t="s">
        <v>22</v>
      </c>
      <c r="K2621" t="s">
        <v>32</v>
      </c>
      <c r="L2621" t="s">
        <v>27</v>
      </c>
      <c r="M2621" t="s">
        <v>28</v>
      </c>
      <c r="N2621" s="5">
        <v>7.2</v>
      </c>
      <c r="O2621" s="7">
        <v>2</v>
      </c>
      <c r="P2621" s="5">
        <v>5</v>
      </c>
      <c r="Q2621" s="5">
        <v>2.2000000000000002</v>
      </c>
      <c r="R2621" s="22">
        <f>Tabla1[[#This Row],[Fecha de Envío]]-Tabla1[[#This Row],[Fecha de Orden]]</f>
        <v>14</v>
      </c>
      <c r="S2621" s="24">
        <f>YEAR(Tabla1[[#This Row],[Fecha de Orden]])</f>
        <v>2022</v>
      </c>
      <c r="T2621" t="str">
        <f>VLOOKUP(Tabla1[[#This Row],[Nombre del Producto]],Tabla2[[Nombre Producto]:[Costo Unitario]],2,FALSE)</f>
        <v>Lot's O' Nuts</v>
      </c>
      <c r="U2621" t="str">
        <f>VLOOKUP(Tabla1[[#This Row],[Fábrica]],Tabla3[],4,FALSE)</f>
        <v>Arizona</v>
      </c>
    </row>
    <row r="2622" spans="1:21" x14ac:dyDescent="0.25">
      <c r="A2622" t="s">
        <v>3420</v>
      </c>
      <c r="B2622" s="3">
        <v>44814</v>
      </c>
      <c r="C2622" s="3">
        <v>44830</v>
      </c>
      <c r="D2622" t="s">
        <v>18</v>
      </c>
      <c r="E2622">
        <v>108672</v>
      </c>
      <c r="F2622" t="s">
        <v>19</v>
      </c>
      <c r="G2622" t="s">
        <v>53</v>
      </c>
      <c r="H2622" t="s">
        <v>21</v>
      </c>
      <c r="I2622">
        <v>90032</v>
      </c>
      <c r="J2622" t="s">
        <v>22</v>
      </c>
      <c r="K2622" t="s">
        <v>23</v>
      </c>
      <c r="L2622" t="s">
        <v>36</v>
      </c>
      <c r="M2622" t="s">
        <v>37</v>
      </c>
      <c r="N2622" s="5">
        <v>19.5</v>
      </c>
      <c r="O2622" s="7">
        <v>6</v>
      </c>
      <c r="P2622" s="5">
        <v>12.66</v>
      </c>
      <c r="Q2622" s="5">
        <v>6.84</v>
      </c>
      <c r="R2622" s="22">
        <f>Tabla1[[#This Row],[Fecha de Envío]]-Tabla1[[#This Row],[Fecha de Orden]]</f>
        <v>16</v>
      </c>
      <c r="S2622" s="24">
        <f>YEAR(Tabla1[[#This Row],[Fecha de Orden]])</f>
        <v>2022</v>
      </c>
      <c r="T2622" t="str">
        <f>VLOOKUP(Tabla1[[#This Row],[Nombre del Producto]],Tabla2[[Nombre Producto]:[Costo Unitario]],2,FALSE)</f>
        <v>Wicked Choccy's</v>
      </c>
      <c r="U2622" t="str">
        <f>VLOOKUP(Tabla1[[#This Row],[Fábrica]],Tabla3[],4,FALSE)</f>
        <v>Georgia</v>
      </c>
    </row>
    <row r="2623" spans="1:21" x14ac:dyDescent="0.25">
      <c r="A2623" t="s">
        <v>5860</v>
      </c>
      <c r="B2623" s="3">
        <v>44814</v>
      </c>
      <c r="C2623" s="3">
        <v>44826</v>
      </c>
      <c r="D2623" t="s">
        <v>71</v>
      </c>
      <c r="E2623">
        <v>117772</v>
      </c>
      <c r="F2623" t="s">
        <v>19</v>
      </c>
      <c r="G2623" t="s">
        <v>124</v>
      </c>
      <c r="H2623" t="s">
        <v>125</v>
      </c>
      <c r="I2623">
        <v>98103</v>
      </c>
      <c r="J2623" t="s">
        <v>22</v>
      </c>
      <c r="K2623" t="s">
        <v>23</v>
      </c>
      <c r="L2623" t="s">
        <v>24</v>
      </c>
      <c r="M2623" t="s">
        <v>25</v>
      </c>
      <c r="N2623" s="5">
        <v>22.5</v>
      </c>
      <c r="O2623" s="7">
        <v>6</v>
      </c>
      <c r="P2623" s="5">
        <v>14.7</v>
      </c>
      <c r="Q2623" s="5">
        <v>7.8</v>
      </c>
      <c r="R2623" s="22">
        <f>Tabla1[[#This Row],[Fecha de Envío]]-Tabla1[[#This Row],[Fecha de Orden]]</f>
        <v>12</v>
      </c>
      <c r="S2623" s="24">
        <f>YEAR(Tabla1[[#This Row],[Fecha de Orden]])</f>
        <v>2022</v>
      </c>
      <c r="T2623" t="str">
        <f>VLOOKUP(Tabla1[[#This Row],[Nombre del Producto]],Tabla2[[Nombre Producto]:[Costo Unitario]],2,FALSE)</f>
        <v>Wicked Choccy's</v>
      </c>
      <c r="U2623" t="str">
        <f>VLOOKUP(Tabla1[[#This Row],[Fábrica]],Tabla3[],4,FALSE)</f>
        <v>Georgia</v>
      </c>
    </row>
    <row r="2624" spans="1:21" x14ac:dyDescent="0.25">
      <c r="A2624" t="s">
        <v>2810</v>
      </c>
      <c r="B2624" s="3">
        <v>44815</v>
      </c>
      <c r="C2624" s="3">
        <v>44829</v>
      </c>
      <c r="D2624" t="s">
        <v>71</v>
      </c>
      <c r="E2624">
        <v>132465</v>
      </c>
      <c r="F2624" t="s">
        <v>19</v>
      </c>
      <c r="G2624" t="s">
        <v>30</v>
      </c>
      <c r="H2624" t="s">
        <v>31</v>
      </c>
      <c r="I2624">
        <v>10035</v>
      </c>
      <c r="J2624" t="s">
        <v>22</v>
      </c>
      <c r="K2624" t="s">
        <v>32</v>
      </c>
      <c r="L2624" t="s">
        <v>27</v>
      </c>
      <c r="M2624" t="s">
        <v>28</v>
      </c>
      <c r="N2624" s="5">
        <v>7.2</v>
      </c>
      <c r="O2624" s="7">
        <v>2</v>
      </c>
      <c r="P2624" s="5">
        <v>5</v>
      </c>
      <c r="Q2624" s="5">
        <v>2.2000000000000002</v>
      </c>
      <c r="R2624" s="22">
        <f>Tabla1[[#This Row],[Fecha de Envío]]-Tabla1[[#This Row],[Fecha de Orden]]</f>
        <v>14</v>
      </c>
      <c r="S2624" s="24">
        <f>YEAR(Tabla1[[#This Row],[Fecha de Orden]])</f>
        <v>2022</v>
      </c>
      <c r="T2624" t="str">
        <f>VLOOKUP(Tabla1[[#This Row],[Nombre del Producto]],Tabla2[[Nombre Producto]:[Costo Unitario]],2,FALSE)</f>
        <v>Lot's O' Nuts</v>
      </c>
      <c r="U2624" t="str">
        <f>VLOOKUP(Tabla1[[#This Row],[Fábrica]],Tabla3[],4,FALSE)</f>
        <v>Arizona</v>
      </c>
    </row>
    <row r="2625" spans="1:21" x14ac:dyDescent="0.25">
      <c r="A2625" t="s">
        <v>2811</v>
      </c>
      <c r="B2625" s="3">
        <v>44815</v>
      </c>
      <c r="C2625" s="3">
        <v>44829</v>
      </c>
      <c r="D2625" t="s">
        <v>71</v>
      </c>
      <c r="E2625">
        <v>132465</v>
      </c>
      <c r="F2625" t="s">
        <v>19</v>
      </c>
      <c r="G2625" t="s">
        <v>30</v>
      </c>
      <c r="H2625" t="s">
        <v>31</v>
      </c>
      <c r="I2625">
        <v>10035</v>
      </c>
      <c r="J2625" t="s">
        <v>22</v>
      </c>
      <c r="K2625" t="s">
        <v>32</v>
      </c>
      <c r="L2625" t="s">
        <v>33</v>
      </c>
      <c r="M2625" t="s">
        <v>34</v>
      </c>
      <c r="N2625" s="5">
        <v>14.4</v>
      </c>
      <c r="O2625" s="7">
        <v>4</v>
      </c>
      <c r="P2625" s="5">
        <v>9.6</v>
      </c>
      <c r="Q2625" s="5">
        <v>4.8</v>
      </c>
      <c r="R2625" s="22">
        <f>Tabla1[[#This Row],[Fecha de Envío]]-Tabla1[[#This Row],[Fecha de Orden]]</f>
        <v>14</v>
      </c>
      <c r="S2625" s="24">
        <f>YEAR(Tabla1[[#This Row],[Fecha de Orden]])</f>
        <v>2022</v>
      </c>
      <c r="T2625" t="str">
        <f>VLOOKUP(Tabla1[[#This Row],[Nombre del Producto]],Tabla2[[Nombre Producto]:[Costo Unitario]],2,FALSE)</f>
        <v>Lot's O' Nuts</v>
      </c>
      <c r="U2625" t="str">
        <f>VLOOKUP(Tabla1[[#This Row],[Fábrica]],Tabla3[],4,FALSE)</f>
        <v>Arizona</v>
      </c>
    </row>
    <row r="2626" spans="1:21" x14ac:dyDescent="0.25">
      <c r="A2626" t="s">
        <v>2812</v>
      </c>
      <c r="B2626" s="3">
        <v>44815</v>
      </c>
      <c r="C2626" s="3">
        <v>44829</v>
      </c>
      <c r="D2626" t="s">
        <v>71</v>
      </c>
      <c r="E2626">
        <v>132465</v>
      </c>
      <c r="F2626" t="s">
        <v>19</v>
      </c>
      <c r="G2626" t="s">
        <v>30</v>
      </c>
      <c r="H2626" t="s">
        <v>31</v>
      </c>
      <c r="I2626">
        <v>10035</v>
      </c>
      <c r="J2626" t="s">
        <v>148</v>
      </c>
      <c r="K2626" t="s">
        <v>32</v>
      </c>
      <c r="L2626" t="s">
        <v>348</v>
      </c>
      <c r="M2626" t="s">
        <v>349</v>
      </c>
      <c r="N2626" s="5">
        <v>20</v>
      </c>
      <c r="O2626" s="7">
        <v>1</v>
      </c>
      <c r="P2626" s="5">
        <v>10</v>
      </c>
      <c r="Q2626" s="5">
        <v>10</v>
      </c>
      <c r="R2626" s="22">
        <f>Tabla1[[#This Row],[Fecha de Envío]]-Tabla1[[#This Row],[Fecha de Orden]]</f>
        <v>14</v>
      </c>
      <c r="S2626" s="24">
        <f>YEAR(Tabla1[[#This Row],[Fecha de Orden]])</f>
        <v>2022</v>
      </c>
      <c r="T2626" t="str">
        <f>VLOOKUP(Tabla1[[#This Row],[Nombre del Producto]],Tabla2[[Nombre Producto]:[Costo Unitario]],2,FALSE)</f>
        <v>Secret Factory</v>
      </c>
      <c r="U2626" t="str">
        <f>VLOOKUP(Tabla1[[#This Row],[Fábrica]],Tabla3[],4,FALSE)</f>
        <v>Illinois</v>
      </c>
    </row>
    <row r="2627" spans="1:21" x14ac:dyDescent="0.25">
      <c r="A2627" t="s">
        <v>2813</v>
      </c>
      <c r="B2627" s="3">
        <v>44815</v>
      </c>
      <c r="C2627" s="3">
        <v>44829</v>
      </c>
      <c r="D2627" t="s">
        <v>71</v>
      </c>
      <c r="E2627">
        <v>132465</v>
      </c>
      <c r="F2627" t="s">
        <v>19</v>
      </c>
      <c r="G2627" t="s">
        <v>30</v>
      </c>
      <c r="H2627" t="s">
        <v>31</v>
      </c>
      <c r="I2627">
        <v>10035</v>
      </c>
      <c r="J2627" t="s">
        <v>22</v>
      </c>
      <c r="K2627" t="s">
        <v>32</v>
      </c>
      <c r="L2627" t="s">
        <v>45</v>
      </c>
      <c r="M2627" t="s">
        <v>46</v>
      </c>
      <c r="N2627" s="5">
        <v>3.49</v>
      </c>
      <c r="O2627" s="7">
        <v>1</v>
      </c>
      <c r="P2627" s="5">
        <v>2.4900000000000002</v>
      </c>
      <c r="Q2627" s="5">
        <v>1</v>
      </c>
      <c r="R2627" s="22">
        <f>Tabla1[[#This Row],[Fecha de Envío]]-Tabla1[[#This Row],[Fecha de Orden]]</f>
        <v>14</v>
      </c>
      <c r="S2627" s="24">
        <f>YEAR(Tabla1[[#This Row],[Fecha de Orden]])</f>
        <v>2022</v>
      </c>
      <c r="T2627" t="str">
        <f>VLOOKUP(Tabla1[[#This Row],[Nombre del Producto]],Tabla2[[Nombre Producto]:[Costo Unitario]],2,FALSE)</f>
        <v>Lot's O' Nuts</v>
      </c>
      <c r="U2627" t="str">
        <f>VLOOKUP(Tabla1[[#This Row],[Fábrica]],Tabla3[],4,FALSE)</f>
        <v>Arizona</v>
      </c>
    </row>
    <row r="2628" spans="1:21" x14ac:dyDescent="0.25">
      <c r="A2628" t="s">
        <v>3613</v>
      </c>
      <c r="B2628" s="3">
        <v>44815</v>
      </c>
      <c r="C2628" s="3">
        <v>44826</v>
      </c>
      <c r="D2628" t="s">
        <v>39</v>
      </c>
      <c r="E2628">
        <v>126186</v>
      </c>
      <c r="F2628" t="s">
        <v>19</v>
      </c>
      <c r="G2628" t="s">
        <v>478</v>
      </c>
      <c r="H2628" t="s">
        <v>203</v>
      </c>
      <c r="I2628">
        <v>80013</v>
      </c>
      <c r="J2628" t="s">
        <v>22</v>
      </c>
      <c r="K2628" t="s">
        <v>23</v>
      </c>
      <c r="L2628" t="s">
        <v>45</v>
      </c>
      <c r="M2628" t="s">
        <v>46</v>
      </c>
      <c r="N2628" s="5">
        <v>13.96</v>
      </c>
      <c r="O2628" s="7">
        <v>4</v>
      </c>
      <c r="P2628" s="5">
        <v>9.9600000000000009</v>
      </c>
      <c r="Q2628" s="5">
        <v>4</v>
      </c>
      <c r="R2628" s="22">
        <f>Tabla1[[#This Row],[Fecha de Envío]]-Tabla1[[#This Row],[Fecha de Orden]]</f>
        <v>11</v>
      </c>
      <c r="S2628" s="24">
        <f>YEAR(Tabla1[[#This Row],[Fecha de Orden]])</f>
        <v>2022</v>
      </c>
      <c r="T2628" t="str">
        <f>VLOOKUP(Tabla1[[#This Row],[Nombre del Producto]],Tabla2[[Nombre Producto]:[Costo Unitario]],2,FALSE)</f>
        <v>Lot's O' Nuts</v>
      </c>
      <c r="U2628" t="str">
        <f>VLOOKUP(Tabla1[[#This Row],[Fábrica]],Tabla3[],4,FALSE)</f>
        <v>Arizona</v>
      </c>
    </row>
    <row r="2629" spans="1:21" x14ac:dyDescent="0.25">
      <c r="A2629" t="s">
        <v>7797</v>
      </c>
      <c r="B2629" s="3">
        <v>44815</v>
      </c>
      <c r="C2629" s="3">
        <v>44830</v>
      </c>
      <c r="D2629" t="s">
        <v>18</v>
      </c>
      <c r="E2629">
        <v>153794</v>
      </c>
      <c r="F2629" t="s">
        <v>19</v>
      </c>
      <c r="G2629" t="s">
        <v>120</v>
      </c>
      <c r="H2629" t="s">
        <v>21</v>
      </c>
      <c r="I2629">
        <v>92024</v>
      </c>
      <c r="J2629" t="s">
        <v>22</v>
      </c>
      <c r="K2629" t="s">
        <v>23</v>
      </c>
      <c r="L2629" t="s">
        <v>36</v>
      </c>
      <c r="M2629" t="s">
        <v>37</v>
      </c>
      <c r="N2629" s="5">
        <v>22.75</v>
      </c>
      <c r="O2629" s="7">
        <v>7</v>
      </c>
      <c r="P2629" s="5">
        <v>14.77</v>
      </c>
      <c r="Q2629" s="5">
        <v>7.98</v>
      </c>
      <c r="R2629" s="22">
        <f>Tabla1[[#This Row],[Fecha de Envío]]-Tabla1[[#This Row],[Fecha de Orden]]</f>
        <v>15</v>
      </c>
      <c r="S2629" s="24">
        <f>YEAR(Tabla1[[#This Row],[Fecha de Orden]])</f>
        <v>2022</v>
      </c>
      <c r="T2629" t="str">
        <f>VLOOKUP(Tabla1[[#This Row],[Nombre del Producto]],Tabla2[[Nombre Producto]:[Costo Unitario]],2,FALSE)</f>
        <v>Wicked Choccy's</v>
      </c>
      <c r="U2629" t="str">
        <f>VLOOKUP(Tabla1[[#This Row],[Fábrica]],Tabla3[],4,FALSE)</f>
        <v>Georgia</v>
      </c>
    </row>
    <row r="2630" spans="1:21" x14ac:dyDescent="0.25">
      <c r="A2630" t="s">
        <v>7947</v>
      </c>
      <c r="B2630" s="3">
        <v>44815</v>
      </c>
      <c r="C2630" s="3">
        <v>44829</v>
      </c>
      <c r="D2630" t="s">
        <v>18</v>
      </c>
      <c r="E2630">
        <v>165057</v>
      </c>
      <c r="F2630" t="s">
        <v>19</v>
      </c>
      <c r="G2630" t="s">
        <v>2048</v>
      </c>
      <c r="H2630" t="s">
        <v>21</v>
      </c>
      <c r="I2630">
        <v>92374</v>
      </c>
      <c r="J2630" t="s">
        <v>22</v>
      </c>
      <c r="K2630" t="s">
        <v>23</v>
      </c>
      <c r="L2630" t="s">
        <v>33</v>
      </c>
      <c r="M2630" t="s">
        <v>34</v>
      </c>
      <c r="N2630" s="5">
        <v>32.4</v>
      </c>
      <c r="O2630" s="7">
        <v>9</v>
      </c>
      <c r="P2630" s="5">
        <v>21.6</v>
      </c>
      <c r="Q2630" s="5">
        <v>10.8</v>
      </c>
      <c r="R2630" s="22">
        <f>Tabla1[[#This Row],[Fecha de Envío]]-Tabla1[[#This Row],[Fecha de Orden]]</f>
        <v>14</v>
      </c>
      <c r="S2630" s="24">
        <f>YEAR(Tabla1[[#This Row],[Fecha de Orden]])</f>
        <v>2022</v>
      </c>
      <c r="T2630" t="str">
        <f>VLOOKUP(Tabla1[[#This Row],[Nombre del Producto]],Tabla2[[Nombre Producto]:[Costo Unitario]],2,FALSE)</f>
        <v>Lot's O' Nuts</v>
      </c>
      <c r="U2630" t="str">
        <f>VLOOKUP(Tabla1[[#This Row],[Fábrica]],Tabla3[],4,FALSE)</f>
        <v>Arizona</v>
      </c>
    </row>
    <row r="2631" spans="1:21" x14ac:dyDescent="0.25">
      <c r="A2631" t="s">
        <v>7948</v>
      </c>
      <c r="B2631" s="3">
        <v>44815</v>
      </c>
      <c r="C2631" s="3">
        <v>44829</v>
      </c>
      <c r="D2631" t="s">
        <v>18</v>
      </c>
      <c r="E2631">
        <v>165057</v>
      </c>
      <c r="F2631" t="s">
        <v>19</v>
      </c>
      <c r="G2631" t="s">
        <v>2048</v>
      </c>
      <c r="H2631" t="s">
        <v>21</v>
      </c>
      <c r="I2631">
        <v>92374</v>
      </c>
      <c r="J2631" t="s">
        <v>22</v>
      </c>
      <c r="K2631" t="s">
        <v>23</v>
      </c>
      <c r="L2631" t="s">
        <v>36</v>
      </c>
      <c r="M2631" t="s">
        <v>37</v>
      </c>
      <c r="N2631" s="5">
        <v>9.75</v>
      </c>
      <c r="O2631" s="7">
        <v>3</v>
      </c>
      <c r="P2631" s="5">
        <v>6.33</v>
      </c>
      <c r="Q2631" s="5">
        <v>3.42</v>
      </c>
      <c r="R2631" s="22">
        <f>Tabla1[[#This Row],[Fecha de Envío]]-Tabla1[[#This Row],[Fecha de Orden]]</f>
        <v>14</v>
      </c>
      <c r="S2631" s="24">
        <f>YEAR(Tabla1[[#This Row],[Fecha de Orden]])</f>
        <v>2022</v>
      </c>
      <c r="T2631" t="str">
        <f>VLOOKUP(Tabla1[[#This Row],[Nombre del Producto]],Tabla2[[Nombre Producto]:[Costo Unitario]],2,FALSE)</f>
        <v>Wicked Choccy's</v>
      </c>
      <c r="U2631" t="str">
        <f>VLOOKUP(Tabla1[[#This Row],[Fábrica]],Tabla3[],4,FALSE)</f>
        <v>Georgia</v>
      </c>
    </row>
    <row r="2632" spans="1:21" x14ac:dyDescent="0.25">
      <c r="A2632" t="s">
        <v>8232</v>
      </c>
      <c r="B2632" s="3">
        <v>44815</v>
      </c>
      <c r="C2632" s="3">
        <v>44832</v>
      </c>
      <c r="D2632" t="s">
        <v>18</v>
      </c>
      <c r="E2632">
        <v>125934</v>
      </c>
      <c r="F2632" t="s">
        <v>19</v>
      </c>
      <c r="G2632" t="s">
        <v>1355</v>
      </c>
      <c r="H2632" t="s">
        <v>306</v>
      </c>
      <c r="I2632">
        <v>7501</v>
      </c>
      <c r="J2632" t="s">
        <v>22</v>
      </c>
      <c r="K2632" t="s">
        <v>32</v>
      </c>
      <c r="L2632" t="s">
        <v>33</v>
      </c>
      <c r="M2632" t="s">
        <v>34</v>
      </c>
      <c r="N2632" s="5">
        <v>14.4</v>
      </c>
      <c r="O2632" s="7">
        <v>4</v>
      </c>
      <c r="P2632" s="5">
        <v>9.6</v>
      </c>
      <c r="Q2632" s="5">
        <v>4.8</v>
      </c>
      <c r="R2632" s="22">
        <f>Tabla1[[#This Row],[Fecha de Envío]]-Tabla1[[#This Row],[Fecha de Orden]]</f>
        <v>17</v>
      </c>
      <c r="S2632" s="24">
        <f>YEAR(Tabla1[[#This Row],[Fecha de Orden]])</f>
        <v>2022</v>
      </c>
      <c r="T2632" t="str">
        <f>VLOOKUP(Tabla1[[#This Row],[Nombre del Producto]],Tabla2[[Nombre Producto]:[Costo Unitario]],2,FALSE)</f>
        <v>Lot's O' Nuts</v>
      </c>
      <c r="U2632" t="str">
        <f>VLOOKUP(Tabla1[[#This Row],[Fábrica]],Tabla3[],4,FALSE)</f>
        <v>Arizona</v>
      </c>
    </row>
    <row r="2633" spans="1:21" x14ac:dyDescent="0.25">
      <c r="A2633" t="s">
        <v>8233</v>
      </c>
      <c r="B2633" s="3">
        <v>44815</v>
      </c>
      <c r="C2633" s="3">
        <v>44832</v>
      </c>
      <c r="D2633" t="s">
        <v>18</v>
      </c>
      <c r="E2633">
        <v>125934</v>
      </c>
      <c r="F2633" t="s">
        <v>19</v>
      </c>
      <c r="G2633" t="s">
        <v>1355</v>
      </c>
      <c r="H2633" t="s">
        <v>306</v>
      </c>
      <c r="I2633">
        <v>7501</v>
      </c>
      <c r="J2633" t="s">
        <v>22</v>
      </c>
      <c r="K2633" t="s">
        <v>32</v>
      </c>
      <c r="L2633" t="s">
        <v>36</v>
      </c>
      <c r="M2633" t="s">
        <v>37</v>
      </c>
      <c r="N2633" s="5">
        <v>13</v>
      </c>
      <c r="O2633" s="7">
        <v>4</v>
      </c>
      <c r="P2633" s="5">
        <v>8.44</v>
      </c>
      <c r="Q2633" s="5">
        <v>4.5599999999999996</v>
      </c>
      <c r="R2633" s="22">
        <f>Tabla1[[#This Row],[Fecha de Envío]]-Tabla1[[#This Row],[Fecha de Orden]]</f>
        <v>17</v>
      </c>
      <c r="S2633" s="24">
        <f>YEAR(Tabla1[[#This Row],[Fecha de Orden]])</f>
        <v>2022</v>
      </c>
      <c r="T2633" t="str">
        <f>VLOOKUP(Tabla1[[#This Row],[Nombre del Producto]],Tabla2[[Nombre Producto]:[Costo Unitario]],2,FALSE)</f>
        <v>Wicked Choccy's</v>
      </c>
      <c r="U2633" t="str">
        <f>VLOOKUP(Tabla1[[#This Row],[Fábrica]],Tabla3[],4,FALSE)</f>
        <v>Georgia</v>
      </c>
    </row>
    <row r="2634" spans="1:21" x14ac:dyDescent="0.25">
      <c r="A2634" t="s">
        <v>8234</v>
      </c>
      <c r="B2634" s="3">
        <v>44815</v>
      </c>
      <c r="C2634" s="3">
        <v>44832</v>
      </c>
      <c r="D2634" t="s">
        <v>18</v>
      </c>
      <c r="E2634">
        <v>125934</v>
      </c>
      <c r="F2634" t="s">
        <v>19</v>
      </c>
      <c r="G2634" t="s">
        <v>1355</v>
      </c>
      <c r="H2634" t="s">
        <v>306</v>
      </c>
      <c r="I2634">
        <v>7501</v>
      </c>
      <c r="J2634" t="s">
        <v>22</v>
      </c>
      <c r="K2634" t="s">
        <v>32</v>
      </c>
      <c r="L2634" t="s">
        <v>27</v>
      </c>
      <c r="M2634" t="s">
        <v>28</v>
      </c>
      <c r="N2634" s="5">
        <v>14.4</v>
      </c>
      <c r="O2634" s="7">
        <v>4</v>
      </c>
      <c r="P2634" s="5">
        <v>10</v>
      </c>
      <c r="Q2634" s="5">
        <v>4.4000000000000004</v>
      </c>
      <c r="R2634" s="22">
        <f>Tabla1[[#This Row],[Fecha de Envío]]-Tabla1[[#This Row],[Fecha de Orden]]</f>
        <v>17</v>
      </c>
      <c r="S2634" s="24">
        <f>YEAR(Tabla1[[#This Row],[Fecha de Orden]])</f>
        <v>2022</v>
      </c>
      <c r="T2634" t="str">
        <f>VLOOKUP(Tabla1[[#This Row],[Nombre del Producto]],Tabla2[[Nombre Producto]:[Costo Unitario]],2,FALSE)</f>
        <v>Lot's O' Nuts</v>
      </c>
      <c r="U2634" t="str">
        <f>VLOOKUP(Tabla1[[#This Row],[Fábrica]],Tabla3[],4,FALSE)</f>
        <v>Arizona</v>
      </c>
    </row>
    <row r="2635" spans="1:21" x14ac:dyDescent="0.25">
      <c r="A2635" t="s">
        <v>8235</v>
      </c>
      <c r="B2635" s="3">
        <v>44815</v>
      </c>
      <c r="C2635" s="3">
        <v>44832</v>
      </c>
      <c r="D2635" t="s">
        <v>18</v>
      </c>
      <c r="E2635">
        <v>125934</v>
      </c>
      <c r="F2635" t="s">
        <v>19</v>
      </c>
      <c r="G2635" t="s">
        <v>1355</v>
      </c>
      <c r="H2635" t="s">
        <v>306</v>
      </c>
      <c r="I2635">
        <v>7501</v>
      </c>
      <c r="J2635" t="s">
        <v>148</v>
      </c>
      <c r="K2635" t="s">
        <v>32</v>
      </c>
      <c r="L2635" t="s">
        <v>149</v>
      </c>
      <c r="M2635" t="s">
        <v>150</v>
      </c>
      <c r="N2635" s="5">
        <v>3.75</v>
      </c>
      <c r="O2635" s="7">
        <v>3</v>
      </c>
      <c r="P2635" s="5">
        <v>1.95</v>
      </c>
      <c r="Q2635" s="5">
        <v>1.8</v>
      </c>
      <c r="R2635" s="22">
        <f>Tabla1[[#This Row],[Fecha de Envío]]-Tabla1[[#This Row],[Fecha de Orden]]</f>
        <v>17</v>
      </c>
      <c r="S2635" s="24">
        <f>YEAR(Tabla1[[#This Row],[Fecha de Orden]])</f>
        <v>2022</v>
      </c>
      <c r="T2635" t="str">
        <f>VLOOKUP(Tabla1[[#This Row],[Nombre del Producto]],Tabla2[[Nombre Producto]:[Costo Unitario]],2,FALSE)</f>
        <v>Secret Factory</v>
      </c>
      <c r="U2635" t="str">
        <f>VLOOKUP(Tabla1[[#This Row],[Fábrica]],Tabla3[],4,FALSE)</f>
        <v>Illinois</v>
      </c>
    </row>
    <row r="2636" spans="1:21" x14ac:dyDescent="0.25">
      <c r="A2636" t="s">
        <v>1779</v>
      </c>
      <c r="B2636" s="3">
        <v>44816</v>
      </c>
      <c r="C2636" s="3">
        <v>44831</v>
      </c>
      <c r="D2636" t="s">
        <v>71</v>
      </c>
      <c r="E2636">
        <v>128993</v>
      </c>
      <c r="F2636" t="s">
        <v>19</v>
      </c>
      <c r="G2636" t="s">
        <v>124</v>
      </c>
      <c r="H2636" t="s">
        <v>125</v>
      </c>
      <c r="I2636">
        <v>98103</v>
      </c>
      <c r="J2636" t="s">
        <v>22</v>
      </c>
      <c r="K2636" t="s">
        <v>23</v>
      </c>
      <c r="L2636" t="s">
        <v>36</v>
      </c>
      <c r="M2636" t="s">
        <v>37</v>
      </c>
      <c r="N2636" s="5">
        <v>6.5</v>
      </c>
      <c r="O2636" s="7">
        <v>2</v>
      </c>
      <c r="P2636" s="5">
        <v>4.22</v>
      </c>
      <c r="Q2636" s="5">
        <v>2.2799999999999998</v>
      </c>
      <c r="R2636" s="22">
        <f>Tabla1[[#This Row],[Fecha de Envío]]-Tabla1[[#This Row],[Fecha de Orden]]</f>
        <v>15</v>
      </c>
      <c r="S2636" s="24">
        <f>YEAR(Tabla1[[#This Row],[Fecha de Orden]])</f>
        <v>2022</v>
      </c>
      <c r="T2636" t="str">
        <f>VLOOKUP(Tabla1[[#This Row],[Nombre del Producto]],Tabla2[[Nombre Producto]:[Costo Unitario]],2,FALSE)</f>
        <v>Wicked Choccy's</v>
      </c>
      <c r="U2636" t="str">
        <f>VLOOKUP(Tabla1[[#This Row],[Fábrica]],Tabla3[],4,FALSE)</f>
        <v>Georgia</v>
      </c>
    </row>
    <row r="2637" spans="1:21" x14ac:dyDescent="0.25">
      <c r="A2637" t="s">
        <v>6979</v>
      </c>
      <c r="B2637" s="3">
        <v>44816</v>
      </c>
      <c r="C2637" s="3">
        <v>44831</v>
      </c>
      <c r="D2637" t="s">
        <v>18</v>
      </c>
      <c r="E2637">
        <v>166464</v>
      </c>
      <c r="F2637" t="s">
        <v>19</v>
      </c>
      <c r="G2637" t="s">
        <v>30</v>
      </c>
      <c r="H2637" t="s">
        <v>31</v>
      </c>
      <c r="I2637">
        <v>10035</v>
      </c>
      <c r="J2637" t="s">
        <v>22</v>
      </c>
      <c r="K2637" t="s">
        <v>32</v>
      </c>
      <c r="L2637" t="s">
        <v>27</v>
      </c>
      <c r="M2637" t="s">
        <v>28</v>
      </c>
      <c r="N2637" s="5">
        <v>14.4</v>
      </c>
      <c r="O2637" s="7">
        <v>4</v>
      </c>
      <c r="P2637" s="5">
        <v>10</v>
      </c>
      <c r="Q2637" s="5">
        <v>4.4000000000000004</v>
      </c>
      <c r="R2637" s="22">
        <f>Tabla1[[#This Row],[Fecha de Envío]]-Tabla1[[#This Row],[Fecha de Orden]]</f>
        <v>15</v>
      </c>
      <c r="S2637" s="24">
        <f>YEAR(Tabla1[[#This Row],[Fecha de Orden]])</f>
        <v>2022</v>
      </c>
      <c r="T2637" t="str">
        <f>VLOOKUP(Tabla1[[#This Row],[Nombre del Producto]],Tabla2[[Nombre Producto]:[Costo Unitario]],2,FALSE)</f>
        <v>Lot's O' Nuts</v>
      </c>
      <c r="U2637" t="str">
        <f>VLOOKUP(Tabla1[[#This Row],[Fábrica]],Tabla3[],4,FALSE)</f>
        <v>Arizona</v>
      </c>
    </row>
    <row r="2638" spans="1:21" x14ac:dyDescent="0.25">
      <c r="A2638" t="s">
        <v>6980</v>
      </c>
      <c r="B2638" s="3">
        <v>44816</v>
      </c>
      <c r="C2638" s="3">
        <v>44831</v>
      </c>
      <c r="D2638" t="s">
        <v>18</v>
      </c>
      <c r="E2638">
        <v>166464</v>
      </c>
      <c r="F2638" t="s">
        <v>19</v>
      </c>
      <c r="G2638" t="s">
        <v>30</v>
      </c>
      <c r="H2638" t="s">
        <v>31</v>
      </c>
      <c r="I2638">
        <v>10035</v>
      </c>
      <c r="J2638" t="s">
        <v>22</v>
      </c>
      <c r="K2638" t="s">
        <v>32</v>
      </c>
      <c r="L2638" t="s">
        <v>36</v>
      </c>
      <c r="M2638" t="s">
        <v>37</v>
      </c>
      <c r="N2638" s="5">
        <v>6.5</v>
      </c>
      <c r="O2638" s="7">
        <v>2</v>
      </c>
      <c r="P2638" s="5">
        <v>4.22</v>
      </c>
      <c r="Q2638" s="5">
        <v>2.2799999999999998</v>
      </c>
      <c r="R2638" s="22">
        <f>Tabla1[[#This Row],[Fecha de Envío]]-Tabla1[[#This Row],[Fecha de Orden]]</f>
        <v>15</v>
      </c>
      <c r="S2638" s="24">
        <f>YEAR(Tabla1[[#This Row],[Fecha de Orden]])</f>
        <v>2022</v>
      </c>
      <c r="T2638" t="str">
        <f>VLOOKUP(Tabla1[[#This Row],[Nombre del Producto]],Tabla2[[Nombre Producto]:[Costo Unitario]],2,FALSE)</f>
        <v>Wicked Choccy's</v>
      </c>
      <c r="U2638" t="str">
        <f>VLOOKUP(Tabla1[[#This Row],[Fábrica]],Tabla3[],4,FALSE)</f>
        <v>Georgia</v>
      </c>
    </row>
    <row r="2639" spans="1:21" x14ac:dyDescent="0.25">
      <c r="A2639" t="s">
        <v>8788</v>
      </c>
      <c r="B2639" s="3">
        <v>44816</v>
      </c>
      <c r="C2639" s="3">
        <v>44832</v>
      </c>
      <c r="D2639" t="s">
        <v>18</v>
      </c>
      <c r="E2639">
        <v>102016</v>
      </c>
      <c r="F2639" t="s">
        <v>19</v>
      </c>
      <c r="G2639" t="s">
        <v>638</v>
      </c>
      <c r="H2639" t="s">
        <v>31</v>
      </c>
      <c r="I2639">
        <v>13021</v>
      </c>
      <c r="J2639" t="s">
        <v>22</v>
      </c>
      <c r="K2639" t="s">
        <v>32</v>
      </c>
      <c r="L2639" t="s">
        <v>36</v>
      </c>
      <c r="M2639" t="s">
        <v>37</v>
      </c>
      <c r="N2639" s="5">
        <v>6.5</v>
      </c>
      <c r="O2639" s="7">
        <v>2</v>
      </c>
      <c r="P2639" s="5">
        <v>4.22</v>
      </c>
      <c r="Q2639" s="5">
        <v>2.2799999999999998</v>
      </c>
      <c r="R2639" s="22">
        <f>Tabla1[[#This Row],[Fecha de Envío]]-Tabla1[[#This Row],[Fecha de Orden]]</f>
        <v>16</v>
      </c>
      <c r="S2639" s="24">
        <f>YEAR(Tabla1[[#This Row],[Fecha de Orden]])</f>
        <v>2022</v>
      </c>
      <c r="T2639" t="str">
        <f>VLOOKUP(Tabla1[[#This Row],[Nombre del Producto]],Tabla2[[Nombre Producto]:[Costo Unitario]],2,FALSE)</f>
        <v>Wicked Choccy's</v>
      </c>
      <c r="U2639" t="str">
        <f>VLOOKUP(Tabla1[[#This Row],[Fábrica]],Tabla3[],4,FALSE)</f>
        <v>Georgia</v>
      </c>
    </row>
    <row r="2640" spans="1:21" x14ac:dyDescent="0.25">
      <c r="A2640" t="s">
        <v>8789</v>
      </c>
      <c r="B2640" s="3">
        <v>44816</v>
      </c>
      <c r="C2640" s="3">
        <v>44832</v>
      </c>
      <c r="D2640" t="s">
        <v>18</v>
      </c>
      <c r="E2640">
        <v>102016</v>
      </c>
      <c r="F2640" t="s">
        <v>19</v>
      </c>
      <c r="G2640" t="s">
        <v>638</v>
      </c>
      <c r="H2640" t="s">
        <v>31</v>
      </c>
      <c r="I2640">
        <v>13021</v>
      </c>
      <c r="J2640" t="s">
        <v>22</v>
      </c>
      <c r="K2640" t="s">
        <v>32</v>
      </c>
      <c r="L2640" t="s">
        <v>24</v>
      </c>
      <c r="M2640" t="s">
        <v>25</v>
      </c>
      <c r="N2640" s="5">
        <v>3.75</v>
      </c>
      <c r="O2640" s="7">
        <v>1</v>
      </c>
      <c r="P2640" s="5">
        <v>2.4500000000000002</v>
      </c>
      <c r="Q2640" s="5">
        <v>1.3</v>
      </c>
      <c r="R2640" s="22">
        <f>Tabla1[[#This Row],[Fecha de Envío]]-Tabla1[[#This Row],[Fecha de Orden]]</f>
        <v>16</v>
      </c>
      <c r="S2640" s="24">
        <f>YEAR(Tabla1[[#This Row],[Fecha de Orden]])</f>
        <v>2022</v>
      </c>
      <c r="T2640" t="str">
        <f>VLOOKUP(Tabla1[[#This Row],[Nombre del Producto]],Tabla2[[Nombre Producto]:[Costo Unitario]],2,FALSE)</f>
        <v>Wicked Choccy's</v>
      </c>
      <c r="U2640" t="str">
        <f>VLOOKUP(Tabla1[[#This Row],[Fábrica]],Tabla3[],4,FALSE)</f>
        <v>Georgia</v>
      </c>
    </row>
    <row r="2641" spans="1:21" x14ac:dyDescent="0.25">
      <c r="A2641" t="s">
        <v>8790</v>
      </c>
      <c r="B2641" s="3">
        <v>44816</v>
      </c>
      <c r="C2641" s="3">
        <v>44832</v>
      </c>
      <c r="D2641" t="s">
        <v>18</v>
      </c>
      <c r="E2641">
        <v>102016</v>
      </c>
      <c r="F2641" t="s">
        <v>19</v>
      </c>
      <c r="G2641" t="s">
        <v>638</v>
      </c>
      <c r="H2641" t="s">
        <v>31</v>
      </c>
      <c r="I2641">
        <v>13021</v>
      </c>
      <c r="J2641" t="s">
        <v>22</v>
      </c>
      <c r="K2641" t="s">
        <v>32</v>
      </c>
      <c r="L2641" t="s">
        <v>33</v>
      </c>
      <c r="M2641" t="s">
        <v>34</v>
      </c>
      <c r="N2641" s="5">
        <v>7.2</v>
      </c>
      <c r="O2641" s="7">
        <v>2</v>
      </c>
      <c r="P2641" s="5">
        <v>4.8</v>
      </c>
      <c r="Q2641" s="5">
        <v>2.4</v>
      </c>
      <c r="R2641" s="22">
        <f>Tabla1[[#This Row],[Fecha de Envío]]-Tabla1[[#This Row],[Fecha de Orden]]</f>
        <v>16</v>
      </c>
      <c r="S2641" s="24">
        <f>YEAR(Tabla1[[#This Row],[Fecha de Orden]])</f>
        <v>2022</v>
      </c>
      <c r="T2641" t="str">
        <f>VLOOKUP(Tabla1[[#This Row],[Nombre del Producto]],Tabla2[[Nombre Producto]:[Costo Unitario]],2,FALSE)</f>
        <v>Lot's O' Nuts</v>
      </c>
      <c r="U2641" t="str">
        <f>VLOOKUP(Tabla1[[#This Row],[Fábrica]],Tabla3[],4,FALSE)</f>
        <v>Arizona</v>
      </c>
    </row>
    <row r="2642" spans="1:21" x14ac:dyDescent="0.25">
      <c r="A2642" t="s">
        <v>426</v>
      </c>
      <c r="B2642" s="3">
        <v>44817</v>
      </c>
      <c r="C2642" s="3">
        <v>44831</v>
      </c>
      <c r="D2642" t="s">
        <v>71</v>
      </c>
      <c r="E2642">
        <v>136728</v>
      </c>
      <c r="F2642" t="s">
        <v>19</v>
      </c>
      <c r="G2642" t="s">
        <v>239</v>
      </c>
      <c r="H2642" t="s">
        <v>173</v>
      </c>
      <c r="I2642">
        <v>60623</v>
      </c>
      <c r="J2642" t="s">
        <v>22</v>
      </c>
      <c r="K2642" t="s">
        <v>43</v>
      </c>
      <c r="L2642" t="s">
        <v>36</v>
      </c>
      <c r="M2642" t="s">
        <v>37</v>
      </c>
      <c r="N2642" s="5">
        <v>13</v>
      </c>
      <c r="O2642" s="7">
        <v>4</v>
      </c>
      <c r="P2642" s="5">
        <v>8.44</v>
      </c>
      <c r="Q2642" s="5">
        <v>4.5599999999999996</v>
      </c>
      <c r="R2642" s="22">
        <f>Tabla1[[#This Row],[Fecha de Envío]]-Tabla1[[#This Row],[Fecha de Orden]]</f>
        <v>14</v>
      </c>
      <c r="S2642" s="24">
        <f>YEAR(Tabla1[[#This Row],[Fecha de Orden]])</f>
        <v>2022</v>
      </c>
      <c r="T2642" t="str">
        <f>VLOOKUP(Tabla1[[#This Row],[Nombre del Producto]],Tabla2[[Nombre Producto]:[Costo Unitario]],2,FALSE)</f>
        <v>Wicked Choccy's</v>
      </c>
      <c r="U2642" t="str">
        <f>VLOOKUP(Tabla1[[#This Row],[Fábrica]],Tabla3[],4,FALSE)</f>
        <v>Georgia</v>
      </c>
    </row>
    <row r="2643" spans="1:21" x14ac:dyDescent="0.25">
      <c r="A2643" t="s">
        <v>427</v>
      </c>
      <c r="B2643" s="3">
        <v>44817</v>
      </c>
      <c r="C2643" s="3">
        <v>44831</v>
      </c>
      <c r="D2643" t="s">
        <v>71</v>
      </c>
      <c r="E2643">
        <v>136728</v>
      </c>
      <c r="F2643" t="s">
        <v>19</v>
      </c>
      <c r="G2643" t="s">
        <v>239</v>
      </c>
      <c r="H2643" t="s">
        <v>173</v>
      </c>
      <c r="I2643">
        <v>60623</v>
      </c>
      <c r="J2643" t="s">
        <v>22</v>
      </c>
      <c r="K2643" t="s">
        <v>43</v>
      </c>
      <c r="L2643" t="s">
        <v>27</v>
      </c>
      <c r="M2643" t="s">
        <v>28</v>
      </c>
      <c r="N2643" s="5">
        <v>3.6</v>
      </c>
      <c r="O2643" s="7">
        <v>1</v>
      </c>
      <c r="P2643" s="5">
        <v>2.5</v>
      </c>
      <c r="Q2643" s="5">
        <v>1.1000000000000001</v>
      </c>
      <c r="R2643" s="22">
        <f>Tabla1[[#This Row],[Fecha de Envío]]-Tabla1[[#This Row],[Fecha de Orden]]</f>
        <v>14</v>
      </c>
      <c r="S2643" s="24">
        <f>YEAR(Tabla1[[#This Row],[Fecha de Orden]])</f>
        <v>2022</v>
      </c>
      <c r="T2643" t="str">
        <f>VLOOKUP(Tabla1[[#This Row],[Nombre del Producto]],Tabla2[[Nombre Producto]:[Costo Unitario]],2,FALSE)</f>
        <v>Lot's O' Nuts</v>
      </c>
      <c r="U2643" t="str">
        <f>VLOOKUP(Tabla1[[#This Row],[Fábrica]],Tabla3[],4,FALSE)</f>
        <v>Arizona</v>
      </c>
    </row>
    <row r="2644" spans="1:21" x14ac:dyDescent="0.25">
      <c r="A2644" t="s">
        <v>634</v>
      </c>
      <c r="B2644" s="3">
        <v>44817</v>
      </c>
      <c r="C2644" s="3">
        <v>44831</v>
      </c>
      <c r="D2644" t="s">
        <v>18</v>
      </c>
      <c r="E2644">
        <v>138457</v>
      </c>
      <c r="F2644" t="s">
        <v>19</v>
      </c>
      <c r="G2644" t="s">
        <v>242</v>
      </c>
      <c r="H2644" t="s">
        <v>98</v>
      </c>
      <c r="I2644">
        <v>28540</v>
      </c>
      <c r="J2644" t="s">
        <v>22</v>
      </c>
      <c r="K2644" t="s">
        <v>66</v>
      </c>
      <c r="L2644" t="s">
        <v>24</v>
      </c>
      <c r="M2644" t="s">
        <v>25</v>
      </c>
      <c r="N2644" s="5">
        <v>15</v>
      </c>
      <c r="O2644" s="7">
        <v>4</v>
      </c>
      <c r="P2644" s="5">
        <v>9.8000000000000007</v>
      </c>
      <c r="Q2644" s="5">
        <v>5.2</v>
      </c>
      <c r="R2644" s="22">
        <f>Tabla1[[#This Row],[Fecha de Envío]]-Tabla1[[#This Row],[Fecha de Orden]]</f>
        <v>14</v>
      </c>
      <c r="S2644" s="24">
        <f>YEAR(Tabla1[[#This Row],[Fecha de Orden]])</f>
        <v>2022</v>
      </c>
      <c r="T2644" t="str">
        <f>VLOOKUP(Tabla1[[#This Row],[Nombre del Producto]],Tabla2[[Nombre Producto]:[Costo Unitario]],2,FALSE)</f>
        <v>Wicked Choccy's</v>
      </c>
      <c r="U2644" t="str">
        <f>VLOOKUP(Tabla1[[#This Row],[Fábrica]],Tabla3[],4,FALSE)</f>
        <v>Georgia</v>
      </c>
    </row>
    <row r="2645" spans="1:21" x14ac:dyDescent="0.25">
      <c r="A2645" t="s">
        <v>3915</v>
      </c>
      <c r="B2645" s="3">
        <v>44817</v>
      </c>
      <c r="C2645" s="3">
        <v>44833</v>
      </c>
      <c r="D2645" t="s">
        <v>18</v>
      </c>
      <c r="E2645">
        <v>161347</v>
      </c>
      <c r="F2645" t="s">
        <v>19</v>
      </c>
      <c r="G2645" t="s">
        <v>144</v>
      </c>
      <c r="H2645" t="s">
        <v>101</v>
      </c>
      <c r="I2645">
        <v>19120</v>
      </c>
      <c r="J2645" t="s">
        <v>22</v>
      </c>
      <c r="K2645" t="s">
        <v>32</v>
      </c>
      <c r="L2645" t="s">
        <v>45</v>
      </c>
      <c r="M2645" t="s">
        <v>46</v>
      </c>
      <c r="N2645" s="5">
        <v>3.49</v>
      </c>
      <c r="O2645" s="7">
        <v>1</v>
      </c>
      <c r="P2645" s="5">
        <v>2.4900000000000002</v>
      </c>
      <c r="Q2645" s="5">
        <v>1</v>
      </c>
      <c r="R2645" s="22">
        <f>Tabla1[[#This Row],[Fecha de Envío]]-Tabla1[[#This Row],[Fecha de Orden]]</f>
        <v>16</v>
      </c>
      <c r="S2645" s="24">
        <f>YEAR(Tabla1[[#This Row],[Fecha de Orden]])</f>
        <v>2022</v>
      </c>
      <c r="T2645" t="str">
        <f>VLOOKUP(Tabla1[[#This Row],[Nombre del Producto]],Tabla2[[Nombre Producto]:[Costo Unitario]],2,FALSE)</f>
        <v>Lot's O' Nuts</v>
      </c>
      <c r="U2645" t="str">
        <f>VLOOKUP(Tabla1[[#This Row],[Fábrica]],Tabla3[],4,FALSE)</f>
        <v>Arizona</v>
      </c>
    </row>
    <row r="2646" spans="1:21" x14ac:dyDescent="0.25">
      <c r="A2646" t="s">
        <v>4479</v>
      </c>
      <c r="B2646" s="3">
        <v>44817</v>
      </c>
      <c r="C2646" s="3">
        <v>44834</v>
      </c>
      <c r="D2646" t="s">
        <v>18</v>
      </c>
      <c r="E2646">
        <v>118843</v>
      </c>
      <c r="F2646" t="s">
        <v>19</v>
      </c>
      <c r="G2646" t="s">
        <v>72</v>
      </c>
      <c r="H2646" t="s">
        <v>73</v>
      </c>
      <c r="I2646">
        <v>30318</v>
      </c>
      <c r="J2646" t="s">
        <v>22</v>
      </c>
      <c r="K2646" t="s">
        <v>66</v>
      </c>
      <c r="L2646" t="s">
        <v>45</v>
      </c>
      <c r="M2646" t="s">
        <v>46</v>
      </c>
      <c r="N2646" s="5">
        <v>10.47</v>
      </c>
      <c r="O2646" s="7">
        <v>3</v>
      </c>
      <c r="P2646" s="5">
        <v>7.47</v>
      </c>
      <c r="Q2646" s="5">
        <v>3</v>
      </c>
      <c r="R2646" s="22">
        <f>Tabla1[[#This Row],[Fecha de Envío]]-Tabla1[[#This Row],[Fecha de Orden]]</f>
        <v>17</v>
      </c>
      <c r="S2646" s="24">
        <f>YEAR(Tabla1[[#This Row],[Fecha de Orden]])</f>
        <v>2022</v>
      </c>
      <c r="T2646" t="str">
        <f>VLOOKUP(Tabla1[[#This Row],[Nombre del Producto]],Tabla2[[Nombre Producto]:[Costo Unitario]],2,FALSE)</f>
        <v>Lot's O' Nuts</v>
      </c>
      <c r="U2646" t="str">
        <f>VLOOKUP(Tabla1[[#This Row],[Fábrica]],Tabla3[],4,FALSE)</f>
        <v>Arizona</v>
      </c>
    </row>
    <row r="2647" spans="1:21" x14ac:dyDescent="0.25">
      <c r="A2647" t="s">
        <v>4480</v>
      </c>
      <c r="B2647" s="3">
        <v>44817</v>
      </c>
      <c r="C2647" s="3">
        <v>44834</v>
      </c>
      <c r="D2647" t="s">
        <v>18</v>
      </c>
      <c r="E2647">
        <v>118843</v>
      </c>
      <c r="F2647" t="s">
        <v>19</v>
      </c>
      <c r="G2647" t="s">
        <v>72</v>
      </c>
      <c r="H2647" t="s">
        <v>73</v>
      </c>
      <c r="I2647">
        <v>30318</v>
      </c>
      <c r="J2647" t="s">
        <v>22</v>
      </c>
      <c r="K2647" t="s">
        <v>66</v>
      </c>
      <c r="L2647" t="s">
        <v>27</v>
      </c>
      <c r="M2647" t="s">
        <v>28</v>
      </c>
      <c r="N2647" s="5">
        <v>25.2</v>
      </c>
      <c r="O2647" s="7">
        <v>7</v>
      </c>
      <c r="P2647" s="5">
        <v>17.5</v>
      </c>
      <c r="Q2647" s="5">
        <v>7.7</v>
      </c>
      <c r="R2647" s="22">
        <f>Tabla1[[#This Row],[Fecha de Envío]]-Tabla1[[#This Row],[Fecha de Orden]]</f>
        <v>17</v>
      </c>
      <c r="S2647" s="24">
        <f>YEAR(Tabla1[[#This Row],[Fecha de Orden]])</f>
        <v>2022</v>
      </c>
      <c r="T2647" t="str">
        <f>VLOOKUP(Tabla1[[#This Row],[Nombre del Producto]],Tabla2[[Nombre Producto]:[Costo Unitario]],2,FALSE)</f>
        <v>Lot's O' Nuts</v>
      </c>
      <c r="U2647" t="str">
        <f>VLOOKUP(Tabla1[[#This Row],[Fábrica]],Tabla3[],4,FALSE)</f>
        <v>Arizona</v>
      </c>
    </row>
    <row r="2648" spans="1:21" x14ac:dyDescent="0.25">
      <c r="A2648" t="s">
        <v>5088</v>
      </c>
      <c r="B2648" s="3">
        <v>44817</v>
      </c>
      <c r="C2648" s="3">
        <v>44829</v>
      </c>
      <c r="D2648" t="s">
        <v>39</v>
      </c>
      <c r="E2648">
        <v>129007</v>
      </c>
      <c r="F2648" t="s">
        <v>19</v>
      </c>
      <c r="G2648" t="s">
        <v>509</v>
      </c>
      <c r="H2648" t="s">
        <v>21</v>
      </c>
      <c r="I2648">
        <v>92804</v>
      </c>
      <c r="J2648" t="s">
        <v>22</v>
      </c>
      <c r="K2648" t="s">
        <v>23</v>
      </c>
      <c r="L2648" t="s">
        <v>45</v>
      </c>
      <c r="M2648" t="s">
        <v>46</v>
      </c>
      <c r="N2648" s="5">
        <v>10.47</v>
      </c>
      <c r="O2648" s="7">
        <v>3</v>
      </c>
      <c r="P2648" s="5">
        <v>7.47</v>
      </c>
      <c r="Q2648" s="5">
        <v>3</v>
      </c>
      <c r="R2648" s="22">
        <f>Tabla1[[#This Row],[Fecha de Envío]]-Tabla1[[#This Row],[Fecha de Orden]]</f>
        <v>12</v>
      </c>
      <c r="S2648" s="24">
        <f>YEAR(Tabla1[[#This Row],[Fecha de Orden]])</f>
        <v>2022</v>
      </c>
      <c r="T2648" t="str">
        <f>VLOOKUP(Tabla1[[#This Row],[Nombre del Producto]],Tabla2[[Nombre Producto]:[Costo Unitario]],2,FALSE)</f>
        <v>Lot's O' Nuts</v>
      </c>
      <c r="U2648" t="str">
        <f>VLOOKUP(Tabla1[[#This Row],[Fábrica]],Tabla3[],4,FALSE)</f>
        <v>Arizona</v>
      </c>
    </row>
    <row r="2649" spans="1:21" x14ac:dyDescent="0.25">
      <c r="A2649" t="s">
        <v>5089</v>
      </c>
      <c r="B2649" s="3">
        <v>44817</v>
      </c>
      <c r="C2649" s="3">
        <v>44829</v>
      </c>
      <c r="D2649" t="s">
        <v>39</v>
      </c>
      <c r="E2649">
        <v>129007</v>
      </c>
      <c r="F2649" t="s">
        <v>19</v>
      </c>
      <c r="G2649" t="s">
        <v>509</v>
      </c>
      <c r="H2649" t="s">
        <v>21</v>
      </c>
      <c r="I2649">
        <v>92804</v>
      </c>
      <c r="J2649" t="s">
        <v>148</v>
      </c>
      <c r="K2649" t="s">
        <v>23</v>
      </c>
      <c r="L2649" t="s">
        <v>348</v>
      </c>
      <c r="M2649" t="s">
        <v>349</v>
      </c>
      <c r="N2649" s="5">
        <v>100</v>
      </c>
      <c r="O2649" s="7">
        <v>5</v>
      </c>
      <c r="P2649" s="5">
        <v>50</v>
      </c>
      <c r="Q2649" s="5">
        <v>50</v>
      </c>
      <c r="R2649" s="22">
        <f>Tabla1[[#This Row],[Fecha de Envío]]-Tabla1[[#This Row],[Fecha de Orden]]</f>
        <v>12</v>
      </c>
      <c r="S2649" s="24">
        <f>YEAR(Tabla1[[#This Row],[Fecha de Orden]])</f>
        <v>2022</v>
      </c>
      <c r="T2649" t="str">
        <f>VLOOKUP(Tabla1[[#This Row],[Nombre del Producto]],Tabla2[[Nombre Producto]:[Costo Unitario]],2,FALSE)</f>
        <v>Secret Factory</v>
      </c>
      <c r="U2649" t="str">
        <f>VLOOKUP(Tabla1[[#This Row],[Fábrica]],Tabla3[],4,FALSE)</f>
        <v>Illinois</v>
      </c>
    </row>
    <row r="2650" spans="1:21" x14ac:dyDescent="0.25">
      <c r="A2650" t="s">
        <v>5090</v>
      </c>
      <c r="B2650" s="3">
        <v>44817</v>
      </c>
      <c r="C2650" s="3">
        <v>44829</v>
      </c>
      <c r="D2650" t="s">
        <v>39</v>
      </c>
      <c r="E2650">
        <v>129007</v>
      </c>
      <c r="F2650" t="s">
        <v>19</v>
      </c>
      <c r="G2650" t="s">
        <v>509</v>
      </c>
      <c r="H2650" t="s">
        <v>21</v>
      </c>
      <c r="I2650">
        <v>92804</v>
      </c>
      <c r="J2650" t="s">
        <v>22</v>
      </c>
      <c r="K2650" t="s">
        <v>23</v>
      </c>
      <c r="L2650" t="s">
        <v>33</v>
      </c>
      <c r="M2650" t="s">
        <v>34</v>
      </c>
      <c r="N2650" s="5">
        <v>25.2</v>
      </c>
      <c r="O2650" s="7">
        <v>7</v>
      </c>
      <c r="P2650" s="5">
        <v>16.8</v>
      </c>
      <c r="Q2650" s="5">
        <v>8.4</v>
      </c>
      <c r="R2650" s="22">
        <f>Tabla1[[#This Row],[Fecha de Envío]]-Tabla1[[#This Row],[Fecha de Orden]]</f>
        <v>12</v>
      </c>
      <c r="S2650" s="24">
        <f>YEAR(Tabla1[[#This Row],[Fecha de Orden]])</f>
        <v>2022</v>
      </c>
      <c r="T2650" t="str">
        <f>VLOOKUP(Tabla1[[#This Row],[Nombre del Producto]],Tabla2[[Nombre Producto]:[Costo Unitario]],2,FALSE)</f>
        <v>Lot's O' Nuts</v>
      </c>
      <c r="U2650" t="str">
        <f>VLOOKUP(Tabla1[[#This Row],[Fábrica]],Tabla3[],4,FALSE)</f>
        <v>Arizona</v>
      </c>
    </row>
    <row r="2651" spans="1:21" x14ac:dyDescent="0.25">
      <c r="A2651" t="s">
        <v>5091</v>
      </c>
      <c r="B2651" s="3">
        <v>44817</v>
      </c>
      <c r="C2651" s="3">
        <v>44829</v>
      </c>
      <c r="D2651" t="s">
        <v>39</v>
      </c>
      <c r="E2651">
        <v>129007</v>
      </c>
      <c r="F2651" t="s">
        <v>19</v>
      </c>
      <c r="G2651" t="s">
        <v>509</v>
      </c>
      <c r="H2651" t="s">
        <v>21</v>
      </c>
      <c r="I2651">
        <v>92804</v>
      </c>
      <c r="J2651" t="s">
        <v>22</v>
      </c>
      <c r="K2651" t="s">
        <v>23</v>
      </c>
      <c r="L2651" t="s">
        <v>24</v>
      </c>
      <c r="M2651" t="s">
        <v>25</v>
      </c>
      <c r="N2651" s="5">
        <v>7.5</v>
      </c>
      <c r="O2651" s="7">
        <v>2</v>
      </c>
      <c r="P2651" s="5">
        <v>4.9000000000000004</v>
      </c>
      <c r="Q2651" s="5">
        <v>2.6</v>
      </c>
      <c r="R2651" s="22">
        <f>Tabla1[[#This Row],[Fecha de Envío]]-Tabla1[[#This Row],[Fecha de Orden]]</f>
        <v>12</v>
      </c>
      <c r="S2651" s="24">
        <f>YEAR(Tabla1[[#This Row],[Fecha de Orden]])</f>
        <v>2022</v>
      </c>
      <c r="T2651" t="str">
        <f>VLOOKUP(Tabla1[[#This Row],[Nombre del Producto]],Tabla2[[Nombre Producto]:[Costo Unitario]],2,FALSE)</f>
        <v>Wicked Choccy's</v>
      </c>
      <c r="U2651" t="str">
        <f>VLOOKUP(Tabla1[[#This Row],[Fábrica]],Tabla3[],4,FALSE)</f>
        <v>Georgia</v>
      </c>
    </row>
    <row r="2652" spans="1:21" x14ac:dyDescent="0.25">
      <c r="A2652" t="s">
        <v>9206</v>
      </c>
      <c r="B2652" s="3">
        <v>44817</v>
      </c>
      <c r="C2652" s="3">
        <v>44832</v>
      </c>
      <c r="D2652" t="s">
        <v>18</v>
      </c>
      <c r="E2652">
        <v>115567</v>
      </c>
      <c r="F2652" t="s">
        <v>19</v>
      </c>
      <c r="G2652" t="s">
        <v>412</v>
      </c>
      <c r="H2652" t="s">
        <v>147</v>
      </c>
      <c r="I2652">
        <v>47201</v>
      </c>
      <c r="J2652" t="s">
        <v>22</v>
      </c>
      <c r="K2652" t="s">
        <v>43</v>
      </c>
      <c r="L2652" t="s">
        <v>45</v>
      </c>
      <c r="M2652" t="s">
        <v>46</v>
      </c>
      <c r="N2652" s="5">
        <v>24.43</v>
      </c>
      <c r="O2652" s="7">
        <v>7</v>
      </c>
      <c r="P2652" s="5">
        <v>17.43</v>
      </c>
      <c r="Q2652" s="5">
        <v>7</v>
      </c>
      <c r="R2652" s="22">
        <f>Tabla1[[#This Row],[Fecha de Envío]]-Tabla1[[#This Row],[Fecha de Orden]]</f>
        <v>15</v>
      </c>
      <c r="S2652" s="24">
        <f>YEAR(Tabla1[[#This Row],[Fecha de Orden]])</f>
        <v>2022</v>
      </c>
      <c r="T2652" t="str">
        <f>VLOOKUP(Tabla1[[#This Row],[Nombre del Producto]],Tabla2[[Nombre Producto]:[Costo Unitario]],2,FALSE)</f>
        <v>Lot's O' Nuts</v>
      </c>
      <c r="U2652" t="str">
        <f>VLOOKUP(Tabla1[[#This Row],[Fábrica]],Tabla3[],4,FALSE)</f>
        <v>Arizona</v>
      </c>
    </row>
    <row r="2653" spans="1:21" x14ac:dyDescent="0.25">
      <c r="A2653" t="s">
        <v>9207</v>
      </c>
      <c r="B2653" s="3">
        <v>44817</v>
      </c>
      <c r="C2653" s="3">
        <v>44832</v>
      </c>
      <c r="D2653" t="s">
        <v>18</v>
      </c>
      <c r="E2653">
        <v>115567</v>
      </c>
      <c r="F2653" t="s">
        <v>19</v>
      </c>
      <c r="G2653" t="s">
        <v>412</v>
      </c>
      <c r="H2653" t="s">
        <v>147</v>
      </c>
      <c r="I2653">
        <v>47201</v>
      </c>
      <c r="J2653" t="s">
        <v>22</v>
      </c>
      <c r="K2653" t="s">
        <v>43</v>
      </c>
      <c r="L2653" t="s">
        <v>24</v>
      </c>
      <c r="M2653" t="s">
        <v>25</v>
      </c>
      <c r="N2653" s="5">
        <v>15</v>
      </c>
      <c r="O2653" s="7">
        <v>4</v>
      </c>
      <c r="P2653" s="5">
        <v>9.8000000000000007</v>
      </c>
      <c r="Q2653" s="5">
        <v>5.2</v>
      </c>
      <c r="R2653" s="22">
        <f>Tabla1[[#This Row],[Fecha de Envío]]-Tabla1[[#This Row],[Fecha de Orden]]</f>
        <v>15</v>
      </c>
      <c r="S2653" s="24">
        <f>YEAR(Tabla1[[#This Row],[Fecha de Orden]])</f>
        <v>2022</v>
      </c>
      <c r="T2653" t="str">
        <f>VLOOKUP(Tabla1[[#This Row],[Nombre del Producto]],Tabla2[[Nombre Producto]:[Costo Unitario]],2,FALSE)</f>
        <v>Wicked Choccy's</v>
      </c>
      <c r="U2653" t="str">
        <f>VLOOKUP(Tabla1[[#This Row],[Fábrica]],Tabla3[],4,FALSE)</f>
        <v>Georgia</v>
      </c>
    </row>
    <row r="2654" spans="1:21" x14ac:dyDescent="0.25">
      <c r="A2654" t="s">
        <v>1064</v>
      </c>
      <c r="B2654" s="3">
        <v>44818</v>
      </c>
      <c r="C2654" s="3">
        <v>44832</v>
      </c>
      <c r="D2654" t="s">
        <v>71</v>
      </c>
      <c r="E2654">
        <v>115924</v>
      </c>
      <c r="F2654" t="s">
        <v>19</v>
      </c>
      <c r="G2654" t="s">
        <v>130</v>
      </c>
      <c r="H2654" t="s">
        <v>1065</v>
      </c>
      <c r="I2654">
        <v>50315</v>
      </c>
      <c r="J2654" t="s">
        <v>22</v>
      </c>
      <c r="K2654" t="s">
        <v>43</v>
      </c>
      <c r="L2654" t="s">
        <v>27</v>
      </c>
      <c r="M2654" t="s">
        <v>28</v>
      </c>
      <c r="N2654" s="5">
        <v>18</v>
      </c>
      <c r="O2654" s="7">
        <v>5</v>
      </c>
      <c r="P2654" s="5">
        <v>12.5</v>
      </c>
      <c r="Q2654" s="5">
        <v>5.5</v>
      </c>
      <c r="R2654" s="22">
        <f>Tabla1[[#This Row],[Fecha de Envío]]-Tabla1[[#This Row],[Fecha de Orden]]</f>
        <v>14</v>
      </c>
      <c r="S2654" s="24">
        <f>YEAR(Tabla1[[#This Row],[Fecha de Orden]])</f>
        <v>2022</v>
      </c>
      <c r="T2654" t="str">
        <f>VLOOKUP(Tabla1[[#This Row],[Nombre del Producto]],Tabla2[[Nombre Producto]:[Costo Unitario]],2,FALSE)</f>
        <v>Lot's O' Nuts</v>
      </c>
      <c r="U2654" t="str">
        <f>VLOOKUP(Tabla1[[#This Row],[Fábrica]],Tabla3[],4,FALSE)</f>
        <v>Arizona</v>
      </c>
    </row>
    <row r="2655" spans="1:21" x14ac:dyDescent="0.25">
      <c r="A2655" t="s">
        <v>1575</v>
      </c>
      <c r="B2655" s="3">
        <v>44818</v>
      </c>
      <c r="C2655" s="3">
        <v>44833</v>
      </c>
      <c r="D2655" t="s">
        <v>18</v>
      </c>
      <c r="E2655">
        <v>120362</v>
      </c>
      <c r="F2655" t="s">
        <v>19</v>
      </c>
      <c r="G2655" t="s">
        <v>792</v>
      </c>
      <c r="H2655" t="s">
        <v>325</v>
      </c>
      <c r="I2655">
        <v>84604</v>
      </c>
      <c r="J2655" t="s">
        <v>22</v>
      </c>
      <c r="K2655" t="s">
        <v>23</v>
      </c>
      <c r="L2655" t="s">
        <v>33</v>
      </c>
      <c r="M2655" t="s">
        <v>34</v>
      </c>
      <c r="N2655" s="5">
        <v>18</v>
      </c>
      <c r="O2655" s="7">
        <v>5</v>
      </c>
      <c r="P2655" s="5">
        <v>12</v>
      </c>
      <c r="Q2655" s="5">
        <v>6</v>
      </c>
      <c r="R2655" s="22">
        <f>Tabla1[[#This Row],[Fecha de Envío]]-Tabla1[[#This Row],[Fecha de Orden]]</f>
        <v>15</v>
      </c>
      <c r="S2655" s="24">
        <f>YEAR(Tabla1[[#This Row],[Fecha de Orden]])</f>
        <v>2022</v>
      </c>
      <c r="T2655" t="str">
        <f>VLOOKUP(Tabla1[[#This Row],[Nombre del Producto]],Tabla2[[Nombre Producto]:[Costo Unitario]],2,FALSE)</f>
        <v>Lot's O' Nuts</v>
      </c>
      <c r="U2655" t="str">
        <f>VLOOKUP(Tabla1[[#This Row],[Fábrica]],Tabla3[],4,FALSE)</f>
        <v>Arizona</v>
      </c>
    </row>
    <row r="2656" spans="1:21" x14ac:dyDescent="0.25">
      <c r="A2656" t="s">
        <v>1792</v>
      </c>
      <c r="B2656" s="3">
        <v>44818</v>
      </c>
      <c r="C2656" s="3">
        <v>44832</v>
      </c>
      <c r="D2656" t="s">
        <v>18</v>
      </c>
      <c r="E2656">
        <v>140984</v>
      </c>
      <c r="F2656" t="s">
        <v>19</v>
      </c>
      <c r="G2656" t="s">
        <v>30</v>
      </c>
      <c r="H2656" t="s">
        <v>31</v>
      </c>
      <c r="I2656">
        <v>10011</v>
      </c>
      <c r="J2656" t="s">
        <v>22</v>
      </c>
      <c r="K2656" t="s">
        <v>32</v>
      </c>
      <c r="L2656" t="s">
        <v>24</v>
      </c>
      <c r="M2656" t="s">
        <v>25</v>
      </c>
      <c r="N2656" s="5">
        <v>33.75</v>
      </c>
      <c r="O2656" s="7">
        <v>9</v>
      </c>
      <c r="P2656" s="5">
        <v>22.05</v>
      </c>
      <c r="Q2656" s="5">
        <v>11.7</v>
      </c>
      <c r="R2656" s="22">
        <f>Tabla1[[#This Row],[Fecha de Envío]]-Tabla1[[#This Row],[Fecha de Orden]]</f>
        <v>14</v>
      </c>
      <c r="S2656" s="24">
        <f>YEAR(Tabla1[[#This Row],[Fecha de Orden]])</f>
        <v>2022</v>
      </c>
      <c r="T2656" t="str">
        <f>VLOOKUP(Tabla1[[#This Row],[Nombre del Producto]],Tabla2[[Nombre Producto]:[Costo Unitario]],2,FALSE)</f>
        <v>Wicked Choccy's</v>
      </c>
      <c r="U2656" t="str">
        <f>VLOOKUP(Tabla1[[#This Row],[Fábrica]],Tabla3[],4,FALSE)</f>
        <v>Georgia</v>
      </c>
    </row>
    <row r="2657" spans="1:21" x14ac:dyDescent="0.25">
      <c r="A2657" t="s">
        <v>1793</v>
      </c>
      <c r="B2657" s="3">
        <v>44818</v>
      </c>
      <c r="C2657" s="3">
        <v>44832</v>
      </c>
      <c r="D2657" t="s">
        <v>18</v>
      </c>
      <c r="E2657">
        <v>140984</v>
      </c>
      <c r="F2657" t="s">
        <v>19</v>
      </c>
      <c r="G2657" t="s">
        <v>30</v>
      </c>
      <c r="H2657" t="s">
        <v>31</v>
      </c>
      <c r="I2657">
        <v>10011</v>
      </c>
      <c r="J2657" t="s">
        <v>22</v>
      </c>
      <c r="K2657" t="s">
        <v>32</v>
      </c>
      <c r="L2657" t="s">
        <v>27</v>
      </c>
      <c r="M2657" t="s">
        <v>28</v>
      </c>
      <c r="N2657" s="5">
        <v>7.2</v>
      </c>
      <c r="O2657" s="7">
        <v>2</v>
      </c>
      <c r="P2657" s="5">
        <v>5</v>
      </c>
      <c r="Q2657" s="5">
        <v>2.2000000000000002</v>
      </c>
      <c r="R2657" s="22">
        <f>Tabla1[[#This Row],[Fecha de Envío]]-Tabla1[[#This Row],[Fecha de Orden]]</f>
        <v>14</v>
      </c>
      <c r="S2657" s="24">
        <f>YEAR(Tabla1[[#This Row],[Fecha de Orden]])</f>
        <v>2022</v>
      </c>
      <c r="T2657" t="str">
        <f>VLOOKUP(Tabla1[[#This Row],[Nombre del Producto]],Tabla2[[Nombre Producto]:[Costo Unitario]],2,FALSE)</f>
        <v>Lot's O' Nuts</v>
      </c>
      <c r="U2657" t="str">
        <f>VLOOKUP(Tabla1[[#This Row],[Fábrica]],Tabla3[],4,FALSE)</f>
        <v>Arizona</v>
      </c>
    </row>
    <row r="2658" spans="1:21" x14ac:dyDescent="0.25">
      <c r="A2658" t="s">
        <v>2039</v>
      </c>
      <c r="B2658" s="3">
        <v>44818</v>
      </c>
      <c r="C2658" s="3">
        <v>44831</v>
      </c>
      <c r="D2658" t="s">
        <v>71</v>
      </c>
      <c r="E2658">
        <v>128027</v>
      </c>
      <c r="F2658" t="s">
        <v>19</v>
      </c>
      <c r="G2658" t="s">
        <v>2040</v>
      </c>
      <c r="H2658" t="s">
        <v>678</v>
      </c>
      <c r="I2658">
        <v>29406</v>
      </c>
      <c r="J2658" t="s">
        <v>22</v>
      </c>
      <c r="K2658" t="s">
        <v>66</v>
      </c>
      <c r="L2658" t="s">
        <v>24</v>
      </c>
      <c r="M2658" t="s">
        <v>25</v>
      </c>
      <c r="N2658" s="5">
        <v>11.25</v>
      </c>
      <c r="O2658" s="7">
        <v>3</v>
      </c>
      <c r="P2658" s="5">
        <v>7.35</v>
      </c>
      <c r="Q2658" s="5">
        <v>3.9</v>
      </c>
      <c r="R2658" s="22">
        <f>Tabla1[[#This Row],[Fecha de Envío]]-Tabla1[[#This Row],[Fecha de Orden]]</f>
        <v>13</v>
      </c>
      <c r="S2658" s="24">
        <f>YEAR(Tabla1[[#This Row],[Fecha de Orden]])</f>
        <v>2022</v>
      </c>
      <c r="T2658" t="str">
        <f>VLOOKUP(Tabla1[[#This Row],[Nombre del Producto]],Tabla2[[Nombre Producto]:[Costo Unitario]],2,FALSE)</f>
        <v>Wicked Choccy's</v>
      </c>
      <c r="U2658" t="str">
        <f>VLOOKUP(Tabla1[[#This Row],[Fábrica]],Tabla3[],4,FALSE)</f>
        <v>Georgia</v>
      </c>
    </row>
    <row r="2659" spans="1:21" x14ac:dyDescent="0.25">
      <c r="A2659" t="s">
        <v>8285</v>
      </c>
      <c r="B2659" s="3">
        <v>44818</v>
      </c>
      <c r="C2659" s="3">
        <v>44832</v>
      </c>
      <c r="D2659" t="s">
        <v>18</v>
      </c>
      <c r="E2659">
        <v>131597</v>
      </c>
      <c r="F2659" t="s">
        <v>19</v>
      </c>
      <c r="G2659" t="s">
        <v>53</v>
      </c>
      <c r="H2659" t="s">
        <v>21</v>
      </c>
      <c r="I2659">
        <v>90045</v>
      </c>
      <c r="J2659" t="s">
        <v>22</v>
      </c>
      <c r="K2659" t="s">
        <v>23</v>
      </c>
      <c r="L2659" t="s">
        <v>27</v>
      </c>
      <c r="M2659" t="s">
        <v>28</v>
      </c>
      <c r="N2659" s="5">
        <v>10.8</v>
      </c>
      <c r="O2659" s="7">
        <v>3</v>
      </c>
      <c r="P2659" s="5">
        <v>7.5</v>
      </c>
      <c r="Q2659" s="5">
        <v>3.3</v>
      </c>
      <c r="R2659" s="22">
        <f>Tabla1[[#This Row],[Fecha de Envío]]-Tabla1[[#This Row],[Fecha de Orden]]</f>
        <v>14</v>
      </c>
      <c r="S2659" s="24">
        <f>YEAR(Tabla1[[#This Row],[Fecha de Orden]])</f>
        <v>2022</v>
      </c>
      <c r="T2659" t="str">
        <f>VLOOKUP(Tabla1[[#This Row],[Nombre del Producto]],Tabla2[[Nombre Producto]:[Costo Unitario]],2,FALSE)</f>
        <v>Lot's O' Nuts</v>
      </c>
      <c r="U2659" t="str">
        <f>VLOOKUP(Tabla1[[#This Row],[Fábrica]],Tabla3[],4,FALSE)</f>
        <v>Arizona</v>
      </c>
    </row>
    <row r="2660" spans="1:21" x14ac:dyDescent="0.25">
      <c r="A2660" t="s">
        <v>265</v>
      </c>
      <c r="B2660" s="3">
        <v>44819</v>
      </c>
      <c r="C2660" s="3">
        <v>44834</v>
      </c>
      <c r="D2660" t="s">
        <v>18</v>
      </c>
      <c r="E2660">
        <v>100734</v>
      </c>
      <c r="F2660" t="s">
        <v>19</v>
      </c>
      <c r="G2660" t="s">
        <v>144</v>
      </c>
      <c r="H2660" t="s">
        <v>101</v>
      </c>
      <c r="I2660">
        <v>19143</v>
      </c>
      <c r="J2660" t="s">
        <v>22</v>
      </c>
      <c r="K2660" t="s">
        <v>32</v>
      </c>
      <c r="L2660" t="s">
        <v>24</v>
      </c>
      <c r="M2660" t="s">
        <v>25</v>
      </c>
      <c r="N2660" s="5">
        <v>15</v>
      </c>
      <c r="O2660" s="7">
        <v>4</v>
      </c>
      <c r="P2660" s="5">
        <v>9.8000000000000007</v>
      </c>
      <c r="Q2660" s="5">
        <v>5.2</v>
      </c>
      <c r="R2660" s="22">
        <f>Tabla1[[#This Row],[Fecha de Envío]]-Tabla1[[#This Row],[Fecha de Orden]]</f>
        <v>15</v>
      </c>
      <c r="S2660" s="24">
        <f>YEAR(Tabla1[[#This Row],[Fecha de Orden]])</f>
        <v>2022</v>
      </c>
      <c r="T2660" t="str">
        <f>VLOOKUP(Tabla1[[#This Row],[Nombre del Producto]],Tabla2[[Nombre Producto]:[Costo Unitario]],2,FALSE)</f>
        <v>Wicked Choccy's</v>
      </c>
      <c r="U2660" t="str">
        <f>VLOOKUP(Tabla1[[#This Row],[Fábrica]],Tabla3[],4,FALSE)</f>
        <v>Georgia</v>
      </c>
    </row>
    <row r="2661" spans="1:21" x14ac:dyDescent="0.25">
      <c r="A2661" t="s">
        <v>266</v>
      </c>
      <c r="B2661" s="3">
        <v>44819</v>
      </c>
      <c r="C2661" s="3">
        <v>44834</v>
      </c>
      <c r="D2661" t="s">
        <v>18</v>
      </c>
      <c r="E2661">
        <v>100734</v>
      </c>
      <c r="F2661" t="s">
        <v>19</v>
      </c>
      <c r="G2661" t="s">
        <v>144</v>
      </c>
      <c r="H2661" t="s">
        <v>101</v>
      </c>
      <c r="I2661">
        <v>19143</v>
      </c>
      <c r="J2661" t="s">
        <v>22</v>
      </c>
      <c r="K2661" t="s">
        <v>32</v>
      </c>
      <c r="L2661" t="s">
        <v>36</v>
      </c>
      <c r="M2661" t="s">
        <v>37</v>
      </c>
      <c r="N2661" s="5">
        <v>6.5</v>
      </c>
      <c r="O2661" s="7">
        <v>2</v>
      </c>
      <c r="P2661" s="5">
        <v>4.22</v>
      </c>
      <c r="Q2661" s="5">
        <v>2.2799999999999998</v>
      </c>
      <c r="R2661" s="22">
        <f>Tabla1[[#This Row],[Fecha de Envío]]-Tabla1[[#This Row],[Fecha de Orden]]</f>
        <v>15</v>
      </c>
      <c r="S2661" s="24">
        <f>YEAR(Tabla1[[#This Row],[Fecha de Orden]])</f>
        <v>2022</v>
      </c>
      <c r="T2661" t="str">
        <f>VLOOKUP(Tabla1[[#This Row],[Nombre del Producto]],Tabla2[[Nombre Producto]:[Costo Unitario]],2,FALSE)</f>
        <v>Wicked Choccy's</v>
      </c>
      <c r="U2661" t="str">
        <f>VLOOKUP(Tabla1[[#This Row],[Fábrica]],Tabla3[],4,FALSE)</f>
        <v>Georgia</v>
      </c>
    </row>
    <row r="2662" spans="1:21" x14ac:dyDescent="0.25">
      <c r="A2662" t="s">
        <v>1240</v>
      </c>
      <c r="B2662" s="3">
        <v>44819</v>
      </c>
      <c r="C2662" s="3">
        <v>44833</v>
      </c>
      <c r="D2662" t="s">
        <v>71</v>
      </c>
      <c r="E2662">
        <v>105102</v>
      </c>
      <c r="F2662" t="s">
        <v>19</v>
      </c>
      <c r="G2662" t="s">
        <v>30</v>
      </c>
      <c r="H2662" t="s">
        <v>31</v>
      </c>
      <c r="I2662">
        <v>10035</v>
      </c>
      <c r="J2662" t="s">
        <v>22</v>
      </c>
      <c r="K2662" t="s">
        <v>32</v>
      </c>
      <c r="L2662" t="s">
        <v>36</v>
      </c>
      <c r="M2662" t="s">
        <v>37</v>
      </c>
      <c r="N2662" s="5">
        <v>3.25</v>
      </c>
      <c r="O2662" s="7">
        <v>1</v>
      </c>
      <c r="P2662" s="5">
        <v>2.11</v>
      </c>
      <c r="Q2662" s="5">
        <v>1.1399999999999999</v>
      </c>
      <c r="R2662" s="22">
        <f>Tabla1[[#This Row],[Fecha de Envío]]-Tabla1[[#This Row],[Fecha de Orden]]</f>
        <v>14</v>
      </c>
      <c r="S2662" s="24">
        <f>YEAR(Tabla1[[#This Row],[Fecha de Orden]])</f>
        <v>2022</v>
      </c>
      <c r="T2662" t="str">
        <f>VLOOKUP(Tabla1[[#This Row],[Nombre del Producto]],Tabla2[[Nombre Producto]:[Costo Unitario]],2,FALSE)</f>
        <v>Wicked Choccy's</v>
      </c>
      <c r="U2662" t="str">
        <f>VLOOKUP(Tabla1[[#This Row],[Fábrica]],Tabla3[],4,FALSE)</f>
        <v>Georgia</v>
      </c>
    </row>
    <row r="2663" spans="1:21" x14ac:dyDescent="0.25">
      <c r="A2663" t="s">
        <v>1241</v>
      </c>
      <c r="B2663" s="3">
        <v>44819</v>
      </c>
      <c r="C2663" s="3">
        <v>44833</v>
      </c>
      <c r="D2663" t="s">
        <v>71</v>
      </c>
      <c r="E2663">
        <v>105102</v>
      </c>
      <c r="F2663" t="s">
        <v>19</v>
      </c>
      <c r="G2663" t="s">
        <v>30</v>
      </c>
      <c r="H2663" t="s">
        <v>31</v>
      </c>
      <c r="I2663">
        <v>10035</v>
      </c>
      <c r="J2663" t="s">
        <v>22</v>
      </c>
      <c r="K2663" t="s">
        <v>32</v>
      </c>
      <c r="L2663" t="s">
        <v>24</v>
      </c>
      <c r="M2663" t="s">
        <v>25</v>
      </c>
      <c r="N2663" s="5">
        <v>7.5</v>
      </c>
      <c r="O2663" s="7">
        <v>2</v>
      </c>
      <c r="P2663" s="5">
        <v>4.9000000000000004</v>
      </c>
      <c r="Q2663" s="5">
        <v>2.6</v>
      </c>
      <c r="R2663" s="22">
        <f>Tabla1[[#This Row],[Fecha de Envío]]-Tabla1[[#This Row],[Fecha de Orden]]</f>
        <v>14</v>
      </c>
      <c r="S2663" s="24">
        <f>YEAR(Tabla1[[#This Row],[Fecha de Orden]])</f>
        <v>2022</v>
      </c>
      <c r="T2663" t="str">
        <f>VLOOKUP(Tabla1[[#This Row],[Nombre del Producto]],Tabla2[[Nombre Producto]:[Costo Unitario]],2,FALSE)</f>
        <v>Wicked Choccy's</v>
      </c>
      <c r="U2663" t="str">
        <f>VLOOKUP(Tabla1[[#This Row],[Fábrica]],Tabla3[],4,FALSE)</f>
        <v>Georgia</v>
      </c>
    </row>
    <row r="2664" spans="1:21" x14ac:dyDescent="0.25">
      <c r="A2664" t="s">
        <v>2289</v>
      </c>
      <c r="B2664" s="3">
        <v>44819</v>
      </c>
      <c r="C2664" s="3">
        <v>44831</v>
      </c>
      <c r="D2664" t="s">
        <v>71</v>
      </c>
      <c r="E2664">
        <v>145849</v>
      </c>
      <c r="F2664" t="s">
        <v>19</v>
      </c>
      <c r="G2664" t="s">
        <v>156</v>
      </c>
      <c r="H2664" t="s">
        <v>147</v>
      </c>
      <c r="I2664">
        <v>46203</v>
      </c>
      <c r="J2664" t="s">
        <v>22</v>
      </c>
      <c r="K2664" t="s">
        <v>43</v>
      </c>
      <c r="L2664" t="s">
        <v>27</v>
      </c>
      <c r="M2664" t="s">
        <v>28</v>
      </c>
      <c r="N2664" s="5">
        <v>28.8</v>
      </c>
      <c r="O2664" s="7">
        <v>8</v>
      </c>
      <c r="P2664" s="5">
        <v>20</v>
      </c>
      <c r="Q2664" s="5">
        <v>8.8000000000000007</v>
      </c>
      <c r="R2664" s="22">
        <f>Tabla1[[#This Row],[Fecha de Envío]]-Tabla1[[#This Row],[Fecha de Orden]]</f>
        <v>12</v>
      </c>
      <c r="S2664" s="24">
        <f>YEAR(Tabla1[[#This Row],[Fecha de Orden]])</f>
        <v>2022</v>
      </c>
      <c r="T2664" t="str">
        <f>VLOOKUP(Tabla1[[#This Row],[Nombre del Producto]],Tabla2[[Nombre Producto]:[Costo Unitario]],2,FALSE)</f>
        <v>Lot's O' Nuts</v>
      </c>
      <c r="U2664" t="str">
        <f>VLOOKUP(Tabla1[[#This Row],[Fábrica]],Tabla3[],4,FALSE)</f>
        <v>Arizona</v>
      </c>
    </row>
    <row r="2665" spans="1:21" x14ac:dyDescent="0.25">
      <c r="A2665" t="s">
        <v>2290</v>
      </c>
      <c r="B2665" s="3">
        <v>44819</v>
      </c>
      <c r="C2665" s="3">
        <v>44831</v>
      </c>
      <c r="D2665" t="s">
        <v>71</v>
      </c>
      <c r="E2665">
        <v>145849</v>
      </c>
      <c r="F2665" t="s">
        <v>19</v>
      </c>
      <c r="G2665" t="s">
        <v>156</v>
      </c>
      <c r="H2665" t="s">
        <v>147</v>
      </c>
      <c r="I2665">
        <v>46203</v>
      </c>
      <c r="J2665" t="s">
        <v>22</v>
      </c>
      <c r="K2665" t="s">
        <v>43</v>
      </c>
      <c r="L2665" t="s">
        <v>36</v>
      </c>
      <c r="M2665" t="s">
        <v>37</v>
      </c>
      <c r="N2665" s="5">
        <v>6.5</v>
      </c>
      <c r="O2665" s="7">
        <v>2</v>
      </c>
      <c r="P2665" s="5">
        <v>4.22</v>
      </c>
      <c r="Q2665" s="5">
        <v>2.2799999999999998</v>
      </c>
      <c r="R2665" s="22">
        <f>Tabla1[[#This Row],[Fecha de Envío]]-Tabla1[[#This Row],[Fecha de Orden]]</f>
        <v>12</v>
      </c>
      <c r="S2665" s="24">
        <f>YEAR(Tabla1[[#This Row],[Fecha de Orden]])</f>
        <v>2022</v>
      </c>
      <c r="T2665" t="str">
        <f>VLOOKUP(Tabla1[[#This Row],[Nombre del Producto]],Tabla2[[Nombre Producto]:[Costo Unitario]],2,FALSE)</f>
        <v>Wicked Choccy's</v>
      </c>
      <c r="U2665" t="str">
        <f>VLOOKUP(Tabla1[[#This Row],[Fábrica]],Tabla3[],4,FALSE)</f>
        <v>Georgia</v>
      </c>
    </row>
    <row r="2666" spans="1:21" x14ac:dyDescent="0.25">
      <c r="A2666" t="s">
        <v>6667</v>
      </c>
      <c r="B2666" s="3">
        <v>44819</v>
      </c>
      <c r="C2666" s="3">
        <v>44829</v>
      </c>
      <c r="D2666" t="s">
        <v>82</v>
      </c>
      <c r="E2666">
        <v>130519</v>
      </c>
      <c r="F2666" t="s">
        <v>19</v>
      </c>
      <c r="G2666" t="s">
        <v>438</v>
      </c>
      <c r="H2666" t="s">
        <v>255</v>
      </c>
      <c r="I2666">
        <v>33065</v>
      </c>
      <c r="J2666" t="s">
        <v>22</v>
      </c>
      <c r="K2666" t="s">
        <v>66</v>
      </c>
      <c r="L2666" t="s">
        <v>33</v>
      </c>
      <c r="M2666" t="s">
        <v>34</v>
      </c>
      <c r="N2666" s="5">
        <v>14.4</v>
      </c>
      <c r="O2666" s="7">
        <v>4</v>
      </c>
      <c r="P2666" s="5">
        <v>9.6</v>
      </c>
      <c r="Q2666" s="5">
        <v>4.8</v>
      </c>
      <c r="R2666" s="22">
        <f>Tabla1[[#This Row],[Fecha de Envío]]-Tabla1[[#This Row],[Fecha de Orden]]</f>
        <v>10</v>
      </c>
      <c r="S2666" s="24">
        <f>YEAR(Tabla1[[#This Row],[Fecha de Orden]])</f>
        <v>2022</v>
      </c>
      <c r="T2666" t="str">
        <f>VLOOKUP(Tabla1[[#This Row],[Nombre del Producto]],Tabla2[[Nombre Producto]:[Costo Unitario]],2,FALSE)</f>
        <v>Lot's O' Nuts</v>
      </c>
      <c r="U2666" t="str">
        <f>VLOOKUP(Tabla1[[#This Row],[Fábrica]],Tabla3[],4,FALSE)</f>
        <v>Arizona</v>
      </c>
    </row>
    <row r="2667" spans="1:21" x14ac:dyDescent="0.25">
      <c r="A2667" t="s">
        <v>6668</v>
      </c>
      <c r="B2667" s="3">
        <v>44819</v>
      </c>
      <c r="C2667" s="3">
        <v>44829</v>
      </c>
      <c r="D2667" t="s">
        <v>82</v>
      </c>
      <c r="E2667">
        <v>130519</v>
      </c>
      <c r="F2667" t="s">
        <v>19</v>
      </c>
      <c r="G2667" t="s">
        <v>438</v>
      </c>
      <c r="H2667" t="s">
        <v>255</v>
      </c>
      <c r="I2667">
        <v>33065</v>
      </c>
      <c r="J2667" t="s">
        <v>22</v>
      </c>
      <c r="K2667" t="s">
        <v>66</v>
      </c>
      <c r="L2667" t="s">
        <v>24</v>
      </c>
      <c r="M2667" t="s">
        <v>25</v>
      </c>
      <c r="N2667" s="5">
        <v>3.75</v>
      </c>
      <c r="O2667" s="7">
        <v>1</v>
      </c>
      <c r="P2667" s="5">
        <v>2.4500000000000002</v>
      </c>
      <c r="Q2667" s="5">
        <v>1.3</v>
      </c>
      <c r="R2667" s="22">
        <f>Tabla1[[#This Row],[Fecha de Envío]]-Tabla1[[#This Row],[Fecha de Orden]]</f>
        <v>10</v>
      </c>
      <c r="S2667" s="24">
        <f>YEAR(Tabla1[[#This Row],[Fecha de Orden]])</f>
        <v>2022</v>
      </c>
      <c r="T2667" t="str">
        <f>VLOOKUP(Tabla1[[#This Row],[Nombre del Producto]],Tabla2[[Nombre Producto]:[Costo Unitario]],2,FALSE)</f>
        <v>Wicked Choccy's</v>
      </c>
      <c r="U2667" t="str">
        <f>VLOOKUP(Tabla1[[#This Row],[Fábrica]],Tabla3[],4,FALSE)</f>
        <v>Georgia</v>
      </c>
    </row>
    <row r="2668" spans="1:21" x14ac:dyDescent="0.25">
      <c r="A2668" t="s">
        <v>6669</v>
      </c>
      <c r="B2668" s="3">
        <v>44819</v>
      </c>
      <c r="C2668" s="3">
        <v>44829</v>
      </c>
      <c r="D2668" t="s">
        <v>82</v>
      </c>
      <c r="E2668">
        <v>130519</v>
      </c>
      <c r="F2668" t="s">
        <v>19</v>
      </c>
      <c r="G2668" t="s">
        <v>438</v>
      </c>
      <c r="H2668" t="s">
        <v>255</v>
      </c>
      <c r="I2668">
        <v>33065</v>
      </c>
      <c r="J2668" t="s">
        <v>22</v>
      </c>
      <c r="K2668" t="s">
        <v>66</v>
      </c>
      <c r="L2668" t="s">
        <v>36</v>
      </c>
      <c r="M2668" t="s">
        <v>37</v>
      </c>
      <c r="N2668" s="5">
        <v>9.75</v>
      </c>
      <c r="O2668" s="7">
        <v>3</v>
      </c>
      <c r="P2668" s="5">
        <v>6.33</v>
      </c>
      <c r="Q2668" s="5">
        <v>3.42</v>
      </c>
      <c r="R2668" s="22">
        <f>Tabla1[[#This Row],[Fecha de Envío]]-Tabla1[[#This Row],[Fecha de Orden]]</f>
        <v>10</v>
      </c>
      <c r="S2668" s="24">
        <f>YEAR(Tabla1[[#This Row],[Fecha de Orden]])</f>
        <v>2022</v>
      </c>
      <c r="T2668" t="str">
        <f>VLOOKUP(Tabla1[[#This Row],[Nombre del Producto]],Tabla2[[Nombre Producto]:[Costo Unitario]],2,FALSE)</f>
        <v>Wicked Choccy's</v>
      </c>
      <c r="U2668" t="str">
        <f>VLOOKUP(Tabla1[[#This Row],[Fábrica]],Tabla3[],4,FALSE)</f>
        <v>Georgia</v>
      </c>
    </row>
    <row r="2669" spans="1:21" x14ac:dyDescent="0.25">
      <c r="A2669" t="s">
        <v>6841</v>
      </c>
      <c r="B2669" s="3">
        <v>44819</v>
      </c>
      <c r="C2669" s="3">
        <v>44833</v>
      </c>
      <c r="D2669" t="s">
        <v>18</v>
      </c>
      <c r="E2669">
        <v>102582</v>
      </c>
      <c r="F2669" t="s">
        <v>19</v>
      </c>
      <c r="G2669" t="s">
        <v>4579</v>
      </c>
      <c r="H2669" t="s">
        <v>522</v>
      </c>
      <c r="I2669">
        <v>36608</v>
      </c>
      <c r="J2669" t="s">
        <v>22</v>
      </c>
      <c r="K2669" t="s">
        <v>66</v>
      </c>
      <c r="L2669" t="s">
        <v>27</v>
      </c>
      <c r="M2669" t="s">
        <v>28</v>
      </c>
      <c r="N2669" s="5">
        <v>25.2</v>
      </c>
      <c r="O2669" s="7">
        <v>7</v>
      </c>
      <c r="P2669" s="5">
        <v>17.5</v>
      </c>
      <c r="Q2669" s="5">
        <v>7.7</v>
      </c>
      <c r="R2669" s="22">
        <f>Tabla1[[#This Row],[Fecha de Envío]]-Tabla1[[#This Row],[Fecha de Orden]]</f>
        <v>14</v>
      </c>
      <c r="S2669" s="24">
        <f>YEAR(Tabla1[[#This Row],[Fecha de Orden]])</f>
        <v>2022</v>
      </c>
      <c r="T2669" t="str">
        <f>VLOOKUP(Tabla1[[#This Row],[Nombre del Producto]],Tabla2[[Nombre Producto]:[Costo Unitario]],2,FALSE)</f>
        <v>Lot's O' Nuts</v>
      </c>
      <c r="U2669" t="str">
        <f>VLOOKUP(Tabla1[[#This Row],[Fábrica]],Tabla3[],4,FALSE)</f>
        <v>Arizona</v>
      </c>
    </row>
    <row r="2670" spans="1:21" x14ac:dyDescent="0.25">
      <c r="A2670" t="s">
        <v>6842</v>
      </c>
      <c r="B2670" s="3">
        <v>44819</v>
      </c>
      <c r="C2670" s="3">
        <v>44833</v>
      </c>
      <c r="D2670" t="s">
        <v>18</v>
      </c>
      <c r="E2670">
        <v>102582</v>
      </c>
      <c r="F2670" t="s">
        <v>19</v>
      </c>
      <c r="G2670" t="s">
        <v>4579</v>
      </c>
      <c r="H2670" t="s">
        <v>522</v>
      </c>
      <c r="I2670">
        <v>36608</v>
      </c>
      <c r="J2670" t="s">
        <v>22</v>
      </c>
      <c r="K2670" t="s">
        <v>66</v>
      </c>
      <c r="L2670" t="s">
        <v>33</v>
      </c>
      <c r="M2670" t="s">
        <v>34</v>
      </c>
      <c r="N2670" s="5">
        <v>7.2</v>
      </c>
      <c r="O2670" s="7">
        <v>2</v>
      </c>
      <c r="P2670" s="5">
        <v>4.8</v>
      </c>
      <c r="Q2670" s="5">
        <v>2.4</v>
      </c>
      <c r="R2670" s="22">
        <f>Tabla1[[#This Row],[Fecha de Envío]]-Tabla1[[#This Row],[Fecha de Orden]]</f>
        <v>14</v>
      </c>
      <c r="S2670" s="24">
        <f>YEAR(Tabla1[[#This Row],[Fecha de Orden]])</f>
        <v>2022</v>
      </c>
      <c r="T2670" t="str">
        <f>VLOOKUP(Tabla1[[#This Row],[Nombre del Producto]],Tabla2[[Nombre Producto]:[Costo Unitario]],2,FALSE)</f>
        <v>Lot's O' Nuts</v>
      </c>
      <c r="U2670" t="str">
        <f>VLOOKUP(Tabla1[[#This Row],[Fábrica]],Tabla3[],4,FALSE)</f>
        <v>Arizona</v>
      </c>
    </row>
    <row r="2671" spans="1:21" x14ac:dyDescent="0.25">
      <c r="A2671" t="s">
        <v>6843</v>
      </c>
      <c r="B2671" s="3">
        <v>44819</v>
      </c>
      <c r="C2671" s="3">
        <v>44833</v>
      </c>
      <c r="D2671" t="s">
        <v>18</v>
      </c>
      <c r="E2671">
        <v>102582</v>
      </c>
      <c r="F2671" t="s">
        <v>19</v>
      </c>
      <c r="G2671" t="s">
        <v>4579</v>
      </c>
      <c r="H2671" t="s">
        <v>522</v>
      </c>
      <c r="I2671">
        <v>36608</v>
      </c>
      <c r="J2671" t="s">
        <v>22</v>
      </c>
      <c r="K2671" t="s">
        <v>66</v>
      </c>
      <c r="L2671" t="s">
        <v>45</v>
      </c>
      <c r="M2671" t="s">
        <v>46</v>
      </c>
      <c r="N2671" s="5">
        <v>10.47</v>
      </c>
      <c r="O2671" s="7">
        <v>3</v>
      </c>
      <c r="P2671" s="5">
        <v>7.47</v>
      </c>
      <c r="Q2671" s="5">
        <v>3</v>
      </c>
      <c r="R2671" s="22">
        <f>Tabla1[[#This Row],[Fecha de Envío]]-Tabla1[[#This Row],[Fecha de Orden]]</f>
        <v>14</v>
      </c>
      <c r="S2671" s="24">
        <f>YEAR(Tabla1[[#This Row],[Fecha de Orden]])</f>
        <v>2022</v>
      </c>
      <c r="T2671" t="str">
        <f>VLOOKUP(Tabla1[[#This Row],[Nombre del Producto]],Tabla2[[Nombre Producto]:[Costo Unitario]],2,FALSE)</f>
        <v>Lot's O' Nuts</v>
      </c>
      <c r="U2671" t="str">
        <f>VLOOKUP(Tabla1[[#This Row],[Fábrica]],Tabla3[],4,FALSE)</f>
        <v>Arizona</v>
      </c>
    </row>
    <row r="2672" spans="1:21" x14ac:dyDescent="0.25">
      <c r="A2672" t="s">
        <v>978</v>
      </c>
      <c r="B2672" s="3">
        <v>44820</v>
      </c>
      <c r="C2672" s="3">
        <v>44835</v>
      </c>
      <c r="D2672" t="s">
        <v>18</v>
      </c>
      <c r="E2672">
        <v>167696</v>
      </c>
      <c r="F2672" t="s">
        <v>19</v>
      </c>
      <c r="G2672" t="s">
        <v>979</v>
      </c>
      <c r="H2672" t="s">
        <v>133</v>
      </c>
      <c r="I2672">
        <v>23602</v>
      </c>
      <c r="J2672" t="s">
        <v>22</v>
      </c>
      <c r="K2672" t="s">
        <v>66</v>
      </c>
      <c r="L2672" t="s">
        <v>33</v>
      </c>
      <c r="M2672" t="s">
        <v>34</v>
      </c>
      <c r="N2672" s="5">
        <v>14.4</v>
      </c>
      <c r="O2672" s="7">
        <v>4</v>
      </c>
      <c r="P2672" s="5">
        <v>9.6</v>
      </c>
      <c r="Q2672" s="5">
        <v>4.8</v>
      </c>
      <c r="R2672" s="22">
        <f>Tabla1[[#This Row],[Fecha de Envío]]-Tabla1[[#This Row],[Fecha de Orden]]</f>
        <v>15</v>
      </c>
      <c r="S2672" s="24">
        <f>YEAR(Tabla1[[#This Row],[Fecha de Orden]])</f>
        <v>2022</v>
      </c>
      <c r="T2672" t="str">
        <f>VLOOKUP(Tabla1[[#This Row],[Nombre del Producto]],Tabla2[[Nombre Producto]:[Costo Unitario]],2,FALSE)</f>
        <v>Lot's O' Nuts</v>
      </c>
      <c r="U2672" t="str">
        <f>VLOOKUP(Tabla1[[#This Row],[Fábrica]],Tabla3[],4,FALSE)</f>
        <v>Arizona</v>
      </c>
    </row>
    <row r="2673" spans="1:21" x14ac:dyDescent="0.25">
      <c r="A2673" t="s">
        <v>2138</v>
      </c>
      <c r="B2673" s="3">
        <v>44821</v>
      </c>
      <c r="C2673" s="3">
        <v>44834</v>
      </c>
      <c r="D2673" t="s">
        <v>39</v>
      </c>
      <c r="E2673">
        <v>138716</v>
      </c>
      <c r="F2673" t="s">
        <v>19</v>
      </c>
      <c r="G2673" t="s">
        <v>124</v>
      </c>
      <c r="H2673" t="s">
        <v>125</v>
      </c>
      <c r="I2673">
        <v>98105</v>
      </c>
      <c r="J2673" t="s">
        <v>22</v>
      </c>
      <c r="K2673" t="s">
        <v>23</v>
      </c>
      <c r="L2673" t="s">
        <v>33</v>
      </c>
      <c r="M2673" t="s">
        <v>34</v>
      </c>
      <c r="N2673" s="5">
        <v>10.8</v>
      </c>
      <c r="O2673" s="7">
        <v>3</v>
      </c>
      <c r="P2673" s="5">
        <v>7.2</v>
      </c>
      <c r="Q2673" s="5">
        <v>3.6</v>
      </c>
      <c r="R2673" s="22">
        <f>Tabla1[[#This Row],[Fecha de Envío]]-Tabla1[[#This Row],[Fecha de Orden]]</f>
        <v>13</v>
      </c>
      <c r="S2673" s="24">
        <f>YEAR(Tabla1[[#This Row],[Fecha de Orden]])</f>
        <v>2022</v>
      </c>
      <c r="T2673" t="str">
        <f>VLOOKUP(Tabla1[[#This Row],[Nombre del Producto]],Tabla2[[Nombre Producto]:[Costo Unitario]],2,FALSE)</f>
        <v>Lot's O' Nuts</v>
      </c>
      <c r="U2673" t="str">
        <f>VLOOKUP(Tabla1[[#This Row],[Fábrica]],Tabla3[],4,FALSE)</f>
        <v>Arizona</v>
      </c>
    </row>
    <row r="2674" spans="1:21" x14ac:dyDescent="0.25">
      <c r="A2674" t="s">
        <v>2450</v>
      </c>
      <c r="B2674" s="3">
        <v>44821</v>
      </c>
      <c r="C2674" s="3">
        <v>44837</v>
      </c>
      <c r="D2674" t="s">
        <v>18</v>
      </c>
      <c r="E2674">
        <v>141145</v>
      </c>
      <c r="F2674" t="s">
        <v>19</v>
      </c>
      <c r="G2674" t="s">
        <v>2451</v>
      </c>
      <c r="H2674" t="s">
        <v>255</v>
      </c>
      <c r="I2674">
        <v>32839</v>
      </c>
      <c r="J2674" t="s">
        <v>22</v>
      </c>
      <c r="K2674" t="s">
        <v>66</v>
      </c>
      <c r="L2674" t="s">
        <v>36</v>
      </c>
      <c r="M2674" t="s">
        <v>37</v>
      </c>
      <c r="N2674" s="5">
        <v>9.75</v>
      </c>
      <c r="O2674" s="7">
        <v>3</v>
      </c>
      <c r="P2674" s="5">
        <v>6.33</v>
      </c>
      <c r="Q2674" s="5">
        <v>3.42</v>
      </c>
      <c r="R2674" s="22">
        <f>Tabla1[[#This Row],[Fecha de Envío]]-Tabla1[[#This Row],[Fecha de Orden]]</f>
        <v>16</v>
      </c>
      <c r="S2674" s="24">
        <f>YEAR(Tabla1[[#This Row],[Fecha de Orden]])</f>
        <v>2022</v>
      </c>
      <c r="T2674" t="str">
        <f>VLOOKUP(Tabla1[[#This Row],[Nombre del Producto]],Tabla2[[Nombre Producto]:[Costo Unitario]],2,FALSE)</f>
        <v>Wicked Choccy's</v>
      </c>
      <c r="U2674" t="str">
        <f>VLOOKUP(Tabla1[[#This Row],[Fábrica]],Tabla3[],4,FALSE)</f>
        <v>Georgia</v>
      </c>
    </row>
    <row r="2675" spans="1:21" x14ac:dyDescent="0.25">
      <c r="A2675" t="s">
        <v>5671</v>
      </c>
      <c r="B2675" s="3">
        <v>44821</v>
      </c>
      <c r="C2675" s="3">
        <v>44835</v>
      </c>
      <c r="D2675" t="s">
        <v>18</v>
      </c>
      <c r="E2675">
        <v>138919</v>
      </c>
      <c r="F2675" t="s">
        <v>19</v>
      </c>
      <c r="G2675" t="s">
        <v>30</v>
      </c>
      <c r="H2675" t="s">
        <v>31</v>
      </c>
      <c r="I2675">
        <v>10035</v>
      </c>
      <c r="J2675" t="s">
        <v>148</v>
      </c>
      <c r="K2675" t="s">
        <v>32</v>
      </c>
      <c r="L2675" t="s">
        <v>149</v>
      </c>
      <c r="M2675" t="s">
        <v>150</v>
      </c>
      <c r="N2675" s="5">
        <v>2.5</v>
      </c>
      <c r="O2675" s="7">
        <v>2</v>
      </c>
      <c r="P2675" s="5">
        <v>1.3</v>
      </c>
      <c r="Q2675" s="5">
        <v>1.2</v>
      </c>
      <c r="R2675" s="22">
        <f>Tabla1[[#This Row],[Fecha de Envío]]-Tabla1[[#This Row],[Fecha de Orden]]</f>
        <v>14</v>
      </c>
      <c r="S2675" s="24">
        <f>YEAR(Tabla1[[#This Row],[Fecha de Orden]])</f>
        <v>2022</v>
      </c>
      <c r="T2675" t="str">
        <f>VLOOKUP(Tabla1[[#This Row],[Nombre del Producto]],Tabla2[[Nombre Producto]:[Costo Unitario]],2,FALSE)</f>
        <v>Secret Factory</v>
      </c>
      <c r="U2675" t="str">
        <f>VLOOKUP(Tabla1[[#This Row],[Fábrica]],Tabla3[],4,FALSE)</f>
        <v>Illinois</v>
      </c>
    </row>
    <row r="2676" spans="1:21" x14ac:dyDescent="0.25">
      <c r="A2676" t="s">
        <v>6294</v>
      </c>
      <c r="B2676" s="3">
        <v>44821</v>
      </c>
      <c r="C2676" s="3">
        <v>44833</v>
      </c>
      <c r="D2676" t="s">
        <v>71</v>
      </c>
      <c r="E2676">
        <v>133025</v>
      </c>
      <c r="F2676" t="s">
        <v>19</v>
      </c>
      <c r="G2676" t="s">
        <v>53</v>
      </c>
      <c r="H2676" t="s">
        <v>21</v>
      </c>
      <c r="I2676">
        <v>90036</v>
      </c>
      <c r="J2676" t="s">
        <v>22</v>
      </c>
      <c r="K2676" t="s">
        <v>23</v>
      </c>
      <c r="L2676" t="s">
        <v>45</v>
      </c>
      <c r="M2676" t="s">
        <v>46</v>
      </c>
      <c r="N2676" s="5">
        <v>17.45</v>
      </c>
      <c r="O2676" s="7">
        <v>5</v>
      </c>
      <c r="P2676" s="5">
        <v>12.45</v>
      </c>
      <c r="Q2676" s="5">
        <v>5</v>
      </c>
      <c r="R2676" s="22">
        <f>Tabla1[[#This Row],[Fecha de Envío]]-Tabla1[[#This Row],[Fecha de Orden]]</f>
        <v>12</v>
      </c>
      <c r="S2676" s="24">
        <f>YEAR(Tabla1[[#This Row],[Fecha de Orden]])</f>
        <v>2022</v>
      </c>
      <c r="T2676" t="str">
        <f>VLOOKUP(Tabla1[[#This Row],[Nombre del Producto]],Tabla2[[Nombre Producto]:[Costo Unitario]],2,FALSE)</f>
        <v>Lot's O' Nuts</v>
      </c>
      <c r="U2676" t="str">
        <f>VLOOKUP(Tabla1[[#This Row],[Fábrica]],Tabla3[],4,FALSE)</f>
        <v>Arizona</v>
      </c>
    </row>
    <row r="2677" spans="1:21" x14ac:dyDescent="0.25">
      <c r="A2677" t="s">
        <v>6937</v>
      </c>
      <c r="B2677" s="3">
        <v>44821</v>
      </c>
      <c r="C2677" s="3">
        <v>44837</v>
      </c>
      <c r="D2677" t="s">
        <v>18</v>
      </c>
      <c r="E2677">
        <v>126977</v>
      </c>
      <c r="F2677" t="s">
        <v>19</v>
      </c>
      <c r="G2677" t="s">
        <v>30</v>
      </c>
      <c r="H2677" t="s">
        <v>31</v>
      </c>
      <c r="I2677">
        <v>10035</v>
      </c>
      <c r="J2677" t="s">
        <v>22</v>
      </c>
      <c r="K2677" t="s">
        <v>32</v>
      </c>
      <c r="L2677" t="s">
        <v>27</v>
      </c>
      <c r="M2677" t="s">
        <v>28</v>
      </c>
      <c r="N2677" s="5">
        <v>18</v>
      </c>
      <c r="O2677" s="7">
        <v>5</v>
      </c>
      <c r="P2677" s="5">
        <v>12.5</v>
      </c>
      <c r="Q2677" s="5">
        <v>5.5</v>
      </c>
      <c r="R2677" s="22">
        <f>Tabla1[[#This Row],[Fecha de Envío]]-Tabla1[[#This Row],[Fecha de Orden]]</f>
        <v>16</v>
      </c>
      <c r="S2677" s="24">
        <f>YEAR(Tabla1[[#This Row],[Fecha de Orden]])</f>
        <v>2022</v>
      </c>
      <c r="T2677" t="str">
        <f>VLOOKUP(Tabla1[[#This Row],[Nombre del Producto]],Tabla2[[Nombre Producto]:[Costo Unitario]],2,FALSE)</f>
        <v>Lot's O' Nuts</v>
      </c>
      <c r="U2677" t="str">
        <f>VLOOKUP(Tabla1[[#This Row],[Fábrica]],Tabla3[],4,FALSE)</f>
        <v>Arizona</v>
      </c>
    </row>
    <row r="2678" spans="1:21" x14ac:dyDescent="0.25">
      <c r="A2678" t="s">
        <v>6938</v>
      </c>
      <c r="B2678" s="3">
        <v>44821</v>
      </c>
      <c r="C2678" s="3">
        <v>44837</v>
      </c>
      <c r="D2678" t="s">
        <v>18</v>
      </c>
      <c r="E2678">
        <v>126977</v>
      </c>
      <c r="F2678" t="s">
        <v>19</v>
      </c>
      <c r="G2678" t="s">
        <v>30</v>
      </c>
      <c r="H2678" t="s">
        <v>31</v>
      </c>
      <c r="I2678">
        <v>10035</v>
      </c>
      <c r="J2678" t="s">
        <v>22</v>
      </c>
      <c r="K2678" t="s">
        <v>32</v>
      </c>
      <c r="L2678" t="s">
        <v>36</v>
      </c>
      <c r="M2678" t="s">
        <v>37</v>
      </c>
      <c r="N2678" s="5">
        <v>6.5</v>
      </c>
      <c r="O2678" s="7">
        <v>2</v>
      </c>
      <c r="P2678" s="5">
        <v>4.22</v>
      </c>
      <c r="Q2678" s="5">
        <v>2.2799999999999998</v>
      </c>
      <c r="R2678" s="22">
        <f>Tabla1[[#This Row],[Fecha de Envío]]-Tabla1[[#This Row],[Fecha de Orden]]</f>
        <v>16</v>
      </c>
      <c r="S2678" s="24">
        <f>YEAR(Tabla1[[#This Row],[Fecha de Orden]])</f>
        <v>2022</v>
      </c>
      <c r="T2678" t="str">
        <f>VLOOKUP(Tabla1[[#This Row],[Nombre del Producto]],Tabla2[[Nombre Producto]:[Costo Unitario]],2,FALSE)</f>
        <v>Wicked Choccy's</v>
      </c>
      <c r="U2678" t="str">
        <f>VLOOKUP(Tabla1[[#This Row],[Fábrica]],Tabla3[],4,FALSE)</f>
        <v>Georgia</v>
      </c>
    </row>
    <row r="2679" spans="1:21" x14ac:dyDescent="0.25">
      <c r="A2679" t="s">
        <v>6939</v>
      </c>
      <c r="B2679" s="3">
        <v>44821</v>
      </c>
      <c r="C2679" s="3">
        <v>44837</v>
      </c>
      <c r="D2679" t="s">
        <v>18</v>
      </c>
      <c r="E2679">
        <v>126977</v>
      </c>
      <c r="F2679" t="s">
        <v>19</v>
      </c>
      <c r="G2679" t="s">
        <v>30</v>
      </c>
      <c r="H2679" t="s">
        <v>31</v>
      </c>
      <c r="I2679">
        <v>10035</v>
      </c>
      <c r="J2679" t="s">
        <v>22</v>
      </c>
      <c r="K2679" t="s">
        <v>32</v>
      </c>
      <c r="L2679" t="s">
        <v>24</v>
      </c>
      <c r="M2679" t="s">
        <v>25</v>
      </c>
      <c r="N2679" s="5">
        <v>7.5</v>
      </c>
      <c r="O2679" s="7">
        <v>2</v>
      </c>
      <c r="P2679" s="5">
        <v>4.9000000000000004</v>
      </c>
      <c r="Q2679" s="5">
        <v>2.6</v>
      </c>
      <c r="R2679" s="22">
        <f>Tabla1[[#This Row],[Fecha de Envío]]-Tabla1[[#This Row],[Fecha de Orden]]</f>
        <v>16</v>
      </c>
      <c r="S2679" s="24">
        <f>YEAR(Tabla1[[#This Row],[Fecha de Orden]])</f>
        <v>2022</v>
      </c>
      <c r="T2679" t="str">
        <f>VLOOKUP(Tabla1[[#This Row],[Nombre del Producto]],Tabla2[[Nombre Producto]:[Costo Unitario]],2,FALSE)</f>
        <v>Wicked Choccy's</v>
      </c>
      <c r="U2679" t="str">
        <f>VLOOKUP(Tabla1[[#This Row],[Fábrica]],Tabla3[],4,FALSE)</f>
        <v>Georgia</v>
      </c>
    </row>
    <row r="2680" spans="1:21" x14ac:dyDescent="0.25">
      <c r="A2680" t="s">
        <v>6940</v>
      </c>
      <c r="B2680" s="3">
        <v>44821</v>
      </c>
      <c r="C2680" s="3">
        <v>44837</v>
      </c>
      <c r="D2680" t="s">
        <v>18</v>
      </c>
      <c r="E2680">
        <v>126977</v>
      </c>
      <c r="F2680" t="s">
        <v>19</v>
      </c>
      <c r="G2680" t="s">
        <v>30</v>
      </c>
      <c r="H2680" t="s">
        <v>31</v>
      </c>
      <c r="I2680">
        <v>10035</v>
      </c>
      <c r="J2680" t="s">
        <v>22</v>
      </c>
      <c r="K2680" t="s">
        <v>32</v>
      </c>
      <c r="L2680" t="s">
        <v>33</v>
      </c>
      <c r="M2680" t="s">
        <v>34</v>
      </c>
      <c r="N2680" s="5">
        <v>14.4</v>
      </c>
      <c r="O2680" s="7">
        <v>4</v>
      </c>
      <c r="P2680" s="5">
        <v>9.6</v>
      </c>
      <c r="Q2680" s="5">
        <v>4.8</v>
      </c>
      <c r="R2680" s="22">
        <f>Tabla1[[#This Row],[Fecha de Envío]]-Tabla1[[#This Row],[Fecha de Orden]]</f>
        <v>16</v>
      </c>
      <c r="S2680" s="24">
        <f>YEAR(Tabla1[[#This Row],[Fecha de Orden]])</f>
        <v>2022</v>
      </c>
      <c r="T2680" t="str">
        <f>VLOOKUP(Tabla1[[#This Row],[Nombre del Producto]],Tabla2[[Nombre Producto]:[Costo Unitario]],2,FALSE)</f>
        <v>Lot's O' Nuts</v>
      </c>
      <c r="U2680" t="str">
        <f>VLOOKUP(Tabla1[[#This Row],[Fábrica]],Tabla3[],4,FALSE)</f>
        <v>Arizona</v>
      </c>
    </row>
    <row r="2681" spans="1:21" x14ac:dyDescent="0.25">
      <c r="A2681" t="s">
        <v>8048</v>
      </c>
      <c r="B2681" s="3">
        <v>44821</v>
      </c>
      <c r="C2681" s="3">
        <v>44835</v>
      </c>
      <c r="D2681" t="s">
        <v>18</v>
      </c>
      <c r="E2681">
        <v>143077</v>
      </c>
      <c r="F2681" t="s">
        <v>19</v>
      </c>
      <c r="G2681" t="s">
        <v>159</v>
      </c>
      <c r="H2681" t="s">
        <v>42</v>
      </c>
      <c r="I2681">
        <v>77041</v>
      </c>
      <c r="J2681" t="s">
        <v>22</v>
      </c>
      <c r="K2681" t="s">
        <v>43</v>
      </c>
      <c r="L2681" t="s">
        <v>45</v>
      </c>
      <c r="M2681" t="s">
        <v>46</v>
      </c>
      <c r="N2681" s="5">
        <v>6.98</v>
      </c>
      <c r="O2681" s="7">
        <v>2</v>
      </c>
      <c r="P2681" s="5">
        <v>4.9800000000000004</v>
      </c>
      <c r="Q2681" s="5">
        <v>2</v>
      </c>
      <c r="R2681" s="22">
        <f>Tabla1[[#This Row],[Fecha de Envío]]-Tabla1[[#This Row],[Fecha de Orden]]</f>
        <v>14</v>
      </c>
      <c r="S2681" s="24">
        <f>YEAR(Tabla1[[#This Row],[Fecha de Orden]])</f>
        <v>2022</v>
      </c>
      <c r="T2681" t="str">
        <f>VLOOKUP(Tabla1[[#This Row],[Nombre del Producto]],Tabla2[[Nombre Producto]:[Costo Unitario]],2,FALSE)</f>
        <v>Lot's O' Nuts</v>
      </c>
      <c r="U2681" t="str">
        <f>VLOOKUP(Tabla1[[#This Row],[Fábrica]],Tabla3[],4,FALSE)</f>
        <v>Arizona</v>
      </c>
    </row>
    <row r="2682" spans="1:21" x14ac:dyDescent="0.25">
      <c r="A2682" t="s">
        <v>8049</v>
      </c>
      <c r="B2682" s="3">
        <v>44821</v>
      </c>
      <c r="C2682" s="3">
        <v>44835</v>
      </c>
      <c r="D2682" t="s">
        <v>18</v>
      </c>
      <c r="E2682">
        <v>143077</v>
      </c>
      <c r="F2682" t="s">
        <v>19</v>
      </c>
      <c r="G2682" t="s">
        <v>159</v>
      </c>
      <c r="H2682" t="s">
        <v>42</v>
      </c>
      <c r="I2682">
        <v>77041</v>
      </c>
      <c r="J2682" t="s">
        <v>22</v>
      </c>
      <c r="K2682" t="s">
        <v>43</v>
      </c>
      <c r="L2682" t="s">
        <v>24</v>
      </c>
      <c r="M2682" t="s">
        <v>25</v>
      </c>
      <c r="N2682" s="5">
        <v>11.25</v>
      </c>
      <c r="O2682" s="7">
        <v>3</v>
      </c>
      <c r="P2682" s="5">
        <v>7.35</v>
      </c>
      <c r="Q2682" s="5">
        <v>3.9</v>
      </c>
      <c r="R2682" s="22">
        <f>Tabla1[[#This Row],[Fecha de Envío]]-Tabla1[[#This Row],[Fecha de Orden]]</f>
        <v>14</v>
      </c>
      <c r="S2682" s="24">
        <f>YEAR(Tabla1[[#This Row],[Fecha de Orden]])</f>
        <v>2022</v>
      </c>
      <c r="T2682" t="str">
        <f>VLOOKUP(Tabla1[[#This Row],[Nombre del Producto]],Tabla2[[Nombre Producto]:[Costo Unitario]],2,FALSE)</f>
        <v>Wicked Choccy's</v>
      </c>
      <c r="U2682" t="str">
        <f>VLOOKUP(Tabla1[[#This Row],[Fábrica]],Tabla3[],4,FALSE)</f>
        <v>Georgia</v>
      </c>
    </row>
    <row r="2683" spans="1:21" x14ac:dyDescent="0.25">
      <c r="A2683" t="s">
        <v>8637</v>
      </c>
      <c r="B2683" s="3">
        <v>44821</v>
      </c>
      <c r="C2683" s="3">
        <v>44835</v>
      </c>
      <c r="D2683" t="s">
        <v>18</v>
      </c>
      <c r="E2683">
        <v>150630</v>
      </c>
      <c r="F2683" t="s">
        <v>19</v>
      </c>
      <c r="G2683" t="s">
        <v>144</v>
      </c>
      <c r="H2683" t="s">
        <v>101</v>
      </c>
      <c r="I2683">
        <v>19140</v>
      </c>
      <c r="J2683" t="s">
        <v>22</v>
      </c>
      <c r="K2683" t="s">
        <v>32</v>
      </c>
      <c r="L2683" t="s">
        <v>27</v>
      </c>
      <c r="M2683" t="s">
        <v>28</v>
      </c>
      <c r="N2683" s="5">
        <v>25.2</v>
      </c>
      <c r="O2683" s="7">
        <v>7</v>
      </c>
      <c r="P2683" s="5">
        <v>17.5</v>
      </c>
      <c r="Q2683" s="5">
        <v>7.7</v>
      </c>
      <c r="R2683" s="22">
        <f>Tabla1[[#This Row],[Fecha de Envío]]-Tabla1[[#This Row],[Fecha de Orden]]</f>
        <v>14</v>
      </c>
      <c r="S2683" s="24">
        <f>YEAR(Tabla1[[#This Row],[Fecha de Orden]])</f>
        <v>2022</v>
      </c>
      <c r="T2683" t="str">
        <f>VLOOKUP(Tabla1[[#This Row],[Nombre del Producto]],Tabla2[[Nombre Producto]:[Costo Unitario]],2,FALSE)</f>
        <v>Lot's O' Nuts</v>
      </c>
      <c r="U2683" t="str">
        <f>VLOOKUP(Tabla1[[#This Row],[Fábrica]],Tabla3[],4,FALSE)</f>
        <v>Arizona</v>
      </c>
    </row>
    <row r="2684" spans="1:21" x14ac:dyDescent="0.25">
      <c r="A2684" t="s">
        <v>8638</v>
      </c>
      <c r="B2684" s="3">
        <v>44821</v>
      </c>
      <c r="C2684" s="3">
        <v>44835</v>
      </c>
      <c r="D2684" t="s">
        <v>18</v>
      </c>
      <c r="E2684">
        <v>150630</v>
      </c>
      <c r="F2684" t="s">
        <v>19</v>
      </c>
      <c r="G2684" t="s">
        <v>144</v>
      </c>
      <c r="H2684" t="s">
        <v>101</v>
      </c>
      <c r="I2684">
        <v>19140</v>
      </c>
      <c r="J2684" t="s">
        <v>22</v>
      </c>
      <c r="K2684" t="s">
        <v>32</v>
      </c>
      <c r="L2684" t="s">
        <v>33</v>
      </c>
      <c r="M2684" t="s">
        <v>34</v>
      </c>
      <c r="N2684" s="5">
        <v>10.8</v>
      </c>
      <c r="O2684" s="7">
        <v>3</v>
      </c>
      <c r="P2684" s="5">
        <v>7.2</v>
      </c>
      <c r="Q2684" s="5">
        <v>3.6</v>
      </c>
      <c r="R2684" s="22">
        <f>Tabla1[[#This Row],[Fecha de Envío]]-Tabla1[[#This Row],[Fecha de Orden]]</f>
        <v>14</v>
      </c>
      <c r="S2684" s="24">
        <f>YEAR(Tabla1[[#This Row],[Fecha de Orden]])</f>
        <v>2022</v>
      </c>
      <c r="T2684" t="str">
        <f>VLOOKUP(Tabla1[[#This Row],[Nombre del Producto]],Tabla2[[Nombre Producto]:[Costo Unitario]],2,FALSE)</f>
        <v>Lot's O' Nuts</v>
      </c>
      <c r="U2684" t="str">
        <f>VLOOKUP(Tabla1[[#This Row],[Fábrica]],Tabla3[],4,FALSE)</f>
        <v>Arizona</v>
      </c>
    </row>
    <row r="2685" spans="1:21" x14ac:dyDescent="0.25">
      <c r="A2685" t="s">
        <v>8639</v>
      </c>
      <c r="B2685" s="3">
        <v>44821</v>
      </c>
      <c r="C2685" s="3">
        <v>44835</v>
      </c>
      <c r="D2685" t="s">
        <v>18</v>
      </c>
      <c r="E2685">
        <v>150630</v>
      </c>
      <c r="F2685" t="s">
        <v>19</v>
      </c>
      <c r="G2685" t="s">
        <v>144</v>
      </c>
      <c r="H2685" t="s">
        <v>101</v>
      </c>
      <c r="I2685">
        <v>19140</v>
      </c>
      <c r="J2685" t="s">
        <v>22</v>
      </c>
      <c r="K2685" t="s">
        <v>32</v>
      </c>
      <c r="L2685" t="s">
        <v>36</v>
      </c>
      <c r="M2685" t="s">
        <v>37</v>
      </c>
      <c r="N2685" s="5">
        <v>6.5</v>
      </c>
      <c r="O2685" s="7">
        <v>2</v>
      </c>
      <c r="P2685" s="5">
        <v>4.22</v>
      </c>
      <c r="Q2685" s="5">
        <v>2.2799999999999998</v>
      </c>
      <c r="R2685" s="22">
        <f>Tabla1[[#This Row],[Fecha de Envío]]-Tabla1[[#This Row],[Fecha de Orden]]</f>
        <v>14</v>
      </c>
      <c r="S2685" s="24">
        <f>YEAR(Tabla1[[#This Row],[Fecha de Orden]])</f>
        <v>2022</v>
      </c>
      <c r="T2685" t="str">
        <f>VLOOKUP(Tabla1[[#This Row],[Nombre del Producto]],Tabla2[[Nombre Producto]:[Costo Unitario]],2,FALSE)</f>
        <v>Wicked Choccy's</v>
      </c>
      <c r="U2685" t="str">
        <f>VLOOKUP(Tabla1[[#This Row],[Fábrica]],Tabla3[],4,FALSE)</f>
        <v>Georgia</v>
      </c>
    </row>
    <row r="2686" spans="1:21" x14ac:dyDescent="0.25">
      <c r="A2686" t="s">
        <v>8640</v>
      </c>
      <c r="B2686" s="3">
        <v>44821</v>
      </c>
      <c r="C2686" s="3">
        <v>44835</v>
      </c>
      <c r="D2686" t="s">
        <v>18</v>
      </c>
      <c r="E2686">
        <v>150630</v>
      </c>
      <c r="F2686" t="s">
        <v>19</v>
      </c>
      <c r="G2686" t="s">
        <v>144</v>
      </c>
      <c r="H2686" t="s">
        <v>101</v>
      </c>
      <c r="I2686">
        <v>19140</v>
      </c>
      <c r="J2686" t="s">
        <v>22</v>
      </c>
      <c r="K2686" t="s">
        <v>32</v>
      </c>
      <c r="L2686" t="s">
        <v>24</v>
      </c>
      <c r="M2686" t="s">
        <v>25</v>
      </c>
      <c r="N2686" s="5">
        <v>7.5</v>
      </c>
      <c r="O2686" s="7">
        <v>2</v>
      </c>
      <c r="P2686" s="5">
        <v>4.9000000000000004</v>
      </c>
      <c r="Q2686" s="5">
        <v>2.6</v>
      </c>
      <c r="R2686" s="22">
        <f>Tabla1[[#This Row],[Fecha de Envío]]-Tabla1[[#This Row],[Fecha de Orden]]</f>
        <v>14</v>
      </c>
      <c r="S2686" s="24">
        <f>YEAR(Tabla1[[#This Row],[Fecha de Orden]])</f>
        <v>2022</v>
      </c>
      <c r="T2686" t="str">
        <f>VLOOKUP(Tabla1[[#This Row],[Nombre del Producto]],Tabla2[[Nombre Producto]:[Costo Unitario]],2,FALSE)</f>
        <v>Wicked Choccy's</v>
      </c>
      <c r="U2686" t="str">
        <f>VLOOKUP(Tabla1[[#This Row],[Fábrica]],Tabla3[],4,FALSE)</f>
        <v>Georgia</v>
      </c>
    </row>
    <row r="2687" spans="1:21" x14ac:dyDescent="0.25">
      <c r="A2687" t="s">
        <v>129</v>
      </c>
      <c r="B2687" s="3">
        <v>44822</v>
      </c>
      <c r="C2687" s="3">
        <v>44838</v>
      </c>
      <c r="D2687" t="s">
        <v>18</v>
      </c>
      <c r="E2687">
        <v>150511</v>
      </c>
      <c r="F2687" t="s">
        <v>19</v>
      </c>
      <c r="G2687" t="s">
        <v>130</v>
      </c>
      <c r="H2687" t="s">
        <v>125</v>
      </c>
      <c r="I2687">
        <v>98198</v>
      </c>
      <c r="J2687" t="s">
        <v>22</v>
      </c>
      <c r="K2687" t="s">
        <v>23</v>
      </c>
      <c r="L2687" t="s">
        <v>36</v>
      </c>
      <c r="M2687" t="s">
        <v>37</v>
      </c>
      <c r="N2687" s="5">
        <v>6.5</v>
      </c>
      <c r="O2687" s="7">
        <v>2</v>
      </c>
      <c r="P2687" s="5">
        <v>4.22</v>
      </c>
      <c r="Q2687" s="5">
        <v>2.2799999999999998</v>
      </c>
      <c r="R2687" s="22">
        <f>Tabla1[[#This Row],[Fecha de Envío]]-Tabla1[[#This Row],[Fecha de Orden]]</f>
        <v>16</v>
      </c>
      <c r="S2687" s="24">
        <f>YEAR(Tabla1[[#This Row],[Fecha de Orden]])</f>
        <v>2022</v>
      </c>
      <c r="T2687" t="str">
        <f>VLOOKUP(Tabla1[[#This Row],[Nombre del Producto]],Tabla2[[Nombre Producto]:[Costo Unitario]],2,FALSE)</f>
        <v>Wicked Choccy's</v>
      </c>
      <c r="U2687" t="str">
        <f>VLOOKUP(Tabla1[[#This Row],[Fábrica]],Tabla3[],4,FALSE)</f>
        <v>Georgia</v>
      </c>
    </row>
    <row r="2688" spans="1:21" x14ac:dyDescent="0.25">
      <c r="A2688" t="s">
        <v>2022</v>
      </c>
      <c r="B2688" s="3">
        <v>44822</v>
      </c>
      <c r="C2688" s="3">
        <v>44835</v>
      </c>
      <c r="D2688" t="s">
        <v>39</v>
      </c>
      <c r="E2688">
        <v>101154</v>
      </c>
      <c r="F2688" t="s">
        <v>19</v>
      </c>
      <c r="G2688" t="s">
        <v>120</v>
      </c>
      <c r="H2688" t="s">
        <v>21</v>
      </c>
      <c r="I2688">
        <v>92105</v>
      </c>
      <c r="J2688" t="s">
        <v>22</v>
      </c>
      <c r="K2688" t="s">
        <v>23</v>
      </c>
      <c r="L2688" t="s">
        <v>45</v>
      </c>
      <c r="M2688" t="s">
        <v>46</v>
      </c>
      <c r="N2688" s="5">
        <v>13.96</v>
      </c>
      <c r="O2688" s="7">
        <v>4</v>
      </c>
      <c r="P2688" s="5">
        <v>9.9600000000000009</v>
      </c>
      <c r="Q2688" s="5">
        <v>4</v>
      </c>
      <c r="R2688" s="22">
        <f>Tabla1[[#This Row],[Fecha de Envío]]-Tabla1[[#This Row],[Fecha de Orden]]</f>
        <v>13</v>
      </c>
      <c r="S2688" s="24">
        <f>YEAR(Tabla1[[#This Row],[Fecha de Orden]])</f>
        <v>2022</v>
      </c>
      <c r="T2688" t="str">
        <f>VLOOKUP(Tabla1[[#This Row],[Nombre del Producto]],Tabla2[[Nombre Producto]:[Costo Unitario]],2,FALSE)</f>
        <v>Lot's O' Nuts</v>
      </c>
      <c r="U2688" t="str">
        <f>VLOOKUP(Tabla1[[#This Row],[Fábrica]],Tabla3[],4,FALSE)</f>
        <v>Arizona</v>
      </c>
    </row>
    <row r="2689" spans="1:21" x14ac:dyDescent="0.25">
      <c r="A2689" t="s">
        <v>3614</v>
      </c>
      <c r="B2689" s="3">
        <v>44822</v>
      </c>
      <c r="C2689" s="3">
        <v>44837</v>
      </c>
      <c r="D2689" t="s">
        <v>18</v>
      </c>
      <c r="E2689">
        <v>167745</v>
      </c>
      <c r="F2689" t="s">
        <v>19</v>
      </c>
      <c r="G2689" t="s">
        <v>53</v>
      </c>
      <c r="H2689" t="s">
        <v>21</v>
      </c>
      <c r="I2689">
        <v>90049</v>
      </c>
      <c r="J2689" t="s">
        <v>22</v>
      </c>
      <c r="K2689" t="s">
        <v>23</v>
      </c>
      <c r="L2689" t="s">
        <v>24</v>
      </c>
      <c r="M2689" t="s">
        <v>25</v>
      </c>
      <c r="N2689" s="5">
        <v>7.5</v>
      </c>
      <c r="O2689" s="7">
        <v>2</v>
      </c>
      <c r="P2689" s="5">
        <v>4.9000000000000004</v>
      </c>
      <c r="Q2689" s="5">
        <v>2.6</v>
      </c>
      <c r="R2689" s="22">
        <f>Tabla1[[#This Row],[Fecha de Envío]]-Tabla1[[#This Row],[Fecha de Orden]]</f>
        <v>15</v>
      </c>
      <c r="S2689" s="24">
        <f>YEAR(Tabla1[[#This Row],[Fecha de Orden]])</f>
        <v>2022</v>
      </c>
      <c r="T2689" t="str">
        <f>VLOOKUP(Tabla1[[#This Row],[Nombre del Producto]],Tabla2[[Nombre Producto]:[Costo Unitario]],2,FALSE)</f>
        <v>Wicked Choccy's</v>
      </c>
      <c r="U2689" t="str">
        <f>VLOOKUP(Tabla1[[#This Row],[Fábrica]],Tabla3[],4,FALSE)</f>
        <v>Georgia</v>
      </c>
    </row>
    <row r="2690" spans="1:21" x14ac:dyDescent="0.25">
      <c r="A2690" t="s">
        <v>3615</v>
      </c>
      <c r="B2690" s="3">
        <v>44822</v>
      </c>
      <c r="C2690" s="3">
        <v>44837</v>
      </c>
      <c r="D2690" t="s">
        <v>18</v>
      </c>
      <c r="E2690">
        <v>167745</v>
      </c>
      <c r="F2690" t="s">
        <v>19</v>
      </c>
      <c r="G2690" t="s">
        <v>53</v>
      </c>
      <c r="H2690" t="s">
        <v>21</v>
      </c>
      <c r="I2690">
        <v>90049</v>
      </c>
      <c r="J2690" t="s">
        <v>22</v>
      </c>
      <c r="K2690" t="s">
        <v>23</v>
      </c>
      <c r="L2690" t="s">
        <v>45</v>
      </c>
      <c r="M2690" t="s">
        <v>46</v>
      </c>
      <c r="N2690" s="5">
        <v>6.98</v>
      </c>
      <c r="O2690" s="7">
        <v>2</v>
      </c>
      <c r="P2690" s="5">
        <v>4.9800000000000004</v>
      </c>
      <c r="Q2690" s="5">
        <v>2</v>
      </c>
      <c r="R2690" s="22">
        <f>Tabla1[[#This Row],[Fecha de Envío]]-Tabla1[[#This Row],[Fecha de Orden]]</f>
        <v>15</v>
      </c>
      <c r="S2690" s="24">
        <f>YEAR(Tabla1[[#This Row],[Fecha de Orden]])</f>
        <v>2022</v>
      </c>
      <c r="T2690" t="str">
        <f>VLOOKUP(Tabla1[[#This Row],[Nombre del Producto]],Tabla2[[Nombre Producto]:[Costo Unitario]],2,FALSE)</f>
        <v>Lot's O' Nuts</v>
      </c>
      <c r="U2690" t="str">
        <f>VLOOKUP(Tabla1[[#This Row],[Fábrica]],Tabla3[],4,FALSE)</f>
        <v>Arizona</v>
      </c>
    </row>
    <row r="2691" spans="1:21" x14ac:dyDescent="0.25">
      <c r="A2691" t="s">
        <v>3616</v>
      </c>
      <c r="B2691" s="3">
        <v>44822</v>
      </c>
      <c r="C2691" s="3">
        <v>44837</v>
      </c>
      <c r="D2691" t="s">
        <v>18</v>
      </c>
      <c r="E2691">
        <v>167745</v>
      </c>
      <c r="F2691" t="s">
        <v>19</v>
      </c>
      <c r="G2691" t="s">
        <v>53</v>
      </c>
      <c r="H2691" t="s">
        <v>21</v>
      </c>
      <c r="I2691">
        <v>90049</v>
      </c>
      <c r="J2691" t="s">
        <v>22</v>
      </c>
      <c r="K2691" t="s">
        <v>23</v>
      </c>
      <c r="L2691" t="s">
        <v>33</v>
      </c>
      <c r="M2691" t="s">
        <v>34</v>
      </c>
      <c r="N2691" s="5">
        <v>7.2</v>
      </c>
      <c r="O2691" s="7">
        <v>2</v>
      </c>
      <c r="P2691" s="5">
        <v>4.8</v>
      </c>
      <c r="Q2691" s="5">
        <v>2.4</v>
      </c>
      <c r="R2691" s="22">
        <f>Tabla1[[#This Row],[Fecha de Envío]]-Tabla1[[#This Row],[Fecha de Orden]]</f>
        <v>15</v>
      </c>
      <c r="S2691" s="24">
        <f>YEAR(Tabla1[[#This Row],[Fecha de Orden]])</f>
        <v>2022</v>
      </c>
      <c r="T2691" t="str">
        <f>VLOOKUP(Tabla1[[#This Row],[Nombre del Producto]],Tabla2[[Nombre Producto]:[Costo Unitario]],2,FALSE)</f>
        <v>Lot's O' Nuts</v>
      </c>
      <c r="U2691" t="str">
        <f>VLOOKUP(Tabla1[[#This Row],[Fábrica]],Tabla3[],4,FALSE)</f>
        <v>Arizona</v>
      </c>
    </row>
    <row r="2692" spans="1:21" x14ac:dyDescent="0.25">
      <c r="A2692" t="s">
        <v>4848</v>
      </c>
      <c r="B2692" s="3">
        <v>44822</v>
      </c>
      <c r="C2692" s="3">
        <v>44837</v>
      </c>
      <c r="D2692" t="s">
        <v>71</v>
      </c>
      <c r="E2692">
        <v>142202</v>
      </c>
      <c r="F2692" t="s">
        <v>19</v>
      </c>
      <c r="G2692" t="s">
        <v>242</v>
      </c>
      <c r="H2692" t="s">
        <v>255</v>
      </c>
      <c r="I2692">
        <v>32216</v>
      </c>
      <c r="J2692" t="s">
        <v>22</v>
      </c>
      <c r="K2692" t="s">
        <v>66</v>
      </c>
      <c r="L2692" t="s">
        <v>45</v>
      </c>
      <c r="M2692" t="s">
        <v>46</v>
      </c>
      <c r="N2692" s="5">
        <v>31.41</v>
      </c>
      <c r="O2692" s="7">
        <v>9</v>
      </c>
      <c r="P2692" s="5">
        <v>22.41</v>
      </c>
      <c r="Q2692" s="5">
        <v>9</v>
      </c>
      <c r="R2692" s="22">
        <f>Tabla1[[#This Row],[Fecha de Envío]]-Tabla1[[#This Row],[Fecha de Orden]]</f>
        <v>15</v>
      </c>
      <c r="S2692" s="24">
        <f>YEAR(Tabla1[[#This Row],[Fecha de Orden]])</f>
        <v>2022</v>
      </c>
      <c r="T2692" t="str">
        <f>VLOOKUP(Tabla1[[#This Row],[Nombre del Producto]],Tabla2[[Nombre Producto]:[Costo Unitario]],2,FALSE)</f>
        <v>Lot's O' Nuts</v>
      </c>
      <c r="U2692" t="str">
        <f>VLOOKUP(Tabla1[[#This Row],[Fábrica]],Tabla3[],4,FALSE)</f>
        <v>Arizona</v>
      </c>
    </row>
    <row r="2693" spans="1:21" x14ac:dyDescent="0.25">
      <c r="A2693" t="s">
        <v>5174</v>
      </c>
      <c r="B2693" s="3">
        <v>44822</v>
      </c>
      <c r="C2693" s="3">
        <v>44837</v>
      </c>
      <c r="D2693" t="s">
        <v>18</v>
      </c>
      <c r="E2693">
        <v>109575</v>
      </c>
      <c r="F2693" t="s">
        <v>19</v>
      </c>
      <c r="G2693" t="s">
        <v>1483</v>
      </c>
      <c r="H2693" t="s">
        <v>583</v>
      </c>
      <c r="I2693">
        <v>20735</v>
      </c>
      <c r="J2693" t="s">
        <v>22</v>
      </c>
      <c r="K2693" t="s">
        <v>32</v>
      </c>
      <c r="L2693" t="s">
        <v>27</v>
      </c>
      <c r="M2693" t="s">
        <v>28</v>
      </c>
      <c r="N2693" s="5">
        <v>14.4</v>
      </c>
      <c r="O2693" s="7">
        <v>4</v>
      </c>
      <c r="P2693" s="5">
        <v>10</v>
      </c>
      <c r="Q2693" s="5">
        <v>4.4000000000000004</v>
      </c>
      <c r="R2693" s="22">
        <f>Tabla1[[#This Row],[Fecha de Envío]]-Tabla1[[#This Row],[Fecha de Orden]]</f>
        <v>15</v>
      </c>
      <c r="S2693" s="24">
        <f>YEAR(Tabla1[[#This Row],[Fecha de Orden]])</f>
        <v>2022</v>
      </c>
      <c r="T2693" t="str">
        <f>VLOOKUP(Tabla1[[#This Row],[Nombre del Producto]],Tabla2[[Nombre Producto]:[Costo Unitario]],2,FALSE)</f>
        <v>Lot's O' Nuts</v>
      </c>
      <c r="U2693" t="str">
        <f>VLOOKUP(Tabla1[[#This Row],[Fábrica]],Tabla3[],4,FALSE)</f>
        <v>Arizona</v>
      </c>
    </row>
    <row r="2694" spans="1:21" x14ac:dyDescent="0.25">
      <c r="A2694" t="s">
        <v>5175</v>
      </c>
      <c r="B2694" s="3">
        <v>44822</v>
      </c>
      <c r="C2694" s="3">
        <v>44837</v>
      </c>
      <c r="D2694" t="s">
        <v>18</v>
      </c>
      <c r="E2694">
        <v>109575</v>
      </c>
      <c r="F2694" t="s">
        <v>19</v>
      </c>
      <c r="G2694" t="s">
        <v>1483</v>
      </c>
      <c r="H2694" t="s">
        <v>583</v>
      </c>
      <c r="I2694">
        <v>20735</v>
      </c>
      <c r="J2694" t="s">
        <v>22</v>
      </c>
      <c r="K2694" t="s">
        <v>32</v>
      </c>
      <c r="L2694" t="s">
        <v>36</v>
      </c>
      <c r="M2694" t="s">
        <v>37</v>
      </c>
      <c r="N2694" s="5">
        <v>22.75</v>
      </c>
      <c r="O2694" s="7">
        <v>7</v>
      </c>
      <c r="P2694" s="5">
        <v>14.77</v>
      </c>
      <c r="Q2694" s="5">
        <v>7.98</v>
      </c>
      <c r="R2694" s="22">
        <f>Tabla1[[#This Row],[Fecha de Envío]]-Tabla1[[#This Row],[Fecha de Orden]]</f>
        <v>15</v>
      </c>
      <c r="S2694" s="24">
        <f>YEAR(Tabla1[[#This Row],[Fecha de Orden]])</f>
        <v>2022</v>
      </c>
      <c r="T2694" t="str">
        <f>VLOOKUP(Tabla1[[#This Row],[Nombre del Producto]],Tabla2[[Nombre Producto]:[Costo Unitario]],2,FALSE)</f>
        <v>Wicked Choccy's</v>
      </c>
      <c r="U2694" t="str">
        <f>VLOOKUP(Tabla1[[#This Row],[Fábrica]],Tabla3[],4,FALSE)</f>
        <v>Georgia</v>
      </c>
    </row>
    <row r="2695" spans="1:21" x14ac:dyDescent="0.25">
      <c r="A2695" t="s">
        <v>5176</v>
      </c>
      <c r="B2695" s="3">
        <v>44822</v>
      </c>
      <c r="C2695" s="3">
        <v>44837</v>
      </c>
      <c r="D2695" t="s">
        <v>18</v>
      </c>
      <c r="E2695">
        <v>109575</v>
      </c>
      <c r="F2695" t="s">
        <v>19</v>
      </c>
      <c r="G2695" t="s">
        <v>1483</v>
      </c>
      <c r="H2695" t="s">
        <v>583</v>
      </c>
      <c r="I2695">
        <v>20735</v>
      </c>
      <c r="J2695" t="s">
        <v>22</v>
      </c>
      <c r="K2695" t="s">
        <v>32</v>
      </c>
      <c r="L2695" t="s">
        <v>45</v>
      </c>
      <c r="M2695" t="s">
        <v>46</v>
      </c>
      <c r="N2695" s="5">
        <v>6.98</v>
      </c>
      <c r="O2695" s="7">
        <v>2</v>
      </c>
      <c r="P2695" s="5">
        <v>4.9800000000000004</v>
      </c>
      <c r="Q2695" s="5">
        <v>2</v>
      </c>
      <c r="R2695" s="22">
        <f>Tabla1[[#This Row],[Fecha de Envío]]-Tabla1[[#This Row],[Fecha de Orden]]</f>
        <v>15</v>
      </c>
      <c r="S2695" s="24">
        <f>YEAR(Tabla1[[#This Row],[Fecha de Orden]])</f>
        <v>2022</v>
      </c>
      <c r="T2695" t="str">
        <f>VLOOKUP(Tabla1[[#This Row],[Nombre del Producto]],Tabla2[[Nombre Producto]:[Costo Unitario]],2,FALSE)</f>
        <v>Lot's O' Nuts</v>
      </c>
      <c r="U2695" t="str">
        <f>VLOOKUP(Tabla1[[#This Row],[Fábrica]],Tabla3[],4,FALSE)</f>
        <v>Arizona</v>
      </c>
    </row>
    <row r="2696" spans="1:21" x14ac:dyDescent="0.25">
      <c r="A2696" t="s">
        <v>5177</v>
      </c>
      <c r="B2696" s="3">
        <v>44822</v>
      </c>
      <c r="C2696" s="3">
        <v>44837</v>
      </c>
      <c r="D2696" t="s">
        <v>18</v>
      </c>
      <c r="E2696">
        <v>109575</v>
      </c>
      <c r="F2696" t="s">
        <v>19</v>
      </c>
      <c r="G2696" t="s">
        <v>1483</v>
      </c>
      <c r="H2696" t="s">
        <v>583</v>
      </c>
      <c r="I2696">
        <v>20735</v>
      </c>
      <c r="J2696" t="s">
        <v>148</v>
      </c>
      <c r="K2696" t="s">
        <v>32</v>
      </c>
      <c r="L2696" t="s">
        <v>445</v>
      </c>
      <c r="M2696" t="s">
        <v>446</v>
      </c>
      <c r="N2696" s="5">
        <v>3.25</v>
      </c>
      <c r="O2696" s="7">
        <v>1</v>
      </c>
      <c r="P2696" s="5">
        <v>0.25</v>
      </c>
      <c r="Q2696" s="5">
        <v>3</v>
      </c>
      <c r="R2696" s="22">
        <f>Tabla1[[#This Row],[Fecha de Envío]]-Tabla1[[#This Row],[Fecha de Orden]]</f>
        <v>15</v>
      </c>
      <c r="S2696" s="24">
        <f>YEAR(Tabla1[[#This Row],[Fecha de Orden]])</f>
        <v>2022</v>
      </c>
      <c r="T2696" t="str">
        <f>VLOOKUP(Tabla1[[#This Row],[Nombre del Producto]],Tabla2[[Nombre Producto]:[Costo Unitario]],2,FALSE)</f>
        <v>The Other Factory</v>
      </c>
      <c r="U2696" t="str">
        <f>VLOOKUP(Tabla1[[#This Row],[Fábrica]],Tabla3[],4,FALSE)</f>
        <v>Tennessee</v>
      </c>
    </row>
    <row r="2697" spans="1:21" x14ac:dyDescent="0.25">
      <c r="A2697" t="s">
        <v>8740</v>
      </c>
      <c r="B2697" s="3">
        <v>44822</v>
      </c>
      <c r="C2697" s="3">
        <v>44836</v>
      </c>
      <c r="D2697" t="s">
        <v>71</v>
      </c>
      <c r="E2697">
        <v>149713</v>
      </c>
      <c r="F2697" t="s">
        <v>19</v>
      </c>
      <c r="G2697" t="s">
        <v>188</v>
      </c>
      <c r="H2697" t="s">
        <v>21</v>
      </c>
      <c r="I2697">
        <v>90805</v>
      </c>
      <c r="J2697" t="s">
        <v>22</v>
      </c>
      <c r="K2697" t="s">
        <v>23</v>
      </c>
      <c r="L2697" t="s">
        <v>33</v>
      </c>
      <c r="M2697" t="s">
        <v>34</v>
      </c>
      <c r="N2697" s="5">
        <v>14.4</v>
      </c>
      <c r="O2697" s="7">
        <v>4</v>
      </c>
      <c r="P2697" s="5">
        <v>9.6</v>
      </c>
      <c r="Q2697" s="5">
        <v>4.8</v>
      </c>
      <c r="R2697" s="22">
        <f>Tabla1[[#This Row],[Fecha de Envío]]-Tabla1[[#This Row],[Fecha de Orden]]</f>
        <v>14</v>
      </c>
      <c r="S2697" s="24">
        <f>YEAR(Tabla1[[#This Row],[Fecha de Orden]])</f>
        <v>2022</v>
      </c>
      <c r="T2697" t="str">
        <f>VLOOKUP(Tabla1[[#This Row],[Nombre del Producto]],Tabla2[[Nombre Producto]:[Costo Unitario]],2,FALSE)</f>
        <v>Lot's O' Nuts</v>
      </c>
      <c r="U2697" t="str">
        <f>VLOOKUP(Tabla1[[#This Row],[Fábrica]],Tabla3[],4,FALSE)</f>
        <v>Arizona</v>
      </c>
    </row>
    <row r="2698" spans="1:21" x14ac:dyDescent="0.25">
      <c r="A2698" t="s">
        <v>8741</v>
      </c>
      <c r="B2698" s="3">
        <v>44822</v>
      </c>
      <c r="C2698" s="3">
        <v>44836</v>
      </c>
      <c r="D2698" t="s">
        <v>71</v>
      </c>
      <c r="E2698">
        <v>149713</v>
      </c>
      <c r="F2698" t="s">
        <v>19</v>
      </c>
      <c r="G2698" t="s">
        <v>188</v>
      </c>
      <c r="H2698" t="s">
        <v>21</v>
      </c>
      <c r="I2698">
        <v>90805</v>
      </c>
      <c r="J2698" t="s">
        <v>22</v>
      </c>
      <c r="K2698" t="s">
        <v>23</v>
      </c>
      <c r="L2698" t="s">
        <v>36</v>
      </c>
      <c r="M2698" t="s">
        <v>37</v>
      </c>
      <c r="N2698" s="5">
        <v>45.5</v>
      </c>
      <c r="O2698" s="7">
        <v>14</v>
      </c>
      <c r="P2698" s="5">
        <v>29.54</v>
      </c>
      <c r="Q2698" s="5">
        <v>15.96</v>
      </c>
      <c r="R2698" s="22">
        <f>Tabla1[[#This Row],[Fecha de Envío]]-Tabla1[[#This Row],[Fecha de Orden]]</f>
        <v>14</v>
      </c>
      <c r="S2698" s="24">
        <f>YEAR(Tabla1[[#This Row],[Fecha de Orden]])</f>
        <v>2022</v>
      </c>
      <c r="T2698" t="str">
        <f>VLOOKUP(Tabla1[[#This Row],[Nombre del Producto]],Tabla2[[Nombre Producto]:[Costo Unitario]],2,FALSE)</f>
        <v>Wicked Choccy's</v>
      </c>
      <c r="U2698" t="str">
        <f>VLOOKUP(Tabla1[[#This Row],[Fábrica]],Tabla3[],4,FALSE)</f>
        <v>Georgia</v>
      </c>
    </row>
    <row r="2699" spans="1:21" x14ac:dyDescent="0.25">
      <c r="A2699" t="s">
        <v>3429</v>
      </c>
      <c r="B2699" s="3">
        <v>44823</v>
      </c>
      <c r="C2699" s="3">
        <v>44837</v>
      </c>
      <c r="D2699" t="s">
        <v>18</v>
      </c>
      <c r="E2699">
        <v>149517</v>
      </c>
      <c r="F2699" t="s">
        <v>19</v>
      </c>
      <c r="G2699" t="s">
        <v>1140</v>
      </c>
      <c r="H2699" t="s">
        <v>21</v>
      </c>
      <c r="I2699">
        <v>95823</v>
      </c>
      <c r="J2699" t="s">
        <v>22</v>
      </c>
      <c r="K2699" t="s">
        <v>23</v>
      </c>
      <c r="L2699" t="s">
        <v>24</v>
      </c>
      <c r="M2699" t="s">
        <v>25</v>
      </c>
      <c r="N2699" s="5">
        <v>11.25</v>
      </c>
      <c r="O2699" s="7">
        <v>3</v>
      </c>
      <c r="P2699" s="5">
        <v>7.35</v>
      </c>
      <c r="Q2699" s="5">
        <v>3.9</v>
      </c>
      <c r="R2699" s="22">
        <f>Tabla1[[#This Row],[Fecha de Envío]]-Tabla1[[#This Row],[Fecha de Orden]]</f>
        <v>14</v>
      </c>
      <c r="S2699" s="24">
        <f>YEAR(Tabla1[[#This Row],[Fecha de Orden]])</f>
        <v>2022</v>
      </c>
      <c r="T2699" t="str">
        <f>VLOOKUP(Tabla1[[#This Row],[Nombre del Producto]],Tabla2[[Nombre Producto]:[Costo Unitario]],2,FALSE)</f>
        <v>Wicked Choccy's</v>
      </c>
      <c r="U2699" t="str">
        <f>VLOOKUP(Tabla1[[#This Row],[Fábrica]],Tabla3[],4,FALSE)</f>
        <v>Georgia</v>
      </c>
    </row>
    <row r="2700" spans="1:21" x14ac:dyDescent="0.25">
      <c r="A2700" t="s">
        <v>3827</v>
      </c>
      <c r="B2700" s="3">
        <v>44823</v>
      </c>
      <c r="C2700" s="3">
        <v>44836</v>
      </c>
      <c r="D2700" t="s">
        <v>71</v>
      </c>
      <c r="E2700">
        <v>135489</v>
      </c>
      <c r="F2700" t="s">
        <v>19</v>
      </c>
      <c r="G2700" t="s">
        <v>30</v>
      </c>
      <c r="H2700" t="s">
        <v>31</v>
      </c>
      <c r="I2700">
        <v>10024</v>
      </c>
      <c r="J2700" t="s">
        <v>22</v>
      </c>
      <c r="K2700" t="s">
        <v>32</v>
      </c>
      <c r="L2700" t="s">
        <v>33</v>
      </c>
      <c r="M2700" t="s">
        <v>34</v>
      </c>
      <c r="N2700" s="5">
        <v>50.4</v>
      </c>
      <c r="O2700" s="7">
        <v>14</v>
      </c>
      <c r="P2700" s="5">
        <v>33.6</v>
      </c>
      <c r="Q2700" s="5">
        <v>16.8</v>
      </c>
      <c r="R2700" s="22">
        <f>Tabla1[[#This Row],[Fecha de Envío]]-Tabla1[[#This Row],[Fecha de Orden]]</f>
        <v>13</v>
      </c>
      <c r="S2700" s="24">
        <f>YEAR(Tabla1[[#This Row],[Fecha de Orden]])</f>
        <v>2022</v>
      </c>
      <c r="T2700" t="str">
        <f>VLOOKUP(Tabla1[[#This Row],[Nombre del Producto]],Tabla2[[Nombre Producto]:[Costo Unitario]],2,FALSE)</f>
        <v>Lot's O' Nuts</v>
      </c>
      <c r="U2700" t="str">
        <f>VLOOKUP(Tabla1[[#This Row],[Fábrica]],Tabla3[],4,FALSE)</f>
        <v>Arizona</v>
      </c>
    </row>
    <row r="2701" spans="1:21" x14ac:dyDescent="0.25">
      <c r="A2701" t="s">
        <v>6066</v>
      </c>
      <c r="B2701" s="3">
        <v>44823</v>
      </c>
      <c r="C2701" s="3">
        <v>44838</v>
      </c>
      <c r="D2701" t="s">
        <v>18</v>
      </c>
      <c r="E2701">
        <v>137603</v>
      </c>
      <c r="F2701" t="s">
        <v>19</v>
      </c>
      <c r="G2701" t="s">
        <v>6067</v>
      </c>
      <c r="H2701" t="s">
        <v>235</v>
      </c>
      <c r="I2701">
        <v>87505</v>
      </c>
      <c r="J2701" t="s">
        <v>22</v>
      </c>
      <c r="K2701" t="s">
        <v>23</v>
      </c>
      <c r="L2701" t="s">
        <v>45</v>
      </c>
      <c r="M2701" t="s">
        <v>46</v>
      </c>
      <c r="N2701" s="5">
        <v>17.45</v>
      </c>
      <c r="O2701" s="7">
        <v>5</v>
      </c>
      <c r="P2701" s="5">
        <v>12.45</v>
      </c>
      <c r="Q2701" s="5">
        <v>5</v>
      </c>
      <c r="R2701" s="22">
        <f>Tabla1[[#This Row],[Fecha de Envío]]-Tabla1[[#This Row],[Fecha de Orden]]</f>
        <v>15</v>
      </c>
      <c r="S2701" s="24">
        <f>YEAR(Tabla1[[#This Row],[Fecha de Orden]])</f>
        <v>2022</v>
      </c>
      <c r="T2701" t="str">
        <f>VLOOKUP(Tabla1[[#This Row],[Nombre del Producto]],Tabla2[[Nombre Producto]:[Costo Unitario]],2,FALSE)</f>
        <v>Lot's O' Nuts</v>
      </c>
      <c r="U2701" t="str">
        <f>VLOOKUP(Tabla1[[#This Row],[Fábrica]],Tabla3[],4,FALSE)</f>
        <v>Arizona</v>
      </c>
    </row>
    <row r="2702" spans="1:21" x14ac:dyDescent="0.25">
      <c r="A2702" t="s">
        <v>6686</v>
      </c>
      <c r="B2702" s="3">
        <v>44823</v>
      </c>
      <c r="C2702" s="3">
        <v>44840</v>
      </c>
      <c r="D2702" t="s">
        <v>18</v>
      </c>
      <c r="E2702">
        <v>147102</v>
      </c>
      <c r="F2702" t="s">
        <v>19</v>
      </c>
      <c r="G2702" t="s">
        <v>412</v>
      </c>
      <c r="H2702" t="s">
        <v>73</v>
      </c>
      <c r="I2702">
        <v>31907</v>
      </c>
      <c r="J2702" t="s">
        <v>22</v>
      </c>
      <c r="K2702" t="s">
        <v>66</v>
      </c>
      <c r="L2702" t="s">
        <v>36</v>
      </c>
      <c r="M2702" t="s">
        <v>37</v>
      </c>
      <c r="N2702" s="5">
        <v>13</v>
      </c>
      <c r="O2702" s="7">
        <v>4</v>
      </c>
      <c r="P2702" s="5">
        <v>8.44</v>
      </c>
      <c r="Q2702" s="5">
        <v>4.5599999999999996</v>
      </c>
      <c r="R2702" s="22">
        <f>Tabla1[[#This Row],[Fecha de Envío]]-Tabla1[[#This Row],[Fecha de Orden]]</f>
        <v>17</v>
      </c>
      <c r="S2702" s="24">
        <f>YEAR(Tabla1[[#This Row],[Fecha de Orden]])</f>
        <v>2022</v>
      </c>
      <c r="T2702" t="str">
        <f>VLOOKUP(Tabla1[[#This Row],[Nombre del Producto]],Tabla2[[Nombre Producto]:[Costo Unitario]],2,FALSE)</f>
        <v>Wicked Choccy's</v>
      </c>
      <c r="U2702" t="str">
        <f>VLOOKUP(Tabla1[[#This Row],[Fábrica]],Tabla3[],4,FALSE)</f>
        <v>Georgia</v>
      </c>
    </row>
    <row r="2703" spans="1:21" x14ac:dyDescent="0.25">
      <c r="A2703" t="s">
        <v>7716</v>
      </c>
      <c r="B2703" s="3">
        <v>44823</v>
      </c>
      <c r="C2703" s="3">
        <v>44836</v>
      </c>
      <c r="D2703" t="s">
        <v>71</v>
      </c>
      <c r="E2703">
        <v>132815</v>
      </c>
      <c r="F2703" t="s">
        <v>19</v>
      </c>
      <c r="G2703" t="s">
        <v>53</v>
      </c>
      <c r="H2703" t="s">
        <v>21</v>
      </c>
      <c r="I2703">
        <v>90008</v>
      </c>
      <c r="J2703" t="s">
        <v>22</v>
      </c>
      <c r="K2703" t="s">
        <v>23</v>
      </c>
      <c r="L2703" t="s">
        <v>36</v>
      </c>
      <c r="M2703" t="s">
        <v>37</v>
      </c>
      <c r="N2703" s="5">
        <v>6.5</v>
      </c>
      <c r="O2703" s="7">
        <v>2</v>
      </c>
      <c r="P2703" s="5">
        <v>4.22</v>
      </c>
      <c r="Q2703" s="5">
        <v>2.2799999999999998</v>
      </c>
      <c r="R2703" s="22">
        <f>Tabla1[[#This Row],[Fecha de Envío]]-Tabla1[[#This Row],[Fecha de Orden]]</f>
        <v>13</v>
      </c>
      <c r="S2703" s="24">
        <f>YEAR(Tabla1[[#This Row],[Fecha de Orden]])</f>
        <v>2022</v>
      </c>
      <c r="T2703" t="str">
        <f>VLOOKUP(Tabla1[[#This Row],[Nombre del Producto]],Tabla2[[Nombre Producto]:[Costo Unitario]],2,FALSE)</f>
        <v>Wicked Choccy's</v>
      </c>
      <c r="U2703" t="str">
        <f>VLOOKUP(Tabla1[[#This Row],[Fábrica]],Tabla3[],4,FALSE)</f>
        <v>Georgia</v>
      </c>
    </row>
    <row r="2704" spans="1:21" x14ac:dyDescent="0.25">
      <c r="A2704" t="s">
        <v>8711</v>
      </c>
      <c r="B2704" s="3">
        <v>44823</v>
      </c>
      <c r="C2704" s="3">
        <v>44838</v>
      </c>
      <c r="D2704" t="s">
        <v>71</v>
      </c>
      <c r="E2704">
        <v>115847</v>
      </c>
      <c r="F2704" t="s">
        <v>19</v>
      </c>
      <c r="G2704" t="s">
        <v>122</v>
      </c>
      <c r="H2704" t="s">
        <v>133</v>
      </c>
      <c r="I2704">
        <v>22204</v>
      </c>
      <c r="J2704" t="s">
        <v>148</v>
      </c>
      <c r="K2704" t="s">
        <v>66</v>
      </c>
      <c r="L2704" t="s">
        <v>149</v>
      </c>
      <c r="M2704" t="s">
        <v>150</v>
      </c>
      <c r="N2704" s="5">
        <v>2.5</v>
      </c>
      <c r="O2704" s="7">
        <v>2</v>
      </c>
      <c r="P2704" s="5">
        <v>1.3</v>
      </c>
      <c r="Q2704" s="5">
        <v>1.2</v>
      </c>
      <c r="R2704" s="22">
        <f>Tabla1[[#This Row],[Fecha de Envío]]-Tabla1[[#This Row],[Fecha de Orden]]</f>
        <v>15</v>
      </c>
      <c r="S2704" s="24">
        <f>YEAR(Tabla1[[#This Row],[Fecha de Orden]])</f>
        <v>2022</v>
      </c>
      <c r="T2704" t="str">
        <f>VLOOKUP(Tabla1[[#This Row],[Nombre del Producto]],Tabla2[[Nombre Producto]:[Costo Unitario]],2,FALSE)</f>
        <v>Secret Factory</v>
      </c>
      <c r="U2704" t="str">
        <f>VLOOKUP(Tabla1[[#This Row],[Fábrica]],Tabla3[],4,FALSE)</f>
        <v>Illinois</v>
      </c>
    </row>
    <row r="2705" spans="1:21" x14ac:dyDescent="0.25">
      <c r="A2705" t="s">
        <v>331</v>
      </c>
      <c r="B2705" s="3">
        <v>44824</v>
      </c>
      <c r="C2705" s="3">
        <v>44836</v>
      </c>
      <c r="D2705" t="s">
        <v>39</v>
      </c>
      <c r="E2705">
        <v>153738</v>
      </c>
      <c r="F2705" t="s">
        <v>19</v>
      </c>
      <c r="G2705" t="s">
        <v>283</v>
      </c>
      <c r="H2705" t="s">
        <v>106</v>
      </c>
      <c r="I2705">
        <v>1841</v>
      </c>
      <c r="J2705" t="s">
        <v>22</v>
      </c>
      <c r="K2705" t="s">
        <v>32</v>
      </c>
      <c r="L2705" t="s">
        <v>27</v>
      </c>
      <c r="M2705" t="s">
        <v>28</v>
      </c>
      <c r="N2705" s="5">
        <v>21.6</v>
      </c>
      <c r="O2705" s="7">
        <v>6</v>
      </c>
      <c r="P2705" s="5">
        <v>15</v>
      </c>
      <c r="Q2705" s="5">
        <v>6.6</v>
      </c>
      <c r="R2705" s="22">
        <f>Tabla1[[#This Row],[Fecha de Envío]]-Tabla1[[#This Row],[Fecha de Orden]]</f>
        <v>12</v>
      </c>
      <c r="S2705" s="24">
        <f>YEAR(Tabla1[[#This Row],[Fecha de Orden]])</f>
        <v>2022</v>
      </c>
      <c r="T2705" t="str">
        <f>VLOOKUP(Tabla1[[#This Row],[Nombre del Producto]],Tabla2[[Nombre Producto]:[Costo Unitario]],2,FALSE)</f>
        <v>Lot's O' Nuts</v>
      </c>
      <c r="U2705" t="str">
        <f>VLOOKUP(Tabla1[[#This Row],[Fábrica]],Tabla3[],4,FALSE)</f>
        <v>Arizona</v>
      </c>
    </row>
    <row r="2706" spans="1:21" x14ac:dyDescent="0.25">
      <c r="A2706" t="s">
        <v>332</v>
      </c>
      <c r="B2706" s="3">
        <v>44824</v>
      </c>
      <c r="C2706" s="3">
        <v>44836</v>
      </c>
      <c r="D2706" t="s">
        <v>39</v>
      </c>
      <c r="E2706">
        <v>153738</v>
      </c>
      <c r="F2706" t="s">
        <v>195</v>
      </c>
      <c r="G2706" t="s">
        <v>328</v>
      </c>
      <c r="H2706" t="s">
        <v>329</v>
      </c>
      <c r="I2706" t="s">
        <v>330</v>
      </c>
      <c r="J2706" t="s">
        <v>22</v>
      </c>
      <c r="K2706" t="s">
        <v>32</v>
      </c>
      <c r="L2706" t="s">
        <v>27</v>
      </c>
      <c r="M2706" t="s">
        <v>28</v>
      </c>
      <c r="N2706" s="5">
        <v>7.2</v>
      </c>
      <c r="O2706" s="7">
        <v>2</v>
      </c>
      <c r="P2706" s="5">
        <v>5</v>
      </c>
      <c r="Q2706" s="5">
        <v>2.2000000000000002</v>
      </c>
      <c r="R2706" s="22">
        <f>Tabla1[[#This Row],[Fecha de Envío]]-Tabla1[[#This Row],[Fecha de Orden]]</f>
        <v>12</v>
      </c>
      <c r="S2706" s="24">
        <f>YEAR(Tabla1[[#This Row],[Fecha de Orden]])</f>
        <v>2022</v>
      </c>
      <c r="T2706" t="str">
        <f>VLOOKUP(Tabla1[[#This Row],[Nombre del Producto]],Tabla2[[Nombre Producto]:[Costo Unitario]],2,FALSE)</f>
        <v>Lot's O' Nuts</v>
      </c>
      <c r="U2706" t="str">
        <f>VLOOKUP(Tabla1[[#This Row],[Fábrica]],Tabla3[],4,FALSE)</f>
        <v>Arizona</v>
      </c>
    </row>
    <row r="2707" spans="1:21" x14ac:dyDescent="0.25">
      <c r="A2707" t="s">
        <v>635</v>
      </c>
      <c r="B2707" s="3">
        <v>44824</v>
      </c>
      <c r="C2707" s="3">
        <v>44840</v>
      </c>
      <c r="D2707" t="s">
        <v>18</v>
      </c>
      <c r="E2707">
        <v>151470</v>
      </c>
      <c r="F2707" t="s">
        <v>19</v>
      </c>
      <c r="G2707" t="s">
        <v>344</v>
      </c>
      <c r="H2707" t="s">
        <v>345</v>
      </c>
      <c r="I2707">
        <v>89115</v>
      </c>
      <c r="J2707" t="s">
        <v>22</v>
      </c>
      <c r="K2707" t="s">
        <v>23</v>
      </c>
      <c r="L2707" t="s">
        <v>27</v>
      </c>
      <c r="M2707" t="s">
        <v>28</v>
      </c>
      <c r="N2707" s="5">
        <v>39.6</v>
      </c>
      <c r="O2707" s="7">
        <v>11</v>
      </c>
      <c r="P2707" s="5">
        <v>27.5</v>
      </c>
      <c r="Q2707" s="5">
        <v>12.1</v>
      </c>
      <c r="R2707" s="22">
        <f>Tabla1[[#This Row],[Fecha de Envío]]-Tabla1[[#This Row],[Fecha de Orden]]</f>
        <v>16</v>
      </c>
      <c r="S2707" s="24">
        <f>YEAR(Tabla1[[#This Row],[Fecha de Orden]])</f>
        <v>2022</v>
      </c>
      <c r="T2707" t="str">
        <f>VLOOKUP(Tabla1[[#This Row],[Nombre del Producto]],Tabla2[[Nombre Producto]:[Costo Unitario]],2,FALSE)</f>
        <v>Lot's O' Nuts</v>
      </c>
      <c r="U2707" t="str">
        <f>VLOOKUP(Tabla1[[#This Row],[Fábrica]],Tabla3[],4,FALSE)</f>
        <v>Arizona</v>
      </c>
    </row>
    <row r="2708" spans="1:21" x14ac:dyDescent="0.25">
      <c r="A2708" t="s">
        <v>1160</v>
      </c>
      <c r="B2708" s="3">
        <v>44824</v>
      </c>
      <c r="C2708" s="3">
        <v>44838</v>
      </c>
      <c r="D2708" t="s">
        <v>18</v>
      </c>
      <c r="E2708">
        <v>141565</v>
      </c>
      <c r="F2708" t="s">
        <v>19</v>
      </c>
      <c r="G2708" t="s">
        <v>507</v>
      </c>
      <c r="H2708" t="s">
        <v>65</v>
      </c>
      <c r="I2708">
        <v>37211</v>
      </c>
      <c r="J2708" t="s">
        <v>22</v>
      </c>
      <c r="K2708" t="s">
        <v>66</v>
      </c>
      <c r="L2708" t="s">
        <v>33</v>
      </c>
      <c r="M2708" t="s">
        <v>34</v>
      </c>
      <c r="N2708" s="5">
        <v>21.6</v>
      </c>
      <c r="O2708" s="7">
        <v>6</v>
      </c>
      <c r="P2708" s="5">
        <v>14.4</v>
      </c>
      <c r="Q2708" s="5">
        <v>7.2</v>
      </c>
      <c r="R2708" s="22">
        <f>Tabla1[[#This Row],[Fecha de Envío]]-Tabla1[[#This Row],[Fecha de Orden]]</f>
        <v>14</v>
      </c>
      <c r="S2708" s="24">
        <f>YEAR(Tabla1[[#This Row],[Fecha de Orden]])</f>
        <v>2022</v>
      </c>
      <c r="T2708" t="str">
        <f>VLOOKUP(Tabla1[[#This Row],[Nombre del Producto]],Tabla2[[Nombre Producto]:[Costo Unitario]],2,FALSE)</f>
        <v>Lot's O' Nuts</v>
      </c>
      <c r="U2708" t="str">
        <f>VLOOKUP(Tabla1[[#This Row],[Fábrica]],Tabla3[],4,FALSE)</f>
        <v>Arizona</v>
      </c>
    </row>
    <row r="2709" spans="1:21" x14ac:dyDescent="0.25">
      <c r="A2709" t="s">
        <v>1161</v>
      </c>
      <c r="B2709" s="3">
        <v>44824</v>
      </c>
      <c r="C2709" s="3">
        <v>44838</v>
      </c>
      <c r="D2709" t="s">
        <v>18</v>
      </c>
      <c r="E2709">
        <v>141565</v>
      </c>
      <c r="F2709" t="s">
        <v>19</v>
      </c>
      <c r="G2709" t="s">
        <v>507</v>
      </c>
      <c r="H2709" t="s">
        <v>65</v>
      </c>
      <c r="I2709">
        <v>37211</v>
      </c>
      <c r="J2709" t="s">
        <v>22</v>
      </c>
      <c r="K2709" t="s">
        <v>66</v>
      </c>
      <c r="L2709" t="s">
        <v>36</v>
      </c>
      <c r="M2709" t="s">
        <v>37</v>
      </c>
      <c r="N2709" s="5">
        <v>13</v>
      </c>
      <c r="O2709" s="7">
        <v>4</v>
      </c>
      <c r="P2709" s="5">
        <v>8.44</v>
      </c>
      <c r="Q2709" s="5">
        <v>4.5599999999999996</v>
      </c>
      <c r="R2709" s="22">
        <f>Tabla1[[#This Row],[Fecha de Envío]]-Tabla1[[#This Row],[Fecha de Orden]]</f>
        <v>14</v>
      </c>
      <c r="S2709" s="24">
        <f>YEAR(Tabla1[[#This Row],[Fecha de Orden]])</f>
        <v>2022</v>
      </c>
      <c r="T2709" t="str">
        <f>VLOOKUP(Tabla1[[#This Row],[Nombre del Producto]],Tabla2[[Nombre Producto]:[Costo Unitario]],2,FALSE)</f>
        <v>Wicked Choccy's</v>
      </c>
      <c r="U2709" t="str">
        <f>VLOOKUP(Tabla1[[#This Row],[Fábrica]],Tabla3[],4,FALSE)</f>
        <v>Georgia</v>
      </c>
    </row>
    <row r="2710" spans="1:21" x14ac:dyDescent="0.25">
      <c r="A2710" t="s">
        <v>8674</v>
      </c>
      <c r="B2710" s="3">
        <v>44824</v>
      </c>
      <c r="C2710" s="3">
        <v>44840</v>
      </c>
      <c r="D2710" t="s">
        <v>18</v>
      </c>
      <c r="E2710">
        <v>156013</v>
      </c>
      <c r="F2710" t="s">
        <v>19</v>
      </c>
      <c r="G2710" t="s">
        <v>188</v>
      </c>
      <c r="H2710" t="s">
        <v>31</v>
      </c>
      <c r="I2710">
        <v>11561</v>
      </c>
      <c r="J2710" t="s">
        <v>22</v>
      </c>
      <c r="K2710" t="s">
        <v>32</v>
      </c>
      <c r="L2710" t="s">
        <v>36</v>
      </c>
      <c r="M2710" t="s">
        <v>37</v>
      </c>
      <c r="N2710" s="5">
        <v>6.5</v>
      </c>
      <c r="O2710" s="7">
        <v>2</v>
      </c>
      <c r="P2710" s="5">
        <v>4.22</v>
      </c>
      <c r="Q2710" s="5">
        <v>2.2799999999999998</v>
      </c>
      <c r="R2710" s="22">
        <f>Tabla1[[#This Row],[Fecha de Envío]]-Tabla1[[#This Row],[Fecha de Orden]]</f>
        <v>16</v>
      </c>
      <c r="S2710" s="24">
        <f>YEAR(Tabla1[[#This Row],[Fecha de Orden]])</f>
        <v>2022</v>
      </c>
      <c r="T2710" t="str">
        <f>VLOOKUP(Tabla1[[#This Row],[Nombre del Producto]],Tabla2[[Nombre Producto]:[Costo Unitario]],2,FALSE)</f>
        <v>Wicked Choccy's</v>
      </c>
      <c r="U2710" t="str">
        <f>VLOOKUP(Tabla1[[#This Row],[Fábrica]],Tabla3[],4,FALSE)</f>
        <v>Georgia</v>
      </c>
    </row>
    <row r="2711" spans="1:21" x14ac:dyDescent="0.25">
      <c r="A2711" t="s">
        <v>8675</v>
      </c>
      <c r="B2711" s="3">
        <v>44824</v>
      </c>
      <c r="C2711" s="3">
        <v>44840</v>
      </c>
      <c r="D2711" t="s">
        <v>18</v>
      </c>
      <c r="E2711">
        <v>156013</v>
      </c>
      <c r="F2711" t="s">
        <v>19</v>
      </c>
      <c r="G2711" t="s">
        <v>188</v>
      </c>
      <c r="H2711" t="s">
        <v>31</v>
      </c>
      <c r="I2711">
        <v>11561</v>
      </c>
      <c r="J2711" t="s">
        <v>22</v>
      </c>
      <c r="K2711" t="s">
        <v>32</v>
      </c>
      <c r="L2711" t="s">
        <v>45</v>
      </c>
      <c r="M2711" t="s">
        <v>46</v>
      </c>
      <c r="N2711" s="5">
        <v>17.45</v>
      </c>
      <c r="O2711" s="7">
        <v>5</v>
      </c>
      <c r="P2711" s="5">
        <v>12.45</v>
      </c>
      <c r="Q2711" s="5">
        <v>5</v>
      </c>
      <c r="R2711" s="22">
        <f>Tabla1[[#This Row],[Fecha de Envío]]-Tabla1[[#This Row],[Fecha de Orden]]</f>
        <v>16</v>
      </c>
      <c r="S2711" s="24">
        <f>YEAR(Tabla1[[#This Row],[Fecha de Orden]])</f>
        <v>2022</v>
      </c>
      <c r="T2711" t="str">
        <f>VLOOKUP(Tabla1[[#This Row],[Nombre del Producto]],Tabla2[[Nombre Producto]:[Costo Unitario]],2,FALSE)</f>
        <v>Lot's O' Nuts</v>
      </c>
      <c r="U2711" t="str">
        <f>VLOOKUP(Tabla1[[#This Row],[Fábrica]],Tabla3[],4,FALSE)</f>
        <v>Arizona</v>
      </c>
    </row>
    <row r="2712" spans="1:21" x14ac:dyDescent="0.25">
      <c r="A2712" t="s">
        <v>8812</v>
      </c>
      <c r="B2712" s="3">
        <v>44824</v>
      </c>
      <c r="C2712" s="3">
        <v>44838</v>
      </c>
      <c r="D2712" t="s">
        <v>18</v>
      </c>
      <c r="E2712">
        <v>126970</v>
      </c>
      <c r="F2712" t="s">
        <v>19</v>
      </c>
      <c r="G2712" t="s">
        <v>3177</v>
      </c>
      <c r="H2712" t="s">
        <v>173</v>
      </c>
      <c r="I2712">
        <v>60540</v>
      </c>
      <c r="J2712" t="s">
        <v>22</v>
      </c>
      <c r="K2712" t="s">
        <v>43</v>
      </c>
      <c r="L2712" t="s">
        <v>36</v>
      </c>
      <c r="M2712" t="s">
        <v>37</v>
      </c>
      <c r="N2712" s="5">
        <v>9.75</v>
      </c>
      <c r="O2712" s="7">
        <v>3</v>
      </c>
      <c r="P2712" s="5">
        <v>6.33</v>
      </c>
      <c r="Q2712" s="5">
        <v>3.42</v>
      </c>
      <c r="R2712" s="22">
        <f>Tabla1[[#This Row],[Fecha de Envío]]-Tabla1[[#This Row],[Fecha de Orden]]</f>
        <v>14</v>
      </c>
      <c r="S2712" s="24">
        <f>YEAR(Tabla1[[#This Row],[Fecha de Orden]])</f>
        <v>2022</v>
      </c>
      <c r="T2712" t="str">
        <f>VLOOKUP(Tabla1[[#This Row],[Nombre del Producto]],Tabla2[[Nombre Producto]:[Costo Unitario]],2,FALSE)</f>
        <v>Wicked Choccy's</v>
      </c>
      <c r="U2712" t="str">
        <f>VLOOKUP(Tabla1[[#This Row],[Fábrica]],Tabla3[],4,FALSE)</f>
        <v>Georgia</v>
      </c>
    </row>
    <row r="2713" spans="1:21" x14ac:dyDescent="0.25">
      <c r="A2713" t="s">
        <v>1827</v>
      </c>
      <c r="B2713" s="3">
        <v>44825</v>
      </c>
      <c r="C2713" s="3">
        <v>44837</v>
      </c>
      <c r="D2713" t="s">
        <v>39</v>
      </c>
      <c r="E2713">
        <v>149972</v>
      </c>
      <c r="F2713" t="s">
        <v>19</v>
      </c>
      <c r="G2713" t="s">
        <v>53</v>
      </c>
      <c r="H2713" t="s">
        <v>21</v>
      </c>
      <c r="I2713">
        <v>90036</v>
      </c>
      <c r="J2713" t="s">
        <v>22</v>
      </c>
      <c r="K2713" t="s">
        <v>23</v>
      </c>
      <c r="L2713" t="s">
        <v>36</v>
      </c>
      <c r="M2713" t="s">
        <v>37</v>
      </c>
      <c r="N2713" s="5">
        <v>13</v>
      </c>
      <c r="O2713" s="7">
        <v>4</v>
      </c>
      <c r="P2713" s="5">
        <v>8.44</v>
      </c>
      <c r="Q2713" s="5">
        <v>4.5599999999999996</v>
      </c>
      <c r="R2713" s="22">
        <f>Tabla1[[#This Row],[Fecha de Envío]]-Tabla1[[#This Row],[Fecha de Orden]]</f>
        <v>12</v>
      </c>
      <c r="S2713" s="24">
        <f>YEAR(Tabla1[[#This Row],[Fecha de Orden]])</f>
        <v>2022</v>
      </c>
      <c r="T2713" t="str">
        <f>VLOOKUP(Tabla1[[#This Row],[Nombre del Producto]],Tabla2[[Nombre Producto]:[Costo Unitario]],2,FALSE)</f>
        <v>Wicked Choccy's</v>
      </c>
      <c r="U2713" t="str">
        <f>VLOOKUP(Tabla1[[#This Row],[Fábrica]],Tabla3[],4,FALSE)</f>
        <v>Georgia</v>
      </c>
    </row>
    <row r="2714" spans="1:21" x14ac:dyDescent="0.25">
      <c r="A2714" t="s">
        <v>2175</v>
      </c>
      <c r="B2714" s="3">
        <v>44825</v>
      </c>
      <c r="C2714" s="3">
        <v>44841</v>
      </c>
      <c r="D2714" t="s">
        <v>18</v>
      </c>
      <c r="E2714">
        <v>102036</v>
      </c>
      <c r="F2714" t="s">
        <v>19</v>
      </c>
      <c r="G2714" t="s">
        <v>124</v>
      </c>
      <c r="H2714" t="s">
        <v>125</v>
      </c>
      <c r="I2714">
        <v>98105</v>
      </c>
      <c r="J2714" t="s">
        <v>22</v>
      </c>
      <c r="K2714" t="s">
        <v>23</v>
      </c>
      <c r="L2714" t="s">
        <v>36</v>
      </c>
      <c r="M2714" t="s">
        <v>37</v>
      </c>
      <c r="N2714" s="5">
        <v>19.5</v>
      </c>
      <c r="O2714" s="7">
        <v>6</v>
      </c>
      <c r="P2714" s="5">
        <v>12.66</v>
      </c>
      <c r="Q2714" s="5">
        <v>6.84</v>
      </c>
      <c r="R2714" s="22">
        <f>Tabla1[[#This Row],[Fecha de Envío]]-Tabla1[[#This Row],[Fecha de Orden]]</f>
        <v>16</v>
      </c>
      <c r="S2714" s="24">
        <f>YEAR(Tabla1[[#This Row],[Fecha de Orden]])</f>
        <v>2022</v>
      </c>
      <c r="T2714" t="str">
        <f>VLOOKUP(Tabla1[[#This Row],[Nombre del Producto]],Tabla2[[Nombre Producto]:[Costo Unitario]],2,FALSE)</f>
        <v>Wicked Choccy's</v>
      </c>
      <c r="U2714" t="str">
        <f>VLOOKUP(Tabla1[[#This Row],[Fábrica]],Tabla3[],4,FALSE)</f>
        <v>Georgia</v>
      </c>
    </row>
    <row r="2715" spans="1:21" x14ac:dyDescent="0.25">
      <c r="A2715" t="s">
        <v>2574</v>
      </c>
      <c r="B2715" s="3">
        <v>44825</v>
      </c>
      <c r="C2715" s="3">
        <v>44835</v>
      </c>
      <c r="D2715" t="s">
        <v>82</v>
      </c>
      <c r="E2715">
        <v>127593</v>
      </c>
      <c r="F2715" t="s">
        <v>19</v>
      </c>
      <c r="G2715" t="s">
        <v>726</v>
      </c>
      <c r="H2715" t="s">
        <v>106</v>
      </c>
      <c r="I2715">
        <v>2169</v>
      </c>
      <c r="J2715" t="s">
        <v>22</v>
      </c>
      <c r="K2715" t="s">
        <v>32</v>
      </c>
      <c r="L2715" t="s">
        <v>27</v>
      </c>
      <c r="M2715" t="s">
        <v>28</v>
      </c>
      <c r="N2715" s="5">
        <v>7.2</v>
      </c>
      <c r="O2715" s="7">
        <v>2</v>
      </c>
      <c r="P2715" s="5">
        <v>5</v>
      </c>
      <c r="Q2715" s="5">
        <v>2.2000000000000002</v>
      </c>
      <c r="R2715" s="22">
        <f>Tabla1[[#This Row],[Fecha de Envío]]-Tabla1[[#This Row],[Fecha de Orden]]</f>
        <v>10</v>
      </c>
      <c r="S2715" s="24">
        <f>YEAR(Tabla1[[#This Row],[Fecha de Orden]])</f>
        <v>2022</v>
      </c>
      <c r="T2715" t="str">
        <f>VLOOKUP(Tabla1[[#This Row],[Nombre del Producto]],Tabla2[[Nombre Producto]:[Costo Unitario]],2,FALSE)</f>
        <v>Lot's O' Nuts</v>
      </c>
      <c r="U2715" t="str">
        <f>VLOOKUP(Tabla1[[#This Row],[Fábrica]],Tabla3[],4,FALSE)</f>
        <v>Arizona</v>
      </c>
    </row>
    <row r="2716" spans="1:21" x14ac:dyDescent="0.25">
      <c r="A2716" t="s">
        <v>2771</v>
      </c>
      <c r="B2716" s="3">
        <v>44825</v>
      </c>
      <c r="C2716" s="3">
        <v>44841</v>
      </c>
      <c r="D2716" t="s">
        <v>18</v>
      </c>
      <c r="E2716">
        <v>168480</v>
      </c>
      <c r="F2716" t="s">
        <v>19</v>
      </c>
      <c r="G2716" t="s">
        <v>2772</v>
      </c>
      <c r="H2716" t="s">
        <v>93</v>
      </c>
      <c r="I2716">
        <v>48146</v>
      </c>
      <c r="J2716" t="s">
        <v>22</v>
      </c>
      <c r="K2716" t="s">
        <v>43</v>
      </c>
      <c r="L2716" t="s">
        <v>36</v>
      </c>
      <c r="M2716" t="s">
        <v>37</v>
      </c>
      <c r="N2716" s="5">
        <v>13</v>
      </c>
      <c r="O2716" s="7">
        <v>4</v>
      </c>
      <c r="P2716" s="5">
        <v>8.44</v>
      </c>
      <c r="Q2716" s="5">
        <v>4.5599999999999996</v>
      </c>
      <c r="R2716" s="22">
        <f>Tabla1[[#This Row],[Fecha de Envío]]-Tabla1[[#This Row],[Fecha de Orden]]</f>
        <v>16</v>
      </c>
      <c r="S2716" s="24">
        <f>YEAR(Tabla1[[#This Row],[Fecha de Orden]])</f>
        <v>2022</v>
      </c>
      <c r="T2716" t="str">
        <f>VLOOKUP(Tabla1[[#This Row],[Nombre del Producto]],Tabla2[[Nombre Producto]:[Costo Unitario]],2,FALSE)</f>
        <v>Wicked Choccy's</v>
      </c>
      <c r="U2716" t="str">
        <f>VLOOKUP(Tabla1[[#This Row],[Fábrica]],Tabla3[],4,FALSE)</f>
        <v>Georgia</v>
      </c>
    </row>
    <row r="2717" spans="1:21" x14ac:dyDescent="0.25">
      <c r="A2717" t="s">
        <v>2773</v>
      </c>
      <c r="B2717" s="3">
        <v>44825</v>
      </c>
      <c r="C2717" s="3">
        <v>44841</v>
      </c>
      <c r="D2717" t="s">
        <v>18</v>
      </c>
      <c r="E2717">
        <v>168480</v>
      </c>
      <c r="F2717" t="s">
        <v>19</v>
      </c>
      <c r="G2717" t="s">
        <v>2772</v>
      </c>
      <c r="H2717" t="s">
        <v>93</v>
      </c>
      <c r="I2717">
        <v>48146</v>
      </c>
      <c r="J2717" t="s">
        <v>22</v>
      </c>
      <c r="K2717" t="s">
        <v>43</v>
      </c>
      <c r="L2717" t="s">
        <v>33</v>
      </c>
      <c r="M2717" t="s">
        <v>34</v>
      </c>
      <c r="N2717" s="5">
        <v>3.6</v>
      </c>
      <c r="O2717" s="7">
        <v>1</v>
      </c>
      <c r="P2717" s="5">
        <v>2.4</v>
      </c>
      <c r="Q2717" s="5">
        <v>1.2</v>
      </c>
      <c r="R2717" s="22">
        <f>Tabla1[[#This Row],[Fecha de Envío]]-Tabla1[[#This Row],[Fecha de Orden]]</f>
        <v>16</v>
      </c>
      <c r="S2717" s="24">
        <f>YEAR(Tabla1[[#This Row],[Fecha de Orden]])</f>
        <v>2022</v>
      </c>
      <c r="T2717" t="str">
        <f>VLOOKUP(Tabla1[[#This Row],[Nombre del Producto]],Tabla2[[Nombre Producto]:[Costo Unitario]],2,FALSE)</f>
        <v>Lot's O' Nuts</v>
      </c>
      <c r="U2717" t="str">
        <f>VLOOKUP(Tabla1[[#This Row],[Fábrica]],Tabla3[],4,FALSE)</f>
        <v>Arizona</v>
      </c>
    </row>
    <row r="2718" spans="1:21" x14ac:dyDescent="0.25">
      <c r="A2718" t="s">
        <v>3630</v>
      </c>
      <c r="B2718" s="3">
        <v>44825</v>
      </c>
      <c r="C2718" s="3">
        <v>44840</v>
      </c>
      <c r="D2718" t="s">
        <v>18</v>
      </c>
      <c r="E2718">
        <v>158421</v>
      </c>
      <c r="F2718" t="s">
        <v>19</v>
      </c>
      <c r="G2718" t="s">
        <v>931</v>
      </c>
      <c r="H2718" t="s">
        <v>678</v>
      </c>
      <c r="I2718">
        <v>29203</v>
      </c>
      <c r="J2718" t="s">
        <v>22</v>
      </c>
      <c r="K2718" t="s">
        <v>66</v>
      </c>
      <c r="L2718" t="s">
        <v>33</v>
      </c>
      <c r="M2718" t="s">
        <v>34</v>
      </c>
      <c r="N2718" s="5">
        <v>14.4</v>
      </c>
      <c r="O2718" s="7">
        <v>4</v>
      </c>
      <c r="P2718" s="5">
        <v>9.6</v>
      </c>
      <c r="Q2718" s="5">
        <v>4.8</v>
      </c>
      <c r="R2718" s="22">
        <f>Tabla1[[#This Row],[Fecha de Envío]]-Tabla1[[#This Row],[Fecha de Orden]]</f>
        <v>15</v>
      </c>
      <c r="S2718" s="24">
        <f>YEAR(Tabla1[[#This Row],[Fecha de Orden]])</f>
        <v>2022</v>
      </c>
      <c r="T2718" t="str">
        <f>VLOOKUP(Tabla1[[#This Row],[Nombre del Producto]],Tabla2[[Nombre Producto]:[Costo Unitario]],2,FALSE)</f>
        <v>Lot's O' Nuts</v>
      </c>
      <c r="U2718" t="str">
        <f>VLOOKUP(Tabla1[[#This Row],[Fábrica]],Tabla3[],4,FALSE)</f>
        <v>Arizona</v>
      </c>
    </row>
    <row r="2719" spans="1:21" x14ac:dyDescent="0.25">
      <c r="A2719" t="s">
        <v>3631</v>
      </c>
      <c r="B2719" s="3">
        <v>44825</v>
      </c>
      <c r="C2719" s="3">
        <v>44840</v>
      </c>
      <c r="D2719" t="s">
        <v>18</v>
      </c>
      <c r="E2719">
        <v>158421</v>
      </c>
      <c r="F2719" t="s">
        <v>19</v>
      </c>
      <c r="G2719" t="s">
        <v>931</v>
      </c>
      <c r="H2719" t="s">
        <v>678</v>
      </c>
      <c r="I2719">
        <v>29203</v>
      </c>
      <c r="J2719" t="s">
        <v>22</v>
      </c>
      <c r="K2719" t="s">
        <v>66</v>
      </c>
      <c r="L2719" t="s">
        <v>27</v>
      </c>
      <c r="M2719" t="s">
        <v>28</v>
      </c>
      <c r="N2719" s="5">
        <v>7.2</v>
      </c>
      <c r="O2719" s="7">
        <v>2</v>
      </c>
      <c r="P2719" s="5">
        <v>5</v>
      </c>
      <c r="Q2719" s="5">
        <v>2.2000000000000002</v>
      </c>
      <c r="R2719" s="22">
        <f>Tabla1[[#This Row],[Fecha de Envío]]-Tabla1[[#This Row],[Fecha de Orden]]</f>
        <v>15</v>
      </c>
      <c r="S2719" s="24">
        <f>YEAR(Tabla1[[#This Row],[Fecha de Orden]])</f>
        <v>2022</v>
      </c>
      <c r="T2719" t="str">
        <f>VLOOKUP(Tabla1[[#This Row],[Nombre del Producto]],Tabla2[[Nombre Producto]:[Costo Unitario]],2,FALSE)</f>
        <v>Lot's O' Nuts</v>
      </c>
      <c r="U2719" t="str">
        <f>VLOOKUP(Tabla1[[#This Row],[Fábrica]],Tabla3[],4,FALSE)</f>
        <v>Arizona</v>
      </c>
    </row>
    <row r="2720" spans="1:21" x14ac:dyDescent="0.25">
      <c r="A2720" t="s">
        <v>3632</v>
      </c>
      <c r="B2720" s="3">
        <v>44825</v>
      </c>
      <c r="C2720" s="3">
        <v>44840</v>
      </c>
      <c r="D2720" t="s">
        <v>18</v>
      </c>
      <c r="E2720">
        <v>158421</v>
      </c>
      <c r="F2720" t="s">
        <v>19</v>
      </c>
      <c r="G2720" t="s">
        <v>931</v>
      </c>
      <c r="H2720" t="s">
        <v>678</v>
      </c>
      <c r="I2720">
        <v>29203</v>
      </c>
      <c r="J2720" t="s">
        <v>22</v>
      </c>
      <c r="K2720" t="s">
        <v>66</v>
      </c>
      <c r="L2720" t="s">
        <v>24</v>
      </c>
      <c r="M2720" t="s">
        <v>25</v>
      </c>
      <c r="N2720" s="5">
        <v>15</v>
      </c>
      <c r="O2720" s="7">
        <v>4</v>
      </c>
      <c r="P2720" s="5">
        <v>9.8000000000000007</v>
      </c>
      <c r="Q2720" s="5">
        <v>5.2</v>
      </c>
      <c r="R2720" s="22">
        <f>Tabla1[[#This Row],[Fecha de Envío]]-Tabla1[[#This Row],[Fecha de Orden]]</f>
        <v>15</v>
      </c>
      <c r="S2720" s="24">
        <f>YEAR(Tabla1[[#This Row],[Fecha de Orden]])</f>
        <v>2022</v>
      </c>
      <c r="T2720" t="str">
        <f>VLOOKUP(Tabla1[[#This Row],[Nombre del Producto]],Tabla2[[Nombre Producto]:[Costo Unitario]],2,FALSE)</f>
        <v>Wicked Choccy's</v>
      </c>
      <c r="U2720" t="str">
        <f>VLOOKUP(Tabla1[[#This Row],[Fábrica]],Tabla3[],4,FALSE)</f>
        <v>Georgia</v>
      </c>
    </row>
    <row r="2721" spans="1:21" x14ac:dyDescent="0.25">
      <c r="A2721" t="s">
        <v>3633</v>
      </c>
      <c r="B2721" s="3">
        <v>44825</v>
      </c>
      <c r="C2721" s="3">
        <v>44840</v>
      </c>
      <c r="D2721" t="s">
        <v>18</v>
      </c>
      <c r="E2721">
        <v>158421</v>
      </c>
      <c r="F2721" t="s">
        <v>19</v>
      </c>
      <c r="G2721" t="s">
        <v>931</v>
      </c>
      <c r="H2721" t="s">
        <v>678</v>
      </c>
      <c r="I2721">
        <v>29203</v>
      </c>
      <c r="J2721" t="s">
        <v>22</v>
      </c>
      <c r="K2721" t="s">
        <v>66</v>
      </c>
      <c r="L2721" t="s">
        <v>45</v>
      </c>
      <c r="M2721" t="s">
        <v>46</v>
      </c>
      <c r="N2721" s="5">
        <v>27.92</v>
      </c>
      <c r="O2721" s="7">
        <v>8</v>
      </c>
      <c r="P2721" s="5">
        <v>19.920000000000002</v>
      </c>
      <c r="Q2721" s="5">
        <v>8</v>
      </c>
      <c r="R2721" s="22">
        <f>Tabla1[[#This Row],[Fecha de Envío]]-Tabla1[[#This Row],[Fecha de Orden]]</f>
        <v>15</v>
      </c>
      <c r="S2721" s="24">
        <f>YEAR(Tabla1[[#This Row],[Fecha de Orden]])</f>
        <v>2022</v>
      </c>
      <c r="T2721" t="str">
        <f>VLOOKUP(Tabla1[[#This Row],[Nombre del Producto]],Tabla2[[Nombre Producto]:[Costo Unitario]],2,FALSE)</f>
        <v>Lot's O' Nuts</v>
      </c>
      <c r="U2721" t="str">
        <f>VLOOKUP(Tabla1[[#This Row],[Fábrica]],Tabla3[],4,FALSE)</f>
        <v>Arizona</v>
      </c>
    </row>
    <row r="2722" spans="1:21" x14ac:dyDescent="0.25">
      <c r="A2722" t="s">
        <v>3634</v>
      </c>
      <c r="B2722" s="3">
        <v>44825</v>
      </c>
      <c r="C2722" s="3">
        <v>44840</v>
      </c>
      <c r="D2722" t="s">
        <v>18</v>
      </c>
      <c r="E2722">
        <v>158421</v>
      </c>
      <c r="F2722" t="s">
        <v>19</v>
      </c>
      <c r="G2722" t="s">
        <v>931</v>
      </c>
      <c r="H2722" t="s">
        <v>678</v>
      </c>
      <c r="I2722">
        <v>29203</v>
      </c>
      <c r="J2722" t="s">
        <v>22</v>
      </c>
      <c r="K2722" t="s">
        <v>66</v>
      </c>
      <c r="L2722" t="s">
        <v>36</v>
      </c>
      <c r="M2722" t="s">
        <v>37</v>
      </c>
      <c r="N2722" s="5">
        <v>16.25</v>
      </c>
      <c r="O2722" s="7">
        <v>5</v>
      </c>
      <c r="P2722" s="5">
        <v>10.55</v>
      </c>
      <c r="Q2722" s="5">
        <v>5.7</v>
      </c>
      <c r="R2722" s="22">
        <f>Tabla1[[#This Row],[Fecha de Envío]]-Tabla1[[#This Row],[Fecha de Orden]]</f>
        <v>15</v>
      </c>
      <c r="S2722" s="24">
        <f>YEAR(Tabla1[[#This Row],[Fecha de Orden]])</f>
        <v>2022</v>
      </c>
      <c r="T2722" t="str">
        <f>VLOOKUP(Tabla1[[#This Row],[Nombre del Producto]],Tabla2[[Nombre Producto]:[Costo Unitario]],2,FALSE)</f>
        <v>Wicked Choccy's</v>
      </c>
      <c r="U2722" t="str">
        <f>VLOOKUP(Tabla1[[#This Row],[Fábrica]],Tabla3[],4,FALSE)</f>
        <v>Georgia</v>
      </c>
    </row>
    <row r="2723" spans="1:21" x14ac:dyDescent="0.25">
      <c r="A2723" t="s">
        <v>8480</v>
      </c>
      <c r="B2723" s="3">
        <v>44825</v>
      </c>
      <c r="C2723" s="3">
        <v>44838</v>
      </c>
      <c r="D2723" t="s">
        <v>39</v>
      </c>
      <c r="E2723">
        <v>126697</v>
      </c>
      <c r="F2723" t="s">
        <v>19</v>
      </c>
      <c r="G2723" t="s">
        <v>159</v>
      </c>
      <c r="H2723" t="s">
        <v>42</v>
      </c>
      <c r="I2723">
        <v>77041</v>
      </c>
      <c r="J2723" t="s">
        <v>22</v>
      </c>
      <c r="K2723" t="s">
        <v>43</v>
      </c>
      <c r="L2723" t="s">
        <v>33</v>
      </c>
      <c r="M2723" t="s">
        <v>34</v>
      </c>
      <c r="N2723" s="5">
        <v>14.4</v>
      </c>
      <c r="O2723" s="7">
        <v>4</v>
      </c>
      <c r="P2723" s="5">
        <v>9.6</v>
      </c>
      <c r="Q2723" s="5">
        <v>4.8</v>
      </c>
      <c r="R2723" s="22">
        <f>Tabla1[[#This Row],[Fecha de Envío]]-Tabla1[[#This Row],[Fecha de Orden]]</f>
        <v>13</v>
      </c>
      <c r="S2723" s="24">
        <f>YEAR(Tabla1[[#This Row],[Fecha de Orden]])</f>
        <v>2022</v>
      </c>
      <c r="T2723" t="str">
        <f>VLOOKUP(Tabla1[[#This Row],[Nombre del Producto]],Tabla2[[Nombre Producto]:[Costo Unitario]],2,FALSE)</f>
        <v>Lot's O' Nuts</v>
      </c>
      <c r="U2723" t="str">
        <f>VLOOKUP(Tabla1[[#This Row],[Fábrica]],Tabla3[],4,FALSE)</f>
        <v>Arizona</v>
      </c>
    </row>
    <row r="2724" spans="1:21" x14ac:dyDescent="0.25">
      <c r="A2724" t="s">
        <v>8481</v>
      </c>
      <c r="B2724" s="3">
        <v>44825</v>
      </c>
      <c r="C2724" s="3">
        <v>44838</v>
      </c>
      <c r="D2724" t="s">
        <v>39</v>
      </c>
      <c r="E2724">
        <v>126697</v>
      </c>
      <c r="F2724" t="s">
        <v>19</v>
      </c>
      <c r="G2724" t="s">
        <v>159</v>
      </c>
      <c r="H2724" t="s">
        <v>42</v>
      </c>
      <c r="I2724">
        <v>77041</v>
      </c>
      <c r="J2724" t="s">
        <v>22</v>
      </c>
      <c r="K2724" t="s">
        <v>43</v>
      </c>
      <c r="L2724" t="s">
        <v>36</v>
      </c>
      <c r="M2724" t="s">
        <v>37</v>
      </c>
      <c r="N2724" s="5">
        <v>9.75</v>
      </c>
      <c r="O2724" s="7">
        <v>3</v>
      </c>
      <c r="P2724" s="5">
        <v>6.33</v>
      </c>
      <c r="Q2724" s="5">
        <v>3.42</v>
      </c>
      <c r="R2724" s="22">
        <f>Tabla1[[#This Row],[Fecha de Envío]]-Tabla1[[#This Row],[Fecha de Orden]]</f>
        <v>13</v>
      </c>
      <c r="S2724" s="24">
        <f>YEAR(Tabla1[[#This Row],[Fecha de Orden]])</f>
        <v>2022</v>
      </c>
      <c r="T2724" t="str">
        <f>VLOOKUP(Tabla1[[#This Row],[Nombre del Producto]],Tabla2[[Nombre Producto]:[Costo Unitario]],2,FALSE)</f>
        <v>Wicked Choccy's</v>
      </c>
      <c r="U2724" t="str">
        <f>VLOOKUP(Tabla1[[#This Row],[Fábrica]],Tabla3[],4,FALSE)</f>
        <v>Georgia</v>
      </c>
    </row>
    <row r="2725" spans="1:21" x14ac:dyDescent="0.25">
      <c r="A2725" t="s">
        <v>8774</v>
      </c>
      <c r="B2725" s="3">
        <v>44825</v>
      </c>
      <c r="C2725" s="3">
        <v>44840</v>
      </c>
      <c r="D2725" t="s">
        <v>18</v>
      </c>
      <c r="E2725">
        <v>117800</v>
      </c>
      <c r="F2725" t="s">
        <v>19</v>
      </c>
      <c r="G2725" t="s">
        <v>1897</v>
      </c>
      <c r="H2725" t="s">
        <v>106</v>
      </c>
      <c r="I2725">
        <v>2149</v>
      </c>
      <c r="J2725" t="s">
        <v>22</v>
      </c>
      <c r="K2725" t="s">
        <v>32</v>
      </c>
      <c r="L2725" t="s">
        <v>27</v>
      </c>
      <c r="M2725" t="s">
        <v>28</v>
      </c>
      <c r="N2725" s="5">
        <v>10.8</v>
      </c>
      <c r="O2725" s="7">
        <v>3</v>
      </c>
      <c r="P2725" s="5">
        <v>7.5</v>
      </c>
      <c r="Q2725" s="5">
        <v>3.3</v>
      </c>
      <c r="R2725" s="22">
        <f>Tabla1[[#This Row],[Fecha de Envío]]-Tabla1[[#This Row],[Fecha de Orden]]</f>
        <v>15</v>
      </c>
      <c r="S2725" s="24">
        <f>YEAR(Tabla1[[#This Row],[Fecha de Orden]])</f>
        <v>2022</v>
      </c>
      <c r="T2725" t="str">
        <f>VLOOKUP(Tabla1[[#This Row],[Nombre del Producto]],Tabla2[[Nombre Producto]:[Costo Unitario]],2,FALSE)</f>
        <v>Lot's O' Nuts</v>
      </c>
      <c r="U2725" t="str">
        <f>VLOOKUP(Tabla1[[#This Row],[Fábrica]],Tabla3[],4,FALSE)</f>
        <v>Arizona</v>
      </c>
    </row>
    <row r="2726" spans="1:21" x14ac:dyDescent="0.25">
      <c r="A2726" t="s">
        <v>8775</v>
      </c>
      <c r="B2726" s="3">
        <v>44825</v>
      </c>
      <c r="C2726" s="3">
        <v>44840</v>
      </c>
      <c r="D2726" t="s">
        <v>18</v>
      </c>
      <c r="E2726">
        <v>117800</v>
      </c>
      <c r="F2726" t="s">
        <v>19</v>
      </c>
      <c r="G2726" t="s">
        <v>1897</v>
      </c>
      <c r="H2726" t="s">
        <v>106</v>
      </c>
      <c r="I2726">
        <v>2149</v>
      </c>
      <c r="J2726" t="s">
        <v>22</v>
      </c>
      <c r="K2726" t="s">
        <v>32</v>
      </c>
      <c r="L2726" t="s">
        <v>36</v>
      </c>
      <c r="M2726" t="s">
        <v>37</v>
      </c>
      <c r="N2726" s="5">
        <v>6.5</v>
      </c>
      <c r="O2726" s="7">
        <v>2</v>
      </c>
      <c r="P2726" s="5">
        <v>4.22</v>
      </c>
      <c r="Q2726" s="5">
        <v>2.2799999999999998</v>
      </c>
      <c r="R2726" s="22">
        <f>Tabla1[[#This Row],[Fecha de Envío]]-Tabla1[[#This Row],[Fecha de Orden]]</f>
        <v>15</v>
      </c>
      <c r="S2726" s="24">
        <f>YEAR(Tabla1[[#This Row],[Fecha de Orden]])</f>
        <v>2022</v>
      </c>
      <c r="T2726" t="str">
        <f>VLOOKUP(Tabla1[[#This Row],[Nombre del Producto]],Tabla2[[Nombre Producto]:[Costo Unitario]],2,FALSE)</f>
        <v>Wicked Choccy's</v>
      </c>
      <c r="U2726" t="str">
        <f>VLOOKUP(Tabla1[[#This Row],[Fábrica]],Tabla3[],4,FALSE)</f>
        <v>Georgia</v>
      </c>
    </row>
    <row r="2727" spans="1:21" x14ac:dyDescent="0.25">
      <c r="A2727" t="s">
        <v>2719</v>
      </c>
      <c r="B2727" s="3">
        <v>44826</v>
      </c>
      <c r="C2727" s="3">
        <v>44836</v>
      </c>
      <c r="D2727" t="s">
        <v>82</v>
      </c>
      <c r="E2727">
        <v>112571</v>
      </c>
      <c r="F2727" t="s">
        <v>19</v>
      </c>
      <c r="G2727" t="s">
        <v>890</v>
      </c>
      <c r="H2727" t="s">
        <v>21</v>
      </c>
      <c r="I2727">
        <v>92054</v>
      </c>
      <c r="J2727" t="s">
        <v>22</v>
      </c>
      <c r="K2727" t="s">
        <v>23</v>
      </c>
      <c r="L2727" t="s">
        <v>33</v>
      </c>
      <c r="M2727" t="s">
        <v>34</v>
      </c>
      <c r="N2727" s="5">
        <v>7.2</v>
      </c>
      <c r="O2727" s="7">
        <v>2</v>
      </c>
      <c r="P2727" s="5">
        <v>4.8</v>
      </c>
      <c r="Q2727" s="5">
        <v>2.4</v>
      </c>
      <c r="R2727" s="22">
        <f>Tabla1[[#This Row],[Fecha de Envío]]-Tabla1[[#This Row],[Fecha de Orden]]</f>
        <v>10</v>
      </c>
      <c r="S2727" s="24">
        <f>YEAR(Tabla1[[#This Row],[Fecha de Orden]])</f>
        <v>2022</v>
      </c>
      <c r="T2727" t="str">
        <f>VLOOKUP(Tabla1[[#This Row],[Nombre del Producto]],Tabla2[[Nombre Producto]:[Costo Unitario]],2,FALSE)</f>
        <v>Lot's O' Nuts</v>
      </c>
      <c r="U2727" t="str">
        <f>VLOOKUP(Tabla1[[#This Row],[Fábrica]],Tabla3[],4,FALSE)</f>
        <v>Arizona</v>
      </c>
    </row>
    <row r="2728" spans="1:21" x14ac:dyDescent="0.25">
      <c r="A2728" t="s">
        <v>3554</v>
      </c>
      <c r="B2728" s="3">
        <v>44826</v>
      </c>
      <c r="C2728" s="3">
        <v>44839</v>
      </c>
      <c r="D2728" t="s">
        <v>39</v>
      </c>
      <c r="E2728">
        <v>115343</v>
      </c>
      <c r="F2728" t="s">
        <v>19</v>
      </c>
      <c r="G2728" t="s">
        <v>144</v>
      </c>
      <c r="H2728" t="s">
        <v>101</v>
      </c>
      <c r="I2728">
        <v>19143</v>
      </c>
      <c r="J2728" t="s">
        <v>22</v>
      </c>
      <c r="K2728" t="s">
        <v>32</v>
      </c>
      <c r="L2728" t="s">
        <v>36</v>
      </c>
      <c r="M2728" t="s">
        <v>37</v>
      </c>
      <c r="N2728" s="5">
        <v>16.25</v>
      </c>
      <c r="O2728" s="7">
        <v>5</v>
      </c>
      <c r="P2728" s="5">
        <v>10.55</v>
      </c>
      <c r="Q2728" s="5">
        <v>5.7</v>
      </c>
      <c r="R2728" s="22">
        <f>Tabla1[[#This Row],[Fecha de Envío]]-Tabla1[[#This Row],[Fecha de Orden]]</f>
        <v>13</v>
      </c>
      <c r="S2728" s="24">
        <f>YEAR(Tabla1[[#This Row],[Fecha de Orden]])</f>
        <v>2022</v>
      </c>
      <c r="T2728" t="str">
        <f>VLOOKUP(Tabla1[[#This Row],[Nombre del Producto]],Tabla2[[Nombre Producto]:[Costo Unitario]],2,FALSE)</f>
        <v>Wicked Choccy's</v>
      </c>
      <c r="U2728" t="str">
        <f>VLOOKUP(Tabla1[[#This Row],[Fábrica]],Tabla3[],4,FALSE)</f>
        <v>Georgia</v>
      </c>
    </row>
    <row r="2729" spans="1:21" x14ac:dyDescent="0.25">
      <c r="A2729" t="s">
        <v>3555</v>
      </c>
      <c r="B2729" s="3">
        <v>44826</v>
      </c>
      <c r="C2729" s="3">
        <v>44839</v>
      </c>
      <c r="D2729" t="s">
        <v>39</v>
      </c>
      <c r="E2729">
        <v>115343</v>
      </c>
      <c r="F2729" t="s">
        <v>19</v>
      </c>
      <c r="G2729" t="s">
        <v>144</v>
      </c>
      <c r="H2729" t="s">
        <v>101</v>
      </c>
      <c r="I2729">
        <v>19143</v>
      </c>
      <c r="J2729" t="s">
        <v>22</v>
      </c>
      <c r="K2729" t="s">
        <v>32</v>
      </c>
      <c r="L2729" t="s">
        <v>33</v>
      </c>
      <c r="M2729" t="s">
        <v>34</v>
      </c>
      <c r="N2729" s="5">
        <v>10.8</v>
      </c>
      <c r="O2729" s="7">
        <v>3</v>
      </c>
      <c r="P2729" s="5">
        <v>7.2</v>
      </c>
      <c r="Q2729" s="5">
        <v>3.6</v>
      </c>
      <c r="R2729" s="22">
        <f>Tabla1[[#This Row],[Fecha de Envío]]-Tabla1[[#This Row],[Fecha de Orden]]</f>
        <v>13</v>
      </c>
      <c r="S2729" s="24">
        <f>YEAR(Tabla1[[#This Row],[Fecha de Orden]])</f>
        <v>2022</v>
      </c>
      <c r="T2729" t="str">
        <f>VLOOKUP(Tabla1[[#This Row],[Nombre del Producto]],Tabla2[[Nombre Producto]:[Costo Unitario]],2,FALSE)</f>
        <v>Lot's O' Nuts</v>
      </c>
      <c r="U2729" t="str">
        <f>VLOOKUP(Tabla1[[#This Row],[Fábrica]],Tabla3[],4,FALSE)</f>
        <v>Arizona</v>
      </c>
    </row>
    <row r="2730" spans="1:21" x14ac:dyDescent="0.25">
      <c r="A2730" t="s">
        <v>6042</v>
      </c>
      <c r="B2730" s="3">
        <v>44826</v>
      </c>
      <c r="C2730" s="3">
        <v>44840</v>
      </c>
      <c r="D2730" t="s">
        <v>71</v>
      </c>
      <c r="E2730">
        <v>134992</v>
      </c>
      <c r="F2730" t="s">
        <v>19</v>
      </c>
      <c r="G2730" t="s">
        <v>122</v>
      </c>
      <c r="H2730" t="s">
        <v>133</v>
      </c>
      <c r="I2730">
        <v>22204</v>
      </c>
      <c r="J2730" t="s">
        <v>22</v>
      </c>
      <c r="K2730" t="s">
        <v>66</v>
      </c>
      <c r="L2730" t="s">
        <v>24</v>
      </c>
      <c r="M2730" t="s">
        <v>25</v>
      </c>
      <c r="N2730" s="5">
        <v>7.5</v>
      </c>
      <c r="O2730" s="7">
        <v>2</v>
      </c>
      <c r="P2730" s="5">
        <v>4.9000000000000004</v>
      </c>
      <c r="Q2730" s="5">
        <v>2.6</v>
      </c>
      <c r="R2730" s="22">
        <f>Tabla1[[#This Row],[Fecha de Envío]]-Tabla1[[#This Row],[Fecha de Orden]]</f>
        <v>14</v>
      </c>
      <c r="S2730" s="24">
        <f>YEAR(Tabla1[[#This Row],[Fecha de Orden]])</f>
        <v>2022</v>
      </c>
      <c r="T2730" t="str">
        <f>VLOOKUP(Tabla1[[#This Row],[Nombre del Producto]],Tabla2[[Nombre Producto]:[Costo Unitario]],2,FALSE)</f>
        <v>Wicked Choccy's</v>
      </c>
      <c r="U2730" t="str">
        <f>VLOOKUP(Tabla1[[#This Row],[Fábrica]],Tabla3[],4,FALSE)</f>
        <v>Georgia</v>
      </c>
    </row>
    <row r="2731" spans="1:21" x14ac:dyDescent="0.25">
      <c r="A2731" t="s">
        <v>6043</v>
      </c>
      <c r="B2731" s="3">
        <v>44826</v>
      </c>
      <c r="C2731" s="3">
        <v>44840</v>
      </c>
      <c r="D2731" t="s">
        <v>71</v>
      </c>
      <c r="E2731">
        <v>134992</v>
      </c>
      <c r="F2731" t="s">
        <v>19</v>
      </c>
      <c r="G2731" t="s">
        <v>122</v>
      </c>
      <c r="H2731" t="s">
        <v>133</v>
      </c>
      <c r="I2731">
        <v>22204</v>
      </c>
      <c r="J2731" t="s">
        <v>22</v>
      </c>
      <c r="K2731" t="s">
        <v>66</v>
      </c>
      <c r="L2731" t="s">
        <v>33</v>
      </c>
      <c r="M2731" t="s">
        <v>34</v>
      </c>
      <c r="N2731" s="5">
        <v>18</v>
      </c>
      <c r="O2731" s="7">
        <v>5</v>
      </c>
      <c r="P2731" s="5">
        <v>12</v>
      </c>
      <c r="Q2731" s="5">
        <v>6</v>
      </c>
      <c r="R2731" s="22">
        <f>Tabla1[[#This Row],[Fecha de Envío]]-Tabla1[[#This Row],[Fecha de Orden]]</f>
        <v>14</v>
      </c>
      <c r="S2731" s="24">
        <f>YEAR(Tabla1[[#This Row],[Fecha de Orden]])</f>
        <v>2022</v>
      </c>
      <c r="T2731" t="str">
        <f>VLOOKUP(Tabla1[[#This Row],[Nombre del Producto]],Tabla2[[Nombre Producto]:[Costo Unitario]],2,FALSE)</f>
        <v>Lot's O' Nuts</v>
      </c>
      <c r="U2731" t="str">
        <f>VLOOKUP(Tabla1[[#This Row],[Fábrica]],Tabla3[],4,FALSE)</f>
        <v>Arizona</v>
      </c>
    </row>
    <row r="2732" spans="1:21" x14ac:dyDescent="0.25">
      <c r="A2732" t="s">
        <v>6272</v>
      </c>
      <c r="B2732" s="3">
        <v>44826</v>
      </c>
      <c r="C2732" s="3">
        <v>44840</v>
      </c>
      <c r="D2732" t="s">
        <v>71</v>
      </c>
      <c r="E2732">
        <v>168760</v>
      </c>
      <c r="F2732" t="s">
        <v>19</v>
      </c>
      <c r="G2732" t="s">
        <v>53</v>
      </c>
      <c r="H2732" t="s">
        <v>21</v>
      </c>
      <c r="I2732">
        <v>90049</v>
      </c>
      <c r="J2732" t="s">
        <v>22</v>
      </c>
      <c r="K2732" t="s">
        <v>23</v>
      </c>
      <c r="L2732" t="s">
        <v>33</v>
      </c>
      <c r="M2732" t="s">
        <v>34</v>
      </c>
      <c r="N2732" s="5">
        <v>10.8</v>
      </c>
      <c r="O2732" s="7">
        <v>3</v>
      </c>
      <c r="P2732" s="5">
        <v>7.2</v>
      </c>
      <c r="Q2732" s="5">
        <v>3.6</v>
      </c>
      <c r="R2732" s="22">
        <f>Tabla1[[#This Row],[Fecha de Envío]]-Tabla1[[#This Row],[Fecha de Orden]]</f>
        <v>14</v>
      </c>
      <c r="S2732" s="24">
        <f>YEAR(Tabla1[[#This Row],[Fecha de Orden]])</f>
        <v>2022</v>
      </c>
      <c r="T2732" t="str">
        <f>VLOOKUP(Tabla1[[#This Row],[Nombre del Producto]],Tabla2[[Nombre Producto]:[Costo Unitario]],2,FALSE)</f>
        <v>Lot's O' Nuts</v>
      </c>
      <c r="U2732" t="str">
        <f>VLOOKUP(Tabla1[[#This Row],[Fábrica]],Tabla3[],4,FALSE)</f>
        <v>Arizona</v>
      </c>
    </row>
    <row r="2733" spans="1:21" x14ac:dyDescent="0.25">
      <c r="A2733" t="s">
        <v>8136</v>
      </c>
      <c r="B2733" s="3">
        <v>44826</v>
      </c>
      <c r="C2733" s="3">
        <v>44840</v>
      </c>
      <c r="D2733" t="s">
        <v>18</v>
      </c>
      <c r="E2733">
        <v>102260</v>
      </c>
      <c r="F2733" t="s">
        <v>19</v>
      </c>
      <c r="G2733" t="s">
        <v>347</v>
      </c>
      <c r="H2733" t="s">
        <v>65</v>
      </c>
      <c r="I2733">
        <v>37064</v>
      </c>
      <c r="J2733" t="s">
        <v>22</v>
      </c>
      <c r="K2733" t="s">
        <v>66</v>
      </c>
      <c r="L2733" t="s">
        <v>27</v>
      </c>
      <c r="M2733" t="s">
        <v>28</v>
      </c>
      <c r="N2733" s="5">
        <v>7.2</v>
      </c>
      <c r="O2733" s="7">
        <v>2</v>
      </c>
      <c r="P2733" s="5">
        <v>5</v>
      </c>
      <c r="Q2733" s="5">
        <v>2.2000000000000002</v>
      </c>
      <c r="R2733" s="22">
        <f>Tabla1[[#This Row],[Fecha de Envío]]-Tabla1[[#This Row],[Fecha de Orden]]</f>
        <v>14</v>
      </c>
      <c r="S2733" s="24">
        <f>YEAR(Tabla1[[#This Row],[Fecha de Orden]])</f>
        <v>2022</v>
      </c>
      <c r="T2733" t="str">
        <f>VLOOKUP(Tabla1[[#This Row],[Nombre del Producto]],Tabla2[[Nombre Producto]:[Costo Unitario]],2,FALSE)</f>
        <v>Lot's O' Nuts</v>
      </c>
      <c r="U2733" t="str">
        <f>VLOOKUP(Tabla1[[#This Row],[Fábrica]],Tabla3[],4,FALSE)</f>
        <v>Arizona</v>
      </c>
    </row>
    <row r="2734" spans="1:21" x14ac:dyDescent="0.25">
      <c r="A2734" t="s">
        <v>8137</v>
      </c>
      <c r="B2734" s="3">
        <v>44826</v>
      </c>
      <c r="C2734" s="3">
        <v>44840</v>
      </c>
      <c r="D2734" t="s">
        <v>18</v>
      </c>
      <c r="E2734">
        <v>102260</v>
      </c>
      <c r="F2734" t="s">
        <v>19</v>
      </c>
      <c r="G2734" t="s">
        <v>347</v>
      </c>
      <c r="H2734" t="s">
        <v>65</v>
      </c>
      <c r="I2734">
        <v>37064</v>
      </c>
      <c r="J2734" t="s">
        <v>22</v>
      </c>
      <c r="K2734" t="s">
        <v>66</v>
      </c>
      <c r="L2734" t="s">
        <v>45</v>
      </c>
      <c r="M2734" t="s">
        <v>46</v>
      </c>
      <c r="N2734" s="5">
        <v>6.98</v>
      </c>
      <c r="O2734" s="7">
        <v>2</v>
      </c>
      <c r="P2734" s="5">
        <v>4.9800000000000004</v>
      </c>
      <c r="Q2734" s="5">
        <v>2</v>
      </c>
      <c r="R2734" s="22">
        <f>Tabla1[[#This Row],[Fecha de Envío]]-Tabla1[[#This Row],[Fecha de Orden]]</f>
        <v>14</v>
      </c>
      <c r="S2734" s="24">
        <f>YEAR(Tabla1[[#This Row],[Fecha de Orden]])</f>
        <v>2022</v>
      </c>
      <c r="T2734" t="str">
        <f>VLOOKUP(Tabla1[[#This Row],[Nombre del Producto]],Tabla2[[Nombre Producto]:[Costo Unitario]],2,FALSE)</f>
        <v>Lot's O' Nuts</v>
      </c>
      <c r="U2734" t="str">
        <f>VLOOKUP(Tabla1[[#This Row],[Fábrica]],Tabla3[],4,FALSE)</f>
        <v>Arizona</v>
      </c>
    </row>
    <row r="2735" spans="1:21" x14ac:dyDescent="0.25">
      <c r="A2735" t="s">
        <v>8138</v>
      </c>
      <c r="B2735" s="3">
        <v>44826</v>
      </c>
      <c r="C2735" s="3">
        <v>44840</v>
      </c>
      <c r="D2735" t="s">
        <v>18</v>
      </c>
      <c r="E2735">
        <v>102260</v>
      </c>
      <c r="F2735" t="s">
        <v>19</v>
      </c>
      <c r="G2735" t="s">
        <v>347</v>
      </c>
      <c r="H2735" t="s">
        <v>65</v>
      </c>
      <c r="I2735">
        <v>37064</v>
      </c>
      <c r="J2735" t="s">
        <v>22</v>
      </c>
      <c r="K2735" t="s">
        <v>66</v>
      </c>
      <c r="L2735" t="s">
        <v>33</v>
      </c>
      <c r="M2735" t="s">
        <v>34</v>
      </c>
      <c r="N2735" s="5">
        <v>3.6</v>
      </c>
      <c r="O2735" s="7">
        <v>1</v>
      </c>
      <c r="P2735" s="5">
        <v>2.4</v>
      </c>
      <c r="Q2735" s="5">
        <v>1.2</v>
      </c>
      <c r="R2735" s="22">
        <f>Tabla1[[#This Row],[Fecha de Envío]]-Tabla1[[#This Row],[Fecha de Orden]]</f>
        <v>14</v>
      </c>
      <c r="S2735" s="24">
        <f>YEAR(Tabla1[[#This Row],[Fecha de Orden]])</f>
        <v>2022</v>
      </c>
      <c r="T2735" t="str">
        <f>VLOOKUP(Tabla1[[#This Row],[Nombre del Producto]],Tabla2[[Nombre Producto]:[Costo Unitario]],2,FALSE)</f>
        <v>Lot's O' Nuts</v>
      </c>
      <c r="U2735" t="str">
        <f>VLOOKUP(Tabla1[[#This Row],[Fábrica]],Tabla3[],4,FALSE)</f>
        <v>Arizona</v>
      </c>
    </row>
    <row r="2736" spans="1:21" x14ac:dyDescent="0.25">
      <c r="A2736" t="s">
        <v>2003</v>
      </c>
      <c r="B2736" s="3">
        <v>44828</v>
      </c>
      <c r="C2736" s="3">
        <v>44840</v>
      </c>
      <c r="D2736" t="s">
        <v>71</v>
      </c>
      <c r="E2736">
        <v>147816</v>
      </c>
      <c r="F2736" t="s">
        <v>19</v>
      </c>
      <c r="G2736" t="s">
        <v>244</v>
      </c>
      <c r="H2736" t="s">
        <v>69</v>
      </c>
      <c r="I2736">
        <v>85705</v>
      </c>
      <c r="J2736" t="s">
        <v>22</v>
      </c>
      <c r="K2736" t="s">
        <v>23</v>
      </c>
      <c r="L2736" t="s">
        <v>27</v>
      </c>
      <c r="M2736" t="s">
        <v>28</v>
      </c>
      <c r="N2736" s="5">
        <v>7.2</v>
      </c>
      <c r="O2736" s="7">
        <v>2</v>
      </c>
      <c r="P2736" s="5">
        <v>5</v>
      </c>
      <c r="Q2736" s="5">
        <v>2.2000000000000002</v>
      </c>
      <c r="R2736" s="22">
        <f>Tabla1[[#This Row],[Fecha de Envío]]-Tabla1[[#This Row],[Fecha de Orden]]</f>
        <v>12</v>
      </c>
      <c r="S2736" s="24">
        <f>YEAR(Tabla1[[#This Row],[Fecha de Orden]])</f>
        <v>2022</v>
      </c>
      <c r="T2736" t="str">
        <f>VLOOKUP(Tabla1[[#This Row],[Nombre del Producto]],Tabla2[[Nombre Producto]:[Costo Unitario]],2,FALSE)</f>
        <v>Lot's O' Nuts</v>
      </c>
      <c r="U2736" t="str">
        <f>VLOOKUP(Tabla1[[#This Row],[Fábrica]],Tabla3[],4,FALSE)</f>
        <v>Arizona</v>
      </c>
    </row>
    <row r="2737" spans="1:21" x14ac:dyDescent="0.25">
      <c r="A2737" t="s">
        <v>2533</v>
      </c>
      <c r="B2737" s="3">
        <v>44828</v>
      </c>
      <c r="C2737" s="3">
        <v>44842</v>
      </c>
      <c r="D2737" t="s">
        <v>18</v>
      </c>
      <c r="E2737">
        <v>153381</v>
      </c>
      <c r="F2737" t="s">
        <v>19</v>
      </c>
      <c r="G2737" t="s">
        <v>2534</v>
      </c>
      <c r="H2737" t="s">
        <v>1065</v>
      </c>
      <c r="I2737">
        <v>52001</v>
      </c>
      <c r="J2737" t="s">
        <v>22</v>
      </c>
      <c r="K2737" t="s">
        <v>43</v>
      </c>
      <c r="L2737" t="s">
        <v>24</v>
      </c>
      <c r="M2737" t="s">
        <v>25</v>
      </c>
      <c r="N2737" s="5">
        <v>37.5</v>
      </c>
      <c r="O2737" s="7">
        <v>10</v>
      </c>
      <c r="P2737" s="5">
        <v>24.5</v>
      </c>
      <c r="Q2737" s="5">
        <v>13</v>
      </c>
      <c r="R2737" s="22">
        <f>Tabla1[[#This Row],[Fecha de Envío]]-Tabla1[[#This Row],[Fecha de Orden]]</f>
        <v>14</v>
      </c>
      <c r="S2737" s="24">
        <f>YEAR(Tabla1[[#This Row],[Fecha de Orden]])</f>
        <v>2022</v>
      </c>
      <c r="T2737" t="str">
        <f>VLOOKUP(Tabla1[[#This Row],[Nombre del Producto]],Tabla2[[Nombre Producto]:[Costo Unitario]],2,FALSE)</f>
        <v>Wicked Choccy's</v>
      </c>
      <c r="U2737" t="str">
        <f>VLOOKUP(Tabla1[[#This Row],[Fábrica]],Tabla3[],4,FALSE)</f>
        <v>Georgia</v>
      </c>
    </row>
    <row r="2738" spans="1:21" x14ac:dyDescent="0.25">
      <c r="A2738" t="s">
        <v>2535</v>
      </c>
      <c r="B2738" s="3">
        <v>44828</v>
      </c>
      <c r="C2738" s="3">
        <v>44842</v>
      </c>
      <c r="D2738" t="s">
        <v>18</v>
      </c>
      <c r="E2738">
        <v>153381</v>
      </c>
      <c r="F2738" t="s">
        <v>19</v>
      </c>
      <c r="G2738" t="s">
        <v>2534</v>
      </c>
      <c r="H2738" t="s">
        <v>1065</v>
      </c>
      <c r="I2738">
        <v>52001</v>
      </c>
      <c r="J2738" t="s">
        <v>22</v>
      </c>
      <c r="K2738" t="s">
        <v>43</v>
      </c>
      <c r="L2738" t="s">
        <v>27</v>
      </c>
      <c r="M2738" t="s">
        <v>28</v>
      </c>
      <c r="N2738" s="5">
        <v>14.4</v>
      </c>
      <c r="O2738" s="7">
        <v>4</v>
      </c>
      <c r="P2738" s="5">
        <v>10</v>
      </c>
      <c r="Q2738" s="5">
        <v>4.4000000000000004</v>
      </c>
      <c r="R2738" s="22">
        <f>Tabla1[[#This Row],[Fecha de Envío]]-Tabla1[[#This Row],[Fecha de Orden]]</f>
        <v>14</v>
      </c>
      <c r="S2738" s="24">
        <f>YEAR(Tabla1[[#This Row],[Fecha de Orden]])</f>
        <v>2022</v>
      </c>
      <c r="T2738" t="str">
        <f>VLOOKUP(Tabla1[[#This Row],[Nombre del Producto]],Tabla2[[Nombre Producto]:[Costo Unitario]],2,FALSE)</f>
        <v>Lot's O' Nuts</v>
      </c>
      <c r="U2738" t="str">
        <f>VLOOKUP(Tabla1[[#This Row],[Fábrica]],Tabla3[],4,FALSE)</f>
        <v>Arizona</v>
      </c>
    </row>
    <row r="2739" spans="1:21" x14ac:dyDescent="0.25">
      <c r="A2739" t="s">
        <v>4341</v>
      </c>
      <c r="B2739" s="3">
        <v>44828</v>
      </c>
      <c r="C2739" s="3">
        <v>44843</v>
      </c>
      <c r="D2739" t="s">
        <v>18</v>
      </c>
      <c r="E2739">
        <v>105508</v>
      </c>
      <c r="F2739" t="s">
        <v>19</v>
      </c>
      <c r="G2739" t="s">
        <v>30</v>
      </c>
      <c r="H2739" t="s">
        <v>31</v>
      </c>
      <c r="I2739">
        <v>10035</v>
      </c>
      <c r="J2739" t="s">
        <v>22</v>
      </c>
      <c r="K2739" t="s">
        <v>32</v>
      </c>
      <c r="L2739" t="s">
        <v>33</v>
      </c>
      <c r="M2739" t="s">
        <v>34</v>
      </c>
      <c r="N2739" s="5">
        <v>3.6</v>
      </c>
      <c r="O2739" s="7">
        <v>1</v>
      </c>
      <c r="P2739" s="5">
        <v>2.4</v>
      </c>
      <c r="Q2739" s="5">
        <v>1.2</v>
      </c>
      <c r="R2739" s="22">
        <f>Tabla1[[#This Row],[Fecha de Envío]]-Tabla1[[#This Row],[Fecha de Orden]]</f>
        <v>15</v>
      </c>
      <c r="S2739" s="24">
        <f>YEAR(Tabla1[[#This Row],[Fecha de Orden]])</f>
        <v>2022</v>
      </c>
      <c r="T2739" t="str">
        <f>VLOOKUP(Tabla1[[#This Row],[Nombre del Producto]],Tabla2[[Nombre Producto]:[Costo Unitario]],2,FALSE)</f>
        <v>Lot's O' Nuts</v>
      </c>
      <c r="U2739" t="str">
        <f>VLOOKUP(Tabla1[[#This Row],[Fábrica]],Tabla3[],4,FALSE)</f>
        <v>Arizona</v>
      </c>
    </row>
    <row r="2740" spans="1:21" x14ac:dyDescent="0.25">
      <c r="A2740" t="s">
        <v>5292</v>
      </c>
      <c r="B2740" s="3">
        <v>44828</v>
      </c>
      <c r="C2740" s="3">
        <v>44843</v>
      </c>
      <c r="D2740" t="s">
        <v>71</v>
      </c>
      <c r="E2740">
        <v>106873</v>
      </c>
      <c r="F2740" t="s">
        <v>19</v>
      </c>
      <c r="G2740" t="s">
        <v>252</v>
      </c>
      <c r="H2740" t="s">
        <v>69</v>
      </c>
      <c r="I2740">
        <v>85323</v>
      </c>
      <c r="J2740" t="s">
        <v>22</v>
      </c>
      <c r="K2740" t="s">
        <v>23</v>
      </c>
      <c r="L2740" t="s">
        <v>27</v>
      </c>
      <c r="M2740" t="s">
        <v>28</v>
      </c>
      <c r="N2740" s="5">
        <v>25.2</v>
      </c>
      <c r="O2740" s="7">
        <v>7</v>
      </c>
      <c r="P2740" s="5">
        <v>17.5</v>
      </c>
      <c r="Q2740" s="5">
        <v>7.7</v>
      </c>
      <c r="R2740" s="22">
        <f>Tabla1[[#This Row],[Fecha de Envío]]-Tabla1[[#This Row],[Fecha de Orden]]</f>
        <v>15</v>
      </c>
      <c r="S2740" s="24">
        <f>YEAR(Tabla1[[#This Row],[Fecha de Orden]])</f>
        <v>2022</v>
      </c>
      <c r="T2740" t="str">
        <f>VLOOKUP(Tabla1[[#This Row],[Nombre del Producto]],Tabla2[[Nombre Producto]:[Costo Unitario]],2,FALSE)</f>
        <v>Lot's O' Nuts</v>
      </c>
      <c r="U2740" t="str">
        <f>VLOOKUP(Tabla1[[#This Row],[Fábrica]],Tabla3[],4,FALSE)</f>
        <v>Arizona</v>
      </c>
    </row>
    <row r="2741" spans="1:21" x14ac:dyDescent="0.25">
      <c r="A2741" t="s">
        <v>5293</v>
      </c>
      <c r="B2741" s="3">
        <v>44828</v>
      </c>
      <c r="C2741" s="3">
        <v>44843</v>
      </c>
      <c r="D2741" t="s">
        <v>71</v>
      </c>
      <c r="E2741">
        <v>106873</v>
      </c>
      <c r="F2741" t="s">
        <v>19</v>
      </c>
      <c r="G2741" t="s">
        <v>252</v>
      </c>
      <c r="H2741" t="s">
        <v>69</v>
      </c>
      <c r="I2741">
        <v>85323</v>
      </c>
      <c r="J2741" t="s">
        <v>22</v>
      </c>
      <c r="K2741" t="s">
        <v>23</v>
      </c>
      <c r="L2741" t="s">
        <v>24</v>
      </c>
      <c r="M2741" t="s">
        <v>25</v>
      </c>
      <c r="N2741" s="5">
        <v>7.5</v>
      </c>
      <c r="O2741" s="7">
        <v>2</v>
      </c>
      <c r="P2741" s="5">
        <v>4.9000000000000004</v>
      </c>
      <c r="Q2741" s="5">
        <v>2.6</v>
      </c>
      <c r="R2741" s="22">
        <f>Tabla1[[#This Row],[Fecha de Envío]]-Tabla1[[#This Row],[Fecha de Orden]]</f>
        <v>15</v>
      </c>
      <c r="S2741" s="24">
        <f>YEAR(Tabla1[[#This Row],[Fecha de Orden]])</f>
        <v>2022</v>
      </c>
      <c r="T2741" t="str">
        <f>VLOOKUP(Tabla1[[#This Row],[Nombre del Producto]],Tabla2[[Nombre Producto]:[Costo Unitario]],2,FALSE)</f>
        <v>Wicked Choccy's</v>
      </c>
      <c r="U2741" t="str">
        <f>VLOOKUP(Tabla1[[#This Row],[Fábrica]],Tabla3[],4,FALSE)</f>
        <v>Georgia</v>
      </c>
    </row>
    <row r="2742" spans="1:21" x14ac:dyDescent="0.25">
      <c r="A2742" t="s">
        <v>5294</v>
      </c>
      <c r="B2742" s="3">
        <v>44828</v>
      </c>
      <c r="C2742" s="3">
        <v>44843</v>
      </c>
      <c r="D2742" t="s">
        <v>71</v>
      </c>
      <c r="E2742">
        <v>106873</v>
      </c>
      <c r="F2742" t="s">
        <v>19</v>
      </c>
      <c r="G2742" t="s">
        <v>252</v>
      </c>
      <c r="H2742" t="s">
        <v>69</v>
      </c>
      <c r="I2742">
        <v>85323</v>
      </c>
      <c r="J2742" t="s">
        <v>22</v>
      </c>
      <c r="K2742" t="s">
        <v>23</v>
      </c>
      <c r="L2742" t="s">
        <v>36</v>
      </c>
      <c r="M2742" t="s">
        <v>37</v>
      </c>
      <c r="N2742" s="5">
        <v>6.5</v>
      </c>
      <c r="O2742" s="7">
        <v>2</v>
      </c>
      <c r="P2742" s="5">
        <v>4.22</v>
      </c>
      <c r="Q2742" s="5">
        <v>2.2799999999999998</v>
      </c>
      <c r="R2742" s="22">
        <f>Tabla1[[#This Row],[Fecha de Envío]]-Tabla1[[#This Row],[Fecha de Orden]]</f>
        <v>15</v>
      </c>
      <c r="S2742" s="24">
        <f>YEAR(Tabla1[[#This Row],[Fecha de Orden]])</f>
        <v>2022</v>
      </c>
      <c r="T2742" t="str">
        <f>VLOOKUP(Tabla1[[#This Row],[Nombre del Producto]],Tabla2[[Nombre Producto]:[Costo Unitario]],2,FALSE)</f>
        <v>Wicked Choccy's</v>
      </c>
      <c r="U2742" t="str">
        <f>VLOOKUP(Tabla1[[#This Row],[Fábrica]],Tabla3[],4,FALSE)</f>
        <v>Georgia</v>
      </c>
    </row>
    <row r="2743" spans="1:21" x14ac:dyDescent="0.25">
      <c r="A2743" t="s">
        <v>5810</v>
      </c>
      <c r="B2743" s="3">
        <v>44828</v>
      </c>
      <c r="C2743" s="3">
        <v>44838</v>
      </c>
      <c r="D2743" t="s">
        <v>82</v>
      </c>
      <c r="E2743">
        <v>113131</v>
      </c>
      <c r="F2743" t="s">
        <v>19</v>
      </c>
      <c r="G2743" t="s">
        <v>412</v>
      </c>
      <c r="H2743" t="s">
        <v>210</v>
      </c>
      <c r="I2743">
        <v>43229</v>
      </c>
      <c r="J2743" t="s">
        <v>22</v>
      </c>
      <c r="K2743" t="s">
        <v>32</v>
      </c>
      <c r="L2743" t="s">
        <v>45</v>
      </c>
      <c r="M2743" t="s">
        <v>46</v>
      </c>
      <c r="N2743" s="5">
        <v>17.45</v>
      </c>
      <c r="O2743" s="7">
        <v>5</v>
      </c>
      <c r="P2743" s="5">
        <v>12.45</v>
      </c>
      <c r="Q2743" s="5">
        <v>5</v>
      </c>
      <c r="R2743" s="22">
        <f>Tabla1[[#This Row],[Fecha de Envío]]-Tabla1[[#This Row],[Fecha de Orden]]</f>
        <v>10</v>
      </c>
      <c r="S2743" s="24">
        <f>YEAR(Tabla1[[#This Row],[Fecha de Orden]])</f>
        <v>2022</v>
      </c>
      <c r="T2743" t="str">
        <f>VLOOKUP(Tabla1[[#This Row],[Nombre del Producto]],Tabla2[[Nombre Producto]:[Costo Unitario]],2,FALSE)</f>
        <v>Lot's O' Nuts</v>
      </c>
      <c r="U2743" t="str">
        <f>VLOOKUP(Tabla1[[#This Row],[Fábrica]],Tabla3[],4,FALSE)</f>
        <v>Arizona</v>
      </c>
    </row>
    <row r="2744" spans="1:21" x14ac:dyDescent="0.25">
      <c r="A2744" t="s">
        <v>5811</v>
      </c>
      <c r="B2744" s="3">
        <v>44828</v>
      </c>
      <c r="C2744" s="3">
        <v>44838</v>
      </c>
      <c r="D2744" t="s">
        <v>82</v>
      </c>
      <c r="E2744">
        <v>113131</v>
      </c>
      <c r="F2744" t="s">
        <v>19</v>
      </c>
      <c r="G2744" t="s">
        <v>412</v>
      </c>
      <c r="H2744" t="s">
        <v>210</v>
      </c>
      <c r="I2744">
        <v>43229</v>
      </c>
      <c r="J2744" t="s">
        <v>22</v>
      </c>
      <c r="K2744" t="s">
        <v>32</v>
      </c>
      <c r="L2744" t="s">
        <v>27</v>
      </c>
      <c r="M2744" t="s">
        <v>28</v>
      </c>
      <c r="N2744" s="5">
        <v>21.6</v>
      </c>
      <c r="O2744" s="7">
        <v>6</v>
      </c>
      <c r="P2744" s="5">
        <v>15</v>
      </c>
      <c r="Q2744" s="5">
        <v>6.6</v>
      </c>
      <c r="R2744" s="22">
        <f>Tabla1[[#This Row],[Fecha de Envío]]-Tabla1[[#This Row],[Fecha de Orden]]</f>
        <v>10</v>
      </c>
      <c r="S2744" s="24">
        <f>YEAR(Tabla1[[#This Row],[Fecha de Orden]])</f>
        <v>2022</v>
      </c>
      <c r="T2744" t="str">
        <f>VLOOKUP(Tabla1[[#This Row],[Nombre del Producto]],Tabla2[[Nombre Producto]:[Costo Unitario]],2,FALSE)</f>
        <v>Lot's O' Nuts</v>
      </c>
      <c r="U2744" t="str">
        <f>VLOOKUP(Tabla1[[#This Row],[Fábrica]],Tabla3[],4,FALSE)</f>
        <v>Arizona</v>
      </c>
    </row>
    <row r="2745" spans="1:21" x14ac:dyDescent="0.25">
      <c r="A2745" t="s">
        <v>5812</v>
      </c>
      <c r="B2745" s="3">
        <v>44828</v>
      </c>
      <c r="C2745" s="3">
        <v>44838</v>
      </c>
      <c r="D2745" t="s">
        <v>82</v>
      </c>
      <c r="E2745">
        <v>113131</v>
      </c>
      <c r="F2745" t="s">
        <v>19</v>
      </c>
      <c r="G2745" t="s">
        <v>412</v>
      </c>
      <c r="H2745" t="s">
        <v>210</v>
      </c>
      <c r="I2745">
        <v>43229</v>
      </c>
      <c r="J2745" t="s">
        <v>22</v>
      </c>
      <c r="K2745" t="s">
        <v>32</v>
      </c>
      <c r="L2745" t="s">
        <v>36</v>
      </c>
      <c r="M2745" t="s">
        <v>37</v>
      </c>
      <c r="N2745" s="5">
        <v>6.5</v>
      </c>
      <c r="O2745" s="7">
        <v>2</v>
      </c>
      <c r="P2745" s="5">
        <v>4.22</v>
      </c>
      <c r="Q2745" s="5">
        <v>2.2799999999999998</v>
      </c>
      <c r="R2745" s="22">
        <f>Tabla1[[#This Row],[Fecha de Envío]]-Tabla1[[#This Row],[Fecha de Orden]]</f>
        <v>10</v>
      </c>
      <c r="S2745" s="24">
        <f>YEAR(Tabla1[[#This Row],[Fecha de Orden]])</f>
        <v>2022</v>
      </c>
      <c r="T2745" t="str">
        <f>VLOOKUP(Tabla1[[#This Row],[Nombre del Producto]],Tabla2[[Nombre Producto]:[Costo Unitario]],2,FALSE)</f>
        <v>Wicked Choccy's</v>
      </c>
      <c r="U2745" t="str">
        <f>VLOOKUP(Tabla1[[#This Row],[Fábrica]],Tabla3[],4,FALSE)</f>
        <v>Georgia</v>
      </c>
    </row>
    <row r="2746" spans="1:21" x14ac:dyDescent="0.25">
      <c r="A2746" t="s">
        <v>5843</v>
      </c>
      <c r="B2746" s="3">
        <v>44828</v>
      </c>
      <c r="C2746" s="3">
        <v>44844</v>
      </c>
      <c r="D2746" t="s">
        <v>18</v>
      </c>
      <c r="E2746">
        <v>143119</v>
      </c>
      <c r="F2746" t="s">
        <v>19</v>
      </c>
      <c r="G2746" t="s">
        <v>263</v>
      </c>
      <c r="H2746" t="s">
        <v>264</v>
      </c>
      <c r="I2746">
        <v>70506</v>
      </c>
      <c r="J2746" t="s">
        <v>22</v>
      </c>
      <c r="K2746" t="s">
        <v>66</v>
      </c>
      <c r="L2746" t="s">
        <v>27</v>
      </c>
      <c r="M2746" t="s">
        <v>28</v>
      </c>
      <c r="N2746" s="5">
        <v>21.6</v>
      </c>
      <c r="O2746" s="7">
        <v>6</v>
      </c>
      <c r="P2746" s="5">
        <v>15</v>
      </c>
      <c r="Q2746" s="5">
        <v>6.6</v>
      </c>
      <c r="R2746" s="22">
        <f>Tabla1[[#This Row],[Fecha de Envío]]-Tabla1[[#This Row],[Fecha de Orden]]</f>
        <v>16</v>
      </c>
      <c r="S2746" s="24">
        <f>YEAR(Tabla1[[#This Row],[Fecha de Orden]])</f>
        <v>2022</v>
      </c>
      <c r="T2746" t="str">
        <f>VLOOKUP(Tabla1[[#This Row],[Nombre del Producto]],Tabla2[[Nombre Producto]:[Costo Unitario]],2,FALSE)</f>
        <v>Lot's O' Nuts</v>
      </c>
      <c r="U2746" t="str">
        <f>VLOOKUP(Tabla1[[#This Row],[Fábrica]],Tabla3[],4,FALSE)</f>
        <v>Arizona</v>
      </c>
    </row>
    <row r="2747" spans="1:21" x14ac:dyDescent="0.25">
      <c r="A2747" t="s">
        <v>5984</v>
      </c>
      <c r="B2747" s="3">
        <v>44828</v>
      </c>
      <c r="C2747" s="3">
        <v>44840</v>
      </c>
      <c r="D2747" t="s">
        <v>71</v>
      </c>
      <c r="E2747">
        <v>161830</v>
      </c>
      <c r="F2747" t="s">
        <v>19</v>
      </c>
      <c r="G2747" t="s">
        <v>124</v>
      </c>
      <c r="H2747" t="s">
        <v>125</v>
      </c>
      <c r="I2747">
        <v>98105</v>
      </c>
      <c r="J2747" t="s">
        <v>22</v>
      </c>
      <c r="K2747" t="s">
        <v>23</v>
      </c>
      <c r="L2747" t="s">
        <v>27</v>
      </c>
      <c r="M2747" t="s">
        <v>28</v>
      </c>
      <c r="N2747" s="5">
        <v>7.2</v>
      </c>
      <c r="O2747" s="7">
        <v>2</v>
      </c>
      <c r="P2747" s="5">
        <v>5</v>
      </c>
      <c r="Q2747" s="5">
        <v>2.2000000000000002</v>
      </c>
      <c r="R2747" s="22">
        <f>Tabla1[[#This Row],[Fecha de Envío]]-Tabla1[[#This Row],[Fecha de Orden]]</f>
        <v>12</v>
      </c>
      <c r="S2747" s="24">
        <f>YEAR(Tabla1[[#This Row],[Fecha de Orden]])</f>
        <v>2022</v>
      </c>
      <c r="T2747" t="str">
        <f>VLOOKUP(Tabla1[[#This Row],[Nombre del Producto]],Tabla2[[Nombre Producto]:[Costo Unitario]],2,FALSE)</f>
        <v>Lot's O' Nuts</v>
      </c>
      <c r="U2747" t="str">
        <f>VLOOKUP(Tabla1[[#This Row],[Fábrica]],Tabla3[],4,FALSE)</f>
        <v>Arizona</v>
      </c>
    </row>
    <row r="2748" spans="1:21" x14ac:dyDescent="0.25">
      <c r="A2748" t="s">
        <v>5985</v>
      </c>
      <c r="B2748" s="3">
        <v>44828</v>
      </c>
      <c r="C2748" s="3">
        <v>44840</v>
      </c>
      <c r="D2748" t="s">
        <v>71</v>
      </c>
      <c r="E2748">
        <v>161830</v>
      </c>
      <c r="F2748" t="s">
        <v>19</v>
      </c>
      <c r="G2748" t="s">
        <v>124</v>
      </c>
      <c r="H2748" t="s">
        <v>125</v>
      </c>
      <c r="I2748">
        <v>98105</v>
      </c>
      <c r="J2748" t="s">
        <v>22</v>
      </c>
      <c r="K2748" t="s">
        <v>23</v>
      </c>
      <c r="L2748" t="s">
        <v>24</v>
      </c>
      <c r="M2748" t="s">
        <v>25</v>
      </c>
      <c r="N2748" s="5">
        <v>11.25</v>
      </c>
      <c r="O2748" s="7">
        <v>3</v>
      </c>
      <c r="P2748" s="5">
        <v>7.35</v>
      </c>
      <c r="Q2748" s="5">
        <v>3.9</v>
      </c>
      <c r="R2748" s="22">
        <f>Tabla1[[#This Row],[Fecha de Envío]]-Tabla1[[#This Row],[Fecha de Orden]]</f>
        <v>12</v>
      </c>
      <c r="S2748" s="24">
        <f>YEAR(Tabla1[[#This Row],[Fecha de Orden]])</f>
        <v>2022</v>
      </c>
      <c r="T2748" t="str">
        <f>VLOOKUP(Tabla1[[#This Row],[Nombre del Producto]],Tabla2[[Nombre Producto]:[Costo Unitario]],2,FALSE)</f>
        <v>Wicked Choccy's</v>
      </c>
      <c r="U2748" t="str">
        <f>VLOOKUP(Tabla1[[#This Row],[Fábrica]],Tabla3[],4,FALSE)</f>
        <v>Georgia</v>
      </c>
    </row>
    <row r="2749" spans="1:21" x14ac:dyDescent="0.25">
      <c r="A2749" t="s">
        <v>6878</v>
      </c>
      <c r="B2749" s="3">
        <v>44828</v>
      </c>
      <c r="C2749" s="3">
        <v>44841</v>
      </c>
      <c r="D2749" t="s">
        <v>71</v>
      </c>
      <c r="E2749">
        <v>161466</v>
      </c>
      <c r="F2749" t="s">
        <v>19</v>
      </c>
      <c r="G2749" t="s">
        <v>144</v>
      </c>
      <c r="H2749" t="s">
        <v>101</v>
      </c>
      <c r="I2749">
        <v>19120</v>
      </c>
      <c r="J2749" t="s">
        <v>22</v>
      </c>
      <c r="K2749" t="s">
        <v>32</v>
      </c>
      <c r="L2749" t="s">
        <v>36</v>
      </c>
      <c r="M2749" t="s">
        <v>37</v>
      </c>
      <c r="N2749" s="5">
        <v>6.5</v>
      </c>
      <c r="O2749" s="7">
        <v>2</v>
      </c>
      <c r="P2749" s="5">
        <v>4.22</v>
      </c>
      <c r="Q2749" s="5">
        <v>2.2799999999999998</v>
      </c>
      <c r="R2749" s="22">
        <f>Tabla1[[#This Row],[Fecha de Envío]]-Tabla1[[#This Row],[Fecha de Orden]]</f>
        <v>13</v>
      </c>
      <c r="S2749" s="24">
        <f>YEAR(Tabla1[[#This Row],[Fecha de Orden]])</f>
        <v>2022</v>
      </c>
      <c r="T2749" t="str">
        <f>VLOOKUP(Tabla1[[#This Row],[Nombre del Producto]],Tabla2[[Nombre Producto]:[Costo Unitario]],2,FALSE)</f>
        <v>Wicked Choccy's</v>
      </c>
      <c r="U2749" t="str">
        <f>VLOOKUP(Tabla1[[#This Row],[Fábrica]],Tabla3[],4,FALSE)</f>
        <v>Georgia</v>
      </c>
    </row>
    <row r="2750" spans="1:21" x14ac:dyDescent="0.25">
      <c r="A2750" t="s">
        <v>7906</v>
      </c>
      <c r="B2750" s="3">
        <v>44828</v>
      </c>
      <c r="C2750" s="3">
        <v>44842</v>
      </c>
      <c r="D2750" t="s">
        <v>18</v>
      </c>
      <c r="E2750">
        <v>103835</v>
      </c>
      <c r="F2750" t="s">
        <v>19</v>
      </c>
      <c r="G2750" t="s">
        <v>53</v>
      </c>
      <c r="H2750" t="s">
        <v>21</v>
      </c>
      <c r="I2750">
        <v>90032</v>
      </c>
      <c r="J2750" t="s">
        <v>22</v>
      </c>
      <c r="K2750" t="s">
        <v>23</v>
      </c>
      <c r="L2750" t="s">
        <v>36</v>
      </c>
      <c r="M2750" t="s">
        <v>37</v>
      </c>
      <c r="N2750" s="5">
        <v>9.75</v>
      </c>
      <c r="O2750" s="7">
        <v>3</v>
      </c>
      <c r="P2750" s="5">
        <v>6.33</v>
      </c>
      <c r="Q2750" s="5">
        <v>3.42</v>
      </c>
      <c r="R2750" s="22">
        <f>Tabla1[[#This Row],[Fecha de Envío]]-Tabla1[[#This Row],[Fecha de Orden]]</f>
        <v>14</v>
      </c>
      <c r="S2750" s="24">
        <f>YEAR(Tabla1[[#This Row],[Fecha de Orden]])</f>
        <v>2022</v>
      </c>
      <c r="T2750" t="str">
        <f>VLOOKUP(Tabla1[[#This Row],[Nombre del Producto]],Tabla2[[Nombre Producto]:[Costo Unitario]],2,FALSE)</f>
        <v>Wicked Choccy's</v>
      </c>
      <c r="U2750" t="str">
        <f>VLOOKUP(Tabla1[[#This Row],[Fábrica]],Tabla3[],4,FALSE)</f>
        <v>Georgia</v>
      </c>
    </row>
    <row r="2751" spans="1:21" x14ac:dyDescent="0.25">
      <c r="A2751" t="s">
        <v>7907</v>
      </c>
      <c r="B2751" s="3">
        <v>44828</v>
      </c>
      <c r="C2751" s="3">
        <v>44842</v>
      </c>
      <c r="D2751" t="s">
        <v>18</v>
      </c>
      <c r="E2751">
        <v>103835</v>
      </c>
      <c r="F2751" t="s">
        <v>19</v>
      </c>
      <c r="G2751" t="s">
        <v>53</v>
      </c>
      <c r="H2751" t="s">
        <v>21</v>
      </c>
      <c r="I2751">
        <v>90032</v>
      </c>
      <c r="J2751" t="s">
        <v>22</v>
      </c>
      <c r="K2751" t="s">
        <v>23</v>
      </c>
      <c r="L2751" t="s">
        <v>24</v>
      </c>
      <c r="M2751" t="s">
        <v>25</v>
      </c>
      <c r="N2751" s="5">
        <v>15</v>
      </c>
      <c r="O2751" s="7">
        <v>4</v>
      </c>
      <c r="P2751" s="5">
        <v>9.8000000000000007</v>
      </c>
      <c r="Q2751" s="5">
        <v>5.2</v>
      </c>
      <c r="R2751" s="22">
        <f>Tabla1[[#This Row],[Fecha de Envío]]-Tabla1[[#This Row],[Fecha de Orden]]</f>
        <v>14</v>
      </c>
      <c r="S2751" s="24">
        <f>YEAR(Tabla1[[#This Row],[Fecha de Orden]])</f>
        <v>2022</v>
      </c>
      <c r="T2751" t="str">
        <f>VLOOKUP(Tabla1[[#This Row],[Nombre del Producto]],Tabla2[[Nombre Producto]:[Costo Unitario]],2,FALSE)</f>
        <v>Wicked Choccy's</v>
      </c>
      <c r="U2751" t="str">
        <f>VLOOKUP(Tabla1[[#This Row],[Fábrica]],Tabla3[],4,FALSE)</f>
        <v>Georgia</v>
      </c>
    </row>
    <row r="2752" spans="1:21" x14ac:dyDescent="0.25">
      <c r="A2752" t="s">
        <v>7920</v>
      </c>
      <c r="B2752" s="3">
        <v>44828</v>
      </c>
      <c r="C2752" s="3">
        <v>44841</v>
      </c>
      <c r="D2752" t="s">
        <v>39</v>
      </c>
      <c r="E2752">
        <v>164308</v>
      </c>
      <c r="F2752" t="s">
        <v>19</v>
      </c>
      <c r="G2752" t="s">
        <v>1315</v>
      </c>
      <c r="H2752" t="s">
        <v>110</v>
      </c>
      <c r="I2752">
        <v>74012</v>
      </c>
      <c r="J2752" t="s">
        <v>22</v>
      </c>
      <c r="K2752" t="s">
        <v>43</v>
      </c>
      <c r="L2752" t="s">
        <v>27</v>
      </c>
      <c r="M2752" t="s">
        <v>28</v>
      </c>
      <c r="N2752" s="5">
        <v>21.6</v>
      </c>
      <c r="O2752" s="7">
        <v>6</v>
      </c>
      <c r="P2752" s="5">
        <v>15</v>
      </c>
      <c r="Q2752" s="5">
        <v>6.6</v>
      </c>
      <c r="R2752" s="22">
        <f>Tabla1[[#This Row],[Fecha de Envío]]-Tabla1[[#This Row],[Fecha de Orden]]</f>
        <v>13</v>
      </c>
      <c r="S2752" s="24">
        <f>YEAR(Tabla1[[#This Row],[Fecha de Orden]])</f>
        <v>2022</v>
      </c>
      <c r="T2752" t="str">
        <f>VLOOKUP(Tabla1[[#This Row],[Nombre del Producto]],Tabla2[[Nombre Producto]:[Costo Unitario]],2,FALSE)</f>
        <v>Lot's O' Nuts</v>
      </c>
      <c r="U2752" t="str">
        <f>VLOOKUP(Tabla1[[#This Row],[Fábrica]],Tabla3[],4,FALSE)</f>
        <v>Arizona</v>
      </c>
    </row>
    <row r="2753" spans="1:21" x14ac:dyDescent="0.25">
      <c r="A2753" t="s">
        <v>636</v>
      </c>
      <c r="B2753" s="3">
        <v>44829</v>
      </c>
      <c r="C2753" s="3">
        <v>44845</v>
      </c>
      <c r="D2753" t="s">
        <v>18</v>
      </c>
      <c r="E2753">
        <v>100573</v>
      </c>
      <c r="F2753" t="s">
        <v>19</v>
      </c>
      <c r="G2753" t="s">
        <v>53</v>
      </c>
      <c r="H2753" t="s">
        <v>21</v>
      </c>
      <c r="I2753">
        <v>90004</v>
      </c>
      <c r="J2753" t="s">
        <v>22</v>
      </c>
      <c r="K2753" t="s">
        <v>23</v>
      </c>
      <c r="L2753" t="s">
        <v>36</v>
      </c>
      <c r="M2753" t="s">
        <v>37</v>
      </c>
      <c r="N2753" s="5">
        <v>6.5</v>
      </c>
      <c r="O2753" s="7">
        <v>2</v>
      </c>
      <c r="P2753" s="5">
        <v>4.22</v>
      </c>
      <c r="Q2753" s="5">
        <v>2.2799999999999998</v>
      </c>
      <c r="R2753" s="22">
        <f>Tabla1[[#This Row],[Fecha de Envío]]-Tabla1[[#This Row],[Fecha de Orden]]</f>
        <v>16</v>
      </c>
      <c r="S2753" s="24">
        <f>YEAR(Tabla1[[#This Row],[Fecha de Orden]])</f>
        <v>2022</v>
      </c>
      <c r="T2753" t="str">
        <f>VLOOKUP(Tabla1[[#This Row],[Nombre del Producto]],Tabla2[[Nombre Producto]:[Costo Unitario]],2,FALSE)</f>
        <v>Wicked Choccy's</v>
      </c>
      <c r="U2753" t="str">
        <f>VLOOKUP(Tabla1[[#This Row],[Fábrica]],Tabla3[],4,FALSE)</f>
        <v>Georgia</v>
      </c>
    </row>
    <row r="2754" spans="1:21" x14ac:dyDescent="0.25">
      <c r="A2754" t="s">
        <v>1283</v>
      </c>
      <c r="B2754" s="3">
        <v>44829</v>
      </c>
      <c r="C2754" s="3">
        <v>44839</v>
      </c>
      <c r="D2754" t="s">
        <v>82</v>
      </c>
      <c r="E2754">
        <v>160787</v>
      </c>
      <c r="F2754" t="s">
        <v>19</v>
      </c>
      <c r="G2754" t="s">
        <v>144</v>
      </c>
      <c r="H2754" t="s">
        <v>101</v>
      </c>
      <c r="I2754">
        <v>19143</v>
      </c>
      <c r="J2754" t="s">
        <v>22</v>
      </c>
      <c r="K2754" t="s">
        <v>32</v>
      </c>
      <c r="L2754" t="s">
        <v>27</v>
      </c>
      <c r="M2754" t="s">
        <v>28</v>
      </c>
      <c r="N2754" s="5">
        <v>7.2</v>
      </c>
      <c r="O2754" s="7">
        <v>2</v>
      </c>
      <c r="P2754" s="5">
        <v>5</v>
      </c>
      <c r="Q2754" s="5">
        <v>2.2000000000000002</v>
      </c>
      <c r="R2754" s="22">
        <f>Tabla1[[#This Row],[Fecha de Envío]]-Tabla1[[#This Row],[Fecha de Orden]]</f>
        <v>10</v>
      </c>
      <c r="S2754" s="24">
        <f>YEAR(Tabla1[[#This Row],[Fecha de Orden]])</f>
        <v>2022</v>
      </c>
      <c r="T2754" t="str">
        <f>VLOOKUP(Tabla1[[#This Row],[Nombre del Producto]],Tabla2[[Nombre Producto]:[Costo Unitario]],2,FALSE)</f>
        <v>Lot's O' Nuts</v>
      </c>
      <c r="U2754" t="str">
        <f>VLOOKUP(Tabla1[[#This Row],[Fábrica]],Tabla3[],4,FALSE)</f>
        <v>Arizona</v>
      </c>
    </row>
    <row r="2755" spans="1:21" x14ac:dyDescent="0.25">
      <c r="A2755" t="s">
        <v>2157</v>
      </c>
      <c r="B2755" s="3">
        <v>44829</v>
      </c>
      <c r="C2755" s="3">
        <v>44839</v>
      </c>
      <c r="D2755" t="s">
        <v>82</v>
      </c>
      <c r="E2755">
        <v>151869</v>
      </c>
      <c r="F2755" t="s">
        <v>19</v>
      </c>
      <c r="G2755" t="s">
        <v>2158</v>
      </c>
      <c r="H2755" t="s">
        <v>31</v>
      </c>
      <c r="I2755">
        <v>11520</v>
      </c>
      <c r="J2755" t="s">
        <v>22</v>
      </c>
      <c r="K2755" t="s">
        <v>32</v>
      </c>
      <c r="L2755" t="s">
        <v>36</v>
      </c>
      <c r="M2755" t="s">
        <v>37</v>
      </c>
      <c r="N2755" s="5">
        <v>3.25</v>
      </c>
      <c r="O2755" s="7">
        <v>1</v>
      </c>
      <c r="P2755" s="5">
        <v>2.11</v>
      </c>
      <c r="Q2755" s="5">
        <v>1.1399999999999999</v>
      </c>
      <c r="R2755" s="22">
        <f>Tabla1[[#This Row],[Fecha de Envío]]-Tabla1[[#This Row],[Fecha de Orden]]</f>
        <v>10</v>
      </c>
      <c r="S2755" s="24">
        <f>YEAR(Tabla1[[#This Row],[Fecha de Orden]])</f>
        <v>2022</v>
      </c>
      <c r="T2755" t="str">
        <f>VLOOKUP(Tabla1[[#This Row],[Nombre del Producto]],Tabla2[[Nombre Producto]:[Costo Unitario]],2,FALSE)</f>
        <v>Wicked Choccy's</v>
      </c>
      <c r="U2755" t="str">
        <f>VLOOKUP(Tabla1[[#This Row],[Fábrica]],Tabla3[],4,FALSE)</f>
        <v>Georgia</v>
      </c>
    </row>
    <row r="2756" spans="1:21" x14ac:dyDescent="0.25">
      <c r="A2756" t="s">
        <v>2159</v>
      </c>
      <c r="B2756" s="3">
        <v>44829</v>
      </c>
      <c r="C2756" s="3">
        <v>44839</v>
      </c>
      <c r="D2756" t="s">
        <v>82</v>
      </c>
      <c r="E2756">
        <v>151869</v>
      </c>
      <c r="F2756" t="s">
        <v>19</v>
      </c>
      <c r="G2756" t="s">
        <v>2158</v>
      </c>
      <c r="H2756" t="s">
        <v>31</v>
      </c>
      <c r="I2756">
        <v>11520</v>
      </c>
      <c r="J2756" t="s">
        <v>22</v>
      </c>
      <c r="K2756" t="s">
        <v>32</v>
      </c>
      <c r="L2756" t="s">
        <v>27</v>
      </c>
      <c r="M2756" t="s">
        <v>28</v>
      </c>
      <c r="N2756" s="5">
        <v>10.8</v>
      </c>
      <c r="O2756" s="7">
        <v>3</v>
      </c>
      <c r="P2756" s="5">
        <v>7.5</v>
      </c>
      <c r="Q2756" s="5">
        <v>3.3</v>
      </c>
      <c r="R2756" s="22">
        <f>Tabla1[[#This Row],[Fecha de Envío]]-Tabla1[[#This Row],[Fecha de Orden]]</f>
        <v>10</v>
      </c>
      <c r="S2756" s="24">
        <f>YEAR(Tabla1[[#This Row],[Fecha de Orden]])</f>
        <v>2022</v>
      </c>
      <c r="T2756" t="str">
        <f>VLOOKUP(Tabla1[[#This Row],[Nombre del Producto]],Tabla2[[Nombre Producto]:[Costo Unitario]],2,FALSE)</f>
        <v>Lot's O' Nuts</v>
      </c>
      <c r="U2756" t="str">
        <f>VLOOKUP(Tabla1[[#This Row],[Fábrica]],Tabla3[],4,FALSE)</f>
        <v>Arizona</v>
      </c>
    </row>
    <row r="2757" spans="1:21" x14ac:dyDescent="0.25">
      <c r="A2757" t="s">
        <v>2630</v>
      </c>
      <c r="B2757" s="3">
        <v>44829</v>
      </c>
      <c r="C2757" s="3">
        <v>44843</v>
      </c>
      <c r="D2757" t="s">
        <v>18</v>
      </c>
      <c r="E2757">
        <v>139738</v>
      </c>
      <c r="F2757" t="s">
        <v>19</v>
      </c>
      <c r="G2757" t="s">
        <v>2544</v>
      </c>
      <c r="H2757" t="s">
        <v>173</v>
      </c>
      <c r="I2757">
        <v>61107</v>
      </c>
      <c r="J2757" t="s">
        <v>22</v>
      </c>
      <c r="K2757" t="s">
        <v>43</v>
      </c>
      <c r="L2757" t="s">
        <v>27</v>
      </c>
      <c r="M2757" t="s">
        <v>28</v>
      </c>
      <c r="N2757" s="5">
        <v>25.2</v>
      </c>
      <c r="O2757" s="7">
        <v>7</v>
      </c>
      <c r="P2757" s="5">
        <v>17.5</v>
      </c>
      <c r="Q2757" s="5">
        <v>7.7</v>
      </c>
      <c r="R2757" s="22">
        <f>Tabla1[[#This Row],[Fecha de Envío]]-Tabla1[[#This Row],[Fecha de Orden]]</f>
        <v>14</v>
      </c>
      <c r="S2757" s="24">
        <f>YEAR(Tabla1[[#This Row],[Fecha de Orden]])</f>
        <v>2022</v>
      </c>
      <c r="T2757" t="str">
        <f>VLOOKUP(Tabla1[[#This Row],[Nombre del Producto]],Tabla2[[Nombre Producto]:[Costo Unitario]],2,FALSE)</f>
        <v>Lot's O' Nuts</v>
      </c>
      <c r="U2757" t="str">
        <f>VLOOKUP(Tabla1[[#This Row],[Fábrica]],Tabla3[],4,FALSE)</f>
        <v>Arizona</v>
      </c>
    </row>
    <row r="2758" spans="1:21" x14ac:dyDescent="0.25">
      <c r="A2758" t="s">
        <v>2931</v>
      </c>
      <c r="B2758" s="3">
        <v>44829</v>
      </c>
      <c r="C2758" s="3">
        <v>44841</v>
      </c>
      <c r="D2758" t="s">
        <v>39</v>
      </c>
      <c r="E2758">
        <v>103933</v>
      </c>
      <c r="F2758" t="s">
        <v>19</v>
      </c>
      <c r="G2758" t="s">
        <v>30</v>
      </c>
      <c r="H2758" t="s">
        <v>31</v>
      </c>
      <c r="I2758">
        <v>10011</v>
      </c>
      <c r="J2758" t="s">
        <v>22</v>
      </c>
      <c r="K2758" t="s">
        <v>32</v>
      </c>
      <c r="L2758" t="s">
        <v>27</v>
      </c>
      <c r="M2758" t="s">
        <v>28</v>
      </c>
      <c r="N2758" s="5">
        <v>32.4</v>
      </c>
      <c r="O2758" s="7">
        <v>9</v>
      </c>
      <c r="P2758" s="5">
        <v>22.5</v>
      </c>
      <c r="Q2758" s="5">
        <v>9.9</v>
      </c>
      <c r="R2758" s="22">
        <f>Tabla1[[#This Row],[Fecha de Envío]]-Tabla1[[#This Row],[Fecha de Orden]]</f>
        <v>12</v>
      </c>
      <c r="S2758" s="24">
        <f>YEAR(Tabla1[[#This Row],[Fecha de Orden]])</f>
        <v>2022</v>
      </c>
      <c r="T2758" t="str">
        <f>VLOOKUP(Tabla1[[#This Row],[Nombre del Producto]],Tabla2[[Nombre Producto]:[Costo Unitario]],2,FALSE)</f>
        <v>Lot's O' Nuts</v>
      </c>
      <c r="U2758" t="str">
        <f>VLOOKUP(Tabla1[[#This Row],[Fábrica]],Tabla3[],4,FALSE)</f>
        <v>Arizona</v>
      </c>
    </row>
    <row r="2759" spans="1:21" x14ac:dyDescent="0.25">
      <c r="A2759" t="s">
        <v>3116</v>
      </c>
      <c r="B2759" s="3">
        <v>44829</v>
      </c>
      <c r="C2759" s="3">
        <v>44844</v>
      </c>
      <c r="D2759" t="s">
        <v>18</v>
      </c>
      <c r="E2759">
        <v>106320</v>
      </c>
      <c r="F2759" t="s">
        <v>19</v>
      </c>
      <c r="G2759" t="s">
        <v>1907</v>
      </c>
      <c r="H2759" t="s">
        <v>325</v>
      </c>
      <c r="I2759">
        <v>84057</v>
      </c>
      <c r="J2759" t="s">
        <v>22</v>
      </c>
      <c r="K2759" t="s">
        <v>23</v>
      </c>
      <c r="L2759" t="s">
        <v>27</v>
      </c>
      <c r="M2759" t="s">
        <v>28</v>
      </c>
      <c r="N2759" s="5">
        <v>10.8</v>
      </c>
      <c r="O2759" s="7">
        <v>3</v>
      </c>
      <c r="P2759" s="5">
        <v>7.5</v>
      </c>
      <c r="Q2759" s="5">
        <v>3.3</v>
      </c>
      <c r="R2759" s="22">
        <f>Tabla1[[#This Row],[Fecha de Envío]]-Tabla1[[#This Row],[Fecha de Orden]]</f>
        <v>15</v>
      </c>
      <c r="S2759" s="24">
        <f>YEAR(Tabla1[[#This Row],[Fecha de Orden]])</f>
        <v>2022</v>
      </c>
      <c r="T2759" t="str">
        <f>VLOOKUP(Tabla1[[#This Row],[Nombre del Producto]],Tabla2[[Nombre Producto]:[Costo Unitario]],2,FALSE)</f>
        <v>Lot's O' Nuts</v>
      </c>
      <c r="U2759" t="str">
        <f>VLOOKUP(Tabla1[[#This Row],[Fábrica]],Tabla3[],4,FALSE)</f>
        <v>Arizona</v>
      </c>
    </row>
    <row r="2760" spans="1:21" x14ac:dyDescent="0.25">
      <c r="A2760" t="s">
        <v>3219</v>
      </c>
      <c r="B2760" s="3">
        <v>44829</v>
      </c>
      <c r="C2760" s="3">
        <v>44843</v>
      </c>
      <c r="D2760" t="s">
        <v>18</v>
      </c>
      <c r="E2760">
        <v>156510</v>
      </c>
      <c r="F2760" t="s">
        <v>19</v>
      </c>
      <c r="G2760" t="s">
        <v>841</v>
      </c>
      <c r="H2760" t="s">
        <v>84</v>
      </c>
      <c r="I2760">
        <v>6450</v>
      </c>
      <c r="J2760" t="s">
        <v>22</v>
      </c>
      <c r="K2760" t="s">
        <v>32</v>
      </c>
      <c r="L2760" t="s">
        <v>33</v>
      </c>
      <c r="M2760" t="s">
        <v>34</v>
      </c>
      <c r="N2760" s="5">
        <v>3.6</v>
      </c>
      <c r="O2760" s="7">
        <v>1</v>
      </c>
      <c r="P2760" s="5">
        <v>2.4</v>
      </c>
      <c r="Q2760" s="5">
        <v>1.2</v>
      </c>
      <c r="R2760" s="22">
        <f>Tabla1[[#This Row],[Fecha de Envío]]-Tabla1[[#This Row],[Fecha de Orden]]</f>
        <v>14</v>
      </c>
      <c r="S2760" s="24">
        <f>YEAR(Tabla1[[#This Row],[Fecha de Orden]])</f>
        <v>2022</v>
      </c>
      <c r="T2760" t="str">
        <f>VLOOKUP(Tabla1[[#This Row],[Nombre del Producto]],Tabla2[[Nombre Producto]:[Costo Unitario]],2,FALSE)</f>
        <v>Lot's O' Nuts</v>
      </c>
      <c r="U2760" t="str">
        <f>VLOOKUP(Tabla1[[#This Row],[Fábrica]],Tabla3[],4,FALSE)</f>
        <v>Arizona</v>
      </c>
    </row>
    <row r="2761" spans="1:21" x14ac:dyDescent="0.25">
      <c r="A2761" t="s">
        <v>3220</v>
      </c>
      <c r="B2761" s="3">
        <v>44829</v>
      </c>
      <c r="C2761" s="3">
        <v>44843</v>
      </c>
      <c r="D2761" t="s">
        <v>18</v>
      </c>
      <c r="E2761">
        <v>156510</v>
      </c>
      <c r="F2761" t="s">
        <v>19</v>
      </c>
      <c r="G2761" t="s">
        <v>841</v>
      </c>
      <c r="H2761" t="s">
        <v>84</v>
      </c>
      <c r="I2761">
        <v>6450</v>
      </c>
      <c r="J2761" t="s">
        <v>22</v>
      </c>
      <c r="K2761" t="s">
        <v>32</v>
      </c>
      <c r="L2761" t="s">
        <v>27</v>
      </c>
      <c r="M2761" t="s">
        <v>28</v>
      </c>
      <c r="N2761" s="5">
        <v>7.2</v>
      </c>
      <c r="O2761" s="7">
        <v>2</v>
      </c>
      <c r="P2761" s="5">
        <v>5</v>
      </c>
      <c r="Q2761" s="5">
        <v>2.2000000000000002</v>
      </c>
      <c r="R2761" s="22">
        <f>Tabla1[[#This Row],[Fecha de Envío]]-Tabla1[[#This Row],[Fecha de Orden]]</f>
        <v>14</v>
      </c>
      <c r="S2761" s="24">
        <f>YEAR(Tabla1[[#This Row],[Fecha de Orden]])</f>
        <v>2022</v>
      </c>
      <c r="T2761" t="str">
        <f>VLOOKUP(Tabla1[[#This Row],[Nombre del Producto]],Tabla2[[Nombre Producto]:[Costo Unitario]],2,FALSE)</f>
        <v>Lot's O' Nuts</v>
      </c>
      <c r="U2761" t="str">
        <f>VLOOKUP(Tabla1[[#This Row],[Fábrica]],Tabla3[],4,FALSE)</f>
        <v>Arizona</v>
      </c>
    </row>
    <row r="2762" spans="1:21" x14ac:dyDescent="0.25">
      <c r="A2762" t="s">
        <v>6193</v>
      </c>
      <c r="B2762" s="3">
        <v>44829</v>
      </c>
      <c r="C2762" s="3">
        <v>44846</v>
      </c>
      <c r="D2762" t="s">
        <v>18</v>
      </c>
      <c r="E2762">
        <v>120845</v>
      </c>
      <c r="F2762" t="s">
        <v>19</v>
      </c>
      <c r="G2762" t="s">
        <v>2592</v>
      </c>
      <c r="H2762" t="s">
        <v>65</v>
      </c>
      <c r="I2762">
        <v>37130</v>
      </c>
      <c r="J2762" t="s">
        <v>22</v>
      </c>
      <c r="K2762" t="s">
        <v>66</v>
      </c>
      <c r="L2762" t="s">
        <v>36</v>
      </c>
      <c r="M2762" t="s">
        <v>37</v>
      </c>
      <c r="N2762" s="5">
        <v>13</v>
      </c>
      <c r="O2762" s="7">
        <v>4</v>
      </c>
      <c r="P2762" s="5">
        <v>8.44</v>
      </c>
      <c r="Q2762" s="5">
        <v>4.5599999999999996</v>
      </c>
      <c r="R2762" s="22">
        <f>Tabla1[[#This Row],[Fecha de Envío]]-Tabla1[[#This Row],[Fecha de Orden]]</f>
        <v>17</v>
      </c>
      <c r="S2762" s="24">
        <f>YEAR(Tabla1[[#This Row],[Fecha de Orden]])</f>
        <v>2022</v>
      </c>
      <c r="T2762" t="str">
        <f>VLOOKUP(Tabla1[[#This Row],[Nombre del Producto]],Tabla2[[Nombre Producto]:[Costo Unitario]],2,FALSE)</f>
        <v>Wicked Choccy's</v>
      </c>
      <c r="U2762" t="str">
        <f>VLOOKUP(Tabla1[[#This Row],[Fábrica]],Tabla3[],4,FALSE)</f>
        <v>Georgia</v>
      </c>
    </row>
    <row r="2763" spans="1:21" x14ac:dyDescent="0.25">
      <c r="A2763" t="s">
        <v>6194</v>
      </c>
      <c r="B2763" s="3">
        <v>44829</v>
      </c>
      <c r="C2763" s="3">
        <v>44846</v>
      </c>
      <c r="D2763" t="s">
        <v>18</v>
      </c>
      <c r="E2763">
        <v>120845</v>
      </c>
      <c r="F2763" t="s">
        <v>19</v>
      </c>
      <c r="G2763" t="s">
        <v>2592</v>
      </c>
      <c r="H2763" t="s">
        <v>65</v>
      </c>
      <c r="I2763">
        <v>37130</v>
      </c>
      <c r="J2763" t="s">
        <v>22</v>
      </c>
      <c r="K2763" t="s">
        <v>66</v>
      </c>
      <c r="L2763" t="s">
        <v>27</v>
      </c>
      <c r="M2763" t="s">
        <v>28</v>
      </c>
      <c r="N2763" s="5">
        <v>7.2</v>
      </c>
      <c r="O2763" s="7">
        <v>2</v>
      </c>
      <c r="P2763" s="5">
        <v>5</v>
      </c>
      <c r="Q2763" s="5">
        <v>2.2000000000000002</v>
      </c>
      <c r="R2763" s="22">
        <f>Tabla1[[#This Row],[Fecha de Envío]]-Tabla1[[#This Row],[Fecha de Orden]]</f>
        <v>17</v>
      </c>
      <c r="S2763" s="24">
        <f>YEAR(Tabla1[[#This Row],[Fecha de Orden]])</f>
        <v>2022</v>
      </c>
      <c r="T2763" t="str">
        <f>VLOOKUP(Tabla1[[#This Row],[Nombre del Producto]],Tabla2[[Nombre Producto]:[Costo Unitario]],2,FALSE)</f>
        <v>Lot's O' Nuts</v>
      </c>
      <c r="U2763" t="str">
        <f>VLOOKUP(Tabla1[[#This Row],[Fábrica]],Tabla3[],4,FALSE)</f>
        <v>Arizona</v>
      </c>
    </row>
    <row r="2764" spans="1:21" x14ac:dyDescent="0.25">
      <c r="A2764" t="s">
        <v>6195</v>
      </c>
      <c r="B2764" s="3">
        <v>44829</v>
      </c>
      <c r="C2764" s="3">
        <v>44846</v>
      </c>
      <c r="D2764" t="s">
        <v>18</v>
      </c>
      <c r="E2764">
        <v>120845</v>
      </c>
      <c r="F2764" t="s">
        <v>19</v>
      </c>
      <c r="G2764" t="s">
        <v>2592</v>
      </c>
      <c r="H2764" t="s">
        <v>65</v>
      </c>
      <c r="I2764">
        <v>37130</v>
      </c>
      <c r="J2764" t="s">
        <v>22</v>
      </c>
      <c r="K2764" t="s">
        <v>66</v>
      </c>
      <c r="L2764" t="s">
        <v>33</v>
      </c>
      <c r="M2764" t="s">
        <v>34</v>
      </c>
      <c r="N2764" s="5">
        <v>3.6</v>
      </c>
      <c r="O2764" s="7">
        <v>1</v>
      </c>
      <c r="P2764" s="5">
        <v>2.4</v>
      </c>
      <c r="Q2764" s="5">
        <v>1.2</v>
      </c>
      <c r="R2764" s="22">
        <f>Tabla1[[#This Row],[Fecha de Envío]]-Tabla1[[#This Row],[Fecha de Orden]]</f>
        <v>17</v>
      </c>
      <c r="S2764" s="24">
        <f>YEAR(Tabla1[[#This Row],[Fecha de Orden]])</f>
        <v>2022</v>
      </c>
      <c r="T2764" t="str">
        <f>VLOOKUP(Tabla1[[#This Row],[Nombre del Producto]],Tabla2[[Nombre Producto]:[Costo Unitario]],2,FALSE)</f>
        <v>Lot's O' Nuts</v>
      </c>
      <c r="U2764" t="str">
        <f>VLOOKUP(Tabla1[[#This Row],[Fábrica]],Tabla3[],4,FALSE)</f>
        <v>Arizona</v>
      </c>
    </row>
    <row r="2765" spans="1:21" x14ac:dyDescent="0.25">
      <c r="A2765" t="s">
        <v>7120</v>
      </c>
      <c r="B2765" s="3">
        <v>44829</v>
      </c>
      <c r="C2765" s="3">
        <v>44842</v>
      </c>
      <c r="D2765" t="s">
        <v>71</v>
      </c>
      <c r="E2765">
        <v>156335</v>
      </c>
      <c r="F2765" t="s">
        <v>19</v>
      </c>
      <c r="G2765" t="s">
        <v>7121</v>
      </c>
      <c r="H2765" t="s">
        <v>306</v>
      </c>
      <c r="I2765">
        <v>7002</v>
      </c>
      <c r="J2765" t="s">
        <v>22</v>
      </c>
      <c r="K2765" t="s">
        <v>32</v>
      </c>
      <c r="L2765" t="s">
        <v>33</v>
      </c>
      <c r="M2765" t="s">
        <v>34</v>
      </c>
      <c r="N2765" s="5">
        <v>10.8</v>
      </c>
      <c r="O2765" s="7">
        <v>3</v>
      </c>
      <c r="P2765" s="5">
        <v>7.2</v>
      </c>
      <c r="Q2765" s="5">
        <v>3.6</v>
      </c>
      <c r="R2765" s="22">
        <f>Tabla1[[#This Row],[Fecha de Envío]]-Tabla1[[#This Row],[Fecha de Orden]]</f>
        <v>13</v>
      </c>
      <c r="S2765" s="24">
        <f>YEAR(Tabla1[[#This Row],[Fecha de Orden]])</f>
        <v>2022</v>
      </c>
      <c r="T2765" t="str">
        <f>VLOOKUP(Tabla1[[#This Row],[Nombre del Producto]],Tabla2[[Nombre Producto]:[Costo Unitario]],2,FALSE)</f>
        <v>Lot's O' Nuts</v>
      </c>
      <c r="U2765" t="str">
        <f>VLOOKUP(Tabla1[[#This Row],[Fábrica]],Tabla3[],4,FALSE)</f>
        <v>Arizona</v>
      </c>
    </row>
    <row r="2766" spans="1:21" x14ac:dyDescent="0.25">
      <c r="A2766" t="s">
        <v>7122</v>
      </c>
      <c r="B2766" s="3">
        <v>44829</v>
      </c>
      <c r="C2766" s="3">
        <v>44842</v>
      </c>
      <c r="D2766" t="s">
        <v>71</v>
      </c>
      <c r="E2766">
        <v>156335</v>
      </c>
      <c r="F2766" t="s">
        <v>19</v>
      </c>
      <c r="G2766" t="s">
        <v>7121</v>
      </c>
      <c r="H2766" t="s">
        <v>306</v>
      </c>
      <c r="I2766">
        <v>7002</v>
      </c>
      <c r="J2766" t="s">
        <v>22</v>
      </c>
      <c r="K2766" t="s">
        <v>32</v>
      </c>
      <c r="L2766" t="s">
        <v>36</v>
      </c>
      <c r="M2766" t="s">
        <v>37</v>
      </c>
      <c r="N2766" s="5">
        <v>13</v>
      </c>
      <c r="O2766" s="7">
        <v>4</v>
      </c>
      <c r="P2766" s="5">
        <v>8.44</v>
      </c>
      <c r="Q2766" s="5">
        <v>4.5599999999999996</v>
      </c>
      <c r="R2766" s="22">
        <f>Tabla1[[#This Row],[Fecha de Envío]]-Tabla1[[#This Row],[Fecha de Orden]]</f>
        <v>13</v>
      </c>
      <c r="S2766" s="24">
        <f>YEAR(Tabla1[[#This Row],[Fecha de Orden]])</f>
        <v>2022</v>
      </c>
      <c r="T2766" t="str">
        <f>VLOOKUP(Tabla1[[#This Row],[Nombre del Producto]],Tabla2[[Nombre Producto]:[Costo Unitario]],2,FALSE)</f>
        <v>Wicked Choccy's</v>
      </c>
      <c r="U2766" t="str">
        <f>VLOOKUP(Tabla1[[#This Row],[Fábrica]],Tabla3[],4,FALSE)</f>
        <v>Georgia</v>
      </c>
    </row>
    <row r="2767" spans="1:21" x14ac:dyDescent="0.25">
      <c r="A2767" t="s">
        <v>7785</v>
      </c>
      <c r="B2767" s="3">
        <v>44829</v>
      </c>
      <c r="C2767" s="3">
        <v>44843</v>
      </c>
      <c r="D2767" t="s">
        <v>18</v>
      </c>
      <c r="E2767">
        <v>159779</v>
      </c>
      <c r="F2767" t="s">
        <v>19</v>
      </c>
      <c r="G2767" t="s">
        <v>97</v>
      </c>
      <c r="H2767" t="s">
        <v>137</v>
      </c>
      <c r="I2767">
        <v>3301</v>
      </c>
      <c r="J2767" t="s">
        <v>22</v>
      </c>
      <c r="K2767" t="s">
        <v>32</v>
      </c>
      <c r="L2767" t="s">
        <v>27</v>
      </c>
      <c r="M2767" t="s">
        <v>28</v>
      </c>
      <c r="N2767" s="5">
        <v>7.2</v>
      </c>
      <c r="O2767" s="7">
        <v>2</v>
      </c>
      <c r="P2767" s="5">
        <v>5</v>
      </c>
      <c r="Q2767" s="5">
        <v>2.2000000000000002</v>
      </c>
      <c r="R2767" s="22">
        <f>Tabla1[[#This Row],[Fecha de Envío]]-Tabla1[[#This Row],[Fecha de Orden]]</f>
        <v>14</v>
      </c>
      <c r="S2767" s="24">
        <f>YEAR(Tabla1[[#This Row],[Fecha de Orden]])</f>
        <v>2022</v>
      </c>
      <c r="T2767" t="str">
        <f>VLOOKUP(Tabla1[[#This Row],[Nombre del Producto]],Tabla2[[Nombre Producto]:[Costo Unitario]],2,FALSE)</f>
        <v>Lot's O' Nuts</v>
      </c>
      <c r="U2767" t="str">
        <f>VLOOKUP(Tabla1[[#This Row],[Fábrica]],Tabla3[],4,FALSE)</f>
        <v>Arizona</v>
      </c>
    </row>
    <row r="2768" spans="1:21" x14ac:dyDescent="0.25">
      <c r="A2768" t="s">
        <v>8095</v>
      </c>
      <c r="B2768" s="3">
        <v>44829</v>
      </c>
      <c r="C2768" s="3">
        <v>44844</v>
      </c>
      <c r="D2768" t="s">
        <v>18</v>
      </c>
      <c r="E2768">
        <v>149083</v>
      </c>
      <c r="F2768" t="s">
        <v>19</v>
      </c>
      <c r="G2768" t="s">
        <v>124</v>
      </c>
      <c r="H2768" t="s">
        <v>125</v>
      </c>
      <c r="I2768">
        <v>98103</v>
      </c>
      <c r="J2768" t="s">
        <v>22</v>
      </c>
      <c r="K2768" t="s">
        <v>23</v>
      </c>
      <c r="L2768" t="s">
        <v>36</v>
      </c>
      <c r="M2768" t="s">
        <v>37</v>
      </c>
      <c r="N2768" s="5">
        <v>13</v>
      </c>
      <c r="O2768" s="7">
        <v>4</v>
      </c>
      <c r="P2768" s="5">
        <v>8.44</v>
      </c>
      <c r="Q2768" s="5">
        <v>4.5599999999999996</v>
      </c>
      <c r="R2768" s="22">
        <f>Tabla1[[#This Row],[Fecha de Envío]]-Tabla1[[#This Row],[Fecha de Orden]]</f>
        <v>15</v>
      </c>
      <c r="S2768" s="24">
        <f>YEAR(Tabla1[[#This Row],[Fecha de Orden]])</f>
        <v>2022</v>
      </c>
      <c r="T2768" t="str">
        <f>VLOOKUP(Tabla1[[#This Row],[Nombre del Producto]],Tabla2[[Nombre Producto]:[Costo Unitario]],2,FALSE)</f>
        <v>Wicked Choccy's</v>
      </c>
      <c r="U2768" t="str">
        <f>VLOOKUP(Tabla1[[#This Row],[Fábrica]],Tabla3[],4,FALSE)</f>
        <v>Georgia</v>
      </c>
    </row>
    <row r="2769" spans="1:21" x14ac:dyDescent="0.25">
      <c r="A2769" t="s">
        <v>8096</v>
      </c>
      <c r="B2769" s="3">
        <v>44829</v>
      </c>
      <c r="C2769" s="3">
        <v>44844</v>
      </c>
      <c r="D2769" t="s">
        <v>18</v>
      </c>
      <c r="E2769">
        <v>149083</v>
      </c>
      <c r="F2769" t="s">
        <v>19</v>
      </c>
      <c r="G2769" t="s">
        <v>124</v>
      </c>
      <c r="H2769" t="s">
        <v>125</v>
      </c>
      <c r="I2769">
        <v>98103</v>
      </c>
      <c r="J2769" t="s">
        <v>148</v>
      </c>
      <c r="K2769" t="s">
        <v>23</v>
      </c>
      <c r="L2769" t="s">
        <v>149</v>
      </c>
      <c r="M2769" t="s">
        <v>150</v>
      </c>
      <c r="N2769" s="5">
        <v>2.5</v>
      </c>
      <c r="O2769" s="7">
        <v>2</v>
      </c>
      <c r="P2769" s="5">
        <v>1.3</v>
      </c>
      <c r="Q2769" s="5">
        <v>1.2</v>
      </c>
      <c r="R2769" s="22">
        <f>Tabla1[[#This Row],[Fecha de Envío]]-Tabla1[[#This Row],[Fecha de Orden]]</f>
        <v>15</v>
      </c>
      <c r="S2769" s="24">
        <f>YEAR(Tabla1[[#This Row],[Fecha de Orden]])</f>
        <v>2022</v>
      </c>
      <c r="T2769" t="str">
        <f>VLOOKUP(Tabla1[[#This Row],[Nombre del Producto]],Tabla2[[Nombre Producto]:[Costo Unitario]],2,FALSE)</f>
        <v>Secret Factory</v>
      </c>
      <c r="U2769" t="str">
        <f>VLOOKUP(Tabla1[[#This Row],[Fábrica]],Tabla3[],4,FALSE)</f>
        <v>Illinois</v>
      </c>
    </row>
    <row r="2770" spans="1:21" x14ac:dyDescent="0.25">
      <c r="A2770" t="s">
        <v>8097</v>
      </c>
      <c r="B2770" s="3">
        <v>44829</v>
      </c>
      <c r="C2770" s="3">
        <v>44844</v>
      </c>
      <c r="D2770" t="s">
        <v>18</v>
      </c>
      <c r="E2770">
        <v>149083</v>
      </c>
      <c r="F2770" t="s">
        <v>19</v>
      </c>
      <c r="G2770" t="s">
        <v>124</v>
      </c>
      <c r="H2770" t="s">
        <v>125</v>
      </c>
      <c r="I2770">
        <v>98103</v>
      </c>
      <c r="J2770" t="s">
        <v>22</v>
      </c>
      <c r="K2770" t="s">
        <v>23</v>
      </c>
      <c r="L2770" t="s">
        <v>24</v>
      </c>
      <c r="M2770" t="s">
        <v>25</v>
      </c>
      <c r="N2770" s="5">
        <v>7.5</v>
      </c>
      <c r="O2770" s="7">
        <v>2</v>
      </c>
      <c r="P2770" s="5">
        <v>4.9000000000000004</v>
      </c>
      <c r="Q2770" s="5">
        <v>2.6</v>
      </c>
      <c r="R2770" s="22">
        <f>Tabla1[[#This Row],[Fecha de Envío]]-Tabla1[[#This Row],[Fecha de Orden]]</f>
        <v>15</v>
      </c>
      <c r="S2770" s="24">
        <f>YEAR(Tabla1[[#This Row],[Fecha de Orden]])</f>
        <v>2022</v>
      </c>
      <c r="T2770" t="str">
        <f>VLOOKUP(Tabla1[[#This Row],[Nombre del Producto]],Tabla2[[Nombre Producto]:[Costo Unitario]],2,FALSE)</f>
        <v>Wicked Choccy's</v>
      </c>
      <c r="U2770" t="str">
        <f>VLOOKUP(Tabla1[[#This Row],[Fábrica]],Tabla3[],4,FALSE)</f>
        <v>Georgia</v>
      </c>
    </row>
    <row r="2771" spans="1:21" x14ac:dyDescent="0.25">
      <c r="A2771" t="s">
        <v>1446</v>
      </c>
      <c r="B2771" s="3">
        <v>44830</v>
      </c>
      <c r="C2771" s="3">
        <v>44845</v>
      </c>
      <c r="D2771" t="s">
        <v>18</v>
      </c>
      <c r="E2771">
        <v>122371</v>
      </c>
      <c r="F2771" t="s">
        <v>19</v>
      </c>
      <c r="G2771" t="s">
        <v>120</v>
      </c>
      <c r="H2771" t="s">
        <v>21</v>
      </c>
      <c r="I2771">
        <v>92037</v>
      </c>
      <c r="J2771" t="s">
        <v>22</v>
      </c>
      <c r="K2771" t="s">
        <v>23</v>
      </c>
      <c r="L2771" t="s">
        <v>45</v>
      </c>
      <c r="M2771" t="s">
        <v>46</v>
      </c>
      <c r="N2771" s="5">
        <v>6.98</v>
      </c>
      <c r="O2771" s="7">
        <v>2</v>
      </c>
      <c r="P2771" s="5">
        <v>4.9800000000000004</v>
      </c>
      <c r="Q2771" s="5">
        <v>2</v>
      </c>
      <c r="R2771" s="22">
        <f>Tabla1[[#This Row],[Fecha de Envío]]-Tabla1[[#This Row],[Fecha de Orden]]</f>
        <v>15</v>
      </c>
      <c r="S2771" s="24">
        <f>YEAR(Tabla1[[#This Row],[Fecha de Orden]])</f>
        <v>2022</v>
      </c>
      <c r="T2771" t="str">
        <f>VLOOKUP(Tabla1[[#This Row],[Nombre del Producto]],Tabla2[[Nombre Producto]:[Costo Unitario]],2,FALSE)</f>
        <v>Lot's O' Nuts</v>
      </c>
      <c r="U2771" t="str">
        <f>VLOOKUP(Tabla1[[#This Row],[Fábrica]],Tabla3[],4,FALSE)</f>
        <v>Arizona</v>
      </c>
    </row>
    <row r="2772" spans="1:21" x14ac:dyDescent="0.25">
      <c r="A2772" t="s">
        <v>1447</v>
      </c>
      <c r="B2772" s="3">
        <v>44830</v>
      </c>
      <c r="C2772" s="3">
        <v>44845</v>
      </c>
      <c r="D2772" t="s">
        <v>18</v>
      </c>
      <c r="E2772">
        <v>122371</v>
      </c>
      <c r="F2772" t="s">
        <v>19</v>
      </c>
      <c r="G2772" t="s">
        <v>120</v>
      </c>
      <c r="H2772" t="s">
        <v>21</v>
      </c>
      <c r="I2772">
        <v>92037</v>
      </c>
      <c r="J2772" t="s">
        <v>22</v>
      </c>
      <c r="K2772" t="s">
        <v>23</v>
      </c>
      <c r="L2772" t="s">
        <v>27</v>
      </c>
      <c r="M2772" t="s">
        <v>28</v>
      </c>
      <c r="N2772" s="5">
        <v>10.8</v>
      </c>
      <c r="O2772" s="7">
        <v>3</v>
      </c>
      <c r="P2772" s="5">
        <v>7.5</v>
      </c>
      <c r="Q2772" s="5">
        <v>3.3</v>
      </c>
      <c r="R2772" s="22">
        <f>Tabla1[[#This Row],[Fecha de Envío]]-Tabla1[[#This Row],[Fecha de Orden]]</f>
        <v>15</v>
      </c>
      <c r="S2772" s="24">
        <f>YEAR(Tabla1[[#This Row],[Fecha de Orden]])</f>
        <v>2022</v>
      </c>
      <c r="T2772" t="str">
        <f>VLOOKUP(Tabla1[[#This Row],[Nombre del Producto]],Tabla2[[Nombre Producto]:[Costo Unitario]],2,FALSE)</f>
        <v>Lot's O' Nuts</v>
      </c>
      <c r="U2772" t="str">
        <f>VLOOKUP(Tabla1[[#This Row],[Fábrica]],Tabla3[],4,FALSE)</f>
        <v>Arizona</v>
      </c>
    </row>
    <row r="2773" spans="1:21" x14ac:dyDescent="0.25">
      <c r="A2773" t="s">
        <v>3753</v>
      </c>
      <c r="B2773" s="3">
        <v>44830</v>
      </c>
      <c r="C2773" s="3">
        <v>44847</v>
      </c>
      <c r="D2773" t="s">
        <v>18</v>
      </c>
      <c r="E2773">
        <v>127173</v>
      </c>
      <c r="F2773" t="s">
        <v>19</v>
      </c>
      <c r="G2773" t="s">
        <v>890</v>
      </c>
      <c r="H2773" t="s">
        <v>31</v>
      </c>
      <c r="I2773">
        <v>11572</v>
      </c>
      <c r="J2773" t="s">
        <v>22</v>
      </c>
      <c r="K2773" t="s">
        <v>32</v>
      </c>
      <c r="L2773" t="s">
        <v>24</v>
      </c>
      <c r="M2773" t="s">
        <v>25</v>
      </c>
      <c r="N2773" s="5">
        <v>33.75</v>
      </c>
      <c r="O2773" s="7">
        <v>9</v>
      </c>
      <c r="P2773" s="5">
        <v>22.05</v>
      </c>
      <c r="Q2773" s="5">
        <v>11.7</v>
      </c>
      <c r="R2773" s="22">
        <f>Tabla1[[#This Row],[Fecha de Envío]]-Tabla1[[#This Row],[Fecha de Orden]]</f>
        <v>17</v>
      </c>
      <c r="S2773" s="24">
        <f>YEAR(Tabla1[[#This Row],[Fecha de Orden]])</f>
        <v>2022</v>
      </c>
      <c r="T2773" t="str">
        <f>VLOOKUP(Tabla1[[#This Row],[Nombre del Producto]],Tabla2[[Nombre Producto]:[Costo Unitario]],2,FALSE)</f>
        <v>Wicked Choccy's</v>
      </c>
      <c r="U2773" t="str">
        <f>VLOOKUP(Tabla1[[#This Row],[Fábrica]],Tabla3[],4,FALSE)</f>
        <v>Georgia</v>
      </c>
    </row>
    <row r="2774" spans="1:21" x14ac:dyDescent="0.25">
      <c r="A2774" t="s">
        <v>6944</v>
      </c>
      <c r="B2774" s="3">
        <v>44830</v>
      </c>
      <c r="C2774" s="3">
        <v>44844</v>
      </c>
      <c r="D2774" t="s">
        <v>18</v>
      </c>
      <c r="E2774">
        <v>111458</v>
      </c>
      <c r="F2774" t="s">
        <v>19</v>
      </c>
      <c r="G2774" t="s">
        <v>30</v>
      </c>
      <c r="H2774" t="s">
        <v>31</v>
      </c>
      <c r="I2774">
        <v>10035</v>
      </c>
      <c r="J2774" t="s">
        <v>22</v>
      </c>
      <c r="K2774" t="s">
        <v>32</v>
      </c>
      <c r="L2774" t="s">
        <v>45</v>
      </c>
      <c r="M2774" t="s">
        <v>46</v>
      </c>
      <c r="N2774" s="5">
        <v>6.98</v>
      </c>
      <c r="O2774" s="7">
        <v>2</v>
      </c>
      <c r="P2774" s="5">
        <v>4.9800000000000004</v>
      </c>
      <c r="Q2774" s="5">
        <v>2</v>
      </c>
      <c r="R2774" s="22">
        <f>Tabla1[[#This Row],[Fecha de Envío]]-Tabla1[[#This Row],[Fecha de Orden]]</f>
        <v>14</v>
      </c>
      <c r="S2774" s="24">
        <f>YEAR(Tabla1[[#This Row],[Fecha de Orden]])</f>
        <v>2022</v>
      </c>
      <c r="T2774" t="str">
        <f>VLOOKUP(Tabla1[[#This Row],[Nombre del Producto]],Tabla2[[Nombre Producto]:[Costo Unitario]],2,FALSE)</f>
        <v>Lot's O' Nuts</v>
      </c>
      <c r="U2774" t="str">
        <f>VLOOKUP(Tabla1[[#This Row],[Fábrica]],Tabla3[],4,FALSE)</f>
        <v>Arizona</v>
      </c>
    </row>
    <row r="2775" spans="1:21" x14ac:dyDescent="0.25">
      <c r="A2775" t="s">
        <v>7717</v>
      </c>
      <c r="B2775" s="3">
        <v>44830</v>
      </c>
      <c r="C2775" s="3">
        <v>44844</v>
      </c>
      <c r="D2775" t="s">
        <v>18</v>
      </c>
      <c r="E2775">
        <v>124800</v>
      </c>
      <c r="F2775" t="s">
        <v>19</v>
      </c>
      <c r="G2775" t="s">
        <v>68</v>
      </c>
      <c r="H2775" t="s">
        <v>69</v>
      </c>
      <c r="I2775">
        <v>85204</v>
      </c>
      <c r="J2775" t="s">
        <v>22</v>
      </c>
      <c r="K2775" t="s">
        <v>23</v>
      </c>
      <c r="L2775" t="s">
        <v>24</v>
      </c>
      <c r="M2775" t="s">
        <v>25</v>
      </c>
      <c r="N2775" s="5">
        <v>7.5</v>
      </c>
      <c r="O2775" s="7">
        <v>2</v>
      </c>
      <c r="P2775" s="5">
        <v>4.9000000000000004</v>
      </c>
      <c r="Q2775" s="5">
        <v>2.6</v>
      </c>
      <c r="R2775" s="22">
        <f>Tabla1[[#This Row],[Fecha de Envío]]-Tabla1[[#This Row],[Fecha de Orden]]</f>
        <v>14</v>
      </c>
      <c r="S2775" s="24">
        <f>YEAR(Tabla1[[#This Row],[Fecha de Orden]])</f>
        <v>2022</v>
      </c>
      <c r="T2775" t="str">
        <f>VLOOKUP(Tabla1[[#This Row],[Nombre del Producto]],Tabla2[[Nombre Producto]:[Costo Unitario]],2,FALSE)</f>
        <v>Wicked Choccy's</v>
      </c>
      <c r="U2775" t="str">
        <f>VLOOKUP(Tabla1[[#This Row],[Fábrica]],Tabla3[],4,FALSE)</f>
        <v>Georgia</v>
      </c>
    </row>
    <row r="2776" spans="1:21" x14ac:dyDescent="0.25">
      <c r="A2776" t="s">
        <v>7718</v>
      </c>
      <c r="B2776" s="3">
        <v>44830</v>
      </c>
      <c r="C2776" s="3">
        <v>44844</v>
      </c>
      <c r="D2776" t="s">
        <v>18</v>
      </c>
      <c r="E2776">
        <v>124800</v>
      </c>
      <c r="F2776" t="s">
        <v>19</v>
      </c>
      <c r="G2776" t="s">
        <v>68</v>
      </c>
      <c r="H2776" t="s">
        <v>69</v>
      </c>
      <c r="I2776">
        <v>85204</v>
      </c>
      <c r="J2776" t="s">
        <v>22</v>
      </c>
      <c r="K2776" t="s">
        <v>23</v>
      </c>
      <c r="L2776" t="s">
        <v>45</v>
      </c>
      <c r="M2776" t="s">
        <v>46</v>
      </c>
      <c r="N2776" s="5">
        <v>6.98</v>
      </c>
      <c r="O2776" s="7">
        <v>2</v>
      </c>
      <c r="P2776" s="5">
        <v>4.9800000000000004</v>
      </c>
      <c r="Q2776" s="5">
        <v>2</v>
      </c>
      <c r="R2776" s="22">
        <f>Tabla1[[#This Row],[Fecha de Envío]]-Tabla1[[#This Row],[Fecha de Orden]]</f>
        <v>14</v>
      </c>
      <c r="S2776" s="24">
        <f>YEAR(Tabla1[[#This Row],[Fecha de Orden]])</f>
        <v>2022</v>
      </c>
      <c r="T2776" t="str">
        <f>VLOOKUP(Tabla1[[#This Row],[Nombre del Producto]],Tabla2[[Nombre Producto]:[Costo Unitario]],2,FALSE)</f>
        <v>Lot's O' Nuts</v>
      </c>
      <c r="U2776" t="str">
        <f>VLOOKUP(Tabla1[[#This Row],[Fábrica]],Tabla3[],4,FALSE)</f>
        <v>Arizona</v>
      </c>
    </row>
    <row r="2777" spans="1:21" x14ac:dyDescent="0.25">
      <c r="A2777" t="s">
        <v>7719</v>
      </c>
      <c r="B2777" s="3">
        <v>44830</v>
      </c>
      <c r="C2777" s="3">
        <v>44844</v>
      </c>
      <c r="D2777" t="s">
        <v>18</v>
      </c>
      <c r="E2777">
        <v>124800</v>
      </c>
      <c r="F2777" t="s">
        <v>19</v>
      </c>
      <c r="G2777" t="s">
        <v>68</v>
      </c>
      <c r="H2777" t="s">
        <v>69</v>
      </c>
      <c r="I2777">
        <v>85204</v>
      </c>
      <c r="J2777" t="s">
        <v>22</v>
      </c>
      <c r="K2777" t="s">
        <v>23</v>
      </c>
      <c r="L2777" t="s">
        <v>27</v>
      </c>
      <c r="M2777" t="s">
        <v>28</v>
      </c>
      <c r="N2777" s="5">
        <v>32.4</v>
      </c>
      <c r="O2777" s="7">
        <v>9</v>
      </c>
      <c r="P2777" s="5">
        <v>22.5</v>
      </c>
      <c r="Q2777" s="5">
        <v>9.9</v>
      </c>
      <c r="R2777" s="22">
        <f>Tabla1[[#This Row],[Fecha de Envío]]-Tabla1[[#This Row],[Fecha de Orden]]</f>
        <v>14</v>
      </c>
      <c r="S2777" s="24">
        <f>YEAR(Tabla1[[#This Row],[Fecha de Orden]])</f>
        <v>2022</v>
      </c>
      <c r="T2777" t="str">
        <f>VLOOKUP(Tabla1[[#This Row],[Nombre del Producto]],Tabla2[[Nombre Producto]:[Costo Unitario]],2,FALSE)</f>
        <v>Lot's O' Nuts</v>
      </c>
      <c r="U2777" t="str">
        <f>VLOOKUP(Tabla1[[#This Row],[Fábrica]],Tabla3[],4,FALSE)</f>
        <v>Arizona</v>
      </c>
    </row>
    <row r="2778" spans="1:21" x14ac:dyDescent="0.25">
      <c r="A2778" t="s">
        <v>7720</v>
      </c>
      <c r="B2778" s="3">
        <v>44830</v>
      </c>
      <c r="C2778" s="3">
        <v>44844</v>
      </c>
      <c r="D2778" t="s">
        <v>18</v>
      </c>
      <c r="E2778">
        <v>124800</v>
      </c>
      <c r="F2778" t="s">
        <v>19</v>
      </c>
      <c r="G2778" t="s">
        <v>68</v>
      </c>
      <c r="H2778" t="s">
        <v>69</v>
      </c>
      <c r="I2778">
        <v>85204</v>
      </c>
      <c r="J2778" t="s">
        <v>22</v>
      </c>
      <c r="K2778" t="s">
        <v>23</v>
      </c>
      <c r="L2778" t="s">
        <v>33</v>
      </c>
      <c r="M2778" t="s">
        <v>34</v>
      </c>
      <c r="N2778" s="5">
        <v>14.4</v>
      </c>
      <c r="O2778" s="7">
        <v>4</v>
      </c>
      <c r="P2778" s="5">
        <v>9.6</v>
      </c>
      <c r="Q2778" s="5">
        <v>4.8</v>
      </c>
      <c r="R2778" s="22">
        <f>Tabla1[[#This Row],[Fecha de Envío]]-Tabla1[[#This Row],[Fecha de Orden]]</f>
        <v>14</v>
      </c>
      <c r="S2778" s="24">
        <f>YEAR(Tabla1[[#This Row],[Fecha de Orden]])</f>
        <v>2022</v>
      </c>
      <c r="T2778" t="str">
        <f>VLOOKUP(Tabla1[[#This Row],[Nombre del Producto]],Tabla2[[Nombre Producto]:[Costo Unitario]],2,FALSE)</f>
        <v>Lot's O' Nuts</v>
      </c>
      <c r="U2778" t="str">
        <f>VLOOKUP(Tabla1[[#This Row],[Fábrica]],Tabla3[],4,FALSE)</f>
        <v>Arizona</v>
      </c>
    </row>
    <row r="2779" spans="1:21" x14ac:dyDescent="0.25">
      <c r="A2779" t="s">
        <v>7721</v>
      </c>
      <c r="B2779" s="3">
        <v>44830</v>
      </c>
      <c r="C2779" s="3">
        <v>44844</v>
      </c>
      <c r="D2779" t="s">
        <v>18</v>
      </c>
      <c r="E2779">
        <v>124800</v>
      </c>
      <c r="F2779" t="s">
        <v>19</v>
      </c>
      <c r="G2779" t="s">
        <v>68</v>
      </c>
      <c r="H2779" t="s">
        <v>69</v>
      </c>
      <c r="I2779">
        <v>85204</v>
      </c>
      <c r="J2779" t="s">
        <v>22</v>
      </c>
      <c r="K2779" t="s">
        <v>23</v>
      </c>
      <c r="L2779" t="s">
        <v>36</v>
      </c>
      <c r="M2779" t="s">
        <v>37</v>
      </c>
      <c r="N2779" s="5">
        <v>19.5</v>
      </c>
      <c r="O2779" s="7">
        <v>6</v>
      </c>
      <c r="P2779" s="5">
        <v>12.66</v>
      </c>
      <c r="Q2779" s="5">
        <v>6.84</v>
      </c>
      <c r="R2779" s="22">
        <f>Tabla1[[#This Row],[Fecha de Envío]]-Tabla1[[#This Row],[Fecha de Orden]]</f>
        <v>14</v>
      </c>
      <c r="S2779" s="24">
        <f>YEAR(Tabla1[[#This Row],[Fecha de Orden]])</f>
        <v>2022</v>
      </c>
      <c r="T2779" t="str">
        <f>VLOOKUP(Tabla1[[#This Row],[Nombre del Producto]],Tabla2[[Nombre Producto]:[Costo Unitario]],2,FALSE)</f>
        <v>Wicked Choccy's</v>
      </c>
      <c r="U2779" t="str">
        <f>VLOOKUP(Tabla1[[#This Row],[Fábrica]],Tabla3[],4,FALSE)</f>
        <v>Georgia</v>
      </c>
    </row>
    <row r="2780" spans="1:21" x14ac:dyDescent="0.25">
      <c r="A2780" t="s">
        <v>7949</v>
      </c>
      <c r="B2780" s="3">
        <v>44830</v>
      </c>
      <c r="C2780" s="3">
        <v>44842</v>
      </c>
      <c r="D2780" t="s">
        <v>71</v>
      </c>
      <c r="E2780">
        <v>161991</v>
      </c>
      <c r="F2780" t="s">
        <v>19</v>
      </c>
      <c r="G2780" t="s">
        <v>159</v>
      </c>
      <c r="H2780" t="s">
        <v>42</v>
      </c>
      <c r="I2780">
        <v>77070</v>
      </c>
      <c r="J2780" t="s">
        <v>22</v>
      </c>
      <c r="K2780" t="s">
        <v>43</v>
      </c>
      <c r="L2780" t="s">
        <v>33</v>
      </c>
      <c r="M2780" t="s">
        <v>34</v>
      </c>
      <c r="N2780" s="5">
        <v>18</v>
      </c>
      <c r="O2780" s="7">
        <v>5</v>
      </c>
      <c r="P2780" s="5">
        <v>12</v>
      </c>
      <c r="Q2780" s="5">
        <v>6</v>
      </c>
      <c r="R2780" s="22">
        <f>Tabla1[[#This Row],[Fecha de Envío]]-Tabla1[[#This Row],[Fecha de Orden]]</f>
        <v>12</v>
      </c>
      <c r="S2780" s="24">
        <f>YEAR(Tabla1[[#This Row],[Fecha de Orden]])</f>
        <v>2022</v>
      </c>
      <c r="T2780" t="str">
        <f>VLOOKUP(Tabla1[[#This Row],[Nombre del Producto]],Tabla2[[Nombre Producto]:[Costo Unitario]],2,FALSE)</f>
        <v>Lot's O' Nuts</v>
      </c>
      <c r="U2780" t="str">
        <f>VLOOKUP(Tabla1[[#This Row],[Fábrica]],Tabla3[],4,FALSE)</f>
        <v>Arizona</v>
      </c>
    </row>
    <row r="2781" spans="1:21" x14ac:dyDescent="0.25">
      <c r="A2781" t="s">
        <v>7950</v>
      </c>
      <c r="B2781" s="3">
        <v>44830</v>
      </c>
      <c r="C2781" s="3">
        <v>44842</v>
      </c>
      <c r="D2781" t="s">
        <v>71</v>
      </c>
      <c r="E2781">
        <v>161991</v>
      </c>
      <c r="F2781" t="s">
        <v>19</v>
      </c>
      <c r="G2781" t="s">
        <v>159</v>
      </c>
      <c r="H2781" t="s">
        <v>42</v>
      </c>
      <c r="I2781">
        <v>77070</v>
      </c>
      <c r="J2781" t="s">
        <v>22</v>
      </c>
      <c r="K2781" t="s">
        <v>43</v>
      </c>
      <c r="L2781" t="s">
        <v>24</v>
      </c>
      <c r="M2781" t="s">
        <v>25</v>
      </c>
      <c r="N2781" s="5">
        <v>26.25</v>
      </c>
      <c r="O2781" s="7">
        <v>7</v>
      </c>
      <c r="P2781" s="5">
        <v>17.149999999999999</v>
      </c>
      <c r="Q2781" s="5">
        <v>9.1</v>
      </c>
      <c r="R2781" s="22">
        <f>Tabla1[[#This Row],[Fecha de Envío]]-Tabla1[[#This Row],[Fecha de Orden]]</f>
        <v>12</v>
      </c>
      <c r="S2781" s="24">
        <f>YEAR(Tabla1[[#This Row],[Fecha de Orden]])</f>
        <v>2022</v>
      </c>
      <c r="T2781" t="str">
        <f>VLOOKUP(Tabla1[[#This Row],[Nombre del Producto]],Tabla2[[Nombre Producto]:[Costo Unitario]],2,FALSE)</f>
        <v>Wicked Choccy's</v>
      </c>
      <c r="U2781" t="str">
        <f>VLOOKUP(Tabla1[[#This Row],[Fábrica]],Tabla3[],4,FALSE)</f>
        <v>Georgia</v>
      </c>
    </row>
    <row r="2782" spans="1:21" x14ac:dyDescent="0.25">
      <c r="A2782" t="s">
        <v>8034</v>
      </c>
      <c r="B2782" s="3">
        <v>44830</v>
      </c>
      <c r="C2782" s="3">
        <v>44843</v>
      </c>
      <c r="D2782" t="s">
        <v>71</v>
      </c>
      <c r="E2782">
        <v>120341</v>
      </c>
      <c r="F2782" t="s">
        <v>19</v>
      </c>
      <c r="G2782" t="s">
        <v>144</v>
      </c>
      <c r="H2782" t="s">
        <v>101</v>
      </c>
      <c r="I2782">
        <v>19143</v>
      </c>
      <c r="J2782" t="s">
        <v>22</v>
      </c>
      <c r="K2782" t="s">
        <v>32</v>
      </c>
      <c r="L2782" t="s">
        <v>33</v>
      </c>
      <c r="M2782" t="s">
        <v>34</v>
      </c>
      <c r="N2782" s="5">
        <v>21.6</v>
      </c>
      <c r="O2782" s="7">
        <v>6</v>
      </c>
      <c r="P2782" s="5">
        <v>14.4</v>
      </c>
      <c r="Q2782" s="5">
        <v>7.2</v>
      </c>
      <c r="R2782" s="22">
        <f>Tabla1[[#This Row],[Fecha de Envío]]-Tabla1[[#This Row],[Fecha de Orden]]</f>
        <v>13</v>
      </c>
      <c r="S2782" s="24">
        <f>YEAR(Tabla1[[#This Row],[Fecha de Orden]])</f>
        <v>2022</v>
      </c>
      <c r="T2782" t="str">
        <f>VLOOKUP(Tabla1[[#This Row],[Nombre del Producto]],Tabla2[[Nombre Producto]:[Costo Unitario]],2,FALSE)</f>
        <v>Lot's O' Nuts</v>
      </c>
      <c r="U2782" t="str">
        <f>VLOOKUP(Tabla1[[#This Row],[Fábrica]],Tabla3[],4,FALSE)</f>
        <v>Arizona</v>
      </c>
    </row>
    <row r="2783" spans="1:21" x14ac:dyDescent="0.25">
      <c r="A2783" t="s">
        <v>8035</v>
      </c>
      <c r="B2783" s="3">
        <v>44830</v>
      </c>
      <c r="C2783" s="3">
        <v>44843</v>
      </c>
      <c r="D2783" t="s">
        <v>71</v>
      </c>
      <c r="E2783">
        <v>120341</v>
      </c>
      <c r="F2783" t="s">
        <v>19</v>
      </c>
      <c r="G2783" t="s">
        <v>144</v>
      </c>
      <c r="H2783" t="s">
        <v>101</v>
      </c>
      <c r="I2783">
        <v>19143</v>
      </c>
      <c r="J2783" t="s">
        <v>22</v>
      </c>
      <c r="K2783" t="s">
        <v>32</v>
      </c>
      <c r="L2783" t="s">
        <v>45</v>
      </c>
      <c r="M2783" t="s">
        <v>46</v>
      </c>
      <c r="N2783" s="5">
        <v>3.49</v>
      </c>
      <c r="O2783" s="7">
        <v>1</v>
      </c>
      <c r="P2783" s="5">
        <v>2.4900000000000002</v>
      </c>
      <c r="Q2783" s="5">
        <v>1</v>
      </c>
      <c r="R2783" s="22">
        <f>Tabla1[[#This Row],[Fecha de Envío]]-Tabla1[[#This Row],[Fecha de Orden]]</f>
        <v>13</v>
      </c>
      <c r="S2783" s="24">
        <f>YEAR(Tabla1[[#This Row],[Fecha de Orden]])</f>
        <v>2022</v>
      </c>
      <c r="T2783" t="str">
        <f>VLOOKUP(Tabla1[[#This Row],[Nombre del Producto]],Tabla2[[Nombre Producto]:[Costo Unitario]],2,FALSE)</f>
        <v>Lot's O' Nuts</v>
      </c>
      <c r="U2783" t="str">
        <f>VLOOKUP(Tabla1[[#This Row],[Fábrica]],Tabla3[],4,FALSE)</f>
        <v>Arizona</v>
      </c>
    </row>
    <row r="2784" spans="1:21" x14ac:dyDescent="0.25">
      <c r="A2784" t="s">
        <v>8641</v>
      </c>
      <c r="B2784" s="3">
        <v>44830</v>
      </c>
      <c r="C2784" s="3">
        <v>44846</v>
      </c>
      <c r="D2784" t="s">
        <v>18</v>
      </c>
      <c r="E2784">
        <v>130883</v>
      </c>
      <c r="F2784" t="s">
        <v>19</v>
      </c>
      <c r="G2784" t="s">
        <v>168</v>
      </c>
      <c r="H2784" t="s">
        <v>62</v>
      </c>
      <c r="I2784">
        <v>97206</v>
      </c>
      <c r="J2784" t="s">
        <v>22</v>
      </c>
      <c r="K2784" t="s">
        <v>23</v>
      </c>
      <c r="L2784" t="s">
        <v>33</v>
      </c>
      <c r="M2784" t="s">
        <v>34</v>
      </c>
      <c r="N2784" s="5">
        <v>18</v>
      </c>
      <c r="O2784" s="7">
        <v>5</v>
      </c>
      <c r="P2784" s="5">
        <v>12</v>
      </c>
      <c r="Q2784" s="5">
        <v>6</v>
      </c>
      <c r="R2784" s="22">
        <f>Tabla1[[#This Row],[Fecha de Envío]]-Tabla1[[#This Row],[Fecha de Orden]]</f>
        <v>16</v>
      </c>
      <c r="S2784" s="24">
        <f>YEAR(Tabla1[[#This Row],[Fecha de Orden]])</f>
        <v>2022</v>
      </c>
      <c r="T2784" t="str">
        <f>VLOOKUP(Tabla1[[#This Row],[Nombre del Producto]],Tabla2[[Nombre Producto]:[Costo Unitario]],2,FALSE)</f>
        <v>Lot's O' Nuts</v>
      </c>
      <c r="U2784" t="str">
        <f>VLOOKUP(Tabla1[[#This Row],[Fábrica]],Tabla3[],4,FALSE)</f>
        <v>Arizona</v>
      </c>
    </row>
    <row r="2785" spans="1:21" x14ac:dyDescent="0.25">
      <c r="A2785" t="s">
        <v>8642</v>
      </c>
      <c r="B2785" s="3">
        <v>44830</v>
      </c>
      <c r="C2785" s="3">
        <v>44846</v>
      </c>
      <c r="D2785" t="s">
        <v>18</v>
      </c>
      <c r="E2785">
        <v>130883</v>
      </c>
      <c r="F2785" t="s">
        <v>19</v>
      </c>
      <c r="G2785" t="s">
        <v>168</v>
      </c>
      <c r="H2785" t="s">
        <v>62</v>
      </c>
      <c r="I2785">
        <v>97206</v>
      </c>
      <c r="J2785" t="s">
        <v>22</v>
      </c>
      <c r="K2785" t="s">
        <v>23</v>
      </c>
      <c r="L2785" t="s">
        <v>45</v>
      </c>
      <c r="M2785" t="s">
        <v>46</v>
      </c>
      <c r="N2785" s="5">
        <v>20.94</v>
      </c>
      <c r="O2785" s="7">
        <v>6</v>
      </c>
      <c r="P2785" s="5">
        <v>14.94</v>
      </c>
      <c r="Q2785" s="5">
        <v>6</v>
      </c>
      <c r="R2785" s="22">
        <f>Tabla1[[#This Row],[Fecha de Envío]]-Tabla1[[#This Row],[Fecha de Orden]]</f>
        <v>16</v>
      </c>
      <c r="S2785" s="24">
        <f>YEAR(Tabla1[[#This Row],[Fecha de Orden]])</f>
        <v>2022</v>
      </c>
      <c r="T2785" t="str">
        <f>VLOOKUP(Tabla1[[#This Row],[Nombre del Producto]],Tabla2[[Nombre Producto]:[Costo Unitario]],2,FALSE)</f>
        <v>Lot's O' Nuts</v>
      </c>
      <c r="U2785" t="str">
        <f>VLOOKUP(Tabla1[[#This Row],[Fábrica]],Tabla3[],4,FALSE)</f>
        <v>Arizona</v>
      </c>
    </row>
    <row r="2786" spans="1:21" x14ac:dyDescent="0.25">
      <c r="A2786" t="s">
        <v>8643</v>
      </c>
      <c r="B2786" s="3">
        <v>44830</v>
      </c>
      <c r="C2786" s="3">
        <v>44846</v>
      </c>
      <c r="D2786" t="s">
        <v>18</v>
      </c>
      <c r="E2786">
        <v>130883</v>
      </c>
      <c r="F2786" t="s">
        <v>19</v>
      </c>
      <c r="G2786" t="s">
        <v>168</v>
      </c>
      <c r="H2786" t="s">
        <v>62</v>
      </c>
      <c r="I2786">
        <v>97206</v>
      </c>
      <c r="J2786" t="s">
        <v>22</v>
      </c>
      <c r="K2786" t="s">
        <v>23</v>
      </c>
      <c r="L2786" t="s">
        <v>24</v>
      </c>
      <c r="M2786" t="s">
        <v>25</v>
      </c>
      <c r="N2786" s="5">
        <v>18.75</v>
      </c>
      <c r="O2786" s="7">
        <v>5</v>
      </c>
      <c r="P2786" s="5">
        <v>12.25</v>
      </c>
      <c r="Q2786" s="5">
        <v>6.5</v>
      </c>
      <c r="R2786" s="22">
        <f>Tabla1[[#This Row],[Fecha de Envío]]-Tabla1[[#This Row],[Fecha de Orden]]</f>
        <v>16</v>
      </c>
      <c r="S2786" s="24">
        <f>YEAR(Tabla1[[#This Row],[Fecha de Orden]])</f>
        <v>2022</v>
      </c>
      <c r="T2786" t="str">
        <f>VLOOKUP(Tabla1[[#This Row],[Nombre del Producto]],Tabla2[[Nombre Producto]:[Costo Unitario]],2,FALSE)</f>
        <v>Wicked Choccy's</v>
      </c>
      <c r="U2786" t="str">
        <f>VLOOKUP(Tabla1[[#This Row],[Fábrica]],Tabla3[],4,FALSE)</f>
        <v>Georgia</v>
      </c>
    </row>
    <row r="2787" spans="1:21" x14ac:dyDescent="0.25">
      <c r="A2787" t="s">
        <v>4047</v>
      </c>
      <c r="B2787" s="3">
        <v>44831</v>
      </c>
      <c r="C2787" s="3">
        <v>44844</v>
      </c>
      <c r="D2787" t="s">
        <v>71</v>
      </c>
      <c r="E2787">
        <v>103072</v>
      </c>
      <c r="F2787" t="s">
        <v>19</v>
      </c>
      <c r="G2787" t="s">
        <v>92</v>
      </c>
      <c r="H2787" t="s">
        <v>93</v>
      </c>
      <c r="I2787">
        <v>48205</v>
      </c>
      <c r="J2787" t="s">
        <v>22</v>
      </c>
      <c r="K2787" t="s">
        <v>43</v>
      </c>
      <c r="L2787" t="s">
        <v>27</v>
      </c>
      <c r="M2787" t="s">
        <v>28</v>
      </c>
      <c r="N2787" s="5">
        <v>18</v>
      </c>
      <c r="O2787" s="7">
        <v>5</v>
      </c>
      <c r="P2787" s="5">
        <v>12.5</v>
      </c>
      <c r="Q2787" s="5">
        <v>5.5</v>
      </c>
      <c r="R2787" s="22">
        <f>Tabla1[[#This Row],[Fecha de Envío]]-Tabla1[[#This Row],[Fecha de Orden]]</f>
        <v>13</v>
      </c>
      <c r="S2787" s="24">
        <f>YEAR(Tabla1[[#This Row],[Fecha de Orden]])</f>
        <v>2022</v>
      </c>
      <c r="T2787" t="str">
        <f>VLOOKUP(Tabla1[[#This Row],[Nombre del Producto]],Tabla2[[Nombre Producto]:[Costo Unitario]],2,FALSE)</f>
        <v>Lot's O' Nuts</v>
      </c>
      <c r="U2787" t="str">
        <f>VLOOKUP(Tabla1[[#This Row],[Fábrica]],Tabla3[],4,FALSE)</f>
        <v>Arizona</v>
      </c>
    </row>
    <row r="2788" spans="1:21" x14ac:dyDescent="0.25">
      <c r="A2788" t="s">
        <v>4048</v>
      </c>
      <c r="B2788" s="3">
        <v>44831</v>
      </c>
      <c r="C2788" s="3">
        <v>44844</v>
      </c>
      <c r="D2788" t="s">
        <v>71</v>
      </c>
      <c r="E2788">
        <v>103072</v>
      </c>
      <c r="F2788" t="s">
        <v>19</v>
      </c>
      <c r="G2788" t="s">
        <v>92</v>
      </c>
      <c r="H2788" t="s">
        <v>93</v>
      </c>
      <c r="I2788">
        <v>48205</v>
      </c>
      <c r="J2788" t="s">
        <v>22</v>
      </c>
      <c r="K2788" t="s">
        <v>43</v>
      </c>
      <c r="L2788" t="s">
        <v>45</v>
      </c>
      <c r="M2788" t="s">
        <v>46</v>
      </c>
      <c r="N2788" s="5">
        <v>13.96</v>
      </c>
      <c r="O2788" s="7">
        <v>4</v>
      </c>
      <c r="P2788" s="5">
        <v>9.9600000000000009</v>
      </c>
      <c r="Q2788" s="5">
        <v>4</v>
      </c>
      <c r="R2788" s="22">
        <f>Tabla1[[#This Row],[Fecha de Envío]]-Tabla1[[#This Row],[Fecha de Orden]]</f>
        <v>13</v>
      </c>
      <c r="S2788" s="24">
        <f>YEAR(Tabla1[[#This Row],[Fecha de Orden]])</f>
        <v>2022</v>
      </c>
      <c r="T2788" t="str">
        <f>VLOOKUP(Tabla1[[#This Row],[Nombre del Producto]],Tabla2[[Nombre Producto]:[Costo Unitario]],2,FALSE)</f>
        <v>Lot's O' Nuts</v>
      </c>
      <c r="U2788" t="str">
        <f>VLOOKUP(Tabla1[[#This Row],[Fábrica]],Tabla3[],4,FALSE)</f>
        <v>Arizona</v>
      </c>
    </row>
    <row r="2789" spans="1:21" x14ac:dyDescent="0.25">
      <c r="A2789" t="s">
        <v>4516</v>
      </c>
      <c r="B2789" s="3">
        <v>44831</v>
      </c>
      <c r="C2789" s="3">
        <v>44846</v>
      </c>
      <c r="D2789" t="s">
        <v>18</v>
      </c>
      <c r="E2789">
        <v>125976</v>
      </c>
      <c r="F2789" t="s">
        <v>19</v>
      </c>
      <c r="G2789" t="s">
        <v>122</v>
      </c>
      <c r="H2789" t="s">
        <v>133</v>
      </c>
      <c r="I2789">
        <v>22204</v>
      </c>
      <c r="J2789" t="s">
        <v>22</v>
      </c>
      <c r="K2789" t="s">
        <v>66</v>
      </c>
      <c r="L2789" t="s">
        <v>36</v>
      </c>
      <c r="M2789" t="s">
        <v>37</v>
      </c>
      <c r="N2789" s="5">
        <v>16.25</v>
      </c>
      <c r="O2789" s="7">
        <v>5</v>
      </c>
      <c r="P2789" s="5">
        <v>10.55</v>
      </c>
      <c r="Q2789" s="5">
        <v>5.7</v>
      </c>
      <c r="R2789" s="22">
        <f>Tabla1[[#This Row],[Fecha de Envío]]-Tabla1[[#This Row],[Fecha de Orden]]</f>
        <v>15</v>
      </c>
      <c r="S2789" s="24">
        <f>YEAR(Tabla1[[#This Row],[Fecha de Orden]])</f>
        <v>2022</v>
      </c>
      <c r="T2789" t="str">
        <f>VLOOKUP(Tabla1[[#This Row],[Nombre del Producto]],Tabla2[[Nombre Producto]:[Costo Unitario]],2,FALSE)</f>
        <v>Wicked Choccy's</v>
      </c>
      <c r="U2789" t="str">
        <f>VLOOKUP(Tabla1[[#This Row],[Fábrica]],Tabla3[],4,FALSE)</f>
        <v>Georgia</v>
      </c>
    </row>
    <row r="2790" spans="1:21" x14ac:dyDescent="0.25">
      <c r="A2790" t="s">
        <v>4517</v>
      </c>
      <c r="B2790" s="3">
        <v>44831</v>
      </c>
      <c r="C2790" s="3">
        <v>44846</v>
      </c>
      <c r="D2790" t="s">
        <v>18</v>
      </c>
      <c r="E2790">
        <v>125976</v>
      </c>
      <c r="F2790" t="s">
        <v>19</v>
      </c>
      <c r="G2790" t="s">
        <v>122</v>
      </c>
      <c r="H2790" t="s">
        <v>133</v>
      </c>
      <c r="I2790">
        <v>22204</v>
      </c>
      <c r="J2790" t="s">
        <v>22</v>
      </c>
      <c r="K2790" t="s">
        <v>66</v>
      </c>
      <c r="L2790" t="s">
        <v>24</v>
      </c>
      <c r="M2790" t="s">
        <v>25</v>
      </c>
      <c r="N2790" s="5">
        <v>45</v>
      </c>
      <c r="O2790" s="7">
        <v>12</v>
      </c>
      <c r="P2790" s="5">
        <v>29.4</v>
      </c>
      <c r="Q2790" s="5">
        <v>15.6</v>
      </c>
      <c r="R2790" s="22">
        <f>Tabla1[[#This Row],[Fecha de Envío]]-Tabla1[[#This Row],[Fecha de Orden]]</f>
        <v>15</v>
      </c>
      <c r="S2790" s="24">
        <f>YEAR(Tabla1[[#This Row],[Fecha de Orden]])</f>
        <v>2022</v>
      </c>
      <c r="T2790" t="str">
        <f>VLOOKUP(Tabla1[[#This Row],[Nombre del Producto]],Tabla2[[Nombre Producto]:[Costo Unitario]],2,FALSE)</f>
        <v>Wicked Choccy's</v>
      </c>
      <c r="U2790" t="str">
        <f>VLOOKUP(Tabla1[[#This Row],[Fábrica]],Tabla3[],4,FALSE)</f>
        <v>Georgia</v>
      </c>
    </row>
    <row r="2791" spans="1:21" x14ac:dyDescent="0.25">
      <c r="A2791" t="s">
        <v>6730</v>
      </c>
      <c r="B2791" s="3">
        <v>44831</v>
      </c>
      <c r="C2791" s="3">
        <v>44843</v>
      </c>
      <c r="D2791" t="s">
        <v>39</v>
      </c>
      <c r="E2791">
        <v>100531</v>
      </c>
      <c r="F2791" t="s">
        <v>19</v>
      </c>
      <c r="G2791" t="s">
        <v>239</v>
      </c>
      <c r="H2791" t="s">
        <v>173</v>
      </c>
      <c r="I2791">
        <v>60610</v>
      </c>
      <c r="J2791" t="s">
        <v>22</v>
      </c>
      <c r="K2791" t="s">
        <v>43</v>
      </c>
      <c r="L2791" t="s">
        <v>45</v>
      </c>
      <c r="M2791" t="s">
        <v>46</v>
      </c>
      <c r="N2791" s="5">
        <v>10.47</v>
      </c>
      <c r="O2791" s="7">
        <v>3</v>
      </c>
      <c r="P2791" s="5">
        <v>7.47</v>
      </c>
      <c r="Q2791" s="5">
        <v>3</v>
      </c>
      <c r="R2791" s="22">
        <f>Tabla1[[#This Row],[Fecha de Envío]]-Tabla1[[#This Row],[Fecha de Orden]]</f>
        <v>12</v>
      </c>
      <c r="S2791" s="24">
        <f>YEAR(Tabla1[[#This Row],[Fecha de Orden]])</f>
        <v>2022</v>
      </c>
      <c r="T2791" t="str">
        <f>VLOOKUP(Tabla1[[#This Row],[Nombre del Producto]],Tabla2[[Nombre Producto]:[Costo Unitario]],2,FALSE)</f>
        <v>Lot's O' Nuts</v>
      </c>
      <c r="U2791" t="str">
        <f>VLOOKUP(Tabla1[[#This Row],[Fábrica]],Tabla3[],4,FALSE)</f>
        <v>Arizona</v>
      </c>
    </row>
    <row r="2792" spans="1:21" x14ac:dyDescent="0.25">
      <c r="A2792" t="s">
        <v>6731</v>
      </c>
      <c r="B2792" s="3">
        <v>44831</v>
      </c>
      <c r="C2792" s="3">
        <v>44843</v>
      </c>
      <c r="D2792" t="s">
        <v>39</v>
      </c>
      <c r="E2792">
        <v>100531</v>
      </c>
      <c r="F2792" t="s">
        <v>19</v>
      </c>
      <c r="G2792" t="s">
        <v>239</v>
      </c>
      <c r="H2792" t="s">
        <v>173</v>
      </c>
      <c r="I2792">
        <v>60610</v>
      </c>
      <c r="J2792" t="s">
        <v>22</v>
      </c>
      <c r="K2792" t="s">
        <v>43</v>
      </c>
      <c r="L2792" t="s">
        <v>24</v>
      </c>
      <c r="M2792" t="s">
        <v>25</v>
      </c>
      <c r="N2792" s="5">
        <v>7.5</v>
      </c>
      <c r="O2792" s="7">
        <v>2</v>
      </c>
      <c r="P2792" s="5">
        <v>4.9000000000000004</v>
      </c>
      <c r="Q2792" s="5">
        <v>2.6</v>
      </c>
      <c r="R2792" s="22">
        <f>Tabla1[[#This Row],[Fecha de Envío]]-Tabla1[[#This Row],[Fecha de Orden]]</f>
        <v>12</v>
      </c>
      <c r="S2792" s="24">
        <f>YEAR(Tabla1[[#This Row],[Fecha de Orden]])</f>
        <v>2022</v>
      </c>
      <c r="T2792" t="str">
        <f>VLOOKUP(Tabla1[[#This Row],[Nombre del Producto]],Tabla2[[Nombre Producto]:[Costo Unitario]],2,FALSE)</f>
        <v>Wicked Choccy's</v>
      </c>
      <c r="U2792" t="str">
        <f>VLOOKUP(Tabla1[[#This Row],[Fábrica]],Tabla3[],4,FALSE)</f>
        <v>Georgia</v>
      </c>
    </row>
    <row r="2793" spans="1:21" x14ac:dyDescent="0.25">
      <c r="A2793" t="s">
        <v>7556</v>
      </c>
      <c r="B2793" s="3">
        <v>44831</v>
      </c>
      <c r="C2793" s="3">
        <v>44843</v>
      </c>
      <c r="D2793" t="s">
        <v>71</v>
      </c>
      <c r="E2793">
        <v>167255</v>
      </c>
      <c r="F2793" t="s">
        <v>19</v>
      </c>
      <c r="G2793" t="s">
        <v>20</v>
      </c>
      <c r="H2793" t="s">
        <v>21</v>
      </c>
      <c r="I2793">
        <v>94110</v>
      </c>
      <c r="J2793" t="s">
        <v>22</v>
      </c>
      <c r="K2793" t="s">
        <v>23</v>
      </c>
      <c r="L2793" t="s">
        <v>33</v>
      </c>
      <c r="M2793" t="s">
        <v>34</v>
      </c>
      <c r="N2793" s="5">
        <v>10.8</v>
      </c>
      <c r="O2793" s="7">
        <v>3</v>
      </c>
      <c r="P2793" s="5">
        <v>7.2</v>
      </c>
      <c r="Q2793" s="5">
        <v>3.6</v>
      </c>
      <c r="R2793" s="22">
        <f>Tabla1[[#This Row],[Fecha de Envío]]-Tabla1[[#This Row],[Fecha de Orden]]</f>
        <v>12</v>
      </c>
      <c r="S2793" s="24">
        <f>YEAR(Tabla1[[#This Row],[Fecha de Orden]])</f>
        <v>2022</v>
      </c>
      <c r="T2793" t="str">
        <f>VLOOKUP(Tabla1[[#This Row],[Nombre del Producto]],Tabla2[[Nombre Producto]:[Costo Unitario]],2,FALSE)</f>
        <v>Lot's O' Nuts</v>
      </c>
      <c r="U2793" t="str">
        <f>VLOOKUP(Tabla1[[#This Row],[Fábrica]],Tabla3[],4,FALSE)</f>
        <v>Arizona</v>
      </c>
    </row>
    <row r="2794" spans="1:21" x14ac:dyDescent="0.25">
      <c r="A2794" t="s">
        <v>7557</v>
      </c>
      <c r="B2794" s="3">
        <v>44831</v>
      </c>
      <c r="C2794" s="3">
        <v>44843</v>
      </c>
      <c r="D2794" t="s">
        <v>71</v>
      </c>
      <c r="E2794">
        <v>167255</v>
      </c>
      <c r="F2794" t="s">
        <v>19</v>
      </c>
      <c r="G2794" t="s">
        <v>20</v>
      </c>
      <c r="H2794" t="s">
        <v>21</v>
      </c>
      <c r="I2794">
        <v>94110</v>
      </c>
      <c r="J2794" t="s">
        <v>22</v>
      </c>
      <c r="K2794" t="s">
        <v>23</v>
      </c>
      <c r="L2794" t="s">
        <v>36</v>
      </c>
      <c r="M2794" t="s">
        <v>37</v>
      </c>
      <c r="N2794" s="5">
        <v>6.5</v>
      </c>
      <c r="O2794" s="7">
        <v>2</v>
      </c>
      <c r="P2794" s="5">
        <v>4.22</v>
      </c>
      <c r="Q2794" s="5">
        <v>2.2799999999999998</v>
      </c>
      <c r="R2794" s="22">
        <f>Tabla1[[#This Row],[Fecha de Envío]]-Tabla1[[#This Row],[Fecha de Orden]]</f>
        <v>12</v>
      </c>
      <c r="S2794" s="24">
        <f>YEAR(Tabla1[[#This Row],[Fecha de Orden]])</f>
        <v>2022</v>
      </c>
      <c r="T2794" t="str">
        <f>VLOOKUP(Tabla1[[#This Row],[Nombre del Producto]],Tabla2[[Nombre Producto]:[Costo Unitario]],2,FALSE)</f>
        <v>Wicked Choccy's</v>
      </c>
      <c r="U2794" t="str">
        <f>VLOOKUP(Tabla1[[#This Row],[Fábrica]],Tabla3[],4,FALSE)</f>
        <v>Georgia</v>
      </c>
    </row>
    <row r="2795" spans="1:21" x14ac:dyDescent="0.25">
      <c r="A2795" t="s">
        <v>8361</v>
      </c>
      <c r="B2795" s="3">
        <v>44831</v>
      </c>
      <c r="C2795" s="3">
        <v>44843</v>
      </c>
      <c r="D2795" t="s">
        <v>71</v>
      </c>
      <c r="E2795">
        <v>143616</v>
      </c>
      <c r="F2795" t="s">
        <v>19</v>
      </c>
      <c r="G2795" t="s">
        <v>124</v>
      </c>
      <c r="H2795" t="s">
        <v>125</v>
      </c>
      <c r="I2795">
        <v>98103</v>
      </c>
      <c r="J2795" t="s">
        <v>22</v>
      </c>
      <c r="K2795" t="s">
        <v>23</v>
      </c>
      <c r="L2795" t="s">
        <v>33</v>
      </c>
      <c r="M2795" t="s">
        <v>34</v>
      </c>
      <c r="N2795" s="5">
        <v>18</v>
      </c>
      <c r="O2795" s="7">
        <v>5</v>
      </c>
      <c r="P2795" s="5">
        <v>12</v>
      </c>
      <c r="Q2795" s="5">
        <v>6</v>
      </c>
      <c r="R2795" s="22">
        <f>Tabla1[[#This Row],[Fecha de Envío]]-Tabla1[[#This Row],[Fecha de Orden]]</f>
        <v>12</v>
      </c>
      <c r="S2795" s="24">
        <f>YEAR(Tabla1[[#This Row],[Fecha de Orden]])</f>
        <v>2022</v>
      </c>
      <c r="T2795" t="str">
        <f>VLOOKUP(Tabla1[[#This Row],[Nombre del Producto]],Tabla2[[Nombre Producto]:[Costo Unitario]],2,FALSE)</f>
        <v>Lot's O' Nuts</v>
      </c>
      <c r="U2795" t="str">
        <f>VLOOKUP(Tabla1[[#This Row],[Fábrica]],Tabla3[],4,FALSE)</f>
        <v>Arizona</v>
      </c>
    </row>
    <row r="2796" spans="1:21" x14ac:dyDescent="0.25">
      <c r="A2796" t="s">
        <v>3926</v>
      </c>
      <c r="B2796" s="3">
        <v>44832</v>
      </c>
      <c r="C2796" s="3">
        <v>44845</v>
      </c>
      <c r="D2796" t="s">
        <v>39</v>
      </c>
      <c r="E2796">
        <v>169201</v>
      </c>
      <c r="F2796" t="s">
        <v>19</v>
      </c>
      <c r="G2796" t="s">
        <v>20</v>
      </c>
      <c r="H2796" t="s">
        <v>21</v>
      </c>
      <c r="I2796">
        <v>94110</v>
      </c>
      <c r="J2796" t="s">
        <v>22</v>
      </c>
      <c r="K2796" t="s">
        <v>23</v>
      </c>
      <c r="L2796" t="s">
        <v>36</v>
      </c>
      <c r="M2796" t="s">
        <v>37</v>
      </c>
      <c r="N2796" s="5">
        <v>9.75</v>
      </c>
      <c r="O2796" s="7">
        <v>3</v>
      </c>
      <c r="P2796" s="5">
        <v>6.33</v>
      </c>
      <c r="Q2796" s="5">
        <v>3.42</v>
      </c>
      <c r="R2796" s="22">
        <f>Tabla1[[#This Row],[Fecha de Envío]]-Tabla1[[#This Row],[Fecha de Orden]]</f>
        <v>13</v>
      </c>
      <c r="S2796" s="24">
        <f>YEAR(Tabla1[[#This Row],[Fecha de Orden]])</f>
        <v>2022</v>
      </c>
      <c r="T2796" t="str">
        <f>VLOOKUP(Tabla1[[#This Row],[Nombre del Producto]],Tabla2[[Nombre Producto]:[Costo Unitario]],2,FALSE)</f>
        <v>Wicked Choccy's</v>
      </c>
      <c r="U2796" t="str">
        <f>VLOOKUP(Tabla1[[#This Row],[Fábrica]],Tabla3[],4,FALSE)</f>
        <v>Georgia</v>
      </c>
    </row>
    <row r="2797" spans="1:21" x14ac:dyDescent="0.25">
      <c r="A2797" t="s">
        <v>4507</v>
      </c>
      <c r="B2797" s="3">
        <v>44832</v>
      </c>
      <c r="C2797" s="3">
        <v>44847</v>
      </c>
      <c r="D2797" t="s">
        <v>71</v>
      </c>
      <c r="E2797">
        <v>120915</v>
      </c>
      <c r="F2797" t="s">
        <v>19</v>
      </c>
      <c r="G2797" t="s">
        <v>30</v>
      </c>
      <c r="H2797" t="s">
        <v>31</v>
      </c>
      <c r="I2797">
        <v>10035</v>
      </c>
      <c r="J2797" t="s">
        <v>22</v>
      </c>
      <c r="K2797" t="s">
        <v>32</v>
      </c>
      <c r="L2797" t="s">
        <v>24</v>
      </c>
      <c r="M2797" t="s">
        <v>25</v>
      </c>
      <c r="N2797" s="5">
        <v>22.5</v>
      </c>
      <c r="O2797" s="7">
        <v>6</v>
      </c>
      <c r="P2797" s="5">
        <v>14.7</v>
      </c>
      <c r="Q2797" s="5">
        <v>7.8</v>
      </c>
      <c r="R2797" s="22">
        <f>Tabla1[[#This Row],[Fecha de Envío]]-Tabla1[[#This Row],[Fecha de Orden]]</f>
        <v>15</v>
      </c>
      <c r="S2797" s="24">
        <f>YEAR(Tabla1[[#This Row],[Fecha de Orden]])</f>
        <v>2022</v>
      </c>
      <c r="T2797" t="str">
        <f>VLOOKUP(Tabla1[[#This Row],[Nombre del Producto]],Tabla2[[Nombre Producto]:[Costo Unitario]],2,FALSE)</f>
        <v>Wicked Choccy's</v>
      </c>
      <c r="U2797" t="str">
        <f>VLOOKUP(Tabla1[[#This Row],[Fábrica]],Tabla3[],4,FALSE)</f>
        <v>Georgia</v>
      </c>
    </row>
    <row r="2798" spans="1:21" x14ac:dyDescent="0.25">
      <c r="A2798" t="s">
        <v>4508</v>
      </c>
      <c r="B2798" s="3">
        <v>44832</v>
      </c>
      <c r="C2798" s="3">
        <v>44847</v>
      </c>
      <c r="D2798" t="s">
        <v>71</v>
      </c>
      <c r="E2798">
        <v>120915</v>
      </c>
      <c r="F2798" t="s">
        <v>19</v>
      </c>
      <c r="G2798" t="s">
        <v>30</v>
      </c>
      <c r="H2798" t="s">
        <v>31</v>
      </c>
      <c r="I2798">
        <v>10035</v>
      </c>
      <c r="J2798" t="s">
        <v>22</v>
      </c>
      <c r="K2798" t="s">
        <v>32</v>
      </c>
      <c r="L2798" t="s">
        <v>36</v>
      </c>
      <c r="M2798" t="s">
        <v>37</v>
      </c>
      <c r="N2798" s="5">
        <v>6.5</v>
      </c>
      <c r="O2798" s="7">
        <v>2</v>
      </c>
      <c r="P2798" s="5">
        <v>4.22</v>
      </c>
      <c r="Q2798" s="5">
        <v>2.2799999999999998</v>
      </c>
      <c r="R2798" s="22">
        <f>Tabla1[[#This Row],[Fecha de Envío]]-Tabla1[[#This Row],[Fecha de Orden]]</f>
        <v>15</v>
      </c>
      <c r="S2798" s="24">
        <f>YEAR(Tabla1[[#This Row],[Fecha de Orden]])</f>
        <v>2022</v>
      </c>
      <c r="T2798" t="str">
        <f>VLOOKUP(Tabla1[[#This Row],[Nombre del Producto]],Tabla2[[Nombre Producto]:[Costo Unitario]],2,FALSE)</f>
        <v>Wicked Choccy's</v>
      </c>
      <c r="U2798" t="str">
        <f>VLOOKUP(Tabla1[[#This Row],[Fábrica]],Tabla3[],4,FALSE)</f>
        <v>Georgia</v>
      </c>
    </row>
    <row r="2799" spans="1:21" x14ac:dyDescent="0.25">
      <c r="A2799" t="s">
        <v>7666</v>
      </c>
      <c r="B2799" s="3">
        <v>44832</v>
      </c>
      <c r="C2799" s="3">
        <v>44849</v>
      </c>
      <c r="D2799" t="s">
        <v>18</v>
      </c>
      <c r="E2799">
        <v>129546</v>
      </c>
      <c r="F2799" t="s">
        <v>19</v>
      </c>
      <c r="G2799" t="s">
        <v>53</v>
      </c>
      <c r="H2799" t="s">
        <v>21</v>
      </c>
      <c r="I2799">
        <v>90032</v>
      </c>
      <c r="J2799" t="s">
        <v>148</v>
      </c>
      <c r="K2799" t="s">
        <v>23</v>
      </c>
      <c r="L2799" t="s">
        <v>348</v>
      </c>
      <c r="M2799" t="s">
        <v>349</v>
      </c>
      <c r="N2799" s="5">
        <v>60</v>
      </c>
      <c r="O2799" s="7">
        <v>3</v>
      </c>
      <c r="P2799" s="5">
        <v>30</v>
      </c>
      <c r="Q2799" s="5">
        <v>30</v>
      </c>
      <c r="R2799" s="22">
        <f>Tabla1[[#This Row],[Fecha de Envío]]-Tabla1[[#This Row],[Fecha de Orden]]</f>
        <v>17</v>
      </c>
      <c r="S2799" s="24">
        <f>YEAR(Tabla1[[#This Row],[Fecha de Orden]])</f>
        <v>2022</v>
      </c>
      <c r="T2799" t="str">
        <f>VLOOKUP(Tabla1[[#This Row],[Nombre del Producto]],Tabla2[[Nombre Producto]:[Costo Unitario]],2,FALSE)</f>
        <v>Secret Factory</v>
      </c>
      <c r="U2799" t="str">
        <f>VLOOKUP(Tabla1[[#This Row],[Fábrica]],Tabla3[],4,FALSE)</f>
        <v>Illinois</v>
      </c>
    </row>
    <row r="2800" spans="1:21" x14ac:dyDescent="0.25">
      <c r="A2800" t="s">
        <v>7667</v>
      </c>
      <c r="B2800" s="3">
        <v>44832</v>
      </c>
      <c r="C2800" s="3">
        <v>44849</v>
      </c>
      <c r="D2800" t="s">
        <v>18</v>
      </c>
      <c r="E2800">
        <v>129546</v>
      </c>
      <c r="F2800" t="s">
        <v>19</v>
      </c>
      <c r="G2800" t="s">
        <v>53</v>
      </c>
      <c r="H2800" t="s">
        <v>21</v>
      </c>
      <c r="I2800">
        <v>90032</v>
      </c>
      <c r="J2800" t="s">
        <v>22</v>
      </c>
      <c r="K2800" t="s">
        <v>23</v>
      </c>
      <c r="L2800" t="s">
        <v>24</v>
      </c>
      <c r="M2800" t="s">
        <v>25</v>
      </c>
      <c r="N2800" s="5">
        <v>22.5</v>
      </c>
      <c r="O2800" s="7">
        <v>6</v>
      </c>
      <c r="P2800" s="5">
        <v>14.7</v>
      </c>
      <c r="Q2800" s="5">
        <v>7.8</v>
      </c>
      <c r="R2800" s="22">
        <f>Tabla1[[#This Row],[Fecha de Envío]]-Tabla1[[#This Row],[Fecha de Orden]]</f>
        <v>17</v>
      </c>
      <c r="S2800" s="24">
        <f>YEAR(Tabla1[[#This Row],[Fecha de Orden]])</f>
        <v>2022</v>
      </c>
      <c r="T2800" t="str">
        <f>VLOOKUP(Tabla1[[#This Row],[Nombre del Producto]],Tabla2[[Nombre Producto]:[Costo Unitario]],2,FALSE)</f>
        <v>Wicked Choccy's</v>
      </c>
      <c r="U2800" t="str">
        <f>VLOOKUP(Tabla1[[#This Row],[Fábrica]],Tabla3[],4,FALSE)</f>
        <v>Georgia</v>
      </c>
    </row>
    <row r="2801" spans="1:21" x14ac:dyDescent="0.25">
      <c r="A2801" t="s">
        <v>7668</v>
      </c>
      <c r="B2801" s="3">
        <v>44832</v>
      </c>
      <c r="C2801" s="3">
        <v>44849</v>
      </c>
      <c r="D2801" t="s">
        <v>18</v>
      </c>
      <c r="E2801">
        <v>129546</v>
      </c>
      <c r="F2801" t="s">
        <v>19</v>
      </c>
      <c r="G2801" t="s">
        <v>53</v>
      </c>
      <c r="H2801" t="s">
        <v>21</v>
      </c>
      <c r="I2801">
        <v>90032</v>
      </c>
      <c r="J2801" t="s">
        <v>22</v>
      </c>
      <c r="K2801" t="s">
        <v>23</v>
      </c>
      <c r="L2801" t="s">
        <v>36</v>
      </c>
      <c r="M2801" t="s">
        <v>37</v>
      </c>
      <c r="N2801" s="5">
        <v>9.75</v>
      </c>
      <c r="O2801" s="7">
        <v>3</v>
      </c>
      <c r="P2801" s="5">
        <v>6.33</v>
      </c>
      <c r="Q2801" s="5">
        <v>3.42</v>
      </c>
      <c r="R2801" s="22">
        <f>Tabla1[[#This Row],[Fecha de Envío]]-Tabla1[[#This Row],[Fecha de Orden]]</f>
        <v>17</v>
      </c>
      <c r="S2801" s="24">
        <f>YEAR(Tabla1[[#This Row],[Fecha de Orden]])</f>
        <v>2022</v>
      </c>
      <c r="T2801" t="str">
        <f>VLOOKUP(Tabla1[[#This Row],[Nombre del Producto]],Tabla2[[Nombre Producto]:[Costo Unitario]],2,FALSE)</f>
        <v>Wicked Choccy's</v>
      </c>
      <c r="U2801" t="str">
        <f>VLOOKUP(Tabla1[[#This Row],[Fábrica]],Tabla3[],4,FALSE)</f>
        <v>Georgia</v>
      </c>
    </row>
    <row r="2802" spans="1:21" x14ac:dyDescent="0.25">
      <c r="A2802" t="s">
        <v>7669</v>
      </c>
      <c r="B2802" s="3">
        <v>44832</v>
      </c>
      <c r="C2802" s="3">
        <v>44849</v>
      </c>
      <c r="D2802" t="s">
        <v>18</v>
      </c>
      <c r="E2802">
        <v>129546</v>
      </c>
      <c r="F2802" t="s">
        <v>19</v>
      </c>
      <c r="G2802" t="s">
        <v>53</v>
      </c>
      <c r="H2802" t="s">
        <v>21</v>
      </c>
      <c r="I2802">
        <v>90032</v>
      </c>
      <c r="J2802" t="s">
        <v>22</v>
      </c>
      <c r="K2802" t="s">
        <v>23</v>
      </c>
      <c r="L2802" t="s">
        <v>45</v>
      </c>
      <c r="M2802" t="s">
        <v>46</v>
      </c>
      <c r="N2802" s="5">
        <v>6.98</v>
      </c>
      <c r="O2802" s="7">
        <v>2</v>
      </c>
      <c r="P2802" s="5">
        <v>4.9800000000000004</v>
      </c>
      <c r="Q2802" s="5">
        <v>2</v>
      </c>
      <c r="R2802" s="22">
        <f>Tabla1[[#This Row],[Fecha de Envío]]-Tabla1[[#This Row],[Fecha de Orden]]</f>
        <v>17</v>
      </c>
      <c r="S2802" s="24">
        <f>YEAR(Tabla1[[#This Row],[Fecha de Orden]])</f>
        <v>2022</v>
      </c>
      <c r="T2802" t="str">
        <f>VLOOKUP(Tabla1[[#This Row],[Nombre del Producto]],Tabla2[[Nombre Producto]:[Costo Unitario]],2,FALSE)</f>
        <v>Lot's O' Nuts</v>
      </c>
      <c r="U2802" t="str">
        <f>VLOOKUP(Tabla1[[#This Row],[Fábrica]],Tabla3[],4,FALSE)</f>
        <v>Arizona</v>
      </c>
    </row>
    <row r="2803" spans="1:21" x14ac:dyDescent="0.25">
      <c r="A2803" t="s">
        <v>9208</v>
      </c>
      <c r="B2803" s="3">
        <v>44832</v>
      </c>
      <c r="C2803" s="3">
        <v>44848</v>
      </c>
      <c r="D2803" t="s">
        <v>18</v>
      </c>
      <c r="E2803">
        <v>106978</v>
      </c>
      <c r="F2803" t="s">
        <v>19</v>
      </c>
      <c r="G2803" t="s">
        <v>478</v>
      </c>
      <c r="H2803" t="s">
        <v>203</v>
      </c>
      <c r="I2803">
        <v>80013</v>
      </c>
      <c r="J2803" t="s">
        <v>22</v>
      </c>
      <c r="K2803" t="s">
        <v>23</v>
      </c>
      <c r="L2803" t="s">
        <v>24</v>
      </c>
      <c r="M2803" t="s">
        <v>25</v>
      </c>
      <c r="N2803" s="5">
        <v>7.5</v>
      </c>
      <c r="O2803" s="7">
        <v>2</v>
      </c>
      <c r="P2803" s="5">
        <v>4.9000000000000004</v>
      </c>
      <c r="Q2803" s="5">
        <v>2.6</v>
      </c>
      <c r="R2803" s="22">
        <f>Tabla1[[#This Row],[Fecha de Envío]]-Tabla1[[#This Row],[Fecha de Orden]]</f>
        <v>16</v>
      </c>
      <c r="S2803" s="24">
        <f>YEAR(Tabla1[[#This Row],[Fecha de Orden]])</f>
        <v>2022</v>
      </c>
      <c r="T2803" t="str">
        <f>VLOOKUP(Tabla1[[#This Row],[Nombre del Producto]],Tabla2[[Nombre Producto]:[Costo Unitario]],2,FALSE)</f>
        <v>Wicked Choccy's</v>
      </c>
      <c r="U2803" t="str">
        <f>VLOOKUP(Tabla1[[#This Row],[Fábrica]],Tabla3[],4,FALSE)</f>
        <v>Georgia</v>
      </c>
    </row>
    <row r="2804" spans="1:21" x14ac:dyDescent="0.25">
      <c r="A2804" t="s">
        <v>9209</v>
      </c>
      <c r="B2804" s="3">
        <v>44832</v>
      </c>
      <c r="C2804" s="3">
        <v>44848</v>
      </c>
      <c r="D2804" t="s">
        <v>18</v>
      </c>
      <c r="E2804">
        <v>106978</v>
      </c>
      <c r="F2804" t="s">
        <v>19</v>
      </c>
      <c r="G2804" t="s">
        <v>478</v>
      </c>
      <c r="H2804" t="s">
        <v>203</v>
      </c>
      <c r="I2804">
        <v>80013</v>
      </c>
      <c r="J2804" t="s">
        <v>22</v>
      </c>
      <c r="K2804" t="s">
        <v>23</v>
      </c>
      <c r="L2804" t="s">
        <v>27</v>
      </c>
      <c r="M2804" t="s">
        <v>28</v>
      </c>
      <c r="N2804" s="5">
        <v>3.6</v>
      </c>
      <c r="O2804" s="7">
        <v>1</v>
      </c>
      <c r="P2804" s="5">
        <v>2.5</v>
      </c>
      <c r="Q2804" s="5">
        <v>1.1000000000000001</v>
      </c>
      <c r="R2804" s="22">
        <f>Tabla1[[#This Row],[Fecha de Envío]]-Tabla1[[#This Row],[Fecha de Orden]]</f>
        <v>16</v>
      </c>
      <c r="S2804" s="24">
        <f>YEAR(Tabla1[[#This Row],[Fecha de Orden]])</f>
        <v>2022</v>
      </c>
      <c r="T2804" t="str">
        <f>VLOOKUP(Tabla1[[#This Row],[Nombre del Producto]],Tabla2[[Nombre Producto]:[Costo Unitario]],2,FALSE)</f>
        <v>Lot's O' Nuts</v>
      </c>
      <c r="U2804" t="str">
        <f>VLOOKUP(Tabla1[[#This Row],[Fábrica]],Tabla3[],4,FALSE)</f>
        <v>Arizona</v>
      </c>
    </row>
    <row r="2805" spans="1:21" x14ac:dyDescent="0.25">
      <c r="A2805" t="s">
        <v>3311</v>
      </c>
      <c r="B2805" s="3">
        <v>44835</v>
      </c>
      <c r="C2805" s="3">
        <v>44849</v>
      </c>
      <c r="D2805" t="s">
        <v>18</v>
      </c>
      <c r="E2805">
        <v>148873</v>
      </c>
      <c r="F2805" t="s">
        <v>19</v>
      </c>
      <c r="G2805" t="s">
        <v>726</v>
      </c>
      <c r="H2805" t="s">
        <v>173</v>
      </c>
      <c r="I2805">
        <v>62301</v>
      </c>
      <c r="J2805" t="s">
        <v>22</v>
      </c>
      <c r="K2805" t="s">
        <v>43</v>
      </c>
      <c r="L2805" t="s">
        <v>27</v>
      </c>
      <c r="M2805" t="s">
        <v>28</v>
      </c>
      <c r="N2805" s="5">
        <v>14.4</v>
      </c>
      <c r="O2805" s="7">
        <v>4</v>
      </c>
      <c r="P2805" s="5">
        <v>10</v>
      </c>
      <c r="Q2805" s="5">
        <v>4.4000000000000004</v>
      </c>
      <c r="R2805" s="22">
        <f>Tabla1[[#This Row],[Fecha de Envío]]-Tabla1[[#This Row],[Fecha de Orden]]</f>
        <v>14</v>
      </c>
      <c r="S2805" s="24">
        <f>YEAR(Tabla1[[#This Row],[Fecha de Orden]])</f>
        <v>2022</v>
      </c>
      <c r="T2805" t="str">
        <f>VLOOKUP(Tabla1[[#This Row],[Nombre del Producto]],Tabla2[[Nombre Producto]:[Costo Unitario]],2,FALSE)</f>
        <v>Lot's O' Nuts</v>
      </c>
      <c r="U2805" t="str">
        <f>VLOOKUP(Tabla1[[#This Row],[Fábrica]],Tabla3[],4,FALSE)</f>
        <v>Arizona</v>
      </c>
    </row>
    <row r="2806" spans="1:21" x14ac:dyDescent="0.25">
      <c r="A2806" t="s">
        <v>3312</v>
      </c>
      <c r="B2806" s="3">
        <v>44835</v>
      </c>
      <c r="C2806" s="3">
        <v>44848</v>
      </c>
      <c r="D2806" t="s">
        <v>39</v>
      </c>
      <c r="E2806">
        <v>156566</v>
      </c>
      <c r="F2806" t="s">
        <v>19</v>
      </c>
      <c r="G2806" t="s">
        <v>168</v>
      </c>
      <c r="H2806" t="s">
        <v>62</v>
      </c>
      <c r="I2806">
        <v>97206</v>
      </c>
      <c r="J2806" t="s">
        <v>22</v>
      </c>
      <c r="K2806" t="s">
        <v>23</v>
      </c>
      <c r="L2806" t="s">
        <v>45</v>
      </c>
      <c r="M2806" t="s">
        <v>46</v>
      </c>
      <c r="N2806" s="5">
        <v>6.98</v>
      </c>
      <c r="O2806" s="7">
        <v>2</v>
      </c>
      <c r="P2806" s="5">
        <v>4.9800000000000004</v>
      </c>
      <c r="Q2806" s="5">
        <v>2</v>
      </c>
      <c r="R2806" s="22">
        <f>Tabla1[[#This Row],[Fecha de Envío]]-Tabla1[[#This Row],[Fecha de Orden]]</f>
        <v>13</v>
      </c>
      <c r="S2806" s="24">
        <f>YEAR(Tabla1[[#This Row],[Fecha de Orden]])</f>
        <v>2022</v>
      </c>
      <c r="T2806" t="str">
        <f>VLOOKUP(Tabla1[[#This Row],[Nombre del Producto]],Tabla2[[Nombre Producto]:[Costo Unitario]],2,FALSE)</f>
        <v>Lot's O' Nuts</v>
      </c>
      <c r="U2806" t="str">
        <f>VLOOKUP(Tabla1[[#This Row],[Fábrica]],Tabla3[],4,FALSE)</f>
        <v>Arizona</v>
      </c>
    </row>
    <row r="2807" spans="1:21" x14ac:dyDescent="0.25">
      <c r="A2807" t="s">
        <v>7614</v>
      </c>
      <c r="B2807" s="3">
        <v>44835</v>
      </c>
      <c r="C2807" s="3">
        <v>44848</v>
      </c>
      <c r="D2807" t="s">
        <v>71</v>
      </c>
      <c r="E2807">
        <v>115392</v>
      </c>
      <c r="F2807" t="s">
        <v>19</v>
      </c>
      <c r="G2807" t="s">
        <v>3887</v>
      </c>
      <c r="H2807" t="s">
        <v>106</v>
      </c>
      <c r="I2807">
        <v>2138</v>
      </c>
      <c r="J2807" t="s">
        <v>22</v>
      </c>
      <c r="K2807" t="s">
        <v>32</v>
      </c>
      <c r="L2807" t="s">
        <v>33</v>
      </c>
      <c r="M2807" t="s">
        <v>34</v>
      </c>
      <c r="N2807" s="5">
        <v>18</v>
      </c>
      <c r="O2807" s="7">
        <v>5</v>
      </c>
      <c r="P2807" s="5">
        <v>12</v>
      </c>
      <c r="Q2807" s="5">
        <v>6</v>
      </c>
      <c r="R2807" s="22">
        <f>Tabla1[[#This Row],[Fecha de Envío]]-Tabla1[[#This Row],[Fecha de Orden]]</f>
        <v>13</v>
      </c>
      <c r="S2807" s="24">
        <f>YEAR(Tabla1[[#This Row],[Fecha de Orden]])</f>
        <v>2022</v>
      </c>
      <c r="T2807" t="str">
        <f>VLOOKUP(Tabla1[[#This Row],[Nombre del Producto]],Tabla2[[Nombre Producto]:[Costo Unitario]],2,FALSE)</f>
        <v>Lot's O' Nuts</v>
      </c>
      <c r="U2807" t="str">
        <f>VLOOKUP(Tabla1[[#This Row],[Fábrica]],Tabla3[],4,FALSE)</f>
        <v>Arizona</v>
      </c>
    </row>
    <row r="2808" spans="1:21" x14ac:dyDescent="0.25">
      <c r="A2808" t="s">
        <v>7615</v>
      </c>
      <c r="B2808" s="3">
        <v>44835</v>
      </c>
      <c r="C2808" s="3">
        <v>44848</v>
      </c>
      <c r="D2808" t="s">
        <v>71</v>
      </c>
      <c r="E2808">
        <v>115392</v>
      </c>
      <c r="F2808" t="s">
        <v>19</v>
      </c>
      <c r="G2808" t="s">
        <v>3887</v>
      </c>
      <c r="H2808" t="s">
        <v>106</v>
      </c>
      <c r="I2808">
        <v>2138</v>
      </c>
      <c r="J2808" t="s">
        <v>22</v>
      </c>
      <c r="K2808" t="s">
        <v>32</v>
      </c>
      <c r="L2808" t="s">
        <v>24</v>
      </c>
      <c r="M2808" t="s">
        <v>25</v>
      </c>
      <c r="N2808" s="5">
        <v>7.5</v>
      </c>
      <c r="O2808" s="7">
        <v>2</v>
      </c>
      <c r="P2808" s="5">
        <v>4.9000000000000004</v>
      </c>
      <c r="Q2808" s="5">
        <v>2.6</v>
      </c>
      <c r="R2808" s="22">
        <f>Tabla1[[#This Row],[Fecha de Envío]]-Tabla1[[#This Row],[Fecha de Orden]]</f>
        <v>13</v>
      </c>
      <c r="S2808" s="24">
        <f>YEAR(Tabla1[[#This Row],[Fecha de Orden]])</f>
        <v>2022</v>
      </c>
      <c r="T2808" t="str">
        <f>VLOOKUP(Tabla1[[#This Row],[Nombre del Producto]],Tabla2[[Nombre Producto]:[Costo Unitario]],2,FALSE)</f>
        <v>Wicked Choccy's</v>
      </c>
      <c r="U2808" t="str">
        <f>VLOOKUP(Tabla1[[#This Row],[Fábrica]],Tabla3[],4,FALSE)</f>
        <v>Georgia</v>
      </c>
    </row>
    <row r="2809" spans="1:21" x14ac:dyDescent="0.25">
      <c r="A2809" t="s">
        <v>7908</v>
      </c>
      <c r="B2809" s="3">
        <v>44835</v>
      </c>
      <c r="C2809" s="3">
        <v>44850</v>
      </c>
      <c r="D2809" t="s">
        <v>18</v>
      </c>
      <c r="E2809">
        <v>166135</v>
      </c>
      <c r="F2809" t="s">
        <v>19</v>
      </c>
      <c r="G2809" t="s">
        <v>478</v>
      </c>
      <c r="H2809" t="s">
        <v>203</v>
      </c>
      <c r="I2809">
        <v>80013</v>
      </c>
      <c r="J2809" t="s">
        <v>22</v>
      </c>
      <c r="K2809" t="s">
        <v>23</v>
      </c>
      <c r="L2809" t="s">
        <v>36</v>
      </c>
      <c r="M2809" t="s">
        <v>37</v>
      </c>
      <c r="N2809" s="5">
        <v>13</v>
      </c>
      <c r="O2809" s="7">
        <v>4</v>
      </c>
      <c r="P2809" s="5">
        <v>8.44</v>
      </c>
      <c r="Q2809" s="5">
        <v>4.5599999999999996</v>
      </c>
      <c r="R2809" s="22">
        <f>Tabla1[[#This Row],[Fecha de Envío]]-Tabla1[[#This Row],[Fecha de Orden]]</f>
        <v>15</v>
      </c>
      <c r="S2809" s="24">
        <f>YEAR(Tabla1[[#This Row],[Fecha de Orden]])</f>
        <v>2022</v>
      </c>
      <c r="T2809" t="str">
        <f>VLOOKUP(Tabla1[[#This Row],[Nombre del Producto]],Tabla2[[Nombre Producto]:[Costo Unitario]],2,FALSE)</f>
        <v>Wicked Choccy's</v>
      </c>
      <c r="U2809" t="str">
        <f>VLOOKUP(Tabla1[[#This Row],[Fábrica]],Tabla3[],4,FALSE)</f>
        <v>Georgia</v>
      </c>
    </row>
    <row r="2810" spans="1:21" x14ac:dyDescent="0.25">
      <c r="A2810" t="s">
        <v>1880</v>
      </c>
      <c r="B2810" s="3">
        <v>44836</v>
      </c>
      <c r="C2810" s="3">
        <v>44848</v>
      </c>
      <c r="D2810" t="s">
        <v>39</v>
      </c>
      <c r="E2810">
        <v>144771</v>
      </c>
      <c r="F2810" t="s">
        <v>19</v>
      </c>
      <c r="G2810" t="s">
        <v>1881</v>
      </c>
      <c r="H2810" t="s">
        <v>62</v>
      </c>
      <c r="I2810">
        <v>97123</v>
      </c>
      <c r="J2810" t="s">
        <v>22</v>
      </c>
      <c r="K2810" t="s">
        <v>23</v>
      </c>
      <c r="L2810" t="s">
        <v>27</v>
      </c>
      <c r="M2810" t="s">
        <v>28</v>
      </c>
      <c r="N2810" s="5">
        <v>3.6</v>
      </c>
      <c r="O2810" s="7">
        <v>1</v>
      </c>
      <c r="P2810" s="5">
        <v>2.5</v>
      </c>
      <c r="Q2810" s="5">
        <v>1.1000000000000001</v>
      </c>
      <c r="R2810" s="22">
        <f>Tabla1[[#This Row],[Fecha de Envío]]-Tabla1[[#This Row],[Fecha de Orden]]</f>
        <v>12</v>
      </c>
      <c r="S2810" s="24">
        <f>YEAR(Tabla1[[#This Row],[Fecha de Orden]])</f>
        <v>2022</v>
      </c>
      <c r="T2810" t="str">
        <f>VLOOKUP(Tabla1[[#This Row],[Nombre del Producto]],Tabla2[[Nombre Producto]:[Costo Unitario]],2,FALSE)</f>
        <v>Lot's O' Nuts</v>
      </c>
      <c r="U2810" t="str">
        <f>VLOOKUP(Tabla1[[#This Row],[Fábrica]],Tabla3[],4,FALSE)</f>
        <v>Arizona</v>
      </c>
    </row>
    <row r="2811" spans="1:21" x14ac:dyDescent="0.25">
      <c r="A2811" t="s">
        <v>1882</v>
      </c>
      <c r="B2811" s="3">
        <v>44836</v>
      </c>
      <c r="C2811" s="3">
        <v>44848</v>
      </c>
      <c r="D2811" t="s">
        <v>39</v>
      </c>
      <c r="E2811">
        <v>144771</v>
      </c>
      <c r="F2811" t="s">
        <v>19</v>
      </c>
      <c r="G2811" t="s">
        <v>1881</v>
      </c>
      <c r="H2811" t="s">
        <v>62</v>
      </c>
      <c r="I2811">
        <v>97123</v>
      </c>
      <c r="J2811" t="s">
        <v>22</v>
      </c>
      <c r="K2811" t="s">
        <v>23</v>
      </c>
      <c r="L2811" t="s">
        <v>36</v>
      </c>
      <c r="M2811" t="s">
        <v>37</v>
      </c>
      <c r="N2811" s="5">
        <v>9.75</v>
      </c>
      <c r="O2811" s="7">
        <v>3</v>
      </c>
      <c r="P2811" s="5">
        <v>6.33</v>
      </c>
      <c r="Q2811" s="5">
        <v>3.42</v>
      </c>
      <c r="R2811" s="22">
        <f>Tabla1[[#This Row],[Fecha de Envío]]-Tabla1[[#This Row],[Fecha de Orden]]</f>
        <v>12</v>
      </c>
      <c r="S2811" s="24">
        <f>YEAR(Tabla1[[#This Row],[Fecha de Orden]])</f>
        <v>2022</v>
      </c>
      <c r="T2811" t="str">
        <f>VLOOKUP(Tabla1[[#This Row],[Nombre del Producto]],Tabla2[[Nombre Producto]:[Costo Unitario]],2,FALSE)</f>
        <v>Wicked Choccy's</v>
      </c>
      <c r="U2811" t="str">
        <f>VLOOKUP(Tabla1[[#This Row],[Fábrica]],Tabla3[],4,FALSE)</f>
        <v>Georgia</v>
      </c>
    </row>
    <row r="2812" spans="1:21" x14ac:dyDescent="0.25">
      <c r="A2812" t="s">
        <v>2238</v>
      </c>
      <c r="B2812" s="3">
        <v>44836</v>
      </c>
      <c r="C2812" s="3">
        <v>44851</v>
      </c>
      <c r="D2812" t="s">
        <v>71</v>
      </c>
      <c r="E2812">
        <v>119312</v>
      </c>
      <c r="F2812" t="s">
        <v>19</v>
      </c>
      <c r="G2812" t="s">
        <v>53</v>
      </c>
      <c r="H2812" t="s">
        <v>21</v>
      </c>
      <c r="I2812">
        <v>90045</v>
      </c>
      <c r="J2812" t="s">
        <v>22</v>
      </c>
      <c r="K2812" t="s">
        <v>23</v>
      </c>
      <c r="L2812" t="s">
        <v>36</v>
      </c>
      <c r="M2812" t="s">
        <v>37</v>
      </c>
      <c r="N2812" s="5">
        <v>45.5</v>
      </c>
      <c r="O2812" s="7">
        <v>14</v>
      </c>
      <c r="P2812" s="5">
        <v>29.54</v>
      </c>
      <c r="Q2812" s="5">
        <v>15.96</v>
      </c>
      <c r="R2812" s="22">
        <f>Tabla1[[#This Row],[Fecha de Envío]]-Tabla1[[#This Row],[Fecha de Orden]]</f>
        <v>15</v>
      </c>
      <c r="S2812" s="24">
        <f>YEAR(Tabla1[[#This Row],[Fecha de Orden]])</f>
        <v>2022</v>
      </c>
      <c r="T2812" t="str">
        <f>VLOOKUP(Tabla1[[#This Row],[Nombre del Producto]],Tabla2[[Nombre Producto]:[Costo Unitario]],2,FALSE)</f>
        <v>Wicked Choccy's</v>
      </c>
      <c r="U2812" t="str">
        <f>VLOOKUP(Tabla1[[#This Row],[Fábrica]],Tabla3[],4,FALSE)</f>
        <v>Georgia</v>
      </c>
    </row>
    <row r="2813" spans="1:21" x14ac:dyDescent="0.25">
      <c r="A2813" t="s">
        <v>3078</v>
      </c>
      <c r="B2813" s="3">
        <v>44836</v>
      </c>
      <c r="C2813" s="3">
        <v>44852</v>
      </c>
      <c r="D2813" t="s">
        <v>18</v>
      </c>
      <c r="E2813">
        <v>104493</v>
      </c>
      <c r="F2813" t="s">
        <v>19</v>
      </c>
      <c r="G2813" t="s">
        <v>120</v>
      </c>
      <c r="H2813" t="s">
        <v>21</v>
      </c>
      <c r="I2813">
        <v>92105</v>
      </c>
      <c r="J2813" t="s">
        <v>22</v>
      </c>
      <c r="K2813" t="s">
        <v>23</v>
      </c>
      <c r="L2813" t="s">
        <v>33</v>
      </c>
      <c r="M2813" t="s">
        <v>34</v>
      </c>
      <c r="N2813" s="5">
        <v>21.6</v>
      </c>
      <c r="O2813" s="7">
        <v>6</v>
      </c>
      <c r="P2813" s="5">
        <v>14.4</v>
      </c>
      <c r="Q2813" s="5">
        <v>7.2</v>
      </c>
      <c r="R2813" s="22">
        <f>Tabla1[[#This Row],[Fecha de Envío]]-Tabla1[[#This Row],[Fecha de Orden]]</f>
        <v>16</v>
      </c>
      <c r="S2813" s="24">
        <f>YEAR(Tabla1[[#This Row],[Fecha de Orden]])</f>
        <v>2022</v>
      </c>
      <c r="T2813" t="str">
        <f>VLOOKUP(Tabla1[[#This Row],[Nombre del Producto]],Tabla2[[Nombre Producto]:[Costo Unitario]],2,FALSE)</f>
        <v>Lot's O' Nuts</v>
      </c>
      <c r="U2813" t="str">
        <f>VLOOKUP(Tabla1[[#This Row],[Fábrica]],Tabla3[],4,FALSE)</f>
        <v>Arizona</v>
      </c>
    </row>
    <row r="2814" spans="1:21" x14ac:dyDescent="0.25">
      <c r="A2814" t="s">
        <v>4000</v>
      </c>
      <c r="B2814" s="3">
        <v>44836</v>
      </c>
      <c r="C2814" s="3">
        <v>44847</v>
      </c>
      <c r="D2814" t="s">
        <v>39</v>
      </c>
      <c r="E2814">
        <v>129917</v>
      </c>
      <c r="F2814" t="s">
        <v>19</v>
      </c>
      <c r="G2814" t="s">
        <v>53</v>
      </c>
      <c r="H2814" t="s">
        <v>21</v>
      </c>
      <c r="I2814">
        <v>90008</v>
      </c>
      <c r="J2814" t="s">
        <v>22</v>
      </c>
      <c r="K2814" t="s">
        <v>23</v>
      </c>
      <c r="L2814" t="s">
        <v>45</v>
      </c>
      <c r="M2814" t="s">
        <v>46</v>
      </c>
      <c r="N2814" s="5">
        <v>10.47</v>
      </c>
      <c r="O2814" s="7">
        <v>3</v>
      </c>
      <c r="P2814" s="5">
        <v>7.47</v>
      </c>
      <c r="Q2814" s="5">
        <v>3</v>
      </c>
      <c r="R2814" s="22">
        <f>Tabla1[[#This Row],[Fecha de Envío]]-Tabla1[[#This Row],[Fecha de Orden]]</f>
        <v>11</v>
      </c>
      <c r="S2814" s="24">
        <f>YEAR(Tabla1[[#This Row],[Fecha de Orden]])</f>
        <v>2022</v>
      </c>
      <c r="T2814" t="str">
        <f>VLOOKUP(Tabla1[[#This Row],[Nombre del Producto]],Tabla2[[Nombre Producto]:[Costo Unitario]],2,FALSE)</f>
        <v>Lot's O' Nuts</v>
      </c>
      <c r="U2814" t="str">
        <f>VLOOKUP(Tabla1[[#This Row],[Fábrica]],Tabla3[],4,FALSE)</f>
        <v>Arizona</v>
      </c>
    </row>
    <row r="2815" spans="1:21" x14ac:dyDescent="0.25">
      <c r="A2815" t="s">
        <v>4001</v>
      </c>
      <c r="B2815" s="3">
        <v>44836</v>
      </c>
      <c r="C2815" s="3">
        <v>44847</v>
      </c>
      <c r="D2815" t="s">
        <v>39</v>
      </c>
      <c r="E2815">
        <v>129917</v>
      </c>
      <c r="F2815" t="s">
        <v>19</v>
      </c>
      <c r="G2815" t="s">
        <v>53</v>
      </c>
      <c r="H2815" t="s">
        <v>21</v>
      </c>
      <c r="I2815">
        <v>90008</v>
      </c>
      <c r="J2815" t="s">
        <v>22</v>
      </c>
      <c r="K2815" t="s">
        <v>23</v>
      </c>
      <c r="L2815" t="s">
        <v>27</v>
      </c>
      <c r="M2815" t="s">
        <v>28</v>
      </c>
      <c r="N2815" s="5">
        <v>14.4</v>
      </c>
      <c r="O2815" s="7">
        <v>4</v>
      </c>
      <c r="P2815" s="5">
        <v>10</v>
      </c>
      <c r="Q2815" s="5">
        <v>4.4000000000000004</v>
      </c>
      <c r="R2815" s="22">
        <f>Tabla1[[#This Row],[Fecha de Envío]]-Tabla1[[#This Row],[Fecha de Orden]]</f>
        <v>11</v>
      </c>
      <c r="S2815" s="24">
        <f>YEAR(Tabla1[[#This Row],[Fecha de Orden]])</f>
        <v>2022</v>
      </c>
      <c r="T2815" t="str">
        <f>VLOOKUP(Tabla1[[#This Row],[Nombre del Producto]],Tabla2[[Nombre Producto]:[Costo Unitario]],2,FALSE)</f>
        <v>Lot's O' Nuts</v>
      </c>
      <c r="U2815" t="str">
        <f>VLOOKUP(Tabla1[[#This Row],[Fábrica]],Tabla3[],4,FALSE)</f>
        <v>Arizona</v>
      </c>
    </row>
    <row r="2816" spans="1:21" x14ac:dyDescent="0.25">
      <c r="A2816" t="s">
        <v>4002</v>
      </c>
      <c r="B2816" s="3">
        <v>44836</v>
      </c>
      <c r="C2816" s="3">
        <v>44847</v>
      </c>
      <c r="D2816" t="s">
        <v>39</v>
      </c>
      <c r="E2816">
        <v>129917</v>
      </c>
      <c r="F2816" t="s">
        <v>19</v>
      </c>
      <c r="G2816" t="s">
        <v>53</v>
      </c>
      <c r="H2816" t="s">
        <v>21</v>
      </c>
      <c r="I2816">
        <v>90008</v>
      </c>
      <c r="J2816" t="s">
        <v>22</v>
      </c>
      <c r="K2816" t="s">
        <v>23</v>
      </c>
      <c r="L2816" t="s">
        <v>36</v>
      </c>
      <c r="M2816" t="s">
        <v>37</v>
      </c>
      <c r="N2816" s="5">
        <v>16.25</v>
      </c>
      <c r="O2816" s="7">
        <v>5</v>
      </c>
      <c r="P2816" s="5">
        <v>10.55</v>
      </c>
      <c r="Q2816" s="5">
        <v>5.7</v>
      </c>
      <c r="R2816" s="22">
        <f>Tabla1[[#This Row],[Fecha de Envío]]-Tabla1[[#This Row],[Fecha de Orden]]</f>
        <v>11</v>
      </c>
      <c r="S2816" s="24">
        <f>YEAR(Tabla1[[#This Row],[Fecha de Orden]])</f>
        <v>2022</v>
      </c>
      <c r="T2816" t="str">
        <f>VLOOKUP(Tabla1[[#This Row],[Nombre del Producto]],Tabla2[[Nombre Producto]:[Costo Unitario]],2,FALSE)</f>
        <v>Wicked Choccy's</v>
      </c>
      <c r="U2816" t="str">
        <f>VLOOKUP(Tabla1[[#This Row],[Fábrica]],Tabla3[],4,FALSE)</f>
        <v>Georgia</v>
      </c>
    </row>
    <row r="2817" spans="1:21" x14ac:dyDescent="0.25">
      <c r="A2817" t="s">
        <v>4808</v>
      </c>
      <c r="B2817" s="3">
        <v>44836</v>
      </c>
      <c r="C2817" s="3">
        <v>44852</v>
      </c>
      <c r="D2817" t="s">
        <v>18</v>
      </c>
      <c r="E2817">
        <v>137008</v>
      </c>
      <c r="F2817" t="s">
        <v>19</v>
      </c>
      <c r="G2817" t="s">
        <v>207</v>
      </c>
      <c r="H2817" t="s">
        <v>306</v>
      </c>
      <c r="I2817">
        <v>8701</v>
      </c>
      <c r="J2817" t="s">
        <v>22</v>
      </c>
      <c r="K2817" t="s">
        <v>32</v>
      </c>
      <c r="L2817" t="s">
        <v>33</v>
      </c>
      <c r="M2817" t="s">
        <v>34</v>
      </c>
      <c r="N2817" s="5">
        <v>14.4</v>
      </c>
      <c r="O2817" s="7">
        <v>4</v>
      </c>
      <c r="P2817" s="5">
        <v>9.6</v>
      </c>
      <c r="Q2817" s="5">
        <v>4.8</v>
      </c>
      <c r="R2817" s="22">
        <f>Tabla1[[#This Row],[Fecha de Envío]]-Tabla1[[#This Row],[Fecha de Orden]]</f>
        <v>16</v>
      </c>
      <c r="S2817" s="24">
        <f>YEAR(Tabla1[[#This Row],[Fecha de Orden]])</f>
        <v>2022</v>
      </c>
      <c r="T2817" t="str">
        <f>VLOOKUP(Tabla1[[#This Row],[Nombre del Producto]],Tabla2[[Nombre Producto]:[Costo Unitario]],2,FALSE)</f>
        <v>Lot's O' Nuts</v>
      </c>
      <c r="U2817" t="str">
        <f>VLOOKUP(Tabla1[[#This Row],[Fábrica]],Tabla3[],4,FALSE)</f>
        <v>Arizona</v>
      </c>
    </row>
    <row r="2818" spans="1:21" x14ac:dyDescent="0.25">
      <c r="A2818" t="s">
        <v>4809</v>
      </c>
      <c r="B2818" s="3">
        <v>44836</v>
      </c>
      <c r="C2818" s="3">
        <v>44852</v>
      </c>
      <c r="D2818" t="s">
        <v>18</v>
      </c>
      <c r="E2818">
        <v>137008</v>
      </c>
      <c r="F2818" t="s">
        <v>19</v>
      </c>
      <c r="G2818" t="s">
        <v>207</v>
      </c>
      <c r="H2818" t="s">
        <v>306</v>
      </c>
      <c r="I2818">
        <v>8701</v>
      </c>
      <c r="J2818" t="s">
        <v>22</v>
      </c>
      <c r="K2818" t="s">
        <v>32</v>
      </c>
      <c r="L2818" t="s">
        <v>24</v>
      </c>
      <c r="M2818" t="s">
        <v>25</v>
      </c>
      <c r="N2818" s="5">
        <v>18.75</v>
      </c>
      <c r="O2818" s="7">
        <v>5</v>
      </c>
      <c r="P2818" s="5">
        <v>12.25</v>
      </c>
      <c r="Q2818" s="5">
        <v>6.5</v>
      </c>
      <c r="R2818" s="22">
        <f>Tabla1[[#This Row],[Fecha de Envío]]-Tabla1[[#This Row],[Fecha de Orden]]</f>
        <v>16</v>
      </c>
      <c r="S2818" s="24">
        <f>YEAR(Tabla1[[#This Row],[Fecha de Orden]])</f>
        <v>2022</v>
      </c>
      <c r="T2818" t="str">
        <f>VLOOKUP(Tabla1[[#This Row],[Nombre del Producto]],Tabla2[[Nombre Producto]:[Costo Unitario]],2,FALSE)</f>
        <v>Wicked Choccy's</v>
      </c>
      <c r="U2818" t="str">
        <f>VLOOKUP(Tabla1[[#This Row],[Fábrica]],Tabla3[],4,FALSE)</f>
        <v>Georgia</v>
      </c>
    </row>
    <row r="2819" spans="1:21" x14ac:dyDescent="0.25">
      <c r="A2819" t="s">
        <v>6328</v>
      </c>
      <c r="B2819" s="3">
        <v>44836</v>
      </c>
      <c r="C2819" s="3">
        <v>44850</v>
      </c>
      <c r="D2819" t="s">
        <v>18</v>
      </c>
      <c r="E2819">
        <v>145121</v>
      </c>
      <c r="F2819" t="s">
        <v>19</v>
      </c>
      <c r="G2819" t="s">
        <v>83</v>
      </c>
      <c r="H2819" t="s">
        <v>84</v>
      </c>
      <c r="I2819">
        <v>6457</v>
      </c>
      <c r="J2819" t="s">
        <v>22</v>
      </c>
      <c r="K2819" t="s">
        <v>32</v>
      </c>
      <c r="L2819" t="s">
        <v>36</v>
      </c>
      <c r="M2819" t="s">
        <v>37</v>
      </c>
      <c r="N2819" s="5">
        <v>16.25</v>
      </c>
      <c r="O2819" s="7">
        <v>5</v>
      </c>
      <c r="P2819" s="5">
        <v>10.55</v>
      </c>
      <c r="Q2819" s="5">
        <v>5.7</v>
      </c>
      <c r="R2819" s="22">
        <f>Tabla1[[#This Row],[Fecha de Envío]]-Tabla1[[#This Row],[Fecha de Orden]]</f>
        <v>14</v>
      </c>
      <c r="S2819" s="24">
        <f>YEAR(Tabla1[[#This Row],[Fecha de Orden]])</f>
        <v>2022</v>
      </c>
      <c r="T2819" t="str">
        <f>VLOOKUP(Tabla1[[#This Row],[Nombre del Producto]],Tabla2[[Nombre Producto]:[Costo Unitario]],2,FALSE)</f>
        <v>Wicked Choccy's</v>
      </c>
      <c r="U2819" t="str">
        <f>VLOOKUP(Tabla1[[#This Row],[Fábrica]],Tabla3[],4,FALSE)</f>
        <v>Georgia</v>
      </c>
    </row>
    <row r="2820" spans="1:21" x14ac:dyDescent="0.25">
      <c r="A2820" t="s">
        <v>6768</v>
      </c>
      <c r="B2820" s="3">
        <v>44836</v>
      </c>
      <c r="C2820" s="3">
        <v>44850</v>
      </c>
      <c r="D2820" t="s">
        <v>18</v>
      </c>
      <c r="E2820">
        <v>125696</v>
      </c>
      <c r="F2820" t="s">
        <v>19</v>
      </c>
      <c r="G2820" t="s">
        <v>6769</v>
      </c>
      <c r="H2820" t="s">
        <v>98</v>
      </c>
      <c r="I2820">
        <v>27893</v>
      </c>
      <c r="J2820" t="s">
        <v>22</v>
      </c>
      <c r="K2820" t="s">
        <v>66</v>
      </c>
      <c r="L2820" t="s">
        <v>45</v>
      </c>
      <c r="M2820" t="s">
        <v>46</v>
      </c>
      <c r="N2820" s="5">
        <v>17.45</v>
      </c>
      <c r="O2820" s="7">
        <v>5</v>
      </c>
      <c r="P2820" s="5">
        <v>12.45</v>
      </c>
      <c r="Q2820" s="5">
        <v>5</v>
      </c>
      <c r="R2820" s="22">
        <f>Tabla1[[#This Row],[Fecha de Envío]]-Tabla1[[#This Row],[Fecha de Orden]]</f>
        <v>14</v>
      </c>
      <c r="S2820" s="24">
        <f>YEAR(Tabla1[[#This Row],[Fecha de Orden]])</f>
        <v>2022</v>
      </c>
      <c r="T2820" t="str">
        <f>VLOOKUP(Tabla1[[#This Row],[Nombre del Producto]],Tabla2[[Nombre Producto]:[Costo Unitario]],2,FALSE)</f>
        <v>Lot's O' Nuts</v>
      </c>
      <c r="U2820" t="str">
        <f>VLOOKUP(Tabla1[[#This Row],[Fábrica]],Tabla3[],4,FALSE)</f>
        <v>Arizona</v>
      </c>
    </row>
    <row r="2821" spans="1:21" x14ac:dyDescent="0.25">
      <c r="A2821" t="s">
        <v>7655</v>
      </c>
      <c r="B2821" s="3">
        <v>44836</v>
      </c>
      <c r="C2821" s="3">
        <v>44851</v>
      </c>
      <c r="D2821" t="s">
        <v>18</v>
      </c>
      <c r="E2821">
        <v>128356</v>
      </c>
      <c r="F2821" t="s">
        <v>19</v>
      </c>
      <c r="G2821" t="s">
        <v>5450</v>
      </c>
      <c r="H2821" t="s">
        <v>203</v>
      </c>
      <c r="I2821">
        <v>80229</v>
      </c>
      <c r="J2821" t="s">
        <v>22</v>
      </c>
      <c r="K2821" t="s">
        <v>23</v>
      </c>
      <c r="L2821" t="s">
        <v>36</v>
      </c>
      <c r="M2821" t="s">
        <v>37</v>
      </c>
      <c r="N2821" s="5">
        <v>6.5</v>
      </c>
      <c r="O2821" s="7">
        <v>2</v>
      </c>
      <c r="P2821" s="5">
        <v>4.22</v>
      </c>
      <c r="Q2821" s="5">
        <v>2.2799999999999998</v>
      </c>
      <c r="R2821" s="22">
        <f>Tabla1[[#This Row],[Fecha de Envío]]-Tabla1[[#This Row],[Fecha de Orden]]</f>
        <v>15</v>
      </c>
      <c r="S2821" s="24">
        <f>YEAR(Tabla1[[#This Row],[Fecha de Orden]])</f>
        <v>2022</v>
      </c>
      <c r="T2821" t="str">
        <f>VLOOKUP(Tabla1[[#This Row],[Nombre del Producto]],Tabla2[[Nombre Producto]:[Costo Unitario]],2,FALSE)</f>
        <v>Wicked Choccy's</v>
      </c>
      <c r="U2821" t="str">
        <f>VLOOKUP(Tabla1[[#This Row],[Fábrica]],Tabla3[],4,FALSE)</f>
        <v>Georgia</v>
      </c>
    </row>
    <row r="2822" spans="1:21" x14ac:dyDescent="0.25">
      <c r="A2822" t="s">
        <v>8073</v>
      </c>
      <c r="B2822" s="3">
        <v>44836</v>
      </c>
      <c r="C2822" s="3">
        <v>44849</v>
      </c>
      <c r="D2822" t="s">
        <v>71</v>
      </c>
      <c r="E2822">
        <v>140375</v>
      </c>
      <c r="F2822" t="s">
        <v>19</v>
      </c>
      <c r="G2822" t="s">
        <v>4325</v>
      </c>
      <c r="H2822" t="s">
        <v>583</v>
      </c>
      <c r="I2822">
        <v>20852</v>
      </c>
      <c r="J2822" t="s">
        <v>22</v>
      </c>
      <c r="K2822" t="s">
        <v>32</v>
      </c>
      <c r="L2822" t="s">
        <v>27</v>
      </c>
      <c r="M2822" t="s">
        <v>28</v>
      </c>
      <c r="N2822" s="5">
        <v>3.6</v>
      </c>
      <c r="O2822" s="7">
        <v>1</v>
      </c>
      <c r="P2822" s="5">
        <v>2.5</v>
      </c>
      <c r="Q2822" s="5">
        <v>1.1000000000000001</v>
      </c>
      <c r="R2822" s="22">
        <f>Tabla1[[#This Row],[Fecha de Envío]]-Tabla1[[#This Row],[Fecha de Orden]]</f>
        <v>13</v>
      </c>
      <c r="S2822" s="24">
        <f>YEAR(Tabla1[[#This Row],[Fecha de Orden]])</f>
        <v>2022</v>
      </c>
      <c r="T2822" t="str">
        <f>VLOOKUP(Tabla1[[#This Row],[Nombre del Producto]],Tabla2[[Nombre Producto]:[Costo Unitario]],2,FALSE)</f>
        <v>Lot's O' Nuts</v>
      </c>
      <c r="U2822" t="str">
        <f>VLOOKUP(Tabla1[[#This Row],[Fábrica]],Tabla3[],4,FALSE)</f>
        <v>Arizona</v>
      </c>
    </row>
    <row r="2823" spans="1:21" x14ac:dyDescent="0.25">
      <c r="A2823" t="s">
        <v>1284</v>
      </c>
      <c r="B2823" s="3">
        <v>44837</v>
      </c>
      <c r="C2823" s="3">
        <v>44850</v>
      </c>
      <c r="D2823" t="s">
        <v>71</v>
      </c>
      <c r="E2823">
        <v>157014</v>
      </c>
      <c r="F2823" t="s">
        <v>19</v>
      </c>
      <c r="G2823" t="s">
        <v>412</v>
      </c>
      <c r="H2823" t="s">
        <v>210</v>
      </c>
      <c r="I2823">
        <v>43229</v>
      </c>
      <c r="J2823" t="s">
        <v>22</v>
      </c>
      <c r="K2823" t="s">
        <v>32</v>
      </c>
      <c r="L2823" t="s">
        <v>24</v>
      </c>
      <c r="M2823" t="s">
        <v>25</v>
      </c>
      <c r="N2823" s="5">
        <v>3.75</v>
      </c>
      <c r="O2823" s="7">
        <v>1</v>
      </c>
      <c r="P2823" s="5">
        <v>2.4500000000000002</v>
      </c>
      <c r="Q2823" s="5">
        <v>1.3</v>
      </c>
      <c r="R2823" s="22">
        <f>Tabla1[[#This Row],[Fecha de Envío]]-Tabla1[[#This Row],[Fecha de Orden]]</f>
        <v>13</v>
      </c>
      <c r="S2823" s="24">
        <f>YEAR(Tabla1[[#This Row],[Fecha de Orden]])</f>
        <v>2022</v>
      </c>
      <c r="T2823" t="str">
        <f>VLOOKUP(Tabla1[[#This Row],[Nombre del Producto]],Tabla2[[Nombre Producto]:[Costo Unitario]],2,FALSE)</f>
        <v>Wicked Choccy's</v>
      </c>
      <c r="U2823" t="str">
        <f>VLOOKUP(Tabla1[[#This Row],[Fábrica]],Tabla3[],4,FALSE)</f>
        <v>Georgia</v>
      </c>
    </row>
    <row r="2824" spans="1:21" x14ac:dyDescent="0.25">
      <c r="A2824" t="s">
        <v>1285</v>
      </c>
      <c r="B2824" s="3">
        <v>44837</v>
      </c>
      <c r="C2824" s="3">
        <v>44850</v>
      </c>
      <c r="D2824" t="s">
        <v>71</v>
      </c>
      <c r="E2824">
        <v>157014</v>
      </c>
      <c r="F2824" t="s">
        <v>19</v>
      </c>
      <c r="G2824" t="s">
        <v>412</v>
      </c>
      <c r="H2824" t="s">
        <v>210</v>
      </c>
      <c r="I2824">
        <v>43229</v>
      </c>
      <c r="J2824" t="s">
        <v>22</v>
      </c>
      <c r="K2824" t="s">
        <v>32</v>
      </c>
      <c r="L2824" t="s">
        <v>36</v>
      </c>
      <c r="M2824" t="s">
        <v>37</v>
      </c>
      <c r="N2824" s="5">
        <v>16.25</v>
      </c>
      <c r="O2824" s="7">
        <v>5</v>
      </c>
      <c r="P2824" s="5">
        <v>10.55</v>
      </c>
      <c r="Q2824" s="5">
        <v>5.7</v>
      </c>
      <c r="R2824" s="22">
        <f>Tabla1[[#This Row],[Fecha de Envío]]-Tabla1[[#This Row],[Fecha de Orden]]</f>
        <v>13</v>
      </c>
      <c r="S2824" s="24">
        <f>YEAR(Tabla1[[#This Row],[Fecha de Orden]])</f>
        <v>2022</v>
      </c>
      <c r="T2824" t="str">
        <f>VLOOKUP(Tabla1[[#This Row],[Nombre del Producto]],Tabla2[[Nombre Producto]:[Costo Unitario]],2,FALSE)</f>
        <v>Wicked Choccy's</v>
      </c>
      <c r="U2824" t="str">
        <f>VLOOKUP(Tabla1[[#This Row],[Fábrica]],Tabla3[],4,FALSE)</f>
        <v>Georgia</v>
      </c>
    </row>
    <row r="2825" spans="1:21" x14ac:dyDescent="0.25">
      <c r="A2825" t="s">
        <v>1286</v>
      </c>
      <c r="B2825" s="3">
        <v>44837</v>
      </c>
      <c r="C2825" s="3">
        <v>44850</v>
      </c>
      <c r="D2825" t="s">
        <v>71</v>
      </c>
      <c r="E2825">
        <v>157014</v>
      </c>
      <c r="F2825" t="s">
        <v>19</v>
      </c>
      <c r="G2825" t="s">
        <v>412</v>
      </c>
      <c r="H2825" t="s">
        <v>210</v>
      </c>
      <c r="I2825">
        <v>43229</v>
      </c>
      <c r="J2825" t="s">
        <v>22</v>
      </c>
      <c r="K2825" t="s">
        <v>32</v>
      </c>
      <c r="L2825" t="s">
        <v>27</v>
      </c>
      <c r="M2825" t="s">
        <v>28</v>
      </c>
      <c r="N2825" s="5">
        <v>7.2</v>
      </c>
      <c r="O2825" s="7">
        <v>2</v>
      </c>
      <c r="P2825" s="5">
        <v>5</v>
      </c>
      <c r="Q2825" s="5">
        <v>2.2000000000000002</v>
      </c>
      <c r="R2825" s="22">
        <f>Tabla1[[#This Row],[Fecha de Envío]]-Tabla1[[#This Row],[Fecha de Orden]]</f>
        <v>13</v>
      </c>
      <c r="S2825" s="24">
        <f>YEAR(Tabla1[[#This Row],[Fecha de Orden]])</f>
        <v>2022</v>
      </c>
      <c r="T2825" t="str">
        <f>VLOOKUP(Tabla1[[#This Row],[Nombre del Producto]],Tabla2[[Nombre Producto]:[Costo Unitario]],2,FALSE)</f>
        <v>Lot's O' Nuts</v>
      </c>
      <c r="U2825" t="str">
        <f>VLOOKUP(Tabla1[[#This Row],[Fábrica]],Tabla3[],4,FALSE)</f>
        <v>Arizona</v>
      </c>
    </row>
    <row r="2826" spans="1:21" x14ac:dyDescent="0.25">
      <c r="A2826" t="s">
        <v>1438</v>
      </c>
      <c r="B2826" s="3">
        <v>44837</v>
      </c>
      <c r="C2826" s="3">
        <v>44852</v>
      </c>
      <c r="D2826" t="s">
        <v>18</v>
      </c>
      <c r="E2826">
        <v>126137</v>
      </c>
      <c r="F2826" t="s">
        <v>19</v>
      </c>
      <c r="G2826" t="s">
        <v>53</v>
      </c>
      <c r="H2826" t="s">
        <v>21</v>
      </c>
      <c r="I2826">
        <v>90032</v>
      </c>
      <c r="J2826" t="s">
        <v>22</v>
      </c>
      <c r="K2826" t="s">
        <v>23</v>
      </c>
      <c r="L2826" t="s">
        <v>24</v>
      </c>
      <c r="M2826" t="s">
        <v>25</v>
      </c>
      <c r="N2826" s="5">
        <v>7.5</v>
      </c>
      <c r="O2826" s="7">
        <v>2</v>
      </c>
      <c r="P2826" s="5">
        <v>4.9000000000000004</v>
      </c>
      <c r="Q2826" s="5">
        <v>2.6</v>
      </c>
      <c r="R2826" s="22">
        <f>Tabla1[[#This Row],[Fecha de Envío]]-Tabla1[[#This Row],[Fecha de Orden]]</f>
        <v>15</v>
      </c>
      <c r="S2826" s="24">
        <f>YEAR(Tabla1[[#This Row],[Fecha de Orden]])</f>
        <v>2022</v>
      </c>
      <c r="T2826" t="str">
        <f>VLOOKUP(Tabla1[[#This Row],[Nombre del Producto]],Tabla2[[Nombre Producto]:[Costo Unitario]],2,FALSE)</f>
        <v>Wicked Choccy's</v>
      </c>
      <c r="U2826" t="str">
        <f>VLOOKUP(Tabla1[[#This Row],[Fábrica]],Tabla3[],4,FALSE)</f>
        <v>Georgia</v>
      </c>
    </row>
    <row r="2827" spans="1:21" x14ac:dyDescent="0.25">
      <c r="A2827" t="s">
        <v>6525</v>
      </c>
      <c r="B2827" s="3">
        <v>44837</v>
      </c>
      <c r="C2827" s="3">
        <v>44853</v>
      </c>
      <c r="D2827" t="s">
        <v>18</v>
      </c>
      <c r="E2827">
        <v>125178</v>
      </c>
      <c r="F2827" t="s">
        <v>19</v>
      </c>
      <c r="G2827" t="s">
        <v>1983</v>
      </c>
      <c r="H2827" t="s">
        <v>101</v>
      </c>
      <c r="I2827">
        <v>19601</v>
      </c>
      <c r="J2827" t="s">
        <v>22</v>
      </c>
      <c r="K2827" t="s">
        <v>32</v>
      </c>
      <c r="L2827" t="s">
        <v>36</v>
      </c>
      <c r="M2827" t="s">
        <v>37</v>
      </c>
      <c r="N2827" s="5">
        <v>6.5</v>
      </c>
      <c r="O2827" s="7">
        <v>2</v>
      </c>
      <c r="P2827" s="5">
        <v>4.22</v>
      </c>
      <c r="Q2827" s="5">
        <v>2.2799999999999998</v>
      </c>
      <c r="R2827" s="22">
        <f>Tabla1[[#This Row],[Fecha de Envío]]-Tabla1[[#This Row],[Fecha de Orden]]</f>
        <v>16</v>
      </c>
      <c r="S2827" s="24">
        <f>YEAR(Tabla1[[#This Row],[Fecha de Orden]])</f>
        <v>2022</v>
      </c>
      <c r="T2827" t="str">
        <f>VLOOKUP(Tabla1[[#This Row],[Nombre del Producto]],Tabla2[[Nombre Producto]:[Costo Unitario]],2,FALSE)</f>
        <v>Wicked Choccy's</v>
      </c>
      <c r="U2827" t="str">
        <f>VLOOKUP(Tabla1[[#This Row],[Fábrica]],Tabla3[],4,FALSE)</f>
        <v>Georgia</v>
      </c>
    </row>
    <row r="2828" spans="1:21" x14ac:dyDescent="0.25">
      <c r="A2828" t="s">
        <v>38</v>
      </c>
      <c r="B2828" s="3">
        <v>44838</v>
      </c>
      <c r="C2828" s="3">
        <v>44851</v>
      </c>
      <c r="D2828" t="s">
        <v>39</v>
      </c>
      <c r="E2828">
        <v>121391</v>
      </c>
      <c r="F2828" t="s">
        <v>19</v>
      </c>
      <c r="G2828" t="s">
        <v>20</v>
      </c>
      <c r="H2828" t="s">
        <v>21</v>
      </c>
      <c r="I2828">
        <v>94109</v>
      </c>
      <c r="J2828" t="s">
        <v>22</v>
      </c>
      <c r="K2828" t="s">
        <v>23</v>
      </c>
      <c r="L2828" t="s">
        <v>36</v>
      </c>
      <c r="M2828" t="s">
        <v>37</v>
      </c>
      <c r="N2828" s="5">
        <v>6.5</v>
      </c>
      <c r="O2828" s="7">
        <v>2</v>
      </c>
      <c r="P2828" s="5">
        <v>4.22</v>
      </c>
      <c r="Q2828" s="5">
        <v>2.2799999999999998</v>
      </c>
      <c r="R2828" s="22">
        <f>Tabla1[[#This Row],[Fecha de Envío]]-Tabla1[[#This Row],[Fecha de Orden]]</f>
        <v>13</v>
      </c>
      <c r="S2828" s="24">
        <f>YEAR(Tabla1[[#This Row],[Fecha de Orden]])</f>
        <v>2022</v>
      </c>
      <c r="T2828" t="str">
        <f>VLOOKUP(Tabla1[[#This Row],[Nombre del Producto]],Tabla2[[Nombre Producto]:[Costo Unitario]],2,FALSE)</f>
        <v>Wicked Choccy's</v>
      </c>
      <c r="U2828" t="str">
        <f>VLOOKUP(Tabla1[[#This Row],[Fábrica]],Tabla3[],4,FALSE)</f>
        <v>Georgia</v>
      </c>
    </row>
    <row r="2829" spans="1:21" x14ac:dyDescent="0.25">
      <c r="A2829" t="s">
        <v>2578</v>
      </c>
      <c r="B2829" s="3">
        <v>44838</v>
      </c>
      <c r="C2829" s="3">
        <v>44853</v>
      </c>
      <c r="D2829" t="s">
        <v>71</v>
      </c>
      <c r="E2829">
        <v>168004</v>
      </c>
      <c r="F2829" t="s">
        <v>19</v>
      </c>
      <c r="G2829" t="s">
        <v>2517</v>
      </c>
      <c r="H2829" t="s">
        <v>73</v>
      </c>
      <c r="I2829">
        <v>31088</v>
      </c>
      <c r="J2829" t="s">
        <v>22</v>
      </c>
      <c r="K2829" t="s">
        <v>66</v>
      </c>
      <c r="L2829" t="s">
        <v>33</v>
      </c>
      <c r="M2829" t="s">
        <v>34</v>
      </c>
      <c r="N2829" s="5">
        <v>10.8</v>
      </c>
      <c r="O2829" s="7">
        <v>3</v>
      </c>
      <c r="P2829" s="5">
        <v>7.2</v>
      </c>
      <c r="Q2829" s="5">
        <v>3.6</v>
      </c>
      <c r="R2829" s="22">
        <f>Tabla1[[#This Row],[Fecha de Envío]]-Tabla1[[#This Row],[Fecha de Orden]]</f>
        <v>15</v>
      </c>
      <c r="S2829" s="24">
        <f>YEAR(Tabla1[[#This Row],[Fecha de Orden]])</f>
        <v>2022</v>
      </c>
      <c r="T2829" t="str">
        <f>VLOOKUP(Tabla1[[#This Row],[Nombre del Producto]],Tabla2[[Nombre Producto]:[Costo Unitario]],2,FALSE)</f>
        <v>Lot's O' Nuts</v>
      </c>
      <c r="U2829" t="str">
        <f>VLOOKUP(Tabla1[[#This Row],[Fábrica]],Tabla3[],4,FALSE)</f>
        <v>Arizona</v>
      </c>
    </row>
    <row r="2830" spans="1:21" x14ac:dyDescent="0.25">
      <c r="A2830" t="s">
        <v>4595</v>
      </c>
      <c r="B2830" s="3">
        <v>44838</v>
      </c>
      <c r="C2830" s="3">
        <v>44853</v>
      </c>
      <c r="D2830" t="s">
        <v>18</v>
      </c>
      <c r="E2830">
        <v>134859</v>
      </c>
      <c r="F2830" t="s">
        <v>19</v>
      </c>
      <c r="G2830" t="s">
        <v>144</v>
      </c>
      <c r="H2830" t="s">
        <v>101</v>
      </c>
      <c r="I2830">
        <v>19134</v>
      </c>
      <c r="J2830" t="s">
        <v>22</v>
      </c>
      <c r="K2830" t="s">
        <v>32</v>
      </c>
      <c r="L2830" t="s">
        <v>45</v>
      </c>
      <c r="M2830" t="s">
        <v>46</v>
      </c>
      <c r="N2830" s="5">
        <v>10.47</v>
      </c>
      <c r="O2830" s="7">
        <v>3</v>
      </c>
      <c r="P2830" s="5">
        <v>7.47</v>
      </c>
      <c r="Q2830" s="5">
        <v>3</v>
      </c>
      <c r="R2830" s="22">
        <f>Tabla1[[#This Row],[Fecha de Envío]]-Tabla1[[#This Row],[Fecha de Orden]]</f>
        <v>15</v>
      </c>
      <c r="S2830" s="24">
        <f>YEAR(Tabla1[[#This Row],[Fecha de Orden]])</f>
        <v>2022</v>
      </c>
      <c r="T2830" t="str">
        <f>VLOOKUP(Tabla1[[#This Row],[Nombre del Producto]],Tabla2[[Nombre Producto]:[Costo Unitario]],2,FALSE)</f>
        <v>Lot's O' Nuts</v>
      </c>
      <c r="U2830" t="str">
        <f>VLOOKUP(Tabla1[[#This Row],[Fábrica]],Tabla3[],4,FALSE)</f>
        <v>Arizona</v>
      </c>
    </row>
    <row r="2831" spans="1:21" x14ac:dyDescent="0.25">
      <c r="A2831" t="s">
        <v>4596</v>
      </c>
      <c r="B2831" s="3">
        <v>44838</v>
      </c>
      <c r="C2831" s="3">
        <v>44853</v>
      </c>
      <c r="D2831" t="s">
        <v>18</v>
      </c>
      <c r="E2831">
        <v>134859</v>
      </c>
      <c r="F2831" t="s">
        <v>19</v>
      </c>
      <c r="G2831" t="s">
        <v>144</v>
      </c>
      <c r="H2831" t="s">
        <v>101</v>
      </c>
      <c r="I2831">
        <v>19134</v>
      </c>
      <c r="J2831" t="s">
        <v>22</v>
      </c>
      <c r="K2831" t="s">
        <v>32</v>
      </c>
      <c r="L2831" t="s">
        <v>36</v>
      </c>
      <c r="M2831" t="s">
        <v>37</v>
      </c>
      <c r="N2831" s="5">
        <v>13</v>
      </c>
      <c r="O2831" s="7">
        <v>4</v>
      </c>
      <c r="P2831" s="5">
        <v>8.44</v>
      </c>
      <c r="Q2831" s="5">
        <v>4.5599999999999996</v>
      </c>
      <c r="R2831" s="22">
        <f>Tabla1[[#This Row],[Fecha de Envío]]-Tabla1[[#This Row],[Fecha de Orden]]</f>
        <v>15</v>
      </c>
      <c r="S2831" s="24">
        <f>YEAR(Tabla1[[#This Row],[Fecha de Orden]])</f>
        <v>2022</v>
      </c>
      <c r="T2831" t="str">
        <f>VLOOKUP(Tabla1[[#This Row],[Nombre del Producto]],Tabla2[[Nombre Producto]:[Costo Unitario]],2,FALSE)</f>
        <v>Wicked Choccy's</v>
      </c>
      <c r="U2831" t="str">
        <f>VLOOKUP(Tabla1[[#This Row],[Fábrica]],Tabla3[],4,FALSE)</f>
        <v>Georgia</v>
      </c>
    </row>
    <row r="2832" spans="1:21" x14ac:dyDescent="0.25">
      <c r="A2832" t="s">
        <v>4081</v>
      </c>
      <c r="B2832" s="3">
        <v>44839</v>
      </c>
      <c r="C2832" s="3">
        <v>44853</v>
      </c>
      <c r="D2832" t="s">
        <v>18</v>
      </c>
      <c r="E2832">
        <v>151722</v>
      </c>
      <c r="F2832" t="s">
        <v>19</v>
      </c>
      <c r="G2832" t="s">
        <v>412</v>
      </c>
      <c r="H2832" t="s">
        <v>210</v>
      </c>
      <c r="I2832">
        <v>43229</v>
      </c>
      <c r="J2832" t="s">
        <v>22</v>
      </c>
      <c r="K2832" t="s">
        <v>32</v>
      </c>
      <c r="L2832" t="s">
        <v>24</v>
      </c>
      <c r="M2832" t="s">
        <v>25</v>
      </c>
      <c r="N2832" s="5">
        <v>15</v>
      </c>
      <c r="O2832" s="7">
        <v>4</v>
      </c>
      <c r="P2832" s="5">
        <v>9.8000000000000007</v>
      </c>
      <c r="Q2832" s="5">
        <v>5.2</v>
      </c>
      <c r="R2832" s="22">
        <f>Tabla1[[#This Row],[Fecha de Envío]]-Tabla1[[#This Row],[Fecha de Orden]]</f>
        <v>14</v>
      </c>
      <c r="S2832" s="24">
        <f>YEAR(Tabla1[[#This Row],[Fecha de Orden]])</f>
        <v>2022</v>
      </c>
      <c r="T2832" t="str">
        <f>VLOOKUP(Tabla1[[#This Row],[Nombre del Producto]],Tabla2[[Nombre Producto]:[Costo Unitario]],2,FALSE)</f>
        <v>Wicked Choccy's</v>
      </c>
      <c r="U2832" t="str">
        <f>VLOOKUP(Tabla1[[#This Row],[Fábrica]],Tabla3[],4,FALSE)</f>
        <v>Georgia</v>
      </c>
    </row>
    <row r="2833" spans="1:21" x14ac:dyDescent="0.25">
      <c r="A2833" t="s">
        <v>4397</v>
      </c>
      <c r="B2833" s="3">
        <v>44839</v>
      </c>
      <c r="C2833" s="3">
        <v>44853</v>
      </c>
      <c r="D2833" t="s">
        <v>18</v>
      </c>
      <c r="E2833">
        <v>133445</v>
      </c>
      <c r="F2833" t="s">
        <v>19</v>
      </c>
      <c r="G2833" t="s">
        <v>168</v>
      </c>
      <c r="H2833" t="s">
        <v>62</v>
      </c>
      <c r="I2833">
        <v>97206</v>
      </c>
      <c r="J2833" t="s">
        <v>22</v>
      </c>
      <c r="K2833" t="s">
        <v>23</v>
      </c>
      <c r="L2833" t="s">
        <v>24</v>
      </c>
      <c r="M2833" t="s">
        <v>25</v>
      </c>
      <c r="N2833" s="5">
        <v>3.75</v>
      </c>
      <c r="O2833" s="7">
        <v>1</v>
      </c>
      <c r="P2833" s="5">
        <v>2.4500000000000002</v>
      </c>
      <c r="Q2833" s="5">
        <v>1.3</v>
      </c>
      <c r="R2833" s="22">
        <f>Tabla1[[#This Row],[Fecha de Envío]]-Tabla1[[#This Row],[Fecha de Orden]]</f>
        <v>14</v>
      </c>
      <c r="S2833" s="24">
        <f>YEAR(Tabla1[[#This Row],[Fecha de Orden]])</f>
        <v>2022</v>
      </c>
      <c r="T2833" t="str">
        <f>VLOOKUP(Tabla1[[#This Row],[Nombre del Producto]],Tabla2[[Nombre Producto]:[Costo Unitario]],2,FALSE)</f>
        <v>Wicked Choccy's</v>
      </c>
      <c r="U2833" t="str">
        <f>VLOOKUP(Tabla1[[#This Row],[Fábrica]],Tabla3[],4,FALSE)</f>
        <v>Georgia</v>
      </c>
    </row>
    <row r="2834" spans="1:21" x14ac:dyDescent="0.25">
      <c r="A2834" t="s">
        <v>4398</v>
      </c>
      <c r="B2834" s="3">
        <v>44839</v>
      </c>
      <c r="C2834" s="3">
        <v>44853</v>
      </c>
      <c r="D2834" t="s">
        <v>18</v>
      </c>
      <c r="E2834">
        <v>133445</v>
      </c>
      <c r="F2834" t="s">
        <v>19</v>
      </c>
      <c r="G2834" t="s">
        <v>168</v>
      </c>
      <c r="H2834" t="s">
        <v>62</v>
      </c>
      <c r="I2834">
        <v>97206</v>
      </c>
      <c r="J2834" t="s">
        <v>22</v>
      </c>
      <c r="K2834" t="s">
        <v>23</v>
      </c>
      <c r="L2834" t="s">
        <v>45</v>
      </c>
      <c r="M2834" t="s">
        <v>46</v>
      </c>
      <c r="N2834" s="5">
        <v>13.96</v>
      </c>
      <c r="O2834" s="7">
        <v>4</v>
      </c>
      <c r="P2834" s="5">
        <v>9.9600000000000009</v>
      </c>
      <c r="Q2834" s="5">
        <v>4</v>
      </c>
      <c r="R2834" s="22">
        <f>Tabla1[[#This Row],[Fecha de Envío]]-Tabla1[[#This Row],[Fecha de Orden]]</f>
        <v>14</v>
      </c>
      <c r="S2834" s="24">
        <f>YEAR(Tabla1[[#This Row],[Fecha de Orden]])</f>
        <v>2022</v>
      </c>
      <c r="T2834" t="str">
        <f>VLOOKUP(Tabla1[[#This Row],[Nombre del Producto]],Tabla2[[Nombre Producto]:[Costo Unitario]],2,FALSE)</f>
        <v>Lot's O' Nuts</v>
      </c>
      <c r="U2834" t="str">
        <f>VLOOKUP(Tabla1[[#This Row],[Fábrica]],Tabla3[],4,FALSE)</f>
        <v>Arizona</v>
      </c>
    </row>
    <row r="2835" spans="1:21" x14ac:dyDescent="0.25">
      <c r="A2835" t="s">
        <v>4512</v>
      </c>
      <c r="B2835" s="3">
        <v>44839</v>
      </c>
      <c r="C2835" s="3">
        <v>44853</v>
      </c>
      <c r="D2835" t="s">
        <v>18</v>
      </c>
      <c r="E2835">
        <v>115091</v>
      </c>
      <c r="F2835" t="s">
        <v>19</v>
      </c>
      <c r="G2835" t="s">
        <v>86</v>
      </c>
      <c r="H2835" t="s">
        <v>133</v>
      </c>
      <c r="I2835">
        <v>22153</v>
      </c>
      <c r="J2835" t="s">
        <v>22</v>
      </c>
      <c r="K2835" t="s">
        <v>66</v>
      </c>
      <c r="L2835" t="s">
        <v>36</v>
      </c>
      <c r="M2835" t="s">
        <v>37</v>
      </c>
      <c r="N2835" s="5">
        <v>6.5</v>
      </c>
      <c r="O2835" s="7">
        <v>2</v>
      </c>
      <c r="P2835" s="5">
        <v>4.22</v>
      </c>
      <c r="Q2835" s="5">
        <v>2.2799999999999998</v>
      </c>
      <c r="R2835" s="22">
        <f>Tabla1[[#This Row],[Fecha de Envío]]-Tabla1[[#This Row],[Fecha de Orden]]</f>
        <v>14</v>
      </c>
      <c r="S2835" s="24">
        <f>YEAR(Tabla1[[#This Row],[Fecha de Orden]])</f>
        <v>2022</v>
      </c>
      <c r="T2835" t="str">
        <f>VLOOKUP(Tabla1[[#This Row],[Nombre del Producto]],Tabla2[[Nombre Producto]:[Costo Unitario]],2,FALSE)</f>
        <v>Wicked Choccy's</v>
      </c>
      <c r="U2835" t="str">
        <f>VLOOKUP(Tabla1[[#This Row],[Fábrica]],Tabla3[],4,FALSE)</f>
        <v>Georgia</v>
      </c>
    </row>
    <row r="2836" spans="1:21" x14ac:dyDescent="0.25">
      <c r="A2836" t="s">
        <v>5813</v>
      </c>
      <c r="B2836" s="3">
        <v>44839</v>
      </c>
      <c r="C2836" s="3">
        <v>44851</v>
      </c>
      <c r="D2836" t="s">
        <v>39</v>
      </c>
      <c r="E2836">
        <v>145828</v>
      </c>
      <c r="F2836" t="s">
        <v>19</v>
      </c>
      <c r="G2836" t="s">
        <v>365</v>
      </c>
      <c r="H2836" t="s">
        <v>210</v>
      </c>
      <c r="I2836">
        <v>45231</v>
      </c>
      <c r="J2836" t="s">
        <v>22</v>
      </c>
      <c r="K2836" t="s">
        <v>32</v>
      </c>
      <c r="L2836" t="s">
        <v>36</v>
      </c>
      <c r="M2836" t="s">
        <v>37</v>
      </c>
      <c r="N2836" s="5">
        <v>9.75</v>
      </c>
      <c r="O2836" s="7">
        <v>3</v>
      </c>
      <c r="P2836" s="5">
        <v>6.33</v>
      </c>
      <c r="Q2836" s="5">
        <v>3.42</v>
      </c>
      <c r="R2836" s="22">
        <f>Tabla1[[#This Row],[Fecha de Envío]]-Tabla1[[#This Row],[Fecha de Orden]]</f>
        <v>12</v>
      </c>
      <c r="S2836" s="24">
        <f>YEAR(Tabla1[[#This Row],[Fecha de Orden]])</f>
        <v>2022</v>
      </c>
      <c r="T2836" t="str">
        <f>VLOOKUP(Tabla1[[#This Row],[Nombre del Producto]],Tabla2[[Nombre Producto]:[Costo Unitario]],2,FALSE)</f>
        <v>Wicked Choccy's</v>
      </c>
      <c r="U2836" t="str">
        <f>VLOOKUP(Tabla1[[#This Row],[Fábrica]],Tabla3[],4,FALSE)</f>
        <v>Georgia</v>
      </c>
    </row>
    <row r="2837" spans="1:21" x14ac:dyDescent="0.25">
      <c r="A2837" t="s">
        <v>8050</v>
      </c>
      <c r="B2837" s="3">
        <v>44839</v>
      </c>
      <c r="C2837" s="3">
        <v>44852</v>
      </c>
      <c r="D2837" t="s">
        <v>71</v>
      </c>
      <c r="E2837">
        <v>161214</v>
      </c>
      <c r="F2837" t="s">
        <v>19</v>
      </c>
      <c r="G2837" t="s">
        <v>606</v>
      </c>
      <c r="H2837" t="s">
        <v>1209</v>
      </c>
      <c r="I2837">
        <v>19805</v>
      </c>
      <c r="J2837" t="s">
        <v>22</v>
      </c>
      <c r="K2837" t="s">
        <v>32</v>
      </c>
      <c r="L2837" t="s">
        <v>36</v>
      </c>
      <c r="M2837" t="s">
        <v>37</v>
      </c>
      <c r="N2837" s="5">
        <v>16.25</v>
      </c>
      <c r="O2837" s="7">
        <v>5</v>
      </c>
      <c r="P2837" s="5">
        <v>10.55</v>
      </c>
      <c r="Q2837" s="5">
        <v>5.7</v>
      </c>
      <c r="R2837" s="22">
        <f>Tabla1[[#This Row],[Fecha de Envío]]-Tabla1[[#This Row],[Fecha de Orden]]</f>
        <v>13</v>
      </c>
      <c r="S2837" s="24">
        <f>YEAR(Tabla1[[#This Row],[Fecha de Orden]])</f>
        <v>2022</v>
      </c>
      <c r="T2837" t="str">
        <f>VLOOKUP(Tabla1[[#This Row],[Nombre del Producto]],Tabla2[[Nombre Producto]:[Costo Unitario]],2,FALSE)</f>
        <v>Wicked Choccy's</v>
      </c>
      <c r="U2837" t="str">
        <f>VLOOKUP(Tabla1[[#This Row],[Fábrica]],Tabla3[],4,FALSE)</f>
        <v>Georgia</v>
      </c>
    </row>
    <row r="2838" spans="1:21" x14ac:dyDescent="0.25">
      <c r="A2838" t="s">
        <v>1501</v>
      </c>
      <c r="B2838" s="3">
        <v>44842</v>
      </c>
      <c r="C2838" s="3">
        <v>44857</v>
      </c>
      <c r="D2838" t="s">
        <v>18</v>
      </c>
      <c r="E2838">
        <v>125710</v>
      </c>
      <c r="F2838" t="s">
        <v>19</v>
      </c>
      <c r="G2838" t="s">
        <v>159</v>
      </c>
      <c r="H2838" t="s">
        <v>42</v>
      </c>
      <c r="I2838">
        <v>77036</v>
      </c>
      <c r="J2838" t="s">
        <v>22</v>
      </c>
      <c r="K2838" t="s">
        <v>43</v>
      </c>
      <c r="L2838" t="s">
        <v>24</v>
      </c>
      <c r="M2838" t="s">
        <v>25</v>
      </c>
      <c r="N2838" s="5">
        <v>7.5</v>
      </c>
      <c r="O2838" s="7">
        <v>2</v>
      </c>
      <c r="P2838" s="5">
        <v>4.9000000000000004</v>
      </c>
      <c r="Q2838" s="5">
        <v>2.6</v>
      </c>
      <c r="R2838" s="22">
        <f>Tabla1[[#This Row],[Fecha de Envío]]-Tabla1[[#This Row],[Fecha de Orden]]</f>
        <v>15</v>
      </c>
      <c r="S2838" s="24">
        <f>YEAR(Tabla1[[#This Row],[Fecha de Orden]])</f>
        <v>2022</v>
      </c>
      <c r="T2838" t="str">
        <f>VLOOKUP(Tabla1[[#This Row],[Nombre del Producto]],Tabla2[[Nombre Producto]:[Costo Unitario]],2,FALSE)</f>
        <v>Wicked Choccy's</v>
      </c>
      <c r="U2838" t="str">
        <f>VLOOKUP(Tabla1[[#This Row],[Fábrica]],Tabla3[],4,FALSE)</f>
        <v>Georgia</v>
      </c>
    </row>
    <row r="2839" spans="1:21" x14ac:dyDescent="0.25">
      <c r="A2839" t="s">
        <v>3707</v>
      </c>
      <c r="B2839" s="3">
        <v>44842</v>
      </c>
      <c r="C2839" s="3">
        <v>44857</v>
      </c>
      <c r="D2839" t="s">
        <v>18</v>
      </c>
      <c r="E2839">
        <v>131352</v>
      </c>
      <c r="F2839" t="s">
        <v>19</v>
      </c>
      <c r="G2839" t="s">
        <v>186</v>
      </c>
      <c r="H2839" t="s">
        <v>42</v>
      </c>
      <c r="I2839">
        <v>75081</v>
      </c>
      <c r="J2839" t="s">
        <v>22</v>
      </c>
      <c r="K2839" t="s">
        <v>43</v>
      </c>
      <c r="L2839" t="s">
        <v>45</v>
      </c>
      <c r="M2839" t="s">
        <v>46</v>
      </c>
      <c r="N2839" s="5">
        <v>10.47</v>
      </c>
      <c r="O2839" s="7">
        <v>3</v>
      </c>
      <c r="P2839" s="5">
        <v>7.47</v>
      </c>
      <c r="Q2839" s="5">
        <v>3</v>
      </c>
      <c r="R2839" s="22">
        <f>Tabla1[[#This Row],[Fecha de Envío]]-Tabla1[[#This Row],[Fecha de Orden]]</f>
        <v>15</v>
      </c>
      <c r="S2839" s="24">
        <f>YEAR(Tabla1[[#This Row],[Fecha de Orden]])</f>
        <v>2022</v>
      </c>
      <c r="T2839" t="str">
        <f>VLOOKUP(Tabla1[[#This Row],[Nombre del Producto]],Tabla2[[Nombre Producto]:[Costo Unitario]],2,FALSE)</f>
        <v>Lot's O' Nuts</v>
      </c>
      <c r="U2839" t="str">
        <f>VLOOKUP(Tabla1[[#This Row],[Fábrica]],Tabla3[],4,FALSE)</f>
        <v>Arizona</v>
      </c>
    </row>
    <row r="2840" spans="1:21" x14ac:dyDescent="0.25">
      <c r="A2840" t="s">
        <v>5814</v>
      </c>
      <c r="B2840" s="3">
        <v>44842</v>
      </c>
      <c r="C2840" s="3">
        <v>44856</v>
      </c>
      <c r="D2840" t="s">
        <v>18</v>
      </c>
      <c r="E2840">
        <v>168529</v>
      </c>
      <c r="F2840" t="s">
        <v>19</v>
      </c>
      <c r="G2840" t="s">
        <v>20</v>
      </c>
      <c r="H2840" t="s">
        <v>21</v>
      </c>
      <c r="I2840">
        <v>94122</v>
      </c>
      <c r="J2840" t="s">
        <v>22</v>
      </c>
      <c r="K2840" t="s">
        <v>23</v>
      </c>
      <c r="L2840" t="s">
        <v>36</v>
      </c>
      <c r="M2840" t="s">
        <v>37</v>
      </c>
      <c r="N2840" s="5">
        <v>16.25</v>
      </c>
      <c r="O2840" s="7">
        <v>5</v>
      </c>
      <c r="P2840" s="5">
        <v>10.55</v>
      </c>
      <c r="Q2840" s="5">
        <v>5.7</v>
      </c>
      <c r="R2840" s="22">
        <f>Tabla1[[#This Row],[Fecha de Envío]]-Tabla1[[#This Row],[Fecha de Orden]]</f>
        <v>14</v>
      </c>
      <c r="S2840" s="24">
        <f>YEAR(Tabla1[[#This Row],[Fecha de Orden]])</f>
        <v>2022</v>
      </c>
      <c r="T2840" t="str">
        <f>VLOOKUP(Tabla1[[#This Row],[Nombre del Producto]],Tabla2[[Nombre Producto]:[Costo Unitario]],2,FALSE)</f>
        <v>Wicked Choccy's</v>
      </c>
      <c r="U2840" t="str">
        <f>VLOOKUP(Tabla1[[#This Row],[Fábrica]],Tabla3[],4,FALSE)</f>
        <v>Georgia</v>
      </c>
    </row>
    <row r="2841" spans="1:21" x14ac:dyDescent="0.25">
      <c r="A2841" t="s">
        <v>1257</v>
      </c>
      <c r="B2841" s="3">
        <v>44843</v>
      </c>
      <c r="C2841" s="3">
        <v>44856</v>
      </c>
      <c r="D2841" t="s">
        <v>71</v>
      </c>
      <c r="E2841">
        <v>124107</v>
      </c>
      <c r="F2841" t="s">
        <v>19</v>
      </c>
      <c r="G2841" t="s">
        <v>1258</v>
      </c>
      <c r="H2841" t="s">
        <v>93</v>
      </c>
      <c r="I2841">
        <v>48104</v>
      </c>
      <c r="J2841" t="s">
        <v>22</v>
      </c>
      <c r="K2841" t="s">
        <v>43</v>
      </c>
      <c r="L2841" t="s">
        <v>27</v>
      </c>
      <c r="M2841" t="s">
        <v>28</v>
      </c>
      <c r="N2841" s="5">
        <v>10.8</v>
      </c>
      <c r="O2841" s="7">
        <v>3</v>
      </c>
      <c r="P2841" s="5">
        <v>7.5</v>
      </c>
      <c r="Q2841" s="5">
        <v>3.3</v>
      </c>
      <c r="R2841" s="22">
        <f>Tabla1[[#This Row],[Fecha de Envío]]-Tabla1[[#This Row],[Fecha de Orden]]</f>
        <v>13</v>
      </c>
      <c r="S2841" s="24">
        <f>YEAR(Tabla1[[#This Row],[Fecha de Orden]])</f>
        <v>2022</v>
      </c>
      <c r="T2841" t="str">
        <f>VLOOKUP(Tabla1[[#This Row],[Nombre del Producto]],Tabla2[[Nombre Producto]:[Costo Unitario]],2,FALSE)</f>
        <v>Lot's O' Nuts</v>
      </c>
      <c r="U2841" t="str">
        <f>VLOOKUP(Tabla1[[#This Row],[Fábrica]],Tabla3[],4,FALSE)</f>
        <v>Arizona</v>
      </c>
    </row>
    <row r="2842" spans="1:21" x14ac:dyDescent="0.25">
      <c r="A2842" t="s">
        <v>1259</v>
      </c>
      <c r="B2842" s="3">
        <v>44843</v>
      </c>
      <c r="C2842" s="3">
        <v>44856</v>
      </c>
      <c r="D2842" t="s">
        <v>71</v>
      </c>
      <c r="E2842">
        <v>124107</v>
      </c>
      <c r="F2842" t="s">
        <v>19</v>
      </c>
      <c r="G2842" t="s">
        <v>1258</v>
      </c>
      <c r="H2842" t="s">
        <v>93</v>
      </c>
      <c r="I2842">
        <v>48104</v>
      </c>
      <c r="J2842" t="s">
        <v>22</v>
      </c>
      <c r="K2842" t="s">
        <v>43</v>
      </c>
      <c r="L2842" t="s">
        <v>36</v>
      </c>
      <c r="M2842" t="s">
        <v>37</v>
      </c>
      <c r="N2842" s="5">
        <v>22.75</v>
      </c>
      <c r="O2842" s="7">
        <v>7</v>
      </c>
      <c r="P2842" s="5">
        <v>14.77</v>
      </c>
      <c r="Q2842" s="5">
        <v>7.98</v>
      </c>
      <c r="R2842" s="22">
        <f>Tabla1[[#This Row],[Fecha de Envío]]-Tabla1[[#This Row],[Fecha de Orden]]</f>
        <v>13</v>
      </c>
      <c r="S2842" s="24">
        <f>YEAR(Tabla1[[#This Row],[Fecha de Orden]])</f>
        <v>2022</v>
      </c>
      <c r="T2842" t="str">
        <f>VLOOKUP(Tabla1[[#This Row],[Nombre del Producto]],Tabla2[[Nombre Producto]:[Costo Unitario]],2,FALSE)</f>
        <v>Wicked Choccy's</v>
      </c>
      <c r="U2842" t="str">
        <f>VLOOKUP(Tabla1[[#This Row],[Fábrica]],Tabla3[],4,FALSE)</f>
        <v>Georgia</v>
      </c>
    </row>
    <row r="2843" spans="1:21" x14ac:dyDescent="0.25">
      <c r="A2843" t="s">
        <v>1260</v>
      </c>
      <c r="B2843" s="3">
        <v>44843</v>
      </c>
      <c r="C2843" s="3">
        <v>44856</v>
      </c>
      <c r="D2843" t="s">
        <v>71</v>
      </c>
      <c r="E2843">
        <v>124107</v>
      </c>
      <c r="F2843" t="s">
        <v>19</v>
      </c>
      <c r="G2843" t="s">
        <v>1258</v>
      </c>
      <c r="H2843" t="s">
        <v>93</v>
      </c>
      <c r="I2843">
        <v>48104</v>
      </c>
      <c r="J2843" t="s">
        <v>22</v>
      </c>
      <c r="K2843" t="s">
        <v>43</v>
      </c>
      <c r="L2843" t="s">
        <v>45</v>
      </c>
      <c r="M2843" t="s">
        <v>46</v>
      </c>
      <c r="N2843" s="5">
        <v>17.45</v>
      </c>
      <c r="O2843" s="7">
        <v>5</v>
      </c>
      <c r="P2843" s="5">
        <v>12.45</v>
      </c>
      <c r="Q2843" s="5">
        <v>5</v>
      </c>
      <c r="R2843" s="22">
        <f>Tabla1[[#This Row],[Fecha de Envío]]-Tabla1[[#This Row],[Fecha de Orden]]</f>
        <v>13</v>
      </c>
      <c r="S2843" s="24">
        <f>YEAR(Tabla1[[#This Row],[Fecha de Orden]])</f>
        <v>2022</v>
      </c>
      <c r="T2843" t="str">
        <f>VLOOKUP(Tabla1[[#This Row],[Nombre del Producto]],Tabla2[[Nombre Producto]:[Costo Unitario]],2,FALSE)</f>
        <v>Lot's O' Nuts</v>
      </c>
      <c r="U2843" t="str">
        <f>VLOOKUP(Tabla1[[#This Row],[Fábrica]],Tabla3[],4,FALSE)</f>
        <v>Arizona</v>
      </c>
    </row>
    <row r="2844" spans="1:21" x14ac:dyDescent="0.25">
      <c r="A2844" t="s">
        <v>2648</v>
      </c>
      <c r="B2844" s="3">
        <v>44843</v>
      </c>
      <c r="C2844" s="3">
        <v>44857</v>
      </c>
      <c r="D2844" t="s">
        <v>18</v>
      </c>
      <c r="E2844">
        <v>129098</v>
      </c>
      <c r="F2844" t="s">
        <v>19</v>
      </c>
      <c r="G2844" t="s">
        <v>86</v>
      </c>
      <c r="H2844" t="s">
        <v>133</v>
      </c>
      <c r="I2844">
        <v>22153</v>
      </c>
      <c r="J2844" t="s">
        <v>22</v>
      </c>
      <c r="K2844" t="s">
        <v>66</v>
      </c>
      <c r="L2844" t="s">
        <v>33</v>
      </c>
      <c r="M2844" t="s">
        <v>34</v>
      </c>
      <c r="N2844" s="5">
        <v>7.2</v>
      </c>
      <c r="O2844" s="7">
        <v>2</v>
      </c>
      <c r="P2844" s="5">
        <v>4.8</v>
      </c>
      <c r="Q2844" s="5">
        <v>2.4</v>
      </c>
      <c r="R2844" s="22">
        <f>Tabla1[[#This Row],[Fecha de Envío]]-Tabla1[[#This Row],[Fecha de Orden]]</f>
        <v>14</v>
      </c>
      <c r="S2844" s="24">
        <f>YEAR(Tabla1[[#This Row],[Fecha de Orden]])</f>
        <v>2022</v>
      </c>
      <c r="T2844" t="str">
        <f>VLOOKUP(Tabla1[[#This Row],[Nombre del Producto]],Tabla2[[Nombre Producto]:[Costo Unitario]],2,FALSE)</f>
        <v>Lot's O' Nuts</v>
      </c>
      <c r="U2844" t="str">
        <f>VLOOKUP(Tabla1[[#This Row],[Fábrica]],Tabla3[],4,FALSE)</f>
        <v>Arizona</v>
      </c>
    </row>
    <row r="2845" spans="1:21" x14ac:dyDescent="0.25">
      <c r="A2845" t="s">
        <v>3538</v>
      </c>
      <c r="B2845" s="3">
        <v>44843</v>
      </c>
      <c r="C2845" s="3">
        <v>44857</v>
      </c>
      <c r="D2845" t="s">
        <v>18</v>
      </c>
      <c r="E2845">
        <v>124499</v>
      </c>
      <c r="F2845" t="s">
        <v>19</v>
      </c>
      <c r="G2845" t="s">
        <v>92</v>
      </c>
      <c r="H2845" t="s">
        <v>93</v>
      </c>
      <c r="I2845">
        <v>48227</v>
      </c>
      <c r="J2845" t="s">
        <v>22</v>
      </c>
      <c r="K2845" t="s">
        <v>43</v>
      </c>
      <c r="L2845" t="s">
        <v>36</v>
      </c>
      <c r="M2845" t="s">
        <v>37</v>
      </c>
      <c r="N2845" s="5">
        <v>9.75</v>
      </c>
      <c r="O2845" s="7">
        <v>3</v>
      </c>
      <c r="P2845" s="5">
        <v>6.33</v>
      </c>
      <c r="Q2845" s="5">
        <v>3.42</v>
      </c>
      <c r="R2845" s="22">
        <f>Tabla1[[#This Row],[Fecha de Envío]]-Tabla1[[#This Row],[Fecha de Orden]]</f>
        <v>14</v>
      </c>
      <c r="S2845" s="24">
        <f>YEAR(Tabla1[[#This Row],[Fecha de Orden]])</f>
        <v>2022</v>
      </c>
      <c r="T2845" t="str">
        <f>VLOOKUP(Tabla1[[#This Row],[Nombre del Producto]],Tabla2[[Nombre Producto]:[Costo Unitario]],2,FALSE)</f>
        <v>Wicked Choccy's</v>
      </c>
      <c r="U2845" t="str">
        <f>VLOOKUP(Tabla1[[#This Row],[Fábrica]],Tabla3[],4,FALSE)</f>
        <v>Georgia</v>
      </c>
    </row>
    <row r="2846" spans="1:21" x14ac:dyDescent="0.25">
      <c r="A2846" t="s">
        <v>7913</v>
      </c>
      <c r="B2846" s="3">
        <v>44843</v>
      </c>
      <c r="C2846" s="3">
        <v>44857</v>
      </c>
      <c r="D2846" t="s">
        <v>18</v>
      </c>
      <c r="E2846">
        <v>162761</v>
      </c>
      <c r="F2846" t="s">
        <v>19</v>
      </c>
      <c r="G2846" t="s">
        <v>529</v>
      </c>
      <c r="H2846" t="s">
        <v>255</v>
      </c>
      <c r="I2846">
        <v>33178</v>
      </c>
      <c r="J2846" t="s">
        <v>22</v>
      </c>
      <c r="K2846" t="s">
        <v>66</v>
      </c>
      <c r="L2846" t="s">
        <v>36</v>
      </c>
      <c r="M2846" t="s">
        <v>37</v>
      </c>
      <c r="N2846" s="5">
        <v>26</v>
      </c>
      <c r="O2846" s="7">
        <v>8</v>
      </c>
      <c r="P2846" s="5">
        <v>16.88</v>
      </c>
      <c r="Q2846" s="5">
        <v>9.1199999999999992</v>
      </c>
      <c r="R2846" s="22">
        <f>Tabla1[[#This Row],[Fecha de Envío]]-Tabla1[[#This Row],[Fecha de Orden]]</f>
        <v>14</v>
      </c>
      <c r="S2846" s="24">
        <f>YEAR(Tabla1[[#This Row],[Fecha de Orden]])</f>
        <v>2022</v>
      </c>
      <c r="T2846" t="str">
        <f>VLOOKUP(Tabla1[[#This Row],[Nombre del Producto]],Tabla2[[Nombre Producto]:[Costo Unitario]],2,FALSE)</f>
        <v>Wicked Choccy's</v>
      </c>
      <c r="U2846" t="str">
        <f>VLOOKUP(Tabla1[[#This Row],[Fábrica]],Tabla3[],4,FALSE)</f>
        <v>Georgia</v>
      </c>
    </row>
    <row r="2847" spans="1:21" x14ac:dyDescent="0.25">
      <c r="A2847" t="s">
        <v>7914</v>
      </c>
      <c r="B2847" s="3">
        <v>44843</v>
      </c>
      <c r="C2847" s="3">
        <v>44857</v>
      </c>
      <c r="D2847" t="s">
        <v>18</v>
      </c>
      <c r="E2847">
        <v>162761</v>
      </c>
      <c r="F2847" t="s">
        <v>19</v>
      </c>
      <c r="G2847" t="s">
        <v>529</v>
      </c>
      <c r="H2847" t="s">
        <v>255</v>
      </c>
      <c r="I2847">
        <v>33178</v>
      </c>
      <c r="J2847" t="s">
        <v>22</v>
      </c>
      <c r="K2847" t="s">
        <v>66</v>
      </c>
      <c r="L2847" t="s">
        <v>45</v>
      </c>
      <c r="M2847" t="s">
        <v>46</v>
      </c>
      <c r="N2847" s="5">
        <v>6.98</v>
      </c>
      <c r="O2847" s="7">
        <v>2</v>
      </c>
      <c r="P2847" s="5">
        <v>4.9800000000000004</v>
      </c>
      <c r="Q2847" s="5">
        <v>2</v>
      </c>
      <c r="R2847" s="22">
        <f>Tabla1[[#This Row],[Fecha de Envío]]-Tabla1[[#This Row],[Fecha de Orden]]</f>
        <v>14</v>
      </c>
      <c r="S2847" s="24">
        <f>YEAR(Tabla1[[#This Row],[Fecha de Orden]])</f>
        <v>2022</v>
      </c>
      <c r="T2847" t="str">
        <f>VLOOKUP(Tabla1[[#This Row],[Nombre del Producto]],Tabla2[[Nombre Producto]:[Costo Unitario]],2,FALSE)</f>
        <v>Lot's O' Nuts</v>
      </c>
      <c r="U2847" t="str">
        <f>VLOOKUP(Tabla1[[#This Row],[Fábrica]],Tabla3[],4,FALSE)</f>
        <v>Arizona</v>
      </c>
    </row>
    <row r="2848" spans="1:21" x14ac:dyDescent="0.25">
      <c r="A2848" t="s">
        <v>8591</v>
      </c>
      <c r="B2848" s="3">
        <v>44843</v>
      </c>
      <c r="C2848" s="3">
        <v>44857</v>
      </c>
      <c r="D2848" t="s">
        <v>71</v>
      </c>
      <c r="E2848">
        <v>141040</v>
      </c>
      <c r="F2848" t="s">
        <v>19</v>
      </c>
      <c r="G2848" t="s">
        <v>30</v>
      </c>
      <c r="H2848" t="s">
        <v>31</v>
      </c>
      <c r="I2848">
        <v>10024</v>
      </c>
      <c r="J2848" t="s">
        <v>22</v>
      </c>
      <c r="K2848" t="s">
        <v>32</v>
      </c>
      <c r="L2848" t="s">
        <v>24</v>
      </c>
      <c r="M2848" t="s">
        <v>25</v>
      </c>
      <c r="N2848" s="5">
        <v>15</v>
      </c>
      <c r="O2848" s="7">
        <v>4</v>
      </c>
      <c r="P2848" s="5">
        <v>9.8000000000000007</v>
      </c>
      <c r="Q2848" s="5">
        <v>5.2</v>
      </c>
      <c r="R2848" s="22">
        <f>Tabla1[[#This Row],[Fecha de Envío]]-Tabla1[[#This Row],[Fecha de Orden]]</f>
        <v>14</v>
      </c>
      <c r="S2848" s="24">
        <f>YEAR(Tabla1[[#This Row],[Fecha de Orden]])</f>
        <v>2022</v>
      </c>
      <c r="T2848" t="str">
        <f>VLOOKUP(Tabla1[[#This Row],[Nombre del Producto]],Tabla2[[Nombre Producto]:[Costo Unitario]],2,FALSE)</f>
        <v>Wicked Choccy's</v>
      </c>
      <c r="U2848" t="str">
        <f>VLOOKUP(Tabla1[[#This Row],[Fábrica]],Tabla3[],4,FALSE)</f>
        <v>Georgia</v>
      </c>
    </row>
    <row r="2849" spans="1:21" x14ac:dyDescent="0.25">
      <c r="A2849" t="s">
        <v>8592</v>
      </c>
      <c r="B2849" s="3">
        <v>44843</v>
      </c>
      <c r="C2849" s="3">
        <v>44857</v>
      </c>
      <c r="D2849" t="s">
        <v>71</v>
      </c>
      <c r="E2849">
        <v>141040</v>
      </c>
      <c r="F2849" t="s">
        <v>19</v>
      </c>
      <c r="G2849" t="s">
        <v>30</v>
      </c>
      <c r="H2849" t="s">
        <v>31</v>
      </c>
      <c r="I2849">
        <v>10024</v>
      </c>
      <c r="J2849" t="s">
        <v>22</v>
      </c>
      <c r="K2849" t="s">
        <v>32</v>
      </c>
      <c r="L2849" t="s">
        <v>45</v>
      </c>
      <c r="M2849" t="s">
        <v>46</v>
      </c>
      <c r="N2849" s="5">
        <v>13.96</v>
      </c>
      <c r="O2849" s="7">
        <v>4</v>
      </c>
      <c r="P2849" s="5">
        <v>9.9600000000000009</v>
      </c>
      <c r="Q2849" s="5">
        <v>4</v>
      </c>
      <c r="R2849" s="22">
        <f>Tabla1[[#This Row],[Fecha de Envío]]-Tabla1[[#This Row],[Fecha de Orden]]</f>
        <v>14</v>
      </c>
      <c r="S2849" s="24">
        <f>YEAR(Tabla1[[#This Row],[Fecha de Orden]])</f>
        <v>2022</v>
      </c>
      <c r="T2849" t="str">
        <f>VLOOKUP(Tabla1[[#This Row],[Nombre del Producto]],Tabla2[[Nombre Producto]:[Costo Unitario]],2,FALSE)</f>
        <v>Lot's O' Nuts</v>
      </c>
      <c r="U2849" t="str">
        <f>VLOOKUP(Tabla1[[#This Row],[Fábrica]],Tabla3[],4,FALSE)</f>
        <v>Arizona</v>
      </c>
    </row>
    <row r="2850" spans="1:21" x14ac:dyDescent="0.25">
      <c r="A2850" t="s">
        <v>2579</v>
      </c>
      <c r="B2850" s="3">
        <v>44844</v>
      </c>
      <c r="C2850" s="3">
        <v>44855</v>
      </c>
      <c r="D2850" t="s">
        <v>39</v>
      </c>
      <c r="E2850">
        <v>109736</v>
      </c>
      <c r="F2850" t="s">
        <v>19</v>
      </c>
      <c r="G2850" t="s">
        <v>20</v>
      </c>
      <c r="H2850" t="s">
        <v>21</v>
      </c>
      <c r="I2850">
        <v>94109</v>
      </c>
      <c r="J2850" t="s">
        <v>22</v>
      </c>
      <c r="K2850" t="s">
        <v>23</v>
      </c>
      <c r="L2850" t="s">
        <v>24</v>
      </c>
      <c r="M2850" t="s">
        <v>25</v>
      </c>
      <c r="N2850" s="5">
        <v>26.25</v>
      </c>
      <c r="O2850" s="7">
        <v>7</v>
      </c>
      <c r="P2850" s="5">
        <v>17.149999999999999</v>
      </c>
      <c r="Q2850" s="5">
        <v>9.1</v>
      </c>
      <c r="R2850" s="22">
        <f>Tabla1[[#This Row],[Fecha de Envío]]-Tabla1[[#This Row],[Fecha de Orden]]</f>
        <v>11</v>
      </c>
      <c r="S2850" s="24">
        <f>YEAR(Tabla1[[#This Row],[Fecha de Orden]])</f>
        <v>2022</v>
      </c>
      <c r="T2850" t="str">
        <f>VLOOKUP(Tabla1[[#This Row],[Nombre del Producto]],Tabla2[[Nombre Producto]:[Costo Unitario]],2,FALSE)</f>
        <v>Wicked Choccy's</v>
      </c>
      <c r="U2850" t="str">
        <f>VLOOKUP(Tabla1[[#This Row],[Fábrica]],Tabla3[],4,FALSE)</f>
        <v>Georgia</v>
      </c>
    </row>
    <row r="2851" spans="1:21" x14ac:dyDescent="0.25">
      <c r="A2851" t="s">
        <v>2886</v>
      </c>
      <c r="B2851" s="3">
        <v>44844</v>
      </c>
      <c r="C2851" s="3">
        <v>44861</v>
      </c>
      <c r="D2851" t="s">
        <v>18</v>
      </c>
      <c r="E2851">
        <v>112522</v>
      </c>
      <c r="F2851" t="s">
        <v>19</v>
      </c>
      <c r="G2851" t="s">
        <v>239</v>
      </c>
      <c r="H2851" t="s">
        <v>173</v>
      </c>
      <c r="I2851">
        <v>60610</v>
      </c>
      <c r="J2851" t="s">
        <v>22</v>
      </c>
      <c r="K2851" t="s">
        <v>43</v>
      </c>
      <c r="L2851" t="s">
        <v>36</v>
      </c>
      <c r="M2851" t="s">
        <v>37</v>
      </c>
      <c r="N2851" s="5">
        <v>9.75</v>
      </c>
      <c r="O2851" s="7">
        <v>3</v>
      </c>
      <c r="P2851" s="5">
        <v>6.33</v>
      </c>
      <c r="Q2851" s="5">
        <v>3.42</v>
      </c>
      <c r="R2851" s="22">
        <f>Tabla1[[#This Row],[Fecha de Envío]]-Tabla1[[#This Row],[Fecha de Orden]]</f>
        <v>17</v>
      </c>
      <c r="S2851" s="24">
        <f>YEAR(Tabla1[[#This Row],[Fecha de Orden]])</f>
        <v>2022</v>
      </c>
      <c r="T2851" t="str">
        <f>VLOOKUP(Tabla1[[#This Row],[Nombre del Producto]],Tabla2[[Nombre Producto]:[Costo Unitario]],2,FALSE)</f>
        <v>Wicked Choccy's</v>
      </c>
      <c r="U2851" t="str">
        <f>VLOOKUP(Tabla1[[#This Row],[Fábrica]],Tabla3[],4,FALSE)</f>
        <v>Georgia</v>
      </c>
    </row>
    <row r="2852" spans="1:21" x14ac:dyDescent="0.25">
      <c r="A2852" t="s">
        <v>4203</v>
      </c>
      <c r="B2852" s="3">
        <v>44844</v>
      </c>
      <c r="C2852" s="3">
        <v>44859</v>
      </c>
      <c r="D2852" t="s">
        <v>18</v>
      </c>
      <c r="E2852">
        <v>134719</v>
      </c>
      <c r="F2852" t="s">
        <v>19</v>
      </c>
      <c r="G2852" t="s">
        <v>242</v>
      </c>
      <c r="H2852" t="s">
        <v>255</v>
      </c>
      <c r="I2852">
        <v>32216</v>
      </c>
      <c r="J2852" t="s">
        <v>22</v>
      </c>
      <c r="K2852" t="s">
        <v>66</v>
      </c>
      <c r="L2852" t="s">
        <v>24</v>
      </c>
      <c r="M2852" t="s">
        <v>25</v>
      </c>
      <c r="N2852" s="5">
        <v>22.5</v>
      </c>
      <c r="O2852" s="7">
        <v>6</v>
      </c>
      <c r="P2852" s="5">
        <v>14.7</v>
      </c>
      <c r="Q2852" s="5">
        <v>7.8</v>
      </c>
      <c r="R2852" s="22">
        <f>Tabla1[[#This Row],[Fecha de Envío]]-Tabla1[[#This Row],[Fecha de Orden]]</f>
        <v>15</v>
      </c>
      <c r="S2852" s="24">
        <f>YEAR(Tabla1[[#This Row],[Fecha de Orden]])</f>
        <v>2022</v>
      </c>
      <c r="T2852" t="str">
        <f>VLOOKUP(Tabla1[[#This Row],[Nombre del Producto]],Tabla2[[Nombre Producto]:[Costo Unitario]],2,FALSE)</f>
        <v>Wicked Choccy's</v>
      </c>
      <c r="U2852" t="str">
        <f>VLOOKUP(Tabla1[[#This Row],[Fábrica]],Tabla3[],4,FALSE)</f>
        <v>Georgia</v>
      </c>
    </row>
    <row r="2853" spans="1:21" x14ac:dyDescent="0.25">
      <c r="A2853" t="s">
        <v>5309</v>
      </c>
      <c r="B2853" s="3">
        <v>44844</v>
      </c>
      <c r="C2853" s="3">
        <v>44856</v>
      </c>
      <c r="D2853" t="s">
        <v>39</v>
      </c>
      <c r="E2853">
        <v>132388</v>
      </c>
      <c r="F2853" t="s">
        <v>19</v>
      </c>
      <c r="G2853" t="s">
        <v>1239</v>
      </c>
      <c r="H2853" t="s">
        <v>21</v>
      </c>
      <c r="I2853">
        <v>93101</v>
      </c>
      <c r="J2853" t="s">
        <v>22</v>
      </c>
      <c r="K2853" t="s">
        <v>23</v>
      </c>
      <c r="L2853" t="s">
        <v>36</v>
      </c>
      <c r="M2853" t="s">
        <v>37</v>
      </c>
      <c r="N2853" s="5">
        <v>9.75</v>
      </c>
      <c r="O2853" s="7">
        <v>3</v>
      </c>
      <c r="P2853" s="5">
        <v>6.33</v>
      </c>
      <c r="Q2853" s="5">
        <v>3.42</v>
      </c>
      <c r="R2853" s="22">
        <f>Tabla1[[#This Row],[Fecha de Envío]]-Tabla1[[#This Row],[Fecha de Orden]]</f>
        <v>12</v>
      </c>
      <c r="S2853" s="24">
        <f>YEAR(Tabla1[[#This Row],[Fecha de Orden]])</f>
        <v>2022</v>
      </c>
      <c r="T2853" t="str">
        <f>VLOOKUP(Tabla1[[#This Row],[Nombre del Producto]],Tabla2[[Nombre Producto]:[Costo Unitario]],2,FALSE)</f>
        <v>Wicked Choccy's</v>
      </c>
      <c r="U2853" t="str">
        <f>VLOOKUP(Tabla1[[#This Row],[Fábrica]],Tabla3[],4,FALSE)</f>
        <v>Georgia</v>
      </c>
    </row>
    <row r="2854" spans="1:21" x14ac:dyDescent="0.25">
      <c r="A2854" t="s">
        <v>5310</v>
      </c>
      <c r="B2854" s="3">
        <v>44844</v>
      </c>
      <c r="C2854" s="3">
        <v>44856</v>
      </c>
      <c r="D2854" t="s">
        <v>39</v>
      </c>
      <c r="E2854">
        <v>132388</v>
      </c>
      <c r="F2854" t="s">
        <v>19</v>
      </c>
      <c r="G2854" t="s">
        <v>1239</v>
      </c>
      <c r="H2854" t="s">
        <v>21</v>
      </c>
      <c r="I2854">
        <v>93101</v>
      </c>
      <c r="J2854" t="s">
        <v>148</v>
      </c>
      <c r="K2854" t="s">
        <v>23</v>
      </c>
      <c r="L2854" t="s">
        <v>149</v>
      </c>
      <c r="M2854" t="s">
        <v>150</v>
      </c>
      <c r="N2854" s="5">
        <v>3.75</v>
      </c>
      <c r="O2854" s="7">
        <v>3</v>
      </c>
      <c r="P2854" s="5">
        <v>1.95</v>
      </c>
      <c r="Q2854" s="5">
        <v>1.8</v>
      </c>
      <c r="R2854" s="22">
        <f>Tabla1[[#This Row],[Fecha de Envío]]-Tabla1[[#This Row],[Fecha de Orden]]</f>
        <v>12</v>
      </c>
      <c r="S2854" s="24">
        <f>YEAR(Tabla1[[#This Row],[Fecha de Orden]])</f>
        <v>2022</v>
      </c>
      <c r="T2854" t="str">
        <f>VLOOKUP(Tabla1[[#This Row],[Nombre del Producto]],Tabla2[[Nombre Producto]:[Costo Unitario]],2,FALSE)</f>
        <v>Secret Factory</v>
      </c>
      <c r="U2854" t="str">
        <f>VLOOKUP(Tabla1[[#This Row],[Fábrica]],Tabla3[],4,FALSE)</f>
        <v>Illinois</v>
      </c>
    </row>
    <row r="2855" spans="1:21" x14ac:dyDescent="0.25">
      <c r="A2855" t="s">
        <v>8125</v>
      </c>
      <c r="B2855" s="3">
        <v>44845</v>
      </c>
      <c r="C2855" s="3">
        <v>44857</v>
      </c>
      <c r="D2855" t="s">
        <v>71</v>
      </c>
      <c r="E2855">
        <v>112053</v>
      </c>
      <c r="F2855" t="s">
        <v>19</v>
      </c>
      <c r="G2855" t="s">
        <v>276</v>
      </c>
      <c r="H2855" t="s">
        <v>31</v>
      </c>
      <c r="I2855">
        <v>14609</v>
      </c>
      <c r="J2855" t="s">
        <v>22</v>
      </c>
      <c r="K2855" t="s">
        <v>32</v>
      </c>
      <c r="L2855" t="s">
        <v>27</v>
      </c>
      <c r="M2855" t="s">
        <v>28</v>
      </c>
      <c r="N2855" s="5">
        <v>3.6</v>
      </c>
      <c r="O2855" s="7">
        <v>1</v>
      </c>
      <c r="P2855" s="5">
        <v>2.5</v>
      </c>
      <c r="Q2855" s="5">
        <v>1.1000000000000001</v>
      </c>
      <c r="R2855" s="22">
        <f>Tabla1[[#This Row],[Fecha de Envío]]-Tabla1[[#This Row],[Fecha de Orden]]</f>
        <v>12</v>
      </c>
      <c r="S2855" s="24">
        <f>YEAR(Tabla1[[#This Row],[Fecha de Orden]])</f>
        <v>2022</v>
      </c>
      <c r="T2855" t="str">
        <f>VLOOKUP(Tabla1[[#This Row],[Nombre del Producto]],Tabla2[[Nombre Producto]:[Costo Unitario]],2,FALSE)</f>
        <v>Lot's O' Nuts</v>
      </c>
      <c r="U2855" t="str">
        <f>VLOOKUP(Tabla1[[#This Row],[Fábrica]],Tabla3[],4,FALSE)</f>
        <v>Arizona</v>
      </c>
    </row>
    <row r="2856" spans="1:21" x14ac:dyDescent="0.25">
      <c r="A2856" t="s">
        <v>8256</v>
      </c>
      <c r="B2856" s="3">
        <v>44845</v>
      </c>
      <c r="C2856" s="3">
        <v>44862</v>
      </c>
      <c r="D2856" t="s">
        <v>18</v>
      </c>
      <c r="E2856">
        <v>108966</v>
      </c>
      <c r="F2856" t="s">
        <v>19</v>
      </c>
      <c r="G2856" t="s">
        <v>658</v>
      </c>
      <c r="H2856" t="s">
        <v>255</v>
      </c>
      <c r="I2856">
        <v>33311</v>
      </c>
      <c r="J2856" t="s">
        <v>22</v>
      </c>
      <c r="K2856" t="s">
        <v>66</v>
      </c>
      <c r="L2856" t="s">
        <v>27</v>
      </c>
      <c r="M2856" t="s">
        <v>28</v>
      </c>
      <c r="N2856" s="5">
        <v>18</v>
      </c>
      <c r="O2856" s="7">
        <v>5</v>
      </c>
      <c r="P2856" s="5">
        <v>12.5</v>
      </c>
      <c r="Q2856" s="5">
        <v>5.5</v>
      </c>
      <c r="R2856" s="22">
        <f>Tabla1[[#This Row],[Fecha de Envío]]-Tabla1[[#This Row],[Fecha de Orden]]</f>
        <v>17</v>
      </c>
      <c r="S2856" s="24">
        <f>YEAR(Tabla1[[#This Row],[Fecha de Orden]])</f>
        <v>2022</v>
      </c>
      <c r="T2856" t="str">
        <f>VLOOKUP(Tabla1[[#This Row],[Nombre del Producto]],Tabla2[[Nombre Producto]:[Costo Unitario]],2,FALSE)</f>
        <v>Lot's O' Nuts</v>
      </c>
      <c r="U2856" t="str">
        <f>VLOOKUP(Tabla1[[#This Row],[Fábrica]],Tabla3[],4,FALSE)</f>
        <v>Arizona</v>
      </c>
    </row>
    <row r="2857" spans="1:21" x14ac:dyDescent="0.25">
      <c r="A2857" t="s">
        <v>8257</v>
      </c>
      <c r="B2857" s="3">
        <v>44845</v>
      </c>
      <c r="C2857" s="3">
        <v>44862</v>
      </c>
      <c r="D2857" t="s">
        <v>18</v>
      </c>
      <c r="E2857">
        <v>108966</v>
      </c>
      <c r="F2857" t="s">
        <v>19</v>
      </c>
      <c r="G2857" t="s">
        <v>658</v>
      </c>
      <c r="H2857" t="s">
        <v>255</v>
      </c>
      <c r="I2857">
        <v>33311</v>
      </c>
      <c r="J2857" t="s">
        <v>22</v>
      </c>
      <c r="K2857" t="s">
        <v>66</v>
      </c>
      <c r="L2857" t="s">
        <v>33</v>
      </c>
      <c r="M2857" t="s">
        <v>34</v>
      </c>
      <c r="N2857" s="5">
        <v>7.2</v>
      </c>
      <c r="O2857" s="7">
        <v>2</v>
      </c>
      <c r="P2857" s="5">
        <v>4.8</v>
      </c>
      <c r="Q2857" s="5">
        <v>2.4</v>
      </c>
      <c r="R2857" s="22">
        <f>Tabla1[[#This Row],[Fecha de Envío]]-Tabla1[[#This Row],[Fecha de Orden]]</f>
        <v>17</v>
      </c>
      <c r="S2857" s="24">
        <f>YEAR(Tabla1[[#This Row],[Fecha de Orden]])</f>
        <v>2022</v>
      </c>
      <c r="T2857" t="str">
        <f>VLOOKUP(Tabla1[[#This Row],[Nombre del Producto]],Tabla2[[Nombre Producto]:[Costo Unitario]],2,FALSE)</f>
        <v>Lot's O' Nuts</v>
      </c>
      <c r="U2857" t="str">
        <f>VLOOKUP(Tabla1[[#This Row],[Fábrica]],Tabla3[],4,FALSE)</f>
        <v>Arizona</v>
      </c>
    </row>
    <row r="2858" spans="1:21" x14ac:dyDescent="0.25">
      <c r="A2858" t="s">
        <v>2720</v>
      </c>
      <c r="B2858" s="3">
        <v>44846</v>
      </c>
      <c r="C2858" s="3">
        <v>44861</v>
      </c>
      <c r="D2858" t="s">
        <v>71</v>
      </c>
      <c r="E2858">
        <v>134747</v>
      </c>
      <c r="F2858" t="s">
        <v>19</v>
      </c>
      <c r="G2858" t="s">
        <v>817</v>
      </c>
      <c r="H2858" t="s">
        <v>147</v>
      </c>
      <c r="I2858">
        <v>46060</v>
      </c>
      <c r="J2858" t="s">
        <v>22</v>
      </c>
      <c r="K2858" t="s">
        <v>43</v>
      </c>
      <c r="L2858" t="s">
        <v>27</v>
      </c>
      <c r="M2858" t="s">
        <v>28</v>
      </c>
      <c r="N2858" s="5">
        <v>7.2</v>
      </c>
      <c r="O2858" s="7">
        <v>2</v>
      </c>
      <c r="P2858" s="5">
        <v>5</v>
      </c>
      <c r="Q2858" s="5">
        <v>2.2000000000000002</v>
      </c>
      <c r="R2858" s="22">
        <f>Tabla1[[#This Row],[Fecha de Envío]]-Tabla1[[#This Row],[Fecha de Orden]]</f>
        <v>15</v>
      </c>
      <c r="S2858" s="24">
        <f>YEAR(Tabla1[[#This Row],[Fecha de Orden]])</f>
        <v>2022</v>
      </c>
      <c r="T2858" t="str">
        <f>VLOOKUP(Tabla1[[#This Row],[Nombre del Producto]],Tabla2[[Nombre Producto]:[Costo Unitario]],2,FALSE)</f>
        <v>Lot's O' Nuts</v>
      </c>
      <c r="U2858" t="str">
        <f>VLOOKUP(Tabla1[[#This Row],[Fábrica]],Tabla3[],4,FALSE)</f>
        <v>Arizona</v>
      </c>
    </row>
    <row r="2859" spans="1:21" x14ac:dyDescent="0.25">
      <c r="A2859" t="s">
        <v>2721</v>
      </c>
      <c r="B2859" s="3">
        <v>44846</v>
      </c>
      <c r="C2859" s="3">
        <v>44861</v>
      </c>
      <c r="D2859" t="s">
        <v>71</v>
      </c>
      <c r="E2859">
        <v>134747</v>
      </c>
      <c r="F2859" t="s">
        <v>19</v>
      </c>
      <c r="G2859" t="s">
        <v>817</v>
      </c>
      <c r="H2859" t="s">
        <v>147</v>
      </c>
      <c r="I2859">
        <v>46060</v>
      </c>
      <c r="J2859" t="s">
        <v>22</v>
      </c>
      <c r="K2859" t="s">
        <v>43</v>
      </c>
      <c r="L2859" t="s">
        <v>24</v>
      </c>
      <c r="M2859" t="s">
        <v>25</v>
      </c>
      <c r="N2859" s="5">
        <v>11.25</v>
      </c>
      <c r="O2859" s="7">
        <v>3</v>
      </c>
      <c r="P2859" s="5">
        <v>7.35</v>
      </c>
      <c r="Q2859" s="5">
        <v>3.9</v>
      </c>
      <c r="R2859" s="22">
        <f>Tabla1[[#This Row],[Fecha de Envío]]-Tabla1[[#This Row],[Fecha de Orden]]</f>
        <v>15</v>
      </c>
      <c r="S2859" s="24">
        <f>YEAR(Tabla1[[#This Row],[Fecha de Orden]])</f>
        <v>2022</v>
      </c>
      <c r="T2859" t="str">
        <f>VLOOKUP(Tabla1[[#This Row],[Nombre del Producto]],Tabla2[[Nombre Producto]:[Costo Unitario]],2,FALSE)</f>
        <v>Wicked Choccy's</v>
      </c>
      <c r="U2859" t="str">
        <f>VLOOKUP(Tabla1[[#This Row],[Fábrica]],Tabla3[],4,FALSE)</f>
        <v>Georgia</v>
      </c>
    </row>
    <row r="2860" spans="1:21" x14ac:dyDescent="0.25">
      <c r="A2860" t="s">
        <v>4947</v>
      </c>
      <c r="B2860" s="3">
        <v>44846</v>
      </c>
      <c r="C2860" s="3">
        <v>44861</v>
      </c>
      <c r="D2860" t="s">
        <v>18</v>
      </c>
      <c r="E2860">
        <v>142993</v>
      </c>
      <c r="F2860" t="s">
        <v>19</v>
      </c>
      <c r="G2860" t="s">
        <v>124</v>
      </c>
      <c r="H2860" t="s">
        <v>125</v>
      </c>
      <c r="I2860">
        <v>98103</v>
      </c>
      <c r="J2860" t="s">
        <v>22</v>
      </c>
      <c r="K2860" t="s">
        <v>23</v>
      </c>
      <c r="L2860" t="s">
        <v>33</v>
      </c>
      <c r="M2860" t="s">
        <v>34</v>
      </c>
      <c r="N2860" s="5">
        <v>7.2</v>
      </c>
      <c r="O2860" s="7">
        <v>2</v>
      </c>
      <c r="P2860" s="5">
        <v>4.8</v>
      </c>
      <c r="Q2860" s="5">
        <v>2.4</v>
      </c>
      <c r="R2860" s="22">
        <f>Tabla1[[#This Row],[Fecha de Envío]]-Tabla1[[#This Row],[Fecha de Orden]]</f>
        <v>15</v>
      </c>
      <c r="S2860" s="24">
        <f>YEAR(Tabla1[[#This Row],[Fecha de Orden]])</f>
        <v>2022</v>
      </c>
      <c r="T2860" t="str">
        <f>VLOOKUP(Tabla1[[#This Row],[Nombre del Producto]],Tabla2[[Nombre Producto]:[Costo Unitario]],2,FALSE)</f>
        <v>Lot's O' Nuts</v>
      </c>
      <c r="U2860" t="str">
        <f>VLOOKUP(Tabla1[[#This Row],[Fábrica]],Tabla3[],4,FALSE)</f>
        <v>Arizona</v>
      </c>
    </row>
    <row r="2861" spans="1:21" x14ac:dyDescent="0.25">
      <c r="A2861" t="s">
        <v>4948</v>
      </c>
      <c r="B2861" s="3">
        <v>44846</v>
      </c>
      <c r="C2861" s="3">
        <v>44861</v>
      </c>
      <c r="D2861" t="s">
        <v>18</v>
      </c>
      <c r="E2861">
        <v>142993</v>
      </c>
      <c r="F2861" t="s">
        <v>19</v>
      </c>
      <c r="G2861" t="s">
        <v>124</v>
      </c>
      <c r="H2861" t="s">
        <v>125</v>
      </c>
      <c r="I2861">
        <v>98103</v>
      </c>
      <c r="J2861" t="s">
        <v>22</v>
      </c>
      <c r="K2861" t="s">
        <v>23</v>
      </c>
      <c r="L2861" t="s">
        <v>45</v>
      </c>
      <c r="M2861" t="s">
        <v>46</v>
      </c>
      <c r="N2861" s="5">
        <v>6.98</v>
      </c>
      <c r="O2861" s="7">
        <v>2</v>
      </c>
      <c r="P2861" s="5">
        <v>4.9800000000000004</v>
      </c>
      <c r="Q2861" s="5">
        <v>2</v>
      </c>
      <c r="R2861" s="22">
        <f>Tabla1[[#This Row],[Fecha de Envío]]-Tabla1[[#This Row],[Fecha de Orden]]</f>
        <v>15</v>
      </c>
      <c r="S2861" s="24">
        <f>YEAR(Tabla1[[#This Row],[Fecha de Orden]])</f>
        <v>2022</v>
      </c>
      <c r="T2861" t="str">
        <f>VLOOKUP(Tabla1[[#This Row],[Nombre del Producto]],Tabla2[[Nombre Producto]:[Costo Unitario]],2,FALSE)</f>
        <v>Lot's O' Nuts</v>
      </c>
      <c r="U2861" t="str">
        <f>VLOOKUP(Tabla1[[#This Row],[Fábrica]],Tabla3[],4,FALSE)</f>
        <v>Arizona</v>
      </c>
    </row>
    <row r="2862" spans="1:21" x14ac:dyDescent="0.25">
      <c r="A2862" t="s">
        <v>6314</v>
      </c>
      <c r="B2862" s="3">
        <v>44846</v>
      </c>
      <c r="C2862" s="3">
        <v>44858</v>
      </c>
      <c r="D2862" t="s">
        <v>39</v>
      </c>
      <c r="E2862">
        <v>102281</v>
      </c>
      <c r="F2862" t="s">
        <v>19</v>
      </c>
      <c r="G2862" t="s">
        <v>30</v>
      </c>
      <c r="H2862" t="s">
        <v>31</v>
      </c>
      <c r="I2862">
        <v>10035</v>
      </c>
      <c r="J2862" t="s">
        <v>22</v>
      </c>
      <c r="K2862" t="s">
        <v>32</v>
      </c>
      <c r="L2862" t="s">
        <v>24</v>
      </c>
      <c r="M2862" t="s">
        <v>25</v>
      </c>
      <c r="N2862" s="5">
        <v>11.25</v>
      </c>
      <c r="O2862" s="7">
        <v>3</v>
      </c>
      <c r="P2862" s="5">
        <v>7.35</v>
      </c>
      <c r="Q2862" s="5">
        <v>3.9</v>
      </c>
      <c r="R2862" s="22">
        <f>Tabla1[[#This Row],[Fecha de Envío]]-Tabla1[[#This Row],[Fecha de Orden]]</f>
        <v>12</v>
      </c>
      <c r="S2862" s="24">
        <f>YEAR(Tabla1[[#This Row],[Fecha de Orden]])</f>
        <v>2022</v>
      </c>
      <c r="T2862" t="str">
        <f>VLOOKUP(Tabla1[[#This Row],[Nombre del Producto]],Tabla2[[Nombre Producto]:[Costo Unitario]],2,FALSE)</f>
        <v>Wicked Choccy's</v>
      </c>
      <c r="U2862" t="str">
        <f>VLOOKUP(Tabla1[[#This Row],[Fábrica]],Tabla3[],4,FALSE)</f>
        <v>Georgia</v>
      </c>
    </row>
    <row r="2863" spans="1:21" x14ac:dyDescent="0.25">
      <c r="A2863" t="s">
        <v>6315</v>
      </c>
      <c r="B2863" s="3">
        <v>44846</v>
      </c>
      <c r="C2863" s="3">
        <v>44858</v>
      </c>
      <c r="D2863" t="s">
        <v>39</v>
      </c>
      <c r="E2863">
        <v>102281</v>
      </c>
      <c r="F2863" t="s">
        <v>19</v>
      </c>
      <c r="G2863" t="s">
        <v>30</v>
      </c>
      <c r="H2863" t="s">
        <v>31</v>
      </c>
      <c r="I2863">
        <v>10035</v>
      </c>
      <c r="J2863" t="s">
        <v>22</v>
      </c>
      <c r="K2863" t="s">
        <v>32</v>
      </c>
      <c r="L2863" t="s">
        <v>36</v>
      </c>
      <c r="M2863" t="s">
        <v>37</v>
      </c>
      <c r="N2863" s="5">
        <v>16.25</v>
      </c>
      <c r="O2863" s="7">
        <v>5</v>
      </c>
      <c r="P2863" s="5">
        <v>10.55</v>
      </c>
      <c r="Q2863" s="5">
        <v>5.7</v>
      </c>
      <c r="R2863" s="22">
        <f>Tabla1[[#This Row],[Fecha de Envío]]-Tabla1[[#This Row],[Fecha de Orden]]</f>
        <v>12</v>
      </c>
      <c r="S2863" s="24">
        <f>YEAR(Tabla1[[#This Row],[Fecha de Orden]])</f>
        <v>2022</v>
      </c>
      <c r="T2863" t="str">
        <f>VLOOKUP(Tabla1[[#This Row],[Nombre del Producto]],Tabla2[[Nombre Producto]:[Costo Unitario]],2,FALSE)</f>
        <v>Wicked Choccy's</v>
      </c>
      <c r="U2863" t="str">
        <f>VLOOKUP(Tabla1[[#This Row],[Fábrica]],Tabla3[],4,FALSE)</f>
        <v>Georgia</v>
      </c>
    </row>
    <row r="2864" spans="1:21" x14ac:dyDescent="0.25">
      <c r="A2864" t="s">
        <v>6316</v>
      </c>
      <c r="B2864" s="3">
        <v>44846</v>
      </c>
      <c r="C2864" s="3">
        <v>44858</v>
      </c>
      <c r="D2864" t="s">
        <v>39</v>
      </c>
      <c r="E2864">
        <v>102281</v>
      </c>
      <c r="F2864" t="s">
        <v>19</v>
      </c>
      <c r="G2864" t="s">
        <v>30</v>
      </c>
      <c r="H2864" t="s">
        <v>31</v>
      </c>
      <c r="I2864">
        <v>10035</v>
      </c>
      <c r="J2864" t="s">
        <v>148</v>
      </c>
      <c r="K2864" t="s">
        <v>32</v>
      </c>
      <c r="L2864" t="s">
        <v>149</v>
      </c>
      <c r="M2864" t="s">
        <v>150</v>
      </c>
      <c r="N2864" s="5">
        <v>10</v>
      </c>
      <c r="O2864" s="7">
        <v>8</v>
      </c>
      <c r="P2864" s="5">
        <v>5.2</v>
      </c>
      <c r="Q2864" s="5">
        <v>4.8</v>
      </c>
      <c r="R2864" s="22">
        <f>Tabla1[[#This Row],[Fecha de Envío]]-Tabla1[[#This Row],[Fecha de Orden]]</f>
        <v>12</v>
      </c>
      <c r="S2864" s="24">
        <f>YEAR(Tabla1[[#This Row],[Fecha de Orden]])</f>
        <v>2022</v>
      </c>
      <c r="T2864" t="str">
        <f>VLOOKUP(Tabla1[[#This Row],[Nombre del Producto]],Tabla2[[Nombre Producto]:[Costo Unitario]],2,FALSE)</f>
        <v>Secret Factory</v>
      </c>
      <c r="U2864" t="str">
        <f>VLOOKUP(Tabla1[[#This Row],[Fábrica]],Tabla3[],4,FALSE)</f>
        <v>Illinois</v>
      </c>
    </row>
    <row r="2865" spans="1:21" x14ac:dyDescent="0.25">
      <c r="A2865" t="s">
        <v>7581</v>
      </c>
      <c r="B2865" s="3">
        <v>44846</v>
      </c>
      <c r="C2865" s="3">
        <v>44861</v>
      </c>
      <c r="D2865" t="s">
        <v>71</v>
      </c>
      <c r="E2865">
        <v>159786</v>
      </c>
      <c r="F2865" t="s">
        <v>19</v>
      </c>
      <c r="G2865" t="s">
        <v>276</v>
      </c>
      <c r="H2865" t="s">
        <v>31</v>
      </c>
      <c r="I2865">
        <v>14609</v>
      </c>
      <c r="J2865" t="s">
        <v>22</v>
      </c>
      <c r="K2865" t="s">
        <v>32</v>
      </c>
      <c r="L2865" t="s">
        <v>33</v>
      </c>
      <c r="M2865" t="s">
        <v>34</v>
      </c>
      <c r="N2865" s="5">
        <v>3.6</v>
      </c>
      <c r="O2865" s="7">
        <v>1</v>
      </c>
      <c r="P2865" s="5">
        <v>2.4</v>
      </c>
      <c r="Q2865" s="5">
        <v>1.2</v>
      </c>
      <c r="R2865" s="22">
        <f>Tabla1[[#This Row],[Fecha de Envío]]-Tabla1[[#This Row],[Fecha de Orden]]</f>
        <v>15</v>
      </c>
      <c r="S2865" s="24">
        <f>YEAR(Tabla1[[#This Row],[Fecha de Orden]])</f>
        <v>2022</v>
      </c>
      <c r="T2865" t="str">
        <f>VLOOKUP(Tabla1[[#This Row],[Nombre del Producto]],Tabla2[[Nombre Producto]:[Costo Unitario]],2,FALSE)</f>
        <v>Lot's O' Nuts</v>
      </c>
      <c r="U2865" t="str">
        <f>VLOOKUP(Tabla1[[#This Row],[Fábrica]],Tabla3[],4,FALSE)</f>
        <v>Arizona</v>
      </c>
    </row>
    <row r="2866" spans="1:21" x14ac:dyDescent="0.25">
      <c r="A2866" t="s">
        <v>320</v>
      </c>
      <c r="B2866" s="3">
        <v>44847</v>
      </c>
      <c r="C2866" s="3">
        <v>44861</v>
      </c>
      <c r="D2866" t="s">
        <v>18</v>
      </c>
      <c r="E2866">
        <v>114300</v>
      </c>
      <c r="F2866" t="s">
        <v>19</v>
      </c>
      <c r="G2866" t="s">
        <v>202</v>
      </c>
      <c r="H2866" t="s">
        <v>116</v>
      </c>
      <c r="I2866">
        <v>40214</v>
      </c>
      <c r="J2866" t="s">
        <v>22</v>
      </c>
      <c r="K2866" t="s">
        <v>66</v>
      </c>
      <c r="L2866" t="s">
        <v>24</v>
      </c>
      <c r="M2866" t="s">
        <v>25</v>
      </c>
      <c r="N2866" s="5">
        <v>11.25</v>
      </c>
      <c r="O2866" s="7">
        <v>3</v>
      </c>
      <c r="P2866" s="5">
        <v>7.35</v>
      </c>
      <c r="Q2866" s="5">
        <v>3.9</v>
      </c>
      <c r="R2866" s="22">
        <f>Tabla1[[#This Row],[Fecha de Envío]]-Tabla1[[#This Row],[Fecha de Orden]]</f>
        <v>14</v>
      </c>
      <c r="S2866" s="24">
        <f>YEAR(Tabla1[[#This Row],[Fecha de Orden]])</f>
        <v>2022</v>
      </c>
      <c r="T2866" t="str">
        <f>VLOOKUP(Tabla1[[#This Row],[Nombre del Producto]],Tabla2[[Nombre Producto]:[Costo Unitario]],2,FALSE)</f>
        <v>Wicked Choccy's</v>
      </c>
      <c r="U2866" t="str">
        <f>VLOOKUP(Tabla1[[#This Row],[Fábrica]],Tabla3[],4,FALSE)</f>
        <v>Georgia</v>
      </c>
    </row>
    <row r="2867" spans="1:21" x14ac:dyDescent="0.25">
      <c r="A2867" t="s">
        <v>1842</v>
      </c>
      <c r="B2867" s="3">
        <v>44849</v>
      </c>
      <c r="C2867" s="3">
        <v>44859</v>
      </c>
      <c r="D2867" t="s">
        <v>82</v>
      </c>
      <c r="E2867">
        <v>123918</v>
      </c>
      <c r="F2867" t="s">
        <v>19</v>
      </c>
      <c r="G2867" t="s">
        <v>186</v>
      </c>
      <c r="H2867" t="s">
        <v>42</v>
      </c>
      <c r="I2867">
        <v>75217</v>
      </c>
      <c r="J2867" t="s">
        <v>22</v>
      </c>
      <c r="K2867" t="s">
        <v>43</v>
      </c>
      <c r="L2867" t="s">
        <v>27</v>
      </c>
      <c r="M2867" t="s">
        <v>28</v>
      </c>
      <c r="N2867" s="5">
        <v>21.6</v>
      </c>
      <c r="O2867" s="7">
        <v>6</v>
      </c>
      <c r="P2867" s="5">
        <v>15</v>
      </c>
      <c r="Q2867" s="5">
        <v>6.6</v>
      </c>
      <c r="R2867" s="22">
        <f>Tabla1[[#This Row],[Fecha de Envío]]-Tabla1[[#This Row],[Fecha de Orden]]</f>
        <v>10</v>
      </c>
      <c r="S2867" s="24">
        <f>YEAR(Tabla1[[#This Row],[Fecha de Orden]])</f>
        <v>2022</v>
      </c>
      <c r="T2867" t="str">
        <f>VLOOKUP(Tabla1[[#This Row],[Nombre del Producto]],Tabla2[[Nombre Producto]:[Costo Unitario]],2,FALSE)</f>
        <v>Lot's O' Nuts</v>
      </c>
      <c r="U2867" t="str">
        <f>VLOOKUP(Tabla1[[#This Row],[Fábrica]],Tabla3[],4,FALSE)</f>
        <v>Arizona</v>
      </c>
    </row>
    <row r="2868" spans="1:21" x14ac:dyDescent="0.25">
      <c r="A2868" t="s">
        <v>1843</v>
      </c>
      <c r="B2868" s="3">
        <v>44849</v>
      </c>
      <c r="C2868" s="3">
        <v>44859</v>
      </c>
      <c r="D2868" t="s">
        <v>82</v>
      </c>
      <c r="E2868">
        <v>123918</v>
      </c>
      <c r="F2868" t="s">
        <v>19</v>
      </c>
      <c r="G2868" t="s">
        <v>186</v>
      </c>
      <c r="H2868" t="s">
        <v>42</v>
      </c>
      <c r="I2868">
        <v>75217</v>
      </c>
      <c r="J2868" t="s">
        <v>22</v>
      </c>
      <c r="K2868" t="s">
        <v>43</v>
      </c>
      <c r="L2868" t="s">
        <v>24</v>
      </c>
      <c r="M2868" t="s">
        <v>25</v>
      </c>
      <c r="N2868" s="5">
        <v>3.75</v>
      </c>
      <c r="O2868" s="7">
        <v>1</v>
      </c>
      <c r="P2868" s="5">
        <v>2.4500000000000002</v>
      </c>
      <c r="Q2868" s="5">
        <v>1.3</v>
      </c>
      <c r="R2868" s="22">
        <f>Tabla1[[#This Row],[Fecha de Envío]]-Tabla1[[#This Row],[Fecha de Orden]]</f>
        <v>10</v>
      </c>
      <c r="S2868" s="24">
        <f>YEAR(Tabla1[[#This Row],[Fecha de Orden]])</f>
        <v>2022</v>
      </c>
      <c r="T2868" t="str">
        <f>VLOOKUP(Tabla1[[#This Row],[Nombre del Producto]],Tabla2[[Nombre Producto]:[Costo Unitario]],2,FALSE)</f>
        <v>Wicked Choccy's</v>
      </c>
      <c r="U2868" t="str">
        <f>VLOOKUP(Tabla1[[#This Row],[Fábrica]],Tabla3[],4,FALSE)</f>
        <v>Georgia</v>
      </c>
    </row>
    <row r="2869" spans="1:21" x14ac:dyDescent="0.25">
      <c r="A2869" t="s">
        <v>3601</v>
      </c>
      <c r="B2869" s="3">
        <v>44849</v>
      </c>
      <c r="C2869" s="3">
        <v>44859</v>
      </c>
      <c r="D2869" t="s">
        <v>82</v>
      </c>
      <c r="E2869">
        <v>126235</v>
      </c>
      <c r="F2869" t="s">
        <v>19</v>
      </c>
      <c r="G2869" t="s">
        <v>3602</v>
      </c>
      <c r="H2869" t="s">
        <v>93</v>
      </c>
      <c r="I2869">
        <v>48858</v>
      </c>
      <c r="J2869" t="s">
        <v>22</v>
      </c>
      <c r="K2869" t="s">
        <v>43</v>
      </c>
      <c r="L2869" t="s">
        <v>27</v>
      </c>
      <c r="M2869" t="s">
        <v>28</v>
      </c>
      <c r="N2869" s="5">
        <v>7.2</v>
      </c>
      <c r="O2869" s="7">
        <v>2</v>
      </c>
      <c r="P2869" s="5">
        <v>5</v>
      </c>
      <c r="Q2869" s="5">
        <v>2.2000000000000002</v>
      </c>
      <c r="R2869" s="22">
        <f>Tabla1[[#This Row],[Fecha de Envío]]-Tabla1[[#This Row],[Fecha de Orden]]</f>
        <v>10</v>
      </c>
      <c r="S2869" s="24">
        <f>YEAR(Tabla1[[#This Row],[Fecha de Orden]])</f>
        <v>2022</v>
      </c>
      <c r="T2869" t="str">
        <f>VLOOKUP(Tabla1[[#This Row],[Nombre del Producto]],Tabla2[[Nombre Producto]:[Costo Unitario]],2,FALSE)</f>
        <v>Lot's O' Nuts</v>
      </c>
      <c r="U2869" t="str">
        <f>VLOOKUP(Tabla1[[#This Row],[Fábrica]],Tabla3[],4,FALSE)</f>
        <v>Arizona</v>
      </c>
    </row>
    <row r="2870" spans="1:21" x14ac:dyDescent="0.25">
      <c r="A2870" t="s">
        <v>4320</v>
      </c>
      <c r="B2870" s="3">
        <v>44849</v>
      </c>
      <c r="C2870" s="3">
        <v>44859</v>
      </c>
      <c r="D2870" t="s">
        <v>82</v>
      </c>
      <c r="E2870">
        <v>139731</v>
      </c>
      <c r="F2870" t="s">
        <v>19</v>
      </c>
      <c r="G2870" t="s">
        <v>2991</v>
      </c>
      <c r="H2870" t="s">
        <v>42</v>
      </c>
      <c r="I2870">
        <v>79109</v>
      </c>
      <c r="J2870" t="s">
        <v>22</v>
      </c>
      <c r="K2870" t="s">
        <v>43</v>
      </c>
      <c r="L2870" t="s">
        <v>24</v>
      </c>
      <c r="M2870" t="s">
        <v>25</v>
      </c>
      <c r="N2870" s="5">
        <v>18.75</v>
      </c>
      <c r="O2870" s="7">
        <v>5</v>
      </c>
      <c r="P2870" s="5">
        <v>12.25</v>
      </c>
      <c r="Q2870" s="5">
        <v>6.5</v>
      </c>
      <c r="R2870" s="22">
        <f>Tabla1[[#This Row],[Fecha de Envío]]-Tabla1[[#This Row],[Fecha de Orden]]</f>
        <v>10</v>
      </c>
      <c r="S2870" s="24">
        <f>YEAR(Tabla1[[#This Row],[Fecha de Orden]])</f>
        <v>2022</v>
      </c>
      <c r="T2870" t="str">
        <f>VLOOKUP(Tabla1[[#This Row],[Nombre del Producto]],Tabla2[[Nombre Producto]:[Costo Unitario]],2,FALSE)</f>
        <v>Wicked Choccy's</v>
      </c>
      <c r="U2870" t="str">
        <f>VLOOKUP(Tabla1[[#This Row],[Fábrica]],Tabla3[],4,FALSE)</f>
        <v>Georgia</v>
      </c>
    </row>
    <row r="2871" spans="1:21" x14ac:dyDescent="0.25">
      <c r="A2871" t="s">
        <v>5672</v>
      </c>
      <c r="B2871" s="3">
        <v>44849</v>
      </c>
      <c r="C2871" s="3">
        <v>44866</v>
      </c>
      <c r="D2871" t="s">
        <v>18</v>
      </c>
      <c r="E2871">
        <v>118766</v>
      </c>
      <c r="F2871" t="s">
        <v>19</v>
      </c>
      <c r="G2871" t="s">
        <v>186</v>
      </c>
      <c r="H2871" t="s">
        <v>42</v>
      </c>
      <c r="I2871">
        <v>75217</v>
      </c>
      <c r="J2871" t="s">
        <v>22</v>
      </c>
      <c r="K2871" t="s">
        <v>43</v>
      </c>
      <c r="L2871" t="s">
        <v>27</v>
      </c>
      <c r="M2871" t="s">
        <v>28</v>
      </c>
      <c r="N2871" s="5">
        <v>36</v>
      </c>
      <c r="O2871" s="7">
        <v>10</v>
      </c>
      <c r="P2871" s="5">
        <v>25</v>
      </c>
      <c r="Q2871" s="5">
        <v>11</v>
      </c>
      <c r="R2871" s="22">
        <f>Tabla1[[#This Row],[Fecha de Envío]]-Tabla1[[#This Row],[Fecha de Orden]]</f>
        <v>17</v>
      </c>
      <c r="S2871" s="24">
        <f>YEAR(Tabla1[[#This Row],[Fecha de Orden]])</f>
        <v>2022</v>
      </c>
      <c r="T2871" t="str">
        <f>VLOOKUP(Tabla1[[#This Row],[Nombre del Producto]],Tabla2[[Nombre Producto]:[Costo Unitario]],2,FALSE)</f>
        <v>Lot's O' Nuts</v>
      </c>
      <c r="U2871" t="str">
        <f>VLOOKUP(Tabla1[[#This Row],[Fábrica]],Tabla3[],4,FALSE)</f>
        <v>Arizona</v>
      </c>
    </row>
    <row r="2872" spans="1:21" x14ac:dyDescent="0.25">
      <c r="A2872" t="s">
        <v>5673</v>
      </c>
      <c r="B2872" s="3">
        <v>44849</v>
      </c>
      <c r="C2872" s="3">
        <v>44866</v>
      </c>
      <c r="D2872" t="s">
        <v>18</v>
      </c>
      <c r="E2872">
        <v>118766</v>
      </c>
      <c r="F2872" t="s">
        <v>19</v>
      </c>
      <c r="G2872" t="s">
        <v>186</v>
      </c>
      <c r="H2872" t="s">
        <v>42</v>
      </c>
      <c r="I2872">
        <v>75217</v>
      </c>
      <c r="J2872" t="s">
        <v>22</v>
      </c>
      <c r="K2872" t="s">
        <v>43</v>
      </c>
      <c r="L2872" t="s">
        <v>36</v>
      </c>
      <c r="M2872" t="s">
        <v>37</v>
      </c>
      <c r="N2872" s="5">
        <v>3.25</v>
      </c>
      <c r="O2872" s="7">
        <v>1</v>
      </c>
      <c r="P2872" s="5">
        <v>2.11</v>
      </c>
      <c r="Q2872" s="5">
        <v>1.1399999999999999</v>
      </c>
      <c r="R2872" s="22">
        <f>Tabla1[[#This Row],[Fecha de Envío]]-Tabla1[[#This Row],[Fecha de Orden]]</f>
        <v>17</v>
      </c>
      <c r="S2872" s="24">
        <f>YEAR(Tabla1[[#This Row],[Fecha de Orden]])</f>
        <v>2022</v>
      </c>
      <c r="T2872" t="str">
        <f>VLOOKUP(Tabla1[[#This Row],[Nombre del Producto]],Tabla2[[Nombre Producto]:[Costo Unitario]],2,FALSE)</f>
        <v>Wicked Choccy's</v>
      </c>
      <c r="U2872" t="str">
        <f>VLOOKUP(Tabla1[[#This Row],[Fábrica]],Tabla3[],4,FALSE)</f>
        <v>Georgia</v>
      </c>
    </row>
    <row r="2873" spans="1:21" x14ac:dyDescent="0.25">
      <c r="A2873" t="s">
        <v>6894</v>
      </c>
      <c r="B2873" s="3">
        <v>44849</v>
      </c>
      <c r="C2873" s="3">
        <v>44864</v>
      </c>
      <c r="D2873" t="s">
        <v>18</v>
      </c>
      <c r="E2873">
        <v>129476</v>
      </c>
      <c r="F2873" t="s">
        <v>19</v>
      </c>
      <c r="G2873" t="s">
        <v>6895</v>
      </c>
      <c r="H2873" t="s">
        <v>173</v>
      </c>
      <c r="I2873">
        <v>60462</v>
      </c>
      <c r="J2873" t="s">
        <v>22</v>
      </c>
      <c r="K2873" t="s">
        <v>43</v>
      </c>
      <c r="L2873" t="s">
        <v>24</v>
      </c>
      <c r="M2873" t="s">
        <v>25</v>
      </c>
      <c r="N2873" s="5">
        <v>18.75</v>
      </c>
      <c r="O2873" s="7">
        <v>5</v>
      </c>
      <c r="P2873" s="5">
        <v>12.25</v>
      </c>
      <c r="Q2873" s="5">
        <v>6.5</v>
      </c>
      <c r="R2873" s="22">
        <f>Tabla1[[#This Row],[Fecha de Envío]]-Tabla1[[#This Row],[Fecha de Orden]]</f>
        <v>15</v>
      </c>
      <c r="S2873" s="24">
        <f>YEAR(Tabla1[[#This Row],[Fecha de Orden]])</f>
        <v>2022</v>
      </c>
      <c r="T2873" t="str">
        <f>VLOOKUP(Tabla1[[#This Row],[Nombre del Producto]],Tabla2[[Nombre Producto]:[Costo Unitario]],2,FALSE)</f>
        <v>Wicked Choccy's</v>
      </c>
      <c r="U2873" t="str">
        <f>VLOOKUP(Tabla1[[#This Row],[Fábrica]],Tabla3[],4,FALSE)</f>
        <v>Georgia</v>
      </c>
    </row>
    <row r="2874" spans="1:21" x14ac:dyDescent="0.25">
      <c r="A2874" t="s">
        <v>6329</v>
      </c>
      <c r="B2874" s="3">
        <v>44850</v>
      </c>
      <c r="C2874" s="3">
        <v>44864</v>
      </c>
      <c r="D2874" t="s">
        <v>71</v>
      </c>
      <c r="E2874">
        <v>110765</v>
      </c>
      <c r="F2874" t="s">
        <v>19</v>
      </c>
      <c r="G2874" t="s">
        <v>30</v>
      </c>
      <c r="H2874" t="s">
        <v>31</v>
      </c>
      <c r="I2874">
        <v>10011</v>
      </c>
      <c r="J2874" t="s">
        <v>22</v>
      </c>
      <c r="K2874" t="s">
        <v>32</v>
      </c>
      <c r="L2874" t="s">
        <v>36</v>
      </c>
      <c r="M2874" t="s">
        <v>37</v>
      </c>
      <c r="N2874" s="5">
        <v>9.75</v>
      </c>
      <c r="O2874" s="7">
        <v>3</v>
      </c>
      <c r="P2874" s="5">
        <v>6.33</v>
      </c>
      <c r="Q2874" s="5">
        <v>3.42</v>
      </c>
      <c r="R2874" s="22">
        <f>Tabla1[[#This Row],[Fecha de Envío]]-Tabla1[[#This Row],[Fecha de Orden]]</f>
        <v>14</v>
      </c>
      <c r="S2874" s="24">
        <f>YEAR(Tabla1[[#This Row],[Fecha de Orden]])</f>
        <v>2022</v>
      </c>
      <c r="T2874" t="str">
        <f>VLOOKUP(Tabla1[[#This Row],[Nombre del Producto]],Tabla2[[Nombre Producto]:[Costo Unitario]],2,FALSE)</f>
        <v>Wicked Choccy's</v>
      </c>
      <c r="U2874" t="str">
        <f>VLOOKUP(Tabla1[[#This Row],[Fábrica]],Tabla3[],4,FALSE)</f>
        <v>Georgia</v>
      </c>
    </row>
    <row r="2875" spans="1:21" x14ac:dyDescent="0.25">
      <c r="A2875" t="s">
        <v>2023</v>
      </c>
      <c r="B2875" s="3">
        <v>44851</v>
      </c>
      <c r="C2875" s="3">
        <v>44861</v>
      </c>
      <c r="D2875" t="s">
        <v>82</v>
      </c>
      <c r="E2875">
        <v>152527</v>
      </c>
      <c r="F2875" t="s">
        <v>19</v>
      </c>
      <c r="G2875" t="s">
        <v>53</v>
      </c>
      <c r="H2875" t="s">
        <v>21</v>
      </c>
      <c r="I2875">
        <v>90004</v>
      </c>
      <c r="J2875" t="s">
        <v>22</v>
      </c>
      <c r="K2875" t="s">
        <v>23</v>
      </c>
      <c r="L2875" t="s">
        <v>27</v>
      </c>
      <c r="M2875" t="s">
        <v>28</v>
      </c>
      <c r="N2875" s="5">
        <v>7.2</v>
      </c>
      <c r="O2875" s="7">
        <v>2</v>
      </c>
      <c r="P2875" s="5">
        <v>5</v>
      </c>
      <c r="Q2875" s="5">
        <v>2.2000000000000002</v>
      </c>
      <c r="R2875" s="22">
        <f>Tabla1[[#This Row],[Fecha de Envío]]-Tabla1[[#This Row],[Fecha de Orden]]</f>
        <v>10</v>
      </c>
      <c r="S2875" s="24">
        <f>YEAR(Tabla1[[#This Row],[Fecha de Orden]])</f>
        <v>2022</v>
      </c>
      <c r="T2875" t="str">
        <f>VLOOKUP(Tabla1[[#This Row],[Nombre del Producto]],Tabla2[[Nombre Producto]:[Costo Unitario]],2,FALSE)</f>
        <v>Lot's O' Nuts</v>
      </c>
      <c r="U2875" t="str">
        <f>VLOOKUP(Tabla1[[#This Row],[Fábrica]],Tabla3[],4,FALSE)</f>
        <v>Arizona</v>
      </c>
    </row>
    <row r="2876" spans="1:21" x14ac:dyDescent="0.25">
      <c r="A2876" t="s">
        <v>4180</v>
      </c>
      <c r="B2876" s="3">
        <v>44852</v>
      </c>
      <c r="C2876" s="3">
        <v>44866</v>
      </c>
      <c r="D2876" t="s">
        <v>18</v>
      </c>
      <c r="E2876">
        <v>127824</v>
      </c>
      <c r="F2876" t="s">
        <v>19</v>
      </c>
      <c r="G2876" t="s">
        <v>124</v>
      </c>
      <c r="H2876" t="s">
        <v>125</v>
      </c>
      <c r="I2876">
        <v>98115</v>
      </c>
      <c r="J2876" t="s">
        <v>22</v>
      </c>
      <c r="K2876" t="s">
        <v>23</v>
      </c>
      <c r="L2876" t="s">
        <v>24</v>
      </c>
      <c r="M2876" t="s">
        <v>25</v>
      </c>
      <c r="N2876" s="5">
        <v>11.25</v>
      </c>
      <c r="O2876" s="7">
        <v>3</v>
      </c>
      <c r="P2876" s="5">
        <v>7.35</v>
      </c>
      <c r="Q2876" s="5">
        <v>3.9</v>
      </c>
      <c r="R2876" s="22">
        <f>Tabla1[[#This Row],[Fecha de Envío]]-Tabla1[[#This Row],[Fecha de Orden]]</f>
        <v>14</v>
      </c>
      <c r="S2876" s="24">
        <f>YEAR(Tabla1[[#This Row],[Fecha de Orden]])</f>
        <v>2022</v>
      </c>
      <c r="T2876" t="str">
        <f>VLOOKUP(Tabla1[[#This Row],[Nombre del Producto]],Tabla2[[Nombre Producto]:[Costo Unitario]],2,FALSE)</f>
        <v>Wicked Choccy's</v>
      </c>
      <c r="U2876" t="str">
        <f>VLOOKUP(Tabla1[[#This Row],[Fábrica]],Tabla3[],4,FALSE)</f>
        <v>Georgia</v>
      </c>
    </row>
    <row r="2877" spans="1:21" x14ac:dyDescent="0.25">
      <c r="A2877" t="s">
        <v>4181</v>
      </c>
      <c r="B2877" s="3">
        <v>44852</v>
      </c>
      <c r="C2877" s="3">
        <v>44866</v>
      </c>
      <c r="D2877" t="s">
        <v>18</v>
      </c>
      <c r="E2877">
        <v>127824</v>
      </c>
      <c r="F2877" t="s">
        <v>19</v>
      </c>
      <c r="G2877" t="s">
        <v>124</v>
      </c>
      <c r="H2877" t="s">
        <v>125</v>
      </c>
      <c r="I2877">
        <v>98115</v>
      </c>
      <c r="J2877" t="s">
        <v>22</v>
      </c>
      <c r="K2877" t="s">
        <v>23</v>
      </c>
      <c r="L2877" t="s">
        <v>33</v>
      </c>
      <c r="M2877" t="s">
        <v>34</v>
      </c>
      <c r="N2877" s="5">
        <v>10.8</v>
      </c>
      <c r="O2877" s="7">
        <v>3</v>
      </c>
      <c r="P2877" s="5">
        <v>7.2</v>
      </c>
      <c r="Q2877" s="5">
        <v>3.6</v>
      </c>
      <c r="R2877" s="22">
        <f>Tabla1[[#This Row],[Fecha de Envío]]-Tabla1[[#This Row],[Fecha de Orden]]</f>
        <v>14</v>
      </c>
      <c r="S2877" s="24">
        <f>YEAR(Tabla1[[#This Row],[Fecha de Orden]])</f>
        <v>2022</v>
      </c>
      <c r="T2877" t="str">
        <f>VLOOKUP(Tabla1[[#This Row],[Nombre del Producto]],Tabla2[[Nombre Producto]:[Costo Unitario]],2,FALSE)</f>
        <v>Lot's O' Nuts</v>
      </c>
      <c r="U2877" t="str">
        <f>VLOOKUP(Tabla1[[#This Row],[Fábrica]],Tabla3[],4,FALSE)</f>
        <v>Arizona</v>
      </c>
    </row>
    <row r="2878" spans="1:21" x14ac:dyDescent="0.25">
      <c r="A2878" t="s">
        <v>5331</v>
      </c>
      <c r="B2878" s="3">
        <v>44852</v>
      </c>
      <c r="C2878" s="3">
        <v>44866</v>
      </c>
      <c r="D2878" t="s">
        <v>18</v>
      </c>
      <c r="E2878">
        <v>105613</v>
      </c>
      <c r="F2878" t="s">
        <v>19</v>
      </c>
      <c r="G2878" t="s">
        <v>1890</v>
      </c>
      <c r="H2878" t="s">
        <v>42</v>
      </c>
      <c r="I2878">
        <v>78501</v>
      </c>
      <c r="J2878" t="s">
        <v>22</v>
      </c>
      <c r="K2878" t="s">
        <v>43</v>
      </c>
      <c r="L2878" t="s">
        <v>36</v>
      </c>
      <c r="M2878" t="s">
        <v>37</v>
      </c>
      <c r="N2878" s="5">
        <v>19.5</v>
      </c>
      <c r="O2878" s="7">
        <v>6</v>
      </c>
      <c r="P2878" s="5">
        <v>12.66</v>
      </c>
      <c r="Q2878" s="5">
        <v>6.84</v>
      </c>
      <c r="R2878" s="22">
        <f>Tabla1[[#This Row],[Fecha de Envío]]-Tabla1[[#This Row],[Fecha de Orden]]</f>
        <v>14</v>
      </c>
      <c r="S2878" s="24">
        <f>YEAR(Tabla1[[#This Row],[Fecha de Orden]])</f>
        <v>2022</v>
      </c>
      <c r="T2878" t="str">
        <f>VLOOKUP(Tabla1[[#This Row],[Nombre del Producto]],Tabla2[[Nombre Producto]:[Costo Unitario]],2,FALSE)</f>
        <v>Wicked Choccy's</v>
      </c>
      <c r="U2878" t="str">
        <f>VLOOKUP(Tabla1[[#This Row],[Fábrica]],Tabla3[],4,FALSE)</f>
        <v>Georgia</v>
      </c>
    </row>
    <row r="2879" spans="1:21" x14ac:dyDescent="0.25">
      <c r="A2879" t="s">
        <v>5332</v>
      </c>
      <c r="B2879" s="3">
        <v>44852</v>
      </c>
      <c r="C2879" s="3">
        <v>44866</v>
      </c>
      <c r="D2879" t="s">
        <v>18</v>
      </c>
      <c r="E2879">
        <v>105613</v>
      </c>
      <c r="F2879" t="s">
        <v>19</v>
      </c>
      <c r="G2879" t="s">
        <v>1890</v>
      </c>
      <c r="H2879" t="s">
        <v>42</v>
      </c>
      <c r="I2879">
        <v>78501</v>
      </c>
      <c r="J2879" t="s">
        <v>22</v>
      </c>
      <c r="K2879" t="s">
        <v>43</v>
      </c>
      <c r="L2879" t="s">
        <v>24</v>
      </c>
      <c r="M2879" t="s">
        <v>25</v>
      </c>
      <c r="N2879" s="5">
        <v>11.25</v>
      </c>
      <c r="O2879" s="7">
        <v>3</v>
      </c>
      <c r="P2879" s="5">
        <v>7.35</v>
      </c>
      <c r="Q2879" s="5">
        <v>3.9</v>
      </c>
      <c r="R2879" s="22">
        <f>Tabla1[[#This Row],[Fecha de Envío]]-Tabla1[[#This Row],[Fecha de Orden]]</f>
        <v>14</v>
      </c>
      <c r="S2879" s="24">
        <f>YEAR(Tabla1[[#This Row],[Fecha de Orden]])</f>
        <v>2022</v>
      </c>
      <c r="T2879" t="str">
        <f>VLOOKUP(Tabla1[[#This Row],[Nombre del Producto]],Tabla2[[Nombre Producto]:[Costo Unitario]],2,FALSE)</f>
        <v>Wicked Choccy's</v>
      </c>
      <c r="U2879" t="str">
        <f>VLOOKUP(Tabla1[[#This Row],[Fábrica]],Tabla3[],4,FALSE)</f>
        <v>Georgia</v>
      </c>
    </row>
    <row r="2880" spans="1:21" x14ac:dyDescent="0.25">
      <c r="A2880" t="s">
        <v>2148</v>
      </c>
      <c r="B2880" s="3">
        <v>44853</v>
      </c>
      <c r="C2880" s="3">
        <v>44868</v>
      </c>
      <c r="D2880" t="s">
        <v>71</v>
      </c>
      <c r="E2880">
        <v>150413</v>
      </c>
      <c r="F2880" t="s">
        <v>19</v>
      </c>
      <c r="G2880" t="s">
        <v>186</v>
      </c>
      <c r="H2880" t="s">
        <v>42</v>
      </c>
      <c r="I2880">
        <v>75220</v>
      </c>
      <c r="J2880" t="s">
        <v>22</v>
      </c>
      <c r="K2880" t="s">
        <v>43</v>
      </c>
      <c r="L2880" t="s">
        <v>24</v>
      </c>
      <c r="M2880" t="s">
        <v>25</v>
      </c>
      <c r="N2880" s="5">
        <v>3.75</v>
      </c>
      <c r="O2880" s="7">
        <v>1</v>
      </c>
      <c r="P2880" s="5">
        <v>2.4500000000000002</v>
      </c>
      <c r="Q2880" s="5">
        <v>1.3</v>
      </c>
      <c r="R2880" s="22">
        <f>Tabla1[[#This Row],[Fecha de Envío]]-Tabla1[[#This Row],[Fecha de Orden]]</f>
        <v>15</v>
      </c>
      <c r="S2880" s="24">
        <f>YEAR(Tabla1[[#This Row],[Fecha de Orden]])</f>
        <v>2022</v>
      </c>
      <c r="T2880" t="str">
        <f>VLOOKUP(Tabla1[[#This Row],[Nombre del Producto]],Tabla2[[Nombre Producto]:[Costo Unitario]],2,FALSE)</f>
        <v>Wicked Choccy's</v>
      </c>
      <c r="U2880" t="str">
        <f>VLOOKUP(Tabla1[[#This Row],[Fábrica]],Tabla3[],4,FALSE)</f>
        <v>Georgia</v>
      </c>
    </row>
    <row r="2881" spans="1:21" x14ac:dyDescent="0.25">
      <c r="A2881" t="s">
        <v>3240</v>
      </c>
      <c r="B2881" s="3">
        <v>44853</v>
      </c>
      <c r="C2881" s="3">
        <v>44868</v>
      </c>
      <c r="D2881" t="s">
        <v>18</v>
      </c>
      <c r="E2881">
        <v>154231</v>
      </c>
      <c r="F2881" t="s">
        <v>195</v>
      </c>
      <c r="G2881" t="s">
        <v>196</v>
      </c>
      <c r="H2881" t="s">
        <v>197</v>
      </c>
      <c r="I2881" t="s">
        <v>3237</v>
      </c>
      <c r="J2881" t="s">
        <v>22</v>
      </c>
      <c r="K2881" t="s">
        <v>23</v>
      </c>
      <c r="L2881" t="s">
        <v>33</v>
      </c>
      <c r="M2881" t="s">
        <v>34</v>
      </c>
      <c r="N2881" s="5">
        <v>3.6</v>
      </c>
      <c r="O2881" s="7">
        <v>1</v>
      </c>
      <c r="P2881" s="5">
        <v>2.4</v>
      </c>
      <c r="Q2881" s="5">
        <v>1.2</v>
      </c>
      <c r="R2881" s="22">
        <f>Tabla1[[#This Row],[Fecha de Envío]]-Tabla1[[#This Row],[Fecha de Orden]]</f>
        <v>15</v>
      </c>
      <c r="S2881" s="24">
        <f>YEAR(Tabla1[[#This Row],[Fecha de Orden]])</f>
        <v>2022</v>
      </c>
      <c r="T2881" t="str">
        <f>VLOOKUP(Tabla1[[#This Row],[Nombre del Producto]],Tabla2[[Nombre Producto]:[Costo Unitario]],2,FALSE)</f>
        <v>Lot's O' Nuts</v>
      </c>
      <c r="U2881" t="str">
        <f>VLOOKUP(Tabla1[[#This Row],[Fábrica]],Tabla3[],4,FALSE)</f>
        <v>Arizona</v>
      </c>
    </row>
    <row r="2882" spans="1:21" x14ac:dyDescent="0.25">
      <c r="A2882" t="s">
        <v>6687</v>
      </c>
      <c r="B2882" s="3">
        <v>44853</v>
      </c>
      <c r="C2882" s="3">
        <v>44868</v>
      </c>
      <c r="D2882" t="s">
        <v>18</v>
      </c>
      <c r="E2882">
        <v>113901</v>
      </c>
      <c r="F2882" t="s">
        <v>19</v>
      </c>
      <c r="G2882" t="s">
        <v>92</v>
      </c>
      <c r="H2882" t="s">
        <v>93</v>
      </c>
      <c r="I2882">
        <v>48227</v>
      </c>
      <c r="J2882" t="s">
        <v>22</v>
      </c>
      <c r="K2882" t="s">
        <v>43</v>
      </c>
      <c r="L2882" t="s">
        <v>27</v>
      </c>
      <c r="M2882" t="s">
        <v>28</v>
      </c>
      <c r="N2882" s="5">
        <v>21.6</v>
      </c>
      <c r="O2882" s="7">
        <v>6</v>
      </c>
      <c r="P2882" s="5">
        <v>15</v>
      </c>
      <c r="Q2882" s="5">
        <v>6.6</v>
      </c>
      <c r="R2882" s="22">
        <f>Tabla1[[#This Row],[Fecha de Envío]]-Tabla1[[#This Row],[Fecha de Orden]]</f>
        <v>15</v>
      </c>
      <c r="S2882" s="24">
        <f>YEAR(Tabla1[[#This Row],[Fecha de Orden]])</f>
        <v>2022</v>
      </c>
      <c r="T2882" t="str">
        <f>VLOOKUP(Tabla1[[#This Row],[Nombre del Producto]],Tabla2[[Nombre Producto]:[Costo Unitario]],2,FALSE)</f>
        <v>Lot's O' Nuts</v>
      </c>
      <c r="U2882" t="str">
        <f>VLOOKUP(Tabla1[[#This Row],[Fábrica]],Tabla3[],4,FALSE)</f>
        <v>Arizona</v>
      </c>
    </row>
    <row r="2883" spans="1:21" x14ac:dyDescent="0.25">
      <c r="A2883" t="s">
        <v>6688</v>
      </c>
      <c r="B2883" s="3">
        <v>44853</v>
      </c>
      <c r="C2883" s="3">
        <v>44868</v>
      </c>
      <c r="D2883" t="s">
        <v>18</v>
      </c>
      <c r="E2883">
        <v>113901</v>
      </c>
      <c r="F2883" t="s">
        <v>19</v>
      </c>
      <c r="G2883" t="s">
        <v>92</v>
      </c>
      <c r="H2883" t="s">
        <v>93</v>
      </c>
      <c r="I2883">
        <v>48227</v>
      </c>
      <c r="J2883" t="s">
        <v>22</v>
      </c>
      <c r="K2883" t="s">
        <v>43</v>
      </c>
      <c r="L2883" t="s">
        <v>36</v>
      </c>
      <c r="M2883" t="s">
        <v>37</v>
      </c>
      <c r="N2883" s="5">
        <v>16.25</v>
      </c>
      <c r="O2883" s="7">
        <v>5</v>
      </c>
      <c r="P2883" s="5">
        <v>10.55</v>
      </c>
      <c r="Q2883" s="5">
        <v>5.7</v>
      </c>
      <c r="R2883" s="22">
        <f>Tabla1[[#This Row],[Fecha de Envío]]-Tabla1[[#This Row],[Fecha de Orden]]</f>
        <v>15</v>
      </c>
      <c r="S2883" s="24">
        <f>YEAR(Tabla1[[#This Row],[Fecha de Orden]])</f>
        <v>2022</v>
      </c>
      <c r="T2883" t="str">
        <f>VLOOKUP(Tabla1[[#This Row],[Nombre del Producto]],Tabla2[[Nombre Producto]:[Costo Unitario]],2,FALSE)</f>
        <v>Wicked Choccy's</v>
      </c>
      <c r="U2883" t="str">
        <f>VLOOKUP(Tabla1[[#This Row],[Fábrica]],Tabla3[],4,FALSE)</f>
        <v>Georgia</v>
      </c>
    </row>
    <row r="2884" spans="1:21" x14ac:dyDescent="0.25">
      <c r="A2884" t="s">
        <v>7616</v>
      </c>
      <c r="B2884" s="3">
        <v>44853</v>
      </c>
      <c r="C2884" s="3">
        <v>44868</v>
      </c>
      <c r="D2884" t="s">
        <v>18</v>
      </c>
      <c r="E2884">
        <v>160171</v>
      </c>
      <c r="F2884" t="s">
        <v>19</v>
      </c>
      <c r="G2884" t="s">
        <v>53</v>
      </c>
      <c r="H2884" t="s">
        <v>21</v>
      </c>
      <c r="I2884">
        <v>90008</v>
      </c>
      <c r="J2884" t="s">
        <v>22</v>
      </c>
      <c r="K2884" t="s">
        <v>23</v>
      </c>
      <c r="L2884" t="s">
        <v>24</v>
      </c>
      <c r="M2884" t="s">
        <v>25</v>
      </c>
      <c r="N2884" s="5">
        <v>18.75</v>
      </c>
      <c r="O2884" s="7">
        <v>5</v>
      </c>
      <c r="P2884" s="5">
        <v>12.25</v>
      </c>
      <c r="Q2884" s="5">
        <v>6.5</v>
      </c>
      <c r="R2884" s="22">
        <f>Tabla1[[#This Row],[Fecha de Envío]]-Tabla1[[#This Row],[Fecha de Orden]]</f>
        <v>15</v>
      </c>
      <c r="S2884" s="24">
        <f>YEAR(Tabla1[[#This Row],[Fecha de Orden]])</f>
        <v>2022</v>
      </c>
      <c r="T2884" t="str">
        <f>VLOOKUP(Tabla1[[#This Row],[Nombre del Producto]],Tabla2[[Nombre Producto]:[Costo Unitario]],2,FALSE)</f>
        <v>Wicked Choccy's</v>
      </c>
      <c r="U2884" t="str">
        <f>VLOOKUP(Tabla1[[#This Row],[Fábrica]],Tabla3[],4,FALSE)</f>
        <v>Georgia</v>
      </c>
    </row>
    <row r="2885" spans="1:21" x14ac:dyDescent="0.25">
      <c r="A2885" t="s">
        <v>8644</v>
      </c>
      <c r="B2885" s="3">
        <v>44853</v>
      </c>
      <c r="C2885" s="3">
        <v>44864</v>
      </c>
      <c r="D2885" t="s">
        <v>39</v>
      </c>
      <c r="E2885">
        <v>131128</v>
      </c>
      <c r="F2885" t="s">
        <v>19</v>
      </c>
      <c r="G2885" t="s">
        <v>97</v>
      </c>
      <c r="H2885" t="s">
        <v>137</v>
      </c>
      <c r="I2885">
        <v>3301</v>
      </c>
      <c r="J2885" t="s">
        <v>22</v>
      </c>
      <c r="K2885" t="s">
        <v>32</v>
      </c>
      <c r="L2885" t="s">
        <v>33</v>
      </c>
      <c r="M2885" t="s">
        <v>34</v>
      </c>
      <c r="N2885" s="5">
        <v>10.8</v>
      </c>
      <c r="O2885" s="7">
        <v>3</v>
      </c>
      <c r="P2885" s="5">
        <v>7.2</v>
      </c>
      <c r="Q2885" s="5">
        <v>3.6</v>
      </c>
      <c r="R2885" s="22">
        <f>Tabla1[[#This Row],[Fecha de Envío]]-Tabla1[[#This Row],[Fecha de Orden]]</f>
        <v>11</v>
      </c>
      <c r="S2885" s="24">
        <f>YEAR(Tabla1[[#This Row],[Fecha de Orden]])</f>
        <v>2022</v>
      </c>
      <c r="T2885" t="str">
        <f>VLOOKUP(Tabla1[[#This Row],[Nombre del Producto]],Tabla2[[Nombre Producto]:[Costo Unitario]],2,FALSE)</f>
        <v>Lot's O' Nuts</v>
      </c>
      <c r="U2885" t="str">
        <f>VLOOKUP(Tabla1[[#This Row],[Fábrica]],Tabla3[],4,FALSE)</f>
        <v>Arizona</v>
      </c>
    </row>
    <row r="2886" spans="1:21" x14ac:dyDescent="0.25">
      <c r="A2886" t="s">
        <v>6410</v>
      </c>
      <c r="B2886" s="3">
        <v>44854</v>
      </c>
      <c r="C2886" s="3">
        <v>44866</v>
      </c>
      <c r="D2886" t="s">
        <v>39</v>
      </c>
      <c r="E2886">
        <v>164623</v>
      </c>
      <c r="F2886" t="s">
        <v>19</v>
      </c>
      <c r="G2886" t="s">
        <v>30</v>
      </c>
      <c r="H2886" t="s">
        <v>31</v>
      </c>
      <c r="I2886">
        <v>10035</v>
      </c>
      <c r="J2886" t="s">
        <v>22</v>
      </c>
      <c r="K2886" t="s">
        <v>32</v>
      </c>
      <c r="L2886" t="s">
        <v>36</v>
      </c>
      <c r="M2886" t="s">
        <v>37</v>
      </c>
      <c r="N2886" s="5">
        <v>6.5</v>
      </c>
      <c r="O2886" s="7">
        <v>2</v>
      </c>
      <c r="P2886" s="5">
        <v>4.22</v>
      </c>
      <c r="Q2886" s="5">
        <v>2.2799999999999998</v>
      </c>
      <c r="R2886" s="22">
        <f>Tabla1[[#This Row],[Fecha de Envío]]-Tabla1[[#This Row],[Fecha de Orden]]</f>
        <v>12</v>
      </c>
      <c r="S2886" s="24">
        <f>YEAR(Tabla1[[#This Row],[Fecha de Orden]])</f>
        <v>2022</v>
      </c>
      <c r="T2886" t="str">
        <f>VLOOKUP(Tabla1[[#This Row],[Nombre del Producto]],Tabla2[[Nombre Producto]:[Costo Unitario]],2,FALSE)</f>
        <v>Wicked Choccy's</v>
      </c>
      <c r="U2886" t="str">
        <f>VLOOKUP(Tabla1[[#This Row],[Fábrica]],Tabla3[],4,FALSE)</f>
        <v>Georgia</v>
      </c>
    </row>
    <row r="2887" spans="1:21" x14ac:dyDescent="0.25">
      <c r="A2887" t="s">
        <v>6811</v>
      </c>
      <c r="B2887" s="3">
        <v>44854</v>
      </c>
      <c r="C2887" s="3">
        <v>44868</v>
      </c>
      <c r="D2887" t="s">
        <v>18</v>
      </c>
      <c r="E2887">
        <v>160563</v>
      </c>
      <c r="F2887" t="s">
        <v>19</v>
      </c>
      <c r="G2887" t="s">
        <v>20</v>
      </c>
      <c r="H2887" t="s">
        <v>21</v>
      </c>
      <c r="I2887">
        <v>94109</v>
      </c>
      <c r="J2887" t="s">
        <v>22</v>
      </c>
      <c r="K2887" t="s">
        <v>23</v>
      </c>
      <c r="L2887" t="s">
        <v>36</v>
      </c>
      <c r="M2887" t="s">
        <v>37</v>
      </c>
      <c r="N2887" s="5">
        <v>19.5</v>
      </c>
      <c r="O2887" s="7">
        <v>6</v>
      </c>
      <c r="P2887" s="5">
        <v>12.66</v>
      </c>
      <c r="Q2887" s="5">
        <v>6.84</v>
      </c>
      <c r="R2887" s="22">
        <f>Tabla1[[#This Row],[Fecha de Envío]]-Tabla1[[#This Row],[Fecha de Orden]]</f>
        <v>14</v>
      </c>
      <c r="S2887" s="24">
        <f>YEAR(Tabla1[[#This Row],[Fecha de Orden]])</f>
        <v>2022</v>
      </c>
      <c r="T2887" t="str">
        <f>VLOOKUP(Tabla1[[#This Row],[Nombre del Producto]],Tabla2[[Nombre Producto]:[Costo Unitario]],2,FALSE)</f>
        <v>Wicked Choccy's</v>
      </c>
      <c r="U2887" t="str">
        <f>VLOOKUP(Tabla1[[#This Row],[Fábrica]],Tabla3[],4,FALSE)</f>
        <v>Georgia</v>
      </c>
    </row>
    <row r="2888" spans="1:21" x14ac:dyDescent="0.25">
      <c r="A2888" t="s">
        <v>6812</v>
      </c>
      <c r="B2888" s="3">
        <v>44854</v>
      </c>
      <c r="C2888" s="3">
        <v>44868</v>
      </c>
      <c r="D2888" t="s">
        <v>18</v>
      </c>
      <c r="E2888">
        <v>160563</v>
      </c>
      <c r="F2888" t="s">
        <v>19</v>
      </c>
      <c r="G2888" t="s">
        <v>20</v>
      </c>
      <c r="H2888" t="s">
        <v>21</v>
      </c>
      <c r="I2888">
        <v>94109</v>
      </c>
      <c r="J2888" t="s">
        <v>22</v>
      </c>
      <c r="K2888" t="s">
        <v>23</v>
      </c>
      <c r="L2888" t="s">
        <v>24</v>
      </c>
      <c r="M2888" t="s">
        <v>25</v>
      </c>
      <c r="N2888" s="5">
        <v>11.25</v>
      </c>
      <c r="O2888" s="7">
        <v>3</v>
      </c>
      <c r="P2888" s="5">
        <v>7.35</v>
      </c>
      <c r="Q2888" s="5">
        <v>3.9</v>
      </c>
      <c r="R2888" s="22">
        <f>Tabla1[[#This Row],[Fecha de Envío]]-Tabla1[[#This Row],[Fecha de Orden]]</f>
        <v>14</v>
      </c>
      <c r="S2888" s="24">
        <f>YEAR(Tabla1[[#This Row],[Fecha de Orden]])</f>
        <v>2022</v>
      </c>
      <c r="T2888" t="str">
        <f>VLOOKUP(Tabla1[[#This Row],[Nombre del Producto]],Tabla2[[Nombre Producto]:[Costo Unitario]],2,FALSE)</f>
        <v>Wicked Choccy's</v>
      </c>
      <c r="U2888" t="str">
        <f>VLOOKUP(Tabla1[[#This Row],[Fábrica]],Tabla3[],4,FALSE)</f>
        <v>Georgia</v>
      </c>
    </row>
    <row r="2889" spans="1:21" x14ac:dyDescent="0.25">
      <c r="A2889" t="s">
        <v>8470</v>
      </c>
      <c r="B2889" s="3">
        <v>44854</v>
      </c>
      <c r="C2889" s="3">
        <v>44868</v>
      </c>
      <c r="D2889" t="s">
        <v>18</v>
      </c>
      <c r="E2889">
        <v>149097</v>
      </c>
      <c r="F2889" t="s">
        <v>19</v>
      </c>
      <c r="G2889" t="s">
        <v>53</v>
      </c>
      <c r="H2889" t="s">
        <v>21</v>
      </c>
      <c r="I2889">
        <v>90045</v>
      </c>
      <c r="J2889" t="s">
        <v>22</v>
      </c>
      <c r="K2889" t="s">
        <v>23</v>
      </c>
      <c r="L2889" t="s">
        <v>27</v>
      </c>
      <c r="M2889" t="s">
        <v>28</v>
      </c>
      <c r="N2889" s="5">
        <v>25.2</v>
      </c>
      <c r="O2889" s="7">
        <v>7</v>
      </c>
      <c r="P2889" s="5">
        <v>17.5</v>
      </c>
      <c r="Q2889" s="5">
        <v>7.7</v>
      </c>
      <c r="R2889" s="22">
        <f>Tabla1[[#This Row],[Fecha de Envío]]-Tabla1[[#This Row],[Fecha de Orden]]</f>
        <v>14</v>
      </c>
      <c r="S2889" s="24">
        <f>YEAR(Tabla1[[#This Row],[Fecha de Orden]])</f>
        <v>2022</v>
      </c>
      <c r="T2889" t="str">
        <f>VLOOKUP(Tabla1[[#This Row],[Nombre del Producto]],Tabla2[[Nombre Producto]:[Costo Unitario]],2,FALSE)</f>
        <v>Lot's O' Nuts</v>
      </c>
      <c r="U2889" t="str">
        <f>VLOOKUP(Tabla1[[#This Row],[Fábrica]],Tabla3[],4,FALSE)</f>
        <v>Arizona</v>
      </c>
    </row>
    <row r="2890" spans="1:21" x14ac:dyDescent="0.25">
      <c r="A2890" t="s">
        <v>8471</v>
      </c>
      <c r="B2890" s="3">
        <v>44854</v>
      </c>
      <c r="C2890" s="3">
        <v>44868</v>
      </c>
      <c r="D2890" t="s">
        <v>18</v>
      </c>
      <c r="E2890">
        <v>149097</v>
      </c>
      <c r="F2890" t="s">
        <v>19</v>
      </c>
      <c r="G2890" t="s">
        <v>53</v>
      </c>
      <c r="H2890" t="s">
        <v>21</v>
      </c>
      <c r="I2890">
        <v>90045</v>
      </c>
      <c r="J2890" t="s">
        <v>22</v>
      </c>
      <c r="K2890" t="s">
        <v>23</v>
      </c>
      <c r="L2890" t="s">
        <v>33</v>
      </c>
      <c r="M2890" t="s">
        <v>34</v>
      </c>
      <c r="N2890" s="5">
        <v>10.8</v>
      </c>
      <c r="O2890" s="7">
        <v>3</v>
      </c>
      <c r="P2890" s="5">
        <v>7.2</v>
      </c>
      <c r="Q2890" s="5">
        <v>3.6</v>
      </c>
      <c r="R2890" s="22">
        <f>Tabla1[[#This Row],[Fecha de Envío]]-Tabla1[[#This Row],[Fecha de Orden]]</f>
        <v>14</v>
      </c>
      <c r="S2890" s="24">
        <f>YEAR(Tabla1[[#This Row],[Fecha de Orden]])</f>
        <v>2022</v>
      </c>
      <c r="T2890" t="str">
        <f>VLOOKUP(Tabla1[[#This Row],[Nombre del Producto]],Tabla2[[Nombre Producto]:[Costo Unitario]],2,FALSE)</f>
        <v>Lot's O' Nuts</v>
      </c>
      <c r="U2890" t="str">
        <f>VLOOKUP(Tabla1[[#This Row],[Fábrica]],Tabla3[],4,FALSE)</f>
        <v>Arizona</v>
      </c>
    </row>
    <row r="2891" spans="1:21" x14ac:dyDescent="0.25">
      <c r="A2891" t="s">
        <v>3754</v>
      </c>
      <c r="B2891" s="3">
        <v>44856</v>
      </c>
      <c r="C2891" s="3">
        <v>44870</v>
      </c>
      <c r="D2891" t="s">
        <v>71</v>
      </c>
      <c r="E2891">
        <v>169733</v>
      </c>
      <c r="F2891" t="s">
        <v>19</v>
      </c>
      <c r="G2891" t="s">
        <v>2216</v>
      </c>
      <c r="H2891" t="s">
        <v>255</v>
      </c>
      <c r="I2891">
        <v>33021</v>
      </c>
      <c r="J2891" t="s">
        <v>22</v>
      </c>
      <c r="K2891" t="s">
        <v>66</v>
      </c>
      <c r="L2891" t="s">
        <v>24</v>
      </c>
      <c r="M2891" t="s">
        <v>25</v>
      </c>
      <c r="N2891" s="5">
        <v>3.75</v>
      </c>
      <c r="O2891" s="7">
        <v>1</v>
      </c>
      <c r="P2891" s="5">
        <v>2.4500000000000002</v>
      </c>
      <c r="Q2891" s="5">
        <v>1.3</v>
      </c>
      <c r="R2891" s="22">
        <f>Tabla1[[#This Row],[Fecha de Envío]]-Tabla1[[#This Row],[Fecha de Orden]]</f>
        <v>14</v>
      </c>
      <c r="S2891" s="24">
        <f>YEAR(Tabla1[[#This Row],[Fecha de Orden]])</f>
        <v>2022</v>
      </c>
      <c r="T2891" t="str">
        <f>VLOOKUP(Tabla1[[#This Row],[Nombre del Producto]],Tabla2[[Nombre Producto]:[Costo Unitario]],2,FALSE)</f>
        <v>Wicked Choccy's</v>
      </c>
      <c r="U2891" t="str">
        <f>VLOOKUP(Tabla1[[#This Row],[Fábrica]],Tabla3[],4,FALSE)</f>
        <v>Georgia</v>
      </c>
    </row>
    <row r="2892" spans="1:21" x14ac:dyDescent="0.25">
      <c r="A2892" t="s">
        <v>5715</v>
      </c>
      <c r="B2892" s="3">
        <v>44856</v>
      </c>
      <c r="C2892" s="3">
        <v>44870</v>
      </c>
      <c r="D2892" t="s">
        <v>18</v>
      </c>
      <c r="E2892">
        <v>104430</v>
      </c>
      <c r="F2892" t="s">
        <v>19</v>
      </c>
      <c r="G2892" t="s">
        <v>172</v>
      </c>
      <c r="H2892" t="s">
        <v>173</v>
      </c>
      <c r="I2892">
        <v>61701</v>
      </c>
      <c r="J2892" t="s">
        <v>22</v>
      </c>
      <c r="K2892" t="s">
        <v>43</v>
      </c>
      <c r="L2892" t="s">
        <v>45</v>
      </c>
      <c r="M2892" t="s">
        <v>46</v>
      </c>
      <c r="N2892" s="5">
        <v>13.96</v>
      </c>
      <c r="O2892" s="7">
        <v>4</v>
      </c>
      <c r="P2892" s="5">
        <v>9.9600000000000009</v>
      </c>
      <c r="Q2892" s="5">
        <v>4</v>
      </c>
      <c r="R2892" s="22">
        <f>Tabla1[[#This Row],[Fecha de Envío]]-Tabla1[[#This Row],[Fecha de Orden]]</f>
        <v>14</v>
      </c>
      <c r="S2892" s="24">
        <f>YEAR(Tabla1[[#This Row],[Fecha de Orden]])</f>
        <v>2022</v>
      </c>
      <c r="T2892" t="str">
        <f>VLOOKUP(Tabla1[[#This Row],[Nombre del Producto]],Tabla2[[Nombre Producto]:[Costo Unitario]],2,FALSE)</f>
        <v>Lot's O' Nuts</v>
      </c>
      <c r="U2892" t="str">
        <f>VLOOKUP(Tabla1[[#This Row],[Fábrica]],Tabla3[],4,FALSE)</f>
        <v>Arizona</v>
      </c>
    </row>
    <row r="2893" spans="1:21" x14ac:dyDescent="0.25">
      <c r="A2893" t="s">
        <v>376</v>
      </c>
      <c r="B2893" s="3">
        <v>44857</v>
      </c>
      <c r="C2893" s="3">
        <v>44872</v>
      </c>
      <c r="D2893" t="s">
        <v>18</v>
      </c>
      <c r="E2893">
        <v>142692</v>
      </c>
      <c r="F2893" t="s">
        <v>19</v>
      </c>
      <c r="G2893" t="s">
        <v>124</v>
      </c>
      <c r="H2893" t="s">
        <v>125</v>
      </c>
      <c r="I2893">
        <v>98105</v>
      </c>
      <c r="J2893" t="s">
        <v>22</v>
      </c>
      <c r="K2893" t="s">
        <v>23</v>
      </c>
      <c r="L2893" t="s">
        <v>27</v>
      </c>
      <c r="M2893" t="s">
        <v>28</v>
      </c>
      <c r="N2893" s="5">
        <v>3.6</v>
      </c>
      <c r="O2893" s="7">
        <v>1</v>
      </c>
      <c r="P2893" s="5">
        <v>2.5</v>
      </c>
      <c r="Q2893" s="5">
        <v>1.1000000000000001</v>
      </c>
      <c r="R2893" s="22">
        <f>Tabla1[[#This Row],[Fecha de Envío]]-Tabla1[[#This Row],[Fecha de Orden]]</f>
        <v>15</v>
      </c>
      <c r="S2893" s="24">
        <f>YEAR(Tabla1[[#This Row],[Fecha de Orden]])</f>
        <v>2022</v>
      </c>
      <c r="T2893" t="str">
        <f>VLOOKUP(Tabla1[[#This Row],[Nombre del Producto]],Tabla2[[Nombre Producto]:[Costo Unitario]],2,FALSE)</f>
        <v>Lot's O' Nuts</v>
      </c>
      <c r="U2893" t="str">
        <f>VLOOKUP(Tabla1[[#This Row],[Fábrica]],Tabla3[],4,FALSE)</f>
        <v>Arizona</v>
      </c>
    </row>
    <row r="2894" spans="1:21" x14ac:dyDescent="0.25">
      <c r="A2894" t="s">
        <v>1794</v>
      </c>
      <c r="B2894" s="3">
        <v>44857</v>
      </c>
      <c r="C2894" s="3">
        <v>44872</v>
      </c>
      <c r="D2894" t="s">
        <v>18</v>
      </c>
      <c r="E2894">
        <v>109190</v>
      </c>
      <c r="F2894" t="s">
        <v>19</v>
      </c>
      <c r="G2894" t="s">
        <v>1795</v>
      </c>
      <c r="H2894" t="s">
        <v>42</v>
      </c>
      <c r="I2894">
        <v>79424</v>
      </c>
      <c r="J2894" t="s">
        <v>22</v>
      </c>
      <c r="K2894" t="s">
        <v>43</v>
      </c>
      <c r="L2894" t="s">
        <v>27</v>
      </c>
      <c r="M2894" t="s">
        <v>28</v>
      </c>
      <c r="N2894" s="5">
        <v>3.6</v>
      </c>
      <c r="O2894" s="7">
        <v>1</v>
      </c>
      <c r="P2894" s="5">
        <v>2.5</v>
      </c>
      <c r="Q2894" s="5">
        <v>1.1000000000000001</v>
      </c>
      <c r="R2894" s="22">
        <f>Tabla1[[#This Row],[Fecha de Envío]]-Tabla1[[#This Row],[Fecha de Orden]]</f>
        <v>15</v>
      </c>
      <c r="S2894" s="24">
        <f>YEAR(Tabla1[[#This Row],[Fecha de Orden]])</f>
        <v>2022</v>
      </c>
      <c r="T2894" t="str">
        <f>VLOOKUP(Tabla1[[#This Row],[Nombre del Producto]],Tabla2[[Nombre Producto]:[Costo Unitario]],2,FALSE)</f>
        <v>Lot's O' Nuts</v>
      </c>
      <c r="U2894" t="str">
        <f>VLOOKUP(Tabla1[[#This Row],[Fábrica]],Tabla3[],4,FALSE)</f>
        <v>Arizona</v>
      </c>
    </row>
    <row r="2895" spans="1:21" x14ac:dyDescent="0.25">
      <c r="A2895" t="s">
        <v>1796</v>
      </c>
      <c r="B2895" s="3">
        <v>44857</v>
      </c>
      <c r="C2895" s="3">
        <v>44872</v>
      </c>
      <c r="D2895" t="s">
        <v>18</v>
      </c>
      <c r="E2895">
        <v>109190</v>
      </c>
      <c r="F2895" t="s">
        <v>19</v>
      </c>
      <c r="G2895" t="s">
        <v>1795</v>
      </c>
      <c r="H2895" t="s">
        <v>42</v>
      </c>
      <c r="I2895">
        <v>79424</v>
      </c>
      <c r="J2895" t="s">
        <v>22</v>
      </c>
      <c r="K2895" t="s">
        <v>43</v>
      </c>
      <c r="L2895" t="s">
        <v>33</v>
      </c>
      <c r="M2895" t="s">
        <v>34</v>
      </c>
      <c r="N2895" s="5">
        <v>28.8</v>
      </c>
      <c r="O2895" s="7">
        <v>8</v>
      </c>
      <c r="P2895" s="5">
        <v>19.2</v>
      </c>
      <c r="Q2895" s="5">
        <v>9.6</v>
      </c>
      <c r="R2895" s="22">
        <f>Tabla1[[#This Row],[Fecha de Envío]]-Tabla1[[#This Row],[Fecha de Orden]]</f>
        <v>15</v>
      </c>
      <c r="S2895" s="24">
        <f>YEAR(Tabla1[[#This Row],[Fecha de Orden]])</f>
        <v>2022</v>
      </c>
      <c r="T2895" t="str">
        <f>VLOOKUP(Tabla1[[#This Row],[Nombre del Producto]],Tabla2[[Nombre Producto]:[Costo Unitario]],2,FALSE)</f>
        <v>Lot's O' Nuts</v>
      </c>
      <c r="U2895" t="str">
        <f>VLOOKUP(Tabla1[[#This Row],[Fábrica]],Tabla3[],4,FALSE)</f>
        <v>Arizona</v>
      </c>
    </row>
    <row r="2896" spans="1:21" x14ac:dyDescent="0.25">
      <c r="A2896" t="s">
        <v>4292</v>
      </c>
      <c r="B2896" s="3">
        <v>44857</v>
      </c>
      <c r="C2896" s="3">
        <v>44870</v>
      </c>
      <c r="D2896" t="s">
        <v>39</v>
      </c>
      <c r="E2896">
        <v>110877</v>
      </c>
      <c r="F2896" t="s">
        <v>19</v>
      </c>
      <c r="G2896" t="s">
        <v>159</v>
      </c>
      <c r="H2896" t="s">
        <v>42</v>
      </c>
      <c r="I2896">
        <v>77041</v>
      </c>
      <c r="J2896" t="s">
        <v>22</v>
      </c>
      <c r="K2896" t="s">
        <v>43</v>
      </c>
      <c r="L2896" t="s">
        <v>33</v>
      </c>
      <c r="M2896" t="s">
        <v>34</v>
      </c>
      <c r="N2896" s="5">
        <v>25.2</v>
      </c>
      <c r="O2896" s="7">
        <v>7</v>
      </c>
      <c r="P2896" s="5">
        <v>16.8</v>
      </c>
      <c r="Q2896" s="5">
        <v>8.4</v>
      </c>
      <c r="R2896" s="22">
        <f>Tabla1[[#This Row],[Fecha de Envío]]-Tabla1[[#This Row],[Fecha de Orden]]</f>
        <v>13</v>
      </c>
      <c r="S2896" s="24">
        <f>YEAR(Tabla1[[#This Row],[Fecha de Orden]])</f>
        <v>2022</v>
      </c>
      <c r="T2896" t="str">
        <f>VLOOKUP(Tabla1[[#This Row],[Nombre del Producto]],Tabla2[[Nombre Producto]:[Costo Unitario]],2,FALSE)</f>
        <v>Lot's O' Nuts</v>
      </c>
      <c r="U2896" t="str">
        <f>VLOOKUP(Tabla1[[#This Row],[Fábrica]],Tabla3[],4,FALSE)</f>
        <v>Arizona</v>
      </c>
    </row>
    <row r="2897" spans="1:21" x14ac:dyDescent="0.25">
      <c r="A2897" t="s">
        <v>4369</v>
      </c>
      <c r="B2897" s="3">
        <v>44857</v>
      </c>
      <c r="C2897" s="3">
        <v>44871</v>
      </c>
      <c r="D2897" t="s">
        <v>71</v>
      </c>
      <c r="E2897">
        <v>132486</v>
      </c>
      <c r="F2897" t="s">
        <v>19</v>
      </c>
      <c r="G2897" t="s">
        <v>120</v>
      </c>
      <c r="H2897" t="s">
        <v>21</v>
      </c>
      <c r="I2897">
        <v>92105</v>
      </c>
      <c r="J2897" t="s">
        <v>22</v>
      </c>
      <c r="K2897" t="s">
        <v>23</v>
      </c>
      <c r="L2897" t="s">
        <v>24</v>
      </c>
      <c r="M2897" t="s">
        <v>25</v>
      </c>
      <c r="N2897" s="5">
        <v>11.25</v>
      </c>
      <c r="O2897" s="7">
        <v>3</v>
      </c>
      <c r="P2897" s="5">
        <v>7.35</v>
      </c>
      <c r="Q2897" s="5">
        <v>3.9</v>
      </c>
      <c r="R2897" s="22">
        <f>Tabla1[[#This Row],[Fecha de Envío]]-Tabla1[[#This Row],[Fecha de Orden]]</f>
        <v>14</v>
      </c>
      <c r="S2897" s="24">
        <f>YEAR(Tabla1[[#This Row],[Fecha de Orden]])</f>
        <v>2022</v>
      </c>
      <c r="T2897" t="str">
        <f>VLOOKUP(Tabla1[[#This Row],[Nombre del Producto]],Tabla2[[Nombre Producto]:[Costo Unitario]],2,FALSE)</f>
        <v>Wicked Choccy's</v>
      </c>
      <c r="U2897" t="str">
        <f>VLOOKUP(Tabla1[[#This Row],[Fábrica]],Tabla3[],4,FALSE)</f>
        <v>Georgia</v>
      </c>
    </row>
    <row r="2898" spans="1:21" x14ac:dyDescent="0.25">
      <c r="A2898" t="s">
        <v>4370</v>
      </c>
      <c r="B2898" s="3">
        <v>44857</v>
      </c>
      <c r="C2898" s="3">
        <v>44871</v>
      </c>
      <c r="D2898" t="s">
        <v>71</v>
      </c>
      <c r="E2898">
        <v>132486</v>
      </c>
      <c r="F2898" t="s">
        <v>19</v>
      </c>
      <c r="G2898" t="s">
        <v>120</v>
      </c>
      <c r="H2898" t="s">
        <v>21</v>
      </c>
      <c r="I2898">
        <v>92105</v>
      </c>
      <c r="J2898" t="s">
        <v>22</v>
      </c>
      <c r="K2898" t="s">
        <v>23</v>
      </c>
      <c r="L2898" t="s">
        <v>45</v>
      </c>
      <c r="M2898" t="s">
        <v>46</v>
      </c>
      <c r="N2898" s="5">
        <v>3.49</v>
      </c>
      <c r="O2898" s="7">
        <v>1</v>
      </c>
      <c r="P2898" s="5">
        <v>2.4900000000000002</v>
      </c>
      <c r="Q2898" s="5">
        <v>1</v>
      </c>
      <c r="R2898" s="22">
        <f>Tabla1[[#This Row],[Fecha de Envío]]-Tabla1[[#This Row],[Fecha de Orden]]</f>
        <v>14</v>
      </c>
      <c r="S2898" s="24">
        <f>YEAR(Tabla1[[#This Row],[Fecha de Orden]])</f>
        <v>2022</v>
      </c>
      <c r="T2898" t="str">
        <f>VLOOKUP(Tabla1[[#This Row],[Nombre del Producto]],Tabla2[[Nombre Producto]:[Costo Unitario]],2,FALSE)</f>
        <v>Lot's O' Nuts</v>
      </c>
      <c r="U2898" t="str">
        <f>VLOOKUP(Tabla1[[#This Row],[Fábrica]],Tabla3[],4,FALSE)</f>
        <v>Arizona</v>
      </c>
    </row>
    <row r="2899" spans="1:21" x14ac:dyDescent="0.25">
      <c r="A2899" t="s">
        <v>4371</v>
      </c>
      <c r="B2899" s="3">
        <v>44857</v>
      </c>
      <c r="C2899" s="3">
        <v>44871</v>
      </c>
      <c r="D2899" t="s">
        <v>71</v>
      </c>
      <c r="E2899">
        <v>132486</v>
      </c>
      <c r="F2899" t="s">
        <v>19</v>
      </c>
      <c r="G2899" t="s">
        <v>120</v>
      </c>
      <c r="H2899" t="s">
        <v>21</v>
      </c>
      <c r="I2899">
        <v>92105</v>
      </c>
      <c r="J2899" t="s">
        <v>22</v>
      </c>
      <c r="K2899" t="s">
        <v>23</v>
      </c>
      <c r="L2899" t="s">
        <v>27</v>
      </c>
      <c r="M2899" t="s">
        <v>28</v>
      </c>
      <c r="N2899" s="5">
        <v>25.2</v>
      </c>
      <c r="O2899" s="7">
        <v>7</v>
      </c>
      <c r="P2899" s="5">
        <v>17.5</v>
      </c>
      <c r="Q2899" s="5">
        <v>7.7</v>
      </c>
      <c r="R2899" s="22">
        <f>Tabla1[[#This Row],[Fecha de Envío]]-Tabla1[[#This Row],[Fecha de Orden]]</f>
        <v>14</v>
      </c>
      <c r="S2899" s="24">
        <f>YEAR(Tabla1[[#This Row],[Fecha de Orden]])</f>
        <v>2022</v>
      </c>
      <c r="T2899" t="str">
        <f>VLOOKUP(Tabla1[[#This Row],[Nombre del Producto]],Tabla2[[Nombre Producto]:[Costo Unitario]],2,FALSE)</f>
        <v>Lot's O' Nuts</v>
      </c>
      <c r="U2899" t="str">
        <f>VLOOKUP(Tabla1[[#This Row],[Fábrica]],Tabla3[],4,FALSE)</f>
        <v>Arizona</v>
      </c>
    </row>
    <row r="2900" spans="1:21" x14ac:dyDescent="0.25">
      <c r="A2900" t="s">
        <v>4372</v>
      </c>
      <c r="B2900" s="3">
        <v>44857</v>
      </c>
      <c r="C2900" s="3">
        <v>44871</v>
      </c>
      <c r="D2900" t="s">
        <v>71</v>
      </c>
      <c r="E2900">
        <v>132486</v>
      </c>
      <c r="F2900" t="s">
        <v>19</v>
      </c>
      <c r="G2900" t="s">
        <v>120</v>
      </c>
      <c r="H2900" t="s">
        <v>21</v>
      </c>
      <c r="I2900">
        <v>92105</v>
      </c>
      <c r="J2900" t="s">
        <v>22</v>
      </c>
      <c r="K2900" t="s">
        <v>23</v>
      </c>
      <c r="L2900" t="s">
        <v>33</v>
      </c>
      <c r="M2900" t="s">
        <v>34</v>
      </c>
      <c r="N2900" s="5">
        <v>32.4</v>
      </c>
      <c r="O2900" s="7">
        <v>9</v>
      </c>
      <c r="P2900" s="5">
        <v>21.6</v>
      </c>
      <c r="Q2900" s="5">
        <v>10.8</v>
      </c>
      <c r="R2900" s="22">
        <f>Tabla1[[#This Row],[Fecha de Envío]]-Tabla1[[#This Row],[Fecha de Orden]]</f>
        <v>14</v>
      </c>
      <c r="S2900" s="24">
        <f>YEAR(Tabla1[[#This Row],[Fecha de Orden]])</f>
        <v>2022</v>
      </c>
      <c r="T2900" t="str">
        <f>VLOOKUP(Tabla1[[#This Row],[Nombre del Producto]],Tabla2[[Nombre Producto]:[Costo Unitario]],2,FALSE)</f>
        <v>Lot's O' Nuts</v>
      </c>
      <c r="U2900" t="str">
        <f>VLOOKUP(Tabla1[[#This Row],[Fábrica]],Tabla3[],4,FALSE)</f>
        <v>Arizona</v>
      </c>
    </row>
    <row r="2901" spans="1:21" x14ac:dyDescent="0.25">
      <c r="A2901" t="s">
        <v>7249</v>
      </c>
      <c r="B2901" s="3">
        <v>44857</v>
      </c>
      <c r="C2901" s="3">
        <v>44867</v>
      </c>
      <c r="D2901" t="s">
        <v>82</v>
      </c>
      <c r="E2901">
        <v>155068</v>
      </c>
      <c r="F2901" t="s">
        <v>19</v>
      </c>
      <c r="G2901" t="s">
        <v>2145</v>
      </c>
      <c r="H2901" t="s">
        <v>255</v>
      </c>
      <c r="I2901">
        <v>33801</v>
      </c>
      <c r="J2901" t="s">
        <v>22</v>
      </c>
      <c r="K2901" t="s">
        <v>66</v>
      </c>
      <c r="L2901" t="s">
        <v>27</v>
      </c>
      <c r="M2901" t="s">
        <v>28</v>
      </c>
      <c r="N2901" s="5">
        <v>7.2</v>
      </c>
      <c r="O2901" s="7">
        <v>2</v>
      </c>
      <c r="P2901" s="5">
        <v>5</v>
      </c>
      <c r="Q2901" s="5">
        <v>2.2000000000000002</v>
      </c>
      <c r="R2901" s="22">
        <f>Tabla1[[#This Row],[Fecha de Envío]]-Tabla1[[#This Row],[Fecha de Orden]]</f>
        <v>10</v>
      </c>
      <c r="S2901" s="24">
        <f>YEAR(Tabla1[[#This Row],[Fecha de Orden]])</f>
        <v>2022</v>
      </c>
      <c r="T2901" t="str">
        <f>VLOOKUP(Tabla1[[#This Row],[Nombre del Producto]],Tabla2[[Nombre Producto]:[Costo Unitario]],2,FALSE)</f>
        <v>Lot's O' Nuts</v>
      </c>
      <c r="U2901" t="str">
        <f>VLOOKUP(Tabla1[[#This Row],[Fábrica]],Tabla3[],4,FALSE)</f>
        <v>Arizona</v>
      </c>
    </row>
    <row r="2902" spans="1:21" x14ac:dyDescent="0.25">
      <c r="A2902" t="s">
        <v>7250</v>
      </c>
      <c r="B2902" s="3">
        <v>44857</v>
      </c>
      <c r="C2902" s="3">
        <v>44867</v>
      </c>
      <c r="D2902" t="s">
        <v>82</v>
      </c>
      <c r="E2902">
        <v>155068</v>
      </c>
      <c r="F2902" t="s">
        <v>19</v>
      </c>
      <c r="G2902" t="s">
        <v>2145</v>
      </c>
      <c r="H2902" t="s">
        <v>255</v>
      </c>
      <c r="I2902">
        <v>33801</v>
      </c>
      <c r="J2902" t="s">
        <v>22</v>
      </c>
      <c r="K2902" t="s">
        <v>66</v>
      </c>
      <c r="L2902" t="s">
        <v>36</v>
      </c>
      <c r="M2902" t="s">
        <v>37</v>
      </c>
      <c r="N2902" s="5">
        <v>6.5</v>
      </c>
      <c r="O2902" s="7">
        <v>2</v>
      </c>
      <c r="P2902" s="5">
        <v>4.22</v>
      </c>
      <c r="Q2902" s="5">
        <v>2.2799999999999998</v>
      </c>
      <c r="R2902" s="22">
        <f>Tabla1[[#This Row],[Fecha de Envío]]-Tabla1[[#This Row],[Fecha de Orden]]</f>
        <v>10</v>
      </c>
      <c r="S2902" s="24">
        <f>YEAR(Tabla1[[#This Row],[Fecha de Orden]])</f>
        <v>2022</v>
      </c>
      <c r="T2902" t="str">
        <f>VLOOKUP(Tabla1[[#This Row],[Nombre del Producto]],Tabla2[[Nombre Producto]:[Costo Unitario]],2,FALSE)</f>
        <v>Wicked Choccy's</v>
      </c>
      <c r="U2902" t="str">
        <f>VLOOKUP(Tabla1[[#This Row],[Fábrica]],Tabla3[],4,FALSE)</f>
        <v>Georgia</v>
      </c>
    </row>
    <row r="2903" spans="1:21" x14ac:dyDescent="0.25">
      <c r="A2903" t="s">
        <v>377</v>
      </c>
      <c r="B2903" s="3">
        <v>44858</v>
      </c>
      <c r="C2903" s="3">
        <v>44874</v>
      </c>
      <c r="D2903" t="s">
        <v>18</v>
      </c>
      <c r="E2903">
        <v>118738</v>
      </c>
      <c r="F2903" t="s">
        <v>19</v>
      </c>
      <c r="G2903" t="s">
        <v>159</v>
      </c>
      <c r="H2903" t="s">
        <v>42</v>
      </c>
      <c r="I2903">
        <v>77041</v>
      </c>
      <c r="J2903" t="s">
        <v>22</v>
      </c>
      <c r="K2903" t="s">
        <v>43</v>
      </c>
      <c r="L2903" t="s">
        <v>27</v>
      </c>
      <c r="M2903" t="s">
        <v>28</v>
      </c>
      <c r="N2903" s="5">
        <v>25.2</v>
      </c>
      <c r="O2903" s="7">
        <v>7</v>
      </c>
      <c r="P2903" s="5">
        <v>17.5</v>
      </c>
      <c r="Q2903" s="5">
        <v>7.7</v>
      </c>
      <c r="R2903" s="22">
        <f>Tabla1[[#This Row],[Fecha de Envío]]-Tabla1[[#This Row],[Fecha de Orden]]</f>
        <v>16</v>
      </c>
      <c r="S2903" s="24">
        <f>YEAR(Tabla1[[#This Row],[Fecha de Orden]])</f>
        <v>2022</v>
      </c>
      <c r="T2903" t="str">
        <f>VLOOKUP(Tabla1[[#This Row],[Nombre del Producto]],Tabla2[[Nombre Producto]:[Costo Unitario]],2,FALSE)</f>
        <v>Lot's O' Nuts</v>
      </c>
      <c r="U2903" t="str">
        <f>VLOOKUP(Tabla1[[#This Row],[Fábrica]],Tabla3[],4,FALSE)</f>
        <v>Arizona</v>
      </c>
    </row>
    <row r="2904" spans="1:21" x14ac:dyDescent="0.25">
      <c r="A2904" t="s">
        <v>378</v>
      </c>
      <c r="B2904" s="3">
        <v>44858</v>
      </c>
      <c r="C2904" s="3">
        <v>44874</v>
      </c>
      <c r="D2904" t="s">
        <v>18</v>
      </c>
      <c r="E2904">
        <v>118738</v>
      </c>
      <c r="F2904" t="s">
        <v>19</v>
      </c>
      <c r="G2904" t="s">
        <v>159</v>
      </c>
      <c r="H2904" t="s">
        <v>42</v>
      </c>
      <c r="I2904">
        <v>77041</v>
      </c>
      <c r="J2904" t="s">
        <v>22</v>
      </c>
      <c r="K2904" t="s">
        <v>43</v>
      </c>
      <c r="L2904" t="s">
        <v>33</v>
      </c>
      <c r="M2904" t="s">
        <v>34</v>
      </c>
      <c r="N2904" s="5">
        <v>7.2</v>
      </c>
      <c r="O2904" s="7">
        <v>2</v>
      </c>
      <c r="P2904" s="5">
        <v>4.8</v>
      </c>
      <c r="Q2904" s="5">
        <v>2.4</v>
      </c>
      <c r="R2904" s="22">
        <f>Tabla1[[#This Row],[Fecha de Envío]]-Tabla1[[#This Row],[Fecha de Orden]]</f>
        <v>16</v>
      </c>
      <c r="S2904" s="24">
        <f>YEAR(Tabla1[[#This Row],[Fecha de Orden]])</f>
        <v>2022</v>
      </c>
      <c r="T2904" t="str">
        <f>VLOOKUP(Tabla1[[#This Row],[Nombre del Producto]],Tabla2[[Nombre Producto]:[Costo Unitario]],2,FALSE)</f>
        <v>Lot's O' Nuts</v>
      </c>
      <c r="U2904" t="str">
        <f>VLOOKUP(Tabla1[[#This Row],[Fábrica]],Tabla3[],4,FALSE)</f>
        <v>Arizona</v>
      </c>
    </row>
    <row r="2905" spans="1:21" x14ac:dyDescent="0.25">
      <c r="A2905" t="s">
        <v>379</v>
      </c>
      <c r="B2905" s="3">
        <v>44858</v>
      </c>
      <c r="C2905" s="3">
        <v>44874</v>
      </c>
      <c r="D2905" t="s">
        <v>18</v>
      </c>
      <c r="E2905">
        <v>118738</v>
      </c>
      <c r="F2905" t="s">
        <v>19</v>
      </c>
      <c r="G2905" t="s">
        <v>159</v>
      </c>
      <c r="H2905" t="s">
        <v>42</v>
      </c>
      <c r="I2905">
        <v>77041</v>
      </c>
      <c r="J2905" t="s">
        <v>22</v>
      </c>
      <c r="K2905" t="s">
        <v>43</v>
      </c>
      <c r="L2905" t="s">
        <v>24</v>
      </c>
      <c r="M2905" t="s">
        <v>25</v>
      </c>
      <c r="N2905" s="5">
        <v>11.25</v>
      </c>
      <c r="O2905" s="7">
        <v>3</v>
      </c>
      <c r="P2905" s="5">
        <v>7.35</v>
      </c>
      <c r="Q2905" s="5">
        <v>3.9</v>
      </c>
      <c r="R2905" s="22">
        <f>Tabla1[[#This Row],[Fecha de Envío]]-Tabla1[[#This Row],[Fecha de Orden]]</f>
        <v>16</v>
      </c>
      <c r="S2905" s="24">
        <f>YEAR(Tabla1[[#This Row],[Fecha de Orden]])</f>
        <v>2022</v>
      </c>
      <c r="T2905" t="str">
        <f>VLOOKUP(Tabla1[[#This Row],[Nombre del Producto]],Tabla2[[Nombre Producto]:[Costo Unitario]],2,FALSE)</f>
        <v>Wicked Choccy's</v>
      </c>
      <c r="U2905" t="str">
        <f>VLOOKUP(Tabla1[[#This Row],[Fábrica]],Tabla3[],4,FALSE)</f>
        <v>Georgia</v>
      </c>
    </row>
    <row r="2906" spans="1:21" x14ac:dyDescent="0.25">
      <c r="A2906" t="s">
        <v>6442</v>
      </c>
      <c r="B2906" s="3">
        <v>44858</v>
      </c>
      <c r="C2906" s="3">
        <v>44873</v>
      </c>
      <c r="D2906" t="s">
        <v>18</v>
      </c>
      <c r="E2906">
        <v>156608</v>
      </c>
      <c r="F2906" t="s">
        <v>19</v>
      </c>
      <c r="G2906" t="s">
        <v>908</v>
      </c>
      <c r="H2906" t="s">
        <v>42</v>
      </c>
      <c r="I2906">
        <v>78207</v>
      </c>
      <c r="J2906" t="s">
        <v>22</v>
      </c>
      <c r="K2906" t="s">
        <v>43</v>
      </c>
      <c r="L2906" t="s">
        <v>27</v>
      </c>
      <c r="M2906" t="s">
        <v>28</v>
      </c>
      <c r="N2906" s="5">
        <v>14.4</v>
      </c>
      <c r="O2906" s="7">
        <v>4</v>
      </c>
      <c r="P2906" s="5">
        <v>10</v>
      </c>
      <c r="Q2906" s="5">
        <v>4.4000000000000004</v>
      </c>
      <c r="R2906" s="22">
        <f>Tabla1[[#This Row],[Fecha de Envío]]-Tabla1[[#This Row],[Fecha de Orden]]</f>
        <v>15</v>
      </c>
      <c r="S2906" s="24">
        <f>YEAR(Tabla1[[#This Row],[Fecha de Orden]])</f>
        <v>2022</v>
      </c>
      <c r="T2906" t="str">
        <f>VLOOKUP(Tabla1[[#This Row],[Nombre del Producto]],Tabla2[[Nombre Producto]:[Costo Unitario]],2,FALSE)</f>
        <v>Lot's O' Nuts</v>
      </c>
      <c r="U2906" t="str">
        <f>VLOOKUP(Tabla1[[#This Row],[Fábrica]],Tabla3[],4,FALSE)</f>
        <v>Arizona</v>
      </c>
    </row>
    <row r="2907" spans="1:21" x14ac:dyDescent="0.25">
      <c r="A2907" t="s">
        <v>7432</v>
      </c>
      <c r="B2907" s="3">
        <v>44858</v>
      </c>
      <c r="C2907" s="3">
        <v>44871</v>
      </c>
      <c r="D2907" t="s">
        <v>39</v>
      </c>
      <c r="E2907">
        <v>149650</v>
      </c>
      <c r="F2907" t="s">
        <v>19</v>
      </c>
      <c r="G2907" t="s">
        <v>936</v>
      </c>
      <c r="H2907" t="s">
        <v>21</v>
      </c>
      <c r="I2907">
        <v>94601</v>
      </c>
      <c r="J2907" t="s">
        <v>22</v>
      </c>
      <c r="K2907" t="s">
        <v>23</v>
      </c>
      <c r="L2907" t="s">
        <v>24</v>
      </c>
      <c r="M2907" t="s">
        <v>25</v>
      </c>
      <c r="N2907" s="5">
        <v>30</v>
      </c>
      <c r="O2907" s="7">
        <v>8</v>
      </c>
      <c r="P2907" s="5">
        <v>19.600000000000001</v>
      </c>
      <c r="Q2907" s="5">
        <v>10.4</v>
      </c>
      <c r="R2907" s="22">
        <f>Tabla1[[#This Row],[Fecha de Envío]]-Tabla1[[#This Row],[Fecha de Orden]]</f>
        <v>13</v>
      </c>
      <c r="S2907" s="24">
        <f>YEAR(Tabla1[[#This Row],[Fecha de Orden]])</f>
        <v>2022</v>
      </c>
      <c r="T2907" t="str">
        <f>VLOOKUP(Tabla1[[#This Row],[Nombre del Producto]],Tabla2[[Nombre Producto]:[Costo Unitario]],2,FALSE)</f>
        <v>Wicked Choccy's</v>
      </c>
      <c r="U2907" t="str">
        <f>VLOOKUP(Tabla1[[#This Row],[Fábrica]],Tabla3[],4,FALSE)</f>
        <v>Georgia</v>
      </c>
    </row>
    <row r="2908" spans="1:21" x14ac:dyDescent="0.25">
      <c r="A2908" t="s">
        <v>2551</v>
      </c>
      <c r="B2908" s="3">
        <v>44859</v>
      </c>
      <c r="C2908" s="3">
        <v>44869</v>
      </c>
      <c r="D2908" t="s">
        <v>82</v>
      </c>
      <c r="E2908">
        <v>130848</v>
      </c>
      <c r="F2908" t="s">
        <v>19</v>
      </c>
      <c r="G2908" t="s">
        <v>668</v>
      </c>
      <c r="H2908" t="s">
        <v>203</v>
      </c>
      <c r="I2908">
        <v>80219</v>
      </c>
      <c r="J2908" t="s">
        <v>22</v>
      </c>
      <c r="K2908" t="s">
        <v>23</v>
      </c>
      <c r="L2908" t="s">
        <v>45</v>
      </c>
      <c r="M2908" t="s">
        <v>46</v>
      </c>
      <c r="N2908" s="5">
        <v>27.92</v>
      </c>
      <c r="O2908" s="7">
        <v>8</v>
      </c>
      <c r="P2908" s="5">
        <v>19.920000000000002</v>
      </c>
      <c r="Q2908" s="5">
        <v>8</v>
      </c>
      <c r="R2908" s="22">
        <f>Tabla1[[#This Row],[Fecha de Envío]]-Tabla1[[#This Row],[Fecha de Orden]]</f>
        <v>10</v>
      </c>
      <c r="S2908" s="24">
        <f>YEAR(Tabla1[[#This Row],[Fecha de Orden]])</f>
        <v>2022</v>
      </c>
      <c r="T2908" t="str">
        <f>VLOOKUP(Tabla1[[#This Row],[Nombre del Producto]],Tabla2[[Nombre Producto]:[Costo Unitario]],2,FALSE)</f>
        <v>Lot's O' Nuts</v>
      </c>
      <c r="U2908" t="str">
        <f>VLOOKUP(Tabla1[[#This Row],[Fábrica]],Tabla3[],4,FALSE)</f>
        <v>Arizona</v>
      </c>
    </row>
    <row r="2909" spans="1:21" x14ac:dyDescent="0.25">
      <c r="A2909" t="s">
        <v>3958</v>
      </c>
      <c r="B2909" s="3">
        <v>44859</v>
      </c>
      <c r="C2909" s="3">
        <v>44874</v>
      </c>
      <c r="D2909" t="s">
        <v>18</v>
      </c>
      <c r="E2909">
        <v>109862</v>
      </c>
      <c r="F2909" t="s">
        <v>19</v>
      </c>
      <c r="G2909" t="s">
        <v>1028</v>
      </c>
      <c r="H2909" t="s">
        <v>1209</v>
      </c>
      <c r="I2909">
        <v>19711</v>
      </c>
      <c r="J2909" t="s">
        <v>22</v>
      </c>
      <c r="K2909" t="s">
        <v>32</v>
      </c>
      <c r="L2909" t="s">
        <v>33</v>
      </c>
      <c r="M2909" t="s">
        <v>34</v>
      </c>
      <c r="N2909" s="5">
        <v>18</v>
      </c>
      <c r="O2909" s="7">
        <v>5</v>
      </c>
      <c r="P2909" s="5">
        <v>12</v>
      </c>
      <c r="Q2909" s="5">
        <v>6</v>
      </c>
      <c r="R2909" s="22">
        <f>Tabla1[[#This Row],[Fecha de Envío]]-Tabla1[[#This Row],[Fecha de Orden]]</f>
        <v>15</v>
      </c>
      <c r="S2909" s="24">
        <f>YEAR(Tabla1[[#This Row],[Fecha de Orden]])</f>
        <v>2022</v>
      </c>
      <c r="T2909" t="str">
        <f>VLOOKUP(Tabla1[[#This Row],[Nombre del Producto]],Tabla2[[Nombre Producto]:[Costo Unitario]],2,FALSE)</f>
        <v>Lot's O' Nuts</v>
      </c>
      <c r="U2909" t="str">
        <f>VLOOKUP(Tabla1[[#This Row],[Fábrica]],Tabla3[],4,FALSE)</f>
        <v>Arizona</v>
      </c>
    </row>
    <row r="2910" spans="1:21" x14ac:dyDescent="0.25">
      <c r="A2910" t="s">
        <v>3959</v>
      </c>
      <c r="B2910" s="3">
        <v>44859</v>
      </c>
      <c r="C2910" s="3">
        <v>44874</v>
      </c>
      <c r="D2910" t="s">
        <v>18</v>
      </c>
      <c r="E2910">
        <v>109862</v>
      </c>
      <c r="F2910" t="s">
        <v>19</v>
      </c>
      <c r="G2910" t="s">
        <v>1028</v>
      </c>
      <c r="H2910" t="s">
        <v>1209</v>
      </c>
      <c r="I2910">
        <v>19711</v>
      </c>
      <c r="J2910" t="s">
        <v>22</v>
      </c>
      <c r="K2910" t="s">
        <v>32</v>
      </c>
      <c r="L2910" t="s">
        <v>36</v>
      </c>
      <c r="M2910" t="s">
        <v>37</v>
      </c>
      <c r="N2910" s="5">
        <v>3.25</v>
      </c>
      <c r="O2910" s="7">
        <v>1</v>
      </c>
      <c r="P2910" s="5">
        <v>2.11</v>
      </c>
      <c r="Q2910" s="5">
        <v>1.1399999999999999</v>
      </c>
      <c r="R2910" s="22">
        <f>Tabla1[[#This Row],[Fecha de Envío]]-Tabla1[[#This Row],[Fecha de Orden]]</f>
        <v>15</v>
      </c>
      <c r="S2910" s="24">
        <f>YEAR(Tabla1[[#This Row],[Fecha de Orden]])</f>
        <v>2022</v>
      </c>
      <c r="T2910" t="str">
        <f>VLOOKUP(Tabla1[[#This Row],[Nombre del Producto]],Tabla2[[Nombre Producto]:[Costo Unitario]],2,FALSE)</f>
        <v>Wicked Choccy's</v>
      </c>
      <c r="U2910" t="str">
        <f>VLOOKUP(Tabla1[[#This Row],[Fábrica]],Tabla3[],4,FALSE)</f>
        <v>Georgia</v>
      </c>
    </row>
    <row r="2911" spans="1:21" x14ac:dyDescent="0.25">
      <c r="A2911" t="s">
        <v>4385</v>
      </c>
      <c r="B2911" s="3">
        <v>44859</v>
      </c>
      <c r="C2911" s="3">
        <v>44871</v>
      </c>
      <c r="D2911" t="s">
        <v>71</v>
      </c>
      <c r="E2911">
        <v>105844</v>
      </c>
      <c r="F2911" t="s">
        <v>19</v>
      </c>
      <c r="G2911" t="s">
        <v>4386</v>
      </c>
      <c r="H2911" t="s">
        <v>345</v>
      </c>
      <c r="I2911">
        <v>89431</v>
      </c>
      <c r="J2911" t="s">
        <v>22</v>
      </c>
      <c r="K2911" t="s">
        <v>23</v>
      </c>
      <c r="L2911" t="s">
        <v>27</v>
      </c>
      <c r="M2911" t="s">
        <v>28</v>
      </c>
      <c r="N2911" s="5">
        <v>14.4</v>
      </c>
      <c r="O2911" s="7">
        <v>4</v>
      </c>
      <c r="P2911" s="5">
        <v>10</v>
      </c>
      <c r="Q2911" s="5">
        <v>4.4000000000000004</v>
      </c>
      <c r="R2911" s="22">
        <f>Tabla1[[#This Row],[Fecha de Envío]]-Tabla1[[#This Row],[Fecha de Orden]]</f>
        <v>12</v>
      </c>
      <c r="S2911" s="24">
        <f>YEAR(Tabla1[[#This Row],[Fecha de Orden]])</f>
        <v>2022</v>
      </c>
      <c r="T2911" t="str">
        <f>VLOOKUP(Tabla1[[#This Row],[Nombre del Producto]],Tabla2[[Nombre Producto]:[Costo Unitario]],2,FALSE)</f>
        <v>Lot's O' Nuts</v>
      </c>
      <c r="U2911" t="str">
        <f>VLOOKUP(Tabla1[[#This Row],[Fábrica]],Tabla3[],4,FALSE)</f>
        <v>Arizona</v>
      </c>
    </row>
    <row r="2912" spans="1:21" x14ac:dyDescent="0.25">
      <c r="A2912" t="s">
        <v>8658</v>
      </c>
      <c r="B2912" s="3">
        <v>44859</v>
      </c>
      <c r="C2912" s="3">
        <v>44874</v>
      </c>
      <c r="D2912" t="s">
        <v>18</v>
      </c>
      <c r="E2912">
        <v>152891</v>
      </c>
      <c r="F2912" t="s">
        <v>19</v>
      </c>
      <c r="G2912" t="s">
        <v>20</v>
      </c>
      <c r="H2912" t="s">
        <v>21</v>
      </c>
      <c r="I2912">
        <v>94110</v>
      </c>
      <c r="J2912" t="s">
        <v>22</v>
      </c>
      <c r="K2912" t="s">
        <v>23</v>
      </c>
      <c r="L2912" t="s">
        <v>24</v>
      </c>
      <c r="M2912" t="s">
        <v>25</v>
      </c>
      <c r="N2912" s="5">
        <v>11.25</v>
      </c>
      <c r="O2912" s="7">
        <v>3</v>
      </c>
      <c r="P2912" s="5">
        <v>7.35</v>
      </c>
      <c r="Q2912" s="5">
        <v>3.9</v>
      </c>
      <c r="R2912" s="22">
        <f>Tabla1[[#This Row],[Fecha de Envío]]-Tabla1[[#This Row],[Fecha de Orden]]</f>
        <v>15</v>
      </c>
      <c r="S2912" s="24">
        <f>YEAR(Tabla1[[#This Row],[Fecha de Orden]])</f>
        <v>2022</v>
      </c>
      <c r="T2912" t="str">
        <f>VLOOKUP(Tabla1[[#This Row],[Nombre del Producto]],Tabla2[[Nombre Producto]:[Costo Unitario]],2,FALSE)</f>
        <v>Wicked Choccy's</v>
      </c>
      <c r="U2912" t="str">
        <f>VLOOKUP(Tabla1[[#This Row],[Fábrica]],Tabla3[],4,FALSE)</f>
        <v>Georgia</v>
      </c>
    </row>
    <row r="2913" spans="1:21" x14ac:dyDescent="0.25">
      <c r="A2913" t="s">
        <v>8659</v>
      </c>
      <c r="B2913" s="3">
        <v>44859</v>
      </c>
      <c r="C2913" s="3">
        <v>44874</v>
      </c>
      <c r="D2913" t="s">
        <v>18</v>
      </c>
      <c r="E2913">
        <v>152891</v>
      </c>
      <c r="F2913" t="s">
        <v>19</v>
      </c>
      <c r="G2913" t="s">
        <v>20</v>
      </c>
      <c r="H2913" t="s">
        <v>21</v>
      </c>
      <c r="I2913">
        <v>94110</v>
      </c>
      <c r="J2913" t="s">
        <v>22</v>
      </c>
      <c r="K2913" t="s">
        <v>23</v>
      </c>
      <c r="L2913" t="s">
        <v>33</v>
      </c>
      <c r="M2913" t="s">
        <v>34</v>
      </c>
      <c r="N2913" s="5">
        <v>10.8</v>
      </c>
      <c r="O2913" s="7">
        <v>3</v>
      </c>
      <c r="P2913" s="5">
        <v>7.2</v>
      </c>
      <c r="Q2913" s="5">
        <v>3.6</v>
      </c>
      <c r="R2913" s="22">
        <f>Tabla1[[#This Row],[Fecha de Envío]]-Tabla1[[#This Row],[Fecha de Orden]]</f>
        <v>15</v>
      </c>
      <c r="S2913" s="24">
        <f>YEAR(Tabla1[[#This Row],[Fecha de Orden]])</f>
        <v>2022</v>
      </c>
      <c r="T2913" t="str">
        <f>VLOOKUP(Tabla1[[#This Row],[Nombre del Producto]],Tabla2[[Nombre Producto]:[Costo Unitario]],2,FALSE)</f>
        <v>Lot's O' Nuts</v>
      </c>
      <c r="U2913" t="str">
        <f>VLOOKUP(Tabla1[[#This Row],[Fábrica]],Tabla3[],4,FALSE)</f>
        <v>Arizona</v>
      </c>
    </row>
    <row r="2914" spans="1:21" x14ac:dyDescent="0.25">
      <c r="A2914" t="s">
        <v>380</v>
      </c>
      <c r="B2914" s="3">
        <v>44860</v>
      </c>
      <c r="C2914" s="3">
        <v>44874</v>
      </c>
      <c r="D2914" t="s">
        <v>71</v>
      </c>
      <c r="E2914">
        <v>156146</v>
      </c>
      <c r="F2914" t="s">
        <v>19</v>
      </c>
      <c r="G2914" t="s">
        <v>381</v>
      </c>
      <c r="H2914" t="s">
        <v>69</v>
      </c>
      <c r="I2914">
        <v>85345</v>
      </c>
      <c r="J2914" t="s">
        <v>22</v>
      </c>
      <c r="K2914" t="s">
        <v>23</v>
      </c>
      <c r="L2914" t="s">
        <v>36</v>
      </c>
      <c r="M2914" t="s">
        <v>37</v>
      </c>
      <c r="N2914" s="5">
        <v>6.5</v>
      </c>
      <c r="O2914" s="7">
        <v>2</v>
      </c>
      <c r="P2914" s="5">
        <v>4.22</v>
      </c>
      <c r="Q2914" s="5">
        <v>2.2799999999999998</v>
      </c>
      <c r="R2914" s="22">
        <f>Tabla1[[#This Row],[Fecha de Envío]]-Tabla1[[#This Row],[Fecha de Orden]]</f>
        <v>14</v>
      </c>
      <c r="S2914" s="24">
        <f>YEAR(Tabla1[[#This Row],[Fecha de Orden]])</f>
        <v>2022</v>
      </c>
      <c r="T2914" t="str">
        <f>VLOOKUP(Tabla1[[#This Row],[Nombre del Producto]],Tabla2[[Nombre Producto]:[Costo Unitario]],2,FALSE)</f>
        <v>Wicked Choccy's</v>
      </c>
      <c r="U2914" t="str">
        <f>VLOOKUP(Tabla1[[#This Row],[Fábrica]],Tabla3[],4,FALSE)</f>
        <v>Georgia</v>
      </c>
    </row>
    <row r="2915" spans="1:21" x14ac:dyDescent="0.25">
      <c r="A2915" t="s">
        <v>382</v>
      </c>
      <c r="B2915" s="3">
        <v>44860</v>
      </c>
      <c r="C2915" s="3">
        <v>44874</v>
      </c>
      <c r="D2915" t="s">
        <v>71</v>
      </c>
      <c r="E2915">
        <v>156146</v>
      </c>
      <c r="F2915" t="s">
        <v>19</v>
      </c>
      <c r="G2915" t="s">
        <v>381</v>
      </c>
      <c r="H2915" t="s">
        <v>69</v>
      </c>
      <c r="I2915">
        <v>85345</v>
      </c>
      <c r="J2915" t="s">
        <v>22</v>
      </c>
      <c r="K2915" t="s">
        <v>23</v>
      </c>
      <c r="L2915" t="s">
        <v>27</v>
      </c>
      <c r="M2915" t="s">
        <v>28</v>
      </c>
      <c r="N2915" s="5">
        <v>7.2</v>
      </c>
      <c r="O2915" s="7">
        <v>2</v>
      </c>
      <c r="P2915" s="5">
        <v>5</v>
      </c>
      <c r="Q2915" s="5">
        <v>2.2000000000000002</v>
      </c>
      <c r="R2915" s="22">
        <f>Tabla1[[#This Row],[Fecha de Envío]]-Tabla1[[#This Row],[Fecha de Orden]]</f>
        <v>14</v>
      </c>
      <c r="S2915" s="24">
        <f>YEAR(Tabla1[[#This Row],[Fecha de Orden]])</f>
        <v>2022</v>
      </c>
      <c r="T2915" t="str">
        <f>VLOOKUP(Tabla1[[#This Row],[Nombre del Producto]],Tabla2[[Nombre Producto]:[Costo Unitario]],2,FALSE)</f>
        <v>Lot's O' Nuts</v>
      </c>
      <c r="U2915" t="str">
        <f>VLOOKUP(Tabla1[[#This Row],[Fábrica]],Tabla3[],4,FALSE)</f>
        <v>Arizona</v>
      </c>
    </row>
    <row r="2916" spans="1:21" x14ac:dyDescent="0.25">
      <c r="A2916" t="s">
        <v>5191</v>
      </c>
      <c r="B2916" s="3">
        <v>44860</v>
      </c>
      <c r="C2916" s="3">
        <v>44876</v>
      </c>
      <c r="D2916" t="s">
        <v>18</v>
      </c>
      <c r="E2916">
        <v>150714</v>
      </c>
      <c r="F2916" t="s">
        <v>19</v>
      </c>
      <c r="G2916" t="s">
        <v>86</v>
      </c>
      <c r="H2916" t="s">
        <v>62</v>
      </c>
      <c r="I2916">
        <v>97477</v>
      </c>
      <c r="J2916" t="s">
        <v>22</v>
      </c>
      <c r="K2916" t="s">
        <v>23</v>
      </c>
      <c r="L2916" t="s">
        <v>33</v>
      </c>
      <c r="M2916" t="s">
        <v>34</v>
      </c>
      <c r="N2916" s="5">
        <v>18</v>
      </c>
      <c r="O2916" s="7">
        <v>5</v>
      </c>
      <c r="P2916" s="5">
        <v>12</v>
      </c>
      <c r="Q2916" s="5">
        <v>6</v>
      </c>
      <c r="R2916" s="22">
        <f>Tabla1[[#This Row],[Fecha de Envío]]-Tabla1[[#This Row],[Fecha de Orden]]</f>
        <v>16</v>
      </c>
      <c r="S2916" s="24">
        <f>YEAR(Tabla1[[#This Row],[Fecha de Orden]])</f>
        <v>2022</v>
      </c>
      <c r="T2916" t="str">
        <f>VLOOKUP(Tabla1[[#This Row],[Nombre del Producto]],Tabla2[[Nombre Producto]:[Costo Unitario]],2,FALSE)</f>
        <v>Lot's O' Nuts</v>
      </c>
      <c r="U2916" t="str">
        <f>VLOOKUP(Tabla1[[#This Row],[Fábrica]],Tabla3[],4,FALSE)</f>
        <v>Arizona</v>
      </c>
    </row>
    <row r="2917" spans="1:21" x14ac:dyDescent="0.25">
      <c r="A2917" t="s">
        <v>5192</v>
      </c>
      <c r="B2917" s="3">
        <v>44860</v>
      </c>
      <c r="C2917" s="3">
        <v>44876</v>
      </c>
      <c r="D2917" t="s">
        <v>18</v>
      </c>
      <c r="E2917">
        <v>150714</v>
      </c>
      <c r="F2917" t="s">
        <v>19</v>
      </c>
      <c r="G2917" t="s">
        <v>86</v>
      </c>
      <c r="H2917" t="s">
        <v>62</v>
      </c>
      <c r="I2917">
        <v>97477</v>
      </c>
      <c r="J2917" t="s">
        <v>22</v>
      </c>
      <c r="K2917" t="s">
        <v>23</v>
      </c>
      <c r="L2917" t="s">
        <v>45</v>
      </c>
      <c r="M2917" t="s">
        <v>46</v>
      </c>
      <c r="N2917" s="5">
        <v>24.43</v>
      </c>
      <c r="O2917" s="7">
        <v>7</v>
      </c>
      <c r="P2917" s="5">
        <v>17.43</v>
      </c>
      <c r="Q2917" s="5">
        <v>7</v>
      </c>
      <c r="R2917" s="22">
        <f>Tabla1[[#This Row],[Fecha de Envío]]-Tabla1[[#This Row],[Fecha de Orden]]</f>
        <v>16</v>
      </c>
      <c r="S2917" s="24">
        <f>YEAR(Tabla1[[#This Row],[Fecha de Orden]])</f>
        <v>2022</v>
      </c>
      <c r="T2917" t="str">
        <f>VLOOKUP(Tabla1[[#This Row],[Nombre del Producto]],Tabla2[[Nombre Producto]:[Costo Unitario]],2,FALSE)</f>
        <v>Lot's O' Nuts</v>
      </c>
      <c r="U2917" t="str">
        <f>VLOOKUP(Tabla1[[#This Row],[Fábrica]],Tabla3[],4,FALSE)</f>
        <v>Arizona</v>
      </c>
    </row>
    <row r="2918" spans="1:21" x14ac:dyDescent="0.25">
      <c r="A2918" t="s">
        <v>5193</v>
      </c>
      <c r="B2918" s="3">
        <v>44860</v>
      </c>
      <c r="C2918" s="3">
        <v>44876</v>
      </c>
      <c r="D2918" t="s">
        <v>18</v>
      </c>
      <c r="E2918">
        <v>150714</v>
      </c>
      <c r="F2918" t="s">
        <v>19</v>
      </c>
      <c r="G2918" t="s">
        <v>86</v>
      </c>
      <c r="H2918" t="s">
        <v>62</v>
      </c>
      <c r="I2918">
        <v>97477</v>
      </c>
      <c r="J2918" t="s">
        <v>22</v>
      </c>
      <c r="K2918" t="s">
        <v>23</v>
      </c>
      <c r="L2918" t="s">
        <v>27</v>
      </c>
      <c r="M2918" t="s">
        <v>28</v>
      </c>
      <c r="N2918" s="5">
        <v>10.8</v>
      </c>
      <c r="O2918" s="7">
        <v>3</v>
      </c>
      <c r="P2918" s="5">
        <v>7.5</v>
      </c>
      <c r="Q2918" s="5">
        <v>3.3</v>
      </c>
      <c r="R2918" s="22">
        <f>Tabla1[[#This Row],[Fecha de Envío]]-Tabla1[[#This Row],[Fecha de Orden]]</f>
        <v>16</v>
      </c>
      <c r="S2918" s="24">
        <f>YEAR(Tabla1[[#This Row],[Fecha de Orden]])</f>
        <v>2022</v>
      </c>
      <c r="T2918" t="str">
        <f>VLOOKUP(Tabla1[[#This Row],[Nombre del Producto]],Tabla2[[Nombre Producto]:[Costo Unitario]],2,FALSE)</f>
        <v>Lot's O' Nuts</v>
      </c>
      <c r="U2918" t="str">
        <f>VLOOKUP(Tabla1[[#This Row],[Fábrica]],Tabla3[],4,FALSE)</f>
        <v>Arizona</v>
      </c>
    </row>
    <row r="2919" spans="1:21" x14ac:dyDescent="0.25">
      <c r="A2919" t="s">
        <v>5194</v>
      </c>
      <c r="B2919" s="3">
        <v>44860</v>
      </c>
      <c r="C2919" s="3">
        <v>44876</v>
      </c>
      <c r="D2919" t="s">
        <v>18</v>
      </c>
      <c r="E2919">
        <v>150714</v>
      </c>
      <c r="F2919" t="s">
        <v>19</v>
      </c>
      <c r="G2919" t="s">
        <v>86</v>
      </c>
      <c r="H2919" t="s">
        <v>62</v>
      </c>
      <c r="I2919">
        <v>97477</v>
      </c>
      <c r="J2919" t="s">
        <v>22</v>
      </c>
      <c r="K2919" t="s">
        <v>23</v>
      </c>
      <c r="L2919" t="s">
        <v>24</v>
      </c>
      <c r="M2919" t="s">
        <v>25</v>
      </c>
      <c r="N2919" s="5">
        <v>37.5</v>
      </c>
      <c r="O2919" s="7">
        <v>10</v>
      </c>
      <c r="P2919" s="5">
        <v>24.5</v>
      </c>
      <c r="Q2919" s="5">
        <v>13</v>
      </c>
      <c r="R2919" s="22">
        <f>Tabla1[[#This Row],[Fecha de Envío]]-Tabla1[[#This Row],[Fecha de Orden]]</f>
        <v>16</v>
      </c>
      <c r="S2919" s="24">
        <f>YEAR(Tabla1[[#This Row],[Fecha de Orden]])</f>
        <v>2022</v>
      </c>
      <c r="T2919" t="str">
        <f>VLOOKUP(Tabla1[[#This Row],[Nombre del Producto]],Tabla2[[Nombre Producto]:[Costo Unitario]],2,FALSE)</f>
        <v>Wicked Choccy's</v>
      </c>
      <c r="U2919" t="str">
        <f>VLOOKUP(Tabla1[[#This Row],[Fábrica]],Tabla3[],4,FALSE)</f>
        <v>Georgia</v>
      </c>
    </row>
    <row r="2920" spans="1:21" x14ac:dyDescent="0.25">
      <c r="A2920" t="s">
        <v>6487</v>
      </c>
      <c r="B2920" s="3">
        <v>44860</v>
      </c>
      <c r="C2920" s="3">
        <v>44874</v>
      </c>
      <c r="D2920" t="s">
        <v>18</v>
      </c>
      <c r="E2920">
        <v>139290</v>
      </c>
      <c r="F2920" t="s">
        <v>19</v>
      </c>
      <c r="G2920" t="s">
        <v>55</v>
      </c>
      <c r="H2920" t="s">
        <v>21</v>
      </c>
      <c r="I2920">
        <v>91730</v>
      </c>
      <c r="J2920" t="s">
        <v>148</v>
      </c>
      <c r="K2920" t="s">
        <v>23</v>
      </c>
      <c r="L2920" t="s">
        <v>445</v>
      </c>
      <c r="M2920" t="s">
        <v>446</v>
      </c>
      <c r="N2920" s="5">
        <v>6.5</v>
      </c>
      <c r="O2920" s="7">
        <v>2</v>
      </c>
      <c r="P2920" s="5">
        <v>0.5</v>
      </c>
      <c r="Q2920" s="5">
        <v>6</v>
      </c>
      <c r="R2920" s="22">
        <f>Tabla1[[#This Row],[Fecha de Envío]]-Tabla1[[#This Row],[Fecha de Orden]]</f>
        <v>14</v>
      </c>
      <c r="S2920" s="24">
        <f>YEAR(Tabla1[[#This Row],[Fecha de Orden]])</f>
        <v>2022</v>
      </c>
      <c r="T2920" t="str">
        <f>VLOOKUP(Tabla1[[#This Row],[Nombre del Producto]],Tabla2[[Nombre Producto]:[Costo Unitario]],2,FALSE)</f>
        <v>The Other Factory</v>
      </c>
      <c r="U2920" t="str">
        <f>VLOOKUP(Tabla1[[#This Row],[Fábrica]],Tabla3[],4,FALSE)</f>
        <v>Tennessee</v>
      </c>
    </row>
    <row r="2921" spans="1:21" x14ac:dyDescent="0.25">
      <c r="A2921" t="s">
        <v>7420</v>
      </c>
      <c r="B2921" s="3">
        <v>44862</v>
      </c>
      <c r="C2921" s="3">
        <v>44878</v>
      </c>
      <c r="D2921" t="s">
        <v>18</v>
      </c>
      <c r="E2921">
        <v>162537</v>
      </c>
      <c r="F2921" t="s">
        <v>19</v>
      </c>
      <c r="G2921" t="s">
        <v>178</v>
      </c>
      <c r="H2921" t="s">
        <v>116</v>
      </c>
      <c r="I2921">
        <v>42420</v>
      </c>
      <c r="J2921" t="s">
        <v>22</v>
      </c>
      <c r="K2921" t="s">
        <v>66</v>
      </c>
      <c r="L2921" t="s">
        <v>36</v>
      </c>
      <c r="M2921" t="s">
        <v>37</v>
      </c>
      <c r="N2921" s="5">
        <v>22.75</v>
      </c>
      <c r="O2921" s="7">
        <v>7</v>
      </c>
      <c r="P2921" s="5">
        <v>14.77</v>
      </c>
      <c r="Q2921" s="5">
        <v>7.98</v>
      </c>
      <c r="R2921" s="22">
        <f>Tabla1[[#This Row],[Fecha de Envío]]-Tabla1[[#This Row],[Fecha de Orden]]</f>
        <v>16</v>
      </c>
      <c r="S2921" s="24">
        <f>YEAR(Tabla1[[#This Row],[Fecha de Orden]])</f>
        <v>2022</v>
      </c>
      <c r="T2921" t="str">
        <f>VLOOKUP(Tabla1[[#This Row],[Nombre del Producto]],Tabla2[[Nombre Producto]:[Costo Unitario]],2,FALSE)</f>
        <v>Wicked Choccy's</v>
      </c>
      <c r="U2921" t="str">
        <f>VLOOKUP(Tabla1[[#This Row],[Fábrica]],Tabla3[],4,FALSE)</f>
        <v>Georgia</v>
      </c>
    </row>
    <row r="2922" spans="1:21" x14ac:dyDescent="0.25">
      <c r="A2922" t="s">
        <v>7421</v>
      </c>
      <c r="B2922" s="3">
        <v>44862</v>
      </c>
      <c r="C2922" s="3">
        <v>44878</v>
      </c>
      <c r="D2922" t="s">
        <v>18</v>
      </c>
      <c r="E2922">
        <v>162537</v>
      </c>
      <c r="F2922" t="s">
        <v>19</v>
      </c>
      <c r="G2922" t="s">
        <v>178</v>
      </c>
      <c r="H2922" t="s">
        <v>116</v>
      </c>
      <c r="I2922">
        <v>42420</v>
      </c>
      <c r="J2922" t="s">
        <v>22</v>
      </c>
      <c r="K2922" t="s">
        <v>66</v>
      </c>
      <c r="L2922" t="s">
        <v>24</v>
      </c>
      <c r="M2922" t="s">
        <v>25</v>
      </c>
      <c r="N2922" s="5">
        <v>3.75</v>
      </c>
      <c r="O2922" s="7">
        <v>1</v>
      </c>
      <c r="P2922" s="5">
        <v>2.4500000000000002</v>
      </c>
      <c r="Q2922" s="5">
        <v>1.3</v>
      </c>
      <c r="R2922" s="22">
        <f>Tabla1[[#This Row],[Fecha de Envío]]-Tabla1[[#This Row],[Fecha de Orden]]</f>
        <v>16</v>
      </c>
      <c r="S2922" s="24">
        <f>YEAR(Tabla1[[#This Row],[Fecha de Orden]])</f>
        <v>2022</v>
      </c>
      <c r="T2922" t="str">
        <f>VLOOKUP(Tabla1[[#This Row],[Nombre del Producto]],Tabla2[[Nombre Producto]:[Costo Unitario]],2,FALSE)</f>
        <v>Wicked Choccy's</v>
      </c>
      <c r="U2922" t="str">
        <f>VLOOKUP(Tabla1[[#This Row],[Fábrica]],Tabla3[],4,FALSE)</f>
        <v>Georgia</v>
      </c>
    </row>
    <row r="2923" spans="1:21" x14ac:dyDescent="0.25">
      <c r="A2923" t="s">
        <v>6536</v>
      </c>
      <c r="B2923" s="3">
        <v>44863</v>
      </c>
      <c r="C2923" s="3">
        <v>44877</v>
      </c>
      <c r="D2923" t="s">
        <v>18</v>
      </c>
      <c r="E2923">
        <v>110289</v>
      </c>
      <c r="F2923" t="s">
        <v>19</v>
      </c>
      <c r="G2923" t="s">
        <v>20</v>
      </c>
      <c r="H2923" t="s">
        <v>21</v>
      </c>
      <c r="I2923">
        <v>94109</v>
      </c>
      <c r="J2923" t="s">
        <v>22</v>
      </c>
      <c r="K2923" t="s">
        <v>23</v>
      </c>
      <c r="L2923" t="s">
        <v>24</v>
      </c>
      <c r="M2923" t="s">
        <v>25</v>
      </c>
      <c r="N2923" s="5">
        <v>15</v>
      </c>
      <c r="O2923" s="7">
        <v>4</v>
      </c>
      <c r="P2923" s="5">
        <v>9.8000000000000007</v>
      </c>
      <c r="Q2923" s="5">
        <v>5.2</v>
      </c>
      <c r="R2923" s="22">
        <f>Tabla1[[#This Row],[Fecha de Envío]]-Tabla1[[#This Row],[Fecha de Orden]]</f>
        <v>14</v>
      </c>
      <c r="S2923" s="24">
        <f>YEAR(Tabla1[[#This Row],[Fecha de Orden]])</f>
        <v>2022</v>
      </c>
      <c r="T2923" t="str">
        <f>VLOOKUP(Tabla1[[#This Row],[Nombre del Producto]],Tabla2[[Nombre Producto]:[Costo Unitario]],2,FALSE)</f>
        <v>Wicked Choccy's</v>
      </c>
      <c r="U2923" t="str">
        <f>VLOOKUP(Tabla1[[#This Row],[Fábrica]],Tabla3[],4,FALSE)</f>
        <v>Georgia</v>
      </c>
    </row>
    <row r="2924" spans="1:21" x14ac:dyDescent="0.25">
      <c r="A2924" t="s">
        <v>6537</v>
      </c>
      <c r="B2924" s="3">
        <v>44863</v>
      </c>
      <c r="C2924" s="3">
        <v>44877</v>
      </c>
      <c r="D2924" t="s">
        <v>18</v>
      </c>
      <c r="E2924">
        <v>110289</v>
      </c>
      <c r="F2924" t="s">
        <v>19</v>
      </c>
      <c r="G2924" t="s">
        <v>20</v>
      </c>
      <c r="H2924" t="s">
        <v>21</v>
      </c>
      <c r="I2924">
        <v>94109</v>
      </c>
      <c r="J2924" t="s">
        <v>22</v>
      </c>
      <c r="K2924" t="s">
        <v>23</v>
      </c>
      <c r="L2924" t="s">
        <v>36</v>
      </c>
      <c r="M2924" t="s">
        <v>37</v>
      </c>
      <c r="N2924" s="5">
        <v>16.25</v>
      </c>
      <c r="O2924" s="7">
        <v>5</v>
      </c>
      <c r="P2924" s="5">
        <v>10.55</v>
      </c>
      <c r="Q2924" s="5">
        <v>5.7</v>
      </c>
      <c r="R2924" s="22">
        <f>Tabla1[[#This Row],[Fecha de Envío]]-Tabla1[[#This Row],[Fecha de Orden]]</f>
        <v>14</v>
      </c>
      <c r="S2924" s="24">
        <f>YEAR(Tabla1[[#This Row],[Fecha de Orden]])</f>
        <v>2022</v>
      </c>
      <c r="T2924" t="str">
        <f>VLOOKUP(Tabla1[[#This Row],[Nombre del Producto]],Tabla2[[Nombre Producto]:[Costo Unitario]],2,FALSE)</f>
        <v>Wicked Choccy's</v>
      </c>
      <c r="U2924" t="str">
        <f>VLOOKUP(Tabla1[[#This Row],[Fábrica]],Tabla3[],4,FALSE)</f>
        <v>Georgia</v>
      </c>
    </row>
    <row r="2925" spans="1:21" x14ac:dyDescent="0.25">
      <c r="A2925" t="s">
        <v>1097</v>
      </c>
      <c r="B2925" s="3">
        <v>44864</v>
      </c>
      <c r="C2925" s="3">
        <v>44874</v>
      </c>
      <c r="D2925" t="s">
        <v>82</v>
      </c>
      <c r="E2925">
        <v>145758</v>
      </c>
      <c r="F2925" t="s">
        <v>19</v>
      </c>
      <c r="G2925" t="s">
        <v>30</v>
      </c>
      <c r="H2925" t="s">
        <v>31</v>
      </c>
      <c r="I2925">
        <v>10024</v>
      </c>
      <c r="J2925" t="s">
        <v>148</v>
      </c>
      <c r="K2925" t="s">
        <v>32</v>
      </c>
      <c r="L2925" t="s">
        <v>348</v>
      </c>
      <c r="M2925" t="s">
        <v>349</v>
      </c>
      <c r="N2925" s="5">
        <v>80</v>
      </c>
      <c r="O2925" s="7">
        <v>4</v>
      </c>
      <c r="P2925" s="5">
        <v>40</v>
      </c>
      <c r="Q2925" s="5">
        <v>40</v>
      </c>
      <c r="R2925" s="22">
        <f>Tabla1[[#This Row],[Fecha de Envío]]-Tabla1[[#This Row],[Fecha de Orden]]</f>
        <v>10</v>
      </c>
      <c r="S2925" s="24">
        <f>YEAR(Tabla1[[#This Row],[Fecha de Orden]])</f>
        <v>2022</v>
      </c>
      <c r="T2925" t="str">
        <f>VLOOKUP(Tabla1[[#This Row],[Nombre del Producto]],Tabla2[[Nombre Producto]:[Costo Unitario]],2,FALSE)</f>
        <v>Secret Factory</v>
      </c>
      <c r="U2925" t="str">
        <f>VLOOKUP(Tabla1[[#This Row],[Fábrica]],Tabla3[],4,FALSE)</f>
        <v>Illinois</v>
      </c>
    </row>
    <row r="2926" spans="1:21" x14ac:dyDescent="0.25">
      <c r="A2926" t="s">
        <v>1849</v>
      </c>
      <c r="B2926" s="3">
        <v>44864</v>
      </c>
      <c r="C2926" s="3">
        <v>44876</v>
      </c>
      <c r="D2926" t="s">
        <v>71</v>
      </c>
      <c r="E2926">
        <v>123673</v>
      </c>
      <c r="F2926" t="s">
        <v>19</v>
      </c>
      <c r="G2926" t="s">
        <v>92</v>
      </c>
      <c r="H2926" t="s">
        <v>93</v>
      </c>
      <c r="I2926">
        <v>48227</v>
      </c>
      <c r="J2926" t="s">
        <v>22</v>
      </c>
      <c r="K2926" t="s">
        <v>43</v>
      </c>
      <c r="L2926" t="s">
        <v>24</v>
      </c>
      <c r="M2926" t="s">
        <v>25</v>
      </c>
      <c r="N2926" s="5">
        <v>7.5</v>
      </c>
      <c r="O2926" s="7">
        <v>2</v>
      </c>
      <c r="P2926" s="5">
        <v>4.9000000000000004</v>
      </c>
      <c r="Q2926" s="5">
        <v>2.6</v>
      </c>
      <c r="R2926" s="22">
        <f>Tabla1[[#This Row],[Fecha de Envío]]-Tabla1[[#This Row],[Fecha de Orden]]</f>
        <v>12</v>
      </c>
      <c r="S2926" s="24">
        <f>YEAR(Tabla1[[#This Row],[Fecha de Orden]])</f>
        <v>2022</v>
      </c>
      <c r="T2926" t="str">
        <f>VLOOKUP(Tabla1[[#This Row],[Nombre del Producto]],Tabla2[[Nombre Producto]:[Costo Unitario]],2,FALSE)</f>
        <v>Wicked Choccy's</v>
      </c>
      <c r="U2926" t="str">
        <f>VLOOKUP(Tabla1[[#This Row],[Fábrica]],Tabla3[],4,FALSE)</f>
        <v>Georgia</v>
      </c>
    </row>
    <row r="2927" spans="1:21" x14ac:dyDescent="0.25">
      <c r="A2927" t="s">
        <v>3421</v>
      </c>
      <c r="B2927" s="3">
        <v>44864</v>
      </c>
      <c r="C2927" s="3">
        <v>44877</v>
      </c>
      <c r="D2927" t="s">
        <v>71</v>
      </c>
      <c r="E2927">
        <v>131359</v>
      </c>
      <c r="F2927" t="s">
        <v>19</v>
      </c>
      <c r="G2927" t="s">
        <v>668</v>
      </c>
      <c r="H2927" t="s">
        <v>203</v>
      </c>
      <c r="I2927">
        <v>80219</v>
      </c>
      <c r="J2927" t="s">
        <v>148</v>
      </c>
      <c r="K2927" t="s">
        <v>23</v>
      </c>
      <c r="L2927" t="s">
        <v>445</v>
      </c>
      <c r="M2927" t="s">
        <v>446</v>
      </c>
      <c r="N2927" s="5">
        <v>13</v>
      </c>
      <c r="O2927" s="7">
        <v>4</v>
      </c>
      <c r="P2927" s="5">
        <v>1</v>
      </c>
      <c r="Q2927" s="5">
        <v>12</v>
      </c>
      <c r="R2927" s="22">
        <f>Tabla1[[#This Row],[Fecha de Envío]]-Tabla1[[#This Row],[Fecha de Orden]]</f>
        <v>13</v>
      </c>
      <c r="S2927" s="24">
        <f>YEAR(Tabla1[[#This Row],[Fecha de Orden]])</f>
        <v>2022</v>
      </c>
      <c r="T2927" t="str">
        <f>VLOOKUP(Tabla1[[#This Row],[Nombre del Producto]],Tabla2[[Nombre Producto]:[Costo Unitario]],2,FALSE)</f>
        <v>The Other Factory</v>
      </c>
      <c r="U2927" t="str">
        <f>VLOOKUP(Tabla1[[#This Row],[Fábrica]],Tabla3[],4,FALSE)</f>
        <v>Tennessee</v>
      </c>
    </row>
    <row r="2928" spans="1:21" x14ac:dyDescent="0.25">
      <c r="A2928" t="s">
        <v>3422</v>
      </c>
      <c r="B2928" s="3">
        <v>44864</v>
      </c>
      <c r="C2928" s="3">
        <v>44877</v>
      </c>
      <c r="D2928" t="s">
        <v>71</v>
      </c>
      <c r="E2928">
        <v>131359</v>
      </c>
      <c r="F2928" t="s">
        <v>19</v>
      </c>
      <c r="G2928" t="s">
        <v>668</v>
      </c>
      <c r="H2928" t="s">
        <v>203</v>
      </c>
      <c r="I2928">
        <v>80219</v>
      </c>
      <c r="J2928" t="s">
        <v>22</v>
      </c>
      <c r="K2928" t="s">
        <v>23</v>
      </c>
      <c r="L2928" t="s">
        <v>27</v>
      </c>
      <c r="M2928" t="s">
        <v>28</v>
      </c>
      <c r="N2928" s="5">
        <v>3.6</v>
      </c>
      <c r="O2928" s="7">
        <v>1</v>
      </c>
      <c r="P2928" s="5">
        <v>2.5</v>
      </c>
      <c r="Q2928" s="5">
        <v>1.1000000000000001</v>
      </c>
      <c r="R2928" s="22">
        <f>Tabla1[[#This Row],[Fecha de Envío]]-Tabla1[[#This Row],[Fecha de Orden]]</f>
        <v>13</v>
      </c>
      <c r="S2928" s="24">
        <f>YEAR(Tabla1[[#This Row],[Fecha de Orden]])</f>
        <v>2022</v>
      </c>
      <c r="T2928" t="str">
        <f>VLOOKUP(Tabla1[[#This Row],[Nombre del Producto]],Tabla2[[Nombre Producto]:[Costo Unitario]],2,FALSE)</f>
        <v>Lot's O' Nuts</v>
      </c>
      <c r="U2928" t="str">
        <f>VLOOKUP(Tabla1[[#This Row],[Fábrica]],Tabla3[],4,FALSE)</f>
        <v>Arizona</v>
      </c>
    </row>
    <row r="2929" spans="1:21" x14ac:dyDescent="0.25">
      <c r="A2929" t="s">
        <v>3423</v>
      </c>
      <c r="B2929" s="3">
        <v>44864</v>
      </c>
      <c r="C2929" s="3">
        <v>44877</v>
      </c>
      <c r="D2929" t="s">
        <v>71</v>
      </c>
      <c r="E2929">
        <v>131359</v>
      </c>
      <c r="F2929" t="s">
        <v>19</v>
      </c>
      <c r="G2929" t="s">
        <v>668</v>
      </c>
      <c r="H2929" t="s">
        <v>203</v>
      </c>
      <c r="I2929">
        <v>80219</v>
      </c>
      <c r="J2929" t="s">
        <v>148</v>
      </c>
      <c r="K2929" t="s">
        <v>23</v>
      </c>
      <c r="L2929" t="s">
        <v>149</v>
      </c>
      <c r="M2929" t="s">
        <v>150</v>
      </c>
      <c r="N2929" s="5">
        <v>2.5</v>
      </c>
      <c r="O2929" s="7">
        <v>2</v>
      </c>
      <c r="P2929" s="5">
        <v>1.3</v>
      </c>
      <c r="Q2929" s="5">
        <v>1.2</v>
      </c>
      <c r="R2929" s="22">
        <f>Tabla1[[#This Row],[Fecha de Envío]]-Tabla1[[#This Row],[Fecha de Orden]]</f>
        <v>13</v>
      </c>
      <c r="S2929" s="24">
        <f>YEAR(Tabla1[[#This Row],[Fecha de Orden]])</f>
        <v>2022</v>
      </c>
      <c r="T2929" t="str">
        <f>VLOOKUP(Tabla1[[#This Row],[Nombre del Producto]],Tabla2[[Nombre Producto]:[Costo Unitario]],2,FALSE)</f>
        <v>Secret Factory</v>
      </c>
      <c r="U2929" t="str">
        <f>VLOOKUP(Tabla1[[#This Row],[Fábrica]],Tabla3[],4,FALSE)</f>
        <v>Illinois</v>
      </c>
    </row>
    <row r="2930" spans="1:21" x14ac:dyDescent="0.25">
      <c r="A2930" t="s">
        <v>8964</v>
      </c>
      <c r="B2930" s="3">
        <v>44864</v>
      </c>
      <c r="C2930" s="3">
        <v>44877</v>
      </c>
      <c r="D2930" t="s">
        <v>39</v>
      </c>
      <c r="E2930">
        <v>132318</v>
      </c>
      <c r="F2930" t="s">
        <v>19</v>
      </c>
      <c r="G2930" t="s">
        <v>532</v>
      </c>
      <c r="H2930" t="s">
        <v>133</v>
      </c>
      <c r="I2930">
        <v>23464</v>
      </c>
      <c r="J2930" t="s">
        <v>22</v>
      </c>
      <c r="K2930" t="s">
        <v>66</v>
      </c>
      <c r="L2930" t="s">
        <v>36</v>
      </c>
      <c r="M2930" t="s">
        <v>37</v>
      </c>
      <c r="N2930" s="5">
        <v>9.75</v>
      </c>
      <c r="O2930" s="7">
        <v>3</v>
      </c>
      <c r="P2930" s="5">
        <v>6.33</v>
      </c>
      <c r="Q2930" s="5">
        <v>3.42</v>
      </c>
      <c r="R2930" s="22">
        <f>Tabla1[[#This Row],[Fecha de Envío]]-Tabla1[[#This Row],[Fecha de Orden]]</f>
        <v>13</v>
      </c>
      <c r="S2930" s="24">
        <f>YEAR(Tabla1[[#This Row],[Fecha de Orden]])</f>
        <v>2022</v>
      </c>
      <c r="T2930" t="str">
        <f>VLOOKUP(Tabla1[[#This Row],[Nombre del Producto]],Tabla2[[Nombre Producto]:[Costo Unitario]],2,FALSE)</f>
        <v>Wicked Choccy's</v>
      </c>
      <c r="U2930" t="str">
        <f>VLOOKUP(Tabla1[[#This Row],[Fábrica]],Tabla3[],4,FALSE)</f>
        <v>Georgia</v>
      </c>
    </row>
    <row r="2931" spans="1:21" x14ac:dyDescent="0.25">
      <c r="A2931" t="s">
        <v>2607</v>
      </c>
      <c r="B2931" s="3">
        <v>44865</v>
      </c>
      <c r="C2931" s="3">
        <v>44879</v>
      </c>
      <c r="D2931" t="s">
        <v>71</v>
      </c>
      <c r="E2931">
        <v>164448</v>
      </c>
      <c r="F2931" t="s">
        <v>19</v>
      </c>
      <c r="G2931" t="s">
        <v>2368</v>
      </c>
      <c r="H2931" t="s">
        <v>21</v>
      </c>
      <c r="I2931">
        <v>93905</v>
      </c>
      <c r="J2931" t="s">
        <v>22</v>
      </c>
      <c r="K2931" t="s">
        <v>23</v>
      </c>
      <c r="L2931" t="s">
        <v>24</v>
      </c>
      <c r="M2931" t="s">
        <v>25</v>
      </c>
      <c r="N2931" s="5">
        <v>7.5</v>
      </c>
      <c r="O2931" s="7">
        <v>2</v>
      </c>
      <c r="P2931" s="5">
        <v>4.9000000000000004</v>
      </c>
      <c r="Q2931" s="5">
        <v>2.6</v>
      </c>
      <c r="R2931" s="22">
        <f>Tabla1[[#This Row],[Fecha de Envío]]-Tabla1[[#This Row],[Fecha de Orden]]</f>
        <v>14</v>
      </c>
      <c r="S2931" s="24">
        <f>YEAR(Tabla1[[#This Row],[Fecha de Orden]])</f>
        <v>2022</v>
      </c>
      <c r="T2931" t="str">
        <f>VLOOKUP(Tabla1[[#This Row],[Nombre del Producto]],Tabla2[[Nombre Producto]:[Costo Unitario]],2,FALSE)</f>
        <v>Wicked Choccy's</v>
      </c>
      <c r="U2931" t="str">
        <f>VLOOKUP(Tabla1[[#This Row],[Fábrica]],Tabla3[],4,FALSE)</f>
        <v>Georgia</v>
      </c>
    </row>
    <row r="2932" spans="1:21" x14ac:dyDescent="0.25">
      <c r="A2932" t="s">
        <v>2608</v>
      </c>
      <c r="B2932" s="3">
        <v>44865</v>
      </c>
      <c r="C2932" s="3">
        <v>44879</v>
      </c>
      <c r="D2932" t="s">
        <v>71</v>
      </c>
      <c r="E2932">
        <v>164448</v>
      </c>
      <c r="F2932" t="s">
        <v>19</v>
      </c>
      <c r="G2932" t="s">
        <v>2368</v>
      </c>
      <c r="H2932" t="s">
        <v>21</v>
      </c>
      <c r="I2932">
        <v>93905</v>
      </c>
      <c r="J2932" t="s">
        <v>22</v>
      </c>
      <c r="K2932" t="s">
        <v>23</v>
      </c>
      <c r="L2932" t="s">
        <v>27</v>
      </c>
      <c r="M2932" t="s">
        <v>28</v>
      </c>
      <c r="N2932" s="5">
        <v>18</v>
      </c>
      <c r="O2932" s="7">
        <v>5</v>
      </c>
      <c r="P2932" s="5">
        <v>12.5</v>
      </c>
      <c r="Q2932" s="5">
        <v>5.5</v>
      </c>
      <c r="R2932" s="22">
        <f>Tabla1[[#This Row],[Fecha de Envío]]-Tabla1[[#This Row],[Fecha de Orden]]</f>
        <v>14</v>
      </c>
      <c r="S2932" s="24">
        <f>YEAR(Tabla1[[#This Row],[Fecha de Orden]])</f>
        <v>2022</v>
      </c>
      <c r="T2932" t="str">
        <f>VLOOKUP(Tabla1[[#This Row],[Nombre del Producto]],Tabla2[[Nombre Producto]:[Costo Unitario]],2,FALSE)</f>
        <v>Lot's O' Nuts</v>
      </c>
      <c r="U2932" t="str">
        <f>VLOOKUP(Tabla1[[#This Row],[Fábrica]],Tabla3[],4,FALSE)</f>
        <v>Arizona</v>
      </c>
    </row>
    <row r="2933" spans="1:21" x14ac:dyDescent="0.25">
      <c r="A2933" t="s">
        <v>2609</v>
      </c>
      <c r="B2933" s="3">
        <v>44865</v>
      </c>
      <c r="C2933" s="3">
        <v>44879</v>
      </c>
      <c r="D2933" t="s">
        <v>71</v>
      </c>
      <c r="E2933">
        <v>164448</v>
      </c>
      <c r="F2933" t="s">
        <v>19</v>
      </c>
      <c r="G2933" t="s">
        <v>2368</v>
      </c>
      <c r="H2933" t="s">
        <v>21</v>
      </c>
      <c r="I2933">
        <v>93905</v>
      </c>
      <c r="J2933" t="s">
        <v>22</v>
      </c>
      <c r="K2933" t="s">
        <v>23</v>
      </c>
      <c r="L2933" t="s">
        <v>45</v>
      </c>
      <c r="M2933" t="s">
        <v>46</v>
      </c>
      <c r="N2933" s="5">
        <v>48.86</v>
      </c>
      <c r="O2933" s="7">
        <v>14</v>
      </c>
      <c r="P2933" s="5">
        <v>34.86</v>
      </c>
      <c r="Q2933" s="5">
        <v>14</v>
      </c>
      <c r="R2933" s="22">
        <f>Tabla1[[#This Row],[Fecha de Envío]]-Tabla1[[#This Row],[Fecha de Orden]]</f>
        <v>14</v>
      </c>
      <c r="S2933" s="24">
        <f>YEAR(Tabla1[[#This Row],[Fecha de Orden]])</f>
        <v>2022</v>
      </c>
      <c r="T2933" t="str">
        <f>VLOOKUP(Tabla1[[#This Row],[Nombre del Producto]],Tabla2[[Nombre Producto]:[Costo Unitario]],2,FALSE)</f>
        <v>Lot's O' Nuts</v>
      </c>
      <c r="U2933" t="str">
        <f>VLOOKUP(Tabla1[[#This Row],[Fábrica]],Tabla3[],4,FALSE)</f>
        <v>Arizona</v>
      </c>
    </row>
    <row r="2934" spans="1:21" x14ac:dyDescent="0.25">
      <c r="A2934" t="s">
        <v>4019</v>
      </c>
      <c r="B2934" s="3">
        <v>44865</v>
      </c>
      <c r="C2934" s="3">
        <v>44879</v>
      </c>
      <c r="D2934" t="s">
        <v>18</v>
      </c>
      <c r="E2934">
        <v>122259</v>
      </c>
      <c r="F2934" t="s">
        <v>19</v>
      </c>
      <c r="G2934" t="s">
        <v>228</v>
      </c>
      <c r="H2934" t="s">
        <v>93</v>
      </c>
      <c r="I2934">
        <v>49201</v>
      </c>
      <c r="J2934" t="s">
        <v>22</v>
      </c>
      <c r="K2934" t="s">
        <v>43</v>
      </c>
      <c r="L2934" t="s">
        <v>27</v>
      </c>
      <c r="M2934" t="s">
        <v>28</v>
      </c>
      <c r="N2934" s="5">
        <v>14.4</v>
      </c>
      <c r="O2934" s="7">
        <v>4</v>
      </c>
      <c r="P2934" s="5">
        <v>10</v>
      </c>
      <c r="Q2934" s="5">
        <v>4.4000000000000004</v>
      </c>
      <c r="R2934" s="22">
        <f>Tabla1[[#This Row],[Fecha de Envío]]-Tabla1[[#This Row],[Fecha de Orden]]</f>
        <v>14</v>
      </c>
      <c r="S2934" s="24">
        <f>YEAR(Tabla1[[#This Row],[Fecha de Orden]])</f>
        <v>2022</v>
      </c>
      <c r="T2934" t="str">
        <f>VLOOKUP(Tabla1[[#This Row],[Nombre del Producto]],Tabla2[[Nombre Producto]:[Costo Unitario]],2,FALSE)</f>
        <v>Lot's O' Nuts</v>
      </c>
      <c r="U2934" t="str">
        <f>VLOOKUP(Tabla1[[#This Row],[Fábrica]],Tabla3[],4,FALSE)</f>
        <v>Arizona</v>
      </c>
    </row>
    <row r="2935" spans="1:21" x14ac:dyDescent="0.25">
      <c r="A2935" t="s">
        <v>5359</v>
      </c>
      <c r="B2935" s="3">
        <v>44865</v>
      </c>
      <c r="C2935" s="3">
        <v>44877</v>
      </c>
      <c r="D2935" t="s">
        <v>71</v>
      </c>
      <c r="E2935">
        <v>132570</v>
      </c>
      <c r="F2935" t="s">
        <v>19</v>
      </c>
      <c r="G2935" t="s">
        <v>3089</v>
      </c>
      <c r="H2935" t="s">
        <v>31</v>
      </c>
      <c r="I2935">
        <v>14215</v>
      </c>
      <c r="J2935" t="s">
        <v>22</v>
      </c>
      <c r="K2935" t="s">
        <v>32</v>
      </c>
      <c r="L2935" t="s">
        <v>27</v>
      </c>
      <c r="M2935" t="s">
        <v>28</v>
      </c>
      <c r="N2935" s="5">
        <v>7.2</v>
      </c>
      <c r="O2935" s="7">
        <v>2</v>
      </c>
      <c r="P2935" s="5">
        <v>5</v>
      </c>
      <c r="Q2935" s="5">
        <v>2.2000000000000002</v>
      </c>
      <c r="R2935" s="22">
        <f>Tabla1[[#This Row],[Fecha de Envío]]-Tabla1[[#This Row],[Fecha de Orden]]</f>
        <v>12</v>
      </c>
      <c r="S2935" s="24">
        <f>YEAR(Tabla1[[#This Row],[Fecha de Orden]])</f>
        <v>2022</v>
      </c>
      <c r="T2935" t="str">
        <f>VLOOKUP(Tabla1[[#This Row],[Nombre del Producto]],Tabla2[[Nombre Producto]:[Costo Unitario]],2,FALSE)</f>
        <v>Lot's O' Nuts</v>
      </c>
      <c r="U2935" t="str">
        <f>VLOOKUP(Tabla1[[#This Row],[Fábrica]],Tabla3[],4,FALSE)</f>
        <v>Arizona</v>
      </c>
    </row>
    <row r="2936" spans="1:21" x14ac:dyDescent="0.25">
      <c r="A2936" t="s">
        <v>5360</v>
      </c>
      <c r="B2936" s="3">
        <v>44865</v>
      </c>
      <c r="C2936" s="3">
        <v>44877</v>
      </c>
      <c r="D2936" t="s">
        <v>71</v>
      </c>
      <c r="E2936">
        <v>132570</v>
      </c>
      <c r="F2936" t="s">
        <v>19</v>
      </c>
      <c r="G2936" t="s">
        <v>3089</v>
      </c>
      <c r="H2936" t="s">
        <v>31</v>
      </c>
      <c r="I2936">
        <v>14215</v>
      </c>
      <c r="J2936" t="s">
        <v>22</v>
      </c>
      <c r="K2936" t="s">
        <v>32</v>
      </c>
      <c r="L2936" t="s">
        <v>33</v>
      </c>
      <c r="M2936" t="s">
        <v>34</v>
      </c>
      <c r="N2936" s="5">
        <v>7.2</v>
      </c>
      <c r="O2936" s="7">
        <v>2</v>
      </c>
      <c r="P2936" s="5">
        <v>4.8</v>
      </c>
      <c r="Q2936" s="5">
        <v>2.4</v>
      </c>
      <c r="R2936" s="22">
        <f>Tabla1[[#This Row],[Fecha de Envío]]-Tabla1[[#This Row],[Fecha de Orden]]</f>
        <v>12</v>
      </c>
      <c r="S2936" s="24">
        <f>YEAR(Tabla1[[#This Row],[Fecha de Orden]])</f>
        <v>2022</v>
      </c>
      <c r="T2936" t="str">
        <f>VLOOKUP(Tabla1[[#This Row],[Nombre del Producto]],Tabla2[[Nombre Producto]:[Costo Unitario]],2,FALSE)</f>
        <v>Lot's O' Nuts</v>
      </c>
      <c r="U2936" t="str">
        <f>VLOOKUP(Tabla1[[#This Row],[Fábrica]],Tabla3[],4,FALSE)</f>
        <v>Arizona</v>
      </c>
    </row>
    <row r="2937" spans="1:21" x14ac:dyDescent="0.25">
      <c r="A2937" t="s">
        <v>6526</v>
      </c>
      <c r="B2937" s="3">
        <v>44865</v>
      </c>
      <c r="C2937" s="3">
        <v>44881</v>
      </c>
      <c r="D2937" t="s">
        <v>18</v>
      </c>
      <c r="E2937">
        <v>131457</v>
      </c>
      <c r="F2937" t="s">
        <v>19</v>
      </c>
      <c r="G2937" t="s">
        <v>2048</v>
      </c>
      <c r="H2937" t="s">
        <v>21</v>
      </c>
      <c r="I2937">
        <v>92374</v>
      </c>
      <c r="J2937" t="s">
        <v>22</v>
      </c>
      <c r="K2937" t="s">
        <v>23</v>
      </c>
      <c r="L2937" t="s">
        <v>24</v>
      </c>
      <c r="M2937" t="s">
        <v>25</v>
      </c>
      <c r="N2937" s="5">
        <v>26.25</v>
      </c>
      <c r="O2937" s="7">
        <v>7</v>
      </c>
      <c r="P2937" s="5">
        <v>17.149999999999999</v>
      </c>
      <c r="Q2937" s="5">
        <v>9.1</v>
      </c>
      <c r="R2937" s="22">
        <f>Tabla1[[#This Row],[Fecha de Envío]]-Tabla1[[#This Row],[Fecha de Orden]]</f>
        <v>16</v>
      </c>
      <c r="S2937" s="24">
        <f>YEAR(Tabla1[[#This Row],[Fecha de Orden]])</f>
        <v>2022</v>
      </c>
      <c r="T2937" t="str">
        <f>VLOOKUP(Tabla1[[#This Row],[Nombre del Producto]],Tabla2[[Nombre Producto]:[Costo Unitario]],2,FALSE)</f>
        <v>Wicked Choccy's</v>
      </c>
      <c r="U2937" t="str">
        <f>VLOOKUP(Tabla1[[#This Row],[Fábrica]],Tabla3[],4,FALSE)</f>
        <v>Georgia</v>
      </c>
    </row>
    <row r="2938" spans="1:21" x14ac:dyDescent="0.25">
      <c r="A2938" t="s">
        <v>8058</v>
      </c>
      <c r="B2938" s="3">
        <v>44865</v>
      </c>
      <c r="C2938" s="3">
        <v>44875</v>
      </c>
      <c r="D2938" t="s">
        <v>82</v>
      </c>
      <c r="E2938">
        <v>164882</v>
      </c>
      <c r="F2938" t="s">
        <v>19</v>
      </c>
      <c r="G2938" t="s">
        <v>2048</v>
      </c>
      <c r="H2938" t="s">
        <v>21</v>
      </c>
      <c r="I2938">
        <v>92374</v>
      </c>
      <c r="J2938" t="s">
        <v>22</v>
      </c>
      <c r="K2938" t="s">
        <v>23</v>
      </c>
      <c r="L2938" t="s">
        <v>27</v>
      </c>
      <c r="M2938" t="s">
        <v>28</v>
      </c>
      <c r="N2938" s="5">
        <v>3.6</v>
      </c>
      <c r="O2938" s="7">
        <v>1</v>
      </c>
      <c r="P2938" s="5">
        <v>2.5</v>
      </c>
      <c r="Q2938" s="5">
        <v>1.1000000000000001</v>
      </c>
      <c r="R2938" s="22">
        <f>Tabla1[[#This Row],[Fecha de Envío]]-Tabla1[[#This Row],[Fecha de Orden]]</f>
        <v>10</v>
      </c>
      <c r="S2938" s="24">
        <f>YEAR(Tabla1[[#This Row],[Fecha de Orden]])</f>
        <v>2022</v>
      </c>
      <c r="T2938" t="str">
        <f>VLOOKUP(Tabla1[[#This Row],[Nombre del Producto]],Tabla2[[Nombre Producto]:[Costo Unitario]],2,FALSE)</f>
        <v>Lot's O' Nuts</v>
      </c>
      <c r="U2938" t="str">
        <f>VLOOKUP(Tabla1[[#This Row],[Fábrica]],Tabla3[],4,FALSE)</f>
        <v>Arizona</v>
      </c>
    </row>
    <row r="2939" spans="1:21" x14ac:dyDescent="0.25">
      <c r="A2939" t="s">
        <v>8059</v>
      </c>
      <c r="B2939" s="3">
        <v>44865</v>
      </c>
      <c r="C2939" s="3">
        <v>44875</v>
      </c>
      <c r="D2939" t="s">
        <v>82</v>
      </c>
      <c r="E2939">
        <v>164882</v>
      </c>
      <c r="F2939" t="s">
        <v>19</v>
      </c>
      <c r="G2939" t="s">
        <v>2048</v>
      </c>
      <c r="H2939" t="s">
        <v>21</v>
      </c>
      <c r="I2939">
        <v>92374</v>
      </c>
      <c r="J2939" t="s">
        <v>22</v>
      </c>
      <c r="K2939" t="s">
        <v>23</v>
      </c>
      <c r="L2939" t="s">
        <v>24</v>
      </c>
      <c r="M2939" t="s">
        <v>25</v>
      </c>
      <c r="N2939" s="5">
        <v>15</v>
      </c>
      <c r="O2939" s="7">
        <v>4</v>
      </c>
      <c r="P2939" s="5">
        <v>9.8000000000000007</v>
      </c>
      <c r="Q2939" s="5">
        <v>5.2</v>
      </c>
      <c r="R2939" s="22">
        <f>Tabla1[[#This Row],[Fecha de Envío]]-Tabla1[[#This Row],[Fecha de Orden]]</f>
        <v>10</v>
      </c>
      <c r="S2939" s="24">
        <f>YEAR(Tabla1[[#This Row],[Fecha de Orden]])</f>
        <v>2022</v>
      </c>
      <c r="T2939" t="str">
        <f>VLOOKUP(Tabla1[[#This Row],[Nombre del Producto]],Tabla2[[Nombre Producto]:[Costo Unitario]],2,FALSE)</f>
        <v>Wicked Choccy's</v>
      </c>
      <c r="U2939" t="str">
        <f>VLOOKUP(Tabla1[[#This Row],[Fábrica]],Tabla3[],4,FALSE)</f>
        <v>Georgia</v>
      </c>
    </row>
    <row r="2940" spans="1:21" x14ac:dyDescent="0.25">
      <c r="A2940" t="s">
        <v>8060</v>
      </c>
      <c r="B2940" s="3">
        <v>44865</v>
      </c>
      <c r="C2940" s="3">
        <v>44875</v>
      </c>
      <c r="D2940" t="s">
        <v>82</v>
      </c>
      <c r="E2940">
        <v>164882</v>
      </c>
      <c r="F2940" t="s">
        <v>19</v>
      </c>
      <c r="G2940" t="s">
        <v>2048</v>
      </c>
      <c r="H2940" t="s">
        <v>21</v>
      </c>
      <c r="I2940">
        <v>92374</v>
      </c>
      <c r="J2940" t="s">
        <v>22</v>
      </c>
      <c r="K2940" t="s">
        <v>23</v>
      </c>
      <c r="L2940" t="s">
        <v>33</v>
      </c>
      <c r="M2940" t="s">
        <v>34</v>
      </c>
      <c r="N2940" s="5">
        <v>10.8</v>
      </c>
      <c r="O2940" s="7">
        <v>3</v>
      </c>
      <c r="P2940" s="5">
        <v>7.2</v>
      </c>
      <c r="Q2940" s="5">
        <v>3.6</v>
      </c>
      <c r="R2940" s="22">
        <f>Tabla1[[#This Row],[Fecha de Envío]]-Tabla1[[#This Row],[Fecha de Orden]]</f>
        <v>10</v>
      </c>
      <c r="S2940" s="24">
        <f>YEAR(Tabla1[[#This Row],[Fecha de Orden]])</f>
        <v>2022</v>
      </c>
      <c r="T2940" t="str">
        <f>VLOOKUP(Tabla1[[#This Row],[Nombre del Producto]],Tabla2[[Nombre Producto]:[Costo Unitario]],2,FALSE)</f>
        <v>Lot's O' Nuts</v>
      </c>
      <c r="U2940" t="str">
        <f>VLOOKUP(Tabla1[[#This Row],[Fábrica]],Tabla3[],4,FALSE)</f>
        <v>Arizona</v>
      </c>
    </row>
    <row r="2941" spans="1:21" x14ac:dyDescent="0.25">
      <c r="A2941" t="s">
        <v>8061</v>
      </c>
      <c r="B2941" s="3">
        <v>44865</v>
      </c>
      <c r="C2941" s="3">
        <v>44875</v>
      </c>
      <c r="D2941" t="s">
        <v>82</v>
      </c>
      <c r="E2941">
        <v>164882</v>
      </c>
      <c r="F2941" t="s">
        <v>19</v>
      </c>
      <c r="G2941" t="s">
        <v>2048</v>
      </c>
      <c r="H2941" t="s">
        <v>21</v>
      </c>
      <c r="I2941">
        <v>92374</v>
      </c>
      <c r="J2941" t="s">
        <v>22</v>
      </c>
      <c r="K2941" t="s">
        <v>23</v>
      </c>
      <c r="L2941" t="s">
        <v>36</v>
      </c>
      <c r="M2941" t="s">
        <v>37</v>
      </c>
      <c r="N2941" s="5">
        <v>3.25</v>
      </c>
      <c r="O2941" s="7">
        <v>1</v>
      </c>
      <c r="P2941" s="5">
        <v>2.11</v>
      </c>
      <c r="Q2941" s="5">
        <v>1.1399999999999999</v>
      </c>
      <c r="R2941" s="22">
        <f>Tabla1[[#This Row],[Fecha de Envío]]-Tabla1[[#This Row],[Fecha de Orden]]</f>
        <v>10</v>
      </c>
      <c r="S2941" s="24">
        <f>YEAR(Tabla1[[#This Row],[Fecha de Orden]])</f>
        <v>2022</v>
      </c>
      <c r="T2941" t="str">
        <f>VLOOKUP(Tabla1[[#This Row],[Nombre del Producto]],Tabla2[[Nombre Producto]:[Costo Unitario]],2,FALSE)</f>
        <v>Wicked Choccy's</v>
      </c>
      <c r="U2941" t="str">
        <f>VLOOKUP(Tabla1[[#This Row],[Fábrica]],Tabla3[],4,FALSE)</f>
        <v>Georgia</v>
      </c>
    </row>
    <row r="2942" spans="1:21" x14ac:dyDescent="0.25">
      <c r="A2942" t="s">
        <v>3603</v>
      </c>
      <c r="B2942" s="3">
        <v>44866</v>
      </c>
      <c r="C2942" s="3">
        <v>44879</v>
      </c>
      <c r="D2942" t="s">
        <v>39</v>
      </c>
      <c r="E2942">
        <v>110163</v>
      </c>
      <c r="F2942" t="s">
        <v>19</v>
      </c>
      <c r="G2942" t="s">
        <v>61</v>
      </c>
      <c r="H2942" t="s">
        <v>62</v>
      </c>
      <c r="I2942">
        <v>97301</v>
      </c>
      <c r="J2942" t="s">
        <v>22</v>
      </c>
      <c r="K2942" t="s">
        <v>23</v>
      </c>
      <c r="L2942" t="s">
        <v>27</v>
      </c>
      <c r="M2942" t="s">
        <v>28</v>
      </c>
      <c r="N2942" s="5">
        <v>3.6</v>
      </c>
      <c r="O2942" s="7">
        <v>1</v>
      </c>
      <c r="P2942" s="5">
        <v>2.5</v>
      </c>
      <c r="Q2942" s="5">
        <v>1.1000000000000001</v>
      </c>
      <c r="R2942" s="22">
        <f>Tabla1[[#This Row],[Fecha de Envío]]-Tabla1[[#This Row],[Fecha de Orden]]</f>
        <v>13</v>
      </c>
      <c r="S2942" s="24">
        <f>YEAR(Tabla1[[#This Row],[Fecha de Orden]])</f>
        <v>2022</v>
      </c>
      <c r="T2942" t="str">
        <f>VLOOKUP(Tabla1[[#This Row],[Nombre del Producto]],Tabla2[[Nombre Producto]:[Costo Unitario]],2,FALSE)</f>
        <v>Lot's O' Nuts</v>
      </c>
      <c r="U2942" t="str">
        <f>VLOOKUP(Tabla1[[#This Row],[Fábrica]],Tabla3[],4,FALSE)</f>
        <v>Arizona</v>
      </c>
    </row>
    <row r="2943" spans="1:21" x14ac:dyDescent="0.25">
      <c r="A2943" t="s">
        <v>4399</v>
      </c>
      <c r="B2943" s="3">
        <v>44866</v>
      </c>
      <c r="C2943" s="3">
        <v>44880</v>
      </c>
      <c r="D2943" t="s">
        <v>18</v>
      </c>
      <c r="E2943">
        <v>141740</v>
      </c>
      <c r="F2943" t="s">
        <v>19</v>
      </c>
      <c r="G2943" t="s">
        <v>30</v>
      </c>
      <c r="H2943" t="s">
        <v>31</v>
      </c>
      <c r="I2943">
        <v>10009</v>
      </c>
      <c r="J2943" t="s">
        <v>22</v>
      </c>
      <c r="K2943" t="s">
        <v>32</v>
      </c>
      <c r="L2943" t="s">
        <v>36</v>
      </c>
      <c r="M2943" t="s">
        <v>37</v>
      </c>
      <c r="N2943" s="5">
        <v>6.5</v>
      </c>
      <c r="O2943" s="7">
        <v>2</v>
      </c>
      <c r="P2943" s="5">
        <v>4.22</v>
      </c>
      <c r="Q2943" s="5">
        <v>2.2799999999999998</v>
      </c>
      <c r="R2943" s="22">
        <f>Tabla1[[#This Row],[Fecha de Envío]]-Tabla1[[#This Row],[Fecha de Orden]]</f>
        <v>14</v>
      </c>
      <c r="S2943" s="24">
        <f>YEAR(Tabla1[[#This Row],[Fecha de Orden]])</f>
        <v>2022</v>
      </c>
      <c r="T2943" t="str">
        <f>VLOOKUP(Tabla1[[#This Row],[Nombre del Producto]],Tabla2[[Nombre Producto]:[Costo Unitario]],2,FALSE)</f>
        <v>Wicked Choccy's</v>
      </c>
      <c r="U2943" t="str">
        <f>VLOOKUP(Tabla1[[#This Row],[Fábrica]],Tabla3[],4,FALSE)</f>
        <v>Georgia</v>
      </c>
    </row>
    <row r="2944" spans="1:21" x14ac:dyDescent="0.25">
      <c r="A2944" t="s">
        <v>4501</v>
      </c>
      <c r="B2944" s="3">
        <v>44866</v>
      </c>
      <c r="C2944" s="3">
        <v>44878</v>
      </c>
      <c r="D2944" t="s">
        <v>71</v>
      </c>
      <c r="E2944">
        <v>126739</v>
      </c>
      <c r="F2944" t="s">
        <v>19</v>
      </c>
      <c r="G2944" t="s">
        <v>30</v>
      </c>
      <c r="H2944" t="s">
        <v>31</v>
      </c>
      <c r="I2944">
        <v>10035</v>
      </c>
      <c r="J2944" t="s">
        <v>22</v>
      </c>
      <c r="K2944" t="s">
        <v>32</v>
      </c>
      <c r="L2944" t="s">
        <v>45</v>
      </c>
      <c r="M2944" t="s">
        <v>46</v>
      </c>
      <c r="N2944" s="5">
        <v>13.96</v>
      </c>
      <c r="O2944" s="7">
        <v>4</v>
      </c>
      <c r="P2944" s="5">
        <v>9.9600000000000009</v>
      </c>
      <c r="Q2944" s="5">
        <v>4</v>
      </c>
      <c r="R2944" s="22">
        <f>Tabla1[[#This Row],[Fecha de Envío]]-Tabla1[[#This Row],[Fecha de Orden]]</f>
        <v>12</v>
      </c>
      <c r="S2944" s="24">
        <f>YEAR(Tabla1[[#This Row],[Fecha de Orden]])</f>
        <v>2022</v>
      </c>
      <c r="T2944" t="str">
        <f>VLOOKUP(Tabla1[[#This Row],[Nombre del Producto]],Tabla2[[Nombre Producto]:[Costo Unitario]],2,FALSE)</f>
        <v>Lot's O' Nuts</v>
      </c>
      <c r="U2944" t="str">
        <f>VLOOKUP(Tabla1[[#This Row],[Fábrica]],Tabla3[],4,FALSE)</f>
        <v>Arizona</v>
      </c>
    </row>
    <row r="2945" spans="1:21" x14ac:dyDescent="0.25">
      <c r="A2945" t="s">
        <v>6385</v>
      </c>
      <c r="B2945" s="3">
        <v>44866</v>
      </c>
      <c r="C2945" s="3">
        <v>44883</v>
      </c>
      <c r="D2945" t="s">
        <v>18</v>
      </c>
      <c r="E2945">
        <v>108119</v>
      </c>
      <c r="F2945" t="s">
        <v>19</v>
      </c>
      <c r="G2945" t="s">
        <v>6386</v>
      </c>
      <c r="H2945" t="s">
        <v>1911</v>
      </c>
      <c r="I2945">
        <v>72032</v>
      </c>
      <c r="J2945" t="s">
        <v>22</v>
      </c>
      <c r="K2945" t="s">
        <v>66</v>
      </c>
      <c r="L2945" t="s">
        <v>45</v>
      </c>
      <c r="M2945" t="s">
        <v>46</v>
      </c>
      <c r="N2945" s="5">
        <v>6.98</v>
      </c>
      <c r="O2945" s="7">
        <v>2</v>
      </c>
      <c r="P2945" s="5">
        <v>4.9800000000000004</v>
      </c>
      <c r="Q2945" s="5">
        <v>2</v>
      </c>
      <c r="R2945" s="22">
        <f>Tabla1[[#This Row],[Fecha de Envío]]-Tabla1[[#This Row],[Fecha de Orden]]</f>
        <v>17</v>
      </c>
      <c r="S2945" s="24">
        <f>YEAR(Tabla1[[#This Row],[Fecha de Orden]])</f>
        <v>2022</v>
      </c>
      <c r="T2945" t="str">
        <f>VLOOKUP(Tabla1[[#This Row],[Nombre del Producto]],Tabla2[[Nombre Producto]:[Costo Unitario]],2,FALSE)</f>
        <v>Lot's O' Nuts</v>
      </c>
      <c r="U2945" t="str">
        <f>VLOOKUP(Tabla1[[#This Row],[Fábrica]],Tabla3[],4,FALSE)</f>
        <v>Arizona</v>
      </c>
    </row>
    <row r="2946" spans="1:21" x14ac:dyDescent="0.25">
      <c r="A2946" t="s">
        <v>7238</v>
      </c>
      <c r="B2946" s="3">
        <v>44866</v>
      </c>
      <c r="C2946" s="3">
        <v>44881</v>
      </c>
      <c r="D2946" t="s">
        <v>18</v>
      </c>
      <c r="E2946">
        <v>130995</v>
      </c>
      <c r="F2946" t="s">
        <v>19</v>
      </c>
      <c r="G2946" t="s">
        <v>30</v>
      </c>
      <c r="H2946" t="s">
        <v>31</v>
      </c>
      <c r="I2946">
        <v>10009</v>
      </c>
      <c r="J2946" t="s">
        <v>22</v>
      </c>
      <c r="K2946" t="s">
        <v>32</v>
      </c>
      <c r="L2946" t="s">
        <v>27</v>
      </c>
      <c r="M2946" t="s">
        <v>28</v>
      </c>
      <c r="N2946" s="5">
        <v>3.6</v>
      </c>
      <c r="O2946" s="7">
        <v>1</v>
      </c>
      <c r="P2946" s="5">
        <v>2.5</v>
      </c>
      <c r="Q2946" s="5">
        <v>1.1000000000000001</v>
      </c>
      <c r="R2946" s="22">
        <f>Tabla1[[#This Row],[Fecha de Envío]]-Tabla1[[#This Row],[Fecha de Orden]]</f>
        <v>15</v>
      </c>
      <c r="S2946" s="24">
        <f>YEAR(Tabla1[[#This Row],[Fecha de Orden]])</f>
        <v>2022</v>
      </c>
      <c r="T2946" t="str">
        <f>VLOOKUP(Tabla1[[#This Row],[Nombre del Producto]],Tabla2[[Nombre Producto]:[Costo Unitario]],2,FALSE)</f>
        <v>Lot's O' Nuts</v>
      </c>
      <c r="U2946" t="str">
        <f>VLOOKUP(Tabla1[[#This Row],[Fábrica]],Tabla3[],4,FALSE)</f>
        <v>Arizona</v>
      </c>
    </row>
    <row r="2947" spans="1:21" x14ac:dyDescent="0.25">
      <c r="A2947" t="s">
        <v>9029</v>
      </c>
      <c r="B2947" s="3">
        <v>44866</v>
      </c>
      <c r="C2947" s="3">
        <v>44880</v>
      </c>
      <c r="D2947" t="s">
        <v>18</v>
      </c>
      <c r="E2947">
        <v>113145</v>
      </c>
      <c r="F2947" t="s">
        <v>19</v>
      </c>
      <c r="G2947" t="s">
        <v>30</v>
      </c>
      <c r="H2947" t="s">
        <v>31</v>
      </c>
      <c r="I2947">
        <v>10011</v>
      </c>
      <c r="J2947" t="s">
        <v>22</v>
      </c>
      <c r="K2947" t="s">
        <v>32</v>
      </c>
      <c r="L2947" t="s">
        <v>36</v>
      </c>
      <c r="M2947" t="s">
        <v>37</v>
      </c>
      <c r="N2947" s="5">
        <v>16.25</v>
      </c>
      <c r="O2947" s="7">
        <v>5</v>
      </c>
      <c r="P2947" s="5">
        <v>10.55</v>
      </c>
      <c r="Q2947" s="5">
        <v>5.7</v>
      </c>
      <c r="R2947" s="22">
        <f>Tabla1[[#This Row],[Fecha de Envío]]-Tabla1[[#This Row],[Fecha de Orden]]</f>
        <v>14</v>
      </c>
      <c r="S2947" s="24">
        <f>YEAR(Tabla1[[#This Row],[Fecha de Orden]])</f>
        <v>2022</v>
      </c>
      <c r="T2947" t="str">
        <f>VLOOKUP(Tabla1[[#This Row],[Nombre del Producto]],Tabla2[[Nombre Producto]:[Costo Unitario]],2,FALSE)</f>
        <v>Wicked Choccy's</v>
      </c>
      <c r="U2947" t="str">
        <f>VLOOKUP(Tabla1[[#This Row],[Fábrica]],Tabla3[],4,FALSE)</f>
        <v>Georgia</v>
      </c>
    </row>
    <row r="2948" spans="1:21" x14ac:dyDescent="0.25">
      <c r="A2948" t="s">
        <v>9030</v>
      </c>
      <c r="B2948" s="3">
        <v>44866</v>
      </c>
      <c r="C2948" s="3">
        <v>44880</v>
      </c>
      <c r="D2948" t="s">
        <v>18</v>
      </c>
      <c r="E2948">
        <v>113145</v>
      </c>
      <c r="F2948" t="s">
        <v>19</v>
      </c>
      <c r="G2948" t="s">
        <v>30</v>
      </c>
      <c r="H2948" t="s">
        <v>31</v>
      </c>
      <c r="I2948">
        <v>10011</v>
      </c>
      <c r="J2948" t="s">
        <v>22</v>
      </c>
      <c r="K2948" t="s">
        <v>32</v>
      </c>
      <c r="L2948" t="s">
        <v>24</v>
      </c>
      <c r="M2948" t="s">
        <v>25</v>
      </c>
      <c r="N2948" s="5">
        <v>15</v>
      </c>
      <c r="O2948" s="7">
        <v>4</v>
      </c>
      <c r="P2948" s="5">
        <v>9.8000000000000007</v>
      </c>
      <c r="Q2948" s="5">
        <v>5.2</v>
      </c>
      <c r="R2948" s="22">
        <f>Tabla1[[#This Row],[Fecha de Envío]]-Tabla1[[#This Row],[Fecha de Orden]]</f>
        <v>14</v>
      </c>
      <c r="S2948" s="24">
        <f>YEAR(Tabla1[[#This Row],[Fecha de Orden]])</f>
        <v>2022</v>
      </c>
      <c r="T2948" t="str">
        <f>VLOOKUP(Tabla1[[#This Row],[Nombre del Producto]],Tabla2[[Nombre Producto]:[Costo Unitario]],2,FALSE)</f>
        <v>Wicked Choccy's</v>
      </c>
      <c r="U2948" t="str">
        <f>VLOOKUP(Tabla1[[#This Row],[Fábrica]],Tabla3[],4,FALSE)</f>
        <v>Georgia</v>
      </c>
    </row>
    <row r="2949" spans="1:21" x14ac:dyDescent="0.25">
      <c r="A2949" t="s">
        <v>9031</v>
      </c>
      <c r="B2949" s="3">
        <v>44866</v>
      </c>
      <c r="C2949" s="3">
        <v>44880</v>
      </c>
      <c r="D2949" t="s">
        <v>18</v>
      </c>
      <c r="E2949">
        <v>113145</v>
      </c>
      <c r="F2949" t="s">
        <v>19</v>
      </c>
      <c r="G2949" t="s">
        <v>30</v>
      </c>
      <c r="H2949" t="s">
        <v>31</v>
      </c>
      <c r="I2949">
        <v>10011</v>
      </c>
      <c r="J2949" t="s">
        <v>22</v>
      </c>
      <c r="K2949" t="s">
        <v>32</v>
      </c>
      <c r="L2949" t="s">
        <v>33</v>
      </c>
      <c r="M2949" t="s">
        <v>34</v>
      </c>
      <c r="N2949" s="5">
        <v>25.2</v>
      </c>
      <c r="O2949" s="7">
        <v>7</v>
      </c>
      <c r="P2949" s="5">
        <v>16.8</v>
      </c>
      <c r="Q2949" s="5">
        <v>8.4</v>
      </c>
      <c r="R2949" s="22">
        <f>Tabla1[[#This Row],[Fecha de Envío]]-Tabla1[[#This Row],[Fecha de Orden]]</f>
        <v>14</v>
      </c>
      <c r="S2949" s="24">
        <f>YEAR(Tabla1[[#This Row],[Fecha de Orden]])</f>
        <v>2022</v>
      </c>
      <c r="T2949" t="str">
        <f>VLOOKUP(Tabla1[[#This Row],[Nombre del Producto]],Tabla2[[Nombre Producto]:[Costo Unitario]],2,FALSE)</f>
        <v>Lot's O' Nuts</v>
      </c>
      <c r="U2949" t="str">
        <f>VLOOKUP(Tabla1[[#This Row],[Fábrica]],Tabla3[],4,FALSE)</f>
        <v>Arizona</v>
      </c>
    </row>
    <row r="2950" spans="1:21" x14ac:dyDescent="0.25">
      <c r="A2950" t="s">
        <v>9032</v>
      </c>
      <c r="B2950" s="3">
        <v>44866</v>
      </c>
      <c r="C2950" s="3">
        <v>44880</v>
      </c>
      <c r="D2950" t="s">
        <v>18</v>
      </c>
      <c r="E2950">
        <v>113145</v>
      </c>
      <c r="F2950" t="s">
        <v>19</v>
      </c>
      <c r="G2950" t="s">
        <v>30</v>
      </c>
      <c r="H2950" t="s">
        <v>31</v>
      </c>
      <c r="I2950">
        <v>10011</v>
      </c>
      <c r="J2950" t="s">
        <v>22</v>
      </c>
      <c r="K2950" t="s">
        <v>32</v>
      </c>
      <c r="L2950" t="s">
        <v>27</v>
      </c>
      <c r="M2950" t="s">
        <v>28</v>
      </c>
      <c r="N2950" s="5">
        <v>14.4</v>
      </c>
      <c r="O2950" s="7">
        <v>4</v>
      </c>
      <c r="P2950" s="5">
        <v>10</v>
      </c>
      <c r="Q2950" s="5">
        <v>4.4000000000000004</v>
      </c>
      <c r="R2950" s="22">
        <f>Tabla1[[#This Row],[Fecha de Envío]]-Tabla1[[#This Row],[Fecha de Orden]]</f>
        <v>14</v>
      </c>
      <c r="S2950" s="24">
        <f>YEAR(Tabla1[[#This Row],[Fecha de Orden]])</f>
        <v>2022</v>
      </c>
      <c r="T2950" t="str">
        <f>VLOOKUP(Tabla1[[#This Row],[Nombre del Producto]],Tabla2[[Nombre Producto]:[Costo Unitario]],2,FALSE)</f>
        <v>Lot's O' Nuts</v>
      </c>
      <c r="U2950" t="str">
        <f>VLOOKUP(Tabla1[[#This Row],[Fábrica]],Tabla3[],4,FALSE)</f>
        <v>Arizona</v>
      </c>
    </row>
    <row r="2951" spans="1:21" x14ac:dyDescent="0.25">
      <c r="A2951" t="s">
        <v>9062</v>
      </c>
      <c r="B2951" s="3">
        <v>44866</v>
      </c>
      <c r="C2951" s="3">
        <v>44878</v>
      </c>
      <c r="D2951" t="s">
        <v>39</v>
      </c>
      <c r="E2951">
        <v>105221</v>
      </c>
      <c r="F2951" t="s">
        <v>19</v>
      </c>
      <c r="G2951" t="s">
        <v>144</v>
      </c>
      <c r="H2951" t="s">
        <v>101</v>
      </c>
      <c r="I2951">
        <v>19140</v>
      </c>
      <c r="J2951" t="s">
        <v>22</v>
      </c>
      <c r="K2951" t="s">
        <v>32</v>
      </c>
      <c r="L2951" t="s">
        <v>24</v>
      </c>
      <c r="M2951" t="s">
        <v>25</v>
      </c>
      <c r="N2951" s="5">
        <v>7.5</v>
      </c>
      <c r="O2951" s="7">
        <v>2</v>
      </c>
      <c r="P2951" s="5">
        <v>4.9000000000000004</v>
      </c>
      <c r="Q2951" s="5">
        <v>2.6</v>
      </c>
      <c r="R2951" s="22">
        <f>Tabla1[[#This Row],[Fecha de Envío]]-Tabla1[[#This Row],[Fecha de Orden]]</f>
        <v>12</v>
      </c>
      <c r="S2951" s="24">
        <f>YEAR(Tabla1[[#This Row],[Fecha de Orden]])</f>
        <v>2022</v>
      </c>
      <c r="T2951" t="str">
        <f>VLOOKUP(Tabla1[[#This Row],[Nombre del Producto]],Tabla2[[Nombre Producto]:[Costo Unitario]],2,FALSE)</f>
        <v>Wicked Choccy's</v>
      </c>
      <c r="U2951" t="str">
        <f>VLOOKUP(Tabla1[[#This Row],[Fábrica]],Tabla3[],4,FALSE)</f>
        <v>Georgia</v>
      </c>
    </row>
    <row r="2952" spans="1:21" x14ac:dyDescent="0.25">
      <c r="A2952" t="s">
        <v>9063</v>
      </c>
      <c r="B2952" s="3">
        <v>44866</v>
      </c>
      <c r="C2952" s="3">
        <v>44878</v>
      </c>
      <c r="D2952" t="s">
        <v>39</v>
      </c>
      <c r="E2952">
        <v>105221</v>
      </c>
      <c r="F2952" t="s">
        <v>19</v>
      </c>
      <c r="G2952" t="s">
        <v>144</v>
      </c>
      <c r="H2952" t="s">
        <v>101</v>
      </c>
      <c r="I2952">
        <v>19140</v>
      </c>
      <c r="J2952" t="s">
        <v>22</v>
      </c>
      <c r="K2952" t="s">
        <v>32</v>
      </c>
      <c r="L2952" t="s">
        <v>36</v>
      </c>
      <c r="M2952" t="s">
        <v>37</v>
      </c>
      <c r="N2952" s="5">
        <v>6.5</v>
      </c>
      <c r="O2952" s="7">
        <v>2</v>
      </c>
      <c r="P2952" s="5">
        <v>4.22</v>
      </c>
      <c r="Q2952" s="5">
        <v>2.2799999999999998</v>
      </c>
      <c r="R2952" s="22">
        <f>Tabla1[[#This Row],[Fecha de Envío]]-Tabla1[[#This Row],[Fecha de Orden]]</f>
        <v>12</v>
      </c>
      <c r="S2952" s="24">
        <f>YEAR(Tabla1[[#This Row],[Fecha de Orden]])</f>
        <v>2022</v>
      </c>
      <c r="T2952" t="str">
        <f>VLOOKUP(Tabla1[[#This Row],[Nombre del Producto]],Tabla2[[Nombre Producto]:[Costo Unitario]],2,FALSE)</f>
        <v>Wicked Choccy's</v>
      </c>
      <c r="U2952" t="str">
        <f>VLOOKUP(Tabla1[[#This Row],[Fábrica]],Tabla3[],4,FALSE)</f>
        <v>Georgia</v>
      </c>
    </row>
    <row r="2953" spans="1:21" x14ac:dyDescent="0.25">
      <c r="A2953" t="s">
        <v>907</v>
      </c>
      <c r="B2953" s="3">
        <v>44867</v>
      </c>
      <c r="C2953" s="3">
        <v>44882</v>
      </c>
      <c r="D2953" t="s">
        <v>18</v>
      </c>
      <c r="E2953">
        <v>141810</v>
      </c>
      <c r="F2953" t="s">
        <v>19</v>
      </c>
      <c r="G2953" t="s">
        <v>908</v>
      </c>
      <c r="H2953" t="s">
        <v>42</v>
      </c>
      <c r="I2953">
        <v>78207</v>
      </c>
      <c r="J2953" t="s">
        <v>22</v>
      </c>
      <c r="K2953" t="s">
        <v>43</v>
      </c>
      <c r="L2953" t="s">
        <v>45</v>
      </c>
      <c r="M2953" t="s">
        <v>46</v>
      </c>
      <c r="N2953" s="5">
        <v>24.43</v>
      </c>
      <c r="O2953" s="7">
        <v>7</v>
      </c>
      <c r="P2953" s="5">
        <v>17.43</v>
      </c>
      <c r="Q2953" s="5">
        <v>7</v>
      </c>
      <c r="R2953" s="22">
        <f>Tabla1[[#This Row],[Fecha de Envío]]-Tabla1[[#This Row],[Fecha de Orden]]</f>
        <v>15</v>
      </c>
      <c r="S2953" s="24">
        <f>YEAR(Tabla1[[#This Row],[Fecha de Orden]])</f>
        <v>2022</v>
      </c>
      <c r="T2953" t="str">
        <f>VLOOKUP(Tabla1[[#This Row],[Nombre del Producto]],Tabla2[[Nombre Producto]:[Costo Unitario]],2,FALSE)</f>
        <v>Lot's O' Nuts</v>
      </c>
      <c r="U2953" t="str">
        <f>VLOOKUP(Tabla1[[#This Row],[Fábrica]],Tabla3[],4,FALSE)</f>
        <v>Arizona</v>
      </c>
    </row>
    <row r="2954" spans="1:21" x14ac:dyDescent="0.25">
      <c r="A2954" t="s">
        <v>909</v>
      </c>
      <c r="B2954" s="3">
        <v>44867</v>
      </c>
      <c r="C2954" s="3">
        <v>44882</v>
      </c>
      <c r="D2954" t="s">
        <v>18</v>
      </c>
      <c r="E2954">
        <v>141810</v>
      </c>
      <c r="F2954" t="s">
        <v>19</v>
      </c>
      <c r="G2954" t="s">
        <v>908</v>
      </c>
      <c r="H2954" t="s">
        <v>42</v>
      </c>
      <c r="I2954">
        <v>78207</v>
      </c>
      <c r="J2954" t="s">
        <v>22</v>
      </c>
      <c r="K2954" t="s">
        <v>43</v>
      </c>
      <c r="L2954" t="s">
        <v>33</v>
      </c>
      <c r="M2954" t="s">
        <v>34</v>
      </c>
      <c r="N2954" s="5">
        <v>7.2</v>
      </c>
      <c r="O2954" s="7">
        <v>2</v>
      </c>
      <c r="P2954" s="5">
        <v>4.8</v>
      </c>
      <c r="Q2954" s="5">
        <v>2.4</v>
      </c>
      <c r="R2954" s="22">
        <f>Tabla1[[#This Row],[Fecha de Envío]]-Tabla1[[#This Row],[Fecha de Orden]]</f>
        <v>15</v>
      </c>
      <c r="S2954" s="24">
        <f>YEAR(Tabla1[[#This Row],[Fecha de Orden]])</f>
        <v>2022</v>
      </c>
      <c r="T2954" t="str">
        <f>VLOOKUP(Tabla1[[#This Row],[Nombre del Producto]],Tabla2[[Nombre Producto]:[Costo Unitario]],2,FALSE)</f>
        <v>Lot's O' Nuts</v>
      </c>
      <c r="U2954" t="str">
        <f>VLOOKUP(Tabla1[[#This Row],[Fábrica]],Tabla3[],4,FALSE)</f>
        <v>Arizona</v>
      </c>
    </row>
    <row r="2955" spans="1:21" x14ac:dyDescent="0.25">
      <c r="A2955" t="s">
        <v>3161</v>
      </c>
      <c r="B2955" s="3">
        <v>44867</v>
      </c>
      <c r="C2955" s="3">
        <v>44879</v>
      </c>
      <c r="D2955" t="s">
        <v>39</v>
      </c>
      <c r="E2955">
        <v>160227</v>
      </c>
      <c r="F2955" t="s">
        <v>19</v>
      </c>
      <c r="G2955" t="s">
        <v>30</v>
      </c>
      <c r="H2955" t="s">
        <v>31</v>
      </c>
      <c r="I2955">
        <v>10011</v>
      </c>
      <c r="J2955" t="s">
        <v>22</v>
      </c>
      <c r="K2955" t="s">
        <v>32</v>
      </c>
      <c r="L2955" t="s">
        <v>33</v>
      </c>
      <c r="M2955" t="s">
        <v>34</v>
      </c>
      <c r="N2955" s="5">
        <v>39.6</v>
      </c>
      <c r="O2955" s="7">
        <v>11</v>
      </c>
      <c r="P2955" s="5">
        <v>26.4</v>
      </c>
      <c r="Q2955" s="5">
        <v>13.2</v>
      </c>
      <c r="R2955" s="22">
        <f>Tabla1[[#This Row],[Fecha de Envío]]-Tabla1[[#This Row],[Fecha de Orden]]</f>
        <v>12</v>
      </c>
      <c r="S2955" s="24">
        <f>YEAR(Tabla1[[#This Row],[Fecha de Orden]])</f>
        <v>2022</v>
      </c>
      <c r="T2955" t="str">
        <f>VLOOKUP(Tabla1[[#This Row],[Nombre del Producto]],Tabla2[[Nombre Producto]:[Costo Unitario]],2,FALSE)</f>
        <v>Lot's O' Nuts</v>
      </c>
      <c r="U2955" t="str">
        <f>VLOOKUP(Tabla1[[#This Row],[Fábrica]],Tabla3[],4,FALSE)</f>
        <v>Arizona</v>
      </c>
    </row>
    <row r="2956" spans="1:21" x14ac:dyDescent="0.25">
      <c r="A2956" t="s">
        <v>3171</v>
      </c>
      <c r="B2956" s="3">
        <v>44867</v>
      </c>
      <c r="C2956" s="3">
        <v>44880</v>
      </c>
      <c r="D2956" t="s">
        <v>39</v>
      </c>
      <c r="E2956">
        <v>138625</v>
      </c>
      <c r="F2956" t="s">
        <v>19</v>
      </c>
      <c r="G2956" t="s">
        <v>571</v>
      </c>
      <c r="H2956" t="s">
        <v>133</v>
      </c>
      <c r="I2956">
        <v>23320</v>
      </c>
      <c r="J2956" t="s">
        <v>22</v>
      </c>
      <c r="K2956" t="s">
        <v>66</v>
      </c>
      <c r="L2956" t="s">
        <v>24</v>
      </c>
      <c r="M2956" t="s">
        <v>25</v>
      </c>
      <c r="N2956" s="5">
        <v>15</v>
      </c>
      <c r="O2956" s="7">
        <v>4</v>
      </c>
      <c r="P2956" s="5">
        <v>9.8000000000000007</v>
      </c>
      <c r="Q2956" s="5">
        <v>5.2</v>
      </c>
      <c r="R2956" s="22">
        <f>Tabla1[[#This Row],[Fecha de Envío]]-Tabla1[[#This Row],[Fecha de Orden]]</f>
        <v>13</v>
      </c>
      <c r="S2956" s="24">
        <f>YEAR(Tabla1[[#This Row],[Fecha de Orden]])</f>
        <v>2022</v>
      </c>
      <c r="T2956" t="str">
        <f>VLOOKUP(Tabla1[[#This Row],[Nombre del Producto]],Tabla2[[Nombre Producto]:[Costo Unitario]],2,FALSE)</f>
        <v>Wicked Choccy's</v>
      </c>
      <c r="U2956" t="str">
        <f>VLOOKUP(Tabla1[[#This Row],[Fábrica]],Tabla3[],4,FALSE)</f>
        <v>Georgia</v>
      </c>
    </row>
    <row r="2957" spans="1:21" x14ac:dyDescent="0.25">
      <c r="A2957" t="s">
        <v>4782</v>
      </c>
      <c r="B2957" s="3">
        <v>44867</v>
      </c>
      <c r="C2957" s="3">
        <v>44881</v>
      </c>
      <c r="D2957" t="s">
        <v>18</v>
      </c>
      <c r="E2957">
        <v>130890</v>
      </c>
      <c r="F2957" t="s">
        <v>19</v>
      </c>
      <c r="G2957" t="s">
        <v>53</v>
      </c>
      <c r="H2957" t="s">
        <v>21</v>
      </c>
      <c r="I2957">
        <v>90004</v>
      </c>
      <c r="J2957" t="s">
        <v>22</v>
      </c>
      <c r="K2957" t="s">
        <v>23</v>
      </c>
      <c r="L2957" t="s">
        <v>36</v>
      </c>
      <c r="M2957" t="s">
        <v>37</v>
      </c>
      <c r="N2957" s="5">
        <v>16.25</v>
      </c>
      <c r="O2957" s="7">
        <v>5</v>
      </c>
      <c r="P2957" s="5">
        <v>10.55</v>
      </c>
      <c r="Q2957" s="5">
        <v>5.7</v>
      </c>
      <c r="R2957" s="22">
        <f>Tabla1[[#This Row],[Fecha de Envío]]-Tabla1[[#This Row],[Fecha de Orden]]</f>
        <v>14</v>
      </c>
      <c r="S2957" s="24">
        <f>YEAR(Tabla1[[#This Row],[Fecha de Orden]])</f>
        <v>2022</v>
      </c>
      <c r="T2957" t="str">
        <f>VLOOKUP(Tabla1[[#This Row],[Nombre del Producto]],Tabla2[[Nombre Producto]:[Costo Unitario]],2,FALSE)</f>
        <v>Wicked Choccy's</v>
      </c>
      <c r="U2957" t="str">
        <f>VLOOKUP(Tabla1[[#This Row],[Fábrica]],Tabla3[],4,FALSE)</f>
        <v>Georgia</v>
      </c>
    </row>
    <row r="2958" spans="1:21" x14ac:dyDescent="0.25">
      <c r="A2958" t="s">
        <v>5029</v>
      </c>
      <c r="B2958" s="3">
        <v>44867</v>
      </c>
      <c r="C2958" s="3">
        <v>44877</v>
      </c>
      <c r="D2958" t="s">
        <v>82</v>
      </c>
      <c r="E2958">
        <v>125416</v>
      </c>
      <c r="F2958" t="s">
        <v>19</v>
      </c>
      <c r="G2958" t="s">
        <v>124</v>
      </c>
      <c r="H2958" t="s">
        <v>125</v>
      </c>
      <c r="I2958">
        <v>98115</v>
      </c>
      <c r="J2958" t="s">
        <v>22</v>
      </c>
      <c r="K2958" t="s">
        <v>23</v>
      </c>
      <c r="L2958" t="s">
        <v>27</v>
      </c>
      <c r="M2958" t="s">
        <v>28</v>
      </c>
      <c r="N2958" s="5">
        <v>32.4</v>
      </c>
      <c r="O2958" s="7">
        <v>9</v>
      </c>
      <c r="P2958" s="5">
        <v>22.5</v>
      </c>
      <c r="Q2958" s="5">
        <v>9.9</v>
      </c>
      <c r="R2958" s="22">
        <f>Tabla1[[#This Row],[Fecha de Envío]]-Tabla1[[#This Row],[Fecha de Orden]]</f>
        <v>10</v>
      </c>
      <c r="S2958" s="24">
        <f>YEAR(Tabla1[[#This Row],[Fecha de Orden]])</f>
        <v>2022</v>
      </c>
      <c r="T2958" t="str">
        <f>VLOOKUP(Tabla1[[#This Row],[Nombre del Producto]],Tabla2[[Nombre Producto]:[Costo Unitario]],2,FALSE)</f>
        <v>Lot's O' Nuts</v>
      </c>
      <c r="U2958" t="str">
        <f>VLOOKUP(Tabla1[[#This Row],[Fábrica]],Tabla3[],4,FALSE)</f>
        <v>Arizona</v>
      </c>
    </row>
    <row r="2959" spans="1:21" x14ac:dyDescent="0.25">
      <c r="A2959" t="s">
        <v>5716</v>
      </c>
      <c r="B2959" s="3">
        <v>44867</v>
      </c>
      <c r="C2959" s="3">
        <v>44881</v>
      </c>
      <c r="D2959" t="s">
        <v>18</v>
      </c>
      <c r="E2959">
        <v>168207</v>
      </c>
      <c r="F2959" t="s">
        <v>19</v>
      </c>
      <c r="G2959" t="s">
        <v>120</v>
      </c>
      <c r="H2959" t="s">
        <v>21</v>
      </c>
      <c r="I2959">
        <v>92105</v>
      </c>
      <c r="J2959" t="s">
        <v>22</v>
      </c>
      <c r="K2959" t="s">
        <v>23</v>
      </c>
      <c r="L2959" t="s">
        <v>24</v>
      </c>
      <c r="M2959" t="s">
        <v>25</v>
      </c>
      <c r="N2959" s="5">
        <v>11.25</v>
      </c>
      <c r="O2959" s="7">
        <v>3</v>
      </c>
      <c r="P2959" s="5">
        <v>7.35</v>
      </c>
      <c r="Q2959" s="5">
        <v>3.9</v>
      </c>
      <c r="R2959" s="22">
        <f>Tabla1[[#This Row],[Fecha de Envío]]-Tabla1[[#This Row],[Fecha de Orden]]</f>
        <v>14</v>
      </c>
      <c r="S2959" s="24">
        <f>YEAR(Tabla1[[#This Row],[Fecha de Orden]])</f>
        <v>2022</v>
      </c>
      <c r="T2959" t="str">
        <f>VLOOKUP(Tabla1[[#This Row],[Nombre del Producto]],Tabla2[[Nombre Producto]:[Costo Unitario]],2,FALSE)</f>
        <v>Wicked Choccy's</v>
      </c>
      <c r="U2959" t="str">
        <f>VLOOKUP(Tabla1[[#This Row],[Fábrica]],Tabla3[],4,FALSE)</f>
        <v>Georgia</v>
      </c>
    </row>
    <row r="2960" spans="1:21" x14ac:dyDescent="0.25">
      <c r="A2960" t="s">
        <v>5717</v>
      </c>
      <c r="B2960" s="3">
        <v>44867</v>
      </c>
      <c r="C2960" s="3">
        <v>44881</v>
      </c>
      <c r="D2960" t="s">
        <v>18</v>
      </c>
      <c r="E2960">
        <v>168207</v>
      </c>
      <c r="F2960" t="s">
        <v>19</v>
      </c>
      <c r="G2960" t="s">
        <v>120</v>
      </c>
      <c r="H2960" t="s">
        <v>21</v>
      </c>
      <c r="I2960">
        <v>92105</v>
      </c>
      <c r="J2960" t="s">
        <v>22</v>
      </c>
      <c r="K2960" t="s">
        <v>23</v>
      </c>
      <c r="L2960" t="s">
        <v>45</v>
      </c>
      <c r="M2960" t="s">
        <v>46</v>
      </c>
      <c r="N2960" s="5">
        <v>20.94</v>
      </c>
      <c r="O2960" s="7">
        <v>6</v>
      </c>
      <c r="P2960" s="5">
        <v>14.94</v>
      </c>
      <c r="Q2960" s="5">
        <v>6</v>
      </c>
      <c r="R2960" s="22">
        <f>Tabla1[[#This Row],[Fecha de Envío]]-Tabla1[[#This Row],[Fecha de Orden]]</f>
        <v>14</v>
      </c>
      <c r="S2960" s="24">
        <f>YEAR(Tabla1[[#This Row],[Fecha de Orden]])</f>
        <v>2022</v>
      </c>
      <c r="T2960" t="str">
        <f>VLOOKUP(Tabla1[[#This Row],[Nombre del Producto]],Tabla2[[Nombre Producto]:[Costo Unitario]],2,FALSE)</f>
        <v>Lot's O' Nuts</v>
      </c>
      <c r="U2960" t="str">
        <f>VLOOKUP(Tabla1[[#This Row],[Fábrica]],Tabla3[],4,FALSE)</f>
        <v>Arizona</v>
      </c>
    </row>
    <row r="2961" spans="1:21" x14ac:dyDescent="0.25">
      <c r="A2961" t="s">
        <v>5718</v>
      </c>
      <c r="B2961" s="3">
        <v>44867</v>
      </c>
      <c r="C2961" s="3">
        <v>44881</v>
      </c>
      <c r="D2961" t="s">
        <v>18</v>
      </c>
      <c r="E2961">
        <v>168207</v>
      </c>
      <c r="F2961" t="s">
        <v>19</v>
      </c>
      <c r="G2961" t="s">
        <v>120</v>
      </c>
      <c r="H2961" t="s">
        <v>21</v>
      </c>
      <c r="I2961">
        <v>92105</v>
      </c>
      <c r="J2961" t="s">
        <v>22</v>
      </c>
      <c r="K2961" t="s">
        <v>23</v>
      </c>
      <c r="L2961" t="s">
        <v>33</v>
      </c>
      <c r="M2961" t="s">
        <v>34</v>
      </c>
      <c r="N2961" s="5">
        <v>10.8</v>
      </c>
      <c r="O2961" s="7">
        <v>3</v>
      </c>
      <c r="P2961" s="5">
        <v>7.2</v>
      </c>
      <c r="Q2961" s="5">
        <v>3.6</v>
      </c>
      <c r="R2961" s="22">
        <f>Tabla1[[#This Row],[Fecha de Envío]]-Tabla1[[#This Row],[Fecha de Orden]]</f>
        <v>14</v>
      </c>
      <c r="S2961" s="24">
        <f>YEAR(Tabla1[[#This Row],[Fecha de Orden]])</f>
        <v>2022</v>
      </c>
      <c r="T2961" t="str">
        <f>VLOOKUP(Tabla1[[#This Row],[Nombre del Producto]],Tabla2[[Nombre Producto]:[Costo Unitario]],2,FALSE)</f>
        <v>Lot's O' Nuts</v>
      </c>
      <c r="U2961" t="str">
        <f>VLOOKUP(Tabla1[[#This Row],[Fábrica]],Tabla3[],4,FALSE)</f>
        <v>Arizona</v>
      </c>
    </row>
    <row r="2962" spans="1:21" x14ac:dyDescent="0.25">
      <c r="A2962" t="s">
        <v>8499</v>
      </c>
      <c r="B2962" s="3">
        <v>44867</v>
      </c>
      <c r="C2962" s="3">
        <v>44882</v>
      </c>
      <c r="D2962" t="s">
        <v>18</v>
      </c>
      <c r="E2962">
        <v>100657</v>
      </c>
      <c r="F2962" t="s">
        <v>19</v>
      </c>
      <c r="G2962" t="s">
        <v>443</v>
      </c>
      <c r="H2962" t="s">
        <v>31</v>
      </c>
      <c r="I2962">
        <v>12180</v>
      </c>
      <c r="J2962" t="s">
        <v>22</v>
      </c>
      <c r="K2962" t="s">
        <v>32</v>
      </c>
      <c r="L2962" t="s">
        <v>24</v>
      </c>
      <c r="M2962" t="s">
        <v>25</v>
      </c>
      <c r="N2962" s="5">
        <v>7.5</v>
      </c>
      <c r="O2962" s="7">
        <v>2</v>
      </c>
      <c r="P2962" s="5">
        <v>4.9000000000000004</v>
      </c>
      <c r="Q2962" s="5">
        <v>2.6</v>
      </c>
      <c r="R2962" s="22">
        <f>Tabla1[[#This Row],[Fecha de Envío]]-Tabla1[[#This Row],[Fecha de Orden]]</f>
        <v>15</v>
      </c>
      <c r="S2962" s="24">
        <f>YEAR(Tabla1[[#This Row],[Fecha de Orden]])</f>
        <v>2022</v>
      </c>
      <c r="T2962" t="str">
        <f>VLOOKUP(Tabla1[[#This Row],[Nombre del Producto]],Tabla2[[Nombre Producto]:[Costo Unitario]],2,FALSE)</f>
        <v>Wicked Choccy's</v>
      </c>
      <c r="U2962" t="str">
        <f>VLOOKUP(Tabla1[[#This Row],[Fábrica]],Tabla3[],4,FALSE)</f>
        <v>Georgia</v>
      </c>
    </row>
    <row r="2963" spans="1:21" x14ac:dyDescent="0.25">
      <c r="A2963" t="s">
        <v>2054</v>
      </c>
      <c r="B2963" s="3">
        <v>44868</v>
      </c>
      <c r="C2963" s="3">
        <v>44882</v>
      </c>
      <c r="D2963" t="s">
        <v>18</v>
      </c>
      <c r="E2963">
        <v>140410</v>
      </c>
      <c r="F2963" t="s">
        <v>19</v>
      </c>
      <c r="G2963" t="s">
        <v>53</v>
      </c>
      <c r="H2963" t="s">
        <v>21</v>
      </c>
      <c r="I2963">
        <v>90008</v>
      </c>
      <c r="J2963" t="s">
        <v>22</v>
      </c>
      <c r="K2963" t="s">
        <v>23</v>
      </c>
      <c r="L2963" t="s">
        <v>24</v>
      </c>
      <c r="M2963" t="s">
        <v>25</v>
      </c>
      <c r="N2963" s="5">
        <v>11.25</v>
      </c>
      <c r="O2963" s="7">
        <v>3</v>
      </c>
      <c r="P2963" s="5">
        <v>7.35</v>
      </c>
      <c r="Q2963" s="5">
        <v>3.9</v>
      </c>
      <c r="R2963" s="22">
        <f>Tabla1[[#This Row],[Fecha de Envío]]-Tabla1[[#This Row],[Fecha de Orden]]</f>
        <v>14</v>
      </c>
      <c r="S2963" s="24">
        <f>YEAR(Tabla1[[#This Row],[Fecha de Orden]])</f>
        <v>2022</v>
      </c>
      <c r="T2963" t="str">
        <f>VLOOKUP(Tabla1[[#This Row],[Nombre del Producto]],Tabla2[[Nombre Producto]:[Costo Unitario]],2,FALSE)</f>
        <v>Wicked Choccy's</v>
      </c>
      <c r="U2963" t="str">
        <f>VLOOKUP(Tabla1[[#This Row],[Fábrica]],Tabla3[],4,FALSE)</f>
        <v>Georgia</v>
      </c>
    </row>
    <row r="2964" spans="1:21" x14ac:dyDescent="0.25">
      <c r="A2964" t="s">
        <v>2055</v>
      </c>
      <c r="B2964" s="3">
        <v>44868</v>
      </c>
      <c r="C2964" s="3">
        <v>44882</v>
      </c>
      <c r="D2964" t="s">
        <v>18</v>
      </c>
      <c r="E2964">
        <v>140410</v>
      </c>
      <c r="F2964" t="s">
        <v>19</v>
      </c>
      <c r="G2964" t="s">
        <v>53</v>
      </c>
      <c r="H2964" t="s">
        <v>21</v>
      </c>
      <c r="I2964">
        <v>90008</v>
      </c>
      <c r="J2964" t="s">
        <v>22</v>
      </c>
      <c r="K2964" t="s">
        <v>23</v>
      </c>
      <c r="L2964" t="s">
        <v>45</v>
      </c>
      <c r="M2964" t="s">
        <v>46</v>
      </c>
      <c r="N2964" s="5">
        <v>10.47</v>
      </c>
      <c r="O2964" s="7">
        <v>3</v>
      </c>
      <c r="P2964" s="5">
        <v>7.47</v>
      </c>
      <c r="Q2964" s="5">
        <v>3</v>
      </c>
      <c r="R2964" s="22">
        <f>Tabla1[[#This Row],[Fecha de Envío]]-Tabla1[[#This Row],[Fecha de Orden]]</f>
        <v>14</v>
      </c>
      <c r="S2964" s="24">
        <f>YEAR(Tabla1[[#This Row],[Fecha de Orden]])</f>
        <v>2022</v>
      </c>
      <c r="T2964" t="str">
        <f>VLOOKUP(Tabla1[[#This Row],[Nombre del Producto]],Tabla2[[Nombre Producto]:[Costo Unitario]],2,FALSE)</f>
        <v>Lot's O' Nuts</v>
      </c>
      <c r="U2964" t="str">
        <f>VLOOKUP(Tabla1[[#This Row],[Fábrica]],Tabla3[],4,FALSE)</f>
        <v>Arizona</v>
      </c>
    </row>
    <row r="2965" spans="1:21" x14ac:dyDescent="0.25">
      <c r="A2965" t="s">
        <v>2056</v>
      </c>
      <c r="B2965" s="3">
        <v>44868</v>
      </c>
      <c r="C2965" s="3">
        <v>44882</v>
      </c>
      <c r="D2965" t="s">
        <v>18</v>
      </c>
      <c r="E2965">
        <v>140410</v>
      </c>
      <c r="F2965" t="s">
        <v>19</v>
      </c>
      <c r="G2965" t="s">
        <v>53</v>
      </c>
      <c r="H2965" t="s">
        <v>21</v>
      </c>
      <c r="I2965">
        <v>90008</v>
      </c>
      <c r="J2965" t="s">
        <v>22</v>
      </c>
      <c r="K2965" t="s">
        <v>23</v>
      </c>
      <c r="L2965" t="s">
        <v>36</v>
      </c>
      <c r="M2965" t="s">
        <v>37</v>
      </c>
      <c r="N2965" s="5">
        <v>22.75</v>
      </c>
      <c r="O2965" s="7">
        <v>7</v>
      </c>
      <c r="P2965" s="5">
        <v>14.77</v>
      </c>
      <c r="Q2965" s="5">
        <v>7.98</v>
      </c>
      <c r="R2965" s="22">
        <f>Tabla1[[#This Row],[Fecha de Envío]]-Tabla1[[#This Row],[Fecha de Orden]]</f>
        <v>14</v>
      </c>
      <c r="S2965" s="24">
        <f>YEAR(Tabla1[[#This Row],[Fecha de Orden]])</f>
        <v>2022</v>
      </c>
      <c r="T2965" t="str">
        <f>VLOOKUP(Tabla1[[#This Row],[Nombre del Producto]],Tabla2[[Nombre Producto]:[Costo Unitario]],2,FALSE)</f>
        <v>Wicked Choccy's</v>
      </c>
      <c r="U2965" t="str">
        <f>VLOOKUP(Tabla1[[#This Row],[Fábrica]],Tabla3[],4,FALSE)</f>
        <v>Georgia</v>
      </c>
    </row>
    <row r="2966" spans="1:21" x14ac:dyDescent="0.25">
      <c r="A2966" t="s">
        <v>2200</v>
      </c>
      <c r="B2966" s="3">
        <v>44868</v>
      </c>
      <c r="C2966" s="3">
        <v>44885</v>
      </c>
      <c r="D2966" t="s">
        <v>18</v>
      </c>
      <c r="E2966">
        <v>121041</v>
      </c>
      <c r="F2966" t="s">
        <v>19</v>
      </c>
      <c r="G2966" t="s">
        <v>2201</v>
      </c>
      <c r="H2966" t="s">
        <v>42</v>
      </c>
      <c r="I2966">
        <v>76117</v>
      </c>
      <c r="J2966" t="s">
        <v>22</v>
      </c>
      <c r="K2966" t="s">
        <v>43</v>
      </c>
      <c r="L2966" t="s">
        <v>27</v>
      </c>
      <c r="M2966" t="s">
        <v>28</v>
      </c>
      <c r="N2966" s="5">
        <v>7.2</v>
      </c>
      <c r="O2966" s="7">
        <v>2</v>
      </c>
      <c r="P2966" s="5">
        <v>5</v>
      </c>
      <c r="Q2966" s="5">
        <v>2.2000000000000002</v>
      </c>
      <c r="R2966" s="22">
        <f>Tabla1[[#This Row],[Fecha de Envío]]-Tabla1[[#This Row],[Fecha de Orden]]</f>
        <v>17</v>
      </c>
      <c r="S2966" s="24">
        <f>YEAR(Tabla1[[#This Row],[Fecha de Orden]])</f>
        <v>2022</v>
      </c>
      <c r="T2966" t="str">
        <f>VLOOKUP(Tabla1[[#This Row],[Nombre del Producto]],Tabla2[[Nombre Producto]:[Costo Unitario]],2,FALSE)</f>
        <v>Lot's O' Nuts</v>
      </c>
      <c r="U2966" t="str">
        <f>VLOOKUP(Tabla1[[#This Row],[Fábrica]],Tabla3[],4,FALSE)</f>
        <v>Arizona</v>
      </c>
    </row>
    <row r="2967" spans="1:21" x14ac:dyDescent="0.25">
      <c r="A2967" t="s">
        <v>3498</v>
      </c>
      <c r="B2967" s="3">
        <v>44868</v>
      </c>
      <c r="C2967" s="3">
        <v>44880</v>
      </c>
      <c r="D2967" t="s">
        <v>39</v>
      </c>
      <c r="E2967">
        <v>162047</v>
      </c>
      <c r="F2967" t="s">
        <v>19</v>
      </c>
      <c r="G2967" t="s">
        <v>188</v>
      </c>
      <c r="H2967" t="s">
        <v>31</v>
      </c>
      <c r="I2967">
        <v>11561</v>
      </c>
      <c r="J2967" t="s">
        <v>22</v>
      </c>
      <c r="K2967" t="s">
        <v>32</v>
      </c>
      <c r="L2967" t="s">
        <v>27</v>
      </c>
      <c r="M2967" t="s">
        <v>28</v>
      </c>
      <c r="N2967" s="5">
        <v>36</v>
      </c>
      <c r="O2967" s="7">
        <v>10</v>
      </c>
      <c r="P2967" s="5">
        <v>25</v>
      </c>
      <c r="Q2967" s="5">
        <v>11</v>
      </c>
      <c r="R2967" s="22">
        <f>Tabla1[[#This Row],[Fecha de Envío]]-Tabla1[[#This Row],[Fecha de Orden]]</f>
        <v>12</v>
      </c>
      <c r="S2967" s="24">
        <f>YEAR(Tabla1[[#This Row],[Fecha de Orden]])</f>
        <v>2022</v>
      </c>
      <c r="T2967" t="str">
        <f>VLOOKUP(Tabla1[[#This Row],[Nombre del Producto]],Tabla2[[Nombre Producto]:[Costo Unitario]],2,FALSE)</f>
        <v>Lot's O' Nuts</v>
      </c>
      <c r="U2967" t="str">
        <f>VLOOKUP(Tabla1[[#This Row],[Fábrica]],Tabla3[],4,FALSE)</f>
        <v>Arizona</v>
      </c>
    </row>
    <row r="2968" spans="1:21" x14ac:dyDescent="0.25">
      <c r="A2968" t="s">
        <v>1635</v>
      </c>
      <c r="B2968" s="3">
        <v>44870</v>
      </c>
      <c r="C2968" s="3">
        <v>44883</v>
      </c>
      <c r="D2968" t="s">
        <v>39</v>
      </c>
      <c r="E2968">
        <v>136259</v>
      </c>
      <c r="F2968" t="s">
        <v>19</v>
      </c>
      <c r="G2968" t="s">
        <v>207</v>
      </c>
      <c r="H2968" t="s">
        <v>210</v>
      </c>
      <c r="I2968">
        <v>44107</v>
      </c>
      <c r="J2968" t="s">
        <v>22</v>
      </c>
      <c r="K2968" t="s">
        <v>32</v>
      </c>
      <c r="L2968" t="s">
        <v>33</v>
      </c>
      <c r="M2968" t="s">
        <v>34</v>
      </c>
      <c r="N2968" s="5">
        <v>10.8</v>
      </c>
      <c r="O2968" s="7">
        <v>3</v>
      </c>
      <c r="P2968" s="5">
        <v>7.2</v>
      </c>
      <c r="Q2968" s="5">
        <v>3.6</v>
      </c>
      <c r="R2968" s="22">
        <f>Tabla1[[#This Row],[Fecha de Envío]]-Tabla1[[#This Row],[Fecha de Orden]]</f>
        <v>13</v>
      </c>
      <c r="S2968" s="24">
        <f>YEAR(Tabla1[[#This Row],[Fecha de Orden]])</f>
        <v>2022</v>
      </c>
      <c r="T2968" t="str">
        <f>VLOOKUP(Tabla1[[#This Row],[Nombre del Producto]],Tabla2[[Nombre Producto]:[Costo Unitario]],2,FALSE)</f>
        <v>Lot's O' Nuts</v>
      </c>
      <c r="U2968" t="str">
        <f>VLOOKUP(Tabla1[[#This Row],[Fábrica]],Tabla3[],4,FALSE)</f>
        <v>Arizona</v>
      </c>
    </row>
    <row r="2969" spans="1:21" x14ac:dyDescent="0.25">
      <c r="A2969" t="s">
        <v>1636</v>
      </c>
      <c r="B2969" s="3">
        <v>44870</v>
      </c>
      <c r="C2969" s="3">
        <v>44883</v>
      </c>
      <c r="D2969" t="s">
        <v>39</v>
      </c>
      <c r="E2969">
        <v>136259</v>
      </c>
      <c r="F2969" t="s">
        <v>19</v>
      </c>
      <c r="G2969" t="s">
        <v>207</v>
      </c>
      <c r="H2969" t="s">
        <v>210</v>
      </c>
      <c r="I2969">
        <v>44107</v>
      </c>
      <c r="J2969" t="s">
        <v>22</v>
      </c>
      <c r="K2969" t="s">
        <v>32</v>
      </c>
      <c r="L2969" t="s">
        <v>27</v>
      </c>
      <c r="M2969" t="s">
        <v>28</v>
      </c>
      <c r="N2969" s="5">
        <v>14.4</v>
      </c>
      <c r="O2969" s="7">
        <v>4</v>
      </c>
      <c r="P2969" s="5">
        <v>10</v>
      </c>
      <c r="Q2969" s="5">
        <v>4.4000000000000004</v>
      </c>
      <c r="R2969" s="22">
        <f>Tabla1[[#This Row],[Fecha de Envío]]-Tabla1[[#This Row],[Fecha de Orden]]</f>
        <v>13</v>
      </c>
      <c r="S2969" s="24">
        <f>YEAR(Tabla1[[#This Row],[Fecha de Orden]])</f>
        <v>2022</v>
      </c>
      <c r="T2969" t="str">
        <f>VLOOKUP(Tabla1[[#This Row],[Nombre del Producto]],Tabla2[[Nombre Producto]:[Costo Unitario]],2,FALSE)</f>
        <v>Lot's O' Nuts</v>
      </c>
      <c r="U2969" t="str">
        <f>VLOOKUP(Tabla1[[#This Row],[Fábrica]],Tabla3[],4,FALSE)</f>
        <v>Arizona</v>
      </c>
    </row>
    <row r="2970" spans="1:21" x14ac:dyDescent="0.25">
      <c r="A2970" t="s">
        <v>3617</v>
      </c>
      <c r="B2970" s="3">
        <v>44870</v>
      </c>
      <c r="C2970" s="3">
        <v>44884</v>
      </c>
      <c r="D2970" t="s">
        <v>18</v>
      </c>
      <c r="E2970">
        <v>131422</v>
      </c>
      <c r="F2970" t="s">
        <v>19</v>
      </c>
      <c r="G2970" t="s">
        <v>997</v>
      </c>
      <c r="H2970" t="s">
        <v>98</v>
      </c>
      <c r="I2970">
        <v>28110</v>
      </c>
      <c r="J2970" t="s">
        <v>22</v>
      </c>
      <c r="K2970" t="s">
        <v>66</v>
      </c>
      <c r="L2970" t="s">
        <v>27</v>
      </c>
      <c r="M2970" t="s">
        <v>28</v>
      </c>
      <c r="N2970" s="5">
        <v>10.8</v>
      </c>
      <c r="O2970" s="7">
        <v>3</v>
      </c>
      <c r="P2970" s="5">
        <v>7.5</v>
      </c>
      <c r="Q2970" s="5">
        <v>3.3</v>
      </c>
      <c r="R2970" s="22">
        <f>Tabla1[[#This Row],[Fecha de Envío]]-Tabla1[[#This Row],[Fecha de Orden]]</f>
        <v>14</v>
      </c>
      <c r="S2970" s="24">
        <f>YEAR(Tabla1[[#This Row],[Fecha de Orden]])</f>
        <v>2022</v>
      </c>
      <c r="T2970" t="str">
        <f>VLOOKUP(Tabla1[[#This Row],[Nombre del Producto]],Tabla2[[Nombre Producto]:[Costo Unitario]],2,FALSE)</f>
        <v>Lot's O' Nuts</v>
      </c>
      <c r="U2970" t="str">
        <f>VLOOKUP(Tabla1[[#This Row],[Fábrica]],Tabla3[],4,FALSE)</f>
        <v>Arizona</v>
      </c>
    </row>
    <row r="2971" spans="1:21" x14ac:dyDescent="0.25">
      <c r="A2971" t="s">
        <v>3790</v>
      </c>
      <c r="B2971" s="3">
        <v>44870</v>
      </c>
      <c r="C2971" s="3">
        <v>44886</v>
      </c>
      <c r="D2971" t="s">
        <v>18</v>
      </c>
      <c r="E2971">
        <v>144386</v>
      </c>
      <c r="F2971" t="s">
        <v>19</v>
      </c>
      <c r="G2971" t="s">
        <v>30</v>
      </c>
      <c r="H2971" t="s">
        <v>31</v>
      </c>
      <c r="I2971">
        <v>10009</v>
      </c>
      <c r="J2971" t="s">
        <v>22</v>
      </c>
      <c r="K2971" t="s">
        <v>32</v>
      </c>
      <c r="L2971" t="s">
        <v>36</v>
      </c>
      <c r="M2971" t="s">
        <v>37</v>
      </c>
      <c r="N2971" s="5">
        <v>19.5</v>
      </c>
      <c r="O2971" s="7">
        <v>6</v>
      </c>
      <c r="P2971" s="5">
        <v>12.66</v>
      </c>
      <c r="Q2971" s="5">
        <v>6.84</v>
      </c>
      <c r="R2971" s="22">
        <f>Tabla1[[#This Row],[Fecha de Envío]]-Tabla1[[#This Row],[Fecha de Orden]]</f>
        <v>16</v>
      </c>
      <c r="S2971" s="24">
        <f>YEAR(Tabla1[[#This Row],[Fecha de Orden]])</f>
        <v>2022</v>
      </c>
      <c r="T2971" t="str">
        <f>VLOOKUP(Tabla1[[#This Row],[Nombre del Producto]],Tabla2[[Nombre Producto]:[Costo Unitario]],2,FALSE)</f>
        <v>Wicked Choccy's</v>
      </c>
      <c r="U2971" t="str">
        <f>VLOOKUP(Tabla1[[#This Row],[Fábrica]],Tabla3[],4,FALSE)</f>
        <v>Georgia</v>
      </c>
    </row>
    <row r="2972" spans="1:21" x14ac:dyDescent="0.25">
      <c r="A2972" t="s">
        <v>4757</v>
      </c>
      <c r="B2972" s="3">
        <v>44870</v>
      </c>
      <c r="C2972" s="3">
        <v>44880</v>
      </c>
      <c r="D2972" t="s">
        <v>82</v>
      </c>
      <c r="E2972">
        <v>145485</v>
      </c>
      <c r="F2972" t="s">
        <v>19</v>
      </c>
      <c r="G2972" t="s">
        <v>20</v>
      </c>
      <c r="H2972" t="s">
        <v>21</v>
      </c>
      <c r="I2972">
        <v>94109</v>
      </c>
      <c r="J2972" t="s">
        <v>22</v>
      </c>
      <c r="K2972" t="s">
        <v>23</v>
      </c>
      <c r="L2972" t="s">
        <v>33</v>
      </c>
      <c r="M2972" t="s">
        <v>34</v>
      </c>
      <c r="N2972" s="5">
        <v>14.4</v>
      </c>
      <c r="O2972" s="7">
        <v>4</v>
      </c>
      <c r="P2972" s="5">
        <v>9.6</v>
      </c>
      <c r="Q2972" s="5">
        <v>4.8</v>
      </c>
      <c r="R2972" s="22">
        <f>Tabla1[[#This Row],[Fecha de Envío]]-Tabla1[[#This Row],[Fecha de Orden]]</f>
        <v>10</v>
      </c>
      <c r="S2972" s="24">
        <f>YEAR(Tabla1[[#This Row],[Fecha de Orden]])</f>
        <v>2022</v>
      </c>
      <c r="T2972" t="str">
        <f>VLOOKUP(Tabla1[[#This Row],[Nombre del Producto]],Tabla2[[Nombre Producto]:[Costo Unitario]],2,FALSE)</f>
        <v>Lot's O' Nuts</v>
      </c>
      <c r="U2972" t="str">
        <f>VLOOKUP(Tabla1[[#This Row],[Fábrica]],Tabla3[],4,FALSE)</f>
        <v>Arizona</v>
      </c>
    </row>
    <row r="2973" spans="1:21" x14ac:dyDescent="0.25">
      <c r="A2973" t="s">
        <v>5223</v>
      </c>
      <c r="B2973" s="3">
        <v>44870</v>
      </c>
      <c r="C2973" s="3">
        <v>44880</v>
      </c>
      <c r="D2973" t="s">
        <v>82</v>
      </c>
      <c r="E2973">
        <v>131072</v>
      </c>
      <c r="F2973" t="s">
        <v>19</v>
      </c>
      <c r="G2973" t="s">
        <v>124</v>
      </c>
      <c r="H2973" t="s">
        <v>125</v>
      </c>
      <c r="I2973">
        <v>98105</v>
      </c>
      <c r="J2973" t="s">
        <v>22</v>
      </c>
      <c r="K2973" t="s">
        <v>23</v>
      </c>
      <c r="L2973" t="s">
        <v>24</v>
      </c>
      <c r="M2973" t="s">
        <v>25</v>
      </c>
      <c r="N2973" s="5">
        <v>11.25</v>
      </c>
      <c r="O2973" s="7">
        <v>3</v>
      </c>
      <c r="P2973" s="5">
        <v>7.35</v>
      </c>
      <c r="Q2973" s="5">
        <v>3.9</v>
      </c>
      <c r="R2973" s="22">
        <f>Tabla1[[#This Row],[Fecha de Envío]]-Tabla1[[#This Row],[Fecha de Orden]]</f>
        <v>10</v>
      </c>
      <c r="S2973" s="24">
        <f>YEAR(Tabla1[[#This Row],[Fecha de Orden]])</f>
        <v>2022</v>
      </c>
      <c r="T2973" t="str">
        <f>VLOOKUP(Tabla1[[#This Row],[Nombre del Producto]],Tabla2[[Nombre Producto]:[Costo Unitario]],2,FALSE)</f>
        <v>Wicked Choccy's</v>
      </c>
      <c r="U2973" t="str">
        <f>VLOOKUP(Tabla1[[#This Row],[Fábrica]],Tabla3[],4,FALSE)</f>
        <v>Georgia</v>
      </c>
    </row>
    <row r="2974" spans="1:21" x14ac:dyDescent="0.25">
      <c r="A2974" t="s">
        <v>6678</v>
      </c>
      <c r="B2974" s="3">
        <v>44870</v>
      </c>
      <c r="C2974" s="3">
        <v>44884</v>
      </c>
      <c r="D2974" t="s">
        <v>18</v>
      </c>
      <c r="E2974">
        <v>103961</v>
      </c>
      <c r="F2974" t="s">
        <v>19</v>
      </c>
      <c r="G2974" t="s">
        <v>726</v>
      </c>
      <c r="H2974" t="s">
        <v>173</v>
      </c>
      <c r="I2974">
        <v>62301</v>
      </c>
      <c r="J2974" t="s">
        <v>22</v>
      </c>
      <c r="K2974" t="s">
        <v>43</v>
      </c>
      <c r="L2974" t="s">
        <v>24</v>
      </c>
      <c r="M2974" t="s">
        <v>25</v>
      </c>
      <c r="N2974" s="5">
        <v>22.5</v>
      </c>
      <c r="O2974" s="7">
        <v>6</v>
      </c>
      <c r="P2974" s="5">
        <v>14.7</v>
      </c>
      <c r="Q2974" s="5">
        <v>7.8</v>
      </c>
      <c r="R2974" s="22">
        <f>Tabla1[[#This Row],[Fecha de Envío]]-Tabla1[[#This Row],[Fecha de Orden]]</f>
        <v>14</v>
      </c>
      <c r="S2974" s="24">
        <f>YEAR(Tabla1[[#This Row],[Fecha de Orden]])</f>
        <v>2022</v>
      </c>
      <c r="T2974" t="str">
        <f>VLOOKUP(Tabla1[[#This Row],[Nombre del Producto]],Tabla2[[Nombre Producto]:[Costo Unitario]],2,FALSE)</f>
        <v>Wicked Choccy's</v>
      </c>
      <c r="U2974" t="str">
        <f>VLOOKUP(Tabla1[[#This Row],[Fábrica]],Tabla3[],4,FALSE)</f>
        <v>Georgia</v>
      </c>
    </row>
    <row r="2975" spans="1:21" x14ac:dyDescent="0.25">
      <c r="A2975" t="s">
        <v>9033</v>
      </c>
      <c r="B2975" s="3">
        <v>44870</v>
      </c>
      <c r="C2975" s="3">
        <v>44884</v>
      </c>
      <c r="D2975" t="s">
        <v>18</v>
      </c>
      <c r="E2975">
        <v>118444</v>
      </c>
      <c r="F2975" t="s">
        <v>19</v>
      </c>
      <c r="G2975" t="s">
        <v>438</v>
      </c>
      <c r="H2975" t="s">
        <v>255</v>
      </c>
      <c r="I2975">
        <v>33065</v>
      </c>
      <c r="J2975" t="s">
        <v>22</v>
      </c>
      <c r="K2975" t="s">
        <v>66</v>
      </c>
      <c r="L2975" t="s">
        <v>45</v>
      </c>
      <c r="M2975" t="s">
        <v>46</v>
      </c>
      <c r="N2975" s="5">
        <v>13.96</v>
      </c>
      <c r="O2975" s="7">
        <v>4</v>
      </c>
      <c r="P2975" s="5">
        <v>9.9600000000000009</v>
      </c>
      <c r="Q2975" s="5">
        <v>4</v>
      </c>
      <c r="R2975" s="22">
        <f>Tabla1[[#This Row],[Fecha de Envío]]-Tabla1[[#This Row],[Fecha de Orden]]</f>
        <v>14</v>
      </c>
      <c r="S2975" s="24">
        <f>YEAR(Tabla1[[#This Row],[Fecha de Orden]])</f>
        <v>2022</v>
      </c>
      <c r="T2975" t="str">
        <f>VLOOKUP(Tabla1[[#This Row],[Nombre del Producto]],Tabla2[[Nombre Producto]:[Costo Unitario]],2,FALSE)</f>
        <v>Lot's O' Nuts</v>
      </c>
      <c r="U2975" t="str">
        <f>VLOOKUP(Tabla1[[#This Row],[Fábrica]],Tabla3[],4,FALSE)</f>
        <v>Arizona</v>
      </c>
    </row>
    <row r="2976" spans="1:21" x14ac:dyDescent="0.25">
      <c r="A2976" t="s">
        <v>6430</v>
      </c>
      <c r="B2976" s="3">
        <v>44871</v>
      </c>
      <c r="C2976" s="3">
        <v>44884</v>
      </c>
      <c r="D2976" t="s">
        <v>39</v>
      </c>
      <c r="E2976">
        <v>105312</v>
      </c>
      <c r="F2976" t="s">
        <v>19</v>
      </c>
      <c r="G2976" t="s">
        <v>588</v>
      </c>
      <c r="H2976" t="s">
        <v>69</v>
      </c>
      <c r="I2976">
        <v>85254</v>
      </c>
      <c r="J2976" t="s">
        <v>22</v>
      </c>
      <c r="K2976" t="s">
        <v>23</v>
      </c>
      <c r="L2976" t="s">
        <v>24</v>
      </c>
      <c r="M2976" t="s">
        <v>25</v>
      </c>
      <c r="N2976" s="5">
        <v>11.25</v>
      </c>
      <c r="O2976" s="7">
        <v>3</v>
      </c>
      <c r="P2976" s="5">
        <v>7.35</v>
      </c>
      <c r="Q2976" s="5">
        <v>3.9</v>
      </c>
      <c r="R2976" s="22">
        <f>Tabla1[[#This Row],[Fecha de Envío]]-Tabla1[[#This Row],[Fecha de Orden]]</f>
        <v>13</v>
      </c>
      <c r="S2976" s="24">
        <f>YEAR(Tabla1[[#This Row],[Fecha de Orden]])</f>
        <v>2022</v>
      </c>
      <c r="T2976" t="str">
        <f>VLOOKUP(Tabla1[[#This Row],[Nombre del Producto]],Tabla2[[Nombre Producto]:[Costo Unitario]],2,FALSE)</f>
        <v>Wicked Choccy's</v>
      </c>
      <c r="U2976" t="str">
        <f>VLOOKUP(Tabla1[[#This Row],[Fábrica]],Tabla3[],4,FALSE)</f>
        <v>Georgia</v>
      </c>
    </row>
    <row r="2977" spans="1:21" x14ac:dyDescent="0.25">
      <c r="A2977" t="s">
        <v>6431</v>
      </c>
      <c r="B2977" s="3">
        <v>44871</v>
      </c>
      <c r="C2977" s="3">
        <v>44884</v>
      </c>
      <c r="D2977" t="s">
        <v>39</v>
      </c>
      <c r="E2977">
        <v>105312</v>
      </c>
      <c r="F2977" t="s">
        <v>19</v>
      </c>
      <c r="G2977" t="s">
        <v>588</v>
      </c>
      <c r="H2977" t="s">
        <v>69</v>
      </c>
      <c r="I2977">
        <v>85254</v>
      </c>
      <c r="J2977" t="s">
        <v>22</v>
      </c>
      <c r="K2977" t="s">
        <v>23</v>
      </c>
      <c r="L2977" t="s">
        <v>27</v>
      </c>
      <c r="M2977" t="s">
        <v>28</v>
      </c>
      <c r="N2977" s="5">
        <v>10.8</v>
      </c>
      <c r="O2977" s="7">
        <v>3</v>
      </c>
      <c r="P2977" s="5">
        <v>7.5</v>
      </c>
      <c r="Q2977" s="5">
        <v>3.3</v>
      </c>
      <c r="R2977" s="22">
        <f>Tabla1[[#This Row],[Fecha de Envío]]-Tabla1[[#This Row],[Fecha de Orden]]</f>
        <v>13</v>
      </c>
      <c r="S2977" s="24">
        <f>YEAR(Tabla1[[#This Row],[Fecha de Orden]])</f>
        <v>2022</v>
      </c>
      <c r="T2977" t="str">
        <f>VLOOKUP(Tabla1[[#This Row],[Nombre del Producto]],Tabla2[[Nombre Producto]:[Costo Unitario]],2,FALSE)</f>
        <v>Lot's O' Nuts</v>
      </c>
      <c r="U2977" t="str">
        <f>VLOOKUP(Tabla1[[#This Row],[Fábrica]],Tabla3[],4,FALSE)</f>
        <v>Arizona</v>
      </c>
    </row>
    <row r="2978" spans="1:21" x14ac:dyDescent="0.25">
      <c r="A2978" t="s">
        <v>158</v>
      </c>
      <c r="B2978" s="3">
        <v>44872</v>
      </c>
      <c r="C2978" s="3">
        <v>44887</v>
      </c>
      <c r="D2978" t="s">
        <v>18</v>
      </c>
      <c r="E2978">
        <v>163181</v>
      </c>
      <c r="F2978" t="s">
        <v>19</v>
      </c>
      <c r="G2978" t="s">
        <v>159</v>
      </c>
      <c r="H2978" t="s">
        <v>42</v>
      </c>
      <c r="I2978">
        <v>77041</v>
      </c>
      <c r="J2978" t="s">
        <v>22</v>
      </c>
      <c r="K2978" t="s">
        <v>43</v>
      </c>
      <c r="L2978" t="s">
        <v>27</v>
      </c>
      <c r="M2978" t="s">
        <v>28</v>
      </c>
      <c r="N2978" s="5">
        <v>18</v>
      </c>
      <c r="O2978" s="7">
        <v>5</v>
      </c>
      <c r="P2978" s="5">
        <v>12.5</v>
      </c>
      <c r="Q2978" s="5">
        <v>5.5</v>
      </c>
      <c r="R2978" s="22">
        <f>Tabla1[[#This Row],[Fecha de Envío]]-Tabla1[[#This Row],[Fecha de Orden]]</f>
        <v>15</v>
      </c>
      <c r="S2978" s="24">
        <f>YEAR(Tabla1[[#This Row],[Fecha de Orden]])</f>
        <v>2022</v>
      </c>
      <c r="T2978" t="str">
        <f>VLOOKUP(Tabla1[[#This Row],[Nombre del Producto]],Tabla2[[Nombre Producto]:[Costo Unitario]],2,FALSE)</f>
        <v>Lot's O' Nuts</v>
      </c>
      <c r="U2978" t="str">
        <f>VLOOKUP(Tabla1[[#This Row],[Fábrica]],Tabla3[],4,FALSE)</f>
        <v>Arizona</v>
      </c>
    </row>
    <row r="2979" spans="1:21" x14ac:dyDescent="0.25">
      <c r="A2979" t="s">
        <v>160</v>
      </c>
      <c r="B2979" s="3">
        <v>44872</v>
      </c>
      <c r="C2979" s="3">
        <v>44887</v>
      </c>
      <c r="D2979" t="s">
        <v>18</v>
      </c>
      <c r="E2979">
        <v>163181</v>
      </c>
      <c r="F2979" t="s">
        <v>19</v>
      </c>
      <c r="G2979" t="s">
        <v>159</v>
      </c>
      <c r="H2979" t="s">
        <v>42</v>
      </c>
      <c r="I2979">
        <v>77041</v>
      </c>
      <c r="J2979" t="s">
        <v>22</v>
      </c>
      <c r="K2979" t="s">
        <v>43</v>
      </c>
      <c r="L2979" t="s">
        <v>36</v>
      </c>
      <c r="M2979" t="s">
        <v>37</v>
      </c>
      <c r="N2979" s="5">
        <v>32.5</v>
      </c>
      <c r="O2979" s="7">
        <v>10</v>
      </c>
      <c r="P2979" s="5">
        <v>21.1</v>
      </c>
      <c r="Q2979" s="5">
        <v>11.4</v>
      </c>
      <c r="R2979" s="22">
        <f>Tabla1[[#This Row],[Fecha de Envío]]-Tabla1[[#This Row],[Fecha de Orden]]</f>
        <v>15</v>
      </c>
      <c r="S2979" s="24">
        <f>YEAR(Tabla1[[#This Row],[Fecha de Orden]])</f>
        <v>2022</v>
      </c>
      <c r="T2979" t="str">
        <f>VLOOKUP(Tabla1[[#This Row],[Nombre del Producto]],Tabla2[[Nombre Producto]:[Costo Unitario]],2,FALSE)</f>
        <v>Wicked Choccy's</v>
      </c>
      <c r="U2979" t="str">
        <f>VLOOKUP(Tabla1[[#This Row],[Fábrica]],Tabla3[],4,FALSE)</f>
        <v>Georgia</v>
      </c>
    </row>
    <row r="2980" spans="1:21" x14ac:dyDescent="0.25">
      <c r="A2980" t="s">
        <v>161</v>
      </c>
      <c r="B2980" s="3">
        <v>44872</v>
      </c>
      <c r="C2980" s="3">
        <v>44887</v>
      </c>
      <c r="D2980" t="s">
        <v>18</v>
      </c>
      <c r="E2980">
        <v>163181</v>
      </c>
      <c r="F2980" t="s">
        <v>19</v>
      </c>
      <c r="G2980" t="s">
        <v>159</v>
      </c>
      <c r="H2980" t="s">
        <v>42</v>
      </c>
      <c r="I2980">
        <v>77041</v>
      </c>
      <c r="J2980" t="s">
        <v>22</v>
      </c>
      <c r="K2980" t="s">
        <v>43</v>
      </c>
      <c r="L2980" t="s">
        <v>24</v>
      </c>
      <c r="M2980" t="s">
        <v>25</v>
      </c>
      <c r="N2980" s="5">
        <v>7.5</v>
      </c>
      <c r="O2980" s="7">
        <v>2</v>
      </c>
      <c r="P2980" s="5">
        <v>4.9000000000000004</v>
      </c>
      <c r="Q2980" s="5">
        <v>2.6</v>
      </c>
      <c r="R2980" s="22">
        <f>Tabla1[[#This Row],[Fecha de Envío]]-Tabla1[[#This Row],[Fecha de Orden]]</f>
        <v>15</v>
      </c>
      <c r="S2980" s="24">
        <f>YEAR(Tabla1[[#This Row],[Fecha de Orden]])</f>
        <v>2022</v>
      </c>
      <c r="T2980" t="str">
        <f>VLOOKUP(Tabla1[[#This Row],[Nombre del Producto]],Tabla2[[Nombre Producto]:[Costo Unitario]],2,FALSE)</f>
        <v>Wicked Choccy's</v>
      </c>
      <c r="U2980" t="str">
        <f>VLOOKUP(Tabla1[[#This Row],[Fábrica]],Tabla3[],4,FALSE)</f>
        <v>Georgia</v>
      </c>
    </row>
    <row r="2981" spans="1:21" x14ac:dyDescent="0.25">
      <c r="A2981" t="s">
        <v>162</v>
      </c>
      <c r="B2981" s="3">
        <v>44872</v>
      </c>
      <c r="C2981" s="3">
        <v>44887</v>
      </c>
      <c r="D2981" t="s">
        <v>18</v>
      </c>
      <c r="E2981">
        <v>163181</v>
      </c>
      <c r="F2981" t="s">
        <v>19</v>
      </c>
      <c r="G2981" t="s">
        <v>159</v>
      </c>
      <c r="H2981" t="s">
        <v>42</v>
      </c>
      <c r="I2981">
        <v>77041</v>
      </c>
      <c r="J2981" t="s">
        <v>22</v>
      </c>
      <c r="K2981" t="s">
        <v>43</v>
      </c>
      <c r="L2981" t="s">
        <v>45</v>
      </c>
      <c r="M2981" t="s">
        <v>46</v>
      </c>
      <c r="N2981" s="5">
        <v>10.47</v>
      </c>
      <c r="O2981" s="7">
        <v>3</v>
      </c>
      <c r="P2981" s="5">
        <v>7.47</v>
      </c>
      <c r="Q2981" s="5">
        <v>3</v>
      </c>
      <c r="R2981" s="22">
        <f>Tabla1[[#This Row],[Fecha de Envío]]-Tabla1[[#This Row],[Fecha de Orden]]</f>
        <v>15</v>
      </c>
      <c r="S2981" s="24">
        <f>YEAR(Tabla1[[#This Row],[Fecha de Orden]])</f>
        <v>2022</v>
      </c>
      <c r="T2981" t="str">
        <f>VLOOKUP(Tabla1[[#This Row],[Nombre del Producto]],Tabla2[[Nombre Producto]:[Costo Unitario]],2,FALSE)</f>
        <v>Lot's O' Nuts</v>
      </c>
      <c r="U2981" t="str">
        <f>VLOOKUP(Tabla1[[#This Row],[Fábrica]],Tabla3[],4,FALSE)</f>
        <v>Arizona</v>
      </c>
    </row>
    <row r="2982" spans="1:21" x14ac:dyDescent="0.25">
      <c r="A2982" t="s">
        <v>2101</v>
      </c>
      <c r="B2982" s="3">
        <v>44872</v>
      </c>
      <c r="C2982" s="3">
        <v>44886</v>
      </c>
      <c r="D2982" t="s">
        <v>18</v>
      </c>
      <c r="E2982">
        <v>105571</v>
      </c>
      <c r="F2982" t="s">
        <v>19</v>
      </c>
      <c r="G2982" t="s">
        <v>529</v>
      </c>
      <c r="H2982" t="s">
        <v>255</v>
      </c>
      <c r="I2982">
        <v>33142</v>
      </c>
      <c r="J2982" t="s">
        <v>22</v>
      </c>
      <c r="K2982" t="s">
        <v>66</v>
      </c>
      <c r="L2982" t="s">
        <v>33</v>
      </c>
      <c r="M2982" t="s">
        <v>34</v>
      </c>
      <c r="N2982" s="5">
        <v>18</v>
      </c>
      <c r="O2982" s="7">
        <v>5</v>
      </c>
      <c r="P2982" s="5">
        <v>12</v>
      </c>
      <c r="Q2982" s="5">
        <v>6</v>
      </c>
      <c r="R2982" s="22">
        <f>Tabla1[[#This Row],[Fecha de Envío]]-Tabla1[[#This Row],[Fecha de Orden]]</f>
        <v>14</v>
      </c>
      <c r="S2982" s="24">
        <f>YEAR(Tabla1[[#This Row],[Fecha de Orden]])</f>
        <v>2022</v>
      </c>
      <c r="T2982" t="str">
        <f>VLOOKUP(Tabla1[[#This Row],[Nombre del Producto]],Tabla2[[Nombre Producto]:[Costo Unitario]],2,FALSE)</f>
        <v>Lot's O' Nuts</v>
      </c>
      <c r="U2982" t="str">
        <f>VLOOKUP(Tabla1[[#This Row],[Fábrica]],Tabla3[],4,FALSE)</f>
        <v>Arizona</v>
      </c>
    </row>
    <row r="2983" spans="1:21" x14ac:dyDescent="0.25">
      <c r="A2983" t="s">
        <v>2102</v>
      </c>
      <c r="B2983" s="3">
        <v>44872</v>
      </c>
      <c r="C2983" s="3">
        <v>44886</v>
      </c>
      <c r="D2983" t="s">
        <v>18</v>
      </c>
      <c r="E2983">
        <v>105571</v>
      </c>
      <c r="F2983" t="s">
        <v>19</v>
      </c>
      <c r="G2983" t="s">
        <v>529</v>
      </c>
      <c r="H2983" t="s">
        <v>255</v>
      </c>
      <c r="I2983">
        <v>33142</v>
      </c>
      <c r="J2983" t="s">
        <v>22</v>
      </c>
      <c r="K2983" t="s">
        <v>66</v>
      </c>
      <c r="L2983" t="s">
        <v>45</v>
      </c>
      <c r="M2983" t="s">
        <v>46</v>
      </c>
      <c r="N2983" s="5">
        <v>31.41</v>
      </c>
      <c r="O2983" s="7">
        <v>9</v>
      </c>
      <c r="P2983" s="5">
        <v>22.41</v>
      </c>
      <c r="Q2983" s="5">
        <v>9</v>
      </c>
      <c r="R2983" s="22">
        <f>Tabla1[[#This Row],[Fecha de Envío]]-Tabla1[[#This Row],[Fecha de Orden]]</f>
        <v>14</v>
      </c>
      <c r="S2983" s="24">
        <f>YEAR(Tabla1[[#This Row],[Fecha de Orden]])</f>
        <v>2022</v>
      </c>
      <c r="T2983" t="str">
        <f>VLOOKUP(Tabla1[[#This Row],[Nombre del Producto]],Tabla2[[Nombre Producto]:[Costo Unitario]],2,FALSE)</f>
        <v>Lot's O' Nuts</v>
      </c>
      <c r="U2983" t="str">
        <f>VLOOKUP(Tabla1[[#This Row],[Fábrica]],Tabla3[],4,FALSE)</f>
        <v>Arizona</v>
      </c>
    </row>
    <row r="2984" spans="1:21" x14ac:dyDescent="0.25">
      <c r="A2984" t="s">
        <v>2840</v>
      </c>
      <c r="B2984" s="3">
        <v>44872</v>
      </c>
      <c r="C2984" s="3">
        <v>44888</v>
      </c>
      <c r="D2984" t="s">
        <v>18</v>
      </c>
      <c r="E2984">
        <v>126669</v>
      </c>
      <c r="F2984" t="s">
        <v>19</v>
      </c>
      <c r="G2984" t="s">
        <v>159</v>
      </c>
      <c r="H2984" t="s">
        <v>42</v>
      </c>
      <c r="I2984">
        <v>77036</v>
      </c>
      <c r="J2984" t="s">
        <v>22</v>
      </c>
      <c r="K2984" t="s">
        <v>43</v>
      </c>
      <c r="L2984" t="s">
        <v>36</v>
      </c>
      <c r="M2984" t="s">
        <v>37</v>
      </c>
      <c r="N2984" s="5">
        <v>6.5</v>
      </c>
      <c r="O2984" s="7">
        <v>2</v>
      </c>
      <c r="P2984" s="5">
        <v>4.22</v>
      </c>
      <c r="Q2984" s="5">
        <v>2.2799999999999998</v>
      </c>
      <c r="R2984" s="22">
        <f>Tabla1[[#This Row],[Fecha de Envío]]-Tabla1[[#This Row],[Fecha de Orden]]</f>
        <v>16</v>
      </c>
      <c r="S2984" s="24">
        <f>YEAR(Tabla1[[#This Row],[Fecha de Orden]])</f>
        <v>2022</v>
      </c>
      <c r="T2984" t="str">
        <f>VLOOKUP(Tabla1[[#This Row],[Nombre del Producto]],Tabla2[[Nombre Producto]:[Costo Unitario]],2,FALSE)</f>
        <v>Wicked Choccy's</v>
      </c>
      <c r="U2984" t="str">
        <f>VLOOKUP(Tabla1[[#This Row],[Fábrica]],Tabla3[],4,FALSE)</f>
        <v>Georgia</v>
      </c>
    </row>
    <row r="2985" spans="1:21" x14ac:dyDescent="0.25">
      <c r="A2985" t="s">
        <v>4956</v>
      </c>
      <c r="B2985" s="3">
        <v>44872</v>
      </c>
      <c r="C2985" s="3">
        <v>44884</v>
      </c>
      <c r="D2985" t="s">
        <v>71</v>
      </c>
      <c r="E2985">
        <v>102848</v>
      </c>
      <c r="F2985" t="s">
        <v>19</v>
      </c>
      <c r="G2985" t="s">
        <v>53</v>
      </c>
      <c r="H2985" t="s">
        <v>21</v>
      </c>
      <c r="I2985">
        <v>90036</v>
      </c>
      <c r="J2985" t="s">
        <v>22</v>
      </c>
      <c r="K2985" t="s">
        <v>23</v>
      </c>
      <c r="L2985" t="s">
        <v>24</v>
      </c>
      <c r="M2985" t="s">
        <v>25</v>
      </c>
      <c r="N2985" s="5">
        <v>3.75</v>
      </c>
      <c r="O2985" s="7">
        <v>1</v>
      </c>
      <c r="P2985" s="5">
        <v>2.4500000000000002</v>
      </c>
      <c r="Q2985" s="5">
        <v>1.3</v>
      </c>
      <c r="R2985" s="22">
        <f>Tabla1[[#This Row],[Fecha de Envío]]-Tabla1[[#This Row],[Fecha de Orden]]</f>
        <v>12</v>
      </c>
      <c r="S2985" s="24">
        <f>YEAR(Tabla1[[#This Row],[Fecha de Orden]])</f>
        <v>2022</v>
      </c>
      <c r="T2985" t="str">
        <f>VLOOKUP(Tabla1[[#This Row],[Nombre del Producto]],Tabla2[[Nombre Producto]:[Costo Unitario]],2,FALSE)</f>
        <v>Wicked Choccy's</v>
      </c>
      <c r="U2985" t="str">
        <f>VLOOKUP(Tabla1[[#This Row],[Fábrica]],Tabla3[],4,FALSE)</f>
        <v>Georgia</v>
      </c>
    </row>
    <row r="2986" spans="1:21" x14ac:dyDescent="0.25">
      <c r="A2986" t="s">
        <v>4957</v>
      </c>
      <c r="B2986" s="3">
        <v>44872</v>
      </c>
      <c r="C2986" s="3">
        <v>44886</v>
      </c>
      <c r="D2986" t="s">
        <v>18</v>
      </c>
      <c r="E2986">
        <v>134922</v>
      </c>
      <c r="F2986" t="s">
        <v>19</v>
      </c>
      <c r="G2986" t="s">
        <v>144</v>
      </c>
      <c r="H2986" t="s">
        <v>101</v>
      </c>
      <c r="I2986">
        <v>19140</v>
      </c>
      <c r="J2986" t="s">
        <v>22</v>
      </c>
      <c r="K2986" t="s">
        <v>32</v>
      </c>
      <c r="L2986" t="s">
        <v>33</v>
      </c>
      <c r="M2986" t="s">
        <v>34</v>
      </c>
      <c r="N2986" s="5">
        <v>7.2</v>
      </c>
      <c r="O2986" s="7">
        <v>2</v>
      </c>
      <c r="P2986" s="5">
        <v>4.8</v>
      </c>
      <c r="Q2986" s="5">
        <v>2.4</v>
      </c>
      <c r="R2986" s="22">
        <f>Tabla1[[#This Row],[Fecha de Envío]]-Tabla1[[#This Row],[Fecha de Orden]]</f>
        <v>14</v>
      </c>
      <c r="S2986" s="24">
        <f>YEAR(Tabla1[[#This Row],[Fecha de Orden]])</f>
        <v>2022</v>
      </c>
      <c r="T2986" t="str">
        <f>VLOOKUP(Tabla1[[#This Row],[Nombre del Producto]],Tabla2[[Nombre Producto]:[Costo Unitario]],2,FALSE)</f>
        <v>Lot's O' Nuts</v>
      </c>
      <c r="U2986" t="str">
        <f>VLOOKUP(Tabla1[[#This Row],[Fábrica]],Tabla3[],4,FALSE)</f>
        <v>Arizona</v>
      </c>
    </row>
    <row r="2987" spans="1:21" x14ac:dyDescent="0.25">
      <c r="A2987" t="s">
        <v>5933</v>
      </c>
      <c r="B2987" s="3">
        <v>44872</v>
      </c>
      <c r="C2987" s="3">
        <v>44885</v>
      </c>
      <c r="D2987" t="s">
        <v>71</v>
      </c>
      <c r="E2987">
        <v>148432</v>
      </c>
      <c r="F2987" t="s">
        <v>19</v>
      </c>
      <c r="G2987" t="s">
        <v>1028</v>
      </c>
      <c r="H2987" t="s">
        <v>1209</v>
      </c>
      <c r="I2987">
        <v>19711</v>
      </c>
      <c r="J2987" t="s">
        <v>22</v>
      </c>
      <c r="K2987" t="s">
        <v>32</v>
      </c>
      <c r="L2987" t="s">
        <v>45</v>
      </c>
      <c r="M2987" t="s">
        <v>46</v>
      </c>
      <c r="N2987" s="5">
        <v>24.43</v>
      </c>
      <c r="O2987" s="7">
        <v>7</v>
      </c>
      <c r="P2987" s="5">
        <v>17.43</v>
      </c>
      <c r="Q2987" s="5">
        <v>7</v>
      </c>
      <c r="R2987" s="22">
        <f>Tabla1[[#This Row],[Fecha de Envío]]-Tabla1[[#This Row],[Fecha de Orden]]</f>
        <v>13</v>
      </c>
      <c r="S2987" s="24">
        <f>YEAR(Tabla1[[#This Row],[Fecha de Orden]])</f>
        <v>2022</v>
      </c>
      <c r="T2987" t="str">
        <f>VLOOKUP(Tabla1[[#This Row],[Nombre del Producto]],Tabla2[[Nombre Producto]:[Costo Unitario]],2,FALSE)</f>
        <v>Lot's O' Nuts</v>
      </c>
      <c r="U2987" t="str">
        <f>VLOOKUP(Tabla1[[#This Row],[Fábrica]],Tabla3[],4,FALSE)</f>
        <v>Arizona</v>
      </c>
    </row>
    <row r="2988" spans="1:21" x14ac:dyDescent="0.25">
      <c r="A2988" t="s">
        <v>5934</v>
      </c>
      <c r="B2988" s="3">
        <v>44872</v>
      </c>
      <c r="C2988" s="3">
        <v>44885</v>
      </c>
      <c r="D2988" t="s">
        <v>71</v>
      </c>
      <c r="E2988">
        <v>148432</v>
      </c>
      <c r="F2988" t="s">
        <v>19</v>
      </c>
      <c r="G2988" t="s">
        <v>1028</v>
      </c>
      <c r="H2988" t="s">
        <v>1209</v>
      </c>
      <c r="I2988">
        <v>19711</v>
      </c>
      <c r="J2988" t="s">
        <v>148</v>
      </c>
      <c r="K2988" t="s">
        <v>32</v>
      </c>
      <c r="L2988" t="s">
        <v>445</v>
      </c>
      <c r="M2988" t="s">
        <v>446</v>
      </c>
      <c r="N2988" s="5">
        <v>6.5</v>
      </c>
      <c r="O2988" s="7">
        <v>2</v>
      </c>
      <c r="P2988" s="5">
        <v>0.5</v>
      </c>
      <c r="Q2988" s="5">
        <v>6</v>
      </c>
      <c r="R2988" s="22">
        <f>Tabla1[[#This Row],[Fecha de Envío]]-Tabla1[[#This Row],[Fecha de Orden]]</f>
        <v>13</v>
      </c>
      <c r="S2988" s="24">
        <f>YEAR(Tabla1[[#This Row],[Fecha de Orden]])</f>
        <v>2022</v>
      </c>
      <c r="T2988" t="str">
        <f>VLOOKUP(Tabla1[[#This Row],[Nombre del Producto]],Tabla2[[Nombre Producto]:[Costo Unitario]],2,FALSE)</f>
        <v>The Other Factory</v>
      </c>
      <c r="U2988" t="str">
        <f>VLOOKUP(Tabla1[[#This Row],[Fábrica]],Tabla3[],4,FALSE)</f>
        <v>Tennessee</v>
      </c>
    </row>
    <row r="2989" spans="1:21" x14ac:dyDescent="0.25">
      <c r="A2989" t="s">
        <v>8472</v>
      </c>
      <c r="B2989" s="3">
        <v>44872</v>
      </c>
      <c r="C2989" s="3">
        <v>44884</v>
      </c>
      <c r="D2989" t="s">
        <v>71</v>
      </c>
      <c r="E2989">
        <v>162887</v>
      </c>
      <c r="F2989" t="s">
        <v>19</v>
      </c>
      <c r="G2989" t="s">
        <v>1656</v>
      </c>
      <c r="H2989" t="s">
        <v>1657</v>
      </c>
      <c r="I2989">
        <v>5401</v>
      </c>
      <c r="J2989" t="s">
        <v>22</v>
      </c>
      <c r="K2989" t="s">
        <v>32</v>
      </c>
      <c r="L2989" t="s">
        <v>24</v>
      </c>
      <c r="M2989" t="s">
        <v>25</v>
      </c>
      <c r="N2989" s="5">
        <v>11.25</v>
      </c>
      <c r="O2989" s="7">
        <v>3</v>
      </c>
      <c r="P2989" s="5">
        <v>7.35</v>
      </c>
      <c r="Q2989" s="5">
        <v>3.9</v>
      </c>
      <c r="R2989" s="22">
        <f>Tabla1[[#This Row],[Fecha de Envío]]-Tabla1[[#This Row],[Fecha de Orden]]</f>
        <v>12</v>
      </c>
      <c r="S2989" s="24">
        <f>YEAR(Tabla1[[#This Row],[Fecha de Orden]])</f>
        <v>2022</v>
      </c>
      <c r="T2989" t="str">
        <f>VLOOKUP(Tabla1[[#This Row],[Nombre del Producto]],Tabla2[[Nombre Producto]:[Costo Unitario]],2,FALSE)</f>
        <v>Wicked Choccy's</v>
      </c>
      <c r="U2989" t="str">
        <f>VLOOKUP(Tabla1[[#This Row],[Fábrica]],Tabla3[],4,FALSE)</f>
        <v>Georgia</v>
      </c>
    </row>
    <row r="2990" spans="1:21" x14ac:dyDescent="0.25">
      <c r="A2990" t="s">
        <v>256</v>
      </c>
      <c r="B2990" s="3">
        <v>44873</v>
      </c>
      <c r="C2990" s="3">
        <v>44888</v>
      </c>
      <c r="D2990" t="s">
        <v>18</v>
      </c>
      <c r="E2990">
        <v>164441</v>
      </c>
      <c r="F2990" t="s">
        <v>19</v>
      </c>
      <c r="G2990" t="s">
        <v>30</v>
      </c>
      <c r="H2990" t="s">
        <v>31</v>
      </c>
      <c r="I2990">
        <v>10011</v>
      </c>
      <c r="J2990" t="s">
        <v>22</v>
      </c>
      <c r="K2990" t="s">
        <v>32</v>
      </c>
      <c r="L2990" t="s">
        <v>27</v>
      </c>
      <c r="M2990" t="s">
        <v>28</v>
      </c>
      <c r="N2990" s="5">
        <v>39.6</v>
      </c>
      <c r="O2990" s="7">
        <v>11</v>
      </c>
      <c r="P2990" s="5">
        <v>27.5</v>
      </c>
      <c r="Q2990" s="5">
        <v>12.1</v>
      </c>
      <c r="R2990" s="22">
        <f>Tabla1[[#This Row],[Fecha de Envío]]-Tabla1[[#This Row],[Fecha de Orden]]</f>
        <v>15</v>
      </c>
      <c r="S2990" s="24">
        <f>YEAR(Tabla1[[#This Row],[Fecha de Orden]])</f>
        <v>2022</v>
      </c>
      <c r="T2990" t="str">
        <f>VLOOKUP(Tabla1[[#This Row],[Nombre del Producto]],Tabla2[[Nombre Producto]:[Costo Unitario]],2,FALSE)</f>
        <v>Lot's O' Nuts</v>
      </c>
      <c r="U2990" t="str">
        <f>VLOOKUP(Tabla1[[#This Row],[Fábrica]],Tabla3[],4,FALSE)</f>
        <v>Arizona</v>
      </c>
    </row>
    <row r="2991" spans="1:21" x14ac:dyDescent="0.25">
      <c r="A2991" t="s">
        <v>2488</v>
      </c>
      <c r="B2991" s="3">
        <v>44873</v>
      </c>
      <c r="C2991" s="3">
        <v>44888</v>
      </c>
      <c r="D2991" t="s">
        <v>18</v>
      </c>
      <c r="E2991">
        <v>111990</v>
      </c>
      <c r="F2991" t="s">
        <v>19</v>
      </c>
      <c r="G2991" t="s">
        <v>159</v>
      </c>
      <c r="H2991" t="s">
        <v>42</v>
      </c>
      <c r="I2991">
        <v>77095</v>
      </c>
      <c r="J2991" t="s">
        <v>22</v>
      </c>
      <c r="K2991" t="s">
        <v>43</v>
      </c>
      <c r="L2991" t="s">
        <v>36</v>
      </c>
      <c r="M2991" t="s">
        <v>37</v>
      </c>
      <c r="N2991" s="5">
        <v>19.5</v>
      </c>
      <c r="O2991" s="7">
        <v>6</v>
      </c>
      <c r="P2991" s="5">
        <v>12.66</v>
      </c>
      <c r="Q2991" s="5">
        <v>6.84</v>
      </c>
      <c r="R2991" s="22">
        <f>Tabla1[[#This Row],[Fecha de Envío]]-Tabla1[[#This Row],[Fecha de Orden]]</f>
        <v>15</v>
      </c>
      <c r="S2991" s="24">
        <f>YEAR(Tabla1[[#This Row],[Fecha de Orden]])</f>
        <v>2022</v>
      </c>
      <c r="T2991" t="str">
        <f>VLOOKUP(Tabla1[[#This Row],[Nombre del Producto]],Tabla2[[Nombre Producto]:[Costo Unitario]],2,FALSE)</f>
        <v>Wicked Choccy's</v>
      </c>
      <c r="U2991" t="str">
        <f>VLOOKUP(Tabla1[[#This Row],[Fábrica]],Tabla3[],4,FALSE)</f>
        <v>Georgia</v>
      </c>
    </row>
    <row r="2992" spans="1:21" x14ac:dyDescent="0.25">
      <c r="A2992" t="s">
        <v>3859</v>
      </c>
      <c r="B2992" s="3">
        <v>44873</v>
      </c>
      <c r="C2992" s="3">
        <v>44889</v>
      </c>
      <c r="D2992" t="s">
        <v>18</v>
      </c>
      <c r="E2992">
        <v>105634</v>
      </c>
      <c r="F2992" t="s">
        <v>19</v>
      </c>
      <c r="G2992" t="s">
        <v>347</v>
      </c>
      <c r="H2992" t="s">
        <v>106</v>
      </c>
      <c r="I2992">
        <v>2038</v>
      </c>
      <c r="J2992" t="s">
        <v>22</v>
      </c>
      <c r="K2992" t="s">
        <v>32</v>
      </c>
      <c r="L2992" t="s">
        <v>36</v>
      </c>
      <c r="M2992" t="s">
        <v>37</v>
      </c>
      <c r="N2992" s="5">
        <v>16.25</v>
      </c>
      <c r="O2992" s="7">
        <v>5</v>
      </c>
      <c r="P2992" s="5">
        <v>10.55</v>
      </c>
      <c r="Q2992" s="5">
        <v>5.7</v>
      </c>
      <c r="R2992" s="22">
        <f>Tabla1[[#This Row],[Fecha de Envío]]-Tabla1[[#This Row],[Fecha de Orden]]</f>
        <v>16</v>
      </c>
      <c r="S2992" s="24">
        <f>YEAR(Tabla1[[#This Row],[Fecha de Orden]])</f>
        <v>2022</v>
      </c>
      <c r="T2992" t="str">
        <f>VLOOKUP(Tabla1[[#This Row],[Nombre del Producto]],Tabla2[[Nombre Producto]:[Costo Unitario]],2,FALSE)</f>
        <v>Wicked Choccy's</v>
      </c>
      <c r="U2992" t="str">
        <f>VLOOKUP(Tabla1[[#This Row],[Fábrica]],Tabla3[],4,FALSE)</f>
        <v>Georgia</v>
      </c>
    </row>
    <row r="2993" spans="1:21" x14ac:dyDescent="0.25">
      <c r="A2993" t="s">
        <v>5065</v>
      </c>
      <c r="B2993" s="3">
        <v>44873</v>
      </c>
      <c r="C2993" s="3">
        <v>44883</v>
      </c>
      <c r="D2993" t="s">
        <v>82</v>
      </c>
      <c r="E2993">
        <v>114811</v>
      </c>
      <c r="F2993" t="s">
        <v>19</v>
      </c>
      <c r="G2993" t="s">
        <v>30</v>
      </c>
      <c r="H2993" t="s">
        <v>31</v>
      </c>
      <c r="I2993">
        <v>10024</v>
      </c>
      <c r="J2993" t="s">
        <v>22</v>
      </c>
      <c r="K2993" t="s">
        <v>32</v>
      </c>
      <c r="L2993" t="s">
        <v>45</v>
      </c>
      <c r="M2993" t="s">
        <v>46</v>
      </c>
      <c r="N2993" s="5">
        <v>6.98</v>
      </c>
      <c r="O2993" s="7">
        <v>2</v>
      </c>
      <c r="P2993" s="5">
        <v>4.9800000000000004</v>
      </c>
      <c r="Q2993" s="5">
        <v>2</v>
      </c>
      <c r="R2993" s="22">
        <f>Tabla1[[#This Row],[Fecha de Envío]]-Tabla1[[#This Row],[Fecha de Orden]]</f>
        <v>10</v>
      </c>
      <c r="S2993" s="24">
        <f>YEAR(Tabla1[[#This Row],[Fecha de Orden]])</f>
        <v>2022</v>
      </c>
      <c r="T2993" t="str">
        <f>VLOOKUP(Tabla1[[#This Row],[Nombre del Producto]],Tabla2[[Nombre Producto]:[Costo Unitario]],2,FALSE)</f>
        <v>Lot's O' Nuts</v>
      </c>
      <c r="U2993" t="str">
        <f>VLOOKUP(Tabla1[[#This Row],[Fábrica]],Tabla3[],4,FALSE)</f>
        <v>Arizona</v>
      </c>
    </row>
    <row r="2994" spans="1:21" x14ac:dyDescent="0.25">
      <c r="A2994" t="s">
        <v>5066</v>
      </c>
      <c r="B2994" s="3">
        <v>44873</v>
      </c>
      <c r="C2994" s="3">
        <v>44883</v>
      </c>
      <c r="D2994" t="s">
        <v>82</v>
      </c>
      <c r="E2994">
        <v>114811</v>
      </c>
      <c r="F2994" t="s">
        <v>19</v>
      </c>
      <c r="G2994" t="s">
        <v>30</v>
      </c>
      <c r="H2994" t="s">
        <v>31</v>
      </c>
      <c r="I2994">
        <v>10024</v>
      </c>
      <c r="J2994" t="s">
        <v>22</v>
      </c>
      <c r="K2994" t="s">
        <v>32</v>
      </c>
      <c r="L2994" t="s">
        <v>36</v>
      </c>
      <c r="M2994" t="s">
        <v>37</v>
      </c>
      <c r="N2994" s="5">
        <v>9.75</v>
      </c>
      <c r="O2994" s="7">
        <v>3</v>
      </c>
      <c r="P2994" s="5">
        <v>6.33</v>
      </c>
      <c r="Q2994" s="5">
        <v>3.42</v>
      </c>
      <c r="R2994" s="22">
        <f>Tabla1[[#This Row],[Fecha de Envío]]-Tabla1[[#This Row],[Fecha de Orden]]</f>
        <v>10</v>
      </c>
      <c r="S2994" s="24">
        <f>YEAR(Tabla1[[#This Row],[Fecha de Orden]])</f>
        <v>2022</v>
      </c>
      <c r="T2994" t="str">
        <f>VLOOKUP(Tabla1[[#This Row],[Nombre del Producto]],Tabla2[[Nombre Producto]:[Costo Unitario]],2,FALSE)</f>
        <v>Wicked Choccy's</v>
      </c>
      <c r="U2994" t="str">
        <f>VLOOKUP(Tabla1[[#This Row],[Fábrica]],Tabla3[],4,FALSE)</f>
        <v>Georgia</v>
      </c>
    </row>
    <row r="2995" spans="1:21" x14ac:dyDescent="0.25">
      <c r="A2995" t="s">
        <v>5067</v>
      </c>
      <c r="B2995" s="3">
        <v>44873</v>
      </c>
      <c r="C2995" s="3">
        <v>44883</v>
      </c>
      <c r="D2995" t="s">
        <v>82</v>
      </c>
      <c r="E2995">
        <v>114811</v>
      </c>
      <c r="F2995" t="s">
        <v>19</v>
      </c>
      <c r="G2995" t="s">
        <v>30</v>
      </c>
      <c r="H2995" t="s">
        <v>31</v>
      </c>
      <c r="I2995">
        <v>10024</v>
      </c>
      <c r="J2995" t="s">
        <v>22</v>
      </c>
      <c r="K2995" t="s">
        <v>32</v>
      </c>
      <c r="L2995" t="s">
        <v>33</v>
      </c>
      <c r="M2995" t="s">
        <v>34</v>
      </c>
      <c r="N2995" s="5">
        <v>18</v>
      </c>
      <c r="O2995" s="7">
        <v>5</v>
      </c>
      <c r="P2995" s="5">
        <v>12</v>
      </c>
      <c r="Q2995" s="5">
        <v>6</v>
      </c>
      <c r="R2995" s="22">
        <f>Tabla1[[#This Row],[Fecha de Envío]]-Tabla1[[#This Row],[Fecha de Orden]]</f>
        <v>10</v>
      </c>
      <c r="S2995" s="24">
        <f>YEAR(Tabla1[[#This Row],[Fecha de Orden]])</f>
        <v>2022</v>
      </c>
      <c r="T2995" t="str">
        <f>VLOOKUP(Tabla1[[#This Row],[Nombre del Producto]],Tabla2[[Nombre Producto]:[Costo Unitario]],2,FALSE)</f>
        <v>Lot's O' Nuts</v>
      </c>
      <c r="U2995" t="str">
        <f>VLOOKUP(Tabla1[[#This Row],[Fábrica]],Tabla3[],4,FALSE)</f>
        <v>Arizona</v>
      </c>
    </row>
    <row r="2996" spans="1:21" x14ac:dyDescent="0.25">
      <c r="A2996" t="s">
        <v>5068</v>
      </c>
      <c r="B2996" s="3">
        <v>44873</v>
      </c>
      <c r="C2996" s="3">
        <v>44883</v>
      </c>
      <c r="D2996" t="s">
        <v>82</v>
      </c>
      <c r="E2996">
        <v>114811</v>
      </c>
      <c r="F2996" t="s">
        <v>19</v>
      </c>
      <c r="G2996" t="s">
        <v>30</v>
      </c>
      <c r="H2996" t="s">
        <v>31</v>
      </c>
      <c r="I2996">
        <v>10024</v>
      </c>
      <c r="J2996" t="s">
        <v>148</v>
      </c>
      <c r="K2996" t="s">
        <v>32</v>
      </c>
      <c r="L2996" t="s">
        <v>445</v>
      </c>
      <c r="M2996" t="s">
        <v>446</v>
      </c>
      <c r="N2996" s="5">
        <v>13</v>
      </c>
      <c r="O2996" s="7">
        <v>4</v>
      </c>
      <c r="P2996" s="5">
        <v>1</v>
      </c>
      <c r="Q2996" s="5">
        <v>12</v>
      </c>
      <c r="R2996" s="22">
        <f>Tabla1[[#This Row],[Fecha de Envío]]-Tabla1[[#This Row],[Fecha de Orden]]</f>
        <v>10</v>
      </c>
      <c r="S2996" s="24">
        <f>YEAR(Tabla1[[#This Row],[Fecha de Orden]])</f>
        <v>2022</v>
      </c>
      <c r="T2996" t="str">
        <f>VLOOKUP(Tabla1[[#This Row],[Nombre del Producto]],Tabla2[[Nombre Producto]:[Costo Unitario]],2,FALSE)</f>
        <v>The Other Factory</v>
      </c>
      <c r="U2996" t="str">
        <f>VLOOKUP(Tabla1[[#This Row],[Fábrica]],Tabla3[],4,FALSE)</f>
        <v>Tennessee</v>
      </c>
    </row>
    <row r="2997" spans="1:21" x14ac:dyDescent="0.25">
      <c r="A2997" t="s">
        <v>6515</v>
      </c>
      <c r="B2997" s="3">
        <v>44873</v>
      </c>
      <c r="C2997" s="3">
        <v>44885</v>
      </c>
      <c r="D2997" t="s">
        <v>71</v>
      </c>
      <c r="E2997">
        <v>117611</v>
      </c>
      <c r="F2997" t="s">
        <v>19</v>
      </c>
      <c r="G2997" t="s">
        <v>120</v>
      </c>
      <c r="H2997" t="s">
        <v>21</v>
      </c>
      <c r="I2997">
        <v>92024</v>
      </c>
      <c r="J2997" t="s">
        <v>22</v>
      </c>
      <c r="K2997" t="s">
        <v>23</v>
      </c>
      <c r="L2997" t="s">
        <v>24</v>
      </c>
      <c r="M2997" t="s">
        <v>25</v>
      </c>
      <c r="N2997" s="5">
        <v>3.75</v>
      </c>
      <c r="O2997" s="7">
        <v>1</v>
      </c>
      <c r="P2997" s="5">
        <v>2.4500000000000002</v>
      </c>
      <c r="Q2997" s="5">
        <v>1.3</v>
      </c>
      <c r="R2997" s="22">
        <f>Tabla1[[#This Row],[Fecha de Envío]]-Tabla1[[#This Row],[Fecha de Orden]]</f>
        <v>12</v>
      </c>
      <c r="S2997" s="24">
        <f>YEAR(Tabla1[[#This Row],[Fecha de Orden]])</f>
        <v>2022</v>
      </c>
      <c r="T2997" t="str">
        <f>VLOOKUP(Tabla1[[#This Row],[Nombre del Producto]],Tabla2[[Nombre Producto]:[Costo Unitario]],2,FALSE)</f>
        <v>Wicked Choccy's</v>
      </c>
      <c r="U2997" t="str">
        <f>VLOOKUP(Tabla1[[#This Row],[Fábrica]],Tabla3[],4,FALSE)</f>
        <v>Georgia</v>
      </c>
    </row>
    <row r="2998" spans="1:21" x14ac:dyDescent="0.25">
      <c r="A2998" t="s">
        <v>6516</v>
      </c>
      <c r="B2998" s="3">
        <v>44873</v>
      </c>
      <c r="C2998" s="3">
        <v>44885</v>
      </c>
      <c r="D2998" t="s">
        <v>71</v>
      </c>
      <c r="E2998">
        <v>117611</v>
      </c>
      <c r="F2998" t="s">
        <v>19</v>
      </c>
      <c r="G2998" t="s">
        <v>120</v>
      </c>
      <c r="H2998" t="s">
        <v>21</v>
      </c>
      <c r="I2998">
        <v>92024</v>
      </c>
      <c r="J2998" t="s">
        <v>22</v>
      </c>
      <c r="K2998" t="s">
        <v>23</v>
      </c>
      <c r="L2998" t="s">
        <v>45</v>
      </c>
      <c r="M2998" t="s">
        <v>46</v>
      </c>
      <c r="N2998" s="5">
        <v>10.47</v>
      </c>
      <c r="O2998" s="7">
        <v>3</v>
      </c>
      <c r="P2998" s="5">
        <v>7.47</v>
      </c>
      <c r="Q2998" s="5">
        <v>3</v>
      </c>
      <c r="R2998" s="22">
        <f>Tabla1[[#This Row],[Fecha de Envío]]-Tabla1[[#This Row],[Fecha de Orden]]</f>
        <v>12</v>
      </c>
      <c r="S2998" s="24">
        <f>YEAR(Tabla1[[#This Row],[Fecha de Orden]])</f>
        <v>2022</v>
      </c>
      <c r="T2998" t="str">
        <f>VLOOKUP(Tabla1[[#This Row],[Nombre del Producto]],Tabla2[[Nombre Producto]:[Costo Unitario]],2,FALSE)</f>
        <v>Lot's O' Nuts</v>
      </c>
      <c r="U2998" t="str">
        <f>VLOOKUP(Tabla1[[#This Row],[Fábrica]],Tabla3[],4,FALSE)</f>
        <v>Arizona</v>
      </c>
    </row>
    <row r="2999" spans="1:21" x14ac:dyDescent="0.25">
      <c r="A2999" t="s">
        <v>6813</v>
      </c>
      <c r="B2999" s="3">
        <v>44873</v>
      </c>
      <c r="C2999" s="3">
        <v>44890</v>
      </c>
      <c r="D2999" t="s">
        <v>18</v>
      </c>
      <c r="E2999">
        <v>108259</v>
      </c>
      <c r="F2999" t="s">
        <v>19</v>
      </c>
      <c r="G2999" t="s">
        <v>242</v>
      </c>
      <c r="H2999" t="s">
        <v>98</v>
      </c>
      <c r="I2999">
        <v>28540</v>
      </c>
      <c r="J2999" t="s">
        <v>22</v>
      </c>
      <c r="K2999" t="s">
        <v>66</v>
      </c>
      <c r="L2999" t="s">
        <v>45</v>
      </c>
      <c r="M2999" t="s">
        <v>46</v>
      </c>
      <c r="N2999" s="5">
        <v>3.49</v>
      </c>
      <c r="O2999" s="7">
        <v>1</v>
      </c>
      <c r="P2999" s="5">
        <v>2.4900000000000002</v>
      </c>
      <c r="Q2999" s="5">
        <v>1</v>
      </c>
      <c r="R2999" s="22">
        <f>Tabla1[[#This Row],[Fecha de Envío]]-Tabla1[[#This Row],[Fecha de Orden]]</f>
        <v>17</v>
      </c>
      <c r="S2999" s="24">
        <f>YEAR(Tabla1[[#This Row],[Fecha de Orden]])</f>
        <v>2022</v>
      </c>
      <c r="T2999" t="str">
        <f>VLOOKUP(Tabla1[[#This Row],[Nombre del Producto]],Tabla2[[Nombre Producto]:[Costo Unitario]],2,FALSE)</f>
        <v>Lot's O' Nuts</v>
      </c>
      <c r="U2999" t="str">
        <f>VLOOKUP(Tabla1[[#This Row],[Fábrica]],Tabla3[],4,FALSE)</f>
        <v>Arizona</v>
      </c>
    </row>
    <row r="3000" spans="1:21" x14ac:dyDescent="0.25">
      <c r="A3000" t="s">
        <v>6814</v>
      </c>
      <c r="B3000" s="3">
        <v>44873</v>
      </c>
      <c r="C3000" s="3">
        <v>44890</v>
      </c>
      <c r="D3000" t="s">
        <v>18</v>
      </c>
      <c r="E3000">
        <v>108259</v>
      </c>
      <c r="F3000" t="s">
        <v>19</v>
      </c>
      <c r="G3000" t="s">
        <v>242</v>
      </c>
      <c r="H3000" t="s">
        <v>98</v>
      </c>
      <c r="I3000">
        <v>28540</v>
      </c>
      <c r="J3000" t="s">
        <v>22</v>
      </c>
      <c r="K3000" t="s">
        <v>66</v>
      </c>
      <c r="L3000" t="s">
        <v>36</v>
      </c>
      <c r="M3000" t="s">
        <v>37</v>
      </c>
      <c r="N3000" s="5">
        <v>22.75</v>
      </c>
      <c r="O3000" s="7">
        <v>7</v>
      </c>
      <c r="P3000" s="5">
        <v>14.77</v>
      </c>
      <c r="Q3000" s="5">
        <v>7.98</v>
      </c>
      <c r="R3000" s="22">
        <f>Tabla1[[#This Row],[Fecha de Envío]]-Tabla1[[#This Row],[Fecha de Orden]]</f>
        <v>17</v>
      </c>
      <c r="S3000" s="24">
        <f>YEAR(Tabla1[[#This Row],[Fecha de Orden]])</f>
        <v>2022</v>
      </c>
      <c r="T3000" t="str">
        <f>VLOOKUP(Tabla1[[#This Row],[Nombre del Producto]],Tabla2[[Nombre Producto]:[Costo Unitario]],2,FALSE)</f>
        <v>Wicked Choccy's</v>
      </c>
      <c r="U3000" t="str">
        <f>VLOOKUP(Tabla1[[#This Row],[Fábrica]],Tabla3[],4,FALSE)</f>
        <v>Georgia</v>
      </c>
    </row>
    <row r="3001" spans="1:21" x14ac:dyDescent="0.25">
      <c r="A3001" t="s">
        <v>6815</v>
      </c>
      <c r="B3001" s="3">
        <v>44873</v>
      </c>
      <c r="C3001" s="3">
        <v>44890</v>
      </c>
      <c r="D3001" t="s">
        <v>18</v>
      </c>
      <c r="E3001">
        <v>108259</v>
      </c>
      <c r="F3001" t="s">
        <v>19</v>
      </c>
      <c r="G3001" t="s">
        <v>242</v>
      </c>
      <c r="H3001" t="s">
        <v>98</v>
      </c>
      <c r="I3001">
        <v>28540</v>
      </c>
      <c r="J3001" t="s">
        <v>22</v>
      </c>
      <c r="K3001" t="s">
        <v>66</v>
      </c>
      <c r="L3001" t="s">
        <v>27</v>
      </c>
      <c r="M3001" t="s">
        <v>28</v>
      </c>
      <c r="N3001" s="5">
        <v>39.6</v>
      </c>
      <c r="O3001" s="7">
        <v>11</v>
      </c>
      <c r="P3001" s="5">
        <v>27.5</v>
      </c>
      <c r="Q3001" s="5">
        <v>12.1</v>
      </c>
      <c r="R3001" s="22">
        <f>Tabla1[[#This Row],[Fecha de Envío]]-Tabla1[[#This Row],[Fecha de Orden]]</f>
        <v>17</v>
      </c>
      <c r="S3001" s="24">
        <f>YEAR(Tabla1[[#This Row],[Fecha de Orden]])</f>
        <v>2022</v>
      </c>
      <c r="T3001" t="str">
        <f>VLOOKUP(Tabla1[[#This Row],[Nombre del Producto]],Tabla2[[Nombre Producto]:[Costo Unitario]],2,FALSE)</f>
        <v>Lot's O' Nuts</v>
      </c>
      <c r="U3001" t="str">
        <f>VLOOKUP(Tabla1[[#This Row],[Fábrica]],Tabla3[],4,FALSE)</f>
        <v>Arizona</v>
      </c>
    </row>
    <row r="3002" spans="1:21" x14ac:dyDescent="0.25">
      <c r="A3002" t="s">
        <v>6816</v>
      </c>
      <c r="B3002" s="3">
        <v>44873</v>
      </c>
      <c r="C3002" s="3">
        <v>44890</v>
      </c>
      <c r="D3002" t="s">
        <v>18</v>
      </c>
      <c r="E3002">
        <v>108259</v>
      </c>
      <c r="F3002" t="s">
        <v>19</v>
      </c>
      <c r="G3002" t="s">
        <v>242</v>
      </c>
      <c r="H3002" t="s">
        <v>98</v>
      </c>
      <c r="I3002">
        <v>28540</v>
      </c>
      <c r="J3002" t="s">
        <v>148</v>
      </c>
      <c r="K3002" t="s">
        <v>66</v>
      </c>
      <c r="L3002" t="s">
        <v>149</v>
      </c>
      <c r="M3002" t="s">
        <v>150</v>
      </c>
      <c r="N3002" s="5">
        <v>1.25</v>
      </c>
      <c r="O3002" s="7">
        <v>1</v>
      </c>
      <c r="P3002" s="5">
        <v>0.65</v>
      </c>
      <c r="Q3002" s="5">
        <v>0.6</v>
      </c>
      <c r="R3002" s="22">
        <f>Tabla1[[#This Row],[Fecha de Envío]]-Tabla1[[#This Row],[Fecha de Orden]]</f>
        <v>17</v>
      </c>
      <c r="S3002" s="24">
        <f>YEAR(Tabla1[[#This Row],[Fecha de Orden]])</f>
        <v>2022</v>
      </c>
      <c r="T3002" t="str">
        <f>VLOOKUP(Tabla1[[#This Row],[Nombre del Producto]],Tabla2[[Nombre Producto]:[Costo Unitario]],2,FALSE)</f>
        <v>Secret Factory</v>
      </c>
      <c r="U3002" t="str">
        <f>VLOOKUP(Tabla1[[#This Row],[Fábrica]],Tabla3[],4,FALSE)</f>
        <v>Illinois</v>
      </c>
    </row>
    <row r="3003" spans="1:21" x14ac:dyDescent="0.25">
      <c r="A3003" t="s">
        <v>7239</v>
      </c>
      <c r="B3003" s="3">
        <v>44873</v>
      </c>
      <c r="C3003" s="3">
        <v>44887</v>
      </c>
      <c r="D3003" t="s">
        <v>18</v>
      </c>
      <c r="E3003">
        <v>117086</v>
      </c>
      <c r="F3003" t="s">
        <v>19</v>
      </c>
      <c r="G3003" t="s">
        <v>1656</v>
      </c>
      <c r="H3003" t="s">
        <v>1657</v>
      </c>
      <c r="I3003">
        <v>5401</v>
      </c>
      <c r="J3003" t="s">
        <v>22</v>
      </c>
      <c r="K3003" t="s">
        <v>32</v>
      </c>
      <c r="L3003" t="s">
        <v>27</v>
      </c>
      <c r="M3003" t="s">
        <v>28</v>
      </c>
      <c r="N3003" s="5">
        <v>18</v>
      </c>
      <c r="O3003" s="7">
        <v>5</v>
      </c>
      <c r="P3003" s="5">
        <v>12.5</v>
      </c>
      <c r="Q3003" s="5">
        <v>5.5</v>
      </c>
      <c r="R3003" s="22">
        <f>Tabla1[[#This Row],[Fecha de Envío]]-Tabla1[[#This Row],[Fecha de Orden]]</f>
        <v>14</v>
      </c>
      <c r="S3003" s="24">
        <f>YEAR(Tabla1[[#This Row],[Fecha de Orden]])</f>
        <v>2022</v>
      </c>
      <c r="T3003" t="str">
        <f>VLOOKUP(Tabla1[[#This Row],[Nombre del Producto]],Tabla2[[Nombre Producto]:[Costo Unitario]],2,FALSE)</f>
        <v>Lot's O' Nuts</v>
      </c>
      <c r="U3003" t="str">
        <f>VLOOKUP(Tabla1[[#This Row],[Fábrica]],Tabla3[],4,FALSE)</f>
        <v>Arizona</v>
      </c>
    </row>
    <row r="3004" spans="1:21" x14ac:dyDescent="0.25">
      <c r="A3004" t="s">
        <v>7422</v>
      </c>
      <c r="B3004" s="3">
        <v>44873</v>
      </c>
      <c r="C3004" s="3">
        <v>44887</v>
      </c>
      <c r="D3004" t="s">
        <v>18</v>
      </c>
      <c r="E3004">
        <v>151407</v>
      </c>
      <c r="F3004" t="s">
        <v>19</v>
      </c>
      <c r="G3004" t="s">
        <v>2534</v>
      </c>
      <c r="H3004" t="s">
        <v>1065</v>
      </c>
      <c r="I3004">
        <v>52001</v>
      </c>
      <c r="J3004" t="s">
        <v>22</v>
      </c>
      <c r="K3004" t="s">
        <v>43</v>
      </c>
      <c r="L3004" t="s">
        <v>27</v>
      </c>
      <c r="M3004" t="s">
        <v>28</v>
      </c>
      <c r="N3004" s="5">
        <v>14.4</v>
      </c>
      <c r="O3004" s="7">
        <v>4</v>
      </c>
      <c r="P3004" s="5">
        <v>10</v>
      </c>
      <c r="Q3004" s="5">
        <v>4.4000000000000004</v>
      </c>
      <c r="R3004" s="22">
        <f>Tabla1[[#This Row],[Fecha de Envío]]-Tabla1[[#This Row],[Fecha de Orden]]</f>
        <v>14</v>
      </c>
      <c r="S3004" s="24">
        <f>YEAR(Tabla1[[#This Row],[Fecha de Orden]])</f>
        <v>2022</v>
      </c>
      <c r="T3004" t="str">
        <f>VLOOKUP(Tabla1[[#This Row],[Nombre del Producto]],Tabla2[[Nombre Producto]:[Costo Unitario]],2,FALSE)</f>
        <v>Lot's O' Nuts</v>
      </c>
      <c r="U3004" t="str">
        <f>VLOOKUP(Tabla1[[#This Row],[Fábrica]],Tabla3[],4,FALSE)</f>
        <v>Arizona</v>
      </c>
    </row>
    <row r="3005" spans="1:21" x14ac:dyDescent="0.25">
      <c r="A3005" t="s">
        <v>7571</v>
      </c>
      <c r="B3005" s="3">
        <v>44873</v>
      </c>
      <c r="C3005" s="3">
        <v>44888</v>
      </c>
      <c r="D3005" t="s">
        <v>71</v>
      </c>
      <c r="E3005">
        <v>109386</v>
      </c>
      <c r="F3005" t="s">
        <v>19</v>
      </c>
      <c r="G3005" t="s">
        <v>416</v>
      </c>
      <c r="H3005" t="s">
        <v>133</v>
      </c>
      <c r="I3005">
        <v>23666</v>
      </c>
      <c r="J3005" t="s">
        <v>22</v>
      </c>
      <c r="K3005" t="s">
        <v>66</v>
      </c>
      <c r="L3005" t="s">
        <v>33</v>
      </c>
      <c r="M3005" t="s">
        <v>34</v>
      </c>
      <c r="N3005" s="5">
        <v>10.8</v>
      </c>
      <c r="O3005" s="7">
        <v>3</v>
      </c>
      <c r="P3005" s="5">
        <v>7.2</v>
      </c>
      <c r="Q3005" s="5">
        <v>3.6</v>
      </c>
      <c r="R3005" s="22">
        <f>Tabla1[[#This Row],[Fecha de Envío]]-Tabla1[[#This Row],[Fecha de Orden]]</f>
        <v>15</v>
      </c>
      <c r="S3005" s="24">
        <f>YEAR(Tabla1[[#This Row],[Fecha de Orden]])</f>
        <v>2022</v>
      </c>
      <c r="T3005" t="str">
        <f>VLOOKUP(Tabla1[[#This Row],[Nombre del Producto]],Tabla2[[Nombre Producto]:[Costo Unitario]],2,FALSE)</f>
        <v>Lot's O' Nuts</v>
      </c>
      <c r="U3005" t="str">
        <f>VLOOKUP(Tabla1[[#This Row],[Fábrica]],Tabla3[],4,FALSE)</f>
        <v>Arizona</v>
      </c>
    </row>
    <row r="3006" spans="1:21" x14ac:dyDescent="0.25">
      <c r="A3006" t="s">
        <v>7572</v>
      </c>
      <c r="B3006" s="3">
        <v>44873</v>
      </c>
      <c r="C3006" s="3">
        <v>44888</v>
      </c>
      <c r="D3006" t="s">
        <v>71</v>
      </c>
      <c r="E3006">
        <v>109386</v>
      </c>
      <c r="F3006" t="s">
        <v>19</v>
      </c>
      <c r="G3006" t="s">
        <v>416</v>
      </c>
      <c r="H3006" t="s">
        <v>133</v>
      </c>
      <c r="I3006">
        <v>23666</v>
      </c>
      <c r="J3006" t="s">
        <v>22</v>
      </c>
      <c r="K3006" t="s">
        <v>66</v>
      </c>
      <c r="L3006" t="s">
        <v>27</v>
      </c>
      <c r="M3006" t="s">
        <v>28</v>
      </c>
      <c r="N3006" s="5">
        <v>10.8</v>
      </c>
      <c r="O3006" s="7">
        <v>3</v>
      </c>
      <c r="P3006" s="5">
        <v>7.5</v>
      </c>
      <c r="Q3006" s="5">
        <v>3.3</v>
      </c>
      <c r="R3006" s="22">
        <f>Tabla1[[#This Row],[Fecha de Envío]]-Tabla1[[#This Row],[Fecha de Orden]]</f>
        <v>15</v>
      </c>
      <c r="S3006" s="24">
        <f>YEAR(Tabla1[[#This Row],[Fecha de Orden]])</f>
        <v>2022</v>
      </c>
      <c r="T3006" t="str">
        <f>VLOOKUP(Tabla1[[#This Row],[Nombre del Producto]],Tabla2[[Nombre Producto]:[Costo Unitario]],2,FALSE)</f>
        <v>Lot's O' Nuts</v>
      </c>
      <c r="U3006" t="str">
        <f>VLOOKUP(Tabla1[[#This Row],[Fábrica]],Tabla3[],4,FALSE)</f>
        <v>Arizona</v>
      </c>
    </row>
    <row r="3007" spans="1:21" x14ac:dyDescent="0.25">
      <c r="A3007" t="s">
        <v>7573</v>
      </c>
      <c r="B3007" s="3">
        <v>44873</v>
      </c>
      <c r="C3007" s="3">
        <v>44888</v>
      </c>
      <c r="D3007" t="s">
        <v>71</v>
      </c>
      <c r="E3007">
        <v>109386</v>
      </c>
      <c r="F3007" t="s">
        <v>19</v>
      </c>
      <c r="G3007" t="s">
        <v>416</v>
      </c>
      <c r="H3007" t="s">
        <v>133</v>
      </c>
      <c r="I3007">
        <v>23666</v>
      </c>
      <c r="J3007" t="s">
        <v>22</v>
      </c>
      <c r="K3007" t="s">
        <v>66</v>
      </c>
      <c r="L3007" t="s">
        <v>36</v>
      </c>
      <c r="M3007" t="s">
        <v>37</v>
      </c>
      <c r="N3007" s="5">
        <v>16.25</v>
      </c>
      <c r="O3007" s="7">
        <v>5</v>
      </c>
      <c r="P3007" s="5">
        <v>10.55</v>
      </c>
      <c r="Q3007" s="5">
        <v>5.7</v>
      </c>
      <c r="R3007" s="22">
        <f>Tabla1[[#This Row],[Fecha de Envío]]-Tabla1[[#This Row],[Fecha de Orden]]</f>
        <v>15</v>
      </c>
      <c r="S3007" s="24">
        <f>YEAR(Tabla1[[#This Row],[Fecha de Orden]])</f>
        <v>2022</v>
      </c>
      <c r="T3007" t="str">
        <f>VLOOKUP(Tabla1[[#This Row],[Nombre del Producto]],Tabla2[[Nombre Producto]:[Costo Unitario]],2,FALSE)</f>
        <v>Wicked Choccy's</v>
      </c>
      <c r="U3007" t="str">
        <f>VLOOKUP(Tabla1[[#This Row],[Fábrica]],Tabla3[],4,FALSE)</f>
        <v>Georgia</v>
      </c>
    </row>
    <row r="3008" spans="1:21" x14ac:dyDescent="0.25">
      <c r="A3008" t="s">
        <v>7574</v>
      </c>
      <c r="B3008" s="3">
        <v>44873</v>
      </c>
      <c r="C3008" s="3">
        <v>44888</v>
      </c>
      <c r="D3008" t="s">
        <v>71</v>
      </c>
      <c r="E3008">
        <v>109386</v>
      </c>
      <c r="F3008" t="s">
        <v>19</v>
      </c>
      <c r="G3008" t="s">
        <v>416</v>
      </c>
      <c r="H3008" t="s">
        <v>133</v>
      </c>
      <c r="I3008">
        <v>23666</v>
      </c>
      <c r="J3008" t="s">
        <v>22</v>
      </c>
      <c r="K3008" t="s">
        <v>66</v>
      </c>
      <c r="L3008" t="s">
        <v>24</v>
      </c>
      <c r="M3008" t="s">
        <v>25</v>
      </c>
      <c r="N3008" s="5">
        <v>18.75</v>
      </c>
      <c r="O3008" s="7">
        <v>5</v>
      </c>
      <c r="P3008" s="5">
        <v>12.25</v>
      </c>
      <c r="Q3008" s="5">
        <v>6.5</v>
      </c>
      <c r="R3008" s="22">
        <f>Tabla1[[#This Row],[Fecha de Envío]]-Tabla1[[#This Row],[Fecha de Orden]]</f>
        <v>15</v>
      </c>
      <c r="S3008" s="24">
        <f>YEAR(Tabla1[[#This Row],[Fecha de Orden]])</f>
        <v>2022</v>
      </c>
      <c r="T3008" t="str">
        <f>VLOOKUP(Tabla1[[#This Row],[Nombre del Producto]],Tabla2[[Nombre Producto]:[Costo Unitario]],2,FALSE)</f>
        <v>Wicked Choccy's</v>
      </c>
      <c r="U3008" t="str">
        <f>VLOOKUP(Tabla1[[#This Row],[Fábrica]],Tabla3[],4,FALSE)</f>
        <v>Georgia</v>
      </c>
    </row>
    <row r="3009" spans="1:21" x14ac:dyDescent="0.25">
      <c r="A3009" t="s">
        <v>7841</v>
      </c>
      <c r="B3009" s="3">
        <v>44873</v>
      </c>
      <c r="C3009" s="3">
        <v>44889</v>
      </c>
      <c r="D3009" t="s">
        <v>18</v>
      </c>
      <c r="E3009">
        <v>123568</v>
      </c>
      <c r="F3009" t="s">
        <v>19</v>
      </c>
      <c r="G3009" t="s">
        <v>324</v>
      </c>
      <c r="H3009" t="s">
        <v>325</v>
      </c>
      <c r="I3009">
        <v>84084</v>
      </c>
      <c r="J3009" t="s">
        <v>22</v>
      </c>
      <c r="K3009" t="s">
        <v>23</v>
      </c>
      <c r="L3009" t="s">
        <v>27</v>
      </c>
      <c r="M3009" t="s">
        <v>28</v>
      </c>
      <c r="N3009" s="5">
        <v>10.8</v>
      </c>
      <c r="O3009" s="7">
        <v>3</v>
      </c>
      <c r="P3009" s="5">
        <v>7.5</v>
      </c>
      <c r="Q3009" s="5">
        <v>3.3</v>
      </c>
      <c r="R3009" s="22">
        <f>Tabla1[[#This Row],[Fecha de Envío]]-Tabla1[[#This Row],[Fecha de Orden]]</f>
        <v>16</v>
      </c>
      <c r="S3009" s="24">
        <f>YEAR(Tabla1[[#This Row],[Fecha de Orden]])</f>
        <v>2022</v>
      </c>
      <c r="T3009" t="str">
        <f>VLOOKUP(Tabla1[[#This Row],[Nombre del Producto]],Tabla2[[Nombre Producto]:[Costo Unitario]],2,FALSE)</f>
        <v>Lot's O' Nuts</v>
      </c>
      <c r="U3009" t="str">
        <f>VLOOKUP(Tabla1[[#This Row],[Fábrica]],Tabla3[],4,FALSE)</f>
        <v>Arizona</v>
      </c>
    </row>
    <row r="3010" spans="1:21" x14ac:dyDescent="0.25">
      <c r="A3010" t="s">
        <v>7842</v>
      </c>
      <c r="B3010" s="3">
        <v>44873</v>
      </c>
      <c r="C3010" s="3">
        <v>44889</v>
      </c>
      <c r="D3010" t="s">
        <v>18</v>
      </c>
      <c r="E3010">
        <v>123568</v>
      </c>
      <c r="F3010" t="s">
        <v>19</v>
      </c>
      <c r="G3010" t="s">
        <v>324</v>
      </c>
      <c r="H3010" t="s">
        <v>325</v>
      </c>
      <c r="I3010">
        <v>84084</v>
      </c>
      <c r="J3010" t="s">
        <v>22</v>
      </c>
      <c r="K3010" t="s">
        <v>23</v>
      </c>
      <c r="L3010" t="s">
        <v>33</v>
      </c>
      <c r="M3010" t="s">
        <v>34</v>
      </c>
      <c r="N3010" s="5">
        <v>18</v>
      </c>
      <c r="O3010" s="7">
        <v>5</v>
      </c>
      <c r="P3010" s="5">
        <v>12</v>
      </c>
      <c r="Q3010" s="5">
        <v>6</v>
      </c>
      <c r="R3010" s="22">
        <f>Tabla1[[#This Row],[Fecha de Envío]]-Tabla1[[#This Row],[Fecha de Orden]]</f>
        <v>16</v>
      </c>
      <c r="S3010" s="24">
        <f>YEAR(Tabla1[[#This Row],[Fecha de Orden]])</f>
        <v>2022</v>
      </c>
      <c r="T3010" t="str">
        <f>VLOOKUP(Tabla1[[#This Row],[Nombre del Producto]],Tabla2[[Nombre Producto]:[Costo Unitario]],2,FALSE)</f>
        <v>Lot's O' Nuts</v>
      </c>
      <c r="U3010" t="str">
        <f>VLOOKUP(Tabla1[[#This Row],[Fábrica]],Tabla3[],4,FALSE)</f>
        <v>Arizona</v>
      </c>
    </row>
    <row r="3011" spans="1:21" x14ac:dyDescent="0.25">
      <c r="A3011" t="s">
        <v>7843</v>
      </c>
      <c r="B3011" s="3">
        <v>44873</v>
      </c>
      <c r="C3011" s="3">
        <v>44889</v>
      </c>
      <c r="D3011" t="s">
        <v>18</v>
      </c>
      <c r="E3011">
        <v>123568</v>
      </c>
      <c r="F3011" t="s">
        <v>19</v>
      </c>
      <c r="G3011" t="s">
        <v>324</v>
      </c>
      <c r="H3011" t="s">
        <v>325</v>
      </c>
      <c r="I3011">
        <v>84084</v>
      </c>
      <c r="J3011" t="s">
        <v>22</v>
      </c>
      <c r="K3011" t="s">
        <v>23</v>
      </c>
      <c r="L3011" t="s">
        <v>36</v>
      </c>
      <c r="M3011" t="s">
        <v>37</v>
      </c>
      <c r="N3011" s="5">
        <v>9.75</v>
      </c>
      <c r="O3011" s="7">
        <v>3</v>
      </c>
      <c r="P3011" s="5">
        <v>6.33</v>
      </c>
      <c r="Q3011" s="5">
        <v>3.42</v>
      </c>
      <c r="R3011" s="22">
        <f>Tabla1[[#This Row],[Fecha de Envío]]-Tabla1[[#This Row],[Fecha de Orden]]</f>
        <v>16</v>
      </c>
      <c r="S3011" s="24">
        <f>YEAR(Tabla1[[#This Row],[Fecha de Orden]])</f>
        <v>2022</v>
      </c>
      <c r="T3011" t="str">
        <f>VLOOKUP(Tabla1[[#This Row],[Nombre del Producto]],Tabla2[[Nombre Producto]:[Costo Unitario]],2,FALSE)</f>
        <v>Wicked Choccy's</v>
      </c>
      <c r="U3011" t="str">
        <f>VLOOKUP(Tabla1[[#This Row],[Fábrica]],Tabla3[],4,FALSE)</f>
        <v>Georgia</v>
      </c>
    </row>
    <row r="3012" spans="1:21" x14ac:dyDescent="0.25">
      <c r="A3012" t="s">
        <v>8521</v>
      </c>
      <c r="B3012" s="3">
        <v>44873</v>
      </c>
      <c r="C3012" s="3">
        <v>44887</v>
      </c>
      <c r="D3012" t="s">
        <v>18</v>
      </c>
      <c r="E3012">
        <v>154886</v>
      </c>
      <c r="F3012" t="s">
        <v>19</v>
      </c>
      <c r="G3012" t="s">
        <v>20</v>
      </c>
      <c r="H3012" t="s">
        <v>21</v>
      </c>
      <c r="I3012">
        <v>94109</v>
      </c>
      <c r="J3012" t="s">
        <v>22</v>
      </c>
      <c r="K3012" t="s">
        <v>23</v>
      </c>
      <c r="L3012" t="s">
        <v>24</v>
      </c>
      <c r="M3012" t="s">
        <v>25</v>
      </c>
      <c r="N3012" s="5">
        <v>7.5</v>
      </c>
      <c r="O3012" s="7">
        <v>2</v>
      </c>
      <c r="P3012" s="5">
        <v>4.9000000000000004</v>
      </c>
      <c r="Q3012" s="5">
        <v>2.6</v>
      </c>
      <c r="R3012" s="22">
        <f>Tabla1[[#This Row],[Fecha de Envío]]-Tabla1[[#This Row],[Fecha de Orden]]</f>
        <v>14</v>
      </c>
      <c r="S3012" s="24">
        <f>YEAR(Tabla1[[#This Row],[Fecha de Orden]])</f>
        <v>2022</v>
      </c>
      <c r="T3012" t="str">
        <f>VLOOKUP(Tabla1[[#This Row],[Nombre del Producto]],Tabla2[[Nombre Producto]:[Costo Unitario]],2,FALSE)</f>
        <v>Wicked Choccy's</v>
      </c>
      <c r="U3012" t="str">
        <f>VLOOKUP(Tabla1[[#This Row],[Fábrica]],Tabla3[],4,FALSE)</f>
        <v>Georgia</v>
      </c>
    </row>
    <row r="3013" spans="1:21" x14ac:dyDescent="0.25">
      <c r="A3013" t="s">
        <v>417</v>
      </c>
      <c r="B3013" s="3">
        <v>44874</v>
      </c>
      <c r="C3013" s="3">
        <v>44884</v>
      </c>
      <c r="D3013" t="s">
        <v>82</v>
      </c>
      <c r="E3013">
        <v>113222</v>
      </c>
      <c r="F3013" t="s">
        <v>19</v>
      </c>
      <c r="G3013" t="s">
        <v>283</v>
      </c>
      <c r="H3013" t="s">
        <v>147</v>
      </c>
      <c r="I3013">
        <v>46226</v>
      </c>
      <c r="J3013" t="s">
        <v>22</v>
      </c>
      <c r="K3013" t="s">
        <v>43</v>
      </c>
      <c r="L3013" t="s">
        <v>33</v>
      </c>
      <c r="M3013" t="s">
        <v>34</v>
      </c>
      <c r="N3013" s="5">
        <v>10.8</v>
      </c>
      <c r="O3013" s="7">
        <v>3</v>
      </c>
      <c r="P3013" s="5">
        <v>7.2</v>
      </c>
      <c r="Q3013" s="5">
        <v>3.6</v>
      </c>
      <c r="R3013" s="22">
        <f>Tabla1[[#This Row],[Fecha de Envío]]-Tabla1[[#This Row],[Fecha de Orden]]</f>
        <v>10</v>
      </c>
      <c r="S3013" s="24">
        <f>YEAR(Tabla1[[#This Row],[Fecha de Orden]])</f>
        <v>2022</v>
      </c>
      <c r="T3013" t="str">
        <f>VLOOKUP(Tabla1[[#This Row],[Nombre del Producto]],Tabla2[[Nombre Producto]:[Costo Unitario]],2,FALSE)</f>
        <v>Lot's O' Nuts</v>
      </c>
      <c r="U3013" t="str">
        <f>VLOOKUP(Tabla1[[#This Row],[Fábrica]],Tabla3[],4,FALSE)</f>
        <v>Arizona</v>
      </c>
    </row>
    <row r="3014" spans="1:21" x14ac:dyDescent="0.25">
      <c r="A3014" t="s">
        <v>762</v>
      </c>
      <c r="B3014" s="3">
        <v>44874</v>
      </c>
      <c r="C3014" s="3">
        <v>44888</v>
      </c>
      <c r="D3014" t="s">
        <v>18</v>
      </c>
      <c r="E3014">
        <v>127509</v>
      </c>
      <c r="F3014" t="s">
        <v>19</v>
      </c>
      <c r="G3014" t="s">
        <v>86</v>
      </c>
      <c r="H3014" t="s">
        <v>87</v>
      </c>
      <c r="I3014">
        <v>65807</v>
      </c>
      <c r="J3014" t="s">
        <v>22</v>
      </c>
      <c r="K3014" t="s">
        <v>43</v>
      </c>
      <c r="L3014" t="s">
        <v>24</v>
      </c>
      <c r="M3014" t="s">
        <v>25</v>
      </c>
      <c r="N3014" s="5">
        <v>26.25</v>
      </c>
      <c r="O3014" s="7">
        <v>7</v>
      </c>
      <c r="P3014" s="5">
        <v>17.149999999999999</v>
      </c>
      <c r="Q3014" s="5">
        <v>9.1</v>
      </c>
      <c r="R3014" s="22">
        <f>Tabla1[[#This Row],[Fecha de Envío]]-Tabla1[[#This Row],[Fecha de Orden]]</f>
        <v>14</v>
      </c>
      <c r="S3014" s="24">
        <f>YEAR(Tabla1[[#This Row],[Fecha de Orden]])</f>
        <v>2022</v>
      </c>
      <c r="T3014" t="str">
        <f>VLOOKUP(Tabla1[[#This Row],[Nombre del Producto]],Tabla2[[Nombre Producto]:[Costo Unitario]],2,FALSE)</f>
        <v>Wicked Choccy's</v>
      </c>
      <c r="U3014" t="str">
        <f>VLOOKUP(Tabla1[[#This Row],[Fábrica]],Tabla3[],4,FALSE)</f>
        <v>Georgia</v>
      </c>
    </row>
    <row r="3015" spans="1:21" x14ac:dyDescent="0.25">
      <c r="A3015" t="s">
        <v>763</v>
      </c>
      <c r="B3015" s="3">
        <v>44874</v>
      </c>
      <c r="C3015" s="3">
        <v>44888</v>
      </c>
      <c r="D3015" t="s">
        <v>18</v>
      </c>
      <c r="E3015">
        <v>127509</v>
      </c>
      <c r="F3015" t="s">
        <v>19</v>
      </c>
      <c r="G3015" t="s">
        <v>86</v>
      </c>
      <c r="H3015" t="s">
        <v>87</v>
      </c>
      <c r="I3015">
        <v>65807</v>
      </c>
      <c r="J3015" t="s">
        <v>22</v>
      </c>
      <c r="K3015" t="s">
        <v>43</v>
      </c>
      <c r="L3015" t="s">
        <v>27</v>
      </c>
      <c r="M3015" t="s">
        <v>28</v>
      </c>
      <c r="N3015" s="5">
        <v>10.8</v>
      </c>
      <c r="O3015" s="7">
        <v>3</v>
      </c>
      <c r="P3015" s="5">
        <v>7.5</v>
      </c>
      <c r="Q3015" s="5">
        <v>3.3</v>
      </c>
      <c r="R3015" s="22">
        <f>Tabla1[[#This Row],[Fecha de Envío]]-Tabla1[[#This Row],[Fecha de Orden]]</f>
        <v>14</v>
      </c>
      <c r="S3015" s="24">
        <f>YEAR(Tabla1[[#This Row],[Fecha de Orden]])</f>
        <v>2022</v>
      </c>
      <c r="T3015" t="str">
        <f>VLOOKUP(Tabla1[[#This Row],[Nombre del Producto]],Tabla2[[Nombre Producto]:[Costo Unitario]],2,FALSE)</f>
        <v>Lot's O' Nuts</v>
      </c>
      <c r="U3015" t="str">
        <f>VLOOKUP(Tabla1[[#This Row],[Fábrica]],Tabla3[],4,FALSE)</f>
        <v>Arizona</v>
      </c>
    </row>
    <row r="3016" spans="1:21" x14ac:dyDescent="0.25">
      <c r="A3016" t="s">
        <v>764</v>
      </c>
      <c r="B3016" s="3">
        <v>44874</v>
      </c>
      <c r="C3016" s="3">
        <v>44888</v>
      </c>
      <c r="D3016" t="s">
        <v>18</v>
      </c>
      <c r="E3016">
        <v>127509</v>
      </c>
      <c r="F3016" t="s">
        <v>19</v>
      </c>
      <c r="G3016" t="s">
        <v>86</v>
      </c>
      <c r="H3016" t="s">
        <v>87</v>
      </c>
      <c r="I3016">
        <v>65807</v>
      </c>
      <c r="J3016" t="s">
        <v>22</v>
      </c>
      <c r="K3016" t="s">
        <v>43</v>
      </c>
      <c r="L3016" t="s">
        <v>36</v>
      </c>
      <c r="M3016" t="s">
        <v>37</v>
      </c>
      <c r="N3016" s="5">
        <v>9.75</v>
      </c>
      <c r="O3016" s="7">
        <v>3</v>
      </c>
      <c r="P3016" s="5">
        <v>6.33</v>
      </c>
      <c r="Q3016" s="5">
        <v>3.42</v>
      </c>
      <c r="R3016" s="22">
        <f>Tabla1[[#This Row],[Fecha de Envío]]-Tabla1[[#This Row],[Fecha de Orden]]</f>
        <v>14</v>
      </c>
      <c r="S3016" s="24">
        <f>YEAR(Tabla1[[#This Row],[Fecha de Orden]])</f>
        <v>2022</v>
      </c>
      <c r="T3016" t="str">
        <f>VLOOKUP(Tabla1[[#This Row],[Nombre del Producto]],Tabla2[[Nombre Producto]:[Costo Unitario]],2,FALSE)</f>
        <v>Wicked Choccy's</v>
      </c>
      <c r="U3016" t="str">
        <f>VLOOKUP(Tabla1[[#This Row],[Fábrica]],Tabla3[],4,FALSE)</f>
        <v>Georgia</v>
      </c>
    </row>
    <row r="3017" spans="1:21" x14ac:dyDescent="0.25">
      <c r="A3017" t="s">
        <v>2024</v>
      </c>
      <c r="B3017" s="3">
        <v>44874</v>
      </c>
      <c r="C3017" s="3">
        <v>44884</v>
      </c>
      <c r="D3017" t="s">
        <v>82</v>
      </c>
      <c r="E3017">
        <v>158554</v>
      </c>
      <c r="F3017" t="s">
        <v>19</v>
      </c>
      <c r="G3017" t="s">
        <v>144</v>
      </c>
      <c r="H3017" t="s">
        <v>101</v>
      </c>
      <c r="I3017">
        <v>19134</v>
      </c>
      <c r="J3017" t="s">
        <v>22</v>
      </c>
      <c r="K3017" t="s">
        <v>32</v>
      </c>
      <c r="L3017" t="s">
        <v>45</v>
      </c>
      <c r="M3017" t="s">
        <v>46</v>
      </c>
      <c r="N3017" s="5">
        <v>10.47</v>
      </c>
      <c r="O3017" s="7">
        <v>3</v>
      </c>
      <c r="P3017" s="5">
        <v>7.47</v>
      </c>
      <c r="Q3017" s="5">
        <v>3</v>
      </c>
      <c r="R3017" s="22">
        <f>Tabla1[[#This Row],[Fecha de Envío]]-Tabla1[[#This Row],[Fecha de Orden]]</f>
        <v>10</v>
      </c>
      <c r="S3017" s="24">
        <f>YEAR(Tabla1[[#This Row],[Fecha de Orden]])</f>
        <v>2022</v>
      </c>
      <c r="T3017" t="str">
        <f>VLOOKUP(Tabla1[[#This Row],[Nombre del Producto]],Tabla2[[Nombre Producto]:[Costo Unitario]],2,FALSE)</f>
        <v>Lot's O' Nuts</v>
      </c>
      <c r="U3017" t="str">
        <f>VLOOKUP(Tabla1[[#This Row],[Fábrica]],Tabla3[],4,FALSE)</f>
        <v>Arizona</v>
      </c>
    </row>
    <row r="3018" spans="1:21" x14ac:dyDescent="0.25">
      <c r="A3018" t="s">
        <v>2890</v>
      </c>
      <c r="B3018" s="3">
        <v>44874</v>
      </c>
      <c r="C3018" s="3">
        <v>44889</v>
      </c>
      <c r="D3018" t="s">
        <v>18</v>
      </c>
      <c r="E3018">
        <v>169796</v>
      </c>
      <c r="F3018" t="s">
        <v>19</v>
      </c>
      <c r="G3018" t="s">
        <v>30</v>
      </c>
      <c r="H3018" t="s">
        <v>31</v>
      </c>
      <c r="I3018">
        <v>10035</v>
      </c>
      <c r="J3018" t="s">
        <v>22</v>
      </c>
      <c r="K3018" t="s">
        <v>32</v>
      </c>
      <c r="L3018" t="s">
        <v>36</v>
      </c>
      <c r="M3018" t="s">
        <v>37</v>
      </c>
      <c r="N3018" s="5">
        <v>9.75</v>
      </c>
      <c r="O3018" s="7">
        <v>3</v>
      </c>
      <c r="P3018" s="5">
        <v>6.33</v>
      </c>
      <c r="Q3018" s="5">
        <v>3.42</v>
      </c>
      <c r="R3018" s="22">
        <f>Tabla1[[#This Row],[Fecha de Envío]]-Tabla1[[#This Row],[Fecha de Orden]]</f>
        <v>15</v>
      </c>
      <c r="S3018" s="24">
        <f>YEAR(Tabla1[[#This Row],[Fecha de Orden]])</f>
        <v>2022</v>
      </c>
      <c r="T3018" t="str">
        <f>VLOOKUP(Tabla1[[#This Row],[Nombre del Producto]],Tabla2[[Nombre Producto]:[Costo Unitario]],2,FALSE)</f>
        <v>Wicked Choccy's</v>
      </c>
      <c r="U3018" t="str">
        <f>VLOOKUP(Tabla1[[#This Row],[Fábrica]],Tabla3[],4,FALSE)</f>
        <v>Georgia</v>
      </c>
    </row>
    <row r="3019" spans="1:21" x14ac:dyDescent="0.25">
      <c r="A3019" t="s">
        <v>2891</v>
      </c>
      <c r="B3019" s="3">
        <v>44874</v>
      </c>
      <c r="C3019" s="3">
        <v>44889</v>
      </c>
      <c r="D3019" t="s">
        <v>18</v>
      </c>
      <c r="E3019">
        <v>169796</v>
      </c>
      <c r="F3019" t="s">
        <v>19</v>
      </c>
      <c r="G3019" t="s">
        <v>30</v>
      </c>
      <c r="H3019" t="s">
        <v>31</v>
      </c>
      <c r="I3019">
        <v>10035</v>
      </c>
      <c r="J3019" t="s">
        <v>148</v>
      </c>
      <c r="K3019" t="s">
        <v>32</v>
      </c>
      <c r="L3019" t="s">
        <v>445</v>
      </c>
      <c r="M3019" t="s">
        <v>446</v>
      </c>
      <c r="N3019" s="5">
        <v>6.5</v>
      </c>
      <c r="O3019" s="7">
        <v>2</v>
      </c>
      <c r="P3019" s="5">
        <v>0.5</v>
      </c>
      <c r="Q3019" s="5">
        <v>6</v>
      </c>
      <c r="R3019" s="22">
        <f>Tabla1[[#This Row],[Fecha de Envío]]-Tabla1[[#This Row],[Fecha de Orden]]</f>
        <v>15</v>
      </c>
      <c r="S3019" s="24">
        <f>YEAR(Tabla1[[#This Row],[Fecha de Orden]])</f>
        <v>2022</v>
      </c>
      <c r="T3019" t="str">
        <f>VLOOKUP(Tabla1[[#This Row],[Nombre del Producto]],Tabla2[[Nombre Producto]:[Costo Unitario]],2,FALSE)</f>
        <v>The Other Factory</v>
      </c>
      <c r="U3019" t="str">
        <f>VLOOKUP(Tabla1[[#This Row],[Fábrica]],Tabla3[],4,FALSE)</f>
        <v>Tennessee</v>
      </c>
    </row>
    <row r="3020" spans="1:21" x14ac:dyDescent="0.25">
      <c r="A3020" t="s">
        <v>3005</v>
      </c>
      <c r="B3020" s="3">
        <v>44874</v>
      </c>
      <c r="C3020" s="3">
        <v>44889</v>
      </c>
      <c r="D3020" t="s">
        <v>71</v>
      </c>
      <c r="E3020">
        <v>146486</v>
      </c>
      <c r="F3020" t="s">
        <v>19</v>
      </c>
      <c r="G3020" t="s">
        <v>890</v>
      </c>
      <c r="H3020" t="s">
        <v>31</v>
      </c>
      <c r="I3020">
        <v>11572</v>
      </c>
      <c r="J3020" t="s">
        <v>22</v>
      </c>
      <c r="K3020" t="s">
        <v>32</v>
      </c>
      <c r="L3020" t="s">
        <v>24</v>
      </c>
      <c r="M3020" t="s">
        <v>25</v>
      </c>
      <c r="N3020" s="5">
        <v>22.5</v>
      </c>
      <c r="O3020" s="7">
        <v>6</v>
      </c>
      <c r="P3020" s="5">
        <v>14.7</v>
      </c>
      <c r="Q3020" s="5">
        <v>7.8</v>
      </c>
      <c r="R3020" s="22">
        <f>Tabla1[[#This Row],[Fecha de Envío]]-Tabla1[[#This Row],[Fecha de Orden]]</f>
        <v>15</v>
      </c>
      <c r="S3020" s="24">
        <f>YEAR(Tabla1[[#This Row],[Fecha de Orden]])</f>
        <v>2022</v>
      </c>
      <c r="T3020" t="str">
        <f>VLOOKUP(Tabla1[[#This Row],[Nombre del Producto]],Tabla2[[Nombre Producto]:[Costo Unitario]],2,FALSE)</f>
        <v>Wicked Choccy's</v>
      </c>
      <c r="U3020" t="str">
        <f>VLOOKUP(Tabla1[[#This Row],[Fábrica]],Tabla3[],4,FALSE)</f>
        <v>Georgia</v>
      </c>
    </row>
    <row r="3021" spans="1:21" x14ac:dyDescent="0.25">
      <c r="A3021" t="s">
        <v>3006</v>
      </c>
      <c r="B3021" s="3">
        <v>44874</v>
      </c>
      <c r="C3021" s="3">
        <v>44889</v>
      </c>
      <c r="D3021" t="s">
        <v>71</v>
      </c>
      <c r="E3021">
        <v>146486</v>
      </c>
      <c r="F3021" t="s">
        <v>19</v>
      </c>
      <c r="G3021" t="s">
        <v>890</v>
      </c>
      <c r="H3021" t="s">
        <v>31</v>
      </c>
      <c r="I3021">
        <v>11572</v>
      </c>
      <c r="J3021" t="s">
        <v>22</v>
      </c>
      <c r="K3021" t="s">
        <v>32</v>
      </c>
      <c r="L3021" t="s">
        <v>27</v>
      </c>
      <c r="M3021" t="s">
        <v>28</v>
      </c>
      <c r="N3021" s="5">
        <v>18</v>
      </c>
      <c r="O3021" s="7">
        <v>5</v>
      </c>
      <c r="P3021" s="5">
        <v>12.5</v>
      </c>
      <c r="Q3021" s="5">
        <v>5.5</v>
      </c>
      <c r="R3021" s="22">
        <f>Tabla1[[#This Row],[Fecha de Envío]]-Tabla1[[#This Row],[Fecha de Orden]]</f>
        <v>15</v>
      </c>
      <c r="S3021" s="24">
        <f>YEAR(Tabla1[[#This Row],[Fecha de Orden]])</f>
        <v>2022</v>
      </c>
      <c r="T3021" t="str">
        <f>VLOOKUP(Tabla1[[#This Row],[Nombre del Producto]],Tabla2[[Nombre Producto]:[Costo Unitario]],2,FALSE)</f>
        <v>Lot's O' Nuts</v>
      </c>
      <c r="U3021" t="str">
        <f>VLOOKUP(Tabla1[[#This Row],[Fábrica]],Tabla3[],4,FALSE)</f>
        <v>Arizona</v>
      </c>
    </row>
    <row r="3022" spans="1:21" x14ac:dyDescent="0.25">
      <c r="A3022" t="s">
        <v>3007</v>
      </c>
      <c r="B3022" s="3">
        <v>44874</v>
      </c>
      <c r="C3022" s="3">
        <v>44889</v>
      </c>
      <c r="D3022" t="s">
        <v>71</v>
      </c>
      <c r="E3022">
        <v>146486</v>
      </c>
      <c r="F3022" t="s">
        <v>19</v>
      </c>
      <c r="G3022" t="s">
        <v>890</v>
      </c>
      <c r="H3022" t="s">
        <v>31</v>
      </c>
      <c r="I3022">
        <v>11572</v>
      </c>
      <c r="J3022" t="s">
        <v>22</v>
      </c>
      <c r="K3022" t="s">
        <v>32</v>
      </c>
      <c r="L3022" t="s">
        <v>45</v>
      </c>
      <c r="M3022" t="s">
        <v>46</v>
      </c>
      <c r="N3022" s="5">
        <v>17.45</v>
      </c>
      <c r="O3022" s="7">
        <v>5</v>
      </c>
      <c r="P3022" s="5">
        <v>12.45</v>
      </c>
      <c r="Q3022" s="5">
        <v>5</v>
      </c>
      <c r="R3022" s="22">
        <f>Tabla1[[#This Row],[Fecha de Envío]]-Tabla1[[#This Row],[Fecha de Orden]]</f>
        <v>15</v>
      </c>
      <c r="S3022" s="24">
        <f>YEAR(Tabla1[[#This Row],[Fecha de Orden]])</f>
        <v>2022</v>
      </c>
      <c r="T3022" t="str">
        <f>VLOOKUP(Tabla1[[#This Row],[Nombre del Producto]],Tabla2[[Nombre Producto]:[Costo Unitario]],2,FALSE)</f>
        <v>Lot's O' Nuts</v>
      </c>
      <c r="U3022" t="str">
        <f>VLOOKUP(Tabla1[[#This Row],[Fábrica]],Tabla3[],4,FALSE)</f>
        <v>Arizona</v>
      </c>
    </row>
    <row r="3023" spans="1:21" x14ac:dyDescent="0.25">
      <c r="A3023" t="s">
        <v>4795</v>
      </c>
      <c r="B3023" s="3">
        <v>44874</v>
      </c>
      <c r="C3023" s="3">
        <v>44888</v>
      </c>
      <c r="D3023" t="s">
        <v>18</v>
      </c>
      <c r="E3023">
        <v>126466</v>
      </c>
      <c r="F3023" t="s">
        <v>19</v>
      </c>
      <c r="G3023" t="s">
        <v>560</v>
      </c>
      <c r="H3023" t="s">
        <v>21</v>
      </c>
      <c r="I3023">
        <v>95661</v>
      </c>
      <c r="J3023" t="s">
        <v>22</v>
      </c>
      <c r="K3023" t="s">
        <v>23</v>
      </c>
      <c r="L3023" t="s">
        <v>36</v>
      </c>
      <c r="M3023" t="s">
        <v>37</v>
      </c>
      <c r="N3023" s="5">
        <v>6.5</v>
      </c>
      <c r="O3023" s="7">
        <v>2</v>
      </c>
      <c r="P3023" s="5">
        <v>4.22</v>
      </c>
      <c r="Q3023" s="5">
        <v>2.2799999999999998</v>
      </c>
      <c r="R3023" s="22">
        <f>Tabla1[[#This Row],[Fecha de Envío]]-Tabla1[[#This Row],[Fecha de Orden]]</f>
        <v>14</v>
      </c>
      <c r="S3023" s="24">
        <f>YEAR(Tabla1[[#This Row],[Fecha de Orden]])</f>
        <v>2022</v>
      </c>
      <c r="T3023" t="str">
        <f>VLOOKUP(Tabla1[[#This Row],[Nombre del Producto]],Tabla2[[Nombre Producto]:[Costo Unitario]],2,FALSE)</f>
        <v>Wicked Choccy's</v>
      </c>
      <c r="U3023" t="str">
        <f>VLOOKUP(Tabla1[[#This Row],[Fábrica]],Tabla3[],4,FALSE)</f>
        <v>Georgia</v>
      </c>
    </row>
    <row r="3024" spans="1:21" x14ac:dyDescent="0.25">
      <c r="A3024" t="s">
        <v>502</v>
      </c>
      <c r="B3024" s="3">
        <v>44875</v>
      </c>
      <c r="C3024" s="3">
        <v>44890</v>
      </c>
      <c r="D3024" t="s">
        <v>18</v>
      </c>
      <c r="E3024">
        <v>155040</v>
      </c>
      <c r="F3024" t="s">
        <v>19</v>
      </c>
      <c r="G3024" t="s">
        <v>503</v>
      </c>
      <c r="H3024" t="s">
        <v>21</v>
      </c>
      <c r="I3024">
        <v>94513</v>
      </c>
      <c r="J3024" t="s">
        <v>22</v>
      </c>
      <c r="K3024" t="s">
        <v>23</v>
      </c>
      <c r="L3024" t="s">
        <v>36</v>
      </c>
      <c r="M3024" t="s">
        <v>37</v>
      </c>
      <c r="N3024" s="5">
        <v>6.5</v>
      </c>
      <c r="O3024" s="7">
        <v>2</v>
      </c>
      <c r="P3024" s="5">
        <v>4.22</v>
      </c>
      <c r="Q3024" s="5">
        <v>2.2799999999999998</v>
      </c>
      <c r="R3024" s="22">
        <f>Tabla1[[#This Row],[Fecha de Envío]]-Tabla1[[#This Row],[Fecha de Orden]]</f>
        <v>15</v>
      </c>
      <c r="S3024" s="24">
        <f>YEAR(Tabla1[[#This Row],[Fecha de Orden]])</f>
        <v>2022</v>
      </c>
      <c r="T3024" t="str">
        <f>VLOOKUP(Tabla1[[#This Row],[Nombre del Producto]],Tabla2[[Nombre Producto]:[Costo Unitario]],2,FALSE)</f>
        <v>Wicked Choccy's</v>
      </c>
      <c r="U3024" t="str">
        <f>VLOOKUP(Tabla1[[#This Row],[Fábrica]],Tabla3[],4,FALSE)</f>
        <v>Georgia</v>
      </c>
    </row>
    <row r="3025" spans="1:21" x14ac:dyDescent="0.25">
      <c r="A3025" t="s">
        <v>7103</v>
      </c>
      <c r="B3025" s="3">
        <v>44875</v>
      </c>
      <c r="C3025" s="3">
        <v>44889</v>
      </c>
      <c r="D3025" t="s">
        <v>18</v>
      </c>
      <c r="E3025">
        <v>121783</v>
      </c>
      <c r="F3025" t="s">
        <v>19</v>
      </c>
      <c r="G3025" t="s">
        <v>560</v>
      </c>
      <c r="H3025" t="s">
        <v>51</v>
      </c>
      <c r="I3025">
        <v>55113</v>
      </c>
      <c r="J3025" t="s">
        <v>22</v>
      </c>
      <c r="K3025" t="s">
        <v>43</v>
      </c>
      <c r="L3025" t="s">
        <v>24</v>
      </c>
      <c r="M3025" t="s">
        <v>25</v>
      </c>
      <c r="N3025" s="5">
        <v>11.25</v>
      </c>
      <c r="O3025" s="7">
        <v>3</v>
      </c>
      <c r="P3025" s="5">
        <v>7.35</v>
      </c>
      <c r="Q3025" s="5">
        <v>3.9</v>
      </c>
      <c r="R3025" s="22">
        <f>Tabla1[[#This Row],[Fecha de Envío]]-Tabla1[[#This Row],[Fecha de Orden]]</f>
        <v>14</v>
      </c>
      <c r="S3025" s="24">
        <f>YEAR(Tabla1[[#This Row],[Fecha de Orden]])</f>
        <v>2022</v>
      </c>
      <c r="T3025" t="str">
        <f>VLOOKUP(Tabla1[[#This Row],[Nombre del Producto]],Tabla2[[Nombre Producto]:[Costo Unitario]],2,FALSE)</f>
        <v>Wicked Choccy's</v>
      </c>
      <c r="U3025" t="str">
        <f>VLOOKUP(Tabla1[[#This Row],[Fábrica]],Tabla3[],4,FALSE)</f>
        <v>Georgia</v>
      </c>
    </row>
    <row r="3026" spans="1:21" x14ac:dyDescent="0.25">
      <c r="A3026" t="s">
        <v>7104</v>
      </c>
      <c r="B3026" s="3">
        <v>44875</v>
      </c>
      <c r="C3026" s="3">
        <v>44889</v>
      </c>
      <c r="D3026" t="s">
        <v>18</v>
      </c>
      <c r="E3026">
        <v>121783</v>
      </c>
      <c r="F3026" t="s">
        <v>19</v>
      </c>
      <c r="G3026" t="s">
        <v>560</v>
      </c>
      <c r="H3026" t="s">
        <v>51</v>
      </c>
      <c r="I3026">
        <v>55113</v>
      </c>
      <c r="J3026" t="s">
        <v>22</v>
      </c>
      <c r="K3026" t="s">
        <v>43</v>
      </c>
      <c r="L3026" t="s">
        <v>45</v>
      </c>
      <c r="M3026" t="s">
        <v>46</v>
      </c>
      <c r="N3026" s="5">
        <v>6.98</v>
      </c>
      <c r="O3026" s="7">
        <v>2</v>
      </c>
      <c r="P3026" s="5">
        <v>4.9800000000000004</v>
      </c>
      <c r="Q3026" s="5">
        <v>2</v>
      </c>
      <c r="R3026" s="22">
        <f>Tabla1[[#This Row],[Fecha de Envío]]-Tabla1[[#This Row],[Fecha de Orden]]</f>
        <v>14</v>
      </c>
      <c r="S3026" s="24">
        <f>YEAR(Tabla1[[#This Row],[Fecha de Orden]])</f>
        <v>2022</v>
      </c>
      <c r="T3026" t="str">
        <f>VLOOKUP(Tabla1[[#This Row],[Nombre del Producto]],Tabla2[[Nombre Producto]:[Costo Unitario]],2,FALSE)</f>
        <v>Lot's O' Nuts</v>
      </c>
      <c r="U3026" t="str">
        <f>VLOOKUP(Tabla1[[#This Row],[Fábrica]],Tabla3[],4,FALSE)</f>
        <v>Arizona</v>
      </c>
    </row>
    <row r="3027" spans="1:21" x14ac:dyDescent="0.25">
      <c r="A3027" t="s">
        <v>7105</v>
      </c>
      <c r="B3027" s="3">
        <v>44875</v>
      </c>
      <c r="C3027" s="3">
        <v>44889</v>
      </c>
      <c r="D3027" t="s">
        <v>18</v>
      </c>
      <c r="E3027">
        <v>121783</v>
      </c>
      <c r="F3027" t="s">
        <v>19</v>
      </c>
      <c r="G3027" t="s">
        <v>560</v>
      </c>
      <c r="H3027" t="s">
        <v>51</v>
      </c>
      <c r="I3027">
        <v>55113</v>
      </c>
      <c r="J3027" t="s">
        <v>22</v>
      </c>
      <c r="K3027" t="s">
        <v>43</v>
      </c>
      <c r="L3027" t="s">
        <v>27</v>
      </c>
      <c r="M3027" t="s">
        <v>28</v>
      </c>
      <c r="N3027" s="5">
        <v>3.6</v>
      </c>
      <c r="O3027" s="7">
        <v>1</v>
      </c>
      <c r="P3027" s="5">
        <v>2.5</v>
      </c>
      <c r="Q3027" s="5">
        <v>1.1000000000000001</v>
      </c>
      <c r="R3027" s="22">
        <f>Tabla1[[#This Row],[Fecha de Envío]]-Tabla1[[#This Row],[Fecha de Orden]]</f>
        <v>14</v>
      </c>
      <c r="S3027" s="24">
        <f>YEAR(Tabla1[[#This Row],[Fecha de Orden]])</f>
        <v>2022</v>
      </c>
      <c r="T3027" t="str">
        <f>VLOOKUP(Tabla1[[#This Row],[Nombre del Producto]],Tabla2[[Nombre Producto]:[Costo Unitario]],2,FALSE)</f>
        <v>Lot's O' Nuts</v>
      </c>
      <c r="U3027" t="str">
        <f>VLOOKUP(Tabla1[[#This Row],[Fábrica]],Tabla3[],4,FALSE)</f>
        <v>Arizona</v>
      </c>
    </row>
    <row r="3028" spans="1:21" x14ac:dyDescent="0.25">
      <c r="A3028" t="s">
        <v>7816</v>
      </c>
      <c r="B3028" s="3">
        <v>44875</v>
      </c>
      <c r="C3028" s="3">
        <v>44889</v>
      </c>
      <c r="D3028" t="s">
        <v>18</v>
      </c>
      <c r="E3028">
        <v>147690</v>
      </c>
      <c r="F3028" t="s">
        <v>19</v>
      </c>
      <c r="G3028" t="s">
        <v>144</v>
      </c>
      <c r="H3028" t="s">
        <v>101</v>
      </c>
      <c r="I3028">
        <v>19140</v>
      </c>
      <c r="J3028" t="s">
        <v>22</v>
      </c>
      <c r="K3028" t="s">
        <v>32</v>
      </c>
      <c r="L3028" t="s">
        <v>27</v>
      </c>
      <c r="M3028" t="s">
        <v>28</v>
      </c>
      <c r="N3028" s="5">
        <v>21.6</v>
      </c>
      <c r="O3028" s="7">
        <v>6</v>
      </c>
      <c r="P3028" s="5">
        <v>15</v>
      </c>
      <c r="Q3028" s="5">
        <v>6.6</v>
      </c>
      <c r="R3028" s="22">
        <f>Tabla1[[#This Row],[Fecha de Envío]]-Tabla1[[#This Row],[Fecha de Orden]]</f>
        <v>14</v>
      </c>
      <c r="S3028" s="24">
        <f>YEAR(Tabla1[[#This Row],[Fecha de Orden]])</f>
        <v>2022</v>
      </c>
      <c r="T3028" t="str">
        <f>VLOOKUP(Tabla1[[#This Row],[Nombre del Producto]],Tabla2[[Nombre Producto]:[Costo Unitario]],2,FALSE)</f>
        <v>Lot's O' Nuts</v>
      </c>
      <c r="U3028" t="str">
        <f>VLOOKUP(Tabla1[[#This Row],[Fábrica]],Tabla3[],4,FALSE)</f>
        <v>Arizona</v>
      </c>
    </row>
    <row r="3029" spans="1:21" x14ac:dyDescent="0.25">
      <c r="A3029" t="s">
        <v>7928</v>
      </c>
      <c r="B3029" s="3">
        <v>44875</v>
      </c>
      <c r="C3029" s="3">
        <v>44889</v>
      </c>
      <c r="D3029" t="s">
        <v>71</v>
      </c>
      <c r="E3029">
        <v>158659</v>
      </c>
      <c r="F3029" t="s">
        <v>19</v>
      </c>
      <c r="G3029" t="s">
        <v>393</v>
      </c>
      <c r="H3029" t="s">
        <v>147</v>
      </c>
      <c r="I3029">
        <v>47374</v>
      </c>
      <c r="J3029" t="s">
        <v>22</v>
      </c>
      <c r="K3029" t="s">
        <v>43</v>
      </c>
      <c r="L3029" t="s">
        <v>36</v>
      </c>
      <c r="M3029" t="s">
        <v>37</v>
      </c>
      <c r="N3029" s="5">
        <v>16.25</v>
      </c>
      <c r="O3029" s="7">
        <v>5</v>
      </c>
      <c r="P3029" s="5">
        <v>10.55</v>
      </c>
      <c r="Q3029" s="5">
        <v>5.7</v>
      </c>
      <c r="R3029" s="22">
        <f>Tabla1[[#This Row],[Fecha de Envío]]-Tabla1[[#This Row],[Fecha de Orden]]</f>
        <v>14</v>
      </c>
      <c r="S3029" s="24">
        <f>YEAR(Tabla1[[#This Row],[Fecha de Orden]])</f>
        <v>2022</v>
      </c>
      <c r="T3029" t="str">
        <f>VLOOKUP(Tabla1[[#This Row],[Nombre del Producto]],Tabla2[[Nombre Producto]:[Costo Unitario]],2,FALSE)</f>
        <v>Wicked Choccy's</v>
      </c>
      <c r="U3029" t="str">
        <f>VLOOKUP(Tabla1[[#This Row],[Fábrica]],Tabla3[],4,FALSE)</f>
        <v>Georgia</v>
      </c>
    </row>
    <row r="3030" spans="1:21" x14ac:dyDescent="0.25">
      <c r="A3030" t="s">
        <v>383</v>
      </c>
      <c r="B3030" s="3">
        <v>44876</v>
      </c>
      <c r="C3030" s="3">
        <v>44886</v>
      </c>
      <c r="D3030" t="s">
        <v>82</v>
      </c>
      <c r="E3030">
        <v>111948</v>
      </c>
      <c r="F3030" t="s">
        <v>19</v>
      </c>
      <c r="G3030" t="s">
        <v>92</v>
      </c>
      <c r="H3030" t="s">
        <v>93</v>
      </c>
      <c r="I3030">
        <v>48234</v>
      </c>
      <c r="J3030" t="s">
        <v>22</v>
      </c>
      <c r="K3030" t="s">
        <v>43</v>
      </c>
      <c r="L3030" t="s">
        <v>33</v>
      </c>
      <c r="M3030" t="s">
        <v>34</v>
      </c>
      <c r="N3030" s="5">
        <v>7.2</v>
      </c>
      <c r="O3030" s="7">
        <v>2</v>
      </c>
      <c r="P3030" s="5">
        <v>4.8</v>
      </c>
      <c r="Q3030" s="5">
        <v>2.4</v>
      </c>
      <c r="R3030" s="22">
        <f>Tabla1[[#This Row],[Fecha de Envío]]-Tabla1[[#This Row],[Fecha de Orden]]</f>
        <v>10</v>
      </c>
      <c r="S3030" s="24">
        <f>YEAR(Tabla1[[#This Row],[Fecha de Orden]])</f>
        <v>2022</v>
      </c>
      <c r="T3030" t="str">
        <f>VLOOKUP(Tabla1[[#This Row],[Nombre del Producto]],Tabla2[[Nombre Producto]:[Costo Unitario]],2,FALSE)</f>
        <v>Lot's O' Nuts</v>
      </c>
      <c r="U3030" t="str">
        <f>VLOOKUP(Tabla1[[#This Row],[Fábrica]],Tabla3[],4,FALSE)</f>
        <v>Arizona</v>
      </c>
    </row>
    <row r="3031" spans="1:21" x14ac:dyDescent="0.25">
      <c r="A3031" t="s">
        <v>384</v>
      </c>
      <c r="B3031" s="3">
        <v>44876</v>
      </c>
      <c r="C3031" s="3">
        <v>44886</v>
      </c>
      <c r="D3031" t="s">
        <v>82</v>
      </c>
      <c r="E3031">
        <v>111948</v>
      </c>
      <c r="F3031" t="s">
        <v>19</v>
      </c>
      <c r="G3031" t="s">
        <v>92</v>
      </c>
      <c r="H3031" t="s">
        <v>93</v>
      </c>
      <c r="I3031">
        <v>48234</v>
      </c>
      <c r="J3031" t="s">
        <v>148</v>
      </c>
      <c r="K3031" t="s">
        <v>43</v>
      </c>
      <c r="L3031" t="s">
        <v>149</v>
      </c>
      <c r="M3031" t="s">
        <v>150</v>
      </c>
      <c r="N3031" s="5">
        <v>8.75</v>
      </c>
      <c r="O3031" s="7">
        <v>7</v>
      </c>
      <c r="P3031" s="5">
        <v>4.55</v>
      </c>
      <c r="Q3031" s="5">
        <v>4.2</v>
      </c>
      <c r="R3031" s="22">
        <f>Tabla1[[#This Row],[Fecha de Envío]]-Tabla1[[#This Row],[Fecha de Orden]]</f>
        <v>10</v>
      </c>
      <c r="S3031" s="24">
        <f>YEAR(Tabla1[[#This Row],[Fecha de Orden]])</f>
        <v>2022</v>
      </c>
      <c r="T3031" t="str">
        <f>VLOOKUP(Tabla1[[#This Row],[Nombre del Producto]],Tabla2[[Nombre Producto]:[Costo Unitario]],2,FALSE)</f>
        <v>Secret Factory</v>
      </c>
      <c r="U3031" t="str">
        <f>VLOOKUP(Tabla1[[#This Row],[Fábrica]],Tabla3[],4,FALSE)</f>
        <v>Illinois</v>
      </c>
    </row>
    <row r="3032" spans="1:21" x14ac:dyDescent="0.25">
      <c r="A3032" t="s">
        <v>539</v>
      </c>
      <c r="B3032" s="3">
        <v>44877</v>
      </c>
      <c r="C3032" s="3">
        <v>44894</v>
      </c>
      <c r="D3032" t="s">
        <v>18</v>
      </c>
      <c r="E3032">
        <v>113628</v>
      </c>
      <c r="F3032" t="s">
        <v>19</v>
      </c>
      <c r="G3032" t="s">
        <v>540</v>
      </c>
      <c r="H3032" t="s">
        <v>255</v>
      </c>
      <c r="I3032">
        <v>33317</v>
      </c>
      <c r="J3032" t="s">
        <v>22</v>
      </c>
      <c r="K3032" t="s">
        <v>66</v>
      </c>
      <c r="L3032" t="s">
        <v>27</v>
      </c>
      <c r="M3032" t="s">
        <v>28</v>
      </c>
      <c r="N3032" s="5">
        <v>18</v>
      </c>
      <c r="O3032" s="7">
        <v>5</v>
      </c>
      <c r="P3032" s="5">
        <v>12.5</v>
      </c>
      <c r="Q3032" s="5">
        <v>5.5</v>
      </c>
      <c r="R3032" s="22">
        <f>Tabla1[[#This Row],[Fecha de Envío]]-Tabla1[[#This Row],[Fecha de Orden]]</f>
        <v>17</v>
      </c>
      <c r="S3032" s="24">
        <f>YEAR(Tabla1[[#This Row],[Fecha de Orden]])</f>
        <v>2022</v>
      </c>
      <c r="T3032" t="str">
        <f>VLOOKUP(Tabla1[[#This Row],[Nombre del Producto]],Tabla2[[Nombre Producto]:[Costo Unitario]],2,FALSE)</f>
        <v>Lot's O' Nuts</v>
      </c>
      <c r="U3032" t="str">
        <f>VLOOKUP(Tabla1[[#This Row],[Fábrica]],Tabla3[],4,FALSE)</f>
        <v>Arizona</v>
      </c>
    </row>
    <row r="3033" spans="1:21" x14ac:dyDescent="0.25">
      <c r="A3033" t="s">
        <v>541</v>
      </c>
      <c r="B3033" s="3">
        <v>44877</v>
      </c>
      <c r="C3033" s="3">
        <v>44894</v>
      </c>
      <c r="D3033" t="s">
        <v>18</v>
      </c>
      <c r="E3033">
        <v>113628</v>
      </c>
      <c r="F3033" t="s">
        <v>19</v>
      </c>
      <c r="G3033" t="s">
        <v>540</v>
      </c>
      <c r="H3033" t="s">
        <v>255</v>
      </c>
      <c r="I3033">
        <v>33317</v>
      </c>
      <c r="J3033" t="s">
        <v>22</v>
      </c>
      <c r="K3033" t="s">
        <v>66</v>
      </c>
      <c r="L3033" t="s">
        <v>45</v>
      </c>
      <c r="M3033" t="s">
        <v>46</v>
      </c>
      <c r="N3033" s="5">
        <v>10.47</v>
      </c>
      <c r="O3033" s="7">
        <v>3</v>
      </c>
      <c r="P3033" s="5">
        <v>7.47</v>
      </c>
      <c r="Q3033" s="5">
        <v>3</v>
      </c>
      <c r="R3033" s="22">
        <f>Tabla1[[#This Row],[Fecha de Envío]]-Tabla1[[#This Row],[Fecha de Orden]]</f>
        <v>17</v>
      </c>
      <c r="S3033" s="24">
        <f>YEAR(Tabla1[[#This Row],[Fecha de Orden]])</f>
        <v>2022</v>
      </c>
      <c r="T3033" t="str">
        <f>VLOOKUP(Tabla1[[#This Row],[Nombre del Producto]],Tabla2[[Nombre Producto]:[Costo Unitario]],2,FALSE)</f>
        <v>Lot's O' Nuts</v>
      </c>
      <c r="U3033" t="str">
        <f>VLOOKUP(Tabla1[[#This Row],[Fábrica]],Tabla3[],4,FALSE)</f>
        <v>Arizona</v>
      </c>
    </row>
    <row r="3034" spans="1:21" x14ac:dyDescent="0.25">
      <c r="A3034" t="s">
        <v>542</v>
      </c>
      <c r="B3034" s="3">
        <v>44877</v>
      </c>
      <c r="C3034" s="3">
        <v>44894</v>
      </c>
      <c r="D3034" t="s">
        <v>18</v>
      </c>
      <c r="E3034">
        <v>113628</v>
      </c>
      <c r="F3034" t="s">
        <v>19</v>
      </c>
      <c r="G3034" t="s">
        <v>540</v>
      </c>
      <c r="H3034" t="s">
        <v>255</v>
      </c>
      <c r="I3034">
        <v>33317</v>
      </c>
      <c r="J3034" t="s">
        <v>22</v>
      </c>
      <c r="K3034" t="s">
        <v>66</v>
      </c>
      <c r="L3034" t="s">
        <v>24</v>
      </c>
      <c r="M3034" t="s">
        <v>25</v>
      </c>
      <c r="N3034" s="5">
        <v>11.25</v>
      </c>
      <c r="O3034" s="7">
        <v>3</v>
      </c>
      <c r="P3034" s="5">
        <v>7.35</v>
      </c>
      <c r="Q3034" s="5">
        <v>3.9</v>
      </c>
      <c r="R3034" s="22">
        <f>Tabla1[[#This Row],[Fecha de Envío]]-Tabla1[[#This Row],[Fecha de Orden]]</f>
        <v>17</v>
      </c>
      <c r="S3034" s="24">
        <f>YEAR(Tabla1[[#This Row],[Fecha de Orden]])</f>
        <v>2022</v>
      </c>
      <c r="T3034" t="str">
        <f>VLOOKUP(Tabla1[[#This Row],[Nombre del Producto]],Tabla2[[Nombre Producto]:[Costo Unitario]],2,FALSE)</f>
        <v>Wicked Choccy's</v>
      </c>
      <c r="U3034" t="str">
        <f>VLOOKUP(Tabla1[[#This Row],[Fábrica]],Tabla3[],4,FALSE)</f>
        <v>Georgia</v>
      </c>
    </row>
    <row r="3035" spans="1:21" x14ac:dyDescent="0.25">
      <c r="A3035" t="s">
        <v>543</v>
      </c>
      <c r="B3035" s="3">
        <v>44877</v>
      </c>
      <c r="C3035" s="3">
        <v>44894</v>
      </c>
      <c r="D3035" t="s">
        <v>18</v>
      </c>
      <c r="E3035">
        <v>113628</v>
      </c>
      <c r="F3035" t="s">
        <v>19</v>
      </c>
      <c r="G3035" t="s">
        <v>540</v>
      </c>
      <c r="H3035" t="s">
        <v>255</v>
      </c>
      <c r="I3035">
        <v>33317</v>
      </c>
      <c r="J3035" t="s">
        <v>22</v>
      </c>
      <c r="K3035" t="s">
        <v>66</v>
      </c>
      <c r="L3035" t="s">
        <v>36</v>
      </c>
      <c r="M3035" t="s">
        <v>37</v>
      </c>
      <c r="N3035" s="5">
        <v>6.5</v>
      </c>
      <c r="O3035" s="7">
        <v>2</v>
      </c>
      <c r="P3035" s="5">
        <v>4.22</v>
      </c>
      <c r="Q3035" s="5">
        <v>2.2799999999999998</v>
      </c>
      <c r="R3035" s="22">
        <f>Tabla1[[#This Row],[Fecha de Envío]]-Tabla1[[#This Row],[Fecha de Orden]]</f>
        <v>17</v>
      </c>
      <c r="S3035" s="24">
        <f>YEAR(Tabla1[[#This Row],[Fecha de Orden]])</f>
        <v>2022</v>
      </c>
      <c r="T3035" t="str">
        <f>VLOOKUP(Tabla1[[#This Row],[Nombre del Producto]],Tabla2[[Nombre Producto]:[Costo Unitario]],2,FALSE)</f>
        <v>Wicked Choccy's</v>
      </c>
      <c r="U3035" t="str">
        <f>VLOOKUP(Tabla1[[#This Row],[Fábrica]],Tabla3[],4,FALSE)</f>
        <v>Georgia</v>
      </c>
    </row>
    <row r="3036" spans="1:21" x14ac:dyDescent="0.25">
      <c r="A3036" t="s">
        <v>3138</v>
      </c>
      <c r="B3036" s="3">
        <v>44877</v>
      </c>
      <c r="C3036" s="3">
        <v>44893</v>
      </c>
      <c r="D3036" t="s">
        <v>18</v>
      </c>
      <c r="E3036">
        <v>153283</v>
      </c>
      <c r="F3036" t="s">
        <v>19</v>
      </c>
      <c r="G3036" t="s">
        <v>30</v>
      </c>
      <c r="H3036" t="s">
        <v>31</v>
      </c>
      <c r="I3036">
        <v>10035</v>
      </c>
      <c r="J3036" t="s">
        <v>22</v>
      </c>
      <c r="K3036" t="s">
        <v>32</v>
      </c>
      <c r="L3036" t="s">
        <v>33</v>
      </c>
      <c r="M3036" t="s">
        <v>34</v>
      </c>
      <c r="N3036" s="5">
        <v>7.2</v>
      </c>
      <c r="O3036" s="7">
        <v>2</v>
      </c>
      <c r="P3036" s="5">
        <v>4.8</v>
      </c>
      <c r="Q3036" s="5">
        <v>2.4</v>
      </c>
      <c r="R3036" s="22">
        <f>Tabla1[[#This Row],[Fecha de Envío]]-Tabla1[[#This Row],[Fecha de Orden]]</f>
        <v>16</v>
      </c>
      <c r="S3036" s="24">
        <f>YEAR(Tabla1[[#This Row],[Fecha de Orden]])</f>
        <v>2022</v>
      </c>
      <c r="T3036" t="str">
        <f>VLOOKUP(Tabla1[[#This Row],[Nombre del Producto]],Tabla2[[Nombre Producto]:[Costo Unitario]],2,FALSE)</f>
        <v>Lot's O' Nuts</v>
      </c>
      <c r="U3036" t="str">
        <f>VLOOKUP(Tabla1[[#This Row],[Fábrica]],Tabla3[],4,FALSE)</f>
        <v>Arizona</v>
      </c>
    </row>
    <row r="3037" spans="1:21" x14ac:dyDescent="0.25">
      <c r="A3037" t="s">
        <v>6009</v>
      </c>
      <c r="B3037" s="3">
        <v>44877</v>
      </c>
      <c r="C3037" s="3">
        <v>44893</v>
      </c>
      <c r="D3037" t="s">
        <v>18</v>
      </c>
      <c r="E3037">
        <v>162964</v>
      </c>
      <c r="F3037" t="s">
        <v>19</v>
      </c>
      <c r="G3037" t="s">
        <v>159</v>
      </c>
      <c r="H3037" t="s">
        <v>42</v>
      </c>
      <c r="I3037">
        <v>77095</v>
      </c>
      <c r="J3037" t="s">
        <v>22</v>
      </c>
      <c r="K3037" t="s">
        <v>43</v>
      </c>
      <c r="L3037" t="s">
        <v>33</v>
      </c>
      <c r="M3037" t="s">
        <v>34</v>
      </c>
      <c r="N3037" s="5">
        <v>25.2</v>
      </c>
      <c r="O3037" s="7">
        <v>7</v>
      </c>
      <c r="P3037" s="5">
        <v>16.8</v>
      </c>
      <c r="Q3037" s="5">
        <v>8.4</v>
      </c>
      <c r="R3037" s="22">
        <f>Tabla1[[#This Row],[Fecha de Envío]]-Tabla1[[#This Row],[Fecha de Orden]]</f>
        <v>16</v>
      </c>
      <c r="S3037" s="24">
        <f>YEAR(Tabla1[[#This Row],[Fecha de Orden]])</f>
        <v>2022</v>
      </c>
      <c r="T3037" t="str">
        <f>VLOOKUP(Tabla1[[#This Row],[Nombre del Producto]],Tabla2[[Nombre Producto]:[Costo Unitario]],2,FALSE)</f>
        <v>Lot's O' Nuts</v>
      </c>
      <c r="U3037" t="str">
        <f>VLOOKUP(Tabla1[[#This Row],[Fábrica]],Tabla3[],4,FALSE)</f>
        <v>Arizona</v>
      </c>
    </row>
    <row r="3038" spans="1:21" x14ac:dyDescent="0.25">
      <c r="A3038" t="s">
        <v>6010</v>
      </c>
      <c r="B3038" s="3">
        <v>44877</v>
      </c>
      <c r="C3038" s="3">
        <v>44893</v>
      </c>
      <c r="D3038" t="s">
        <v>18</v>
      </c>
      <c r="E3038">
        <v>162964</v>
      </c>
      <c r="F3038" t="s">
        <v>19</v>
      </c>
      <c r="G3038" t="s">
        <v>159</v>
      </c>
      <c r="H3038" t="s">
        <v>42</v>
      </c>
      <c r="I3038">
        <v>77095</v>
      </c>
      <c r="J3038" t="s">
        <v>22</v>
      </c>
      <c r="K3038" t="s">
        <v>43</v>
      </c>
      <c r="L3038" t="s">
        <v>45</v>
      </c>
      <c r="M3038" t="s">
        <v>46</v>
      </c>
      <c r="N3038" s="5">
        <v>10.47</v>
      </c>
      <c r="O3038" s="7">
        <v>3</v>
      </c>
      <c r="P3038" s="5">
        <v>7.47</v>
      </c>
      <c r="Q3038" s="5">
        <v>3</v>
      </c>
      <c r="R3038" s="22">
        <f>Tabla1[[#This Row],[Fecha de Envío]]-Tabla1[[#This Row],[Fecha de Orden]]</f>
        <v>16</v>
      </c>
      <c r="S3038" s="24">
        <f>YEAR(Tabla1[[#This Row],[Fecha de Orden]])</f>
        <v>2022</v>
      </c>
      <c r="T3038" t="str">
        <f>VLOOKUP(Tabla1[[#This Row],[Nombre del Producto]],Tabla2[[Nombre Producto]:[Costo Unitario]],2,FALSE)</f>
        <v>Lot's O' Nuts</v>
      </c>
      <c r="U3038" t="str">
        <f>VLOOKUP(Tabla1[[#This Row],[Fábrica]],Tabla3[],4,FALSE)</f>
        <v>Arizona</v>
      </c>
    </row>
    <row r="3039" spans="1:21" x14ac:dyDescent="0.25">
      <c r="A3039" t="s">
        <v>9184</v>
      </c>
      <c r="B3039" s="3">
        <v>44877</v>
      </c>
      <c r="C3039" s="3">
        <v>44889</v>
      </c>
      <c r="D3039" t="s">
        <v>39</v>
      </c>
      <c r="E3039">
        <v>153220</v>
      </c>
      <c r="F3039" t="s">
        <v>19</v>
      </c>
      <c r="G3039" t="s">
        <v>53</v>
      </c>
      <c r="H3039" t="s">
        <v>21</v>
      </c>
      <c r="I3039">
        <v>90032</v>
      </c>
      <c r="J3039" t="s">
        <v>22</v>
      </c>
      <c r="K3039" t="s">
        <v>23</v>
      </c>
      <c r="L3039" t="s">
        <v>33</v>
      </c>
      <c r="M3039" t="s">
        <v>34</v>
      </c>
      <c r="N3039" s="5">
        <v>18</v>
      </c>
      <c r="O3039" s="7">
        <v>5</v>
      </c>
      <c r="P3039" s="5">
        <v>12</v>
      </c>
      <c r="Q3039" s="5">
        <v>6</v>
      </c>
      <c r="R3039" s="22">
        <f>Tabla1[[#This Row],[Fecha de Envío]]-Tabla1[[#This Row],[Fecha de Orden]]</f>
        <v>12</v>
      </c>
      <c r="S3039" s="24">
        <f>YEAR(Tabla1[[#This Row],[Fecha de Orden]])</f>
        <v>2022</v>
      </c>
      <c r="T3039" t="str">
        <f>VLOOKUP(Tabla1[[#This Row],[Nombre del Producto]],Tabla2[[Nombre Producto]:[Costo Unitario]],2,FALSE)</f>
        <v>Lot's O' Nuts</v>
      </c>
      <c r="U3039" t="str">
        <f>VLOOKUP(Tabla1[[#This Row],[Fábrica]],Tabla3[],4,FALSE)</f>
        <v>Arizona</v>
      </c>
    </row>
    <row r="3040" spans="1:21" x14ac:dyDescent="0.25">
      <c r="A3040" t="s">
        <v>63</v>
      </c>
      <c r="B3040" s="3">
        <v>44878</v>
      </c>
      <c r="C3040" s="3">
        <v>44892</v>
      </c>
      <c r="D3040" t="s">
        <v>18</v>
      </c>
      <c r="E3040">
        <v>114503</v>
      </c>
      <c r="F3040" t="s">
        <v>19</v>
      </c>
      <c r="G3040" t="s">
        <v>64</v>
      </c>
      <c r="H3040" t="s">
        <v>65</v>
      </c>
      <c r="I3040">
        <v>37087</v>
      </c>
      <c r="J3040" t="s">
        <v>22</v>
      </c>
      <c r="K3040" t="s">
        <v>66</v>
      </c>
      <c r="L3040" t="s">
        <v>45</v>
      </c>
      <c r="M3040" t="s">
        <v>46</v>
      </c>
      <c r="N3040" s="5">
        <v>20.94</v>
      </c>
      <c r="O3040" s="7">
        <v>6</v>
      </c>
      <c r="P3040" s="5">
        <v>14.94</v>
      </c>
      <c r="Q3040" s="5">
        <v>6</v>
      </c>
      <c r="R3040" s="22">
        <f>Tabla1[[#This Row],[Fecha de Envío]]-Tabla1[[#This Row],[Fecha de Orden]]</f>
        <v>14</v>
      </c>
      <c r="S3040" s="24">
        <f>YEAR(Tabla1[[#This Row],[Fecha de Orden]])</f>
        <v>2022</v>
      </c>
      <c r="T3040" t="str">
        <f>VLOOKUP(Tabla1[[#This Row],[Nombre del Producto]],Tabla2[[Nombre Producto]:[Costo Unitario]],2,FALSE)</f>
        <v>Lot's O' Nuts</v>
      </c>
      <c r="U3040" t="str">
        <f>VLOOKUP(Tabla1[[#This Row],[Fábrica]],Tabla3[],4,FALSE)</f>
        <v>Arizona</v>
      </c>
    </row>
    <row r="3041" spans="1:21" x14ac:dyDescent="0.25">
      <c r="A3041" t="s">
        <v>872</v>
      </c>
      <c r="B3041" s="3">
        <v>44878</v>
      </c>
      <c r="C3041" s="3">
        <v>44892</v>
      </c>
      <c r="D3041" t="s">
        <v>18</v>
      </c>
      <c r="E3041">
        <v>144519</v>
      </c>
      <c r="F3041" t="s">
        <v>19</v>
      </c>
      <c r="G3041" t="s">
        <v>873</v>
      </c>
      <c r="H3041" t="s">
        <v>292</v>
      </c>
      <c r="I3041">
        <v>59601</v>
      </c>
      <c r="J3041" t="s">
        <v>22</v>
      </c>
      <c r="K3041" t="s">
        <v>23</v>
      </c>
      <c r="L3041" t="s">
        <v>45</v>
      </c>
      <c r="M3041" t="s">
        <v>46</v>
      </c>
      <c r="N3041" s="5">
        <v>24.43</v>
      </c>
      <c r="O3041" s="7">
        <v>7</v>
      </c>
      <c r="P3041" s="5">
        <v>17.43</v>
      </c>
      <c r="Q3041" s="5">
        <v>7</v>
      </c>
      <c r="R3041" s="22">
        <f>Tabla1[[#This Row],[Fecha de Envío]]-Tabla1[[#This Row],[Fecha de Orden]]</f>
        <v>14</v>
      </c>
      <c r="S3041" s="24">
        <f>YEAR(Tabla1[[#This Row],[Fecha de Orden]])</f>
        <v>2022</v>
      </c>
      <c r="T3041" t="str">
        <f>VLOOKUP(Tabla1[[#This Row],[Nombre del Producto]],Tabla2[[Nombre Producto]:[Costo Unitario]],2,FALSE)</f>
        <v>Lot's O' Nuts</v>
      </c>
      <c r="U3041" t="str">
        <f>VLOOKUP(Tabla1[[#This Row],[Fábrica]],Tabla3[],4,FALSE)</f>
        <v>Arizona</v>
      </c>
    </row>
    <row r="3042" spans="1:21" x14ac:dyDescent="0.25">
      <c r="A3042" t="s">
        <v>874</v>
      </c>
      <c r="B3042" s="3">
        <v>44878</v>
      </c>
      <c r="C3042" s="3">
        <v>44892</v>
      </c>
      <c r="D3042" t="s">
        <v>18</v>
      </c>
      <c r="E3042">
        <v>144519</v>
      </c>
      <c r="F3042" t="s">
        <v>19</v>
      </c>
      <c r="G3042" t="s">
        <v>873</v>
      </c>
      <c r="H3042" t="s">
        <v>292</v>
      </c>
      <c r="I3042">
        <v>59601</v>
      </c>
      <c r="J3042" t="s">
        <v>22</v>
      </c>
      <c r="K3042" t="s">
        <v>23</v>
      </c>
      <c r="L3042" t="s">
        <v>33</v>
      </c>
      <c r="M3042" t="s">
        <v>34</v>
      </c>
      <c r="N3042" s="5">
        <v>18</v>
      </c>
      <c r="O3042" s="7">
        <v>5</v>
      </c>
      <c r="P3042" s="5">
        <v>12</v>
      </c>
      <c r="Q3042" s="5">
        <v>6</v>
      </c>
      <c r="R3042" s="22">
        <f>Tabla1[[#This Row],[Fecha de Envío]]-Tabla1[[#This Row],[Fecha de Orden]]</f>
        <v>14</v>
      </c>
      <c r="S3042" s="24">
        <f>YEAR(Tabla1[[#This Row],[Fecha de Orden]])</f>
        <v>2022</v>
      </c>
      <c r="T3042" t="str">
        <f>VLOOKUP(Tabla1[[#This Row],[Nombre del Producto]],Tabla2[[Nombre Producto]:[Costo Unitario]],2,FALSE)</f>
        <v>Lot's O' Nuts</v>
      </c>
      <c r="U3042" t="str">
        <f>VLOOKUP(Tabla1[[#This Row],[Fábrica]],Tabla3[],4,FALSE)</f>
        <v>Arizona</v>
      </c>
    </row>
    <row r="3043" spans="1:21" x14ac:dyDescent="0.25">
      <c r="A3043" t="s">
        <v>3539</v>
      </c>
      <c r="B3043" s="3">
        <v>44878</v>
      </c>
      <c r="C3043" s="3">
        <v>44893</v>
      </c>
      <c r="D3043" t="s">
        <v>18</v>
      </c>
      <c r="E3043">
        <v>136147</v>
      </c>
      <c r="F3043" t="s">
        <v>19</v>
      </c>
      <c r="G3043" t="s">
        <v>529</v>
      </c>
      <c r="H3043" t="s">
        <v>255</v>
      </c>
      <c r="I3043">
        <v>33178</v>
      </c>
      <c r="J3043" t="s">
        <v>22</v>
      </c>
      <c r="K3043" t="s">
        <v>66</v>
      </c>
      <c r="L3043" t="s">
        <v>33</v>
      </c>
      <c r="M3043" t="s">
        <v>34</v>
      </c>
      <c r="N3043" s="5">
        <v>21.6</v>
      </c>
      <c r="O3043" s="7">
        <v>6</v>
      </c>
      <c r="P3043" s="5">
        <v>14.4</v>
      </c>
      <c r="Q3043" s="5">
        <v>7.2</v>
      </c>
      <c r="R3043" s="22">
        <f>Tabla1[[#This Row],[Fecha de Envío]]-Tabla1[[#This Row],[Fecha de Orden]]</f>
        <v>15</v>
      </c>
      <c r="S3043" s="24">
        <f>YEAR(Tabla1[[#This Row],[Fecha de Orden]])</f>
        <v>2022</v>
      </c>
      <c r="T3043" t="str">
        <f>VLOOKUP(Tabla1[[#This Row],[Nombre del Producto]],Tabla2[[Nombre Producto]:[Costo Unitario]],2,FALSE)</f>
        <v>Lot's O' Nuts</v>
      </c>
      <c r="U3043" t="str">
        <f>VLOOKUP(Tabla1[[#This Row],[Fábrica]],Tabla3[],4,FALSE)</f>
        <v>Arizona</v>
      </c>
    </row>
    <row r="3044" spans="1:21" x14ac:dyDescent="0.25">
      <c r="A3044" t="s">
        <v>3540</v>
      </c>
      <c r="B3044" s="3">
        <v>44878</v>
      </c>
      <c r="C3044" s="3">
        <v>44893</v>
      </c>
      <c r="D3044" t="s">
        <v>18</v>
      </c>
      <c r="E3044">
        <v>136147</v>
      </c>
      <c r="F3044" t="s">
        <v>19</v>
      </c>
      <c r="G3044" t="s">
        <v>529</v>
      </c>
      <c r="H3044" t="s">
        <v>255</v>
      </c>
      <c r="I3044">
        <v>33178</v>
      </c>
      <c r="J3044" t="s">
        <v>22</v>
      </c>
      <c r="K3044" t="s">
        <v>66</v>
      </c>
      <c r="L3044" t="s">
        <v>27</v>
      </c>
      <c r="M3044" t="s">
        <v>28</v>
      </c>
      <c r="N3044" s="5">
        <v>18</v>
      </c>
      <c r="O3044" s="7">
        <v>5</v>
      </c>
      <c r="P3044" s="5">
        <v>12.5</v>
      </c>
      <c r="Q3044" s="5">
        <v>5.5</v>
      </c>
      <c r="R3044" s="22">
        <f>Tabla1[[#This Row],[Fecha de Envío]]-Tabla1[[#This Row],[Fecha de Orden]]</f>
        <v>15</v>
      </c>
      <c r="S3044" s="24">
        <f>YEAR(Tabla1[[#This Row],[Fecha de Orden]])</f>
        <v>2022</v>
      </c>
      <c r="T3044" t="str">
        <f>VLOOKUP(Tabla1[[#This Row],[Nombre del Producto]],Tabla2[[Nombre Producto]:[Costo Unitario]],2,FALSE)</f>
        <v>Lot's O' Nuts</v>
      </c>
      <c r="U3044" t="str">
        <f>VLOOKUP(Tabla1[[#This Row],[Fábrica]],Tabla3[],4,FALSE)</f>
        <v>Arizona</v>
      </c>
    </row>
    <row r="3045" spans="1:21" x14ac:dyDescent="0.25">
      <c r="A3045" t="s">
        <v>3860</v>
      </c>
      <c r="B3045" s="3">
        <v>44878</v>
      </c>
      <c r="C3045" s="3">
        <v>44888</v>
      </c>
      <c r="D3045" t="s">
        <v>82</v>
      </c>
      <c r="E3045">
        <v>153073</v>
      </c>
      <c r="F3045" t="s">
        <v>19</v>
      </c>
      <c r="G3045" t="s">
        <v>239</v>
      </c>
      <c r="H3045" t="s">
        <v>173</v>
      </c>
      <c r="I3045">
        <v>60610</v>
      </c>
      <c r="J3045" t="s">
        <v>22</v>
      </c>
      <c r="K3045" t="s">
        <v>43</v>
      </c>
      <c r="L3045" t="s">
        <v>33</v>
      </c>
      <c r="M3045" t="s">
        <v>34</v>
      </c>
      <c r="N3045" s="5">
        <v>32.4</v>
      </c>
      <c r="O3045" s="7">
        <v>9</v>
      </c>
      <c r="P3045" s="5">
        <v>21.6</v>
      </c>
      <c r="Q3045" s="5">
        <v>10.8</v>
      </c>
      <c r="R3045" s="22">
        <f>Tabla1[[#This Row],[Fecha de Envío]]-Tabla1[[#This Row],[Fecha de Orden]]</f>
        <v>10</v>
      </c>
      <c r="S3045" s="24">
        <f>YEAR(Tabla1[[#This Row],[Fecha de Orden]])</f>
        <v>2022</v>
      </c>
      <c r="T3045" t="str">
        <f>VLOOKUP(Tabla1[[#This Row],[Nombre del Producto]],Tabla2[[Nombre Producto]:[Costo Unitario]],2,FALSE)</f>
        <v>Lot's O' Nuts</v>
      </c>
      <c r="U3045" t="str">
        <f>VLOOKUP(Tabla1[[#This Row],[Fábrica]],Tabla3[],4,FALSE)</f>
        <v>Arizona</v>
      </c>
    </row>
    <row r="3046" spans="1:21" x14ac:dyDescent="0.25">
      <c r="A3046" t="s">
        <v>4576</v>
      </c>
      <c r="B3046" s="3">
        <v>44878</v>
      </c>
      <c r="C3046" s="3">
        <v>44892</v>
      </c>
      <c r="D3046" t="s">
        <v>18</v>
      </c>
      <c r="E3046">
        <v>111199</v>
      </c>
      <c r="F3046" t="s">
        <v>19</v>
      </c>
      <c r="G3046" t="s">
        <v>242</v>
      </c>
      <c r="H3046" t="s">
        <v>98</v>
      </c>
      <c r="I3046">
        <v>28540</v>
      </c>
      <c r="J3046" t="s">
        <v>22</v>
      </c>
      <c r="K3046" t="s">
        <v>66</v>
      </c>
      <c r="L3046" t="s">
        <v>33</v>
      </c>
      <c r="M3046" t="s">
        <v>34</v>
      </c>
      <c r="N3046" s="5">
        <v>10.8</v>
      </c>
      <c r="O3046" s="7">
        <v>3</v>
      </c>
      <c r="P3046" s="5">
        <v>7.2</v>
      </c>
      <c r="Q3046" s="5">
        <v>3.6</v>
      </c>
      <c r="R3046" s="22">
        <f>Tabla1[[#This Row],[Fecha de Envío]]-Tabla1[[#This Row],[Fecha de Orden]]</f>
        <v>14</v>
      </c>
      <c r="S3046" s="24">
        <f>YEAR(Tabla1[[#This Row],[Fecha de Orden]])</f>
        <v>2022</v>
      </c>
      <c r="T3046" t="str">
        <f>VLOOKUP(Tabla1[[#This Row],[Nombre del Producto]],Tabla2[[Nombre Producto]:[Costo Unitario]],2,FALSE)</f>
        <v>Lot's O' Nuts</v>
      </c>
      <c r="U3046" t="str">
        <f>VLOOKUP(Tabla1[[#This Row],[Fábrica]],Tabla3[],4,FALSE)</f>
        <v>Arizona</v>
      </c>
    </row>
    <row r="3047" spans="1:21" x14ac:dyDescent="0.25">
      <c r="A3047" t="s">
        <v>5161</v>
      </c>
      <c r="B3047" s="3">
        <v>44878</v>
      </c>
      <c r="C3047" s="3">
        <v>44892</v>
      </c>
      <c r="D3047" t="s">
        <v>18</v>
      </c>
      <c r="E3047">
        <v>104948</v>
      </c>
      <c r="F3047" t="s">
        <v>19</v>
      </c>
      <c r="G3047" t="s">
        <v>1224</v>
      </c>
      <c r="H3047" t="s">
        <v>21</v>
      </c>
      <c r="I3047">
        <v>92404</v>
      </c>
      <c r="J3047" t="s">
        <v>22</v>
      </c>
      <c r="K3047" t="s">
        <v>23</v>
      </c>
      <c r="L3047" t="s">
        <v>24</v>
      </c>
      <c r="M3047" t="s">
        <v>25</v>
      </c>
      <c r="N3047" s="5">
        <v>15</v>
      </c>
      <c r="O3047" s="7">
        <v>4</v>
      </c>
      <c r="P3047" s="5">
        <v>9.8000000000000007</v>
      </c>
      <c r="Q3047" s="5">
        <v>5.2</v>
      </c>
      <c r="R3047" s="22">
        <f>Tabla1[[#This Row],[Fecha de Envío]]-Tabla1[[#This Row],[Fecha de Orden]]</f>
        <v>14</v>
      </c>
      <c r="S3047" s="24">
        <f>YEAR(Tabla1[[#This Row],[Fecha de Orden]])</f>
        <v>2022</v>
      </c>
      <c r="T3047" t="str">
        <f>VLOOKUP(Tabla1[[#This Row],[Nombre del Producto]],Tabla2[[Nombre Producto]:[Costo Unitario]],2,FALSE)</f>
        <v>Wicked Choccy's</v>
      </c>
      <c r="U3047" t="str">
        <f>VLOOKUP(Tabla1[[#This Row],[Fábrica]],Tabla3[],4,FALSE)</f>
        <v>Georgia</v>
      </c>
    </row>
    <row r="3048" spans="1:21" x14ac:dyDescent="0.25">
      <c r="A3048" t="s">
        <v>5162</v>
      </c>
      <c r="B3048" s="3">
        <v>44878</v>
      </c>
      <c r="C3048" s="3">
        <v>44892</v>
      </c>
      <c r="D3048" t="s">
        <v>18</v>
      </c>
      <c r="E3048">
        <v>104948</v>
      </c>
      <c r="F3048" t="s">
        <v>19</v>
      </c>
      <c r="G3048" t="s">
        <v>1224</v>
      </c>
      <c r="H3048" t="s">
        <v>21</v>
      </c>
      <c r="I3048">
        <v>92404</v>
      </c>
      <c r="J3048" t="s">
        <v>22</v>
      </c>
      <c r="K3048" t="s">
        <v>23</v>
      </c>
      <c r="L3048" t="s">
        <v>27</v>
      </c>
      <c r="M3048" t="s">
        <v>28</v>
      </c>
      <c r="N3048" s="5">
        <v>7.2</v>
      </c>
      <c r="O3048" s="7">
        <v>2</v>
      </c>
      <c r="P3048" s="5">
        <v>5</v>
      </c>
      <c r="Q3048" s="5">
        <v>2.2000000000000002</v>
      </c>
      <c r="R3048" s="22">
        <f>Tabla1[[#This Row],[Fecha de Envío]]-Tabla1[[#This Row],[Fecha de Orden]]</f>
        <v>14</v>
      </c>
      <c r="S3048" s="24">
        <f>YEAR(Tabla1[[#This Row],[Fecha de Orden]])</f>
        <v>2022</v>
      </c>
      <c r="T3048" t="str">
        <f>VLOOKUP(Tabla1[[#This Row],[Nombre del Producto]],Tabla2[[Nombre Producto]:[Costo Unitario]],2,FALSE)</f>
        <v>Lot's O' Nuts</v>
      </c>
      <c r="U3048" t="str">
        <f>VLOOKUP(Tabla1[[#This Row],[Fábrica]],Tabla3[],4,FALSE)</f>
        <v>Arizona</v>
      </c>
    </row>
    <row r="3049" spans="1:21" x14ac:dyDescent="0.25">
      <c r="A3049" t="s">
        <v>5224</v>
      </c>
      <c r="B3049" s="3">
        <v>44878</v>
      </c>
      <c r="C3049" s="3">
        <v>44894</v>
      </c>
      <c r="D3049" t="s">
        <v>18</v>
      </c>
      <c r="E3049">
        <v>115798</v>
      </c>
      <c r="F3049" t="s">
        <v>19</v>
      </c>
      <c r="G3049" t="s">
        <v>1028</v>
      </c>
      <c r="H3049" t="s">
        <v>1209</v>
      </c>
      <c r="I3049">
        <v>19711</v>
      </c>
      <c r="J3049" t="s">
        <v>22</v>
      </c>
      <c r="K3049" t="s">
        <v>32</v>
      </c>
      <c r="L3049" t="s">
        <v>24</v>
      </c>
      <c r="M3049" t="s">
        <v>25</v>
      </c>
      <c r="N3049" s="5">
        <v>11.25</v>
      </c>
      <c r="O3049" s="7">
        <v>3</v>
      </c>
      <c r="P3049" s="5">
        <v>7.35</v>
      </c>
      <c r="Q3049" s="5">
        <v>3.9</v>
      </c>
      <c r="R3049" s="22">
        <f>Tabla1[[#This Row],[Fecha de Envío]]-Tabla1[[#This Row],[Fecha de Orden]]</f>
        <v>16</v>
      </c>
      <c r="S3049" s="24">
        <f>YEAR(Tabla1[[#This Row],[Fecha de Orden]])</f>
        <v>2022</v>
      </c>
      <c r="T3049" t="str">
        <f>VLOOKUP(Tabla1[[#This Row],[Nombre del Producto]],Tabla2[[Nombre Producto]:[Costo Unitario]],2,FALSE)</f>
        <v>Wicked Choccy's</v>
      </c>
      <c r="U3049" t="str">
        <f>VLOOKUP(Tabla1[[#This Row],[Fábrica]],Tabla3[],4,FALSE)</f>
        <v>Georgia</v>
      </c>
    </row>
    <row r="3050" spans="1:21" x14ac:dyDescent="0.25">
      <c r="A3050" t="s">
        <v>5225</v>
      </c>
      <c r="B3050" s="3">
        <v>44878</v>
      </c>
      <c r="C3050" s="3">
        <v>44894</v>
      </c>
      <c r="D3050" t="s">
        <v>18</v>
      </c>
      <c r="E3050">
        <v>115798</v>
      </c>
      <c r="F3050" t="s">
        <v>19</v>
      </c>
      <c r="G3050" t="s">
        <v>1028</v>
      </c>
      <c r="H3050" t="s">
        <v>1209</v>
      </c>
      <c r="I3050">
        <v>19711</v>
      </c>
      <c r="J3050" t="s">
        <v>22</v>
      </c>
      <c r="K3050" t="s">
        <v>32</v>
      </c>
      <c r="L3050" t="s">
        <v>45</v>
      </c>
      <c r="M3050" t="s">
        <v>46</v>
      </c>
      <c r="N3050" s="5">
        <v>24.43</v>
      </c>
      <c r="O3050" s="7">
        <v>7</v>
      </c>
      <c r="P3050" s="5">
        <v>17.43</v>
      </c>
      <c r="Q3050" s="5">
        <v>7</v>
      </c>
      <c r="R3050" s="22">
        <f>Tabla1[[#This Row],[Fecha de Envío]]-Tabla1[[#This Row],[Fecha de Orden]]</f>
        <v>16</v>
      </c>
      <c r="S3050" s="24">
        <f>YEAR(Tabla1[[#This Row],[Fecha de Orden]])</f>
        <v>2022</v>
      </c>
      <c r="T3050" t="str">
        <f>VLOOKUP(Tabla1[[#This Row],[Nombre del Producto]],Tabla2[[Nombre Producto]:[Costo Unitario]],2,FALSE)</f>
        <v>Lot's O' Nuts</v>
      </c>
      <c r="U3050" t="str">
        <f>VLOOKUP(Tabla1[[#This Row],[Fábrica]],Tabla3[],4,FALSE)</f>
        <v>Arizona</v>
      </c>
    </row>
    <row r="3051" spans="1:21" x14ac:dyDescent="0.25">
      <c r="A3051" t="s">
        <v>5226</v>
      </c>
      <c r="B3051" s="3">
        <v>44878</v>
      </c>
      <c r="C3051" s="3">
        <v>44894</v>
      </c>
      <c r="D3051" t="s">
        <v>18</v>
      </c>
      <c r="E3051">
        <v>115798</v>
      </c>
      <c r="F3051" t="s">
        <v>19</v>
      </c>
      <c r="G3051" t="s">
        <v>1028</v>
      </c>
      <c r="H3051" t="s">
        <v>1209</v>
      </c>
      <c r="I3051">
        <v>19711</v>
      </c>
      <c r="J3051" t="s">
        <v>22</v>
      </c>
      <c r="K3051" t="s">
        <v>32</v>
      </c>
      <c r="L3051" t="s">
        <v>36</v>
      </c>
      <c r="M3051" t="s">
        <v>37</v>
      </c>
      <c r="N3051" s="5">
        <v>6.5</v>
      </c>
      <c r="O3051" s="7">
        <v>2</v>
      </c>
      <c r="P3051" s="5">
        <v>4.22</v>
      </c>
      <c r="Q3051" s="5">
        <v>2.2799999999999998</v>
      </c>
      <c r="R3051" s="22">
        <f>Tabla1[[#This Row],[Fecha de Envío]]-Tabla1[[#This Row],[Fecha de Orden]]</f>
        <v>16</v>
      </c>
      <c r="S3051" s="24">
        <f>YEAR(Tabla1[[#This Row],[Fecha de Orden]])</f>
        <v>2022</v>
      </c>
      <c r="T3051" t="str">
        <f>VLOOKUP(Tabla1[[#This Row],[Nombre del Producto]],Tabla2[[Nombre Producto]:[Costo Unitario]],2,FALSE)</f>
        <v>Wicked Choccy's</v>
      </c>
      <c r="U3051" t="str">
        <f>VLOOKUP(Tabla1[[#This Row],[Fábrica]],Tabla3[],4,FALSE)</f>
        <v>Georgia</v>
      </c>
    </row>
    <row r="3052" spans="1:21" x14ac:dyDescent="0.25">
      <c r="A3052" t="s">
        <v>5436</v>
      </c>
      <c r="B3052" s="3">
        <v>44878</v>
      </c>
      <c r="C3052" s="3">
        <v>44892</v>
      </c>
      <c r="D3052" t="s">
        <v>18</v>
      </c>
      <c r="E3052">
        <v>156867</v>
      </c>
      <c r="F3052" t="s">
        <v>19</v>
      </c>
      <c r="G3052" t="s">
        <v>478</v>
      </c>
      <c r="H3052" t="s">
        <v>203</v>
      </c>
      <c r="I3052">
        <v>80013</v>
      </c>
      <c r="J3052" t="s">
        <v>22</v>
      </c>
      <c r="K3052" t="s">
        <v>23</v>
      </c>
      <c r="L3052" t="s">
        <v>27</v>
      </c>
      <c r="M3052" t="s">
        <v>28</v>
      </c>
      <c r="N3052" s="5">
        <v>10.8</v>
      </c>
      <c r="O3052" s="7">
        <v>3</v>
      </c>
      <c r="P3052" s="5">
        <v>7.5</v>
      </c>
      <c r="Q3052" s="5">
        <v>3.3</v>
      </c>
      <c r="R3052" s="22">
        <f>Tabla1[[#This Row],[Fecha de Envío]]-Tabla1[[#This Row],[Fecha de Orden]]</f>
        <v>14</v>
      </c>
      <c r="S3052" s="24">
        <f>YEAR(Tabla1[[#This Row],[Fecha de Orden]])</f>
        <v>2022</v>
      </c>
      <c r="T3052" t="str">
        <f>VLOOKUP(Tabla1[[#This Row],[Nombre del Producto]],Tabla2[[Nombre Producto]:[Costo Unitario]],2,FALSE)</f>
        <v>Lot's O' Nuts</v>
      </c>
      <c r="U3052" t="str">
        <f>VLOOKUP(Tabla1[[#This Row],[Fábrica]],Tabla3[],4,FALSE)</f>
        <v>Arizona</v>
      </c>
    </row>
    <row r="3053" spans="1:21" x14ac:dyDescent="0.25">
      <c r="A3053" t="s">
        <v>5437</v>
      </c>
      <c r="B3053" s="3">
        <v>44878</v>
      </c>
      <c r="C3053" s="3">
        <v>44892</v>
      </c>
      <c r="D3053" t="s">
        <v>18</v>
      </c>
      <c r="E3053">
        <v>156867</v>
      </c>
      <c r="F3053" t="s">
        <v>19</v>
      </c>
      <c r="G3053" t="s">
        <v>478</v>
      </c>
      <c r="H3053" t="s">
        <v>203</v>
      </c>
      <c r="I3053">
        <v>80013</v>
      </c>
      <c r="J3053" t="s">
        <v>22</v>
      </c>
      <c r="K3053" t="s">
        <v>23</v>
      </c>
      <c r="L3053" t="s">
        <v>24</v>
      </c>
      <c r="M3053" t="s">
        <v>25</v>
      </c>
      <c r="N3053" s="5">
        <v>11.25</v>
      </c>
      <c r="O3053" s="7">
        <v>3</v>
      </c>
      <c r="P3053" s="5">
        <v>7.35</v>
      </c>
      <c r="Q3053" s="5">
        <v>3.9</v>
      </c>
      <c r="R3053" s="22">
        <f>Tabla1[[#This Row],[Fecha de Envío]]-Tabla1[[#This Row],[Fecha de Orden]]</f>
        <v>14</v>
      </c>
      <c r="S3053" s="24">
        <f>YEAR(Tabla1[[#This Row],[Fecha de Orden]])</f>
        <v>2022</v>
      </c>
      <c r="T3053" t="str">
        <f>VLOOKUP(Tabla1[[#This Row],[Nombre del Producto]],Tabla2[[Nombre Producto]:[Costo Unitario]],2,FALSE)</f>
        <v>Wicked Choccy's</v>
      </c>
      <c r="U3053" t="str">
        <f>VLOOKUP(Tabla1[[#This Row],[Fábrica]],Tabla3[],4,FALSE)</f>
        <v>Georgia</v>
      </c>
    </row>
    <row r="3054" spans="1:21" x14ac:dyDescent="0.25">
      <c r="A3054" t="s">
        <v>7074</v>
      </c>
      <c r="B3054" s="3">
        <v>44878</v>
      </c>
      <c r="C3054" s="3">
        <v>44892</v>
      </c>
      <c r="D3054" t="s">
        <v>18</v>
      </c>
      <c r="E3054">
        <v>130183</v>
      </c>
      <c r="F3054" t="s">
        <v>19</v>
      </c>
      <c r="G3054" t="s">
        <v>159</v>
      </c>
      <c r="H3054" t="s">
        <v>42</v>
      </c>
      <c r="I3054">
        <v>77041</v>
      </c>
      <c r="J3054" t="s">
        <v>22</v>
      </c>
      <c r="K3054" t="s">
        <v>43</v>
      </c>
      <c r="L3054" t="s">
        <v>33</v>
      </c>
      <c r="M3054" t="s">
        <v>34</v>
      </c>
      <c r="N3054" s="5">
        <v>10.8</v>
      </c>
      <c r="O3054" s="7">
        <v>3</v>
      </c>
      <c r="P3054" s="5">
        <v>7.2</v>
      </c>
      <c r="Q3054" s="5">
        <v>3.6</v>
      </c>
      <c r="R3054" s="22">
        <f>Tabla1[[#This Row],[Fecha de Envío]]-Tabla1[[#This Row],[Fecha de Orden]]</f>
        <v>14</v>
      </c>
      <c r="S3054" s="24">
        <f>YEAR(Tabla1[[#This Row],[Fecha de Orden]])</f>
        <v>2022</v>
      </c>
      <c r="T3054" t="str">
        <f>VLOOKUP(Tabla1[[#This Row],[Nombre del Producto]],Tabla2[[Nombre Producto]:[Costo Unitario]],2,FALSE)</f>
        <v>Lot's O' Nuts</v>
      </c>
      <c r="U3054" t="str">
        <f>VLOOKUP(Tabla1[[#This Row],[Fábrica]],Tabla3[],4,FALSE)</f>
        <v>Arizona</v>
      </c>
    </row>
    <row r="3055" spans="1:21" x14ac:dyDescent="0.25">
      <c r="A3055" t="s">
        <v>7280</v>
      </c>
      <c r="B3055" s="3">
        <v>44878</v>
      </c>
      <c r="C3055" s="3">
        <v>44892</v>
      </c>
      <c r="D3055" t="s">
        <v>18</v>
      </c>
      <c r="E3055">
        <v>149909</v>
      </c>
      <c r="F3055" t="s">
        <v>19</v>
      </c>
      <c r="G3055" t="s">
        <v>412</v>
      </c>
      <c r="H3055" t="s">
        <v>147</v>
      </c>
      <c r="I3055">
        <v>47201</v>
      </c>
      <c r="J3055" t="s">
        <v>22</v>
      </c>
      <c r="K3055" t="s">
        <v>43</v>
      </c>
      <c r="L3055" t="s">
        <v>45</v>
      </c>
      <c r="M3055" t="s">
        <v>46</v>
      </c>
      <c r="N3055" s="5">
        <v>24.43</v>
      </c>
      <c r="O3055" s="7">
        <v>7</v>
      </c>
      <c r="P3055" s="5">
        <v>17.43</v>
      </c>
      <c r="Q3055" s="5">
        <v>7</v>
      </c>
      <c r="R3055" s="22">
        <f>Tabla1[[#This Row],[Fecha de Envío]]-Tabla1[[#This Row],[Fecha de Orden]]</f>
        <v>14</v>
      </c>
      <c r="S3055" s="24">
        <f>YEAR(Tabla1[[#This Row],[Fecha de Orden]])</f>
        <v>2022</v>
      </c>
      <c r="T3055" t="str">
        <f>VLOOKUP(Tabla1[[#This Row],[Nombre del Producto]],Tabla2[[Nombre Producto]:[Costo Unitario]],2,FALSE)</f>
        <v>Lot's O' Nuts</v>
      </c>
      <c r="U3055" t="str">
        <f>VLOOKUP(Tabla1[[#This Row],[Fábrica]],Tabla3[],4,FALSE)</f>
        <v>Arizona</v>
      </c>
    </row>
    <row r="3056" spans="1:21" x14ac:dyDescent="0.25">
      <c r="A3056" t="s">
        <v>7281</v>
      </c>
      <c r="B3056" s="3">
        <v>44878</v>
      </c>
      <c r="C3056" s="3">
        <v>44892</v>
      </c>
      <c r="D3056" t="s">
        <v>18</v>
      </c>
      <c r="E3056">
        <v>149909</v>
      </c>
      <c r="F3056" t="s">
        <v>19</v>
      </c>
      <c r="G3056" t="s">
        <v>412</v>
      </c>
      <c r="H3056" t="s">
        <v>147</v>
      </c>
      <c r="I3056">
        <v>47201</v>
      </c>
      <c r="J3056" t="s">
        <v>22</v>
      </c>
      <c r="K3056" t="s">
        <v>43</v>
      </c>
      <c r="L3056" t="s">
        <v>33</v>
      </c>
      <c r="M3056" t="s">
        <v>34</v>
      </c>
      <c r="N3056" s="5">
        <v>7.2</v>
      </c>
      <c r="O3056" s="7">
        <v>2</v>
      </c>
      <c r="P3056" s="5">
        <v>4.8</v>
      </c>
      <c r="Q3056" s="5">
        <v>2.4</v>
      </c>
      <c r="R3056" s="22">
        <f>Tabla1[[#This Row],[Fecha de Envío]]-Tabla1[[#This Row],[Fecha de Orden]]</f>
        <v>14</v>
      </c>
      <c r="S3056" s="24">
        <f>YEAR(Tabla1[[#This Row],[Fecha de Orden]])</f>
        <v>2022</v>
      </c>
      <c r="T3056" t="str">
        <f>VLOOKUP(Tabla1[[#This Row],[Nombre del Producto]],Tabla2[[Nombre Producto]:[Costo Unitario]],2,FALSE)</f>
        <v>Lot's O' Nuts</v>
      </c>
      <c r="U3056" t="str">
        <f>VLOOKUP(Tabla1[[#This Row],[Fábrica]],Tabla3[],4,FALSE)</f>
        <v>Arizona</v>
      </c>
    </row>
    <row r="3057" spans="1:21" x14ac:dyDescent="0.25">
      <c r="A3057" t="s">
        <v>3836</v>
      </c>
      <c r="B3057" s="3">
        <v>44879</v>
      </c>
      <c r="C3057" s="3">
        <v>44894</v>
      </c>
      <c r="D3057" t="s">
        <v>18</v>
      </c>
      <c r="E3057">
        <v>123141</v>
      </c>
      <c r="F3057" t="s">
        <v>19</v>
      </c>
      <c r="G3057" t="s">
        <v>3837</v>
      </c>
      <c r="H3057" t="s">
        <v>235</v>
      </c>
      <c r="I3057">
        <v>87124</v>
      </c>
      <c r="J3057" t="s">
        <v>22</v>
      </c>
      <c r="K3057" t="s">
        <v>23</v>
      </c>
      <c r="L3057" t="s">
        <v>24</v>
      </c>
      <c r="M3057" t="s">
        <v>25</v>
      </c>
      <c r="N3057" s="5">
        <v>11.25</v>
      </c>
      <c r="O3057" s="7">
        <v>3</v>
      </c>
      <c r="P3057" s="5">
        <v>7.35</v>
      </c>
      <c r="Q3057" s="5">
        <v>3.9</v>
      </c>
      <c r="R3057" s="22">
        <f>Tabla1[[#This Row],[Fecha de Envío]]-Tabla1[[#This Row],[Fecha de Orden]]</f>
        <v>15</v>
      </c>
      <c r="S3057" s="24">
        <f>YEAR(Tabla1[[#This Row],[Fecha de Orden]])</f>
        <v>2022</v>
      </c>
      <c r="T3057" t="str">
        <f>VLOOKUP(Tabla1[[#This Row],[Nombre del Producto]],Tabla2[[Nombre Producto]:[Costo Unitario]],2,FALSE)</f>
        <v>Wicked Choccy's</v>
      </c>
      <c r="U3057" t="str">
        <f>VLOOKUP(Tabla1[[#This Row],[Fábrica]],Tabla3[],4,FALSE)</f>
        <v>Georgia</v>
      </c>
    </row>
    <row r="3058" spans="1:21" x14ac:dyDescent="0.25">
      <c r="A3058" t="s">
        <v>3838</v>
      </c>
      <c r="B3058" s="3">
        <v>44879</v>
      </c>
      <c r="C3058" s="3">
        <v>44894</v>
      </c>
      <c r="D3058" t="s">
        <v>18</v>
      </c>
      <c r="E3058">
        <v>123141</v>
      </c>
      <c r="F3058" t="s">
        <v>19</v>
      </c>
      <c r="G3058" t="s">
        <v>3837</v>
      </c>
      <c r="H3058" t="s">
        <v>235</v>
      </c>
      <c r="I3058">
        <v>87124</v>
      </c>
      <c r="J3058" t="s">
        <v>22</v>
      </c>
      <c r="K3058" t="s">
        <v>23</v>
      </c>
      <c r="L3058" t="s">
        <v>36</v>
      </c>
      <c r="M3058" t="s">
        <v>37</v>
      </c>
      <c r="N3058" s="5">
        <v>13</v>
      </c>
      <c r="O3058" s="7">
        <v>4</v>
      </c>
      <c r="P3058" s="5">
        <v>8.44</v>
      </c>
      <c r="Q3058" s="5">
        <v>4.5599999999999996</v>
      </c>
      <c r="R3058" s="22">
        <f>Tabla1[[#This Row],[Fecha de Envío]]-Tabla1[[#This Row],[Fecha de Orden]]</f>
        <v>15</v>
      </c>
      <c r="S3058" s="24">
        <f>YEAR(Tabla1[[#This Row],[Fecha de Orden]])</f>
        <v>2022</v>
      </c>
      <c r="T3058" t="str">
        <f>VLOOKUP(Tabla1[[#This Row],[Nombre del Producto]],Tabla2[[Nombre Producto]:[Costo Unitario]],2,FALSE)</f>
        <v>Wicked Choccy's</v>
      </c>
      <c r="U3058" t="str">
        <f>VLOOKUP(Tabla1[[#This Row],[Fábrica]],Tabla3[],4,FALSE)</f>
        <v>Georgia</v>
      </c>
    </row>
    <row r="3059" spans="1:21" x14ac:dyDescent="0.25">
      <c r="A3059" t="s">
        <v>5001</v>
      </c>
      <c r="B3059" s="3">
        <v>44879</v>
      </c>
      <c r="C3059" s="3">
        <v>44892</v>
      </c>
      <c r="D3059" t="s">
        <v>39</v>
      </c>
      <c r="E3059">
        <v>138674</v>
      </c>
      <c r="F3059" t="s">
        <v>19</v>
      </c>
      <c r="G3059" t="s">
        <v>86</v>
      </c>
      <c r="H3059" t="s">
        <v>62</v>
      </c>
      <c r="I3059">
        <v>97477</v>
      </c>
      <c r="J3059" t="s">
        <v>22</v>
      </c>
      <c r="K3059" t="s">
        <v>23</v>
      </c>
      <c r="L3059" t="s">
        <v>45</v>
      </c>
      <c r="M3059" t="s">
        <v>46</v>
      </c>
      <c r="N3059" s="5">
        <v>17.45</v>
      </c>
      <c r="O3059" s="7">
        <v>5</v>
      </c>
      <c r="P3059" s="5">
        <v>12.45</v>
      </c>
      <c r="Q3059" s="5">
        <v>5</v>
      </c>
      <c r="R3059" s="22">
        <f>Tabla1[[#This Row],[Fecha de Envío]]-Tabla1[[#This Row],[Fecha de Orden]]</f>
        <v>13</v>
      </c>
      <c r="S3059" s="24">
        <f>YEAR(Tabla1[[#This Row],[Fecha de Orden]])</f>
        <v>2022</v>
      </c>
      <c r="T3059" t="str">
        <f>VLOOKUP(Tabla1[[#This Row],[Nombre del Producto]],Tabla2[[Nombre Producto]:[Costo Unitario]],2,FALSE)</f>
        <v>Lot's O' Nuts</v>
      </c>
      <c r="U3059" t="str">
        <f>VLOOKUP(Tabla1[[#This Row],[Fábrica]],Tabla3[],4,FALSE)</f>
        <v>Arizona</v>
      </c>
    </row>
    <row r="3060" spans="1:21" x14ac:dyDescent="0.25">
      <c r="A3060" t="s">
        <v>5002</v>
      </c>
      <c r="B3060" s="3">
        <v>44879</v>
      </c>
      <c r="C3060" s="3">
        <v>44892</v>
      </c>
      <c r="D3060" t="s">
        <v>39</v>
      </c>
      <c r="E3060">
        <v>138674</v>
      </c>
      <c r="F3060" t="s">
        <v>19</v>
      </c>
      <c r="G3060" t="s">
        <v>86</v>
      </c>
      <c r="H3060" t="s">
        <v>62</v>
      </c>
      <c r="I3060">
        <v>97477</v>
      </c>
      <c r="J3060" t="s">
        <v>148</v>
      </c>
      <c r="K3060" t="s">
        <v>23</v>
      </c>
      <c r="L3060" t="s">
        <v>445</v>
      </c>
      <c r="M3060" t="s">
        <v>446</v>
      </c>
      <c r="N3060" s="5">
        <v>9.75</v>
      </c>
      <c r="O3060" s="7">
        <v>3</v>
      </c>
      <c r="P3060" s="5">
        <v>0.75</v>
      </c>
      <c r="Q3060" s="5">
        <v>9</v>
      </c>
      <c r="R3060" s="22">
        <f>Tabla1[[#This Row],[Fecha de Envío]]-Tabla1[[#This Row],[Fecha de Orden]]</f>
        <v>13</v>
      </c>
      <c r="S3060" s="24">
        <f>YEAR(Tabla1[[#This Row],[Fecha de Orden]])</f>
        <v>2022</v>
      </c>
      <c r="T3060" t="str">
        <f>VLOOKUP(Tabla1[[#This Row],[Nombre del Producto]],Tabla2[[Nombre Producto]:[Costo Unitario]],2,FALSE)</f>
        <v>The Other Factory</v>
      </c>
      <c r="U3060" t="str">
        <f>VLOOKUP(Tabla1[[#This Row],[Fábrica]],Tabla3[],4,FALSE)</f>
        <v>Tennessee</v>
      </c>
    </row>
    <row r="3061" spans="1:21" x14ac:dyDescent="0.25">
      <c r="A3061" t="s">
        <v>5003</v>
      </c>
      <c r="B3061" s="3">
        <v>44879</v>
      </c>
      <c r="C3061" s="3">
        <v>44892</v>
      </c>
      <c r="D3061" t="s">
        <v>39</v>
      </c>
      <c r="E3061">
        <v>138674</v>
      </c>
      <c r="F3061" t="s">
        <v>19</v>
      </c>
      <c r="G3061" t="s">
        <v>86</v>
      </c>
      <c r="H3061" t="s">
        <v>62</v>
      </c>
      <c r="I3061">
        <v>97477</v>
      </c>
      <c r="J3061" t="s">
        <v>22</v>
      </c>
      <c r="K3061" t="s">
        <v>23</v>
      </c>
      <c r="L3061" t="s">
        <v>27</v>
      </c>
      <c r="M3061" t="s">
        <v>28</v>
      </c>
      <c r="N3061" s="5">
        <v>14.4</v>
      </c>
      <c r="O3061" s="7">
        <v>4</v>
      </c>
      <c r="P3061" s="5">
        <v>10</v>
      </c>
      <c r="Q3061" s="5">
        <v>4.4000000000000004</v>
      </c>
      <c r="R3061" s="22">
        <f>Tabla1[[#This Row],[Fecha de Envío]]-Tabla1[[#This Row],[Fecha de Orden]]</f>
        <v>13</v>
      </c>
      <c r="S3061" s="24">
        <f>YEAR(Tabla1[[#This Row],[Fecha de Orden]])</f>
        <v>2022</v>
      </c>
      <c r="T3061" t="str">
        <f>VLOOKUP(Tabla1[[#This Row],[Nombre del Producto]],Tabla2[[Nombre Producto]:[Costo Unitario]],2,FALSE)</f>
        <v>Lot's O' Nuts</v>
      </c>
      <c r="U3061" t="str">
        <f>VLOOKUP(Tabla1[[#This Row],[Fábrica]],Tabla3[],4,FALSE)</f>
        <v>Arizona</v>
      </c>
    </row>
    <row r="3062" spans="1:21" x14ac:dyDescent="0.25">
      <c r="A3062" t="s">
        <v>5698</v>
      </c>
      <c r="B3062" s="3">
        <v>44879</v>
      </c>
      <c r="C3062" s="3">
        <v>44894</v>
      </c>
      <c r="D3062" t="s">
        <v>18</v>
      </c>
      <c r="E3062">
        <v>111927</v>
      </c>
      <c r="F3062" t="s">
        <v>19</v>
      </c>
      <c r="G3062" t="s">
        <v>3294</v>
      </c>
      <c r="H3062" t="s">
        <v>1209</v>
      </c>
      <c r="I3062">
        <v>19901</v>
      </c>
      <c r="J3062" t="s">
        <v>22</v>
      </c>
      <c r="K3062" t="s">
        <v>32</v>
      </c>
      <c r="L3062" t="s">
        <v>33</v>
      </c>
      <c r="M3062" t="s">
        <v>34</v>
      </c>
      <c r="N3062" s="5">
        <v>10.8</v>
      </c>
      <c r="O3062" s="7">
        <v>3</v>
      </c>
      <c r="P3062" s="5">
        <v>7.2</v>
      </c>
      <c r="Q3062" s="5">
        <v>3.6</v>
      </c>
      <c r="R3062" s="22">
        <f>Tabla1[[#This Row],[Fecha de Envío]]-Tabla1[[#This Row],[Fecha de Orden]]</f>
        <v>15</v>
      </c>
      <c r="S3062" s="24">
        <f>YEAR(Tabla1[[#This Row],[Fecha de Orden]])</f>
        <v>2022</v>
      </c>
      <c r="T3062" t="str">
        <f>VLOOKUP(Tabla1[[#This Row],[Nombre del Producto]],Tabla2[[Nombre Producto]:[Costo Unitario]],2,FALSE)</f>
        <v>Lot's O' Nuts</v>
      </c>
      <c r="U3062" t="str">
        <f>VLOOKUP(Tabla1[[#This Row],[Fábrica]],Tabla3[],4,FALSE)</f>
        <v>Arizona</v>
      </c>
    </row>
    <row r="3063" spans="1:21" x14ac:dyDescent="0.25">
      <c r="A3063" t="s">
        <v>5699</v>
      </c>
      <c r="B3063" s="3">
        <v>44879</v>
      </c>
      <c r="C3063" s="3">
        <v>44894</v>
      </c>
      <c r="D3063" t="s">
        <v>18</v>
      </c>
      <c r="E3063">
        <v>111927</v>
      </c>
      <c r="F3063" t="s">
        <v>19</v>
      </c>
      <c r="G3063" t="s">
        <v>3294</v>
      </c>
      <c r="H3063" t="s">
        <v>1209</v>
      </c>
      <c r="I3063">
        <v>19901</v>
      </c>
      <c r="J3063" t="s">
        <v>22</v>
      </c>
      <c r="K3063" t="s">
        <v>32</v>
      </c>
      <c r="L3063" t="s">
        <v>36</v>
      </c>
      <c r="M3063" t="s">
        <v>37</v>
      </c>
      <c r="N3063" s="5">
        <v>6.5</v>
      </c>
      <c r="O3063" s="7">
        <v>2</v>
      </c>
      <c r="P3063" s="5">
        <v>4.22</v>
      </c>
      <c r="Q3063" s="5">
        <v>2.2799999999999998</v>
      </c>
      <c r="R3063" s="22">
        <f>Tabla1[[#This Row],[Fecha de Envío]]-Tabla1[[#This Row],[Fecha de Orden]]</f>
        <v>15</v>
      </c>
      <c r="S3063" s="24">
        <f>YEAR(Tabla1[[#This Row],[Fecha de Orden]])</f>
        <v>2022</v>
      </c>
      <c r="T3063" t="str">
        <f>VLOOKUP(Tabla1[[#This Row],[Nombre del Producto]],Tabla2[[Nombre Producto]:[Costo Unitario]],2,FALSE)</f>
        <v>Wicked Choccy's</v>
      </c>
      <c r="U3063" t="str">
        <f>VLOOKUP(Tabla1[[#This Row],[Fábrica]],Tabla3[],4,FALSE)</f>
        <v>Georgia</v>
      </c>
    </row>
    <row r="3064" spans="1:21" x14ac:dyDescent="0.25">
      <c r="A3064" t="s">
        <v>6026</v>
      </c>
      <c r="B3064" s="3">
        <v>44879</v>
      </c>
      <c r="C3064" s="3">
        <v>44895</v>
      </c>
      <c r="D3064" t="s">
        <v>18</v>
      </c>
      <c r="E3064">
        <v>151043</v>
      </c>
      <c r="F3064" t="s">
        <v>19</v>
      </c>
      <c r="G3064" t="s">
        <v>144</v>
      </c>
      <c r="H3064" t="s">
        <v>101</v>
      </c>
      <c r="I3064">
        <v>19143</v>
      </c>
      <c r="J3064" t="s">
        <v>223</v>
      </c>
      <c r="K3064" t="s">
        <v>32</v>
      </c>
      <c r="L3064" t="s">
        <v>2907</v>
      </c>
      <c r="M3064" t="s">
        <v>2908</v>
      </c>
      <c r="N3064" s="5">
        <v>3.98</v>
      </c>
      <c r="O3064" s="7">
        <v>2</v>
      </c>
      <c r="P3064" s="5">
        <v>2.48</v>
      </c>
      <c r="Q3064" s="5">
        <v>1.5</v>
      </c>
      <c r="R3064" s="22">
        <f>Tabla1[[#This Row],[Fecha de Envío]]-Tabla1[[#This Row],[Fecha de Orden]]</f>
        <v>16</v>
      </c>
      <c r="S3064" s="24">
        <f>YEAR(Tabla1[[#This Row],[Fecha de Orden]])</f>
        <v>2022</v>
      </c>
      <c r="T3064" t="str">
        <f>VLOOKUP(Tabla1[[#This Row],[Nombre del Producto]],Tabla2[[Nombre Producto]:[Costo Unitario]],2,FALSE)</f>
        <v>Sugar Shack</v>
      </c>
      <c r="U3064" t="str">
        <f>VLOOKUP(Tabla1[[#This Row],[Fábrica]],Tabla3[],4,FALSE)</f>
        <v>Minnesota</v>
      </c>
    </row>
    <row r="3065" spans="1:21" x14ac:dyDescent="0.25">
      <c r="A3065" t="s">
        <v>6995</v>
      </c>
      <c r="B3065" s="3">
        <v>44879</v>
      </c>
      <c r="C3065" s="3">
        <v>44892</v>
      </c>
      <c r="D3065" t="s">
        <v>39</v>
      </c>
      <c r="E3065">
        <v>154746</v>
      </c>
      <c r="F3065" t="s">
        <v>19</v>
      </c>
      <c r="G3065" t="s">
        <v>86</v>
      </c>
      <c r="H3065" t="s">
        <v>133</v>
      </c>
      <c r="I3065">
        <v>22153</v>
      </c>
      <c r="J3065" t="s">
        <v>22</v>
      </c>
      <c r="K3065" t="s">
        <v>66</v>
      </c>
      <c r="L3065" t="s">
        <v>36</v>
      </c>
      <c r="M3065" t="s">
        <v>37</v>
      </c>
      <c r="N3065" s="5">
        <v>9.75</v>
      </c>
      <c r="O3065" s="7">
        <v>3</v>
      </c>
      <c r="P3065" s="5">
        <v>6.33</v>
      </c>
      <c r="Q3065" s="5">
        <v>3.42</v>
      </c>
      <c r="R3065" s="22">
        <f>Tabla1[[#This Row],[Fecha de Envío]]-Tabla1[[#This Row],[Fecha de Orden]]</f>
        <v>13</v>
      </c>
      <c r="S3065" s="24">
        <f>YEAR(Tabla1[[#This Row],[Fecha de Orden]])</f>
        <v>2022</v>
      </c>
      <c r="T3065" t="str">
        <f>VLOOKUP(Tabla1[[#This Row],[Nombre del Producto]],Tabla2[[Nombre Producto]:[Costo Unitario]],2,FALSE)</f>
        <v>Wicked Choccy's</v>
      </c>
      <c r="U3065" t="str">
        <f>VLOOKUP(Tabla1[[#This Row],[Fábrica]],Tabla3[],4,FALSE)</f>
        <v>Georgia</v>
      </c>
    </row>
    <row r="3066" spans="1:21" x14ac:dyDescent="0.25">
      <c r="A3066" t="s">
        <v>6996</v>
      </c>
      <c r="B3066" s="3">
        <v>44879</v>
      </c>
      <c r="C3066" s="3">
        <v>44892</v>
      </c>
      <c r="D3066" t="s">
        <v>39</v>
      </c>
      <c r="E3066">
        <v>154746</v>
      </c>
      <c r="F3066" t="s">
        <v>19</v>
      </c>
      <c r="G3066" t="s">
        <v>86</v>
      </c>
      <c r="H3066" t="s">
        <v>133</v>
      </c>
      <c r="I3066">
        <v>22153</v>
      </c>
      <c r="J3066" t="s">
        <v>148</v>
      </c>
      <c r="K3066" t="s">
        <v>66</v>
      </c>
      <c r="L3066" t="s">
        <v>445</v>
      </c>
      <c r="M3066" t="s">
        <v>446</v>
      </c>
      <c r="N3066" s="5">
        <v>6.5</v>
      </c>
      <c r="O3066" s="7">
        <v>2</v>
      </c>
      <c r="P3066" s="5">
        <v>0.5</v>
      </c>
      <c r="Q3066" s="5">
        <v>6</v>
      </c>
      <c r="R3066" s="22">
        <f>Tabla1[[#This Row],[Fecha de Envío]]-Tabla1[[#This Row],[Fecha de Orden]]</f>
        <v>13</v>
      </c>
      <c r="S3066" s="24">
        <f>YEAR(Tabla1[[#This Row],[Fecha de Orden]])</f>
        <v>2022</v>
      </c>
      <c r="T3066" t="str">
        <f>VLOOKUP(Tabla1[[#This Row],[Nombre del Producto]],Tabla2[[Nombre Producto]:[Costo Unitario]],2,FALSE)</f>
        <v>The Other Factory</v>
      </c>
      <c r="U3066" t="str">
        <f>VLOOKUP(Tabla1[[#This Row],[Fábrica]],Tabla3[],4,FALSE)</f>
        <v>Tennessee</v>
      </c>
    </row>
    <row r="3067" spans="1:21" x14ac:dyDescent="0.25">
      <c r="A3067" t="s">
        <v>6997</v>
      </c>
      <c r="B3067" s="3">
        <v>44879</v>
      </c>
      <c r="C3067" s="3">
        <v>44894</v>
      </c>
      <c r="D3067" t="s">
        <v>18</v>
      </c>
      <c r="E3067">
        <v>137897</v>
      </c>
      <c r="F3067" t="s">
        <v>19</v>
      </c>
      <c r="G3067" t="s">
        <v>30</v>
      </c>
      <c r="H3067" t="s">
        <v>31</v>
      </c>
      <c r="I3067">
        <v>10035</v>
      </c>
      <c r="J3067" t="s">
        <v>22</v>
      </c>
      <c r="K3067" t="s">
        <v>32</v>
      </c>
      <c r="L3067" t="s">
        <v>27</v>
      </c>
      <c r="M3067" t="s">
        <v>28</v>
      </c>
      <c r="N3067" s="5">
        <v>18</v>
      </c>
      <c r="O3067" s="7">
        <v>5</v>
      </c>
      <c r="P3067" s="5">
        <v>12.5</v>
      </c>
      <c r="Q3067" s="5">
        <v>5.5</v>
      </c>
      <c r="R3067" s="22">
        <f>Tabla1[[#This Row],[Fecha de Envío]]-Tabla1[[#This Row],[Fecha de Orden]]</f>
        <v>15</v>
      </c>
      <c r="S3067" s="24">
        <f>YEAR(Tabla1[[#This Row],[Fecha de Orden]])</f>
        <v>2022</v>
      </c>
      <c r="T3067" t="str">
        <f>VLOOKUP(Tabla1[[#This Row],[Nombre del Producto]],Tabla2[[Nombre Producto]:[Costo Unitario]],2,FALSE)</f>
        <v>Lot's O' Nuts</v>
      </c>
      <c r="U3067" t="str">
        <f>VLOOKUP(Tabla1[[#This Row],[Fábrica]],Tabla3[],4,FALSE)</f>
        <v>Arizona</v>
      </c>
    </row>
    <row r="3068" spans="1:21" x14ac:dyDescent="0.25">
      <c r="A3068" t="s">
        <v>6998</v>
      </c>
      <c r="B3068" s="3">
        <v>44879</v>
      </c>
      <c r="C3068" s="3">
        <v>44894</v>
      </c>
      <c r="D3068" t="s">
        <v>18</v>
      </c>
      <c r="E3068">
        <v>137897</v>
      </c>
      <c r="F3068" t="s">
        <v>19</v>
      </c>
      <c r="G3068" t="s">
        <v>30</v>
      </c>
      <c r="H3068" t="s">
        <v>31</v>
      </c>
      <c r="I3068">
        <v>10035</v>
      </c>
      <c r="J3068" t="s">
        <v>22</v>
      </c>
      <c r="K3068" t="s">
        <v>32</v>
      </c>
      <c r="L3068" t="s">
        <v>33</v>
      </c>
      <c r="M3068" t="s">
        <v>34</v>
      </c>
      <c r="N3068" s="5">
        <v>7.2</v>
      </c>
      <c r="O3068" s="7">
        <v>2</v>
      </c>
      <c r="P3068" s="5">
        <v>4.8</v>
      </c>
      <c r="Q3068" s="5">
        <v>2.4</v>
      </c>
      <c r="R3068" s="22">
        <f>Tabla1[[#This Row],[Fecha de Envío]]-Tabla1[[#This Row],[Fecha de Orden]]</f>
        <v>15</v>
      </c>
      <c r="S3068" s="24">
        <f>YEAR(Tabla1[[#This Row],[Fecha de Orden]])</f>
        <v>2022</v>
      </c>
      <c r="T3068" t="str">
        <f>VLOOKUP(Tabla1[[#This Row],[Nombre del Producto]],Tabla2[[Nombre Producto]:[Costo Unitario]],2,FALSE)</f>
        <v>Lot's O' Nuts</v>
      </c>
      <c r="U3068" t="str">
        <f>VLOOKUP(Tabla1[[#This Row],[Fábrica]],Tabla3[],4,FALSE)</f>
        <v>Arizona</v>
      </c>
    </row>
    <row r="3069" spans="1:21" x14ac:dyDescent="0.25">
      <c r="A3069" t="s">
        <v>6999</v>
      </c>
      <c r="B3069" s="3">
        <v>44879</v>
      </c>
      <c r="C3069" s="3">
        <v>44894</v>
      </c>
      <c r="D3069" t="s">
        <v>18</v>
      </c>
      <c r="E3069">
        <v>137897</v>
      </c>
      <c r="F3069" t="s">
        <v>19</v>
      </c>
      <c r="G3069" t="s">
        <v>30</v>
      </c>
      <c r="H3069" t="s">
        <v>31</v>
      </c>
      <c r="I3069">
        <v>10035</v>
      </c>
      <c r="J3069" t="s">
        <v>22</v>
      </c>
      <c r="K3069" t="s">
        <v>32</v>
      </c>
      <c r="L3069" t="s">
        <v>45</v>
      </c>
      <c r="M3069" t="s">
        <v>46</v>
      </c>
      <c r="N3069" s="5">
        <v>6.98</v>
      </c>
      <c r="O3069" s="7">
        <v>2</v>
      </c>
      <c r="P3069" s="5">
        <v>4.9800000000000004</v>
      </c>
      <c r="Q3069" s="5">
        <v>2</v>
      </c>
      <c r="R3069" s="22">
        <f>Tabla1[[#This Row],[Fecha de Envío]]-Tabla1[[#This Row],[Fecha de Orden]]</f>
        <v>15</v>
      </c>
      <c r="S3069" s="24">
        <f>YEAR(Tabla1[[#This Row],[Fecha de Orden]])</f>
        <v>2022</v>
      </c>
      <c r="T3069" t="str">
        <f>VLOOKUP(Tabla1[[#This Row],[Nombre del Producto]],Tabla2[[Nombre Producto]:[Costo Unitario]],2,FALSE)</f>
        <v>Lot's O' Nuts</v>
      </c>
      <c r="U3069" t="str">
        <f>VLOOKUP(Tabla1[[#This Row],[Fábrica]],Tabla3[],4,FALSE)</f>
        <v>Arizona</v>
      </c>
    </row>
    <row r="3070" spans="1:21" x14ac:dyDescent="0.25">
      <c r="A3070" t="s">
        <v>2575</v>
      </c>
      <c r="B3070" s="3">
        <v>44880</v>
      </c>
      <c r="C3070" s="3">
        <v>44894</v>
      </c>
      <c r="D3070" t="s">
        <v>18</v>
      </c>
      <c r="E3070">
        <v>145324</v>
      </c>
      <c r="F3070" t="s">
        <v>19</v>
      </c>
      <c r="G3070" t="s">
        <v>1292</v>
      </c>
      <c r="H3070" t="s">
        <v>133</v>
      </c>
      <c r="I3070">
        <v>22801</v>
      </c>
      <c r="J3070" t="s">
        <v>22</v>
      </c>
      <c r="K3070" t="s">
        <v>66</v>
      </c>
      <c r="L3070" t="s">
        <v>24</v>
      </c>
      <c r="M3070" t="s">
        <v>25</v>
      </c>
      <c r="N3070" s="5">
        <v>7.5</v>
      </c>
      <c r="O3070" s="7">
        <v>2</v>
      </c>
      <c r="P3070" s="5">
        <v>4.9000000000000004</v>
      </c>
      <c r="Q3070" s="5">
        <v>2.6</v>
      </c>
      <c r="R3070" s="22">
        <f>Tabla1[[#This Row],[Fecha de Envío]]-Tabla1[[#This Row],[Fecha de Orden]]</f>
        <v>14</v>
      </c>
      <c r="S3070" s="24">
        <f>YEAR(Tabla1[[#This Row],[Fecha de Orden]])</f>
        <v>2022</v>
      </c>
      <c r="T3070" t="str">
        <f>VLOOKUP(Tabla1[[#This Row],[Nombre del Producto]],Tabla2[[Nombre Producto]:[Costo Unitario]],2,FALSE)</f>
        <v>Wicked Choccy's</v>
      </c>
      <c r="U3070" t="str">
        <f>VLOOKUP(Tabla1[[#This Row],[Fábrica]],Tabla3[],4,FALSE)</f>
        <v>Georgia</v>
      </c>
    </row>
    <row r="3071" spans="1:21" x14ac:dyDescent="0.25">
      <c r="A3071" t="s">
        <v>2664</v>
      </c>
      <c r="B3071" s="3">
        <v>44880</v>
      </c>
      <c r="C3071" s="3">
        <v>44892</v>
      </c>
      <c r="D3071" t="s">
        <v>71</v>
      </c>
      <c r="E3071">
        <v>113173</v>
      </c>
      <c r="F3071" t="s">
        <v>19</v>
      </c>
      <c r="G3071" t="s">
        <v>239</v>
      </c>
      <c r="H3071" t="s">
        <v>173</v>
      </c>
      <c r="I3071">
        <v>60653</v>
      </c>
      <c r="J3071" t="s">
        <v>22</v>
      </c>
      <c r="K3071" t="s">
        <v>43</v>
      </c>
      <c r="L3071" t="s">
        <v>36</v>
      </c>
      <c r="M3071" t="s">
        <v>37</v>
      </c>
      <c r="N3071" s="5">
        <v>9.75</v>
      </c>
      <c r="O3071" s="7">
        <v>3</v>
      </c>
      <c r="P3071" s="5">
        <v>6.33</v>
      </c>
      <c r="Q3071" s="5">
        <v>3.42</v>
      </c>
      <c r="R3071" s="22">
        <f>Tabla1[[#This Row],[Fecha de Envío]]-Tabla1[[#This Row],[Fecha de Orden]]</f>
        <v>12</v>
      </c>
      <c r="S3071" s="24">
        <f>YEAR(Tabla1[[#This Row],[Fecha de Orden]])</f>
        <v>2022</v>
      </c>
      <c r="T3071" t="str">
        <f>VLOOKUP(Tabla1[[#This Row],[Nombre del Producto]],Tabla2[[Nombre Producto]:[Costo Unitario]],2,FALSE)</f>
        <v>Wicked Choccy's</v>
      </c>
      <c r="U3071" t="str">
        <f>VLOOKUP(Tabla1[[#This Row],[Fábrica]],Tabla3[],4,FALSE)</f>
        <v>Georgia</v>
      </c>
    </row>
    <row r="3072" spans="1:21" x14ac:dyDescent="0.25">
      <c r="A3072" t="s">
        <v>2665</v>
      </c>
      <c r="B3072" s="3">
        <v>44880</v>
      </c>
      <c r="C3072" s="3">
        <v>44892</v>
      </c>
      <c r="D3072" t="s">
        <v>71</v>
      </c>
      <c r="E3072">
        <v>113173</v>
      </c>
      <c r="F3072" t="s">
        <v>19</v>
      </c>
      <c r="G3072" t="s">
        <v>239</v>
      </c>
      <c r="H3072" t="s">
        <v>173</v>
      </c>
      <c r="I3072">
        <v>60653</v>
      </c>
      <c r="J3072" t="s">
        <v>22</v>
      </c>
      <c r="K3072" t="s">
        <v>43</v>
      </c>
      <c r="L3072" t="s">
        <v>33</v>
      </c>
      <c r="M3072" t="s">
        <v>34</v>
      </c>
      <c r="N3072" s="5">
        <v>32.4</v>
      </c>
      <c r="O3072" s="7">
        <v>9</v>
      </c>
      <c r="P3072" s="5">
        <v>21.6</v>
      </c>
      <c r="Q3072" s="5">
        <v>10.8</v>
      </c>
      <c r="R3072" s="22">
        <f>Tabla1[[#This Row],[Fecha de Envío]]-Tabla1[[#This Row],[Fecha de Orden]]</f>
        <v>12</v>
      </c>
      <c r="S3072" s="24">
        <f>YEAR(Tabla1[[#This Row],[Fecha de Orden]])</f>
        <v>2022</v>
      </c>
      <c r="T3072" t="str">
        <f>VLOOKUP(Tabla1[[#This Row],[Nombre del Producto]],Tabla2[[Nombre Producto]:[Costo Unitario]],2,FALSE)</f>
        <v>Lot's O' Nuts</v>
      </c>
      <c r="U3072" t="str">
        <f>VLOOKUP(Tabla1[[#This Row],[Fábrica]],Tabla3[],4,FALSE)</f>
        <v>Arizona</v>
      </c>
    </row>
    <row r="3073" spans="1:21" x14ac:dyDescent="0.25">
      <c r="A3073" t="s">
        <v>6104</v>
      </c>
      <c r="B3073" s="3">
        <v>44880</v>
      </c>
      <c r="C3073" s="3">
        <v>44892</v>
      </c>
      <c r="D3073" t="s">
        <v>39</v>
      </c>
      <c r="E3073">
        <v>138954</v>
      </c>
      <c r="F3073" t="s">
        <v>19</v>
      </c>
      <c r="G3073" t="s">
        <v>30</v>
      </c>
      <c r="H3073" t="s">
        <v>31</v>
      </c>
      <c r="I3073">
        <v>10035</v>
      </c>
      <c r="J3073" t="s">
        <v>22</v>
      </c>
      <c r="K3073" t="s">
        <v>32</v>
      </c>
      <c r="L3073" t="s">
        <v>27</v>
      </c>
      <c r="M3073" t="s">
        <v>28</v>
      </c>
      <c r="N3073" s="5">
        <v>21.6</v>
      </c>
      <c r="O3073" s="7">
        <v>6</v>
      </c>
      <c r="P3073" s="5">
        <v>15</v>
      </c>
      <c r="Q3073" s="5">
        <v>6.6</v>
      </c>
      <c r="R3073" s="22">
        <f>Tabla1[[#This Row],[Fecha de Envío]]-Tabla1[[#This Row],[Fecha de Orden]]</f>
        <v>12</v>
      </c>
      <c r="S3073" s="24">
        <f>YEAR(Tabla1[[#This Row],[Fecha de Orden]])</f>
        <v>2022</v>
      </c>
      <c r="T3073" t="str">
        <f>VLOOKUP(Tabla1[[#This Row],[Nombre del Producto]],Tabla2[[Nombre Producto]:[Costo Unitario]],2,FALSE)</f>
        <v>Lot's O' Nuts</v>
      </c>
      <c r="U3073" t="str">
        <f>VLOOKUP(Tabla1[[#This Row],[Fábrica]],Tabla3[],4,FALSE)</f>
        <v>Arizona</v>
      </c>
    </row>
    <row r="3074" spans="1:21" x14ac:dyDescent="0.25">
      <c r="A3074" t="s">
        <v>6105</v>
      </c>
      <c r="B3074" s="3">
        <v>44880</v>
      </c>
      <c r="C3074" s="3">
        <v>44892</v>
      </c>
      <c r="D3074" t="s">
        <v>39</v>
      </c>
      <c r="E3074">
        <v>138954</v>
      </c>
      <c r="F3074" t="s">
        <v>19</v>
      </c>
      <c r="G3074" t="s">
        <v>30</v>
      </c>
      <c r="H3074" t="s">
        <v>31</v>
      </c>
      <c r="I3074">
        <v>10035</v>
      </c>
      <c r="J3074" t="s">
        <v>22</v>
      </c>
      <c r="K3074" t="s">
        <v>32</v>
      </c>
      <c r="L3074" t="s">
        <v>45</v>
      </c>
      <c r="M3074" t="s">
        <v>46</v>
      </c>
      <c r="N3074" s="5">
        <v>20.94</v>
      </c>
      <c r="O3074" s="7">
        <v>6</v>
      </c>
      <c r="P3074" s="5">
        <v>14.94</v>
      </c>
      <c r="Q3074" s="5">
        <v>6</v>
      </c>
      <c r="R3074" s="22">
        <f>Tabla1[[#This Row],[Fecha de Envío]]-Tabla1[[#This Row],[Fecha de Orden]]</f>
        <v>12</v>
      </c>
      <c r="S3074" s="24">
        <f>YEAR(Tabla1[[#This Row],[Fecha de Orden]])</f>
        <v>2022</v>
      </c>
      <c r="T3074" t="str">
        <f>VLOOKUP(Tabla1[[#This Row],[Nombre del Producto]],Tabla2[[Nombre Producto]:[Costo Unitario]],2,FALSE)</f>
        <v>Lot's O' Nuts</v>
      </c>
      <c r="U3074" t="str">
        <f>VLOOKUP(Tabla1[[#This Row],[Fábrica]],Tabla3[],4,FALSE)</f>
        <v>Arizona</v>
      </c>
    </row>
    <row r="3075" spans="1:21" x14ac:dyDescent="0.25">
      <c r="A3075" t="s">
        <v>6106</v>
      </c>
      <c r="B3075" s="3">
        <v>44880</v>
      </c>
      <c r="C3075" s="3">
        <v>44892</v>
      </c>
      <c r="D3075" t="s">
        <v>39</v>
      </c>
      <c r="E3075">
        <v>138954</v>
      </c>
      <c r="F3075" t="s">
        <v>19</v>
      </c>
      <c r="G3075" t="s">
        <v>30</v>
      </c>
      <c r="H3075" t="s">
        <v>31</v>
      </c>
      <c r="I3075">
        <v>10035</v>
      </c>
      <c r="J3075" t="s">
        <v>22</v>
      </c>
      <c r="K3075" t="s">
        <v>32</v>
      </c>
      <c r="L3075" t="s">
        <v>36</v>
      </c>
      <c r="M3075" t="s">
        <v>37</v>
      </c>
      <c r="N3075" s="5">
        <v>9.75</v>
      </c>
      <c r="O3075" s="7">
        <v>3</v>
      </c>
      <c r="P3075" s="5">
        <v>6.33</v>
      </c>
      <c r="Q3075" s="5">
        <v>3.42</v>
      </c>
      <c r="R3075" s="22">
        <f>Tabla1[[#This Row],[Fecha de Envío]]-Tabla1[[#This Row],[Fecha de Orden]]</f>
        <v>12</v>
      </c>
      <c r="S3075" s="24">
        <f>YEAR(Tabla1[[#This Row],[Fecha de Orden]])</f>
        <v>2022</v>
      </c>
      <c r="T3075" t="str">
        <f>VLOOKUP(Tabla1[[#This Row],[Nombre del Producto]],Tabla2[[Nombre Producto]:[Costo Unitario]],2,FALSE)</f>
        <v>Wicked Choccy's</v>
      </c>
      <c r="U3075" t="str">
        <f>VLOOKUP(Tabla1[[#This Row],[Fábrica]],Tabla3[],4,FALSE)</f>
        <v>Georgia</v>
      </c>
    </row>
    <row r="3076" spans="1:21" x14ac:dyDescent="0.25">
      <c r="A3076" t="s">
        <v>9092</v>
      </c>
      <c r="B3076" s="3">
        <v>44880</v>
      </c>
      <c r="C3076" s="3">
        <v>44895</v>
      </c>
      <c r="D3076" t="s">
        <v>18</v>
      </c>
      <c r="E3076">
        <v>129525</v>
      </c>
      <c r="F3076" t="s">
        <v>19</v>
      </c>
      <c r="G3076" t="s">
        <v>209</v>
      </c>
      <c r="H3076" t="s">
        <v>210</v>
      </c>
      <c r="I3076">
        <v>43615</v>
      </c>
      <c r="J3076" t="s">
        <v>22</v>
      </c>
      <c r="K3076" t="s">
        <v>32</v>
      </c>
      <c r="L3076" t="s">
        <v>36</v>
      </c>
      <c r="M3076" t="s">
        <v>37</v>
      </c>
      <c r="N3076" s="5">
        <v>42.25</v>
      </c>
      <c r="O3076" s="7">
        <v>13</v>
      </c>
      <c r="P3076" s="5">
        <v>27.43</v>
      </c>
      <c r="Q3076" s="5">
        <v>14.82</v>
      </c>
      <c r="R3076" s="22">
        <f>Tabla1[[#This Row],[Fecha de Envío]]-Tabla1[[#This Row],[Fecha de Orden]]</f>
        <v>15</v>
      </c>
      <c r="S3076" s="24">
        <f>YEAR(Tabla1[[#This Row],[Fecha de Orden]])</f>
        <v>2022</v>
      </c>
      <c r="T3076" t="str">
        <f>VLOOKUP(Tabla1[[#This Row],[Nombre del Producto]],Tabla2[[Nombre Producto]:[Costo Unitario]],2,FALSE)</f>
        <v>Wicked Choccy's</v>
      </c>
      <c r="U3076" t="str">
        <f>VLOOKUP(Tabla1[[#This Row],[Fábrica]],Tabla3[],4,FALSE)</f>
        <v>Georgia</v>
      </c>
    </row>
    <row r="3077" spans="1:21" x14ac:dyDescent="0.25">
      <c r="A3077" t="s">
        <v>3960</v>
      </c>
      <c r="B3077" s="3">
        <v>44881</v>
      </c>
      <c r="C3077" s="3">
        <v>44895</v>
      </c>
      <c r="D3077" t="s">
        <v>18</v>
      </c>
      <c r="E3077">
        <v>150875</v>
      </c>
      <c r="F3077" t="s">
        <v>19</v>
      </c>
      <c r="G3077" t="s">
        <v>3961</v>
      </c>
      <c r="H3077" t="s">
        <v>2883</v>
      </c>
      <c r="I3077">
        <v>83704</v>
      </c>
      <c r="J3077" t="s">
        <v>22</v>
      </c>
      <c r="K3077" t="s">
        <v>23</v>
      </c>
      <c r="L3077" t="s">
        <v>27</v>
      </c>
      <c r="M3077" t="s">
        <v>28</v>
      </c>
      <c r="N3077" s="5">
        <v>7.2</v>
      </c>
      <c r="O3077" s="7">
        <v>2</v>
      </c>
      <c r="P3077" s="5">
        <v>5</v>
      </c>
      <c r="Q3077" s="5">
        <v>2.2000000000000002</v>
      </c>
      <c r="R3077" s="22">
        <f>Tabla1[[#This Row],[Fecha de Envío]]-Tabla1[[#This Row],[Fecha de Orden]]</f>
        <v>14</v>
      </c>
      <c r="S3077" s="24">
        <f>YEAR(Tabla1[[#This Row],[Fecha de Orden]])</f>
        <v>2022</v>
      </c>
      <c r="T3077" t="str">
        <f>VLOOKUP(Tabla1[[#This Row],[Nombre del Producto]],Tabla2[[Nombre Producto]:[Costo Unitario]],2,FALSE)</f>
        <v>Lot's O' Nuts</v>
      </c>
      <c r="U3077" t="str">
        <f>VLOOKUP(Tabla1[[#This Row],[Fábrica]],Tabla3[],4,FALSE)</f>
        <v>Arizona</v>
      </c>
    </row>
    <row r="3078" spans="1:21" x14ac:dyDescent="0.25">
      <c r="A3078" t="s">
        <v>4457</v>
      </c>
      <c r="B3078" s="3">
        <v>44881</v>
      </c>
      <c r="C3078" s="3">
        <v>44893</v>
      </c>
      <c r="D3078" t="s">
        <v>39</v>
      </c>
      <c r="E3078">
        <v>120446</v>
      </c>
      <c r="F3078" t="s">
        <v>19</v>
      </c>
      <c r="G3078" t="s">
        <v>120</v>
      </c>
      <c r="H3078" t="s">
        <v>21</v>
      </c>
      <c r="I3078">
        <v>92105</v>
      </c>
      <c r="J3078" t="s">
        <v>22</v>
      </c>
      <c r="K3078" t="s">
        <v>23</v>
      </c>
      <c r="L3078" t="s">
        <v>27</v>
      </c>
      <c r="M3078" t="s">
        <v>28</v>
      </c>
      <c r="N3078" s="5">
        <v>10.8</v>
      </c>
      <c r="O3078" s="7">
        <v>3</v>
      </c>
      <c r="P3078" s="5">
        <v>7.5</v>
      </c>
      <c r="Q3078" s="5">
        <v>3.3</v>
      </c>
      <c r="R3078" s="22">
        <f>Tabla1[[#This Row],[Fecha de Envío]]-Tabla1[[#This Row],[Fecha de Orden]]</f>
        <v>12</v>
      </c>
      <c r="S3078" s="24">
        <f>YEAR(Tabla1[[#This Row],[Fecha de Orden]])</f>
        <v>2022</v>
      </c>
      <c r="T3078" t="str">
        <f>VLOOKUP(Tabla1[[#This Row],[Nombre del Producto]],Tabla2[[Nombre Producto]:[Costo Unitario]],2,FALSE)</f>
        <v>Lot's O' Nuts</v>
      </c>
      <c r="U3078" t="str">
        <f>VLOOKUP(Tabla1[[#This Row],[Fábrica]],Tabla3[],4,FALSE)</f>
        <v>Arizona</v>
      </c>
    </row>
    <row r="3079" spans="1:21" x14ac:dyDescent="0.25">
      <c r="A3079" t="s">
        <v>5887</v>
      </c>
      <c r="B3079" s="3">
        <v>44881</v>
      </c>
      <c r="C3079" s="3">
        <v>44895</v>
      </c>
      <c r="D3079" t="s">
        <v>18</v>
      </c>
      <c r="E3079">
        <v>145394</v>
      </c>
      <c r="F3079" t="s">
        <v>19</v>
      </c>
      <c r="G3079" t="s">
        <v>239</v>
      </c>
      <c r="H3079" t="s">
        <v>173</v>
      </c>
      <c r="I3079">
        <v>60610</v>
      </c>
      <c r="J3079" t="s">
        <v>22</v>
      </c>
      <c r="K3079" t="s">
        <v>43</v>
      </c>
      <c r="L3079" t="s">
        <v>27</v>
      </c>
      <c r="M3079" t="s">
        <v>28</v>
      </c>
      <c r="N3079" s="5">
        <v>7.2</v>
      </c>
      <c r="O3079" s="7">
        <v>2</v>
      </c>
      <c r="P3079" s="5">
        <v>5</v>
      </c>
      <c r="Q3079" s="5">
        <v>2.2000000000000002</v>
      </c>
      <c r="R3079" s="22">
        <f>Tabla1[[#This Row],[Fecha de Envío]]-Tabla1[[#This Row],[Fecha de Orden]]</f>
        <v>14</v>
      </c>
      <c r="S3079" s="24">
        <f>YEAR(Tabla1[[#This Row],[Fecha de Orden]])</f>
        <v>2022</v>
      </c>
      <c r="T3079" t="str">
        <f>VLOOKUP(Tabla1[[#This Row],[Nombre del Producto]],Tabla2[[Nombre Producto]:[Costo Unitario]],2,FALSE)</f>
        <v>Lot's O' Nuts</v>
      </c>
      <c r="U3079" t="str">
        <f>VLOOKUP(Tabla1[[#This Row],[Fábrica]],Tabla3[],4,FALSE)</f>
        <v>Arizona</v>
      </c>
    </row>
    <row r="3080" spans="1:21" x14ac:dyDescent="0.25">
      <c r="A3080" t="s">
        <v>5888</v>
      </c>
      <c r="B3080" s="3">
        <v>44881</v>
      </c>
      <c r="C3080" s="3">
        <v>44895</v>
      </c>
      <c r="D3080" t="s">
        <v>18</v>
      </c>
      <c r="E3080">
        <v>145394</v>
      </c>
      <c r="F3080" t="s">
        <v>19</v>
      </c>
      <c r="G3080" t="s">
        <v>239</v>
      </c>
      <c r="H3080" t="s">
        <v>173</v>
      </c>
      <c r="I3080">
        <v>60610</v>
      </c>
      <c r="J3080" t="s">
        <v>22</v>
      </c>
      <c r="K3080" t="s">
        <v>43</v>
      </c>
      <c r="L3080" t="s">
        <v>24</v>
      </c>
      <c r="M3080" t="s">
        <v>25</v>
      </c>
      <c r="N3080" s="5">
        <v>11.25</v>
      </c>
      <c r="O3080" s="7">
        <v>3</v>
      </c>
      <c r="P3080" s="5">
        <v>7.35</v>
      </c>
      <c r="Q3080" s="5">
        <v>3.9</v>
      </c>
      <c r="R3080" s="22">
        <f>Tabla1[[#This Row],[Fecha de Envío]]-Tabla1[[#This Row],[Fecha de Orden]]</f>
        <v>14</v>
      </c>
      <c r="S3080" s="24">
        <f>YEAR(Tabla1[[#This Row],[Fecha de Orden]])</f>
        <v>2022</v>
      </c>
      <c r="T3080" t="str">
        <f>VLOOKUP(Tabla1[[#This Row],[Nombre del Producto]],Tabla2[[Nombre Producto]:[Costo Unitario]],2,FALSE)</f>
        <v>Wicked Choccy's</v>
      </c>
      <c r="U3080" t="str">
        <f>VLOOKUP(Tabla1[[#This Row],[Fábrica]],Tabla3[],4,FALSE)</f>
        <v>Georgia</v>
      </c>
    </row>
    <row r="3081" spans="1:21" x14ac:dyDescent="0.25">
      <c r="A3081" t="s">
        <v>6343</v>
      </c>
      <c r="B3081" s="3">
        <v>44881</v>
      </c>
      <c r="C3081" s="3">
        <v>44893</v>
      </c>
      <c r="D3081" t="s">
        <v>71</v>
      </c>
      <c r="E3081">
        <v>135685</v>
      </c>
      <c r="F3081" t="s">
        <v>19</v>
      </c>
      <c r="G3081" t="s">
        <v>409</v>
      </c>
      <c r="H3081" t="s">
        <v>410</v>
      </c>
      <c r="I3081">
        <v>53209</v>
      </c>
      <c r="J3081" t="s">
        <v>22</v>
      </c>
      <c r="K3081" t="s">
        <v>43</v>
      </c>
      <c r="L3081" t="s">
        <v>36</v>
      </c>
      <c r="M3081" t="s">
        <v>37</v>
      </c>
      <c r="N3081" s="5">
        <v>19.5</v>
      </c>
      <c r="O3081" s="7">
        <v>6</v>
      </c>
      <c r="P3081" s="5">
        <v>12.66</v>
      </c>
      <c r="Q3081" s="5">
        <v>6.84</v>
      </c>
      <c r="R3081" s="22">
        <f>Tabla1[[#This Row],[Fecha de Envío]]-Tabla1[[#This Row],[Fecha de Orden]]</f>
        <v>12</v>
      </c>
      <c r="S3081" s="24">
        <f>YEAR(Tabla1[[#This Row],[Fecha de Orden]])</f>
        <v>2022</v>
      </c>
      <c r="T3081" t="str">
        <f>VLOOKUP(Tabla1[[#This Row],[Nombre del Producto]],Tabla2[[Nombre Producto]:[Costo Unitario]],2,FALSE)</f>
        <v>Wicked Choccy's</v>
      </c>
      <c r="U3081" t="str">
        <f>VLOOKUP(Tabla1[[#This Row],[Fábrica]],Tabla3[],4,FALSE)</f>
        <v>Georgia</v>
      </c>
    </row>
    <row r="3082" spans="1:21" x14ac:dyDescent="0.25">
      <c r="A3082" t="s">
        <v>6344</v>
      </c>
      <c r="B3082" s="3">
        <v>44881</v>
      </c>
      <c r="C3082" s="3">
        <v>44893</v>
      </c>
      <c r="D3082" t="s">
        <v>71</v>
      </c>
      <c r="E3082">
        <v>135685</v>
      </c>
      <c r="F3082" t="s">
        <v>19</v>
      </c>
      <c r="G3082" t="s">
        <v>409</v>
      </c>
      <c r="H3082" t="s">
        <v>410</v>
      </c>
      <c r="I3082">
        <v>53209</v>
      </c>
      <c r="J3082" t="s">
        <v>22</v>
      </c>
      <c r="K3082" t="s">
        <v>43</v>
      </c>
      <c r="L3082" t="s">
        <v>45</v>
      </c>
      <c r="M3082" t="s">
        <v>46</v>
      </c>
      <c r="N3082" s="5">
        <v>10.47</v>
      </c>
      <c r="O3082" s="7">
        <v>3</v>
      </c>
      <c r="P3082" s="5">
        <v>7.47</v>
      </c>
      <c r="Q3082" s="5">
        <v>3</v>
      </c>
      <c r="R3082" s="22">
        <f>Tabla1[[#This Row],[Fecha de Envío]]-Tabla1[[#This Row],[Fecha de Orden]]</f>
        <v>12</v>
      </c>
      <c r="S3082" s="24">
        <f>YEAR(Tabla1[[#This Row],[Fecha de Orden]])</f>
        <v>2022</v>
      </c>
      <c r="T3082" t="str">
        <f>VLOOKUP(Tabla1[[#This Row],[Nombre del Producto]],Tabla2[[Nombre Producto]:[Costo Unitario]],2,FALSE)</f>
        <v>Lot's O' Nuts</v>
      </c>
      <c r="U3082" t="str">
        <f>VLOOKUP(Tabla1[[#This Row],[Fábrica]],Tabla3[],4,FALSE)</f>
        <v>Arizona</v>
      </c>
    </row>
    <row r="3083" spans="1:21" x14ac:dyDescent="0.25">
      <c r="A3083" t="s">
        <v>7106</v>
      </c>
      <c r="B3083" s="3">
        <v>44881</v>
      </c>
      <c r="C3083" s="3">
        <v>44897</v>
      </c>
      <c r="D3083" t="s">
        <v>18</v>
      </c>
      <c r="E3083">
        <v>164539</v>
      </c>
      <c r="F3083" t="s">
        <v>19</v>
      </c>
      <c r="G3083" t="s">
        <v>30</v>
      </c>
      <c r="H3083" t="s">
        <v>31</v>
      </c>
      <c r="I3083">
        <v>10011</v>
      </c>
      <c r="J3083" t="s">
        <v>22</v>
      </c>
      <c r="K3083" t="s">
        <v>32</v>
      </c>
      <c r="L3083" t="s">
        <v>45</v>
      </c>
      <c r="M3083" t="s">
        <v>46</v>
      </c>
      <c r="N3083" s="5">
        <v>17.45</v>
      </c>
      <c r="O3083" s="7">
        <v>5</v>
      </c>
      <c r="P3083" s="5">
        <v>12.45</v>
      </c>
      <c r="Q3083" s="5">
        <v>5</v>
      </c>
      <c r="R3083" s="22">
        <f>Tabla1[[#This Row],[Fecha de Envío]]-Tabla1[[#This Row],[Fecha de Orden]]</f>
        <v>16</v>
      </c>
      <c r="S3083" s="24">
        <f>YEAR(Tabla1[[#This Row],[Fecha de Orden]])</f>
        <v>2022</v>
      </c>
      <c r="T3083" t="str">
        <f>VLOOKUP(Tabla1[[#This Row],[Nombre del Producto]],Tabla2[[Nombre Producto]:[Costo Unitario]],2,FALSE)</f>
        <v>Lot's O' Nuts</v>
      </c>
      <c r="U3083" t="str">
        <f>VLOOKUP(Tabla1[[#This Row],[Fábrica]],Tabla3[],4,FALSE)</f>
        <v>Arizona</v>
      </c>
    </row>
    <row r="3084" spans="1:21" x14ac:dyDescent="0.25">
      <c r="A3084" t="s">
        <v>108</v>
      </c>
      <c r="B3084" s="3">
        <v>44882</v>
      </c>
      <c r="C3084" s="3">
        <v>44899</v>
      </c>
      <c r="D3084" t="s">
        <v>18</v>
      </c>
      <c r="E3084">
        <v>110863</v>
      </c>
      <c r="F3084" t="s">
        <v>19</v>
      </c>
      <c r="G3084" t="s">
        <v>109</v>
      </c>
      <c r="H3084" t="s">
        <v>110</v>
      </c>
      <c r="I3084">
        <v>73120</v>
      </c>
      <c r="J3084" t="s">
        <v>22</v>
      </c>
      <c r="K3084" t="s">
        <v>43</v>
      </c>
      <c r="L3084" t="s">
        <v>33</v>
      </c>
      <c r="M3084" t="s">
        <v>34</v>
      </c>
      <c r="N3084" s="5">
        <v>18</v>
      </c>
      <c r="O3084" s="7">
        <v>5</v>
      </c>
      <c r="P3084" s="5">
        <v>12</v>
      </c>
      <c r="Q3084" s="5">
        <v>6</v>
      </c>
      <c r="R3084" s="22">
        <f>Tabla1[[#This Row],[Fecha de Envío]]-Tabla1[[#This Row],[Fecha de Orden]]</f>
        <v>17</v>
      </c>
      <c r="S3084" s="24">
        <f>YEAR(Tabla1[[#This Row],[Fecha de Orden]])</f>
        <v>2022</v>
      </c>
      <c r="T3084" t="str">
        <f>VLOOKUP(Tabla1[[#This Row],[Nombre del Producto]],Tabla2[[Nombre Producto]:[Costo Unitario]],2,FALSE)</f>
        <v>Lot's O' Nuts</v>
      </c>
      <c r="U3084" t="str">
        <f>VLOOKUP(Tabla1[[#This Row],[Fábrica]],Tabla3[],4,FALSE)</f>
        <v>Arizona</v>
      </c>
    </row>
    <row r="3085" spans="1:21" x14ac:dyDescent="0.25">
      <c r="A3085" t="s">
        <v>1431</v>
      </c>
      <c r="B3085" s="3">
        <v>44882</v>
      </c>
      <c r="C3085" s="3">
        <v>44896</v>
      </c>
      <c r="D3085" t="s">
        <v>18</v>
      </c>
      <c r="E3085">
        <v>126725</v>
      </c>
      <c r="F3085" t="s">
        <v>19</v>
      </c>
      <c r="G3085" t="s">
        <v>120</v>
      </c>
      <c r="H3085" t="s">
        <v>21</v>
      </c>
      <c r="I3085">
        <v>92105</v>
      </c>
      <c r="J3085" t="s">
        <v>22</v>
      </c>
      <c r="K3085" t="s">
        <v>23</v>
      </c>
      <c r="L3085" t="s">
        <v>36</v>
      </c>
      <c r="M3085" t="s">
        <v>37</v>
      </c>
      <c r="N3085" s="5">
        <v>6.5</v>
      </c>
      <c r="O3085" s="7">
        <v>2</v>
      </c>
      <c r="P3085" s="5">
        <v>4.22</v>
      </c>
      <c r="Q3085" s="5">
        <v>2.2799999999999998</v>
      </c>
      <c r="R3085" s="22">
        <f>Tabla1[[#This Row],[Fecha de Envío]]-Tabla1[[#This Row],[Fecha de Orden]]</f>
        <v>14</v>
      </c>
      <c r="S3085" s="24">
        <f>YEAR(Tabla1[[#This Row],[Fecha de Orden]])</f>
        <v>2022</v>
      </c>
      <c r="T3085" t="str">
        <f>VLOOKUP(Tabla1[[#This Row],[Nombre del Producto]],Tabla2[[Nombre Producto]:[Costo Unitario]],2,FALSE)</f>
        <v>Wicked Choccy's</v>
      </c>
      <c r="U3085" t="str">
        <f>VLOOKUP(Tabla1[[#This Row],[Fábrica]],Tabla3[],4,FALSE)</f>
        <v>Georgia</v>
      </c>
    </row>
    <row r="3086" spans="1:21" x14ac:dyDescent="0.25">
      <c r="A3086" t="s">
        <v>1432</v>
      </c>
      <c r="B3086" s="3">
        <v>44882</v>
      </c>
      <c r="C3086" s="3">
        <v>44896</v>
      </c>
      <c r="D3086" t="s">
        <v>18</v>
      </c>
      <c r="E3086">
        <v>126725</v>
      </c>
      <c r="F3086" t="s">
        <v>19</v>
      </c>
      <c r="G3086" t="s">
        <v>120</v>
      </c>
      <c r="H3086" t="s">
        <v>21</v>
      </c>
      <c r="I3086">
        <v>92105</v>
      </c>
      <c r="J3086" t="s">
        <v>22</v>
      </c>
      <c r="K3086" t="s">
        <v>23</v>
      </c>
      <c r="L3086" t="s">
        <v>24</v>
      </c>
      <c r="M3086" t="s">
        <v>25</v>
      </c>
      <c r="N3086" s="5">
        <v>11.25</v>
      </c>
      <c r="O3086" s="7">
        <v>3</v>
      </c>
      <c r="P3086" s="5">
        <v>7.35</v>
      </c>
      <c r="Q3086" s="5">
        <v>3.9</v>
      </c>
      <c r="R3086" s="22">
        <f>Tabla1[[#This Row],[Fecha de Envío]]-Tabla1[[#This Row],[Fecha de Orden]]</f>
        <v>14</v>
      </c>
      <c r="S3086" s="24">
        <f>YEAR(Tabla1[[#This Row],[Fecha de Orden]])</f>
        <v>2022</v>
      </c>
      <c r="T3086" t="str">
        <f>VLOOKUP(Tabla1[[#This Row],[Nombre del Producto]],Tabla2[[Nombre Producto]:[Costo Unitario]],2,FALSE)</f>
        <v>Wicked Choccy's</v>
      </c>
      <c r="U3086" t="str">
        <f>VLOOKUP(Tabla1[[#This Row],[Fábrica]],Tabla3[],4,FALSE)</f>
        <v>Georgia</v>
      </c>
    </row>
    <row r="3087" spans="1:21" x14ac:dyDescent="0.25">
      <c r="A3087" t="s">
        <v>1433</v>
      </c>
      <c r="B3087" s="3">
        <v>44882</v>
      </c>
      <c r="C3087" s="3">
        <v>44896</v>
      </c>
      <c r="D3087" t="s">
        <v>18</v>
      </c>
      <c r="E3087">
        <v>126725</v>
      </c>
      <c r="F3087" t="s">
        <v>19</v>
      </c>
      <c r="G3087" t="s">
        <v>120</v>
      </c>
      <c r="H3087" t="s">
        <v>21</v>
      </c>
      <c r="I3087">
        <v>92105</v>
      </c>
      <c r="J3087" t="s">
        <v>22</v>
      </c>
      <c r="K3087" t="s">
        <v>23</v>
      </c>
      <c r="L3087" t="s">
        <v>45</v>
      </c>
      <c r="M3087" t="s">
        <v>46</v>
      </c>
      <c r="N3087" s="5">
        <v>17.45</v>
      </c>
      <c r="O3087" s="7">
        <v>5</v>
      </c>
      <c r="P3087" s="5">
        <v>12.45</v>
      </c>
      <c r="Q3087" s="5">
        <v>5</v>
      </c>
      <c r="R3087" s="22">
        <f>Tabla1[[#This Row],[Fecha de Envío]]-Tabla1[[#This Row],[Fecha de Orden]]</f>
        <v>14</v>
      </c>
      <c r="S3087" s="24">
        <f>YEAR(Tabla1[[#This Row],[Fecha de Orden]])</f>
        <v>2022</v>
      </c>
      <c r="T3087" t="str">
        <f>VLOOKUP(Tabla1[[#This Row],[Nombre del Producto]],Tabla2[[Nombre Producto]:[Costo Unitario]],2,FALSE)</f>
        <v>Lot's O' Nuts</v>
      </c>
      <c r="U3087" t="str">
        <f>VLOOKUP(Tabla1[[#This Row],[Fábrica]],Tabla3[],4,FALSE)</f>
        <v>Arizona</v>
      </c>
    </row>
    <row r="3088" spans="1:21" x14ac:dyDescent="0.25">
      <c r="A3088" t="s">
        <v>3711</v>
      </c>
      <c r="B3088" s="3">
        <v>44882</v>
      </c>
      <c r="C3088" s="3">
        <v>44896</v>
      </c>
      <c r="D3088" t="s">
        <v>71</v>
      </c>
      <c r="E3088">
        <v>163090</v>
      </c>
      <c r="F3088" t="s">
        <v>19</v>
      </c>
      <c r="G3088" t="s">
        <v>239</v>
      </c>
      <c r="H3088" t="s">
        <v>173</v>
      </c>
      <c r="I3088">
        <v>60610</v>
      </c>
      <c r="J3088" t="s">
        <v>22</v>
      </c>
      <c r="K3088" t="s">
        <v>43</v>
      </c>
      <c r="L3088" t="s">
        <v>33</v>
      </c>
      <c r="M3088" t="s">
        <v>34</v>
      </c>
      <c r="N3088" s="5">
        <v>18</v>
      </c>
      <c r="O3088" s="7">
        <v>5</v>
      </c>
      <c r="P3088" s="5">
        <v>12</v>
      </c>
      <c r="Q3088" s="5">
        <v>6</v>
      </c>
      <c r="R3088" s="22">
        <f>Tabla1[[#This Row],[Fecha de Envío]]-Tabla1[[#This Row],[Fecha de Orden]]</f>
        <v>14</v>
      </c>
      <c r="S3088" s="24">
        <f>YEAR(Tabla1[[#This Row],[Fecha de Orden]])</f>
        <v>2022</v>
      </c>
      <c r="T3088" t="str">
        <f>VLOOKUP(Tabla1[[#This Row],[Nombre del Producto]],Tabla2[[Nombre Producto]:[Costo Unitario]],2,FALSE)</f>
        <v>Lot's O' Nuts</v>
      </c>
      <c r="U3088" t="str">
        <f>VLOOKUP(Tabla1[[#This Row],[Fábrica]],Tabla3[],4,FALSE)</f>
        <v>Arizona</v>
      </c>
    </row>
    <row r="3089" spans="1:21" x14ac:dyDescent="0.25">
      <c r="A3089" t="s">
        <v>343</v>
      </c>
      <c r="B3089" s="3">
        <v>44884</v>
      </c>
      <c r="C3089" s="3">
        <v>44901</v>
      </c>
      <c r="D3089" t="s">
        <v>18</v>
      </c>
      <c r="E3089">
        <v>166800</v>
      </c>
      <c r="F3089" t="s">
        <v>19</v>
      </c>
      <c r="G3089" t="s">
        <v>344</v>
      </c>
      <c r="H3089" t="s">
        <v>345</v>
      </c>
      <c r="I3089">
        <v>89115</v>
      </c>
      <c r="J3089" t="s">
        <v>22</v>
      </c>
      <c r="K3089" t="s">
        <v>23</v>
      </c>
      <c r="L3089" t="s">
        <v>36</v>
      </c>
      <c r="M3089" t="s">
        <v>37</v>
      </c>
      <c r="N3089" s="5">
        <v>13</v>
      </c>
      <c r="O3089" s="7">
        <v>4</v>
      </c>
      <c r="P3089" s="5">
        <v>8.44</v>
      </c>
      <c r="Q3089" s="5">
        <v>4.5599999999999996</v>
      </c>
      <c r="R3089" s="22">
        <f>Tabla1[[#This Row],[Fecha de Envío]]-Tabla1[[#This Row],[Fecha de Orden]]</f>
        <v>17</v>
      </c>
      <c r="S3089" s="24">
        <f>YEAR(Tabla1[[#This Row],[Fecha de Orden]])</f>
        <v>2022</v>
      </c>
      <c r="T3089" t="str">
        <f>VLOOKUP(Tabla1[[#This Row],[Nombre del Producto]],Tabla2[[Nombre Producto]:[Costo Unitario]],2,FALSE)</f>
        <v>Wicked Choccy's</v>
      </c>
      <c r="U3089" t="str">
        <f>VLOOKUP(Tabla1[[#This Row],[Fábrica]],Tabla3[],4,FALSE)</f>
        <v>Georgia</v>
      </c>
    </row>
    <row r="3090" spans="1:21" x14ac:dyDescent="0.25">
      <c r="A3090" t="s">
        <v>5056</v>
      </c>
      <c r="B3090" s="3">
        <v>44884</v>
      </c>
      <c r="C3090" s="3">
        <v>44899</v>
      </c>
      <c r="D3090" t="s">
        <v>18</v>
      </c>
      <c r="E3090">
        <v>145814</v>
      </c>
      <c r="F3090" t="s">
        <v>19</v>
      </c>
      <c r="G3090" t="s">
        <v>30</v>
      </c>
      <c r="H3090" t="s">
        <v>31</v>
      </c>
      <c r="I3090">
        <v>10035</v>
      </c>
      <c r="J3090" t="s">
        <v>22</v>
      </c>
      <c r="K3090" t="s">
        <v>32</v>
      </c>
      <c r="L3090" t="s">
        <v>27</v>
      </c>
      <c r="M3090" t="s">
        <v>28</v>
      </c>
      <c r="N3090" s="5">
        <v>7.2</v>
      </c>
      <c r="O3090" s="7">
        <v>2</v>
      </c>
      <c r="P3090" s="5">
        <v>5</v>
      </c>
      <c r="Q3090" s="5">
        <v>2.2000000000000002</v>
      </c>
      <c r="R3090" s="22">
        <f>Tabla1[[#This Row],[Fecha de Envío]]-Tabla1[[#This Row],[Fecha de Orden]]</f>
        <v>15</v>
      </c>
      <c r="S3090" s="24">
        <f>YEAR(Tabla1[[#This Row],[Fecha de Orden]])</f>
        <v>2022</v>
      </c>
      <c r="T3090" t="str">
        <f>VLOOKUP(Tabla1[[#This Row],[Nombre del Producto]],Tabla2[[Nombre Producto]:[Costo Unitario]],2,FALSE)</f>
        <v>Lot's O' Nuts</v>
      </c>
      <c r="U3090" t="str">
        <f>VLOOKUP(Tabla1[[#This Row],[Fábrica]],Tabla3[],4,FALSE)</f>
        <v>Arizona</v>
      </c>
    </row>
    <row r="3091" spans="1:21" x14ac:dyDescent="0.25">
      <c r="A3091" t="s">
        <v>5057</v>
      </c>
      <c r="B3091" s="3">
        <v>44884</v>
      </c>
      <c r="C3091" s="3">
        <v>44899</v>
      </c>
      <c r="D3091" t="s">
        <v>18</v>
      </c>
      <c r="E3091">
        <v>145814</v>
      </c>
      <c r="F3091" t="s">
        <v>19</v>
      </c>
      <c r="G3091" t="s">
        <v>30</v>
      </c>
      <c r="H3091" t="s">
        <v>31</v>
      </c>
      <c r="I3091">
        <v>10035</v>
      </c>
      <c r="J3091" t="s">
        <v>22</v>
      </c>
      <c r="K3091" t="s">
        <v>32</v>
      </c>
      <c r="L3091" t="s">
        <v>33</v>
      </c>
      <c r="M3091" t="s">
        <v>34</v>
      </c>
      <c r="N3091" s="5">
        <v>14.4</v>
      </c>
      <c r="O3091" s="7">
        <v>4</v>
      </c>
      <c r="P3091" s="5">
        <v>9.6</v>
      </c>
      <c r="Q3091" s="5">
        <v>4.8</v>
      </c>
      <c r="R3091" s="22">
        <f>Tabla1[[#This Row],[Fecha de Envío]]-Tabla1[[#This Row],[Fecha de Orden]]</f>
        <v>15</v>
      </c>
      <c r="S3091" s="24">
        <f>YEAR(Tabla1[[#This Row],[Fecha de Orden]])</f>
        <v>2022</v>
      </c>
      <c r="T3091" t="str">
        <f>VLOOKUP(Tabla1[[#This Row],[Nombre del Producto]],Tabla2[[Nombre Producto]:[Costo Unitario]],2,FALSE)</f>
        <v>Lot's O' Nuts</v>
      </c>
      <c r="U3091" t="str">
        <f>VLOOKUP(Tabla1[[#This Row],[Fábrica]],Tabla3[],4,FALSE)</f>
        <v>Arizona</v>
      </c>
    </row>
    <row r="3092" spans="1:21" x14ac:dyDescent="0.25">
      <c r="A3092" t="s">
        <v>8701</v>
      </c>
      <c r="B3092" s="3">
        <v>44884</v>
      </c>
      <c r="C3092" s="3">
        <v>44896</v>
      </c>
      <c r="D3092" t="s">
        <v>71</v>
      </c>
      <c r="E3092">
        <v>151680</v>
      </c>
      <c r="F3092" t="s">
        <v>19</v>
      </c>
      <c r="G3092" t="s">
        <v>124</v>
      </c>
      <c r="H3092" t="s">
        <v>125</v>
      </c>
      <c r="I3092">
        <v>98115</v>
      </c>
      <c r="J3092" t="s">
        <v>22</v>
      </c>
      <c r="K3092" t="s">
        <v>23</v>
      </c>
      <c r="L3092" t="s">
        <v>45</v>
      </c>
      <c r="M3092" t="s">
        <v>46</v>
      </c>
      <c r="N3092" s="5">
        <v>6.98</v>
      </c>
      <c r="O3092" s="7">
        <v>2</v>
      </c>
      <c r="P3092" s="5">
        <v>4.9800000000000004</v>
      </c>
      <c r="Q3092" s="5">
        <v>2</v>
      </c>
      <c r="R3092" s="22">
        <f>Tabla1[[#This Row],[Fecha de Envío]]-Tabla1[[#This Row],[Fecha de Orden]]</f>
        <v>12</v>
      </c>
      <c r="S3092" s="24">
        <f>YEAR(Tabla1[[#This Row],[Fecha de Orden]])</f>
        <v>2022</v>
      </c>
      <c r="T3092" t="str">
        <f>VLOOKUP(Tabla1[[#This Row],[Nombre del Producto]],Tabla2[[Nombre Producto]:[Costo Unitario]],2,FALSE)</f>
        <v>Lot's O' Nuts</v>
      </c>
      <c r="U3092" t="str">
        <f>VLOOKUP(Tabla1[[#This Row],[Fábrica]],Tabla3[],4,FALSE)</f>
        <v>Arizona</v>
      </c>
    </row>
    <row r="3093" spans="1:21" x14ac:dyDescent="0.25">
      <c r="A3093" t="s">
        <v>1261</v>
      </c>
      <c r="B3093" s="3">
        <v>44885</v>
      </c>
      <c r="C3093" s="3">
        <v>44900</v>
      </c>
      <c r="D3093" t="s">
        <v>18</v>
      </c>
      <c r="E3093">
        <v>100454</v>
      </c>
      <c r="F3093" t="s">
        <v>19</v>
      </c>
      <c r="G3093" t="s">
        <v>30</v>
      </c>
      <c r="H3093" t="s">
        <v>31</v>
      </c>
      <c r="I3093">
        <v>10035</v>
      </c>
      <c r="J3093" t="s">
        <v>22</v>
      </c>
      <c r="K3093" t="s">
        <v>32</v>
      </c>
      <c r="L3093" t="s">
        <v>24</v>
      </c>
      <c r="M3093" t="s">
        <v>25</v>
      </c>
      <c r="N3093" s="5">
        <v>15</v>
      </c>
      <c r="O3093" s="7">
        <v>4</v>
      </c>
      <c r="P3093" s="5">
        <v>9.8000000000000007</v>
      </c>
      <c r="Q3093" s="5">
        <v>5.2</v>
      </c>
      <c r="R3093" s="22">
        <f>Tabla1[[#This Row],[Fecha de Envío]]-Tabla1[[#This Row],[Fecha de Orden]]</f>
        <v>15</v>
      </c>
      <c r="S3093" s="24">
        <f>YEAR(Tabla1[[#This Row],[Fecha de Orden]])</f>
        <v>2022</v>
      </c>
      <c r="T3093" t="str">
        <f>VLOOKUP(Tabla1[[#This Row],[Nombre del Producto]],Tabla2[[Nombre Producto]:[Costo Unitario]],2,FALSE)</f>
        <v>Wicked Choccy's</v>
      </c>
      <c r="U3093" t="str">
        <f>VLOOKUP(Tabla1[[#This Row],[Fábrica]],Tabla3[],4,FALSE)</f>
        <v>Georgia</v>
      </c>
    </row>
    <row r="3094" spans="1:21" x14ac:dyDescent="0.25">
      <c r="A3094" t="s">
        <v>1262</v>
      </c>
      <c r="B3094" s="3">
        <v>44885</v>
      </c>
      <c r="C3094" s="3">
        <v>44900</v>
      </c>
      <c r="D3094" t="s">
        <v>18</v>
      </c>
      <c r="E3094">
        <v>100454</v>
      </c>
      <c r="F3094" t="s">
        <v>19</v>
      </c>
      <c r="G3094" t="s">
        <v>30</v>
      </c>
      <c r="H3094" t="s">
        <v>31</v>
      </c>
      <c r="I3094">
        <v>10035</v>
      </c>
      <c r="J3094" t="s">
        <v>22</v>
      </c>
      <c r="K3094" t="s">
        <v>32</v>
      </c>
      <c r="L3094" t="s">
        <v>27</v>
      </c>
      <c r="M3094" t="s">
        <v>28</v>
      </c>
      <c r="N3094" s="5">
        <v>14.4</v>
      </c>
      <c r="O3094" s="7">
        <v>4</v>
      </c>
      <c r="P3094" s="5">
        <v>10</v>
      </c>
      <c r="Q3094" s="5">
        <v>4.4000000000000004</v>
      </c>
      <c r="R3094" s="22">
        <f>Tabla1[[#This Row],[Fecha de Envío]]-Tabla1[[#This Row],[Fecha de Orden]]</f>
        <v>15</v>
      </c>
      <c r="S3094" s="24">
        <f>YEAR(Tabla1[[#This Row],[Fecha de Orden]])</f>
        <v>2022</v>
      </c>
      <c r="T3094" t="str">
        <f>VLOOKUP(Tabla1[[#This Row],[Nombre del Producto]],Tabla2[[Nombre Producto]:[Costo Unitario]],2,FALSE)</f>
        <v>Lot's O' Nuts</v>
      </c>
      <c r="U3094" t="str">
        <f>VLOOKUP(Tabla1[[#This Row],[Fábrica]],Tabla3[],4,FALSE)</f>
        <v>Arizona</v>
      </c>
    </row>
    <row r="3095" spans="1:21" x14ac:dyDescent="0.25">
      <c r="A3095" t="s">
        <v>1263</v>
      </c>
      <c r="B3095" s="3">
        <v>44885</v>
      </c>
      <c r="C3095" s="3">
        <v>44900</v>
      </c>
      <c r="D3095" t="s">
        <v>18</v>
      </c>
      <c r="E3095">
        <v>100454</v>
      </c>
      <c r="F3095" t="s">
        <v>19</v>
      </c>
      <c r="G3095" t="s">
        <v>30</v>
      </c>
      <c r="H3095" t="s">
        <v>31</v>
      </c>
      <c r="I3095">
        <v>10035</v>
      </c>
      <c r="J3095" t="s">
        <v>22</v>
      </c>
      <c r="K3095" t="s">
        <v>32</v>
      </c>
      <c r="L3095" t="s">
        <v>33</v>
      </c>
      <c r="M3095" t="s">
        <v>34</v>
      </c>
      <c r="N3095" s="5">
        <v>10.8</v>
      </c>
      <c r="O3095" s="7">
        <v>3</v>
      </c>
      <c r="P3095" s="5">
        <v>7.2</v>
      </c>
      <c r="Q3095" s="5">
        <v>3.6</v>
      </c>
      <c r="R3095" s="22">
        <f>Tabla1[[#This Row],[Fecha de Envío]]-Tabla1[[#This Row],[Fecha de Orden]]</f>
        <v>15</v>
      </c>
      <c r="S3095" s="24">
        <f>YEAR(Tabla1[[#This Row],[Fecha de Orden]])</f>
        <v>2022</v>
      </c>
      <c r="T3095" t="str">
        <f>VLOOKUP(Tabla1[[#This Row],[Nombre del Producto]],Tabla2[[Nombre Producto]:[Costo Unitario]],2,FALSE)</f>
        <v>Lot's O' Nuts</v>
      </c>
      <c r="U3095" t="str">
        <f>VLOOKUP(Tabla1[[#This Row],[Fábrica]],Tabla3[],4,FALSE)</f>
        <v>Arizona</v>
      </c>
    </row>
    <row r="3096" spans="1:21" x14ac:dyDescent="0.25">
      <c r="A3096" t="s">
        <v>2202</v>
      </c>
      <c r="B3096" s="3">
        <v>44885</v>
      </c>
      <c r="C3096" s="3">
        <v>44896</v>
      </c>
      <c r="D3096" t="s">
        <v>39</v>
      </c>
      <c r="E3096">
        <v>136420</v>
      </c>
      <c r="F3096" t="s">
        <v>19</v>
      </c>
      <c r="G3096" t="s">
        <v>120</v>
      </c>
      <c r="H3096" t="s">
        <v>21</v>
      </c>
      <c r="I3096">
        <v>92024</v>
      </c>
      <c r="J3096" t="s">
        <v>22</v>
      </c>
      <c r="K3096" t="s">
        <v>23</v>
      </c>
      <c r="L3096" t="s">
        <v>24</v>
      </c>
      <c r="M3096" t="s">
        <v>25</v>
      </c>
      <c r="N3096" s="5">
        <v>15</v>
      </c>
      <c r="O3096" s="7">
        <v>4</v>
      </c>
      <c r="P3096" s="5">
        <v>9.8000000000000007</v>
      </c>
      <c r="Q3096" s="5">
        <v>5.2</v>
      </c>
      <c r="R3096" s="22">
        <f>Tabla1[[#This Row],[Fecha de Envío]]-Tabla1[[#This Row],[Fecha de Orden]]</f>
        <v>11</v>
      </c>
      <c r="S3096" s="24">
        <f>YEAR(Tabla1[[#This Row],[Fecha de Orden]])</f>
        <v>2022</v>
      </c>
      <c r="T3096" t="str">
        <f>VLOOKUP(Tabla1[[#This Row],[Nombre del Producto]],Tabla2[[Nombre Producto]:[Costo Unitario]],2,FALSE)</f>
        <v>Wicked Choccy's</v>
      </c>
      <c r="U3096" t="str">
        <f>VLOOKUP(Tabla1[[#This Row],[Fábrica]],Tabla3[],4,FALSE)</f>
        <v>Georgia</v>
      </c>
    </row>
    <row r="3097" spans="1:21" x14ac:dyDescent="0.25">
      <c r="A3097" t="s">
        <v>2203</v>
      </c>
      <c r="B3097" s="3">
        <v>44885</v>
      </c>
      <c r="C3097" s="3">
        <v>44896</v>
      </c>
      <c r="D3097" t="s">
        <v>39</v>
      </c>
      <c r="E3097">
        <v>136420</v>
      </c>
      <c r="F3097" t="s">
        <v>19</v>
      </c>
      <c r="G3097" t="s">
        <v>120</v>
      </c>
      <c r="H3097" t="s">
        <v>21</v>
      </c>
      <c r="I3097">
        <v>92024</v>
      </c>
      <c r="J3097" t="s">
        <v>22</v>
      </c>
      <c r="K3097" t="s">
        <v>23</v>
      </c>
      <c r="L3097" t="s">
        <v>27</v>
      </c>
      <c r="M3097" t="s">
        <v>28</v>
      </c>
      <c r="N3097" s="5">
        <v>14.4</v>
      </c>
      <c r="O3097" s="7">
        <v>4</v>
      </c>
      <c r="P3097" s="5">
        <v>10</v>
      </c>
      <c r="Q3097" s="5">
        <v>4.4000000000000004</v>
      </c>
      <c r="R3097" s="22">
        <f>Tabla1[[#This Row],[Fecha de Envío]]-Tabla1[[#This Row],[Fecha de Orden]]</f>
        <v>11</v>
      </c>
      <c r="S3097" s="24">
        <f>YEAR(Tabla1[[#This Row],[Fecha de Orden]])</f>
        <v>2022</v>
      </c>
      <c r="T3097" t="str">
        <f>VLOOKUP(Tabla1[[#This Row],[Nombre del Producto]],Tabla2[[Nombre Producto]:[Costo Unitario]],2,FALSE)</f>
        <v>Lot's O' Nuts</v>
      </c>
      <c r="U3097" t="str">
        <f>VLOOKUP(Tabla1[[#This Row],[Fábrica]],Tabla3[],4,FALSE)</f>
        <v>Arizona</v>
      </c>
    </row>
    <row r="3098" spans="1:21" x14ac:dyDescent="0.25">
      <c r="A3098" t="s">
        <v>2703</v>
      </c>
      <c r="B3098" s="3">
        <v>44885</v>
      </c>
      <c r="C3098" s="3">
        <v>44901</v>
      </c>
      <c r="D3098" t="s">
        <v>18</v>
      </c>
      <c r="E3098">
        <v>156524</v>
      </c>
      <c r="F3098" t="s">
        <v>19</v>
      </c>
      <c r="G3098" t="s">
        <v>30</v>
      </c>
      <c r="H3098" t="s">
        <v>31</v>
      </c>
      <c r="I3098">
        <v>10011</v>
      </c>
      <c r="J3098" t="s">
        <v>22</v>
      </c>
      <c r="K3098" t="s">
        <v>32</v>
      </c>
      <c r="L3098" t="s">
        <v>36</v>
      </c>
      <c r="M3098" t="s">
        <v>37</v>
      </c>
      <c r="N3098" s="5">
        <v>9.75</v>
      </c>
      <c r="O3098" s="7">
        <v>3</v>
      </c>
      <c r="P3098" s="5">
        <v>6.33</v>
      </c>
      <c r="Q3098" s="5">
        <v>3.42</v>
      </c>
      <c r="R3098" s="22">
        <f>Tabla1[[#This Row],[Fecha de Envío]]-Tabla1[[#This Row],[Fecha de Orden]]</f>
        <v>16</v>
      </c>
      <c r="S3098" s="24">
        <f>YEAR(Tabla1[[#This Row],[Fecha de Orden]])</f>
        <v>2022</v>
      </c>
      <c r="T3098" t="str">
        <f>VLOOKUP(Tabla1[[#This Row],[Nombre del Producto]],Tabla2[[Nombre Producto]:[Costo Unitario]],2,FALSE)</f>
        <v>Wicked Choccy's</v>
      </c>
      <c r="U3098" t="str">
        <f>VLOOKUP(Tabla1[[#This Row],[Fábrica]],Tabla3[],4,FALSE)</f>
        <v>Georgia</v>
      </c>
    </row>
    <row r="3099" spans="1:21" x14ac:dyDescent="0.25">
      <c r="A3099" t="s">
        <v>3720</v>
      </c>
      <c r="B3099" s="3">
        <v>44885</v>
      </c>
      <c r="C3099" s="3">
        <v>44899</v>
      </c>
      <c r="D3099" t="s">
        <v>18</v>
      </c>
      <c r="E3099">
        <v>161767</v>
      </c>
      <c r="F3099" t="s">
        <v>19</v>
      </c>
      <c r="G3099" t="s">
        <v>186</v>
      </c>
      <c r="H3099" t="s">
        <v>42</v>
      </c>
      <c r="I3099">
        <v>75217</v>
      </c>
      <c r="J3099" t="s">
        <v>148</v>
      </c>
      <c r="K3099" t="s">
        <v>43</v>
      </c>
      <c r="L3099" t="s">
        <v>445</v>
      </c>
      <c r="M3099" t="s">
        <v>446</v>
      </c>
      <c r="N3099" s="5">
        <v>6.5</v>
      </c>
      <c r="O3099" s="7">
        <v>2</v>
      </c>
      <c r="P3099" s="5">
        <v>0.5</v>
      </c>
      <c r="Q3099" s="5">
        <v>6</v>
      </c>
      <c r="R3099" s="22">
        <f>Tabla1[[#This Row],[Fecha de Envío]]-Tabla1[[#This Row],[Fecha de Orden]]</f>
        <v>14</v>
      </c>
      <c r="S3099" s="24">
        <f>YEAR(Tabla1[[#This Row],[Fecha de Orden]])</f>
        <v>2022</v>
      </c>
      <c r="T3099" t="str">
        <f>VLOOKUP(Tabla1[[#This Row],[Nombre del Producto]],Tabla2[[Nombre Producto]:[Costo Unitario]],2,FALSE)</f>
        <v>The Other Factory</v>
      </c>
      <c r="U3099" t="str">
        <f>VLOOKUP(Tabla1[[#This Row],[Fábrica]],Tabla3[],4,FALSE)</f>
        <v>Tennessee</v>
      </c>
    </row>
    <row r="3100" spans="1:21" x14ac:dyDescent="0.25">
      <c r="A3100" t="s">
        <v>4518</v>
      </c>
      <c r="B3100" s="3">
        <v>44885</v>
      </c>
      <c r="C3100" s="3">
        <v>44901</v>
      </c>
      <c r="D3100" t="s">
        <v>18</v>
      </c>
      <c r="E3100">
        <v>116484</v>
      </c>
      <c r="F3100" t="s">
        <v>19</v>
      </c>
      <c r="G3100" t="s">
        <v>2400</v>
      </c>
      <c r="H3100" t="s">
        <v>210</v>
      </c>
      <c r="I3100">
        <v>43302</v>
      </c>
      <c r="J3100" t="s">
        <v>22</v>
      </c>
      <c r="K3100" t="s">
        <v>32</v>
      </c>
      <c r="L3100" t="s">
        <v>27</v>
      </c>
      <c r="M3100" t="s">
        <v>28</v>
      </c>
      <c r="N3100" s="5">
        <v>7.2</v>
      </c>
      <c r="O3100" s="7">
        <v>2</v>
      </c>
      <c r="P3100" s="5">
        <v>5</v>
      </c>
      <c r="Q3100" s="5">
        <v>2.2000000000000002</v>
      </c>
      <c r="R3100" s="22">
        <f>Tabla1[[#This Row],[Fecha de Envío]]-Tabla1[[#This Row],[Fecha de Orden]]</f>
        <v>16</v>
      </c>
      <c r="S3100" s="24">
        <f>YEAR(Tabla1[[#This Row],[Fecha de Orden]])</f>
        <v>2022</v>
      </c>
      <c r="T3100" t="str">
        <f>VLOOKUP(Tabla1[[#This Row],[Nombre del Producto]],Tabla2[[Nombre Producto]:[Costo Unitario]],2,FALSE)</f>
        <v>Lot's O' Nuts</v>
      </c>
      <c r="U3100" t="str">
        <f>VLOOKUP(Tabla1[[#This Row],[Fábrica]],Tabla3[],4,FALSE)</f>
        <v>Arizona</v>
      </c>
    </row>
    <row r="3101" spans="1:21" x14ac:dyDescent="0.25">
      <c r="A3101" t="s">
        <v>4519</v>
      </c>
      <c r="B3101" s="3">
        <v>44885</v>
      </c>
      <c r="C3101" s="3">
        <v>44901</v>
      </c>
      <c r="D3101" t="s">
        <v>18</v>
      </c>
      <c r="E3101">
        <v>116484</v>
      </c>
      <c r="F3101" t="s">
        <v>19</v>
      </c>
      <c r="G3101" t="s">
        <v>2400</v>
      </c>
      <c r="H3101" t="s">
        <v>210</v>
      </c>
      <c r="I3101">
        <v>43302</v>
      </c>
      <c r="J3101" t="s">
        <v>22</v>
      </c>
      <c r="K3101" t="s">
        <v>32</v>
      </c>
      <c r="L3101" t="s">
        <v>24</v>
      </c>
      <c r="M3101" t="s">
        <v>25</v>
      </c>
      <c r="N3101" s="5">
        <v>11.25</v>
      </c>
      <c r="O3101" s="7">
        <v>3</v>
      </c>
      <c r="P3101" s="5">
        <v>7.35</v>
      </c>
      <c r="Q3101" s="5">
        <v>3.9</v>
      </c>
      <c r="R3101" s="22">
        <f>Tabla1[[#This Row],[Fecha de Envío]]-Tabla1[[#This Row],[Fecha de Orden]]</f>
        <v>16</v>
      </c>
      <c r="S3101" s="24">
        <f>YEAR(Tabla1[[#This Row],[Fecha de Orden]])</f>
        <v>2022</v>
      </c>
      <c r="T3101" t="str">
        <f>VLOOKUP(Tabla1[[#This Row],[Nombre del Producto]],Tabla2[[Nombre Producto]:[Costo Unitario]],2,FALSE)</f>
        <v>Wicked Choccy's</v>
      </c>
      <c r="U3101" t="str">
        <f>VLOOKUP(Tabla1[[#This Row],[Fábrica]],Tabla3[],4,FALSE)</f>
        <v>Georgia</v>
      </c>
    </row>
    <row r="3102" spans="1:21" x14ac:dyDescent="0.25">
      <c r="A3102" t="s">
        <v>4983</v>
      </c>
      <c r="B3102" s="3">
        <v>44885</v>
      </c>
      <c r="C3102" s="3">
        <v>44900</v>
      </c>
      <c r="D3102" t="s">
        <v>18</v>
      </c>
      <c r="E3102">
        <v>112305</v>
      </c>
      <c r="F3102" t="s">
        <v>19</v>
      </c>
      <c r="G3102" t="s">
        <v>124</v>
      </c>
      <c r="H3102" t="s">
        <v>125</v>
      </c>
      <c r="I3102">
        <v>98105</v>
      </c>
      <c r="J3102" t="s">
        <v>22</v>
      </c>
      <c r="K3102" t="s">
        <v>23</v>
      </c>
      <c r="L3102" t="s">
        <v>27</v>
      </c>
      <c r="M3102" t="s">
        <v>28</v>
      </c>
      <c r="N3102" s="5">
        <v>10.8</v>
      </c>
      <c r="O3102" s="7">
        <v>3</v>
      </c>
      <c r="P3102" s="5">
        <v>7.5</v>
      </c>
      <c r="Q3102" s="5">
        <v>3.3</v>
      </c>
      <c r="R3102" s="22">
        <f>Tabla1[[#This Row],[Fecha de Envío]]-Tabla1[[#This Row],[Fecha de Orden]]</f>
        <v>15</v>
      </c>
      <c r="S3102" s="24">
        <f>YEAR(Tabla1[[#This Row],[Fecha de Orden]])</f>
        <v>2022</v>
      </c>
      <c r="T3102" t="str">
        <f>VLOOKUP(Tabla1[[#This Row],[Nombre del Producto]],Tabla2[[Nombre Producto]:[Costo Unitario]],2,FALSE)</f>
        <v>Lot's O' Nuts</v>
      </c>
      <c r="U3102" t="str">
        <f>VLOOKUP(Tabla1[[#This Row],[Fábrica]],Tabla3[],4,FALSE)</f>
        <v>Arizona</v>
      </c>
    </row>
    <row r="3103" spans="1:21" x14ac:dyDescent="0.25">
      <c r="A3103" t="s">
        <v>4984</v>
      </c>
      <c r="B3103" s="3">
        <v>44885</v>
      </c>
      <c r="C3103" s="3">
        <v>44900</v>
      </c>
      <c r="D3103" t="s">
        <v>18</v>
      </c>
      <c r="E3103">
        <v>112305</v>
      </c>
      <c r="F3103" t="s">
        <v>19</v>
      </c>
      <c r="G3103" t="s">
        <v>124</v>
      </c>
      <c r="H3103" t="s">
        <v>125</v>
      </c>
      <c r="I3103">
        <v>98105</v>
      </c>
      <c r="J3103" t="s">
        <v>22</v>
      </c>
      <c r="K3103" t="s">
        <v>23</v>
      </c>
      <c r="L3103" t="s">
        <v>33</v>
      </c>
      <c r="M3103" t="s">
        <v>34</v>
      </c>
      <c r="N3103" s="5">
        <v>21.6</v>
      </c>
      <c r="O3103" s="7">
        <v>6</v>
      </c>
      <c r="P3103" s="5">
        <v>14.4</v>
      </c>
      <c r="Q3103" s="5">
        <v>7.2</v>
      </c>
      <c r="R3103" s="22">
        <f>Tabla1[[#This Row],[Fecha de Envío]]-Tabla1[[#This Row],[Fecha de Orden]]</f>
        <v>15</v>
      </c>
      <c r="S3103" s="24">
        <f>YEAR(Tabla1[[#This Row],[Fecha de Orden]])</f>
        <v>2022</v>
      </c>
      <c r="T3103" t="str">
        <f>VLOOKUP(Tabla1[[#This Row],[Nombre del Producto]],Tabla2[[Nombre Producto]:[Costo Unitario]],2,FALSE)</f>
        <v>Lot's O' Nuts</v>
      </c>
      <c r="U3103" t="str">
        <f>VLOOKUP(Tabla1[[#This Row],[Fábrica]],Tabla3[],4,FALSE)</f>
        <v>Arizona</v>
      </c>
    </row>
    <row r="3104" spans="1:21" x14ac:dyDescent="0.25">
      <c r="A3104" t="s">
        <v>5383</v>
      </c>
      <c r="B3104" s="3">
        <v>44885</v>
      </c>
      <c r="C3104" s="3">
        <v>44899</v>
      </c>
      <c r="D3104" t="s">
        <v>18</v>
      </c>
      <c r="E3104">
        <v>158589</v>
      </c>
      <c r="F3104" t="s">
        <v>19</v>
      </c>
      <c r="G3104" t="s">
        <v>20</v>
      </c>
      <c r="H3104" t="s">
        <v>21</v>
      </c>
      <c r="I3104">
        <v>94109</v>
      </c>
      <c r="J3104" t="s">
        <v>22</v>
      </c>
      <c r="K3104" t="s">
        <v>23</v>
      </c>
      <c r="L3104" t="s">
        <v>45</v>
      </c>
      <c r="M3104" t="s">
        <v>46</v>
      </c>
      <c r="N3104" s="5">
        <v>10.47</v>
      </c>
      <c r="O3104" s="7">
        <v>3</v>
      </c>
      <c r="P3104" s="5">
        <v>7.47</v>
      </c>
      <c r="Q3104" s="5">
        <v>3</v>
      </c>
      <c r="R3104" s="22">
        <f>Tabla1[[#This Row],[Fecha de Envío]]-Tabla1[[#This Row],[Fecha de Orden]]</f>
        <v>14</v>
      </c>
      <c r="S3104" s="24">
        <f>YEAR(Tabla1[[#This Row],[Fecha de Orden]])</f>
        <v>2022</v>
      </c>
      <c r="T3104" t="str">
        <f>VLOOKUP(Tabla1[[#This Row],[Nombre del Producto]],Tabla2[[Nombre Producto]:[Costo Unitario]],2,FALSE)</f>
        <v>Lot's O' Nuts</v>
      </c>
      <c r="U3104" t="str">
        <f>VLOOKUP(Tabla1[[#This Row],[Fábrica]],Tabla3[],4,FALSE)</f>
        <v>Arizona</v>
      </c>
    </row>
    <row r="3105" spans="1:21" x14ac:dyDescent="0.25">
      <c r="A3105" t="s">
        <v>5458</v>
      </c>
      <c r="B3105" s="3">
        <v>44885</v>
      </c>
      <c r="C3105" s="3">
        <v>44899</v>
      </c>
      <c r="D3105" t="s">
        <v>18</v>
      </c>
      <c r="E3105">
        <v>124058</v>
      </c>
      <c r="F3105" t="s">
        <v>19</v>
      </c>
      <c r="G3105" t="s">
        <v>936</v>
      </c>
      <c r="H3105" t="s">
        <v>21</v>
      </c>
      <c r="I3105">
        <v>94601</v>
      </c>
      <c r="J3105" t="s">
        <v>22</v>
      </c>
      <c r="K3105" t="s">
        <v>23</v>
      </c>
      <c r="L3105" t="s">
        <v>24</v>
      </c>
      <c r="M3105" t="s">
        <v>25</v>
      </c>
      <c r="N3105" s="5">
        <v>11.25</v>
      </c>
      <c r="O3105" s="7">
        <v>3</v>
      </c>
      <c r="P3105" s="5">
        <v>7.35</v>
      </c>
      <c r="Q3105" s="5">
        <v>3.9</v>
      </c>
      <c r="R3105" s="22">
        <f>Tabla1[[#This Row],[Fecha de Envío]]-Tabla1[[#This Row],[Fecha de Orden]]</f>
        <v>14</v>
      </c>
      <c r="S3105" s="24">
        <f>YEAR(Tabla1[[#This Row],[Fecha de Orden]])</f>
        <v>2022</v>
      </c>
      <c r="T3105" t="str">
        <f>VLOOKUP(Tabla1[[#This Row],[Nombre del Producto]],Tabla2[[Nombre Producto]:[Costo Unitario]],2,FALSE)</f>
        <v>Wicked Choccy's</v>
      </c>
      <c r="U3105" t="str">
        <f>VLOOKUP(Tabla1[[#This Row],[Fábrica]],Tabla3[],4,FALSE)</f>
        <v>Georgia</v>
      </c>
    </row>
    <row r="3106" spans="1:21" x14ac:dyDescent="0.25">
      <c r="A3106" t="s">
        <v>6258</v>
      </c>
      <c r="B3106" s="3">
        <v>44885</v>
      </c>
      <c r="C3106" s="3">
        <v>44898</v>
      </c>
      <c r="D3106" t="s">
        <v>71</v>
      </c>
      <c r="E3106">
        <v>165743</v>
      </c>
      <c r="F3106" t="s">
        <v>19</v>
      </c>
      <c r="G3106" t="s">
        <v>478</v>
      </c>
      <c r="H3106" t="s">
        <v>203</v>
      </c>
      <c r="I3106">
        <v>80013</v>
      </c>
      <c r="J3106" t="s">
        <v>22</v>
      </c>
      <c r="K3106" t="s">
        <v>23</v>
      </c>
      <c r="L3106" t="s">
        <v>27</v>
      </c>
      <c r="M3106" t="s">
        <v>28</v>
      </c>
      <c r="N3106" s="5">
        <v>21.6</v>
      </c>
      <c r="O3106" s="7">
        <v>6</v>
      </c>
      <c r="P3106" s="5">
        <v>15</v>
      </c>
      <c r="Q3106" s="5">
        <v>6.6</v>
      </c>
      <c r="R3106" s="22">
        <f>Tabla1[[#This Row],[Fecha de Envío]]-Tabla1[[#This Row],[Fecha de Orden]]</f>
        <v>13</v>
      </c>
      <c r="S3106" s="24">
        <f>YEAR(Tabla1[[#This Row],[Fecha de Orden]])</f>
        <v>2022</v>
      </c>
      <c r="T3106" t="str">
        <f>VLOOKUP(Tabla1[[#This Row],[Nombre del Producto]],Tabla2[[Nombre Producto]:[Costo Unitario]],2,FALSE)</f>
        <v>Lot's O' Nuts</v>
      </c>
      <c r="U3106" t="str">
        <f>VLOOKUP(Tabla1[[#This Row],[Fábrica]],Tabla3[],4,FALSE)</f>
        <v>Arizona</v>
      </c>
    </row>
    <row r="3107" spans="1:21" x14ac:dyDescent="0.25">
      <c r="A3107" t="s">
        <v>6259</v>
      </c>
      <c r="B3107" s="3">
        <v>44885</v>
      </c>
      <c r="C3107" s="3">
        <v>44898</v>
      </c>
      <c r="D3107" t="s">
        <v>71</v>
      </c>
      <c r="E3107">
        <v>165743</v>
      </c>
      <c r="F3107" t="s">
        <v>19</v>
      </c>
      <c r="G3107" t="s">
        <v>478</v>
      </c>
      <c r="H3107" t="s">
        <v>203</v>
      </c>
      <c r="I3107">
        <v>80013</v>
      </c>
      <c r="J3107" t="s">
        <v>22</v>
      </c>
      <c r="K3107" t="s">
        <v>23</v>
      </c>
      <c r="L3107" t="s">
        <v>24</v>
      </c>
      <c r="M3107" t="s">
        <v>25</v>
      </c>
      <c r="N3107" s="5">
        <v>22.5</v>
      </c>
      <c r="O3107" s="7">
        <v>6</v>
      </c>
      <c r="P3107" s="5">
        <v>14.7</v>
      </c>
      <c r="Q3107" s="5">
        <v>7.8</v>
      </c>
      <c r="R3107" s="22">
        <f>Tabla1[[#This Row],[Fecha de Envío]]-Tabla1[[#This Row],[Fecha de Orden]]</f>
        <v>13</v>
      </c>
      <c r="S3107" s="24">
        <f>YEAR(Tabla1[[#This Row],[Fecha de Orden]])</f>
        <v>2022</v>
      </c>
      <c r="T3107" t="str">
        <f>VLOOKUP(Tabla1[[#This Row],[Nombre del Producto]],Tabla2[[Nombre Producto]:[Costo Unitario]],2,FALSE)</f>
        <v>Wicked Choccy's</v>
      </c>
      <c r="U3107" t="str">
        <f>VLOOKUP(Tabla1[[#This Row],[Fábrica]],Tabla3[],4,FALSE)</f>
        <v>Georgia</v>
      </c>
    </row>
    <row r="3108" spans="1:21" x14ac:dyDescent="0.25">
      <c r="A3108" t="s">
        <v>6899</v>
      </c>
      <c r="B3108" s="3">
        <v>44885</v>
      </c>
      <c r="C3108" s="3">
        <v>44899</v>
      </c>
      <c r="D3108" t="s">
        <v>18</v>
      </c>
      <c r="E3108">
        <v>146465</v>
      </c>
      <c r="F3108" t="s">
        <v>19</v>
      </c>
      <c r="G3108" t="s">
        <v>20</v>
      </c>
      <c r="H3108" t="s">
        <v>21</v>
      </c>
      <c r="I3108">
        <v>94122</v>
      </c>
      <c r="J3108" t="s">
        <v>22</v>
      </c>
      <c r="K3108" t="s">
        <v>23</v>
      </c>
      <c r="L3108" t="s">
        <v>27</v>
      </c>
      <c r="M3108" t="s">
        <v>28</v>
      </c>
      <c r="N3108" s="5">
        <v>32.4</v>
      </c>
      <c r="O3108" s="7">
        <v>9</v>
      </c>
      <c r="P3108" s="5">
        <v>22.5</v>
      </c>
      <c r="Q3108" s="5">
        <v>9.9</v>
      </c>
      <c r="R3108" s="22">
        <f>Tabla1[[#This Row],[Fecha de Envío]]-Tabla1[[#This Row],[Fecha de Orden]]</f>
        <v>14</v>
      </c>
      <c r="S3108" s="24">
        <f>YEAR(Tabla1[[#This Row],[Fecha de Orden]])</f>
        <v>2022</v>
      </c>
      <c r="T3108" t="str">
        <f>VLOOKUP(Tabla1[[#This Row],[Nombre del Producto]],Tabla2[[Nombre Producto]:[Costo Unitario]],2,FALSE)</f>
        <v>Lot's O' Nuts</v>
      </c>
      <c r="U3108" t="str">
        <f>VLOOKUP(Tabla1[[#This Row],[Fábrica]],Tabla3[],4,FALSE)</f>
        <v>Arizona</v>
      </c>
    </row>
    <row r="3109" spans="1:21" x14ac:dyDescent="0.25">
      <c r="A3109" t="s">
        <v>7123</v>
      </c>
      <c r="B3109" s="3">
        <v>44885</v>
      </c>
      <c r="C3109" s="3">
        <v>44899</v>
      </c>
      <c r="D3109" t="s">
        <v>18</v>
      </c>
      <c r="E3109">
        <v>110891</v>
      </c>
      <c r="F3109" t="s">
        <v>19</v>
      </c>
      <c r="G3109" t="s">
        <v>144</v>
      </c>
      <c r="H3109" t="s">
        <v>101</v>
      </c>
      <c r="I3109">
        <v>19140</v>
      </c>
      <c r="J3109" t="s">
        <v>22</v>
      </c>
      <c r="K3109" t="s">
        <v>32</v>
      </c>
      <c r="L3109" t="s">
        <v>45</v>
      </c>
      <c r="M3109" t="s">
        <v>46</v>
      </c>
      <c r="N3109" s="5">
        <v>13.96</v>
      </c>
      <c r="O3109" s="7">
        <v>4</v>
      </c>
      <c r="P3109" s="5">
        <v>9.9600000000000009</v>
      </c>
      <c r="Q3109" s="5">
        <v>4</v>
      </c>
      <c r="R3109" s="22">
        <f>Tabla1[[#This Row],[Fecha de Envío]]-Tabla1[[#This Row],[Fecha de Orden]]</f>
        <v>14</v>
      </c>
      <c r="S3109" s="24">
        <f>YEAR(Tabla1[[#This Row],[Fecha de Orden]])</f>
        <v>2022</v>
      </c>
      <c r="T3109" t="str">
        <f>VLOOKUP(Tabla1[[#This Row],[Nombre del Producto]],Tabla2[[Nombre Producto]:[Costo Unitario]],2,FALSE)</f>
        <v>Lot's O' Nuts</v>
      </c>
      <c r="U3109" t="str">
        <f>VLOOKUP(Tabla1[[#This Row],[Fábrica]],Tabla3[],4,FALSE)</f>
        <v>Arizona</v>
      </c>
    </row>
    <row r="3110" spans="1:21" x14ac:dyDescent="0.25">
      <c r="A3110" t="s">
        <v>8236</v>
      </c>
      <c r="B3110" s="3">
        <v>44885</v>
      </c>
      <c r="C3110" s="3">
        <v>44901</v>
      </c>
      <c r="D3110" t="s">
        <v>18</v>
      </c>
      <c r="E3110">
        <v>144652</v>
      </c>
      <c r="F3110" t="s">
        <v>19</v>
      </c>
      <c r="G3110" t="s">
        <v>53</v>
      </c>
      <c r="H3110" t="s">
        <v>21</v>
      </c>
      <c r="I3110">
        <v>90008</v>
      </c>
      <c r="J3110" t="s">
        <v>22</v>
      </c>
      <c r="K3110" t="s">
        <v>23</v>
      </c>
      <c r="L3110" t="s">
        <v>36</v>
      </c>
      <c r="M3110" t="s">
        <v>37</v>
      </c>
      <c r="N3110" s="5">
        <v>22.75</v>
      </c>
      <c r="O3110" s="7">
        <v>7</v>
      </c>
      <c r="P3110" s="5">
        <v>14.77</v>
      </c>
      <c r="Q3110" s="5">
        <v>7.98</v>
      </c>
      <c r="R3110" s="22">
        <f>Tabla1[[#This Row],[Fecha de Envío]]-Tabla1[[#This Row],[Fecha de Orden]]</f>
        <v>16</v>
      </c>
      <c r="S3110" s="24">
        <f>YEAR(Tabla1[[#This Row],[Fecha de Orden]])</f>
        <v>2022</v>
      </c>
      <c r="T3110" t="str">
        <f>VLOOKUP(Tabla1[[#This Row],[Nombre del Producto]],Tabla2[[Nombre Producto]:[Costo Unitario]],2,FALSE)</f>
        <v>Wicked Choccy's</v>
      </c>
      <c r="U3110" t="str">
        <f>VLOOKUP(Tabla1[[#This Row],[Fábrica]],Tabla3[],4,FALSE)</f>
        <v>Georgia</v>
      </c>
    </row>
    <row r="3111" spans="1:21" x14ac:dyDescent="0.25">
      <c r="A3111" t="s">
        <v>8408</v>
      </c>
      <c r="B3111" s="3">
        <v>44885</v>
      </c>
      <c r="C3111" s="3">
        <v>44902</v>
      </c>
      <c r="D3111" t="s">
        <v>18</v>
      </c>
      <c r="E3111">
        <v>163965</v>
      </c>
      <c r="F3111" t="s">
        <v>19</v>
      </c>
      <c r="G3111" t="s">
        <v>529</v>
      </c>
      <c r="H3111" t="s">
        <v>255</v>
      </c>
      <c r="I3111">
        <v>33180</v>
      </c>
      <c r="J3111" t="s">
        <v>22</v>
      </c>
      <c r="K3111" t="s">
        <v>66</v>
      </c>
      <c r="L3111" t="s">
        <v>36</v>
      </c>
      <c r="M3111" t="s">
        <v>37</v>
      </c>
      <c r="N3111" s="5">
        <v>9.75</v>
      </c>
      <c r="O3111" s="7">
        <v>3</v>
      </c>
      <c r="P3111" s="5">
        <v>6.33</v>
      </c>
      <c r="Q3111" s="5">
        <v>3.42</v>
      </c>
      <c r="R3111" s="22">
        <f>Tabla1[[#This Row],[Fecha de Envío]]-Tabla1[[#This Row],[Fecha de Orden]]</f>
        <v>17</v>
      </c>
      <c r="S3111" s="24">
        <f>YEAR(Tabla1[[#This Row],[Fecha de Orden]])</f>
        <v>2022</v>
      </c>
      <c r="T3111" t="str">
        <f>VLOOKUP(Tabla1[[#This Row],[Nombre del Producto]],Tabla2[[Nombre Producto]:[Costo Unitario]],2,FALSE)</f>
        <v>Wicked Choccy's</v>
      </c>
      <c r="U3111" t="str">
        <f>VLOOKUP(Tabla1[[#This Row],[Fábrica]],Tabla3[],4,FALSE)</f>
        <v>Georgia</v>
      </c>
    </row>
    <row r="3112" spans="1:21" x14ac:dyDescent="0.25">
      <c r="A3112" t="s">
        <v>8409</v>
      </c>
      <c r="B3112" s="3">
        <v>44885</v>
      </c>
      <c r="C3112" s="3">
        <v>44902</v>
      </c>
      <c r="D3112" t="s">
        <v>18</v>
      </c>
      <c r="E3112">
        <v>163965</v>
      </c>
      <c r="F3112" t="s">
        <v>19</v>
      </c>
      <c r="G3112" t="s">
        <v>529</v>
      </c>
      <c r="H3112" t="s">
        <v>255</v>
      </c>
      <c r="I3112">
        <v>33180</v>
      </c>
      <c r="J3112" t="s">
        <v>22</v>
      </c>
      <c r="K3112" t="s">
        <v>66</v>
      </c>
      <c r="L3112" t="s">
        <v>27</v>
      </c>
      <c r="M3112" t="s">
        <v>28</v>
      </c>
      <c r="N3112" s="5">
        <v>14.4</v>
      </c>
      <c r="O3112" s="7">
        <v>4</v>
      </c>
      <c r="P3112" s="5">
        <v>10</v>
      </c>
      <c r="Q3112" s="5">
        <v>4.4000000000000004</v>
      </c>
      <c r="R3112" s="22">
        <f>Tabla1[[#This Row],[Fecha de Envío]]-Tabla1[[#This Row],[Fecha de Orden]]</f>
        <v>17</v>
      </c>
      <c r="S3112" s="24">
        <f>YEAR(Tabla1[[#This Row],[Fecha de Orden]])</f>
        <v>2022</v>
      </c>
      <c r="T3112" t="str">
        <f>VLOOKUP(Tabla1[[#This Row],[Nombre del Producto]],Tabla2[[Nombre Producto]:[Costo Unitario]],2,FALSE)</f>
        <v>Lot's O' Nuts</v>
      </c>
      <c r="U3112" t="str">
        <f>VLOOKUP(Tabla1[[#This Row],[Fábrica]],Tabla3[],4,FALSE)</f>
        <v>Arizona</v>
      </c>
    </row>
    <row r="3113" spans="1:21" x14ac:dyDescent="0.25">
      <c r="A3113" t="s">
        <v>919</v>
      </c>
      <c r="B3113" s="3">
        <v>44886</v>
      </c>
      <c r="C3113" s="3">
        <v>44902</v>
      </c>
      <c r="D3113" t="s">
        <v>18</v>
      </c>
      <c r="E3113">
        <v>107083</v>
      </c>
      <c r="F3113" t="s">
        <v>19</v>
      </c>
      <c r="G3113" t="s">
        <v>920</v>
      </c>
      <c r="H3113" t="s">
        <v>42</v>
      </c>
      <c r="I3113">
        <v>76106</v>
      </c>
      <c r="J3113" t="s">
        <v>22</v>
      </c>
      <c r="K3113" t="s">
        <v>43</v>
      </c>
      <c r="L3113" t="s">
        <v>27</v>
      </c>
      <c r="M3113" t="s">
        <v>28</v>
      </c>
      <c r="N3113" s="5">
        <v>10.8</v>
      </c>
      <c r="O3113" s="7">
        <v>3</v>
      </c>
      <c r="P3113" s="5">
        <v>7.5</v>
      </c>
      <c r="Q3113" s="5">
        <v>3.3</v>
      </c>
      <c r="R3113" s="22">
        <f>Tabla1[[#This Row],[Fecha de Envío]]-Tabla1[[#This Row],[Fecha de Orden]]</f>
        <v>16</v>
      </c>
      <c r="S3113" s="24">
        <f>YEAR(Tabla1[[#This Row],[Fecha de Orden]])</f>
        <v>2022</v>
      </c>
      <c r="T3113" t="str">
        <f>VLOOKUP(Tabla1[[#This Row],[Nombre del Producto]],Tabla2[[Nombre Producto]:[Costo Unitario]],2,FALSE)</f>
        <v>Lot's O' Nuts</v>
      </c>
      <c r="U3113" t="str">
        <f>VLOOKUP(Tabla1[[#This Row],[Fábrica]],Tabla3[],4,FALSE)</f>
        <v>Arizona</v>
      </c>
    </row>
    <row r="3114" spans="1:21" x14ac:dyDescent="0.25">
      <c r="A3114" t="s">
        <v>921</v>
      </c>
      <c r="B3114" s="3">
        <v>44886</v>
      </c>
      <c r="C3114" s="3">
        <v>44902</v>
      </c>
      <c r="D3114" t="s">
        <v>18</v>
      </c>
      <c r="E3114">
        <v>107083</v>
      </c>
      <c r="F3114" t="s">
        <v>19</v>
      </c>
      <c r="G3114" t="s">
        <v>920</v>
      </c>
      <c r="H3114" t="s">
        <v>42</v>
      </c>
      <c r="I3114">
        <v>76106</v>
      </c>
      <c r="J3114" t="s">
        <v>22</v>
      </c>
      <c r="K3114" t="s">
        <v>43</v>
      </c>
      <c r="L3114" t="s">
        <v>36</v>
      </c>
      <c r="M3114" t="s">
        <v>37</v>
      </c>
      <c r="N3114" s="5">
        <v>6.5</v>
      </c>
      <c r="O3114" s="7">
        <v>2</v>
      </c>
      <c r="P3114" s="5">
        <v>4.22</v>
      </c>
      <c r="Q3114" s="5">
        <v>2.2799999999999998</v>
      </c>
      <c r="R3114" s="22">
        <f>Tabla1[[#This Row],[Fecha de Envío]]-Tabla1[[#This Row],[Fecha de Orden]]</f>
        <v>16</v>
      </c>
      <c r="S3114" s="24">
        <f>YEAR(Tabla1[[#This Row],[Fecha de Orden]])</f>
        <v>2022</v>
      </c>
      <c r="T3114" t="str">
        <f>VLOOKUP(Tabla1[[#This Row],[Nombre del Producto]],Tabla2[[Nombre Producto]:[Costo Unitario]],2,FALSE)</f>
        <v>Wicked Choccy's</v>
      </c>
      <c r="U3114" t="str">
        <f>VLOOKUP(Tabla1[[#This Row],[Fábrica]],Tabla3[],4,FALSE)</f>
        <v>Georgia</v>
      </c>
    </row>
    <row r="3115" spans="1:21" x14ac:dyDescent="0.25">
      <c r="A3115" t="s">
        <v>1554</v>
      </c>
      <c r="B3115" s="3">
        <v>44886</v>
      </c>
      <c r="C3115" s="3">
        <v>44901</v>
      </c>
      <c r="D3115" t="s">
        <v>71</v>
      </c>
      <c r="E3115">
        <v>105690</v>
      </c>
      <c r="F3115" t="s">
        <v>19</v>
      </c>
      <c r="G3115" t="s">
        <v>1555</v>
      </c>
      <c r="H3115" t="s">
        <v>42</v>
      </c>
      <c r="I3115">
        <v>77642</v>
      </c>
      <c r="J3115" t="s">
        <v>22</v>
      </c>
      <c r="K3115" t="s">
        <v>43</v>
      </c>
      <c r="L3115" t="s">
        <v>33</v>
      </c>
      <c r="M3115" t="s">
        <v>34</v>
      </c>
      <c r="N3115" s="5">
        <v>7.2</v>
      </c>
      <c r="O3115" s="7">
        <v>2</v>
      </c>
      <c r="P3115" s="5">
        <v>4.8</v>
      </c>
      <c r="Q3115" s="5">
        <v>2.4</v>
      </c>
      <c r="R3115" s="22">
        <f>Tabla1[[#This Row],[Fecha de Envío]]-Tabla1[[#This Row],[Fecha de Orden]]</f>
        <v>15</v>
      </c>
      <c r="S3115" s="24">
        <f>YEAR(Tabla1[[#This Row],[Fecha de Orden]])</f>
        <v>2022</v>
      </c>
      <c r="T3115" t="str">
        <f>VLOOKUP(Tabla1[[#This Row],[Nombre del Producto]],Tabla2[[Nombre Producto]:[Costo Unitario]],2,FALSE)</f>
        <v>Lot's O' Nuts</v>
      </c>
      <c r="U3115" t="str">
        <f>VLOOKUP(Tabla1[[#This Row],[Fábrica]],Tabla3[],4,FALSE)</f>
        <v>Arizona</v>
      </c>
    </row>
    <row r="3116" spans="1:21" x14ac:dyDescent="0.25">
      <c r="A3116" t="s">
        <v>1556</v>
      </c>
      <c r="B3116" s="3">
        <v>44886</v>
      </c>
      <c r="C3116" s="3">
        <v>44901</v>
      </c>
      <c r="D3116" t="s">
        <v>71</v>
      </c>
      <c r="E3116">
        <v>105690</v>
      </c>
      <c r="F3116" t="s">
        <v>19</v>
      </c>
      <c r="G3116" t="s">
        <v>1555</v>
      </c>
      <c r="H3116" t="s">
        <v>42</v>
      </c>
      <c r="I3116">
        <v>77642</v>
      </c>
      <c r="J3116" t="s">
        <v>22</v>
      </c>
      <c r="K3116" t="s">
        <v>43</v>
      </c>
      <c r="L3116" t="s">
        <v>27</v>
      </c>
      <c r="M3116" t="s">
        <v>28</v>
      </c>
      <c r="N3116" s="5">
        <v>7.2</v>
      </c>
      <c r="O3116" s="7">
        <v>2</v>
      </c>
      <c r="P3116" s="5">
        <v>5</v>
      </c>
      <c r="Q3116" s="5">
        <v>2.2000000000000002</v>
      </c>
      <c r="R3116" s="22">
        <f>Tabla1[[#This Row],[Fecha de Envío]]-Tabla1[[#This Row],[Fecha de Orden]]</f>
        <v>15</v>
      </c>
      <c r="S3116" s="24">
        <f>YEAR(Tabla1[[#This Row],[Fecha de Orden]])</f>
        <v>2022</v>
      </c>
      <c r="T3116" t="str">
        <f>VLOOKUP(Tabla1[[#This Row],[Nombre del Producto]],Tabla2[[Nombre Producto]:[Costo Unitario]],2,FALSE)</f>
        <v>Lot's O' Nuts</v>
      </c>
      <c r="U3116" t="str">
        <f>VLOOKUP(Tabla1[[#This Row],[Fábrica]],Tabla3[],4,FALSE)</f>
        <v>Arizona</v>
      </c>
    </row>
    <row r="3117" spans="1:21" x14ac:dyDescent="0.25">
      <c r="A3117" t="s">
        <v>2744</v>
      </c>
      <c r="B3117" s="3">
        <v>44886</v>
      </c>
      <c r="C3117" s="3">
        <v>44898</v>
      </c>
      <c r="D3117" t="s">
        <v>71</v>
      </c>
      <c r="E3117">
        <v>109337</v>
      </c>
      <c r="F3117" t="s">
        <v>19</v>
      </c>
      <c r="G3117" t="s">
        <v>283</v>
      </c>
      <c r="H3117" t="s">
        <v>147</v>
      </c>
      <c r="I3117">
        <v>46226</v>
      </c>
      <c r="J3117" t="s">
        <v>22</v>
      </c>
      <c r="K3117" t="s">
        <v>43</v>
      </c>
      <c r="L3117" t="s">
        <v>24</v>
      </c>
      <c r="M3117" t="s">
        <v>25</v>
      </c>
      <c r="N3117" s="5">
        <v>18.75</v>
      </c>
      <c r="O3117" s="7">
        <v>5</v>
      </c>
      <c r="P3117" s="5">
        <v>12.25</v>
      </c>
      <c r="Q3117" s="5">
        <v>6.5</v>
      </c>
      <c r="R3117" s="22">
        <f>Tabla1[[#This Row],[Fecha de Envío]]-Tabla1[[#This Row],[Fecha de Orden]]</f>
        <v>12</v>
      </c>
      <c r="S3117" s="24">
        <f>YEAR(Tabla1[[#This Row],[Fecha de Orden]])</f>
        <v>2022</v>
      </c>
      <c r="T3117" t="str">
        <f>VLOOKUP(Tabla1[[#This Row],[Nombre del Producto]],Tabla2[[Nombre Producto]:[Costo Unitario]],2,FALSE)</f>
        <v>Wicked Choccy's</v>
      </c>
      <c r="U3117" t="str">
        <f>VLOOKUP(Tabla1[[#This Row],[Fábrica]],Tabla3[],4,FALSE)</f>
        <v>Georgia</v>
      </c>
    </row>
    <row r="3118" spans="1:21" x14ac:dyDescent="0.25">
      <c r="A3118" t="s">
        <v>2745</v>
      </c>
      <c r="B3118" s="3">
        <v>44886</v>
      </c>
      <c r="C3118" s="3">
        <v>44898</v>
      </c>
      <c r="D3118" t="s">
        <v>71</v>
      </c>
      <c r="E3118">
        <v>109337</v>
      </c>
      <c r="F3118" t="s">
        <v>19</v>
      </c>
      <c r="G3118" t="s">
        <v>283</v>
      </c>
      <c r="H3118" t="s">
        <v>147</v>
      </c>
      <c r="I3118">
        <v>46226</v>
      </c>
      <c r="J3118" t="s">
        <v>22</v>
      </c>
      <c r="K3118" t="s">
        <v>43</v>
      </c>
      <c r="L3118" t="s">
        <v>27</v>
      </c>
      <c r="M3118" t="s">
        <v>28</v>
      </c>
      <c r="N3118" s="5">
        <v>21.6</v>
      </c>
      <c r="O3118" s="7">
        <v>6</v>
      </c>
      <c r="P3118" s="5">
        <v>15</v>
      </c>
      <c r="Q3118" s="5">
        <v>6.6</v>
      </c>
      <c r="R3118" s="22">
        <f>Tabla1[[#This Row],[Fecha de Envío]]-Tabla1[[#This Row],[Fecha de Orden]]</f>
        <v>12</v>
      </c>
      <c r="S3118" s="24">
        <f>YEAR(Tabla1[[#This Row],[Fecha de Orden]])</f>
        <v>2022</v>
      </c>
      <c r="T3118" t="str">
        <f>VLOOKUP(Tabla1[[#This Row],[Nombre del Producto]],Tabla2[[Nombre Producto]:[Costo Unitario]],2,FALSE)</f>
        <v>Lot's O' Nuts</v>
      </c>
      <c r="U3118" t="str">
        <f>VLOOKUP(Tabla1[[#This Row],[Fábrica]],Tabla3[],4,FALSE)</f>
        <v>Arizona</v>
      </c>
    </row>
    <row r="3119" spans="1:21" x14ac:dyDescent="0.25">
      <c r="A3119" t="s">
        <v>2746</v>
      </c>
      <c r="B3119" s="3">
        <v>44886</v>
      </c>
      <c r="C3119" s="3">
        <v>44898</v>
      </c>
      <c r="D3119" t="s">
        <v>71</v>
      </c>
      <c r="E3119">
        <v>109337</v>
      </c>
      <c r="F3119" t="s">
        <v>19</v>
      </c>
      <c r="G3119" t="s">
        <v>283</v>
      </c>
      <c r="H3119" t="s">
        <v>147</v>
      </c>
      <c r="I3119">
        <v>46226</v>
      </c>
      <c r="J3119" t="s">
        <v>22</v>
      </c>
      <c r="K3119" t="s">
        <v>43</v>
      </c>
      <c r="L3119" t="s">
        <v>45</v>
      </c>
      <c r="M3119" t="s">
        <v>46</v>
      </c>
      <c r="N3119" s="5">
        <v>10.47</v>
      </c>
      <c r="O3119" s="7">
        <v>3</v>
      </c>
      <c r="P3119" s="5">
        <v>7.47</v>
      </c>
      <c r="Q3119" s="5">
        <v>3</v>
      </c>
      <c r="R3119" s="22">
        <f>Tabla1[[#This Row],[Fecha de Envío]]-Tabla1[[#This Row],[Fecha de Orden]]</f>
        <v>12</v>
      </c>
      <c r="S3119" s="24">
        <f>YEAR(Tabla1[[#This Row],[Fecha de Orden]])</f>
        <v>2022</v>
      </c>
      <c r="T3119" t="str">
        <f>VLOOKUP(Tabla1[[#This Row],[Nombre del Producto]],Tabla2[[Nombre Producto]:[Costo Unitario]],2,FALSE)</f>
        <v>Lot's O' Nuts</v>
      </c>
      <c r="U3119" t="str">
        <f>VLOOKUP(Tabla1[[#This Row],[Fábrica]],Tabla3[],4,FALSE)</f>
        <v>Arizona</v>
      </c>
    </row>
    <row r="3120" spans="1:21" x14ac:dyDescent="0.25">
      <c r="A3120" t="s">
        <v>2747</v>
      </c>
      <c r="B3120" s="3">
        <v>44886</v>
      </c>
      <c r="C3120" s="3">
        <v>44898</v>
      </c>
      <c r="D3120" t="s">
        <v>71</v>
      </c>
      <c r="E3120">
        <v>109337</v>
      </c>
      <c r="F3120" t="s">
        <v>19</v>
      </c>
      <c r="G3120" t="s">
        <v>283</v>
      </c>
      <c r="H3120" t="s">
        <v>147</v>
      </c>
      <c r="I3120">
        <v>46226</v>
      </c>
      <c r="J3120" t="s">
        <v>22</v>
      </c>
      <c r="K3120" t="s">
        <v>43</v>
      </c>
      <c r="L3120" t="s">
        <v>33</v>
      </c>
      <c r="M3120" t="s">
        <v>34</v>
      </c>
      <c r="N3120" s="5">
        <v>7.2</v>
      </c>
      <c r="O3120" s="7">
        <v>2</v>
      </c>
      <c r="P3120" s="5">
        <v>4.8</v>
      </c>
      <c r="Q3120" s="5">
        <v>2.4</v>
      </c>
      <c r="R3120" s="22">
        <f>Tabla1[[#This Row],[Fecha de Envío]]-Tabla1[[#This Row],[Fecha de Orden]]</f>
        <v>12</v>
      </c>
      <c r="S3120" s="24">
        <f>YEAR(Tabla1[[#This Row],[Fecha de Orden]])</f>
        <v>2022</v>
      </c>
      <c r="T3120" t="str">
        <f>VLOOKUP(Tabla1[[#This Row],[Nombre del Producto]],Tabla2[[Nombre Producto]:[Costo Unitario]],2,FALSE)</f>
        <v>Lot's O' Nuts</v>
      </c>
      <c r="U3120" t="str">
        <f>VLOOKUP(Tabla1[[#This Row],[Fábrica]],Tabla3[],4,FALSE)</f>
        <v>Arizona</v>
      </c>
    </row>
    <row r="3121" spans="1:21" x14ac:dyDescent="0.25">
      <c r="A3121" t="s">
        <v>3324</v>
      </c>
      <c r="B3121" s="3">
        <v>44886</v>
      </c>
      <c r="C3121" s="3">
        <v>44898</v>
      </c>
      <c r="D3121" t="s">
        <v>71</v>
      </c>
      <c r="E3121">
        <v>159499</v>
      </c>
      <c r="F3121" t="s">
        <v>19</v>
      </c>
      <c r="G3121" t="s">
        <v>165</v>
      </c>
      <c r="H3121" t="s">
        <v>69</v>
      </c>
      <c r="I3121">
        <v>85023</v>
      </c>
      <c r="J3121" t="s">
        <v>22</v>
      </c>
      <c r="K3121" t="s">
        <v>23</v>
      </c>
      <c r="L3121" t="s">
        <v>45</v>
      </c>
      <c r="M3121" t="s">
        <v>46</v>
      </c>
      <c r="N3121" s="5">
        <v>20.94</v>
      </c>
      <c r="O3121" s="7">
        <v>6</v>
      </c>
      <c r="P3121" s="5">
        <v>14.94</v>
      </c>
      <c r="Q3121" s="5">
        <v>6</v>
      </c>
      <c r="R3121" s="22">
        <f>Tabla1[[#This Row],[Fecha de Envío]]-Tabla1[[#This Row],[Fecha de Orden]]</f>
        <v>12</v>
      </c>
      <c r="S3121" s="24">
        <f>YEAR(Tabla1[[#This Row],[Fecha de Orden]])</f>
        <v>2022</v>
      </c>
      <c r="T3121" t="str">
        <f>VLOOKUP(Tabla1[[#This Row],[Nombre del Producto]],Tabla2[[Nombre Producto]:[Costo Unitario]],2,FALSE)</f>
        <v>Lot's O' Nuts</v>
      </c>
      <c r="U3121" t="str">
        <f>VLOOKUP(Tabla1[[#This Row],[Fábrica]],Tabla3[],4,FALSE)</f>
        <v>Arizona</v>
      </c>
    </row>
    <row r="3122" spans="1:21" x14ac:dyDescent="0.25">
      <c r="A3122" t="s">
        <v>3325</v>
      </c>
      <c r="B3122" s="3">
        <v>44886</v>
      </c>
      <c r="C3122" s="3">
        <v>44898</v>
      </c>
      <c r="D3122" t="s">
        <v>71</v>
      </c>
      <c r="E3122">
        <v>159499</v>
      </c>
      <c r="F3122" t="s">
        <v>19</v>
      </c>
      <c r="G3122" t="s">
        <v>165</v>
      </c>
      <c r="H3122" t="s">
        <v>69</v>
      </c>
      <c r="I3122">
        <v>85023</v>
      </c>
      <c r="J3122" t="s">
        <v>148</v>
      </c>
      <c r="K3122" t="s">
        <v>23</v>
      </c>
      <c r="L3122" t="s">
        <v>445</v>
      </c>
      <c r="M3122" t="s">
        <v>446</v>
      </c>
      <c r="N3122" s="5">
        <v>16.25</v>
      </c>
      <c r="O3122" s="7">
        <v>5</v>
      </c>
      <c r="P3122" s="5">
        <v>1.25</v>
      </c>
      <c r="Q3122" s="5">
        <v>15</v>
      </c>
      <c r="R3122" s="22">
        <f>Tabla1[[#This Row],[Fecha de Envío]]-Tabla1[[#This Row],[Fecha de Orden]]</f>
        <v>12</v>
      </c>
      <c r="S3122" s="24">
        <f>YEAR(Tabla1[[#This Row],[Fecha de Orden]])</f>
        <v>2022</v>
      </c>
      <c r="T3122" t="str">
        <f>VLOOKUP(Tabla1[[#This Row],[Nombre del Producto]],Tabla2[[Nombre Producto]:[Costo Unitario]],2,FALSE)</f>
        <v>The Other Factory</v>
      </c>
      <c r="U3122" t="str">
        <f>VLOOKUP(Tabla1[[#This Row],[Fábrica]],Tabla3[],4,FALSE)</f>
        <v>Tennessee</v>
      </c>
    </row>
    <row r="3123" spans="1:21" x14ac:dyDescent="0.25">
      <c r="A3123" t="s">
        <v>3326</v>
      </c>
      <c r="B3123" s="3">
        <v>44886</v>
      </c>
      <c r="C3123" s="3">
        <v>44898</v>
      </c>
      <c r="D3123" t="s">
        <v>71</v>
      </c>
      <c r="E3123">
        <v>159499</v>
      </c>
      <c r="F3123" t="s">
        <v>19</v>
      </c>
      <c r="G3123" t="s">
        <v>165</v>
      </c>
      <c r="H3123" t="s">
        <v>69</v>
      </c>
      <c r="I3123">
        <v>85023</v>
      </c>
      <c r="J3123" t="s">
        <v>22</v>
      </c>
      <c r="K3123" t="s">
        <v>23</v>
      </c>
      <c r="L3123" t="s">
        <v>24</v>
      </c>
      <c r="M3123" t="s">
        <v>25</v>
      </c>
      <c r="N3123" s="5">
        <v>7.5</v>
      </c>
      <c r="O3123" s="7">
        <v>2</v>
      </c>
      <c r="P3123" s="5">
        <v>4.9000000000000004</v>
      </c>
      <c r="Q3123" s="5">
        <v>2.6</v>
      </c>
      <c r="R3123" s="22">
        <f>Tabla1[[#This Row],[Fecha de Envío]]-Tabla1[[#This Row],[Fecha de Orden]]</f>
        <v>12</v>
      </c>
      <c r="S3123" s="24">
        <f>YEAR(Tabla1[[#This Row],[Fecha de Orden]])</f>
        <v>2022</v>
      </c>
      <c r="T3123" t="str">
        <f>VLOOKUP(Tabla1[[#This Row],[Nombre del Producto]],Tabla2[[Nombre Producto]:[Costo Unitario]],2,FALSE)</f>
        <v>Wicked Choccy's</v>
      </c>
      <c r="U3123" t="str">
        <f>VLOOKUP(Tabla1[[#This Row],[Fábrica]],Tabla3[],4,FALSE)</f>
        <v>Georgia</v>
      </c>
    </row>
    <row r="3124" spans="1:21" x14ac:dyDescent="0.25">
      <c r="A3124" t="s">
        <v>4321</v>
      </c>
      <c r="B3124" s="3">
        <v>44886</v>
      </c>
      <c r="C3124" s="3">
        <v>44898</v>
      </c>
      <c r="D3124" t="s">
        <v>71</v>
      </c>
      <c r="E3124">
        <v>101511</v>
      </c>
      <c r="F3124" t="s">
        <v>19</v>
      </c>
      <c r="G3124" t="s">
        <v>1028</v>
      </c>
      <c r="H3124" t="s">
        <v>210</v>
      </c>
      <c r="I3124">
        <v>43055</v>
      </c>
      <c r="J3124" t="s">
        <v>22</v>
      </c>
      <c r="K3124" t="s">
        <v>32</v>
      </c>
      <c r="L3124" t="s">
        <v>24</v>
      </c>
      <c r="M3124" t="s">
        <v>25</v>
      </c>
      <c r="N3124" s="5">
        <v>26.25</v>
      </c>
      <c r="O3124" s="7">
        <v>7</v>
      </c>
      <c r="P3124" s="5">
        <v>17.149999999999999</v>
      </c>
      <c r="Q3124" s="5">
        <v>9.1</v>
      </c>
      <c r="R3124" s="22">
        <f>Tabla1[[#This Row],[Fecha de Envío]]-Tabla1[[#This Row],[Fecha de Orden]]</f>
        <v>12</v>
      </c>
      <c r="S3124" s="24">
        <f>YEAR(Tabla1[[#This Row],[Fecha de Orden]])</f>
        <v>2022</v>
      </c>
      <c r="T3124" t="str">
        <f>VLOOKUP(Tabla1[[#This Row],[Nombre del Producto]],Tabla2[[Nombre Producto]:[Costo Unitario]],2,FALSE)</f>
        <v>Wicked Choccy's</v>
      </c>
      <c r="U3124" t="str">
        <f>VLOOKUP(Tabla1[[#This Row],[Fábrica]],Tabla3[],4,FALSE)</f>
        <v>Georgia</v>
      </c>
    </row>
    <row r="3125" spans="1:21" x14ac:dyDescent="0.25">
      <c r="A3125" t="s">
        <v>4473</v>
      </c>
      <c r="B3125" s="3">
        <v>44886</v>
      </c>
      <c r="C3125" s="3">
        <v>44899</v>
      </c>
      <c r="D3125" t="s">
        <v>39</v>
      </c>
      <c r="E3125">
        <v>102778</v>
      </c>
      <c r="F3125" t="s">
        <v>19</v>
      </c>
      <c r="G3125" t="s">
        <v>997</v>
      </c>
      <c r="H3125" t="s">
        <v>98</v>
      </c>
      <c r="I3125">
        <v>28110</v>
      </c>
      <c r="J3125" t="s">
        <v>22</v>
      </c>
      <c r="K3125" t="s">
        <v>66</v>
      </c>
      <c r="L3125" t="s">
        <v>24</v>
      </c>
      <c r="M3125" t="s">
        <v>25</v>
      </c>
      <c r="N3125" s="5">
        <v>3.75</v>
      </c>
      <c r="O3125" s="7">
        <v>1</v>
      </c>
      <c r="P3125" s="5">
        <v>2.4500000000000002</v>
      </c>
      <c r="Q3125" s="5">
        <v>1.3</v>
      </c>
      <c r="R3125" s="22">
        <f>Tabla1[[#This Row],[Fecha de Envío]]-Tabla1[[#This Row],[Fecha de Orden]]</f>
        <v>13</v>
      </c>
      <c r="S3125" s="24">
        <f>YEAR(Tabla1[[#This Row],[Fecha de Orden]])</f>
        <v>2022</v>
      </c>
      <c r="T3125" t="str">
        <f>VLOOKUP(Tabla1[[#This Row],[Nombre del Producto]],Tabla2[[Nombre Producto]:[Costo Unitario]],2,FALSE)</f>
        <v>Wicked Choccy's</v>
      </c>
      <c r="U3125" t="str">
        <f>VLOOKUP(Tabla1[[#This Row],[Fábrica]],Tabla3[],4,FALSE)</f>
        <v>Georgia</v>
      </c>
    </row>
    <row r="3126" spans="1:21" x14ac:dyDescent="0.25">
      <c r="A3126" t="s">
        <v>6844</v>
      </c>
      <c r="B3126" s="3">
        <v>44886</v>
      </c>
      <c r="C3126" s="3">
        <v>44900</v>
      </c>
      <c r="D3126" t="s">
        <v>18</v>
      </c>
      <c r="E3126">
        <v>115511</v>
      </c>
      <c r="F3126" t="s">
        <v>19</v>
      </c>
      <c r="G3126" t="s">
        <v>344</v>
      </c>
      <c r="H3126" t="s">
        <v>345</v>
      </c>
      <c r="I3126">
        <v>89115</v>
      </c>
      <c r="J3126" t="s">
        <v>22</v>
      </c>
      <c r="K3126" t="s">
        <v>23</v>
      </c>
      <c r="L3126" t="s">
        <v>33</v>
      </c>
      <c r="M3126" t="s">
        <v>34</v>
      </c>
      <c r="N3126" s="5">
        <v>7.2</v>
      </c>
      <c r="O3126" s="7">
        <v>2</v>
      </c>
      <c r="P3126" s="5">
        <v>4.8</v>
      </c>
      <c r="Q3126" s="5">
        <v>2.4</v>
      </c>
      <c r="R3126" s="22">
        <f>Tabla1[[#This Row],[Fecha de Envío]]-Tabla1[[#This Row],[Fecha de Orden]]</f>
        <v>14</v>
      </c>
      <c r="S3126" s="24">
        <f>YEAR(Tabla1[[#This Row],[Fecha de Orden]])</f>
        <v>2022</v>
      </c>
      <c r="T3126" t="str">
        <f>VLOOKUP(Tabla1[[#This Row],[Nombre del Producto]],Tabla2[[Nombre Producto]:[Costo Unitario]],2,FALSE)</f>
        <v>Lot's O' Nuts</v>
      </c>
      <c r="U3126" t="str">
        <f>VLOOKUP(Tabla1[[#This Row],[Fábrica]],Tabla3[],4,FALSE)</f>
        <v>Arizona</v>
      </c>
    </row>
    <row r="3127" spans="1:21" x14ac:dyDescent="0.25">
      <c r="A3127" t="s">
        <v>6845</v>
      </c>
      <c r="B3127" s="3">
        <v>44886</v>
      </c>
      <c r="C3127" s="3">
        <v>44900</v>
      </c>
      <c r="D3127" t="s">
        <v>18</v>
      </c>
      <c r="E3127">
        <v>115511</v>
      </c>
      <c r="F3127" t="s">
        <v>19</v>
      </c>
      <c r="G3127" t="s">
        <v>344</v>
      </c>
      <c r="H3127" t="s">
        <v>345</v>
      </c>
      <c r="I3127">
        <v>89115</v>
      </c>
      <c r="J3127" t="s">
        <v>22</v>
      </c>
      <c r="K3127" t="s">
        <v>23</v>
      </c>
      <c r="L3127" t="s">
        <v>45</v>
      </c>
      <c r="M3127" t="s">
        <v>46</v>
      </c>
      <c r="N3127" s="5">
        <v>13.96</v>
      </c>
      <c r="O3127" s="7">
        <v>4</v>
      </c>
      <c r="P3127" s="5">
        <v>9.9600000000000009</v>
      </c>
      <c r="Q3127" s="5">
        <v>4</v>
      </c>
      <c r="R3127" s="22">
        <f>Tabla1[[#This Row],[Fecha de Envío]]-Tabla1[[#This Row],[Fecha de Orden]]</f>
        <v>14</v>
      </c>
      <c r="S3127" s="24">
        <f>YEAR(Tabla1[[#This Row],[Fecha de Orden]])</f>
        <v>2022</v>
      </c>
      <c r="T3127" t="str">
        <f>VLOOKUP(Tabla1[[#This Row],[Nombre del Producto]],Tabla2[[Nombre Producto]:[Costo Unitario]],2,FALSE)</f>
        <v>Lot's O' Nuts</v>
      </c>
      <c r="U3127" t="str">
        <f>VLOOKUP(Tabla1[[#This Row],[Fábrica]],Tabla3[],4,FALSE)</f>
        <v>Arizona</v>
      </c>
    </row>
    <row r="3128" spans="1:21" x14ac:dyDescent="0.25">
      <c r="A3128" t="s">
        <v>8383</v>
      </c>
      <c r="B3128" s="3">
        <v>44886</v>
      </c>
      <c r="C3128" s="3">
        <v>44900</v>
      </c>
      <c r="D3128" t="s">
        <v>18</v>
      </c>
      <c r="E3128">
        <v>119879</v>
      </c>
      <c r="F3128" t="s">
        <v>19</v>
      </c>
      <c r="G3128" t="s">
        <v>144</v>
      </c>
      <c r="H3128" t="s">
        <v>101</v>
      </c>
      <c r="I3128">
        <v>19120</v>
      </c>
      <c r="J3128" t="s">
        <v>22</v>
      </c>
      <c r="K3128" t="s">
        <v>32</v>
      </c>
      <c r="L3128" t="s">
        <v>36</v>
      </c>
      <c r="M3128" t="s">
        <v>37</v>
      </c>
      <c r="N3128" s="5">
        <v>26</v>
      </c>
      <c r="O3128" s="7">
        <v>8</v>
      </c>
      <c r="P3128" s="5">
        <v>16.88</v>
      </c>
      <c r="Q3128" s="5">
        <v>9.1199999999999992</v>
      </c>
      <c r="R3128" s="22">
        <f>Tabla1[[#This Row],[Fecha de Envío]]-Tabla1[[#This Row],[Fecha de Orden]]</f>
        <v>14</v>
      </c>
      <c r="S3128" s="24">
        <f>YEAR(Tabla1[[#This Row],[Fecha de Orden]])</f>
        <v>2022</v>
      </c>
      <c r="T3128" t="str">
        <f>VLOOKUP(Tabla1[[#This Row],[Nombre del Producto]],Tabla2[[Nombre Producto]:[Costo Unitario]],2,FALSE)</f>
        <v>Wicked Choccy's</v>
      </c>
      <c r="U3128" t="str">
        <f>VLOOKUP(Tabla1[[#This Row],[Fábrica]],Tabla3[],4,FALSE)</f>
        <v>Georgia</v>
      </c>
    </row>
    <row r="3129" spans="1:21" x14ac:dyDescent="0.25">
      <c r="A3129" t="s">
        <v>8384</v>
      </c>
      <c r="B3129" s="3">
        <v>44886</v>
      </c>
      <c r="C3129" s="3">
        <v>44900</v>
      </c>
      <c r="D3129" t="s">
        <v>18</v>
      </c>
      <c r="E3129">
        <v>119879</v>
      </c>
      <c r="F3129" t="s">
        <v>19</v>
      </c>
      <c r="G3129" t="s">
        <v>144</v>
      </c>
      <c r="H3129" t="s">
        <v>101</v>
      </c>
      <c r="I3129">
        <v>19120</v>
      </c>
      <c r="J3129" t="s">
        <v>22</v>
      </c>
      <c r="K3129" t="s">
        <v>32</v>
      </c>
      <c r="L3129" t="s">
        <v>27</v>
      </c>
      <c r="M3129" t="s">
        <v>28</v>
      </c>
      <c r="N3129" s="5">
        <v>18</v>
      </c>
      <c r="O3129" s="7">
        <v>5</v>
      </c>
      <c r="P3129" s="5">
        <v>12.5</v>
      </c>
      <c r="Q3129" s="5">
        <v>5.5</v>
      </c>
      <c r="R3129" s="22">
        <f>Tabla1[[#This Row],[Fecha de Envío]]-Tabla1[[#This Row],[Fecha de Orden]]</f>
        <v>14</v>
      </c>
      <c r="S3129" s="24">
        <f>YEAR(Tabla1[[#This Row],[Fecha de Orden]])</f>
        <v>2022</v>
      </c>
      <c r="T3129" t="str">
        <f>VLOOKUP(Tabla1[[#This Row],[Nombre del Producto]],Tabla2[[Nombre Producto]:[Costo Unitario]],2,FALSE)</f>
        <v>Lot's O' Nuts</v>
      </c>
      <c r="U3129" t="str">
        <f>VLOOKUP(Tabla1[[#This Row],[Fábrica]],Tabla3[],4,FALSE)</f>
        <v>Arizona</v>
      </c>
    </row>
    <row r="3130" spans="1:21" x14ac:dyDescent="0.25">
      <c r="A3130" t="s">
        <v>649</v>
      </c>
      <c r="B3130" s="3">
        <v>44887</v>
      </c>
      <c r="C3130" s="3">
        <v>44901</v>
      </c>
      <c r="D3130" t="s">
        <v>18</v>
      </c>
      <c r="E3130">
        <v>165449</v>
      </c>
      <c r="F3130" t="s">
        <v>19</v>
      </c>
      <c r="G3130" t="s">
        <v>650</v>
      </c>
      <c r="H3130" t="s">
        <v>42</v>
      </c>
      <c r="I3130">
        <v>75034</v>
      </c>
      <c r="J3130" t="s">
        <v>223</v>
      </c>
      <c r="K3130" t="s">
        <v>43</v>
      </c>
      <c r="L3130" t="s">
        <v>224</v>
      </c>
      <c r="M3130" t="s">
        <v>225</v>
      </c>
      <c r="N3130" s="5">
        <v>6</v>
      </c>
      <c r="O3130" s="7">
        <v>4</v>
      </c>
      <c r="P3130" s="5">
        <v>2.8</v>
      </c>
      <c r="Q3130" s="5">
        <v>3.2</v>
      </c>
      <c r="R3130" s="22">
        <f>Tabla1[[#This Row],[Fecha de Envío]]-Tabla1[[#This Row],[Fecha de Orden]]</f>
        <v>14</v>
      </c>
      <c r="S3130" s="24">
        <f>YEAR(Tabla1[[#This Row],[Fecha de Orden]])</f>
        <v>2022</v>
      </c>
      <c r="T3130" t="str">
        <f>VLOOKUP(Tabla1[[#This Row],[Nombre del Producto]],Tabla2[[Nombre Producto]:[Costo Unitario]],2,FALSE)</f>
        <v>Sugar Shack</v>
      </c>
      <c r="U3130" t="str">
        <f>VLOOKUP(Tabla1[[#This Row],[Fábrica]],Tabla3[],4,FALSE)</f>
        <v>Minnesota</v>
      </c>
    </row>
    <row r="3131" spans="1:21" x14ac:dyDescent="0.25">
      <c r="A3131" t="s">
        <v>725</v>
      </c>
      <c r="B3131" s="3">
        <v>44887</v>
      </c>
      <c r="C3131" s="3">
        <v>44901</v>
      </c>
      <c r="D3131" t="s">
        <v>18</v>
      </c>
      <c r="E3131">
        <v>123505</v>
      </c>
      <c r="F3131" t="s">
        <v>19</v>
      </c>
      <c r="G3131" t="s">
        <v>726</v>
      </c>
      <c r="H3131" t="s">
        <v>106</v>
      </c>
      <c r="I3131">
        <v>2169</v>
      </c>
      <c r="J3131" t="s">
        <v>22</v>
      </c>
      <c r="K3131" t="s">
        <v>32</v>
      </c>
      <c r="L3131" t="s">
        <v>45</v>
      </c>
      <c r="M3131" t="s">
        <v>46</v>
      </c>
      <c r="N3131" s="5">
        <v>10.47</v>
      </c>
      <c r="O3131" s="7">
        <v>3</v>
      </c>
      <c r="P3131" s="5">
        <v>7.47</v>
      </c>
      <c r="Q3131" s="5">
        <v>3</v>
      </c>
      <c r="R3131" s="22">
        <f>Tabla1[[#This Row],[Fecha de Envío]]-Tabla1[[#This Row],[Fecha de Orden]]</f>
        <v>14</v>
      </c>
      <c r="S3131" s="24">
        <f>YEAR(Tabla1[[#This Row],[Fecha de Orden]])</f>
        <v>2022</v>
      </c>
      <c r="T3131" t="str">
        <f>VLOOKUP(Tabla1[[#This Row],[Nombre del Producto]],Tabla2[[Nombre Producto]:[Costo Unitario]],2,FALSE)</f>
        <v>Lot's O' Nuts</v>
      </c>
      <c r="U3131" t="str">
        <f>VLOOKUP(Tabla1[[#This Row],[Fábrica]],Tabla3[],4,FALSE)</f>
        <v>Arizona</v>
      </c>
    </row>
    <row r="3132" spans="1:21" x14ac:dyDescent="0.25">
      <c r="A3132" t="s">
        <v>1206</v>
      </c>
      <c r="B3132" s="3">
        <v>44887</v>
      </c>
      <c r="C3132" s="3">
        <v>44898</v>
      </c>
      <c r="D3132" t="s">
        <v>39</v>
      </c>
      <c r="E3132">
        <v>149300</v>
      </c>
      <c r="F3132" t="s">
        <v>19</v>
      </c>
      <c r="G3132" t="s">
        <v>1207</v>
      </c>
      <c r="H3132" t="s">
        <v>255</v>
      </c>
      <c r="I3132">
        <v>33012</v>
      </c>
      <c r="J3132" t="s">
        <v>22</v>
      </c>
      <c r="K3132" t="s">
        <v>66</v>
      </c>
      <c r="L3132" t="s">
        <v>33</v>
      </c>
      <c r="M3132" t="s">
        <v>34</v>
      </c>
      <c r="N3132" s="5">
        <v>10.8</v>
      </c>
      <c r="O3132" s="7">
        <v>3</v>
      </c>
      <c r="P3132" s="5">
        <v>7.2</v>
      </c>
      <c r="Q3132" s="5">
        <v>3.6</v>
      </c>
      <c r="R3132" s="22">
        <f>Tabla1[[#This Row],[Fecha de Envío]]-Tabla1[[#This Row],[Fecha de Orden]]</f>
        <v>11</v>
      </c>
      <c r="S3132" s="24">
        <f>YEAR(Tabla1[[#This Row],[Fecha de Orden]])</f>
        <v>2022</v>
      </c>
      <c r="T3132" t="str">
        <f>VLOOKUP(Tabla1[[#This Row],[Nombre del Producto]],Tabla2[[Nombre Producto]:[Costo Unitario]],2,FALSE)</f>
        <v>Lot's O' Nuts</v>
      </c>
      <c r="U3132" t="str">
        <f>VLOOKUP(Tabla1[[#This Row],[Fábrica]],Tabla3[],4,FALSE)</f>
        <v>Arizona</v>
      </c>
    </row>
    <row r="3133" spans="1:21" x14ac:dyDescent="0.25">
      <c r="A3133" t="s">
        <v>3886</v>
      </c>
      <c r="B3133" s="3">
        <v>44887</v>
      </c>
      <c r="C3133" s="3">
        <v>44900</v>
      </c>
      <c r="D3133" t="s">
        <v>71</v>
      </c>
      <c r="E3133">
        <v>162376</v>
      </c>
      <c r="F3133" t="s">
        <v>19</v>
      </c>
      <c r="G3133" t="s">
        <v>3887</v>
      </c>
      <c r="H3133" t="s">
        <v>106</v>
      </c>
      <c r="I3133">
        <v>2138</v>
      </c>
      <c r="J3133" t="s">
        <v>22</v>
      </c>
      <c r="K3133" t="s">
        <v>32</v>
      </c>
      <c r="L3133" t="s">
        <v>24</v>
      </c>
      <c r="M3133" t="s">
        <v>25</v>
      </c>
      <c r="N3133" s="5">
        <v>15</v>
      </c>
      <c r="O3133" s="7">
        <v>4</v>
      </c>
      <c r="P3133" s="5">
        <v>9.8000000000000007</v>
      </c>
      <c r="Q3133" s="5">
        <v>5.2</v>
      </c>
      <c r="R3133" s="22">
        <f>Tabla1[[#This Row],[Fecha de Envío]]-Tabla1[[#This Row],[Fecha de Orden]]</f>
        <v>13</v>
      </c>
      <c r="S3133" s="24">
        <f>YEAR(Tabla1[[#This Row],[Fecha de Orden]])</f>
        <v>2022</v>
      </c>
      <c r="T3133" t="str">
        <f>VLOOKUP(Tabla1[[#This Row],[Nombre del Producto]],Tabla2[[Nombre Producto]:[Costo Unitario]],2,FALSE)</f>
        <v>Wicked Choccy's</v>
      </c>
      <c r="U3133" t="str">
        <f>VLOOKUP(Tabla1[[#This Row],[Fábrica]],Tabla3[],4,FALSE)</f>
        <v>Georgia</v>
      </c>
    </row>
    <row r="3134" spans="1:21" x14ac:dyDescent="0.25">
      <c r="A3134" t="s">
        <v>3888</v>
      </c>
      <c r="B3134" s="3">
        <v>44887</v>
      </c>
      <c r="C3134" s="3">
        <v>44900</v>
      </c>
      <c r="D3134" t="s">
        <v>71</v>
      </c>
      <c r="E3134">
        <v>162376</v>
      </c>
      <c r="F3134" t="s">
        <v>19</v>
      </c>
      <c r="G3134" t="s">
        <v>3887</v>
      </c>
      <c r="H3134" t="s">
        <v>106</v>
      </c>
      <c r="I3134">
        <v>2138</v>
      </c>
      <c r="J3134" t="s">
        <v>22</v>
      </c>
      <c r="K3134" t="s">
        <v>32</v>
      </c>
      <c r="L3134" t="s">
        <v>33</v>
      </c>
      <c r="M3134" t="s">
        <v>34</v>
      </c>
      <c r="N3134" s="5">
        <v>10.8</v>
      </c>
      <c r="O3134" s="7">
        <v>3</v>
      </c>
      <c r="P3134" s="5">
        <v>7.2</v>
      </c>
      <c r="Q3134" s="5">
        <v>3.6</v>
      </c>
      <c r="R3134" s="22">
        <f>Tabla1[[#This Row],[Fecha de Envío]]-Tabla1[[#This Row],[Fecha de Orden]]</f>
        <v>13</v>
      </c>
      <c r="S3134" s="24">
        <f>YEAR(Tabla1[[#This Row],[Fecha de Orden]])</f>
        <v>2022</v>
      </c>
      <c r="T3134" t="str">
        <f>VLOOKUP(Tabla1[[#This Row],[Nombre del Producto]],Tabla2[[Nombre Producto]:[Costo Unitario]],2,FALSE)</f>
        <v>Lot's O' Nuts</v>
      </c>
      <c r="U3134" t="str">
        <f>VLOOKUP(Tabla1[[#This Row],[Fábrica]],Tabla3[],4,FALSE)</f>
        <v>Arizona</v>
      </c>
    </row>
    <row r="3135" spans="1:21" x14ac:dyDescent="0.25">
      <c r="A3135" t="s">
        <v>4020</v>
      </c>
      <c r="B3135" s="3">
        <v>44887</v>
      </c>
      <c r="C3135" s="3">
        <v>44901</v>
      </c>
      <c r="D3135" t="s">
        <v>18</v>
      </c>
      <c r="E3135">
        <v>118983</v>
      </c>
      <c r="F3135" t="s">
        <v>19</v>
      </c>
      <c r="G3135" t="s">
        <v>920</v>
      </c>
      <c r="H3135" t="s">
        <v>42</v>
      </c>
      <c r="I3135">
        <v>76106</v>
      </c>
      <c r="J3135" t="s">
        <v>22</v>
      </c>
      <c r="K3135" t="s">
        <v>43</v>
      </c>
      <c r="L3135" t="s">
        <v>33</v>
      </c>
      <c r="M3135" t="s">
        <v>34</v>
      </c>
      <c r="N3135" s="5">
        <v>18</v>
      </c>
      <c r="O3135" s="7">
        <v>5</v>
      </c>
      <c r="P3135" s="5">
        <v>12</v>
      </c>
      <c r="Q3135" s="5">
        <v>6</v>
      </c>
      <c r="R3135" s="22">
        <f>Tabla1[[#This Row],[Fecha de Envío]]-Tabla1[[#This Row],[Fecha de Orden]]</f>
        <v>14</v>
      </c>
      <c r="S3135" s="24">
        <f>YEAR(Tabla1[[#This Row],[Fecha de Orden]])</f>
        <v>2022</v>
      </c>
      <c r="T3135" t="str">
        <f>VLOOKUP(Tabla1[[#This Row],[Nombre del Producto]],Tabla2[[Nombre Producto]:[Costo Unitario]],2,FALSE)</f>
        <v>Lot's O' Nuts</v>
      </c>
      <c r="U3135" t="str">
        <f>VLOOKUP(Tabla1[[#This Row],[Fábrica]],Tabla3[],4,FALSE)</f>
        <v>Arizona</v>
      </c>
    </row>
    <row r="3136" spans="1:21" x14ac:dyDescent="0.25">
      <c r="A3136" t="s">
        <v>4021</v>
      </c>
      <c r="B3136" s="3">
        <v>44887</v>
      </c>
      <c r="C3136" s="3">
        <v>44901</v>
      </c>
      <c r="D3136" t="s">
        <v>18</v>
      </c>
      <c r="E3136">
        <v>118983</v>
      </c>
      <c r="F3136" t="s">
        <v>19</v>
      </c>
      <c r="G3136" t="s">
        <v>920</v>
      </c>
      <c r="H3136" t="s">
        <v>42</v>
      </c>
      <c r="I3136">
        <v>76106</v>
      </c>
      <c r="J3136" t="s">
        <v>22</v>
      </c>
      <c r="K3136" t="s">
        <v>43</v>
      </c>
      <c r="L3136" t="s">
        <v>27</v>
      </c>
      <c r="M3136" t="s">
        <v>28</v>
      </c>
      <c r="N3136" s="5">
        <v>10.8</v>
      </c>
      <c r="O3136" s="7">
        <v>3</v>
      </c>
      <c r="P3136" s="5">
        <v>7.5</v>
      </c>
      <c r="Q3136" s="5">
        <v>3.3</v>
      </c>
      <c r="R3136" s="22">
        <f>Tabla1[[#This Row],[Fecha de Envío]]-Tabla1[[#This Row],[Fecha de Orden]]</f>
        <v>14</v>
      </c>
      <c r="S3136" s="24">
        <f>YEAR(Tabla1[[#This Row],[Fecha de Orden]])</f>
        <v>2022</v>
      </c>
      <c r="T3136" t="str">
        <f>VLOOKUP(Tabla1[[#This Row],[Nombre del Producto]],Tabla2[[Nombre Producto]:[Costo Unitario]],2,FALSE)</f>
        <v>Lot's O' Nuts</v>
      </c>
      <c r="U3136" t="str">
        <f>VLOOKUP(Tabla1[[#This Row],[Fábrica]],Tabla3[],4,FALSE)</f>
        <v>Arizona</v>
      </c>
    </row>
    <row r="3137" spans="1:21" x14ac:dyDescent="0.25">
      <c r="A3137" t="s">
        <v>4098</v>
      </c>
      <c r="B3137" s="3">
        <v>44887</v>
      </c>
      <c r="C3137" s="3">
        <v>44901</v>
      </c>
      <c r="D3137" t="s">
        <v>18</v>
      </c>
      <c r="E3137">
        <v>100545</v>
      </c>
      <c r="F3137" t="s">
        <v>19</v>
      </c>
      <c r="G3137" t="s">
        <v>144</v>
      </c>
      <c r="H3137" t="s">
        <v>101</v>
      </c>
      <c r="I3137">
        <v>19120</v>
      </c>
      <c r="J3137" t="s">
        <v>22</v>
      </c>
      <c r="K3137" t="s">
        <v>32</v>
      </c>
      <c r="L3137" t="s">
        <v>27</v>
      </c>
      <c r="M3137" t="s">
        <v>28</v>
      </c>
      <c r="N3137" s="5">
        <v>7.2</v>
      </c>
      <c r="O3137" s="7">
        <v>2</v>
      </c>
      <c r="P3137" s="5">
        <v>5</v>
      </c>
      <c r="Q3137" s="5">
        <v>2.2000000000000002</v>
      </c>
      <c r="R3137" s="22">
        <f>Tabla1[[#This Row],[Fecha de Envío]]-Tabla1[[#This Row],[Fecha de Orden]]</f>
        <v>14</v>
      </c>
      <c r="S3137" s="24">
        <f>YEAR(Tabla1[[#This Row],[Fecha de Orden]])</f>
        <v>2022</v>
      </c>
      <c r="T3137" t="str">
        <f>VLOOKUP(Tabla1[[#This Row],[Nombre del Producto]],Tabla2[[Nombre Producto]:[Costo Unitario]],2,FALSE)</f>
        <v>Lot's O' Nuts</v>
      </c>
      <c r="U3137" t="str">
        <f>VLOOKUP(Tabla1[[#This Row],[Fábrica]],Tabla3[],4,FALSE)</f>
        <v>Arizona</v>
      </c>
    </row>
    <row r="3138" spans="1:21" x14ac:dyDescent="0.25">
      <c r="A3138" t="s">
        <v>5844</v>
      </c>
      <c r="B3138" s="3">
        <v>44887</v>
      </c>
      <c r="C3138" s="3">
        <v>44902</v>
      </c>
      <c r="D3138" t="s">
        <v>18</v>
      </c>
      <c r="E3138">
        <v>168459</v>
      </c>
      <c r="F3138" t="s">
        <v>19</v>
      </c>
      <c r="G3138" t="s">
        <v>1159</v>
      </c>
      <c r="H3138" t="s">
        <v>65</v>
      </c>
      <c r="I3138">
        <v>38109</v>
      </c>
      <c r="J3138" t="s">
        <v>22</v>
      </c>
      <c r="K3138" t="s">
        <v>66</v>
      </c>
      <c r="L3138" t="s">
        <v>27</v>
      </c>
      <c r="M3138" t="s">
        <v>28</v>
      </c>
      <c r="N3138" s="5">
        <v>7.2</v>
      </c>
      <c r="O3138" s="7">
        <v>2</v>
      </c>
      <c r="P3138" s="5">
        <v>5</v>
      </c>
      <c r="Q3138" s="5">
        <v>2.2000000000000002</v>
      </c>
      <c r="R3138" s="22">
        <f>Tabla1[[#This Row],[Fecha de Envío]]-Tabla1[[#This Row],[Fecha de Orden]]</f>
        <v>15</v>
      </c>
      <c r="S3138" s="24">
        <f>YEAR(Tabla1[[#This Row],[Fecha de Orden]])</f>
        <v>2022</v>
      </c>
      <c r="T3138" t="str">
        <f>VLOOKUP(Tabla1[[#This Row],[Nombre del Producto]],Tabla2[[Nombre Producto]:[Costo Unitario]],2,FALSE)</f>
        <v>Lot's O' Nuts</v>
      </c>
      <c r="U3138" t="str">
        <f>VLOOKUP(Tabla1[[#This Row],[Fábrica]],Tabla3[],4,FALSE)</f>
        <v>Arizona</v>
      </c>
    </row>
    <row r="3139" spans="1:21" x14ac:dyDescent="0.25">
      <c r="A3139" t="s">
        <v>5845</v>
      </c>
      <c r="B3139" s="3">
        <v>44887</v>
      </c>
      <c r="C3139" s="3">
        <v>44902</v>
      </c>
      <c r="D3139" t="s">
        <v>18</v>
      </c>
      <c r="E3139">
        <v>168459</v>
      </c>
      <c r="F3139" t="s">
        <v>19</v>
      </c>
      <c r="G3139" t="s">
        <v>1159</v>
      </c>
      <c r="H3139" t="s">
        <v>65</v>
      </c>
      <c r="I3139">
        <v>38109</v>
      </c>
      <c r="J3139" t="s">
        <v>22</v>
      </c>
      <c r="K3139" t="s">
        <v>66</v>
      </c>
      <c r="L3139" t="s">
        <v>24</v>
      </c>
      <c r="M3139" t="s">
        <v>25</v>
      </c>
      <c r="N3139" s="5">
        <v>22.5</v>
      </c>
      <c r="O3139" s="7">
        <v>6</v>
      </c>
      <c r="P3139" s="5">
        <v>14.7</v>
      </c>
      <c r="Q3139" s="5">
        <v>7.8</v>
      </c>
      <c r="R3139" s="22">
        <f>Tabla1[[#This Row],[Fecha de Envío]]-Tabla1[[#This Row],[Fecha de Orden]]</f>
        <v>15</v>
      </c>
      <c r="S3139" s="24">
        <f>YEAR(Tabla1[[#This Row],[Fecha de Orden]])</f>
        <v>2022</v>
      </c>
      <c r="T3139" t="str">
        <f>VLOOKUP(Tabla1[[#This Row],[Nombre del Producto]],Tabla2[[Nombre Producto]:[Costo Unitario]],2,FALSE)</f>
        <v>Wicked Choccy's</v>
      </c>
      <c r="U3139" t="str">
        <f>VLOOKUP(Tabla1[[#This Row],[Fábrica]],Tabla3[],4,FALSE)</f>
        <v>Georgia</v>
      </c>
    </row>
    <row r="3140" spans="1:21" x14ac:dyDescent="0.25">
      <c r="A3140" t="s">
        <v>6295</v>
      </c>
      <c r="B3140" s="3">
        <v>44887</v>
      </c>
      <c r="C3140" s="3">
        <v>44902</v>
      </c>
      <c r="D3140" t="s">
        <v>18</v>
      </c>
      <c r="E3140">
        <v>139094</v>
      </c>
      <c r="F3140" t="s">
        <v>19</v>
      </c>
      <c r="G3140" t="s">
        <v>908</v>
      </c>
      <c r="H3140" t="s">
        <v>42</v>
      </c>
      <c r="I3140">
        <v>78207</v>
      </c>
      <c r="J3140" t="s">
        <v>22</v>
      </c>
      <c r="K3140" t="s">
        <v>43</v>
      </c>
      <c r="L3140" t="s">
        <v>27</v>
      </c>
      <c r="M3140" t="s">
        <v>28</v>
      </c>
      <c r="N3140" s="5">
        <v>7.2</v>
      </c>
      <c r="O3140" s="7">
        <v>2</v>
      </c>
      <c r="P3140" s="5">
        <v>5</v>
      </c>
      <c r="Q3140" s="5">
        <v>2.2000000000000002</v>
      </c>
      <c r="R3140" s="22">
        <f>Tabla1[[#This Row],[Fecha de Envío]]-Tabla1[[#This Row],[Fecha de Orden]]</f>
        <v>15</v>
      </c>
      <c r="S3140" s="24">
        <f>YEAR(Tabla1[[#This Row],[Fecha de Orden]])</f>
        <v>2022</v>
      </c>
      <c r="T3140" t="str">
        <f>VLOOKUP(Tabla1[[#This Row],[Nombre del Producto]],Tabla2[[Nombre Producto]:[Costo Unitario]],2,FALSE)</f>
        <v>Lot's O' Nuts</v>
      </c>
      <c r="U3140" t="str">
        <f>VLOOKUP(Tabla1[[#This Row],[Fábrica]],Tabla3[],4,FALSE)</f>
        <v>Arizona</v>
      </c>
    </row>
    <row r="3141" spans="1:21" x14ac:dyDescent="0.25">
      <c r="A3141" t="s">
        <v>6679</v>
      </c>
      <c r="B3141" s="3">
        <v>44887</v>
      </c>
      <c r="C3141" s="3">
        <v>44900</v>
      </c>
      <c r="D3141" t="s">
        <v>71</v>
      </c>
      <c r="E3141">
        <v>137708</v>
      </c>
      <c r="F3141" t="s">
        <v>19</v>
      </c>
      <c r="G3141" t="s">
        <v>53</v>
      </c>
      <c r="H3141" t="s">
        <v>21</v>
      </c>
      <c r="I3141">
        <v>90008</v>
      </c>
      <c r="J3141" t="s">
        <v>22</v>
      </c>
      <c r="K3141" t="s">
        <v>23</v>
      </c>
      <c r="L3141" t="s">
        <v>45</v>
      </c>
      <c r="M3141" t="s">
        <v>46</v>
      </c>
      <c r="N3141" s="5">
        <v>6.98</v>
      </c>
      <c r="O3141" s="7">
        <v>2</v>
      </c>
      <c r="P3141" s="5">
        <v>4.9800000000000004</v>
      </c>
      <c r="Q3141" s="5">
        <v>2</v>
      </c>
      <c r="R3141" s="22">
        <f>Tabla1[[#This Row],[Fecha de Envío]]-Tabla1[[#This Row],[Fecha de Orden]]</f>
        <v>13</v>
      </c>
      <c r="S3141" s="24">
        <f>YEAR(Tabla1[[#This Row],[Fecha de Orden]])</f>
        <v>2022</v>
      </c>
      <c r="T3141" t="str">
        <f>VLOOKUP(Tabla1[[#This Row],[Nombre del Producto]],Tabla2[[Nombre Producto]:[Costo Unitario]],2,FALSE)</f>
        <v>Lot's O' Nuts</v>
      </c>
      <c r="U3141" t="str">
        <f>VLOOKUP(Tabla1[[#This Row],[Fábrica]],Tabla3[],4,FALSE)</f>
        <v>Arizona</v>
      </c>
    </row>
    <row r="3142" spans="1:21" x14ac:dyDescent="0.25">
      <c r="A3142" t="s">
        <v>6680</v>
      </c>
      <c r="B3142" s="3">
        <v>44887</v>
      </c>
      <c r="C3142" s="3">
        <v>44900</v>
      </c>
      <c r="D3142" t="s">
        <v>71</v>
      </c>
      <c r="E3142">
        <v>137708</v>
      </c>
      <c r="F3142" t="s">
        <v>19</v>
      </c>
      <c r="G3142" t="s">
        <v>53</v>
      </c>
      <c r="H3142" t="s">
        <v>21</v>
      </c>
      <c r="I3142">
        <v>90008</v>
      </c>
      <c r="J3142" t="s">
        <v>22</v>
      </c>
      <c r="K3142" t="s">
        <v>23</v>
      </c>
      <c r="L3142" t="s">
        <v>24</v>
      </c>
      <c r="M3142" t="s">
        <v>25</v>
      </c>
      <c r="N3142" s="5">
        <v>37.5</v>
      </c>
      <c r="O3142" s="7">
        <v>10</v>
      </c>
      <c r="P3142" s="5">
        <v>24.5</v>
      </c>
      <c r="Q3142" s="5">
        <v>13</v>
      </c>
      <c r="R3142" s="22">
        <f>Tabla1[[#This Row],[Fecha de Envío]]-Tabla1[[#This Row],[Fecha de Orden]]</f>
        <v>13</v>
      </c>
      <c r="S3142" s="24">
        <f>YEAR(Tabla1[[#This Row],[Fecha de Orden]])</f>
        <v>2022</v>
      </c>
      <c r="T3142" t="str">
        <f>VLOOKUP(Tabla1[[#This Row],[Nombre del Producto]],Tabla2[[Nombre Producto]:[Costo Unitario]],2,FALSE)</f>
        <v>Wicked Choccy's</v>
      </c>
      <c r="U3142" t="str">
        <f>VLOOKUP(Tabla1[[#This Row],[Fábrica]],Tabla3[],4,FALSE)</f>
        <v>Georgia</v>
      </c>
    </row>
    <row r="3143" spans="1:21" x14ac:dyDescent="0.25">
      <c r="A3143" t="s">
        <v>6681</v>
      </c>
      <c r="B3143" s="3">
        <v>44887</v>
      </c>
      <c r="C3143" s="3">
        <v>44900</v>
      </c>
      <c r="D3143" t="s">
        <v>71</v>
      </c>
      <c r="E3143">
        <v>137708</v>
      </c>
      <c r="F3143" t="s">
        <v>19</v>
      </c>
      <c r="G3143" t="s">
        <v>53</v>
      </c>
      <c r="H3143" t="s">
        <v>21</v>
      </c>
      <c r="I3143">
        <v>90008</v>
      </c>
      <c r="J3143" t="s">
        <v>22</v>
      </c>
      <c r="K3143" t="s">
        <v>23</v>
      </c>
      <c r="L3143" t="s">
        <v>27</v>
      </c>
      <c r="M3143" t="s">
        <v>28</v>
      </c>
      <c r="N3143" s="5">
        <v>10.8</v>
      </c>
      <c r="O3143" s="7">
        <v>3</v>
      </c>
      <c r="P3143" s="5">
        <v>7.5</v>
      </c>
      <c r="Q3143" s="5">
        <v>3.3</v>
      </c>
      <c r="R3143" s="22">
        <f>Tabla1[[#This Row],[Fecha de Envío]]-Tabla1[[#This Row],[Fecha de Orden]]</f>
        <v>13</v>
      </c>
      <c r="S3143" s="24">
        <f>YEAR(Tabla1[[#This Row],[Fecha de Orden]])</f>
        <v>2022</v>
      </c>
      <c r="T3143" t="str">
        <f>VLOOKUP(Tabla1[[#This Row],[Nombre del Producto]],Tabla2[[Nombre Producto]:[Costo Unitario]],2,FALSE)</f>
        <v>Lot's O' Nuts</v>
      </c>
      <c r="U3143" t="str">
        <f>VLOOKUP(Tabla1[[#This Row],[Fábrica]],Tabla3[],4,FALSE)</f>
        <v>Arizona</v>
      </c>
    </row>
    <row r="3144" spans="1:21" x14ac:dyDescent="0.25">
      <c r="A3144" t="s">
        <v>849</v>
      </c>
      <c r="B3144" s="3">
        <v>44888</v>
      </c>
      <c r="C3144" s="3">
        <v>44902</v>
      </c>
      <c r="D3144" t="s">
        <v>71</v>
      </c>
      <c r="E3144">
        <v>123113</v>
      </c>
      <c r="F3144" t="s">
        <v>19</v>
      </c>
      <c r="G3144" t="s">
        <v>850</v>
      </c>
      <c r="H3144" t="s">
        <v>306</v>
      </c>
      <c r="I3144">
        <v>7960</v>
      </c>
      <c r="J3144" t="s">
        <v>22</v>
      </c>
      <c r="K3144" t="s">
        <v>32</v>
      </c>
      <c r="L3144" t="s">
        <v>24</v>
      </c>
      <c r="M3144" t="s">
        <v>25</v>
      </c>
      <c r="N3144" s="5">
        <v>30</v>
      </c>
      <c r="O3144" s="7">
        <v>8</v>
      </c>
      <c r="P3144" s="5">
        <v>19.600000000000001</v>
      </c>
      <c r="Q3144" s="5">
        <v>10.4</v>
      </c>
      <c r="R3144" s="22">
        <f>Tabla1[[#This Row],[Fecha de Envío]]-Tabla1[[#This Row],[Fecha de Orden]]</f>
        <v>14</v>
      </c>
      <c r="S3144" s="24">
        <f>YEAR(Tabla1[[#This Row],[Fecha de Orden]])</f>
        <v>2022</v>
      </c>
      <c r="T3144" t="str">
        <f>VLOOKUP(Tabla1[[#This Row],[Nombre del Producto]],Tabla2[[Nombre Producto]:[Costo Unitario]],2,FALSE)</f>
        <v>Wicked Choccy's</v>
      </c>
      <c r="U3144" t="str">
        <f>VLOOKUP(Tabla1[[#This Row],[Fábrica]],Tabla3[],4,FALSE)</f>
        <v>Georgia</v>
      </c>
    </row>
    <row r="3145" spans="1:21" x14ac:dyDescent="0.25">
      <c r="A3145" t="s">
        <v>851</v>
      </c>
      <c r="B3145" s="3">
        <v>44888</v>
      </c>
      <c r="C3145" s="3">
        <v>44902</v>
      </c>
      <c r="D3145" t="s">
        <v>71</v>
      </c>
      <c r="E3145">
        <v>123113</v>
      </c>
      <c r="F3145" t="s">
        <v>19</v>
      </c>
      <c r="G3145" t="s">
        <v>850</v>
      </c>
      <c r="H3145" t="s">
        <v>306</v>
      </c>
      <c r="I3145">
        <v>7960</v>
      </c>
      <c r="J3145" t="s">
        <v>22</v>
      </c>
      <c r="K3145" t="s">
        <v>32</v>
      </c>
      <c r="L3145" t="s">
        <v>45</v>
      </c>
      <c r="M3145" t="s">
        <v>46</v>
      </c>
      <c r="N3145" s="5">
        <v>10.47</v>
      </c>
      <c r="O3145" s="7">
        <v>3</v>
      </c>
      <c r="P3145" s="5">
        <v>7.47</v>
      </c>
      <c r="Q3145" s="5">
        <v>3</v>
      </c>
      <c r="R3145" s="22">
        <f>Tabla1[[#This Row],[Fecha de Envío]]-Tabla1[[#This Row],[Fecha de Orden]]</f>
        <v>14</v>
      </c>
      <c r="S3145" s="24">
        <f>YEAR(Tabla1[[#This Row],[Fecha de Orden]])</f>
        <v>2022</v>
      </c>
      <c r="T3145" t="str">
        <f>VLOOKUP(Tabla1[[#This Row],[Nombre del Producto]],Tabla2[[Nombre Producto]:[Costo Unitario]],2,FALSE)</f>
        <v>Lot's O' Nuts</v>
      </c>
      <c r="U3145" t="str">
        <f>VLOOKUP(Tabla1[[#This Row],[Fábrica]],Tabla3[],4,FALSE)</f>
        <v>Arizona</v>
      </c>
    </row>
    <row r="3146" spans="1:21" x14ac:dyDescent="0.25">
      <c r="A3146" t="s">
        <v>7229</v>
      </c>
      <c r="B3146" s="3">
        <v>44888</v>
      </c>
      <c r="C3146" s="3">
        <v>44900</v>
      </c>
      <c r="D3146" t="s">
        <v>71</v>
      </c>
      <c r="E3146">
        <v>144274</v>
      </c>
      <c r="F3146" t="s">
        <v>19</v>
      </c>
      <c r="G3146" t="s">
        <v>606</v>
      </c>
      <c r="H3146" t="s">
        <v>1209</v>
      </c>
      <c r="I3146">
        <v>19805</v>
      </c>
      <c r="J3146" t="s">
        <v>22</v>
      </c>
      <c r="K3146" t="s">
        <v>32</v>
      </c>
      <c r="L3146" t="s">
        <v>24</v>
      </c>
      <c r="M3146" t="s">
        <v>25</v>
      </c>
      <c r="N3146" s="5">
        <v>15</v>
      </c>
      <c r="O3146" s="7">
        <v>4</v>
      </c>
      <c r="P3146" s="5">
        <v>9.8000000000000007</v>
      </c>
      <c r="Q3146" s="5">
        <v>5.2</v>
      </c>
      <c r="R3146" s="22">
        <f>Tabla1[[#This Row],[Fecha de Envío]]-Tabla1[[#This Row],[Fecha de Orden]]</f>
        <v>12</v>
      </c>
      <c r="S3146" s="24">
        <f>YEAR(Tabla1[[#This Row],[Fecha de Orden]])</f>
        <v>2022</v>
      </c>
      <c r="T3146" t="str">
        <f>VLOOKUP(Tabla1[[#This Row],[Nombre del Producto]],Tabla2[[Nombre Producto]:[Costo Unitario]],2,FALSE)</f>
        <v>Wicked Choccy's</v>
      </c>
      <c r="U3146" t="str">
        <f>VLOOKUP(Tabla1[[#This Row],[Fábrica]],Tabla3[],4,FALSE)</f>
        <v>Georgia</v>
      </c>
    </row>
    <row r="3147" spans="1:21" x14ac:dyDescent="0.25">
      <c r="A3147" t="s">
        <v>7230</v>
      </c>
      <c r="B3147" s="3">
        <v>44888</v>
      </c>
      <c r="C3147" s="3">
        <v>44900</v>
      </c>
      <c r="D3147" t="s">
        <v>71</v>
      </c>
      <c r="E3147">
        <v>144274</v>
      </c>
      <c r="F3147" t="s">
        <v>19</v>
      </c>
      <c r="G3147" t="s">
        <v>606</v>
      </c>
      <c r="H3147" t="s">
        <v>1209</v>
      </c>
      <c r="I3147">
        <v>19805</v>
      </c>
      <c r="J3147" t="s">
        <v>22</v>
      </c>
      <c r="K3147" t="s">
        <v>32</v>
      </c>
      <c r="L3147" t="s">
        <v>36</v>
      </c>
      <c r="M3147" t="s">
        <v>37</v>
      </c>
      <c r="N3147" s="5">
        <v>6.5</v>
      </c>
      <c r="O3147" s="7">
        <v>2</v>
      </c>
      <c r="P3147" s="5">
        <v>4.22</v>
      </c>
      <c r="Q3147" s="5">
        <v>2.2799999999999998</v>
      </c>
      <c r="R3147" s="22">
        <f>Tabla1[[#This Row],[Fecha de Envío]]-Tabla1[[#This Row],[Fecha de Orden]]</f>
        <v>12</v>
      </c>
      <c r="S3147" s="24">
        <f>YEAR(Tabla1[[#This Row],[Fecha de Orden]])</f>
        <v>2022</v>
      </c>
      <c r="T3147" t="str">
        <f>VLOOKUP(Tabla1[[#This Row],[Nombre del Producto]],Tabla2[[Nombre Producto]:[Costo Unitario]],2,FALSE)</f>
        <v>Wicked Choccy's</v>
      </c>
      <c r="U3147" t="str">
        <f>VLOOKUP(Tabla1[[#This Row],[Fábrica]],Tabla3[],4,FALSE)</f>
        <v>Georgia</v>
      </c>
    </row>
    <row r="3148" spans="1:21" x14ac:dyDescent="0.25">
      <c r="A3148" t="s">
        <v>7231</v>
      </c>
      <c r="B3148" s="3">
        <v>44888</v>
      </c>
      <c r="C3148" s="3">
        <v>44900</v>
      </c>
      <c r="D3148" t="s">
        <v>71</v>
      </c>
      <c r="E3148">
        <v>144274</v>
      </c>
      <c r="F3148" t="s">
        <v>19</v>
      </c>
      <c r="G3148" t="s">
        <v>606</v>
      </c>
      <c r="H3148" t="s">
        <v>1209</v>
      </c>
      <c r="I3148">
        <v>19805</v>
      </c>
      <c r="J3148" t="s">
        <v>22</v>
      </c>
      <c r="K3148" t="s">
        <v>32</v>
      </c>
      <c r="L3148" t="s">
        <v>27</v>
      </c>
      <c r="M3148" t="s">
        <v>28</v>
      </c>
      <c r="N3148" s="5">
        <v>21.6</v>
      </c>
      <c r="O3148" s="7">
        <v>6</v>
      </c>
      <c r="P3148" s="5">
        <v>15</v>
      </c>
      <c r="Q3148" s="5">
        <v>6.6</v>
      </c>
      <c r="R3148" s="22">
        <f>Tabla1[[#This Row],[Fecha de Envío]]-Tabla1[[#This Row],[Fecha de Orden]]</f>
        <v>12</v>
      </c>
      <c r="S3148" s="24">
        <f>YEAR(Tabla1[[#This Row],[Fecha de Orden]])</f>
        <v>2022</v>
      </c>
      <c r="T3148" t="str">
        <f>VLOOKUP(Tabla1[[#This Row],[Nombre del Producto]],Tabla2[[Nombre Producto]:[Costo Unitario]],2,FALSE)</f>
        <v>Lot's O' Nuts</v>
      </c>
      <c r="U3148" t="str">
        <f>VLOOKUP(Tabla1[[#This Row],[Fábrica]],Tabla3[],4,FALSE)</f>
        <v>Arizona</v>
      </c>
    </row>
    <row r="3149" spans="1:21" x14ac:dyDescent="0.25">
      <c r="A3149" t="s">
        <v>9014</v>
      </c>
      <c r="B3149" s="3">
        <v>44888</v>
      </c>
      <c r="C3149" s="3">
        <v>44902</v>
      </c>
      <c r="D3149" t="s">
        <v>18</v>
      </c>
      <c r="E3149">
        <v>111395</v>
      </c>
      <c r="F3149" t="s">
        <v>19</v>
      </c>
      <c r="G3149" t="s">
        <v>908</v>
      </c>
      <c r="H3149" t="s">
        <v>42</v>
      </c>
      <c r="I3149">
        <v>78207</v>
      </c>
      <c r="J3149" t="s">
        <v>22</v>
      </c>
      <c r="K3149" t="s">
        <v>43</v>
      </c>
      <c r="L3149" t="s">
        <v>33</v>
      </c>
      <c r="M3149" t="s">
        <v>34</v>
      </c>
      <c r="N3149" s="5">
        <v>7.2</v>
      </c>
      <c r="O3149" s="7">
        <v>2</v>
      </c>
      <c r="P3149" s="5">
        <v>4.8</v>
      </c>
      <c r="Q3149" s="5">
        <v>2.4</v>
      </c>
      <c r="R3149" s="22">
        <f>Tabla1[[#This Row],[Fecha de Envío]]-Tabla1[[#This Row],[Fecha de Orden]]</f>
        <v>14</v>
      </c>
      <c r="S3149" s="24">
        <f>YEAR(Tabla1[[#This Row],[Fecha de Orden]])</f>
        <v>2022</v>
      </c>
      <c r="T3149" t="str">
        <f>VLOOKUP(Tabla1[[#This Row],[Nombre del Producto]],Tabla2[[Nombre Producto]:[Costo Unitario]],2,FALSE)</f>
        <v>Lot's O' Nuts</v>
      </c>
      <c r="U3149" t="str">
        <f>VLOOKUP(Tabla1[[#This Row],[Fábrica]],Tabla3[],4,FALSE)</f>
        <v>Arizona</v>
      </c>
    </row>
    <row r="3150" spans="1:21" x14ac:dyDescent="0.25">
      <c r="A3150" t="s">
        <v>9015</v>
      </c>
      <c r="B3150" s="3">
        <v>44888</v>
      </c>
      <c r="C3150" s="3">
        <v>44902</v>
      </c>
      <c r="D3150" t="s">
        <v>18</v>
      </c>
      <c r="E3150">
        <v>111395</v>
      </c>
      <c r="F3150" t="s">
        <v>19</v>
      </c>
      <c r="G3150" t="s">
        <v>908</v>
      </c>
      <c r="H3150" t="s">
        <v>42</v>
      </c>
      <c r="I3150">
        <v>78207</v>
      </c>
      <c r="J3150" t="s">
        <v>22</v>
      </c>
      <c r="K3150" t="s">
        <v>43</v>
      </c>
      <c r="L3150" t="s">
        <v>24</v>
      </c>
      <c r="M3150" t="s">
        <v>25</v>
      </c>
      <c r="N3150" s="5">
        <v>15</v>
      </c>
      <c r="O3150" s="7">
        <v>4</v>
      </c>
      <c r="P3150" s="5">
        <v>9.8000000000000007</v>
      </c>
      <c r="Q3150" s="5">
        <v>5.2</v>
      </c>
      <c r="R3150" s="22">
        <f>Tabla1[[#This Row],[Fecha de Envío]]-Tabla1[[#This Row],[Fecha de Orden]]</f>
        <v>14</v>
      </c>
      <c r="S3150" s="24">
        <f>YEAR(Tabla1[[#This Row],[Fecha de Orden]])</f>
        <v>2022</v>
      </c>
      <c r="T3150" t="str">
        <f>VLOOKUP(Tabla1[[#This Row],[Nombre del Producto]],Tabla2[[Nombre Producto]:[Costo Unitario]],2,FALSE)</f>
        <v>Wicked Choccy's</v>
      </c>
      <c r="U3150" t="str">
        <f>VLOOKUP(Tabla1[[#This Row],[Fábrica]],Tabla3[],4,FALSE)</f>
        <v>Georgia</v>
      </c>
    </row>
    <row r="3151" spans="1:21" x14ac:dyDescent="0.25">
      <c r="A3151" t="s">
        <v>2859</v>
      </c>
      <c r="B3151" s="3">
        <v>44889</v>
      </c>
      <c r="C3151" s="3">
        <v>44903</v>
      </c>
      <c r="D3151" t="s">
        <v>18</v>
      </c>
      <c r="E3151">
        <v>105347</v>
      </c>
      <c r="F3151" t="s">
        <v>19</v>
      </c>
      <c r="G3151" t="s">
        <v>53</v>
      </c>
      <c r="H3151" t="s">
        <v>21</v>
      </c>
      <c r="I3151">
        <v>90004</v>
      </c>
      <c r="J3151" t="s">
        <v>22</v>
      </c>
      <c r="K3151" t="s">
        <v>23</v>
      </c>
      <c r="L3151" t="s">
        <v>45</v>
      </c>
      <c r="M3151" t="s">
        <v>46</v>
      </c>
      <c r="N3151" s="5">
        <v>17.45</v>
      </c>
      <c r="O3151" s="7">
        <v>5</v>
      </c>
      <c r="P3151" s="5">
        <v>12.45</v>
      </c>
      <c r="Q3151" s="5">
        <v>5</v>
      </c>
      <c r="R3151" s="22">
        <f>Tabla1[[#This Row],[Fecha de Envío]]-Tabla1[[#This Row],[Fecha de Orden]]</f>
        <v>14</v>
      </c>
      <c r="S3151" s="24">
        <f>YEAR(Tabla1[[#This Row],[Fecha de Orden]])</f>
        <v>2022</v>
      </c>
      <c r="T3151" t="str">
        <f>VLOOKUP(Tabla1[[#This Row],[Nombre del Producto]],Tabla2[[Nombre Producto]:[Costo Unitario]],2,FALSE)</f>
        <v>Lot's O' Nuts</v>
      </c>
      <c r="U3151" t="str">
        <f>VLOOKUP(Tabla1[[#This Row],[Fábrica]],Tabla3[],4,FALSE)</f>
        <v>Arizona</v>
      </c>
    </row>
    <row r="3152" spans="1:21" x14ac:dyDescent="0.25">
      <c r="A3152" t="s">
        <v>2860</v>
      </c>
      <c r="B3152" s="3">
        <v>44889</v>
      </c>
      <c r="C3152" s="3">
        <v>44903</v>
      </c>
      <c r="D3152" t="s">
        <v>18</v>
      </c>
      <c r="E3152">
        <v>105347</v>
      </c>
      <c r="F3152" t="s">
        <v>19</v>
      </c>
      <c r="G3152" t="s">
        <v>53</v>
      </c>
      <c r="H3152" t="s">
        <v>21</v>
      </c>
      <c r="I3152">
        <v>90004</v>
      </c>
      <c r="J3152" t="s">
        <v>22</v>
      </c>
      <c r="K3152" t="s">
        <v>23</v>
      </c>
      <c r="L3152" t="s">
        <v>33</v>
      </c>
      <c r="M3152" t="s">
        <v>34</v>
      </c>
      <c r="N3152" s="5">
        <v>32.4</v>
      </c>
      <c r="O3152" s="7">
        <v>9</v>
      </c>
      <c r="P3152" s="5">
        <v>21.6</v>
      </c>
      <c r="Q3152" s="5">
        <v>10.8</v>
      </c>
      <c r="R3152" s="22">
        <f>Tabla1[[#This Row],[Fecha de Envío]]-Tabla1[[#This Row],[Fecha de Orden]]</f>
        <v>14</v>
      </c>
      <c r="S3152" s="24">
        <f>YEAR(Tabla1[[#This Row],[Fecha de Orden]])</f>
        <v>2022</v>
      </c>
      <c r="T3152" t="str">
        <f>VLOOKUP(Tabla1[[#This Row],[Nombre del Producto]],Tabla2[[Nombre Producto]:[Costo Unitario]],2,FALSE)</f>
        <v>Lot's O' Nuts</v>
      </c>
      <c r="U3152" t="str">
        <f>VLOOKUP(Tabla1[[#This Row],[Fábrica]],Tabla3[],4,FALSE)</f>
        <v>Arizona</v>
      </c>
    </row>
    <row r="3153" spans="1:21" x14ac:dyDescent="0.25">
      <c r="A3153" t="s">
        <v>5295</v>
      </c>
      <c r="B3153" s="3">
        <v>44889</v>
      </c>
      <c r="C3153" s="3">
        <v>44905</v>
      </c>
      <c r="D3153" t="s">
        <v>18</v>
      </c>
      <c r="E3153">
        <v>135545</v>
      </c>
      <c r="F3153" t="s">
        <v>19</v>
      </c>
      <c r="G3153" t="s">
        <v>53</v>
      </c>
      <c r="H3153" t="s">
        <v>21</v>
      </c>
      <c r="I3153">
        <v>90004</v>
      </c>
      <c r="J3153" t="s">
        <v>22</v>
      </c>
      <c r="K3153" t="s">
        <v>23</v>
      </c>
      <c r="L3153" t="s">
        <v>24</v>
      </c>
      <c r="M3153" t="s">
        <v>25</v>
      </c>
      <c r="N3153" s="5">
        <v>15</v>
      </c>
      <c r="O3153" s="7">
        <v>4</v>
      </c>
      <c r="P3153" s="5">
        <v>9.8000000000000007</v>
      </c>
      <c r="Q3153" s="5">
        <v>5.2</v>
      </c>
      <c r="R3153" s="22">
        <f>Tabla1[[#This Row],[Fecha de Envío]]-Tabla1[[#This Row],[Fecha de Orden]]</f>
        <v>16</v>
      </c>
      <c r="S3153" s="24">
        <f>YEAR(Tabla1[[#This Row],[Fecha de Orden]])</f>
        <v>2022</v>
      </c>
      <c r="T3153" t="str">
        <f>VLOOKUP(Tabla1[[#This Row],[Nombre del Producto]],Tabla2[[Nombre Producto]:[Costo Unitario]],2,FALSE)</f>
        <v>Wicked Choccy's</v>
      </c>
      <c r="U3153" t="str">
        <f>VLOOKUP(Tabla1[[#This Row],[Fábrica]],Tabla3[],4,FALSE)</f>
        <v>Georgia</v>
      </c>
    </row>
    <row r="3154" spans="1:21" x14ac:dyDescent="0.25">
      <c r="A3154" t="s">
        <v>5296</v>
      </c>
      <c r="B3154" s="3">
        <v>44889</v>
      </c>
      <c r="C3154" s="3">
        <v>44905</v>
      </c>
      <c r="D3154" t="s">
        <v>18</v>
      </c>
      <c r="E3154">
        <v>135545</v>
      </c>
      <c r="F3154" t="s">
        <v>19</v>
      </c>
      <c r="G3154" t="s">
        <v>53</v>
      </c>
      <c r="H3154" t="s">
        <v>21</v>
      </c>
      <c r="I3154">
        <v>90004</v>
      </c>
      <c r="J3154" t="s">
        <v>22</v>
      </c>
      <c r="K3154" t="s">
        <v>23</v>
      </c>
      <c r="L3154" t="s">
        <v>36</v>
      </c>
      <c r="M3154" t="s">
        <v>37</v>
      </c>
      <c r="N3154" s="5">
        <v>19.5</v>
      </c>
      <c r="O3154" s="7">
        <v>6</v>
      </c>
      <c r="P3154" s="5">
        <v>12.66</v>
      </c>
      <c r="Q3154" s="5">
        <v>6.84</v>
      </c>
      <c r="R3154" s="22">
        <f>Tabla1[[#This Row],[Fecha de Envío]]-Tabla1[[#This Row],[Fecha de Orden]]</f>
        <v>16</v>
      </c>
      <c r="S3154" s="24">
        <f>YEAR(Tabla1[[#This Row],[Fecha de Orden]])</f>
        <v>2022</v>
      </c>
      <c r="T3154" t="str">
        <f>VLOOKUP(Tabla1[[#This Row],[Nombre del Producto]],Tabla2[[Nombre Producto]:[Costo Unitario]],2,FALSE)</f>
        <v>Wicked Choccy's</v>
      </c>
      <c r="U3154" t="str">
        <f>VLOOKUP(Tabla1[[#This Row],[Fábrica]],Tabla3[],4,FALSE)</f>
        <v>Georgia</v>
      </c>
    </row>
    <row r="3155" spans="1:21" x14ac:dyDescent="0.25">
      <c r="A3155" t="s">
        <v>5297</v>
      </c>
      <c r="B3155" s="3">
        <v>44889</v>
      </c>
      <c r="C3155" s="3">
        <v>44905</v>
      </c>
      <c r="D3155" t="s">
        <v>18</v>
      </c>
      <c r="E3155">
        <v>135545</v>
      </c>
      <c r="F3155" t="s">
        <v>19</v>
      </c>
      <c r="G3155" t="s">
        <v>53</v>
      </c>
      <c r="H3155" t="s">
        <v>21</v>
      </c>
      <c r="I3155">
        <v>90004</v>
      </c>
      <c r="J3155" t="s">
        <v>22</v>
      </c>
      <c r="K3155" t="s">
        <v>23</v>
      </c>
      <c r="L3155" t="s">
        <v>33</v>
      </c>
      <c r="M3155" t="s">
        <v>34</v>
      </c>
      <c r="N3155" s="5">
        <v>10.8</v>
      </c>
      <c r="O3155" s="7">
        <v>3</v>
      </c>
      <c r="P3155" s="5">
        <v>7.2</v>
      </c>
      <c r="Q3155" s="5">
        <v>3.6</v>
      </c>
      <c r="R3155" s="22">
        <f>Tabla1[[#This Row],[Fecha de Envío]]-Tabla1[[#This Row],[Fecha de Orden]]</f>
        <v>16</v>
      </c>
      <c r="S3155" s="24">
        <f>YEAR(Tabla1[[#This Row],[Fecha de Orden]])</f>
        <v>2022</v>
      </c>
      <c r="T3155" t="str">
        <f>VLOOKUP(Tabla1[[#This Row],[Nombre del Producto]],Tabla2[[Nombre Producto]:[Costo Unitario]],2,FALSE)</f>
        <v>Lot's O' Nuts</v>
      </c>
      <c r="U3155" t="str">
        <f>VLOOKUP(Tabla1[[#This Row],[Fábrica]],Tabla3[],4,FALSE)</f>
        <v>Arizona</v>
      </c>
    </row>
    <row r="3156" spans="1:21" x14ac:dyDescent="0.25">
      <c r="A3156" t="s">
        <v>8888</v>
      </c>
      <c r="B3156" s="3">
        <v>44889</v>
      </c>
      <c r="C3156" s="3">
        <v>44904</v>
      </c>
      <c r="D3156" t="s">
        <v>18</v>
      </c>
      <c r="E3156">
        <v>153416</v>
      </c>
      <c r="F3156" t="s">
        <v>19</v>
      </c>
      <c r="G3156" t="s">
        <v>53</v>
      </c>
      <c r="H3156" t="s">
        <v>21</v>
      </c>
      <c r="I3156">
        <v>90036</v>
      </c>
      <c r="J3156" t="s">
        <v>22</v>
      </c>
      <c r="K3156" t="s">
        <v>23</v>
      </c>
      <c r="L3156" t="s">
        <v>36</v>
      </c>
      <c r="M3156" t="s">
        <v>37</v>
      </c>
      <c r="N3156" s="5">
        <v>26</v>
      </c>
      <c r="O3156" s="7">
        <v>8</v>
      </c>
      <c r="P3156" s="5">
        <v>16.88</v>
      </c>
      <c r="Q3156" s="5">
        <v>9.1199999999999992</v>
      </c>
      <c r="R3156" s="22">
        <f>Tabla1[[#This Row],[Fecha de Envío]]-Tabla1[[#This Row],[Fecha de Orden]]</f>
        <v>15</v>
      </c>
      <c r="S3156" s="24">
        <f>YEAR(Tabla1[[#This Row],[Fecha de Orden]])</f>
        <v>2022</v>
      </c>
      <c r="T3156" t="str">
        <f>VLOOKUP(Tabla1[[#This Row],[Nombre del Producto]],Tabla2[[Nombre Producto]:[Costo Unitario]],2,FALSE)</f>
        <v>Wicked Choccy's</v>
      </c>
      <c r="U3156" t="str">
        <f>VLOOKUP(Tabla1[[#This Row],[Fábrica]],Tabla3[],4,FALSE)</f>
        <v>Georgia</v>
      </c>
    </row>
    <row r="3157" spans="1:21" x14ac:dyDescent="0.25">
      <c r="A3157" t="s">
        <v>8889</v>
      </c>
      <c r="B3157" s="3">
        <v>44889</v>
      </c>
      <c r="C3157" s="3">
        <v>44904</v>
      </c>
      <c r="D3157" t="s">
        <v>18</v>
      </c>
      <c r="E3157">
        <v>153416</v>
      </c>
      <c r="F3157" t="s">
        <v>19</v>
      </c>
      <c r="G3157" t="s">
        <v>53</v>
      </c>
      <c r="H3157" t="s">
        <v>21</v>
      </c>
      <c r="I3157">
        <v>90036</v>
      </c>
      <c r="J3157" t="s">
        <v>22</v>
      </c>
      <c r="K3157" t="s">
        <v>23</v>
      </c>
      <c r="L3157" t="s">
        <v>27</v>
      </c>
      <c r="M3157" t="s">
        <v>28</v>
      </c>
      <c r="N3157" s="5">
        <v>7.2</v>
      </c>
      <c r="O3157" s="7">
        <v>2</v>
      </c>
      <c r="P3157" s="5">
        <v>5</v>
      </c>
      <c r="Q3157" s="5">
        <v>2.2000000000000002</v>
      </c>
      <c r="R3157" s="22">
        <f>Tabla1[[#This Row],[Fecha de Envío]]-Tabla1[[#This Row],[Fecha de Orden]]</f>
        <v>15</v>
      </c>
      <c r="S3157" s="24">
        <f>YEAR(Tabla1[[#This Row],[Fecha de Orden]])</f>
        <v>2022</v>
      </c>
      <c r="T3157" t="str">
        <f>VLOOKUP(Tabla1[[#This Row],[Nombre del Producto]],Tabla2[[Nombre Producto]:[Costo Unitario]],2,FALSE)</f>
        <v>Lot's O' Nuts</v>
      </c>
      <c r="U3157" t="str">
        <f>VLOOKUP(Tabla1[[#This Row],[Fábrica]],Tabla3[],4,FALSE)</f>
        <v>Arizona</v>
      </c>
    </row>
    <row r="3158" spans="1:21" x14ac:dyDescent="0.25">
      <c r="A3158" t="s">
        <v>8890</v>
      </c>
      <c r="B3158" s="3">
        <v>44889</v>
      </c>
      <c r="C3158" s="3">
        <v>44904</v>
      </c>
      <c r="D3158" t="s">
        <v>18</v>
      </c>
      <c r="E3158">
        <v>153416</v>
      </c>
      <c r="F3158" t="s">
        <v>19</v>
      </c>
      <c r="G3158" t="s">
        <v>53</v>
      </c>
      <c r="H3158" t="s">
        <v>21</v>
      </c>
      <c r="I3158">
        <v>90036</v>
      </c>
      <c r="J3158" t="s">
        <v>22</v>
      </c>
      <c r="K3158" t="s">
        <v>23</v>
      </c>
      <c r="L3158" t="s">
        <v>24</v>
      </c>
      <c r="M3158" t="s">
        <v>25</v>
      </c>
      <c r="N3158" s="5">
        <v>26.25</v>
      </c>
      <c r="O3158" s="7">
        <v>7</v>
      </c>
      <c r="P3158" s="5">
        <v>17.149999999999999</v>
      </c>
      <c r="Q3158" s="5">
        <v>9.1</v>
      </c>
      <c r="R3158" s="22">
        <f>Tabla1[[#This Row],[Fecha de Envío]]-Tabla1[[#This Row],[Fecha de Orden]]</f>
        <v>15</v>
      </c>
      <c r="S3158" s="24">
        <f>YEAR(Tabla1[[#This Row],[Fecha de Orden]])</f>
        <v>2022</v>
      </c>
      <c r="T3158" t="str">
        <f>VLOOKUP(Tabla1[[#This Row],[Nombre del Producto]],Tabla2[[Nombre Producto]:[Costo Unitario]],2,FALSE)</f>
        <v>Wicked Choccy's</v>
      </c>
      <c r="U3158" t="str">
        <f>VLOOKUP(Tabla1[[#This Row],[Fábrica]],Tabla3[],4,FALSE)</f>
        <v>Georgia</v>
      </c>
    </row>
    <row r="3159" spans="1:21" x14ac:dyDescent="0.25">
      <c r="A3159" t="s">
        <v>8024</v>
      </c>
      <c r="B3159" s="3">
        <v>44890</v>
      </c>
      <c r="C3159" s="3">
        <v>44904</v>
      </c>
      <c r="D3159" t="s">
        <v>18</v>
      </c>
      <c r="E3159">
        <v>164357</v>
      </c>
      <c r="F3159" t="s">
        <v>19</v>
      </c>
      <c r="G3159" t="s">
        <v>606</v>
      </c>
      <c r="H3159" t="s">
        <v>98</v>
      </c>
      <c r="I3159">
        <v>28403</v>
      </c>
      <c r="J3159" t="s">
        <v>22</v>
      </c>
      <c r="K3159" t="s">
        <v>66</v>
      </c>
      <c r="L3159" t="s">
        <v>45</v>
      </c>
      <c r="M3159" t="s">
        <v>46</v>
      </c>
      <c r="N3159" s="5">
        <v>17.45</v>
      </c>
      <c r="O3159" s="7">
        <v>5</v>
      </c>
      <c r="P3159" s="5">
        <v>12.45</v>
      </c>
      <c r="Q3159" s="5">
        <v>5</v>
      </c>
      <c r="R3159" s="22">
        <f>Tabla1[[#This Row],[Fecha de Envío]]-Tabla1[[#This Row],[Fecha de Orden]]</f>
        <v>14</v>
      </c>
      <c r="S3159" s="24">
        <f>YEAR(Tabla1[[#This Row],[Fecha de Orden]])</f>
        <v>2022</v>
      </c>
      <c r="T3159" t="str">
        <f>VLOOKUP(Tabla1[[#This Row],[Nombre del Producto]],Tabla2[[Nombre Producto]:[Costo Unitario]],2,FALSE)</f>
        <v>Lot's O' Nuts</v>
      </c>
      <c r="U3159" t="str">
        <f>VLOOKUP(Tabla1[[#This Row],[Fábrica]],Tabla3[],4,FALSE)</f>
        <v>Arizona</v>
      </c>
    </row>
    <row r="3160" spans="1:21" x14ac:dyDescent="0.25">
      <c r="A3160" t="s">
        <v>3059</v>
      </c>
      <c r="B3160" s="3">
        <v>44891</v>
      </c>
      <c r="C3160" s="3">
        <v>44906</v>
      </c>
      <c r="D3160" t="s">
        <v>18</v>
      </c>
      <c r="E3160">
        <v>158939</v>
      </c>
      <c r="F3160" t="s">
        <v>19</v>
      </c>
      <c r="G3160" t="s">
        <v>86</v>
      </c>
      <c r="H3160" t="s">
        <v>87</v>
      </c>
      <c r="I3160">
        <v>65807</v>
      </c>
      <c r="J3160" t="s">
        <v>22</v>
      </c>
      <c r="K3160" t="s">
        <v>43</v>
      </c>
      <c r="L3160" t="s">
        <v>36</v>
      </c>
      <c r="M3160" t="s">
        <v>37</v>
      </c>
      <c r="N3160" s="5">
        <v>3.25</v>
      </c>
      <c r="O3160" s="7">
        <v>1</v>
      </c>
      <c r="P3160" s="5">
        <v>2.11</v>
      </c>
      <c r="Q3160" s="5">
        <v>1.1399999999999999</v>
      </c>
      <c r="R3160" s="22">
        <f>Tabla1[[#This Row],[Fecha de Envío]]-Tabla1[[#This Row],[Fecha de Orden]]</f>
        <v>15</v>
      </c>
      <c r="S3160" s="24">
        <f>YEAR(Tabla1[[#This Row],[Fecha de Orden]])</f>
        <v>2022</v>
      </c>
      <c r="T3160" t="str">
        <f>VLOOKUP(Tabla1[[#This Row],[Nombre del Producto]],Tabla2[[Nombre Producto]:[Costo Unitario]],2,FALSE)</f>
        <v>Wicked Choccy's</v>
      </c>
      <c r="U3160" t="str">
        <f>VLOOKUP(Tabla1[[#This Row],[Fábrica]],Tabla3[],4,FALSE)</f>
        <v>Georgia</v>
      </c>
    </row>
    <row r="3161" spans="1:21" x14ac:dyDescent="0.25">
      <c r="A3161" t="s">
        <v>3780</v>
      </c>
      <c r="B3161" s="3">
        <v>44891</v>
      </c>
      <c r="C3161" s="3">
        <v>44905</v>
      </c>
      <c r="D3161" t="s">
        <v>18</v>
      </c>
      <c r="E3161">
        <v>117961</v>
      </c>
      <c r="F3161" t="s">
        <v>19</v>
      </c>
      <c r="G3161" t="s">
        <v>3781</v>
      </c>
      <c r="H3161" t="s">
        <v>106</v>
      </c>
      <c r="I3161">
        <v>1453</v>
      </c>
      <c r="J3161" t="s">
        <v>22</v>
      </c>
      <c r="K3161" t="s">
        <v>32</v>
      </c>
      <c r="L3161" t="s">
        <v>36</v>
      </c>
      <c r="M3161" t="s">
        <v>37</v>
      </c>
      <c r="N3161" s="5">
        <v>9.75</v>
      </c>
      <c r="O3161" s="7">
        <v>3</v>
      </c>
      <c r="P3161" s="5">
        <v>6.33</v>
      </c>
      <c r="Q3161" s="5">
        <v>3.42</v>
      </c>
      <c r="R3161" s="22">
        <f>Tabla1[[#This Row],[Fecha de Envío]]-Tabla1[[#This Row],[Fecha de Orden]]</f>
        <v>14</v>
      </c>
      <c r="S3161" s="24">
        <f>YEAR(Tabla1[[#This Row],[Fecha de Orden]])</f>
        <v>2022</v>
      </c>
      <c r="T3161" t="str">
        <f>VLOOKUP(Tabla1[[#This Row],[Nombre del Producto]],Tabla2[[Nombre Producto]:[Costo Unitario]],2,FALSE)</f>
        <v>Wicked Choccy's</v>
      </c>
      <c r="U3161" t="str">
        <f>VLOOKUP(Tabla1[[#This Row],[Fábrica]],Tabla3[],4,FALSE)</f>
        <v>Georgia</v>
      </c>
    </row>
    <row r="3162" spans="1:21" x14ac:dyDescent="0.25">
      <c r="A3162" t="s">
        <v>3782</v>
      </c>
      <c r="B3162" s="3">
        <v>44891</v>
      </c>
      <c r="C3162" s="3">
        <v>44905</v>
      </c>
      <c r="D3162" t="s">
        <v>18</v>
      </c>
      <c r="E3162">
        <v>117961</v>
      </c>
      <c r="F3162" t="s">
        <v>19</v>
      </c>
      <c r="G3162" t="s">
        <v>3781</v>
      </c>
      <c r="H3162" t="s">
        <v>106</v>
      </c>
      <c r="I3162">
        <v>1453</v>
      </c>
      <c r="J3162" t="s">
        <v>22</v>
      </c>
      <c r="K3162" t="s">
        <v>32</v>
      </c>
      <c r="L3162" t="s">
        <v>33</v>
      </c>
      <c r="M3162" t="s">
        <v>34</v>
      </c>
      <c r="N3162" s="5">
        <v>14.4</v>
      </c>
      <c r="O3162" s="7">
        <v>4</v>
      </c>
      <c r="P3162" s="5">
        <v>9.6</v>
      </c>
      <c r="Q3162" s="5">
        <v>4.8</v>
      </c>
      <c r="R3162" s="22">
        <f>Tabla1[[#This Row],[Fecha de Envío]]-Tabla1[[#This Row],[Fecha de Orden]]</f>
        <v>14</v>
      </c>
      <c r="S3162" s="24">
        <f>YEAR(Tabla1[[#This Row],[Fecha de Orden]])</f>
        <v>2022</v>
      </c>
      <c r="T3162" t="str">
        <f>VLOOKUP(Tabla1[[#This Row],[Nombre del Producto]],Tabla2[[Nombre Producto]:[Costo Unitario]],2,FALSE)</f>
        <v>Lot's O' Nuts</v>
      </c>
      <c r="U3162" t="str">
        <f>VLOOKUP(Tabla1[[#This Row],[Fábrica]],Tabla3[],4,FALSE)</f>
        <v>Arizona</v>
      </c>
    </row>
    <row r="3163" spans="1:21" x14ac:dyDescent="0.25">
      <c r="A3163" t="s">
        <v>3783</v>
      </c>
      <c r="B3163" s="3">
        <v>44891</v>
      </c>
      <c r="C3163" s="3">
        <v>44905</v>
      </c>
      <c r="D3163" t="s">
        <v>18</v>
      </c>
      <c r="E3163">
        <v>117961</v>
      </c>
      <c r="F3163" t="s">
        <v>19</v>
      </c>
      <c r="G3163" t="s">
        <v>3781</v>
      </c>
      <c r="H3163" t="s">
        <v>106</v>
      </c>
      <c r="I3163">
        <v>1453</v>
      </c>
      <c r="J3163" t="s">
        <v>148</v>
      </c>
      <c r="K3163" t="s">
        <v>32</v>
      </c>
      <c r="L3163" t="s">
        <v>445</v>
      </c>
      <c r="M3163" t="s">
        <v>446</v>
      </c>
      <c r="N3163" s="5">
        <v>9.75</v>
      </c>
      <c r="O3163" s="7">
        <v>3</v>
      </c>
      <c r="P3163" s="5">
        <v>0.75</v>
      </c>
      <c r="Q3163" s="5">
        <v>9</v>
      </c>
      <c r="R3163" s="22">
        <f>Tabla1[[#This Row],[Fecha de Envío]]-Tabla1[[#This Row],[Fecha de Orden]]</f>
        <v>14</v>
      </c>
      <c r="S3163" s="24">
        <f>YEAR(Tabla1[[#This Row],[Fecha de Orden]])</f>
        <v>2022</v>
      </c>
      <c r="T3163" t="str">
        <f>VLOOKUP(Tabla1[[#This Row],[Nombre del Producto]],Tabla2[[Nombre Producto]:[Costo Unitario]],2,FALSE)</f>
        <v>The Other Factory</v>
      </c>
      <c r="U3163" t="str">
        <f>VLOOKUP(Tabla1[[#This Row],[Fábrica]],Tabla3[],4,FALSE)</f>
        <v>Tennessee</v>
      </c>
    </row>
    <row r="3164" spans="1:21" x14ac:dyDescent="0.25">
      <c r="A3164" t="s">
        <v>8135</v>
      </c>
      <c r="B3164" s="3">
        <v>44891</v>
      </c>
      <c r="C3164" s="3">
        <v>44905</v>
      </c>
      <c r="D3164" t="s">
        <v>18</v>
      </c>
      <c r="E3164">
        <v>166975</v>
      </c>
      <c r="F3164" t="s">
        <v>19</v>
      </c>
      <c r="G3164" t="s">
        <v>228</v>
      </c>
      <c r="H3164" t="s">
        <v>65</v>
      </c>
      <c r="I3164">
        <v>38301</v>
      </c>
      <c r="J3164" t="s">
        <v>148</v>
      </c>
      <c r="K3164" t="s">
        <v>66</v>
      </c>
      <c r="L3164" t="s">
        <v>149</v>
      </c>
      <c r="M3164" t="s">
        <v>150</v>
      </c>
      <c r="N3164" s="5">
        <v>13.75</v>
      </c>
      <c r="O3164" s="7">
        <v>11</v>
      </c>
      <c r="P3164" s="5">
        <v>7.15</v>
      </c>
      <c r="Q3164" s="5">
        <v>6.6</v>
      </c>
      <c r="R3164" s="22">
        <f>Tabla1[[#This Row],[Fecha de Envío]]-Tabla1[[#This Row],[Fecha de Orden]]</f>
        <v>14</v>
      </c>
      <c r="S3164" s="24">
        <f>YEAR(Tabla1[[#This Row],[Fecha de Orden]])</f>
        <v>2022</v>
      </c>
      <c r="T3164" t="str">
        <f>VLOOKUP(Tabla1[[#This Row],[Nombre del Producto]],Tabla2[[Nombre Producto]:[Costo Unitario]],2,FALSE)</f>
        <v>Secret Factory</v>
      </c>
      <c r="U3164" t="str">
        <f>VLOOKUP(Tabla1[[#This Row],[Fábrica]],Tabla3[],4,FALSE)</f>
        <v>Illinois</v>
      </c>
    </row>
    <row r="3165" spans="1:21" x14ac:dyDescent="0.25">
      <c r="A3165" t="s">
        <v>1798</v>
      </c>
      <c r="B3165" s="3">
        <v>44892</v>
      </c>
      <c r="C3165" s="3">
        <v>44908</v>
      </c>
      <c r="D3165" t="s">
        <v>18</v>
      </c>
      <c r="E3165">
        <v>101910</v>
      </c>
      <c r="F3165" t="s">
        <v>19</v>
      </c>
      <c r="G3165" t="s">
        <v>1799</v>
      </c>
      <c r="H3165" t="s">
        <v>21</v>
      </c>
      <c r="I3165">
        <v>92530</v>
      </c>
      <c r="J3165" t="s">
        <v>22</v>
      </c>
      <c r="K3165" t="s">
        <v>23</v>
      </c>
      <c r="L3165" t="s">
        <v>27</v>
      </c>
      <c r="M3165" t="s">
        <v>28</v>
      </c>
      <c r="N3165" s="5">
        <v>18</v>
      </c>
      <c r="O3165" s="7">
        <v>5</v>
      </c>
      <c r="P3165" s="5">
        <v>12.5</v>
      </c>
      <c r="Q3165" s="5">
        <v>5.5</v>
      </c>
      <c r="R3165" s="22">
        <f>Tabla1[[#This Row],[Fecha de Envío]]-Tabla1[[#This Row],[Fecha de Orden]]</f>
        <v>16</v>
      </c>
      <c r="S3165" s="24">
        <f>YEAR(Tabla1[[#This Row],[Fecha de Orden]])</f>
        <v>2022</v>
      </c>
      <c r="T3165" t="str">
        <f>VLOOKUP(Tabla1[[#This Row],[Nombre del Producto]],Tabla2[[Nombre Producto]:[Costo Unitario]],2,FALSE)</f>
        <v>Lot's O' Nuts</v>
      </c>
      <c r="U3165" t="str">
        <f>VLOOKUP(Tabla1[[#This Row],[Fábrica]],Tabla3[],4,FALSE)</f>
        <v>Arizona</v>
      </c>
    </row>
    <row r="3166" spans="1:21" x14ac:dyDescent="0.25">
      <c r="A3166" t="s">
        <v>2831</v>
      </c>
      <c r="B3166" s="3">
        <v>44892</v>
      </c>
      <c r="C3166" s="3">
        <v>44907</v>
      </c>
      <c r="D3166" t="s">
        <v>18</v>
      </c>
      <c r="E3166">
        <v>168935</v>
      </c>
      <c r="F3166" t="s">
        <v>19</v>
      </c>
      <c r="G3166" t="s">
        <v>258</v>
      </c>
      <c r="H3166" t="s">
        <v>255</v>
      </c>
      <c r="I3166">
        <v>33024</v>
      </c>
      <c r="J3166" t="s">
        <v>22</v>
      </c>
      <c r="K3166" t="s">
        <v>66</v>
      </c>
      <c r="L3166" t="s">
        <v>27</v>
      </c>
      <c r="M3166" t="s">
        <v>28</v>
      </c>
      <c r="N3166" s="5">
        <v>10.8</v>
      </c>
      <c r="O3166" s="7">
        <v>3</v>
      </c>
      <c r="P3166" s="5">
        <v>7.5</v>
      </c>
      <c r="Q3166" s="5">
        <v>3.3</v>
      </c>
      <c r="R3166" s="22">
        <f>Tabla1[[#This Row],[Fecha de Envío]]-Tabla1[[#This Row],[Fecha de Orden]]</f>
        <v>15</v>
      </c>
      <c r="S3166" s="24">
        <f>YEAR(Tabla1[[#This Row],[Fecha de Orden]])</f>
        <v>2022</v>
      </c>
      <c r="T3166" t="str">
        <f>VLOOKUP(Tabla1[[#This Row],[Nombre del Producto]],Tabla2[[Nombre Producto]:[Costo Unitario]],2,FALSE)</f>
        <v>Lot's O' Nuts</v>
      </c>
      <c r="U3166" t="str">
        <f>VLOOKUP(Tabla1[[#This Row],[Fábrica]],Tabla3[],4,FALSE)</f>
        <v>Arizona</v>
      </c>
    </row>
    <row r="3167" spans="1:21" x14ac:dyDescent="0.25">
      <c r="A3167" t="s">
        <v>3241</v>
      </c>
      <c r="B3167" s="3">
        <v>44892</v>
      </c>
      <c r="C3167" s="3">
        <v>44908</v>
      </c>
      <c r="D3167" t="s">
        <v>18</v>
      </c>
      <c r="E3167">
        <v>154389</v>
      </c>
      <c r="F3167" t="s">
        <v>19</v>
      </c>
      <c r="G3167" t="s">
        <v>144</v>
      </c>
      <c r="H3167" t="s">
        <v>101</v>
      </c>
      <c r="I3167">
        <v>19140</v>
      </c>
      <c r="J3167" t="s">
        <v>22</v>
      </c>
      <c r="K3167" t="s">
        <v>32</v>
      </c>
      <c r="L3167" t="s">
        <v>24</v>
      </c>
      <c r="M3167" t="s">
        <v>25</v>
      </c>
      <c r="N3167" s="5">
        <v>30</v>
      </c>
      <c r="O3167" s="7">
        <v>8</v>
      </c>
      <c r="P3167" s="5">
        <v>19.600000000000001</v>
      </c>
      <c r="Q3167" s="5">
        <v>10.4</v>
      </c>
      <c r="R3167" s="22">
        <f>Tabla1[[#This Row],[Fecha de Envío]]-Tabla1[[#This Row],[Fecha de Orden]]</f>
        <v>16</v>
      </c>
      <c r="S3167" s="24">
        <f>YEAR(Tabla1[[#This Row],[Fecha de Orden]])</f>
        <v>2022</v>
      </c>
      <c r="T3167" t="str">
        <f>VLOOKUP(Tabla1[[#This Row],[Nombre del Producto]],Tabla2[[Nombre Producto]:[Costo Unitario]],2,FALSE)</f>
        <v>Wicked Choccy's</v>
      </c>
      <c r="U3167" t="str">
        <f>VLOOKUP(Tabla1[[#This Row],[Fábrica]],Tabla3[],4,FALSE)</f>
        <v>Georgia</v>
      </c>
    </row>
    <row r="3168" spans="1:21" x14ac:dyDescent="0.25">
      <c r="A3168" t="s">
        <v>4254</v>
      </c>
      <c r="B3168" s="3">
        <v>44892</v>
      </c>
      <c r="C3168" s="3">
        <v>44904</v>
      </c>
      <c r="D3168" t="s">
        <v>39</v>
      </c>
      <c r="E3168">
        <v>145184</v>
      </c>
      <c r="F3168" t="s">
        <v>19</v>
      </c>
      <c r="G3168" t="s">
        <v>1028</v>
      </c>
      <c r="H3168" t="s">
        <v>1209</v>
      </c>
      <c r="I3168">
        <v>19711</v>
      </c>
      <c r="J3168" t="s">
        <v>22</v>
      </c>
      <c r="K3168" t="s">
        <v>32</v>
      </c>
      <c r="L3168" t="s">
        <v>24</v>
      </c>
      <c r="M3168" t="s">
        <v>25</v>
      </c>
      <c r="N3168" s="5">
        <v>11.25</v>
      </c>
      <c r="O3168" s="7">
        <v>3</v>
      </c>
      <c r="P3168" s="5">
        <v>7.35</v>
      </c>
      <c r="Q3168" s="5">
        <v>3.9</v>
      </c>
      <c r="R3168" s="22">
        <f>Tabla1[[#This Row],[Fecha de Envío]]-Tabla1[[#This Row],[Fecha de Orden]]</f>
        <v>12</v>
      </c>
      <c r="S3168" s="24">
        <f>YEAR(Tabla1[[#This Row],[Fecha de Orden]])</f>
        <v>2022</v>
      </c>
      <c r="T3168" t="str">
        <f>VLOOKUP(Tabla1[[#This Row],[Nombre del Producto]],Tabla2[[Nombre Producto]:[Costo Unitario]],2,FALSE)</f>
        <v>Wicked Choccy's</v>
      </c>
      <c r="U3168" t="str">
        <f>VLOOKUP(Tabla1[[#This Row],[Fábrica]],Tabla3[],4,FALSE)</f>
        <v>Georgia</v>
      </c>
    </row>
    <row r="3169" spans="1:21" x14ac:dyDescent="0.25">
      <c r="A3169" t="s">
        <v>4255</v>
      </c>
      <c r="B3169" s="3">
        <v>44892</v>
      </c>
      <c r="C3169" s="3">
        <v>44904</v>
      </c>
      <c r="D3169" t="s">
        <v>39</v>
      </c>
      <c r="E3169">
        <v>145184</v>
      </c>
      <c r="F3169" t="s">
        <v>19</v>
      </c>
      <c r="G3169" t="s">
        <v>1028</v>
      </c>
      <c r="H3169" t="s">
        <v>1209</v>
      </c>
      <c r="I3169">
        <v>19711</v>
      </c>
      <c r="J3169" t="s">
        <v>22</v>
      </c>
      <c r="K3169" t="s">
        <v>32</v>
      </c>
      <c r="L3169" t="s">
        <v>27</v>
      </c>
      <c r="M3169" t="s">
        <v>28</v>
      </c>
      <c r="N3169" s="5">
        <v>10.8</v>
      </c>
      <c r="O3169" s="7">
        <v>3</v>
      </c>
      <c r="P3169" s="5">
        <v>7.5</v>
      </c>
      <c r="Q3169" s="5">
        <v>3.3</v>
      </c>
      <c r="R3169" s="22">
        <f>Tabla1[[#This Row],[Fecha de Envío]]-Tabla1[[#This Row],[Fecha de Orden]]</f>
        <v>12</v>
      </c>
      <c r="S3169" s="24">
        <f>YEAR(Tabla1[[#This Row],[Fecha de Orden]])</f>
        <v>2022</v>
      </c>
      <c r="T3169" t="str">
        <f>VLOOKUP(Tabla1[[#This Row],[Nombre del Producto]],Tabla2[[Nombre Producto]:[Costo Unitario]],2,FALSE)</f>
        <v>Lot's O' Nuts</v>
      </c>
      <c r="U3169" t="str">
        <f>VLOOKUP(Tabla1[[#This Row],[Fábrica]],Tabla3[],4,FALSE)</f>
        <v>Arizona</v>
      </c>
    </row>
    <row r="3170" spans="1:21" x14ac:dyDescent="0.25">
      <c r="A3170" t="s">
        <v>4266</v>
      </c>
      <c r="B3170" s="3">
        <v>44892</v>
      </c>
      <c r="C3170" s="3">
        <v>44906</v>
      </c>
      <c r="D3170" t="s">
        <v>18</v>
      </c>
      <c r="E3170">
        <v>163762</v>
      </c>
      <c r="F3170" t="s">
        <v>19</v>
      </c>
      <c r="G3170" t="s">
        <v>30</v>
      </c>
      <c r="H3170" t="s">
        <v>31</v>
      </c>
      <c r="I3170">
        <v>10024</v>
      </c>
      <c r="J3170" t="s">
        <v>22</v>
      </c>
      <c r="K3170" t="s">
        <v>32</v>
      </c>
      <c r="L3170" t="s">
        <v>36</v>
      </c>
      <c r="M3170" t="s">
        <v>37</v>
      </c>
      <c r="N3170" s="5">
        <v>9.75</v>
      </c>
      <c r="O3170" s="7">
        <v>3</v>
      </c>
      <c r="P3170" s="5">
        <v>6.33</v>
      </c>
      <c r="Q3170" s="5">
        <v>3.42</v>
      </c>
      <c r="R3170" s="22">
        <f>Tabla1[[#This Row],[Fecha de Envío]]-Tabla1[[#This Row],[Fecha de Orden]]</f>
        <v>14</v>
      </c>
      <c r="S3170" s="24">
        <f>YEAR(Tabla1[[#This Row],[Fecha de Orden]])</f>
        <v>2022</v>
      </c>
      <c r="T3170" t="str">
        <f>VLOOKUP(Tabla1[[#This Row],[Nombre del Producto]],Tabla2[[Nombre Producto]:[Costo Unitario]],2,FALSE)</f>
        <v>Wicked Choccy's</v>
      </c>
      <c r="U3170" t="str">
        <f>VLOOKUP(Tabla1[[#This Row],[Fábrica]],Tabla3[],4,FALSE)</f>
        <v>Georgia</v>
      </c>
    </row>
    <row r="3171" spans="1:21" x14ac:dyDescent="0.25">
      <c r="A3171" t="s">
        <v>5775</v>
      </c>
      <c r="B3171" s="3">
        <v>44892</v>
      </c>
      <c r="C3171" s="3">
        <v>44904</v>
      </c>
      <c r="D3171" t="s">
        <v>71</v>
      </c>
      <c r="E3171">
        <v>130974</v>
      </c>
      <c r="F3171" t="s">
        <v>19</v>
      </c>
      <c r="G3171" t="s">
        <v>1897</v>
      </c>
      <c r="H3171" t="s">
        <v>106</v>
      </c>
      <c r="I3171">
        <v>2149</v>
      </c>
      <c r="J3171" t="s">
        <v>22</v>
      </c>
      <c r="K3171" t="s">
        <v>32</v>
      </c>
      <c r="L3171" t="s">
        <v>27</v>
      </c>
      <c r="M3171" t="s">
        <v>28</v>
      </c>
      <c r="N3171" s="5">
        <v>3.6</v>
      </c>
      <c r="O3171" s="7">
        <v>1</v>
      </c>
      <c r="P3171" s="5">
        <v>2.5</v>
      </c>
      <c r="Q3171" s="5">
        <v>1.1000000000000001</v>
      </c>
      <c r="R3171" s="22">
        <f>Tabla1[[#This Row],[Fecha de Envío]]-Tabla1[[#This Row],[Fecha de Orden]]</f>
        <v>12</v>
      </c>
      <c r="S3171" s="24">
        <f>YEAR(Tabla1[[#This Row],[Fecha de Orden]])</f>
        <v>2022</v>
      </c>
      <c r="T3171" t="str">
        <f>VLOOKUP(Tabla1[[#This Row],[Nombre del Producto]],Tabla2[[Nombre Producto]:[Costo Unitario]],2,FALSE)</f>
        <v>Lot's O' Nuts</v>
      </c>
      <c r="U3171" t="str">
        <f>VLOOKUP(Tabla1[[#This Row],[Fábrica]],Tabla3[],4,FALSE)</f>
        <v>Arizona</v>
      </c>
    </row>
    <row r="3172" spans="1:21" x14ac:dyDescent="0.25">
      <c r="A3172" t="s">
        <v>5776</v>
      </c>
      <c r="B3172" s="3">
        <v>44892</v>
      </c>
      <c r="C3172" s="3">
        <v>44904</v>
      </c>
      <c r="D3172" t="s">
        <v>71</v>
      </c>
      <c r="E3172">
        <v>130974</v>
      </c>
      <c r="F3172" t="s">
        <v>19</v>
      </c>
      <c r="G3172" t="s">
        <v>1897</v>
      </c>
      <c r="H3172" t="s">
        <v>106</v>
      </c>
      <c r="I3172">
        <v>2149</v>
      </c>
      <c r="J3172" t="s">
        <v>22</v>
      </c>
      <c r="K3172" t="s">
        <v>32</v>
      </c>
      <c r="L3172" t="s">
        <v>45</v>
      </c>
      <c r="M3172" t="s">
        <v>46</v>
      </c>
      <c r="N3172" s="5">
        <v>13.96</v>
      </c>
      <c r="O3172" s="7">
        <v>4</v>
      </c>
      <c r="P3172" s="5">
        <v>9.9600000000000009</v>
      </c>
      <c r="Q3172" s="5">
        <v>4</v>
      </c>
      <c r="R3172" s="22">
        <f>Tabla1[[#This Row],[Fecha de Envío]]-Tabla1[[#This Row],[Fecha de Orden]]</f>
        <v>12</v>
      </c>
      <c r="S3172" s="24">
        <f>YEAR(Tabla1[[#This Row],[Fecha de Orden]])</f>
        <v>2022</v>
      </c>
      <c r="T3172" t="str">
        <f>VLOOKUP(Tabla1[[#This Row],[Nombre del Producto]],Tabla2[[Nombre Producto]:[Costo Unitario]],2,FALSE)</f>
        <v>Lot's O' Nuts</v>
      </c>
      <c r="U3172" t="str">
        <f>VLOOKUP(Tabla1[[#This Row],[Fábrica]],Tabla3[],4,FALSE)</f>
        <v>Arizona</v>
      </c>
    </row>
    <row r="3173" spans="1:21" x14ac:dyDescent="0.25">
      <c r="A3173" t="s">
        <v>5777</v>
      </c>
      <c r="B3173" s="3">
        <v>44892</v>
      </c>
      <c r="C3173" s="3">
        <v>44904</v>
      </c>
      <c r="D3173" t="s">
        <v>71</v>
      </c>
      <c r="E3173">
        <v>130974</v>
      </c>
      <c r="F3173" t="s">
        <v>19</v>
      </c>
      <c r="G3173" t="s">
        <v>1897</v>
      </c>
      <c r="H3173" t="s">
        <v>106</v>
      </c>
      <c r="I3173">
        <v>2149</v>
      </c>
      <c r="J3173" t="s">
        <v>22</v>
      </c>
      <c r="K3173" t="s">
        <v>32</v>
      </c>
      <c r="L3173" t="s">
        <v>33</v>
      </c>
      <c r="M3173" t="s">
        <v>34</v>
      </c>
      <c r="N3173" s="5">
        <v>7.2</v>
      </c>
      <c r="O3173" s="7">
        <v>2</v>
      </c>
      <c r="P3173" s="5">
        <v>4.8</v>
      </c>
      <c r="Q3173" s="5">
        <v>2.4</v>
      </c>
      <c r="R3173" s="22">
        <f>Tabla1[[#This Row],[Fecha de Envío]]-Tabla1[[#This Row],[Fecha de Orden]]</f>
        <v>12</v>
      </c>
      <c r="S3173" s="24">
        <f>YEAR(Tabla1[[#This Row],[Fecha de Orden]])</f>
        <v>2022</v>
      </c>
      <c r="T3173" t="str">
        <f>VLOOKUP(Tabla1[[#This Row],[Nombre del Producto]],Tabla2[[Nombre Producto]:[Costo Unitario]],2,FALSE)</f>
        <v>Lot's O' Nuts</v>
      </c>
      <c r="U3173" t="str">
        <f>VLOOKUP(Tabla1[[#This Row],[Fábrica]],Tabla3[],4,FALSE)</f>
        <v>Arizona</v>
      </c>
    </row>
    <row r="3174" spans="1:21" x14ac:dyDescent="0.25">
      <c r="A3174" t="s">
        <v>8244</v>
      </c>
      <c r="B3174" s="3">
        <v>44892</v>
      </c>
      <c r="C3174" s="3">
        <v>44906</v>
      </c>
      <c r="D3174" t="s">
        <v>18</v>
      </c>
      <c r="E3174">
        <v>125234</v>
      </c>
      <c r="F3174" t="s">
        <v>19</v>
      </c>
      <c r="G3174" t="s">
        <v>53</v>
      </c>
      <c r="H3174" t="s">
        <v>21</v>
      </c>
      <c r="I3174">
        <v>90049</v>
      </c>
      <c r="J3174" t="s">
        <v>22</v>
      </c>
      <c r="K3174" t="s">
        <v>23</v>
      </c>
      <c r="L3174" t="s">
        <v>45</v>
      </c>
      <c r="M3174" t="s">
        <v>46</v>
      </c>
      <c r="N3174" s="5">
        <v>10.47</v>
      </c>
      <c r="O3174" s="7">
        <v>3</v>
      </c>
      <c r="P3174" s="5">
        <v>7.47</v>
      </c>
      <c r="Q3174" s="5">
        <v>3</v>
      </c>
      <c r="R3174" s="22">
        <f>Tabla1[[#This Row],[Fecha de Envío]]-Tabla1[[#This Row],[Fecha de Orden]]</f>
        <v>14</v>
      </c>
      <c r="S3174" s="24">
        <f>YEAR(Tabla1[[#This Row],[Fecha de Orden]])</f>
        <v>2022</v>
      </c>
      <c r="T3174" t="str">
        <f>VLOOKUP(Tabla1[[#This Row],[Nombre del Producto]],Tabla2[[Nombre Producto]:[Costo Unitario]],2,FALSE)</f>
        <v>Lot's O' Nuts</v>
      </c>
      <c r="U3174" t="str">
        <f>VLOOKUP(Tabla1[[#This Row],[Fábrica]],Tabla3[],4,FALSE)</f>
        <v>Arizona</v>
      </c>
    </row>
    <row r="3175" spans="1:21" x14ac:dyDescent="0.25">
      <c r="A3175" t="s">
        <v>8583</v>
      </c>
      <c r="B3175" s="3">
        <v>44892</v>
      </c>
      <c r="C3175" s="3">
        <v>44906</v>
      </c>
      <c r="D3175" t="s">
        <v>18</v>
      </c>
      <c r="E3175">
        <v>160059</v>
      </c>
      <c r="F3175" t="s">
        <v>19</v>
      </c>
      <c r="G3175" t="s">
        <v>1082</v>
      </c>
      <c r="H3175" t="s">
        <v>1911</v>
      </c>
      <c r="I3175">
        <v>72701</v>
      </c>
      <c r="J3175" t="s">
        <v>22</v>
      </c>
      <c r="K3175" t="s">
        <v>66</v>
      </c>
      <c r="L3175" t="s">
        <v>36</v>
      </c>
      <c r="M3175" t="s">
        <v>37</v>
      </c>
      <c r="N3175" s="5">
        <v>6.5</v>
      </c>
      <c r="O3175" s="7">
        <v>2</v>
      </c>
      <c r="P3175" s="5">
        <v>4.22</v>
      </c>
      <c r="Q3175" s="5">
        <v>2.2799999999999998</v>
      </c>
      <c r="R3175" s="22">
        <f>Tabla1[[#This Row],[Fecha de Envío]]-Tabla1[[#This Row],[Fecha de Orden]]</f>
        <v>14</v>
      </c>
      <c r="S3175" s="24">
        <f>YEAR(Tabla1[[#This Row],[Fecha de Orden]])</f>
        <v>2022</v>
      </c>
      <c r="T3175" t="str">
        <f>VLOOKUP(Tabla1[[#This Row],[Nombre del Producto]],Tabla2[[Nombre Producto]:[Costo Unitario]],2,FALSE)</f>
        <v>Wicked Choccy's</v>
      </c>
      <c r="U3175" t="str">
        <f>VLOOKUP(Tabla1[[#This Row],[Fábrica]],Tabla3[],4,FALSE)</f>
        <v>Georgia</v>
      </c>
    </row>
    <row r="3176" spans="1:21" x14ac:dyDescent="0.25">
      <c r="A3176" t="s">
        <v>609</v>
      </c>
      <c r="B3176" s="3">
        <v>44893</v>
      </c>
      <c r="C3176" s="3">
        <v>44905</v>
      </c>
      <c r="D3176" t="s">
        <v>39</v>
      </c>
      <c r="E3176">
        <v>164497</v>
      </c>
      <c r="F3176" t="s">
        <v>19</v>
      </c>
      <c r="G3176" t="s">
        <v>20</v>
      </c>
      <c r="H3176" t="s">
        <v>21</v>
      </c>
      <c r="I3176">
        <v>94110</v>
      </c>
      <c r="J3176" t="s">
        <v>22</v>
      </c>
      <c r="K3176" t="s">
        <v>23</v>
      </c>
      <c r="L3176" t="s">
        <v>27</v>
      </c>
      <c r="M3176" t="s">
        <v>28</v>
      </c>
      <c r="N3176" s="5">
        <v>14.4</v>
      </c>
      <c r="O3176" s="7">
        <v>4</v>
      </c>
      <c r="P3176" s="5">
        <v>10</v>
      </c>
      <c r="Q3176" s="5">
        <v>4.4000000000000004</v>
      </c>
      <c r="R3176" s="22">
        <f>Tabla1[[#This Row],[Fecha de Envío]]-Tabla1[[#This Row],[Fecha de Orden]]</f>
        <v>12</v>
      </c>
      <c r="S3176" s="24">
        <f>YEAR(Tabla1[[#This Row],[Fecha de Orden]])</f>
        <v>2022</v>
      </c>
      <c r="T3176" t="str">
        <f>VLOOKUP(Tabla1[[#This Row],[Nombre del Producto]],Tabla2[[Nombre Producto]:[Costo Unitario]],2,FALSE)</f>
        <v>Lot's O' Nuts</v>
      </c>
      <c r="U3176" t="str">
        <f>VLOOKUP(Tabla1[[#This Row],[Fábrica]],Tabla3[],4,FALSE)</f>
        <v>Arizona</v>
      </c>
    </row>
    <row r="3177" spans="1:21" x14ac:dyDescent="0.25">
      <c r="A3177" t="s">
        <v>2932</v>
      </c>
      <c r="B3177" s="3">
        <v>44893</v>
      </c>
      <c r="C3177" s="3">
        <v>44909</v>
      </c>
      <c r="D3177" t="s">
        <v>18</v>
      </c>
      <c r="E3177">
        <v>159982</v>
      </c>
      <c r="F3177" t="s">
        <v>19</v>
      </c>
      <c r="G3177" t="s">
        <v>239</v>
      </c>
      <c r="H3177" t="s">
        <v>173</v>
      </c>
      <c r="I3177">
        <v>60623</v>
      </c>
      <c r="J3177" t="s">
        <v>22</v>
      </c>
      <c r="K3177" t="s">
        <v>43</v>
      </c>
      <c r="L3177" t="s">
        <v>24</v>
      </c>
      <c r="M3177" t="s">
        <v>25</v>
      </c>
      <c r="N3177" s="5">
        <v>33.75</v>
      </c>
      <c r="O3177" s="7">
        <v>9</v>
      </c>
      <c r="P3177" s="5">
        <v>22.05</v>
      </c>
      <c r="Q3177" s="5">
        <v>11.7</v>
      </c>
      <c r="R3177" s="22">
        <f>Tabla1[[#This Row],[Fecha de Envío]]-Tabla1[[#This Row],[Fecha de Orden]]</f>
        <v>16</v>
      </c>
      <c r="S3177" s="24">
        <f>YEAR(Tabla1[[#This Row],[Fecha de Orden]])</f>
        <v>2022</v>
      </c>
      <c r="T3177" t="str">
        <f>VLOOKUP(Tabla1[[#This Row],[Nombre del Producto]],Tabla2[[Nombre Producto]:[Costo Unitario]],2,FALSE)</f>
        <v>Wicked Choccy's</v>
      </c>
      <c r="U3177" t="str">
        <f>VLOOKUP(Tabla1[[#This Row],[Fábrica]],Tabla3[],4,FALSE)</f>
        <v>Georgia</v>
      </c>
    </row>
    <row r="3178" spans="1:21" x14ac:dyDescent="0.25">
      <c r="A3178" t="s">
        <v>2933</v>
      </c>
      <c r="B3178" s="3">
        <v>44893</v>
      </c>
      <c r="C3178" s="3">
        <v>44909</v>
      </c>
      <c r="D3178" t="s">
        <v>18</v>
      </c>
      <c r="E3178">
        <v>159982</v>
      </c>
      <c r="F3178" t="s">
        <v>19</v>
      </c>
      <c r="G3178" t="s">
        <v>239</v>
      </c>
      <c r="H3178" t="s">
        <v>173</v>
      </c>
      <c r="I3178">
        <v>60623</v>
      </c>
      <c r="J3178" t="s">
        <v>22</v>
      </c>
      <c r="K3178" t="s">
        <v>43</v>
      </c>
      <c r="L3178" t="s">
        <v>36</v>
      </c>
      <c r="M3178" t="s">
        <v>37</v>
      </c>
      <c r="N3178" s="5">
        <v>16.25</v>
      </c>
      <c r="O3178" s="7">
        <v>5</v>
      </c>
      <c r="P3178" s="5">
        <v>10.55</v>
      </c>
      <c r="Q3178" s="5">
        <v>5.7</v>
      </c>
      <c r="R3178" s="22">
        <f>Tabla1[[#This Row],[Fecha de Envío]]-Tabla1[[#This Row],[Fecha de Orden]]</f>
        <v>16</v>
      </c>
      <c r="S3178" s="24">
        <f>YEAR(Tabla1[[#This Row],[Fecha de Orden]])</f>
        <v>2022</v>
      </c>
      <c r="T3178" t="str">
        <f>VLOOKUP(Tabla1[[#This Row],[Nombre del Producto]],Tabla2[[Nombre Producto]:[Costo Unitario]],2,FALSE)</f>
        <v>Wicked Choccy's</v>
      </c>
      <c r="U3178" t="str">
        <f>VLOOKUP(Tabla1[[#This Row],[Fábrica]],Tabla3[],4,FALSE)</f>
        <v>Georgia</v>
      </c>
    </row>
    <row r="3179" spans="1:21" x14ac:dyDescent="0.25">
      <c r="A3179" t="s">
        <v>2934</v>
      </c>
      <c r="B3179" s="3">
        <v>44893</v>
      </c>
      <c r="C3179" s="3">
        <v>44909</v>
      </c>
      <c r="D3179" t="s">
        <v>18</v>
      </c>
      <c r="E3179">
        <v>159982</v>
      </c>
      <c r="F3179" t="s">
        <v>19</v>
      </c>
      <c r="G3179" t="s">
        <v>239</v>
      </c>
      <c r="H3179" t="s">
        <v>173</v>
      </c>
      <c r="I3179">
        <v>60623</v>
      </c>
      <c r="J3179" t="s">
        <v>22</v>
      </c>
      <c r="K3179" t="s">
        <v>43</v>
      </c>
      <c r="L3179" t="s">
        <v>27</v>
      </c>
      <c r="M3179" t="s">
        <v>28</v>
      </c>
      <c r="N3179" s="5">
        <v>7.2</v>
      </c>
      <c r="O3179" s="7">
        <v>2</v>
      </c>
      <c r="P3179" s="5">
        <v>5</v>
      </c>
      <c r="Q3179" s="5">
        <v>2.2000000000000002</v>
      </c>
      <c r="R3179" s="22">
        <f>Tabla1[[#This Row],[Fecha de Envío]]-Tabla1[[#This Row],[Fecha de Orden]]</f>
        <v>16</v>
      </c>
      <c r="S3179" s="24">
        <f>YEAR(Tabla1[[#This Row],[Fecha de Orden]])</f>
        <v>2022</v>
      </c>
      <c r="T3179" t="str">
        <f>VLOOKUP(Tabla1[[#This Row],[Nombre del Producto]],Tabla2[[Nombre Producto]:[Costo Unitario]],2,FALSE)</f>
        <v>Lot's O' Nuts</v>
      </c>
      <c r="U3179" t="str">
        <f>VLOOKUP(Tabla1[[#This Row],[Fábrica]],Tabla3[],4,FALSE)</f>
        <v>Arizona</v>
      </c>
    </row>
    <row r="3180" spans="1:21" x14ac:dyDescent="0.25">
      <c r="A3180" t="s">
        <v>3139</v>
      </c>
      <c r="B3180" s="3">
        <v>44893</v>
      </c>
      <c r="C3180" s="3">
        <v>44907</v>
      </c>
      <c r="D3180" t="s">
        <v>18</v>
      </c>
      <c r="E3180">
        <v>111612</v>
      </c>
      <c r="F3180" t="s">
        <v>19</v>
      </c>
      <c r="G3180" t="s">
        <v>412</v>
      </c>
      <c r="H3180" t="s">
        <v>210</v>
      </c>
      <c r="I3180">
        <v>43229</v>
      </c>
      <c r="J3180" t="s">
        <v>22</v>
      </c>
      <c r="K3180" t="s">
        <v>32</v>
      </c>
      <c r="L3180" t="s">
        <v>36</v>
      </c>
      <c r="M3180" t="s">
        <v>37</v>
      </c>
      <c r="N3180" s="5">
        <v>16.25</v>
      </c>
      <c r="O3180" s="7">
        <v>5</v>
      </c>
      <c r="P3180" s="5">
        <v>10.55</v>
      </c>
      <c r="Q3180" s="5">
        <v>5.7</v>
      </c>
      <c r="R3180" s="22">
        <f>Tabla1[[#This Row],[Fecha de Envío]]-Tabla1[[#This Row],[Fecha de Orden]]</f>
        <v>14</v>
      </c>
      <c r="S3180" s="24">
        <f>YEAR(Tabla1[[#This Row],[Fecha de Orden]])</f>
        <v>2022</v>
      </c>
      <c r="T3180" t="str">
        <f>VLOOKUP(Tabla1[[#This Row],[Nombre del Producto]],Tabla2[[Nombre Producto]:[Costo Unitario]],2,FALSE)</f>
        <v>Wicked Choccy's</v>
      </c>
      <c r="U3180" t="str">
        <f>VLOOKUP(Tabla1[[#This Row],[Fábrica]],Tabla3[],4,FALSE)</f>
        <v>Georgia</v>
      </c>
    </row>
    <row r="3181" spans="1:21" x14ac:dyDescent="0.25">
      <c r="A3181" t="s">
        <v>3140</v>
      </c>
      <c r="B3181" s="3">
        <v>44893</v>
      </c>
      <c r="C3181" s="3">
        <v>44907</v>
      </c>
      <c r="D3181" t="s">
        <v>18</v>
      </c>
      <c r="E3181">
        <v>111612</v>
      </c>
      <c r="F3181" t="s">
        <v>19</v>
      </c>
      <c r="G3181" t="s">
        <v>412</v>
      </c>
      <c r="H3181" t="s">
        <v>210</v>
      </c>
      <c r="I3181">
        <v>43229</v>
      </c>
      <c r="J3181" t="s">
        <v>22</v>
      </c>
      <c r="K3181" t="s">
        <v>32</v>
      </c>
      <c r="L3181" t="s">
        <v>24</v>
      </c>
      <c r="M3181" t="s">
        <v>25</v>
      </c>
      <c r="N3181" s="5">
        <v>7.5</v>
      </c>
      <c r="O3181" s="7">
        <v>2</v>
      </c>
      <c r="P3181" s="5">
        <v>4.9000000000000004</v>
      </c>
      <c r="Q3181" s="5">
        <v>2.6</v>
      </c>
      <c r="R3181" s="22">
        <f>Tabla1[[#This Row],[Fecha de Envío]]-Tabla1[[#This Row],[Fecha de Orden]]</f>
        <v>14</v>
      </c>
      <c r="S3181" s="24">
        <f>YEAR(Tabla1[[#This Row],[Fecha de Orden]])</f>
        <v>2022</v>
      </c>
      <c r="T3181" t="str">
        <f>VLOOKUP(Tabla1[[#This Row],[Nombre del Producto]],Tabla2[[Nombre Producto]:[Costo Unitario]],2,FALSE)</f>
        <v>Wicked Choccy's</v>
      </c>
      <c r="U3181" t="str">
        <f>VLOOKUP(Tabla1[[#This Row],[Fábrica]],Tabla3[],4,FALSE)</f>
        <v>Georgia</v>
      </c>
    </row>
    <row r="3182" spans="1:21" x14ac:dyDescent="0.25">
      <c r="A3182" t="s">
        <v>3149</v>
      </c>
      <c r="B3182" s="3">
        <v>44893</v>
      </c>
      <c r="C3182" s="3">
        <v>44907</v>
      </c>
      <c r="D3182" t="s">
        <v>18</v>
      </c>
      <c r="E3182">
        <v>142930</v>
      </c>
      <c r="F3182" t="s">
        <v>19</v>
      </c>
      <c r="G3182" t="s">
        <v>703</v>
      </c>
      <c r="H3182" t="s">
        <v>42</v>
      </c>
      <c r="I3182">
        <v>78745</v>
      </c>
      <c r="J3182" t="s">
        <v>22</v>
      </c>
      <c r="K3182" t="s">
        <v>43</v>
      </c>
      <c r="L3182" t="s">
        <v>36</v>
      </c>
      <c r="M3182" t="s">
        <v>37</v>
      </c>
      <c r="N3182" s="5">
        <v>13</v>
      </c>
      <c r="O3182" s="7">
        <v>4</v>
      </c>
      <c r="P3182" s="5">
        <v>8.44</v>
      </c>
      <c r="Q3182" s="5">
        <v>4.5599999999999996</v>
      </c>
      <c r="R3182" s="22">
        <f>Tabla1[[#This Row],[Fecha de Envío]]-Tabla1[[#This Row],[Fecha de Orden]]</f>
        <v>14</v>
      </c>
      <c r="S3182" s="24">
        <f>YEAR(Tabla1[[#This Row],[Fecha de Orden]])</f>
        <v>2022</v>
      </c>
      <c r="T3182" t="str">
        <f>VLOOKUP(Tabla1[[#This Row],[Nombre del Producto]],Tabla2[[Nombre Producto]:[Costo Unitario]],2,FALSE)</f>
        <v>Wicked Choccy's</v>
      </c>
      <c r="U3182" t="str">
        <f>VLOOKUP(Tabla1[[#This Row],[Fábrica]],Tabla3[],4,FALSE)</f>
        <v>Georgia</v>
      </c>
    </row>
    <row r="3183" spans="1:21" x14ac:dyDescent="0.25">
      <c r="A3183" t="s">
        <v>5459</v>
      </c>
      <c r="B3183" s="3">
        <v>44893</v>
      </c>
      <c r="C3183" s="3">
        <v>44908</v>
      </c>
      <c r="D3183" t="s">
        <v>18</v>
      </c>
      <c r="E3183">
        <v>157133</v>
      </c>
      <c r="F3183" t="s">
        <v>19</v>
      </c>
      <c r="G3183" t="s">
        <v>5460</v>
      </c>
      <c r="H3183" t="s">
        <v>173</v>
      </c>
      <c r="I3183">
        <v>61821</v>
      </c>
      <c r="J3183" t="s">
        <v>22</v>
      </c>
      <c r="K3183" t="s">
        <v>43</v>
      </c>
      <c r="L3183" t="s">
        <v>33</v>
      </c>
      <c r="M3183" t="s">
        <v>34</v>
      </c>
      <c r="N3183" s="5">
        <v>18</v>
      </c>
      <c r="O3183" s="7">
        <v>5</v>
      </c>
      <c r="P3183" s="5">
        <v>12</v>
      </c>
      <c r="Q3183" s="5">
        <v>6</v>
      </c>
      <c r="R3183" s="22">
        <f>Tabla1[[#This Row],[Fecha de Envío]]-Tabla1[[#This Row],[Fecha de Orden]]</f>
        <v>15</v>
      </c>
      <c r="S3183" s="24">
        <f>YEAR(Tabla1[[#This Row],[Fecha de Orden]])</f>
        <v>2022</v>
      </c>
      <c r="T3183" t="str">
        <f>VLOOKUP(Tabla1[[#This Row],[Nombre del Producto]],Tabla2[[Nombre Producto]:[Costo Unitario]],2,FALSE)</f>
        <v>Lot's O' Nuts</v>
      </c>
      <c r="U3183" t="str">
        <f>VLOOKUP(Tabla1[[#This Row],[Fábrica]],Tabla3[],4,FALSE)</f>
        <v>Arizona</v>
      </c>
    </row>
    <row r="3184" spans="1:21" x14ac:dyDescent="0.25">
      <c r="A3184" t="s">
        <v>5800</v>
      </c>
      <c r="B3184" s="3">
        <v>44893</v>
      </c>
      <c r="C3184" s="3">
        <v>44908</v>
      </c>
      <c r="D3184" t="s">
        <v>18</v>
      </c>
      <c r="E3184">
        <v>157028</v>
      </c>
      <c r="F3184" t="s">
        <v>19</v>
      </c>
      <c r="G3184" t="s">
        <v>2750</v>
      </c>
      <c r="H3184" t="s">
        <v>235</v>
      </c>
      <c r="I3184">
        <v>88001</v>
      </c>
      <c r="J3184" t="s">
        <v>22</v>
      </c>
      <c r="K3184" t="s">
        <v>23</v>
      </c>
      <c r="L3184" t="s">
        <v>45</v>
      </c>
      <c r="M3184" t="s">
        <v>46</v>
      </c>
      <c r="N3184" s="5">
        <v>6.98</v>
      </c>
      <c r="O3184" s="7">
        <v>2</v>
      </c>
      <c r="P3184" s="5">
        <v>4.9800000000000004</v>
      </c>
      <c r="Q3184" s="5">
        <v>2</v>
      </c>
      <c r="R3184" s="22">
        <f>Tabla1[[#This Row],[Fecha de Envío]]-Tabla1[[#This Row],[Fecha de Orden]]</f>
        <v>15</v>
      </c>
      <c r="S3184" s="24">
        <f>YEAR(Tabla1[[#This Row],[Fecha de Orden]])</f>
        <v>2022</v>
      </c>
      <c r="T3184" t="str">
        <f>VLOOKUP(Tabla1[[#This Row],[Nombre del Producto]],Tabla2[[Nombre Producto]:[Costo Unitario]],2,FALSE)</f>
        <v>Lot's O' Nuts</v>
      </c>
      <c r="U3184" t="str">
        <f>VLOOKUP(Tabla1[[#This Row],[Fábrica]],Tabla3[],4,FALSE)</f>
        <v>Arizona</v>
      </c>
    </row>
    <row r="3185" spans="1:21" x14ac:dyDescent="0.25">
      <c r="A3185" t="s">
        <v>5850</v>
      </c>
      <c r="B3185" s="3">
        <v>44893</v>
      </c>
      <c r="C3185" s="3">
        <v>44908</v>
      </c>
      <c r="D3185" t="s">
        <v>18</v>
      </c>
      <c r="E3185">
        <v>161711</v>
      </c>
      <c r="F3185" t="s">
        <v>19</v>
      </c>
      <c r="G3185" t="s">
        <v>30</v>
      </c>
      <c r="H3185" t="s">
        <v>31</v>
      </c>
      <c r="I3185">
        <v>10035</v>
      </c>
      <c r="J3185" t="s">
        <v>22</v>
      </c>
      <c r="K3185" t="s">
        <v>32</v>
      </c>
      <c r="L3185" t="s">
        <v>24</v>
      </c>
      <c r="M3185" t="s">
        <v>25</v>
      </c>
      <c r="N3185" s="5">
        <v>11.25</v>
      </c>
      <c r="O3185" s="7">
        <v>3</v>
      </c>
      <c r="P3185" s="5">
        <v>7.35</v>
      </c>
      <c r="Q3185" s="5">
        <v>3.9</v>
      </c>
      <c r="R3185" s="22">
        <f>Tabla1[[#This Row],[Fecha de Envío]]-Tabla1[[#This Row],[Fecha de Orden]]</f>
        <v>15</v>
      </c>
      <c r="S3185" s="24">
        <f>YEAR(Tabla1[[#This Row],[Fecha de Orden]])</f>
        <v>2022</v>
      </c>
      <c r="T3185" t="str">
        <f>VLOOKUP(Tabla1[[#This Row],[Nombre del Producto]],Tabla2[[Nombre Producto]:[Costo Unitario]],2,FALSE)</f>
        <v>Wicked Choccy's</v>
      </c>
      <c r="U3185" t="str">
        <f>VLOOKUP(Tabla1[[#This Row],[Fábrica]],Tabla3[],4,FALSE)</f>
        <v>Georgia</v>
      </c>
    </row>
    <row r="3186" spans="1:21" x14ac:dyDescent="0.25">
      <c r="A3186" t="s">
        <v>5851</v>
      </c>
      <c r="B3186" s="3">
        <v>44893</v>
      </c>
      <c r="C3186" s="3">
        <v>44908</v>
      </c>
      <c r="D3186" t="s">
        <v>18</v>
      </c>
      <c r="E3186">
        <v>161711</v>
      </c>
      <c r="F3186" t="s">
        <v>19</v>
      </c>
      <c r="G3186" t="s">
        <v>30</v>
      </c>
      <c r="H3186" t="s">
        <v>31</v>
      </c>
      <c r="I3186">
        <v>10035</v>
      </c>
      <c r="J3186" t="s">
        <v>22</v>
      </c>
      <c r="K3186" t="s">
        <v>32</v>
      </c>
      <c r="L3186" t="s">
        <v>33</v>
      </c>
      <c r="M3186" t="s">
        <v>34</v>
      </c>
      <c r="N3186" s="5">
        <v>28.8</v>
      </c>
      <c r="O3186" s="7">
        <v>8</v>
      </c>
      <c r="P3186" s="5">
        <v>19.2</v>
      </c>
      <c r="Q3186" s="5">
        <v>9.6</v>
      </c>
      <c r="R3186" s="22">
        <f>Tabla1[[#This Row],[Fecha de Envío]]-Tabla1[[#This Row],[Fecha de Orden]]</f>
        <v>15</v>
      </c>
      <c r="S3186" s="24">
        <f>YEAR(Tabla1[[#This Row],[Fecha de Orden]])</f>
        <v>2022</v>
      </c>
      <c r="T3186" t="str">
        <f>VLOOKUP(Tabla1[[#This Row],[Nombre del Producto]],Tabla2[[Nombre Producto]:[Costo Unitario]],2,FALSE)</f>
        <v>Lot's O' Nuts</v>
      </c>
      <c r="U3186" t="str">
        <f>VLOOKUP(Tabla1[[#This Row],[Fábrica]],Tabla3[],4,FALSE)</f>
        <v>Arizona</v>
      </c>
    </row>
    <row r="3187" spans="1:21" x14ac:dyDescent="0.25">
      <c r="A3187" t="s">
        <v>8824</v>
      </c>
      <c r="B3187" s="3">
        <v>44893</v>
      </c>
      <c r="C3187" s="3">
        <v>44909</v>
      </c>
      <c r="D3187" t="s">
        <v>18</v>
      </c>
      <c r="E3187">
        <v>136196</v>
      </c>
      <c r="F3187" t="s">
        <v>19</v>
      </c>
      <c r="G3187" t="s">
        <v>2158</v>
      </c>
      <c r="H3187" t="s">
        <v>31</v>
      </c>
      <c r="I3187">
        <v>11520</v>
      </c>
      <c r="J3187" t="s">
        <v>22</v>
      </c>
      <c r="K3187" t="s">
        <v>32</v>
      </c>
      <c r="L3187" t="s">
        <v>33</v>
      </c>
      <c r="M3187" t="s">
        <v>34</v>
      </c>
      <c r="N3187" s="5">
        <v>10.8</v>
      </c>
      <c r="O3187" s="7">
        <v>3</v>
      </c>
      <c r="P3187" s="5">
        <v>7.2</v>
      </c>
      <c r="Q3187" s="5">
        <v>3.6</v>
      </c>
      <c r="R3187" s="22">
        <f>Tabla1[[#This Row],[Fecha de Envío]]-Tabla1[[#This Row],[Fecha de Orden]]</f>
        <v>16</v>
      </c>
      <c r="S3187" s="24">
        <f>YEAR(Tabla1[[#This Row],[Fecha de Orden]])</f>
        <v>2022</v>
      </c>
      <c r="T3187" t="str">
        <f>VLOOKUP(Tabla1[[#This Row],[Nombre del Producto]],Tabla2[[Nombre Producto]:[Costo Unitario]],2,FALSE)</f>
        <v>Lot's O' Nuts</v>
      </c>
      <c r="U3187" t="str">
        <f>VLOOKUP(Tabla1[[#This Row],[Fábrica]],Tabla3[],4,FALSE)</f>
        <v>Arizona</v>
      </c>
    </row>
    <row r="3188" spans="1:21" x14ac:dyDescent="0.25">
      <c r="A3188" t="s">
        <v>863</v>
      </c>
      <c r="B3188" s="3">
        <v>44894</v>
      </c>
      <c r="C3188" s="3">
        <v>44905</v>
      </c>
      <c r="D3188" t="s">
        <v>39</v>
      </c>
      <c r="E3188">
        <v>129112</v>
      </c>
      <c r="F3188" t="s">
        <v>19</v>
      </c>
      <c r="G3188" t="s">
        <v>398</v>
      </c>
      <c r="H3188" t="s">
        <v>42</v>
      </c>
      <c r="I3188">
        <v>75002</v>
      </c>
      <c r="J3188" t="s">
        <v>22</v>
      </c>
      <c r="K3188" t="s">
        <v>43</v>
      </c>
      <c r="L3188" t="s">
        <v>24</v>
      </c>
      <c r="M3188" t="s">
        <v>25</v>
      </c>
      <c r="N3188" s="5">
        <v>15</v>
      </c>
      <c r="O3188" s="7">
        <v>4</v>
      </c>
      <c r="P3188" s="5">
        <v>9.8000000000000007</v>
      </c>
      <c r="Q3188" s="5">
        <v>5.2</v>
      </c>
      <c r="R3188" s="22">
        <f>Tabla1[[#This Row],[Fecha de Envío]]-Tabla1[[#This Row],[Fecha de Orden]]</f>
        <v>11</v>
      </c>
      <c r="S3188" s="24">
        <f>YEAR(Tabla1[[#This Row],[Fecha de Orden]])</f>
        <v>2022</v>
      </c>
      <c r="T3188" t="str">
        <f>VLOOKUP(Tabla1[[#This Row],[Nombre del Producto]],Tabla2[[Nombre Producto]:[Costo Unitario]],2,FALSE)</f>
        <v>Wicked Choccy's</v>
      </c>
      <c r="U3188" t="str">
        <f>VLOOKUP(Tabla1[[#This Row],[Fábrica]],Tabla3[],4,FALSE)</f>
        <v>Georgia</v>
      </c>
    </row>
    <row r="3189" spans="1:21" x14ac:dyDescent="0.25">
      <c r="A3189" t="s">
        <v>864</v>
      </c>
      <c r="B3189" s="3">
        <v>44894</v>
      </c>
      <c r="C3189" s="3">
        <v>44905</v>
      </c>
      <c r="D3189" t="s">
        <v>39</v>
      </c>
      <c r="E3189">
        <v>129112</v>
      </c>
      <c r="F3189" t="s">
        <v>19</v>
      </c>
      <c r="G3189" t="s">
        <v>398</v>
      </c>
      <c r="H3189" t="s">
        <v>42</v>
      </c>
      <c r="I3189">
        <v>75002</v>
      </c>
      <c r="J3189" t="s">
        <v>22</v>
      </c>
      <c r="K3189" t="s">
        <v>43</v>
      </c>
      <c r="L3189" t="s">
        <v>45</v>
      </c>
      <c r="M3189" t="s">
        <v>46</v>
      </c>
      <c r="N3189" s="5">
        <v>10.47</v>
      </c>
      <c r="O3189" s="7">
        <v>3</v>
      </c>
      <c r="P3189" s="5">
        <v>7.47</v>
      </c>
      <c r="Q3189" s="5">
        <v>3</v>
      </c>
      <c r="R3189" s="22">
        <f>Tabla1[[#This Row],[Fecha de Envío]]-Tabla1[[#This Row],[Fecha de Orden]]</f>
        <v>11</v>
      </c>
      <c r="S3189" s="24">
        <f>YEAR(Tabla1[[#This Row],[Fecha de Orden]])</f>
        <v>2022</v>
      </c>
      <c r="T3189" t="str">
        <f>VLOOKUP(Tabla1[[#This Row],[Nombre del Producto]],Tabla2[[Nombre Producto]:[Costo Unitario]],2,FALSE)</f>
        <v>Lot's O' Nuts</v>
      </c>
      <c r="U3189" t="str">
        <f>VLOOKUP(Tabla1[[#This Row],[Fábrica]],Tabla3[],4,FALSE)</f>
        <v>Arizona</v>
      </c>
    </row>
    <row r="3190" spans="1:21" x14ac:dyDescent="0.25">
      <c r="A3190" t="s">
        <v>1470</v>
      </c>
      <c r="B3190" s="3">
        <v>44894</v>
      </c>
      <c r="C3190" s="3">
        <v>44909</v>
      </c>
      <c r="D3190" t="s">
        <v>18</v>
      </c>
      <c r="E3190">
        <v>110016</v>
      </c>
      <c r="F3190" t="s">
        <v>19</v>
      </c>
      <c r="G3190" t="s">
        <v>92</v>
      </c>
      <c r="H3190" t="s">
        <v>93</v>
      </c>
      <c r="I3190">
        <v>48227</v>
      </c>
      <c r="J3190" t="s">
        <v>22</v>
      </c>
      <c r="K3190" t="s">
        <v>43</v>
      </c>
      <c r="L3190" t="s">
        <v>45</v>
      </c>
      <c r="M3190" t="s">
        <v>46</v>
      </c>
      <c r="N3190" s="5">
        <v>31.41</v>
      </c>
      <c r="O3190" s="7">
        <v>9</v>
      </c>
      <c r="P3190" s="5">
        <v>22.41</v>
      </c>
      <c r="Q3190" s="5">
        <v>9</v>
      </c>
      <c r="R3190" s="22">
        <f>Tabla1[[#This Row],[Fecha de Envío]]-Tabla1[[#This Row],[Fecha de Orden]]</f>
        <v>15</v>
      </c>
      <c r="S3190" s="24">
        <f>YEAR(Tabla1[[#This Row],[Fecha de Orden]])</f>
        <v>2022</v>
      </c>
      <c r="T3190" t="str">
        <f>VLOOKUP(Tabla1[[#This Row],[Nombre del Producto]],Tabla2[[Nombre Producto]:[Costo Unitario]],2,FALSE)</f>
        <v>Lot's O' Nuts</v>
      </c>
      <c r="U3190" t="str">
        <f>VLOOKUP(Tabla1[[#This Row],[Fábrica]],Tabla3[],4,FALSE)</f>
        <v>Arizona</v>
      </c>
    </row>
    <row r="3191" spans="1:21" x14ac:dyDescent="0.25">
      <c r="A3191" t="s">
        <v>1471</v>
      </c>
      <c r="B3191" s="3">
        <v>44894</v>
      </c>
      <c r="C3191" s="3">
        <v>44909</v>
      </c>
      <c r="D3191" t="s">
        <v>18</v>
      </c>
      <c r="E3191">
        <v>110016</v>
      </c>
      <c r="F3191" t="s">
        <v>19</v>
      </c>
      <c r="G3191" t="s">
        <v>92</v>
      </c>
      <c r="H3191" t="s">
        <v>93</v>
      </c>
      <c r="I3191">
        <v>48227</v>
      </c>
      <c r="J3191" t="s">
        <v>22</v>
      </c>
      <c r="K3191" t="s">
        <v>43</v>
      </c>
      <c r="L3191" t="s">
        <v>36</v>
      </c>
      <c r="M3191" t="s">
        <v>37</v>
      </c>
      <c r="N3191" s="5">
        <v>13</v>
      </c>
      <c r="O3191" s="7">
        <v>4</v>
      </c>
      <c r="P3191" s="5">
        <v>8.44</v>
      </c>
      <c r="Q3191" s="5">
        <v>4.5599999999999996</v>
      </c>
      <c r="R3191" s="22">
        <f>Tabla1[[#This Row],[Fecha de Envío]]-Tabla1[[#This Row],[Fecha de Orden]]</f>
        <v>15</v>
      </c>
      <c r="S3191" s="24">
        <f>YEAR(Tabla1[[#This Row],[Fecha de Orden]])</f>
        <v>2022</v>
      </c>
      <c r="T3191" t="str">
        <f>VLOOKUP(Tabla1[[#This Row],[Nombre del Producto]],Tabla2[[Nombre Producto]:[Costo Unitario]],2,FALSE)</f>
        <v>Wicked Choccy's</v>
      </c>
      <c r="U3191" t="str">
        <f>VLOOKUP(Tabla1[[#This Row],[Fábrica]],Tabla3[],4,FALSE)</f>
        <v>Georgia</v>
      </c>
    </row>
    <row r="3192" spans="1:21" x14ac:dyDescent="0.25">
      <c r="A3192" t="s">
        <v>3281</v>
      </c>
      <c r="B3192" s="3">
        <v>44894</v>
      </c>
      <c r="C3192" s="3">
        <v>44905</v>
      </c>
      <c r="D3192" t="s">
        <v>39</v>
      </c>
      <c r="E3192">
        <v>154340</v>
      </c>
      <c r="F3192" t="s">
        <v>19</v>
      </c>
      <c r="G3192" t="s">
        <v>1229</v>
      </c>
      <c r="H3192" t="s">
        <v>21</v>
      </c>
      <c r="I3192">
        <v>92704</v>
      </c>
      <c r="J3192" t="s">
        <v>22</v>
      </c>
      <c r="K3192" t="s">
        <v>23</v>
      </c>
      <c r="L3192" t="s">
        <v>33</v>
      </c>
      <c r="M3192" t="s">
        <v>34</v>
      </c>
      <c r="N3192" s="5">
        <v>7.2</v>
      </c>
      <c r="O3192" s="7">
        <v>2</v>
      </c>
      <c r="P3192" s="5">
        <v>4.8</v>
      </c>
      <c r="Q3192" s="5">
        <v>2.4</v>
      </c>
      <c r="R3192" s="22">
        <f>Tabla1[[#This Row],[Fecha de Envío]]-Tabla1[[#This Row],[Fecha de Orden]]</f>
        <v>11</v>
      </c>
      <c r="S3192" s="24">
        <f>YEAR(Tabla1[[#This Row],[Fecha de Orden]])</f>
        <v>2022</v>
      </c>
      <c r="T3192" t="str">
        <f>VLOOKUP(Tabla1[[#This Row],[Nombre del Producto]],Tabla2[[Nombre Producto]:[Costo Unitario]],2,FALSE)</f>
        <v>Lot's O' Nuts</v>
      </c>
      <c r="U3192" t="str">
        <f>VLOOKUP(Tabla1[[#This Row],[Fábrica]],Tabla3[],4,FALSE)</f>
        <v>Arizona</v>
      </c>
    </row>
    <row r="3193" spans="1:21" x14ac:dyDescent="0.25">
      <c r="A3193" t="s">
        <v>7124</v>
      </c>
      <c r="B3193" s="3">
        <v>44894</v>
      </c>
      <c r="C3193" s="3">
        <v>44905</v>
      </c>
      <c r="D3193" t="s">
        <v>82</v>
      </c>
      <c r="E3193">
        <v>144099</v>
      </c>
      <c r="F3193" t="s">
        <v>19</v>
      </c>
      <c r="G3193" t="s">
        <v>20</v>
      </c>
      <c r="H3193" t="s">
        <v>21</v>
      </c>
      <c r="I3193">
        <v>94122</v>
      </c>
      <c r="J3193" t="s">
        <v>22</v>
      </c>
      <c r="K3193" t="s">
        <v>23</v>
      </c>
      <c r="L3193" t="s">
        <v>36</v>
      </c>
      <c r="M3193" t="s">
        <v>37</v>
      </c>
      <c r="N3193" s="5">
        <v>3.25</v>
      </c>
      <c r="O3193" s="7">
        <v>1</v>
      </c>
      <c r="P3193" s="5">
        <v>2.11</v>
      </c>
      <c r="Q3193" s="5">
        <v>1.1399999999999999</v>
      </c>
      <c r="R3193" s="22">
        <f>Tabla1[[#This Row],[Fecha de Envío]]-Tabla1[[#This Row],[Fecha de Orden]]</f>
        <v>11</v>
      </c>
      <c r="S3193" s="24">
        <f>YEAR(Tabla1[[#This Row],[Fecha de Orden]])</f>
        <v>2022</v>
      </c>
      <c r="T3193" t="str">
        <f>VLOOKUP(Tabla1[[#This Row],[Nombre del Producto]],Tabla2[[Nombre Producto]:[Costo Unitario]],2,FALSE)</f>
        <v>Wicked Choccy's</v>
      </c>
      <c r="U3193" t="str">
        <f>VLOOKUP(Tabla1[[#This Row],[Fábrica]],Tabla3[],4,FALSE)</f>
        <v>Georgia</v>
      </c>
    </row>
    <row r="3194" spans="1:21" x14ac:dyDescent="0.25">
      <c r="A3194" t="s">
        <v>8051</v>
      </c>
      <c r="B3194" s="3">
        <v>44894</v>
      </c>
      <c r="C3194" s="3">
        <v>44908</v>
      </c>
      <c r="D3194" t="s">
        <v>18</v>
      </c>
      <c r="E3194">
        <v>138009</v>
      </c>
      <c r="F3194" t="s">
        <v>19</v>
      </c>
      <c r="G3194" t="s">
        <v>6225</v>
      </c>
      <c r="H3194" t="s">
        <v>93</v>
      </c>
      <c r="I3194">
        <v>48126</v>
      </c>
      <c r="J3194" t="s">
        <v>22</v>
      </c>
      <c r="K3194" t="s">
        <v>43</v>
      </c>
      <c r="L3194" t="s">
        <v>27</v>
      </c>
      <c r="M3194" t="s">
        <v>28</v>
      </c>
      <c r="N3194" s="5">
        <v>7.2</v>
      </c>
      <c r="O3194" s="7">
        <v>2</v>
      </c>
      <c r="P3194" s="5">
        <v>5</v>
      </c>
      <c r="Q3194" s="5">
        <v>2.2000000000000002</v>
      </c>
      <c r="R3194" s="22">
        <f>Tabla1[[#This Row],[Fecha de Envío]]-Tabla1[[#This Row],[Fecha de Orden]]</f>
        <v>14</v>
      </c>
      <c r="S3194" s="24">
        <f>YEAR(Tabla1[[#This Row],[Fecha de Orden]])</f>
        <v>2022</v>
      </c>
      <c r="T3194" t="str">
        <f>VLOOKUP(Tabla1[[#This Row],[Nombre del Producto]],Tabla2[[Nombre Producto]:[Costo Unitario]],2,FALSE)</f>
        <v>Lot's O' Nuts</v>
      </c>
      <c r="U3194" t="str">
        <f>VLOOKUP(Tabla1[[#This Row],[Fábrica]],Tabla3[],4,FALSE)</f>
        <v>Arizona</v>
      </c>
    </row>
    <row r="3195" spans="1:21" x14ac:dyDescent="0.25">
      <c r="A3195" t="s">
        <v>8052</v>
      </c>
      <c r="B3195" s="3">
        <v>44894</v>
      </c>
      <c r="C3195" s="3">
        <v>44908</v>
      </c>
      <c r="D3195" t="s">
        <v>18</v>
      </c>
      <c r="E3195">
        <v>138009</v>
      </c>
      <c r="F3195" t="s">
        <v>19</v>
      </c>
      <c r="G3195" t="s">
        <v>6225</v>
      </c>
      <c r="H3195" t="s">
        <v>93</v>
      </c>
      <c r="I3195">
        <v>48126</v>
      </c>
      <c r="J3195" t="s">
        <v>22</v>
      </c>
      <c r="K3195" t="s">
        <v>43</v>
      </c>
      <c r="L3195" t="s">
        <v>33</v>
      </c>
      <c r="M3195" t="s">
        <v>34</v>
      </c>
      <c r="N3195" s="5">
        <v>18</v>
      </c>
      <c r="O3195" s="7">
        <v>5</v>
      </c>
      <c r="P3195" s="5">
        <v>12</v>
      </c>
      <c r="Q3195" s="5">
        <v>6</v>
      </c>
      <c r="R3195" s="22">
        <f>Tabla1[[#This Row],[Fecha de Envío]]-Tabla1[[#This Row],[Fecha de Orden]]</f>
        <v>14</v>
      </c>
      <c r="S3195" s="24">
        <f>YEAR(Tabla1[[#This Row],[Fecha de Orden]])</f>
        <v>2022</v>
      </c>
      <c r="T3195" t="str">
        <f>VLOOKUP(Tabla1[[#This Row],[Nombre del Producto]],Tabla2[[Nombre Producto]:[Costo Unitario]],2,FALSE)</f>
        <v>Lot's O' Nuts</v>
      </c>
      <c r="U3195" t="str">
        <f>VLOOKUP(Tabla1[[#This Row],[Fábrica]],Tabla3[],4,FALSE)</f>
        <v>Arizona</v>
      </c>
    </row>
    <row r="3196" spans="1:21" x14ac:dyDescent="0.25">
      <c r="A3196" t="s">
        <v>241</v>
      </c>
      <c r="B3196" s="3">
        <v>44895</v>
      </c>
      <c r="C3196" s="3">
        <v>44908</v>
      </c>
      <c r="D3196" t="s">
        <v>39</v>
      </c>
      <c r="E3196">
        <v>158323</v>
      </c>
      <c r="F3196" t="s">
        <v>19</v>
      </c>
      <c r="G3196" t="s">
        <v>242</v>
      </c>
      <c r="H3196" t="s">
        <v>98</v>
      </c>
      <c r="I3196">
        <v>28540</v>
      </c>
      <c r="J3196" t="s">
        <v>22</v>
      </c>
      <c r="K3196" t="s">
        <v>66</v>
      </c>
      <c r="L3196" t="s">
        <v>45</v>
      </c>
      <c r="M3196" t="s">
        <v>46</v>
      </c>
      <c r="N3196" s="5">
        <v>6.98</v>
      </c>
      <c r="O3196" s="7">
        <v>2</v>
      </c>
      <c r="P3196" s="5">
        <v>4.9800000000000004</v>
      </c>
      <c r="Q3196" s="5">
        <v>2</v>
      </c>
      <c r="R3196" s="22">
        <f>Tabla1[[#This Row],[Fecha de Envío]]-Tabla1[[#This Row],[Fecha de Orden]]</f>
        <v>13</v>
      </c>
      <c r="S3196" s="24">
        <f>YEAR(Tabla1[[#This Row],[Fecha de Orden]])</f>
        <v>2022</v>
      </c>
      <c r="T3196" t="str">
        <f>VLOOKUP(Tabla1[[#This Row],[Nombre del Producto]],Tabla2[[Nombre Producto]:[Costo Unitario]],2,FALSE)</f>
        <v>Lot's O' Nuts</v>
      </c>
      <c r="U3196" t="str">
        <f>VLOOKUP(Tabla1[[#This Row],[Fábrica]],Tabla3[],4,FALSE)</f>
        <v>Arizona</v>
      </c>
    </row>
    <row r="3197" spans="1:21" x14ac:dyDescent="0.25">
      <c r="A3197" t="s">
        <v>2424</v>
      </c>
      <c r="B3197" s="3">
        <v>44895</v>
      </c>
      <c r="C3197" s="3">
        <v>44908</v>
      </c>
      <c r="D3197" t="s">
        <v>71</v>
      </c>
      <c r="E3197">
        <v>141453</v>
      </c>
      <c r="F3197" t="s">
        <v>19</v>
      </c>
      <c r="G3197" t="s">
        <v>703</v>
      </c>
      <c r="H3197" t="s">
        <v>42</v>
      </c>
      <c r="I3197">
        <v>78745</v>
      </c>
      <c r="J3197" t="s">
        <v>22</v>
      </c>
      <c r="K3197" t="s">
        <v>43</v>
      </c>
      <c r="L3197" t="s">
        <v>45</v>
      </c>
      <c r="M3197" t="s">
        <v>46</v>
      </c>
      <c r="N3197" s="5">
        <v>10.47</v>
      </c>
      <c r="O3197" s="7">
        <v>3</v>
      </c>
      <c r="P3197" s="5">
        <v>7.47</v>
      </c>
      <c r="Q3197" s="5">
        <v>3</v>
      </c>
      <c r="R3197" s="22">
        <f>Tabla1[[#This Row],[Fecha de Envío]]-Tabla1[[#This Row],[Fecha de Orden]]</f>
        <v>13</v>
      </c>
      <c r="S3197" s="24">
        <f>YEAR(Tabla1[[#This Row],[Fecha de Orden]])</f>
        <v>2022</v>
      </c>
      <c r="T3197" t="str">
        <f>VLOOKUP(Tabla1[[#This Row],[Nombre del Producto]],Tabla2[[Nombre Producto]:[Costo Unitario]],2,FALSE)</f>
        <v>Lot's O' Nuts</v>
      </c>
      <c r="U3197" t="str">
        <f>VLOOKUP(Tabla1[[#This Row],[Fábrica]],Tabla3[],4,FALSE)</f>
        <v>Arizona</v>
      </c>
    </row>
    <row r="3198" spans="1:21" x14ac:dyDescent="0.25">
      <c r="A3198" t="s">
        <v>4629</v>
      </c>
      <c r="B3198" s="3">
        <v>44895</v>
      </c>
      <c r="C3198" s="3">
        <v>44909</v>
      </c>
      <c r="D3198" t="s">
        <v>18</v>
      </c>
      <c r="E3198">
        <v>137925</v>
      </c>
      <c r="F3198" t="s">
        <v>19</v>
      </c>
      <c r="G3198" t="s">
        <v>30</v>
      </c>
      <c r="H3198" t="s">
        <v>31</v>
      </c>
      <c r="I3198">
        <v>10035</v>
      </c>
      <c r="J3198" t="s">
        <v>22</v>
      </c>
      <c r="K3198" t="s">
        <v>32</v>
      </c>
      <c r="L3198" t="s">
        <v>36</v>
      </c>
      <c r="M3198" t="s">
        <v>37</v>
      </c>
      <c r="N3198" s="5">
        <v>39</v>
      </c>
      <c r="O3198" s="7">
        <v>12</v>
      </c>
      <c r="P3198" s="5">
        <v>25.32</v>
      </c>
      <c r="Q3198" s="5">
        <v>13.68</v>
      </c>
      <c r="R3198" s="22">
        <f>Tabla1[[#This Row],[Fecha de Envío]]-Tabla1[[#This Row],[Fecha de Orden]]</f>
        <v>14</v>
      </c>
      <c r="S3198" s="24">
        <f>YEAR(Tabla1[[#This Row],[Fecha de Orden]])</f>
        <v>2022</v>
      </c>
      <c r="T3198" t="str">
        <f>VLOOKUP(Tabla1[[#This Row],[Nombre del Producto]],Tabla2[[Nombre Producto]:[Costo Unitario]],2,FALSE)</f>
        <v>Wicked Choccy's</v>
      </c>
      <c r="U3198" t="str">
        <f>VLOOKUP(Tabla1[[#This Row],[Fábrica]],Tabla3[],4,FALSE)</f>
        <v>Georgia</v>
      </c>
    </row>
    <row r="3199" spans="1:21" x14ac:dyDescent="0.25">
      <c r="A3199" t="s">
        <v>4630</v>
      </c>
      <c r="B3199" s="3">
        <v>44895</v>
      </c>
      <c r="C3199" s="3">
        <v>44909</v>
      </c>
      <c r="D3199" t="s">
        <v>18</v>
      </c>
      <c r="E3199">
        <v>137925</v>
      </c>
      <c r="F3199" t="s">
        <v>19</v>
      </c>
      <c r="G3199" t="s">
        <v>30</v>
      </c>
      <c r="H3199" t="s">
        <v>31</v>
      </c>
      <c r="I3199">
        <v>10035</v>
      </c>
      <c r="J3199" t="s">
        <v>22</v>
      </c>
      <c r="K3199" t="s">
        <v>32</v>
      </c>
      <c r="L3199" t="s">
        <v>24</v>
      </c>
      <c r="M3199" t="s">
        <v>25</v>
      </c>
      <c r="N3199" s="5">
        <v>26.25</v>
      </c>
      <c r="O3199" s="7">
        <v>7</v>
      </c>
      <c r="P3199" s="5">
        <v>17.149999999999999</v>
      </c>
      <c r="Q3199" s="5">
        <v>9.1</v>
      </c>
      <c r="R3199" s="22">
        <f>Tabla1[[#This Row],[Fecha de Envío]]-Tabla1[[#This Row],[Fecha de Orden]]</f>
        <v>14</v>
      </c>
      <c r="S3199" s="24">
        <f>YEAR(Tabla1[[#This Row],[Fecha de Orden]])</f>
        <v>2022</v>
      </c>
      <c r="T3199" t="str">
        <f>VLOOKUP(Tabla1[[#This Row],[Nombre del Producto]],Tabla2[[Nombre Producto]:[Costo Unitario]],2,FALSE)</f>
        <v>Wicked Choccy's</v>
      </c>
      <c r="U3199" t="str">
        <f>VLOOKUP(Tabla1[[#This Row],[Fábrica]],Tabla3[],4,FALSE)</f>
        <v>Georgia</v>
      </c>
    </row>
    <row r="3200" spans="1:21" x14ac:dyDescent="0.25">
      <c r="A3200" t="s">
        <v>4740</v>
      </c>
      <c r="B3200" s="3">
        <v>44895</v>
      </c>
      <c r="C3200" s="3">
        <v>44907</v>
      </c>
      <c r="D3200" t="s">
        <v>71</v>
      </c>
      <c r="E3200">
        <v>107685</v>
      </c>
      <c r="F3200" t="s">
        <v>19</v>
      </c>
      <c r="G3200" t="s">
        <v>344</v>
      </c>
      <c r="H3200" t="s">
        <v>345</v>
      </c>
      <c r="I3200">
        <v>89115</v>
      </c>
      <c r="J3200" t="s">
        <v>22</v>
      </c>
      <c r="K3200" t="s">
        <v>23</v>
      </c>
      <c r="L3200" t="s">
        <v>36</v>
      </c>
      <c r="M3200" t="s">
        <v>37</v>
      </c>
      <c r="N3200" s="5">
        <v>13</v>
      </c>
      <c r="O3200" s="7">
        <v>4</v>
      </c>
      <c r="P3200" s="5">
        <v>8.44</v>
      </c>
      <c r="Q3200" s="5">
        <v>4.5599999999999996</v>
      </c>
      <c r="R3200" s="22">
        <f>Tabla1[[#This Row],[Fecha de Envío]]-Tabla1[[#This Row],[Fecha de Orden]]</f>
        <v>12</v>
      </c>
      <c r="S3200" s="24">
        <f>YEAR(Tabla1[[#This Row],[Fecha de Orden]])</f>
        <v>2022</v>
      </c>
      <c r="T3200" t="str">
        <f>VLOOKUP(Tabla1[[#This Row],[Nombre del Producto]],Tabla2[[Nombre Producto]:[Costo Unitario]],2,FALSE)</f>
        <v>Wicked Choccy's</v>
      </c>
      <c r="U3200" t="str">
        <f>VLOOKUP(Tabla1[[#This Row],[Fábrica]],Tabla3[],4,FALSE)</f>
        <v>Georgia</v>
      </c>
    </row>
    <row r="3201" spans="1:21" x14ac:dyDescent="0.25">
      <c r="A3201" t="s">
        <v>4741</v>
      </c>
      <c r="B3201" s="3">
        <v>44895</v>
      </c>
      <c r="C3201" s="3">
        <v>44907</v>
      </c>
      <c r="D3201" t="s">
        <v>71</v>
      </c>
      <c r="E3201">
        <v>107685</v>
      </c>
      <c r="F3201" t="s">
        <v>19</v>
      </c>
      <c r="G3201" t="s">
        <v>344</v>
      </c>
      <c r="H3201" t="s">
        <v>345</v>
      </c>
      <c r="I3201">
        <v>89115</v>
      </c>
      <c r="J3201" t="s">
        <v>22</v>
      </c>
      <c r="K3201" t="s">
        <v>23</v>
      </c>
      <c r="L3201" t="s">
        <v>45</v>
      </c>
      <c r="M3201" t="s">
        <v>46</v>
      </c>
      <c r="N3201" s="5">
        <v>13.96</v>
      </c>
      <c r="O3201" s="7">
        <v>4</v>
      </c>
      <c r="P3201" s="5">
        <v>9.9600000000000009</v>
      </c>
      <c r="Q3201" s="5">
        <v>4</v>
      </c>
      <c r="R3201" s="22">
        <f>Tabla1[[#This Row],[Fecha de Envío]]-Tabla1[[#This Row],[Fecha de Orden]]</f>
        <v>12</v>
      </c>
      <c r="S3201" s="24">
        <f>YEAR(Tabla1[[#This Row],[Fecha de Orden]])</f>
        <v>2022</v>
      </c>
      <c r="T3201" t="str">
        <f>VLOOKUP(Tabla1[[#This Row],[Nombre del Producto]],Tabla2[[Nombre Producto]:[Costo Unitario]],2,FALSE)</f>
        <v>Lot's O' Nuts</v>
      </c>
      <c r="U3201" t="str">
        <f>VLOOKUP(Tabla1[[#This Row],[Fábrica]],Tabla3[],4,FALSE)</f>
        <v>Arizona</v>
      </c>
    </row>
    <row r="3202" spans="1:21" x14ac:dyDescent="0.25">
      <c r="A3202" t="s">
        <v>5635</v>
      </c>
      <c r="B3202" s="3">
        <v>44895</v>
      </c>
      <c r="C3202" s="3">
        <v>44908</v>
      </c>
      <c r="D3202" t="s">
        <v>39</v>
      </c>
      <c r="E3202">
        <v>141327</v>
      </c>
      <c r="F3202" t="s">
        <v>19</v>
      </c>
      <c r="G3202" t="s">
        <v>1768</v>
      </c>
      <c r="H3202" t="s">
        <v>98</v>
      </c>
      <c r="I3202">
        <v>27707</v>
      </c>
      <c r="J3202" t="s">
        <v>22</v>
      </c>
      <c r="K3202" t="s">
        <v>66</v>
      </c>
      <c r="L3202" t="s">
        <v>45</v>
      </c>
      <c r="M3202" t="s">
        <v>46</v>
      </c>
      <c r="N3202" s="5">
        <v>6.98</v>
      </c>
      <c r="O3202" s="7">
        <v>2</v>
      </c>
      <c r="P3202" s="5">
        <v>4.9800000000000004</v>
      </c>
      <c r="Q3202" s="5">
        <v>2</v>
      </c>
      <c r="R3202" s="22">
        <f>Tabla1[[#This Row],[Fecha de Envío]]-Tabla1[[#This Row],[Fecha de Orden]]</f>
        <v>13</v>
      </c>
      <c r="S3202" s="24">
        <f>YEAR(Tabla1[[#This Row],[Fecha de Orden]])</f>
        <v>2022</v>
      </c>
      <c r="T3202" t="str">
        <f>VLOOKUP(Tabla1[[#This Row],[Nombre del Producto]],Tabla2[[Nombre Producto]:[Costo Unitario]],2,FALSE)</f>
        <v>Lot's O' Nuts</v>
      </c>
      <c r="U3202" t="str">
        <f>VLOOKUP(Tabla1[[#This Row],[Fábrica]],Tabla3[],4,FALSE)</f>
        <v>Arizona</v>
      </c>
    </row>
    <row r="3203" spans="1:21" x14ac:dyDescent="0.25">
      <c r="A3203" t="s">
        <v>5636</v>
      </c>
      <c r="B3203" s="3">
        <v>44895</v>
      </c>
      <c r="C3203" s="3">
        <v>44908</v>
      </c>
      <c r="D3203" t="s">
        <v>39</v>
      </c>
      <c r="E3203">
        <v>141327</v>
      </c>
      <c r="F3203" t="s">
        <v>19</v>
      </c>
      <c r="G3203" t="s">
        <v>1768</v>
      </c>
      <c r="H3203" t="s">
        <v>98</v>
      </c>
      <c r="I3203">
        <v>27707</v>
      </c>
      <c r="J3203" t="s">
        <v>22</v>
      </c>
      <c r="K3203" t="s">
        <v>66</v>
      </c>
      <c r="L3203" t="s">
        <v>33</v>
      </c>
      <c r="M3203" t="s">
        <v>34</v>
      </c>
      <c r="N3203" s="5">
        <v>10.8</v>
      </c>
      <c r="O3203" s="7">
        <v>3</v>
      </c>
      <c r="P3203" s="5">
        <v>7.2</v>
      </c>
      <c r="Q3203" s="5">
        <v>3.6</v>
      </c>
      <c r="R3203" s="22">
        <f>Tabla1[[#This Row],[Fecha de Envío]]-Tabla1[[#This Row],[Fecha de Orden]]</f>
        <v>13</v>
      </c>
      <c r="S3203" s="24">
        <f>YEAR(Tabla1[[#This Row],[Fecha de Orden]])</f>
        <v>2022</v>
      </c>
      <c r="T3203" t="str">
        <f>VLOOKUP(Tabla1[[#This Row],[Nombre del Producto]],Tabla2[[Nombre Producto]:[Costo Unitario]],2,FALSE)</f>
        <v>Lot's O' Nuts</v>
      </c>
      <c r="U3203" t="str">
        <f>VLOOKUP(Tabla1[[#This Row],[Fábrica]],Tabla3[],4,FALSE)</f>
        <v>Arizona</v>
      </c>
    </row>
    <row r="3204" spans="1:21" x14ac:dyDescent="0.25">
      <c r="A3204" t="s">
        <v>5637</v>
      </c>
      <c r="B3204" s="3">
        <v>44895</v>
      </c>
      <c r="C3204" s="3">
        <v>44908</v>
      </c>
      <c r="D3204" t="s">
        <v>39</v>
      </c>
      <c r="E3204">
        <v>141327</v>
      </c>
      <c r="F3204" t="s">
        <v>19</v>
      </c>
      <c r="G3204" t="s">
        <v>1768</v>
      </c>
      <c r="H3204" t="s">
        <v>98</v>
      </c>
      <c r="I3204">
        <v>27707</v>
      </c>
      <c r="J3204" t="s">
        <v>22</v>
      </c>
      <c r="K3204" t="s">
        <v>66</v>
      </c>
      <c r="L3204" t="s">
        <v>36</v>
      </c>
      <c r="M3204" t="s">
        <v>37</v>
      </c>
      <c r="N3204" s="5">
        <v>22.75</v>
      </c>
      <c r="O3204" s="7">
        <v>7</v>
      </c>
      <c r="P3204" s="5">
        <v>14.77</v>
      </c>
      <c r="Q3204" s="5">
        <v>7.98</v>
      </c>
      <c r="R3204" s="22">
        <f>Tabla1[[#This Row],[Fecha de Envío]]-Tabla1[[#This Row],[Fecha de Orden]]</f>
        <v>13</v>
      </c>
      <c r="S3204" s="24">
        <f>YEAR(Tabla1[[#This Row],[Fecha de Orden]])</f>
        <v>2022</v>
      </c>
      <c r="T3204" t="str">
        <f>VLOOKUP(Tabla1[[#This Row],[Nombre del Producto]],Tabla2[[Nombre Producto]:[Costo Unitario]],2,FALSE)</f>
        <v>Wicked Choccy's</v>
      </c>
      <c r="U3204" t="str">
        <f>VLOOKUP(Tabla1[[#This Row],[Fábrica]],Tabla3[],4,FALSE)</f>
        <v>Georgia</v>
      </c>
    </row>
    <row r="3205" spans="1:21" x14ac:dyDescent="0.25">
      <c r="A3205" t="s">
        <v>7177</v>
      </c>
      <c r="B3205" s="3">
        <v>44895</v>
      </c>
      <c r="C3205" s="3">
        <v>44907</v>
      </c>
      <c r="D3205" t="s">
        <v>71</v>
      </c>
      <c r="E3205">
        <v>140830</v>
      </c>
      <c r="F3205" t="s">
        <v>19</v>
      </c>
      <c r="G3205" t="s">
        <v>178</v>
      </c>
      <c r="H3205" t="s">
        <v>116</v>
      </c>
      <c r="I3205">
        <v>42420</v>
      </c>
      <c r="J3205" t="s">
        <v>22</v>
      </c>
      <c r="K3205" t="s">
        <v>66</v>
      </c>
      <c r="L3205" t="s">
        <v>36</v>
      </c>
      <c r="M3205" t="s">
        <v>37</v>
      </c>
      <c r="N3205" s="5">
        <v>6.5</v>
      </c>
      <c r="O3205" s="7">
        <v>2</v>
      </c>
      <c r="P3205" s="5">
        <v>4.22</v>
      </c>
      <c r="Q3205" s="5">
        <v>2.2799999999999998</v>
      </c>
      <c r="R3205" s="22">
        <f>Tabla1[[#This Row],[Fecha de Envío]]-Tabla1[[#This Row],[Fecha de Orden]]</f>
        <v>12</v>
      </c>
      <c r="S3205" s="24">
        <f>YEAR(Tabla1[[#This Row],[Fecha de Orden]])</f>
        <v>2022</v>
      </c>
      <c r="T3205" t="str">
        <f>VLOOKUP(Tabla1[[#This Row],[Nombre del Producto]],Tabla2[[Nombre Producto]:[Costo Unitario]],2,FALSE)</f>
        <v>Wicked Choccy's</v>
      </c>
      <c r="U3205" t="str">
        <f>VLOOKUP(Tabla1[[#This Row],[Fábrica]],Tabla3[],4,FALSE)</f>
        <v>Georgia</v>
      </c>
    </row>
    <row r="3206" spans="1:21" x14ac:dyDescent="0.25">
      <c r="A3206" t="s">
        <v>7178</v>
      </c>
      <c r="B3206" s="3">
        <v>44895</v>
      </c>
      <c r="C3206" s="3">
        <v>44907</v>
      </c>
      <c r="D3206" t="s">
        <v>71</v>
      </c>
      <c r="E3206">
        <v>140830</v>
      </c>
      <c r="F3206" t="s">
        <v>19</v>
      </c>
      <c r="G3206" t="s">
        <v>178</v>
      </c>
      <c r="H3206" t="s">
        <v>116</v>
      </c>
      <c r="I3206">
        <v>42420</v>
      </c>
      <c r="J3206" t="s">
        <v>22</v>
      </c>
      <c r="K3206" t="s">
        <v>66</v>
      </c>
      <c r="L3206" t="s">
        <v>33</v>
      </c>
      <c r="M3206" t="s">
        <v>34</v>
      </c>
      <c r="N3206" s="5">
        <v>7.2</v>
      </c>
      <c r="O3206" s="7">
        <v>2</v>
      </c>
      <c r="P3206" s="5">
        <v>4.8</v>
      </c>
      <c r="Q3206" s="5">
        <v>2.4</v>
      </c>
      <c r="R3206" s="22">
        <f>Tabla1[[#This Row],[Fecha de Envío]]-Tabla1[[#This Row],[Fecha de Orden]]</f>
        <v>12</v>
      </c>
      <c r="S3206" s="24">
        <f>YEAR(Tabla1[[#This Row],[Fecha de Orden]])</f>
        <v>2022</v>
      </c>
      <c r="T3206" t="str">
        <f>VLOOKUP(Tabla1[[#This Row],[Nombre del Producto]],Tabla2[[Nombre Producto]:[Costo Unitario]],2,FALSE)</f>
        <v>Lot's O' Nuts</v>
      </c>
      <c r="U3206" t="str">
        <f>VLOOKUP(Tabla1[[#This Row],[Fábrica]],Tabla3[],4,FALSE)</f>
        <v>Arizona</v>
      </c>
    </row>
    <row r="3207" spans="1:21" x14ac:dyDescent="0.25">
      <c r="A3207" t="s">
        <v>7603</v>
      </c>
      <c r="B3207" s="3">
        <v>44895</v>
      </c>
      <c r="C3207" s="3">
        <v>44910</v>
      </c>
      <c r="D3207" t="s">
        <v>18</v>
      </c>
      <c r="E3207">
        <v>156328</v>
      </c>
      <c r="F3207" t="s">
        <v>19</v>
      </c>
      <c r="G3207" t="s">
        <v>1136</v>
      </c>
      <c r="H3207" t="s">
        <v>98</v>
      </c>
      <c r="I3207">
        <v>27604</v>
      </c>
      <c r="J3207" t="s">
        <v>22</v>
      </c>
      <c r="K3207" t="s">
        <v>66</v>
      </c>
      <c r="L3207" t="s">
        <v>45</v>
      </c>
      <c r="M3207" t="s">
        <v>46</v>
      </c>
      <c r="N3207" s="5">
        <v>10.47</v>
      </c>
      <c r="O3207" s="7">
        <v>3</v>
      </c>
      <c r="P3207" s="5">
        <v>7.47</v>
      </c>
      <c r="Q3207" s="5">
        <v>3</v>
      </c>
      <c r="R3207" s="22">
        <f>Tabla1[[#This Row],[Fecha de Envío]]-Tabla1[[#This Row],[Fecha de Orden]]</f>
        <v>15</v>
      </c>
      <c r="S3207" s="24">
        <f>YEAR(Tabla1[[#This Row],[Fecha de Orden]])</f>
        <v>2022</v>
      </c>
      <c r="T3207" t="str">
        <f>VLOOKUP(Tabla1[[#This Row],[Nombre del Producto]],Tabla2[[Nombre Producto]:[Costo Unitario]],2,FALSE)</f>
        <v>Lot's O' Nuts</v>
      </c>
      <c r="U3207" t="str">
        <f>VLOOKUP(Tabla1[[#This Row],[Fábrica]],Tabla3[],4,FALSE)</f>
        <v>Arizona</v>
      </c>
    </row>
    <row r="3208" spans="1:21" x14ac:dyDescent="0.25">
      <c r="A3208" t="s">
        <v>9136</v>
      </c>
      <c r="B3208" s="3">
        <v>44895</v>
      </c>
      <c r="C3208" s="3">
        <v>44909</v>
      </c>
      <c r="D3208" t="s">
        <v>18</v>
      </c>
      <c r="E3208">
        <v>122210</v>
      </c>
      <c r="F3208" t="s">
        <v>19</v>
      </c>
      <c r="G3208" t="s">
        <v>144</v>
      </c>
      <c r="H3208" t="s">
        <v>101</v>
      </c>
      <c r="I3208">
        <v>19134</v>
      </c>
      <c r="J3208" t="s">
        <v>22</v>
      </c>
      <c r="K3208" t="s">
        <v>32</v>
      </c>
      <c r="L3208" t="s">
        <v>27</v>
      </c>
      <c r="M3208" t="s">
        <v>28</v>
      </c>
      <c r="N3208" s="5">
        <v>10.8</v>
      </c>
      <c r="O3208" s="7">
        <v>3</v>
      </c>
      <c r="P3208" s="5">
        <v>7.5</v>
      </c>
      <c r="Q3208" s="5">
        <v>3.3</v>
      </c>
      <c r="R3208" s="22">
        <f>Tabla1[[#This Row],[Fecha de Envío]]-Tabla1[[#This Row],[Fecha de Orden]]</f>
        <v>14</v>
      </c>
      <c r="S3208" s="24">
        <f>YEAR(Tabla1[[#This Row],[Fecha de Orden]])</f>
        <v>2022</v>
      </c>
      <c r="T3208" t="str">
        <f>VLOOKUP(Tabla1[[#This Row],[Nombre del Producto]],Tabla2[[Nombre Producto]:[Costo Unitario]],2,FALSE)</f>
        <v>Lot's O' Nuts</v>
      </c>
      <c r="U3208" t="str">
        <f>VLOOKUP(Tabla1[[#This Row],[Fábrica]],Tabla3[],4,FALSE)</f>
        <v>Arizona</v>
      </c>
    </row>
    <row r="3209" spans="1:21" x14ac:dyDescent="0.25">
      <c r="A3209" t="s">
        <v>9137</v>
      </c>
      <c r="B3209" s="3">
        <v>44895</v>
      </c>
      <c r="C3209" s="3">
        <v>44909</v>
      </c>
      <c r="D3209" t="s">
        <v>18</v>
      </c>
      <c r="E3209">
        <v>122210</v>
      </c>
      <c r="F3209" t="s">
        <v>19</v>
      </c>
      <c r="G3209" t="s">
        <v>144</v>
      </c>
      <c r="H3209" t="s">
        <v>101</v>
      </c>
      <c r="I3209">
        <v>19134</v>
      </c>
      <c r="J3209" t="s">
        <v>22</v>
      </c>
      <c r="K3209" t="s">
        <v>32</v>
      </c>
      <c r="L3209" t="s">
        <v>33</v>
      </c>
      <c r="M3209" t="s">
        <v>34</v>
      </c>
      <c r="N3209" s="5">
        <v>25.2</v>
      </c>
      <c r="O3209" s="7">
        <v>7</v>
      </c>
      <c r="P3209" s="5">
        <v>16.8</v>
      </c>
      <c r="Q3209" s="5">
        <v>8.4</v>
      </c>
      <c r="R3209" s="22">
        <f>Tabla1[[#This Row],[Fecha de Envío]]-Tabla1[[#This Row],[Fecha de Orden]]</f>
        <v>14</v>
      </c>
      <c r="S3209" s="24">
        <f>YEAR(Tabla1[[#This Row],[Fecha de Orden]])</f>
        <v>2022</v>
      </c>
      <c r="T3209" t="str">
        <f>VLOOKUP(Tabla1[[#This Row],[Nombre del Producto]],Tabla2[[Nombre Producto]:[Costo Unitario]],2,FALSE)</f>
        <v>Lot's O' Nuts</v>
      </c>
      <c r="U3209" t="str">
        <f>VLOOKUP(Tabla1[[#This Row],[Fábrica]],Tabla3[],4,FALSE)</f>
        <v>Arizona</v>
      </c>
    </row>
    <row r="3210" spans="1:21" x14ac:dyDescent="0.25">
      <c r="A3210" t="s">
        <v>9138</v>
      </c>
      <c r="B3210" s="3">
        <v>44895</v>
      </c>
      <c r="C3210" s="3">
        <v>44909</v>
      </c>
      <c r="D3210" t="s">
        <v>18</v>
      </c>
      <c r="E3210">
        <v>122210</v>
      </c>
      <c r="F3210" t="s">
        <v>19</v>
      </c>
      <c r="G3210" t="s">
        <v>144</v>
      </c>
      <c r="H3210" t="s">
        <v>101</v>
      </c>
      <c r="I3210">
        <v>19134</v>
      </c>
      <c r="J3210" t="s">
        <v>22</v>
      </c>
      <c r="K3210" t="s">
        <v>32</v>
      </c>
      <c r="L3210" t="s">
        <v>45</v>
      </c>
      <c r="M3210" t="s">
        <v>46</v>
      </c>
      <c r="N3210" s="5">
        <v>13.96</v>
      </c>
      <c r="O3210" s="7">
        <v>4</v>
      </c>
      <c r="P3210" s="5">
        <v>9.9600000000000009</v>
      </c>
      <c r="Q3210" s="5">
        <v>4</v>
      </c>
      <c r="R3210" s="22">
        <f>Tabla1[[#This Row],[Fecha de Envío]]-Tabla1[[#This Row],[Fecha de Orden]]</f>
        <v>14</v>
      </c>
      <c r="S3210" s="24">
        <f>YEAR(Tabla1[[#This Row],[Fecha de Orden]])</f>
        <v>2022</v>
      </c>
      <c r="T3210" t="str">
        <f>VLOOKUP(Tabla1[[#This Row],[Nombre del Producto]],Tabla2[[Nombre Producto]:[Costo Unitario]],2,FALSE)</f>
        <v>Lot's O' Nuts</v>
      </c>
      <c r="U3210" t="str">
        <f>VLOOKUP(Tabla1[[#This Row],[Fábrica]],Tabla3[],4,FALSE)</f>
        <v>Arizona</v>
      </c>
    </row>
    <row r="3211" spans="1:21" x14ac:dyDescent="0.25">
      <c r="A3211" t="s">
        <v>1458</v>
      </c>
      <c r="B3211" s="3">
        <v>44896</v>
      </c>
      <c r="C3211" s="3">
        <v>44911</v>
      </c>
      <c r="D3211" t="s">
        <v>18</v>
      </c>
      <c r="E3211">
        <v>103723</v>
      </c>
      <c r="F3211" t="s">
        <v>19</v>
      </c>
      <c r="G3211" t="s">
        <v>124</v>
      </c>
      <c r="H3211" t="s">
        <v>125</v>
      </c>
      <c r="I3211">
        <v>98105</v>
      </c>
      <c r="J3211" t="s">
        <v>22</v>
      </c>
      <c r="K3211" t="s">
        <v>23</v>
      </c>
      <c r="L3211" t="s">
        <v>33</v>
      </c>
      <c r="M3211" t="s">
        <v>34</v>
      </c>
      <c r="N3211" s="5">
        <v>18</v>
      </c>
      <c r="O3211" s="7">
        <v>5</v>
      </c>
      <c r="P3211" s="5">
        <v>12</v>
      </c>
      <c r="Q3211" s="5">
        <v>6</v>
      </c>
      <c r="R3211" s="22">
        <f>Tabla1[[#This Row],[Fecha de Envío]]-Tabla1[[#This Row],[Fecha de Orden]]</f>
        <v>15</v>
      </c>
      <c r="S3211" s="24">
        <f>YEAR(Tabla1[[#This Row],[Fecha de Orden]])</f>
        <v>2022</v>
      </c>
      <c r="T3211" t="str">
        <f>VLOOKUP(Tabla1[[#This Row],[Nombre del Producto]],Tabla2[[Nombre Producto]:[Costo Unitario]],2,FALSE)</f>
        <v>Lot's O' Nuts</v>
      </c>
      <c r="U3211" t="str">
        <f>VLOOKUP(Tabla1[[#This Row],[Fábrica]],Tabla3[],4,FALSE)</f>
        <v>Arizona</v>
      </c>
    </row>
    <row r="3212" spans="1:21" x14ac:dyDescent="0.25">
      <c r="A3212" t="s">
        <v>5069</v>
      </c>
      <c r="B3212" s="3">
        <v>44896</v>
      </c>
      <c r="C3212" s="3">
        <v>44912</v>
      </c>
      <c r="D3212" t="s">
        <v>18</v>
      </c>
      <c r="E3212">
        <v>148817</v>
      </c>
      <c r="F3212" t="s">
        <v>19</v>
      </c>
      <c r="G3212" t="s">
        <v>571</v>
      </c>
      <c r="H3212" t="s">
        <v>133</v>
      </c>
      <c r="I3212">
        <v>23320</v>
      </c>
      <c r="J3212" t="s">
        <v>22</v>
      </c>
      <c r="K3212" t="s">
        <v>66</v>
      </c>
      <c r="L3212" t="s">
        <v>33</v>
      </c>
      <c r="M3212" t="s">
        <v>34</v>
      </c>
      <c r="N3212" s="5">
        <v>14.4</v>
      </c>
      <c r="O3212" s="7">
        <v>4</v>
      </c>
      <c r="P3212" s="5">
        <v>9.6</v>
      </c>
      <c r="Q3212" s="5">
        <v>4.8</v>
      </c>
      <c r="R3212" s="22">
        <f>Tabla1[[#This Row],[Fecha de Envío]]-Tabla1[[#This Row],[Fecha de Orden]]</f>
        <v>16</v>
      </c>
      <c r="S3212" s="24">
        <f>YEAR(Tabla1[[#This Row],[Fecha de Orden]])</f>
        <v>2022</v>
      </c>
      <c r="T3212" t="str">
        <f>VLOOKUP(Tabla1[[#This Row],[Nombre del Producto]],Tabla2[[Nombre Producto]:[Costo Unitario]],2,FALSE)</f>
        <v>Lot's O' Nuts</v>
      </c>
      <c r="U3212" t="str">
        <f>VLOOKUP(Tabla1[[#This Row],[Fábrica]],Tabla3[],4,FALSE)</f>
        <v>Arizona</v>
      </c>
    </row>
    <row r="3213" spans="1:21" x14ac:dyDescent="0.25">
      <c r="A3213" t="s">
        <v>5485</v>
      </c>
      <c r="B3213" s="3">
        <v>44896</v>
      </c>
      <c r="C3213" s="3">
        <v>44911</v>
      </c>
      <c r="D3213" t="s">
        <v>18</v>
      </c>
      <c r="E3213">
        <v>111038</v>
      </c>
      <c r="F3213" t="s">
        <v>19</v>
      </c>
      <c r="G3213" t="s">
        <v>120</v>
      </c>
      <c r="H3213" t="s">
        <v>21</v>
      </c>
      <c r="I3213">
        <v>92037</v>
      </c>
      <c r="J3213" t="s">
        <v>22</v>
      </c>
      <c r="K3213" t="s">
        <v>23</v>
      </c>
      <c r="L3213" t="s">
        <v>45</v>
      </c>
      <c r="M3213" t="s">
        <v>46</v>
      </c>
      <c r="N3213" s="5">
        <v>31.41</v>
      </c>
      <c r="O3213" s="7">
        <v>9</v>
      </c>
      <c r="P3213" s="5">
        <v>22.41</v>
      </c>
      <c r="Q3213" s="5">
        <v>9</v>
      </c>
      <c r="R3213" s="22">
        <f>Tabla1[[#This Row],[Fecha de Envío]]-Tabla1[[#This Row],[Fecha de Orden]]</f>
        <v>15</v>
      </c>
      <c r="S3213" s="24">
        <f>YEAR(Tabla1[[#This Row],[Fecha de Orden]])</f>
        <v>2022</v>
      </c>
      <c r="T3213" t="str">
        <f>VLOOKUP(Tabla1[[#This Row],[Nombre del Producto]],Tabla2[[Nombre Producto]:[Costo Unitario]],2,FALSE)</f>
        <v>Lot's O' Nuts</v>
      </c>
      <c r="U3213" t="str">
        <f>VLOOKUP(Tabla1[[#This Row],[Fábrica]],Tabla3[],4,FALSE)</f>
        <v>Arizona</v>
      </c>
    </row>
    <row r="3214" spans="1:21" x14ac:dyDescent="0.25">
      <c r="A3214" t="s">
        <v>5500</v>
      </c>
      <c r="B3214" s="3">
        <v>44896</v>
      </c>
      <c r="C3214" s="3">
        <v>44913</v>
      </c>
      <c r="D3214" t="s">
        <v>18</v>
      </c>
      <c r="E3214">
        <v>119907</v>
      </c>
      <c r="F3214" t="s">
        <v>19</v>
      </c>
      <c r="G3214" t="s">
        <v>124</v>
      </c>
      <c r="H3214" t="s">
        <v>125</v>
      </c>
      <c r="I3214">
        <v>98103</v>
      </c>
      <c r="J3214" t="s">
        <v>22</v>
      </c>
      <c r="K3214" t="s">
        <v>23</v>
      </c>
      <c r="L3214" t="s">
        <v>36</v>
      </c>
      <c r="M3214" t="s">
        <v>37</v>
      </c>
      <c r="N3214" s="5">
        <v>6.5</v>
      </c>
      <c r="O3214" s="7">
        <v>2</v>
      </c>
      <c r="P3214" s="5">
        <v>4.22</v>
      </c>
      <c r="Q3214" s="5">
        <v>2.2799999999999998</v>
      </c>
      <c r="R3214" s="22">
        <f>Tabla1[[#This Row],[Fecha de Envío]]-Tabla1[[#This Row],[Fecha de Orden]]</f>
        <v>17</v>
      </c>
      <c r="S3214" s="24">
        <f>YEAR(Tabla1[[#This Row],[Fecha de Orden]])</f>
        <v>2022</v>
      </c>
      <c r="T3214" t="str">
        <f>VLOOKUP(Tabla1[[#This Row],[Nombre del Producto]],Tabla2[[Nombre Producto]:[Costo Unitario]],2,FALSE)</f>
        <v>Wicked Choccy's</v>
      </c>
      <c r="U3214" t="str">
        <f>VLOOKUP(Tabla1[[#This Row],[Fábrica]],Tabla3[],4,FALSE)</f>
        <v>Georgia</v>
      </c>
    </row>
    <row r="3215" spans="1:21" x14ac:dyDescent="0.25">
      <c r="A3215" t="s">
        <v>5778</v>
      </c>
      <c r="B3215" s="3">
        <v>44896</v>
      </c>
      <c r="C3215" s="3">
        <v>44910</v>
      </c>
      <c r="D3215" t="s">
        <v>18</v>
      </c>
      <c r="E3215">
        <v>110324</v>
      </c>
      <c r="F3215" t="s">
        <v>19</v>
      </c>
      <c r="G3215" t="s">
        <v>228</v>
      </c>
      <c r="H3215" t="s">
        <v>93</v>
      </c>
      <c r="I3215">
        <v>49201</v>
      </c>
      <c r="J3215" t="s">
        <v>22</v>
      </c>
      <c r="K3215" t="s">
        <v>43</v>
      </c>
      <c r="L3215" t="s">
        <v>33</v>
      </c>
      <c r="M3215" t="s">
        <v>34</v>
      </c>
      <c r="N3215" s="5">
        <v>7.2</v>
      </c>
      <c r="O3215" s="7">
        <v>2</v>
      </c>
      <c r="P3215" s="5">
        <v>4.8</v>
      </c>
      <c r="Q3215" s="5">
        <v>2.4</v>
      </c>
      <c r="R3215" s="22">
        <f>Tabla1[[#This Row],[Fecha de Envío]]-Tabla1[[#This Row],[Fecha de Orden]]</f>
        <v>14</v>
      </c>
      <c r="S3215" s="24">
        <f>YEAR(Tabla1[[#This Row],[Fecha de Orden]])</f>
        <v>2022</v>
      </c>
      <c r="T3215" t="str">
        <f>VLOOKUP(Tabla1[[#This Row],[Nombre del Producto]],Tabla2[[Nombre Producto]:[Costo Unitario]],2,FALSE)</f>
        <v>Lot's O' Nuts</v>
      </c>
      <c r="U3215" t="str">
        <f>VLOOKUP(Tabla1[[#This Row],[Fábrica]],Tabla3[],4,FALSE)</f>
        <v>Arizona</v>
      </c>
    </row>
    <row r="3216" spans="1:21" x14ac:dyDescent="0.25">
      <c r="A3216" t="s">
        <v>5779</v>
      </c>
      <c r="B3216" s="3">
        <v>44896</v>
      </c>
      <c r="C3216" s="3">
        <v>44910</v>
      </c>
      <c r="D3216" t="s">
        <v>18</v>
      </c>
      <c r="E3216">
        <v>110324</v>
      </c>
      <c r="F3216" t="s">
        <v>19</v>
      </c>
      <c r="G3216" t="s">
        <v>228</v>
      </c>
      <c r="H3216" t="s">
        <v>93</v>
      </c>
      <c r="I3216">
        <v>49201</v>
      </c>
      <c r="J3216" t="s">
        <v>22</v>
      </c>
      <c r="K3216" t="s">
        <v>43</v>
      </c>
      <c r="L3216" t="s">
        <v>36</v>
      </c>
      <c r="M3216" t="s">
        <v>37</v>
      </c>
      <c r="N3216" s="5">
        <v>6.5</v>
      </c>
      <c r="O3216" s="7">
        <v>2</v>
      </c>
      <c r="P3216" s="5">
        <v>4.22</v>
      </c>
      <c r="Q3216" s="5">
        <v>2.2799999999999998</v>
      </c>
      <c r="R3216" s="22">
        <f>Tabla1[[#This Row],[Fecha de Envío]]-Tabla1[[#This Row],[Fecha de Orden]]</f>
        <v>14</v>
      </c>
      <c r="S3216" s="24">
        <f>YEAR(Tabla1[[#This Row],[Fecha de Orden]])</f>
        <v>2022</v>
      </c>
      <c r="T3216" t="str">
        <f>VLOOKUP(Tabla1[[#This Row],[Nombre del Producto]],Tabla2[[Nombre Producto]:[Costo Unitario]],2,FALSE)</f>
        <v>Wicked Choccy's</v>
      </c>
      <c r="U3216" t="str">
        <f>VLOOKUP(Tabla1[[#This Row],[Fábrica]],Tabla3[],4,FALSE)</f>
        <v>Georgia</v>
      </c>
    </row>
    <row r="3217" spans="1:21" x14ac:dyDescent="0.25">
      <c r="A3217" t="s">
        <v>5780</v>
      </c>
      <c r="B3217" s="3">
        <v>44896</v>
      </c>
      <c r="C3217" s="3">
        <v>44910</v>
      </c>
      <c r="D3217" t="s">
        <v>18</v>
      </c>
      <c r="E3217">
        <v>110324</v>
      </c>
      <c r="F3217" t="s">
        <v>19</v>
      </c>
      <c r="G3217" t="s">
        <v>228</v>
      </c>
      <c r="H3217" t="s">
        <v>93</v>
      </c>
      <c r="I3217">
        <v>49201</v>
      </c>
      <c r="J3217" t="s">
        <v>223</v>
      </c>
      <c r="K3217" t="s">
        <v>43</v>
      </c>
      <c r="L3217" t="s">
        <v>224</v>
      </c>
      <c r="M3217" t="s">
        <v>225</v>
      </c>
      <c r="N3217" s="5">
        <v>4.5</v>
      </c>
      <c r="O3217" s="7">
        <v>3</v>
      </c>
      <c r="P3217" s="5">
        <v>2.1</v>
      </c>
      <c r="Q3217" s="5">
        <v>2.4</v>
      </c>
      <c r="R3217" s="22">
        <f>Tabla1[[#This Row],[Fecha de Envío]]-Tabla1[[#This Row],[Fecha de Orden]]</f>
        <v>14</v>
      </c>
      <c r="S3217" s="24">
        <f>YEAR(Tabla1[[#This Row],[Fecha de Orden]])</f>
        <v>2022</v>
      </c>
      <c r="T3217" t="str">
        <f>VLOOKUP(Tabla1[[#This Row],[Nombre del Producto]],Tabla2[[Nombre Producto]:[Costo Unitario]],2,FALSE)</f>
        <v>Sugar Shack</v>
      </c>
      <c r="U3217" t="str">
        <f>VLOOKUP(Tabla1[[#This Row],[Fábrica]],Tabla3[],4,FALSE)</f>
        <v>Minnesota</v>
      </c>
    </row>
    <row r="3218" spans="1:21" x14ac:dyDescent="0.25">
      <c r="A3218" t="s">
        <v>6732</v>
      </c>
      <c r="B3218" s="3">
        <v>44896</v>
      </c>
      <c r="C3218" s="3">
        <v>44907</v>
      </c>
      <c r="D3218" t="s">
        <v>82</v>
      </c>
      <c r="E3218">
        <v>105676</v>
      </c>
      <c r="F3218" t="s">
        <v>19</v>
      </c>
      <c r="G3218" t="s">
        <v>159</v>
      </c>
      <c r="H3218" t="s">
        <v>42</v>
      </c>
      <c r="I3218">
        <v>77036</v>
      </c>
      <c r="J3218" t="s">
        <v>22</v>
      </c>
      <c r="K3218" t="s">
        <v>43</v>
      </c>
      <c r="L3218" t="s">
        <v>45</v>
      </c>
      <c r="M3218" t="s">
        <v>46</v>
      </c>
      <c r="N3218" s="5">
        <v>13.96</v>
      </c>
      <c r="O3218" s="7">
        <v>4</v>
      </c>
      <c r="P3218" s="5">
        <v>9.9600000000000009</v>
      </c>
      <c r="Q3218" s="5">
        <v>4</v>
      </c>
      <c r="R3218" s="22">
        <f>Tabla1[[#This Row],[Fecha de Envío]]-Tabla1[[#This Row],[Fecha de Orden]]</f>
        <v>11</v>
      </c>
      <c r="S3218" s="24">
        <f>YEAR(Tabla1[[#This Row],[Fecha de Orden]])</f>
        <v>2022</v>
      </c>
      <c r="T3218" t="str">
        <f>VLOOKUP(Tabla1[[#This Row],[Nombre del Producto]],Tabla2[[Nombre Producto]:[Costo Unitario]],2,FALSE)</f>
        <v>Lot's O' Nuts</v>
      </c>
      <c r="U3218" t="str">
        <f>VLOOKUP(Tabla1[[#This Row],[Fábrica]],Tabla3[],4,FALSE)</f>
        <v>Arizona</v>
      </c>
    </row>
    <row r="3219" spans="1:21" x14ac:dyDescent="0.25">
      <c r="A3219" t="s">
        <v>8986</v>
      </c>
      <c r="B3219" s="3">
        <v>44896</v>
      </c>
      <c r="C3219" s="3">
        <v>44910</v>
      </c>
      <c r="D3219" t="s">
        <v>71</v>
      </c>
      <c r="E3219">
        <v>137113</v>
      </c>
      <c r="F3219" t="s">
        <v>19</v>
      </c>
      <c r="G3219" t="s">
        <v>124</v>
      </c>
      <c r="H3219" t="s">
        <v>125</v>
      </c>
      <c r="I3219">
        <v>98105</v>
      </c>
      <c r="J3219" t="s">
        <v>22</v>
      </c>
      <c r="K3219" t="s">
        <v>23</v>
      </c>
      <c r="L3219" t="s">
        <v>45</v>
      </c>
      <c r="M3219" t="s">
        <v>46</v>
      </c>
      <c r="N3219" s="5">
        <v>17.45</v>
      </c>
      <c r="O3219" s="7">
        <v>5</v>
      </c>
      <c r="P3219" s="5">
        <v>12.45</v>
      </c>
      <c r="Q3219" s="5">
        <v>5</v>
      </c>
      <c r="R3219" s="22">
        <f>Tabla1[[#This Row],[Fecha de Envío]]-Tabla1[[#This Row],[Fecha de Orden]]</f>
        <v>14</v>
      </c>
      <c r="S3219" s="24">
        <f>YEAR(Tabla1[[#This Row],[Fecha de Orden]])</f>
        <v>2022</v>
      </c>
      <c r="T3219" t="str">
        <f>VLOOKUP(Tabla1[[#This Row],[Nombre del Producto]],Tabla2[[Nombre Producto]:[Costo Unitario]],2,FALSE)</f>
        <v>Lot's O' Nuts</v>
      </c>
      <c r="U3219" t="str">
        <f>VLOOKUP(Tabla1[[#This Row],[Fábrica]],Tabla3[],4,FALSE)</f>
        <v>Arizona</v>
      </c>
    </row>
    <row r="3220" spans="1:21" x14ac:dyDescent="0.25">
      <c r="A3220" t="s">
        <v>8987</v>
      </c>
      <c r="B3220" s="3">
        <v>44896</v>
      </c>
      <c r="C3220" s="3">
        <v>44910</v>
      </c>
      <c r="D3220" t="s">
        <v>71</v>
      </c>
      <c r="E3220">
        <v>137113</v>
      </c>
      <c r="F3220" t="s">
        <v>19</v>
      </c>
      <c r="G3220" t="s">
        <v>124</v>
      </c>
      <c r="H3220" t="s">
        <v>125</v>
      </c>
      <c r="I3220">
        <v>98105</v>
      </c>
      <c r="J3220" t="s">
        <v>22</v>
      </c>
      <c r="K3220" t="s">
        <v>23</v>
      </c>
      <c r="L3220" t="s">
        <v>33</v>
      </c>
      <c r="M3220" t="s">
        <v>34</v>
      </c>
      <c r="N3220" s="5">
        <v>32.4</v>
      </c>
      <c r="O3220" s="7">
        <v>9</v>
      </c>
      <c r="P3220" s="5">
        <v>21.6</v>
      </c>
      <c r="Q3220" s="5">
        <v>10.8</v>
      </c>
      <c r="R3220" s="22">
        <f>Tabla1[[#This Row],[Fecha de Envío]]-Tabla1[[#This Row],[Fecha de Orden]]</f>
        <v>14</v>
      </c>
      <c r="S3220" s="24">
        <f>YEAR(Tabla1[[#This Row],[Fecha de Orden]])</f>
        <v>2022</v>
      </c>
      <c r="T3220" t="str">
        <f>VLOOKUP(Tabla1[[#This Row],[Nombre del Producto]],Tabla2[[Nombre Producto]:[Costo Unitario]],2,FALSE)</f>
        <v>Lot's O' Nuts</v>
      </c>
      <c r="U3220" t="str">
        <f>VLOOKUP(Tabla1[[#This Row],[Fábrica]],Tabla3[],4,FALSE)</f>
        <v>Arizona</v>
      </c>
    </row>
    <row r="3221" spans="1:21" x14ac:dyDescent="0.25">
      <c r="A3221" t="s">
        <v>8988</v>
      </c>
      <c r="B3221" s="3">
        <v>44896</v>
      </c>
      <c r="C3221" s="3">
        <v>44910</v>
      </c>
      <c r="D3221" t="s">
        <v>71</v>
      </c>
      <c r="E3221">
        <v>137113</v>
      </c>
      <c r="F3221" t="s">
        <v>19</v>
      </c>
      <c r="G3221" t="s">
        <v>124</v>
      </c>
      <c r="H3221" t="s">
        <v>125</v>
      </c>
      <c r="I3221">
        <v>98105</v>
      </c>
      <c r="J3221" t="s">
        <v>22</v>
      </c>
      <c r="K3221" t="s">
        <v>23</v>
      </c>
      <c r="L3221" t="s">
        <v>27</v>
      </c>
      <c r="M3221" t="s">
        <v>28</v>
      </c>
      <c r="N3221" s="5">
        <v>18</v>
      </c>
      <c r="O3221" s="7">
        <v>5</v>
      </c>
      <c r="P3221" s="5">
        <v>12.5</v>
      </c>
      <c r="Q3221" s="5">
        <v>5.5</v>
      </c>
      <c r="R3221" s="22">
        <f>Tabla1[[#This Row],[Fecha de Envío]]-Tabla1[[#This Row],[Fecha de Orden]]</f>
        <v>14</v>
      </c>
      <c r="S3221" s="24">
        <f>YEAR(Tabla1[[#This Row],[Fecha de Orden]])</f>
        <v>2022</v>
      </c>
      <c r="T3221" t="str">
        <f>VLOOKUP(Tabla1[[#This Row],[Nombre del Producto]],Tabla2[[Nombre Producto]:[Costo Unitario]],2,FALSE)</f>
        <v>Lot's O' Nuts</v>
      </c>
      <c r="U3221" t="str">
        <f>VLOOKUP(Tabla1[[#This Row],[Fábrica]],Tabla3[],4,FALSE)</f>
        <v>Arizona</v>
      </c>
    </row>
    <row r="3222" spans="1:21" x14ac:dyDescent="0.25">
      <c r="A3222" t="s">
        <v>8989</v>
      </c>
      <c r="B3222" s="3">
        <v>44896</v>
      </c>
      <c r="C3222" s="3">
        <v>44910</v>
      </c>
      <c r="D3222" t="s">
        <v>71</v>
      </c>
      <c r="E3222">
        <v>137113</v>
      </c>
      <c r="F3222" t="s">
        <v>19</v>
      </c>
      <c r="G3222" t="s">
        <v>124</v>
      </c>
      <c r="H3222" t="s">
        <v>125</v>
      </c>
      <c r="I3222">
        <v>98105</v>
      </c>
      <c r="J3222" t="s">
        <v>22</v>
      </c>
      <c r="K3222" t="s">
        <v>23</v>
      </c>
      <c r="L3222" t="s">
        <v>24</v>
      </c>
      <c r="M3222" t="s">
        <v>25</v>
      </c>
      <c r="N3222" s="5">
        <v>18.75</v>
      </c>
      <c r="O3222" s="7">
        <v>5</v>
      </c>
      <c r="P3222" s="5">
        <v>12.25</v>
      </c>
      <c r="Q3222" s="5">
        <v>6.5</v>
      </c>
      <c r="R3222" s="22">
        <f>Tabla1[[#This Row],[Fecha de Envío]]-Tabla1[[#This Row],[Fecha de Orden]]</f>
        <v>14</v>
      </c>
      <c r="S3222" s="24">
        <f>YEAR(Tabla1[[#This Row],[Fecha de Orden]])</f>
        <v>2022</v>
      </c>
      <c r="T3222" t="str">
        <f>VLOOKUP(Tabla1[[#This Row],[Nombre del Producto]],Tabla2[[Nombre Producto]:[Costo Unitario]],2,FALSE)</f>
        <v>Wicked Choccy's</v>
      </c>
      <c r="U3222" t="str">
        <f>VLOOKUP(Tabla1[[#This Row],[Fábrica]],Tabla3[],4,FALSE)</f>
        <v>Georgia</v>
      </c>
    </row>
    <row r="3223" spans="1:21" x14ac:dyDescent="0.25">
      <c r="A3223" t="s">
        <v>6178</v>
      </c>
      <c r="B3223" s="3">
        <v>44897</v>
      </c>
      <c r="C3223" s="3">
        <v>44911</v>
      </c>
      <c r="D3223" t="s">
        <v>18</v>
      </c>
      <c r="E3223">
        <v>145154</v>
      </c>
      <c r="F3223" t="s">
        <v>195</v>
      </c>
      <c r="G3223" t="s">
        <v>6174</v>
      </c>
      <c r="H3223" t="s">
        <v>6175</v>
      </c>
      <c r="I3223" t="s">
        <v>6176</v>
      </c>
      <c r="J3223" t="s">
        <v>22</v>
      </c>
      <c r="K3223" t="s">
        <v>32</v>
      </c>
      <c r="L3223" t="s">
        <v>24</v>
      </c>
      <c r="M3223" t="s">
        <v>25</v>
      </c>
      <c r="N3223" s="5">
        <v>18.75</v>
      </c>
      <c r="O3223" s="7">
        <v>5</v>
      </c>
      <c r="P3223" s="5">
        <v>12.25</v>
      </c>
      <c r="Q3223" s="5">
        <v>6.5</v>
      </c>
      <c r="R3223" s="22">
        <f>Tabla1[[#This Row],[Fecha de Envío]]-Tabla1[[#This Row],[Fecha de Orden]]</f>
        <v>14</v>
      </c>
      <c r="S3223" s="24">
        <f>YEAR(Tabla1[[#This Row],[Fecha de Orden]])</f>
        <v>2022</v>
      </c>
      <c r="T3223" t="str">
        <f>VLOOKUP(Tabla1[[#This Row],[Nombre del Producto]],Tabla2[[Nombre Producto]:[Costo Unitario]],2,FALSE)</f>
        <v>Wicked Choccy's</v>
      </c>
      <c r="U3223" t="str">
        <f>VLOOKUP(Tabla1[[#This Row],[Fábrica]],Tabla3[],4,FALSE)</f>
        <v>Georgia</v>
      </c>
    </row>
    <row r="3224" spans="1:21" x14ac:dyDescent="0.25">
      <c r="A3224" t="s">
        <v>6179</v>
      </c>
      <c r="B3224" s="3">
        <v>44897</v>
      </c>
      <c r="C3224" s="3">
        <v>44911</v>
      </c>
      <c r="D3224" t="s">
        <v>18</v>
      </c>
      <c r="E3224">
        <v>154124</v>
      </c>
      <c r="F3224" t="s">
        <v>195</v>
      </c>
      <c r="G3224" t="s">
        <v>6174</v>
      </c>
      <c r="H3224" t="s">
        <v>6175</v>
      </c>
      <c r="I3224" t="s">
        <v>6176</v>
      </c>
      <c r="J3224" t="s">
        <v>22</v>
      </c>
      <c r="K3224" t="s">
        <v>32</v>
      </c>
      <c r="L3224" t="s">
        <v>45</v>
      </c>
      <c r="M3224" t="s">
        <v>46</v>
      </c>
      <c r="N3224" s="5">
        <v>24.43</v>
      </c>
      <c r="O3224" s="7">
        <v>7</v>
      </c>
      <c r="P3224" s="5">
        <v>17.43</v>
      </c>
      <c r="Q3224" s="5">
        <v>7</v>
      </c>
      <c r="R3224" s="22">
        <f>Tabla1[[#This Row],[Fecha de Envío]]-Tabla1[[#This Row],[Fecha de Orden]]</f>
        <v>14</v>
      </c>
      <c r="S3224" s="24">
        <f>YEAR(Tabla1[[#This Row],[Fecha de Orden]])</f>
        <v>2022</v>
      </c>
      <c r="T3224" t="str">
        <f>VLOOKUP(Tabla1[[#This Row],[Nombre del Producto]],Tabla2[[Nombre Producto]:[Costo Unitario]],2,FALSE)</f>
        <v>Lot's O' Nuts</v>
      </c>
      <c r="U3224" t="str">
        <f>VLOOKUP(Tabla1[[#This Row],[Fábrica]],Tabla3[],4,FALSE)</f>
        <v>Arizona</v>
      </c>
    </row>
    <row r="3225" spans="1:21" x14ac:dyDescent="0.25">
      <c r="A3225" t="s">
        <v>6598</v>
      </c>
      <c r="B3225" s="3">
        <v>44897</v>
      </c>
      <c r="C3225" s="3">
        <v>44911</v>
      </c>
      <c r="D3225" t="s">
        <v>18</v>
      </c>
      <c r="E3225">
        <v>112224</v>
      </c>
      <c r="F3225" t="s">
        <v>195</v>
      </c>
      <c r="G3225" t="s">
        <v>6594</v>
      </c>
      <c r="H3225" t="s">
        <v>6595</v>
      </c>
      <c r="I3225" t="s">
        <v>6596</v>
      </c>
      <c r="J3225" t="s">
        <v>22</v>
      </c>
      <c r="K3225" t="s">
        <v>32</v>
      </c>
      <c r="L3225" t="s">
        <v>36</v>
      </c>
      <c r="M3225" t="s">
        <v>37</v>
      </c>
      <c r="N3225" s="5">
        <v>16.25</v>
      </c>
      <c r="O3225" s="7">
        <v>5</v>
      </c>
      <c r="P3225" s="5">
        <v>10.55</v>
      </c>
      <c r="Q3225" s="5">
        <v>5.7</v>
      </c>
      <c r="R3225" s="22">
        <f>Tabla1[[#This Row],[Fecha de Envío]]-Tabla1[[#This Row],[Fecha de Orden]]</f>
        <v>14</v>
      </c>
      <c r="S3225" s="24">
        <f>YEAR(Tabla1[[#This Row],[Fecha de Orden]])</f>
        <v>2022</v>
      </c>
      <c r="T3225" t="str">
        <f>VLOOKUP(Tabla1[[#This Row],[Nombre del Producto]],Tabla2[[Nombre Producto]:[Costo Unitario]],2,FALSE)</f>
        <v>Wicked Choccy's</v>
      </c>
      <c r="U3225" t="str">
        <f>VLOOKUP(Tabla1[[#This Row],[Fábrica]],Tabla3[],4,FALSE)</f>
        <v>Georgia</v>
      </c>
    </row>
    <row r="3226" spans="1:21" x14ac:dyDescent="0.25">
      <c r="A3226" t="s">
        <v>219</v>
      </c>
      <c r="B3226" s="3">
        <v>44898</v>
      </c>
      <c r="C3226" s="3">
        <v>44913</v>
      </c>
      <c r="D3226" t="s">
        <v>18</v>
      </c>
      <c r="E3226">
        <v>110093</v>
      </c>
      <c r="F3226" t="s">
        <v>19</v>
      </c>
      <c r="G3226" t="s">
        <v>144</v>
      </c>
      <c r="H3226" t="s">
        <v>101</v>
      </c>
      <c r="I3226">
        <v>19134</v>
      </c>
      <c r="J3226" t="s">
        <v>22</v>
      </c>
      <c r="K3226" t="s">
        <v>32</v>
      </c>
      <c r="L3226" t="s">
        <v>36</v>
      </c>
      <c r="M3226" t="s">
        <v>37</v>
      </c>
      <c r="N3226" s="5">
        <v>6.5</v>
      </c>
      <c r="O3226" s="7">
        <v>2</v>
      </c>
      <c r="P3226" s="5">
        <v>4.22</v>
      </c>
      <c r="Q3226" s="5">
        <v>2.2799999999999998</v>
      </c>
      <c r="R3226" s="22">
        <f>Tabla1[[#This Row],[Fecha de Envío]]-Tabla1[[#This Row],[Fecha de Orden]]</f>
        <v>15</v>
      </c>
      <c r="S3226" s="24">
        <f>YEAR(Tabla1[[#This Row],[Fecha de Orden]])</f>
        <v>2022</v>
      </c>
      <c r="T3226" t="str">
        <f>VLOOKUP(Tabla1[[#This Row],[Nombre del Producto]],Tabla2[[Nombre Producto]:[Costo Unitario]],2,FALSE)</f>
        <v>Wicked Choccy's</v>
      </c>
      <c r="U3226" t="str">
        <f>VLOOKUP(Tabla1[[#This Row],[Fábrica]],Tabla3[],4,FALSE)</f>
        <v>Georgia</v>
      </c>
    </row>
    <row r="3227" spans="1:21" x14ac:dyDescent="0.25">
      <c r="A3227" t="s">
        <v>220</v>
      </c>
      <c r="B3227" s="3">
        <v>44898</v>
      </c>
      <c r="C3227" s="3">
        <v>44913</v>
      </c>
      <c r="D3227" t="s">
        <v>18</v>
      </c>
      <c r="E3227">
        <v>110093</v>
      </c>
      <c r="F3227" t="s">
        <v>19</v>
      </c>
      <c r="G3227" t="s">
        <v>144</v>
      </c>
      <c r="H3227" t="s">
        <v>101</v>
      </c>
      <c r="I3227">
        <v>19134</v>
      </c>
      <c r="J3227" t="s">
        <v>22</v>
      </c>
      <c r="K3227" t="s">
        <v>32</v>
      </c>
      <c r="L3227" t="s">
        <v>33</v>
      </c>
      <c r="M3227" t="s">
        <v>34</v>
      </c>
      <c r="N3227" s="5">
        <v>7.2</v>
      </c>
      <c r="O3227" s="7">
        <v>2</v>
      </c>
      <c r="P3227" s="5">
        <v>4.8</v>
      </c>
      <c r="Q3227" s="5">
        <v>2.4</v>
      </c>
      <c r="R3227" s="22">
        <f>Tabla1[[#This Row],[Fecha de Envío]]-Tabla1[[#This Row],[Fecha de Orden]]</f>
        <v>15</v>
      </c>
      <c r="S3227" s="24">
        <f>YEAR(Tabla1[[#This Row],[Fecha de Orden]])</f>
        <v>2022</v>
      </c>
      <c r="T3227" t="str">
        <f>VLOOKUP(Tabla1[[#This Row],[Nombre del Producto]],Tabla2[[Nombre Producto]:[Costo Unitario]],2,FALSE)</f>
        <v>Lot's O' Nuts</v>
      </c>
      <c r="U3227" t="str">
        <f>VLOOKUP(Tabla1[[#This Row],[Fábrica]],Tabla3[],4,FALSE)</f>
        <v>Arizona</v>
      </c>
    </row>
    <row r="3228" spans="1:21" x14ac:dyDescent="0.25">
      <c r="A3228" t="s">
        <v>1412</v>
      </c>
      <c r="B3228" s="3">
        <v>44898</v>
      </c>
      <c r="C3228" s="3">
        <v>44912</v>
      </c>
      <c r="D3228" t="s">
        <v>18</v>
      </c>
      <c r="E3228">
        <v>142475</v>
      </c>
      <c r="F3228" t="s">
        <v>19</v>
      </c>
      <c r="G3228" t="s">
        <v>30</v>
      </c>
      <c r="H3228" t="s">
        <v>31</v>
      </c>
      <c r="I3228">
        <v>10011</v>
      </c>
      <c r="J3228" t="s">
        <v>148</v>
      </c>
      <c r="K3228" t="s">
        <v>32</v>
      </c>
      <c r="L3228" t="s">
        <v>348</v>
      </c>
      <c r="M3228" t="s">
        <v>349</v>
      </c>
      <c r="N3228" s="5">
        <v>120</v>
      </c>
      <c r="O3228" s="7">
        <v>6</v>
      </c>
      <c r="P3228" s="5">
        <v>60</v>
      </c>
      <c r="Q3228" s="5">
        <v>60</v>
      </c>
      <c r="R3228" s="22">
        <f>Tabla1[[#This Row],[Fecha de Envío]]-Tabla1[[#This Row],[Fecha de Orden]]</f>
        <v>14</v>
      </c>
      <c r="S3228" s="24">
        <f>YEAR(Tabla1[[#This Row],[Fecha de Orden]])</f>
        <v>2022</v>
      </c>
      <c r="T3228" t="str">
        <f>VLOOKUP(Tabla1[[#This Row],[Nombre del Producto]],Tabla2[[Nombre Producto]:[Costo Unitario]],2,FALSE)</f>
        <v>Secret Factory</v>
      </c>
      <c r="U3228" t="str">
        <f>VLOOKUP(Tabla1[[#This Row],[Fábrica]],Tabla3[],4,FALSE)</f>
        <v>Illinois</v>
      </c>
    </row>
    <row r="3229" spans="1:21" x14ac:dyDescent="0.25">
      <c r="A3229" t="s">
        <v>2666</v>
      </c>
      <c r="B3229" s="3">
        <v>44898</v>
      </c>
      <c r="C3229" s="3">
        <v>44912</v>
      </c>
      <c r="D3229" t="s">
        <v>18</v>
      </c>
      <c r="E3229">
        <v>122756</v>
      </c>
      <c r="F3229" t="s">
        <v>19</v>
      </c>
      <c r="G3229" t="s">
        <v>144</v>
      </c>
      <c r="H3229" t="s">
        <v>101</v>
      </c>
      <c r="I3229">
        <v>19140</v>
      </c>
      <c r="J3229" t="s">
        <v>22</v>
      </c>
      <c r="K3229" t="s">
        <v>32</v>
      </c>
      <c r="L3229" t="s">
        <v>24</v>
      </c>
      <c r="M3229" t="s">
        <v>25</v>
      </c>
      <c r="N3229" s="5">
        <v>3.75</v>
      </c>
      <c r="O3229" s="7">
        <v>1</v>
      </c>
      <c r="P3229" s="5">
        <v>2.4500000000000002</v>
      </c>
      <c r="Q3229" s="5">
        <v>1.3</v>
      </c>
      <c r="R3229" s="22">
        <f>Tabla1[[#This Row],[Fecha de Envío]]-Tabla1[[#This Row],[Fecha de Orden]]</f>
        <v>14</v>
      </c>
      <c r="S3229" s="24">
        <f>YEAR(Tabla1[[#This Row],[Fecha de Orden]])</f>
        <v>2022</v>
      </c>
      <c r="T3229" t="str">
        <f>VLOOKUP(Tabla1[[#This Row],[Nombre del Producto]],Tabla2[[Nombre Producto]:[Costo Unitario]],2,FALSE)</f>
        <v>Wicked Choccy's</v>
      </c>
      <c r="U3229" t="str">
        <f>VLOOKUP(Tabla1[[#This Row],[Fábrica]],Tabla3[],4,FALSE)</f>
        <v>Georgia</v>
      </c>
    </row>
    <row r="3230" spans="1:21" x14ac:dyDescent="0.25">
      <c r="A3230" t="s">
        <v>2667</v>
      </c>
      <c r="B3230" s="3">
        <v>44898</v>
      </c>
      <c r="C3230" s="3">
        <v>44912</v>
      </c>
      <c r="D3230" t="s">
        <v>18</v>
      </c>
      <c r="E3230">
        <v>122756</v>
      </c>
      <c r="F3230" t="s">
        <v>19</v>
      </c>
      <c r="G3230" t="s">
        <v>144</v>
      </c>
      <c r="H3230" t="s">
        <v>101</v>
      </c>
      <c r="I3230">
        <v>19140</v>
      </c>
      <c r="J3230" t="s">
        <v>22</v>
      </c>
      <c r="K3230" t="s">
        <v>32</v>
      </c>
      <c r="L3230" t="s">
        <v>27</v>
      </c>
      <c r="M3230" t="s">
        <v>28</v>
      </c>
      <c r="N3230" s="5">
        <v>14.4</v>
      </c>
      <c r="O3230" s="7">
        <v>4</v>
      </c>
      <c r="P3230" s="5">
        <v>10</v>
      </c>
      <c r="Q3230" s="5">
        <v>4.4000000000000004</v>
      </c>
      <c r="R3230" s="22">
        <f>Tabla1[[#This Row],[Fecha de Envío]]-Tabla1[[#This Row],[Fecha de Orden]]</f>
        <v>14</v>
      </c>
      <c r="S3230" s="24">
        <f>YEAR(Tabla1[[#This Row],[Fecha de Orden]])</f>
        <v>2022</v>
      </c>
      <c r="T3230" t="str">
        <f>VLOOKUP(Tabla1[[#This Row],[Nombre del Producto]],Tabla2[[Nombre Producto]:[Costo Unitario]],2,FALSE)</f>
        <v>Lot's O' Nuts</v>
      </c>
      <c r="U3230" t="str">
        <f>VLOOKUP(Tabla1[[#This Row],[Fábrica]],Tabla3[],4,FALSE)</f>
        <v>Arizona</v>
      </c>
    </row>
    <row r="3231" spans="1:21" x14ac:dyDescent="0.25">
      <c r="A3231" t="s">
        <v>4022</v>
      </c>
      <c r="B3231" s="3">
        <v>44898</v>
      </c>
      <c r="C3231" s="3">
        <v>44910</v>
      </c>
      <c r="D3231" t="s">
        <v>71</v>
      </c>
      <c r="E3231">
        <v>156853</v>
      </c>
      <c r="F3231" t="s">
        <v>19</v>
      </c>
      <c r="G3231" t="s">
        <v>97</v>
      </c>
      <c r="H3231" t="s">
        <v>137</v>
      </c>
      <c r="I3231">
        <v>3301</v>
      </c>
      <c r="J3231" t="s">
        <v>148</v>
      </c>
      <c r="K3231" t="s">
        <v>32</v>
      </c>
      <c r="L3231" t="s">
        <v>445</v>
      </c>
      <c r="M3231" t="s">
        <v>446</v>
      </c>
      <c r="N3231" s="5">
        <v>22.75</v>
      </c>
      <c r="O3231" s="7">
        <v>7</v>
      </c>
      <c r="P3231" s="5">
        <v>1.75</v>
      </c>
      <c r="Q3231" s="5">
        <v>21</v>
      </c>
      <c r="R3231" s="22">
        <f>Tabla1[[#This Row],[Fecha de Envío]]-Tabla1[[#This Row],[Fecha de Orden]]</f>
        <v>12</v>
      </c>
      <c r="S3231" s="24">
        <f>YEAR(Tabla1[[#This Row],[Fecha de Orden]])</f>
        <v>2022</v>
      </c>
      <c r="T3231" t="str">
        <f>VLOOKUP(Tabla1[[#This Row],[Nombre del Producto]],Tabla2[[Nombre Producto]:[Costo Unitario]],2,FALSE)</f>
        <v>The Other Factory</v>
      </c>
      <c r="U3231" t="str">
        <f>VLOOKUP(Tabla1[[#This Row],[Fábrica]],Tabla3[],4,FALSE)</f>
        <v>Tennessee</v>
      </c>
    </row>
    <row r="3232" spans="1:21" x14ac:dyDescent="0.25">
      <c r="A3232" t="s">
        <v>4424</v>
      </c>
      <c r="B3232" s="3">
        <v>44898</v>
      </c>
      <c r="C3232" s="3">
        <v>44912</v>
      </c>
      <c r="D3232" t="s">
        <v>18</v>
      </c>
      <c r="E3232">
        <v>123092</v>
      </c>
      <c r="F3232" t="s">
        <v>19</v>
      </c>
      <c r="G3232" t="s">
        <v>242</v>
      </c>
      <c r="H3232" t="s">
        <v>98</v>
      </c>
      <c r="I3232">
        <v>28540</v>
      </c>
      <c r="J3232" t="s">
        <v>22</v>
      </c>
      <c r="K3232" t="s">
        <v>66</v>
      </c>
      <c r="L3232" t="s">
        <v>33</v>
      </c>
      <c r="M3232" t="s">
        <v>34</v>
      </c>
      <c r="N3232" s="5">
        <v>10.8</v>
      </c>
      <c r="O3232" s="7">
        <v>3</v>
      </c>
      <c r="P3232" s="5">
        <v>7.2</v>
      </c>
      <c r="Q3232" s="5">
        <v>3.6</v>
      </c>
      <c r="R3232" s="22">
        <f>Tabla1[[#This Row],[Fecha de Envío]]-Tabla1[[#This Row],[Fecha de Orden]]</f>
        <v>14</v>
      </c>
      <c r="S3232" s="24">
        <f>YEAR(Tabla1[[#This Row],[Fecha de Orden]])</f>
        <v>2022</v>
      </c>
      <c r="T3232" t="str">
        <f>VLOOKUP(Tabla1[[#This Row],[Nombre del Producto]],Tabla2[[Nombre Producto]:[Costo Unitario]],2,FALSE)</f>
        <v>Lot's O' Nuts</v>
      </c>
      <c r="U3232" t="str">
        <f>VLOOKUP(Tabla1[[#This Row],[Fábrica]],Tabla3[],4,FALSE)</f>
        <v>Arizona</v>
      </c>
    </row>
    <row r="3233" spans="1:21" x14ac:dyDescent="0.25">
      <c r="A3233" t="s">
        <v>4425</v>
      </c>
      <c r="B3233" s="3">
        <v>44898</v>
      </c>
      <c r="C3233" s="3">
        <v>44912</v>
      </c>
      <c r="D3233" t="s">
        <v>18</v>
      </c>
      <c r="E3233">
        <v>123092</v>
      </c>
      <c r="F3233" t="s">
        <v>19</v>
      </c>
      <c r="G3233" t="s">
        <v>242</v>
      </c>
      <c r="H3233" t="s">
        <v>98</v>
      </c>
      <c r="I3233">
        <v>28540</v>
      </c>
      <c r="J3233" t="s">
        <v>22</v>
      </c>
      <c r="K3233" t="s">
        <v>66</v>
      </c>
      <c r="L3233" t="s">
        <v>24</v>
      </c>
      <c r="M3233" t="s">
        <v>25</v>
      </c>
      <c r="N3233" s="5">
        <v>7.5</v>
      </c>
      <c r="O3233" s="7">
        <v>2</v>
      </c>
      <c r="P3233" s="5">
        <v>4.9000000000000004</v>
      </c>
      <c r="Q3233" s="5">
        <v>2.6</v>
      </c>
      <c r="R3233" s="22">
        <f>Tabla1[[#This Row],[Fecha de Envío]]-Tabla1[[#This Row],[Fecha de Orden]]</f>
        <v>14</v>
      </c>
      <c r="S3233" s="24">
        <f>YEAR(Tabla1[[#This Row],[Fecha de Orden]])</f>
        <v>2022</v>
      </c>
      <c r="T3233" t="str">
        <f>VLOOKUP(Tabla1[[#This Row],[Nombre del Producto]],Tabla2[[Nombre Producto]:[Costo Unitario]],2,FALSE)</f>
        <v>Wicked Choccy's</v>
      </c>
      <c r="U3233" t="str">
        <f>VLOOKUP(Tabla1[[#This Row],[Fábrica]],Tabla3[],4,FALSE)</f>
        <v>Georgia</v>
      </c>
    </row>
    <row r="3234" spans="1:21" x14ac:dyDescent="0.25">
      <c r="A3234" t="s">
        <v>4426</v>
      </c>
      <c r="B3234" s="3">
        <v>44898</v>
      </c>
      <c r="C3234" s="3">
        <v>44912</v>
      </c>
      <c r="D3234" t="s">
        <v>18</v>
      </c>
      <c r="E3234">
        <v>123092</v>
      </c>
      <c r="F3234" t="s">
        <v>19</v>
      </c>
      <c r="G3234" t="s">
        <v>242</v>
      </c>
      <c r="H3234" t="s">
        <v>98</v>
      </c>
      <c r="I3234">
        <v>28540</v>
      </c>
      <c r="J3234" t="s">
        <v>22</v>
      </c>
      <c r="K3234" t="s">
        <v>66</v>
      </c>
      <c r="L3234" t="s">
        <v>27</v>
      </c>
      <c r="M3234" t="s">
        <v>28</v>
      </c>
      <c r="N3234" s="5">
        <v>7.2</v>
      </c>
      <c r="O3234" s="7">
        <v>2</v>
      </c>
      <c r="P3234" s="5">
        <v>5</v>
      </c>
      <c r="Q3234" s="5">
        <v>2.2000000000000002</v>
      </c>
      <c r="R3234" s="22">
        <f>Tabla1[[#This Row],[Fecha de Envío]]-Tabla1[[#This Row],[Fecha de Orden]]</f>
        <v>14</v>
      </c>
      <c r="S3234" s="24">
        <f>YEAR(Tabla1[[#This Row],[Fecha de Orden]])</f>
        <v>2022</v>
      </c>
      <c r="T3234" t="str">
        <f>VLOOKUP(Tabla1[[#This Row],[Nombre del Producto]],Tabla2[[Nombre Producto]:[Costo Unitario]],2,FALSE)</f>
        <v>Lot's O' Nuts</v>
      </c>
      <c r="U3234" t="str">
        <f>VLOOKUP(Tabla1[[#This Row],[Fábrica]],Tabla3[],4,FALSE)</f>
        <v>Arizona</v>
      </c>
    </row>
    <row r="3235" spans="1:21" x14ac:dyDescent="0.25">
      <c r="A3235" t="s">
        <v>6317</v>
      </c>
      <c r="B3235" s="3">
        <v>44898</v>
      </c>
      <c r="C3235" s="3">
        <v>44913</v>
      </c>
      <c r="D3235" t="s">
        <v>18</v>
      </c>
      <c r="E3235">
        <v>147851</v>
      </c>
      <c r="F3235" t="s">
        <v>19</v>
      </c>
      <c r="G3235" t="s">
        <v>30</v>
      </c>
      <c r="H3235" t="s">
        <v>31</v>
      </c>
      <c r="I3235">
        <v>10009</v>
      </c>
      <c r="J3235" t="s">
        <v>22</v>
      </c>
      <c r="K3235" t="s">
        <v>32</v>
      </c>
      <c r="L3235" t="s">
        <v>27</v>
      </c>
      <c r="M3235" t="s">
        <v>28</v>
      </c>
      <c r="N3235" s="5">
        <v>14.4</v>
      </c>
      <c r="O3235" s="7">
        <v>4</v>
      </c>
      <c r="P3235" s="5">
        <v>10</v>
      </c>
      <c r="Q3235" s="5">
        <v>4.4000000000000004</v>
      </c>
      <c r="R3235" s="22">
        <f>Tabla1[[#This Row],[Fecha de Envío]]-Tabla1[[#This Row],[Fecha de Orden]]</f>
        <v>15</v>
      </c>
      <c r="S3235" s="24">
        <f>YEAR(Tabla1[[#This Row],[Fecha de Orden]])</f>
        <v>2022</v>
      </c>
      <c r="T3235" t="str">
        <f>VLOOKUP(Tabla1[[#This Row],[Nombre del Producto]],Tabla2[[Nombre Producto]:[Costo Unitario]],2,FALSE)</f>
        <v>Lot's O' Nuts</v>
      </c>
      <c r="U3235" t="str">
        <f>VLOOKUP(Tabla1[[#This Row],[Fábrica]],Tabla3[],4,FALSE)</f>
        <v>Arizona</v>
      </c>
    </row>
    <row r="3236" spans="1:21" x14ac:dyDescent="0.25">
      <c r="A3236" t="s">
        <v>7232</v>
      </c>
      <c r="B3236" s="3">
        <v>44898</v>
      </c>
      <c r="C3236" s="3">
        <v>44912</v>
      </c>
      <c r="D3236" t="s">
        <v>18</v>
      </c>
      <c r="E3236">
        <v>145422</v>
      </c>
      <c r="F3236" t="s">
        <v>19</v>
      </c>
      <c r="G3236" t="s">
        <v>20</v>
      </c>
      <c r="H3236" t="s">
        <v>21</v>
      </c>
      <c r="I3236">
        <v>94110</v>
      </c>
      <c r="J3236" t="s">
        <v>22</v>
      </c>
      <c r="K3236" t="s">
        <v>23</v>
      </c>
      <c r="L3236" t="s">
        <v>27</v>
      </c>
      <c r="M3236" t="s">
        <v>28</v>
      </c>
      <c r="N3236" s="5">
        <v>10.8</v>
      </c>
      <c r="O3236" s="7">
        <v>3</v>
      </c>
      <c r="P3236" s="5">
        <v>7.5</v>
      </c>
      <c r="Q3236" s="5">
        <v>3.3</v>
      </c>
      <c r="R3236" s="22">
        <f>Tabla1[[#This Row],[Fecha de Envío]]-Tabla1[[#This Row],[Fecha de Orden]]</f>
        <v>14</v>
      </c>
      <c r="S3236" s="24">
        <f>YEAR(Tabla1[[#This Row],[Fecha de Orden]])</f>
        <v>2022</v>
      </c>
      <c r="T3236" t="str">
        <f>VLOOKUP(Tabla1[[#This Row],[Nombre del Producto]],Tabla2[[Nombre Producto]:[Costo Unitario]],2,FALSE)</f>
        <v>Lot's O' Nuts</v>
      </c>
      <c r="U3236" t="str">
        <f>VLOOKUP(Tabla1[[#This Row],[Fábrica]],Tabla3[],4,FALSE)</f>
        <v>Arizona</v>
      </c>
    </row>
    <row r="3237" spans="1:21" x14ac:dyDescent="0.25">
      <c r="A3237" t="s">
        <v>3984</v>
      </c>
      <c r="B3237" s="3">
        <v>44899</v>
      </c>
      <c r="C3237" s="3">
        <v>44914</v>
      </c>
      <c r="D3237" t="s">
        <v>71</v>
      </c>
      <c r="E3237">
        <v>118871</v>
      </c>
      <c r="F3237" t="s">
        <v>19</v>
      </c>
      <c r="G3237" t="s">
        <v>53</v>
      </c>
      <c r="H3237" t="s">
        <v>21</v>
      </c>
      <c r="I3237">
        <v>90049</v>
      </c>
      <c r="J3237" t="s">
        <v>148</v>
      </c>
      <c r="K3237" t="s">
        <v>23</v>
      </c>
      <c r="L3237" t="s">
        <v>149</v>
      </c>
      <c r="M3237" t="s">
        <v>150</v>
      </c>
      <c r="N3237" s="5">
        <v>6.25</v>
      </c>
      <c r="O3237" s="7">
        <v>5</v>
      </c>
      <c r="P3237" s="5">
        <v>3.25</v>
      </c>
      <c r="Q3237" s="5">
        <v>3</v>
      </c>
      <c r="R3237" s="22">
        <f>Tabla1[[#This Row],[Fecha de Envío]]-Tabla1[[#This Row],[Fecha de Orden]]</f>
        <v>15</v>
      </c>
      <c r="S3237" s="24">
        <f>YEAR(Tabla1[[#This Row],[Fecha de Orden]])</f>
        <v>2022</v>
      </c>
      <c r="T3237" t="str">
        <f>VLOOKUP(Tabla1[[#This Row],[Nombre del Producto]],Tabla2[[Nombre Producto]:[Costo Unitario]],2,FALSE)</f>
        <v>Secret Factory</v>
      </c>
      <c r="U3237" t="str">
        <f>VLOOKUP(Tabla1[[#This Row],[Fábrica]],Tabla3[],4,FALSE)</f>
        <v>Illinois</v>
      </c>
    </row>
    <row r="3238" spans="1:21" x14ac:dyDescent="0.25">
      <c r="A3238" t="s">
        <v>3985</v>
      </c>
      <c r="B3238" s="3">
        <v>44899</v>
      </c>
      <c r="C3238" s="3">
        <v>44914</v>
      </c>
      <c r="D3238" t="s">
        <v>71</v>
      </c>
      <c r="E3238">
        <v>118871</v>
      </c>
      <c r="F3238" t="s">
        <v>19</v>
      </c>
      <c r="G3238" t="s">
        <v>53</v>
      </c>
      <c r="H3238" t="s">
        <v>21</v>
      </c>
      <c r="I3238">
        <v>90049</v>
      </c>
      <c r="J3238" t="s">
        <v>22</v>
      </c>
      <c r="K3238" t="s">
        <v>23</v>
      </c>
      <c r="L3238" t="s">
        <v>27</v>
      </c>
      <c r="M3238" t="s">
        <v>28</v>
      </c>
      <c r="N3238" s="5">
        <v>10.8</v>
      </c>
      <c r="O3238" s="7">
        <v>3</v>
      </c>
      <c r="P3238" s="5">
        <v>7.5</v>
      </c>
      <c r="Q3238" s="5">
        <v>3.3</v>
      </c>
      <c r="R3238" s="22">
        <f>Tabla1[[#This Row],[Fecha de Envío]]-Tabla1[[#This Row],[Fecha de Orden]]</f>
        <v>15</v>
      </c>
      <c r="S3238" s="24">
        <f>YEAR(Tabla1[[#This Row],[Fecha de Orden]])</f>
        <v>2022</v>
      </c>
      <c r="T3238" t="str">
        <f>VLOOKUP(Tabla1[[#This Row],[Nombre del Producto]],Tabla2[[Nombre Producto]:[Costo Unitario]],2,FALSE)</f>
        <v>Lot's O' Nuts</v>
      </c>
      <c r="U3238" t="str">
        <f>VLOOKUP(Tabla1[[#This Row],[Fábrica]],Tabla3[],4,FALSE)</f>
        <v>Arizona</v>
      </c>
    </row>
    <row r="3239" spans="1:21" x14ac:dyDescent="0.25">
      <c r="A3239" t="s">
        <v>3986</v>
      </c>
      <c r="B3239" s="3">
        <v>44899</v>
      </c>
      <c r="C3239" s="3">
        <v>44914</v>
      </c>
      <c r="D3239" t="s">
        <v>71</v>
      </c>
      <c r="E3239">
        <v>118871</v>
      </c>
      <c r="F3239" t="s">
        <v>19</v>
      </c>
      <c r="G3239" t="s">
        <v>53</v>
      </c>
      <c r="H3239" t="s">
        <v>21</v>
      </c>
      <c r="I3239">
        <v>90049</v>
      </c>
      <c r="J3239" t="s">
        <v>22</v>
      </c>
      <c r="K3239" t="s">
        <v>23</v>
      </c>
      <c r="L3239" t="s">
        <v>24</v>
      </c>
      <c r="M3239" t="s">
        <v>25</v>
      </c>
      <c r="N3239" s="5">
        <v>11.25</v>
      </c>
      <c r="O3239" s="7">
        <v>3</v>
      </c>
      <c r="P3239" s="5">
        <v>7.35</v>
      </c>
      <c r="Q3239" s="5">
        <v>3.9</v>
      </c>
      <c r="R3239" s="22">
        <f>Tabla1[[#This Row],[Fecha de Envío]]-Tabla1[[#This Row],[Fecha de Orden]]</f>
        <v>15</v>
      </c>
      <c r="S3239" s="24">
        <f>YEAR(Tabla1[[#This Row],[Fecha de Orden]])</f>
        <v>2022</v>
      </c>
      <c r="T3239" t="str">
        <f>VLOOKUP(Tabla1[[#This Row],[Nombre del Producto]],Tabla2[[Nombre Producto]:[Costo Unitario]],2,FALSE)</f>
        <v>Wicked Choccy's</v>
      </c>
      <c r="U3239" t="str">
        <f>VLOOKUP(Tabla1[[#This Row],[Fábrica]],Tabla3[],4,FALSE)</f>
        <v>Georgia</v>
      </c>
    </row>
    <row r="3240" spans="1:21" x14ac:dyDescent="0.25">
      <c r="A3240" t="s">
        <v>6370</v>
      </c>
      <c r="B3240" s="3">
        <v>44899</v>
      </c>
      <c r="C3240" s="3">
        <v>44914</v>
      </c>
      <c r="D3240" t="s">
        <v>71</v>
      </c>
      <c r="E3240">
        <v>130659</v>
      </c>
      <c r="F3240" t="s">
        <v>19</v>
      </c>
      <c r="G3240" t="s">
        <v>30</v>
      </c>
      <c r="H3240" t="s">
        <v>31</v>
      </c>
      <c r="I3240">
        <v>10035</v>
      </c>
      <c r="J3240" t="s">
        <v>22</v>
      </c>
      <c r="K3240" t="s">
        <v>32</v>
      </c>
      <c r="L3240" t="s">
        <v>24</v>
      </c>
      <c r="M3240" t="s">
        <v>25</v>
      </c>
      <c r="N3240" s="5">
        <v>26.25</v>
      </c>
      <c r="O3240" s="7">
        <v>7</v>
      </c>
      <c r="P3240" s="5">
        <v>17.149999999999999</v>
      </c>
      <c r="Q3240" s="5">
        <v>9.1</v>
      </c>
      <c r="R3240" s="22">
        <f>Tabla1[[#This Row],[Fecha de Envío]]-Tabla1[[#This Row],[Fecha de Orden]]</f>
        <v>15</v>
      </c>
      <c r="S3240" s="24">
        <f>YEAR(Tabla1[[#This Row],[Fecha de Orden]])</f>
        <v>2022</v>
      </c>
      <c r="T3240" t="str">
        <f>VLOOKUP(Tabla1[[#This Row],[Nombre del Producto]],Tabla2[[Nombre Producto]:[Costo Unitario]],2,FALSE)</f>
        <v>Wicked Choccy's</v>
      </c>
      <c r="U3240" t="str">
        <f>VLOOKUP(Tabla1[[#This Row],[Fábrica]],Tabla3[],4,FALSE)</f>
        <v>Georgia</v>
      </c>
    </row>
    <row r="3241" spans="1:21" x14ac:dyDescent="0.25">
      <c r="A3241" t="s">
        <v>6371</v>
      </c>
      <c r="B3241" s="3">
        <v>44899</v>
      </c>
      <c r="C3241" s="3">
        <v>44914</v>
      </c>
      <c r="D3241" t="s">
        <v>71</v>
      </c>
      <c r="E3241">
        <v>130659</v>
      </c>
      <c r="F3241" t="s">
        <v>19</v>
      </c>
      <c r="G3241" t="s">
        <v>30</v>
      </c>
      <c r="H3241" t="s">
        <v>31</v>
      </c>
      <c r="I3241">
        <v>10035</v>
      </c>
      <c r="J3241" t="s">
        <v>22</v>
      </c>
      <c r="K3241" t="s">
        <v>32</v>
      </c>
      <c r="L3241" t="s">
        <v>45</v>
      </c>
      <c r="M3241" t="s">
        <v>46</v>
      </c>
      <c r="N3241" s="5">
        <v>10.47</v>
      </c>
      <c r="O3241" s="7">
        <v>3</v>
      </c>
      <c r="P3241" s="5">
        <v>7.47</v>
      </c>
      <c r="Q3241" s="5">
        <v>3</v>
      </c>
      <c r="R3241" s="22">
        <f>Tabla1[[#This Row],[Fecha de Envío]]-Tabla1[[#This Row],[Fecha de Orden]]</f>
        <v>15</v>
      </c>
      <c r="S3241" s="24">
        <f>YEAR(Tabla1[[#This Row],[Fecha de Orden]])</f>
        <v>2022</v>
      </c>
      <c r="T3241" t="str">
        <f>VLOOKUP(Tabla1[[#This Row],[Nombre del Producto]],Tabla2[[Nombre Producto]:[Costo Unitario]],2,FALSE)</f>
        <v>Lot's O' Nuts</v>
      </c>
      <c r="U3241" t="str">
        <f>VLOOKUP(Tabla1[[#This Row],[Fábrica]],Tabla3[],4,FALSE)</f>
        <v>Arizona</v>
      </c>
    </row>
    <row r="3242" spans="1:21" x14ac:dyDescent="0.25">
      <c r="A3242" t="s">
        <v>6426</v>
      </c>
      <c r="B3242" s="3">
        <v>44899</v>
      </c>
      <c r="C3242" s="3">
        <v>44914</v>
      </c>
      <c r="D3242" t="s">
        <v>18</v>
      </c>
      <c r="E3242">
        <v>142377</v>
      </c>
      <c r="F3242" t="s">
        <v>19</v>
      </c>
      <c r="G3242" t="s">
        <v>86</v>
      </c>
      <c r="H3242" t="s">
        <v>87</v>
      </c>
      <c r="I3242">
        <v>65807</v>
      </c>
      <c r="J3242" t="s">
        <v>22</v>
      </c>
      <c r="K3242" t="s">
        <v>43</v>
      </c>
      <c r="L3242" t="s">
        <v>45</v>
      </c>
      <c r="M3242" t="s">
        <v>46</v>
      </c>
      <c r="N3242" s="5">
        <v>24.43</v>
      </c>
      <c r="O3242" s="7">
        <v>7</v>
      </c>
      <c r="P3242" s="5">
        <v>17.43</v>
      </c>
      <c r="Q3242" s="5">
        <v>7</v>
      </c>
      <c r="R3242" s="22">
        <f>Tabla1[[#This Row],[Fecha de Envío]]-Tabla1[[#This Row],[Fecha de Orden]]</f>
        <v>15</v>
      </c>
      <c r="S3242" s="24">
        <f>YEAR(Tabla1[[#This Row],[Fecha de Orden]])</f>
        <v>2022</v>
      </c>
      <c r="T3242" t="str">
        <f>VLOOKUP(Tabla1[[#This Row],[Nombre del Producto]],Tabla2[[Nombre Producto]:[Costo Unitario]],2,FALSE)</f>
        <v>Lot's O' Nuts</v>
      </c>
      <c r="U3242" t="str">
        <f>VLOOKUP(Tabla1[[#This Row],[Fábrica]],Tabla3[],4,FALSE)</f>
        <v>Arizona</v>
      </c>
    </row>
    <row r="3243" spans="1:21" x14ac:dyDescent="0.25">
      <c r="A3243" t="s">
        <v>7563</v>
      </c>
      <c r="B3243" s="3">
        <v>44899</v>
      </c>
      <c r="C3243" s="3">
        <v>44913</v>
      </c>
      <c r="D3243" t="s">
        <v>18</v>
      </c>
      <c r="E3243">
        <v>110247</v>
      </c>
      <c r="F3243" t="s">
        <v>19</v>
      </c>
      <c r="G3243" t="s">
        <v>4183</v>
      </c>
      <c r="H3243" t="s">
        <v>255</v>
      </c>
      <c r="I3243">
        <v>32303</v>
      </c>
      <c r="J3243" t="s">
        <v>22</v>
      </c>
      <c r="K3243" t="s">
        <v>66</v>
      </c>
      <c r="L3243" t="s">
        <v>24</v>
      </c>
      <c r="M3243" t="s">
        <v>25</v>
      </c>
      <c r="N3243" s="5">
        <v>11.25</v>
      </c>
      <c r="O3243" s="7">
        <v>3</v>
      </c>
      <c r="P3243" s="5">
        <v>7.35</v>
      </c>
      <c r="Q3243" s="5">
        <v>3.9</v>
      </c>
      <c r="R3243" s="22">
        <f>Tabla1[[#This Row],[Fecha de Envío]]-Tabla1[[#This Row],[Fecha de Orden]]</f>
        <v>14</v>
      </c>
      <c r="S3243" s="24">
        <f>YEAR(Tabla1[[#This Row],[Fecha de Orden]])</f>
        <v>2022</v>
      </c>
      <c r="T3243" t="str">
        <f>VLOOKUP(Tabla1[[#This Row],[Nombre del Producto]],Tabla2[[Nombre Producto]:[Costo Unitario]],2,FALSE)</f>
        <v>Wicked Choccy's</v>
      </c>
      <c r="U3243" t="str">
        <f>VLOOKUP(Tabla1[[#This Row],[Fábrica]],Tabla3[],4,FALSE)</f>
        <v>Georgia</v>
      </c>
    </row>
    <row r="3244" spans="1:21" x14ac:dyDescent="0.25">
      <c r="A3244" t="s">
        <v>7620</v>
      </c>
      <c r="B3244" s="3">
        <v>44899</v>
      </c>
      <c r="C3244" s="3">
        <v>44912</v>
      </c>
      <c r="D3244" t="s">
        <v>71</v>
      </c>
      <c r="E3244">
        <v>155600</v>
      </c>
      <c r="F3244" t="s">
        <v>19</v>
      </c>
      <c r="G3244" t="s">
        <v>5378</v>
      </c>
      <c r="H3244" t="s">
        <v>65</v>
      </c>
      <c r="I3244">
        <v>37042</v>
      </c>
      <c r="J3244" t="s">
        <v>22</v>
      </c>
      <c r="K3244" t="s">
        <v>66</v>
      </c>
      <c r="L3244" t="s">
        <v>36</v>
      </c>
      <c r="M3244" t="s">
        <v>37</v>
      </c>
      <c r="N3244" s="5">
        <v>13</v>
      </c>
      <c r="O3244" s="7">
        <v>4</v>
      </c>
      <c r="P3244" s="5">
        <v>8.44</v>
      </c>
      <c r="Q3244" s="5">
        <v>4.5599999999999996</v>
      </c>
      <c r="R3244" s="22">
        <f>Tabla1[[#This Row],[Fecha de Envío]]-Tabla1[[#This Row],[Fecha de Orden]]</f>
        <v>13</v>
      </c>
      <c r="S3244" s="24">
        <f>YEAR(Tabla1[[#This Row],[Fecha de Orden]])</f>
        <v>2022</v>
      </c>
      <c r="T3244" t="str">
        <f>VLOOKUP(Tabla1[[#This Row],[Nombre del Producto]],Tabla2[[Nombre Producto]:[Costo Unitario]],2,FALSE)</f>
        <v>Wicked Choccy's</v>
      </c>
      <c r="U3244" t="str">
        <f>VLOOKUP(Tabla1[[#This Row],[Fábrica]],Tabla3[],4,FALSE)</f>
        <v>Georgia</v>
      </c>
    </row>
    <row r="3245" spans="1:21" x14ac:dyDescent="0.25">
      <c r="A3245" t="s">
        <v>7621</v>
      </c>
      <c r="B3245" s="3">
        <v>44899</v>
      </c>
      <c r="C3245" s="3">
        <v>44912</v>
      </c>
      <c r="D3245" t="s">
        <v>71</v>
      </c>
      <c r="E3245">
        <v>155600</v>
      </c>
      <c r="F3245" t="s">
        <v>19</v>
      </c>
      <c r="G3245" t="s">
        <v>5378</v>
      </c>
      <c r="H3245" t="s">
        <v>65</v>
      </c>
      <c r="I3245">
        <v>37042</v>
      </c>
      <c r="J3245" t="s">
        <v>22</v>
      </c>
      <c r="K3245" t="s">
        <v>66</v>
      </c>
      <c r="L3245" t="s">
        <v>33</v>
      </c>
      <c r="M3245" t="s">
        <v>34</v>
      </c>
      <c r="N3245" s="5">
        <v>25.2</v>
      </c>
      <c r="O3245" s="7">
        <v>7</v>
      </c>
      <c r="P3245" s="5">
        <v>16.8</v>
      </c>
      <c r="Q3245" s="5">
        <v>8.4</v>
      </c>
      <c r="R3245" s="22">
        <f>Tabla1[[#This Row],[Fecha de Envío]]-Tabla1[[#This Row],[Fecha de Orden]]</f>
        <v>13</v>
      </c>
      <c r="S3245" s="24">
        <f>YEAR(Tabla1[[#This Row],[Fecha de Orden]])</f>
        <v>2022</v>
      </c>
      <c r="T3245" t="str">
        <f>VLOOKUP(Tabla1[[#This Row],[Nombre del Producto]],Tabla2[[Nombre Producto]:[Costo Unitario]],2,FALSE)</f>
        <v>Lot's O' Nuts</v>
      </c>
      <c r="U3245" t="str">
        <f>VLOOKUP(Tabla1[[#This Row],[Fábrica]],Tabla3[],4,FALSE)</f>
        <v>Arizona</v>
      </c>
    </row>
    <row r="3246" spans="1:21" x14ac:dyDescent="0.25">
      <c r="A3246" t="s">
        <v>8258</v>
      </c>
      <c r="B3246" s="3">
        <v>44899</v>
      </c>
      <c r="C3246" s="3">
        <v>44915</v>
      </c>
      <c r="D3246" t="s">
        <v>18</v>
      </c>
      <c r="E3246">
        <v>161718</v>
      </c>
      <c r="F3246" t="s">
        <v>19</v>
      </c>
      <c r="G3246" t="s">
        <v>1871</v>
      </c>
      <c r="H3246" t="s">
        <v>31</v>
      </c>
      <c r="I3246">
        <v>11550</v>
      </c>
      <c r="J3246" t="s">
        <v>22</v>
      </c>
      <c r="K3246" t="s">
        <v>32</v>
      </c>
      <c r="L3246" t="s">
        <v>33</v>
      </c>
      <c r="M3246" t="s">
        <v>34</v>
      </c>
      <c r="N3246" s="5">
        <v>18</v>
      </c>
      <c r="O3246" s="7">
        <v>5</v>
      </c>
      <c r="P3246" s="5">
        <v>12</v>
      </c>
      <c r="Q3246" s="5">
        <v>6</v>
      </c>
      <c r="R3246" s="22">
        <f>Tabla1[[#This Row],[Fecha de Envío]]-Tabla1[[#This Row],[Fecha de Orden]]</f>
        <v>16</v>
      </c>
      <c r="S3246" s="24">
        <f>YEAR(Tabla1[[#This Row],[Fecha de Orden]])</f>
        <v>2022</v>
      </c>
      <c r="T3246" t="str">
        <f>VLOOKUP(Tabla1[[#This Row],[Nombre del Producto]],Tabla2[[Nombre Producto]:[Costo Unitario]],2,FALSE)</f>
        <v>Lot's O' Nuts</v>
      </c>
      <c r="U3246" t="str">
        <f>VLOOKUP(Tabla1[[#This Row],[Fábrica]],Tabla3[],4,FALSE)</f>
        <v>Arizona</v>
      </c>
    </row>
    <row r="3247" spans="1:21" x14ac:dyDescent="0.25">
      <c r="A3247" t="s">
        <v>8259</v>
      </c>
      <c r="B3247" s="3">
        <v>44899</v>
      </c>
      <c r="C3247" s="3">
        <v>44915</v>
      </c>
      <c r="D3247" t="s">
        <v>18</v>
      </c>
      <c r="E3247">
        <v>161718</v>
      </c>
      <c r="F3247" t="s">
        <v>19</v>
      </c>
      <c r="G3247" t="s">
        <v>1871</v>
      </c>
      <c r="H3247" t="s">
        <v>31</v>
      </c>
      <c r="I3247">
        <v>11550</v>
      </c>
      <c r="J3247" t="s">
        <v>22</v>
      </c>
      <c r="K3247" t="s">
        <v>32</v>
      </c>
      <c r="L3247" t="s">
        <v>36</v>
      </c>
      <c r="M3247" t="s">
        <v>37</v>
      </c>
      <c r="N3247" s="5">
        <v>9.75</v>
      </c>
      <c r="O3247" s="7">
        <v>3</v>
      </c>
      <c r="P3247" s="5">
        <v>6.33</v>
      </c>
      <c r="Q3247" s="5">
        <v>3.42</v>
      </c>
      <c r="R3247" s="22">
        <f>Tabla1[[#This Row],[Fecha de Envío]]-Tabla1[[#This Row],[Fecha de Orden]]</f>
        <v>16</v>
      </c>
      <c r="S3247" s="24">
        <f>YEAR(Tabla1[[#This Row],[Fecha de Orden]])</f>
        <v>2022</v>
      </c>
      <c r="T3247" t="str">
        <f>VLOOKUP(Tabla1[[#This Row],[Nombre del Producto]],Tabla2[[Nombre Producto]:[Costo Unitario]],2,FALSE)</f>
        <v>Wicked Choccy's</v>
      </c>
      <c r="U3247" t="str">
        <f>VLOOKUP(Tabla1[[#This Row],[Fábrica]],Tabla3[],4,FALSE)</f>
        <v>Georgia</v>
      </c>
    </row>
    <row r="3248" spans="1:21" x14ac:dyDescent="0.25">
      <c r="A3248" t="s">
        <v>8260</v>
      </c>
      <c r="B3248" s="3">
        <v>44899</v>
      </c>
      <c r="C3248" s="3">
        <v>44915</v>
      </c>
      <c r="D3248" t="s">
        <v>18</v>
      </c>
      <c r="E3248">
        <v>161718</v>
      </c>
      <c r="F3248" t="s">
        <v>19</v>
      </c>
      <c r="G3248" t="s">
        <v>1871</v>
      </c>
      <c r="H3248" t="s">
        <v>31</v>
      </c>
      <c r="I3248">
        <v>11550</v>
      </c>
      <c r="J3248" t="s">
        <v>22</v>
      </c>
      <c r="K3248" t="s">
        <v>32</v>
      </c>
      <c r="L3248" t="s">
        <v>27</v>
      </c>
      <c r="M3248" t="s">
        <v>28</v>
      </c>
      <c r="N3248" s="5">
        <v>14.4</v>
      </c>
      <c r="O3248" s="7">
        <v>4</v>
      </c>
      <c r="P3248" s="5">
        <v>10</v>
      </c>
      <c r="Q3248" s="5">
        <v>4.4000000000000004</v>
      </c>
      <c r="R3248" s="22">
        <f>Tabla1[[#This Row],[Fecha de Envío]]-Tabla1[[#This Row],[Fecha de Orden]]</f>
        <v>16</v>
      </c>
      <c r="S3248" s="24">
        <f>YEAR(Tabla1[[#This Row],[Fecha de Orden]])</f>
        <v>2022</v>
      </c>
      <c r="T3248" t="str">
        <f>VLOOKUP(Tabla1[[#This Row],[Nombre del Producto]],Tabla2[[Nombre Producto]:[Costo Unitario]],2,FALSE)</f>
        <v>Lot's O' Nuts</v>
      </c>
      <c r="U3248" t="str">
        <f>VLOOKUP(Tabla1[[#This Row],[Fábrica]],Tabla3[],4,FALSE)</f>
        <v>Arizona</v>
      </c>
    </row>
    <row r="3249" spans="1:21" x14ac:dyDescent="0.25">
      <c r="A3249" t="s">
        <v>9001</v>
      </c>
      <c r="B3249" s="3">
        <v>44899</v>
      </c>
      <c r="C3249" s="3">
        <v>44914</v>
      </c>
      <c r="D3249" t="s">
        <v>18</v>
      </c>
      <c r="E3249">
        <v>119508</v>
      </c>
      <c r="F3249" t="s">
        <v>19</v>
      </c>
      <c r="G3249" t="s">
        <v>207</v>
      </c>
      <c r="H3249" t="s">
        <v>21</v>
      </c>
      <c r="I3249">
        <v>90712</v>
      </c>
      <c r="J3249" t="s">
        <v>22</v>
      </c>
      <c r="K3249" t="s">
        <v>23</v>
      </c>
      <c r="L3249" t="s">
        <v>45</v>
      </c>
      <c r="M3249" t="s">
        <v>46</v>
      </c>
      <c r="N3249" s="5">
        <v>20.94</v>
      </c>
      <c r="O3249" s="7">
        <v>6</v>
      </c>
      <c r="P3249" s="5">
        <v>14.94</v>
      </c>
      <c r="Q3249" s="5">
        <v>6</v>
      </c>
      <c r="R3249" s="22">
        <f>Tabla1[[#This Row],[Fecha de Envío]]-Tabla1[[#This Row],[Fecha de Orden]]</f>
        <v>15</v>
      </c>
      <c r="S3249" s="24">
        <f>YEAR(Tabla1[[#This Row],[Fecha de Orden]])</f>
        <v>2022</v>
      </c>
      <c r="T3249" t="str">
        <f>VLOOKUP(Tabla1[[#This Row],[Nombre del Producto]],Tabla2[[Nombre Producto]:[Costo Unitario]],2,FALSE)</f>
        <v>Lot's O' Nuts</v>
      </c>
      <c r="U3249" t="str">
        <f>VLOOKUP(Tabla1[[#This Row],[Fábrica]],Tabla3[],4,FALSE)</f>
        <v>Arizona</v>
      </c>
    </row>
    <row r="3250" spans="1:21" x14ac:dyDescent="0.25">
      <c r="A3250" t="s">
        <v>9002</v>
      </c>
      <c r="B3250" s="3">
        <v>44899</v>
      </c>
      <c r="C3250" s="3">
        <v>44914</v>
      </c>
      <c r="D3250" t="s">
        <v>18</v>
      </c>
      <c r="E3250">
        <v>119508</v>
      </c>
      <c r="F3250" t="s">
        <v>19</v>
      </c>
      <c r="G3250" t="s">
        <v>207</v>
      </c>
      <c r="H3250" t="s">
        <v>21</v>
      </c>
      <c r="I3250">
        <v>90712</v>
      </c>
      <c r="J3250" t="s">
        <v>22</v>
      </c>
      <c r="K3250" t="s">
        <v>23</v>
      </c>
      <c r="L3250" t="s">
        <v>33</v>
      </c>
      <c r="M3250" t="s">
        <v>34</v>
      </c>
      <c r="N3250" s="5">
        <v>18</v>
      </c>
      <c r="O3250" s="7">
        <v>5</v>
      </c>
      <c r="P3250" s="5">
        <v>12</v>
      </c>
      <c r="Q3250" s="5">
        <v>6</v>
      </c>
      <c r="R3250" s="22">
        <f>Tabla1[[#This Row],[Fecha de Envío]]-Tabla1[[#This Row],[Fecha de Orden]]</f>
        <v>15</v>
      </c>
      <c r="S3250" s="24">
        <f>YEAR(Tabla1[[#This Row],[Fecha de Orden]])</f>
        <v>2022</v>
      </c>
      <c r="T3250" t="str">
        <f>VLOOKUP(Tabla1[[#This Row],[Nombre del Producto]],Tabla2[[Nombre Producto]:[Costo Unitario]],2,FALSE)</f>
        <v>Lot's O' Nuts</v>
      </c>
      <c r="U3250" t="str">
        <f>VLOOKUP(Tabla1[[#This Row],[Fábrica]],Tabla3[],4,FALSE)</f>
        <v>Arizona</v>
      </c>
    </row>
    <row r="3251" spans="1:21" x14ac:dyDescent="0.25">
      <c r="A3251" t="s">
        <v>9003</v>
      </c>
      <c r="B3251" s="3">
        <v>44899</v>
      </c>
      <c r="C3251" s="3">
        <v>44914</v>
      </c>
      <c r="D3251" t="s">
        <v>18</v>
      </c>
      <c r="E3251">
        <v>119508</v>
      </c>
      <c r="F3251" t="s">
        <v>195</v>
      </c>
      <c r="G3251" t="s">
        <v>196</v>
      </c>
      <c r="H3251" t="s">
        <v>197</v>
      </c>
      <c r="I3251" t="s">
        <v>8999</v>
      </c>
      <c r="J3251" t="s">
        <v>22</v>
      </c>
      <c r="K3251" t="s">
        <v>23</v>
      </c>
      <c r="L3251" t="s">
        <v>45</v>
      </c>
      <c r="M3251" t="s">
        <v>46</v>
      </c>
      <c r="N3251" s="5">
        <v>6.98</v>
      </c>
      <c r="O3251" s="7">
        <v>2</v>
      </c>
      <c r="P3251" s="5">
        <v>4.9800000000000004</v>
      </c>
      <c r="Q3251" s="5">
        <v>2</v>
      </c>
      <c r="R3251" s="22">
        <f>Tabla1[[#This Row],[Fecha de Envío]]-Tabla1[[#This Row],[Fecha de Orden]]</f>
        <v>15</v>
      </c>
      <c r="S3251" s="24">
        <f>YEAR(Tabla1[[#This Row],[Fecha de Orden]])</f>
        <v>2022</v>
      </c>
      <c r="T3251" t="str">
        <f>VLOOKUP(Tabla1[[#This Row],[Nombre del Producto]],Tabla2[[Nombre Producto]:[Costo Unitario]],2,FALSE)</f>
        <v>Lot's O' Nuts</v>
      </c>
      <c r="U3251" t="str">
        <f>VLOOKUP(Tabla1[[#This Row],[Fábrica]],Tabla3[],4,FALSE)</f>
        <v>Arizona</v>
      </c>
    </row>
    <row r="3252" spans="1:21" x14ac:dyDescent="0.25">
      <c r="A3252" t="s">
        <v>9004</v>
      </c>
      <c r="B3252" s="3">
        <v>44899</v>
      </c>
      <c r="C3252" s="3">
        <v>44914</v>
      </c>
      <c r="D3252" t="s">
        <v>18</v>
      </c>
      <c r="E3252">
        <v>119508</v>
      </c>
      <c r="F3252" t="s">
        <v>195</v>
      </c>
      <c r="G3252" t="s">
        <v>196</v>
      </c>
      <c r="H3252" t="s">
        <v>197</v>
      </c>
      <c r="I3252" t="s">
        <v>8999</v>
      </c>
      <c r="J3252" t="s">
        <v>22</v>
      </c>
      <c r="K3252" t="s">
        <v>23</v>
      </c>
      <c r="L3252" t="s">
        <v>33</v>
      </c>
      <c r="M3252" t="s">
        <v>34</v>
      </c>
      <c r="N3252" s="5">
        <v>14.4</v>
      </c>
      <c r="O3252" s="7">
        <v>4</v>
      </c>
      <c r="P3252" s="5">
        <v>9.6</v>
      </c>
      <c r="Q3252" s="5">
        <v>4.8</v>
      </c>
      <c r="R3252" s="22">
        <f>Tabla1[[#This Row],[Fecha de Envío]]-Tabla1[[#This Row],[Fecha de Orden]]</f>
        <v>15</v>
      </c>
      <c r="S3252" s="24">
        <f>YEAR(Tabla1[[#This Row],[Fecha de Orden]])</f>
        <v>2022</v>
      </c>
      <c r="T3252" t="str">
        <f>VLOOKUP(Tabla1[[#This Row],[Nombre del Producto]],Tabla2[[Nombre Producto]:[Costo Unitario]],2,FALSE)</f>
        <v>Lot's O' Nuts</v>
      </c>
      <c r="U3252" t="str">
        <f>VLOOKUP(Tabla1[[#This Row],[Fábrica]],Tabla3[],4,FALSE)</f>
        <v>Arizona</v>
      </c>
    </row>
    <row r="3253" spans="1:21" x14ac:dyDescent="0.25">
      <c r="A3253" t="s">
        <v>1020</v>
      </c>
      <c r="B3253" s="3">
        <v>44900</v>
      </c>
      <c r="C3253" s="3">
        <v>44914</v>
      </c>
      <c r="D3253" t="s">
        <v>71</v>
      </c>
      <c r="E3253">
        <v>110814</v>
      </c>
      <c r="F3253" t="s">
        <v>19</v>
      </c>
      <c r="G3253" t="s">
        <v>30</v>
      </c>
      <c r="H3253" t="s">
        <v>31</v>
      </c>
      <c r="I3253">
        <v>10009</v>
      </c>
      <c r="J3253" t="s">
        <v>22</v>
      </c>
      <c r="K3253" t="s">
        <v>32</v>
      </c>
      <c r="L3253" t="s">
        <v>24</v>
      </c>
      <c r="M3253" t="s">
        <v>25</v>
      </c>
      <c r="N3253" s="5">
        <v>11.25</v>
      </c>
      <c r="O3253" s="7">
        <v>3</v>
      </c>
      <c r="P3253" s="5">
        <v>7.35</v>
      </c>
      <c r="Q3253" s="5">
        <v>3.9</v>
      </c>
      <c r="R3253" s="22">
        <f>Tabla1[[#This Row],[Fecha de Envío]]-Tabla1[[#This Row],[Fecha de Orden]]</f>
        <v>14</v>
      </c>
      <c r="S3253" s="24">
        <f>YEAR(Tabla1[[#This Row],[Fecha de Orden]])</f>
        <v>2022</v>
      </c>
      <c r="T3253" t="str">
        <f>VLOOKUP(Tabla1[[#This Row],[Nombre del Producto]],Tabla2[[Nombre Producto]:[Costo Unitario]],2,FALSE)</f>
        <v>Wicked Choccy's</v>
      </c>
      <c r="U3253" t="str">
        <f>VLOOKUP(Tabla1[[#This Row],[Fábrica]],Tabla3[],4,FALSE)</f>
        <v>Georgia</v>
      </c>
    </row>
    <row r="3254" spans="1:21" x14ac:dyDescent="0.25">
      <c r="A3254" t="s">
        <v>1021</v>
      </c>
      <c r="B3254" s="3">
        <v>44900</v>
      </c>
      <c r="C3254" s="3">
        <v>44914</v>
      </c>
      <c r="D3254" t="s">
        <v>71</v>
      </c>
      <c r="E3254">
        <v>110814</v>
      </c>
      <c r="F3254" t="s">
        <v>19</v>
      </c>
      <c r="G3254" t="s">
        <v>30</v>
      </c>
      <c r="H3254" t="s">
        <v>31</v>
      </c>
      <c r="I3254">
        <v>10009</v>
      </c>
      <c r="J3254" t="s">
        <v>22</v>
      </c>
      <c r="K3254" t="s">
        <v>32</v>
      </c>
      <c r="L3254" t="s">
        <v>45</v>
      </c>
      <c r="M3254" t="s">
        <v>46</v>
      </c>
      <c r="N3254" s="5">
        <v>17.45</v>
      </c>
      <c r="O3254" s="7">
        <v>5</v>
      </c>
      <c r="P3254" s="5">
        <v>12.45</v>
      </c>
      <c r="Q3254" s="5">
        <v>5</v>
      </c>
      <c r="R3254" s="22">
        <f>Tabla1[[#This Row],[Fecha de Envío]]-Tabla1[[#This Row],[Fecha de Orden]]</f>
        <v>14</v>
      </c>
      <c r="S3254" s="24">
        <f>YEAR(Tabla1[[#This Row],[Fecha de Orden]])</f>
        <v>2022</v>
      </c>
      <c r="T3254" t="str">
        <f>VLOOKUP(Tabla1[[#This Row],[Nombre del Producto]],Tabla2[[Nombre Producto]:[Costo Unitario]],2,FALSE)</f>
        <v>Lot's O' Nuts</v>
      </c>
      <c r="U3254" t="str">
        <f>VLOOKUP(Tabla1[[#This Row],[Fábrica]],Tabla3[],4,FALSE)</f>
        <v>Arizona</v>
      </c>
    </row>
    <row r="3255" spans="1:21" x14ac:dyDescent="0.25">
      <c r="A3255" t="s">
        <v>1022</v>
      </c>
      <c r="B3255" s="3">
        <v>44900</v>
      </c>
      <c r="C3255" s="3">
        <v>44914</v>
      </c>
      <c r="D3255" t="s">
        <v>71</v>
      </c>
      <c r="E3255">
        <v>110814</v>
      </c>
      <c r="F3255" t="s">
        <v>19</v>
      </c>
      <c r="G3255" t="s">
        <v>30</v>
      </c>
      <c r="H3255" t="s">
        <v>31</v>
      </c>
      <c r="I3255">
        <v>10009</v>
      </c>
      <c r="J3255" t="s">
        <v>22</v>
      </c>
      <c r="K3255" t="s">
        <v>32</v>
      </c>
      <c r="L3255" t="s">
        <v>36</v>
      </c>
      <c r="M3255" t="s">
        <v>37</v>
      </c>
      <c r="N3255" s="5">
        <v>6.5</v>
      </c>
      <c r="O3255" s="7">
        <v>2</v>
      </c>
      <c r="P3255" s="5">
        <v>4.22</v>
      </c>
      <c r="Q3255" s="5">
        <v>2.2799999999999998</v>
      </c>
      <c r="R3255" s="22">
        <f>Tabla1[[#This Row],[Fecha de Envío]]-Tabla1[[#This Row],[Fecha de Orden]]</f>
        <v>14</v>
      </c>
      <c r="S3255" s="24">
        <f>YEAR(Tabla1[[#This Row],[Fecha de Orden]])</f>
        <v>2022</v>
      </c>
      <c r="T3255" t="str">
        <f>VLOOKUP(Tabla1[[#This Row],[Nombre del Producto]],Tabla2[[Nombre Producto]:[Costo Unitario]],2,FALSE)</f>
        <v>Wicked Choccy's</v>
      </c>
      <c r="U3255" t="str">
        <f>VLOOKUP(Tabla1[[#This Row],[Fábrica]],Tabla3[],4,FALSE)</f>
        <v>Georgia</v>
      </c>
    </row>
    <row r="3256" spans="1:21" x14ac:dyDescent="0.25">
      <c r="A3256" t="s">
        <v>3618</v>
      </c>
      <c r="B3256" s="3">
        <v>44900</v>
      </c>
      <c r="C3256" s="3">
        <v>44915</v>
      </c>
      <c r="D3256" t="s">
        <v>18</v>
      </c>
      <c r="E3256">
        <v>149566</v>
      </c>
      <c r="F3256" t="s">
        <v>19</v>
      </c>
      <c r="G3256" t="s">
        <v>53</v>
      </c>
      <c r="H3256" t="s">
        <v>21</v>
      </c>
      <c r="I3256">
        <v>90049</v>
      </c>
      <c r="J3256" t="s">
        <v>22</v>
      </c>
      <c r="K3256" t="s">
        <v>23</v>
      </c>
      <c r="L3256" t="s">
        <v>36</v>
      </c>
      <c r="M3256" t="s">
        <v>37</v>
      </c>
      <c r="N3256" s="5">
        <v>13</v>
      </c>
      <c r="O3256" s="7">
        <v>4</v>
      </c>
      <c r="P3256" s="5">
        <v>8.44</v>
      </c>
      <c r="Q3256" s="5">
        <v>4.5599999999999996</v>
      </c>
      <c r="R3256" s="22">
        <f>Tabla1[[#This Row],[Fecha de Envío]]-Tabla1[[#This Row],[Fecha de Orden]]</f>
        <v>15</v>
      </c>
      <c r="S3256" s="24">
        <f>YEAR(Tabla1[[#This Row],[Fecha de Orden]])</f>
        <v>2022</v>
      </c>
      <c r="T3256" t="str">
        <f>VLOOKUP(Tabla1[[#This Row],[Nombre del Producto]],Tabla2[[Nombre Producto]:[Costo Unitario]],2,FALSE)</f>
        <v>Wicked Choccy's</v>
      </c>
      <c r="U3256" t="str">
        <f>VLOOKUP(Tabla1[[#This Row],[Fábrica]],Tabla3[],4,FALSE)</f>
        <v>Georgia</v>
      </c>
    </row>
    <row r="3257" spans="1:21" x14ac:dyDescent="0.25">
      <c r="A3257" t="s">
        <v>3619</v>
      </c>
      <c r="B3257" s="3">
        <v>44900</v>
      </c>
      <c r="C3257" s="3">
        <v>44915</v>
      </c>
      <c r="D3257" t="s">
        <v>18</v>
      </c>
      <c r="E3257">
        <v>149566</v>
      </c>
      <c r="F3257" t="s">
        <v>19</v>
      </c>
      <c r="G3257" t="s">
        <v>53</v>
      </c>
      <c r="H3257" t="s">
        <v>21</v>
      </c>
      <c r="I3257">
        <v>90049</v>
      </c>
      <c r="J3257" t="s">
        <v>22</v>
      </c>
      <c r="K3257" t="s">
        <v>23</v>
      </c>
      <c r="L3257" t="s">
        <v>24</v>
      </c>
      <c r="M3257" t="s">
        <v>25</v>
      </c>
      <c r="N3257" s="5">
        <v>11.25</v>
      </c>
      <c r="O3257" s="7">
        <v>3</v>
      </c>
      <c r="P3257" s="5">
        <v>7.35</v>
      </c>
      <c r="Q3257" s="5">
        <v>3.9</v>
      </c>
      <c r="R3257" s="22">
        <f>Tabla1[[#This Row],[Fecha de Envío]]-Tabla1[[#This Row],[Fecha de Orden]]</f>
        <v>15</v>
      </c>
      <c r="S3257" s="24">
        <f>YEAR(Tabla1[[#This Row],[Fecha de Orden]])</f>
        <v>2022</v>
      </c>
      <c r="T3257" t="str">
        <f>VLOOKUP(Tabla1[[#This Row],[Nombre del Producto]],Tabla2[[Nombre Producto]:[Costo Unitario]],2,FALSE)</f>
        <v>Wicked Choccy's</v>
      </c>
      <c r="U3257" t="str">
        <f>VLOOKUP(Tabla1[[#This Row],[Fábrica]],Tabla3[],4,FALSE)</f>
        <v>Georgia</v>
      </c>
    </row>
    <row r="3258" spans="1:21" x14ac:dyDescent="0.25">
      <c r="A3258" t="s">
        <v>6095</v>
      </c>
      <c r="B3258" s="3">
        <v>44900</v>
      </c>
      <c r="C3258" s="3">
        <v>44914</v>
      </c>
      <c r="D3258" t="s">
        <v>18</v>
      </c>
      <c r="E3258">
        <v>156440</v>
      </c>
      <c r="F3258" t="s">
        <v>19</v>
      </c>
      <c r="G3258" t="s">
        <v>120</v>
      </c>
      <c r="H3258" t="s">
        <v>21</v>
      </c>
      <c r="I3258">
        <v>92105</v>
      </c>
      <c r="J3258" t="s">
        <v>22</v>
      </c>
      <c r="K3258" t="s">
        <v>23</v>
      </c>
      <c r="L3258" t="s">
        <v>27</v>
      </c>
      <c r="M3258" t="s">
        <v>28</v>
      </c>
      <c r="N3258" s="5">
        <v>7.2</v>
      </c>
      <c r="O3258" s="7">
        <v>2</v>
      </c>
      <c r="P3258" s="5">
        <v>5</v>
      </c>
      <c r="Q3258" s="5">
        <v>2.2000000000000002</v>
      </c>
      <c r="R3258" s="22">
        <f>Tabla1[[#This Row],[Fecha de Envío]]-Tabla1[[#This Row],[Fecha de Orden]]</f>
        <v>14</v>
      </c>
      <c r="S3258" s="24">
        <f>YEAR(Tabla1[[#This Row],[Fecha de Orden]])</f>
        <v>2022</v>
      </c>
      <c r="T3258" t="str">
        <f>VLOOKUP(Tabla1[[#This Row],[Nombre del Producto]],Tabla2[[Nombre Producto]:[Costo Unitario]],2,FALSE)</f>
        <v>Lot's O' Nuts</v>
      </c>
      <c r="U3258" t="str">
        <f>VLOOKUP(Tabla1[[#This Row],[Fábrica]],Tabla3[],4,FALSE)</f>
        <v>Arizona</v>
      </c>
    </row>
    <row r="3259" spans="1:21" x14ac:dyDescent="0.25">
      <c r="A3259" t="s">
        <v>7684</v>
      </c>
      <c r="B3259" s="3">
        <v>44900</v>
      </c>
      <c r="C3259" s="3">
        <v>44913</v>
      </c>
      <c r="D3259" t="s">
        <v>39</v>
      </c>
      <c r="E3259">
        <v>131842</v>
      </c>
      <c r="F3259" t="s">
        <v>19</v>
      </c>
      <c r="G3259" t="s">
        <v>507</v>
      </c>
      <c r="H3259" t="s">
        <v>65</v>
      </c>
      <c r="I3259">
        <v>37211</v>
      </c>
      <c r="J3259" t="s">
        <v>22</v>
      </c>
      <c r="K3259" t="s">
        <v>66</v>
      </c>
      <c r="L3259" t="s">
        <v>45</v>
      </c>
      <c r="M3259" t="s">
        <v>46</v>
      </c>
      <c r="N3259" s="5">
        <v>6.98</v>
      </c>
      <c r="O3259" s="7">
        <v>2</v>
      </c>
      <c r="P3259" s="5">
        <v>4.9800000000000004</v>
      </c>
      <c r="Q3259" s="5">
        <v>2</v>
      </c>
      <c r="R3259" s="22">
        <f>Tabla1[[#This Row],[Fecha de Envío]]-Tabla1[[#This Row],[Fecha de Orden]]</f>
        <v>13</v>
      </c>
      <c r="S3259" s="24">
        <f>YEAR(Tabla1[[#This Row],[Fecha de Orden]])</f>
        <v>2022</v>
      </c>
      <c r="T3259" t="str">
        <f>VLOOKUP(Tabla1[[#This Row],[Nombre del Producto]],Tabla2[[Nombre Producto]:[Costo Unitario]],2,FALSE)</f>
        <v>Lot's O' Nuts</v>
      </c>
      <c r="U3259" t="str">
        <f>VLOOKUP(Tabla1[[#This Row],[Fábrica]],Tabla3[],4,FALSE)</f>
        <v>Arizona</v>
      </c>
    </row>
    <row r="3260" spans="1:21" x14ac:dyDescent="0.25">
      <c r="A3260" t="s">
        <v>8025</v>
      </c>
      <c r="B3260" s="3">
        <v>44900</v>
      </c>
      <c r="C3260" s="3">
        <v>44911</v>
      </c>
      <c r="D3260" t="s">
        <v>39</v>
      </c>
      <c r="E3260">
        <v>142937</v>
      </c>
      <c r="F3260" t="s">
        <v>19</v>
      </c>
      <c r="G3260" t="s">
        <v>186</v>
      </c>
      <c r="H3260" t="s">
        <v>42</v>
      </c>
      <c r="I3260">
        <v>75220</v>
      </c>
      <c r="J3260" t="s">
        <v>22</v>
      </c>
      <c r="K3260" t="s">
        <v>43</v>
      </c>
      <c r="L3260" t="s">
        <v>33</v>
      </c>
      <c r="M3260" t="s">
        <v>34</v>
      </c>
      <c r="N3260" s="5">
        <v>7.2</v>
      </c>
      <c r="O3260" s="7">
        <v>2</v>
      </c>
      <c r="P3260" s="5">
        <v>4.8</v>
      </c>
      <c r="Q3260" s="5">
        <v>2.4</v>
      </c>
      <c r="R3260" s="22">
        <f>Tabla1[[#This Row],[Fecha de Envío]]-Tabla1[[#This Row],[Fecha de Orden]]</f>
        <v>11</v>
      </c>
      <c r="S3260" s="24">
        <f>YEAR(Tabla1[[#This Row],[Fecha de Orden]])</f>
        <v>2022</v>
      </c>
      <c r="T3260" t="str">
        <f>VLOOKUP(Tabla1[[#This Row],[Nombre del Producto]],Tabla2[[Nombre Producto]:[Costo Unitario]],2,FALSE)</f>
        <v>Lot's O' Nuts</v>
      </c>
      <c r="U3260" t="str">
        <f>VLOOKUP(Tabla1[[#This Row],[Fábrica]],Tabla3[],4,FALSE)</f>
        <v>Arizona</v>
      </c>
    </row>
    <row r="3261" spans="1:21" x14ac:dyDescent="0.25">
      <c r="A3261" t="s">
        <v>8425</v>
      </c>
      <c r="B3261" s="3">
        <v>44900</v>
      </c>
      <c r="C3261" s="3">
        <v>44911</v>
      </c>
      <c r="D3261" t="s">
        <v>39</v>
      </c>
      <c r="E3261">
        <v>134943</v>
      </c>
      <c r="F3261" t="s">
        <v>19</v>
      </c>
      <c r="G3261" t="s">
        <v>1258</v>
      </c>
      <c r="H3261" t="s">
        <v>93</v>
      </c>
      <c r="I3261">
        <v>48104</v>
      </c>
      <c r="J3261" t="s">
        <v>22</v>
      </c>
      <c r="K3261" t="s">
        <v>43</v>
      </c>
      <c r="L3261" t="s">
        <v>36</v>
      </c>
      <c r="M3261" t="s">
        <v>37</v>
      </c>
      <c r="N3261" s="5">
        <v>16.25</v>
      </c>
      <c r="O3261" s="7">
        <v>5</v>
      </c>
      <c r="P3261" s="5">
        <v>10.55</v>
      </c>
      <c r="Q3261" s="5">
        <v>5.7</v>
      </c>
      <c r="R3261" s="22">
        <f>Tabla1[[#This Row],[Fecha de Envío]]-Tabla1[[#This Row],[Fecha de Orden]]</f>
        <v>11</v>
      </c>
      <c r="S3261" s="24">
        <f>YEAR(Tabla1[[#This Row],[Fecha de Orden]])</f>
        <v>2022</v>
      </c>
      <c r="T3261" t="str">
        <f>VLOOKUP(Tabla1[[#This Row],[Nombre del Producto]],Tabla2[[Nombre Producto]:[Costo Unitario]],2,FALSE)</f>
        <v>Wicked Choccy's</v>
      </c>
      <c r="U3261" t="str">
        <f>VLOOKUP(Tabla1[[#This Row],[Fábrica]],Tabla3[],4,FALSE)</f>
        <v>Georgia</v>
      </c>
    </row>
    <row r="3262" spans="1:21" x14ac:dyDescent="0.25">
      <c r="A3262" t="s">
        <v>8500</v>
      </c>
      <c r="B3262" s="3">
        <v>44900</v>
      </c>
      <c r="C3262" s="3">
        <v>44914</v>
      </c>
      <c r="D3262" t="s">
        <v>71</v>
      </c>
      <c r="E3262">
        <v>101091</v>
      </c>
      <c r="F3262" t="s">
        <v>19</v>
      </c>
      <c r="G3262" t="s">
        <v>144</v>
      </c>
      <c r="H3262" t="s">
        <v>101</v>
      </c>
      <c r="I3262">
        <v>19140</v>
      </c>
      <c r="J3262" t="s">
        <v>22</v>
      </c>
      <c r="K3262" t="s">
        <v>32</v>
      </c>
      <c r="L3262" t="s">
        <v>45</v>
      </c>
      <c r="M3262" t="s">
        <v>46</v>
      </c>
      <c r="N3262" s="5">
        <v>20.94</v>
      </c>
      <c r="O3262" s="7">
        <v>6</v>
      </c>
      <c r="P3262" s="5">
        <v>14.94</v>
      </c>
      <c r="Q3262" s="5">
        <v>6</v>
      </c>
      <c r="R3262" s="22">
        <f>Tabla1[[#This Row],[Fecha de Envío]]-Tabla1[[#This Row],[Fecha de Orden]]</f>
        <v>14</v>
      </c>
      <c r="S3262" s="24">
        <f>YEAR(Tabla1[[#This Row],[Fecha de Orden]])</f>
        <v>2022</v>
      </c>
      <c r="T3262" t="str">
        <f>VLOOKUP(Tabla1[[#This Row],[Nombre del Producto]],Tabla2[[Nombre Producto]:[Costo Unitario]],2,FALSE)</f>
        <v>Lot's O' Nuts</v>
      </c>
      <c r="U3262" t="str">
        <f>VLOOKUP(Tabla1[[#This Row],[Fábrica]],Tabla3[],4,FALSE)</f>
        <v>Arizona</v>
      </c>
    </row>
    <row r="3263" spans="1:21" x14ac:dyDescent="0.25">
      <c r="A3263" t="s">
        <v>8593</v>
      </c>
      <c r="B3263" s="3">
        <v>44900</v>
      </c>
      <c r="C3263" s="3">
        <v>44916</v>
      </c>
      <c r="D3263" t="s">
        <v>18</v>
      </c>
      <c r="E3263">
        <v>117898</v>
      </c>
      <c r="F3263" t="s">
        <v>19</v>
      </c>
      <c r="G3263" t="s">
        <v>172</v>
      </c>
      <c r="H3263" t="s">
        <v>173</v>
      </c>
      <c r="I3263">
        <v>61701</v>
      </c>
      <c r="J3263" t="s">
        <v>22</v>
      </c>
      <c r="K3263" t="s">
        <v>43</v>
      </c>
      <c r="L3263" t="s">
        <v>36</v>
      </c>
      <c r="M3263" t="s">
        <v>37</v>
      </c>
      <c r="N3263" s="5">
        <v>6.5</v>
      </c>
      <c r="O3263" s="7">
        <v>2</v>
      </c>
      <c r="P3263" s="5">
        <v>4.22</v>
      </c>
      <c r="Q3263" s="5">
        <v>2.2799999999999998</v>
      </c>
      <c r="R3263" s="22">
        <f>Tabla1[[#This Row],[Fecha de Envío]]-Tabla1[[#This Row],[Fecha de Orden]]</f>
        <v>16</v>
      </c>
      <c r="S3263" s="24">
        <f>YEAR(Tabla1[[#This Row],[Fecha de Orden]])</f>
        <v>2022</v>
      </c>
      <c r="T3263" t="str">
        <f>VLOOKUP(Tabla1[[#This Row],[Nombre del Producto]],Tabla2[[Nombre Producto]:[Costo Unitario]],2,FALSE)</f>
        <v>Wicked Choccy's</v>
      </c>
      <c r="U3263" t="str">
        <f>VLOOKUP(Tabla1[[#This Row],[Fábrica]],Tabla3[],4,FALSE)</f>
        <v>Georgia</v>
      </c>
    </row>
    <row r="3264" spans="1:21" x14ac:dyDescent="0.25">
      <c r="A3264" t="s">
        <v>299</v>
      </c>
      <c r="B3264" s="3">
        <v>44901</v>
      </c>
      <c r="C3264" s="3">
        <v>44916</v>
      </c>
      <c r="D3264" t="s">
        <v>18</v>
      </c>
      <c r="E3264">
        <v>168634</v>
      </c>
      <c r="F3264" t="s">
        <v>19</v>
      </c>
      <c r="G3264" t="s">
        <v>20</v>
      </c>
      <c r="H3264" t="s">
        <v>21</v>
      </c>
      <c r="I3264">
        <v>94109</v>
      </c>
      <c r="J3264" t="s">
        <v>22</v>
      </c>
      <c r="K3264" t="s">
        <v>23</v>
      </c>
      <c r="L3264" t="s">
        <v>24</v>
      </c>
      <c r="M3264" t="s">
        <v>25</v>
      </c>
      <c r="N3264" s="5">
        <v>7.5</v>
      </c>
      <c r="O3264" s="7">
        <v>2</v>
      </c>
      <c r="P3264" s="5">
        <v>4.9000000000000004</v>
      </c>
      <c r="Q3264" s="5">
        <v>2.6</v>
      </c>
      <c r="R3264" s="22">
        <f>Tabla1[[#This Row],[Fecha de Envío]]-Tabla1[[#This Row],[Fecha de Orden]]</f>
        <v>15</v>
      </c>
      <c r="S3264" s="24">
        <f>YEAR(Tabla1[[#This Row],[Fecha de Orden]])</f>
        <v>2022</v>
      </c>
      <c r="T3264" t="str">
        <f>VLOOKUP(Tabla1[[#This Row],[Nombre del Producto]],Tabla2[[Nombre Producto]:[Costo Unitario]],2,FALSE)</f>
        <v>Wicked Choccy's</v>
      </c>
      <c r="U3264" t="str">
        <f>VLOOKUP(Tabla1[[#This Row],[Fábrica]],Tabla3[],4,FALSE)</f>
        <v>Georgia</v>
      </c>
    </row>
    <row r="3265" spans="1:21" x14ac:dyDescent="0.25">
      <c r="A3265" t="s">
        <v>2396</v>
      </c>
      <c r="B3265" s="3">
        <v>44901</v>
      </c>
      <c r="C3265" s="3">
        <v>44916</v>
      </c>
      <c r="D3265" t="s">
        <v>71</v>
      </c>
      <c r="E3265">
        <v>136700</v>
      </c>
      <c r="F3265" t="s">
        <v>19</v>
      </c>
      <c r="G3265" t="s">
        <v>1239</v>
      </c>
      <c r="H3265" t="s">
        <v>21</v>
      </c>
      <c r="I3265">
        <v>93101</v>
      </c>
      <c r="J3265" t="s">
        <v>22</v>
      </c>
      <c r="K3265" t="s">
        <v>23</v>
      </c>
      <c r="L3265" t="s">
        <v>45</v>
      </c>
      <c r="M3265" t="s">
        <v>46</v>
      </c>
      <c r="N3265" s="5">
        <v>6.98</v>
      </c>
      <c r="O3265" s="7">
        <v>2</v>
      </c>
      <c r="P3265" s="5">
        <v>4.9800000000000004</v>
      </c>
      <c r="Q3265" s="5">
        <v>2</v>
      </c>
      <c r="R3265" s="22">
        <f>Tabla1[[#This Row],[Fecha de Envío]]-Tabla1[[#This Row],[Fecha de Orden]]</f>
        <v>15</v>
      </c>
      <c r="S3265" s="24">
        <f>YEAR(Tabla1[[#This Row],[Fecha de Orden]])</f>
        <v>2022</v>
      </c>
      <c r="T3265" t="str">
        <f>VLOOKUP(Tabla1[[#This Row],[Nombre del Producto]],Tabla2[[Nombre Producto]:[Costo Unitario]],2,FALSE)</f>
        <v>Lot's O' Nuts</v>
      </c>
      <c r="U3265" t="str">
        <f>VLOOKUP(Tabla1[[#This Row],[Fábrica]],Tabla3[],4,FALSE)</f>
        <v>Arizona</v>
      </c>
    </row>
    <row r="3266" spans="1:21" x14ac:dyDescent="0.25">
      <c r="A3266" t="s">
        <v>2681</v>
      </c>
      <c r="B3266" s="3">
        <v>44901</v>
      </c>
      <c r="C3266" s="3">
        <v>44911</v>
      </c>
      <c r="D3266" t="s">
        <v>82</v>
      </c>
      <c r="E3266">
        <v>131884</v>
      </c>
      <c r="F3266" t="s">
        <v>19</v>
      </c>
      <c r="G3266" t="s">
        <v>2400</v>
      </c>
      <c r="H3266" t="s">
        <v>210</v>
      </c>
      <c r="I3266">
        <v>43302</v>
      </c>
      <c r="J3266" t="s">
        <v>22</v>
      </c>
      <c r="K3266" t="s">
        <v>32</v>
      </c>
      <c r="L3266" t="s">
        <v>24</v>
      </c>
      <c r="M3266" t="s">
        <v>25</v>
      </c>
      <c r="N3266" s="5">
        <v>3.75</v>
      </c>
      <c r="O3266" s="7">
        <v>1</v>
      </c>
      <c r="P3266" s="5">
        <v>2.4500000000000002</v>
      </c>
      <c r="Q3266" s="5">
        <v>1.3</v>
      </c>
      <c r="R3266" s="22">
        <f>Tabla1[[#This Row],[Fecha de Envío]]-Tabla1[[#This Row],[Fecha de Orden]]</f>
        <v>10</v>
      </c>
      <c r="S3266" s="24">
        <f>YEAR(Tabla1[[#This Row],[Fecha de Orden]])</f>
        <v>2022</v>
      </c>
      <c r="T3266" t="str">
        <f>VLOOKUP(Tabla1[[#This Row],[Nombre del Producto]],Tabla2[[Nombre Producto]:[Costo Unitario]],2,FALSE)</f>
        <v>Wicked Choccy's</v>
      </c>
      <c r="U3266" t="str">
        <f>VLOOKUP(Tabla1[[#This Row],[Fábrica]],Tabla3[],4,FALSE)</f>
        <v>Georgia</v>
      </c>
    </row>
    <row r="3267" spans="1:21" x14ac:dyDescent="0.25">
      <c r="A3267" t="s">
        <v>3702</v>
      </c>
      <c r="B3267" s="3">
        <v>44901</v>
      </c>
      <c r="C3267" s="3">
        <v>44916</v>
      </c>
      <c r="D3267" t="s">
        <v>18</v>
      </c>
      <c r="E3267">
        <v>144806</v>
      </c>
      <c r="F3267" t="s">
        <v>19</v>
      </c>
      <c r="G3267" t="s">
        <v>244</v>
      </c>
      <c r="H3267" t="s">
        <v>69</v>
      </c>
      <c r="I3267">
        <v>85705</v>
      </c>
      <c r="J3267" t="s">
        <v>22</v>
      </c>
      <c r="K3267" t="s">
        <v>23</v>
      </c>
      <c r="L3267" t="s">
        <v>24</v>
      </c>
      <c r="M3267" t="s">
        <v>25</v>
      </c>
      <c r="N3267" s="5">
        <v>22.5</v>
      </c>
      <c r="O3267" s="7">
        <v>6</v>
      </c>
      <c r="P3267" s="5">
        <v>14.7</v>
      </c>
      <c r="Q3267" s="5">
        <v>7.8</v>
      </c>
      <c r="R3267" s="22">
        <f>Tabla1[[#This Row],[Fecha de Envío]]-Tabla1[[#This Row],[Fecha de Orden]]</f>
        <v>15</v>
      </c>
      <c r="S3267" s="24">
        <f>YEAR(Tabla1[[#This Row],[Fecha de Orden]])</f>
        <v>2022</v>
      </c>
      <c r="T3267" t="str">
        <f>VLOOKUP(Tabla1[[#This Row],[Nombre del Producto]],Tabla2[[Nombre Producto]:[Costo Unitario]],2,FALSE)</f>
        <v>Wicked Choccy's</v>
      </c>
      <c r="U3267" t="str">
        <f>VLOOKUP(Tabla1[[#This Row],[Fábrica]],Tabla3[],4,FALSE)</f>
        <v>Georgia</v>
      </c>
    </row>
    <row r="3268" spans="1:21" x14ac:dyDescent="0.25">
      <c r="A3268" t="s">
        <v>3703</v>
      </c>
      <c r="B3268" s="3">
        <v>44901</v>
      </c>
      <c r="C3268" s="3">
        <v>44916</v>
      </c>
      <c r="D3268" t="s">
        <v>18</v>
      </c>
      <c r="E3268">
        <v>144806</v>
      </c>
      <c r="F3268" t="s">
        <v>19</v>
      </c>
      <c r="G3268" t="s">
        <v>244</v>
      </c>
      <c r="H3268" t="s">
        <v>69</v>
      </c>
      <c r="I3268">
        <v>85705</v>
      </c>
      <c r="J3268" t="s">
        <v>22</v>
      </c>
      <c r="K3268" t="s">
        <v>23</v>
      </c>
      <c r="L3268" t="s">
        <v>27</v>
      </c>
      <c r="M3268" t="s">
        <v>28</v>
      </c>
      <c r="N3268" s="5">
        <v>21.6</v>
      </c>
      <c r="O3268" s="7">
        <v>6</v>
      </c>
      <c r="P3268" s="5">
        <v>15</v>
      </c>
      <c r="Q3268" s="5">
        <v>6.6</v>
      </c>
      <c r="R3268" s="22">
        <f>Tabla1[[#This Row],[Fecha de Envío]]-Tabla1[[#This Row],[Fecha de Orden]]</f>
        <v>15</v>
      </c>
      <c r="S3268" s="24">
        <f>YEAR(Tabla1[[#This Row],[Fecha de Orden]])</f>
        <v>2022</v>
      </c>
      <c r="T3268" t="str">
        <f>VLOOKUP(Tabla1[[#This Row],[Nombre del Producto]],Tabla2[[Nombre Producto]:[Costo Unitario]],2,FALSE)</f>
        <v>Lot's O' Nuts</v>
      </c>
      <c r="U3268" t="str">
        <f>VLOOKUP(Tabla1[[#This Row],[Fábrica]],Tabla3[],4,FALSE)</f>
        <v>Arizona</v>
      </c>
    </row>
    <row r="3269" spans="1:21" x14ac:dyDescent="0.25">
      <c r="A3269" t="s">
        <v>3704</v>
      </c>
      <c r="B3269" s="3">
        <v>44901</v>
      </c>
      <c r="C3269" s="3">
        <v>44916</v>
      </c>
      <c r="D3269" t="s">
        <v>18</v>
      </c>
      <c r="E3269">
        <v>144806</v>
      </c>
      <c r="F3269" t="s">
        <v>19</v>
      </c>
      <c r="G3269" t="s">
        <v>244</v>
      </c>
      <c r="H3269" t="s">
        <v>69</v>
      </c>
      <c r="I3269">
        <v>85705</v>
      </c>
      <c r="J3269" t="s">
        <v>22</v>
      </c>
      <c r="K3269" t="s">
        <v>23</v>
      </c>
      <c r="L3269" t="s">
        <v>45</v>
      </c>
      <c r="M3269" t="s">
        <v>46</v>
      </c>
      <c r="N3269" s="5">
        <v>17.45</v>
      </c>
      <c r="O3269" s="7">
        <v>5</v>
      </c>
      <c r="P3269" s="5">
        <v>12.45</v>
      </c>
      <c r="Q3269" s="5">
        <v>5</v>
      </c>
      <c r="R3269" s="22">
        <f>Tabla1[[#This Row],[Fecha de Envío]]-Tabla1[[#This Row],[Fecha de Orden]]</f>
        <v>15</v>
      </c>
      <c r="S3269" s="24">
        <f>YEAR(Tabla1[[#This Row],[Fecha de Orden]])</f>
        <v>2022</v>
      </c>
      <c r="T3269" t="str">
        <f>VLOOKUP(Tabla1[[#This Row],[Nombre del Producto]],Tabla2[[Nombre Producto]:[Costo Unitario]],2,FALSE)</f>
        <v>Lot's O' Nuts</v>
      </c>
      <c r="U3269" t="str">
        <f>VLOOKUP(Tabla1[[#This Row],[Fábrica]],Tabla3[],4,FALSE)</f>
        <v>Arizona</v>
      </c>
    </row>
    <row r="3270" spans="1:21" x14ac:dyDescent="0.25">
      <c r="A3270" t="s">
        <v>4082</v>
      </c>
      <c r="B3270" s="3">
        <v>44901</v>
      </c>
      <c r="C3270" s="3">
        <v>44915</v>
      </c>
      <c r="D3270" t="s">
        <v>18</v>
      </c>
      <c r="E3270">
        <v>114741</v>
      </c>
      <c r="F3270" t="s">
        <v>19</v>
      </c>
      <c r="G3270" t="s">
        <v>2926</v>
      </c>
      <c r="H3270" t="s">
        <v>345</v>
      </c>
      <c r="I3270">
        <v>89031</v>
      </c>
      <c r="J3270" t="s">
        <v>22</v>
      </c>
      <c r="K3270" t="s">
        <v>23</v>
      </c>
      <c r="L3270" t="s">
        <v>27</v>
      </c>
      <c r="M3270" t="s">
        <v>28</v>
      </c>
      <c r="N3270" s="5">
        <v>10.8</v>
      </c>
      <c r="O3270" s="7">
        <v>3</v>
      </c>
      <c r="P3270" s="5">
        <v>7.5</v>
      </c>
      <c r="Q3270" s="5">
        <v>3.3</v>
      </c>
      <c r="R3270" s="22">
        <f>Tabla1[[#This Row],[Fecha de Envío]]-Tabla1[[#This Row],[Fecha de Orden]]</f>
        <v>14</v>
      </c>
      <c r="S3270" s="24">
        <f>YEAR(Tabla1[[#This Row],[Fecha de Orden]])</f>
        <v>2022</v>
      </c>
      <c r="T3270" t="str">
        <f>VLOOKUP(Tabla1[[#This Row],[Nombre del Producto]],Tabla2[[Nombre Producto]:[Costo Unitario]],2,FALSE)</f>
        <v>Lot's O' Nuts</v>
      </c>
      <c r="U3270" t="str">
        <f>VLOOKUP(Tabla1[[#This Row],[Fábrica]],Tabla3[],4,FALSE)</f>
        <v>Arizona</v>
      </c>
    </row>
    <row r="3271" spans="1:21" x14ac:dyDescent="0.25">
      <c r="A3271" t="s">
        <v>4083</v>
      </c>
      <c r="B3271" s="3">
        <v>44901</v>
      </c>
      <c r="C3271" s="3">
        <v>44915</v>
      </c>
      <c r="D3271" t="s">
        <v>18</v>
      </c>
      <c r="E3271">
        <v>114741</v>
      </c>
      <c r="F3271" t="s">
        <v>19</v>
      </c>
      <c r="G3271" t="s">
        <v>2926</v>
      </c>
      <c r="H3271" t="s">
        <v>345</v>
      </c>
      <c r="I3271">
        <v>89031</v>
      </c>
      <c r="J3271" t="s">
        <v>22</v>
      </c>
      <c r="K3271" t="s">
        <v>23</v>
      </c>
      <c r="L3271" t="s">
        <v>36</v>
      </c>
      <c r="M3271" t="s">
        <v>37</v>
      </c>
      <c r="N3271" s="5">
        <v>3.25</v>
      </c>
      <c r="O3271" s="7">
        <v>1</v>
      </c>
      <c r="P3271" s="5">
        <v>2.11</v>
      </c>
      <c r="Q3271" s="5">
        <v>1.1399999999999999</v>
      </c>
      <c r="R3271" s="22">
        <f>Tabla1[[#This Row],[Fecha de Envío]]-Tabla1[[#This Row],[Fecha de Orden]]</f>
        <v>14</v>
      </c>
      <c r="S3271" s="24">
        <f>YEAR(Tabla1[[#This Row],[Fecha de Orden]])</f>
        <v>2022</v>
      </c>
      <c r="T3271" t="str">
        <f>VLOOKUP(Tabla1[[#This Row],[Nombre del Producto]],Tabla2[[Nombre Producto]:[Costo Unitario]],2,FALSE)</f>
        <v>Wicked Choccy's</v>
      </c>
      <c r="U3271" t="str">
        <f>VLOOKUP(Tabla1[[#This Row],[Fábrica]],Tabla3[],4,FALSE)</f>
        <v>Georgia</v>
      </c>
    </row>
    <row r="3272" spans="1:21" x14ac:dyDescent="0.25">
      <c r="A3272" t="s">
        <v>4084</v>
      </c>
      <c r="B3272" s="3">
        <v>44901</v>
      </c>
      <c r="C3272" s="3">
        <v>44915</v>
      </c>
      <c r="D3272" t="s">
        <v>18</v>
      </c>
      <c r="E3272">
        <v>114741</v>
      </c>
      <c r="F3272" t="s">
        <v>19</v>
      </c>
      <c r="G3272" t="s">
        <v>2926</v>
      </c>
      <c r="H3272" t="s">
        <v>345</v>
      </c>
      <c r="I3272">
        <v>89031</v>
      </c>
      <c r="J3272" t="s">
        <v>22</v>
      </c>
      <c r="K3272" t="s">
        <v>23</v>
      </c>
      <c r="L3272" t="s">
        <v>45</v>
      </c>
      <c r="M3272" t="s">
        <v>46</v>
      </c>
      <c r="N3272" s="5">
        <v>17.45</v>
      </c>
      <c r="O3272" s="7">
        <v>5</v>
      </c>
      <c r="P3272" s="5">
        <v>12.45</v>
      </c>
      <c r="Q3272" s="5">
        <v>5</v>
      </c>
      <c r="R3272" s="22">
        <f>Tabla1[[#This Row],[Fecha de Envío]]-Tabla1[[#This Row],[Fecha de Orden]]</f>
        <v>14</v>
      </c>
      <c r="S3272" s="24">
        <f>YEAR(Tabla1[[#This Row],[Fecha de Orden]])</f>
        <v>2022</v>
      </c>
      <c r="T3272" t="str">
        <f>VLOOKUP(Tabla1[[#This Row],[Nombre del Producto]],Tabla2[[Nombre Producto]:[Costo Unitario]],2,FALSE)</f>
        <v>Lot's O' Nuts</v>
      </c>
      <c r="U3272" t="str">
        <f>VLOOKUP(Tabla1[[#This Row],[Fábrica]],Tabla3[],4,FALSE)</f>
        <v>Arizona</v>
      </c>
    </row>
    <row r="3273" spans="1:21" x14ac:dyDescent="0.25">
      <c r="A3273" t="s">
        <v>5264</v>
      </c>
      <c r="B3273" s="3">
        <v>44901</v>
      </c>
      <c r="C3273" s="3">
        <v>44916</v>
      </c>
      <c r="D3273" t="s">
        <v>18</v>
      </c>
      <c r="E3273">
        <v>148628</v>
      </c>
      <c r="F3273" t="s">
        <v>19</v>
      </c>
      <c r="G3273" t="s">
        <v>2761</v>
      </c>
      <c r="H3273" t="s">
        <v>21</v>
      </c>
      <c r="I3273">
        <v>91360</v>
      </c>
      <c r="J3273" t="s">
        <v>22</v>
      </c>
      <c r="K3273" t="s">
        <v>23</v>
      </c>
      <c r="L3273" t="s">
        <v>36</v>
      </c>
      <c r="M3273" t="s">
        <v>37</v>
      </c>
      <c r="N3273" s="5">
        <v>16.25</v>
      </c>
      <c r="O3273" s="7">
        <v>5</v>
      </c>
      <c r="P3273" s="5">
        <v>10.55</v>
      </c>
      <c r="Q3273" s="5">
        <v>5.7</v>
      </c>
      <c r="R3273" s="22">
        <f>Tabla1[[#This Row],[Fecha de Envío]]-Tabla1[[#This Row],[Fecha de Orden]]</f>
        <v>15</v>
      </c>
      <c r="S3273" s="24">
        <f>YEAR(Tabla1[[#This Row],[Fecha de Orden]])</f>
        <v>2022</v>
      </c>
      <c r="T3273" t="str">
        <f>VLOOKUP(Tabla1[[#This Row],[Nombre del Producto]],Tabla2[[Nombre Producto]:[Costo Unitario]],2,FALSE)</f>
        <v>Wicked Choccy's</v>
      </c>
      <c r="U3273" t="str">
        <f>VLOOKUP(Tabla1[[#This Row],[Fábrica]],Tabla3[],4,FALSE)</f>
        <v>Georgia</v>
      </c>
    </row>
    <row r="3274" spans="1:21" x14ac:dyDescent="0.25">
      <c r="A3274" t="s">
        <v>5371</v>
      </c>
      <c r="B3274" s="3">
        <v>44901</v>
      </c>
      <c r="C3274" s="3">
        <v>44917</v>
      </c>
      <c r="D3274" t="s">
        <v>18</v>
      </c>
      <c r="E3274">
        <v>149692</v>
      </c>
      <c r="F3274" t="s">
        <v>19</v>
      </c>
      <c r="G3274" t="s">
        <v>703</v>
      </c>
      <c r="H3274" t="s">
        <v>42</v>
      </c>
      <c r="I3274">
        <v>78745</v>
      </c>
      <c r="J3274" t="s">
        <v>22</v>
      </c>
      <c r="K3274" t="s">
        <v>43</v>
      </c>
      <c r="L3274" t="s">
        <v>27</v>
      </c>
      <c r="M3274" t="s">
        <v>28</v>
      </c>
      <c r="N3274" s="5">
        <v>25.2</v>
      </c>
      <c r="O3274" s="7">
        <v>7</v>
      </c>
      <c r="P3274" s="5">
        <v>17.5</v>
      </c>
      <c r="Q3274" s="5">
        <v>7.7</v>
      </c>
      <c r="R3274" s="22">
        <f>Tabla1[[#This Row],[Fecha de Envío]]-Tabla1[[#This Row],[Fecha de Orden]]</f>
        <v>16</v>
      </c>
      <c r="S3274" s="24">
        <f>YEAR(Tabla1[[#This Row],[Fecha de Orden]])</f>
        <v>2022</v>
      </c>
      <c r="T3274" t="str">
        <f>VLOOKUP(Tabla1[[#This Row],[Nombre del Producto]],Tabla2[[Nombre Producto]:[Costo Unitario]],2,FALSE)</f>
        <v>Lot's O' Nuts</v>
      </c>
      <c r="U3274" t="str">
        <f>VLOOKUP(Tabla1[[#This Row],[Fábrica]],Tabla3[],4,FALSE)</f>
        <v>Arizona</v>
      </c>
    </row>
    <row r="3275" spans="1:21" x14ac:dyDescent="0.25">
      <c r="A3275" t="s">
        <v>6345</v>
      </c>
      <c r="B3275" s="3">
        <v>44901</v>
      </c>
      <c r="C3275" s="3">
        <v>44912</v>
      </c>
      <c r="D3275" t="s">
        <v>39</v>
      </c>
      <c r="E3275">
        <v>166338</v>
      </c>
      <c r="F3275" t="s">
        <v>19</v>
      </c>
      <c r="G3275" t="s">
        <v>443</v>
      </c>
      <c r="H3275" t="s">
        <v>210</v>
      </c>
      <c r="I3275">
        <v>45373</v>
      </c>
      <c r="J3275" t="s">
        <v>22</v>
      </c>
      <c r="K3275" t="s">
        <v>32</v>
      </c>
      <c r="L3275" t="s">
        <v>24</v>
      </c>
      <c r="M3275" t="s">
        <v>25</v>
      </c>
      <c r="N3275" s="5">
        <v>11.25</v>
      </c>
      <c r="O3275" s="7">
        <v>3</v>
      </c>
      <c r="P3275" s="5">
        <v>7.35</v>
      </c>
      <c r="Q3275" s="5">
        <v>3.9</v>
      </c>
      <c r="R3275" s="22">
        <f>Tabla1[[#This Row],[Fecha de Envío]]-Tabla1[[#This Row],[Fecha de Orden]]</f>
        <v>11</v>
      </c>
      <c r="S3275" s="24">
        <f>YEAR(Tabla1[[#This Row],[Fecha de Orden]])</f>
        <v>2022</v>
      </c>
      <c r="T3275" t="str">
        <f>VLOOKUP(Tabla1[[#This Row],[Nombre del Producto]],Tabla2[[Nombre Producto]:[Costo Unitario]],2,FALSE)</f>
        <v>Wicked Choccy's</v>
      </c>
      <c r="U3275" t="str">
        <f>VLOOKUP(Tabla1[[#This Row],[Fábrica]],Tabla3[],4,FALSE)</f>
        <v>Georgia</v>
      </c>
    </row>
    <row r="3276" spans="1:21" x14ac:dyDescent="0.25">
      <c r="A3276" t="s">
        <v>6753</v>
      </c>
      <c r="B3276" s="3">
        <v>44901</v>
      </c>
      <c r="C3276" s="3">
        <v>44918</v>
      </c>
      <c r="D3276" t="s">
        <v>18</v>
      </c>
      <c r="E3276">
        <v>143490</v>
      </c>
      <c r="F3276" t="s">
        <v>19</v>
      </c>
      <c r="G3276" t="s">
        <v>120</v>
      </c>
      <c r="H3276" t="s">
        <v>21</v>
      </c>
      <c r="I3276">
        <v>92105</v>
      </c>
      <c r="J3276" t="s">
        <v>22</v>
      </c>
      <c r="K3276" t="s">
        <v>23</v>
      </c>
      <c r="L3276" t="s">
        <v>45</v>
      </c>
      <c r="M3276" t="s">
        <v>46</v>
      </c>
      <c r="N3276" s="5">
        <v>31.41</v>
      </c>
      <c r="O3276" s="7">
        <v>9</v>
      </c>
      <c r="P3276" s="5">
        <v>22.41</v>
      </c>
      <c r="Q3276" s="5">
        <v>9</v>
      </c>
      <c r="R3276" s="22">
        <f>Tabla1[[#This Row],[Fecha de Envío]]-Tabla1[[#This Row],[Fecha de Orden]]</f>
        <v>17</v>
      </c>
      <c r="S3276" s="24">
        <f>YEAR(Tabla1[[#This Row],[Fecha de Orden]])</f>
        <v>2022</v>
      </c>
      <c r="T3276" t="str">
        <f>VLOOKUP(Tabla1[[#This Row],[Nombre del Producto]],Tabla2[[Nombre Producto]:[Costo Unitario]],2,FALSE)</f>
        <v>Lot's O' Nuts</v>
      </c>
      <c r="U3276" t="str">
        <f>VLOOKUP(Tabla1[[#This Row],[Fábrica]],Tabla3[],4,FALSE)</f>
        <v>Arizona</v>
      </c>
    </row>
    <row r="3277" spans="1:21" x14ac:dyDescent="0.25">
      <c r="A3277" t="s">
        <v>6754</v>
      </c>
      <c r="B3277" s="3">
        <v>44901</v>
      </c>
      <c r="C3277" s="3">
        <v>44918</v>
      </c>
      <c r="D3277" t="s">
        <v>18</v>
      </c>
      <c r="E3277">
        <v>143490</v>
      </c>
      <c r="F3277" t="s">
        <v>19</v>
      </c>
      <c r="G3277" t="s">
        <v>120</v>
      </c>
      <c r="H3277" t="s">
        <v>21</v>
      </c>
      <c r="I3277">
        <v>92105</v>
      </c>
      <c r="J3277" t="s">
        <v>22</v>
      </c>
      <c r="K3277" t="s">
        <v>23</v>
      </c>
      <c r="L3277" t="s">
        <v>33</v>
      </c>
      <c r="M3277" t="s">
        <v>34</v>
      </c>
      <c r="N3277" s="5">
        <v>7.2</v>
      </c>
      <c r="O3277" s="7">
        <v>2</v>
      </c>
      <c r="P3277" s="5">
        <v>4.8</v>
      </c>
      <c r="Q3277" s="5">
        <v>2.4</v>
      </c>
      <c r="R3277" s="22">
        <f>Tabla1[[#This Row],[Fecha de Envío]]-Tabla1[[#This Row],[Fecha de Orden]]</f>
        <v>17</v>
      </c>
      <c r="S3277" s="24">
        <f>YEAR(Tabla1[[#This Row],[Fecha de Orden]])</f>
        <v>2022</v>
      </c>
      <c r="T3277" t="str">
        <f>VLOOKUP(Tabla1[[#This Row],[Nombre del Producto]],Tabla2[[Nombre Producto]:[Costo Unitario]],2,FALSE)</f>
        <v>Lot's O' Nuts</v>
      </c>
      <c r="U3277" t="str">
        <f>VLOOKUP(Tabla1[[#This Row],[Fábrica]],Tabla3[],4,FALSE)</f>
        <v>Arizona</v>
      </c>
    </row>
    <row r="3278" spans="1:21" x14ac:dyDescent="0.25">
      <c r="A3278" t="s">
        <v>6770</v>
      </c>
      <c r="B3278" s="3">
        <v>44901</v>
      </c>
      <c r="C3278" s="3">
        <v>44913</v>
      </c>
      <c r="D3278" t="s">
        <v>71</v>
      </c>
      <c r="E3278">
        <v>156104</v>
      </c>
      <c r="F3278" t="s">
        <v>19</v>
      </c>
      <c r="G3278" t="s">
        <v>156</v>
      </c>
      <c r="H3278" t="s">
        <v>147</v>
      </c>
      <c r="I3278">
        <v>46203</v>
      </c>
      <c r="J3278" t="s">
        <v>22</v>
      </c>
      <c r="K3278" t="s">
        <v>43</v>
      </c>
      <c r="L3278" t="s">
        <v>33</v>
      </c>
      <c r="M3278" t="s">
        <v>34</v>
      </c>
      <c r="N3278" s="5">
        <v>7.2</v>
      </c>
      <c r="O3278" s="7">
        <v>2</v>
      </c>
      <c r="P3278" s="5">
        <v>4.8</v>
      </c>
      <c r="Q3278" s="5">
        <v>2.4</v>
      </c>
      <c r="R3278" s="22">
        <f>Tabla1[[#This Row],[Fecha de Envío]]-Tabla1[[#This Row],[Fecha de Orden]]</f>
        <v>12</v>
      </c>
      <c r="S3278" s="24">
        <f>YEAR(Tabla1[[#This Row],[Fecha de Orden]])</f>
        <v>2022</v>
      </c>
      <c r="T3278" t="str">
        <f>VLOOKUP(Tabla1[[#This Row],[Nombre del Producto]],Tabla2[[Nombre Producto]:[Costo Unitario]],2,FALSE)</f>
        <v>Lot's O' Nuts</v>
      </c>
      <c r="U3278" t="str">
        <f>VLOOKUP(Tabla1[[#This Row],[Fábrica]],Tabla3[],4,FALSE)</f>
        <v>Arizona</v>
      </c>
    </row>
    <row r="3279" spans="1:21" x14ac:dyDescent="0.25">
      <c r="A3279" t="s">
        <v>7622</v>
      </c>
      <c r="B3279" s="3">
        <v>44901</v>
      </c>
      <c r="C3279" s="3">
        <v>44916</v>
      </c>
      <c r="D3279" t="s">
        <v>71</v>
      </c>
      <c r="E3279">
        <v>153752</v>
      </c>
      <c r="F3279" t="s">
        <v>19</v>
      </c>
      <c r="G3279" t="s">
        <v>122</v>
      </c>
      <c r="H3279" t="s">
        <v>133</v>
      </c>
      <c r="I3279">
        <v>22204</v>
      </c>
      <c r="J3279" t="s">
        <v>22</v>
      </c>
      <c r="K3279" t="s">
        <v>66</v>
      </c>
      <c r="L3279" t="s">
        <v>45</v>
      </c>
      <c r="M3279" t="s">
        <v>46</v>
      </c>
      <c r="N3279" s="5">
        <v>20.94</v>
      </c>
      <c r="O3279" s="7">
        <v>6</v>
      </c>
      <c r="P3279" s="5">
        <v>14.94</v>
      </c>
      <c r="Q3279" s="5">
        <v>6</v>
      </c>
      <c r="R3279" s="22">
        <f>Tabla1[[#This Row],[Fecha de Envío]]-Tabla1[[#This Row],[Fecha de Orden]]</f>
        <v>15</v>
      </c>
      <c r="S3279" s="24">
        <f>YEAR(Tabla1[[#This Row],[Fecha de Orden]])</f>
        <v>2022</v>
      </c>
      <c r="T3279" t="str">
        <f>VLOOKUP(Tabla1[[#This Row],[Nombre del Producto]],Tabla2[[Nombre Producto]:[Costo Unitario]],2,FALSE)</f>
        <v>Lot's O' Nuts</v>
      </c>
      <c r="U3279" t="str">
        <f>VLOOKUP(Tabla1[[#This Row],[Fábrica]],Tabla3[],4,FALSE)</f>
        <v>Arizona</v>
      </c>
    </row>
    <row r="3280" spans="1:21" x14ac:dyDescent="0.25">
      <c r="A3280" t="s">
        <v>8082</v>
      </c>
      <c r="B3280" s="3">
        <v>44901</v>
      </c>
      <c r="C3280" s="3">
        <v>44915</v>
      </c>
      <c r="D3280" t="s">
        <v>18</v>
      </c>
      <c r="E3280">
        <v>127040</v>
      </c>
      <c r="F3280" t="s">
        <v>19</v>
      </c>
      <c r="G3280" t="s">
        <v>30</v>
      </c>
      <c r="H3280" t="s">
        <v>31</v>
      </c>
      <c r="I3280">
        <v>10009</v>
      </c>
      <c r="J3280" t="s">
        <v>22</v>
      </c>
      <c r="K3280" t="s">
        <v>32</v>
      </c>
      <c r="L3280" t="s">
        <v>36</v>
      </c>
      <c r="M3280" t="s">
        <v>37</v>
      </c>
      <c r="N3280" s="5">
        <v>13</v>
      </c>
      <c r="O3280" s="7">
        <v>4</v>
      </c>
      <c r="P3280" s="5">
        <v>8.44</v>
      </c>
      <c r="Q3280" s="5">
        <v>4.5599999999999996</v>
      </c>
      <c r="R3280" s="22">
        <f>Tabla1[[#This Row],[Fecha de Envío]]-Tabla1[[#This Row],[Fecha de Orden]]</f>
        <v>14</v>
      </c>
      <c r="S3280" s="24">
        <f>YEAR(Tabla1[[#This Row],[Fecha de Orden]])</f>
        <v>2022</v>
      </c>
      <c r="T3280" t="str">
        <f>VLOOKUP(Tabla1[[#This Row],[Nombre del Producto]],Tabla2[[Nombre Producto]:[Costo Unitario]],2,FALSE)</f>
        <v>Wicked Choccy's</v>
      </c>
      <c r="U3280" t="str">
        <f>VLOOKUP(Tabla1[[#This Row],[Fábrica]],Tabla3[],4,FALSE)</f>
        <v>Georgia</v>
      </c>
    </row>
    <row r="3281" spans="1:21" x14ac:dyDescent="0.25">
      <c r="A3281" t="s">
        <v>8083</v>
      </c>
      <c r="B3281" s="3">
        <v>44901</v>
      </c>
      <c r="C3281" s="3">
        <v>44915</v>
      </c>
      <c r="D3281" t="s">
        <v>18</v>
      </c>
      <c r="E3281">
        <v>127040</v>
      </c>
      <c r="F3281" t="s">
        <v>19</v>
      </c>
      <c r="G3281" t="s">
        <v>30</v>
      </c>
      <c r="H3281" t="s">
        <v>31</v>
      </c>
      <c r="I3281">
        <v>10009</v>
      </c>
      <c r="J3281" t="s">
        <v>22</v>
      </c>
      <c r="K3281" t="s">
        <v>32</v>
      </c>
      <c r="L3281" t="s">
        <v>33</v>
      </c>
      <c r="M3281" t="s">
        <v>34</v>
      </c>
      <c r="N3281" s="5">
        <v>25.2</v>
      </c>
      <c r="O3281" s="7">
        <v>7</v>
      </c>
      <c r="P3281" s="5">
        <v>16.8</v>
      </c>
      <c r="Q3281" s="5">
        <v>8.4</v>
      </c>
      <c r="R3281" s="22">
        <f>Tabla1[[#This Row],[Fecha de Envío]]-Tabla1[[#This Row],[Fecha de Orden]]</f>
        <v>14</v>
      </c>
      <c r="S3281" s="24">
        <f>YEAR(Tabla1[[#This Row],[Fecha de Orden]])</f>
        <v>2022</v>
      </c>
      <c r="T3281" t="str">
        <f>VLOOKUP(Tabla1[[#This Row],[Nombre del Producto]],Tabla2[[Nombre Producto]:[Costo Unitario]],2,FALSE)</f>
        <v>Lot's O' Nuts</v>
      </c>
      <c r="U3281" t="str">
        <f>VLOOKUP(Tabla1[[#This Row],[Fábrica]],Tabla3[],4,FALSE)</f>
        <v>Arizona</v>
      </c>
    </row>
    <row r="3282" spans="1:21" x14ac:dyDescent="0.25">
      <c r="A3282" t="s">
        <v>8084</v>
      </c>
      <c r="B3282" s="3">
        <v>44901</v>
      </c>
      <c r="C3282" s="3">
        <v>44915</v>
      </c>
      <c r="D3282" t="s">
        <v>18</v>
      </c>
      <c r="E3282">
        <v>127040</v>
      </c>
      <c r="F3282" t="s">
        <v>19</v>
      </c>
      <c r="G3282" t="s">
        <v>30</v>
      </c>
      <c r="H3282" t="s">
        <v>31</v>
      </c>
      <c r="I3282">
        <v>10009</v>
      </c>
      <c r="J3282" t="s">
        <v>22</v>
      </c>
      <c r="K3282" t="s">
        <v>32</v>
      </c>
      <c r="L3282" t="s">
        <v>24</v>
      </c>
      <c r="M3282" t="s">
        <v>25</v>
      </c>
      <c r="N3282" s="5">
        <v>3.75</v>
      </c>
      <c r="O3282" s="7">
        <v>1</v>
      </c>
      <c r="P3282" s="5">
        <v>2.4500000000000002</v>
      </c>
      <c r="Q3282" s="5">
        <v>1.3</v>
      </c>
      <c r="R3282" s="22">
        <f>Tabla1[[#This Row],[Fecha de Envío]]-Tabla1[[#This Row],[Fecha de Orden]]</f>
        <v>14</v>
      </c>
      <c r="S3282" s="24">
        <f>YEAR(Tabla1[[#This Row],[Fecha de Orden]])</f>
        <v>2022</v>
      </c>
      <c r="T3282" t="str">
        <f>VLOOKUP(Tabla1[[#This Row],[Nombre del Producto]],Tabla2[[Nombre Producto]:[Costo Unitario]],2,FALSE)</f>
        <v>Wicked Choccy's</v>
      </c>
      <c r="U3282" t="str">
        <f>VLOOKUP(Tabla1[[#This Row],[Fábrica]],Tabla3[],4,FALSE)</f>
        <v>Georgia</v>
      </c>
    </row>
    <row r="3283" spans="1:21" x14ac:dyDescent="0.25">
      <c r="A3283" t="s">
        <v>8085</v>
      </c>
      <c r="B3283" s="3">
        <v>44901</v>
      </c>
      <c r="C3283" s="3">
        <v>44915</v>
      </c>
      <c r="D3283" t="s">
        <v>18</v>
      </c>
      <c r="E3283">
        <v>127040</v>
      </c>
      <c r="F3283" t="s">
        <v>19</v>
      </c>
      <c r="G3283" t="s">
        <v>30</v>
      </c>
      <c r="H3283" t="s">
        <v>31</v>
      </c>
      <c r="I3283">
        <v>10009</v>
      </c>
      <c r="J3283" t="s">
        <v>22</v>
      </c>
      <c r="K3283" t="s">
        <v>32</v>
      </c>
      <c r="L3283" t="s">
        <v>45</v>
      </c>
      <c r="M3283" t="s">
        <v>46</v>
      </c>
      <c r="N3283" s="5">
        <v>31.41</v>
      </c>
      <c r="O3283" s="7">
        <v>9</v>
      </c>
      <c r="P3283" s="5">
        <v>22.41</v>
      </c>
      <c r="Q3283" s="5">
        <v>9</v>
      </c>
      <c r="R3283" s="22">
        <f>Tabla1[[#This Row],[Fecha de Envío]]-Tabla1[[#This Row],[Fecha de Orden]]</f>
        <v>14</v>
      </c>
      <c r="S3283" s="24">
        <f>YEAR(Tabla1[[#This Row],[Fecha de Orden]])</f>
        <v>2022</v>
      </c>
      <c r="T3283" t="str">
        <f>VLOOKUP(Tabla1[[#This Row],[Nombre del Producto]],Tabla2[[Nombre Producto]:[Costo Unitario]],2,FALSE)</f>
        <v>Lot's O' Nuts</v>
      </c>
      <c r="U3283" t="str">
        <f>VLOOKUP(Tabla1[[#This Row],[Fábrica]],Tabla3[],4,FALSE)</f>
        <v>Arizona</v>
      </c>
    </row>
    <row r="3284" spans="1:21" x14ac:dyDescent="0.25">
      <c r="A3284" t="s">
        <v>504</v>
      </c>
      <c r="B3284" s="3">
        <v>44902</v>
      </c>
      <c r="C3284" s="3">
        <v>44914</v>
      </c>
      <c r="D3284" t="s">
        <v>39</v>
      </c>
      <c r="E3284">
        <v>165050</v>
      </c>
      <c r="F3284" t="s">
        <v>19</v>
      </c>
      <c r="G3284" t="s">
        <v>30</v>
      </c>
      <c r="H3284" t="s">
        <v>31</v>
      </c>
      <c r="I3284">
        <v>10024</v>
      </c>
      <c r="J3284" t="s">
        <v>22</v>
      </c>
      <c r="K3284" t="s">
        <v>32</v>
      </c>
      <c r="L3284" t="s">
        <v>27</v>
      </c>
      <c r="M3284" t="s">
        <v>28</v>
      </c>
      <c r="N3284" s="5">
        <v>18</v>
      </c>
      <c r="O3284" s="7">
        <v>5</v>
      </c>
      <c r="P3284" s="5">
        <v>12.5</v>
      </c>
      <c r="Q3284" s="5">
        <v>5.5</v>
      </c>
      <c r="R3284" s="22">
        <f>Tabla1[[#This Row],[Fecha de Envío]]-Tabla1[[#This Row],[Fecha de Orden]]</f>
        <v>12</v>
      </c>
      <c r="S3284" s="24">
        <f>YEAR(Tabla1[[#This Row],[Fecha de Orden]])</f>
        <v>2022</v>
      </c>
      <c r="T3284" t="str">
        <f>VLOOKUP(Tabla1[[#This Row],[Nombre del Producto]],Tabla2[[Nombre Producto]:[Costo Unitario]],2,FALSE)</f>
        <v>Lot's O' Nuts</v>
      </c>
      <c r="U3284" t="str">
        <f>VLOOKUP(Tabla1[[#This Row],[Fábrica]],Tabla3[],4,FALSE)</f>
        <v>Arizona</v>
      </c>
    </row>
    <row r="3285" spans="1:21" x14ac:dyDescent="0.25">
      <c r="A3285" t="s">
        <v>505</v>
      </c>
      <c r="B3285" s="3">
        <v>44902</v>
      </c>
      <c r="C3285" s="3">
        <v>44914</v>
      </c>
      <c r="D3285" t="s">
        <v>39</v>
      </c>
      <c r="E3285">
        <v>165050</v>
      </c>
      <c r="F3285" t="s">
        <v>19</v>
      </c>
      <c r="G3285" t="s">
        <v>30</v>
      </c>
      <c r="H3285" t="s">
        <v>31</v>
      </c>
      <c r="I3285">
        <v>10024</v>
      </c>
      <c r="J3285" t="s">
        <v>22</v>
      </c>
      <c r="K3285" t="s">
        <v>32</v>
      </c>
      <c r="L3285" t="s">
        <v>24</v>
      </c>
      <c r="M3285" t="s">
        <v>25</v>
      </c>
      <c r="N3285" s="5">
        <v>7.5</v>
      </c>
      <c r="O3285" s="7">
        <v>2</v>
      </c>
      <c r="P3285" s="5">
        <v>4.9000000000000004</v>
      </c>
      <c r="Q3285" s="5">
        <v>2.6</v>
      </c>
      <c r="R3285" s="22">
        <f>Tabla1[[#This Row],[Fecha de Envío]]-Tabla1[[#This Row],[Fecha de Orden]]</f>
        <v>12</v>
      </c>
      <c r="S3285" s="24">
        <f>YEAR(Tabla1[[#This Row],[Fecha de Orden]])</f>
        <v>2022</v>
      </c>
      <c r="T3285" t="str">
        <f>VLOOKUP(Tabla1[[#This Row],[Nombre del Producto]],Tabla2[[Nombre Producto]:[Costo Unitario]],2,FALSE)</f>
        <v>Wicked Choccy's</v>
      </c>
      <c r="U3285" t="str">
        <f>VLOOKUP(Tabla1[[#This Row],[Fábrica]],Tabla3[],4,FALSE)</f>
        <v>Georgia</v>
      </c>
    </row>
    <row r="3286" spans="1:21" x14ac:dyDescent="0.25">
      <c r="A3286" t="s">
        <v>2640</v>
      </c>
      <c r="B3286" s="3">
        <v>44902</v>
      </c>
      <c r="C3286" s="3">
        <v>44916</v>
      </c>
      <c r="D3286" t="s">
        <v>18</v>
      </c>
      <c r="E3286">
        <v>134894</v>
      </c>
      <c r="F3286" t="s">
        <v>19</v>
      </c>
      <c r="G3286" t="s">
        <v>178</v>
      </c>
      <c r="H3286" t="s">
        <v>116</v>
      </c>
      <c r="I3286">
        <v>42420</v>
      </c>
      <c r="J3286" t="s">
        <v>22</v>
      </c>
      <c r="K3286" t="s">
        <v>66</v>
      </c>
      <c r="L3286" t="s">
        <v>27</v>
      </c>
      <c r="M3286" t="s">
        <v>28</v>
      </c>
      <c r="N3286" s="5">
        <v>14.4</v>
      </c>
      <c r="O3286" s="7">
        <v>4</v>
      </c>
      <c r="P3286" s="5">
        <v>10</v>
      </c>
      <c r="Q3286" s="5">
        <v>4.4000000000000004</v>
      </c>
      <c r="R3286" s="22">
        <f>Tabla1[[#This Row],[Fecha de Envío]]-Tabla1[[#This Row],[Fecha de Orden]]</f>
        <v>14</v>
      </c>
      <c r="S3286" s="24">
        <f>YEAR(Tabla1[[#This Row],[Fecha de Orden]])</f>
        <v>2022</v>
      </c>
      <c r="T3286" t="str">
        <f>VLOOKUP(Tabla1[[#This Row],[Nombre del Producto]],Tabla2[[Nombre Producto]:[Costo Unitario]],2,FALSE)</f>
        <v>Lot's O' Nuts</v>
      </c>
      <c r="U3286" t="str">
        <f>VLOOKUP(Tabla1[[#This Row],[Fábrica]],Tabla3[],4,FALSE)</f>
        <v>Arizona</v>
      </c>
    </row>
    <row r="3287" spans="1:21" x14ac:dyDescent="0.25">
      <c r="A3287" t="s">
        <v>2641</v>
      </c>
      <c r="B3287" s="3">
        <v>44902</v>
      </c>
      <c r="C3287" s="3">
        <v>44916</v>
      </c>
      <c r="D3287" t="s">
        <v>18</v>
      </c>
      <c r="E3287">
        <v>134894</v>
      </c>
      <c r="F3287" t="s">
        <v>19</v>
      </c>
      <c r="G3287" t="s">
        <v>178</v>
      </c>
      <c r="H3287" t="s">
        <v>116</v>
      </c>
      <c r="I3287">
        <v>42420</v>
      </c>
      <c r="J3287" t="s">
        <v>22</v>
      </c>
      <c r="K3287" t="s">
        <v>66</v>
      </c>
      <c r="L3287" t="s">
        <v>36</v>
      </c>
      <c r="M3287" t="s">
        <v>37</v>
      </c>
      <c r="N3287" s="5">
        <v>9.75</v>
      </c>
      <c r="O3287" s="7">
        <v>3</v>
      </c>
      <c r="P3287" s="5">
        <v>6.33</v>
      </c>
      <c r="Q3287" s="5">
        <v>3.42</v>
      </c>
      <c r="R3287" s="22">
        <f>Tabla1[[#This Row],[Fecha de Envío]]-Tabla1[[#This Row],[Fecha de Orden]]</f>
        <v>14</v>
      </c>
      <c r="S3287" s="24">
        <f>YEAR(Tabla1[[#This Row],[Fecha de Orden]])</f>
        <v>2022</v>
      </c>
      <c r="T3287" t="str">
        <f>VLOOKUP(Tabla1[[#This Row],[Nombre del Producto]],Tabla2[[Nombre Producto]:[Costo Unitario]],2,FALSE)</f>
        <v>Wicked Choccy's</v>
      </c>
      <c r="U3287" t="str">
        <f>VLOOKUP(Tabla1[[#This Row],[Fábrica]],Tabla3[],4,FALSE)</f>
        <v>Georgia</v>
      </c>
    </row>
    <row r="3288" spans="1:21" x14ac:dyDescent="0.25">
      <c r="A3288" t="s">
        <v>4400</v>
      </c>
      <c r="B3288" s="3">
        <v>44902</v>
      </c>
      <c r="C3288" s="3">
        <v>44914</v>
      </c>
      <c r="D3288" t="s">
        <v>39</v>
      </c>
      <c r="E3288">
        <v>130736</v>
      </c>
      <c r="F3288" t="s">
        <v>19</v>
      </c>
      <c r="G3288" t="s">
        <v>124</v>
      </c>
      <c r="H3288" t="s">
        <v>125</v>
      </c>
      <c r="I3288">
        <v>98105</v>
      </c>
      <c r="J3288" t="s">
        <v>22</v>
      </c>
      <c r="K3288" t="s">
        <v>23</v>
      </c>
      <c r="L3288" t="s">
        <v>24</v>
      </c>
      <c r="M3288" t="s">
        <v>25</v>
      </c>
      <c r="N3288" s="5">
        <v>7.5</v>
      </c>
      <c r="O3288" s="7">
        <v>2</v>
      </c>
      <c r="P3288" s="5">
        <v>4.9000000000000004</v>
      </c>
      <c r="Q3288" s="5">
        <v>2.6</v>
      </c>
      <c r="R3288" s="22">
        <f>Tabla1[[#This Row],[Fecha de Envío]]-Tabla1[[#This Row],[Fecha de Orden]]</f>
        <v>12</v>
      </c>
      <c r="S3288" s="24">
        <f>YEAR(Tabla1[[#This Row],[Fecha de Orden]])</f>
        <v>2022</v>
      </c>
      <c r="T3288" t="str">
        <f>VLOOKUP(Tabla1[[#This Row],[Nombre del Producto]],Tabla2[[Nombre Producto]:[Costo Unitario]],2,FALSE)</f>
        <v>Wicked Choccy's</v>
      </c>
      <c r="U3288" t="str">
        <f>VLOOKUP(Tabla1[[#This Row],[Fábrica]],Tabla3[],4,FALSE)</f>
        <v>Georgia</v>
      </c>
    </row>
    <row r="3289" spans="1:21" x14ac:dyDescent="0.25">
      <c r="A3289" t="s">
        <v>4401</v>
      </c>
      <c r="B3289" s="3">
        <v>44902</v>
      </c>
      <c r="C3289" s="3">
        <v>44914</v>
      </c>
      <c r="D3289" t="s">
        <v>39</v>
      </c>
      <c r="E3289">
        <v>130736</v>
      </c>
      <c r="F3289" t="s">
        <v>19</v>
      </c>
      <c r="G3289" t="s">
        <v>124</v>
      </c>
      <c r="H3289" t="s">
        <v>125</v>
      </c>
      <c r="I3289">
        <v>98105</v>
      </c>
      <c r="J3289" t="s">
        <v>22</v>
      </c>
      <c r="K3289" t="s">
        <v>23</v>
      </c>
      <c r="L3289" t="s">
        <v>27</v>
      </c>
      <c r="M3289" t="s">
        <v>28</v>
      </c>
      <c r="N3289" s="5">
        <v>3.6</v>
      </c>
      <c r="O3289" s="7">
        <v>1</v>
      </c>
      <c r="P3289" s="5">
        <v>2.5</v>
      </c>
      <c r="Q3289" s="5">
        <v>1.1000000000000001</v>
      </c>
      <c r="R3289" s="22">
        <f>Tabla1[[#This Row],[Fecha de Envío]]-Tabla1[[#This Row],[Fecha de Orden]]</f>
        <v>12</v>
      </c>
      <c r="S3289" s="24">
        <f>YEAR(Tabla1[[#This Row],[Fecha de Orden]])</f>
        <v>2022</v>
      </c>
      <c r="T3289" t="str">
        <f>VLOOKUP(Tabla1[[#This Row],[Nombre del Producto]],Tabla2[[Nombre Producto]:[Costo Unitario]],2,FALSE)</f>
        <v>Lot's O' Nuts</v>
      </c>
      <c r="U3289" t="str">
        <f>VLOOKUP(Tabla1[[#This Row],[Fábrica]],Tabla3[],4,FALSE)</f>
        <v>Arizona</v>
      </c>
    </row>
    <row r="3290" spans="1:21" x14ac:dyDescent="0.25">
      <c r="A3290" t="s">
        <v>5195</v>
      </c>
      <c r="B3290" s="3">
        <v>44902</v>
      </c>
      <c r="C3290" s="3">
        <v>44912</v>
      </c>
      <c r="D3290" t="s">
        <v>82</v>
      </c>
      <c r="E3290">
        <v>120957</v>
      </c>
      <c r="F3290" t="s">
        <v>19</v>
      </c>
      <c r="G3290" t="s">
        <v>2436</v>
      </c>
      <c r="H3290" t="s">
        <v>21</v>
      </c>
      <c r="I3290">
        <v>92503</v>
      </c>
      <c r="J3290" t="s">
        <v>22</v>
      </c>
      <c r="K3290" t="s">
        <v>23</v>
      </c>
      <c r="L3290" t="s">
        <v>27</v>
      </c>
      <c r="M3290" t="s">
        <v>28</v>
      </c>
      <c r="N3290" s="5">
        <v>7.2</v>
      </c>
      <c r="O3290" s="7">
        <v>2</v>
      </c>
      <c r="P3290" s="5">
        <v>5</v>
      </c>
      <c r="Q3290" s="5">
        <v>2.2000000000000002</v>
      </c>
      <c r="R3290" s="22">
        <f>Tabla1[[#This Row],[Fecha de Envío]]-Tabla1[[#This Row],[Fecha de Orden]]</f>
        <v>10</v>
      </c>
      <c r="S3290" s="24">
        <f>YEAR(Tabla1[[#This Row],[Fecha de Orden]])</f>
        <v>2022</v>
      </c>
      <c r="T3290" t="str">
        <f>VLOOKUP(Tabla1[[#This Row],[Nombre del Producto]],Tabla2[[Nombre Producto]:[Costo Unitario]],2,FALSE)</f>
        <v>Lot's O' Nuts</v>
      </c>
      <c r="U3290" t="str">
        <f>VLOOKUP(Tabla1[[#This Row],[Fábrica]],Tabla3[],4,FALSE)</f>
        <v>Arizona</v>
      </c>
    </row>
    <row r="3291" spans="1:21" x14ac:dyDescent="0.25">
      <c r="A3291" t="s">
        <v>6419</v>
      </c>
      <c r="B3291" s="3">
        <v>44902</v>
      </c>
      <c r="C3291" s="3">
        <v>44917</v>
      </c>
      <c r="D3291" t="s">
        <v>18</v>
      </c>
      <c r="E3291">
        <v>135272</v>
      </c>
      <c r="F3291" t="s">
        <v>19</v>
      </c>
      <c r="G3291" t="s">
        <v>53</v>
      </c>
      <c r="H3291" t="s">
        <v>21</v>
      </c>
      <c r="I3291">
        <v>90036</v>
      </c>
      <c r="J3291" t="s">
        <v>22</v>
      </c>
      <c r="K3291" t="s">
        <v>23</v>
      </c>
      <c r="L3291" t="s">
        <v>24</v>
      </c>
      <c r="M3291" t="s">
        <v>25</v>
      </c>
      <c r="N3291" s="5">
        <v>15</v>
      </c>
      <c r="O3291" s="7">
        <v>4</v>
      </c>
      <c r="P3291" s="5">
        <v>9.8000000000000007</v>
      </c>
      <c r="Q3291" s="5">
        <v>5.2</v>
      </c>
      <c r="R3291" s="22">
        <f>Tabla1[[#This Row],[Fecha de Envío]]-Tabla1[[#This Row],[Fecha de Orden]]</f>
        <v>15</v>
      </c>
      <c r="S3291" s="24">
        <f>YEAR(Tabla1[[#This Row],[Fecha de Orden]])</f>
        <v>2022</v>
      </c>
      <c r="T3291" t="str">
        <f>VLOOKUP(Tabla1[[#This Row],[Nombre del Producto]],Tabla2[[Nombre Producto]:[Costo Unitario]],2,FALSE)</f>
        <v>Wicked Choccy's</v>
      </c>
      <c r="U3291" t="str">
        <f>VLOOKUP(Tabla1[[#This Row],[Fábrica]],Tabla3[],4,FALSE)</f>
        <v>Georgia</v>
      </c>
    </row>
    <row r="3292" spans="1:21" x14ac:dyDescent="0.25">
      <c r="A3292" t="s">
        <v>3927</v>
      </c>
      <c r="B3292" s="3">
        <v>44903</v>
      </c>
      <c r="C3292" s="3">
        <v>44917</v>
      </c>
      <c r="D3292" t="s">
        <v>18</v>
      </c>
      <c r="E3292">
        <v>156118</v>
      </c>
      <c r="F3292" t="s">
        <v>19</v>
      </c>
      <c r="G3292" t="s">
        <v>1987</v>
      </c>
      <c r="H3292" t="s">
        <v>203</v>
      </c>
      <c r="I3292">
        <v>80906</v>
      </c>
      <c r="J3292" t="s">
        <v>22</v>
      </c>
      <c r="K3292" t="s">
        <v>23</v>
      </c>
      <c r="L3292" t="s">
        <v>33</v>
      </c>
      <c r="M3292" t="s">
        <v>34</v>
      </c>
      <c r="N3292" s="5">
        <v>10.8</v>
      </c>
      <c r="O3292" s="7">
        <v>3</v>
      </c>
      <c r="P3292" s="5">
        <v>7.2</v>
      </c>
      <c r="Q3292" s="5">
        <v>3.6</v>
      </c>
      <c r="R3292" s="22">
        <f>Tabla1[[#This Row],[Fecha de Envío]]-Tabla1[[#This Row],[Fecha de Orden]]</f>
        <v>14</v>
      </c>
      <c r="S3292" s="24">
        <f>YEAR(Tabla1[[#This Row],[Fecha de Orden]])</f>
        <v>2022</v>
      </c>
      <c r="T3292" t="str">
        <f>VLOOKUP(Tabla1[[#This Row],[Nombre del Producto]],Tabla2[[Nombre Producto]:[Costo Unitario]],2,FALSE)</f>
        <v>Lot's O' Nuts</v>
      </c>
      <c r="U3292" t="str">
        <f>VLOOKUP(Tabla1[[#This Row],[Fábrica]],Tabla3[],4,FALSE)</f>
        <v>Arizona</v>
      </c>
    </row>
    <row r="3293" spans="1:21" x14ac:dyDescent="0.25">
      <c r="A3293" t="s">
        <v>4513</v>
      </c>
      <c r="B3293" s="3">
        <v>44903</v>
      </c>
      <c r="C3293" s="3">
        <v>44915</v>
      </c>
      <c r="D3293" t="s">
        <v>71</v>
      </c>
      <c r="E3293">
        <v>103205</v>
      </c>
      <c r="F3293" t="s">
        <v>19</v>
      </c>
      <c r="G3293" t="s">
        <v>159</v>
      </c>
      <c r="H3293" t="s">
        <v>42</v>
      </c>
      <c r="I3293">
        <v>77036</v>
      </c>
      <c r="J3293" t="s">
        <v>22</v>
      </c>
      <c r="K3293" t="s">
        <v>43</v>
      </c>
      <c r="L3293" t="s">
        <v>45</v>
      </c>
      <c r="M3293" t="s">
        <v>46</v>
      </c>
      <c r="N3293" s="5">
        <v>17.45</v>
      </c>
      <c r="O3293" s="7">
        <v>5</v>
      </c>
      <c r="P3293" s="5">
        <v>12.45</v>
      </c>
      <c r="Q3293" s="5">
        <v>5</v>
      </c>
      <c r="R3293" s="22">
        <f>Tabla1[[#This Row],[Fecha de Envío]]-Tabla1[[#This Row],[Fecha de Orden]]</f>
        <v>12</v>
      </c>
      <c r="S3293" s="24">
        <f>YEAR(Tabla1[[#This Row],[Fecha de Orden]])</f>
        <v>2022</v>
      </c>
      <c r="T3293" t="str">
        <f>VLOOKUP(Tabla1[[#This Row],[Nombre del Producto]],Tabla2[[Nombre Producto]:[Costo Unitario]],2,FALSE)</f>
        <v>Lot's O' Nuts</v>
      </c>
      <c r="U3293" t="str">
        <f>VLOOKUP(Tabla1[[#This Row],[Fábrica]],Tabla3[],4,FALSE)</f>
        <v>Arizona</v>
      </c>
    </row>
    <row r="3294" spans="1:21" x14ac:dyDescent="0.25">
      <c r="A3294" t="s">
        <v>8972</v>
      </c>
      <c r="B3294" s="3">
        <v>44903</v>
      </c>
      <c r="C3294" s="3">
        <v>44916</v>
      </c>
      <c r="D3294" t="s">
        <v>71</v>
      </c>
      <c r="E3294">
        <v>135622</v>
      </c>
      <c r="F3294" t="s">
        <v>19</v>
      </c>
      <c r="G3294" t="s">
        <v>920</v>
      </c>
      <c r="H3294" t="s">
        <v>42</v>
      </c>
      <c r="I3294">
        <v>76106</v>
      </c>
      <c r="J3294" t="s">
        <v>22</v>
      </c>
      <c r="K3294" t="s">
        <v>43</v>
      </c>
      <c r="L3294" t="s">
        <v>24</v>
      </c>
      <c r="M3294" t="s">
        <v>25</v>
      </c>
      <c r="N3294" s="5">
        <v>41.25</v>
      </c>
      <c r="O3294" s="7">
        <v>11</v>
      </c>
      <c r="P3294" s="5">
        <v>26.95</v>
      </c>
      <c r="Q3294" s="5">
        <v>14.3</v>
      </c>
      <c r="R3294" s="22">
        <f>Tabla1[[#This Row],[Fecha de Envío]]-Tabla1[[#This Row],[Fecha de Orden]]</f>
        <v>13</v>
      </c>
      <c r="S3294" s="24">
        <f>YEAR(Tabla1[[#This Row],[Fecha de Orden]])</f>
        <v>2022</v>
      </c>
      <c r="T3294" t="str">
        <f>VLOOKUP(Tabla1[[#This Row],[Nombre del Producto]],Tabla2[[Nombre Producto]:[Costo Unitario]],2,FALSE)</f>
        <v>Wicked Choccy's</v>
      </c>
      <c r="U3294" t="str">
        <f>VLOOKUP(Tabla1[[#This Row],[Fábrica]],Tabla3[],4,FALSE)</f>
        <v>Georgia</v>
      </c>
    </row>
    <row r="3295" spans="1:21" x14ac:dyDescent="0.25">
      <c r="A3295" t="s">
        <v>8973</v>
      </c>
      <c r="B3295" s="3">
        <v>44903</v>
      </c>
      <c r="C3295" s="3">
        <v>44916</v>
      </c>
      <c r="D3295" t="s">
        <v>71</v>
      </c>
      <c r="E3295">
        <v>135622</v>
      </c>
      <c r="F3295" t="s">
        <v>19</v>
      </c>
      <c r="G3295" t="s">
        <v>920</v>
      </c>
      <c r="H3295" t="s">
        <v>42</v>
      </c>
      <c r="I3295">
        <v>76106</v>
      </c>
      <c r="J3295" t="s">
        <v>22</v>
      </c>
      <c r="K3295" t="s">
        <v>43</v>
      </c>
      <c r="L3295" t="s">
        <v>45</v>
      </c>
      <c r="M3295" t="s">
        <v>46</v>
      </c>
      <c r="N3295" s="5">
        <v>20.94</v>
      </c>
      <c r="O3295" s="7">
        <v>6</v>
      </c>
      <c r="P3295" s="5">
        <v>14.94</v>
      </c>
      <c r="Q3295" s="5">
        <v>6</v>
      </c>
      <c r="R3295" s="22">
        <f>Tabla1[[#This Row],[Fecha de Envío]]-Tabla1[[#This Row],[Fecha de Orden]]</f>
        <v>13</v>
      </c>
      <c r="S3295" s="24">
        <f>YEAR(Tabla1[[#This Row],[Fecha de Orden]])</f>
        <v>2022</v>
      </c>
      <c r="T3295" t="str">
        <f>VLOOKUP(Tabla1[[#This Row],[Nombre del Producto]],Tabla2[[Nombre Producto]:[Costo Unitario]],2,FALSE)</f>
        <v>Lot's O' Nuts</v>
      </c>
      <c r="U3295" t="str">
        <f>VLOOKUP(Tabla1[[#This Row],[Fábrica]],Tabla3[],4,FALSE)</f>
        <v>Arizona</v>
      </c>
    </row>
    <row r="3296" spans="1:21" x14ac:dyDescent="0.25">
      <c r="A3296" t="s">
        <v>9192</v>
      </c>
      <c r="B3296" s="3">
        <v>44903</v>
      </c>
      <c r="C3296" s="3">
        <v>44917</v>
      </c>
      <c r="D3296" t="s">
        <v>18</v>
      </c>
      <c r="E3296">
        <v>129532</v>
      </c>
      <c r="F3296" t="s">
        <v>19</v>
      </c>
      <c r="G3296" t="s">
        <v>53</v>
      </c>
      <c r="H3296" t="s">
        <v>21</v>
      </c>
      <c r="I3296">
        <v>90036</v>
      </c>
      <c r="J3296" t="s">
        <v>22</v>
      </c>
      <c r="K3296" t="s">
        <v>23</v>
      </c>
      <c r="L3296" t="s">
        <v>45</v>
      </c>
      <c r="M3296" t="s">
        <v>46</v>
      </c>
      <c r="N3296" s="5">
        <v>6.98</v>
      </c>
      <c r="O3296" s="7">
        <v>2</v>
      </c>
      <c r="P3296" s="5">
        <v>4.9800000000000004</v>
      </c>
      <c r="Q3296" s="5">
        <v>2</v>
      </c>
      <c r="R3296" s="22">
        <f>Tabla1[[#This Row],[Fecha de Envío]]-Tabla1[[#This Row],[Fecha de Orden]]</f>
        <v>14</v>
      </c>
      <c r="S3296" s="24">
        <f>YEAR(Tabla1[[#This Row],[Fecha de Orden]])</f>
        <v>2022</v>
      </c>
      <c r="T3296" t="str">
        <f>VLOOKUP(Tabla1[[#This Row],[Nombre del Producto]],Tabla2[[Nombre Producto]:[Costo Unitario]],2,FALSE)</f>
        <v>Lot's O' Nuts</v>
      </c>
      <c r="U3296" t="str">
        <f>VLOOKUP(Tabla1[[#This Row],[Fábrica]],Tabla3[],4,FALSE)</f>
        <v>Arizona</v>
      </c>
    </row>
    <row r="3297" spans="1:21" x14ac:dyDescent="0.25">
      <c r="A3297" t="s">
        <v>9193</v>
      </c>
      <c r="B3297" s="3">
        <v>44903</v>
      </c>
      <c r="C3297" s="3">
        <v>44917</v>
      </c>
      <c r="D3297" t="s">
        <v>18</v>
      </c>
      <c r="E3297">
        <v>129532</v>
      </c>
      <c r="F3297" t="s">
        <v>19</v>
      </c>
      <c r="G3297" t="s">
        <v>53</v>
      </c>
      <c r="H3297" t="s">
        <v>21</v>
      </c>
      <c r="I3297">
        <v>90036</v>
      </c>
      <c r="J3297" t="s">
        <v>22</v>
      </c>
      <c r="K3297" t="s">
        <v>23</v>
      </c>
      <c r="L3297" t="s">
        <v>27</v>
      </c>
      <c r="M3297" t="s">
        <v>28</v>
      </c>
      <c r="N3297" s="5">
        <v>14.4</v>
      </c>
      <c r="O3297" s="7">
        <v>4</v>
      </c>
      <c r="P3297" s="5">
        <v>10</v>
      </c>
      <c r="Q3297" s="5">
        <v>4.4000000000000004</v>
      </c>
      <c r="R3297" s="22">
        <f>Tabla1[[#This Row],[Fecha de Envío]]-Tabla1[[#This Row],[Fecha de Orden]]</f>
        <v>14</v>
      </c>
      <c r="S3297" s="24">
        <f>YEAR(Tabla1[[#This Row],[Fecha de Orden]])</f>
        <v>2022</v>
      </c>
      <c r="T3297" t="str">
        <f>VLOOKUP(Tabla1[[#This Row],[Nombre del Producto]],Tabla2[[Nombre Producto]:[Costo Unitario]],2,FALSE)</f>
        <v>Lot's O' Nuts</v>
      </c>
      <c r="U3297" t="str">
        <f>VLOOKUP(Tabla1[[#This Row],[Fábrica]],Tabla3[],4,FALSE)</f>
        <v>Arizona</v>
      </c>
    </row>
    <row r="3298" spans="1:21" x14ac:dyDescent="0.25">
      <c r="A3298" t="s">
        <v>5013</v>
      </c>
      <c r="B3298" s="3">
        <v>44904</v>
      </c>
      <c r="C3298" s="3">
        <v>44917</v>
      </c>
      <c r="D3298" t="s">
        <v>39</v>
      </c>
      <c r="E3298">
        <v>157035</v>
      </c>
      <c r="F3298" t="s">
        <v>19</v>
      </c>
      <c r="G3298" t="s">
        <v>412</v>
      </c>
      <c r="H3298" t="s">
        <v>147</v>
      </c>
      <c r="I3298">
        <v>47201</v>
      </c>
      <c r="J3298" t="s">
        <v>22</v>
      </c>
      <c r="K3298" t="s">
        <v>43</v>
      </c>
      <c r="L3298" t="s">
        <v>36</v>
      </c>
      <c r="M3298" t="s">
        <v>37</v>
      </c>
      <c r="N3298" s="5">
        <v>9.75</v>
      </c>
      <c r="O3298" s="7">
        <v>3</v>
      </c>
      <c r="P3298" s="5">
        <v>6.33</v>
      </c>
      <c r="Q3298" s="5">
        <v>3.42</v>
      </c>
      <c r="R3298" s="22">
        <f>Tabla1[[#This Row],[Fecha de Envío]]-Tabla1[[#This Row],[Fecha de Orden]]</f>
        <v>13</v>
      </c>
      <c r="S3298" s="24">
        <f>YEAR(Tabla1[[#This Row],[Fecha de Orden]])</f>
        <v>2022</v>
      </c>
      <c r="T3298" t="str">
        <f>VLOOKUP(Tabla1[[#This Row],[Nombre del Producto]],Tabla2[[Nombre Producto]:[Costo Unitario]],2,FALSE)</f>
        <v>Wicked Choccy's</v>
      </c>
      <c r="U3298" t="str">
        <f>VLOOKUP(Tabla1[[#This Row],[Fábrica]],Tabla3[],4,FALSE)</f>
        <v>Georgia</v>
      </c>
    </row>
    <row r="3299" spans="1:21" x14ac:dyDescent="0.25">
      <c r="A3299" t="s">
        <v>3430</v>
      </c>
      <c r="B3299" s="3">
        <v>44905</v>
      </c>
      <c r="C3299" s="3">
        <v>44920</v>
      </c>
      <c r="D3299" t="s">
        <v>18</v>
      </c>
      <c r="E3299">
        <v>115693</v>
      </c>
      <c r="F3299" t="s">
        <v>19</v>
      </c>
      <c r="G3299" t="s">
        <v>53</v>
      </c>
      <c r="H3299" t="s">
        <v>21</v>
      </c>
      <c r="I3299">
        <v>90032</v>
      </c>
      <c r="J3299" t="s">
        <v>22</v>
      </c>
      <c r="K3299" t="s">
        <v>23</v>
      </c>
      <c r="L3299" t="s">
        <v>33</v>
      </c>
      <c r="M3299" t="s">
        <v>34</v>
      </c>
      <c r="N3299" s="5">
        <v>7.2</v>
      </c>
      <c r="O3299" s="7">
        <v>2</v>
      </c>
      <c r="P3299" s="5">
        <v>4.8</v>
      </c>
      <c r="Q3299" s="5">
        <v>2.4</v>
      </c>
      <c r="R3299" s="22">
        <f>Tabla1[[#This Row],[Fecha de Envío]]-Tabla1[[#This Row],[Fecha de Orden]]</f>
        <v>15</v>
      </c>
      <c r="S3299" s="24">
        <f>YEAR(Tabla1[[#This Row],[Fecha de Orden]])</f>
        <v>2022</v>
      </c>
      <c r="T3299" t="str">
        <f>VLOOKUP(Tabla1[[#This Row],[Nombre del Producto]],Tabla2[[Nombre Producto]:[Costo Unitario]],2,FALSE)</f>
        <v>Lot's O' Nuts</v>
      </c>
      <c r="U3299" t="str">
        <f>VLOOKUP(Tabla1[[#This Row],[Fábrica]],Tabla3[],4,FALSE)</f>
        <v>Arizona</v>
      </c>
    </row>
    <row r="3300" spans="1:21" x14ac:dyDescent="0.25">
      <c r="A3300" t="s">
        <v>4942</v>
      </c>
      <c r="B3300" s="3">
        <v>44905</v>
      </c>
      <c r="C3300" s="3">
        <v>44920</v>
      </c>
      <c r="D3300" t="s">
        <v>18</v>
      </c>
      <c r="E3300">
        <v>106208</v>
      </c>
      <c r="F3300" t="s">
        <v>19</v>
      </c>
      <c r="G3300" t="s">
        <v>239</v>
      </c>
      <c r="H3300" t="s">
        <v>173</v>
      </c>
      <c r="I3300">
        <v>60610</v>
      </c>
      <c r="J3300" t="s">
        <v>22</v>
      </c>
      <c r="K3300" t="s">
        <v>43</v>
      </c>
      <c r="L3300" t="s">
        <v>24</v>
      </c>
      <c r="M3300" t="s">
        <v>25</v>
      </c>
      <c r="N3300" s="5">
        <v>26.25</v>
      </c>
      <c r="O3300" s="7">
        <v>7</v>
      </c>
      <c r="P3300" s="5">
        <v>17.149999999999999</v>
      </c>
      <c r="Q3300" s="5">
        <v>9.1</v>
      </c>
      <c r="R3300" s="22">
        <f>Tabla1[[#This Row],[Fecha de Envío]]-Tabla1[[#This Row],[Fecha de Orden]]</f>
        <v>15</v>
      </c>
      <c r="S3300" s="24">
        <f>YEAR(Tabla1[[#This Row],[Fecha de Orden]])</f>
        <v>2022</v>
      </c>
      <c r="T3300" t="str">
        <f>VLOOKUP(Tabla1[[#This Row],[Nombre del Producto]],Tabla2[[Nombre Producto]:[Costo Unitario]],2,FALSE)</f>
        <v>Wicked Choccy's</v>
      </c>
      <c r="U3300" t="str">
        <f>VLOOKUP(Tabla1[[#This Row],[Fábrica]],Tabla3[],4,FALSE)</f>
        <v>Georgia</v>
      </c>
    </row>
    <row r="3301" spans="1:21" x14ac:dyDescent="0.25">
      <c r="A3301" t="s">
        <v>5070</v>
      </c>
      <c r="B3301" s="3">
        <v>44905</v>
      </c>
      <c r="C3301" s="3">
        <v>44921</v>
      </c>
      <c r="D3301" t="s">
        <v>18</v>
      </c>
      <c r="E3301">
        <v>121650</v>
      </c>
      <c r="F3301" t="s">
        <v>19</v>
      </c>
      <c r="G3301" t="s">
        <v>228</v>
      </c>
      <c r="H3301" t="s">
        <v>93</v>
      </c>
      <c r="I3301">
        <v>49201</v>
      </c>
      <c r="J3301" t="s">
        <v>22</v>
      </c>
      <c r="K3301" t="s">
        <v>43</v>
      </c>
      <c r="L3301" t="s">
        <v>36</v>
      </c>
      <c r="M3301" t="s">
        <v>37</v>
      </c>
      <c r="N3301" s="5">
        <v>6.5</v>
      </c>
      <c r="O3301" s="7">
        <v>2</v>
      </c>
      <c r="P3301" s="5">
        <v>4.22</v>
      </c>
      <c r="Q3301" s="5">
        <v>2.2799999999999998</v>
      </c>
      <c r="R3301" s="22">
        <f>Tabla1[[#This Row],[Fecha de Envío]]-Tabla1[[#This Row],[Fecha de Orden]]</f>
        <v>16</v>
      </c>
      <c r="S3301" s="24">
        <f>YEAR(Tabla1[[#This Row],[Fecha de Orden]])</f>
        <v>2022</v>
      </c>
      <c r="T3301" t="str">
        <f>VLOOKUP(Tabla1[[#This Row],[Nombre del Producto]],Tabla2[[Nombre Producto]:[Costo Unitario]],2,FALSE)</f>
        <v>Wicked Choccy's</v>
      </c>
      <c r="U3301" t="str">
        <f>VLOOKUP(Tabla1[[#This Row],[Fábrica]],Tabla3[],4,FALSE)</f>
        <v>Georgia</v>
      </c>
    </row>
    <row r="3302" spans="1:21" x14ac:dyDescent="0.25">
      <c r="A3302" t="s">
        <v>5071</v>
      </c>
      <c r="B3302" s="3">
        <v>44905</v>
      </c>
      <c r="C3302" s="3">
        <v>44921</v>
      </c>
      <c r="D3302" t="s">
        <v>18</v>
      </c>
      <c r="E3302">
        <v>121650</v>
      </c>
      <c r="F3302" t="s">
        <v>19</v>
      </c>
      <c r="G3302" t="s">
        <v>228</v>
      </c>
      <c r="H3302" t="s">
        <v>93</v>
      </c>
      <c r="I3302">
        <v>49201</v>
      </c>
      <c r="J3302" t="s">
        <v>22</v>
      </c>
      <c r="K3302" t="s">
        <v>43</v>
      </c>
      <c r="L3302" t="s">
        <v>33</v>
      </c>
      <c r="M3302" t="s">
        <v>34</v>
      </c>
      <c r="N3302" s="5">
        <v>7.2</v>
      </c>
      <c r="O3302" s="7">
        <v>2</v>
      </c>
      <c r="P3302" s="5">
        <v>4.8</v>
      </c>
      <c r="Q3302" s="5">
        <v>2.4</v>
      </c>
      <c r="R3302" s="22">
        <f>Tabla1[[#This Row],[Fecha de Envío]]-Tabla1[[#This Row],[Fecha de Orden]]</f>
        <v>16</v>
      </c>
      <c r="S3302" s="24">
        <f>YEAR(Tabla1[[#This Row],[Fecha de Orden]])</f>
        <v>2022</v>
      </c>
      <c r="T3302" t="str">
        <f>VLOOKUP(Tabla1[[#This Row],[Nombre del Producto]],Tabla2[[Nombre Producto]:[Costo Unitario]],2,FALSE)</f>
        <v>Lot's O' Nuts</v>
      </c>
      <c r="U3302" t="str">
        <f>VLOOKUP(Tabla1[[#This Row],[Fábrica]],Tabla3[],4,FALSE)</f>
        <v>Arizona</v>
      </c>
    </row>
    <row r="3303" spans="1:21" x14ac:dyDescent="0.25">
      <c r="A3303" t="s">
        <v>5072</v>
      </c>
      <c r="B3303" s="3">
        <v>44905</v>
      </c>
      <c r="C3303" s="3">
        <v>44921</v>
      </c>
      <c r="D3303" t="s">
        <v>18</v>
      </c>
      <c r="E3303">
        <v>121650</v>
      </c>
      <c r="F3303" t="s">
        <v>19</v>
      </c>
      <c r="G3303" t="s">
        <v>228</v>
      </c>
      <c r="H3303" t="s">
        <v>93</v>
      </c>
      <c r="I3303">
        <v>49201</v>
      </c>
      <c r="J3303" t="s">
        <v>22</v>
      </c>
      <c r="K3303" t="s">
        <v>43</v>
      </c>
      <c r="L3303" t="s">
        <v>24</v>
      </c>
      <c r="M3303" t="s">
        <v>25</v>
      </c>
      <c r="N3303" s="5">
        <v>7.5</v>
      </c>
      <c r="O3303" s="7">
        <v>2</v>
      </c>
      <c r="P3303" s="5">
        <v>4.9000000000000004</v>
      </c>
      <c r="Q3303" s="5">
        <v>2.6</v>
      </c>
      <c r="R3303" s="22">
        <f>Tabla1[[#This Row],[Fecha de Envío]]-Tabla1[[#This Row],[Fecha de Orden]]</f>
        <v>16</v>
      </c>
      <c r="S3303" s="24">
        <f>YEAR(Tabla1[[#This Row],[Fecha de Orden]])</f>
        <v>2022</v>
      </c>
      <c r="T3303" t="str">
        <f>VLOOKUP(Tabla1[[#This Row],[Nombre del Producto]],Tabla2[[Nombre Producto]:[Costo Unitario]],2,FALSE)</f>
        <v>Wicked Choccy's</v>
      </c>
      <c r="U3303" t="str">
        <f>VLOOKUP(Tabla1[[#This Row],[Fábrica]],Tabla3[],4,FALSE)</f>
        <v>Georgia</v>
      </c>
    </row>
    <row r="3304" spans="1:21" x14ac:dyDescent="0.25">
      <c r="A3304" t="s">
        <v>5245</v>
      </c>
      <c r="B3304" s="3">
        <v>44905</v>
      </c>
      <c r="C3304" s="3">
        <v>44921</v>
      </c>
      <c r="D3304" t="s">
        <v>18</v>
      </c>
      <c r="E3304">
        <v>138093</v>
      </c>
      <c r="F3304" t="s">
        <v>19</v>
      </c>
      <c r="G3304" t="s">
        <v>582</v>
      </c>
      <c r="H3304" t="s">
        <v>583</v>
      </c>
      <c r="I3304">
        <v>21215</v>
      </c>
      <c r="J3304" t="s">
        <v>22</v>
      </c>
      <c r="K3304" t="s">
        <v>32</v>
      </c>
      <c r="L3304" t="s">
        <v>27</v>
      </c>
      <c r="M3304" t="s">
        <v>28</v>
      </c>
      <c r="N3304" s="5">
        <v>10.8</v>
      </c>
      <c r="O3304" s="7">
        <v>3</v>
      </c>
      <c r="P3304" s="5">
        <v>7.5</v>
      </c>
      <c r="Q3304" s="5">
        <v>3.3</v>
      </c>
      <c r="R3304" s="22">
        <f>Tabla1[[#This Row],[Fecha de Envío]]-Tabla1[[#This Row],[Fecha de Orden]]</f>
        <v>16</v>
      </c>
      <c r="S3304" s="24">
        <f>YEAR(Tabla1[[#This Row],[Fecha de Orden]])</f>
        <v>2022</v>
      </c>
      <c r="T3304" t="str">
        <f>VLOOKUP(Tabla1[[#This Row],[Nombre del Producto]],Tabla2[[Nombre Producto]:[Costo Unitario]],2,FALSE)</f>
        <v>Lot's O' Nuts</v>
      </c>
      <c r="U3304" t="str">
        <f>VLOOKUP(Tabla1[[#This Row],[Fábrica]],Tabla3[],4,FALSE)</f>
        <v>Arizona</v>
      </c>
    </row>
    <row r="3305" spans="1:21" x14ac:dyDescent="0.25">
      <c r="A3305" t="s">
        <v>5246</v>
      </c>
      <c r="B3305" s="3">
        <v>44905</v>
      </c>
      <c r="C3305" s="3">
        <v>44921</v>
      </c>
      <c r="D3305" t="s">
        <v>18</v>
      </c>
      <c r="E3305">
        <v>138093</v>
      </c>
      <c r="F3305" t="s">
        <v>19</v>
      </c>
      <c r="G3305" t="s">
        <v>582</v>
      </c>
      <c r="H3305" t="s">
        <v>583</v>
      </c>
      <c r="I3305">
        <v>21215</v>
      </c>
      <c r="J3305" t="s">
        <v>22</v>
      </c>
      <c r="K3305" t="s">
        <v>32</v>
      </c>
      <c r="L3305" t="s">
        <v>33</v>
      </c>
      <c r="M3305" t="s">
        <v>34</v>
      </c>
      <c r="N3305" s="5">
        <v>18</v>
      </c>
      <c r="O3305" s="7">
        <v>5</v>
      </c>
      <c r="P3305" s="5">
        <v>12</v>
      </c>
      <c r="Q3305" s="5">
        <v>6</v>
      </c>
      <c r="R3305" s="22">
        <f>Tabla1[[#This Row],[Fecha de Envío]]-Tabla1[[#This Row],[Fecha de Orden]]</f>
        <v>16</v>
      </c>
      <c r="S3305" s="24">
        <f>YEAR(Tabla1[[#This Row],[Fecha de Orden]])</f>
        <v>2022</v>
      </c>
      <c r="T3305" t="str">
        <f>VLOOKUP(Tabla1[[#This Row],[Nombre del Producto]],Tabla2[[Nombre Producto]:[Costo Unitario]],2,FALSE)</f>
        <v>Lot's O' Nuts</v>
      </c>
      <c r="U3305" t="str">
        <f>VLOOKUP(Tabla1[[#This Row],[Fábrica]],Tabla3[],4,FALSE)</f>
        <v>Arizona</v>
      </c>
    </row>
    <row r="3306" spans="1:21" x14ac:dyDescent="0.25">
      <c r="A3306" t="s">
        <v>5276</v>
      </c>
      <c r="B3306" s="3">
        <v>44905</v>
      </c>
      <c r="C3306" s="3">
        <v>44921</v>
      </c>
      <c r="D3306" t="s">
        <v>18</v>
      </c>
      <c r="E3306">
        <v>168732</v>
      </c>
      <c r="F3306" t="s">
        <v>19</v>
      </c>
      <c r="G3306" t="s">
        <v>535</v>
      </c>
      <c r="H3306" t="s">
        <v>73</v>
      </c>
      <c r="I3306">
        <v>30076</v>
      </c>
      <c r="J3306" t="s">
        <v>22</v>
      </c>
      <c r="K3306" t="s">
        <v>66</v>
      </c>
      <c r="L3306" t="s">
        <v>27</v>
      </c>
      <c r="M3306" t="s">
        <v>28</v>
      </c>
      <c r="N3306" s="5">
        <v>3.6</v>
      </c>
      <c r="O3306" s="7">
        <v>1</v>
      </c>
      <c r="P3306" s="5">
        <v>2.5</v>
      </c>
      <c r="Q3306" s="5">
        <v>1.1000000000000001</v>
      </c>
      <c r="R3306" s="22">
        <f>Tabla1[[#This Row],[Fecha de Envío]]-Tabla1[[#This Row],[Fecha de Orden]]</f>
        <v>16</v>
      </c>
      <c r="S3306" s="24">
        <f>YEAR(Tabla1[[#This Row],[Fecha de Orden]])</f>
        <v>2022</v>
      </c>
      <c r="T3306" t="str">
        <f>VLOOKUP(Tabla1[[#This Row],[Nombre del Producto]],Tabla2[[Nombre Producto]:[Costo Unitario]],2,FALSE)</f>
        <v>Lot's O' Nuts</v>
      </c>
      <c r="U3306" t="str">
        <f>VLOOKUP(Tabla1[[#This Row],[Fábrica]],Tabla3[],4,FALSE)</f>
        <v>Arizona</v>
      </c>
    </row>
    <row r="3307" spans="1:21" x14ac:dyDescent="0.25">
      <c r="A3307" t="s">
        <v>5781</v>
      </c>
      <c r="B3307" s="3">
        <v>44905</v>
      </c>
      <c r="C3307" s="3">
        <v>44915</v>
      </c>
      <c r="D3307" t="s">
        <v>82</v>
      </c>
      <c r="E3307">
        <v>143105</v>
      </c>
      <c r="F3307" t="s">
        <v>19</v>
      </c>
      <c r="G3307" t="s">
        <v>30</v>
      </c>
      <c r="H3307" t="s">
        <v>31</v>
      </c>
      <c r="I3307">
        <v>10024</v>
      </c>
      <c r="J3307" t="s">
        <v>22</v>
      </c>
      <c r="K3307" t="s">
        <v>32</v>
      </c>
      <c r="L3307" t="s">
        <v>27</v>
      </c>
      <c r="M3307" t="s">
        <v>28</v>
      </c>
      <c r="N3307" s="5">
        <v>3.6</v>
      </c>
      <c r="O3307" s="7">
        <v>1</v>
      </c>
      <c r="P3307" s="5">
        <v>2.5</v>
      </c>
      <c r="Q3307" s="5">
        <v>1.1000000000000001</v>
      </c>
      <c r="R3307" s="22">
        <f>Tabla1[[#This Row],[Fecha de Envío]]-Tabla1[[#This Row],[Fecha de Orden]]</f>
        <v>10</v>
      </c>
      <c r="S3307" s="24">
        <f>YEAR(Tabla1[[#This Row],[Fecha de Orden]])</f>
        <v>2022</v>
      </c>
      <c r="T3307" t="str">
        <f>VLOOKUP(Tabla1[[#This Row],[Nombre del Producto]],Tabla2[[Nombre Producto]:[Costo Unitario]],2,FALSE)</f>
        <v>Lot's O' Nuts</v>
      </c>
      <c r="U3307" t="str">
        <f>VLOOKUP(Tabla1[[#This Row],[Fábrica]],Tabla3[],4,FALSE)</f>
        <v>Arizona</v>
      </c>
    </row>
    <row r="3308" spans="1:21" x14ac:dyDescent="0.25">
      <c r="A3308" t="s">
        <v>5782</v>
      </c>
      <c r="B3308" s="3">
        <v>44905</v>
      </c>
      <c r="C3308" s="3">
        <v>44915</v>
      </c>
      <c r="D3308" t="s">
        <v>82</v>
      </c>
      <c r="E3308">
        <v>143105</v>
      </c>
      <c r="F3308" t="s">
        <v>19</v>
      </c>
      <c r="G3308" t="s">
        <v>30</v>
      </c>
      <c r="H3308" t="s">
        <v>31</v>
      </c>
      <c r="I3308">
        <v>10024</v>
      </c>
      <c r="J3308" t="s">
        <v>22</v>
      </c>
      <c r="K3308" t="s">
        <v>32</v>
      </c>
      <c r="L3308" t="s">
        <v>24</v>
      </c>
      <c r="M3308" t="s">
        <v>25</v>
      </c>
      <c r="N3308" s="5">
        <v>26.25</v>
      </c>
      <c r="O3308" s="7">
        <v>7</v>
      </c>
      <c r="P3308" s="5">
        <v>17.149999999999999</v>
      </c>
      <c r="Q3308" s="5">
        <v>9.1</v>
      </c>
      <c r="R3308" s="22">
        <f>Tabla1[[#This Row],[Fecha de Envío]]-Tabla1[[#This Row],[Fecha de Orden]]</f>
        <v>10</v>
      </c>
      <c r="S3308" s="24">
        <f>YEAR(Tabla1[[#This Row],[Fecha de Orden]])</f>
        <v>2022</v>
      </c>
      <c r="T3308" t="str">
        <f>VLOOKUP(Tabla1[[#This Row],[Nombre del Producto]],Tabla2[[Nombre Producto]:[Costo Unitario]],2,FALSE)</f>
        <v>Wicked Choccy's</v>
      </c>
      <c r="U3308" t="str">
        <f>VLOOKUP(Tabla1[[#This Row],[Fábrica]],Tabla3[],4,FALSE)</f>
        <v>Georgia</v>
      </c>
    </row>
    <row r="3309" spans="1:21" x14ac:dyDescent="0.25">
      <c r="A3309" t="s">
        <v>5783</v>
      </c>
      <c r="B3309" s="3">
        <v>44905</v>
      </c>
      <c r="C3309" s="3">
        <v>44915</v>
      </c>
      <c r="D3309" t="s">
        <v>82</v>
      </c>
      <c r="E3309">
        <v>143105</v>
      </c>
      <c r="F3309" t="s">
        <v>19</v>
      </c>
      <c r="G3309" t="s">
        <v>30</v>
      </c>
      <c r="H3309" t="s">
        <v>31</v>
      </c>
      <c r="I3309">
        <v>10024</v>
      </c>
      <c r="J3309" t="s">
        <v>22</v>
      </c>
      <c r="K3309" t="s">
        <v>32</v>
      </c>
      <c r="L3309" t="s">
        <v>33</v>
      </c>
      <c r="M3309" t="s">
        <v>34</v>
      </c>
      <c r="N3309" s="5">
        <v>7.2</v>
      </c>
      <c r="O3309" s="7">
        <v>2</v>
      </c>
      <c r="P3309" s="5">
        <v>4.8</v>
      </c>
      <c r="Q3309" s="5">
        <v>2.4</v>
      </c>
      <c r="R3309" s="22">
        <f>Tabla1[[#This Row],[Fecha de Envío]]-Tabla1[[#This Row],[Fecha de Orden]]</f>
        <v>10</v>
      </c>
      <c r="S3309" s="24">
        <f>YEAR(Tabla1[[#This Row],[Fecha de Orden]])</f>
        <v>2022</v>
      </c>
      <c r="T3309" t="str">
        <f>VLOOKUP(Tabla1[[#This Row],[Nombre del Producto]],Tabla2[[Nombre Producto]:[Costo Unitario]],2,FALSE)</f>
        <v>Lot's O' Nuts</v>
      </c>
      <c r="U3309" t="str">
        <f>VLOOKUP(Tabla1[[#This Row],[Fábrica]],Tabla3[],4,FALSE)</f>
        <v>Arizona</v>
      </c>
    </row>
    <row r="3310" spans="1:21" x14ac:dyDescent="0.25">
      <c r="A3310" t="s">
        <v>6432</v>
      </c>
      <c r="B3310" s="3">
        <v>44905</v>
      </c>
      <c r="C3310" s="3">
        <v>44919</v>
      </c>
      <c r="D3310" t="s">
        <v>18</v>
      </c>
      <c r="E3310">
        <v>127502</v>
      </c>
      <c r="F3310" t="s">
        <v>19</v>
      </c>
      <c r="G3310" t="s">
        <v>20</v>
      </c>
      <c r="H3310" t="s">
        <v>21</v>
      </c>
      <c r="I3310">
        <v>94110</v>
      </c>
      <c r="J3310" t="s">
        <v>22</v>
      </c>
      <c r="K3310" t="s">
        <v>23</v>
      </c>
      <c r="L3310" t="s">
        <v>45</v>
      </c>
      <c r="M3310" t="s">
        <v>46</v>
      </c>
      <c r="N3310" s="5">
        <v>6.98</v>
      </c>
      <c r="O3310" s="7">
        <v>2</v>
      </c>
      <c r="P3310" s="5">
        <v>4.9800000000000004</v>
      </c>
      <c r="Q3310" s="5">
        <v>2</v>
      </c>
      <c r="R3310" s="22">
        <f>Tabla1[[#This Row],[Fecha de Envío]]-Tabla1[[#This Row],[Fecha de Orden]]</f>
        <v>14</v>
      </c>
      <c r="S3310" s="24">
        <f>YEAR(Tabla1[[#This Row],[Fecha de Orden]])</f>
        <v>2022</v>
      </c>
      <c r="T3310" t="str">
        <f>VLOOKUP(Tabla1[[#This Row],[Nombre del Producto]],Tabla2[[Nombre Producto]:[Costo Unitario]],2,FALSE)</f>
        <v>Lot's O' Nuts</v>
      </c>
      <c r="U3310" t="str">
        <f>VLOOKUP(Tabla1[[#This Row],[Fábrica]],Tabla3[],4,FALSE)</f>
        <v>Arizona</v>
      </c>
    </row>
    <row r="3311" spans="1:21" x14ac:dyDescent="0.25">
      <c r="A3311" t="s">
        <v>7290</v>
      </c>
      <c r="B3311" s="3">
        <v>44905</v>
      </c>
      <c r="C3311" s="3">
        <v>44921</v>
      </c>
      <c r="D3311" t="s">
        <v>18</v>
      </c>
      <c r="E3311">
        <v>112823</v>
      </c>
      <c r="F3311" t="s">
        <v>19</v>
      </c>
      <c r="G3311" t="s">
        <v>626</v>
      </c>
      <c r="H3311" t="s">
        <v>210</v>
      </c>
      <c r="I3311">
        <v>44105</v>
      </c>
      <c r="J3311" t="s">
        <v>22</v>
      </c>
      <c r="K3311" t="s">
        <v>32</v>
      </c>
      <c r="L3311" t="s">
        <v>27</v>
      </c>
      <c r="M3311" t="s">
        <v>28</v>
      </c>
      <c r="N3311" s="5">
        <v>7.2</v>
      </c>
      <c r="O3311" s="7">
        <v>2</v>
      </c>
      <c r="P3311" s="5">
        <v>5</v>
      </c>
      <c r="Q3311" s="5">
        <v>2.2000000000000002</v>
      </c>
      <c r="R3311" s="22">
        <f>Tabla1[[#This Row],[Fecha de Envío]]-Tabla1[[#This Row],[Fecha de Orden]]</f>
        <v>16</v>
      </c>
      <c r="S3311" s="24">
        <f>YEAR(Tabla1[[#This Row],[Fecha de Orden]])</f>
        <v>2022</v>
      </c>
      <c r="T3311" t="str">
        <f>VLOOKUP(Tabla1[[#This Row],[Nombre del Producto]],Tabla2[[Nombre Producto]:[Costo Unitario]],2,FALSE)</f>
        <v>Lot's O' Nuts</v>
      </c>
      <c r="U3311" t="str">
        <f>VLOOKUP(Tabla1[[#This Row],[Fábrica]],Tabla3[],4,FALSE)</f>
        <v>Arizona</v>
      </c>
    </row>
    <row r="3312" spans="1:21" x14ac:dyDescent="0.25">
      <c r="A3312" t="s">
        <v>1604</v>
      </c>
      <c r="B3312" s="3">
        <v>44906</v>
      </c>
      <c r="C3312" s="3">
        <v>44919</v>
      </c>
      <c r="D3312" t="s">
        <v>39</v>
      </c>
      <c r="E3312">
        <v>135853</v>
      </c>
      <c r="F3312" t="s">
        <v>19</v>
      </c>
      <c r="G3312" t="s">
        <v>92</v>
      </c>
      <c r="H3312" t="s">
        <v>93</v>
      </c>
      <c r="I3312">
        <v>48205</v>
      </c>
      <c r="J3312" t="s">
        <v>22</v>
      </c>
      <c r="K3312" t="s">
        <v>43</v>
      </c>
      <c r="L3312" t="s">
        <v>27</v>
      </c>
      <c r="M3312" t="s">
        <v>28</v>
      </c>
      <c r="N3312" s="5">
        <v>7.2</v>
      </c>
      <c r="O3312" s="7">
        <v>2</v>
      </c>
      <c r="P3312" s="5">
        <v>5</v>
      </c>
      <c r="Q3312" s="5">
        <v>2.2000000000000002</v>
      </c>
      <c r="R3312" s="22">
        <f>Tabla1[[#This Row],[Fecha de Envío]]-Tabla1[[#This Row],[Fecha de Orden]]</f>
        <v>13</v>
      </c>
      <c r="S3312" s="24">
        <f>YEAR(Tabla1[[#This Row],[Fecha de Orden]])</f>
        <v>2022</v>
      </c>
      <c r="T3312" t="str">
        <f>VLOOKUP(Tabla1[[#This Row],[Nombre del Producto]],Tabla2[[Nombre Producto]:[Costo Unitario]],2,FALSE)</f>
        <v>Lot's O' Nuts</v>
      </c>
      <c r="U3312" t="str">
        <f>VLOOKUP(Tabla1[[#This Row],[Fábrica]],Tabla3[],4,FALSE)</f>
        <v>Arizona</v>
      </c>
    </row>
    <row r="3313" spans="1:21" x14ac:dyDescent="0.25">
      <c r="A3313" t="s">
        <v>1605</v>
      </c>
      <c r="B3313" s="3">
        <v>44906</v>
      </c>
      <c r="C3313" s="3">
        <v>44919</v>
      </c>
      <c r="D3313" t="s">
        <v>39</v>
      </c>
      <c r="E3313">
        <v>135853</v>
      </c>
      <c r="F3313" t="s">
        <v>19</v>
      </c>
      <c r="G3313" t="s">
        <v>92</v>
      </c>
      <c r="H3313" t="s">
        <v>93</v>
      </c>
      <c r="I3313">
        <v>48205</v>
      </c>
      <c r="J3313" t="s">
        <v>22</v>
      </c>
      <c r="K3313" t="s">
        <v>43</v>
      </c>
      <c r="L3313" t="s">
        <v>36</v>
      </c>
      <c r="M3313" t="s">
        <v>37</v>
      </c>
      <c r="N3313" s="5">
        <v>3.25</v>
      </c>
      <c r="O3313" s="7">
        <v>1</v>
      </c>
      <c r="P3313" s="5">
        <v>2.11</v>
      </c>
      <c r="Q3313" s="5">
        <v>1.1399999999999999</v>
      </c>
      <c r="R3313" s="22">
        <f>Tabla1[[#This Row],[Fecha de Envío]]-Tabla1[[#This Row],[Fecha de Orden]]</f>
        <v>13</v>
      </c>
      <c r="S3313" s="24">
        <f>YEAR(Tabla1[[#This Row],[Fecha de Orden]])</f>
        <v>2022</v>
      </c>
      <c r="T3313" t="str">
        <f>VLOOKUP(Tabla1[[#This Row],[Nombre del Producto]],Tabla2[[Nombre Producto]:[Costo Unitario]],2,FALSE)</f>
        <v>Wicked Choccy's</v>
      </c>
      <c r="U3313" t="str">
        <f>VLOOKUP(Tabla1[[#This Row],[Fábrica]],Tabla3[],4,FALSE)</f>
        <v>Georgia</v>
      </c>
    </row>
    <row r="3314" spans="1:21" x14ac:dyDescent="0.25">
      <c r="A3314" t="s">
        <v>3705</v>
      </c>
      <c r="B3314" s="3">
        <v>44906</v>
      </c>
      <c r="C3314" s="3">
        <v>44920</v>
      </c>
      <c r="D3314" t="s">
        <v>18</v>
      </c>
      <c r="E3314">
        <v>120572</v>
      </c>
      <c r="F3314" t="s">
        <v>19</v>
      </c>
      <c r="G3314" t="s">
        <v>242</v>
      </c>
      <c r="H3314" t="s">
        <v>255</v>
      </c>
      <c r="I3314">
        <v>32216</v>
      </c>
      <c r="J3314" t="s">
        <v>22</v>
      </c>
      <c r="K3314" t="s">
        <v>66</v>
      </c>
      <c r="L3314" t="s">
        <v>36</v>
      </c>
      <c r="M3314" t="s">
        <v>37</v>
      </c>
      <c r="N3314" s="5">
        <v>6.5</v>
      </c>
      <c r="O3314" s="7">
        <v>2</v>
      </c>
      <c r="P3314" s="5">
        <v>4.22</v>
      </c>
      <c r="Q3314" s="5">
        <v>2.2799999999999998</v>
      </c>
      <c r="R3314" s="22">
        <f>Tabla1[[#This Row],[Fecha de Envío]]-Tabla1[[#This Row],[Fecha de Orden]]</f>
        <v>14</v>
      </c>
      <c r="S3314" s="24">
        <f>YEAR(Tabla1[[#This Row],[Fecha de Orden]])</f>
        <v>2022</v>
      </c>
      <c r="T3314" t="str">
        <f>VLOOKUP(Tabla1[[#This Row],[Nombre del Producto]],Tabla2[[Nombre Producto]:[Costo Unitario]],2,FALSE)</f>
        <v>Wicked Choccy's</v>
      </c>
      <c r="U3314" t="str">
        <f>VLOOKUP(Tabla1[[#This Row],[Fábrica]],Tabla3[],4,FALSE)</f>
        <v>Georgia</v>
      </c>
    </row>
    <row r="3315" spans="1:21" x14ac:dyDescent="0.25">
      <c r="A3315" t="s">
        <v>4099</v>
      </c>
      <c r="B3315" s="3">
        <v>44906</v>
      </c>
      <c r="C3315" s="3">
        <v>44921</v>
      </c>
      <c r="D3315" t="s">
        <v>18</v>
      </c>
      <c r="E3315">
        <v>104346</v>
      </c>
      <c r="F3315" t="s">
        <v>19</v>
      </c>
      <c r="G3315" t="s">
        <v>1987</v>
      </c>
      <c r="H3315" t="s">
        <v>203</v>
      </c>
      <c r="I3315">
        <v>80906</v>
      </c>
      <c r="J3315" t="s">
        <v>22</v>
      </c>
      <c r="K3315" t="s">
        <v>23</v>
      </c>
      <c r="L3315" t="s">
        <v>45</v>
      </c>
      <c r="M3315" t="s">
        <v>46</v>
      </c>
      <c r="N3315" s="5">
        <v>13.96</v>
      </c>
      <c r="O3315" s="7">
        <v>4</v>
      </c>
      <c r="P3315" s="5">
        <v>9.9600000000000009</v>
      </c>
      <c r="Q3315" s="5">
        <v>4</v>
      </c>
      <c r="R3315" s="22">
        <f>Tabla1[[#This Row],[Fecha de Envío]]-Tabla1[[#This Row],[Fecha de Orden]]</f>
        <v>15</v>
      </c>
      <c r="S3315" s="24">
        <f>YEAR(Tabla1[[#This Row],[Fecha de Orden]])</f>
        <v>2022</v>
      </c>
      <c r="T3315" t="str">
        <f>VLOOKUP(Tabla1[[#This Row],[Nombre del Producto]],Tabla2[[Nombre Producto]:[Costo Unitario]],2,FALSE)</f>
        <v>Lot's O' Nuts</v>
      </c>
      <c r="U3315" t="str">
        <f>VLOOKUP(Tabla1[[#This Row],[Fábrica]],Tabla3[],4,FALSE)</f>
        <v>Arizona</v>
      </c>
    </row>
    <row r="3316" spans="1:21" x14ac:dyDescent="0.25">
      <c r="A3316" t="s">
        <v>4100</v>
      </c>
      <c r="B3316" s="3">
        <v>44906</v>
      </c>
      <c r="C3316" s="3">
        <v>44921</v>
      </c>
      <c r="D3316" t="s">
        <v>18</v>
      </c>
      <c r="E3316">
        <v>104346</v>
      </c>
      <c r="F3316" t="s">
        <v>19</v>
      </c>
      <c r="G3316" t="s">
        <v>1987</v>
      </c>
      <c r="H3316" t="s">
        <v>203</v>
      </c>
      <c r="I3316">
        <v>80906</v>
      </c>
      <c r="J3316" t="s">
        <v>22</v>
      </c>
      <c r="K3316" t="s">
        <v>23</v>
      </c>
      <c r="L3316" t="s">
        <v>24</v>
      </c>
      <c r="M3316" t="s">
        <v>25</v>
      </c>
      <c r="N3316" s="5">
        <v>18.75</v>
      </c>
      <c r="O3316" s="7">
        <v>5</v>
      </c>
      <c r="P3316" s="5">
        <v>12.25</v>
      </c>
      <c r="Q3316" s="5">
        <v>6.5</v>
      </c>
      <c r="R3316" s="22">
        <f>Tabla1[[#This Row],[Fecha de Envío]]-Tabla1[[#This Row],[Fecha de Orden]]</f>
        <v>15</v>
      </c>
      <c r="S3316" s="24">
        <f>YEAR(Tabla1[[#This Row],[Fecha de Orden]])</f>
        <v>2022</v>
      </c>
      <c r="T3316" t="str">
        <f>VLOOKUP(Tabla1[[#This Row],[Nombre del Producto]],Tabla2[[Nombre Producto]:[Costo Unitario]],2,FALSE)</f>
        <v>Wicked Choccy's</v>
      </c>
      <c r="U3316" t="str">
        <f>VLOOKUP(Tabla1[[#This Row],[Fábrica]],Tabla3[],4,FALSE)</f>
        <v>Georgia</v>
      </c>
    </row>
    <row r="3317" spans="1:21" x14ac:dyDescent="0.25">
      <c r="A3317" t="s">
        <v>4101</v>
      </c>
      <c r="B3317" s="3">
        <v>44906</v>
      </c>
      <c r="C3317" s="3">
        <v>44921</v>
      </c>
      <c r="D3317" t="s">
        <v>18</v>
      </c>
      <c r="E3317">
        <v>104346</v>
      </c>
      <c r="F3317" t="s">
        <v>19</v>
      </c>
      <c r="G3317" t="s">
        <v>1987</v>
      </c>
      <c r="H3317" t="s">
        <v>203</v>
      </c>
      <c r="I3317">
        <v>80906</v>
      </c>
      <c r="J3317" t="s">
        <v>22</v>
      </c>
      <c r="K3317" t="s">
        <v>23</v>
      </c>
      <c r="L3317" t="s">
        <v>33</v>
      </c>
      <c r="M3317" t="s">
        <v>34</v>
      </c>
      <c r="N3317" s="5">
        <v>32.4</v>
      </c>
      <c r="O3317" s="7">
        <v>9</v>
      </c>
      <c r="P3317" s="5">
        <v>21.6</v>
      </c>
      <c r="Q3317" s="5">
        <v>10.8</v>
      </c>
      <c r="R3317" s="22">
        <f>Tabla1[[#This Row],[Fecha de Envío]]-Tabla1[[#This Row],[Fecha de Orden]]</f>
        <v>15</v>
      </c>
      <c r="S3317" s="24">
        <f>YEAR(Tabla1[[#This Row],[Fecha de Orden]])</f>
        <v>2022</v>
      </c>
      <c r="T3317" t="str">
        <f>VLOOKUP(Tabla1[[#This Row],[Nombre del Producto]],Tabla2[[Nombre Producto]:[Costo Unitario]],2,FALSE)</f>
        <v>Lot's O' Nuts</v>
      </c>
      <c r="U3317" t="str">
        <f>VLOOKUP(Tabla1[[#This Row],[Fábrica]],Tabla3[],4,FALSE)</f>
        <v>Arizona</v>
      </c>
    </row>
    <row r="3318" spans="1:21" x14ac:dyDescent="0.25">
      <c r="A3318" t="s">
        <v>4102</v>
      </c>
      <c r="B3318" s="3">
        <v>44906</v>
      </c>
      <c r="C3318" s="3">
        <v>44921</v>
      </c>
      <c r="D3318" t="s">
        <v>18</v>
      </c>
      <c r="E3318">
        <v>104346</v>
      </c>
      <c r="F3318" t="s">
        <v>19</v>
      </c>
      <c r="G3318" t="s">
        <v>1987</v>
      </c>
      <c r="H3318" t="s">
        <v>203</v>
      </c>
      <c r="I3318">
        <v>80906</v>
      </c>
      <c r="J3318" t="s">
        <v>22</v>
      </c>
      <c r="K3318" t="s">
        <v>23</v>
      </c>
      <c r="L3318" t="s">
        <v>27</v>
      </c>
      <c r="M3318" t="s">
        <v>28</v>
      </c>
      <c r="N3318" s="5">
        <v>18</v>
      </c>
      <c r="O3318" s="7">
        <v>5</v>
      </c>
      <c r="P3318" s="5">
        <v>12.5</v>
      </c>
      <c r="Q3318" s="5">
        <v>5.5</v>
      </c>
      <c r="R3318" s="22">
        <f>Tabla1[[#This Row],[Fecha de Envío]]-Tabla1[[#This Row],[Fecha de Orden]]</f>
        <v>15</v>
      </c>
      <c r="S3318" s="24">
        <f>YEAR(Tabla1[[#This Row],[Fecha de Orden]])</f>
        <v>2022</v>
      </c>
      <c r="T3318" t="str">
        <f>VLOOKUP(Tabla1[[#This Row],[Nombre del Producto]],Tabla2[[Nombre Producto]:[Costo Unitario]],2,FALSE)</f>
        <v>Lot's O' Nuts</v>
      </c>
      <c r="U3318" t="str">
        <f>VLOOKUP(Tabla1[[#This Row],[Fábrica]],Tabla3[],4,FALSE)</f>
        <v>Arizona</v>
      </c>
    </row>
    <row r="3319" spans="1:21" x14ac:dyDescent="0.25">
      <c r="A3319" t="s">
        <v>4103</v>
      </c>
      <c r="B3319" s="3">
        <v>44906</v>
      </c>
      <c r="C3319" s="3">
        <v>44921</v>
      </c>
      <c r="D3319" t="s">
        <v>18</v>
      </c>
      <c r="E3319">
        <v>104346</v>
      </c>
      <c r="F3319" t="s">
        <v>19</v>
      </c>
      <c r="G3319" t="s">
        <v>1987</v>
      </c>
      <c r="H3319" t="s">
        <v>203</v>
      </c>
      <c r="I3319">
        <v>80906</v>
      </c>
      <c r="J3319" t="s">
        <v>22</v>
      </c>
      <c r="K3319" t="s">
        <v>23</v>
      </c>
      <c r="L3319" t="s">
        <v>36</v>
      </c>
      <c r="M3319" t="s">
        <v>37</v>
      </c>
      <c r="N3319" s="5">
        <v>16.25</v>
      </c>
      <c r="O3319" s="7">
        <v>5</v>
      </c>
      <c r="P3319" s="5">
        <v>10.55</v>
      </c>
      <c r="Q3319" s="5">
        <v>5.7</v>
      </c>
      <c r="R3319" s="22">
        <f>Tabla1[[#This Row],[Fecha de Envío]]-Tabla1[[#This Row],[Fecha de Orden]]</f>
        <v>15</v>
      </c>
      <c r="S3319" s="24">
        <f>YEAR(Tabla1[[#This Row],[Fecha de Orden]])</f>
        <v>2022</v>
      </c>
      <c r="T3319" t="str">
        <f>VLOOKUP(Tabla1[[#This Row],[Nombre del Producto]],Tabla2[[Nombre Producto]:[Costo Unitario]],2,FALSE)</f>
        <v>Wicked Choccy's</v>
      </c>
      <c r="U3319" t="str">
        <f>VLOOKUP(Tabla1[[#This Row],[Fábrica]],Tabla3[],4,FALSE)</f>
        <v>Georgia</v>
      </c>
    </row>
    <row r="3320" spans="1:21" x14ac:dyDescent="0.25">
      <c r="A3320" t="s">
        <v>4560</v>
      </c>
      <c r="B3320" s="3">
        <v>44906</v>
      </c>
      <c r="C3320" s="3">
        <v>44922</v>
      </c>
      <c r="D3320" t="s">
        <v>18</v>
      </c>
      <c r="E3320">
        <v>134082</v>
      </c>
      <c r="F3320" t="s">
        <v>19</v>
      </c>
      <c r="G3320" t="s">
        <v>1224</v>
      </c>
      <c r="H3320" t="s">
        <v>21</v>
      </c>
      <c r="I3320">
        <v>92404</v>
      </c>
      <c r="J3320" t="s">
        <v>22</v>
      </c>
      <c r="K3320" t="s">
        <v>23</v>
      </c>
      <c r="L3320" t="s">
        <v>24</v>
      </c>
      <c r="M3320" t="s">
        <v>25</v>
      </c>
      <c r="N3320" s="5">
        <v>15</v>
      </c>
      <c r="O3320" s="7">
        <v>4</v>
      </c>
      <c r="P3320" s="5">
        <v>9.8000000000000007</v>
      </c>
      <c r="Q3320" s="5">
        <v>5.2</v>
      </c>
      <c r="R3320" s="22">
        <f>Tabla1[[#This Row],[Fecha de Envío]]-Tabla1[[#This Row],[Fecha de Orden]]</f>
        <v>16</v>
      </c>
      <c r="S3320" s="24">
        <f>YEAR(Tabla1[[#This Row],[Fecha de Orden]])</f>
        <v>2022</v>
      </c>
      <c r="T3320" t="str">
        <f>VLOOKUP(Tabla1[[#This Row],[Nombre del Producto]],Tabla2[[Nombre Producto]:[Costo Unitario]],2,FALSE)</f>
        <v>Wicked Choccy's</v>
      </c>
      <c r="U3320" t="str">
        <f>VLOOKUP(Tabla1[[#This Row],[Fábrica]],Tabla3[],4,FALSE)</f>
        <v>Georgia</v>
      </c>
    </row>
    <row r="3321" spans="1:21" x14ac:dyDescent="0.25">
      <c r="A3321" t="s">
        <v>5461</v>
      </c>
      <c r="B3321" s="3">
        <v>44906</v>
      </c>
      <c r="C3321" s="3">
        <v>44920</v>
      </c>
      <c r="D3321" t="s">
        <v>18</v>
      </c>
      <c r="E3321">
        <v>106362</v>
      </c>
      <c r="F3321" t="s">
        <v>19</v>
      </c>
      <c r="G3321" t="s">
        <v>443</v>
      </c>
      <c r="H3321" t="s">
        <v>210</v>
      </c>
      <c r="I3321">
        <v>45373</v>
      </c>
      <c r="J3321" t="s">
        <v>22</v>
      </c>
      <c r="K3321" t="s">
        <v>32</v>
      </c>
      <c r="L3321" t="s">
        <v>45</v>
      </c>
      <c r="M3321" t="s">
        <v>46</v>
      </c>
      <c r="N3321" s="5">
        <v>10.47</v>
      </c>
      <c r="O3321" s="7">
        <v>3</v>
      </c>
      <c r="P3321" s="5">
        <v>7.47</v>
      </c>
      <c r="Q3321" s="5">
        <v>3</v>
      </c>
      <c r="R3321" s="22">
        <f>Tabla1[[#This Row],[Fecha de Envío]]-Tabla1[[#This Row],[Fecha de Orden]]</f>
        <v>14</v>
      </c>
      <c r="S3321" s="24">
        <f>YEAR(Tabla1[[#This Row],[Fecha de Orden]])</f>
        <v>2022</v>
      </c>
      <c r="T3321" t="str">
        <f>VLOOKUP(Tabla1[[#This Row],[Nombre del Producto]],Tabla2[[Nombre Producto]:[Costo Unitario]],2,FALSE)</f>
        <v>Lot's O' Nuts</v>
      </c>
      <c r="U3321" t="str">
        <f>VLOOKUP(Tabla1[[#This Row],[Fábrica]],Tabla3[],4,FALSE)</f>
        <v>Arizona</v>
      </c>
    </row>
    <row r="3322" spans="1:21" x14ac:dyDescent="0.25">
      <c r="A3322" t="s">
        <v>7979</v>
      </c>
      <c r="B3322" s="3">
        <v>44906</v>
      </c>
      <c r="C3322" s="3">
        <v>44916</v>
      </c>
      <c r="D3322" t="s">
        <v>82</v>
      </c>
      <c r="E3322">
        <v>155761</v>
      </c>
      <c r="F3322" t="s">
        <v>19</v>
      </c>
      <c r="G3322" t="s">
        <v>159</v>
      </c>
      <c r="H3322" t="s">
        <v>42</v>
      </c>
      <c r="I3322">
        <v>77041</v>
      </c>
      <c r="J3322" t="s">
        <v>22</v>
      </c>
      <c r="K3322" t="s">
        <v>43</v>
      </c>
      <c r="L3322" t="s">
        <v>36</v>
      </c>
      <c r="M3322" t="s">
        <v>37</v>
      </c>
      <c r="N3322" s="5">
        <v>9.75</v>
      </c>
      <c r="O3322" s="7">
        <v>3</v>
      </c>
      <c r="P3322" s="5">
        <v>6.33</v>
      </c>
      <c r="Q3322" s="5">
        <v>3.42</v>
      </c>
      <c r="R3322" s="22">
        <f>Tabla1[[#This Row],[Fecha de Envío]]-Tabla1[[#This Row],[Fecha de Orden]]</f>
        <v>10</v>
      </c>
      <c r="S3322" s="24">
        <f>YEAR(Tabla1[[#This Row],[Fecha de Orden]])</f>
        <v>2022</v>
      </c>
      <c r="T3322" t="str">
        <f>VLOOKUP(Tabla1[[#This Row],[Nombre del Producto]],Tabla2[[Nombre Producto]:[Costo Unitario]],2,FALSE)</f>
        <v>Wicked Choccy's</v>
      </c>
      <c r="U3322" t="str">
        <f>VLOOKUP(Tabla1[[#This Row],[Fábrica]],Tabla3[],4,FALSE)</f>
        <v>Georgia</v>
      </c>
    </row>
    <row r="3323" spans="1:21" x14ac:dyDescent="0.25">
      <c r="A3323" t="s">
        <v>7980</v>
      </c>
      <c r="B3323" s="3">
        <v>44906</v>
      </c>
      <c r="C3323" s="3">
        <v>44916</v>
      </c>
      <c r="D3323" t="s">
        <v>82</v>
      </c>
      <c r="E3323">
        <v>155761</v>
      </c>
      <c r="F3323" t="s">
        <v>19</v>
      </c>
      <c r="G3323" t="s">
        <v>159</v>
      </c>
      <c r="H3323" t="s">
        <v>42</v>
      </c>
      <c r="I3323">
        <v>77041</v>
      </c>
      <c r="J3323" t="s">
        <v>22</v>
      </c>
      <c r="K3323" t="s">
        <v>43</v>
      </c>
      <c r="L3323" t="s">
        <v>33</v>
      </c>
      <c r="M3323" t="s">
        <v>34</v>
      </c>
      <c r="N3323" s="5">
        <v>7.2</v>
      </c>
      <c r="O3323" s="7">
        <v>2</v>
      </c>
      <c r="P3323" s="5">
        <v>4.8</v>
      </c>
      <c r="Q3323" s="5">
        <v>2.4</v>
      </c>
      <c r="R3323" s="22">
        <f>Tabla1[[#This Row],[Fecha de Envío]]-Tabla1[[#This Row],[Fecha de Orden]]</f>
        <v>10</v>
      </c>
      <c r="S3323" s="24">
        <f>YEAR(Tabla1[[#This Row],[Fecha de Orden]])</f>
        <v>2022</v>
      </c>
      <c r="T3323" t="str">
        <f>VLOOKUP(Tabla1[[#This Row],[Nombre del Producto]],Tabla2[[Nombre Producto]:[Costo Unitario]],2,FALSE)</f>
        <v>Lot's O' Nuts</v>
      </c>
      <c r="U3323" t="str">
        <f>VLOOKUP(Tabla1[[#This Row],[Fábrica]],Tabla3[],4,FALSE)</f>
        <v>Arizona</v>
      </c>
    </row>
    <row r="3324" spans="1:21" x14ac:dyDescent="0.25">
      <c r="A3324" t="s">
        <v>8522</v>
      </c>
      <c r="B3324" s="3">
        <v>44906</v>
      </c>
      <c r="C3324" s="3">
        <v>44917</v>
      </c>
      <c r="D3324" t="s">
        <v>39</v>
      </c>
      <c r="E3324">
        <v>150560</v>
      </c>
      <c r="F3324" t="s">
        <v>19</v>
      </c>
      <c r="G3324" t="s">
        <v>5602</v>
      </c>
      <c r="H3324" t="s">
        <v>133</v>
      </c>
      <c r="I3324">
        <v>23434</v>
      </c>
      <c r="J3324" t="s">
        <v>22</v>
      </c>
      <c r="K3324" t="s">
        <v>66</v>
      </c>
      <c r="L3324" t="s">
        <v>33</v>
      </c>
      <c r="M3324" t="s">
        <v>34</v>
      </c>
      <c r="N3324" s="5">
        <v>7.2</v>
      </c>
      <c r="O3324" s="7">
        <v>2</v>
      </c>
      <c r="P3324" s="5">
        <v>4.8</v>
      </c>
      <c r="Q3324" s="5">
        <v>2.4</v>
      </c>
      <c r="R3324" s="22">
        <f>Tabla1[[#This Row],[Fecha de Envío]]-Tabla1[[#This Row],[Fecha de Orden]]</f>
        <v>11</v>
      </c>
      <c r="S3324" s="24">
        <f>YEAR(Tabla1[[#This Row],[Fecha de Orden]])</f>
        <v>2022</v>
      </c>
      <c r="T3324" t="str">
        <f>VLOOKUP(Tabla1[[#This Row],[Nombre del Producto]],Tabla2[[Nombre Producto]:[Costo Unitario]],2,FALSE)</f>
        <v>Lot's O' Nuts</v>
      </c>
      <c r="U3324" t="str">
        <f>VLOOKUP(Tabla1[[#This Row],[Fábrica]],Tabla3[],4,FALSE)</f>
        <v>Arizona</v>
      </c>
    </row>
    <row r="3325" spans="1:21" x14ac:dyDescent="0.25">
      <c r="A3325" t="s">
        <v>2682</v>
      </c>
      <c r="B3325" s="3">
        <v>44907</v>
      </c>
      <c r="C3325" s="3">
        <v>44920</v>
      </c>
      <c r="D3325" t="s">
        <v>39</v>
      </c>
      <c r="E3325">
        <v>145065</v>
      </c>
      <c r="F3325" t="s">
        <v>19</v>
      </c>
      <c r="G3325" t="s">
        <v>120</v>
      </c>
      <c r="H3325" t="s">
        <v>21</v>
      </c>
      <c r="I3325">
        <v>92105</v>
      </c>
      <c r="J3325" t="s">
        <v>22</v>
      </c>
      <c r="K3325" t="s">
        <v>23</v>
      </c>
      <c r="L3325" t="s">
        <v>36</v>
      </c>
      <c r="M3325" t="s">
        <v>37</v>
      </c>
      <c r="N3325" s="5">
        <v>6.5</v>
      </c>
      <c r="O3325" s="7">
        <v>2</v>
      </c>
      <c r="P3325" s="5">
        <v>4.22</v>
      </c>
      <c r="Q3325" s="5">
        <v>2.2799999999999998</v>
      </c>
      <c r="R3325" s="22">
        <f>Tabla1[[#This Row],[Fecha de Envío]]-Tabla1[[#This Row],[Fecha de Orden]]</f>
        <v>13</v>
      </c>
      <c r="S3325" s="24">
        <f>YEAR(Tabla1[[#This Row],[Fecha de Orden]])</f>
        <v>2022</v>
      </c>
      <c r="T3325" t="str">
        <f>VLOOKUP(Tabla1[[#This Row],[Nombre del Producto]],Tabla2[[Nombre Producto]:[Costo Unitario]],2,FALSE)</f>
        <v>Wicked Choccy's</v>
      </c>
      <c r="U3325" t="str">
        <f>VLOOKUP(Tabla1[[#This Row],[Fábrica]],Tabla3[],4,FALSE)</f>
        <v>Georgia</v>
      </c>
    </row>
    <row r="3326" spans="1:21" x14ac:dyDescent="0.25">
      <c r="A3326" t="s">
        <v>2683</v>
      </c>
      <c r="B3326" s="3">
        <v>44907</v>
      </c>
      <c r="C3326" s="3">
        <v>44920</v>
      </c>
      <c r="D3326" t="s">
        <v>39</v>
      </c>
      <c r="E3326">
        <v>145065</v>
      </c>
      <c r="F3326" t="s">
        <v>19</v>
      </c>
      <c r="G3326" t="s">
        <v>120</v>
      </c>
      <c r="H3326" t="s">
        <v>21</v>
      </c>
      <c r="I3326">
        <v>92105</v>
      </c>
      <c r="J3326" t="s">
        <v>22</v>
      </c>
      <c r="K3326" t="s">
        <v>23</v>
      </c>
      <c r="L3326" t="s">
        <v>33</v>
      </c>
      <c r="M3326" t="s">
        <v>34</v>
      </c>
      <c r="N3326" s="5">
        <v>7.2</v>
      </c>
      <c r="O3326" s="7">
        <v>2</v>
      </c>
      <c r="P3326" s="5">
        <v>4.8</v>
      </c>
      <c r="Q3326" s="5">
        <v>2.4</v>
      </c>
      <c r="R3326" s="22">
        <f>Tabla1[[#This Row],[Fecha de Envío]]-Tabla1[[#This Row],[Fecha de Orden]]</f>
        <v>13</v>
      </c>
      <c r="S3326" s="24">
        <f>YEAR(Tabla1[[#This Row],[Fecha de Orden]])</f>
        <v>2022</v>
      </c>
      <c r="T3326" t="str">
        <f>VLOOKUP(Tabla1[[#This Row],[Nombre del Producto]],Tabla2[[Nombre Producto]:[Costo Unitario]],2,FALSE)</f>
        <v>Lot's O' Nuts</v>
      </c>
      <c r="U3326" t="str">
        <f>VLOOKUP(Tabla1[[#This Row],[Fábrica]],Tabla3[],4,FALSE)</f>
        <v>Arizona</v>
      </c>
    </row>
    <row r="3327" spans="1:21" x14ac:dyDescent="0.25">
      <c r="A3327" t="s">
        <v>3313</v>
      </c>
      <c r="B3327" s="3">
        <v>44907</v>
      </c>
      <c r="C3327" s="3">
        <v>44922</v>
      </c>
      <c r="D3327" t="s">
        <v>18</v>
      </c>
      <c r="E3327">
        <v>129042</v>
      </c>
      <c r="F3327" t="s">
        <v>19</v>
      </c>
      <c r="G3327" t="s">
        <v>582</v>
      </c>
      <c r="H3327" t="s">
        <v>583</v>
      </c>
      <c r="I3327">
        <v>21215</v>
      </c>
      <c r="J3327" t="s">
        <v>22</v>
      </c>
      <c r="K3327" t="s">
        <v>32</v>
      </c>
      <c r="L3327" t="s">
        <v>24</v>
      </c>
      <c r="M3327" t="s">
        <v>25</v>
      </c>
      <c r="N3327" s="5">
        <v>11.25</v>
      </c>
      <c r="O3327" s="7">
        <v>3</v>
      </c>
      <c r="P3327" s="5">
        <v>7.35</v>
      </c>
      <c r="Q3327" s="5">
        <v>3.9</v>
      </c>
      <c r="R3327" s="22">
        <f>Tabla1[[#This Row],[Fecha de Envío]]-Tabla1[[#This Row],[Fecha de Orden]]</f>
        <v>15</v>
      </c>
      <c r="S3327" s="24">
        <f>YEAR(Tabla1[[#This Row],[Fecha de Orden]])</f>
        <v>2022</v>
      </c>
      <c r="T3327" t="str">
        <f>VLOOKUP(Tabla1[[#This Row],[Nombre del Producto]],Tabla2[[Nombre Producto]:[Costo Unitario]],2,FALSE)</f>
        <v>Wicked Choccy's</v>
      </c>
      <c r="U3327" t="str">
        <f>VLOOKUP(Tabla1[[#This Row],[Fábrica]],Tabla3[],4,FALSE)</f>
        <v>Georgia</v>
      </c>
    </row>
    <row r="3328" spans="1:21" x14ac:dyDescent="0.25">
      <c r="A3328" t="s">
        <v>3861</v>
      </c>
      <c r="B3328" s="3">
        <v>44907</v>
      </c>
      <c r="C3328" s="3">
        <v>44921</v>
      </c>
      <c r="D3328" t="s">
        <v>18</v>
      </c>
      <c r="E3328">
        <v>134075</v>
      </c>
      <c r="F3328" t="s">
        <v>19</v>
      </c>
      <c r="G3328" t="s">
        <v>2241</v>
      </c>
      <c r="H3328" t="s">
        <v>21</v>
      </c>
      <c r="I3328">
        <v>95123</v>
      </c>
      <c r="J3328" t="s">
        <v>22</v>
      </c>
      <c r="K3328" t="s">
        <v>23</v>
      </c>
      <c r="L3328" t="s">
        <v>45</v>
      </c>
      <c r="M3328" t="s">
        <v>46</v>
      </c>
      <c r="N3328" s="5">
        <v>10.47</v>
      </c>
      <c r="O3328" s="7">
        <v>3</v>
      </c>
      <c r="P3328" s="5">
        <v>7.47</v>
      </c>
      <c r="Q3328" s="5">
        <v>3</v>
      </c>
      <c r="R3328" s="22">
        <f>Tabla1[[#This Row],[Fecha de Envío]]-Tabla1[[#This Row],[Fecha de Orden]]</f>
        <v>14</v>
      </c>
      <c r="S3328" s="24">
        <f>YEAR(Tabla1[[#This Row],[Fecha de Orden]])</f>
        <v>2022</v>
      </c>
      <c r="T3328" t="str">
        <f>VLOOKUP(Tabla1[[#This Row],[Nombre del Producto]],Tabla2[[Nombre Producto]:[Costo Unitario]],2,FALSE)</f>
        <v>Lot's O' Nuts</v>
      </c>
      <c r="U3328" t="str">
        <f>VLOOKUP(Tabla1[[#This Row],[Fábrica]],Tabla3[],4,FALSE)</f>
        <v>Arizona</v>
      </c>
    </row>
    <row r="3329" spans="1:21" x14ac:dyDescent="0.25">
      <c r="A3329" t="s">
        <v>3862</v>
      </c>
      <c r="B3329" s="3">
        <v>44907</v>
      </c>
      <c r="C3329" s="3">
        <v>44921</v>
      </c>
      <c r="D3329" t="s">
        <v>18</v>
      </c>
      <c r="E3329">
        <v>134075</v>
      </c>
      <c r="F3329" t="s">
        <v>19</v>
      </c>
      <c r="G3329" t="s">
        <v>2241</v>
      </c>
      <c r="H3329" t="s">
        <v>21</v>
      </c>
      <c r="I3329">
        <v>95123</v>
      </c>
      <c r="J3329" t="s">
        <v>22</v>
      </c>
      <c r="K3329" t="s">
        <v>23</v>
      </c>
      <c r="L3329" t="s">
        <v>36</v>
      </c>
      <c r="M3329" t="s">
        <v>37</v>
      </c>
      <c r="N3329" s="5">
        <v>6.5</v>
      </c>
      <c r="O3329" s="7">
        <v>2</v>
      </c>
      <c r="P3329" s="5">
        <v>4.22</v>
      </c>
      <c r="Q3329" s="5">
        <v>2.2799999999999998</v>
      </c>
      <c r="R3329" s="22">
        <f>Tabla1[[#This Row],[Fecha de Envío]]-Tabla1[[#This Row],[Fecha de Orden]]</f>
        <v>14</v>
      </c>
      <c r="S3329" s="24">
        <f>YEAR(Tabla1[[#This Row],[Fecha de Orden]])</f>
        <v>2022</v>
      </c>
      <c r="T3329" t="str">
        <f>VLOOKUP(Tabla1[[#This Row],[Nombre del Producto]],Tabla2[[Nombre Producto]:[Costo Unitario]],2,FALSE)</f>
        <v>Wicked Choccy's</v>
      </c>
      <c r="U3329" t="str">
        <f>VLOOKUP(Tabla1[[#This Row],[Fábrica]],Tabla3[],4,FALSE)</f>
        <v>Georgia</v>
      </c>
    </row>
    <row r="3330" spans="1:21" x14ac:dyDescent="0.25">
      <c r="A3330" t="s">
        <v>4145</v>
      </c>
      <c r="B3330" s="3">
        <v>44907</v>
      </c>
      <c r="C3330" s="3">
        <v>44921</v>
      </c>
      <c r="D3330" t="s">
        <v>18</v>
      </c>
      <c r="E3330">
        <v>167220</v>
      </c>
      <c r="F3330" t="s">
        <v>19</v>
      </c>
      <c r="G3330" t="s">
        <v>703</v>
      </c>
      <c r="H3330" t="s">
        <v>42</v>
      </c>
      <c r="I3330">
        <v>78745</v>
      </c>
      <c r="J3330" t="s">
        <v>22</v>
      </c>
      <c r="K3330" t="s">
        <v>43</v>
      </c>
      <c r="L3330" t="s">
        <v>27</v>
      </c>
      <c r="M3330" t="s">
        <v>28</v>
      </c>
      <c r="N3330" s="5">
        <v>14.4</v>
      </c>
      <c r="O3330" s="7">
        <v>4</v>
      </c>
      <c r="P3330" s="5">
        <v>10</v>
      </c>
      <c r="Q3330" s="5">
        <v>4.4000000000000004</v>
      </c>
      <c r="R3330" s="22">
        <f>Tabla1[[#This Row],[Fecha de Envío]]-Tabla1[[#This Row],[Fecha de Orden]]</f>
        <v>14</v>
      </c>
      <c r="S3330" s="24">
        <f>YEAR(Tabla1[[#This Row],[Fecha de Orden]])</f>
        <v>2022</v>
      </c>
      <c r="T3330" t="str">
        <f>VLOOKUP(Tabla1[[#This Row],[Nombre del Producto]],Tabla2[[Nombre Producto]:[Costo Unitario]],2,FALSE)</f>
        <v>Lot's O' Nuts</v>
      </c>
      <c r="U3330" t="str">
        <f>VLOOKUP(Tabla1[[#This Row],[Fábrica]],Tabla3[],4,FALSE)</f>
        <v>Arizona</v>
      </c>
    </row>
    <row r="3331" spans="1:21" x14ac:dyDescent="0.25">
      <c r="A3331" t="s">
        <v>4218</v>
      </c>
      <c r="B3331" s="3">
        <v>44907</v>
      </c>
      <c r="C3331" s="3">
        <v>44920</v>
      </c>
      <c r="D3331" t="s">
        <v>71</v>
      </c>
      <c r="E3331">
        <v>127481</v>
      </c>
      <c r="F3331" t="s">
        <v>19</v>
      </c>
      <c r="G3331" t="s">
        <v>344</v>
      </c>
      <c r="H3331" t="s">
        <v>345</v>
      </c>
      <c r="I3331">
        <v>89115</v>
      </c>
      <c r="J3331" t="s">
        <v>22</v>
      </c>
      <c r="K3331" t="s">
        <v>23</v>
      </c>
      <c r="L3331" t="s">
        <v>24</v>
      </c>
      <c r="M3331" t="s">
        <v>25</v>
      </c>
      <c r="N3331" s="5">
        <v>18.75</v>
      </c>
      <c r="O3331" s="7">
        <v>5</v>
      </c>
      <c r="P3331" s="5">
        <v>12.25</v>
      </c>
      <c r="Q3331" s="5">
        <v>6.5</v>
      </c>
      <c r="R3331" s="22">
        <f>Tabla1[[#This Row],[Fecha de Envío]]-Tabla1[[#This Row],[Fecha de Orden]]</f>
        <v>13</v>
      </c>
      <c r="S3331" s="24">
        <f>YEAR(Tabla1[[#This Row],[Fecha de Orden]])</f>
        <v>2022</v>
      </c>
      <c r="T3331" t="str">
        <f>VLOOKUP(Tabla1[[#This Row],[Nombre del Producto]],Tabla2[[Nombre Producto]:[Costo Unitario]],2,FALSE)</f>
        <v>Wicked Choccy's</v>
      </c>
      <c r="U3331" t="str">
        <f>VLOOKUP(Tabla1[[#This Row],[Fábrica]],Tabla3[],4,FALSE)</f>
        <v>Georgia</v>
      </c>
    </row>
    <row r="3332" spans="1:21" x14ac:dyDescent="0.25">
      <c r="A3332" t="s">
        <v>4219</v>
      </c>
      <c r="B3332" s="3">
        <v>44907</v>
      </c>
      <c r="C3332" s="3">
        <v>44920</v>
      </c>
      <c r="D3332" t="s">
        <v>71</v>
      </c>
      <c r="E3332">
        <v>127481</v>
      </c>
      <c r="F3332" t="s">
        <v>19</v>
      </c>
      <c r="G3332" t="s">
        <v>344</v>
      </c>
      <c r="H3332" t="s">
        <v>345</v>
      </c>
      <c r="I3332">
        <v>89115</v>
      </c>
      <c r="J3332" t="s">
        <v>22</v>
      </c>
      <c r="K3332" t="s">
        <v>23</v>
      </c>
      <c r="L3332" t="s">
        <v>33</v>
      </c>
      <c r="M3332" t="s">
        <v>34</v>
      </c>
      <c r="N3332" s="5">
        <v>7.2</v>
      </c>
      <c r="O3332" s="7">
        <v>2</v>
      </c>
      <c r="P3332" s="5">
        <v>4.8</v>
      </c>
      <c r="Q3332" s="5">
        <v>2.4</v>
      </c>
      <c r="R3332" s="22">
        <f>Tabla1[[#This Row],[Fecha de Envío]]-Tabla1[[#This Row],[Fecha de Orden]]</f>
        <v>13</v>
      </c>
      <c r="S3332" s="24">
        <f>YEAR(Tabla1[[#This Row],[Fecha de Orden]])</f>
        <v>2022</v>
      </c>
      <c r="T3332" t="str">
        <f>VLOOKUP(Tabla1[[#This Row],[Nombre del Producto]],Tabla2[[Nombre Producto]:[Costo Unitario]],2,FALSE)</f>
        <v>Lot's O' Nuts</v>
      </c>
      <c r="U3332" t="str">
        <f>VLOOKUP(Tabla1[[#This Row],[Fábrica]],Tabla3[],4,FALSE)</f>
        <v>Arizona</v>
      </c>
    </row>
    <row r="3333" spans="1:21" x14ac:dyDescent="0.25">
      <c r="A3333" t="s">
        <v>5045</v>
      </c>
      <c r="B3333" s="3">
        <v>44907</v>
      </c>
      <c r="C3333" s="3">
        <v>44920</v>
      </c>
      <c r="D3333" t="s">
        <v>39</v>
      </c>
      <c r="E3333">
        <v>110870</v>
      </c>
      <c r="F3333" t="s">
        <v>19</v>
      </c>
      <c r="G3333" t="s">
        <v>53</v>
      </c>
      <c r="H3333" t="s">
        <v>21</v>
      </c>
      <c r="I3333">
        <v>90032</v>
      </c>
      <c r="J3333" t="s">
        <v>22</v>
      </c>
      <c r="K3333" t="s">
        <v>23</v>
      </c>
      <c r="L3333" t="s">
        <v>27</v>
      </c>
      <c r="M3333" t="s">
        <v>28</v>
      </c>
      <c r="N3333" s="5">
        <v>25.2</v>
      </c>
      <c r="O3333" s="7">
        <v>7</v>
      </c>
      <c r="P3333" s="5">
        <v>17.5</v>
      </c>
      <c r="Q3333" s="5">
        <v>7.7</v>
      </c>
      <c r="R3333" s="22">
        <f>Tabla1[[#This Row],[Fecha de Envío]]-Tabla1[[#This Row],[Fecha de Orden]]</f>
        <v>13</v>
      </c>
      <c r="S3333" s="24">
        <f>YEAR(Tabla1[[#This Row],[Fecha de Orden]])</f>
        <v>2022</v>
      </c>
      <c r="T3333" t="str">
        <f>VLOOKUP(Tabla1[[#This Row],[Nombre del Producto]],Tabla2[[Nombre Producto]:[Costo Unitario]],2,FALSE)</f>
        <v>Lot's O' Nuts</v>
      </c>
      <c r="U3333" t="str">
        <f>VLOOKUP(Tabla1[[#This Row],[Fábrica]],Tabla3[],4,FALSE)</f>
        <v>Arizona</v>
      </c>
    </row>
    <row r="3334" spans="1:21" x14ac:dyDescent="0.25">
      <c r="A3334" t="s">
        <v>5046</v>
      </c>
      <c r="B3334" s="3">
        <v>44907</v>
      </c>
      <c r="C3334" s="3">
        <v>44920</v>
      </c>
      <c r="D3334" t="s">
        <v>39</v>
      </c>
      <c r="E3334">
        <v>110870</v>
      </c>
      <c r="F3334" t="s">
        <v>19</v>
      </c>
      <c r="G3334" t="s">
        <v>53</v>
      </c>
      <c r="H3334" t="s">
        <v>21</v>
      </c>
      <c r="I3334">
        <v>90032</v>
      </c>
      <c r="J3334" t="s">
        <v>22</v>
      </c>
      <c r="K3334" t="s">
        <v>23</v>
      </c>
      <c r="L3334" t="s">
        <v>24</v>
      </c>
      <c r="M3334" t="s">
        <v>25</v>
      </c>
      <c r="N3334" s="5">
        <v>22.5</v>
      </c>
      <c r="O3334" s="7">
        <v>6</v>
      </c>
      <c r="P3334" s="5">
        <v>14.7</v>
      </c>
      <c r="Q3334" s="5">
        <v>7.8</v>
      </c>
      <c r="R3334" s="22">
        <f>Tabla1[[#This Row],[Fecha de Envío]]-Tabla1[[#This Row],[Fecha de Orden]]</f>
        <v>13</v>
      </c>
      <c r="S3334" s="24">
        <f>YEAR(Tabla1[[#This Row],[Fecha de Orden]])</f>
        <v>2022</v>
      </c>
      <c r="T3334" t="str">
        <f>VLOOKUP(Tabla1[[#This Row],[Nombre del Producto]],Tabla2[[Nombre Producto]:[Costo Unitario]],2,FALSE)</f>
        <v>Wicked Choccy's</v>
      </c>
      <c r="U3334" t="str">
        <f>VLOOKUP(Tabla1[[#This Row],[Fábrica]],Tabla3[],4,FALSE)</f>
        <v>Georgia</v>
      </c>
    </row>
    <row r="3335" spans="1:21" x14ac:dyDescent="0.25">
      <c r="A3335" t="s">
        <v>5719</v>
      </c>
      <c r="B3335" s="3">
        <v>44907</v>
      </c>
      <c r="C3335" s="3">
        <v>44921</v>
      </c>
      <c r="D3335" t="s">
        <v>18</v>
      </c>
      <c r="E3335">
        <v>154620</v>
      </c>
      <c r="F3335" t="s">
        <v>19</v>
      </c>
      <c r="G3335" t="s">
        <v>1008</v>
      </c>
      <c r="H3335" t="s">
        <v>21</v>
      </c>
      <c r="I3335">
        <v>93534</v>
      </c>
      <c r="J3335" t="s">
        <v>22</v>
      </c>
      <c r="K3335" t="s">
        <v>23</v>
      </c>
      <c r="L3335" t="s">
        <v>36</v>
      </c>
      <c r="M3335" t="s">
        <v>37</v>
      </c>
      <c r="N3335" s="5">
        <v>6.5</v>
      </c>
      <c r="O3335" s="7">
        <v>2</v>
      </c>
      <c r="P3335" s="5">
        <v>4.22</v>
      </c>
      <c r="Q3335" s="5">
        <v>2.2799999999999998</v>
      </c>
      <c r="R3335" s="22">
        <f>Tabla1[[#This Row],[Fecha de Envío]]-Tabla1[[#This Row],[Fecha de Orden]]</f>
        <v>14</v>
      </c>
      <c r="S3335" s="24">
        <f>YEAR(Tabla1[[#This Row],[Fecha de Orden]])</f>
        <v>2022</v>
      </c>
      <c r="T3335" t="str">
        <f>VLOOKUP(Tabla1[[#This Row],[Nombre del Producto]],Tabla2[[Nombre Producto]:[Costo Unitario]],2,FALSE)</f>
        <v>Wicked Choccy's</v>
      </c>
      <c r="U3335" t="str">
        <f>VLOOKUP(Tabla1[[#This Row],[Fábrica]],Tabla3[],4,FALSE)</f>
        <v>Georgia</v>
      </c>
    </row>
    <row r="3336" spans="1:21" x14ac:dyDescent="0.25">
      <c r="A3336" t="s">
        <v>9163</v>
      </c>
      <c r="B3336" s="3">
        <v>44907</v>
      </c>
      <c r="C3336" s="3">
        <v>44921</v>
      </c>
      <c r="D3336" t="s">
        <v>71</v>
      </c>
      <c r="E3336">
        <v>155586</v>
      </c>
      <c r="F3336" t="s">
        <v>19</v>
      </c>
      <c r="G3336" t="s">
        <v>3671</v>
      </c>
      <c r="H3336" t="s">
        <v>21</v>
      </c>
      <c r="I3336">
        <v>95928</v>
      </c>
      <c r="J3336" t="s">
        <v>22</v>
      </c>
      <c r="K3336" t="s">
        <v>23</v>
      </c>
      <c r="L3336" t="s">
        <v>27</v>
      </c>
      <c r="M3336" t="s">
        <v>28</v>
      </c>
      <c r="N3336" s="5">
        <v>3.6</v>
      </c>
      <c r="O3336" s="7">
        <v>1</v>
      </c>
      <c r="P3336" s="5">
        <v>2.5</v>
      </c>
      <c r="Q3336" s="5">
        <v>1.1000000000000001</v>
      </c>
      <c r="R3336" s="22">
        <f>Tabla1[[#This Row],[Fecha de Envío]]-Tabla1[[#This Row],[Fecha de Orden]]</f>
        <v>14</v>
      </c>
      <c r="S3336" s="24">
        <f>YEAR(Tabla1[[#This Row],[Fecha de Orden]])</f>
        <v>2022</v>
      </c>
      <c r="T3336" t="str">
        <f>VLOOKUP(Tabla1[[#This Row],[Nombre del Producto]],Tabla2[[Nombre Producto]:[Costo Unitario]],2,FALSE)</f>
        <v>Lot's O' Nuts</v>
      </c>
      <c r="U3336" t="str">
        <f>VLOOKUP(Tabla1[[#This Row],[Fábrica]],Tabla3[],4,FALSE)</f>
        <v>Arizona</v>
      </c>
    </row>
    <row r="3337" spans="1:21" x14ac:dyDescent="0.25">
      <c r="A3337" t="s">
        <v>9164</v>
      </c>
      <c r="B3337" s="3">
        <v>44907</v>
      </c>
      <c r="C3337" s="3">
        <v>44921</v>
      </c>
      <c r="D3337" t="s">
        <v>71</v>
      </c>
      <c r="E3337">
        <v>155586</v>
      </c>
      <c r="F3337" t="s">
        <v>19</v>
      </c>
      <c r="G3337" t="s">
        <v>3671</v>
      </c>
      <c r="H3337" t="s">
        <v>21</v>
      </c>
      <c r="I3337">
        <v>95928</v>
      </c>
      <c r="J3337" t="s">
        <v>22</v>
      </c>
      <c r="K3337" t="s">
        <v>23</v>
      </c>
      <c r="L3337" t="s">
        <v>45</v>
      </c>
      <c r="M3337" t="s">
        <v>46</v>
      </c>
      <c r="N3337" s="5">
        <v>13.96</v>
      </c>
      <c r="O3337" s="7">
        <v>4</v>
      </c>
      <c r="P3337" s="5">
        <v>9.9600000000000009</v>
      </c>
      <c r="Q3337" s="5">
        <v>4</v>
      </c>
      <c r="R3337" s="22">
        <f>Tabla1[[#This Row],[Fecha de Envío]]-Tabla1[[#This Row],[Fecha de Orden]]</f>
        <v>14</v>
      </c>
      <c r="S3337" s="24">
        <f>YEAR(Tabla1[[#This Row],[Fecha de Orden]])</f>
        <v>2022</v>
      </c>
      <c r="T3337" t="str">
        <f>VLOOKUP(Tabla1[[#This Row],[Nombre del Producto]],Tabla2[[Nombre Producto]:[Costo Unitario]],2,FALSE)</f>
        <v>Lot's O' Nuts</v>
      </c>
      <c r="U3337" t="str">
        <f>VLOOKUP(Tabla1[[#This Row],[Fábrica]],Tabla3[],4,FALSE)</f>
        <v>Arizona</v>
      </c>
    </row>
    <row r="3338" spans="1:21" x14ac:dyDescent="0.25">
      <c r="A3338" t="s">
        <v>9165</v>
      </c>
      <c r="B3338" s="3">
        <v>44907</v>
      </c>
      <c r="C3338" s="3">
        <v>44921</v>
      </c>
      <c r="D3338" t="s">
        <v>71</v>
      </c>
      <c r="E3338">
        <v>155586</v>
      </c>
      <c r="F3338" t="s">
        <v>195</v>
      </c>
      <c r="G3338" t="s">
        <v>3648</v>
      </c>
      <c r="H3338" t="s">
        <v>3649</v>
      </c>
      <c r="I3338" t="s">
        <v>6645</v>
      </c>
      <c r="J3338" t="s">
        <v>22</v>
      </c>
      <c r="K3338" t="s">
        <v>23</v>
      </c>
      <c r="L3338" t="s">
        <v>27</v>
      </c>
      <c r="M3338" t="s">
        <v>28</v>
      </c>
      <c r="N3338" s="5">
        <v>14.4</v>
      </c>
      <c r="O3338" s="7">
        <v>4</v>
      </c>
      <c r="P3338" s="5">
        <v>10</v>
      </c>
      <c r="Q3338" s="5">
        <v>4.4000000000000004</v>
      </c>
      <c r="R3338" s="22">
        <f>Tabla1[[#This Row],[Fecha de Envío]]-Tabla1[[#This Row],[Fecha de Orden]]</f>
        <v>14</v>
      </c>
      <c r="S3338" s="24">
        <f>YEAR(Tabla1[[#This Row],[Fecha de Orden]])</f>
        <v>2022</v>
      </c>
      <c r="T3338" t="str">
        <f>VLOOKUP(Tabla1[[#This Row],[Nombre del Producto]],Tabla2[[Nombre Producto]:[Costo Unitario]],2,FALSE)</f>
        <v>Lot's O' Nuts</v>
      </c>
      <c r="U3338" t="str">
        <f>VLOOKUP(Tabla1[[#This Row],[Fábrica]],Tabla3[],4,FALSE)</f>
        <v>Arizona</v>
      </c>
    </row>
    <row r="3339" spans="1:21" x14ac:dyDescent="0.25">
      <c r="A3339" t="s">
        <v>9166</v>
      </c>
      <c r="B3339" s="3">
        <v>44907</v>
      </c>
      <c r="C3339" s="3">
        <v>44921</v>
      </c>
      <c r="D3339" t="s">
        <v>71</v>
      </c>
      <c r="E3339">
        <v>155586</v>
      </c>
      <c r="F3339" t="s">
        <v>195</v>
      </c>
      <c r="G3339" t="s">
        <v>3648</v>
      </c>
      <c r="H3339" t="s">
        <v>3649</v>
      </c>
      <c r="I3339" t="s">
        <v>6645</v>
      </c>
      <c r="J3339" t="s">
        <v>22</v>
      </c>
      <c r="K3339" t="s">
        <v>23</v>
      </c>
      <c r="L3339" t="s">
        <v>45</v>
      </c>
      <c r="M3339" t="s">
        <v>46</v>
      </c>
      <c r="N3339" s="5">
        <v>13.96</v>
      </c>
      <c r="O3339" s="7">
        <v>4</v>
      </c>
      <c r="P3339" s="5">
        <v>9.9600000000000009</v>
      </c>
      <c r="Q3339" s="5">
        <v>4</v>
      </c>
      <c r="R3339" s="22">
        <f>Tabla1[[#This Row],[Fecha de Envío]]-Tabla1[[#This Row],[Fecha de Orden]]</f>
        <v>14</v>
      </c>
      <c r="S3339" s="24">
        <f>YEAR(Tabla1[[#This Row],[Fecha de Orden]])</f>
        <v>2022</v>
      </c>
      <c r="T3339" t="str">
        <f>VLOOKUP(Tabla1[[#This Row],[Nombre del Producto]],Tabla2[[Nombre Producto]:[Costo Unitario]],2,FALSE)</f>
        <v>Lot's O' Nuts</v>
      </c>
      <c r="U3339" t="str">
        <f>VLOOKUP(Tabla1[[#This Row],[Fábrica]],Tabla3[],4,FALSE)</f>
        <v>Arizona</v>
      </c>
    </row>
    <row r="3340" spans="1:21" x14ac:dyDescent="0.25">
      <c r="A3340" t="s">
        <v>2892</v>
      </c>
      <c r="B3340" s="3">
        <v>44908</v>
      </c>
      <c r="C3340" s="3">
        <v>44925</v>
      </c>
      <c r="D3340" t="s">
        <v>18</v>
      </c>
      <c r="E3340">
        <v>139962</v>
      </c>
      <c r="F3340" t="s">
        <v>19</v>
      </c>
      <c r="G3340" t="s">
        <v>2893</v>
      </c>
      <c r="H3340" t="s">
        <v>106</v>
      </c>
      <c r="I3340">
        <v>2151</v>
      </c>
      <c r="J3340" t="s">
        <v>22</v>
      </c>
      <c r="K3340" t="s">
        <v>32</v>
      </c>
      <c r="L3340" t="s">
        <v>36</v>
      </c>
      <c r="M3340" t="s">
        <v>37</v>
      </c>
      <c r="N3340" s="5">
        <v>6.5</v>
      </c>
      <c r="O3340" s="7">
        <v>2</v>
      </c>
      <c r="P3340" s="5">
        <v>4.22</v>
      </c>
      <c r="Q3340" s="5">
        <v>2.2799999999999998</v>
      </c>
      <c r="R3340" s="22">
        <f>Tabla1[[#This Row],[Fecha de Envío]]-Tabla1[[#This Row],[Fecha de Orden]]</f>
        <v>17</v>
      </c>
      <c r="S3340" s="24">
        <f>YEAR(Tabla1[[#This Row],[Fecha de Orden]])</f>
        <v>2022</v>
      </c>
      <c r="T3340" t="str">
        <f>VLOOKUP(Tabla1[[#This Row],[Nombre del Producto]],Tabla2[[Nombre Producto]:[Costo Unitario]],2,FALSE)</f>
        <v>Wicked Choccy's</v>
      </c>
      <c r="U3340" t="str">
        <f>VLOOKUP(Tabla1[[#This Row],[Fábrica]],Tabla3[],4,FALSE)</f>
        <v>Georgia</v>
      </c>
    </row>
    <row r="3341" spans="1:21" x14ac:dyDescent="0.25">
      <c r="A3341" t="s">
        <v>2894</v>
      </c>
      <c r="B3341" s="3">
        <v>44908</v>
      </c>
      <c r="C3341" s="3">
        <v>44925</v>
      </c>
      <c r="D3341" t="s">
        <v>18</v>
      </c>
      <c r="E3341">
        <v>139962</v>
      </c>
      <c r="F3341" t="s">
        <v>19</v>
      </c>
      <c r="G3341" t="s">
        <v>2893</v>
      </c>
      <c r="H3341" t="s">
        <v>106</v>
      </c>
      <c r="I3341">
        <v>2151</v>
      </c>
      <c r="J3341" t="s">
        <v>22</v>
      </c>
      <c r="K3341" t="s">
        <v>32</v>
      </c>
      <c r="L3341" t="s">
        <v>33</v>
      </c>
      <c r="M3341" t="s">
        <v>34</v>
      </c>
      <c r="N3341" s="5">
        <v>10.8</v>
      </c>
      <c r="O3341" s="7">
        <v>3</v>
      </c>
      <c r="P3341" s="5">
        <v>7.2</v>
      </c>
      <c r="Q3341" s="5">
        <v>3.6</v>
      </c>
      <c r="R3341" s="22">
        <f>Tabla1[[#This Row],[Fecha de Envío]]-Tabla1[[#This Row],[Fecha de Orden]]</f>
        <v>17</v>
      </c>
      <c r="S3341" s="24">
        <f>YEAR(Tabla1[[#This Row],[Fecha de Orden]])</f>
        <v>2022</v>
      </c>
      <c r="T3341" t="str">
        <f>VLOOKUP(Tabla1[[#This Row],[Nombre del Producto]],Tabla2[[Nombre Producto]:[Costo Unitario]],2,FALSE)</f>
        <v>Lot's O' Nuts</v>
      </c>
      <c r="U3341" t="str">
        <f>VLOOKUP(Tabla1[[#This Row],[Fábrica]],Tabla3[],4,FALSE)</f>
        <v>Arizona</v>
      </c>
    </row>
    <row r="3342" spans="1:21" x14ac:dyDescent="0.25">
      <c r="A3342" t="s">
        <v>5861</v>
      </c>
      <c r="B3342" s="3">
        <v>44908</v>
      </c>
      <c r="C3342" s="3">
        <v>44920</v>
      </c>
      <c r="D3342" t="s">
        <v>71</v>
      </c>
      <c r="E3342">
        <v>125423</v>
      </c>
      <c r="F3342" t="s">
        <v>19</v>
      </c>
      <c r="G3342" t="s">
        <v>53</v>
      </c>
      <c r="H3342" t="s">
        <v>21</v>
      </c>
      <c r="I3342">
        <v>90036</v>
      </c>
      <c r="J3342" t="s">
        <v>22</v>
      </c>
      <c r="K3342" t="s">
        <v>23</v>
      </c>
      <c r="L3342" t="s">
        <v>33</v>
      </c>
      <c r="M3342" t="s">
        <v>34</v>
      </c>
      <c r="N3342" s="5">
        <v>7.2</v>
      </c>
      <c r="O3342" s="7">
        <v>2</v>
      </c>
      <c r="P3342" s="5">
        <v>4.8</v>
      </c>
      <c r="Q3342" s="5">
        <v>2.4</v>
      </c>
      <c r="R3342" s="22">
        <f>Tabla1[[#This Row],[Fecha de Envío]]-Tabla1[[#This Row],[Fecha de Orden]]</f>
        <v>12</v>
      </c>
      <c r="S3342" s="24">
        <f>YEAR(Tabla1[[#This Row],[Fecha de Orden]])</f>
        <v>2022</v>
      </c>
      <c r="T3342" t="str">
        <f>VLOOKUP(Tabla1[[#This Row],[Nombre del Producto]],Tabla2[[Nombre Producto]:[Costo Unitario]],2,FALSE)</f>
        <v>Lot's O' Nuts</v>
      </c>
      <c r="U3342" t="str">
        <f>VLOOKUP(Tabla1[[#This Row],[Fábrica]],Tabla3[],4,FALSE)</f>
        <v>Arizona</v>
      </c>
    </row>
    <row r="3343" spans="1:21" x14ac:dyDescent="0.25">
      <c r="A3343" t="s">
        <v>7423</v>
      </c>
      <c r="B3343" s="3">
        <v>44908</v>
      </c>
      <c r="C3343" s="3">
        <v>44920</v>
      </c>
      <c r="D3343" t="s">
        <v>39</v>
      </c>
      <c r="E3343">
        <v>157770</v>
      </c>
      <c r="F3343" t="s">
        <v>19</v>
      </c>
      <c r="G3343" t="s">
        <v>7424</v>
      </c>
      <c r="H3343" t="s">
        <v>21</v>
      </c>
      <c r="I3343">
        <v>92592</v>
      </c>
      <c r="J3343" t="s">
        <v>22</v>
      </c>
      <c r="K3343" t="s">
        <v>23</v>
      </c>
      <c r="L3343" t="s">
        <v>27</v>
      </c>
      <c r="M3343" t="s">
        <v>28</v>
      </c>
      <c r="N3343" s="5">
        <v>18</v>
      </c>
      <c r="O3343" s="7">
        <v>5</v>
      </c>
      <c r="P3343" s="5">
        <v>12.5</v>
      </c>
      <c r="Q3343" s="5">
        <v>5.5</v>
      </c>
      <c r="R3343" s="22">
        <f>Tabla1[[#This Row],[Fecha de Envío]]-Tabla1[[#This Row],[Fecha de Orden]]</f>
        <v>12</v>
      </c>
      <c r="S3343" s="24">
        <f>YEAR(Tabla1[[#This Row],[Fecha de Orden]])</f>
        <v>2022</v>
      </c>
      <c r="T3343" t="str">
        <f>VLOOKUP(Tabla1[[#This Row],[Nombre del Producto]],Tabla2[[Nombre Producto]:[Costo Unitario]],2,FALSE)</f>
        <v>Lot's O' Nuts</v>
      </c>
      <c r="U3343" t="str">
        <f>VLOOKUP(Tabla1[[#This Row],[Fábrica]],Tabla3[],4,FALSE)</f>
        <v>Arizona</v>
      </c>
    </row>
    <row r="3344" spans="1:21" x14ac:dyDescent="0.25">
      <c r="A3344" t="s">
        <v>7425</v>
      </c>
      <c r="B3344" s="3">
        <v>44908</v>
      </c>
      <c r="C3344" s="3">
        <v>44920</v>
      </c>
      <c r="D3344" t="s">
        <v>39</v>
      </c>
      <c r="E3344">
        <v>157770</v>
      </c>
      <c r="F3344" t="s">
        <v>19</v>
      </c>
      <c r="G3344" t="s">
        <v>7424</v>
      </c>
      <c r="H3344" t="s">
        <v>21</v>
      </c>
      <c r="I3344">
        <v>92592</v>
      </c>
      <c r="J3344" t="s">
        <v>22</v>
      </c>
      <c r="K3344" t="s">
        <v>23</v>
      </c>
      <c r="L3344" t="s">
        <v>36</v>
      </c>
      <c r="M3344" t="s">
        <v>37</v>
      </c>
      <c r="N3344" s="5">
        <v>3.25</v>
      </c>
      <c r="O3344" s="7">
        <v>1</v>
      </c>
      <c r="P3344" s="5">
        <v>2.11</v>
      </c>
      <c r="Q3344" s="5">
        <v>1.1399999999999999</v>
      </c>
      <c r="R3344" s="22">
        <f>Tabla1[[#This Row],[Fecha de Envío]]-Tabla1[[#This Row],[Fecha de Orden]]</f>
        <v>12</v>
      </c>
      <c r="S3344" s="24">
        <f>YEAR(Tabla1[[#This Row],[Fecha de Orden]])</f>
        <v>2022</v>
      </c>
      <c r="T3344" t="str">
        <f>VLOOKUP(Tabla1[[#This Row],[Nombre del Producto]],Tabla2[[Nombre Producto]:[Costo Unitario]],2,FALSE)</f>
        <v>Wicked Choccy's</v>
      </c>
      <c r="U3344" t="str">
        <f>VLOOKUP(Tabla1[[#This Row],[Fábrica]],Tabla3[],4,FALSE)</f>
        <v>Georgia</v>
      </c>
    </row>
    <row r="3345" spans="1:21" x14ac:dyDescent="0.25">
      <c r="A3345" t="s">
        <v>7426</v>
      </c>
      <c r="B3345" s="3">
        <v>44908</v>
      </c>
      <c r="C3345" s="3">
        <v>44920</v>
      </c>
      <c r="D3345" t="s">
        <v>39</v>
      </c>
      <c r="E3345">
        <v>157770</v>
      </c>
      <c r="F3345" t="s">
        <v>19</v>
      </c>
      <c r="G3345" t="s">
        <v>7424</v>
      </c>
      <c r="H3345" t="s">
        <v>21</v>
      </c>
      <c r="I3345">
        <v>92592</v>
      </c>
      <c r="J3345" t="s">
        <v>22</v>
      </c>
      <c r="K3345" t="s">
        <v>23</v>
      </c>
      <c r="L3345" t="s">
        <v>45</v>
      </c>
      <c r="M3345" t="s">
        <v>46</v>
      </c>
      <c r="N3345" s="5">
        <v>10.47</v>
      </c>
      <c r="O3345" s="7">
        <v>3</v>
      </c>
      <c r="P3345" s="5">
        <v>7.47</v>
      </c>
      <c r="Q3345" s="5">
        <v>3</v>
      </c>
      <c r="R3345" s="22">
        <f>Tabla1[[#This Row],[Fecha de Envío]]-Tabla1[[#This Row],[Fecha de Orden]]</f>
        <v>12</v>
      </c>
      <c r="S3345" s="24">
        <f>YEAR(Tabla1[[#This Row],[Fecha de Orden]])</f>
        <v>2022</v>
      </c>
      <c r="T3345" t="str">
        <f>VLOOKUP(Tabla1[[#This Row],[Nombre del Producto]],Tabla2[[Nombre Producto]:[Costo Unitario]],2,FALSE)</f>
        <v>Lot's O' Nuts</v>
      </c>
      <c r="U3345" t="str">
        <f>VLOOKUP(Tabla1[[#This Row],[Fábrica]],Tabla3[],4,FALSE)</f>
        <v>Arizona</v>
      </c>
    </row>
    <row r="3346" spans="1:21" x14ac:dyDescent="0.25">
      <c r="A3346" t="s">
        <v>7638</v>
      </c>
      <c r="B3346" s="3">
        <v>44908</v>
      </c>
      <c r="C3346" s="3">
        <v>44922</v>
      </c>
      <c r="D3346" t="s">
        <v>18</v>
      </c>
      <c r="E3346">
        <v>148250</v>
      </c>
      <c r="F3346" t="s">
        <v>19</v>
      </c>
      <c r="G3346" t="s">
        <v>2436</v>
      </c>
      <c r="H3346" t="s">
        <v>21</v>
      </c>
      <c r="I3346">
        <v>92503</v>
      </c>
      <c r="J3346" t="s">
        <v>22</v>
      </c>
      <c r="K3346" t="s">
        <v>23</v>
      </c>
      <c r="L3346" t="s">
        <v>33</v>
      </c>
      <c r="M3346" t="s">
        <v>34</v>
      </c>
      <c r="N3346" s="5">
        <v>14.4</v>
      </c>
      <c r="O3346" s="7">
        <v>4</v>
      </c>
      <c r="P3346" s="5">
        <v>9.6</v>
      </c>
      <c r="Q3346" s="5">
        <v>4.8</v>
      </c>
      <c r="R3346" s="22">
        <f>Tabla1[[#This Row],[Fecha de Envío]]-Tabla1[[#This Row],[Fecha de Orden]]</f>
        <v>14</v>
      </c>
      <c r="S3346" s="24">
        <f>YEAR(Tabla1[[#This Row],[Fecha de Orden]])</f>
        <v>2022</v>
      </c>
      <c r="T3346" t="str">
        <f>VLOOKUP(Tabla1[[#This Row],[Nombre del Producto]],Tabla2[[Nombre Producto]:[Costo Unitario]],2,FALSE)</f>
        <v>Lot's O' Nuts</v>
      </c>
      <c r="U3346" t="str">
        <f>VLOOKUP(Tabla1[[#This Row],[Fábrica]],Tabla3[],4,FALSE)</f>
        <v>Arizona</v>
      </c>
    </row>
    <row r="3347" spans="1:21" x14ac:dyDescent="0.25">
      <c r="A3347" t="s">
        <v>7639</v>
      </c>
      <c r="B3347" s="3">
        <v>44908</v>
      </c>
      <c r="C3347" s="3">
        <v>44922</v>
      </c>
      <c r="D3347" t="s">
        <v>18</v>
      </c>
      <c r="E3347">
        <v>148250</v>
      </c>
      <c r="F3347" t="s">
        <v>19</v>
      </c>
      <c r="G3347" t="s">
        <v>2436</v>
      </c>
      <c r="H3347" t="s">
        <v>21</v>
      </c>
      <c r="I3347">
        <v>92503</v>
      </c>
      <c r="J3347" t="s">
        <v>22</v>
      </c>
      <c r="K3347" t="s">
        <v>23</v>
      </c>
      <c r="L3347" t="s">
        <v>27</v>
      </c>
      <c r="M3347" t="s">
        <v>28</v>
      </c>
      <c r="N3347" s="5">
        <v>7.2</v>
      </c>
      <c r="O3347" s="7">
        <v>2</v>
      </c>
      <c r="P3347" s="5">
        <v>5</v>
      </c>
      <c r="Q3347" s="5">
        <v>2.2000000000000002</v>
      </c>
      <c r="R3347" s="22">
        <f>Tabla1[[#This Row],[Fecha de Envío]]-Tabla1[[#This Row],[Fecha de Orden]]</f>
        <v>14</v>
      </c>
      <c r="S3347" s="24">
        <f>YEAR(Tabla1[[#This Row],[Fecha de Orden]])</f>
        <v>2022</v>
      </c>
      <c r="T3347" t="str">
        <f>VLOOKUP(Tabla1[[#This Row],[Nombre del Producto]],Tabla2[[Nombre Producto]:[Costo Unitario]],2,FALSE)</f>
        <v>Lot's O' Nuts</v>
      </c>
      <c r="U3347" t="str">
        <f>VLOOKUP(Tabla1[[#This Row],[Fábrica]],Tabla3[],4,FALSE)</f>
        <v>Arizona</v>
      </c>
    </row>
    <row r="3348" spans="1:21" x14ac:dyDescent="0.25">
      <c r="A3348" t="s">
        <v>610</v>
      </c>
      <c r="B3348" s="3">
        <v>44909</v>
      </c>
      <c r="C3348" s="3">
        <v>44924</v>
      </c>
      <c r="D3348" t="s">
        <v>71</v>
      </c>
      <c r="E3348">
        <v>126347</v>
      </c>
      <c r="F3348" t="s">
        <v>19</v>
      </c>
      <c r="G3348" t="s">
        <v>53</v>
      </c>
      <c r="H3348" t="s">
        <v>21</v>
      </c>
      <c r="I3348">
        <v>90045</v>
      </c>
      <c r="J3348" t="s">
        <v>22</v>
      </c>
      <c r="K3348" t="s">
        <v>23</v>
      </c>
      <c r="L3348" t="s">
        <v>27</v>
      </c>
      <c r="M3348" t="s">
        <v>28</v>
      </c>
      <c r="N3348" s="5">
        <v>7.2</v>
      </c>
      <c r="O3348" s="7">
        <v>2</v>
      </c>
      <c r="P3348" s="5">
        <v>5</v>
      </c>
      <c r="Q3348" s="5">
        <v>2.2000000000000002</v>
      </c>
      <c r="R3348" s="22">
        <f>Tabla1[[#This Row],[Fecha de Envío]]-Tabla1[[#This Row],[Fecha de Orden]]</f>
        <v>15</v>
      </c>
      <c r="S3348" s="24">
        <f>YEAR(Tabla1[[#This Row],[Fecha de Orden]])</f>
        <v>2022</v>
      </c>
      <c r="T3348" t="str">
        <f>VLOOKUP(Tabla1[[#This Row],[Nombre del Producto]],Tabla2[[Nombre Producto]:[Costo Unitario]],2,FALSE)</f>
        <v>Lot's O' Nuts</v>
      </c>
      <c r="U3348" t="str">
        <f>VLOOKUP(Tabla1[[#This Row],[Fábrica]],Tabla3[],4,FALSE)</f>
        <v>Arizona</v>
      </c>
    </row>
    <row r="3349" spans="1:21" x14ac:dyDescent="0.25">
      <c r="A3349" t="s">
        <v>2373</v>
      </c>
      <c r="B3349" s="3">
        <v>44909</v>
      </c>
      <c r="C3349" s="3">
        <v>44921</v>
      </c>
      <c r="D3349" t="s">
        <v>71</v>
      </c>
      <c r="E3349">
        <v>141593</v>
      </c>
      <c r="F3349" t="s">
        <v>19</v>
      </c>
      <c r="G3349" t="s">
        <v>53</v>
      </c>
      <c r="H3349" t="s">
        <v>21</v>
      </c>
      <c r="I3349">
        <v>90045</v>
      </c>
      <c r="J3349" t="s">
        <v>22</v>
      </c>
      <c r="K3349" t="s">
        <v>23</v>
      </c>
      <c r="L3349" t="s">
        <v>24</v>
      </c>
      <c r="M3349" t="s">
        <v>25</v>
      </c>
      <c r="N3349" s="5">
        <v>7.5</v>
      </c>
      <c r="O3349" s="7">
        <v>2</v>
      </c>
      <c r="P3349" s="5">
        <v>4.9000000000000004</v>
      </c>
      <c r="Q3349" s="5">
        <v>2.6</v>
      </c>
      <c r="R3349" s="22">
        <f>Tabla1[[#This Row],[Fecha de Envío]]-Tabla1[[#This Row],[Fecha de Orden]]</f>
        <v>12</v>
      </c>
      <c r="S3349" s="24">
        <f>YEAR(Tabla1[[#This Row],[Fecha de Orden]])</f>
        <v>2022</v>
      </c>
      <c r="T3349" t="str">
        <f>VLOOKUP(Tabla1[[#This Row],[Nombre del Producto]],Tabla2[[Nombre Producto]:[Costo Unitario]],2,FALSE)</f>
        <v>Wicked Choccy's</v>
      </c>
      <c r="U3349" t="str">
        <f>VLOOKUP(Tabla1[[#This Row],[Fábrica]],Tabla3[],4,FALSE)</f>
        <v>Georgia</v>
      </c>
    </row>
    <row r="3350" spans="1:21" x14ac:dyDescent="0.25">
      <c r="A3350" t="s">
        <v>2374</v>
      </c>
      <c r="B3350" s="3">
        <v>44909</v>
      </c>
      <c r="C3350" s="3">
        <v>44921</v>
      </c>
      <c r="D3350" t="s">
        <v>71</v>
      </c>
      <c r="E3350">
        <v>141593</v>
      </c>
      <c r="F3350" t="s">
        <v>19</v>
      </c>
      <c r="G3350" t="s">
        <v>53</v>
      </c>
      <c r="H3350" t="s">
        <v>21</v>
      </c>
      <c r="I3350">
        <v>90045</v>
      </c>
      <c r="J3350" t="s">
        <v>22</v>
      </c>
      <c r="K3350" t="s">
        <v>23</v>
      </c>
      <c r="L3350" t="s">
        <v>45</v>
      </c>
      <c r="M3350" t="s">
        <v>46</v>
      </c>
      <c r="N3350" s="5">
        <v>10.47</v>
      </c>
      <c r="O3350" s="7">
        <v>3</v>
      </c>
      <c r="P3350" s="5">
        <v>7.47</v>
      </c>
      <c r="Q3350" s="5">
        <v>3</v>
      </c>
      <c r="R3350" s="22">
        <f>Tabla1[[#This Row],[Fecha de Envío]]-Tabla1[[#This Row],[Fecha de Orden]]</f>
        <v>12</v>
      </c>
      <c r="S3350" s="24">
        <f>YEAR(Tabla1[[#This Row],[Fecha de Orden]])</f>
        <v>2022</v>
      </c>
      <c r="T3350" t="str">
        <f>VLOOKUP(Tabla1[[#This Row],[Nombre del Producto]],Tabla2[[Nombre Producto]:[Costo Unitario]],2,FALSE)</f>
        <v>Lot's O' Nuts</v>
      </c>
      <c r="U3350" t="str">
        <f>VLOOKUP(Tabla1[[#This Row],[Fábrica]],Tabla3[],4,FALSE)</f>
        <v>Arizona</v>
      </c>
    </row>
    <row r="3351" spans="1:21" x14ac:dyDescent="0.25">
      <c r="A3351" t="s">
        <v>2375</v>
      </c>
      <c r="B3351" s="3">
        <v>44909</v>
      </c>
      <c r="C3351" s="3">
        <v>44921</v>
      </c>
      <c r="D3351" t="s">
        <v>71</v>
      </c>
      <c r="E3351">
        <v>141593</v>
      </c>
      <c r="F3351" t="s">
        <v>19</v>
      </c>
      <c r="G3351" t="s">
        <v>53</v>
      </c>
      <c r="H3351" t="s">
        <v>21</v>
      </c>
      <c r="I3351">
        <v>90045</v>
      </c>
      <c r="J3351" t="s">
        <v>22</v>
      </c>
      <c r="K3351" t="s">
        <v>23</v>
      </c>
      <c r="L3351" t="s">
        <v>27</v>
      </c>
      <c r="M3351" t="s">
        <v>28</v>
      </c>
      <c r="N3351" s="5">
        <v>7.2</v>
      </c>
      <c r="O3351" s="7">
        <v>2</v>
      </c>
      <c r="P3351" s="5">
        <v>5</v>
      </c>
      <c r="Q3351" s="5">
        <v>2.2000000000000002</v>
      </c>
      <c r="R3351" s="22">
        <f>Tabla1[[#This Row],[Fecha de Envío]]-Tabla1[[#This Row],[Fecha de Orden]]</f>
        <v>12</v>
      </c>
      <c r="S3351" s="24">
        <f>YEAR(Tabla1[[#This Row],[Fecha de Orden]])</f>
        <v>2022</v>
      </c>
      <c r="T3351" t="str">
        <f>VLOOKUP(Tabla1[[#This Row],[Nombre del Producto]],Tabla2[[Nombre Producto]:[Costo Unitario]],2,FALSE)</f>
        <v>Lot's O' Nuts</v>
      </c>
      <c r="U3351" t="str">
        <f>VLOOKUP(Tabla1[[#This Row],[Fábrica]],Tabla3[],4,FALSE)</f>
        <v>Arizona</v>
      </c>
    </row>
    <row r="3352" spans="1:21" x14ac:dyDescent="0.25">
      <c r="A3352" t="s">
        <v>2376</v>
      </c>
      <c r="B3352" s="3">
        <v>44909</v>
      </c>
      <c r="C3352" s="3">
        <v>44921</v>
      </c>
      <c r="D3352" t="s">
        <v>71</v>
      </c>
      <c r="E3352">
        <v>141593</v>
      </c>
      <c r="F3352" t="s">
        <v>19</v>
      </c>
      <c r="G3352" t="s">
        <v>53</v>
      </c>
      <c r="H3352" t="s">
        <v>21</v>
      </c>
      <c r="I3352">
        <v>90045</v>
      </c>
      <c r="J3352" t="s">
        <v>22</v>
      </c>
      <c r="K3352" t="s">
        <v>23</v>
      </c>
      <c r="L3352" t="s">
        <v>36</v>
      </c>
      <c r="M3352" t="s">
        <v>37</v>
      </c>
      <c r="N3352" s="5">
        <v>3.25</v>
      </c>
      <c r="O3352" s="7">
        <v>1</v>
      </c>
      <c r="P3352" s="5">
        <v>2.11</v>
      </c>
      <c r="Q3352" s="5">
        <v>1.1399999999999999</v>
      </c>
      <c r="R3352" s="22">
        <f>Tabla1[[#This Row],[Fecha de Envío]]-Tabla1[[#This Row],[Fecha de Orden]]</f>
        <v>12</v>
      </c>
      <c r="S3352" s="24">
        <f>YEAR(Tabla1[[#This Row],[Fecha de Orden]])</f>
        <v>2022</v>
      </c>
      <c r="T3352" t="str">
        <f>VLOOKUP(Tabla1[[#This Row],[Nombre del Producto]],Tabla2[[Nombre Producto]:[Costo Unitario]],2,FALSE)</f>
        <v>Wicked Choccy's</v>
      </c>
      <c r="U3352" t="str">
        <f>VLOOKUP(Tabla1[[#This Row],[Fábrica]],Tabla3[],4,FALSE)</f>
        <v>Georgia</v>
      </c>
    </row>
    <row r="3353" spans="1:21" x14ac:dyDescent="0.25">
      <c r="A3353" t="s">
        <v>2595</v>
      </c>
      <c r="B3353" s="3">
        <v>44909</v>
      </c>
      <c r="C3353" s="3">
        <v>44921</v>
      </c>
      <c r="D3353" t="s">
        <v>71</v>
      </c>
      <c r="E3353">
        <v>123232</v>
      </c>
      <c r="F3353" t="s">
        <v>19</v>
      </c>
      <c r="G3353" t="s">
        <v>168</v>
      </c>
      <c r="H3353" t="s">
        <v>62</v>
      </c>
      <c r="I3353">
        <v>97206</v>
      </c>
      <c r="J3353" t="s">
        <v>22</v>
      </c>
      <c r="K3353" t="s">
        <v>23</v>
      </c>
      <c r="L3353" t="s">
        <v>24</v>
      </c>
      <c r="M3353" t="s">
        <v>25</v>
      </c>
      <c r="N3353" s="5">
        <v>15</v>
      </c>
      <c r="O3353" s="7">
        <v>4</v>
      </c>
      <c r="P3353" s="5">
        <v>9.8000000000000007</v>
      </c>
      <c r="Q3353" s="5">
        <v>5.2</v>
      </c>
      <c r="R3353" s="22">
        <f>Tabla1[[#This Row],[Fecha de Envío]]-Tabla1[[#This Row],[Fecha de Orden]]</f>
        <v>12</v>
      </c>
      <c r="S3353" s="24">
        <f>YEAR(Tabla1[[#This Row],[Fecha de Orden]])</f>
        <v>2022</v>
      </c>
      <c r="T3353" t="str">
        <f>VLOOKUP(Tabla1[[#This Row],[Nombre del Producto]],Tabla2[[Nombre Producto]:[Costo Unitario]],2,FALSE)</f>
        <v>Wicked Choccy's</v>
      </c>
      <c r="U3353" t="str">
        <f>VLOOKUP(Tabla1[[#This Row],[Fábrica]],Tabla3[],4,FALSE)</f>
        <v>Georgia</v>
      </c>
    </row>
    <row r="3354" spans="1:21" x14ac:dyDescent="0.25">
      <c r="A3354" t="s">
        <v>3206</v>
      </c>
      <c r="B3354" s="3">
        <v>44909</v>
      </c>
      <c r="C3354" s="3">
        <v>44923</v>
      </c>
      <c r="D3354" t="s">
        <v>18</v>
      </c>
      <c r="E3354">
        <v>114048</v>
      </c>
      <c r="F3354" t="s">
        <v>19</v>
      </c>
      <c r="G3354" t="s">
        <v>1462</v>
      </c>
      <c r="H3354" t="s">
        <v>21</v>
      </c>
      <c r="I3354">
        <v>92627</v>
      </c>
      <c r="J3354" t="s">
        <v>22</v>
      </c>
      <c r="K3354" t="s">
        <v>23</v>
      </c>
      <c r="L3354" t="s">
        <v>24</v>
      </c>
      <c r="M3354" t="s">
        <v>25</v>
      </c>
      <c r="N3354" s="5">
        <v>11.25</v>
      </c>
      <c r="O3354" s="7">
        <v>3</v>
      </c>
      <c r="P3354" s="5">
        <v>7.35</v>
      </c>
      <c r="Q3354" s="5">
        <v>3.9</v>
      </c>
      <c r="R3354" s="22">
        <f>Tabla1[[#This Row],[Fecha de Envío]]-Tabla1[[#This Row],[Fecha de Orden]]</f>
        <v>14</v>
      </c>
      <c r="S3354" s="24">
        <f>YEAR(Tabla1[[#This Row],[Fecha de Orden]])</f>
        <v>2022</v>
      </c>
      <c r="T3354" t="str">
        <f>VLOOKUP(Tabla1[[#This Row],[Nombre del Producto]],Tabla2[[Nombre Producto]:[Costo Unitario]],2,FALSE)</f>
        <v>Wicked Choccy's</v>
      </c>
      <c r="U3354" t="str">
        <f>VLOOKUP(Tabla1[[#This Row],[Fábrica]],Tabla3[],4,FALSE)</f>
        <v>Georgia</v>
      </c>
    </row>
    <row r="3355" spans="1:21" x14ac:dyDescent="0.25">
      <c r="A3355" t="s">
        <v>5073</v>
      </c>
      <c r="B3355" s="3">
        <v>44909</v>
      </c>
      <c r="C3355" s="3">
        <v>44923</v>
      </c>
      <c r="D3355" t="s">
        <v>18</v>
      </c>
      <c r="E3355">
        <v>125066</v>
      </c>
      <c r="F3355" t="s">
        <v>19</v>
      </c>
      <c r="G3355" t="s">
        <v>228</v>
      </c>
      <c r="H3355" t="s">
        <v>229</v>
      </c>
      <c r="I3355">
        <v>39212</v>
      </c>
      <c r="J3355" t="s">
        <v>22</v>
      </c>
      <c r="K3355" t="s">
        <v>66</v>
      </c>
      <c r="L3355" t="s">
        <v>27</v>
      </c>
      <c r="M3355" t="s">
        <v>28</v>
      </c>
      <c r="N3355" s="5">
        <v>7.2</v>
      </c>
      <c r="O3355" s="7">
        <v>2</v>
      </c>
      <c r="P3355" s="5">
        <v>5</v>
      </c>
      <c r="Q3355" s="5">
        <v>2.2000000000000002</v>
      </c>
      <c r="R3355" s="22">
        <f>Tabla1[[#This Row],[Fecha de Envío]]-Tabla1[[#This Row],[Fecha de Orden]]</f>
        <v>14</v>
      </c>
      <c r="S3355" s="24">
        <f>YEAR(Tabla1[[#This Row],[Fecha de Orden]])</f>
        <v>2022</v>
      </c>
      <c r="T3355" t="str">
        <f>VLOOKUP(Tabla1[[#This Row],[Nombre del Producto]],Tabla2[[Nombre Producto]:[Costo Unitario]],2,FALSE)</f>
        <v>Lot's O' Nuts</v>
      </c>
      <c r="U3355" t="str">
        <f>VLOOKUP(Tabla1[[#This Row],[Fábrica]],Tabla3[],4,FALSE)</f>
        <v>Arizona</v>
      </c>
    </row>
    <row r="3356" spans="1:21" x14ac:dyDescent="0.25">
      <c r="A3356" t="s">
        <v>5074</v>
      </c>
      <c r="B3356" s="3">
        <v>44909</v>
      </c>
      <c r="C3356" s="3">
        <v>44923</v>
      </c>
      <c r="D3356" t="s">
        <v>18</v>
      </c>
      <c r="E3356">
        <v>125066</v>
      </c>
      <c r="F3356" t="s">
        <v>19</v>
      </c>
      <c r="G3356" t="s">
        <v>228</v>
      </c>
      <c r="H3356" t="s">
        <v>229</v>
      </c>
      <c r="I3356">
        <v>39212</v>
      </c>
      <c r="J3356" t="s">
        <v>22</v>
      </c>
      <c r="K3356" t="s">
        <v>66</v>
      </c>
      <c r="L3356" t="s">
        <v>33</v>
      </c>
      <c r="M3356" t="s">
        <v>34</v>
      </c>
      <c r="N3356" s="5">
        <v>7.2</v>
      </c>
      <c r="O3356" s="7">
        <v>2</v>
      </c>
      <c r="P3356" s="5">
        <v>4.8</v>
      </c>
      <c r="Q3356" s="5">
        <v>2.4</v>
      </c>
      <c r="R3356" s="22">
        <f>Tabla1[[#This Row],[Fecha de Envío]]-Tabla1[[#This Row],[Fecha de Orden]]</f>
        <v>14</v>
      </c>
      <c r="S3356" s="24">
        <f>YEAR(Tabla1[[#This Row],[Fecha de Orden]])</f>
        <v>2022</v>
      </c>
      <c r="T3356" t="str">
        <f>VLOOKUP(Tabla1[[#This Row],[Nombre del Producto]],Tabla2[[Nombre Producto]:[Costo Unitario]],2,FALSE)</f>
        <v>Lot's O' Nuts</v>
      </c>
      <c r="U3356" t="str">
        <f>VLOOKUP(Tabla1[[#This Row],[Fábrica]],Tabla3[],4,FALSE)</f>
        <v>Arizona</v>
      </c>
    </row>
    <row r="3357" spans="1:21" x14ac:dyDescent="0.25">
      <c r="A3357" t="s">
        <v>6273</v>
      </c>
      <c r="B3357" s="3">
        <v>44909</v>
      </c>
      <c r="C3357" s="3">
        <v>44921</v>
      </c>
      <c r="D3357" t="s">
        <v>71</v>
      </c>
      <c r="E3357">
        <v>119592</v>
      </c>
      <c r="F3357" t="s">
        <v>19</v>
      </c>
      <c r="G3357" t="s">
        <v>412</v>
      </c>
      <c r="H3357" t="s">
        <v>73</v>
      </c>
      <c r="I3357">
        <v>31907</v>
      </c>
      <c r="J3357" t="s">
        <v>22</v>
      </c>
      <c r="K3357" t="s">
        <v>66</v>
      </c>
      <c r="L3357" t="s">
        <v>24</v>
      </c>
      <c r="M3357" t="s">
        <v>25</v>
      </c>
      <c r="N3357" s="5">
        <v>7.5</v>
      </c>
      <c r="O3357" s="7">
        <v>2</v>
      </c>
      <c r="P3357" s="5">
        <v>4.9000000000000004</v>
      </c>
      <c r="Q3357" s="5">
        <v>2.6</v>
      </c>
      <c r="R3357" s="22">
        <f>Tabla1[[#This Row],[Fecha de Envío]]-Tabla1[[#This Row],[Fecha de Orden]]</f>
        <v>12</v>
      </c>
      <c r="S3357" s="24">
        <f>YEAR(Tabla1[[#This Row],[Fecha de Orden]])</f>
        <v>2022</v>
      </c>
      <c r="T3357" t="str">
        <f>VLOOKUP(Tabla1[[#This Row],[Nombre del Producto]],Tabla2[[Nombre Producto]:[Costo Unitario]],2,FALSE)</f>
        <v>Wicked Choccy's</v>
      </c>
      <c r="U3357" t="str">
        <f>VLOOKUP(Tabla1[[#This Row],[Fábrica]],Tabla3[],4,FALSE)</f>
        <v>Georgia</v>
      </c>
    </row>
    <row r="3358" spans="1:21" x14ac:dyDescent="0.25">
      <c r="A3358" t="s">
        <v>7136</v>
      </c>
      <c r="B3358" s="3">
        <v>44909</v>
      </c>
      <c r="C3358" s="3">
        <v>44923</v>
      </c>
      <c r="D3358" t="s">
        <v>18</v>
      </c>
      <c r="E3358">
        <v>130253</v>
      </c>
      <c r="F3358" t="s">
        <v>19</v>
      </c>
      <c r="G3358" t="s">
        <v>53</v>
      </c>
      <c r="H3358" t="s">
        <v>21</v>
      </c>
      <c r="I3358">
        <v>90036</v>
      </c>
      <c r="J3358" t="s">
        <v>148</v>
      </c>
      <c r="K3358" t="s">
        <v>23</v>
      </c>
      <c r="L3358" t="s">
        <v>348</v>
      </c>
      <c r="M3358" t="s">
        <v>349</v>
      </c>
      <c r="N3358" s="5">
        <v>60</v>
      </c>
      <c r="O3358" s="7">
        <v>3</v>
      </c>
      <c r="P3358" s="5">
        <v>30</v>
      </c>
      <c r="Q3358" s="5">
        <v>30</v>
      </c>
      <c r="R3358" s="22">
        <f>Tabla1[[#This Row],[Fecha de Envío]]-Tabla1[[#This Row],[Fecha de Orden]]</f>
        <v>14</v>
      </c>
      <c r="S3358" s="24">
        <f>YEAR(Tabla1[[#This Row],[Fecha de Orden]])</f>
        <v>2022</v>
      </c>
      <c r="T3358" t="str">
        <f>VLOOKUP(Tabla1[[#This Row],[Nombre del Producto]],Tabla2[[Nombre Producto]:[Costo Unitario]],2,FALSE)</f>
        <v>Secret Factory</v>
      </c>
      <c r="U3358" t="str">
        <f>VLOOKUP(Tabla1[[#This Row],[Fábrica]],Tabla3[],4,FALSE)</f>
        <v>Illinois</v>
      </c>
    </row>
    <row r="3359" spans="1:21" x14ac:dyDescent="0.25">
      <c r="A3359" t="s">
        <v>7403</v>
      </c>
      <c r="B3359" s="3">
        <v>44909</v>
      </c>
      <c r="C3359" s="3">
        <v>44924</v>
      </c>
      <c r="D3359" t="s">
        <v>18</v>
      </c>
      <c r="E3359">
        <v>146696</v>
      </c>
      <c r="F3359" t="s">
        <v>19</v>
      </c>
      <c r="G3359" t="s">
        <v>120</v>
      </c>
      <c r="H3359" t="s">
        <v>21</v>
      </c>
      <c r="I3359">
        <v>92105</v>
      </c>
      <c r="J3359" t="s">
        <v>22</v>
      </c>
      <c r="K3359" t="s">
        <v>23</v>
      </c>
      <c r="L3359" t="s">
        <v>24</v>
      </c>
      <c r="M3359" t="s">
        <v>25</v>
      </c>
      <c r="N3359" s="5">
        <v>7.5</v>
      </c>
      <c r="O3359" s="7">
        <v>2</v>
      </c>
      <c r="P3359" s="5">
        <v>4.9000000000000004</v>
      </c>
      <c r="Q3359" s="5">
        <v>2.6</v>
      </c>
      <c r="R3359" s="22">
        <f>Tabla1[[#This Row],[Fecha de Envío]]-Tabla1[[#This Row],[Fecha de Orden]]</f>
        <v>15</v>
      </c>
      <c r="S3359" s="24">
        <f>YEAR(Tabla1[[#This Row],[Fecha de Orden]])</f>
        <v>2022</v>
      </c>
      <c r="T3359" t="str">
        <f>VLOOKUP(Tabla1[[#This Row],[Nombre del Producto]],Tabla2[[Nombre Producto]:[Costo Unitario]],2,FALSE)</f>
        <v>Wicked Choccy's</v>
      </c>
      <c r="U3359" t="str">
        <f>VLOOKUP(Tabla1[[#This Row],[Fábrica]],Tabla3[],4,FALSE)</f>
        <v>Georgia</v>
      </c>
    </row>
    <row r="3360" spans="1:21" x14ac:dyDescent="0.25">
      <c r="A3360" t="s">
        <v>4489</v>
      </c>
      <c r="B3360" s="3">
        <v>44910</v>
      </c>
      <c r="C3360" s="3">
        <v>44927</v>
      </c>
      <c r="D3360" t="s">
        <v>18</v>
      </c>
      <c r="E3360">
        <v>109638</v>
      </c>
      <c r="F3360" t="s">
        <v>19</v>
      </c>
      <c r="G3360" t="s">
        <v>124</v>
      </c>
      <c r="H3360" t="s">
        <v>125</v>
      </c>
      <c r="I3360">
        <v>98115</v>
      </c>
      <c r="J3360" t="s">
        <v>22</v>
      </c>
      <c r="K3360" t="s">
        <v>23</v>
      </c>
      <c r="L3360" t="s">
        <v>33</v>
      </c>
      <c r="M3360" t="s">
        <v>34</v>
      </c>
      <c r="N3360" s="5">
        <v>14.4</v>
      </c>
      <c r="O3360" s="7">
        <v>4</v>
      </c>
      <c r="P3360" s="5">
        <v>9.6</v>
      </c>
      <c r="Q3360" s="5">
        <v>4.8</v>
      </c>
      <c r="R3360" s="22">
        <f>Tabla1[[#This Row],[Fecha de Envío]]-Tabla1[[#This Row],[Fecha de Orden]]</f>
        <v>17</v>
      </c>
      <c r="S3360" s="24">
        <f>YEAR(Tabla1[[#This Row],[Fecha de Orden]])</f>
        <v>2022</v>
      </c>
      <c r="T3360" t="str">
        <f>VLOOKUP(Tabla1[[#This Row],[Nombre del Producto]],Tabla2[[Nombre Producto]:[Costo Unitario]],2,FALSE)</f>
        <v>Lot's O' Nuts</v>
      </c>
      <c r="U3360" t="str">
        <f>VLOOKUP(Tabla1[[#This Row],[Fábrica]],Tabla3[],4,FALSE)</f>
        <v>Arizona</v>
      </c>
    </row>
    <row r="3361" spans="1:21" x14ac:dyDescent="0.25">
      <c r="A3361" t="s">
        <v>4490</v>
      </c>
      <c r="B3361" s="3">
        <v>44910</v>
      </c>
      <c r="C3361" s="3">
        <v>44927</v>
      </c>
      <c r="D3361" t="s">
        <v>18</v>
      </c>
      <c r="E3361">
        <v>109638</v>
      </c>
      <c r="F3361" t="s">
        <v>19</v>
      </c>
      <c r="G3361" t="s">
        <v>124</v>
      </c>
      <c r="H3361" t="s">
        <v>125</v>
      </c>
      <c r="I3361">
        <v>98115</v>
      </c>
      <c r="J3361" t="s">
        <v>22</v>
      </c>
      <c r="K3361" t="s">
        <v>23</v>
      </c>
      <c r="L3361" t="s">
        <v>36</v>
      </c>
      <c r="M3361" t="s">
        <v>37</v>
      </c>
      <c r="N3361" s="5">
        <v>9.75</v>
      </c>
      <c r="O3361" s="7">
        <v>3</v>
      </c>
      <c r="P3361" s="5">
        <v>6.33</v>
      </c>
      <c r="Q3361" s="5">
        <v>3.42</v>
      </c>
      <c r="R3361" s="22">
        <f>Tabla1[[#This Row],[Fecha de Envío]]-Tabla1[[#This Row],[Fecha de Orden]]</f>
        <v>17</v>
      </c>
      <c r="S3361" s="24">
        <f>YEAR(Tabla1[[#This Row],[Fecha de Orden]])</f>
        <v>2022</v>
      </c>
      <c r="T3361" t="str">
        <f>VLOOKUP(Tabla1[[#This Row],[Nombre del Producto]],Tabla2[[Nombre Producto]:[Costo Unitario]],2,FALSE)</f>
        <v>Wicked Choccy's</v>
      </c>
      <c r="U3361" t="str">
        <f>VLOOKUP(Tabla1[[#This Row],[Fábrica]],Tabla3[],4,FALSE)</f>
        <v>Georgia</v>
      </c>
    </row>
    <row r="3362" spans="1:21" x14ac:dyDescent="0.25">
      <c r="A3362" t="s">
        <v>4491</v>
      </c>
      <c r="B3362" s="3">
        <v>44910</v>
      </c>
      <c r="C3362" s="3">
        <v>44927</v>
      </c>
      <c r="D3362" t="s">
        <v>18</v>
      </c>
      <c r="E3362">
        <v>109638</v>
      </c>
      <c r="F3362" t="s">
        <v>19</v>
      </c>
      <c r="G3362" t="s">
        <v>124</v>
      </c>
      <c r="H3362" t="s">
        <v>125</v>
      </c>
      <c r="I3362">
        <v>98115</v>
      </c>
      <c r="J3362" t="s">
        <v>22</v>
      </c>
      <c r="K3362" t="s">
        <v>23</v>
      </c>
      <c r="L3362" t="s">
        <v>45</v>
      </c>
      <c r="M3362" t="s">
        <v>46</v>
      </c>
      <c r="N3362" s="5">
        <v>31.41</v>
      </c>
      <c r="O3362" s="7">
        <v>9</v>
      </c>
      <c r="P3362" s="5">
        <v>22.41</v>
      </c>
      <c r="Q3362" s="5">
        <v>9</v>
      </c>
      <c r="R3362" s="22">
        <f>Tabla1[[#This Row],[Fecha de Envío]]-Tabla1[[#This Row],[Fecha de Orden]]</f>
        <v>17</v>
      </c>
      <c r="S3362" s="24">
        <f>YEAR(Tabla1[[#This Row],[Fecha de Orden]])</f>
        <v>2022</v>
      </c>
      <c r="T3362" t="str">
        <f>VLOOKUP(Tabla1[[#This Row],[Nombre del Producto]],Tabla2[[Nombre Producto]:[Costo Unitario]],2,FALSE)</f>
        <v>Lot's O' Nuts</v>
      </c>
      <c r="U3362" t="str">
        <f>VLOOKUP(Tabla1[[#This Row],[Fábrica]],Tabla3[],4,FALSE)</f>
        <v>Arizona</v>
      </c>
    </row>
    <row r="3363" spans="1:21" x14ac:dyDescent="0.25">
      <c r="A3363" t="s">
        <v>4561</v>
      </c>
      <c r="B3363" s="3">
        <v>44910</v>
      </c>
      <c r="C3363" s="3">
        <v>44924</v>
      </c>
      <c r="D3363" t="s">
        <v>18</v>
      </c>
      <c r="E3363">
        <v>137225</v>
      </c>
      <c r="F3363" t="s">
        <v>19</v>
      </c>
      <c r="G3363" t="s">
        <v>30</v>
      </c>
      <c r="H3363" t="s">
        <v>31</v>
      </c>
      <c r="I3363">
        <v>10009</v>
      </c>
      <c r="J3363" t="s">
        <v>22</v>
      </c>
      <c r="K3363" t="s">
        <v>32</v>
      </c>
      <c r="L3363" t="s">
        <v>24</v>
      </c>
      <c r="M3363" t="s">
        <v>25</v>
      </c>
      <c r="N3363" s="5">
        <v>3.75</v>
      </c>
      <c r="O3363" s="7">
        <v>1</v>
      </c>
      <c r="P3363" s="5">
        <v>2.4500000000000002</v>
      </c>
      <c r="Q3363" s="5">
        <v>1.3</v>
      </c>
      <c r="R3363" s="22">
        <f>Tabla1[[#This Row],[Fecha de Envío]]-Tabla1[[#This Row],[Fecha de Orden]]</f>
        <v>14</v>
      </c>
      <c r="S3363" s="24">
        <f>YEAR(Tabla1[[#This Row],[Fecha de Orden]])</f>
        <v>2022</v>
      </c>
      <c r="T3363" t="str">
        <f>VLOOKUP(Tabla1[[#This Row],[Nombre del Producto]],Tabla2[[Nombre Producto]:[Costo Unitario]],2,FALSE)</f>
        <v>Wicked Choccy's</v>
      </c>
      <c r="U3363" t="str">
        <f>VLOOKUP(Tabla1[[#This Row],[Fábrica]],Tabla3[],4,FALSE)</f>
        <v>Georgia</v>
      </c>
    </row>
    <row r="3364" spans="1:21" x14ac:dyDescent="0.25">
      <c r="A3364" t="s">
        <v>6629</v>
      </c>
      <c r="B3364" s="3">
        <v>44910</v>
      </c>
      <c r="C3364" s="3">
        <v>44923</v>
      </c>
      <c r="D3364" t="s">
        <v>39</v>
      </c>
      <c r="E3364">
        <v>147830</v>
      </c>
      <c r="F3364" t="s">
        <v>19</v>
      </c>
      <c r="G3364" t="s">
        <v>1028</v>
      </c>
      <c r="H3364" t="s">
        <v>210</v>
      </c>
      <c r="I3364">
        <v>43055</v>
      </c>
      <c r="J3364" t="s">
        <v>22</v>
      </c>
      <c r="K3364" t="s">
        <v>32</v>
      </c>
      <c r="L3364" t="s">
        <v>45</v>
      </c>
      <c r="M3364" t="s">
        <v>46</v>
      </c>
      <c r="N3364" s="5">
        <v>24.43</v>
      </c>
      <c r="O3364" s="7">
        <v>7</v>
      </c>
      <c r="P3364" s="5">
        <v>17.43</v>
      </c>
      <c r="Q3364" s="5">
        <v>7</v>
      </c>
      <c r="R3364" s="22">
        <f>Tabla1[[#This Row],[Fecha de Envío]]-Tabla1[[#This Row],[Fecha de Orden]]</f>
        <v>13</v>
      </c>
      <c r="S3364" s="24">
        <f>YEAR(Tabla1[[#This Row],[Fecha de Orden]])</f>
        <v>2022</v>
      </c>
      <c r="T3364" t="str">
        <f>VLOOKUP(Tabla1[[#This Row],[Nombre del Producto]],Tabla2[[Nombre Producto]:[Costo Unitario]],2,FALSE)</f>
        <v>Lot's O' Nuts</v>
      </c>
      <c r="U3364" t="str">
        <f>VLOOKUP(Tabla1[[#This Row],[Fábrica]],Tabla3[],4,FALSE)</f>
        <v>Arizona</v>
      </c>
    </row>
    <row r="3365" spans="1:21" x14ac:dyDescent="0.25">
      <c r="A3365" t="s">
        <v>6630</v>
      </c>
      <c r="B3365" s="3">
        <v>44910</v>
      </c>
      <c r="C3365" s="3">
        <v>44923</v>
      </c>
      <c r="D3365" t="s">
        <v>39</v>
      </c>
      <c r="E3365">
        <v>147830</v>
      </c>
      <c r="F3365" t="s">
        <v>19</v>
      </c>
      <c r="G3365" t="s">
        <v>1028</v>
      </c>
      <c r="H3365" t="s">
        <v>210</v>
      </c>
      <c r="I3365">
        <v>43055</v>
      </c>
      <c r="J3365" t="s">
        <v>22</v>
      </c>
      <c r="K3365" t="s">
        <v>32</v>
      </c>
      <c r="L3365" t="s">
        <v>24</v>
      </c>
      <c r="M3365" t="s">
        <v>25</v>
      </c>
      <c r="N3365" s="5">
        <v>7.5</v>
      </c>
      <c r="O3365" s="7">
        <v>2</v>
      </c>
      <c r="P3365" s="5">
        <v>4.9000000000000004</v>
      </c>
      <c r="Q3365" s="5">
        <v>2.6</v>
      </c>
      <c r="R3365" s="22">
        <f>Tabla1[[#This Row],[Fecha de Envío]]-Tabla1[[#This Row],[Fecha de Orden]]</f>
        <v>13</v>
      </c>
      <c r="S3365" s="24">
        <f>YEAR(Tabla1[[#This Row],[Fecha de Orden]])</f>
        <v>2022</v>
      </c>
      <c r="T3365" t="str">
        <f>VLOOKUP(Tabla1[[#This Row],[Nombre del Producto]],Tabla2[[Nombre Producto]:[Costo Unitario]],2,FALSE)</f>
        <v>Wicked Choccy's</v>
      </c>
      <c r="U3365" t="str">
        <f>VLOOKUP(Tabla1[[#This Row],[Fábrica]],Tabla3[],4,FALSE)</f>
        <v>Georgia</v>
      </c>
    </row>
    <row r="3366" spans="1:21" x14ac:dyDescent="0.25">
      <c r="A3366" t="s">
        <v>6631</v>
      </c>
      <c r="B3366" s="3">
        <v>44910</v>
      </c>
      <c r="C3366" s="3">
        <v>44923</v>
      </c>
      <c r="D3366" t="s">
        <v>39</v>
      </c>
      <c r="E3366">
        <v>147830</v>
      </c>
      <c r="F3366" t="s">
        <v>19</v>
      </c>
      <c r="G3366" t="s">
        <v>1028</v>
      </c>
      <c r="H3366" t="s">
        <v>210</v>
      </c>
      <c r="I3366">
        <v>43055</v>
      </c>
      <c r="J3366" t="s">
        <v>22</v>
      </c>
      <c r="K3366" t="s">
        <v>32</v>
      </c>
      <c r="L3366" t="s">
        <v>33</v>
      </c>
      <c r="M3366" t="s">
        <v>34</v>
      </c>
      <c r="N3366" s="5">
        <v>7.2</v>
      </c>
      <c r="O3366" s="7">
        <v>2</v>
      </c>
      <c r="P3366" s="5">
        <v>4.8</v>
      </c>
      <c r="Q3366" s="5">
        <v>2.4</v>
      </c>
      <c r="R3366" s="22">
        <f>Tabla1[[#This Row],[Fecha de Envío]]-Tabla1[[#This Row],[Fecha de Orden]]</f>
        <v>13</v>
      </c>
      <c r="S3366" s="24">
        <f>YEAR(Tabla1[[#This Row],[Fecha de Orden]])</f>
        <v>2022</v>
      </c>
      <c r="T3366" t="str">
        <f>VLOOKUP(Tabla1[[#This Row],[Nombre del Producto]],Tabla2[[Nombre Producto]:[Costo Unitario]],2,FALSE)</f>
        <v>Lot's O' Nuts</v>
      </c>
      <c r="U3366" t="str">
        <f>VLOOKUP(Tabla1[[#This Row],[Fábrica]],Tabla3[],4,FALSE)</f>
        <v>Arizona</v>
      </c>
    </row>
    <row r="3367" spans="1:21" x14ac:dyDescent="0.25">
      <c r="A3367" t="s">
        <v>7685</v>
      </c>
      <c r="B3367" s="3">
        <v>44910</v>
      </c>
      <c r="C3367" s="3">
        <v>44925</v>
      </c>
      <c r="D3367" t="s">
        <v>18</v>
      </c>
      <c r="E3367">
        <v>150308</v>
      </c>
      <c r="F3367" t="s">
        <v>19</v>
      </c>
      <c r="G3367" t="s">
        <v>1294</v>
      </c>
      <c r="H3367" t="s">
        <v>98</v>
      </c>
      <c r="I3367">
        <v>27511</v>
      </c>
      <c r="J3367" t="s">
        <v>22</v>
      </c>
      <c r="K3367" t="s">
        <v>66</v>
      </c>
      <c r="L3367" t="s">
        <v>45</v>
      </c>
      <c r="M3367" t="s">
        <v>46</v>
      </c>
      <c r="N3367" s="5">
        <v>10.47</v>
      </c>
      <c r="O3367" s="7">
        <v>3</v>
      </c>
      <c r="P3367" s="5">
        <v>7.47</v>
      </c>
      <c r="Q3367" s="5">
        <v>3</v>
      </c>
      <c r="R3367" s="22">
        <f>Tabla1[[#This Row],[Fecha de Envío]]-Tabla1[[#This Row],[Fecha de Orden]]</f>
        <v>15</v>
      </c>
      <c r="S3367" s="24">
        <f>YEAR(Tabla1[[#This Row],[Fecha de Orden]])</f>
        <v>2022</v>
      </c>
      <c r="T3367" t="str">
        <f>VLOOKUP(Tabla1[[#This Row],[Nombre del Producto]],Tabla2[[Nombre Producto]:[Costo Unitario]],2,FALSE)</f>
        <v>Lot's O' Nuts</v>
      </c>
      <c r="U3367" t="str">
        <f>VLOOKUP(Tabla1[[#This Row],[Fábrica]],Tabla3[],4,FALSE)</f>
        <v>Arizona</v>
      </c>
    </row>
    <row r="3368" spans="1:21" x14ac:dyDescent="0.25">
      <c r="A3368" t="s">
        <v>8062</v>
      </c>
      <c r="B3368" s="3">
        <v>44911</v>
      </c>
      <c r="C3368" s="3">
        <v>44924</v>
      </c>
      <c r="D3368" t="s">
        <v>39</v>
      </c>
      <c r="E3368">
        <v>162544</v>
      </c>
      <c r="F3368" t="s">
        <v>19</v>
      </c>
      <c r="G3368" t="s">
        <v>124</v>
      </c>
      <c r="H3368" t="s">
        <v>125</v>
      </c>
      <c r="I3368">
        <v>98105</v>
      </c>
      <c r="J3368" t="s">
        <v>22</v>
      </c>
      <c r="K3368" t="s">
        <v>23</v>
      </c>
      <c r="L3368" t="s">
        <v>27</v>
      </c>
      <c r="M3368" t="s">
        <v>28</v>
      </c>
      <c r="N3368" s="5">
        <v>3.6</v>
      </c>
      <c r="O3368" s="7">
        <v>1</v>
      </c>
      <c r="P3368" s="5">
        <v>2.5</v>
      </c>
      <c r="Q3368" s="5">
        <v>1.1000000000000001</v>
      </c>
      <c r="R3368" s="22">
        <f>Tabla1[[#This Row],[Fecha de Envío]]-Tabla1[[#This Row],[Fecha de Orden]]</f>
        <v>13</v>
      </c>
      <c r="S3368" s="24">
        <f>YEAR(Tabla1[[#This Row],[Fecha de Orden]])</f>
        <v>2022</v>
      </c>
      <c r="T3368" t="str">
        <f>VLOOKUP(Tabla1[[#This Row],[Nombre del Producto]],Tabla2[[Nombre Producto]:[Costo Unitario]],2,FALSE)</f>
        <v>Lot's O' Nuts</v>
      </c>
      <c r="U3368" t="str">
        <f>VLOOKUP(Tabla1[[#This Row],[Fábrica]],Tabla3[],4,FALSE)</f>
        <v>Arizona</v>
      </c>
    </row>
    <row r="3369" spans="1:21" x14ac:dyDescent="0.25">
      <c r="A3369" t="s">
        <v>4655</v>
      </c>
      <c r="B3369" s="3">
        <v>44912</v>
      </c>
      <c r="C3369" s="3">
        <v>44922</v>
      </c>
      <c r="D3369" t="s">
        <v>82</v>
      </c>
      <c r="E3369">
        <v>138121</v>
      </c>
      <c r="F3369" t="s">
        <v>19</v>
      </c>
      <c r="G3369" t="s">
        <v>92</v>
      </c>
      <c r="H3369" t="s">
        <v>93</v>
      </c>
      <c r="I3369">
        <v>48205</v>
      </c>
      <c r="J3369" t="s">
        <v>22</v>
      </c>
      <c r="K3369" t="s">
        <v>43</v>
      </c>
      <c r="L3369" t="s">
        <v>36</v>
      </c>
      <c r="M3369" t="s">
        <v>37</v>
      </c>
      <c r="N3369" s="5">
        <v>29.25</v>
      </c>
      <c r="O3369" s="7">
        <v>9</v>
      </c>
      <c r="P3369" s="5">
        <v>18.989999999999998</v>
      </c>
      <c r="Q3369" s="5">
        <v>10.26</v>
      </c>
      <c r="R3369" s="22">
        <f>Tabla1[[#This Row],[Fecha de Envío]]-Tabla1[[#This Row],[Fecha de Orden]]</f>
        <v>10</v>
      </c>
      <c r="S3369" s="24">
        <f>YEAR(Tabla1[[#This Row],[Fecha de Orden]])</f>
        <v>2022</v>
      </c>
      <c r="T3369" t="str">
        <f>VLOOKUP(Tabla1[[#This Row],[Nombre del Producto]],Tabla2[[Nombre Producto]:[Costo Unitario]],2,FALSE)</f>
        <v>Wicked Choccy's</v>
      </c>
      <c r="U3369" t="str">
        <f>VLOOKUP(Tabla1[[#This Row],[Fábrica]],Tabla3[],4,FALSE)</f>
        <v>Georgia</v>
      </c>
    </row>
    <row r="3370" spans="1:21" x14ac:dyDescent="0.25">
      <c r="A3370" t="s">
        <v>4656</v>
      </c>
      <c r="B3370" s="3">
        <v>44912</v>
      </c>
      <c r="C3370" s="3">
        <v>44922</v>
      </c>
      <c r="D3370" t="s">
        <v>82</v>
      </c>
      <c r="E3370">
        <v>138121</v>
      </c>
      <c r="F3370" t="s">
        <v>19</v>
      </c>
      <c r="G3370" t="s">
        <v>92</v>
      </c>
      <c r="H3370" t="s">
        <v>93</v>
      </c>
      <c r="I3370">
        <v>48205</v>
      </c>
      <c r="J3370" t="s">
        <v>22</v>
      </c>
      <c r="K3370" t="s">
        <v>43</v>
      </c>
      <c r="L3370" t="s">
        <v>45</v>
      </c>
      <c r="M3370" t="s">
        <v>46</v>
      </c>
      <c r="N3370" s="5">
        <v>10.47</v>
      </c>
      <c r="O3370" s="7">
        <v>3</v>
      </c>
      <c r="P3370" s="5">
        <v>7.47</v>
      </c>
      <c r="Q3370" s="5">
        <v>3</v>
      </c>
      <c r="R3370" s="22">
        <f>Tabla1[[#This Row],[Fecha de Envío]]-Tabla1[[#This Row],[Fecha de Orden]]</f>
        <v>10</v>
      </c>
      <c r="S3370" s="24">
        <f>YEAR(Tabla1[[#This Row],[Fecha de Orden]])</f>
        <v>2022</v>
      </c>
      <c r="T3370" t="str">
        <f>VLOOKUP(Tabla1[[#This Row],[Nombre del Producto]],Tabla2[[Nombre Producto]:[Costo Unitario]],2,FALSE)</f>
        <v>Lot's O' Nuts</v>
      </c>
      <c r="U3370" t="str">
        <f>VLOOKUP(Tabla1[[#This Row],[Fábrica]],Tabla3[],4,FALSE)</f>
        <v>Arizona</v>
      </c>
    </row>
    <row r="3371" spans="1:21" x14ac:dyDescent="0.25">
      <c r="A3371" t="s">
        <v>4657</v>
      </c>
      <c r="B3371" s="3">
        <v>44912</v>
      </c>
      <c r="C3371" s="3">
        <v>44922</v>
      </c>
      <c r="D3371" t="s">
        <v>82</v>
      </c>
      <c r="E3371">
        <v>138121</v>
      </c>
      <c r="F3371" t="s">
        <v>19</v>
      </c>
      <c r="G3371" t="s">
        <v>92</v>
      </c>
      <c r="H3371" t="s">
        <v>93</v>
      </c>
      <c r="I3371">
        <v>48205</v>
      </c>
      <c r="J3371" t="s">
        <v>22</v>
      </c>
      <c r="K3371" t="s">
        <v>43</v>
      </c>
      <c r="L3371" t="s">
        <v>27</v>
      </c>
      <c r="M3371" t="s">
        <v>28</v>
      </c>
      <c r="N3371" s="5">
        <v>14.4</v>
      </c>
      <c r="O3371" s="7">
        <v>4</v>
      </c>
      <c r="P3371" s="5">
        <v>10</v>
      </c>
      <c r="Q3371" s="5">
        <v>4.4000000000000004</v>
      </c>
      <c r="R3371" s="22">
        <f>Tabla1[[#This Row],[Fecha de Envío]]-Tabla1[[#This Row],[Fecha de Orden]]</f>
        <v>10</v>
      </c>
      <c r="S3371" s="24">
        <f>YEAR(Tabla1[[#This Row],[Fecha de Orden]])</f>
        <v>2022</v>
      </c>
      <c r="T3371" t="str">
        <f>VLOOKUP(Tabla1[[#This Row],[Nombre del Producto]],Tabla2[[Nombre Producto]:[Costo Unitario]],2,FALSE)</f>
        <v>Lot's O' Nuts</v>
      </c>
      <c r="U3371" t="str">
        <f>VLOOKUP(Tabla1[[#This Row],[Fábrica]],Tabla3[],4,FALSE)</f>
        <v>Arizona</v>
      </c>
    </row>
    <row r="3372" spans="1:21" x14ac:dyDescent="0.25">
      <c r="A3372" t="s">
        <v>5920</v>
      </c>
      <c r="B3372" s="3">
        <v>44912</v>
      </c>
      <c r="C3372" s="3">
        <v>44927</v>
      </c>
      <c r="D3372" t="s">
        <v>18</v>
      </c>
      <c r="E3372">
        <v>129637</v>
      </c>
      <c r="F3372" t="s">
        <v>19</v>
      </c>
      <c r="G3372" t="s">
        <v>172</v>
      </c>
      <c r="H3372" t="s">
        <v>173</v>
      </c>
      <c r="I3372">
        <v>61701</v>
      </c>
      <c r="J3372" t="s">
        <v>22</v>
      </c>
      <c r="K3372" t="s">
        <v>43</v>
      </c>
      <c r="L3372" t="s">
        <v>36</v>
      </c>
      <c r="M3372" t="s">
        <v>37</v>
      </c>
      <c r="N3372" s="5">
        <v>6.5</v>
      </c>
      <c r="O3372" s="7">
        <v>2</v>
      </c>
      <c r="P3372" s="5">
        <v>4.22</v>
      </c>
      <c r="Q3372" s="5">
        <v>2.2799999999999998</v>
      </c>
      <c r="R3372" s="22">
        <f>Tabla1[[#This Row],[Fecha de Envío]]-Tabla1[[#This Row],[Fecha de Orden]]</f>
        <v>15</v>
      </c>
      <c r="S3372" s="24">
        <f>YEAR(Tabla1[[#This Row],[Fecha de Orden]])</f>
        <v>2022</v>
      </c>
      <c r="T3372" t="str">
        <f>VLOOKUP(Tabla1[[#This Row],[Nombre del Producto]],Tabla2[[Nombre Producto]:[Costo Unitario]],2,FALSE)</f>
        <v>Wicked Choccy's</v>
      </c>
      <c r="U3372" t="str">
        <f>VLOOKUP(Tabla1[[#This Row],[Fábrica]],Tabla3[],4,FALSE)</f>
        <v>Georgia</v>
      </c>
    </row>
    <row r="3373" spans="1:21" x14ac:dyDescent="0.25">
      <c r="A3373" t="s">
        <v>5921</v>
      </c>
      <c r="B3373" s="3">
        <v>44912</v>
      </c>
      <c r="C3373" s="3">
        <v>44927</v>
      </c>
      <c r="D3373" t="s">
        <v>18</v>
      </c>
      <c r="E3373">
        <v>129637</v>
      </c>
      <c r="F3373" t="s">
        <v>19</v>
      </c>
      <c r="G3373" t="s">
        <v>172</v>
      </c>
      <c r="H3373" t="s">
        <v>173</v>
      </c>
      <c r="I3373">
        <v>61701</v>
      </c>
      <c r="J3373" t="s">
        <v>22</v>
      </c>
      <c r="K3373" t="s">
        <v>43</v>
      </c>
      <c r="L3373" t="s">
        <v>33</v>
      </c>
      <c r="M3373" t="s">
        <v>34</v>
      </c>
      <c r="N3373" s="5">
        <v>18</v>
      </c>
      <c r="O3373" s="7">
        <v>5</v>
      </c>
      <c r="P3373" s="5">
        <v>12</v>
      </c>
      <c r="Q3373" s="5">
        <v>6</v>
      </c>
      <c r="R3373" s="22">
        <f>Tabla1[[#This Row],[Fecha de Envío]]-Tabla1[[#This Row],[Fecha de Orden]]</f>
        <v>15</v>
      </c>
      <c r="S3373" s="24">
        <f>YEAR(Tabla1[[#This Row],[Fecha de Orden]])</f>
        <v>2022</v>
      </c>
      <c r="T3373" t="str">
        <f>VLOOKUP(Tabla1[[#This Row],[Nombre del Producto]],Tabla2[[Nombre Producto]:[Costo Unitario]],2,FALSE)</f>
        <v>Lot's O' Nuts</v>
      </c>
      <c r="U3373" t="str">
        <f>VLOOKUP(Tabla1[[#This Row],[Fábrica]],Tabla3[],4,FALSE)</f>
        <v>Arizona</v>
      </c>
    </row>
    <row r="3374" spans="1:21" x14ac:dyDescent="0.25">
      <c r="A3374" t="s">
        <v>6981</v>
      </c>
      <c r="B3374" s="3">
        <v>44912</v>
      </c>
      <c r="C3374" s="3">
        <v>44924</v>
      </c>
      <c r="D3374" t="s">
        <v>71</v>
      </c>
      <c r="E3374">
        <v>134117</v>
      </c>
      <c r="F3374" t="s">
        <v>19</v>
      </c>
      <c r="G3374" t="s">
        <v>53</v>
      </c>
      <c r="H3374" t="s">
        <v>21</v>
      </c>
      <c r="I3374">
        <v>90008</v>
      </c>
      <c r="J3374" t="s">
        <v>22</v>
      </c>
      <c r="K3374" t="s">
        <v>23</v>
      </c>
      <c r="L3374" t="s">
        <v>24</v>
      </c>
      <c r="M3374" t="s">
        <v>25</v>
      </c>
      <c r="N3374" s="5">
        <v>18.75</v>
      </c>
      <c r="O3374" s="7">
        <v>5</v>
      </c>
      <c r="P3374" s="5">
        <v>12.25</v>
      </c>
      <c r="Q3374" s="5">
        <v>6.5</v>
      </c>
      <c r="R3374" s="22">
        <f>Tabla1[[#This Row],[Fecha de Envío]]-Tabla1[[#This Row],[Fecha de Orden]]</f>
        <v>12</v>
      </c>
      <c r="S3374" s="24">
        <f>YEAR(Tabla1[[#This Row],[Fecha de Orden]])</f>
        <v>2022</v>
      </c>
      <c r="T3374" t="str">
        <f>VLOOKUP(Tabla1[[#This Row],[Nombre del Producto]],Tabla2[[Nombre Producto]:[Costo Unitario]],2,FALSE)</f>
        <v>Wicked Choccy's</v>
      </c>
      <c r="U3374" t="str">
        <f>VLOOKUP(Tabla1[[#This Row],[Fábrica]],Tabla3[],4,FALSE)</f>
        <v>Georgia</v>
      </c>
    </row>
    <row r="3375" spans="1:21" x14ac:dyDescent="0.25">
      <c r="A3375" t="s">
        <v>6982</v>
      </c>
      <c r="B3375" s="3">
        <v>44912</v>
      </c>
      <c r="C3375" s="3">
        <v>44924</v>
      </c>
      <c r="D3375" t="s">
        <v>71</v>
      </c>
      <c r="E3375">
        <v>134117</v>
      </c>
      <c r="F3375" t="s">
        <v>19</v>
      </c>
      <c r="G3375" t="s">
        <v>53</v>
      </c>
      <c r="H3375" t="s">
        <v>21</v>
      </c>
      <c r="I3375">
        <v>90008</v>
      </c>
      <c r="J3375" t="s">
        <v>22</v>
      </c>
      <c r="K3375" t="s">
        <v>23</v>
      </c>
      <c r="L3375" t="s">
        <v>45</v>
      </c>
      <c r="M3375" t="s">
        <v>46</v>
      </c>
      <c r="N3375" s="5">
        <v>6.98</v>
      </c>
      <c r="O3375" s="7">
        <v>2</v>
      </c>
      <c r="P3375" s="5">
        <v>4.9800000000000004</v>
      </c>
      <c r="Q3375" s="5">
        <v>2</v>
      </c>
      <c r="R3375" s="22">
        <f>Tabla1[[#This Row],[Fecha de Envío]]-Tabla1[[#This Row],[Fecha de Orden]]</f>
        <v>12</v>
      </c>
      <c r="S3375" s="24">
        <f>YEAR(Tabla1[[#This Row],[Fecha de Orden]])</f>
        <v>2022</v>
      </c>
      <c r="T3375" t="str">
        <f>VLOOKUP(Tabla1[[#This Row],[Nombre del Producto]],Tabla2[[Nombre Producto]:[Costo Unitario]],2,FALSE)</f>
        <v>Lot's O' Nuts</v>
      </c>
      <c r="U3375" t="str">
        <f>VLOOKUP(Tabla1[[#This Row],[Fábrica]],Tabla3[],4,FALSE)</f>
        <v>Arizona</v>
      </c>
    </row>
    <row r="3376" spans="1:21" x14ac:dyDescent="0.25">
      <c r="A3376" t="s">
        <v>6983</v>
      </c>
      <c r="B3376" s="3">
        <v>44912</v>
      </c>
      <c r="C3376" s="3">
        <v>44924</v>
      </c>
      <c r="D3376" t="s">
        <v>71</v>
      </c>
      <c r="E3376">
        <v>134117</v>
      </c>
      <c r="F3376" t="s">
        <v>19</v>
      </c>
      <c r="G3376" t="s">
        <v>53</v>
      </c>
      <c r="H3376" t="s">
        <v>21</v>
      </c>
      <c r="I3376">
        <v>90008</v>
      </c>
      <c r="J3376" t="s">
        <v>22</v>
      </c>
      <c r="K3376" t="s">
        <v>23</v>
      </c>
      <c r="L3376" t="s">
        <v>33</v>
      </c>
      <c r="M3376" t="s">
        <v>34</v>
      </c>
      <c r="N3376" s="5">
        <v>7.2</v>
      </c>
      <c r="O3376" s="7">
        <v>2</v>
      </c>
      <c r="P3376" s="5">
        <v>4.8</v>
      </c>
      <c r="Q3376" s="5">
        <v>2.4</v>
      </c>
      <c r="R3376" s="22">
        <f>Tabla1[[#This Row],[Fecha de Envío]]-Tabla1[[#This Row],[Fecha de Orden]]</f>
        <v>12</v>
      </c>
      <c r="S3376" s="24">
        <f>YEAR(Tabla1[[#This Row],[Fecha de Orden]])</f>
        <v>2022</v>
      </c>
      <c r="T3376" t="str">
        <f>VLOOKUP(Tabla1[[#This Row],[Nombre del Producto]],Tabla2[[Nombre Producto]:[Costo Unitario]],2,FALSE)</f>
        <v>Lot's O' Nuts</v>
      </c>
      <c r="U3376" t="str">
        <f>VLOOKUP(Tabla1[[#This Row],[Fábrica]],Tabla3[],4,FALSE)</f>
        <v>Arizona</v>
      </c>
    </row>
    <row r="3377" spans="1:21" x14ac:dyDescent="0.25">
      <c r="A3377" t="s">
        <v>4562</v>
      </c>
      <c r="B3377" s="3">
        <v>44913</v>
      </c>
      <c r="C3377" s="3">
        <v>44923</v>
      </c>
      <c r="D3377" t="s">
        <v>82</v>
      </c>
      <c r="E3377">
        <v>137533</v>
      </c>
      <c r="F3377" t="s">
        <v>19</v>
      </c>
      <c r="G3377" t="s">
        <v>626</v>
      </c>
      <c r="H3377" t="s">
        <v>210</v>
      </c>
      <c r="I3377">
        <v>44105</v>
      </c>
      <c r="J3377" t="s">
        <v>22</v>
      </c>
      <c r="K3377" t="s">
        <v>32</v>
      </c>
      <c r="L3377" t="s">
        <v>36</v>
      </c>
      <c r="M3377" t="s">
        <v>37</v>
      </c>
      <c r="N3377" s="5">
        <v>13</v>
      </c>
      <c r="O3377" s="7">
        <v>4</v>
      </c>
      <c r="P3377" s="5">
        <v>8.44</v>
      </c>
      <c r="Q3377" s="5">
        <v>4.5599999999999996</v>
      </c>
      <c r="R3377" s="22">
        <f>Tabla1[[#This Row],[Fecha de Envío]]-Tabla1[[#This Row],[Fecha de Orden]]</f>
        <v>10</v>
      </c>
      <c r="S3377" s="24">
        <f>YEAR(Tabla1[[#This Row],[Fecha de Orden]])</f>
        <v>2022</v>
      </c>
      <c r="T3377" t="str">
        <f>VLOOKUP(Tabla1[[#This Row],[Nombre del Producto]],Tabla2[[Nombre Producto]:[Costo Unitario]],2,FALSE)</f>
        <v>Wicked Choccy's</v>
      </c>
      <c r="U3377" t="str">
        <f>VLOOKUP(Tabla1[[#This Row],[Fábrica]],Tabla3[],4,FALSE)</f>
        <v>Georgia</v>
      </c>
    </row>
    <row r="3378" spans="1:21" x14ac:dyDescent="0.25">
      <c r="A3378" t="s">
        <v>5598</v>
      </c>
      <c r="B3378" s="3">
        <v>44913</v>
      </c>
      <c r="C3378" s="3">
        <v>44928</v>
      </c>
      <c r="D3378" t="s">
        <v>18</v>
      </c>
      <c r="E3378">
        <v>120161</v>
      </c>
      <c r="F3378" t="s">
        <v>19</v>
      </c>
      <c r="G3378" t="s">
        <v>86</v>
      </c>
      <c r="H3378" t="s">
        <v>210</v>
      </c>
      <c r="I3378">
        <v>45503</v>
      </c>
      <c r="J3378" t="s">
        <v>22</v>
      </c>
      <c r="K3378" t="s">
        <v>32</v>
      </c>
      <c r="L3378" t="s">
        <v>24</v>
      </c>
      <c r="M3378" t="s">
        <v>25</v>
      </c>
      <c r="N3378" s="5">
        <v>33.75</v>
      </c>
      <c r="O3378" s="7">
        <v>9</v>
      </c>
      <c r="P3378" s="5">
        <v>22.05</v>
      </c>
      <c r="Q3378" s="5">
        <v>11.7</v>
      </c>
      <c r="R3378" s="22">
        <f>Tabla1[[#This Row],[Fecha de Envío]]-Tabla1[[#This Row],[Fecha de Orden]]</f>
        <v>15</v>
      </c>
      <c r="S3378" s="24">
        <f>YEAR(Tabla1[[#This Row],[Fecha de Orden]])</f>
        <v>2022</v>
      </c>
      <c r="T3378" t="str">
        <f>VLOOKUP(Tabla1[[#This Row],[Nombre del Producto]],Tabla2[[Nombre Producto]:[Costo Unitario]],2,FALSE)</f>
        <v>Wicked Choccy's</v>
      </c>
      <c r="U3378" t="str">
        <f>VLOOKUP(Tabla1[[#This Row],[Fábrica]],Tabla3[],4,FALSE)</f>
        <v>Georgia</v>
      </c>
    </row>
    <row r="3379" spans="1:21" x14ac:dyDescent="0.25">
      <c r="A3379" t="s">
        <v>6153</v>
      </c>
      <c r="B3379" s="3">
        <v>44913</v>
      </c>
      <c r="C3379" s="3">
        <v>44927</v>
      </c>
      <c r="D3379" t="s">
        <v>18</v>
      </c>
      <c r="E3379">
        <v>107468</v>
      </c>
      <c r="F3379" t="s">
        <v>19</v>
      </c>
      <c r="G3379" t="s">
        <v>202</v>
      </c>
      <c r="H3379" t="s">
        <v>203</v>
      </c>
      <c r="I3379">
        <v>80027</v>
      </c>
      <c r="J3379" t="s">
        <v>22</v>
      </c>
      <c r="K3379" t="s">
        <v>23</v>
      </c>
      <c r="L3379" t="s">
        <v>36</v>
      </c>
      <c r="M3379" t="s">
        <v>37</v>
      </c>
      <c r="N3379" s="5">
        <v>6.5</v>
      </c>
      <c r="O3379" s="7">
        <v>2</v>
      </c>
      <c r="P3379" s="5">
        <v>4.22</v>
      </c>
      <c r="Q3379" s="5">
        <v>2.2799999999999998</v>
      </c>
      <c r="R3379" s="22">
        <f>Tabla1[[#This Row],[Fecha de Envío]]-Tabla1[[#This Row],[Fecha de Orden]]</f>
        <v>14</v>
      </c>
      <c r="S3379" s="24">
        <f>YEAR(Tabla1[[#This Row],[Fecha de Orden]])</f>
        <v>2022</v>
      </c>
      <c r="T3379" t="str">
        <f>VLOOKUP(Tabla1[[#This Row],[Nombre del Producto]],Tabla2[[Nombre Producto]:[Costo Unitario]],2,FALSE)</f>
        <v>Wicked Choccy's</v>
      </c>
      <c r="U3379" t="str">
        <f>VLOOKUP(Tabla1[[#This Row],[Fábrica]],Tabla3[],4,FALSE)</f>
        <v>Georgia</v>
      </c>
    </row>
    <row r="3380" spans="1:21" x14ac:dyDescent="0.25">
      <c r="A3380" t="s">
        <v>6481</v>
      </c>
      <c r="B3380" s="3">
        <v>44913</v>
      </c>
      <c r="C3380" s="3">
        <v>44923</v>
      </c>
      <c r="D3380" t="s">
        <v>82</v>
      </c>
      <c r="E3380">
        <v>137960</v>
      </c>
      <c r="F3380" t="s">
        <v>19</v>
      </c>
      <c r="G3380" t="s">
        <v>30</v>
      </c>
      <c r="H3380" t="s">
        <v>31</v>
      </c>
      <c r="I3380">
        <v>10035</v>
      </c>
      <c r="J3380" t="s">
        <v>22</v>
      </c>
      <c r="K3380" t="s">
        <v>32</v>
      </c>
      <c r="L3380" t="s">
        <v>24</v>
      </c>
      <c r="M3380" t="s">
        <v>25</v>
      </c>
      <c r="N3380" s="5">
        <v>3.75</v>
      </c>
      <c r="O3380" s="7">
        <v>1</v>
      </c>
      <c r="P3380" s="5">
        <v>2.4500000000000002</v>
      </c>
      <c r="Q3380" s="5">
        <v>1.3</v>
      </c>
      <c r="R3380" s="22">
        <f>Tabla1[[#This Row],[Fecha de Envío]]-Tabla1[[#This Row],[Fecha de Orden]]</f>
        <v>10</v>
      </c>
      <c r="S3380" s="24">
        <f>YEAR(Tabla1[[#This Row],[Fecha de Orden]])</f>
        <v>2022</v>
      </c>
      <c r="T3380" t="str">
        <f>VLOOKUP(Tabla1[[#This Row],[Nombre del Producto]],Tabla2[[Nombre Producto]:[Costo Unitario]],2,FALSE)</f>
        <v>Wicked Choccy's</v>
      </c>
      <c r="U3380" t="str">
        <f>VLOOKUP(Tabla1[[#This Row],[Fábrica]],Tabla3[],4,FALSE)</f>
        <v>Georgia</v>
      </c>
    </row>
    <row r="3381" spans="1:21" x14ac:dyDescent="0.25">
      <c r="A3381" t="s">
        <v>7356</v>
      </c>
      <c r="B3381" s="3">
        <v>44913</v>
      </c>
      <c r="C3381" s="3">
        <v>44930</v>
      </c>
      <c r="D3381" t="s">
        <v>18</v>
      </c>
      <c r="E3381">
        <v>153038</v>
      </c>
      <c r="F3381" t="s">
        <v>19</v>
      </c>
      <c r="G3381" t="s">
        <v>1159</v>
      </c>
      <c r="H3381" t="s">
        <v>65</v>
      </c>
      <c r="I3381">
        <v>38109</v>
      </c>
      <c r="J3381" t="s">
        <v>22</v>
      </c>
      <c r="K3381" t="s">
        <v>66</v>
      </c>
      <c r="L3381" t="s">
        <v>36</v>
      </c>
      <c r="M3381" t="s">
        <v>37</v>
      </c>
      <c r="N3381" s="5">
        <v>16.25</v>
      </c>
      <c r="O3381" s="7">
        <v>5</v>
      </c>
      <c r="P3381" s="5">
        <v>10.55</v>
      </c>
      <c r="Q3381" s="5">
        <v>5.7</v>
      </c>
      <c r="R3381" s="22">
        <f>Tabla1[[#This Row],[Fecha de Envío]]-Tabla1[[#This Row],[Fecha de Orden]]</f>
        <v>17</v>
      </c>
      <c r="S3381" s="24">
        <f>YEAR(Tabla1[[#This Row],[Fecha de Orden]])</f>
        <v>2022</v>
      </c>
      <c r="T3381" t="str">
        <f>VLOOKUP(Tabla1[[#This Row],[Nombre del Producto]],Tabla2[[Nombre Producto]:[Costo Unitario]],2,FALSE)</f>
        <v>Wicked Choccy's</v>
      </c>
      <c r="U3381" t="str">
        <f>VLOOKUP(Tabla1[[#This Row],[Fábrica]],Tabla3[],4,FALSE)</f>
        <v>Georgia</v>
      </c>
    </row>
    <row r="3382" spans="1:21" x14ac:dyDescent="0.25">
      <c r="A3382" t="s">
        <v>7357</v>
      </c>
      <c r="B3382" s="3">
        <v>44913</v>
      </c>
      <c r="C3382" s="3">
        <v>44930</v>
      </c>
      <c r="D3382" t="s">
        <v>18</v>
      </c>
      <c r="E3382">
        <v>153038</v>
      </c>
      <c r="F3382" t="s">
        <v>19</v>
      </c>
      <c r="G3382" t="s">
        <v>1159</v>
      </c>
      <c r="H3382" t="s">
        <v>65</v>
      </c>
      <c r="I3382">
        <v>38109</v>
      </c>
      <c r="J3382" t="s">
        <v>148</v>
      </c>
      <c r="K3382" t="s">
        <v>66</v>
      </c>
      <c r="L3382" t="s">
        <v>445</v>
      </c>
      <c r="M3382" t="s">
        <v>446</v>
      </c>
      <c r="N3382" s="5">
        <v>26</v>
      </c>
      <c r="O3382" s="7">
        <v>8</v>
      </c>
      <c r="P3382" s="5">
        <v>2</v>
      </c>
      <c r="Q3382" s="5">
        <v>24</v>
      </c>
      <c r="R3382" s="22">
        <f>Tabla1[[#This Row],[Fecha de Envío]]-Tabla1[[#This Row],[Fecha de Orden]]</f>
        <v>17</v>
      </c>
      <c r="S3382" s="24">
        <f>YEAR(Tabla1[[#This Row],[Fecha de Orden]])</f>
        <v>2022</v>
      </c>
      <c r="T3382" t="str">
        <f>VLOOKUP(Tabla1[[#This Row],[Nombre del Producto]],Tabla2[[Nombre Producto]:[Costo Unitario]],2,FALSE)</f>
        <v>The Other Factory</v>
      </c>
      <c r="U3382" t="str">
        <f>VLOOKUP(Tabla1[[#This Row],[Fábrica]],Tabla3[],4,FALSE)</f>
        <v>Tennessee</v>
      </c>
    </row>
    <row r="3383" spans="1:21" x14ac:dyDescent="0.25">
      <c r="A3383" t="s">
        <v>428</v>
      </c>
      <c r="B3383" s="3">
        <v>44914</v>
      </c>
      <c r="C3383" s="3">
        <v>44927</v>
      </c>
      <c r="D3383" t="s">
        <v>39</v>
      </c>
      <c r="E3383">
        <v>115399</v>
      </c>
      <c r="F3383" t="s">
        <v>19</v>
      </c>
      <c r="G3383" t="s">
        <v>144</v>
      </c>
      <c r="H3383" t="s">
        <v>101</v>
      </c>
      <c r="I3383">
        <v>19134</v>
      </c>
      <c r="J3383" t="s">
        <v>22</v>
      </c>
      <c r="K3383" t="s">
        <v>32</v>
      </c>
      <c r="L3383" t="s">
        <v>36</v>
      </c>
      <c r="M3383" t="s">
        <v>37</v>
      </c>
      <c r="N3383" s="5">
        <v>9.75</v>
      </c>
      <c r="O3383" s="7">
        <v>3</v>
      </c>
      <c r="P3383" s="5">
        <v>6.33</v>
      </c>
      <c r="Q3383" s="5">
        <v>3.42</v>
      </c>
      <c r="R3383" s="22">
        <f>Tabla1[[#This Row],[Fecha de Envío]]-Tabla1[[#This Row],[Fecha de Orden]]</f>
        <v>13</v>
      </c>
      <c r="S3383" s="24">
        <f>YEAR(Tabla1[[#This Row],[Fecha de Orden]])</f>
        <v>2022</v>
      </c>
      <c r="T3383" t="str">
        <f>VLOOKUP(Tabla1[[#This Row],[Nombre del Producto]],Tabla2[[Nombre Producto]:[Costo Unitario]],2,FALSE)</f>
        <v>Wicked Choccy's</v>
      </c>
      <c r="U3383" t="str">
        <f>VLOOKUP(Tabla1[[#This Row],[Fábrica]],Tabla3[],4,FALSE)</f>
        <v>Georgia</v>
      </c>
    </row>
    <row r="3384" spans="1:21" x14ac:dyDescent="0.25">
      <c r="A3384" t="s">
        <v>3282</v>
      </c>
      <c r="B3384" s="3">
        <v>44914</v>
      </c>
      <c r="C3384" s="3">
        <v>44928</v>
      </c>
      <c r="D3384" t="s">
        <v>18</v>
      </c>
      <c r="E3384">
        <v>109113</v>
      </c>
      <c r="F3384" t="s">
        <v>19</v>
      </c>
      <c r="G3384" t="s">
        <v>239</v>
      </c>
      <c r="H3384" t="s">
        <v>173</v>
      </c>
      <c r="I3384">
        <v>60610</v>
      </c>
      <c r="J3384" t="s">
        <v>22</v>
      </c>
      <c r="K3384" t="s">
        <v>43</v>
      </c>
      <c r="L3384" t="s">
        <v>27</v>
      </c>
      <c r="M3384" t="s">
        <v>28</v>
      </c>
      <c r="N3384" s="5">
        <v>7.2</v>
      </c>
      <c r="O3384" s="7">
        <v>2</v>
      </c>
      <c r="P3384" s="5">
        <v>5</v>
      </c>
      <c r="Q3384" s="5">
        <v>2.2000000000000002</v>
      </c>
      <c r="R3384" s="22">
        <f>Tabla1[[#This Row],[Fecha de Envío]]-Tabla1[[#This Row],[Fecha de Orden]]</f>
        <v>14</v>
      </c>
      <c r="S3384" s="24">
        <f>YEAR(Tabla1[[#This Row],[Fecha de Orden]])</f>
        <v>2022</v>
      </c>
      <c r="T3384" t="str">
        <f>VLOOKUP(Tabla1[[#This Row],[Nombre del Producto]],Tabla2[[Nombre Producto]:[Costo Unitario]],2,FALSE)</f>
        <v>Lot's O' Nuts</v>
      </c>
      <c r="U3384" t="str">
        <f>VLOOKUP(Tabla1[[#This Row],[Fábrica]],Tabla3[],4,FALSE)</f>
        <v>Arizona</v>
      </c>
    </row>
    <row r="3385" spans="1:21" x14ac:dyDescent="0.25">
      <c r="A3385" t="s">
        <v>4432</v>
      </c>
      <c r="B3385" s="3">
        <v>44914</v>
      </c>
      <c r="C3385" s="3">
        <v>44929</v>
      </c>
      <c r="D3385" t="s">
        <v>18</v>
      </c>
      <c r="E3385">
        <v>157084</v>
      </c>
      <c r="F3385" t="s">
        <v>19</v>
      </c>
      <c r="G3385" t="s">
        <v>53</v>
      </c>
      <c r="H3385" t="s">
        <v>21</v>
      </c>
      <c r="I3385">
        <v>90049</v>
      </c>
      <c r="J3385" t="s">
        <v>22</v>
      </c>
      <c r="K3385" t="s">
        <v>23</v>
      </c>
      <c r="L3385" t="s">
        <v>45</v>
      </c>
      <c r="M3385" t="s">
        <v>46</v>
      </c>
      <c r="N3385" s="5">
        <v>10.47</v>
      </c>
      <c r="O3385" s="7">
        <v>3</v>
      </c>
      <c r="P3385" s="5">
        <v>7.47</v>
      </c>
      <c r="Q3385" s="5">
        <v>3</v>
      </c>
      <c r="R3385" s="22">
        <f>Tabla1[[#This Row],[Fecha de Envío]]-Tabla1[[#This Row],[Fecha de Orden]]</f>
        <v>15</v>
      </c>
      <c r="S3385" s="24">
        <f>YEAR(Tabla1[[#This Row],[Fecha de Orden]])</f>
        <v>2022</v>
      </c>
      <c r="T3385" t="str">
        <f>VLOOKUP(Tabla1[[#This Row],[Nombre del Producto]],Tabla2[[Nombre Producto]:[Costo Unitario]],2,FALSE)</f>
        <v>Lot's O' Nuts</v>
      </c>
      <c r="U3385" t="str">
        <f>VLOOKUP(Tabla1[[#This Row],[Fábrica]],Tabla3[],4,FALSE)</f>
        <v>Arizona</v>
      </c>
    </row>
    <row r="3386" spans="1:21" x14ac:dyDescent="0.25">
      <c r="A3386" t="s">
        <v>4433</v>
      </c>
      <c r="B3386" s="3">
        <v>44914</v>
      </c>
      <c r="C3386" s="3">
        <v>44929</v>
      </c>
      <c r="D3386" t="s">
        <v>18</v>
      </c>
      <c r="E3386">
        <v>157084</v>
      </c>
      <c r="F3386" t="s">
        <v>19</v>
      </c>
      <c r="G3386" t="s">
        <v>53</v>
      </c>
      <c r="H3386" t="s">
        <v>21</v>
      </c>
      <c r="I3386">
        <v>90049</v>
      </c>
      <c r="J3386" t="s">
        <v>22</v>
      </c>
      <c r="K3386" t="s">
        <v>23</v>
      </c>
      <c r="L3386" t="s">
        <v>33</v>
      </c>
      <c r="M3386" t="s">
        <v>34</v>
      </c>
      <c r="N3386" s="5">
        <v>18</v>
      </c>
      <c r="O3386" s="7">
        <v>5</v>
      </c>
      <c r="P3386" s="5">
        <v>12</v>
      </c>
      <c r="Q3386" s="5">
        <v>6</v>
      </c>
      <c r="R3386" s="22">
        <f>Tabla1[[#This Row],[Fecha de Envío]]-Tabla1[[#This Row],[Fecha de Orden]]</f>
        <v>15</v>
      </c>
      <c r="S3386" s="24">
        <f>YEAR(Tabla1[[#This Row],[Fecha de Orden]])</f>
        <v>2022</v>
      </c>
      <c r="T3386" t="str">
        <f>VLOOKUP(Tabla1[[#This Row],[Nombre del Producto]],Tabla2[[Nombre Producto]:[Costo Unitario]],2,FALSE)</f>
        <v>Lot's O' Nuts</v>
      </c>
      <c r="U3386" t="str">
        <f>VLOOKUP(Tabla1[[#This Row],[Fábrica]],Tabla3[],4,FALSE)</f>
        <v>Arizona</v>
      </c>
    </row>
    <row r="3387" spans="1:21" x14ac:dyDescent="0.25">
      <c r="A3387" t="s">
        <v>4534</v>
      </c>
      <c r="B3387" s="3">
        <v>44914</v>
      </c>
      <c r="C3387" s="3">
        <v>44925</v>
      </c>
      <c r="D3387" t="s">
        <v>39</v>
      </c>
      <c r="E3387">
        <v>127453</v>
      </c>
      <c r="F3387" t="s">
        <v>19</v>
      </c>
      <c r="G3387" t="s">
        <v>144</v>
      </c>
      <c r="H3387" t="s">
        <v>101</v>
      </c>
      <c r="I3387">
        <v>19143</v>
      </c>
      <c r="J3387" t="s">
        <v>22</v>
      </c>
      <c r="K3387" t="s">
        <v>32</v>
      </c>
      <c r="L3387" t="s">
        <v>45</v>
      </c>
      <c r="M3387" t="s">
        <v>46</v>
      </c>
      <c r="N3387" s="5">
        <v>10.47</v>
      </c>
      <c r="O3387" s="7">
        <v>3</v>
      </c>
      <c r="P3387" s="5">
        <v>7.47</v>
      </c>
      <c r="Q3387" s="5">
        <v>3</v>
      </c>
      <c r="R3387" s="22">
        <f>Tabla1[[#This Row],[Fecha de Envío]]-Tabla1[[#This Row],[Fecha de Orden]]</f>
        <v>11</v>
      </c>
      <c r="S3387" s="24">
        <f>YEAR(Tabla1[[#This Row],[Fecha de Orden]])</f>
        <v>2022</v>
      </c>
      <c r="T3387" t="str">
        <f>VLOOKUP(Tabla1[[#This Row],[Nombre del Producto]],Tabla2[[Nombre Producto]:[Costo Unitario]],2,FALSE)</f>
        <v>Lot's O' Nuts</v>
      </c>
      <c r="U3387" t="str">
        <f>VLOOKUP(Tabla1[[#This Row],[Fábrica]],Tabla3[],4,FALSE)</f>
        <v>Arizona</v>
      </c>
    </row>
    <row r="3388" spans="1:21" x14ac:dyDescent="0.25">
      <c r="A3388" t="s">
        <v>4535</v>
      </c>
      <c r="B3388" s="3">
        <v>44914</v>
      </c>
      <c r="C3388" s="3">
        <v>44925</v>
      </c>
      <c r="D3388" t="s">
        <v>39</v>
      </c>
      <c r="E3388">
        <v>127453</v>
      </c>
      <c r="F3388" t="s">
        <v>19</v>
      </c>
      <c r="G3388" t="s">
        <v>144</v>
      </c>
      <c r="H3388" t="s">
        <v>101</v>
      </c>
      <c r="I3388">
        <v>19143</v>
      </c>
      <c r="J3388" t="s">
        <v>22</v>
      </c>
      <c r="K3388" t="s">
        <v>32</v>
      </c>
      <c r="L3388" t="s">
        <v>36</v>
      </c>
      <c r="M3388" t="s">
        <v>37</v>
      </c>
      <c r="N3388" s="5">
        <v>13</v>
      </c>
      <c r="O3388" s="7">
        <v>4</v>
      </c>
      <c r="P3388" s="5">
        <v>8.44</v>
      </c>
      <c r="Q3388" s="5">
        <v>4.5599999999999996</v>
      </c>
      <c r="R3388" s="22">
        <f>Tabla1[[#This Row],[Fecha de Envío]]-Tabla1[[#This Row],[Fecha de Orden]]</f>
        <v>11</v>
      </c>
      <c r="S3388" s="24">
        <f>YEAR(Tabla1[[#This Row],[Fecha de Orden]])</f>
        <v>2022</v>
      </c>
      <c r="T3388" t="str">
        <f>VLOOKUP(Tabla1[[#This Row],[Nombre del Producto]],Tabla2[[Nombre Producto]:[Costo Unitario]],2,FALSE)</f>
        <v>Wicked Choccy's</v>
      </c>
      <c r="U3388" t="str">
        <f>VLOOKUP(Tabla1[[#This Row],[Fábrica]],Tabla3[],4,FALSE)</f>
        <v>Georgia</v>
      </c>
    </row>
    <row r="3389" spans="1:21" x14ac:dyDescent="0.25">
      <c r="A3389" t="s">
        <v>7049</v>
      </c>
      <c r="B3389" s="3">
        <v>44914</v>
      </c>
      <c r="C3389" s="3">
        <v>44929</v>
      </c>
      <c r="D3389" t="s">
        <v>71</v>
      </c>
      <c r="E3389">
        <v>134558</v>
      </c>
      <c r="F3389" t="s">
        <v>19</v>
      </c>
      <c r="G3389" t="s">
        <v>3294</v>
      </c>
      <c r="H3389" t="s">
        <v>137</v>
      </c>
      <c r="I3389">
        <v>3820</v>
      </c>
      <c r="J3389" t="s">
        <v>22</v>
      </c>
      <c r="K3389" t="s">
        <v>32</v>
      </c>
      <c r="L3389" t="s">
        <v>36</v>
      </c>
      <c r="M3389" t="s">
        <v>37</v>
      </c>
      <c r="N3389" s="5">
        <v>13</v>
      </c>
      <c r="O3389" s="7">
        <v>4</v>
      </c>
      <c r="P3389" s="5">
        <v>8.44</v>
      </c>
      <c r="Q3389" s="5">
        <v>4.5599999999999996</v>
      </c>
      <c r="R3389" s="22">
        <f>Tabla1[[#This Row],[Fecha de Envío]]-Tabla1[[#This Row],[Fecha de Orden]]</f>
        <v>15</v>
      </c>
      <c r="S3389" s="24">
        <f>YEAR(Tabla1[[#This Row],[Fecha de Orden]])</f>
        <v>2022</v>
      </c>
      <c r="T3389" t="str">
        <f>VLOOKUP(Tabla1[[#This Row],[Nombre del Producto]],Tabla2[[Nombre Producto]:[Costo Unitario]],2,FALSE)</f>
        <v>Wicked Choccy's</v>
      </c>
      <c r="U3389" t="str">
        <f>VLOOKUP(Tabla1[[#This Row],[Fábrica]],Tabla3[],4,FALSE)</f>
        <v>Georgia</v>
      </c>
    </row>
    <row r="3390" spans="1:21" x14ac:dyDescent="0.25">
      <c r="A3390" t="s">
        <v>7050</v>
      </c>
      <c r="B3390" s="3">
        <v>44914</v>
      </c>
      <c r="C3390" s="3">
        <v>44929</v>
      </c>
      <c r="D3390" t="s">
        <v>71</v>
      </c>
      <c r="E3390">
        <v>134558</v>
      </c>
      <c r="F3390" t="s">
        <v>19</v>
      </c>
      <c r="G3390" t="s">
        <v>3294</v>
      </c>
      <c r="H3390" t="s">
        <v>137</v>
      </c>
      <c r="I3390">
        <v>3820</v>
      </c>
      <c r="J3390" t="s">
        <v>22</v>
      </c>
      <c r="K3390" t="s">
        <v>32</v>
      </c>
      <c r="L3390" t="s">
        <v>33</v>
      </c>
      <c r="M3390" t="s">
        <v>34</v>
      </c>
      <c r="N3390" s="5">
        <v>18</v>
      </c>
      <c r="O3390" s="7">
        <v>5</v>
      </c>
      <c r="P3390" s="5">
        <v>12</v>
      </c>
      <c r="Q3390" s="5">
        <v>6</v>
      </c>
      <c r="R3390" s="22">
        <f>Tabla1[[#This Row],[Fecha de Envío]]-Tabla1[[#This Row],[Fecha de Orden]]</f>
        <v>15</v>
      </c>
      <c r="S3390" s="24">
        <f>YEAR(Tabla1[[#This Row],[Fecha de Orden]])</f>
        <v>2022</v>
      </c>
      <c r="T3390" t="str">
        <f>VLOOKUP(Tabla1[[#This Row],[Nombre del Producto]],Tabla2[[Nombre Producto]:[Costo Unitario]],2,FALSE)</f>
        <v>Lot's O' Nuts</v>
      </c>
      <c r="U3390" t="str">
        <f>VLOOKUP(Tabla1[[#This Row],[Fábrica]],Tabla3[],4,FALSE)</f>
        <v>Arizona</v>
      </c>
    </row>
    <row r="3391" spans="1:21" x14ac:dyDescent="0.25">
      <c r="A3391" t="s">
        <v>7051</v>
      </c>
      <c r="B3391" s="3">
        <v>44914</v>
      </c>
      <c r="C3391" s="3">
        <v>44929</v>
      </c>
      <c r="D3391" t="s">
        <v>71</v>
      </c>
      <c r="E3391">
        <v>134558</v>
      </c>
      <c r="F3391" t="s">
        <v>19</v>
      </c>
      <c r="G3391" t="s">
        <v>3294</v>
      </c>
      <c r="H3391" t="s">
        <v>137</v>
      </c>
      <c r="I3391">
        <v>3820</v>
      </c>
      <c r="J3391" t="s">
        <v>22</v>
      </c>
      <c r="K3391" t="s">
        <v>32</v>
      </c>
      <c r="L3391" t="s">
        <v>45</v>
      </c>
      <c r="M3391" t="s">
        <v>46</v>
      </c>
      <c r="N3391" s="5">
        <v>31.41</v>
      </c>
      <c r="O3391" s="7">
        <v>9</v>
      </c>
      <c r="P3391" s="5">
        <v>22.41</v>
      </c>
      <c r="Q3391" s="5">
        <v>9</v>
      </c>
      <c r="R3391" s="22">
        <f>Tabla1[[#This Row],[Fecha de Envío]]-Tabla1[[#This Row],[Fecha de Orden]]</f>
        <v>15</v>
      </c>
      <c r="S3391" s="24">
        <f>YEAR(Tabla1[[#This Row],[Fecha de Orden]])</f>
        <v>2022</v>
      </c>
      <c r="T3391" t="str">
        <f>VLOOKUP(Tabla1[[#This Row],[Nombre del Producto]],Tabla2[[Nombre Producto]:[Costo Unitario]],2,FALSE)</f>
        <v>Lot's O' Nuts</v>
      </c>
      <c r="U3391" t="str">
        <f>VLOOKUP(Tabla1[[#This Row],[Fábrica]],Tabla3[],4,FALSE)</f>
        <v>Arizona</v>
      </c>
    </row>
    <row r="3392" spans="1:21" x14ac:dyDescent="0.25">
      <c r="A3392" t="s">
        <v>7152</v>
      </c>
      <c r="B3392" s="3">
        <v>44914</v>
      </c>
      <c r="C3392" s="3">
        <v>44928</v>
      </c>
      <c r="D3392" t="s">
        <v>71</v>
      </c>
      <c r="E3392">
        <v>110261</v>
      </c>
      <c r="F3392" t="s">
        <v>19</v>
      </c>
      <c r="G3392" t="s">
        <v>7153</v>
      </c>
      <c r="H3392" t="s">
        <v>173</v>
      </c>
      <c r="I3392">
        <v>60025</v>
      </c>
      <c r="J3392" t="s">
        <v>22</v>
      </c>
      <c r="K3392" t="s">
        <v>43</v>
      </c>
      <c r="L3392" t="s">
        <v>27</v>
      </c>
      <c r="M3392" t="s">
        <v>28</v>
      </c>
      <c r="N3392" s="5">
        <v>10.8</v>
      </c>
      <c r="O3392" s="7">
        <v>3</v>
      </c>
      <c r="P3392" s="5">
        <v>7.5</v>
      </c>
      <c r="Q3392" s="5">
        <v>3.3</v>
      </c>
      <c r="R3392" s="22">
        <f>Tabla1[[#This Row],[Fecha de Envío]]-Tabla1[[#This Row],[Fecha de Orden]]</f>
        <v>14</v>
      </c>
      <c r="S3392" s="24">
        <f>YEAR(Tabla1[[#This Row],[Fecha de Orden]])</f>
        <v>2022</v>
      </c>
      <c r="T3392" t="str">
        <f>VLOOKUP(Tabla1[[#This Row],[Nombre del Producto]],Tabla2[[Nombre Producto]:[Costo Unitario]],2,FALSE)</f>
        <v>Lot's O' Nuts</v>
      </c>
      <c r="U3392" t="str">
        <f>VLOOKUP(Tabla1[[#This Row],[Fábrica]],Tabla3[],4,FALSE)</f>
        <v>Arizona</v>
      </c>
    </row>
    <row r="3393" spans="1:21" x14ac:dyDescent="0.25">
      <c r="A3393" t="s">
        <v>8214</v>
      </c>
      <c r="B3393" s="3">
        <v>44914</v>
      </c>
      <c r="C3393" s="3">
        <v>44926</v>
      </c>
      <c r="D3393" t="s">
        <v>71</v>
      </c>
      <c r="E3393">
        <v>100685</v>
      </c>
      <c r="F3393" t="s">
        <v>19</v>
      </c>
      <c r="G3393" t="s">
        <v>57</v>
      </c>
      <c r="H3393" t="s">
        <v>58</v>
      </c>
      <c r="I3393">
        <v>68104</v>
      </c>
      <c r="J3393" t="s">
        <v>22</v>
      </c>
      <c r="K3393" t="s">
        <v>43</v>
      </c>
      <c r="L3393" t="s">
        <v>36</v>
      </c>
      <c r="M3393" t="s">
        <v>37</v>
      </c>
      <c r="N3393" s="5">
        <v>6.5</v>
      </c>
      <c r="O3393" s="7">
        <v>2</v>
      </c>
      <c r="P3393" s="5">
        <v>4.22</v>
      </c>
      <c r="Q3393" s="5">
        <v>2.2799999999999998</v>
      </c>
      <c r="R3393" s="22">
        <f>Tabla1[[#This Row],[Fecha de Envío]]-Tabla1[[#This Row],[Fecha de Orden]]</f>
        <v>12</v>
      </c>
      <c r="S3393" s="24">
        <f>YEAR(Tabla1[[#This Row],[Fecha de Orden]])</f>
        <v>2022</v>
      </c>
      <c r="T3393" t="str">
        <f>VLOOKUP(Tabla1[[#This Row],[Nombre del Producto]],Tabla2[[Nombre Producto]:[Costo Unitario]],2,FALSE)</f>
        <v>Wicked Choccy's</v>
      </c>
      <c r="U3393" t="str">
        <f>VLOOKUP(Tabla1[[#This Row],[Fábrica]],Tabla3[],4,FALSE)</f>
        <v>Georgia</v>
      </c>
    </row>
    <row r="3394" spans="1:21" x14ac:dyDescent="0.25">
      <c r="A3394" t="s">
        <v>8215</v>
      </c>
      <c r="B3394" s="3">
        <v>44914</v>
      </c>
      <c r="C3394" s="3">
        <v>44926</v>
      </c>
      <c r="D3394" t="s">
        <v>71</v>
      </c>
      <c r="E3394">
        <v>100685</v>
      </c>
      <c r="F3394" t="s">
        <v>19</v>
      </c>
      <c r="G3394" t="s">
        <v>57</v>
      </c>
      <c r="H3394" t="s">
        <v>58</v>
      </c>
      <c r="I3394">
        <v>68104</v>
      </c>
      <c r="J3394" t="s">
        <v>22</v>
      </c>
      <c r="K3394" t="s">
        <v>43</v>
      </c>
      <c r="L3394" t="s">
        <v>27</v>
      </c>
      <c r="M3394" t="s">
        <v>28</v>
      </c>
      <c r="N3394" s="5">
        <v>14.4</v>
      </c>
      <c r="O3394" s="7">
        <v>4</v>
      </c>
      <c r="P3394" s="5">
        <v>10</v>
      </c>
      <c r="Q3394" s="5">
        <v>4.4000000000000004</v>
      </c>
      <c r="R3394" s="22">
        <f>Tabla1[[#This Row],[Fecha de Envío]]-Tabla1[[#This Row],[Fecha de Orden]]</f>
        <v>12</v>
      </c>
      <c r="S3394" s="24">
        <f>YEAR(Tabla1[[#This Row],[Fecha de Orden]])</f>
        <v>2022</v>
      </c>
      <c r="T3394" t="str">
        <f>VLOOKUP(Tabla1[[#This Row],[Nombre del Producto]],Tabla2[[Nombre Producto]:[Costo Unitario]],2,FALSE)</f>
        <v>Lot's O' Nuts</v>
      </c>
      <c r="U3394" t="str">
        <f>VLOOKUP(Tabla1[[#This Row],[Fábrica]],Tabla3[],4,FALSE)</f>
        <v>Arizona</v>
      </c>
    </row>
    <row r="3395" spans="1:21" x14ac:dyDescent="0.25">
      <c r="A3395" t="s">
        <v>8216</v>
      </c>
      <c r="B3395" s="3">
        <v>44914</v>
      </c>
      <c r="C3395" s="3">
        <v>44926</v>
      </c>
      <c r="D3395" t="s">
        <v>71</v>
      </c>
      <c r="E3395">
        <v>100685</v>
      </c>
      <c r="F3395" t="s">
        <v>19</v>
      </c>
      <c r="G3395" t="s">
        <v>57</v>
      </c>
      <c r="H3395" t="s">
        <v>58</v>
      </c>
      <c r="I3395">
        <v>68104</v>
      </c>
      <c r="J3395" t="s">
        <v>22</v>
      </c>
      <c r="K3395" t="s">
        <v>43</v>
      </c>
      <c r="L3395" t="s">
        <v>45</v>
      </c>
      <c r="M3395" t="s">
        <v>46</v>
      </c>
      <c r="N3395" s="5">
        <v>10.47</v>
      </c>
      <c r="O3395" s="7">
        <v>3</v>
      </c>
      <c r="P3395" s="5">
        <v>7.47</v>
      </c>
      <c r="Q3395" s="5">
        <v>3</v>
      </c>
      <c r="R3395" s="22">
        <f>Tabla1[[#This Row],[Fecha de Envío]]-Tabla1[[#This Row],[Fecha de Orden]]</f>
        <v>12</v>
      </c>
      <c r="S3395" s="24">
        <f>YEAR(Tabla1[[#This Row],[Fecha de Orden]])</f>
        <v>2022</v>
      </c>
      <c r="T3395" t="str">
        <f>VLOOKUP(Tabla1[[#This Row],[Nombre del Producto]],Tabla2[[Nombre Producto]:[Costo Unitario]],2,FALSE)</f>
        <v>Lot's O' Nuts</v>
      </c>
      <c r="U3395" t="str">
        <f>VLOOKUP(Tabla1[[#This Row],[Fábrica]],Tabla3[],4,FALSE)</f>
        <v>Arizona</v>
      </c>
    </row>
    <row r="3396" spans="1:21" x14ac:dyDescent="0.25">
      <c r="A3396" t="s">
        <v>561</v>
      </c>
      <c r="B3396" s="3">
        <v>44915</v>
      </c>
      <c r="C3396" s="3">
        <v>44930</v>
      </c>
      <c r="D3396" t="s">
        <v>71</v>
      </c>
      <c r="E3396">
        <v>158918</v>
      </c>
      <c r="F3396" t="s">
        <v>19</v>
      </c>
      <c r="G3396" t="s">
        <v>53</v>
      </c>
      <c r="H3396" t="s">
        <v>21</v>
      </c>
      <c r="I3396">
        <v>90036</v>
      </c>
      <c r="J3396" t="s">
        <v>22</v>
      </c>
      <c r="K3396" t="s">
        <v>23</v>
      </c>
      <c r="L3396" t="s">
        <v>45</v>
      </c>
      <c r="M3396" t="s">
        <v>46</v>
      </c>
      <c r="N3396" s="5">
        <v>13.96</v>
      </c>
      <c r="O3396" s="7">
        <v>4</v>
      </c>
      <c r="P3396" s="5">
        <v>9.9600000000000009</v>
      </c>
      <c r="Q3396" s="5">
        <v>4</v>
      </c>
      <c r="R3396" s="22">
        <f>Tabla1[[#This Row],[Fecha de Envío]]-Tabla1[[#This Row],[Fecha de Orden]]</f>
        <v>15</v>
      </c>
      <c r="S3396" s="24">
        <f>YEAR(Tabla1[[#This Row],[Fecha de Orden]])</f>
        <v>2022</v>
      </c>
      <c r="T3396" t="str">
        <f>VLOOKUP(Tabla1[[#This Row],[Nombre del Producto]],Tabla2[[Nombre Producto]:[Costo Unitario]],2,FALSE)</f>
        <v>Lot's O' Nuts</v>
      </c>
      <c r="U3396" t="str">
        <f>VLOOKUP(Tabla1[[#This Row],[Fábrica]],Tabla3[],4,FALSE)</f>
        <v>Arizona</v>
      </c>
    </row>
    <row r="3397" spans="1:21" x14ac:dyDescent="0.25">
      <c r="A3397" t="s">
        <v>2176</v>
      </c>
      <c r="B3397" s="3">
        <v>44915</v>
      </c>
      <c r="C3397" s="3">
        <v>44929</v>
      </c>
      <c r="D3397" t="s">
        <v>18</v>
      </c>
      <c r="E3397">
        <v>120712</v>
      </c>
      <c r="F3397" t="s">
        <v>19</v>
      </c>
      <c r="G3397" t="s">
        <v>703</v>
      </c>
      <c r="H3397" t="s">
        <v>42</v>
      </c>
      <c r="I3397">
        <v>78745</v>
      </c>
      <c r="J3397" t="s">
        <v>22</v>
      </c>
      <c r="K3397" t="s">
        <v>43</v>
      </c>
      <c r="L3397" t="s">
        <v>33</v>
      </c>
      <c r="M3397" t="s">
        <v>34</v>
      </c>
      <c r="N3397" s="5">
        <v>14.4</v>
      </c>
      <c r="O3397" s="7">
        <v>4</v>
      </c>
      <c r="P3397" s="5">
        <v>9.6</v>
      </c>
      <c r="Q3397" s="5">
        <v>4.8</v>
      </c>
      <c r="R3397" s="22">
        <f>Tabla1[[#This Row],[Fecha de Envío]]-Tabla1[[#This Row],[Fecha de Orden]]</f>
        <v>14</v>
      </c>
      <c r="S3397" s="24">
        <f>YEAR(Tabla1[[#This Row],[Fecha de Orden]])</f>
        <v>2022</v>
      </c>
      <c r="T3397" t="str">
        <f>VLOOKUP(Tabla1[[#This Row],[Nombre del Producto]],Tabla2[[Nombre Producto]:[Costo Unitario]],2,FALSE)</f>
        <v>Lot's O' Nuts</v>
      </c>
      <c r="U3397" t="str">
        <f>VLOOKUP(Tabla1[[#This Row],[Fábrica]],Tabla3[],4,FALSE)</f>
        <v>Arizona</v>
      </c>
    </row>
    <row r="3398" spans="1:21" x14ac:dyDescent="0.25">
      <c r="A3398" t="s">
        <v>3162</v>
      </c>
      <c r="B3398" s="3">
        <v>44915</v>
      </c>
      <c r="C3398" s="3">
        <v>44926</v>
      </c>
      <c r="D3398" t="s">
        <v>39</v>
      </c>
      <c r="E3398">
        <v>137071</v>
      </c>
      <c r="F3398" t="s">
        <v>19</v>
      </c>
      <c r="G3398" t="s">
        <v>159</v>
      </c>
      <c r="H3398" t="s">
        <v>42</v>
      </c>
      <c r="I3398">
        <v>77036</v>
      </c>
      <c r="J3398" t="s">
        <v>22</v>
      </c>
      <c r="K3398" t="s">
        <v>43</v>
      </c>
      <c r="L3398" t="s">
        <v>36</v>
      </c>
      <c r="M3398" t="s">
        <v>37</v>
      </c>
      <c r="N3398" s="5">
        <v>6.5</v>
      </c>
      <c r="O3398" s="7">
        <v>2</v>
      </c>
      <c r="P3398" s="5">
        <v>4.22</v>
      </c>
      <c r="Q3398" s="5">
        <v>2.2799999999999998</v>
      </c>
      <c r="R3398" s="22">
        <f>Tabla1[[#This Row],[Fecha de Envío]]-Tabla1[[#This Row],[Fecha de Orden]]</f>
        <v>11</v>
      </c>
      <c r="S3398" s="24">
        <f>YEAR(Tabla1[[#This Row],[Fecha de Orden]])</f>
        <v>2022</v>
      </c>
      <c r="T3398" t="str">
        <f>VLOOKUP(Tabla1[[#This Row],[Nombre del Producto]],Tabla2[[Nombre Producto]:[Costo Unitario]],2,FALSE)</f>
        <v>Wicked Choccy's</v>
      </c>
      <c r="U3398" t="str">
        <f>VLOOKUP(Tabla1[[#This Row],[Fábrica]],Tabla3[],4,FALSE)</f>
        <v>Georgia</v>
      </c>
    </row>
    <row r="3399" spans="1:21" x14ac:dyDescent="0.25">
      <c r="A3399" t="s">
        <v>3345</v>
      </c>
      <c r="B3399" s="3">
        <v>44915</v>
      </c>
      <c r="C3399" s="3">
        <v>44930</v>
      </c>
      <c r="D3399" t="s">
        <v>18</v>
      </c>
      <c r="E3399">
        <v>141754</v>
      </c>
      <c r="F3399" t="s">
        <v>19</v>
      </c>
      <c r="G3399" t="s">
        <v>529</v>
      </c>
      <c r="H3399" t="s">
        <v>255</v>
      </c>
      <c r="I3399">
        <v>33142</v>
      </c>
      <c r="J3399" t="s">
        <v>22</v>
      </c>
      <c r="K3399" t="s">
        <v>66</v>
      </c>
      <c r="L3399" t="s">
        <v>27</v>
      </c>
      <c r="M3399" t="s">
        <v>28</v>
      </c>
      <c r="N3399" s="5">
        <v>7.2</v>
      </c>
      <c r="O3399" s="7">
        <v>2</v>
      </c>
      <c r="P3399" s="5">
        <v>5</v>
      </c>
      <c r="Q3399" s="5">
        <v>2.2000000000000002</v>
      </c>
      <c r="R3399" s="22">
        <f>Tabla1[[#This Row],[Fecha de Envío]]-Tabla1[[#This Row],[Fecha de Orden]]</f>
        <v>15</v>
      </c>
      <c r="S3399" s="24">
        <f>YEAR(Tabla1[[#This Row],[Fecha de Orden]])</f>
        <v>2022</v>
      </c>
      <c r="T3399" t="str">
        <f>VLOOKUP(Tabla1[[#This Row],[Nombre del Producto]],Tabla2[[Nombre Producto]:[Costo Unitario]],2,FALSE)</f>
        <v>Lot's O' Nuts</v>
      </c>
      <c r="U3399" t="str">
        <f>VLOOKUP(Tabla1[[#This Row],[Fábrica]],Tabla3[],4,FALSE)</f>
        <v>Arizona</v>
      </c>
    </row>
    <row r="3400" spans="1:21" x14ac:dyDescent="0.25">
      <c r="A3400" t="s">
        <v>3839</v>
      </c>
      <c r="B3400" s="3">
        <v>44915</v>
      </c>
      <c r="C3400" s="3">
        <v>44929</v>
      </c>
      <c r="D3400" t="s">
        <v>18</v>
      </c>
      <c r="E3400">
        <v>154795</v>
      </c>
      <c r="F3400" t="s">
        <v>19</v>
      </c>
      <c r="G3400" t="s">
        <v>3840</v>
      </c>
      <c r="H3400" t="s">
        <v>69</v>
      </c>
      <c r="I3400">
        <v>86442</v>
      </c>
      <c r="J3400" t="s">
        <v>22</v>
      </c>
      <c r="K3400" t="s">
        <v>23</v>
      </c>
      <c r="L3400" t="s">
        <v>33</v>
      </c>
      <c r="M3400" t="s">
        <v>34</v>
      </c>
      <c r="N3400" s="5">
        <v>7.2</v>
      </c>
      <c r="O3400" s="7">
        <v>2</v>
      </c>
      <c r="P3400" s="5">
        <v>4.8</v>
      </c>
      <c r="Q3400" s="5">
        <v>2.4</v>
      </c>
      <c r="R3400" s="22">
        <f>Tabla1[[#This Row],[Fecha de Envío]]-Tabla1[[#This Row],[Fecha de Orden]]</f>
        <v>14</v>
      </c>
      <c r="S3400" s="24">
        <f>YEAR(Tabla1[[#This Row],[Fecha de Orden]])</f>
        <v>2022</v>
      </c>
      <c r="T3400" t="str">
        <f>VLOOKUP(Tabla1[[#This Row],[Nombre del Producto]],Tabla2[[Nombre Producto]:[Costo Unitario]],2,FALSE)</f>
        <v>Lot's O' Nuts</v>
      </c>
      <c r="U3400" t="str">
        <f>VLOOKUP(Tabla1[[#This Row],[Fábrica]],Tabla3[],4,FALSE)</f>
        <v>Arizona</v>
      </c>
    </row>
    <row r="3401" spans="1:21" x14ac:dyDescent="0.25">
      <c r="A3401" t="s">
        <v>3841</v>
      </c>
      <c r="B3401" s="3">
        <v>44915</v>
      </c>
      <c r="C3401" s="3">
        <v>44929</v>
      </c>
      <c r="D3401" t="s">
        <v>18</v>
      </c>
      <c r="E3401">
        <v>154795</v>
      </c>
      <c r="F3401" t="s">
        <v>19</v>
      </c>
      <c r="G3401" t="s">
        <v>3840</v>
      </c>
      <c r="H3401" t="s">
        <v>69</v>
      </c>
      <c r="I3401">
        <v>86442</v>
      </c>
      <c r="J3401" t="s">
        <v>22</v>
      </c>
      <c r="K3401" t="s">
        <v>23</v>
      </c>
      <c r="L3401" t="s">
        <v>45</v>
      </c>
      <c r="M3401" t="s">
        <v>46</v>
      </c>
      <c r="N3401" s="5">
        <v>3.49</v>
      </c>
      <c r="O3401" s="7">
        <v>1</v>
      </c>
      <c r="P3401" s="5">
        <v>2.4900000000000002</v>
      </c>
      <c r="Q3401" s="5">
        <v>1</v>
      </c>
      <c r="R3401" s="22">
        <f>Tabla1[[#This Row],[Fecha de Envío]]-Tabla1[[#This Row],[Fecha de Orden]]</f>
        <v>14</v>
      </c>
      <c r="S3401" s="24">
        <f>YEAR(Tabla1[[#This Row],[Fecha de Orden]])</f>
        <v>2022</v>
      </c>
      <c r="T3401" t="str">
        <f>VLOOKUP(Tabla1[[#This Row],[Nombre del Producto]],Tabla2[[Nombre Producto]:[Costo Unitario]],2,FALSE)</f>
        <v>Lot's O' Nuts</v>
      </c>
      <c r="U3401" t="str">
        <f>VLOOKUP(Tabla1[[#This Row],[Fábrica]],Tabla3[],4,FALSE)</f>
        <v>Arizona</v>
      </c>
    </row>
    <row r="3402" spans="1:21" x14ac:dyDescent="0.25">
      <c r="A3402" t="s">
        <v>4742</v>
      </c>
      <c r="B3402" s="3">
        <v>44915</v>
      </c>
      <c r="C3402" s="3">
        <v>44931</v>
      </c>
      <c r="D3402" t="s">
        <v>18</v>
      </c>
      <c r="E3402">
        <v>158148</v>
      </c>
      <c r="F3402" t="s">
        <v>19</v>
      </c>
      <c r="G3402" t="s">
        <v>122</v>
      </c>
      <c r="H3402" t="s">
        <v>133</v>
      </c>
      <c r="I3402">
        <v>22204</v>
      </c>
      <c r="J3402" t="s">
        <v>22</v>
      </c>
      <c r="K3402" t="s">
        <v>66</v>
      </c>
      <c r="L3402" t="s">
        <v>27</v>
      </c>
      <c r="M3402" t="s">
        <v>28</v>
      </c>
      <c r="N3402" s="5">
        <v>10.8</v>
      </c>
      <c r="O3402" s="7">
        <v>3</v>
      </c>
      <c r="P3402" s="5">
        <v>7.5</v>
      </c>
      <c r="Q3402" s="5">
        <v>3.3</v>
      </c>
      <c r="R3402" s="22">
        <f>Tabla1[[#This Row],[Fecha de Envío]]-Tabla1[[#This Row],[Fecha de Orden]]</f>
        <v>16</v>
      </c>
      <c r="S3402" s="24">
        <f>YEAR(Tabla1[[#This Row],[Fecha de Orden]])</f>
        <v>2022</v>
      </c>
      <c r="T3402" t="str">
        <f>VLOOKUP(Tabla1[[#This Row],[Nombre del Producto]],Tabla2[[Nombre Producto]:[Costo Unitario]],2,FALSE)</f>
        <v>Lot's O' Nuts</v>
      </c>
      <c r="U3402" t="str">
        <f>VLOOKUP(Tabla1[[#This Row],[Fábrica]],Tabla3[],4,FALSE)</f>
        <v>Arizona</v>
      </c>
    </row>
    <row r="3403" spans="1:21" x14ac:dyDescent="0.25">
      <c r="A3403" t="s">
        <v>5058</v>
      </c>
      <c r="B3403" s="3">
        <v>44915</v>
      </c>
      <c r="C3403" s="3">
        <v>44930</v>
      </c>
      <c r="D3403" t="s">
        <v>18</v>
      </c>
      <c r="E3403">
        <v>123218</v>
      </c>
      <c r="F3403" t="s">
        <v>19</v>
      </c>
      <c r="G3403" t="s">
        <v>239</v>
      </c>
      <c r="H3403" t="s">
        <v>173</v>
      </c>
      <c r="I3403">
        <v>60623</v>
      </c>
      <c r="J3403" t="s">
        <v>22</v>
      </c>
      <c r="K3403" t="s">
        <v>43</v>
      </c>
      <c r="L3403" t="s">
        <v>36</v>
      </c>
      <c r="M3403" t="s">
        <v>37</v>
      </c>
      <c r="N3403" s="5">
        <v>9.75</v>
      </c>
      <c r="O3403" s="7">
        <v>3</v>
      </c>
      <c r="P3403" s="5">
        <v>6.33</v>
      </c>
      <c r="Q3403" s="5">
        <v>3.42</v>
      </c>
      <c r="R3403" s="22">
        <f>Tabla1[[#This Row],[Fecha de Envío]]-Tabla1[[#This Row],[Fecha de Orden]]</f>
        <v>15</v>
      </c>
      <c r="S3403" s="24">
        <f>YEAR(Tabla1[[#This Row],[Fecha de Orden]])</f>
        <v>2022</v>
      </c>
      <c r="T3403" t="str">
        <f>VLOOKUP(Tabla1[[#This Row],[Nombre del Producto]],Tabla2[[Nombre Producto]:[Costo Unitario]],2,FALSE)</f>
        <v>Wicked Choccy's</v>
      </c>
      <c r="U3403" t="str">
        <f>VLOOKUP(Tabla1[[#This Row],[Fábrica]],Tabla3[],4,FALSE)</f>
        <v>Georgia</v>
      </c>
    </row>
    <row r="3404" spans="1:21" x14ac:dyDescent="0.25">
      <c r="A3404" t="s">
        <v>5059</v>
      </c>
      <c r="B3404" s="3">
        <v>44915</v>
      </c>
      <c r="C3404" s="3">
        <v>44930</v>
      </c>
      <c r="D3404" t="s">
        <v>18</v>
      </c>
      <c r="E3404">
        <v>123218</v>
      </c>
      <c r="F3404" t="s">
        <v>19</v>
      </c>
      <c r="G3404" t="s">
        <v>239</v>
      </c>
      <c r="H3404" t="s">
        <v>173</v>
      </c>
      <c r="I3404">
        <v>60623</v>
      </c>
      <c r="J3404" t="s">
        <v>22</v>
      </c>
      <c r="K3404" t="s">
        <v>43</v>
      </c>
      <c r="L3404" t="s">
        <v>27</v>
      </c>
      <c r="M3404" t="s">
        <v>28</v>
      </c>
      <c r="N3404" s="5">
        <v>14.4</v>
      </c>
      <c r="O3404" s="7">
        <v>4</v>
      </c>
      <c r="P3404" s="5">
        <v>10</v>
      </c>
      <c r="Q3404" s="5">
        <v>4.4000000000000004</v>
      </c>
      <c r="R3404" s="22">
        <f>Tabla1[[#This Row],[Fecha de Envío]]-Tabla1[[#This Row],[Fecha de Orden]]</f>
        <v>15</v>
      </c>
      <c r="S3404" s="24">
        <f>YEAR(Tabla1[[#This Row],[Fecha de Orden]])</f>
        <v>2022</v>
      </c>
      <c r="T3404" t="str">
        <f>VLOOKUP(Tabla1[[#This Row],[Nombre del Producto]],Tabla2[[Nombre Producto]:[Costo Unitario]],2,FALSE)</f>
        <v>Lot's O' Nuts</v>
      </c>
      <c r="U3404" t="str">
        <f>VLOOKUP(Tabla1[[#This Row],[Fábrica]],Tabla3[],4,FALSE)</f>
        <v>Arizona</v>
      </c>
    </row>
    <row r="3405" spans="1:21" x14ac:dyDescent="0.25">
      <c r="A3405" t="s">
        <v>5060</v>
      </c>
      <c r="B3405" s="3">
        <v>44915</v>
      </c>
      <c r="C3405" s="3">
        <v>44930</v>
      </c>
      <c r="D3405" t="s">
        <v>18</v>
      </c>
      <c r="E3405">
        <v>123218</v>
      </c>
      <c r="F3405" t="s">
        <v>19</v>
      </c>
      <c r="G3405" t="s">
        <v>239</v>
      </c>
      <c r="H3405" t="s">
        <v>173</v>
      </c>
      <c r="I3405">
        <v>60623</v>
      </c>
      <c r="J3405" t="s">
        <v>22</v>
      </c>
      <c r="K3405" t="s">
        <v>43</v>
      </c>
      <c r="L3405" t="s">
        <v>33</v>
      </c>
      <c r="M3405" t="s">
        <v>34</v>
      </c>
      <c r="N3405" s="5">
        <v>7.2</v>
      </c>
      <c r="O3405" s="7">
        <v>2</v>
      </c>
      <c r="P3405" s="5">
        <v>4.8</v>
      </c>
      <c r="Q3405" s="5">
        <v>2.4</v>
      </c>
      <c r="R3405" s="22">
        <f>Tabla1[[#This Row],[Fecha de Envío]]-Tabla1[[#This Row],[Fecha de Orden]]</f>
        <v>15</v>
      </c>
      <c r="S3405" s="24">
        <f>YEAR(Tabla1[[#This Row],[Fecha de Orden]])</f>
        <v>2022</v>
      </c>
      <c r="T3405" t="str">
        <f>VLOOKUP(Tabla1[[#This Row],[Nombre del Producto]],Tabla2[[Nombre Producto]:[Costo Unitario]],2,FALSE)</f>
        <v>Lot's O' Nuts</v>
      </c>
      <c r="U3405" t="str">
        <f>VLOOKUP(Tabla1[[#This Row],[Fábrica]],Tabla3[],4,FALSE)</f>
        <v>Arizona</v>
      </c>
    </row>
    <row r="3406" spans="1:21" x14ac:dyDescent="0.25">
      <c r="A3406" t="s">
        <v>6107</v>
      </c>
      <c r="B3406" s="3">
        <v>44915</v>
      </c>
      <c r="C3406" s="3">
        <v>44929</v>
      </c>
      <c r="D3406" t="s">
        <v>18</v>
      </c>
      <c r="E3406">
        <v>154144</v>
      </c>
      <c r="F3406" t="s">
        <v>19</v>
      </c>
      <c r="G3406" t="s">
        <v>6108</v>
      </c>
      <c r="H3406" t="s">
        <v>31</v>
      </c>
      <c r="I3406">
        <v>11757</v>
      </c>
      <c r="J3406" t="s">
        <v>22</v>
      </c>
      <c r="K3406" t="s">
        <v>32</v>
      </c>
      <c r="L3406" t="s">
        <v>24</v>
      </c>
      <c r="M3406" t="s">
        <v>25</v>
      </c>
      <c r="N3406" s="5">
        <v>3.75</v>
      </c>
      <c r="O3406" s="7">
        <v>1</v>
      </c>
      <c r="P3406" s="5">
        <v>2.4500000000000002</v>
      </c>
      <c r="Q3406" s="5">
        <v>1.3</v>
      </c>
      <c r="R3406" s="22">
        <f>Tabla1[[#This Row],[Fecha de Envío]]-Tabla1[[#This Row],[Fecha de Orden]]</f>
        <v>14</v>
      </c>
      <c r="S3406" s="24">
        <f>YEAR(Tabla1[[#This Row],[Fecha de Orden]])</f>
        <v>2022</v>
      </c>
      <c r="T3406" t="str">
        <f>VLOOKUP(Tabla1[[#This Row],[Nombre del Producto]],Tabla2[[Nombre Producto]:[Costo Unitario]],2,FALSE)</f>
        <v>Wicked Choccy's</v>
      </c>
      <c r="U3406" t="str">
        <f>VLOOKUP(Tabla1[[#This Row],[Fábrica]],Tabla3[],4,FALSE)</f>
        <v>Georgia</v>
      </c>
    </row>
    <row r="3407" spans="1:21" x14ac:dyDescent="0.25">
      <c r="A3407" t="s">
        <v>459</v>
      </c>
      <c r="B3407" s="3">
        <v>44916</v>
      </c>
      <c r="C3407" s="3">
        <v>44928</v>
      </c>
      <c r="D3407" t="s">
        <v>71</v>
      </c>
      <c r="E3407">
        <v>161795</v>
      </c>
      <c r="F3407" t="s">
        <v>19</v>
      </c>
      <c r="G3407" t="s">
        <v>412</v>
      </c>
      <c r="H3407" t="s">
        <v>210</v>
      </c>
      <c r="I3407">
        <v>43229</v>
      </c>
      <c r="J3407" t="s">
        <v>22</v>
      </c>
      <c r="K3407" t="s">
        <v>32</v>
      </c>
      <c r="L3407" t="s">
        <v>27</v>
      </c>
      <c r="M3407" t="s">
        <v>28</v>
      </c>
      <c r="N3407" s="5">
        <v>7.2</v>
      </c>
      <c r="O3407" s="7">
        <v>2</v>
      </c>
      <c r="P3407" s="5">
        <v>5</v>
      </c>
      <c r="Q3407" s="5">
        <v>2.2000000000000002</v>
      </c>
      <c r="R3407" s="22">
        <f>Tabla1[[#This Row],[Fecha de Envío]]-Tabla1[[#This Row],[Fecha de Orden]]</f>
        <v>12</v>
      </c>
      <c r="S3407" s="24">
        <f>YEAR(Tabla1[[#This Row],[Fecha de Orden]])</f>
        <v>2022</v>
      </c>
      <c r="T3407" t="str">
        <f>VLOOKUP(Tabla1[[#This Row],[Nombre del Producto]],Tabla2[[Nombre Producto]:[Costo Unitario]],2,FALSE)</f>
        <v>Lot's O' Nuts</v>
      </c>
      <c r="U3407" t="str">
        <f>VLOOKUP(Tabla1[[#This Row],[Fábrica]],Tabla3[],4,FALSE)</f>
        <v>Arizona</v>
      </c>
    </row>
    <row r="3408" spans="1:21" x14ac:dyDescent="0.25">
      <c r="A3408" t="s">
        <v>3385</v>
      </c>
      <c r="B3408" s="3">
        <v>44916</v>
      </c>
      <c r="C3408" s="3">
        <v>44930</v>
      </c>
      <c r="D3408" t="s">
        <v>18</v>
      </c>
      <c r="E3408">
        <v>127019</v>
      </c>
      <c r="F3408" t="s">
        <v>19</v>
      </c>
      <c r="G3408" t="s">
        <v>1987</v>
      </c>
      <c r="H3408" t="s">
        <v>203</v>
      </c>
      <c r="I3408">
        <v>80906</v>
      </c>
      <c r="J3408" t="s">
        <v>22</v>
      </c>
      <c r="K3408" t="s">
        <v>23</v>
      </c>
      <c r="L3408" t="s">
        <v>27</v>
      </c>
      <c r="M3408" t="s">
        <v>28</v>
      </c>
      <c r="N3408" s="5">
        <v>25.2</v>
      </c>
      <c r="O3408" s="7">
        <v>7</v>
      </c>
      <c r="P3408" s="5">
        <v>17.5</v>
      </c>
      <c r="Q3408" s="5">
        <v>7.7</v>
      </c>
      <c r="R3408" s="22">
        <f>Tabla1[[#This Row],[Fecha de Envío]]-Tabla1[[#This Row],[Fecha de Orden]]</f>
        <v>14</v>
      </c>
      <c r="S3408" s="24">
        <f>YEAR(Tabla1[[#This Row],[Fecha de Orden]])</f>
        <v>2022</v>
      </c>
      <c r="T3408" t="str">
        <f>VLOOKUP(Tabla1[[#This Row],[Nombre del Producto]],Tabla2[[Nombre Producto]:[Costo Unitario]],2,FALSE)</f>
        <v>Lot's O' Nuts</v>
      </c>
      <c r="U3408" t="str">
        <f>VLOOKUP(Tabla1[[#This Row],[Fábrica]],Tabla3[],4,FALSE)</f>
        <v>Arizona</v>
      </c>
    </row>
    <row r="3409" spans="1:21" x14ac:dyDescent="0.25">
      <c r="A3409" t="s">
        <v>4874</v>
      </c>
      <c r="B3409" s="3">
        <v>44916</v>
      </c>
      <c r="C3409" s="3">
        <v>44929</v>
      </c>
      <c r="D3409" t="s">
        <v>71</v>
      </c>
      <c r="E3409">
        <v>126214</v>
      </c>
      <c r="F3409" t="s">
        <v>19</v>
      </c>
      <c r="G3409" t="s">
        <v>124</v>
      </c>
      <c r="H3409" t="s">
        <v>125</v>
      </c>
      <c r="I3409">
        <v>98103</v>
      </c>
      <c r="J3409" t="s">
        <v>22</v>
      </c>
      <c r="K3409" t="s">
        <v>23</v>
      </c>
      <c r="L3409" t="s">
        <v>24</v>
      </c>
      <c r="M3409" t="s">
        <v>25</v>
      </c>
      <c r="N3409" s="5">
        <v>48.75</v>
      </c>
      <c r="O3409" s="7">
        <v>13</v>
      </c>
      <c r="P3409" s="5">
        <v>31.85</v>
      </c>
      <c r="Q3409" s="5">
        <v>16.899999999999999</v>
      </c>
      <c r="R3409" s="22">
        <f>Tabla1[[#This Row],[Fecha de Envío]]-Tabla1[[#This Row],[Fecha de Orden]]</f>
        <v>13</v>
      </c>
      <c r="S3409" s="24">
        <f>YEAR(Tabla1[[#This Row],[Fecha de Orden]])</f>
        <v>2022</v>
      </c>
      <c r="T3409" t="str">
        <f>VLOOKUP(Tabla1[[#This Row],[Nombre del Producto]],Tabla2[[Nombre Producto]:[Costo Unitario]],2,FALSE)</f>
        <v>Wicked Choccy's</v>
      </c>
      <c r="U3409" t="str">
        <f>VLOOKUP(Tabla1[[#This Row],[Fábrica]],Tabla3[],4,FALSE)</f>
        <v>Georgia</v>
      </c>
    </row>
    <row r="3410" spans="1:21" x14ac:dyDescent="0.25">
      <c r="A3410" t="s">
        <v>4875</v>
      </c>
      <c r="B3410" s="3">
        <v>44916</v>
      </c>
      <c r="C3410" s="3">
        <v>44929</v>
      </c>
      <c r="D3410" t="s">
        <v>71</v>
      </c>
      <c r="E3410">
        <v>126214</v>
      </c>
      <c r="F3410" t="s">
        <v>19</v>
      </c>
      <c r="G3410" t="s">
        <v>124</v>
      </c>
      <c r="H3410" t="s">
        <v>125</v>
      </c>
      <c r="I3410">
        <v>98103</v>
      </c>
      <c r="J3410" t="s">
        <v>22</v>
      </c>
      <c r="K3410" t="s">
        <v>23</v>
      </c>
      <c r="L3410" t="s">
        <v>45</v>
      </c>
      <c r="M3410" t="s">
        <v>46</v>
      </c>
      <c r="N3410" s="5">
        <v>3.49</v>
      </c>
      <c r="O3410" s="7">
        <v>1</v>
      </c>
      <c r="P3410" s="5">
        <v>2.4900000000000002</v>
      </c>
      <c r="Q3410" s="5">
        <v>1</v>
      </c>
      <c r="R3410" s="22">
        <f>Tabla1[[#This Row],[Fecha de Envío]]-Tabla1[[#This Row],[Fecha de Orden]]</f>
        <v>13</v>
      </c>
      <c r="S3410" s="24">
        <f>YEAR(Tabla1[[#This Row],[Fecha de Orden]])</f>
        <v>2022</v>
      </c>
      <c r="T3410" t="str">
        <f>VLOOKUP(Tabla1[[#This Row],[Nombre del Producto]],Tabla2[[Nombre Producto]:[Costo Unitario]],2,FALSE)</f>
        <v>Lot's O' Nuts</v>
      </c>
      <c r="U3410" t="str">
        <f>VLOOKUP(Tabla1[[#This Row],[Fábrica]],Tabla3[],4,FALSE)</f>
        <v>Arizona</v>
      </c>
    </row>
    <row r="3411" spans="1:21" x14ac:dyDescent="0.25">
      <c r="A3411" t="s">
        <v>5705</v>
      </c>
      <c r="B3411" s="3">
        <v>44916</v>
      </c>
      <c r="C3411" s="3">
        <v>44929</v>
      </c>
      <c r="D3411" t="s">
        <v>39</v>
      </c>
      <c r="E3411">
        <v>165414</v>
      </c>
      <c r="F3411" t="s">
        <v>19</v>
      </c>
      <c r="G3411" t="s">
        <v>242</v>
      </c>
      <c r="H3411" t="s">
        <v>98</v>
      </c>
      <c r="I3411">
        <v>28540</v>
      </c>
      <c r="J3411" t="s">
        <v>22</v>
      </c>
      <c r="K3411" t="s">
        <v>66</v>
      </c>
      <c r="L3411" t="s">
        <v>45</v>
      </c>
      <c r="M3411" t="s">
        <v>46</v>
      </c>
      <c r="N3411" s="5">
        <v>10.47</v>
      </c>
      <c r="O3411" s="7">
        <v>3</v>
      </c>
      <c r="P3411" s="5">
        <v>7.47</v>
      </c>
      <c r="Q3411" s="5">
        <v>3</v>
      </c>
      <c r="R3411" s="22">
        <f>Tabla1[[#This Row],[Fecha de Envío]]-Tabla1[[#This Row],[Fecha de Orden]]</f>
        <v>13</v>
      </c>
      <c r="S3411" s="24">
        <f>YEAR(Tabla1[[#This Row],[Fecha de Orden]])</f>
        <v>2022</v>
      </c>
      <c r="T3411" t="str">
        <f>VLOOKUP(Tabla1[[#This Row],[Nombre del Producto]],Tabla2[[Nombre Producto]:[Costo Unitario]],2,FALSE)</f>
        <v>Lot's O' Nuts</v>
      </c>
      <c r="U3411" t="str">
        <f>VLOOKUP(Tabla1[[#This Row],[Fábrica]],Tabla3[],4,FALSE)</f>
        <v>Arizona</v>
      </c>
    </row>
    <row r="3412" spans="1:21" x14ac:dyDescent="0.25">
      <c r="A3412" t="s">
        <v>7443</v>
      </c>
      <c r="B3412" s="3">
        <v>44916</v>
      </c>
      <c r="C3412" s="3">
        <v>44932</v>
      </c>
      <c r="D3412" t="s">
        <v>18</v>
      </c>
      <c r="E3412">
        <v>112375</v>
      </c>
      <c r="F3412" t="s">
        <v>19</v>
      </c>
      <c r="G3412" t="s">
        <v>7444</v>
      </c>
      <c r="H3412" t="s">
        <v>255</v>
      </c>
      <c r="I3412">
        <v>32114</v>
      </c>
      <c r="J3412" t="s">
        <v>22</v>
      </c>
      <c r="K3412" t="s">
        <v>66</v>
      </c>
      <c r="L3412" t="s">
        <v>36</v>
      </c>
      <c r="M3412" t="s">
        <v>37</v>
      </c>
      <c r="N3412" s="5">
        <v>6.5</v>
      </c>
      <c r="O3412" s="7">
        <v>2</v>
      </c>
      <c r="P3412" s="5">
        <v>4.22</v>
      </c>
      <c r="Q3412" s="5">
        <v>2.2799999999999998</v>
      </c>
      <c r="R3412" s="22">
        <f>Tabla1[[#This Row],[Fecha de Envío]]-Tabla1[[#This Row],[Fecha de Orden]]</f>
        <v>16</v>
      </c>
      <c r="S3412" s="24">
        <f>YEAR(Tabla1[[#This Row],[Fecha de Orden]])</f>
        <v>2022</v>
      </c>
      <c r="T3412" t="str">
        <f>VLOOKUP(Tabla1[[#This Row],[Nombre del Producto]],Tabla2[[Nombre Producto]:[Costo Unitario]],2,FALSE)</f>
        <v>Wicked Choccy's</v>
      </c>
      <c r="U3412" t="str">
        <f>VLOOKUP(Tabla1[[#This Row],[Fábrica]],Tabla3[],4,FALSE)</f>
        <v>Georgia</v>
      </c>
    </row>
    <row r="3413" spans="1:21" x14ac:dyDescent="0.25">
      <c r="A3413" t="s">
        <v>8539</v>
      </c>
      <c r="B3413" s="3">
        <v>44916</v>
      </c>
      <c r="C3413" s="3">
        <v>44931</v>
      </c>
      <c r="D3413" t="s">
        <v>71</v>
      </c>
      <c r="E3413">
        <v>154284</v>
      </c>
      <c r="F3413" t="s">
        <v>19</v>
      </c>
      <c r="G3413" t="s">
        <v>918</v>
      </c>
      <c r="H3413" t="s">
        <v>173</v>
      </c>
      <c r="I3413">
        <v>60174</v>
      </c>
      <c r="J3413" t="s">
        <v>22</v>
      </c>
      <c r="K3413" t="s">
        <v>43</v>
      </c>
      <c r="L3413" t="s">
        <v>33</v>
      </c>
      <c r="M3413" t="s">
        <v>34</v>
      </c>
      <c r="N3413" s="5">
        <v>10.8</v>
      </c>
      <c r="O3413" s="7">
        <v>3</v>
      </c>
      <c r="P3413" s="5">
        <v>7.2</v>
      </c>
      <c r="Q3413" s="5">
        <v>3.6</v>
      </c>
      <c r="R3413" s="22">
        <f>Tabla1[[#This Row],[Fecha de Envío]]-Tabla1[[#This Row],[Fecha de Orden]]</f>
        <v>15</v>
      </c>
      <c r="S3413" s="24">
        <f>YEAR(Tabla1[[#This Row],[Fecha de Orden]])</f>
        <v>2022</v>
      </c>
      <c r="T3413" t="str">
        <f>VLOOKUP(Tabla1[[#This Row],[Nombre del Producto]],Tabla2[[Nombre Producto]:[Costo Unitario]],2,FALSE)</f>
        <v>Lot's O' Nuts</v>
      </c>
      <c r="U3413" t="str">
        <f>VLOOKUP(Tabla1[[#This Row],[Fábrica]],Tabla3[],4,FALSE)</f>
        <v>Arizona</v>
      </c>
    </row>
    <row r="3414" spans="1:21" x14ac:dyDescent="0.25">
      <c r="A3414" t="s">
        <v>8540</v>
      </c>
      <c r="B3414" s="3">
        <v>44916</v>
      </c>
      <c r="C3414" s="3">
        <v>44931</v>
      </c>
      <c r="D3414" t="s">
        <v>71</v>
      </c>
      <c r="E3414">
        <v>154284</v>
      </c>
      <c r="F3414" t="s">
        <v>19</v>
      </c>
      <c r="G3414" t="s">
        <v>918</v>
      </c>
      <c r="H3414" t="s">
        <v>173</v>
      </c>
      <c r="I3414">
        <v>60174</v>
      </c>
      <c r="J3414" t="s">
        <v>22</v>
      </c>
      <c r="K3414" t="s">
        <v>43</v>
      </c>
      <c r="L3414" t="s">
        <v>45</v>
      </c>
      <c r="M3414" t="s">
        <v>46</v>
      </c>
      <c r="N3414" s="5">
        <v>27.92</v>
      </c>
      <c r="O3414" s="7">
        <v>8</v>
      </c>
      <c r="P3414" s="5">
        <v>19.920000000000002</v>
      </c>
      <c r="Q3414" s="5">
        <v>8</v>
      </c>
      <c r="R3414" s="22">
        <f>Tabla1[[#This Row],[Fecha de Envío]]-Tabla1[[#This Row],[Fecha de Orden]]</f>
        <v>15</v>
      </c>
      <c r="S3414" s="24">
        <f>YEAR(Tabla1[[#This Row],[Fecha de Orden]])</f>
        <v>2022</v>
      </c>
      <c r="T3414" t="str">
        <f>VLOOKUP(Tabla1[[#This Row],[Nombre del Producto]],Tabla2[[Nombre Producto]:[Costo Unitario]],2,FALSE)</f>
        <v>Lot's O' Nuts</v>
      </c>
      <c r="U3414" t="str">
        <f>VLOOKUP(Tabla1[[#This Row],[Fábrica]],Tabla3[],4,FALSE)</f>
        <v>Arizona</v>
      </c>
    </row>
    <row r="3415" spans="1:21" x14ac:dyDescent="0.25">
      <c r="A3415" t="s">
        <v>8541</v>
      </c>
      <c r="B3415" s="3">
        <v>44916</v>
      </c>
      <c r="C3415" s="3">
        <v>44931</v>
      </c>
      <c r="D3415" t="s">
        <v>71</v>
      </c>
      <c r="E3415">
        <v>154284</v>
      </c>
      <c r="F3415" t="s">
        <v>19</v>
      </c>
      <c r="G3415" t="s">
        <v>918</v>
      </c>
      <c r="H3415" t="s">
        <v>173</v>
      </c>
      <c r="I3415">
        <v>60174</v>
      </c>
      <c r="J3415" t="s">
        <v>22</v>
      </c>
      <c r="K3415" t="s">
        <v>43</v>
      </c>
      <c r="L3415" t="s">
        <v>36</v>
      </c>
      <c r="M3415" t="s">
        <v>37</v>
      </c>
      <c r="N3415" s="5">
        <v>6.5</v>
      </c>
      <c r="O3415" s="7">
        <v>2</v>
      </c>
      <c r="P3415" s="5">
        <v>4.22</v>
      </c>
      <c r="Q3415" s="5">
        <v>2.2799999999999998</v>
      </c>
      <c r="R3415" s="22">
        <f>Tabla1[[#This Row],[Fecha de Envío]]-Tabla1[[#This Row],[Fecha de Orden]]</f>
        <v>15</v>
      </c>
      <c r="S3415" s="24">
        <f>YEAR(Tabla1[[#This Row],[Fecha de Orden]])</f>
        <v>2022</v>
      </c>
      <c r="T3415" t="str">
        <f>VLOOKUP(Tabla1[[#This Row],[Nombre del Producto]],Tabla2[[Nombre Producto]:[Costo Unitario]],2,FALSE)</f>
        <v>Wicked Choccy's</v>
      </c>
      <c r="U3415" t="str">
        <f>VLOOKUP(Tabla1[[#This Row],[Fábrica]],Tabla3[],4,FALSE)</f>
        <v>Georgia</v>
      </c>
    </row>
    <row r="3416" spans="1:21" x14ac:dyDescent="0.25">
      <c r="A3416" t="s">
        <v>1459</v>
      </c>
      <c r="B3416" s="3">
        <v>44917</v>
      </c>
      <c r="C3416" s="3">
        <v>44932</v>
      </c>
      <c r="D3416" t="s">
        <v>18</v>
      </c>
      <c r="E3416">
        <v>153612</v>
      </c>
      <c r="F3416" t="s">
        <v>19</v>
      </c>
      <c r="G3416" t="s">
        <v>1460</v>
      </c>
      <c r="H3416" t="s">
        <v>410</v>
      </c>
      <c r="I3416">
        <v>54880</v>
      </c>
      <c r="J3416" t="s">
        <v>22</v>
      </c>
      <c r="K3416" t="s">
        <v>43</v>
      </c>
      <c r="L3416" t="s">
        <v>24</v>
      </c>
      <c r="M3416" t="s">
        <v>25</v>
      </c>
      <c r="N3416" s="5">
        <v>15</v>
      </c>
      <c r="O3416" s="7">
        <v>4</v>
      </c>
      <c r="P3416" s="5">
        <v>9.8000000000000007</v>
      </c>
      <c r="Q3416" s="5">
        <v>5.2</v>
      </c>
      <c r="R3416" s="22">
        <f>Tabla1[[#This Row],[Fecha de Envío]]-Tabla1[[#This Row],[Fecha de Orden]]</f>
        <v>15</v>
      </c>
      <c r="S3416" s="24">
        <f>YEAR(Tabla1[[#This Row],[Fecha de Orden]])</f>
        <v>2022</v>
      </c>
      <c r="T3416" t="str">
        <f>VLOOKUP(Tabla1[[#This Row],[Nombre del Producto]],Tabla2[[Nombre Producto]:[Costo Unitario]],2,FALSE)</f>
        <v>Wicked Choccy's</v>
      </c>
      <c r="U3416" t="str">
        <f>VLOOKUP(Tabla1[[#This Row],[Fábrica]],Tabla3[],4,FALSE)</f>
        <v>Georgia</v>
      </c>
    </row>
    <row r="3417" spans="1:21" x14ac:dyDescent="0.25">
      <c r="A3417" t="s">
        <v>4041</v>
      </c>
      <c r="B3417" s="3">
        <v>44917</v>
      </c>
      <c r="C3417" s="3">
        <v>44928</v>
      </c>
      <c r="D3417" t="s">
        <v>39</v>
      </c>
      <c r="E3417">
        <v>157287</v>
      </c>
      <c r="F3417" t="s">
        <v>19</v>
      </c>
      <c r="G3417" t="s">
        <v>144</v>
      </c>
      <c r="H3417" t="s">
        <v>101</v>
      </c>
      <c r="I3417">
        <v>19140</v>
      </c>
      <c r="J3417" t="s">
        <v>22</v>
      </c>
      <c r="K3417" t="s">
        <v>32</v>
      </c>
      <c r="L3417" t="s">
        <v>27</v>
      </c>
      <c r="M3417" t="s">
        <v>28</v>
      </c>
      <c r="N3417" s="5">
        <v>25.2</v>
      </c>
      <c r="O3417" s="7">
        <v>7</v>
      </c>
      <c r="P3417" s="5">
        <v>17.5</v>
      </c>
      <c r="Q3417" s="5">
        <v>7.7</v>
      </c>
      <c r="R3417" s="22">
        <f>Tabla1[[#This Row],[Fecha de Envío]]-Tabla1[[#This Row],[Fecha de Orden]]</f>
        <v>11</v>
      </c>
      <c r="S3417" s="24">
        <f>YEAR(Tabla1[[#This Row],[Fecha de Orden]])</f>
        <v>2022</v>
      </c>
      <c r="T3417" t="str">
        <f>VLOOKUP(Tabla1[[#This Row],[Nombre del Producto]],Tabla2[[Nombre Producto]:[Costo Unitario]],2,FALSE)</f>
        <v>Lot's O' Nuts</v>
      </c>
      <c r="U3417" t="str">
        <f>VLOOKUP(Tabla1[[#This Row],[Fábrica]],Tabla3[],4,FALSE)</f>
        <v>Arizona</v>
      </c>
    </row>
    <row r="3418" spans="1:21" x14ac:dyDescent="0.25">
      <c r="A3418" t="s">
        <v>4042</v>
      </c>
      <c r="B3418" s="3">
        <v>44917</v>
      </c>
      <c r="C3418" s="3">
        <v>44928</v>
      </c>
      <c r="D3418" t="s">
        <v>39</v>
      </c>
      <c r="E3418">
        <v>157287</v>
      </c>
      <c r="F3418" t="s">
        <v>19</v>
      </c>
      <c r="G3418" t="s">
        <v>144</v>
      </c>
      <c r="H3418" t="s">
        <v>101</v>
      </c>
      <c r="I3418">
        <v>19140</v>
      </c>
      <c r="J3418" t="s">
        <v>22</v>
      </c>
      <c r="K3418" t="s">
        <v>32</v>
      </c>
      <c r="L3418" t="s">
        <v>36</v>
      </c>
      <c r="M3418" t="s">
        <v>37</v>
      </c>
      <c r="N3418" s="5">
        <v>6.5</v>
      </c>
      <c r="O3418" s="7">
        <v>2</v>
      </c>
      <c r="P3418" s="5">
        <v>4.22</v>
      </c>
      <c r="Q3418" s="5">
        <v>2.2799999999999998</v>
      </c>
      <c r="R3418" s="22">
        <f>Tabla1[[#This Row],[Fecha de Envío]]-Tabla1[[#This Row],[Fecha de Orden]]</f>
        <v>11</v>
      </c>
      <c r="S3418" s="24">
        <f>YEAR(Tabla1[[#This Row],[Fecha de Orden]])</f>
        <v>2022</v>
      </c>
      <c r="T3418" t="str">
        <f>VLOOKUP(Tabla1[[#This Row],[Nombre del Producto]],Tabla2[[Nombre Producto]:[Costo Unitario]],2,FALSE)</f>
        <v>Wicked Choccy's</v>
      </c>
      <c r="U3418" t="str">
        <f>VLOOKUP(Tabla1[[#This Row],[Fábrica]],Tabla3[],4,FALSE)</f>
        <v>Georgia</v>
      </c>
    </row>
    <row r="3419" spans="1:21" x14ac:dyDescent="0.25">
      <c r="A3419" t="s">
        <v>980</v>
      </c>
      <c r="B3419" s="3">
        <v>44918</v>
      </c>
      <c r="C3419" s="3">
        <v>44931</v>
      </c>
      <c r="D3419" t="s">
        <v>39</v>
      </c>
      <c r="E3419">
        <v>117828</v>
      </c>
      <c r="F3419" t="s">
        <v>19</v>
      </c>
      <c r="G3419" t="s">
        <v>393</v>
      </c>
      <c r="H3419" t="s">
        <v>133</v>
      </c>
      <c r="I3419">
        <v>23223</v>
      </c>
      <c r="J3419" t="s">
        <v>22</v>
      </c>
      <c r="K3419" t="s">
        <v>66</v>
      </c>
      <c r="L3419" t="s">
        <v>27</v>
      </c>
      <c r="M3419" t="s">
        <v>28</v>
      </c>
      <c r="N3419" s="5">
        <v>14.4</v>
      </c>
      <c r="O3419" s="7">
        <v>4</v>
      </c>
      <c r="P3419" s="5">
        <v>10</v>
      </c>
      <c r="Q3419" s="5">
        <v>4.4000000000000004</v>
      </c>
      <c r="R3419" s="22">
        <f>Tabla1[[#This Row],[Fecha de Envío]]-Tabla1[[#This Row],[Fecha de Orden]]</f>
        <v>13</v>
      </c>
      <c r="S3419" s="24">
        <f>YEAR(Tabla1[[#This Row],[Fecha de Orden]])</f>
        <v>2022</v>
      </c>
      <c r="T3419" t="str">
        <f>VLOOKUP(Tabla1[[#This Row],[Nombre del Producto]],Tabla2[[Nombre Producto]:[Costo Unitario]],2,FALSE)</f>
        <v>Lot's O' Nuts</v>
      </c>
      <c r="U3419" t="str">
        <f>VLOOKUP(Tabla1[[#This Row],[Fábrica]],Tabla3[],4,FALSE)</f>
        <v>Arizona</v>
      </c>
    </row>
    <row r="3420" spans="1:21" x14ac:dyDescent="0.25">
      <c r="A3420" t="s">
        <v>2397</v>
      </c>
      <c r="B3420" s="3">
        <v>44919</v>
      </c>
      <c r="C3420" s="3">
        <v>44931</v>
      </c>
      <c r="D3420" t="s">
        <v>39</v>
      </c>
      <c r="E3420">
        <v>124653</v>
      </c>
      <c r="F3420" t="s">
        <v>19</v>
      </c>
      <c r="G3420" t="s">
        <v>276</v>
      </c>
      <c r="H3420" t="s">
        <v>31</v>
      </c>
      <c r="I3420">
        <v>14609</v>
      </c>
      <c r="J3420" t="s">
        <v>22</v>
      </c>
      <c r="K3420" t="s">
        <v>32</v>
      </c>
      <c r="L3420" t="s">
        <v>45</v>
      </c>
      <c r="M3420" t="s">
        <v>46</v>
      </c>
      <c r="N3420" s="5">
        <v>24.43</v>
      </c>
      <c r="O3420" s="7">
        <v>7</v>
      </c>
      <c r="P3420" s="5">
        <v>17.43</v>
      </c>
      <c r="Q3420" s="5">
        <v>7</v>
      </c>
      <c r="R3420" s="22">
        <f>Tabla1[[#This Row],[Fecha de Envío]]-Tabla1[[#This Row],[Fecha de Orden]]</f>
        <v>12</v>
      </c>
      <c r="S3420" s="24">
        <f>YEAR(Tabla1[[#This Row],[Fecha de Orden]])</f>
        <v>2022</v>
      </c>
      <c r="T3420" t="str">
        <f>VLOOKUP(Tabla1[[#This Row],[Nombre del Producto]],Tabla2[[Nombre Producto]:[Costo Unitario]],2,FALSE)</f>
        <v>Lot's O' Nuts</v>
      </c>
      <c r="U3420" t="str">
        <f>VLOOKUP(Tabla1[[#This Row],[Fábrica]],Tabla3[],4,FALSE)</f>
        <v>Arizona</v>
      </c>
    </row>
    <row r="3421" spans="1:21" x14ac:dyDescent="0.25">
      <c r="A3421" t="s">
        <v>2398</v>
      </c>
      <c r="B3421" s="3">
        <v>44919</v>
      </c>
      <c r="C3421" s="3">
        <v>44931</v>
      </c>
      <c r="D3421" t="s">
        <v>39</v>
      </c>
      <c r="E3421">
        <v>124653</v>
      </c>
      <c r="F3421" t="s">
        <v>19</v>
      </c>
      <c r="G3421" t="s">
        <v>276</v>
      </c>
      <c r="H3421" t="s">
        <v>31</v>
      </c>
      <c r="I3421">
        <v>14609</v>
      </c>
      <c r="J3421" t="s">
        <v>22</v>
      </c>
      <c r="K3421" t="s">
        <v>32</v>
      </c>
      <c r="L3421" t="s">
        <v>24</v>
      </c>
      <c r="M3421" t="s">
        <v>25</v>
      </c>
      <c r="N3421" s="5">
        <v>7.5</v>
      </c>
      <c r="O3421" s="7">
        <v>2</v>
      </c>
      <c r="P3421" s="5">
        <v>4.9000000000000004</v>
      </c>
      <c r="Q3421" s="5">
        <v>2.6</v>
      </c>
      <c r="R3421" s="22">
        <f>Tabla1[[#This Row],[Fecha de Envío]]-Tabla1[[#This Row],[Fecha de Orden]]</f>
        <v>12</v>
      </c>
      <c r="S3421" s="24">
        <f>YEAR(Tabla1[[#This Row],[Fecha de Orden]])</f>
        <v>2022</v>
      </c>
      <c r="T3421" t="str">
        <f>VLOOKUP(Tabla1[[#This Row],[Nombre del Producto]],Tabla2[[Nombre Producto]:[Costo Unitario]],2,FALSE)</f>
        <v>Wicked Choccy's</v>
      </c>
      <c r="U3421" t="str">
        <f>VLOOKUP(Tabla1[[#This Row],[Fábrica]],Tabla3[],4,FALSE)</f>
        <v>Georgia</v>
      </c>
    </row>
    <row r="3422" spans="1:21" x14ac:dyDescent="0.25">
      <c r="A3422" t="s">
        <v>3987</v>
      </c>
      <c r="B3422" s="3">
        <v>44919</v>
      </c>
      <c r="C3422" s="3">
        <v>44935</v>
      </c>
      <c r="D3422" t="s">
        <v>18</v>
      </c>
      <c r="E3422">
        <v>128587</v>
      </c>
      <c r="F3422" t="s">
        <v>19</v>
      </c>
      <c r="G3422" t="s">
        <v>86</v>
      </c>
      <c r="H3422" t="s">
        <v>87</v>
      </c>
      <c r="I3422">
        <v>65807</v>
      </c>
      <c r="J3422" t="s">
        <v>148</v>
      </c>
      <c r="K3422" t="s">
        <v>43</v>
      </c>
      <c r="L3422" t="s">
        <v>445</v>
      </c>
      <c r="M3422" t="s">
        <v>446</v>
      </c>
      <c r="N3422" s="5">
        <v>6.5</v>
      </c>
      <c r="O3422" s="7">
        <v>2</v>
      </c>
      <c r="P3422" s="5">
        <v>0.5</v>
      </c>
      <c r="Q3422" s="5">
        <v>6</v>
      </c>
      <c r="R3422" s="22">
        <f>Tabla1[[#This Row],[Fecha de Envío]]-Tabla1[[#This Row],[Fecha de Orden]]</f>
        <v>16</v>
      </c>
      <c r="S3422" s="24">
        <f>YEAR(Tabla1[[#This Row],[Fecha de Orden]])</f>
        <v>2022</v>
      </c>
      <c r="T3422" t="str">
        <f>VLOOKUP(Tabla1[[#This Row],[Nombre del Producto]],Tabla2[[Nombre Producto]:[Costo Unitario]],2,FALSE)</f>
        <v>The Other Factory</v>
      </c>
      <c r="U3422" t="str">
        <f>VLOOKUP(Tabla1[[#This Row],[Fábrica]],Tabla3[],4,FALSE)</f>
        <v>Tennessee</v>
      </c>
    </row>
    <row r="3423" spans="1:21" x14ac:dyDescent="0.25">
      <c r="A3423" t="s">
        <v>3988</v>
      </c>
      <c r="B3423" s="3">
        <v>44919</v>
      </c>
      <c r="C3423" s="3">
        <v>44935</v>
      </c>
      <c r="D3423" t="s">
        <v>18</v>
      </c>
      <c r="E3423">
        <v>128587</v>
      </c>
      <c r="F3423" t="s">
        <v>19</v>
      </c>
      <c r="G3423" t="s">
        <v>86</v>
      </c>
      <c r="H3423" t="s">
        <v>87</v>
      </c>
      <c r="I3423">
        <v>65807</v>
      </c>
      <c r="J3423" t="s">
        <v>22</v>
      </c>
      <c r="K3423" t="s">
        <v>43</v>
      </c>
      <c r="L3423" t="s">
        <v>45</v>
      </c>
      <c r="M3423" t="s">
        <v>46</v>
      </c>
      <c r="N3423" s="5">
        <v>24.43</v>
      </c>
      <c r="O3423" s="7">
        <v>7</v>
      </c>
      <c r="P3423" s="5">
        <v>17.43</v>
      </c>
      <c r="Q3423" s="5">
        <v>7</v>
      </c>
      <c r="R3423" s="22">
        <f>Tabla1[[#This Row],[Fecha de Envío]]-Tabla1[[#This Row],[Fecha de Orden]]</f>
        <v>16</v>
      </c>
      <c r="S3423" s="24">
        <f>YEAR(Tabla1[[#This Row],[Fecha de Orden]])</f>
        <v>2022</v>
      </c>
      <c r="T3423" t="str">
        <f>VLOOKUP(Tabla1[[#This Row],[Nombre del Producto]],Tabla2[[Nombre Producto]:[Costo Unitario]],2,FALSE)</f>
        <v>Lot's O' Nuts</v>
      </c>
      <c r="U3423" t="str">
        <f>VLOOKUP(Tabla1[[#This Row],[Fábrica]],Tabla3[],4,FALSE)</f>
        <v>Arizona</v>
      </c>
    </row>
    <row r="3424" spans="1:21" x14ac:dyDescent="0.25">
      <c r="A3424" t="s">
        <v>4043</v>
      </c>
      <c r="B3424" s="3">
        <v>44919</v>
      </c>
      <c r="C3424" s="3">
        <v>44933</v>
      </c>
      <c r="D3424" t="s">
        <v>18</v>
      </c>
      <c r="E3424">
        <v>135538</v>
      </c>
      <c r="F3424" t="s">
        <v>19</v>
      </c>
      <c r="G3424" t="s">
        <v>1424</v>
      </c>
      <c r="H3424" t="s">
        <v>69</v>
      </c>
      <c r="I3424">
        <v>85234</v>
      </c>
      <c r="J3424" t="s">
        <v>22</v>
      </c>
      <c r="K3424" t="s">
        <v>23</v>
      </c>
      <c r="L3424" t="s">
        <v>36</v>
      </c>
      <c r="M3424" t="s">
        <v>37</v>
      </c>
      <c r="N3424" s="5">
        <v>13</v>
      </c>
      <c r="O3424" s="7">
        <v>4</v>
      </c>
      <c r="P3424" s="5">
        <v>8.44</v>
      </c>
      <c r="Q3424" s="5">
        <v>4.5599999999999996</v>
      </c>
      <c r="R3424" s="22">
        <f>Tabla1[[#This Row],[Fecha de Envío]]-Tabla1[[#This Row],[Fecha de Orden]]</f>
        <v>14</v>
      </c>
      <c r="S3424" s="24">
        <f>YEAR(Tabla1[[#This Row],[Fecha de Orden]])</f>
        <v>2022</v>
      </c>
      <c r="T3424" t="str">
        <f>VLOOKUP(Tabla1[[#This Row],[Nombre del Producto]],Tabla2[[Nombre Producto]:[Costo Unitario]],2,FALSE)</f>
        <v>Wicked Choccy's</v>
      </c>
      <c r="U3424" t="str">
        <f>VLOOKUP(Tabla1[[#This Row],[Fábrica]],Tabla3[],4,FALSE)</f>
        <v>Georgia</v>
      </c>
    </row>
    <row r="3425" spans="1:21" x14ac:dyDescent="0.25">
      <c r="A3425" t="s">
        <v>4146</v>
      </c>
      <c r="B3425" s="3">
        <v>44919</v>
      </c>
      <c r="C3425" s="3">
        <v>44932</v>
      </c>
      <c r="D3425" t="s">
        <v>39</v>
      </c>
      <c r="E3425">
        <v>169397</v>
      </c>
      <c r="F3425" t="s">
        <v>19</v>
      </c>
      <c r="G3425" t="s">
        <v>2229</v>
      </c>
      <c r="H3425" t="s">
        <v>210</v>
      </c>
      <c r="I3425">
        <v>43017</v>
      </c>
      <c r="J3425" t="s">
        <v>22</v>
      </c>
      <c r="K3425" t="s">
        <v>32</v>
      </c>
      <c r="L3425" t="s">
        <v>24</v>
      </c>
      <c r="M3425" t="s">
        <v>25</v>
      </c>
      <c r="N3425" s="5">
        <v>15</v>
      </c>
      <c r="O3425" s="7">
        <v>4</v>
      </c>
      <c r="P3425" s="5">
        <v>9.8000000000000007</v>
      </c>
      <c r="Q3425" s="5">
        <v>5.2</v>
      </c>
      <c r="R3425" s="22">
        <f>Tabla1[[#This Row],[Fecha de Envío]]-Tabla1[[#This Row],[Fecha de Orden]]</f>
        <v>13</v>
      </c>
      <c r="S3425" s="24">
        <f>YEAR(Tabla1[[#This Row],[Fecha de Orden]])</f>
        <v>2022</v>
      </c>
      <c r="T3425" t="str">
        <f>VLOOKUP(Tabla1[[#This Row],[Nombre del Producto]],Tabla2[[Nombre Producto]:[Costo Unitario]],2,FALSE)</f>
        <v>Wicked Choccy's</v>
      </c>
      <c r="U3425" t="str">
        <f>VLOOKUP(Tabla1[[#This Row],[Fábrica]],Tabla3[],4,FALSE)</f>
        <v>Georgia</v>
      </c>
    </row>
    <row r="3426" spans="1:21" x14ac:dyDescent="0.25">
      <c r="A3426" t="s">
        <v>4147</v>
      </c>
      <c r="B3426" s="3">
        <v>44919</v>
      </c>
      <c r="C3426" s="3">
        <v>44932</v>
      </c>
      <c r="D3426" t="s">
        <v>39</v>
      </c>
      <c r="E3426">
        <v>169397</v>
      </c>
      <c r="F3426" t="s">
        <v>19</v>
      </c>
      <c r="G3426" t="s">
        <v>2229</v>
      </c>
      <c r="H3426" t="s">
        <v>210</v>
      </c>
      <c r="I3426">
        <v>43017</v>
      </c>
      <c r="J3426" t="s">
        <v>22</v>
      </c>
      <c r="K3426" t="s">
        <v>32</v>
      </c>
      <c r="L3426" t="s">
        <v>27</v>
      </c>
      <c r="M3426" t="s">
        <v>28</v>
      </c>
      <c r="N3426" s="5">
        <v>7.2</v>
      </c>
      <c r="O3426" s="7">
        <v>2</v>
      </c>
      <c r="P3426" s="5">
        <v>5</v>
      </c>
      <c r="Q3426" s="5">
        <v>2.2000000000000002</v>
      </c>
      <c r="R3426" s="22">
        <f>Tabla1[[#This Row],[Fecha de Envío]]-Tabla1[[#This Row],[Fecha de Orden]]</f>
        <v>13</v>
      </c>
      <c r="S3426" s="24">
        <f>YEAR(Tabla1[[#This Row],[Fecha de Orden]])</f>
        <v>2022</v>
      </c>
      <c r="T3426" t="str">
        <f>VLOOKUP(Tabla1[[#This Row],[Nombre del Producto]],Tabla2[[Nombre Producto]:[Costo Unitario]],2,FALSE)</f>
        <v>Lot's O' Nuts</v>
      </c>
      <c r="U3426" t="str">
        <f>VLOOKUP(Tabla1[[#This Row],[Fábrica]],Tabla3[],4,FALSE)</f>
        <v>Arizona</v>
      </c>
    </row>
    <row r="3427" spans="1:21" x14ac:dyDescent="0.25">
      <c r="A3427" t="s">
        <v>4148</v>
      </c>
      <c r="B3427" s="3">
        <v>44919</v>
      </c>
      <c r="C3427" s="3">
        <v>44932</v>
      </c>
      <c r="D3427" t="s">
        <v>39</v>
      </c>
      <c r="E3427">
        <v>169397</v>
      </c>
      <c r="F3427" t="s">
        <v>19</v>
      </c>
      <c r="G3427" t="s">
        <v>2229</v>
      </c>
      <c r="H3427" t="s">
        <v>210</v>
      </c>
      <c r="I3427">
        <v>43017</v>
      </c>
      <c r="J3427" t="s">
        <v>22</v>
      </c>
      <c r="K3427" t="s">
        <v>32</v>
      </c>
      <c r="L3427" t="s">
        <v>33</v>
      </c>
      <c r="M3427" t="s">
        <v>34</v>
      </c>
      <c r="N3427" s="5">
        <v>7.2</v>
      </c>
      <c r="O3427" s="7">
        <v>2</v>
      </c>
      <c r="P3427" s="5">
        <v>4.8</v>
      </c>
      <c r="Q3427" s="5">
        <v>2.4</v>
      </c>
      <c r="R3427" s="22">
        <f>Tabla1[[#This Row],[Fecha de Envío]]-Tabla1[[#This Row],[Fecha de Orden]]</f>
        <v>13</v>
      </c>
      <c r="S3427" s="24">
        <f>YEAR(Tabla1[[#This Row],[Fecha de Orden]])</f>
        <v>2022</v>
      </c>
      <c r="T3427" t="str">
        <f>VLOOKUP(Tabla1[[#This Row],[Nombre del Producto]],Tabla2[[Nombre Producto]:[Costo Unitario]],2,FALSE)</f>
        <v>Lot's O' Nuts</v>
      </c>
      <c r="U3427" t="str">
        <f>VLOOKUP(Tabla1[[#This Row],[Fábrica]],Tabla3[],4,FALSE)</f>
        <v>Arizona</v>
      </c>
    </row>
    <row r="3428" spans="1:21" x14ac:dyDescent="0.25">
      <c r="A3428" t="s">
        <v>4149</v>
      </c>
      <c r="B3428" s="3">
        <v>44919</v>
      </c>
      <c r="C3428" s="3">
        <v>44932</v>
      </c>
      <c r="D3428" t="s">
        <v>39</v>
      </c>
      <c r="E3428">
        <v>169397</v>
      </c>
      <c r="F3428" t="s">
        <v>19</v>
      </c>
      <c r="G3428" t="s">
        <v>2229</v>
      </c>
      <c r="H3428" t="s">
        <v>210</v>
      </c>
      <c r="I3428">
        <v>43017</v>
      </c>
      <c r="J3428" t="s">
        <v>22</v>
      </c>
      <c r="K3428" t="s">
        <v>32</v>
      </c>
      <c r="L3428" t="s">
        <v>45</v>
      </c>
      <c r="M3428" t="s">
        <v>46</v>
      </c>
      <c r="N3428" s="5">
        <v>20.94</v>
      </c>
      <c r="O3428" s="7">
        <v>6</v>
      </c>
      <c r="P3428" s="5">
        <v>14.94</v>
      </c>
      <c r="Q3428" s="5">
        <v>6</v>
      </c>
      <c r="R3428" s="22">
        <f>Tabla1[[#This Row],[Fecha de Envío]]-Tabla1[[#This Row],[Fecha de Orden]]</f>
        <v>13</v>
      </c>
      <c r="S3428" s="24">
        <f>YEAR(Tabla1[[#This Row],[Fecha de Orden]])</f>
        <v>2022</v>
      </c>
      <c r="T3428" t="str">
        <f>VLOOKUP(Tabla1[[#This Row],[Nombre del Producto]],Tabla2[[Nombre Producto]:[Costo Unitario]],2,FALSE)</f>
        <v>Lot's O' Nuts</v>
      </c>
      <c r="U3428" t="str">
        <f>VLOOKUP(Tabla1[[#This Row],[Fábrica]],Tabla3[],4,FALSE)</f>
        <v>Arizona</v>
      </c>
    </row>
    <row r="3429" spans="1:21" x14ac:dyDescent="0.25">
      <c r="A3429" t="s">
        <v>4844</v>
      </c>
      <c r="B3429" s="3">
        <v>44919</v>
      </c>
      <c r="C3429" s="3">
        <v>44933</v>
      </c>
      <c r="D3429" t="s">
        <v>18</v>
      </c>
      <c r="E3429">
        <v>103471</v>
      </c>
      <c r="F3429" t="s">
        <v>19</v>
      </c>
      <c r="G3429" t="s">
        <v>1987</v>
      </c>
      <c r="H3429" t="s">
        <v>203</v>
      </c>
      <c r="I3429">
        <v>80906</v>
      </c>
      <c r="J3429" t="s">
        <v>22</v>
      </c>
      <c r="K3429" t="s">
        <v>23</v>
      </c>
      <c r="L3429" t="s">
        <v>24</v>
      </c>
      <c r="M3429" t="s">
        <v>25</v>
      </c>
      <c r="N3429" s="5">
        <v>26.25</v>
      </c>
      <c r="O3429" s="7">
        <v>7</v>
      </c>
      <c r="P3429" s="5">
        <v>17.149999999999999</v>
      </c>
      <c r="Q3429" s="5">
        <v>9.1</v>
      </c>
      <c r="R3429" s="22">
        <f>Tabla1[[#This Row],[Fecha de Envío]]-Tabla1[[#This Row],[Fecha de Orden]]</f>
        <v>14</v>
      </c>
      <c r="S3429" s="24">
        <f>YEAR(Tabla1[[#This Row],[Fecha de Orden]])</f>
        <v>2022</v>
      </c>
      <c r="T3429" t="str">
        <f>VLOOKUP(Tabla1[[#This Row],[Nombre del Producto]],Tabla2[[Nombre Producto]:[Costo Unitario]],2,FALSE)</f>
        <v>Wicked Choccy's</v>
      </c>
      <c r="U3429" t="str">
        <f>VLOOKUP(Tabla1[[#This Row],[Fábrica]],Tabla3[],4,FALSE)</f>
        <v>Georgia</v>
      </c>
    </row>
    <row r="3430" spans="1:21" x14ac:dyDescent="0.25">
      <c r="A3430" t="s">
        <v>4845</v>
      </c>
      <c r="B3430" s="3">
        <v>44919</v>
      </c>
      <c r="C3430" s="3">
        <v>44933</v>
      </c>
      <c r="D3430" t="s">
        <v>18</v>
      </c>
      <c r="E3430">
        <v>103471</v>
      </c>
      <c r="F3430" t="s">
        <v>19</v>
      </c>
      <c r="G3430" t="s">
        <v>1987</v>
      </c>
      <c r="H3430" t="s">
        <v>203</v>
      </c>
      <c r="I3430">
        <v>80906</v>
      </c>
      <c r="J3430" t="s">
        <v>22</v>
      </c>
      <c r="K3430" t="s">
        <v>23</v>
      </c>
      <c r="L3430" t="s">
        <v>36</v>
      </c>
      <c r="M3430" t="s">
        <v>37</v>
      </c>
      <c r="N3430" s="5">
        <v>9.75</v>
      </c>
      <c r="O3430" s="7">
        <v>3</v>
      </c>
      <c r="P3430" s="5">
        <v>6.33</v>
      </c>
      <c r="Q3430" s="5">
        <v>3.42</v>
      </c>
      <c r="R3430" s="22">
        <f>Tabla1[[#This Row],[Fecha de Envío]]-Tabla1[[#This Row],[Fecha de Orden]]</f>
        <v>14</v>
      </c>
      <c r="S3430" s="24">
        <f>YEAR(Tabla1[[#This Row],[Fecha de Orden]])</f>
        <v>2022</v>
      </c>
      <c r="T3430" t="str">
        <f>VLOOKUP(Tabla1[[#This Row],[Nombre del Producto]],Tabla2[[Nombre Producto]:[Costo Unitario]],2,FALSE)</f>
        <v>Wicked Choccy's</v>
      </c>
      <c r="U3430" t="str">
        <f>VLOOKUP(Tabla1[[#This Row],[Fábrica]],Tabla3[],4,FALSE)</f>
        <v>Georgia</v>
      </c>
    </row>
    <row r="3431" spans="1:21" x14ac:dyDescent="0.25">
      <c r="A3431" t="s">
        <v>5348</v>
      </c>
      <c r="B3431" s="3">
        <v>44919</v>
      </c>
      <c r="C3431" s="3">
        <v>44934</v>
      </c>
      <c r="D3431" t="s">
        <v>18</v>
      </c>
      <c r="E3431">
        <v>158456</v>
      </c>
      <c r="F3431" t="s">
        <v>19</v>
      </c>
      <c r="G3431" t="s">
        <v>53</v>
      </c>
      <c r="H3431" t="s">
        <v>21</v>
      </c>
      <c r="I3431">
        <v>90032</v>
      </c>
      <c r="J3431" t="s">
        <v>22</v>
      </c>
      <c r="K3431" t="s">
        <v>23</v>
      </c>
      <c r="L3431" t="s">
        <v>24</v>
      </c>
      <c r="M3431" t="s">
        <v>25</v>
      </c>
      <c r="N3431" s="5">
        <v>15</v>
      </c>
      <c r="O3431" s="7">
        <v>4</v>
      </c>
      <c r="P3431" s="5">
        <v>9.8000000000000007</v>
      </c>
      <c r="Q3431" s="5">
        <v>5.2</v>
      </c>
      <c r="R3431" s="22">
        <f>Tabla1[[#This Row],[Fecha de Envío]]-Tabla1[[#This Row],[Fecha de Orden]]</f>
        <v>15</v>
      </c>
      <c r="S3431" s="24">
        <f>YEAR(Tabla1[[#This Row],[Fecha de Orden]])</f>
        <v>2022</v>
      </c>
      <c r="T3431" t="str">
        <f>VLOOKUP(Tabla1[[#This Row],[Nombre del Producto]],Tabla2[[Nombre Producto]:[Costo Unitario]],2,FALSE)</f>
        <v>Wicked Choccy's</v>
      </c>
      <c r="U3431" t="str">
        <f>VLOOKUP(Tabla1[[#This Row],[Fábrica]],Tabla3[],4,FALSE)</f>
        <v>Georgia</v>
      </c>
    </row>
    <row r="3432" spans="1:21" x14ac:dyDescent="0.25">
      <c r="A3432" t="s">
        <v>6372</v>
      </c>
      <c r="B3432" s="3">
        <v>44919</v>
      </c>
      <c r="C3432" s="3">
        <v>44934</v>
      </c>
      <c r="D3432" t="s">
        <v>18</v>
      </c>
      <c r="E3432">
        <v>120103</v>
      </c>
      <c r="F3432" t="s">
        <v>19</v>
      </c>
      <c r="G3432" t="s">
        <v>165</v>
      </c>
      <c r="H3432" t="s">
        <v>69</v>
      </c>
      <c r="I3432">
        <v>85023</v>
      </c>
      <c r="J3432" t="s">
        <v>22</v>
      </c>
      <c r="K3432" t="s">
        <v>23</v>
      </c>
      <c r="L3432" t="s">
        <v>36</v>
      </c>
      <c r="M3432" t="s">
        <v>37</v>
      </c>
      <c r="N3432" s="5">
        <v>6.5</v>
      </c>
      <c r="O3432" s="7">
        <v>2</v>
      </c>
      <c r="P3432" s="5">
        <v>4.22</v>
      </c>
      <c r="Q3432" s="5">
        <v>2.2799999999999998</v>
      </c>
      <c r="R3432" s="22">
        <f>Tabla1[[#This Row],[Fecha de Envío]]-Tabla1[[#This Row],[Fecha de Orden]]</f>
        <v>15</v>
      </c>
      <c r="S3432" s="24">
        <f>YEAR(Tabla1[[#This Row],[Fecha de Orden]])</f>
        <v>2022</v>
      </c>
      <c r="T3432" t="str">
        <f>VLOOKUP(Tabla1[[#This Row],[Nombre del Producto]],Tabla2[[Nombre Producto]:[Costo Unitario]],2,FALSE)</f>
        <v>Wicked Choccy's</v>
      </c>
      <c r="U3432" t="str">
        <f>VLOOKUP(Tabla1[[#This Row],[Fábrica]],Tabla3[],4,FALSE)</f>
        <v>Georgia</v>
      </c>
    </row>
    <row r="3433" spans="1:21" x14ac:dyDescent="0.25">
      <c r="A3433" t="s">
        <v>6373</v>
      </c>
      <c r="B3433" s="3">
        <v>44919</v>
      </c>
      <c r="C3433" s="3">
        <v>44934</v>
      </c>
      <c r="D3433" t="s">
        <v>18</v>
      </c>
      <c r="E3433">
        <v>120103</v>
      </c>
      <c r="F3433" t="s">
        <v>19</v>
      </c>
      <c r="G3433" t="s">
        <v>165</v>
      </c>
      <c r="H3433" t="s">
        <v>69</v>
      </c>
      <c r="I3433">
        <v>85023</v>
      </c>
      <c r="J3433" t="s">
        <v>22</v>
      </c>
      <c r="K3433" t="s">
        <v>23</v>
      </c>
      <c r="L3433" t="s">
        <v>24</v>
      </c>
      <c r="M3433" t="s">
        <v>25</v>
      </c>
      <c r="N3433" s="5">
        <v>26.25</v>
      </c>
      <c r="O3433" s="7">
        <v>7</v>
      </c>
      <c r="P3433" s="5">
        <v>17.149999999999999</v>
      </c>
      <c r="Q3433" s="5">
        <v>9.1</v>
      </c>
      <c r="R3433" s="22">
        <f>Tabla1[[#This Row],[Fecha de Envío]]-Tabla1[[#This Row],[Fecha de Orden]]</f>
        <v>15</v>
      </c>
      <c r="S3433" s="24">
        <f>YEAR(Tabla1[[#This Row],[Fecha de Orden]])</f>
        <v>2022</v>
      </c>
      <c r="T3433" t="str">
        <f>VLOOKUP(Tabla1[[#This Row],[Nombre del Producto]],Tabla2[[Nombre Producto]:[Costo Unitario]],2,FALSE)</f>
        <v>Wicked Choccy's</v>
      </c>
      <c r="U3433" t="str">
        <f>VLOOKUP(Tabla1[[#This Row],[Fábrica]],Tabla3[],4,FALSE)</f>
        <v>Georgia</v>
      </c>
    </row>
    <row r="3434" spans="1:21" x14ac:dyDescent="0.25">
      <c r="A3434" t="s">
        <v>6374</v>
      </c>
      <c r="B3434" s="3">
        <v>44919</v>
      </c>
      <c r="C3434" s="3">
        <v>44934</v>
      </c>
      <c r="D3434" t="s">
        <v>18</v>
      </c>
      <c r="E3434">
        <v>120103</v>
      </c>
      <c r="F3434" t="s">
        <v>19</v>
      </c>
      <c r="G3434" t="s">
        <v>165</v>
      </c>
      <c r="H3434" t="s">
        <v>69</v>
      </c>
      <c r="I3434">
        <v>85023</v>
      </c>
      <c r="J3434" t="s">
        <v>22</v>
      </c>
      <c r="K3434" t="s">
        <v>23</v>
      </c>
      <c r="L3434" t="s">
        <v>27</v>
      </c>
      <c r="M3434" t="s">
        <v>28</v>
      </c>
      <c r="N3434" s="5">
        <v>7.2</v>
      </c>
      <c r="O3434" s="7">
        <v>2</v>
      </c>
      <c r="P3434" s="5">
        <v>5</v>
      </c>
      <c r="Q3434" s="5">
        <v>2.2000000000000002</v>
      </c>
      <c r="R3434" s="22">
        <f>Tabla1[[#This Row],[Fecha de Envío]]-Tabla1[[#This Row],[Fecha de Orden]]</f>
        <v>15</v>
      </c>
      <c r="S3434" s="24">
        <f>YEAR(Tabla1[[#This Row],[Fecha de Orden]])</f>
        <v>2022</v>
      </c>
      <c r="T3434" t="str">
        <f>VLOOKUP(Tabla1[[#This Row],[Nombre del Producto]],Tabla2[[Nombre Producto]:[Costo Unitario]],2,FALSE)</f>
        <v>Lot's O' Nuts</v>
      </c>
      <c r="U3434" t="str">
        <f>VLOOKUP(Tabla1[[#This Row],[Fábrica]],Tabla3[],4,FALSE)</f>
        <v>Arizona</v>
      </c>
    </row>
    <row r="3435" spans="1:21" x14ac:dyDescent="0.25">
      <c r="A3435" t="s">
        <v>2751</v>
      </c>
      <c r="B3435" s="3">
        <v>44920</v>
      </c>
      <c r="C3435" s="3">
        <v>44937</v>
      </c>
      <c r="D3435" t="s">
        <v>18</v>
      </c>
      <c r="E3435">
        <v>153717</v>
      </c>
      <c r="F3435" t="s">
        <v>19</v>
      </c>
      <c r="G3435" t="s">
        <v>92</v>
      </c>
      <c r="H3435" t="s">
        <v>93</v>
      </c>
      <c r="I3435">
        <v>48227</v>
      </c>
      <c r="J3435" t="s">
        <v>22</v>
      </c>
      <c r="K3435" t="s">
        <v>43</v>
      </c>
      <c r="L3435" t="s">
        <v>36</v>
      </c>
      <c r="M3435" t="s">
        <v>37</v>
      </c>
      <c r="N3435" s="5">
        <v>3.25</v>
      </c>
      <c r="O3435" s="7">
        <v>1</v>
      </c>
      <c r="P3435" s="5">
        <v>2.11</v>
      </c>
      <c r="Q3435" s="5">
        <v>1.1399999999999999</v>
      </c>
      <c r="R3435" s="22">
        <f>Tabla1[[#This Row],[Fecha de Envío]]-Tabla1[[#This Row],[Fecha de Orden]]</f>
        <v>17</v>
      </c>
      <c r="S3435" s="24">
        <f>YEAR(Tabla1[[#This Row],[Fecha de Orden]])</f>
        <v>2022</v>
      </c>
      <c r="T3435" t="str">
        <f>VLOOKUP(Tabla1[[#This Row],[Nombre del Producto]],Tabla2[[Nombre Producto]:[Costo Unitario]],2,FALSE)</f>
        <v>Wicked Choccy's</v>
      </c>
      <c r="U3435" t="str">
        <f>VLOOKUP(Tabla1[[#This Row],[Fábrica]],Tabla3[],4,FALSE)</f>
        <v>Georgia</v>
      </c>
    </row>
    <row r="3436" spans="1:21" x14ac:dyDescent="0.25">
      <c r="A3436" t="s">
        <v>2752</v>
      </c>
      <c r="B3436" s="3">
        <v>44920</v>
      </c>
      <c r="C3436" s="3">
        <v>44937</v>
      </c>
      <c r="D3436" t="s">
        <v>18</v>
      </c>
      <c r="E3436">
        <v>153717</v>
      </c>
      <c r="F3436" t="s">
        <v>19</v>
      </c>
      <c r="G3436" t="s">
        <v>92</v>
      </c>
      <c r="H3436" t="s">
        <v>93</v>
      </c>
      <c r="I3436">
        <v>48227</v>
      </c>
      <c r="J3436" t="s">
        <v>22</v>
      </c>
      <c r="K3436" t="s">
        <v>43</v>
      </c>
      <c r="L3436" t="s">
        <v>24</v>
      </c>
      <c r="M3436" t="s">
        <v>25</v>
      </c>
      <c r="N3436" s="5">
        <v>3.75</v>
      </c>
      <c r="O3436" s="7">
        <v>1</v>
      </c>
      <c r="P3436" s="5">
        <v>2.4500000000000002</v>
      </c>
      <c r="Q3436" s="5">
        <v>1.3</v>
      </c>
      <c r="R3436" s="22">
        <f>Tabla1[[#This Row],[Fecha de Envío]]-Tabla1[[#This Row],[Fecha de Orden]]</f>
        <v>17</v>
      </c>
      <c r="S3436" s="24">
        <f>YEAR(Tabla1[[#This Row],[Fecha de Orden]])</f>
        <v>2022</v>
      </c>
      <c r="T3436" t="str">
        <f>VLOOKUP(Tabla1[[#This Row],[Nombre del Producto]],Tabla2[[Nombre Producto]:[Costo Unitario]],2,FALSE)</f>
        <v>Wicked Choccy's</v>
      </c>
      <c r="U3436" t="str">
        <f>VLOOKUP(Tabla1[[#This Row],[Fábrica]],Tabla3[],4,FALSE)</f>
        <v>Georgia</v>
      </c>
    </row>
    <row r="3437" spans="1:21" x14ac:dyDescent="0.25">
      <c r="A3437" t="s">
        <v>2753</v>
      </c>
      <c r="B3437" s="3">
        <v>44920</v>
      </c>
      <c r="C3437" s="3">
        <v>44937</v>
      </c>
      <c r="D3437" t="s">
        <v>18</v>
      </c>
      <c r="E3437">
        <v>153717</v>
      </c>
      <c r="F3437" t="s">
        <v>19</v>
      </c>
      <c r="G3437" t="s">
        <v>92</v>
      </c>
      <c r="H3437" t="s">
        <v>93</v>
      </c>
      <c r="I3437">
        <v>48227</v>
      </c>
      <c r="J3437" t="s">
        <v>22</v>
      </c>
      <c r="K3437" t="s">
        <v>43</v>
      </c>
      <c r="L3437" t="s">
        <v>27</v>
      </c>
      <c r="M3437" t="s">
        <v>28</v>
      </c>
      <c r="N3437" s="5">
        <v>10.8</v>
      </c>
      <c r="O3437" s="7">
        <v>3</v>
      </c>
      <c r="P3437" s="5">
        <v>7.5</v>
      </c>
      <c r="Q3437" s="5">
        <v>3.3</v>
      </c>
      <c r="R3437" s="22">
        <f>Tabla1[[#This Row],[Fecha de Envío]]-Tabla1[[#This Row],[Fecha de Orden]]</f>
        <v>17</v>
      </c>
      <c r="S3437" s="24">
        <f>YEAR(Tabla1[[#This Row],[Fecha de Orden]])</f>
        <v>2022</v>
      </c>
      <c r="T3437" t="str">
        <f>VLOOKUP(Tabla1[[#This Row],[Nombre del Producto]],Tabla2[[Nombre Producto]:[Costo Unitario]],2,FALSE)</f>
        <v>Lot's O' Nuts</v>
      </c>
      <c r="U3437" t="str">
        <f>VLOOKUP(Tabla1[[#This Row],[Fábrica]],Tabla3[],4,FALSE)</f>
        <v>Arizona</v>
      </c>
    </row>
    <row r="3438" spans="1:21" x14ac:dyDescent="0.25">
      <c r="A3438" t="s">
        <v>4256</v>
      </c>
      <c r="B3438" s="3">
        <v>44920</v>
      </c>
      <c r="C3438" s="3">
        <v>44934</v>
      </c>
      <c r="D3438" t="s">
        <v>18</v>
      </c>
      <c r="E3438">
        <v>147739</v>
      </c>
      <c r="F3438" t="s">
        <v>19</v>
      </c>
      <c r="G3438" t="s">
        <v>144</v>
      </c>
      <c r="H3438" t="s">
        <v>101</v>
      </c>
      <c r="I3438">
        <v>19140</v>
      </c>
      <c r="J3438" t="s">
        <v>22</v>
      </c>
      <c r="K3438" t="s">
        <v>32</v>
      </c>
      <c r="L3438" t="s">
        <v>33</v>
      </c>
      <c r="M3438" t="s">
        <v>34</v>
      </c>
      <c r="N3438" s="5">
        <v>14.4</v>
      </c>
      <c r="O3438" s="7">
        <v>4</v>
      </c>
      <c r="P3438" s="5">
        <v>9.6</v>
      </c>
      <c r="Q3438" s="5">
        <v>4.8</v>
      </c>
      <c r="R3438" s="22">
        <f>Tabla1[[#This Row],[Fecha de Envío]]-Tabla1[[#This Row],[Fecha de Orden]]</f>
        <v>14</v>
      </c>
      <c r="S3438" s="24">
        <f>YEAR(Tabla1[[#This Row],[Fecha de Orden]])</f>
        <v>2022</v>
      </c>
      <c r="T3438" t="str">
        <f>VLOOKUP(Tabla1[[#This Row],[Nombre del Producto]],Tabla2[[Nombre Producto]:[Costo Unitario]],2,FALSE)</f>
        <v>Lot's O' Nuts</v>
      </c>
      <c r="U3438" t="str">
        <f>VLOOKUP(Tabla1[[#This Row],[Fábrica]],Tabla3[],4,FALSE)</f>
        <v>Arizona</v>
      </c>
    </row>
    <row r="3439" spans="1:21" x14ac:dyDescent="0.25">
      <c r="A3439" t="s">
        <v>4551</v>
      </c>
      <c r="B3439" s="3">
        <v>44920</v>
      </c>
      <c r="C3439" s="3">
        <v>44935</v>
      </c>
      <c r="D3439" t="s">
        <v>18</v>
      </c>
      <c r="E3439">
        <v>113152</v>
      </c>
      <c r="F3439" t="s">
        <v>19</v>
      </c>
      <c r="G3439" t="s">
        <v>30</v>
      </c>
      <c r="H3439" t="s">
        <v>31</v>
      </c>
      <c r="I3439">
        <v>10024</v>
      </c>
      <c r="J3439" t="s">
        <v>22</v>
      </c>
      <c r="K3439" t="s">
        <v>32</v>
      </c>
      <c r="L3439" t="s">
        <v>24</v>
      </c>
      <c r="M3439" t="s">
        <v>25</v>
      </c>
      <c r="N3439" s="5">
        <v>7.5</v>
      </c>
      <c r="O3439" s="7">
        <v>2</v>
      </c>
      <c r="P3439" s="5">
        <v>4.9000000000000004</v>
      </c>
      <c r="Q3439" s="5">
        <v>2.6</v>
      </c>
      <c r="R3439" s="22">
        <f>Tabla1[[#This Row],[Fecha de Envío]]-Tabla1[[#This Row],[Fecha de Orden]]</f>
        <v>15</v>
      </c>
      <c r="S3439" s="24">
        <f>YEAR(Tabla1[[#This Row],[Fecha de Orden]])</f>
        <v>2022</v>
      </c>
      <c r="T3439" t="str">
        <f>VLOOKUP(Tabla1[[#This Row],[Nombre del Producto]],Tabla2[[Nombre Producto]:[Costo Unitario]],2,FALSE)</f>
        <v>Wicked Choccy's</v>
      </c>
      <c r="U3439" t="str">
        <f>VLOOKUP(Tabla1[[#This Row],[Fábrica]],Tabla3[],4,FALSE)</f>
        <v>Georgia</v>
      </c>
    </row>
    <row r="3440" spans="1:21" x14ac:dyDescent="0.25">
      <c r="A3440" t="s">
        <v>4552</v>
      </c>
      <c r="B3440" s="3">
        <v>44920</v>
      </c>
      <c r="C3440" s="3">
        <v>44935</v>
      </c>
      <c r="D3440" t="s">
        <v>18</v>
      </c>
      <c r="E3440">
        <v>113152</v>
      </c>
      <c r="F3440" t="s">
        <v>19</v>
      </c>
      <c r="G3440" t="s">
        <v>30</v>
      </c>
      <c r="H3440" t="s">
        <v>31</v>
      </c>
      <c r="I3440">
        <v>10024</v>
      </c>
      <c r="J3440" t="s">
        <v>22</v>
      </c>
      <c r="K3440" t="s">
        <v>32</v>
      </c>
      <c r="L3440" t="s">
        <v>45</v>
      </c>
      <c r="M3440" t="s">
        <v>46</v>
      </c>
      <c r="N3440" s="5">
        <v>6.98</v>
      </c>
      <c r="O3440" s="7">
        <v>2</v>
      </c>
      <c r="P3440" s="5">
        <v>4.9800000000000004</v>
      </c>
      <c r="Q3440" s="5">
        <v>2</v>
      </c>
      <c r="R3440" s="22">
        <f>Tabla1[[#This Row],[Fecha de Envío]]-Tabla1[[#This Row],[Fecha de Orden]]</f>
        <v>15</v>
      </c>
      <c r="S3440" s="24">
        <f>YEAR(Tabla1[[#This Row],[Fecha de Orden]])</f>
        <v>2022</v>
      </c>
      <c r="T3440" t="str">
        <f>VLOOKUP(Tabla1[[#This Row],[Nombre del Producto]],Tabla2[[Nombre Producto]:[Costo Unitario]],2,FALSE)</f>
        <v>Lot's O' Nuts</v>
      </c>
      <c r="U3440" t="str">
        <f>VLOOKUP(Tabla1[[#This Row],[Fábrica]],Tabla3[],4,FALSE)</f>
        <v>Arizona</v>
      </c>
    </row>
    <row r="3441" spans="1:21" x14ac:dyDescent="0.25">
      <c r="A3441" t="s">
        <v>4563</v>
      </c>
      <c r="B3441" s="3">
        <v>44920</v>
      </c>
      <c r="C3441" s="3">
        <v>44934</v>
      </c>
      <c r="D3441" t="s">
        <v>18</v>
      </c>
      <c r="E3441">
        <v>143980</v>
      </c>
      <c r="F3441" t="s">
        <v>19</v>
      </c>
      <c r="G3441" t="s">
        <v>30</v>
      </c>
      <c r="H3441" t="s">
        <v>31</v>
      </c>
      <c r="I3441">
        <v>10011</v>
      </c>
      <c r="J3441" t="s">
        <v>223</v>
      </c>
      <c r="K3441" t="s">
        <v>32</v>
      </c>
      <c r="L3441" t="s">
        <v>2907</v>
      </c>
      <c r="M3441" t="s">
        <v>2908</v>
      </c>
      <c r="N3441" s="5">
        <v>3.98</v>
      </c>
      <c r="O3441" s="7">
        <v>2</v>
      </c>
      <c r="P3441" s="5">
        <v>2.48</v>
      </c>
      <c r="Q3441" s="5">
        <v>1.5</v>
      </c>
      <c r="R3441" s="22">
        <f>Tabla1[[#This Row],[Fecha de Envío]]-Tabla1[[#This Row],[Fecha de Orden]]</f>
        <v>14</v>
      </c>
      <c r="S3441" s="24">
        <f>YEAR(Tabla1[[#This Row],[Fecha de Orden]])</f>
        <v>2022</v>
      </c>
      <c r="T3441" t="str">
        <f>VLOOKUP(Tabla1[[#This Row],[Nombre del Producto]],Tabla2[[Nombre Producto]:[Costo Unitario]],2,FALSE)</f>
        <v>Sugar Shack</v>
      </c>
      <c r="U3441" t="str">
        <f>VLOOKUP(Tabla1[[#This Row],[Fábrica]],Tabla3[],4,FALSE)</f>
        <v>Minnesota</v>
      </c>
    </row>
    <row r="3442" spans="1:21" x14ac:dyDescent="0.25">
      <c r="A3442" t="s">
        <v>5550</v>
      </c>
      <c r="B3442" s="3">
        <v>44920</v>
      </c>
      <c r="C3442" s="3">
        <v>44932</v>
      </c>
      <c r="D3442" t="s">
        <v>71</v>
      </c>
      <c r="E3442">
        <v>136749</v>
      </c>
      <c r="F3442" t="s">
        <v>19</v>
      </c>
      <c r="G3442" t="s">
        <v>412</v>
      </c>
      <c r="H3442" t="s">
        <v>73</v>
      </c>
      <c r="I3442">
        <v>31907</v>
      </c>
      <c r="J3442" t="s">
        <v>22</v>
      </c>
      <c r="K3442" t="s">
        <v>66</v>
      </c>
      <c r="L3442" t="s">
        <v>45</v>
      </c>
      <c r="M3442" t="s">
        <v>46</v>
      </c>
      <c r="N3442" s="5">
        <v>20.94</v>
      </c>
      <c r="O3442" s="7">
        <v>6</v>
      </c>
      <c r="P3442" s="5">
        <v>14.94</v>
      </c>
      <c r="Q3442" s="5">
        <v>6</v>
      </c>
      <c r="R3442" s="22">
        <f>Tabla1[[#This Row],[Fecha de Envío]]-Tabla1[[#This Row],[Fecha de Orden]]</f>
        <v>12</v>
      </c>
      <c r="S3442" s="24">
        <f>YEAR(Tabla1[[#This Row],[Fecha de Orden]])</f>
        <v>2022</v>
      </c>
      <c r="T3442" t="str">
        <f>VLOOKUP(Tabla1[[#This Row],[Nombre del Producto]],Tabla2[[Nombre Producto]:[Costo Unitario]],2,FALSE)</f>
        <v>Lot's O' Nuts</v>
      </c>
      <c r="U3442" t="str">
        <f>VLOOKUP(Tabla1[[#This Row],[Fábrica]],Tabla3[],4,FALSE)</f>
        <v>Arizona</v>
      </c>
    </row>
    <row r="3443" spans="1:21" x14ac:dyDescent="0.25">
      <c r="A3443" t="s">
        <v>5551</v>
      </c>
      <c r="B3443" s="3">
        <v>44920</v>
      </c>
      <c r="C3443" s="3">
        <v>44932</v>
      </c>
      <c r="D3443" t="s">
        <v>71</v>
      </c>
      <c r="E3443">
        <v>136749</v>
      </c>
      <c r="F3443" t="s">
        <v>19</v>
      </c>
      <c r="G3443" t="s">
        <v>412</v>
      </c>
      <c r="H3443" t="s">
        <v>73</v>
      </c>
      <c r="I3443">
        <v>31907</v>
      </c>
      <c r="J3443" t="s">
        <v>22</v>
      </c>
      <c r="K3443" t="s">
        <v>66</v>
      </c>
      <c r="L3443" t="s">
        <v>33</v>
      </c>
      <c r="M3443" t="s">
        <v>34</v>
      </c>
      <c r="N3443" s="5">
        <v>18</v>
      </c>
      <c r="O3443" s="7">
        <v>5</v>
      </c>
      <c r="P3443" s="5">
        <v>12</v>
      </c>
      <c r="Q3443" s="5">
        <v>6</v>
      </c>
      <c r="R3443" s="22">
        <f>Tabla1[[#This Row],[Fecha de Envío]]-Tabla1[[#This Row],[Fecha de Orden]]</f>
        <v>12</v>
      </c>
      <c r="S3443" s="24">
        <f>YEAR(Tabla1[[#This Row],[Fecha de Orden]])</f>
        <v>2022</v>
      </c>
      <c r="T3443" t="str">
        <f>VLOOKUP(Tabla1[[#This Row],[Nombre del Producto]],Tabla2[[Nombre Producto]:[Costo Unitario]],2,FALSE)</f>
        <v>Lot's O' Nuts</v>
      </c>
      <c r="U3443" t="str">
        <f>VLOOKUP(Tabla1[[#This Row],[Fábrica]],Tabla3[],4,FALSE)</f>
        <v>Arizona</v>
      </c>
    </row>
    <row r="3444" spans="1:21" x14ac:dyDescent="0.25">
      <c r="A3444" t="s">
        <v>5815</v>
      </c>
      <c r="B3444" s="3">
        <v>44920</v>
      </c>
      <c r="C3444" s="3">
        <v>44936</v>
      </c>
      <c r="D3444" t="s">
        <v>18</v>
      </c>
      <c r="E3444">
        <v>144288</v>
      </c>
      <c r="F3444" t="s">
        <v>19</v>
      </c>
      <c r="G3444" t="s">
        <v>507</v>
      </c>
      <c r="H3444" t="s">
        <v>65</v>
      </c>
      <c r="I3444">
        <v>37211</v>
      </c>
      <c r="J3444" t="s">
        <v>22</v>
      </c>
      <c r="K3444" t="s">
        <v>66</v>
      </c>
      <c r="L3444" t="s">
        <v>36</v>
      </c>
      <c r="M3444" t="s">
        <v>37</v>
      </c>
      <c r="N3444" s="5">
        <v>13</v>
      </c>
      <c r="O3444" s="7">
        <v>4</v>
      </c>
      <c r="P3444" s="5">
        <v>8.44</v>
      </c>
      <c r="Q3444" s="5">
        <v>4.5599999999999996</v>
      </c>
      <c r="R3444" s="22">
        <f>Tabla1[[#This Row],[Fecha de Envío]]-Tabla1[[#This Row],[Fecha de Orden]]</f>
        <v>16</v>
      </c>
      <c r="S3444" s="24">
        <f>YEAR(Tabla1[[#This Row],[Fecha de Orden]])</f>
        <v>2022</v>
      </c>
      <c r="T3444" t="str">
        <f>VLOOKUP(Tabla1[[#This Row],[Nombre del Producto]],Tabla2[[Nombre Producto]:[Costo Unitario]],2,FALSE)</f>
        <v>Wicked Choccy's</v>
      </c>
      <c r="U3444" t="str">
        <f>VLOOKUP(Tabla1[[#This Row],[Fábrica]],Tabla3[],4,FALSE)</f>
        <v>Georgia</v>
      </c>
    </row>
    <row r="3445" spans="1:21" x14ac:dyDescent="0.25">
      <c r="A3445" t="s">
        <v>5816</v>
      </c>
      <c r="B3445" s="3">
        <v>44920</v>
      </c>
      <c r="C3445" s="3">
        <v>44936</v>
      </c>
      <c r="D3445" t="s">
        <v>18</v>
      </c>
      <c r="E3445">
        <v>144288</v>
      </c>
      <c r="F3445" t="s">
        <v>19</v>
      </c>
      <c r="G3445" t="s">
        <v>507</v>
      </c>
      <c r="H3445" t="s">
        <v>65</v>
      </c>
      <c r="I3445">
        <v>37211</v>
      </c>
      <c r="J3445" t="s">
        <v>22</v>
      </c>
      <c r="K3445" t="s">
        <v>66</v>
      </c>
      <c r="L3445" t="s">
        <v>45</v>
      </c>
      <c r="M3445" t="s">
        <v>46</v>
      </c>
      <c r="N3445" s="5">
        <v>6.98</v>
      </c>
      <c r="O3445" s="7">
        <v>2</v>
      </c>
      <c r="P3445" s="5">
        <v>4.9800000000000004</v>
      </c>
      <c r="Q3445" s="5">
        <v>2</v>
      </c>
      <c r="R3445" s="22">
        <f>Tabla1[[#This Row],[Fecha de Envío]]-Tabla1[[#This Row],[Fecha de Orden]]</f>
        <v>16</v>
      </c>
      <c r="S3445" s="24">
        <f>YEAR(Tabla1[[#This Row],[Fecha de Orden]])</f>
        <v>2022</v>
      </c>
      <c r="T3445" t="str">
        <f>VLOOKUP(Tabla1[[#This Row],[Nombre del Producto]],Tabla2[[Nombre Producto]:[Costo Unitario]],2,FALSE)</f>
        <v>Lot's O' Nuts</v>
      </c>
      <c r="U3445" t="str">
        <f>VLOOKUP(Tabla1[[#This Row],[Fábrica]],Tabla3[],4,FALSE)</f>
        <v>Arizona</v>
      </c>
    </row>
    <row r="3446" spans="1:21" x14ac:dyDescent="0.25">
      <c r="A3446" t="s">
        <v>7251</v>
      </c>
      <c r="B3446" s="3">
        <v>44920</v>
      </c>
      <c r="C3446" s="3">
        <v>44935</v>
      </c>
      <c r="D3446" t="s">
        <v>71</v>
      </c>
      <c r="E3446">
        <v>111780</v>
      </c>
      <c r="F3446" t="s">
        <v>19</v>
      </c>
      <c r="G3446" t="s">
        <v>120</v>
      </c>
      <c r="H3446" t="s">
        <v>21</v>
      </c>
      <c r="I3446">
        <v>92037</v>
      </c>
      <c r="J3446" t="s">
        <v>22</v>
      </c>
      <c r="K3446" t="s">
        <v>23</v>
      </c>
      <c r="L3446" t="s">
        <v>33</v>
      </c>
      <c r="M3446" t="s">
        <v>34</v>
      </c>
      <c r="N3446" s="5">
        <v>10.8</v>
      </c>
      <c r="O3446" s="7">
        <v>3</v>
      </c>
      <c r="P3446" s="5">
        <v>7.2</v>
      </c>
      <c r="Q3446" s="5">
        <v>3.6</v>
      </c>
      <c r="R3446" s="22">
        <f>Tabla1[[#This Row],[Fecha de Envío]]-Tabla1[[#This Row],[Fecha de Orden]]</f>
        <v>15</v>
      </c>
      <c r="S3446" s="24">
        <f>YEAR(Tabla1[[#This Row],[Fecha de Orden]])</f>
        <v>2022</v>
      </c>
      <c r="T3446" t="str">
        <f>VLOOKUP(Tabla1[[#This Row],[Nombre del Producto]],Tabla2[[Nombre Producto]:[Costo Unitario]],2,FALSE)</f>
        <v>Lot's O' Nuts</v>
      </c>
      <c r="U3446" t="str">
        <f>VLOOKUP(Tabla1[[#This Row],[Fábrica]],Tabla3[],4,FALSE)</f>
        <v>Arizona</v>
      </c>
    </row>
    <row r="3447" spans="1:21" x14ac:dyDescent="0.25">
      <c r="A3447" t="s">
        <v>7252</v>
      </c>
      <c r="B3447" s="3">
        <v>44920</v>
      </c>
      <c r="C3447" s="3">
        <v>44935</v>
      </c>
      <c r="D3447" t="s">
        <v>71</v>
      </c>
      <c r="E3447">
        <v>111780</v>
      </c>
      <c r="F3447" t="s">
        <v>19</v>
      </c>
      <c r="G3447" t="s">
        <v>120</v>
      </c>
      <c r="H3447" t="s">
        <v>21</v>
      </c>
      <c r="I3447">
        <v>92037</v>
      </c>
      <c r="J3447" t="s">
        <v>22</v>
      </c>
      <c r="K3447" t="s">
        <v>23</v>
      </c>
      <c r="L3447" t="s">
        <v>27</v>
      </c>
      <c r="M3447" t="s">
        <v>28</v>
      </c>
      <c r="N3447" s="5">
        <v>10.8</v>
      </c>
      <c r="O3447" s="7">
        <v>3</v>
      </c>
      <c r="P3447" s="5">
        <v>7.5</v>
      </c>
      <c r="Q3447" s="5">
        <v>3.3</v>
      </c>
      <c r="R3447" s="22">
        <f>Tabla1[[#This Row],[Fecha de Envío]]-Tabla1[[#This Row],[Fecha de Orden]]</f>
        <v>15</v>
      </c>
      <c r="S3447" s="24">
        <f>YEAR(Tabla1[[#This Row],[Fecha de Orden]])</f>
        <v>2022</v>
      </c>
      <c r="T3447" t="str">
        <f>VLOOKUP(Tabla1[[#This Row],[Nombre del Producto]],Tabla2[[Nombre Producto]:[Costo Unitario]],2,FALSE)</f>
        <v>Lot's O' Nuts</v>
      </c>
      <c r="U3447" t="str">
        <f>VLOOKUP(Tabla1[[#This Row],[Fábrica]],Tabla3[],4,FALSE)</f>
        <v>Arizona</v>
      </c>
    </row>
    <row r="3448" spans="1:21" x14ac:dyDescent="0.25">
      <c r="A3448" t="s">
        <v>8197</v>
      </c>
      <c r="B3448" s="3">
        <v>44920</v>
      </c>
      <c r="C3448" s="3">
        <v>44934</v>
      </c>
      <c r="D3448" t="s">
        <v>18</v>
      </c>
      <c r="E3448">
        <v>144890</v>
      </c>
      <c r="F3448" t="s">
        <v>19</v>
      </c>
      <c r="G3448" t="s">
        <v>53</v>
      </c>
      <c r="H3448" t="s">
        <v>21</v>
      </c>
      <c r="I3448">
        <v>90049</v>
      </c>
      <c r="J3448" t="s">
        <v>22</v>
      </c>
      <c r="K3448" t="s">
        <v>23</v>
      </c>
      <c r="L3448" t="s">
        <v>24</v>
      </c>
      <c r="M3448" t="s">
        <v>25</v>
      </c>
      <c r="N3448" s="5">
        <v>7.5</v>
      </c>
      <c r="O3448" s="7">
        <v>2</v>
      </c>
      <c r="P3448" s="5">
        <v>4.9000000000000004</v>
      </c>
      <c r="Q3448" s="5">
        <v>2.6</v>
      </c>
      <c r="R3448" s="22">
        <f>Tabla1[[#This Row],[Fecha de Envío]]-Tabla1[[#This Row],[Fecha de Orden]]</f>
        <v>14</v>
      </c>
      <c r="S3448" s="24">
        <f>YEAR(Tabla1[[#This Row],[Fecha de Orden]])</f>
        <v>2022</v>
      </c>
      <c r="T3448" t="str">
        <f>VLOOKUP(Tabla1[[#This Row],[Nombre del Producto]],Tabla2[[Nombre Producto]:[Costo Unitario]],2,FALSE)</f>
        <v>Wicked Choccy's</v>
      </c>
      <c r="U3448" t="str">
        <f>VLOOKUP(Tabla1[[#This Row],[Fábrica]],Tabla3[],4,FALSE)</f>
        <v>Georgia</v>
      </c>
    </row>
    <row r="3449" spans="1:21" x14ac:dyDescent="0.25">
      <c r="A3449" t="s">
        <v>1000</v>
      </c>
      <c r="B3449" s="3">
        <v>44921</v>
      </c>
      <c r="C3449" s="3">
        <v>44938</v>
      </c>
      <c r="D3449" t="s">
        <v>18</v>
      </c>
      <c r="E3449">
        <v>158792</v>
      </c>
      <c r="F3449" t="s">
        <v>19</v>
      </c>
      <c r="G3449" t="s">
        <v>283</v>
      </c>
      <c r="H3449" t="s">
        <v>106</v>
      </c>
      <c r="I3449">
        <v>1841</v>
      </c>
      <c r="J3449" t="s">
        <v>22</v>
      </c>
      <c r="K3449" t="s">
        <v>32</v>
      </c>
      <c r="L3449" t="s">
        <v>33</v>
      </c>
      <c r="M3449" t="s">
        <v>34</v>
      </c>
      <c r="N3449" s="5">
        <v>18</v>
      </c>
      <c r="O3449" s="7">
        <v>5</v>
      </c>
      <c r="P3449" s="5">
        <v>12</v>
      </c>
      <c r="Q3449" s="5">
        <v>6</v>
      </c>
      <c r="R3449" s="22">
        <f>Tabla1[[#This Row],[Fecha de Envío]]-Tabla1[[#This Row],[Fecha de Orden]]</f>
        <v>17</v>
      </c>
      <c r="S3449" s="24">
        <f>YEAR(Tabla1[[#This Row],[Fecha de Orden]])</f>
        <v>2022</v>
      </c>
      <c r="T3449" t="str">
        <f>VLOOKUP(Tabla1[[#This Row],[Nombre del Producto]],Tabla2[[Nombre Producto]:[Costo Unitario]],2,FALSE)</f>
        <v>Lot's O' Nuts</v>
      </c>
      <c r="U3449" t="str">
        <f>VLOOKUP(Tabla1[[#This Row],[Fábrica]],Tabla3[],4,FALSE)</f>
        <v>Arizona</v>
      </c>
    </row>
    <row r="3450" spans="1:21" x14ac:dyDescent="0.25">
      <c r="A3450" t="s">
        <v>1001</v>
      </c>
      <c r="B3450" s="3">
        <v>44921</v>
      </c>
      <c r="C3450" s="3">
        <v>44938</v>
      </c>
      <c r="D3450" t="s">
        <v>18</v>
      </c>
      <c r="E3450">
        <v>158792</v>
      </c>
      <c r="F3450" t="s">
        <v>195</v>
      </c>
      <c r="G3450" t="s">
        <v>697</v>
      </c>
      <c r="H3450" t="s">
        <v>698</v>
      </c>
      <c r="I3450" t="s">
        <v>1002</v>
      </c>
      <c r="J3450" t="s">
        <v>22</v>
      </c>
      <c r="K3450" t="s">
        <v>32</v>
      </c>
      <c r="L3450" t="s">
        <v>33</v>
      </c>
      <c r="M3450" t="s">
        <v>34</v>
      </c>
      <c r="N3450" s="5">
        <v>18</v>
      </c>
      <c r="O3450" s="7">
        <v>5</v>
      </c>
      <c r="P3450" s="5">
        <v>12</v>
      </c>
      <c r="Q3450" s="5">
        <v>6</v>
      </c>
      <c r="R3450" s="22">
        <f>Tabla1[[#This Row],[Fecha de Envío]]-Tabla1[[#This Row],[Fecha de Orden]]</f>
        <v>17</v>
      </c>
      <c r="S3450" s="24">
        <f>YEAR(Tabla1[[#This Row],[Fecha de Orden]])</f>
        <v>2022</v>
      </c>
      <c r="T3450" t="str">
        <f>VLOOKUP(Tabla1[[#This Row],[Nombre del Producto]],Tabla2[[Nombre Producto]:[Costo Unitario]],2,FALSE)</f>
        <v>Lot's O' Nuts</v>
      </c>
      <c r="U3450" t="str">
        <f>VLOOKUP(Tabla1[[#This Row],[Fábrica]],Tabla3[],4,FALSE)</f>
        <v>Arizona</v>
      </c>
    </row>
    <row r="3451" spans="1:21" x14ac:dyDescent="0.25">
      <c r="A3451" t="s">
        <v>2542</v>
      </c>
      <c r="B3451" s="3">
        <v>44921</v>
      </c>
      <c r="C3451" s="3">
        <v>44935</v>
      </c>
      <c r="D3451" t="s">
        <v>71</v>
      </c>
      <c r="E3451">
        <v>124933</v>
      </c>
      <c r="F3451" t="s">
        <v>19</v>
      </c>
      <c r="G3451" t="s">
        <v>30</v>
      </c>
      <c r="H3451" t="s">
        <v>31</v>
      </c>
      <c r="I3451">
        <v>10009</v>
      </c>
      <c r="J3451" t="s">
        <v>22</v>
      </c>
      <c r="K3451" t="s">
        <v>32</v>
      </c>
      <c r="L3451" t="s">
        <v>27</v>
      </c>
      <c r="M3451" t="s">
        <v>28</v>
      </c>
      <c r="N3451" s="5">
        <v>21.6</v>
      </c>
      <c r="O3451" s="7">
        <v>6</v>
      </c>
      <c r="P3451" s="5">
        <v>15</v>
      </c>
      <c r="Q3451" s="5">
        <v>6.6</v>
      </c>
      <c r="R3451" s="22">
        <f>Tabla1[[#This Row],[Fecha de Envío]]-Tabla1[[#This Row],[Fecha de Orden]]</f>
        <v>14</v>
      </c>
      <c r="S3451" s="24">
        <f>YEAR(Tabla1[[#This Row],[Fecha de Orden]])</f>
        <v>2022</v>
      </c>
      <c r="T3451" t="str">
        <f>VLOOKUP(Tabla1[[#This Row],[Nombre del Producto]],Tabla2[[Nombre Producto]:[Costo Unitario]],2,FALSE)</f>
        <v>Lot's O' Nuts</v>
      </c>
      <c r="U3451" t="str">
        <f>VLOOKUP(Tabla1[[#This Row],[Fábrica]],Tabla3[],4,FALSE)</f>
        <v>Arizona</v>
      </c>
    </row>
    <row r="3452" spans="1:21" x14ac:dyDescent="0.25">
      <c r="A3452" t="s">
        <v>5922</v>
      </c>
      <c r="B3452" s="3">
        <v>44921</v>
      </c>
      <c r="C3452" s="3">
        <v>44935</v>
      </c>
      <c r="D3452" t="s">
        <v>18</v>
      </c>
      <c r="E3452">
        <v>111073</v>
      </c>
      <c r="F3452" t="s">
        <v>19</v>
      </c>
      <c r="G3452" t="s">
        <v>5492</v>
      </c>
      <c r="H3452" t="s">
        <v>210</v>
      </c>
      <c r="I3452">
        <v>44256</v>
      </c>
      <c r="J3452" t="s">
        <v>22</v>
      </c>
      <c r="K3452" t="s">
        <v>32</v>
      </c>
      <c r="L3452" t="s">
        <v>27</v>
      </c>
      <c r="M3452" t="s">
        <v>28</v>
      </c>
      <c r="N3452" s="5">
        <v>3.6</v>
      </c>
      <c r="O3452" s="7">
        <v>1</v>
      </c>
      <c r="P3452" s="5">
        <v>2.5</v>
      </c>
      <c r="Q3452" s="5">
        <v>1.1000000000000001</v>
      </c>
      <c r="R3452" s="22">
        <f>Tabla1[[#This Row],[Fecha de Envío]]-Tabla1[[#This Row],[Fecha de Orden]]</f>
        <v>14</v>
      </c>
      <c r="S3452" s="24">
        <f>YEAR(Tabla1[[#This Row],[Fecha de Orden]])</f>
        <v>2022</v>
      </c>
      <c r="T3452" t="str">
        <f>VLOOKUP(Tabla1[[#This Row],[Nombre del Producto]],Tabla2[[Nombre Producto]:[Costo Unitario]],2,FALSE)</f>
        <v>Lot's O' Nuts</v>
      </c>
      <c r="U3452" t="str">
        <f>VLOOKUP(Tabla1[[#This Row],[Fábrica]],Tabla3[],4,FALSE)</f>
        <v>Arizona</v>
      </c>
    </row>
    <row r="3453" spans="1:21" x14ac:dyDescent="0.25">
      <c r="A3453" t="s">
        <v>7360</v>
      </c>
      <c r="B3453" s="3">
        <v>44921</v>
      </c>
      <c r="C3453" s="3">
        <v>44936</v>
      </c>
      <c r="D3453" t="s">
        <v>18</v>
      </c>
      <c r="E3453">
        <v>119550</v>
      </c>
      <c r="F3453" t="s">
        <v>19</v>
      </c>
      <c r="G3453" t="s">
        <v>159</v>
      </c>
      <c r="H3453" t="s">
        <v>42</v>
      </c>
      <c r="I3453">
        <v>77070</v>
      </c>
      <c r="J3453" t="s">
        <v>22</v>
      </c>
      <c r="K3453" t="s">
        <v>43</v>
      </c>
      <c r="L3453" t="s">
        <v>45</v>
      </c>
      <c r="M3453" t="s">
        <v>46</v>
      </c>
      <c r="N3453" s="5">
        <v>10.47</v>
      </c>
      <c r="O3453" s="7">
        <v>3</v>
      </c>
      <c r="P3453" s="5">
        <v>7.47</v>
      </c>
      <c r="Q3453" s="5">
        <v>3</v>
      </c>
      <c r="R3453" s="22">
        <f>Tabla1[[#This Row],[Fecha de Envío]]-Tabla1[[#This Row],[Fecha de Orden]]</f>
        <v>15</v>
      </c>
      <c r="S3453" s="24">
        <f>YEAR(Tabla1[[#This Row],[Fecha de Orden]])</f>
        <v>2022</v>
      </c>
      <c r="T3453" t="str">
        <f>VLOOKUP(Tabla1[[#This Row],[Nombre del Producto]],Tabla2[[Nombre Producto]:[Costo Unitario]],2,FALSE)</f>
        <v>Lot's O' Nuts</v>
      </c>
      <c r="U3453" t="str">
        <f>VLOOKUP(Tabla1[[#This Row],[Fábrica]],Tabla3[],4,FALSE)</f>
        <v>Arizona</v>
      </c>
    </row>
    <row r="3454" spans="1:21" x14ac:dyDescent="0.25">
      <c r="A3454" t="s">
        <v>429</v>
      </c>
      <c r="B3454" s="3">
        <v>44922</v>
      </c>
      <c r="C3454" s="3">
        <v>44936</v>
      </c>
      <c r="D3454" t="s">
        <v>18</v>
      </c>
      <c r="E3454">
        <v>148376</v>
      </c>
      <c r="F3454" t="s">
        <v>19</v>
      </c>
      <c r="G3454" t="s">
        <v>53</v>
      </c>
      <c r="H3454" t="s">
        <v>21</v>
      </c>
      <c r="I3454">
        <v>90008</v>
      </c>
      <c r="J3454" t="s">
        <v>22</v>
      </c>
      <c r="K3454" t="s">
        <v>23</v>
      </c>
      <c r="L3454" t="s">
        <v>36</v>
      </c>
      <c r="M3454" t="s">
        <v>37</v>
      </c>
      <c r="N3454" s="5">
        <v>6.5</v>
      </c>
      <c r="O3454" s="7">
        <v>2</v>
      </c>
      <c r="P3454" s="5">
        <v>4.22</v>
      </c>
      <c r="Q3454" s="5">
        <v>2.2799999999999998</v>
      </c>
      <c r="R3454" s="22">
        <f>Tabla1[[#This Row],[Fecha de Envío]]-Tabla1[[#This Row],[Fecha de Orden]]</f>
        <v>14</v>
      </c>
      <c r="S3454" s="24">
        <f>YEAR(Tabla1[[#This Row],[Fecha de Orden]])</f>
        <v>2022</v>
      </c>
      <c r="T3454" t="str">
        <f>VLOOKUP(Tabla1[[#This Row],[Nombre del Producto]],Tabla2[[Nombre Producto]:[Costo Unitario]],2,FALSE)</f>
        <v>Wicked Choccy's</v>
      </c>
      <c r="U3454" t="str">
        <f>VLOOKUP(Tabla1[[#This Row],[Fábrica]],Tabla3[],4,FALSE)</f>
        <v>Georgia</v>
      </c>
    </row>
    <row r="3455" spans="1:21" x14ac:dyDescent="0.25">
      <c r="A3455" t="s">
        <v>430</v>
      </c>
      <c r="B3455" s="3">
        <v>44922</v>
      </c>
      <c r="C3455" s="3">
        <v>44936</v>
      </c>
      <c r="D3455" t="s">
        <v>18</v>
      </c>
      <c r="E3455">
        <v>148376</v>
      </c>
      <c r="F3455" t="s">
        <v>19</v>
      </c>
      <c r="G3455" t="s">
        <v>53</v>
      </c>
      <c r="H3455" t="s">
        <v>21</v>
      </c>
      <c r="I3455">
        <v>90008</v>
      </c>
      <c r="J3455" t="s">
        <v>22</v>
      </c>
      <c r="K3455" t="s">
        <v>23</v>
      </c>
      <c r="L3455" t="s">
        <v>45</v>
      </c>
      <c r="M3455" t="s">
        <v>46</v>
      </c>
      <c r="N3455" s="5">
        <v>24.43</v>
      </c>
      <c r="O3455" s="7">
        <v>7</v>
      </c>
      <c r="P3455" s="5">
        <v>17.43</v>
      </c>
      <c r="Q3455" s="5">
        <v>7</v>
      </c>
      <c r="R3455" s="22">
        <f>Tabla1[[#This Row],[Fecha de Envío]]-Tabla1[[#This Row],[Fecha de Orden]]</f>
        <v>14</v>
      </c>
      <c r="S3455" s="24">
        <f>YEAR(Tabla1[[#This Row],[Fecha de Orden]])</f>
        <v>2022</v>
      </c>
      <c r="T3455" t="str">
        <f>VLOOKUP(Tabla1[[#This Row],[Nombre del Producto]],Tabla2[[Nombre Producto]:[Costo Unitario]],2,FALSE)</f>
        <v>Lot's O' Nuts</v>
      </c>
      <c r="U3455" t="str">
        <f>VLOOKUP(Tabla1[[#This Row],[Fábrica]],Tabla3[],4,FALSE)</f>
        <v>Arizona</v>
      </c>
    </row>
    <row r="3456" spans="1:21" x14ac:dyDescent="0.25">
      <c r="A3456" t="s">
        <v>452</v>
      </c>
      <c r="B3456" s="3">
        <v>44922</v>
      </c>
      <c r="C3456" s="3">
        <v>44936</v>
      </c>
      <c r="D3456" t="s">
        <v>18</v>
      </c>
      <c r="E3456">
        <v>130113</v>
      </c>
      <c r="F3456" t="s">
        <v>19</v>
      </c>
      <c r="G3456" t="s">
        <v>20</v>
      </c>
      <c r="H3456" t="s">
        <v>21</v>
      </c>
      <c r="I3456">
        <v>94122</v>
      </c>
      <c r="J3456" t="s">
        <v>22</v>
      </c>
      <c r="K3456" t="s">
        <v>23</v>
      </c>
      <c r="L3456" t="s">
        <v>24</v>
      </c>
      <c r="M3456" t="s">
        <v>25</v>
      </c>
      <c r="N3456" s="5">
        <v>7.5</v>
      </c>
      <c r="O3456" s="7">
        <v>2</v>
      </c>
      <c r="P3456" s="5">
        <v>4.9000000000000004</v>
      </c>
      <c r="Q3456" s="5">
        <v>2.6</v>
      </c>
      <c r="R3456" s="22">
        <f>Tabla1[[#This Row],[Fecha de Envío]]-Tabla1[[#This Row],[Fecha de Orden]]</f>
        <v>14</v>
      </c>
      <c r="S3456" s="24">
        <f>YEAR(Tabla1[[#This Row],[Fecha de Orden]])</f>
        <v>2022</v>
      </c>
      <c r="T3456" t="str">
        <f>VLOOKUP(Tabla1[[#This Row],[Nombre del Producto]],Tabla2[[Nombre Producto]:[Costo Unitario]],2,FALSE)</f>
        <v>Wicked Choccy's</v>
      </c>
      <c r="U3456" t="str">
        <f>VLOOKUP(Tabla1[[#This Row],[Fábrica]],Tabla3[],4,FALSE)</f>
        <v>Georgia</v>
      </c>
    </row>
    <row r="3457" spans="1:21" x14ac:dyDescent="0.25">
      <c r="A3457" t="s">
        <v>453</v>
      </c>
      <c r="B3457" s="3">
        <v>44922</v>
      </c>
      <c r="C3457" s="3">
        <v>44936</v>
      </c>
      <c r="D3457" t="s">
        <v>18</v>
      </c>
      <c r="E3457">
        <v>130113</v>
      </c>
      <c r="F3457" t="s">
        <v>19</v>
      </c>
      <c r="G3457" t="s">
        <v>20</v>
      </c>
      <c r="H3457" t="s">
        <v>21</v>
      </c>
      <c r="I3457">
        <v>94122</v>
      </c>
      <c r="J3457" t="s">
        <v>22</v>
      </c>
      <c r="K3457" t="s">
        <v>23</v>
      </c>
      <c r="L3457" t="s">
        <v>45</v>
      </c>
      <c r="M3457" t="s">
        <v>46</v>
      </c>
      <c r="N3457" s="5">
        <v>31.41</v>
      </c>
      <c r="O3457" s="7">
        <v>9</v>
      </c>
      <c r="P3457" s="5">
        <v>22.41</v>
      </c>
      <c r="Q3457" s="5">
        <v>9</v>
      </c>
      <c r="R3457" s="22">
        <f>Tabla1[[#This Row],[Fecha de Envío]]-Tabla1[[#This Row],[Fecha de Orden]]</f>
        <v>14</v>
      </c>
      <c r="S3457" s="24">
        <f>YEAR(Tabla1[[#This Row],[Fecha de Orden]])</f>
        <v>2022</v>
      </c>
      <c r="T3457" t="str">
        <f>VLOOKUP(Tabla1[[#This Row],[Nombre del Producto]],Tabla2[[Nombre Producto]:[Costo Unitario]],2,FALSE)</f>
        <v>Lot's O' Nuts</v>
      </c>
      <c r="U3457" t="str">
        <f>VLOOKUP(Tabla1[[#This Row],[Fábrica]],Tabla3[],4,FALSE)</f>
        <v>Arizona</v>
      </c>
    </row>
    <row r="3458" spans="1:21" x14ac:dyDescent="0.25">
      <c r="A3458" t="s">
        <v>1482</v>
      </c>
      <c r="B3458" s="3">
        <v>44922</v>
      </c>
      <c r="C3458" s="3">
        <v>44936</v>
      </c>
      <c r="D3458" t="s">
        <v>18</v>
      </c>
      <c r="E3458">
        <v>165085</v>
      </c>
      <c r="F3458" t="s">
        <v>19</v>
      </c>
      <c r="G3458" t="s">
        <v>1483</v>
      </c>
      <c r="H3458" t="s">
        <v>583</v>
      </c>
      <c r="I3458">
        <v>20735</v>
      </c>
      <c r="J3458" t="s">
        <v>22</v>
      </c>
      <c r="K3458" t="s">
        <v>32</v>
      </c>
      <c r="L3458" t="s">
        <v>27</v>
      </c>
      <c r="M3458" t="s">
        <v>28</v>
      </c>
      <c r="N3458" s="5">
        <v>7.2</v>
      </c>
      <c r="O3458" s="7">
        <v>2</v>
      </c>
      <c r="P3458" s="5">
        <v>5</v>
      </c>
      <c r="Q3458" s="5">
        <v>2.2000000000000002</v>
      </c>
      <c r="R3458" s="22">
        <f>Tabla1[[#This Row],[Fecha de Envío]]-Tabla1[[#This Row],[Fecha de Orden]]</f>
        <v>14</v>
      </c>
      <c r="S3458" s="24">
        <f>YEAR(Tabla1[[#This Row],[Fecha de Orden]])</f>
        <v>2022</v>
      </c>
      <c r="T3458" t="str">
        <f>VLOOKUP(Tabla1[[#This Row],[Nombre del Producto]],Tabla2[[Nombre Producto]:[Costo Unitario]],2,FALSE)</f>
        <v>Lot's O' Nuts</v>
      </c>
      <c r="U3458" t="str">
        <f>VLOOKUP(Tabla1[[#This Row],[Fábrica]],Tabla3[],4,FALSE)</f>
        <v>Arizona</v>
      </c>
    </row>
    <row r="3459" spans="1:21" x14ac:dyDescent="0.25">
      <c r="A3459" t="s">
        <v>1484</v>
      </c>
      <c r="B3459" s="3">
        <v>44922</v>
      </c>
      <c r="C3459" s="3">
        <v>44936</v>
      </c>
      <c r="D3459" t="s">
        <v>18</v>
      </c>
      <c r="E3459">
        <v>165085</v>
      </c>
      <c r="F3459" t="s">
        <v>19</v>
      </c>
      <c r="G3459" t="s">
        <v>1483</v>
      </c>
      <c r="H3459" t="s">
        <v>583</v>
      </c>
      <c r="I3459">
        <v>20735</v>
      </c>
      <c r="J3459" t="s">
        <v>22</v>
      </c>
      <c r="K3459" t="s">
        <v>32</v>
      </c>
      <c r="L3459" t="s">
        <v>24</v>
      </c>
      <c r="M3459" t="s">
        <v>25</v>
      </c>
      <c r="N3459" s="5">
        <v>18.75</v>
      </c>
      <c r="O3459" s="7">
        <v>5</v>
      </c>
      <c r="P3459" s="5">
        <v>12.25</v>
      </c>
      <c r="Q3459" s="5">
        <v>6.5</v>
      </c>
      <c r="R3459" s="22">
        <f>Tabla1[[#This Row],[Fecha de Envío]]-Tabla1[[#This Row],[Fecha de Orden]]</f>
        <v>14</v>
      </c>
      <c r="S3459" s="24">
        <f>YEAR(Tabla1[[#This Row],[Fecha de Orden]])</f>
        <v>2022</v>
      </c>
      <c r="T3459" t="str">
        <f>VLOOKUP(Tabla1[[#This Row],[Nombre del Producto]],Tabla2[[Nombre Producto]:[Costo Unitario]],2,FALSE)</f>
        <v>Wicked Choccy's</v>
      </c>
      <c r="U3459" t="str">
        <f>VLOOKUP(Tabla1[[#This Row],[Fábrica]],Tabla3[],4,FALSE)</f>
        <v>Georgia</v>
      </c>
    </row>
    <row r="3460" spans="1:21" x14ac:dyDescent="0.25">
      <c r="A3460" t="s">
        <v>2399</v>
      </c>
      <c r="B3460" s="3">
        <v>44922</v>
      </c>
      <c r="C3460" s="3">
        <v>44936</v>
      </c>
      <c r="D3460" t="s">
        <v>18</v>
      </c>
      <c r="E3460">
        <v>101889</v>
      </c>
      <c r="F3460" t="s">
        <v>19</v>
      </c>
      <c r="G3460" t="s">
        <v>2400</v>
      </c>
      <c r="H3460" t="s">
        <v>210</v>
      </c>
      <c r="I3460">
        <v>43302</v>
      </c>
      <c r="J3460" t="s">
        <v>148</v>
      </c>
      <c r="K3460" t="s">
        <v>32</v>
      </c>
      <c r="L3460" t="s">
        <v>149</v>
      </c>
      <c r="M3460" t="s">
        <v>150</v>
      </c>
      <c r="N3460" s="5">
        <v>11.25</v>
      </c>
      <c r="O3460" s="7">
        <v>9</v>
      </c>
      <c r="P3460" s="5">
        <v>5.85</v>
      </c>
      <c r="Q3460" s="5">
        <v>5.4</v>
      </c>
      <c r="R3460" s="22">
        <f>Tabla1[[#This Row],[Fecha de Envío]]-Tabla1[[#This Row],[Fecha de Orden]]</f>
        <v>14</v>
      </c>
      <c r="S3460" s="24">
        <f>YEAR(Tabla1[[#This Row],[Fecha de Orden]])</f>
        <v>2022</v>
      </c>
      <c r="T3460" t="str">
        <f>VLOOKUP(Tabla1[[#This Row],[Nombre del Producto]],Tabla2[[Nombre Producto]:[Costo Unitario]],2,FALSE)</f>
        <v>Secret Factory</v>
      </c>
      <c r="U3460" t="str">
        <f>VLOOKUP(Tabla1[[#This Row],[Fábrica]],Tabla3[],4,FALSE)</f>
        <v>Illinois</v>
      </c>
    </row>
    <row r="3461" spans="1:21" x14ac:dyDescent="0.25">
      <c r="A3461" t="s">
        <v>2401</v>
      </c>
      <c r="B3461" s="3">
        <v>44922</v>
      </c>
      <c r="C3461" s="3">
        <v>44936</v>
      </c>
      <c r="D3461" t="s">
        <v>18</v>
      </c>
      <c r="E3461">
        <v>101889</v>
      </c>
      <c r="F3461" t="s">
        <v>19</v>
      </c>
      <c r="G3461" t="s">
        <v>2400</v>
      </c>
      <c r="H3461" t="s">
        <v>210</v>
      </c>
      <c r="I3461">
        <v>43302</v>
      </c>
      <c r="J3461" t="s">
        <v>22</v>
      </c>
      <c r="K3461" t="s">
        <v>32</v>
      </c>
      <c r="L3461" t="s">
        <v>36</v>
      </c>
      <c r="M3461" t="s">
        <v>37</v>
      </c>
      <c r="N3461" s="5">
        <v>9.75</v>
      </c>
      <c r="O3461" s="7">
        <v>3</v>
      </c>
      <c r="P3461" s="5">
        <v>6.33</v>
      </c>
      <c r="Q3461" s="5">
        <v>3.42</v>
      </c>
      <c r="R3461" s="22">
        <f>Tabla1[[#This Row],[Fecha de Envío]]-Tabla1[[#This Row],[Fecha de Orden]]</f>
        <v>14</v>
      </c>
      <c r="S3461" s="24">
        <f>YEAR(Tabla1[[#This Row],[Fecha de Orden]])</f>
        <v>2022</v>
      </c>
      <c r="T3461" t="str">
        <f>VLOOKUP(Tabla1[[#This Row],[Nombre del Producto]],Tabla2[[Nombre Producto]:[Costo Unitario]],2,FALSE)</f>
        <v>Wicked Choccy's</v>
      </c>
      <c r="U3461" t="str">
        <f>VLOOKUP(Tabla1[[#This Row],[Fábrica]],Tabla3[],4,FALSE)</f>
        <v>Georgia</v>
      </c>
    </row>
    <row r="3462" spans="1:21" x14ac:dyDescent="0.25">
      <c r="A3462" t="s">
        <v>2956</v>
      </c>
      <c r="B3462" s="3">
        <v>44922</v>
      </c>
      <c r="C3462" s="3">
        <v>44937</v>
      </c>
      <c r="D3462" t="s">
        <v>18</v>
      </c>
      <c r="E3462">
        <v>163783</v>
      </c>
      <c r="F3462" t="s">
        <v>19</v>
      </c>
      <c r="G3462" t="s">
        <v>239</v>
      </c>
      <c r="H3462" t="s">
        <v>173</v>
      </c>
      <c r="I3462">
        <v>60610</v>
      </c>
      <c r="J3462" t="s">
        <v>22</v>
      </c>
      <c r="K3462" t="s">
        <v>43</v>
      </c>
      <c r="L3462" t="s">
        <v>27</v>
      </c>
      <c r="M3462" t="s">
        <v>28</v>
      </c>
      <c r="N3462" s="5">
        <v>10.8</v>
      </c>
      <c r="O3462" s="7">
        <v>3</v>
      </c>
      <c r="P3462" s="5">
        <v>7.5</v>
      </c>
      <c r="Q3462" s="5">
        <v>3.3</v>
      </c>
      <c r="R3462" s="22">
        <f>Tabla1[[#This Row],[Fecha de Envío]]-Tabla1[[#This Row],[Fecha de Orden]]</f>
        <v>15</v>
      </c>
      <c r="S3462" s="24">
        <f>YEAR(Tabla1[[#This Row],[Fecha de Orden]])</f>
        <v>2022</v>
      </c>
      <c r="T3462" t="str">
        <f>VLOOKUP(Tabla1[[#This Row],[Nombre del Producto]],Tabla2[[Nombre Producto]:[Costo Unitario]],2,FALSE)</f>
        <v>Lot's O' Nuts</v>
      </c>
      <c r="U3462" t="str">
        <f>VLOOKUP(Tabla1[[#This Row],[Fábrica]],Tabla3[],4,FALSE)</f>
        <v>Arizona</v>
      </c>
    </row>
    <row r="3463" spans="1:21" x14ac:dyDescent="0.25">
      <c r="A3463" t="s">
        <v>5324</v>
      </c>
      <c r="B3463" s="3">
        <v>44922</v>
      </c>
      <c r="C3463" s="3">
        <v>44934</v>
      </c>
      <c r="D3463" t="s">
        <v>71</v>
      </c>
      <c r="E3463">
        <v>155145</v>
      </c>
      <c r="F3463" t="s">
        <v>19</v>
      </c>
      <c r="G3463" t="s">
        <v>5325</v>
      </c>
      <c r="H3463" t="s">
        <v>21</v>
      </c>
      <c r="I3463">
        <v>93277</v>
      </c>
      <c r="J3463" t="s">
        <v>22</v>
      </c>
      <c r="K3463" t="s">
        <v>23</v>
      </c>
      <c r="L3463" t="s">
        <v>45</v>
      </c>
      <c r="M3463" t="s">
        <v>46</v>
      </c>
      <c r="N3463" s="5">
        <v>27.92</v>
      </c>
      <c r="O3463" s="7">
        <v>8</v>
      </c>
      <c r="P3463" s="5">
        <v>19.920000000000002</v>
      </c>
      <c r="Q3463" s="5">
        <v>8</v>
      </c>
      <c r="R3463" s="22">
        <f>Tabla1[[#This Row],[Fecha de Envío]]-Tabla1[[#This Row],[Fecha de Orden]]</f>
        <v>12</v>
      </c>
      <c r="S3463" s="24">
        <f>YEAR(Tabla1[[#This Row],[Fecha de Orden]])</f>
        <v>2022</v>
      </c>
      <c r="T3463" t="str">
        <f>VLOOKUP(Tabla1[[#This Row],[Nombre del Producto]],Tabla2[[Nombre Producto]:[Costo Unitario]],2,FALSE)</f>
        <v>Lot's O' Nuts</v>
      </c>
      <c r="U3463" t="str">
        <f>VLOOKUP(Tabla1[[#This Row],[Fábrica]],Tabla3[],4,FALSE)</f>
        <v>Arizona</v>
      </c>
    </row>
    <row r="3464" spans="1:21" x14ac:dyDescent="0.25">
      <c r="A3464" t="s">
        <v>5945</v>
      </c>
      <c r="B3464" s="3">
        <v>44922</v>
      </c>
      <c r="C3464" s="3">
        <v>44936</v>
      </c>
      <c r="D3464" t="s">
        <v>18</v>
      </c>
      <c r="E3464">
        <v>134782</v>
      </c>
      <c r="F3464" t="s">
        <v>19</v>
      </c>
      <c r="G3464" t="s">
        <v>1082</v>
      </c>
      <c r="H3464" t="s">
        <v>1911</v>
      </c>
      <c r="I3464">
        <v>72701</v>
      </c>
      <c r="J3464" t="s">
        <v>22</v>
      </c>
      <c r="K3464" t="s">
        <v>66</v>
      </c>
      <c r="L3464" t="s">
        <v>24</v>
      </c>
      <c r="M3464" t="s">
        <v>25</v>
      </c>
      <c r="N3464" s="5">
        <v>7.5</v>
      </c>
      <c r="O3464" s="7">
        <v>2</v>
      </c>
      <c r="P3464" s="5">
        <v>4.9000000000000004</v>
      </c>
      <c r="Q3464" s="5">
        <v>2.6</v>
      </c>
      <c r="R3464" s="22">
        <f>Tabla1[[#This Row],[Fecha de Envío]]-Tabla1[[#This Row],[Fecha de Orden]]</f>
        <v>14</v>
      </c>
      <c r="S3464" s="24">
        <f>YEAR(Tabla1[[#This Row],[Fecha de Orden]])</f>
        <v>2022</v>
      </c>
      <c r="T3464" t="str">
        <f>VLOOKUP(Tabla1[[#This Row],[Nombre del Producto]],Tabla2[[Nombre Producto]:[Costo Unitario]],2,FALSE)</f>
        <v>Wicked Choccy's</v>
      </c>
      <c r="U3464" t="str">
        <f>VLOOKUP(Tabla1[[#This Row],[Fábrica]],Tabla3[],4,FALSE)</f>
        <v>Georgia</v>
      </c>
    </row>
    <row r="3465" spans="1:21" x14ac:dyDescent="0.25">
      <c r="A3465" t="s">
        <v>7502</v>
      </c>
      <c r="B3465" s="3">
        <v>44922</v>
      </c>
      <c r="C3465" s="3">
        <v>44935</v>
      </c>
      <c r="D3465" t="s">
        <v>39</v>
      </c>
      <c r="E3465">
        <v>151589</v>
      </c>
      <c r="F3465" t="s">
        <v>19</v>
      </c>
      <c r="G3465" t="s">
        <v>435</v>
      </c>
      <c r="H3465" t="s">
        <v>410</v>
      </c>
      <c r="I3465">
        <v>54703</v>
      </c>
      <c r="J3465" t="s">
        <v>22</v>
      </c>
      <c r="K3465" t="s">
        <v>43</v>
      </c>
      <c r="L3465" t="s">
        <v>36</v>
      </c>
      <c r="M3465" t="s">
        <v>37</v>
      </c>
      <c r="N3465" s="5">
        <v>13</v>
      </c>
      <c r="O3465" s="7">
        <v>4</v>
      </c>
      <c r="P3465" s="5">
        <v>8.44</v>
      </c>
      <c r="Q3465" s="5">
        <v>4.5599999999999996</v>
      </c>
      <c r="R3465" s="22">
        <f>Tabla1[[#This Row],[Fecha de Envío]]-Tabla1[[#This Row],[Fecha de Orden]]</f>
        <v>13</v>
      </c>
      <c r="S3465" s="24">
        <f>YEAR(Tabla1[[#This Row],[Fecha de Orden]])</f>
        <v>2022</v>
      </c>
      <c r="T3465" t="str">
        <f>VLOOKUP(Tabla1[[#This Row],[Nombre del Producto]],Tabla2[[Nombre Producto]:[Costo Unitario]],2,FALSE)</f>
        <v>Wicked Choccy's</v>
      </c>
      <c r="U3465" t="str">
        <f>VLOOKUP(Tabla1[[#This Row],[Fábrica]],Tabla3[],4,FALSE)</f>
        <v>Georgia</v>
      </c>
    </row>
    <row r="3466" spans="1:21" x14ac:dyDescent="0.25">
      <c r="A3466" t="s">
        <v>7503</v>
      </c>
      <c r="B3466" s="3">
        <v>44922</v>
      </c>
      <c r="C3466" s="3">
        <v>44935</v>
      </c>
      <c r="D3466" t="s">
        <v>39</v>
      </c>
      <c r="E3466">
        <v>151589</v>
      </c>
      <c r="F3466" t="s">
        <v>19</v>
      </c>
      <c r="G3466" t="s">
        <v>435</v>
      </c>
      <c r="H3466" t="s">
        <v>410</v>
      </c>
      <c r="I3466">
        <v>54703</v>
      </c>
      <c r="J3466" t="s">
        <v>22</v>
      </c>
      <c r="K3466" t="s">
        <v>43</v>
      </c>
      <c r="L3466" t="s">
        <v>45</v>
      </c>
      <c r="M3466" t="s">
        <v>46</v>
      </c>
      <c r="N3466" s="5">
        <v>6.98</v>
      </c>
      <c r="O3466" s="7">
        <v>2</v>
      </c>
      <c r="P3466" s="5">
        <v>4.9800000000000004</v>
      </c>
      <c r="Q3466" s="5">
        <v>2</v>
      </c>
      <c r="R3466" s="22">
        <f>Tabla1[[#This Row],[Fecha de Envío]]-Tabla1[[#This Row],[Fecha de Orden]]</f>
        <v>13</v>
      </c>
      <c r="S3466" s="24">
        <f>YEAR(Tabla1[[#This Row],[Fecha de Orden]])</f>
        <v>2022</v>
      </c>
      <c r="T3466" t="str">
        <f>VLOOKUP(Tabla1[[#This Row],[Nombre del Producto]],Tabla2[[Nombre Producto]:[Costo Unitario]],2,FALSE)</f>
        <v>Lot's O' Nuts</v>
      </c>
      <c r="U3466" t="str">
        <f>VLOOKUP(Tabla1[[#This Row],[Fábrica]],Tabla3[],4,FALSE)</f>
        <v>Arizona</v>
      </c>
    </row>
    <row r="3467" spans="1:21" x14ac:dyDescent="0.25">
      <c r="A3467" t="s">
        <v>8245</v>
      </c>
      <c r="B3467" s="3">
        <v>44922</v>
      </c>
      <c r="C3467" s="3">
        <v>44936</v>
      </c>
      <c r="D3467" t="s">
        <v>18</v>
      </c>
      <c r="E3467">
        <v>117415</v>
      </c>
      <c r="F3467" t="s">
        <v>19</v>
      </c>
      <c r="G3467" t="s">
        <v>159</v>
      </c>
      <c r="H3467" t="s">
        <v>42</v>
      </c>
      <c r="I3467">
        <v>77041</v>
      </c>
      <c r="J3467" t="s">
        <v>22</v>
      </c>
      <c r="K3467" t="s">
        <v>43</v>
      </c>
      <c r="L3467" t="s">
        <v>24</v>
      </c>
      <c r="M3467" t="s">
        <v>25</v>
      </c>
      <c r="N3467" s="5">
        <v>11.25</v>
      </c>
      <c r="O3467" s="7">
        <v>3</v>
      </c>
      <c r="P3467" s="5">
        <v>7.35</v>
      </c>
      <c r="Q3467" s="5">
        <v>3.9</v>
      </c>
      <c r="R3467" s="22">
        <f>Tabla1[[#This Row],[Fecha de Envío]]-Tabla1[[#This Row],[Fecha de Orden]]</f>
        <v>14</v>
      </c>
      <c r="S3467" s="24">
        <f>YEAR(Tabla1[[#This Row],[Fecha de Orden]])</f>
        <v>2022</v>
      </c>
      <c r="T3467" t="str">
        <f>VLOOKUP(Tabla1[[#This Row],[Nombre del Producto]],Tabla2[[Nombre Producto]:[Costo Unitario]],2,FALSE)</f>
        <v>Wicked Choccy's</v>
      </c>
      <c r="U3467" t="str">
        <f>VLOOKUP(Tabla1[[#This Row],[Fábrica]],Tabla3[],4,FALSE)</f>
        <v>Georgia</v>
      </c>
    </row>
    <row r="3468" spans="1:21" x14ac:dyDescent="0.25">
      <c r="A3468" t="s">
        <v>8246</v>
      </c>
      <c r="B3468" s="3">
        <v>44922</v>
      </c>
      <c r="C3468" s="3">
        <v>44936</v>
      </c>
      <c r="D3468" t="s">
        <v>18</v>
      </c>
      <c r="E3468">
        <v>117415</v>
      </c>
      <c r="F3468" t="s">
        <v>19</v>
      </c>
      <c r="G3468" t="s">
        <v>159</v>
      </c>
      <c r="H3468" t="s">
        <v>42</v>
      </c>
      <c r="I3468">
        <v>77041</v>
      </c>
      <c r="J3468" t="s">
        <v>148</v>
      </c>
      <c r="K3468" t="s">
        <v>43</v>
      </c>
      <c r="L3468" t="s">
        <v>445</v>
      </c>
      <c r="M3468" t="s">
        <v>446</v>
      </c>
      <c r="N3468" s="5">
        <v>29.25</v>
      </c>
      <c r="O3468" s="7">
        <v>9</v>
      </c>
      <c r="P3468" s="5">
        <v>2.25</v>
      </c>
      <c r="Q3468" s="5">
        <v>27</v>
      </c>
      <c r="R3468" s="22">
        <f>Tabla1[[#This Row],[Fecha de Envío]]-Tabla1[[#This Row],[Fecha de Orden]]</f>
        <v>14</v>
      </c>
      <c r="S3468" s="24">
        <f>YEAR(Tabla1[[#This Row],[Fecha de Orden]])</f>
        <v>2022</v>
      </c>
      <c r="T3468" t="str">
        <f>VLOOKUP(Tabla1[[#This Row],[Nombre del Producto]],Tabla2[[Nombre Producto]:[Costo Unitario]],2,FALSE)</f>
        <v>The Other Factory</v>
      </c>
      <c r="U3468" t="str">
        <f>VLOOKUP(Tabla1[[#This Row],[Fábrica]],Tabla3[],4,FALSE)</f>
        <v>Tennessee</v>
      </c>
    </row>
    <row r="3469" spans="1:21" x14ac:dyDescent="0.25">
      <c r="A3469" t="s">
        <v>8247</v>
      </c>
      <c r="B3469" s="3">
        <v>44922</v>
      </c>
      <c r="C3469" s="3">
        <v>44936</v>
      </c>
      <c r="D3469" t="s">
        <v>18</v>
      </c>
      <c r="E3469">
        <v>117415</v>
      </c>
      <c r="F3469" t="s">
        <v>19</v>
      </c>
      <c r="G3469" t="s">
        <v>159</v>
      </c>
      <c r="H3469" t="s">
        <v>42</v>
      </c>
      <c r="I3469">
        <v>77041</v>
      </c>
      <c r="J3469" t="s">
        <v>22</v>
      </c>
      <c r="K3469" t="s">
        <v>43</v>
      </c>
      <c r="L3469" t="s">
        <v>33</v>
      </c>
      <c r="M3469" t="s">
        <v>34</v>
      </c>
      <c r="N3469" s="5">
        <v>14.4</v>
      </c>
      <c r="O3469" s="7">
        <v>4</v>
      </c>
      <c r="P3469" s="5">
        <v>9.6</v>
      </c>
      <c r="Q3469" s="5">
        <v>4.8</v>
      </c>
      <c r="R3469" s="22">
        <f>Tabla1[[#This Row],[Fecha de Envío]]-Tabla1[[#This Row],[Fecha de Orden]]</f>
        <v>14</v>
      </c>
      <c r="S3469" s="24">
        <f>YEAR(Tabla1[[#This Row],[Fecha de Orden]])</f>
        <v>2022</v>
      </c>
      <c r="T3469" t="str">
        <f>VLOOKUP(Tabla1[[#This Row],[Nombre del Producto]],Tabla2[[Nombre Producto]:[Costo Unitario]],2,FALSE)</f>
        <v>Lot's O' Nuts</v>
      </c>
      <c r="U3469" t="str">
        <f>VLOOKUP(Tabla1[[#This Row],[Fábrica]],Tabla3[],4,FALSE)</f>
        <v>Arizona</v>
      </c>
    </row>
    <row r="3470" spans="1:21" x14ac:dyDescent="0.25">
      <c r="A3470" t="s">
        <v>8320</v>
      </c>
      <c r="B3470" s="3">
        <v>44922</v>
      </c>
      <c r="C3470" s="3">
        <v>44936</v>
      </c>
      <c r="D3470" t="s">
        <v>18</v>
      </c>
      <c r="E3470">
        <v>103870</v>
      </c>
      <c r="F3470" t="s">
        <v>19</v>
      </c>
      <c r="G3470" t="s">
        <v>2592</v>
      </c>
      <c r="H3470" t="s">
        <v>65</v>
      </c>
      <c r="I3470">
        <v>37130</v>
      </c>
      <c r="J3470" t="s">
        <v>148</v>
      </c>
      <c r="K3470" t="s">
        <v>66</v>
      </c>
      <c r="L3470" t="s">
        <v>348</v>
      </c>
      <c r="M3470" t="s">
        <v>349</v>
      </c>
      <c r="N3470" s="5">
        <v>40</v>
      </c>
      <c r="O3470" s="7">
        <v>2</v>
      </c>
      <c r="P3470" s="5">
        <v>20</v>
      </c>
      <c r="Q3470" s="5">
        <v>20</v>
      </c>
      <c r="R3470" s="22">
        <f>Tabla1[[#This Row],[Fecha de Envío]]-Tabla1[[#This Row],[Fecha de Orden]]</f>
        <v>14</v>
      </c>
      <c r="S3470" s="24">
        <f>YEAR(Tabla1[[#This Row],[Fecha de Orden]])</f>
        <v>2022</v>
      </c>
      <c r="T3470" t="str">
        <f>VLOOKUP(Tabla1[[#This Row],[Nombre del Producto]],Tabla2[[Nombre Producto]:[Costo Unitario]],2,FALSE)</f>
        <v>Secret Factory</v>
      </c>
      <c r="U3470" t="str">
        <f>VLOOKUP(Tabla1[[#This Row],[Fábrica]],Tabla3[],4,FALSE)</f>
        <v>Illinois</v>
      </c>
    </row>
    <row r="3471" spans="1:21" x14ac:dyDescent="0.25">
      <c r="A3471" t="s">
        <v>8321</v>
      </c>
      <c r="B3471" s="3">
        <v>44922</v>
      </c>
      <c r="C3471" s="3">
        <v>44936</v>
      </c>
      <c r="D3471" t="s">
        <v>18</v>
      </c>
      <c r="E3471">
        <v>103870</v>
      </c>
      <c r="F3471" t="s">
        <v>19</v>
      </c>
      <c r="G3471" t="s">
        <v>2592</v>
      </c>
      <c r="H3471" t="s">
        <v>65</v>
      </c>
      <c r="I3471">
        <v>37130</v>
      </c>
      <c r="J3471" t="s">
        <v>22</v>
      </c>
      <c r="K3471" t="s">
        <v>66</v>
      </c>
      <c r="L3471" t="s">
        <v>27</v>
      </c>
      <c r="M3471" t="s">
        <v>28</v>
      </c>
      <c r="N3471" s="5">
        <v>10.8</v>
      </c>
      <c r="O3471" s="7">
        <v>3</v>
      </c>
      <c r="P3471" s="5">
        <v>7.5</v>
      </c>
      <c r="Q3471" s="5">
        <v>3.3</v>
      </c>
      <c r="R3471" s="22">
        <f>Tabla1[[#This Row],[Fecha de Envío]]-Tabla1[[#This Row],[Fecha de Orden]]</f>
        <v>14</v>
      </c>
      <c r="S3471" s="24">
        <f>YEAR(Tabla1[[#This Row],[Fecha de Orden]])</f>
        <v>2022</v>
      </c>
      <c r="T3471" t="str">
        <f>VLOOKUP(Tabla1[[#This Row],[Nombre del Producto]],Tabla2[[Nombre Producto]:[Costo Unitario]],2,FALSE)</f>
        <v>Lot's O' Nuts</v>
      </c>
      <c r="U3471" t="str">
        <f>VLOOKUP(Tabla1[[#This Row],[Fábrica]],Tabla3[],4,FALSE)</f>
        <v>Arizona</v>
      </c>
    </row>
    <row r="3472" spans="1:21" x14ac:dyDescent="0.25">
      <c r="A3472" t="s">
        <v>8322</v>
      </c>
      <c r="B3472" s="3">
        <v>44922</v>
      </c>
      <c r="C3472" s="3">
        <v>44936</v>
      </c>
      <c r="D3472" t="s">
        <v>18</v>
      </c>
      <c r="E3472">
        <v>103870</v>
      </c>
      <c r="F3472" t="s">
        <v>19</v>
      </c>
      <c r="G3472" t="s">
        <v>2592</v>
      </c>
      <c r="H3472" t="s">
        <v>65</v>
      </c>
      <c r="I3472">
        <v>37130</v>
      </c>
      <c r="J3472" t="s">
        <v>22</v>
      </c>
      <c r="K3472" t="s">
        <v>66</v>
      </c>
      <c r="L3472" t="s">
        <v>36</v>
      </c>
      <c r="M3472" t="s">
        <v>37</v>
      </c>
      <c r="N3472" s="5">
        <v>9.75</v>
      </c>
      <c r="O3472" s="7">
        <v>3</v>
      </c>
      <c r="P3472" s="5">
        <v>6.33</v>
      </c>
      <c r="Q3472" s="5">
        <v>3.42</v>
      </c>
      <c r="R3472" s="22">
        <f>Tabla1[[#This Row],[Fecha de Envío]]-Tabla1[[#This Row],[Fecha de Orden]]</f>
        <v>14</v>
      </c>
      <c r="S3472" s="24">
        <f>YEAR(Tabla1[[#This Row],[Fecha de Orden]])</f>
        <v>2022</v>
      </c>
      <c r="T3472" t="str">
        <f>VLOOKUP(Tabla1[[#This Row],[Nombre del Producto]],Tabla2[[Nombre Producto]:[Costo Unitario]],2,FALSE)</f>
        <v>Wicked Choccy's</v>
      </c>
      <c r="U3472" t="str">
        <f>VLOOKUP(Tabla1[[#This Row],[Fábrica]],Tabla3[],4,FALSE)</f>
        <v>Georgia</v>
      </c>
    </row>
    <row r="3473" spans="1:21" x14ac:dyDescent="0.25">
      <c r="A3473" t="s">
        <v>3314</v>
      </c>
      <c r="B3473" s="3">
        <v>44923</v>
      </c>
      <c r="C3473" s="3">
        <v>44936</v>
      </c>
      <c r="D3473" t="s">
        <v>71</v>
      </c>
      <c r="E3473">
        <v>119697</v>
      </c>
      <c r="F3473" t="s">
        <v>19</v>
      </c>
      <c r="G3473" t="s">
        <v>144</v>
      </c>
      <c r="H3473" t="s">
        <v>101</v>
      </c>
      <c r="I3473">
        <v>19134</v>
      </c>
      <c r="J3473" t="s">
        <v>22</v>
      </c>
      <c r="K3473" t="s">
        <v>32</v>
      </c>
      <c r="L3473" t="s">
        <v>27</v>
      </c>
      <c r="M3473" t="s">
        <v>28</v>
      </c>
      <c r="N3473" s="5">
        <v>7.2</v>
      </c>
      <c r="O3473" s="7">
        <v>2</v>
      </c>
      <c r="P3473" s="5">
        <v>5</v>
      </c>
      <c r="Q3473" s="5">
        <v>2.2000000000000002</v>
      </c>
      <c r="R3473" s="22">
        <f>Tabla1[[#This Row],[Fecha de Envío]]-Tabla1[[#This Row],[Fecha de Orden]]</f>
        <v>13</v>
      </c>
      <c r="S3473" s="24">
        <f>YEAR(Tabla1[[#This Row],[Fecha de Orden]])</f>
        <v>2022</v>
      </c>
      <c r="T3473" t="str">
        <f>VLOOKUP(Tabla1[[#This Row],[Nombre del Producto]],Tabla2[[Nombre Producto]:[Costo Unitario]],2,FALSE)</f>
        <v>Lot's O' Nuts</v>
      </c>
      <c r="U3473" t="str">
        <f>VLOOKUP(Tabla1[[#This Row],[Fábrica]],Tabla3[],4,FALSE)</f>
        <v>Arizona</v>
      </c>
    </row>
    <row r="3474" spans="1:21" x14ac:dyDescent="0.25">
      <c r="A3474" t="s">
        <v>3490</v>
      </c>
      <c r="B3474" s="3">
        <v>44923</v>
      </c>
      <c r="C3474" s="3">
        <v>44937</v>
      </c>
      <c r="D3474" t="s">
        <v>18</v>
      </c>
      <c r="E3474">
        <v>148859</v>
      </c>
      <c r="F3474" t="s">
        <v>19</v>
      </c>
      <c r="G3474" t="s">
        <v>239</v>
      </c>
      <c r="H3474" t="s">
        <v>173</v>
      </c>
      <c r="I3474">
        <v>60623</v>
      </c>
      <c r="J3474" t="s">
        <v>22</v>
      </c>
      <c r="K3474" t="s">
        <v>43</v>
      </c>
      <c r="L3474" t="s">
        <v>45</v>
      </c>
      <c r="M3474" t="s">
        <v>46</v>
      </c>
      <c r="N3474" s="5">
        <v>6.98</v>
      </c>
      <c r="O3474" s="7">
        <v>2</v>
      </c>
      <c r="P3474" s="5">
        <v>4.9800000000000004</v>
      </c>
      <c r="Q3474" s="5">
        <v>2</v>
      </c>
      <c r="R3474" s="22">
        <f>Tabla1[[#This Row],[Fecha de Envío]]-Tabla1[[#This Row],[Fecha de Orden]]</f>
        <v>14</v>
      </c>
      <c r="S3474" s="24">
        <f>YEAR(Tabla1[[#This Row],[Fecha de Orden]])</f>
        <v>2022</v>
      </c>
      <c r="T3474" t="str">
        <f>VLOOKUP(Tabla1[[#This Row],[Nombre del Producto]],Tabla2[[Nombre Producto]:[Costo Unitario]],2,FALSE)</f>
        <v>Lot's O' Nuts</v>
      </c>
      <c r="U3474" t="str">
        <f>VLOOKUP(Tabla1[[#This Row],[Fábrica]],Tabla3[],4,FALSE)</f>
        <v>Arizona</v>
      </c>
    </row>
    <row r="3475" spans="1:21" x14ac:dyDescent="0.25">
      <c r="A3475" t="s">
        <v>7537</v>
      </c>
      <c r="B3475" s="3">
        <v>44924</v>
      </c>
      <c r="C3475" s="3">
        <v>44941</v>
      </c>
      <c r="D3475" t="s">
        <v>18</v>
      </c>
      <c r="E3475">
        <v>130855</v>
      </c>
      <c r="F3475" t="s">
        <v>19</v>
      </c>
      <c r="G3475" t="s">
        <v>30</v>
      </c>
      <c r="H3475" t="s">
        <v>31</v>
      </c>
      <c r="I3475">
        <v>10035</v>
      </c>
      <c r="J3475" t="s">
        <v>22</v>
      </c>
      <c r="K3475" t="s">
        <v>32</v>
      </c>
      <c r="L3475" t="s">
        <v>24</v>
      </c>
      <c r="M3475" t="s">
        <v>25</v>
      </c>
      <c r="N3475" s="5">
        <v>7.5</v>
      </c>
      <c r="O3475" s="7">
        <v>2</v>
      </c>
      <c r="P3475" s="5">
        <v>4.9000000000000004</v>
      </c>
      <c r="Q3475" s="5">
        <v>2.6</v>
      </c>
      <c r="R3475" s="22">
        <f>Tabla1[[#This Row],[Fecha de Envío]]-Tabla1[[#This Row],[Fecha de Orden]]</f>
        <v>17</v>
      </c>
      <c r="S3475" s="24">
        <f>YEAR(Tabla1[[#This Row],[Fecha de Orden]])</f>
        <v>2022</v>
      </c>
      <c r="T3475" t="str">
        <f>VLOOKUP(Tabla1[[#This Row],[Nombre del Producto]],Tabla2[[Nombre Producto]:[Costo Unitario]],2,FALSE)</f>
        <v>Wicked Choccy's</v>
      </c>
      <c r="U3475" t="str">
        <f>VLOOKUP(Tabla1[[#This Row],[Fábrica]],Tabla3[],4,FALSE)</f>
        <v>Georgia</v>
      </c>
    </row>
    <row r="3476" spans="1:21" x14ac:dyDescent="0.25">
      <c r="A3476" t="s">
        <v>1967</v>
      </c>
      <c r="B3476" s="3">
        <v>44925</v>
      </c>
      <c r="C3476" s="3">
        <v>44939</v>
      </c>
      <c r="D3476" t="s">
        <v>18</v>
      </c>
      <c r="E3476">
        <v>135580</v>
      </c>
      <c r="F3476" t="s">
        <v>19</v>
      </c>
      <c r="G3476" t="s">
        <v>53</v>
      </c>
      <c r="H3476" t="s">
        <v>21</v>
      </c>
      <c r="I3476">
        <v>90049</v>
      </c>
      <c r="J3476" t="s">
        <v>22</v>
      </c>
      <c r="K3476" t="s">
        <v>23</v>
      </c>
      <c r="L3476" t="s">
        <v>27</v>
      </c>
      <c r="M3476" t="s">
        <v>28</v>
      </c>
      <c r="N3476" s="5">
        <v>10.8</v>
      </c>
      <c r="O3476" s="7">
        <v>3</v>
      </c>
      <c r="P3476" s="5">
        <v>7.5</v>
      </c>
      <c r="Q3476" s="5">
        <v>3.3</v>
      </c>
      <c r="R3476" s="22">
        <f>Tabla1[[#This Row],[Fecha de Envío]]-Tabla1[[#This Row],[Fecha de Orden]]</f>
        <v>14</v>
      </c>
      <c r="S3476" s="24">
        <f>YEAR(Tabla1[[#This Row],[Fecha de Orden]])</f>
        <v>2022</v>
      </c>
      <c r="T3476" t="str">
        <f>VLOOKUP(Tabla1[[#This Row],[Nombre del Producto]],Tabla2[[Nombre Producto]:[Costo Unitario]],2,FALSE)</f>
        <v>Lot's O' Nuts</v>
      </c>
      <c r="U3476" t="str">
        <f>VLOOKUP(Tabla1[[#This Row],[Fábrica]],Tabla3[],4,FALSE)</f>
        <v>Arizona</v>
      </c>
    </row>
    <row r="3477" spans="1:21" x14ac:dyDescent="0.25">
      <c r="A3477" t="s">
        <v>1968</v>
      </c>
      <c r="B3477" s="3">
        <v>44925</v>
      </c>
      <c r="C3477" s="3">
        <v>44939</v>
      </c>
      <c r="D3477" t="s">
        <v>18</v>
      </c>
      <c r="E3477">
        <v>135580</v>
      </c>
      <c r="F3477" t="s">
        <v>19</v>
      </c>
      <c r="G3477" t="s">
        <v>53</v>
      </c>
      <c r="H3477" t="s">
        <v>21</v>
      </c>
      <c r="I3477">
        <v>90049</v>
      </c>
      <c r="J3477" t="s">
        <v>22</v>
      </c>
      <c r="K3477" t="s">
        <v>23</v>
      </c>
      <c r="L3477" t="s">
        <v>36</v>
      </c>
      <c r="M3477" t="s">
        <v>37</v>
      </c>
      <c r="N3477" s="5">
        <v>9.75</v>
      </c>
      <c r="O3477" s="7">
        <v>3</v>
      </c>
      <c r="P3477" s="5">
        <v>6.33</v>
      </c>
      <c r="Q3477" s="5">
        <v>3.42</v>
      </c>
      <c r="R3477" s="22">
        <f>Tabla1[[#This Row],[Fecha de Envío]]-Tabla1[[#This Row],[Fecha de Orden]]</f>
        <v>14</v>
      </c>
      <c r="S3477" s="24">
        <f>YEAR(Tabla1[[#This Row],[Fecha de Orden]])</f>
        <v>2022</v>
      </c>
      <c r="T3477" t="str">
        <f>VLOOKUP(Tabla1[[#This Row],[Nombre del Producto]],Tabla2[[Nombre Producto]:[Costo Unitario]],2,FALSE)</f>
        <v>Wicked Choccy's</v>
      </c>
      <c r="U3477" t="str">
        <f>VLOOKUP(Tabla1[[#This Row],[Fábrica]],Tabla3[],4,FALSE)</f>
        <v>Georgia</v>
      </c>
    </row>
    <row r="3478" spans="1:21" x14ac:dyDescent="0.25">
      <c r="A3478" t="s">
        <v>1969</v>
      </c>
      <c r="B3478" s="3">
        <v>44925</v>
      </c>
      <c r="C3478" s="3">
        <v>44939</v>
      </c>
      <c r="D3478" t="s">
        <v>18</v>
      </c>
      <c r="E3478">
        <v>135580</v>
      </c>
      <c r="F3478" t="s">
        <v>19</v>
      </c>
      <c r="G3478" t="s">
        <v>53</v>
      </c>
      <c r="H3478" t="s">
        <v>21</v>
      </c>
      <c r="I3478">
        <v>90049</v>
      </c>
      <c r="J3478" t="s">
        <v>22</v>
      </c>
      <c r="K3478" t="s">
        <v>23</v>
      </c>
      <c r="L3478" t="s">
        <v>24</v>
      </c>
      <c r="M3478" t="s">
        <v>25</v>
      </c>
      <c r="N3478" s="5">
        <v>22.5</v>
      </c>
      <c r="O3478" s="7">
        <v>6</v>
      </c>
      <c r="P3478" s="5">
        <v>14.7</v>
      </c>
      <c r="Q3478" s="5">
        <v>7.8</v>
      </c>
      <c r="R3478" s="22">
        <f>Tabla1[[#This Row],[Fecha de Envío]]-Tabla1[[#This Row],[Fecha de Orden]]</f>
        <v>14</v>
      </c>
      <c r="S3478" s="24">
        <f>YEAR(Tabla1[[#This Row],[Fecha de Orden]])</f>
        <v>2022</v>
      </c>
      <c r="T3478" t="str">
        <f>VLOOKUP(Tabla1[[#This Row],[Nombre del Producto]],Tabla2[[Nombre Producto]:[Costo Unitario]],2,FALSE)</f>
        <v>Wicked Choccy's</v>
      </c>
      <c r="U3478" t="str">
        <f>VLOOKUP(Tabla1[[#This Row],[Fábrica]],Tabla3[],4,FALSE)</f>
        <v>Georgia</v>
      </c>
    </row>
    <row r="3479" spans="1:21" x14ac:dyDescent="0.25">
      <c r="A3479" t="s">
        <v>1970</v>
      </c>
      <c r="B3479" s="3">
        <v>44925</v>
      </c>
      <c r="C3479" s="3">
        <v>44939</v>
      </c>
      <c r="D3479" t="s">
        <v>18</v>
      </c>
      <c r="E3479">
        <v>135580</v>
      </c>
      <c r="F3479" t="s">
        <v>19</v>
      </c>
      <c r="G3479" t="s">
        <v>53</v>
      </c>
      <c r="H3479" t="s">
        <v>21</v>
      </c>
      <c r="I3479">
        <v>90049</v>
      </c>
      <c r="J3479" t="s">
        <v>22</v>
      </c>
      <c r="K3479" t="s">
        <v>23</v>
      </c>
      <c r="L3479" t="s">
        <v>45</v>
      </c>
      <c r="M3479" t="s">
        <v>46</v>
      </c>
      <c r="N3479" s="5">
        <v>10.47</v>
      </c>
      <c r="O3479" s="7">
        <v>3</v>
      </c>
      <c r="P3479" s="5">
        <v>7.47</v>
      </c>
      <c r="Q3479" s="5">
        <v>3</v>
      </c>
      <c r="R3479" s="22">
        <f>Tabla1[[#This Row],[Fecha de Envío]]-Tabla1[[#This Row],[Fecha de Orden]]</f>
        <v>14</v>
      </c>
      <c r="S3479" s="24">
        <f>YEAR(Tabla1[[#This Row],[Fecha de Orden]])</f>
        <v>2022</v>
      </c>
      <c r="T3479" t="str">
        <f>VLOOKUP(Tabla1[[#This Row],[Nombre del Producto]],Tabla2[[Nombre Producto]:[Costo Unitario]],2,FALSE)</f>
        <v>Lot's O' Nuts</v>
      </c>
      <c r="U3479" t="str">
        <f>VLOOKUP(Tabla1[[#This Row],[Fábrica]],Tabla3[],4,FALSE)</f>
        <v>Arizona</v>
      </c>
    </row>
    <row r="3480" spans="1:21" x14ac:dyDescent="0.25">
      <c r="A3480" t="s">
        <v>544</v>
      </c>
      <c r="B3480" s="3">
        <v>44926</v>
      </c>
      <c r="C3480" s="3">
        <v>44938</v>
      </c>
      <c r="D3480" t="s">
        <v>71</v>
      </c>
      <c r="E3480">
        <v>139780</v>
      </c>
      <c r="F3480" t="s">
        <v>19</v>
      </c>
      <c r="G3480" t="s">
        <v>92</v>
      </c>
      <c r="H3480" t="s">
        <v>93</v>
      </c>
      <c r="I3480">
        <v>48205</v>
      </c>
      <c r="J3480" t="s">
        <v>22</v>
      </c>
      <c r="K3480" t="s">
        <v>43</v>
      </c>
      <c r="L3480" t="s">
        <v>33</v>
      </c>
      <c r="M3480" t="s">
        <v>34</v>
      </c>
      <c r="N3480" s="5">
        <v>28.8</v>
      </c>
      <c r="O3480" s="7">
        <v>8</v>
      </c>
      <c r="P3480" s="5">
        <v>19.2</v>
      </c>
      <c r="Q3480" s="5">
        <v>9.6</v>
      </c>
      <c r="R3480" s="22">
        <f>Tabla1[[#This Row],[Fecha de Envío]]-Tabla1[[#This Row],[Fecha de Orden]]</f>
        <v>12</v>
      </c>
      <c r="S3480" s="24">
        <f>YEAR(Tabla1[[#This Row],[Fecha de Orden]])</f>
        <v>2022</v>
      </c>
      <c r="T3480" t="str">
        <f>VLOOKUP(Tabla1[[#This Row],[Nombre del Producto]],Tabla2[[Nombre Producto]:[Costo Unitario]],2,FALSE)</f>
        <v>Lot's O' Nuts</v>
      </c>
      <c r="U3480" t="str">
        <f>VLOOKUP(Tabla1[[#This Row],[Fábrica]],Tabla3[],4,FALSE)</f>
        <v>Arizona</v>
      </c>
    </row>
    <row r="3481" spans="1:21" x14ac:dyDescent="0.25">
      <c r="A3481" t="s">
        <v>1162</v>
      </c>
      <c r="B3481" s="3">
        <v>44926</v>
      </c>
      <c r="C3481" s="3">
        <v>44940</v>
      </c>
      <c r="D3481" t="s">
        <v>18</v>
      </c>
      <c r="E3481">
        <v>120901</v>
      </c>
      <c r="F3481" t="s">
        <v>19</v>
      </c>
      <c r="G3481" t="s">
        <v>703</v>
      </c>
      <c r="H3481" t="s">
        <v>42</v>
      </c>
      <c r="I3481">
        <v>78745</v>
      </c>
      <c r="J3481" t="s">
        <v>22</v>
      </c>
      <c r="K3481" t="s">
        <v>43</v>
      </c>
      <c r="L3481" t="s">
        <v>45</v>
      </c>
      <c r="M3481" t="s">
        <v>46</v>
      </c>
      <c r="N3481" s="5">
        <v>6.98</v>
      </c>
      <c r="O3481" s="7">
        <v>2</v>
      </c>
      <c r="P3481" s="5">
        <v>4.9800000000000004</v>
      </c>
      <c r="Q3481" s="5">
        <v>2</v>
      </c>
      <c r="R3481" s="22">
        <f>Tabla1[[#This Row],[Fecha de Envío]]-Tabla1[[#This Row],[Fecha de Orden]]</f>
        <v>14</v>
      </c>
      <c r="S3481" s="24">
        <f>YEAR(Tabla1[[#This Row],[Fecha de Orden]])</f>
        <v>2022</v>
      </c>
      <c r="T3481" t="str">
        <f>VLOOKUP(Tabla1[[#This Row],[Nombre del Producto]],Tabla2[[Nombre Producto]:[Costo Unitario]],2,FALSE)</f>
        <v>Lot's O' Nuts</v>
      </c>
      <c r="U3481" t="str">
        <f>VLOOKUP(Tabla1[[#This Row],[Fábrica]],Tabla3[],4,FALSE)</f>
        <v>Arizona</v>
      </c>
    </row>
    <row r="3482" spans="1:21" x14ac:dyDescent="0.25">
      <c r="A3482" t="s">
        <v>1163</v>
      </c>
      <c r="B3482" s="3">
        <v>44926</v>
      </c>
      <c r="C3482" s="3">
        <v>44940</v>
      </c>
      <c r="D3482" t="s">
        <v>18</v>
      </c>
      <c r="E3482">
        <v>120901</v>
      </c>
      <c r="F3482" t="s">
        <v>19</v>
      </c>
      <c r="G3482" t="s">
        <v>703</v>
      </c>
      <c r="H3482" t="s">
        <v>42</v>
      </c>
      <c r="I3482">
        <v>78745</v>
      </c>
      <c r="J3482" t="s">
        <v>22</v>
      </c>
      <c r="K3482" t="s">
        <v>43</v>
      </c>
      <c r="L3482" t="s">
        <v>36</v>
      </c>
      <c r="M3482" t="s">
        <v>37</v>
      </c>
      <c r="N3482" s="5">
        <v>6.5</v>
      </c>
      <c r="O3482" s="7">
        <v>2</v>
      </c>
      <c r="P3482" s="5">
        <v>4.22</v>
      </c>
      <c r="Q3482" s="5">
        <v>2.2799999999999998</v>
      </c>
      <c r="R3482" s="22">
        <f>Tabla1[[#This Row],[Fecha de Envío]]-Tabla1[[#This Row],[Fecha de Orden]]</f>
        <v>14</v>
      </c>
      <c r="S3482" s="24">
        <f>YEAR(Tabla1[[#This Row],[Fecha de Orden]])</f>
        <v>2022</v>
      </c>
      <c r="T3482" t="str">
        <f>VLOOKUP(Tabla1[[#This Row],[Nombre del Producto]],Tabla2[[Nombre Producto]:[Costo Unitario]],2,FALSE)</f>
        <v>Wicked Choccy's</v>
      </c>
      <c r="U3482" t="str">
        <f>VLOOKUP(Tabla1[[#This Row],[Fábrica]],Tabla3[],4,FALSE)</f>
        <v>Georgia</v>
      </c>
    </row>
    <row r="3483" spans="1:21" x14ac:dyDescent="0.25">
      <c r="A3483" t="s">
        <v>1164</v>
      </c>
      <c r="B3483" s="3">
        <v>44926</v>
      </c>
      <c r="C3483" s="3">
        <v>44940</v>
      </c>
      <c r="D3483" t="s">
        <v>18</v>
      </c>
      <c r="E3483">
        <v>120901</v>
      </c>
      <c r="F3483" t="s">
        <v>19</v>
      </c>
      <c r="G3483" t="s">
        <v>703</v>
      </c>
      <c r="H3483" t="s">
        <v>42</v>
      </c>
      <c r="I3483">
        <v>78745</v>
      </c>
      <c r="J3483" t="s">
        <v>22</v>
      </c>
      <c r="K3483" t="s">
        <v>43</v>
      </c>
      <c r="L3483" t="s">
        <v>27</v>
      </c>
      <c r="M3483" t="s">
        <v>28</v>
      </c>
      <c r="N3483" s="5">
        <v>7.2</v>
      </c>
      <c r="O3483" s="7">
        <v>2</v>
      </c>
      <c r="P3483" s="5">
        <v>5</v>
      </c>
      <c r="Q3483" s="5">
        <v>2.2000000000000002</v>
      </c>
      <c r="R3483" s="22">
        <f>Tabla1[[#This Row],[Fecha de Envío]]-Tabla1[[#This Row],[Fecha de Orden]]</f>
        <v>14</v>
      </c>
      <c r="S3483" s="24">
        <f>YEAR(Tabla1[[#This Row],[Fecha de Orden]])</f>
        <v>2022</v>
      </c>
      <c r="T3483" t="str">
        <f>VLOOKUP(Tabla1[[#This Row],[Nombre del Producto]],Tabla2[[Nombre Producto]:[Costo Unitario]],2,FALSE)</f>
        <v>Lot's O' Nuts</v>
      </c>
      <c r="U3483" t="str">
        <f>VLOOKUP(Tabla1[[#This Row],[Fábrica]],Tabla3[],4,FALSE)</f>
        <v>Arizona</v>
      </c>
    </row>
    <row r="3484" spans="1:21" x14ac:dyDescent="0.25">
      <c r="A3484" t="s">
        <v>4783</v>
      </c>
      <c r="B3484" s="3">
        <v>44926</v>
      </c>
      <c r="C3484" s="3">
        <v>44940</v>
      </c>
      <c r="D3484" t="s">
        <v>18</v>
      </c>
      <c r="E3484">
        <v>109197</v>
      </c>
      <c r="F3484" t="s">
        <v>19</v>
      </c>
      <c r="G3484" t="s">
        <v>4784</v>
      </c>
      <c r="H3484" t="s">
        <v>292</v>
      </c>
      <c r="I3484">
        <v>59801</v>
      </c>
      <c r="J3484" t="s">
        <v>22</v>
      </c>
      <c r="K3484" t="s">
        <v>23</v>
      </c>
      <c r="L3484" t="s">
        <v>45</v>
      </c>
      <c r="M3484" t="s">
        <v>46</v>
      </c>
      <c r="N3484" s="5">
        <v>6.98</v>
      </c>
      <c r="O3484" s="7">
        <v>2</v>
      </c>
      <c r="P3484" s="5">
        <v>4.9800000000000004</v>
      </c>
      <c r="Q3484" s="5">
        <v>2</v>
      </c>
      <c r="R3484" s="22">
        <f>Tabla1[[#This Row],[Fecha de Envío]]-Tabla1[[#This Row],[Fecha de Orden]]</f>
        <v>14</v>
      </c>
      <c r="S3484" s="24">
        <f>YEAR(Tabla1[[#This Row],[Fecha de Orden]])</f>
        <v>2022</v>
      </c>
      <c r="T3484" t="str">
        <f>VLOOKUP(Tabla1[[#This Row],[Nombre del Producto]],Tabla2[[Nombre Producto]:[Costo Unitario]],2,FALSE)</f>
        <v>Lot's O' Nuts</v>
      </c>
      <c r="U3484" t="str">
        <f>VLOOKUP(Tabla1[[#This Row],[Fábrica]],Tabla3[],4,FALSE)</f>
        <v>Arizona</v>
      </c>
    </row>
    <row r="3485" spans="1:21" x14ac:dyDescent="0.25">
      <c r="A3485" t="s">
        <v>5024</v>
      </c>
      <c r="B3485" s="3">
        <v>44926</v>
      </c>
      <c r="C3485" s="3">
        <v>44939</v>
      </c>
      <c r="D3485" t="s">
        <v>71</v>
      </c>
      <c r="E3485">
        <v>109470</v>
      </c>
      <c r="F3485" t="s">
        <v>19</v>
      </c>
      <c r="G3485" t="s">
        <v>178</v>
      </c>
      <c r="H3485" t="s">
        <v>116</v>
      </c>
      <c r="I3485">
        <v>42420</v>
      </c>
      <c r="J3485" t="s">
        <v>22</v>
      </c>
      <c r="K3485" t="s">
        <v>66</v>
      </c>
      <c r="L3485" t="s">
        <v>27</v>
      </c>
      <c r="M3485" t="s">
        <v>28</v>
      </c>
      <c r="N3485" s="5">
        <v>43.2</v>
      </c>
      <c r="O3485" s="7">
        <v>12</v>
      </c>
      <c r="P3485" s="5">
        <v>30</v>
      </c>
      <c r="Q3485" s="5">
        <v>13.2</v>
      </c>
      <c r="R3485" s="22">
        <f>Tabla1[[#This Row],[Fecha de Envío]]-Tabla1[[#This Row],[Fecha de Orden]]</f>
        <v>13</v>
      </c>
      <c r="S3485" s="24">
        <f>YEAR(Tabla1[[#This Row],[Fecha de Orden]])</f>
        <v>2022</v>
      </c>
      <c r="T3485" t="str">
        <f>VLOOKUP(Tabla1[[#This Row],[Nombre del Producto]],Tabla2[[Nombre Producto]:[Costo Unitario]],2,FALSE)</f>
        <v>Lot's O' Nuts</v>
      </c>
      <c r="U3485" t="str">
        <f>VLOOKUP(Tabla1[[#This Row],[Fábrica]],Tabla3[],4,FALSE)</f>
        <v>Arizona</v>
      </c>
    </row>
    <row r="3486" spans="1:21" x14ac:dyDescent="0.25">
      <c r="A3486" t="s">
        <v>5025</v>
      </c>
      <c r="B3486" s="3">
        <v>44926</v>
      </c>
      <c r="C3486" s="3">
        <v>44939</v>
      </c>
      <c r="D3486" t="s">
        <v>71</v>
      </c>
      <c r="E3486">
        <v>109470</v>
      </c>
      <c r="F3486" t="s">
        <v>19</v>
      </c>
      <c r="G3486" t="s">
        <v>178</v>
      </c>
      <c r="H3486" t="s">
        <v>116</v>
      </c>
      <c r="I3486">
        <v>42420</v>
      </c>
      <c r="J3486" t="s">
        <v>22</v>
      </c>
      <c r="K3486" t="s">
        <v>66</v>
      </c>
      <c r="L3486" t="s">
        <v>33</v>
      </c>
      <c r="M3486" t="s">
        <v>34</v>
      </c>
      <c r="N3486" s="5">
        <v>14.4</v>
      </c>
      <c r="O3486" s="7">
        <v>4</v>
      </c>
      <c r="P3486" s="5">
        <v>9.6</v>
      </c>
      <c r="Q3486" s="5">
        <v>4.8</v>
      </c>
      <c r="R3486" s="22">
        <f>Tabla1[[#This Row],[Fecha de Envío]]-Tabla1[[#This Row],[Fecha de Orden]]</f>
        <v>13</v>
      </c>
      <c r="S3486" s="24">
        <f>YEAR(Tabla1[[#This Row],[Fecha de Orden]])</f>
        <v>2022</v>
      </c>
      <c r="T3486" t="str">
        <f>VLOOKUP(Tabla1[[#This Row],[Nombre del Producto]],Tabla2[[Nombre Producto]:[Costo Unitario]],2,FALSE)</f>
        <v>Lot's O' Nuts</v>
      </c>
      <c r="U3486" t="str">
        <f>VLOOKUP(Tabla1[[#This Row],[Fábrica]],Tabla3[],4,FALSE)</f>
        <v>Arizona</v>
      </c>
    </row>
    <row r="3487" spans="1:21" x14ac:dyDescent="0.25">
      <c r="A3487" t="s">
        <v>8660</v>
      </c>
      <c r="B3487" s="3">
        <v>44926</v>
      </c>
      <c r="C3487" s="3">
        <v>44941</v>
      </c>
      <c r="D3487" t="s">
        <v>18</v>
      </c>
      <c r="E3487">
        <v>156377</v>
      </c>
      <c r="F3487" t="s">
        <v>19</v>
      </c>
      <c r="G3487" t="s">
        <v>624</v>
      </c>
      <c r="H3487" t="s">
        <v>42</v>
      </c>
      <c r="I3487">
        <v>75051</v>
      </c>
      <c r="J3487" t="s">
        <v>22</v>
      </c>
      <c r="K3487" t="s">
        <v>43</v>
      </c>
      <c r="L3487" t="s">
        <v>27</v>
      </c>
      <c r="M3487" t="s">
        <v>28</v>
      </c>
      <c r="N3487" s="5">
        <v>18</v>
      </c>
      <c r="O3487" s="7">
        <v>5</v>
      </c>
      <c r="P3487" s="5">
        <v>12.5</v>
      </c>
      <c r="Q3487" s="5">
        <v>5.5</v>
      </c>
      <c r="R3487" s="22">
        <f>Tabla1[[#This Row],[Fecha de Envío]]-Tabla1[[#This Row],[Fecha de Orden]]</f>
        <v>15</v>
      </c>
      <c r="S3487" s="24">
        <f>YEAR(Tabla1[[#This Row],[Fecha de Orden]])</f>
        <v>2022</v>
      </c>
      <c r="T3487" t="str">
        <f>VLOOKUP(Tabla1[[#This Row],[Nombre del Producto]],Tabla2[[Nombre Producto]:[Costo Unitario]],2,FALSE)</f>
        <v>Lot's O' Nuts</v>
      </c>
      <c r="U3487" t="str">
        <f>VLOOKUP(Tabla1[[#This Row],[Fábrica]],Tabla3[],4,FALSE)</f>
        <v>Arizona</v>
      </c>
    </row>
    <row r="3488" spans="1:21" x14ac:dyDescent="0.25">
      <c r="A3488" t="s">
        <v>8661</v>
      </c>
      <c r="B3488" s="3">
        <v>44926</v>
      </c>
      <c r="C3488" s="3">
        <v>44941</v>
      </c>
      <c r="D3488" t="s">
        <v>18</v>
      </c>
      <c r="E3488">
        <v>156377</v>
      </c>
      <c r="F3488" t="s">
        <v>19</v>
      </c>
      <c r="G3488" t="s">
        <v>624</v>
      </c>
      <c r="H3488" t="s">
        <v>42</v>
      </c>
      <c r="I3488">
        <v>75051</v>
      </c>
      <c r="J3488" t="s">
        <v>22</v>
      </c>
      <c r="K3488" t="s">
        <v>43</v>
      </c>
      <c r="L3488" t="s">
        <v>36</v>
      </c>
      <c r="M3488" t="s">
        <v>37</v>
      </c>
      <c r="N3488" s="5">
        <v>13</v>
      </c>
      <c r="O3488" s="7">
        <v>4</v>
      </c>
      <c r="P3488" s="5">
        <v>8.44</v>
      </c>
      <c r="Q3488" s="5">
        <v>4.5599999999999996</v>
      </c>
      <c r="R3488" s="22">
        <f>Tabla1[[#This Row],[Fecha de Envío]]-Tabla1[[#This Row],[Fecha de Orden]]</f>
        <v>15</v>
      </c>
      <c r="S3488" s="24">
        <f>YEAR(Tabla1[[#This Row],[Fecha de Orden]])</f>
        <v>2022</v>
      </c>
      <c r="T3488" t="str">
        <f>VLOOKUP(Tabla1[[#This Row],[Nombre del Producto]],Tabla2[[Nombre Producto]:[Costo Unitario]],2,FALSE)</f>
        <v>Wicked Choccy's</v>
      </c>
      <c r="U3488" t="str">
        <f>VLOOKUP(Tabla1[[#This Row],[Fábrica]],Tabla3[],4,FALSE)</f>
        <v>Georgia</v>
      </c>
    </row>
    <row r="3489" spans="1:21" x14ac:dyDescent="0.25">
      <c r="A3489" t="s">
        <v>1242</v>
      </c>
      <c r="B3489" s="3">
        <v>44928</v>
      </c>
      <c r="C3489" s="3">
        <v>44943</v>
      </c>
      <c r="D3489" t="s">
        <v>18</v>
      </c>
      <c r="E3489">
        <v>160304</v>
      </c>
      <c r="F3489" t="s">
        <v>19</v>
      </c>
      <c r="G3489" t="s">
        <v>1243</v>
      </c>
      <c r="H3489" t="s">
        <v>583</v>
      </c>
      <c r="I3489">
        <v>20877</v>
      </c>
      <c r="J3489" t="s">
        <v>22</v>
      </c>
      <c r="K3489" t="s">
        <v>32</v>
      </c>
      <c r="L3489" t="s">
        <v>36</v>
      </c>
      <c r="M3489" t="s">
        <v>37</v>
      </c>
      <c r="N3489" s="5">
        <v>9.75</v>
      </c>
      <c r="O3489" s="7">
        <v>3</v>
      </c>
      <c r="P3489" s="5">
        <v>6.33</v>
      </c>
      <c r="Q3489" s="5">
        <v>3.42</v>
      </c>
      <c r="R3489" s="22">
        <f>Tabla1[[#This Row],[Fecha de Envío]]-Tabla1[[#This Row],[Fecha de Orden]]</f>
        <v>15</v>
      </c>
      <c r="S3489" s="24">
        <f>YEAR(Tabla1[[#This Row],[Fecha de Orden]])</f>
        <v>2023</v>
      </c>
      <c r="T3489" t="str">
        <f>VLOOKUP(Tabla1[[#This Row],[Nombre del Producto]],Tabla2[[Nombre Producto]:[Costo Unitario]],2,FALSE)</f>
        <v>Wicked Choccy's</v>
      </c>
      <c r="U3489" t="str">
        <f>VLOOKUP(Tabla1[[#This Row],[Fábrica]],Tabla3[],4,FALSE)</f>
        <v>Georgia</v>
      </c>
    </row>
    <row r="3490" spans="1:21" x14ac:dyDescent="0.25">
      <c r="A3490" t="s">
        <v>1244</v>
      </c>
      <c r="B3490" s="3">
        <v>44928</v>
      </c>
      <c r="C3490" s="3">
        <v>44943</v>
      </c>
      <c r="D3490" t="s">
        <v>18</v>
      </c>
      <c r="E3490">
        <v>160304</v>
      </c>
      <c r="F3490" t="s">
        <v>19</v>
      </c>
      <c r="G3490" t="s">
        <v>1243</v>
      </c>
      <c r="H3490" t="s">
        <v>583</v>
      </c>
      <c r="I3490">
        <v>20877</v>
      </c>
      <c r="J3490" t="s">
        <v>148</v>
      </c>
      <c r="K3490" t="s">
        <v>32</v>
      </c>
      <c r="L3490" t="s">
        <v>149</v>
      </c>
      <c r="M3490" t="s">
        <v>150</v>
      </c>
      <c r="N3490" s="5">
        <v>2.5</v>
      </c>
      <c r="O3490" s="7">
        <v>2</v>
      </c>
      <c r="P3490" s="5">
        <v>1.3</v>
      </c>
      <c r="Q3490" s="5">
        <v>1.2</v>
      </c>
      <c r="R3490" s="22">
        <f>Tabla1[[#This Row],[Fecha de Envío]]-Tabla1[[#This Row],[Fecha de Orden]]</f>
        <v>15</v>
      </c>
      <c r="S3490" s="24">
        <f>YEAR(Tabla1[[#This Row],[Fecha de Orden]])</f>
        <v>2023</v>
      </c>
      <c r="T3490" t="str">
        <f>VLOOKUP(Tabla1[[#This Row],[Nombre del Producto]],Tabla2[[Nombre Producto]:[Costo Unitario]],2,FALSE)</f>
        <v>Secret Factory</v>
      </c>
      <c r="U3490" t="str">
        <f>VLOOKUP(Tabla1[[#This Row],[Fábrica]],Tabla3[],4,FALSE)</f>
        <v>Illinois</v>
      </c>
    </row>
    <row r="3491" spans="1:21" x14ac:dyDescent="0.25">
      <c r="A3491" t="s">
        <v>1314</v>
      </c>
      <c r="B3491" s="3">
        <v>44929</v>
      </c>
      <c r="C3491" s="3">
        <v>44944</v>
      </c>
      <c r="D3491" t="s">
        <v>18</v>
      </c>
      <c r="E3491">
        <v>105207</v>
      </c>
      <c r="F3491" t="s">
        <v>19</v>
      </c>
      <c r="G3491" t="s">
        <v>1315</v>
      </c>
      <c r="H3491" t="s">
        <v>110</v>
      </c>
      <c r="I3491">
        <v>74012</v>
      </c>
      <c r="J3491" t="s">
        <v>22</v>
      </c>
      <c r="K3491" t="s">
        <v>43</v>
      </c>
      <c r="L3491" t="s">
        <v>27</v>
      </c>
      <c r="M3491" t="s">
        <v>28</v>
      </c>
      <c r="N3491" s="5">
        <v>25.2</v>
      </c>
      <c r="O3491" s="7">
        <v>7</v>
      </c>
      <c r="P3491" s="5">
        <v>17.5</v>
      </c>
      <c r="Q3491" s="5">
        <v>7.7</v>
      </c>
      <c r="R3491" s="22">
        <f>Tabla1[[#This Row],[Fecha de Envío]]-Tabla1[[#This Row],[Fecha de Orden]]</f>
        <v>15</v>
      </c>
      <c r="S3491" s="24">
        <f>YEAR(Tabla1[[#This Row],[Fecha de Orden]])</f>
        <v>2023</v>
      </c>
      <c r="T3491" t="str">
        <f>VLOOKUP(Tabla1[[#This Row],[Nombre del Producto]],Tabla2[[Nombre Producto]:[Costo Unitario]],2,FALSE)</f>
        <v>Lot's O' Nuts</v>
      </c>
      <c r="U3491" t="str">
        <f>VLOOKUP(Tabla1[[#This Row],[Fábrica]],Tabla3[],4,FALSE)</f>
        <v>Arizona</v>
      </c>
    </row>
    <row r="3492" spans="1:21" x14ac:dyDescent="0.25">
      <c r="A3492" t="s">
        <v>1316</v>
      </c>
      <c r="B3492" s="3">
        <v>44929</v>
      </c>
      <c r="C3492" s="3">
        <v>44944</v>
      </c>
      <c r="D3492" t="s">
        <v>18</v>
      </c>
      <c r="E3492">
        <v>105207</v>
      </c>
      <c r="F3492" t="s">
        <v>19</v>
      </c>
      <c r="G3492" t="s">
        <v>1315</v>
      </c>
      <c r="H3492" t="s">
        <v>110</v>
      </c>
      <c r="I3492">
        <v>74012</v>
      </c>
      <c r="J3492" t="s">
        <v>22</v>
      </c>
      <c r="K3492" t="s">
        <v>43</v>
      </c>
      <c r="L3492" t="s">
        <v>24</v>
      </c>
      <c r="M3492" t="s">
        <v>25</v>
      </c>
      <c r="N3492" s="5">
        <v>7.5</v>
      </c>
      <c r="O3492" s="7">
        <v>2</v>
      </c>
      <c r="P3492" s="5">
        <v>4.9000000000000004</v>
      </c>
      <c r="Q3492" s="5">
        <v>2.6</v>
      </c>
      <c r="R3492" s="22">
        <f>Tabla1[[#This Row],[Fecha de Envío]]-Tabla1[[#This Row],[Fecha de Orden]]</f>
        <v>15</v>
      </c>
      <c r="S3492" s="24">
        <f>YEAR(Tabla1[[#This Row],[Fecha de Orden]])</f>
        <v>2023</v>
      </c>
      <c r="T3492" t="str">
        <f>VLOOKUP(Tabla1[[#This Row],[Nombre del Producto]],Tabla2[[Nombre Producto]:[Costo Unitario]],2,FALSE)</f>
        <v>Wicked Choccy's</v>
      </c>
      <c r="U3492" t="str">
        <f>VLOOKUP(Tabla1[[#This Row],[Fábrica]],Tabla3[],4,FALSE)</f>
        <v>Georgia</v>
      </c>
    </row>
    <row r="3493" spans="1:21" x14ac:dyDescent="0.25">
      <c r="A3493" t="s">
        <v>1593</v>
      </c>
      <c r="B3493" s="3">
        <v>44929</v>
      </c>
      <c r="C3493" s="3">
        <v>44944</v>
      </c>
      <c r="D3493" t="s">
        <v>18</v>
      </c>
      <c r="E3493">
        <v>116365</v>
      </c>
      <c r="F3493" t="s">
        <v>19</v>
      </c>
      <c r="G3493" t="s">
        <v>908</v>
      </c>
      <c r="H3493" t="s">
        <v>42</v>
      </c>
      <c r="I3493">
        <v>78207</v>
      </c>
      <c r="J3493" t="s">
        <v>22</v>
      </c>
      <c r="K3493" t="s">
        <v>43</v>
      </c>
      <c r="L3493" t="s">
        <v>45</v>
      </c>
      <c r="M3493" t="s">
        <v>46</v>
      </c>
      <c r="N3493" s="5">
        <v>6.98</v>
      </c>
      <c r="O3493" s="7">
        <v>2</v>
      </c>
      <c r="P3493" s="5">
        <v>4.9800000000000004</v>
      </c>
      <c r="Q3493" s="5">
        <v>2</v>
      </c>
      <c r="R3493" s="22">
        <f>Tabla1[[#This Row],[Fecha de Envío]]-Tabla1[[#This Row],[Fecha de Orden]]</f>
        <v>15</v>
      </c>
      <c r="S3493" s="24">
        <f>YEAR(Tabla1[[#This Row],[Fecha de Orden]])</f>
        <v>2023</v>
      </c>
      <c r="T3493" t="str">
        <f>VLOOKUP(Tabla1[[#This Row],[Nombre del Producto]],Tabla2[[Nombre Producto]:[Costo Unitario]],2,FALSE)</f>
        <v>Lot's O' Nuts</v>
      </c>
      <c r="U3493" t="str">
        <f>VLOOKUP(Tabla1[[#This Row],[Fábrica]],Tabla3[],4,FALSE)</f>
        <v>Arizona</v>
      </c>
    </row>
    <row r="3494" spans="1:21" x14ac:dyDescent="0.25">
      <c r="A3494" t="s">
        <v>1594</v>
      </c>
      <c r="B3494" s="3">
        <v>44929</v>
      </c>
      <c r="C3494" s="3">
        <v>44944</v>
      </c>
      <c r="D3494" t="s">
        <v>18</v>
      </c>
      <c r="E3494">
        <v>116365</v>
      </c>
      <c r="F3494" t="s">
        <v>19</v>
      </c>
      <c r="G3494" t="s">
        <v>908</v>
      </c>
      <c r="H3494" t="s">
        <v>42</v>
      </c>
      <c r="I3494">
        <v>78207</v>
      </c>
      <c r="J3494" t="s">
        <v>22</v>
      </c>
      <c r="K3494" t="s">
        <v>43</v>
      </c>
      <c r="L3494" t="s">
        <v>24</v>
      </c>
      <c r="M3494" t="s">
        <v>25</v>
      </c>
      <c r="N3494" s="5">
        <v>18.75</v>
      </c>
      <c r="O3494" s="7">
        <v>5</v>
      </c>
      <c r="P3494" s="5">
        <v>12.25</v>
      </c>
      <c r="Q3494" s="5">
        <v>6.5</v>
      </c>
      <c r="R3494" s="22">
        <f>Tabla1[[#This Row],[Fecha de Envío]]-Tabla1[[#This Row],[Fecha de Orden]]</f>
        <v>15</v>
      </c>
      <c r="S3494" s="24">
        <f>YEAR(Tabla1[[#This Row],[Fecha de Orden]])</f>
        <v>2023</v>
      </c>
      <c r="T3494" t="str">
        <f>VLOOKUP(Tabla1[[#This Row],[Nombre del Producto]],Tabla2[[Nombre Producto]:[Costo Unitario]],2,FALSE)</f>
        <v>Wicked Choccy's</v>
      </c>
      <c r="U3494" t="str">
        <f>VLOOKUP(Tabla1[[#This Row],[Fábrica]],Tabla3[],4,FALSE)</f>
        <v>Georgia</v>
      </c>
    </row>
    <row r="3495" spans="1:21" x14ac:dyDescent="0.25">
      <c r="A3495" t="s">
        <v>5638</v>
      </c>
      <c r="B3495" s="3">
        <v>44929</v>
      </c>
      <c r="C3495" s="3">
        <v>44941</v>
      </c>
      <c r="D3495" t="s">
        <v>39</v>
      </c>
      <c r="E3495">
        <v>125206</v>
      </c>
      <c r="F3495" t="s">
        <v>19</v>
      </c>
      <c r="G3495" t="s">
        <v>53</v>
      </c>
      <c r="H3495" t="s">
        <v>21</v>
      </c>
      <c r="I3495">
        <v>90045</v>
      </c>
      <c r="J3495" t="s">
        <v>22</v>
      </c>
      <c r="K3495" t="s">
        <v>23</v>
      </c>
      <c r="L3495" t="s">
        <v>27</v>
      </c>
      <c r="M3495" t="s">
        <v>28</v>
      </c>
      <c r="N3495" s="5">
        <v>7.2</v>
      </c>
      <c r="O3495" s="7">
        <v>2</v>
      </c>
      <c r="P3495" s="5">
        <v>5</v>
      </c>
      <c r="Q3495" s="5">
        <v>2.2000000000000002</v>
      </c>
      <c r="R3495" s="22">
        <f>Tabla1[[#This Row],[Fecha de Envío]]-Tabla1[[#This Row],[Fecha de Orden]]</f>
        <v>12</v>
      </c>
      <c r="S3495" s="24">
        <f>YEAR(Tabla1[[#This Row],[Fecha de Orden]])</f>
        <v>2023</v>
      </c>
      <c r="T3495" t="str">
        <f>VLOOKUP(Tabla1[[#This Row],[Nombre del Producto]],Tabla2[[Nombre Producto]:[Costo Unitario]],2,FALSE)</f>
        <v>Lot's O' Nuts</v>
      </c>
      <c r="U3495" t="str">
        <f>VLOOKUP(Tabla1[[#This Row],[Fábrica]],Tabla3[],4,FALSE)</f>
        <v>Arizona</v>
      </c>
    </row>
    <row r="3496" spans="1:21" x14ac:dyDescent="0.25">
      <c r="A3496" t="s">
        <v>1366</v>
      </c>
      <c r="B3496" s="3">
        <v>44930</v>
      </c>
      <c r="C3496" s="3">
        <v>44944</v>
      </c>
      <c r="D3496" t="s">
        <v>18</v>
      </c>
      <c r="E3496">
        <v>158211</v>
      </c>
      <c r="F3496" t="s">
        <v>19</v>
      </c>
      <c r="G3496" t="s">
        <v>144</v>
      </c>
      <c r="H3496" t="s">
        <v>101</v>
      </c>
      <c r="I3496">
        <v>19143</v>
      </c>
      <c r="J3496" t="s">
        <v>22</v>
      </c>
      <c r="K3496" t="s">
        <v>32</v>
      </c>
      <c r="L3496" t="s">
        <v>24</v>
      </c>
      <c r="M3496" t="s">
        <v>25</v>
      </c>
      <c r="N3496" s="5">
        <v>3.75</v>
      </c>
      <c r="O3496" s="7">
        <v>1</v>
      </c>
      <c r="P3496" s="5">
        <v>2.4500000000000002</v>
      </c>
      <c r="Q3496" s="5">
        <v>1.3</v>
      </c>
      <c r="R3496" s="22">
        <f>Tabla1[[#This Row],[Fecha de Envío]]-Tabla1[[#This Row],[Fecha de Orden]]</f>
        <v>14</v>
      </c>
      <c r="S3496" s="24">
        <f>YEAR(Tabla1[[#This Row],[Fecha de Orden]])</f>
        <v>2023</v>
      </c>
      <c r="T3496" t="str">
        <f>VLOOKUP(Tabla1[[#This Row],[Nombre del Producto]],Tabla2[[Nombre Producto]:[Costo Unitario]],2,FALSE)</f>
        <v>Wicked Choccy's</v>
      </c>
      <c r="U3496" t="str">
        <f>VLOOKUP(Tabla1[[#This Row],[Fábrica]],Tabla3[],4,FALSE)</f>
        <v>Georgia</v>
      </c>
    </row>
    <row r="3497" spans="1:21" x14ac:dyDescent="0.25">
      <c r="A3497" t="s">
        <v>1367</v>
      </c>
      <c r="B3497" s="3">
        <v>44930</v>
      </c>
      <c r="C3497" s="3">
        <v>44944</v>
      </c>
      <c r="D3497" t="s">
        <v>18</v>
      </c>
      <c r="E3497">
        <v>158211</v>
      </c>
      <c r="F3497" t="s">
        <v>19</v>
      </c>
      <c r="G3497" t="s">
        <v>144</v>
      </c>
      <c r="H3497" t="s">
        <v>101</v>
      </c>
      <c r="I3497">
        <v>19143</v>
      </c>
      <c r="J3497" t="s">
        <v>22</v>
      </c>
      <c r="K3497" t="s">
        <v>32</v>
      </c>
      <c r="L3497" t="s">
        <v>45</v>
      </c>
      <c r="M3497" t="s">
        <v>46</v>
      </c>
      <c r="N3497" s="5">
        <v>20.94</v>
      </c>
      <c r="O3497" s="7">
        <v>6</v>
      </c>
      <c r="P3497" s="5">
        <v>14.94</v>
      </c>
      <c r="Q3497" s="5">
        <v>6</v>
      </c>
      <c r="R3497" s="22">
        <f>Tabla1[[#This Row],[Fecha de Envío]]-Tabla1[[#This Row],[Fecha de Orden]]</f>
        <v>14</v>
      </c>
      <c r="S3497" s="24">
        <f>YEAR(Tabla1[[#This Row],[Fecha de Orden]])</f>
        <v>2023</v>
      </c>
      <c r="T3497" t="str">
        <f>VLOOKUP(Tabla1[[#This Row],[Nombre del Producto]],Tabla2[[Nombre Producto]:[Costo Unitario]],2,FALSE)</f>
        <v>Lot's O' Nuts</v>
      </c>
      <c r="U3497" t="str">
        <f>VLOOKUP(Tabla1[[#This Row],[Fábrica]],Tabla3[],4,FALSE)</f>
        <v>Arizona</v>
      </c>
    </row>
    <row r="3498" spans="1:21" x14ac:dyDescent="0.25">
      <c r="A3498" t="s">
        <v>3130</v>
      </c>
      <c r="B3498" s="3">
        <v>44930</v>
      </c>
      <c r="C3498" s="3">
        <v>44945</v>
      </c>
      <c r="D3498" t="s">
        <v>18</v>
      </c>
      <c r="E3498">
        <v>164630</v>
      </c>
      <c r="F3498" t="s">
        <v>19</v>
      </c>
      <c r="G3498" t="s">
        <v>356</v>
      </c>
      <c r="H3498" t="s">
        <v>98</v>
      </c>
      <c r="I3498">
        <v>28205</v>
      </c>
      <c r="J3498" t="s">
        <v>22</v>
      </c>
      <c r="K3498" t="s">
        <v>66</v>
      </c>
      <c r="L3498" t="s">
        <v>36</v>
      </c>
      <c r="M3498" t="s">
        <v>37</v>
      </c>
      <c r="N3498" s="5">
        <v>13</v>
      </c>
      <c r="O3498" s="7">
        <v>4</v>
      </c>
      <c r="P3498" s="5">
        <v>8.44</v>
      </c>
      <c r="Q3498" s="5">
        <v>4.5599999999999996</v>
      </c>
      <c r="R3498" s="22">
        <f>Tabla1[[#This Row],[Fecha de Envío]]-Tabla1[[#This Row],[Fecha de Orden]]</f>
        <v>15</v>
      </c>
      <c r="S3498" s="24">
        <f>YEAR(Tabla1[[#This Row],[Fecha de Orden]])</f>
        <v>2023</v>
      </c>
      <c r="T3498" t="str">
        <f>VLOOKUP(Tabla1[[#This Row],[Nombre del Producto]],Tabla2[[Nombre Producto]:[Costo Unitario]],2,FALSE)</f>
        <v>Wicked Choccy's</v>
      </c>
      <c r="U3498" t="str">
        <f>VLOOKUP(Tabla1[[#This Row],[Fábrica]],Tabla3[],4,FALSE)</f>
        <v>Georgia</v>
      </c>
    </row>
    <row r="3499" spans="1:21" x14ac:dyDescent="0.25">
      <c r="A3499" t="s">
        <v>593</v>
      </c>
      <c r="B3499" s="3">
        <v>44931</v>
      </c>
      <c r="C3499" s="3">
        <v>44943</v>
      </c>
      <c r="D3499" t="s">
        <v>71</v>
      </c>
      <c r="E3499">
        <v>134474</v>
      </c>
      <c r="F3499" t="s">
        <v>19</v>
      </c>
      <c r="G3499" t="s">
        <v>242</v>
      </c>
      <c r="H3499" t="s">
        <v>255</v>
      </c>
      <c r="I3499">
        <v>32216</v>
      </c>
      <c r="J3499" t="s">
        <v>148</v>
      </c>
      <c r="K3499" t="s">
        <v>66</v>
      </c>
      <c r="L3499" t="s">
        <v>149</v>
      </c>
      <c r="M3499" t="s">
        <v>150</v>
      </c>
      <c r="N3499" s="5">
        <v>2.5</v>
      </c>
      <c r="O3499" s="7">
        <v>2</v>
      </c>
      <c r="P3499" s="5">
        <v>1.3</v>
      </c>
      <c r="Q3499" s="5">
        <v>1.2</v>
      </c>
      <c r="R3499" s="22">
        <f>Tabla1[[#This Row],[Fecha de Envío]]-Tabla1[[#This Row],[Fecha de Orden]]</f>
        <v>12</v>
      </c>
      <c r="S3499" s="24">
        <f>YEAR(Tabla1[[#This Row],[Fecha de Orden]])</f>
        <v>2023</v>
      </c>
      <c r="T3499" t="str">
        <f>VLOOKUP(Tabla1[[#This Row],[Nombre del Producto]],Tabla2[[Nombre Producto]:[Costo Unitario]],2,FALSE)</f>
        <v>Secret Factory</v>
      </c>
      <c r="U3499" t="str">
        <f>VLOOKUP(Tabla1[[#This Row],[Fábrica]],Tabla3[],4,FALSE)</f>
        <v>Illinois</v>
      </c>
    </row>
    <row r="3500" spans="1:21" x14ac:dyDescent="0.25">
      <c r="A3500" t="s">
        <v>594</v>
      </c>
      <c r="B3500" s="3">
        <v>44931</v>
      </c>
      <c r="C3500" s="3">
        <v>44943</v>
      </c>
      <c r="D3500" t="s">
        <v>71</v>
      </c>
      <c r="E3500">
        <v>134474</v>
      </c>
      <c r="F3500" t="s">
        <v>19</v>
      </c>
      <c r="G3500" t="s">
        <v>242</v>
      </c>
      <c r="H3500" t="s">
        <v>255</v>
      </c>
      <c r="I3500">
        <v>32216</v>
      </c>
      <c r="J3500" t="s">
        <v>22</v>
      </c>
      <c r="K3500" t="s">
        <v>66</v>
      </c>
      <c r="L3500" t="s">
        <v>27</v>
      </c>
      <c r="M3500" t="s">
        <v>28</v>
      </c>
      <c r="N3500" s="5">
        <v>21.6</v>
      </c>
      <c r="O3500" s="7">
        <v>6</v>
      </c>
      <c r="P3500" s="5">
        <v>15</v>
      </c>
      <c r="Q3500" s="5">
        <v>6.6</v>
      </c>
      <c r="R3500" s="22">
        <f>Tabla1[[#This Row],[Fecha de Envío]]-Tabla1[[#This Row],[Fecha de Orden]]</f>
        <v>12</v>
      </c>
      <c r="S3500" s="24">
        <f>YEAR(Tabla1[[#This Row],[Fecha de Orden]])</f>
        <v>2023</v>
      </c>
      <c r="T3500" t="str">
        <f>VLOOKUP(Tabla1[[#This Row],[Nombre del Producto]],Tabla2[[Nombre Producto]:[Costo Unitario]],2,FALSE)</f>
        <v>Lot's O' Nuts</v>
      </c>
      <c r="U3500" t="str">
        <f>VLOOKUP(Tabla1[[#This Row],[Fábrica]],Tabla3[],4,FALSE)</f>
        <v>Arizona</v>
      </c>
    </row>
    <row r="3501" spans="1:21" x14ac:dyDescent="0.25">
      <c r="A3501" t="s">
        <v>3027</v>
      </c>
      <c r="B3501" s="3">
        <v>44933</v>
      </c>
      <c r="C3501" s="3">
        <v>44948</v>
      </c>
      <c r="D3501" t="s">
        <v>18</v>
      </c>
      <c r="E3501">
        <v>101938</v>
      </c>
      <c r="F3501" t="s">
        <v>19</v>
      </c>
      <c r="G3501" t="s">
        <v>936</v>
      </c>
      <c r="H3501" t="s">
        <v>21</v>
      </c>
      <c r="I3501">
        <v>94601</v>
      </c>
      <c r="J3501" t="s">
        <v>22</v>
      </c>
      <c r="K3501" t="s">
        <v>23</v>
      </c>
      <c r="L3501" t="s">
        <v>36</v>
      </c>
      <c r="M3501" t="s">
        <v>37</v>
      </c>
      <c r="N3501" s="5">
        <v>3.25</v>
      </c>
      <c r="O3501" s="7">
        <v>1</v>
      </c>
      <c r="P3501" s="5">
        <v>2.11</v>
      </c>
      <c r="Q3501" s="5">
        <v>1.1399999999999999</v>
      </c>
      <c r="R3501" s="22">
        <f>Tabla1[[#This Row],[Fecha de Envío]]-Tabla1[[#This Row],[Fecha de Orden]]</f>
        <v>15</v>
      </c>
      <c r="S3501" s="24">
        <f>YEAR(Tabla1[[#This Row],[Fecha de Orden]])</f>
        <v>2023</v>
      </c>
      <c r="T3501" t="str">
        <f>VLOOKUP(Tabla1[[#This Row],[Nombre del Producto]],Tabla2[[Nombre Producto]:[Costo Unitario]],2,FALSE)</f>
        <v>Wicked Choccy's</v>
      </c>
      <c r="U3501" t="str">
        <f>VLOOKUP(Tabla1[[#This Row],[Fábrica]],Tabla3[],4,FALSE)</f>
        <v>Georgia</v>
      </c>
    </row>
    <row r="3502" spans="1:21" x14ac:dyDescent="0.25">
      <c r="A3502" t="s">
        <v>6733</v>
      </c>
      <c r="B3502" s="3">
        <v>44933</v>
      </c>
      <c r="C3502" s="3">
        <v>44947</v>
      </c>
      <c r="D3502" t="s">
        <v>18</v>
      </c>
      <c r="E3502">
        <v>158806</v>
      </c>
      <c r="F3502" t="s">
        <v>19</v>
      </c>
      <c r="G3502" t="s">
        <v>2991</v>
      </c>
      <c r="H3502" t="s">
        <v>42</v>
      </c>
      <c r="I3502">
        <v>79109</v>
      </c>
      <c r="J3502" t="s">
        <v>22</v>
      </c>
      <c r="K3502" t="s">
        <v>43</v>
      </c>
      <c r="L3502" t="s">
        <v>45</v>
      </c>
      <c r="M3502" t="s">
        <v>46</v>
      </c>
      <c r="N3502" s="5">
        <v>10.47</v>
      </c>
      <c r="O3502" s="7">
        <v>3</v>
      </c>
      <c r="P3502" s="5">
        <v>7.47</v>
      </c>
      <c r="Q3502" s="5">
        <v>3</v>
      </c>
      <c r="R3502" s="22">
        <f>Tabla1[[#This Row],[Fecha de Envío]]-Tabla1[[#This Row],[Fecha de Orden]]</f>
        <v>14</v>
      </c>
      <c r="S3502" s="24">
        <f>YEAR(Tabla1[[#This Row],[Fecha de Orden]])</f>
        <v>2023</v>
      </c>
      <c r="T3502" t="str">
        <f>VLOOKUP(Tabla1[[#This Row],[Nombre del Producto]],Tabla2[[Nombre Producto]:[Costo Unitario]],2,FALSE)</f>
        <v>Lot's O' Nuts</v>
      </c>
      <c r="U3502" t="str">
        <f>VLOOKUP(Tabla1[[#This Row],[Fábrica]],Tabla3[],4,FALSE)</f>
        <v>Arizona</v>
      </c>
    </row>
    <row r="3503" spans="1:21" x14ac:dyDescent="0.25">
      <c r="A3503" t="s">
        <v>6734</v>
      </c>
      <c r="B3503" s="3">
        <v>44933</v>
      </c>
      <c r="C3503" s="3">
        <v>44947</v>
      </c>
      <c r="D3503" t="s">
        <v>18</v>
      </c>
      <c r="E3503">
        <v>158806</v>
      </c>
      <c r="F3503" t="s">
        <v>19</v>
      </c>
      <c r="G3503" t="s">
        <v>2991</v>
      </c>
      <c r="H3503" t="s">
        <v>42</v>
      </c>
      <c r="I3503">
        <v>79109</v>
      </c>
      <c r="J3503" t="s">
        <v>22</v>
      </c>
      <c r="K3503" t="s">
        <v>43</v>
      </c>
      <c r="L3503" t="s">
        <v>33</v>
      </c>
      <c r="M3503" t="s">
        <v>34</v>
      </c>
      <c r="N3503" s="5">
        <v>18</v>
      </c>
      <c r="O3503" s="7">
        <v>5</v>
      </c>
      <c r="P3503" s="5">
        <v>12</v>
      </c>
      <c r="Q3503" s="5">
        <v>6</v>
      </c>
      <c r="R3503" s="22">
        <f>Tabla1[[#This Row],[Fecha de Envío]]-Tabla1[[#This Row],[Fecha de Orden]]</f>
        <v>14</v>
      </c>
      <c r="S3503" s="24">
        <f>YEAR(Tabla1[[#This Row],[Fecha de Orden]])</f>
        <v>2023</v>
      </c>
      <c r="T3503" t="str">
        <f>VLOOKUP(Tabla1[[#This Row],[Nombre del Producto]],Tabla2[[Nombre Producto]:[Costo Unitario]],2,FALSE)</f>
        <v>Lot's O' Nuts</v>
      </c>
      <c r="U3503" t="str">
        <f>VLOOKUP(Tabla1[[#This Row],[Fábrica]],Tabla3[],4,FALSE)</f>
        <v>Arizona</v>
      </c>
    </row>
    <row r="3504" spans="1:21" x14ac:dyDescent="0.25">
      <c r="A3504" t="s">
        <v>4772</v>
      </c>
      <c r="B3504" s="3">
        <v>44934</v>
      </c>
      <c r="C3504" s="3">
        <v>44948</v>
      </c>
      <c r="D3504" t="s">
        <v>18</v>
      </c>
      <c r="E3504">
        <v>100461</v>
      </c>
      <c r="F3504" t="s">
        <v>19</v>
      </c>
      <c r="G3504" t="s">
        <v>347</v>
      </c>
      <c r="H3504" t="s">
        <v>410</v>
      </c>
      <c r="I3504">
        <v>53132</v>
      </c>
      <c r="J3504" t="s">
        <v>22</v>
      </c>
      <c r="K3504" t="s">
        <v>43</v>
      </c>
      <c r="L3504" t="s">
        <v>24</v>
      </c>
      <c r="M3504" t="s">
        <v>25</v>
      </c>
      <c r="N3504" s="5">
        <v>22.5</v>
      </c>
      <c r="O3504" s="7">
        <v>6</v>
      </c>
      <c r="P3504" s="5">
        <v>14.7</v>
      </c>
      <c r="Q3504" s="5">
        <v>7.8</v>
      </c>
      <c r="R3504" s="22">
        <f>Tabla1[[#This Row],[Fecha de Envío]]-Tabla1[[#This Row],[Fecha de Orden]]</f>
        <v>14</v>
      </c>
      <c r="S3504" s="24">
        <f>YEAR(Tabla1[[#This Row],[Fecha de Orden]])</f>
        <v>2023</v>
      </c>
      <c r="T3504" t="str">
        <f>VLOOKUP(Tabla1[[#This Row],[Nombre del Producto]],Tabla2[[Nombre Producto]:[Costo Unitario]],2,FALSE)</f>
        <v>Wicked Choccy's</v>
      </c>
      <c r="U3504" t="str">
        <f>VLOOKUP(Tabla1[[#This Row],[Fábrica]],Tabla3[],4,FALSE)</f>
        <v>Georgia</v>
      </c>
    </row>
    <row r="3505" spans="1:21" x14ac:dyDescent="0.25">
      <c r="A3505" t="s">
        <v>4773</v>
      </c>
      <c r="B3505" s="3">
        <v>44934</v>
      </c>
      <c r="C3505" s="3">
        <v>44948</v>
      </c>
      <c r="D3505" t="s">
        <v>18</v>
      </c>
      <c r="E3505">
        <v>100461</v>
      </c>
      <c r="F3505" t="s">
        <v>19</v>
      </c>
      <c r="G3505" t="s">
        <v>347</v>
      </c>
      <c r="H3505" t="s">
        <v>410</v>
      </c>
      <c r="I3505">
        <v>53132</v>
      </c>
      <c r="J3505" t="s">
        <v>22</v>
      </c>
      <c r="K3505" t="s">
        <v>43</v>
      </c>
      <c r="L3505" t="s">
        <v>36</v>
      </c>
      <c r="M3505" t="s">
        <v>37</v>
      </c>
      <c r="N3505" s="5">
        <v>22.75</v>
      </c>
      <c r="O3505" s="7">
        <v>7</v>
      </c>
      <c r="P3505" s="5">
        <v>14.77</v>
      </c>
      <c r="Q3505" s="5">
        <v>7.98</v>
      </c>
      <c r="R3505" s="22">
        <f>Tabla1[[#This Row],[Fecha de Envío]]-Tabla1[[#This Row],[Fecha de Orden]]</f>
        <v>14</v>
      </c>
      <c r="S3505" s="24">
        <f>YEAR(Tabla1[[#This Row],[Fecha de Orden]])</f>
        <v>2023</v>
      </c>
      <c r="T3505" t="str">
        <f>VLOOKUP(Tabla1[[#This Row],[Nombre del Producto]],Tabla2[[Nombre Producto]:[Costo Unitario]],2,FALSE)</f>
        <v>Wicked Choccy's</v>
      </c>
      <c r="U3505" t="str">
        <f>VLOOKUP(Tabla1[[#This Row],[Fábrica]],Tabla3[],4,FALSE)</f>
        <v>Georgia</v>
      </c>
    </row>
    <row r="3506" spans="1:21" x14ac:dyDescent="0.25">
      <c r="A3506" t="s">
        <v>9102</v>
      </c>
      <c r="B3506" s="3">
        <v>44934</v>
      </c>
      <c r="C3506" s="3">
        <v>44949</v>
      </c>
      <c r="D3506" t="s">
        <v>18</v>
      </c>
      <c r="E3506">
        <v>137295</v>
      </c>
      <c r="F3506" t="s">
        <v>19</v>
      </c>
      <c r="G3506" t="s">
        <v>1136</v>
      </c>
      <c r="H3506" t="s">
        <v>98</v>
      </c>
      <c r="I3506">
        <v>27604</v>
      </c>
      <c r="J3506" t="s">
        <v>22</v>
      </c>
      <c r="K3506" t="s">
        <v>66</v>
      </c>
      <c r="L3506" t="s">
        <v>27</v>
      </c>
      <c r="M3506" t="s">
        <v>28</v>
      </c>
      <c r="N3506" s="5">
        <v>10.8</v>
      </c>
      <c r="O3506" s="7">
        <v>3</v>
      </c>
      <c r="P3506" s="5">
        <v>7.5</v>
      </c>
      <c r="Q3506" s="5">
        <v>3.3</v>
      </c>
      <c r="R3506" s="22">
        <f>Tabla1[[#This Row],[Fecha de Envío]]-Tabla1[[#This Row],[Fecha de Orden]]</f>
        <v>15</v>
      </c>
      <c r="S3506" s="24">
        <f>YEAR(Tabla1[[#This Row],[Fecha de Orden]])</f>
        <v>2023</v>
      </c>
      <c r="T3506" t="str">
        <f>VLOOKUP(Tabla1[[#This Row],[Nombre del Producto]],Tabla2[[Nombre Producto]:[Costo Unitario]],2,FALSE)</f>
        <v>Lot's O' Nuts</v>
      </c>
      <c r="U3506" t="str">
        <f>VLOOKUP(Tabla1[[#This Row],[Fábrica]],Tabla3[],4,FALSE)</f>
        <v>Arizona</v>
      </c>
    </row>
    <row r="3507" spans="1:21" x14ac:dyDescent="0.25">
      <c r="A3507" t="s">
        <v>9103</v>
      </c>
      <c r="B3507" s="3">
        <v>44934</v>
      </c>
      <c r="C3507" s="3">
        <v>44949</v>
      </c>
      <c r="D3507" t="s">
        <v>18</v>
      </c>
      <c r="E3507">
        <v>137295</v>
      </c>
      <c r="F3507" t="s">
        <v>19</v>
      </c>
      <c r="G3507" t="s">
        <v>1136</v>
      </c>
      <c r="H3507" t="s">
        <v>98</v>
      </c>
      <c r="I3507">
        <v>27604</v>
      </c>
      <c r="J3507" t="s">
        <v>22</v>
      </c>
      <c r="K3507" t="s">
        <v>66</v>
      </c>
      <c r="L3507" t="s">
        <v>45</v>
      </c>
      <c r="M3507" t="s">
        <v>46</v>
      </c>
      <c r="N3507" s="5">
        <v>24.43</v>
      </c>
      <c r="O3507" s="7">
        <v>7</v>
      </c>
      <c r="P3507" s="5">
        <v>17.43</v>
      </c>
      <c r="Q3507" s="5">
        <v>7</v>
      </c>
      <c r="R3507" s="22">
        <f>Tabla1[[#This Row],[Fecha de Envío]]-Tabla1[[#This Row],[Fecha de Orden]]</f>
        <v>15</v>
      </c>
      <c r="S3507" s="24">
        <f>YEAR(Tabla1[[#This Row],[Fecha de Orden]])</f>
        <v>2023</v>
      </c>
      <c r="T3507" t="str">
        <f>VLOOKUP(Tabla1[[#This Row],[Nombre del Producto]],Tabla2[[Nombre Producto]:[Costo Unitario]],2,FALSE)</f>
        <v>Lot's O' Nuts</v>
      </c>
      <c r="U3507" t="str">
        <f>VLOOKUP(Tabla1[[#This Row],[Fábrica]],Tabla3[],4,FALSE)</f>
        <v>Arizona</v>
      </c>
    </row>
    <row r="3508" spans="1:21" x14ac:dyDescent="0.25">
      <c r="A3508" t="s">
        <v>9104</v>
      </c>
      <c r="B3508" s="3">
        <v>44934</v>
      </c>
      <c r="C3508" s="3">
        <v>44949</v>
      </c>
      <c r="D3508" t="s">
        <v>18</v>
      </c>
      <c r="E3508">
        <v>137295</v>
      </c>
      <c r="F3508" t="s">
        <v>19</v>
      </c>
      <c r="G3508" t="s">
        <v>1136</v>
      </c>
      <c r="H3508" t="s">
        <v>98</v>
      </c>
      <c r="I3508">
        <v>27604</v>
      </c>
      <c r="J3508" t="s">
        <v>22</v>
      </c>
      <c r="K3508" t="s">
        <v>66</v>
      </c>
      <c r="L3508" t="s">
        <v>33</v>
      </c>
      <c r="M3508" t="s">
        <v>34</v>
      </c>
      <c r="N3508" s="5">
        <v>7.2</v>
      </c>
      <c r="O3508" s="7">
        <v>2</v>
      </c>
      <c r="P3508" s="5">
        <v>4.8</v>
      </c>
      <c r="Q3508" s="5">
        <v>2.4</v>
      </c>
      <c r="R3508" s="22">
        <f>Tabla1[[#This Row],[Fecha de Envío]]-Tabla1[[#This Row],[Fecha de Orden]]</f>
        <v>15</v>
      </c>
      <c r="S3508" s="24">
        <f>YEAR(Tabla1[[#This Row],[Fecha de Orden]])</f>
        <v>2023</v>
      </c>
      <c r="T3508" t="str">
        <f>VLOOKUP(Tabla1[[#This Row],[Nombre del Producto]],Tabla2[[Nombre Producto]:[Costo Unitario]],2,FALSE)</f>
        <v>Lot's O' Nuts</v>
      </c>
      <c r="U3508" t="str">
        <f>VLOOKUP(Tabla1[[#This Row],[Fábrica]],Tabla3[],4,FALSE)</f>
        <v>Arizona</v>
      </c>
    </row>
    <row r="3509" spans="1:21" x14ac:dyDescent="0.25">
      <c r="A3509" t="s">
        <v>5391</v>
      </c>
      <c r="B3509" s="3">
        <v>44935</v>
      </c>
      <c r="C3509" s="3">
        <v>44951</v>
      </c>
      <c r="D3509" t="s">
        <v>18</v>
      </c>
      <c r="E3509">
        <v>108882</v>
      </c>
      <c r="F3509" t="s">
        <v>19</v>
      </c>
      <c r="G3509" t="s">
        <v>986</v>
      </c>
      <c r="H3509" t="s">
        <v>21</v>
      </c>
      <c r="I3509">
        <v>93727</v>
      </c>
      <c r="J3509" t="s">
        <v>22</v>
      </c>
      <c r="K3509" t="s">
        <v>23</v>
      </c>
      <c r="L3509" t="s">
        <v>45</v>
      </c>
      <c r="M3509" t="s">
        <v>46</v>
      </c>
      <c r="N3509" s="5">
        <v>17.45</v>
      </c>
      <c r="O3509" s="7">
        <v>5</v>
      </c>
      <c r="P3509" s="5">
        <v>12.45</v>
      </c>
      <c r="Q3509" s="5">
        <v>5</v>
      </c>
      <c r="R3509" s="22">
        <f>Tabla1[[#This Row],[Fecha de Envío]]-Tabla1[[#This Row],[Fecha de Orden]]</f>
        <v>16</v>
      </c>
      <c r="S3509" s="24">
        <f>YEAR(Tabla1[[#This Row],[Fecha de Orden]])</f>
        <v>2023</v>
      </c>
      <c r="T3509" t="str">
        <f>VLOOKUP(Tabla1[[#This Row],[Nombre del Producto]],Tabla2[[Nombre Producto]:[Costo Unitario]],2,FALSE)</f>
        <v>Lot's O' Nuts</v>
      </c>
      <c r="U3509" t="str">
        <f>VLOOKUP(Tabla1[[#This Row],[Fábrica]],Tabla3[],4,FALSE)</f>
        <v>Arizona</v>
      </c>
    </row>
    <row r="3510" spans="1:21" x14ac:dyDescent="0.25">
      <c r="A3510" t="s">
        <v>5392</v>
      </c>
      <c r="B3510" s="3">
        <v>44935</v>
      </c>
      <c r="C3510" s="3">
        <v>44951</v>
      </c>
      <c r="D3510" t="s">
        <v>18</v>
      </c>
      <c r="E3510">
        <v>108882</v>
      </c>
      <c r="F3510" t="s">
        <v>19</v>
      </c>
      <c r="G3510" t="s">
        <v>986</v>
      </c>
      <c r="H3510" t="s">
        <v>21</v>
      </c>
      <c r="I3510">
        <v>93727</v>
      </c>
      <c r="J3510" t="s">
        <v>22</v>
      </c>
      <c r="K3510" t="s">
        <v>23</v>
      </c>
      <c r="L3510" t="s">
        <v>36</v>
      </c>
      <c r="M3510" t="s">
        <v>37</v>
      </c>
      <c r="N3510" s="5">
        <v>29.25</v>
      </c>
      <c r="O3510" s="7">
        <v>9</v>
      </c>
      <c r="P3510" s="5">
        <v>18.989999999999998</v>
      </c>
      <c r="Q3510" s="5">
        <v>10.26</v>
      </c>
      <c r="R3510" s="22">
        <f>Tabla1[[#This Row],[Fecha de Envío]]-Tabla1[[#This Row],[Fecha de Orden]]</f>
        <v>16</v>
      </c>
      <c r="S3510" s="24">
        <f>YEAR(Tabla1[[#This Row],[Fecha de Orden]])</f>
        <v>2023</v>
      </c>
      <c r="T3510" t="str">
        <f>VLOOKUP(Tabla1[[#This Row],[Nombre del Producto]],Tabla2[[Nombre Producto]:[Costo Unitario]],2,FALSE)</f>
        <v>Wicked Choccy's</v>
      </c>
      <c r="U3510" t="str">
        <f>VLOOKUP(Tabla1[[#This Row],[Fábrica]],Tabla3[],4,FALSE)</f>
        <v>Georgia</v>
      </c>
    </row>
    <row r="3511" spans="1:21" x14ac:dyDescent="0.25">
      <c r="A3511" t="s">
        <v>5999</v>
      </c>
      <c r="B3511" s="3">
        <v>44935</v>
      </c>
      <c r="C3511" s="3">
        <v>44949</v>
      </c>
      <c r="D3511" t="s">
        <v>71</v>
      </c>
      <c r="E3511">
        <v>126543</v>
      </c>
      <c r="F3511" t="s">
        <v>19</v>
      </c>
      <c r="G3511" t="s">
        <v>209</v>
      </c>
      <c r="H3511" t="s">
        <v>210</v>
      </c>
      <c r="I3511">
        <v>43615</v>
      </c>
      <c r="J3511" t="s">
        <v>22</v>
      </c>
      <c r="K3511" t="s">
        <v>32</v>
      </c>
      <c r="L3511" t="s">
        <v>36</v>
      </c>
      <c r="M3511" t="s">
        <v>37</v>
      </c>
      <c r="N3511" s="5">
        <v>6.5</v>
      </c>
      <c r="O3511" s="7">
        <v>2</v>
      </c>
      <c r="P3511" s="5">
        <v>4.22</v>
      </c>
      <c r="Q3511" s="5">
        <v>2.2799999999999998</v>
      </c>
      <c r="R3511" s="22">
        <f>Tabla1[[#This Row],[Fecha de Envío]]-Tabla1[[#This Row],[Fecha de Orden]]</f>
        <v>14</v>
      </c>
      <c r="S3511" s="24">
        <f>YEAR(Tabla1[[#This Row],[Fecha de Orden]])</f>
        <v>2023</v>
      </c>
      <c r="T3511" t="str">
        <f>VLOOKUP(Tabla1[[#This Row],[Nombre del Producto]],Tabla2[[Nombre Producto]:[Costo Unitario]],2,FALSE)</f>
        <v>Wicked Choccy's</v>
      </c>
      <c r="U3511" t="str">
        <f>VLOOKUP(Tabla1[[#This Row],[Fábrica]],Tabla3[],4,FALSE)</f>
        <v>Georgia</v>
      </c>
    </row>
    <row r="3512" spans="1:21" x14ac:dyDescent="0.25">
      <c r="A3512" t="s">
        <v>4150</v>
      </c>
      <c r="B3512" s="3">
        <v>44936</v>
      </c>
      <c r="C3512" s="3">
        <v>44949</v>
      </c>
      <c r="D3512" t="s">
        <v>71</v>
      </c>
      <c r="E3512">
        <v>163937</v>
      </c>
      <c r="F3512" t="s">
        <v>19</v>
      </c>
      <c r="G3512" t="s">
        <v>4151</v>
      </c>
      <c r="H3512" t="s">
        <v>125</v>
      </c>
      <c r="I3512">
        <v>98632</v>
      </c>
      <c r="J3512" t="s">
        <v>22</v>
      </c>
      <c r="K3512" t="s">
        <v>23</v>
      </c>
      <c r="L3512" t="s">
        <v>36</v>
      </c>
      <c r="M3512" t="s">
        <v>37</v>
      </c>
      <c r="N3512" s="5">
        <v>16.25</v>
      </c>
      <c r="O3512" s="7">
        <v>5</v>
      </c>
      <c r="P3512" s="5">
        <v>10.55</v>
      </c>
      <c r="Q3512" s="5">
        <v>5.7</v>
      </c>
      <c r="R3512" s="22">
        <f>Tabla1[[#This Row],[Fecha de Envío]]-Tabla1[[#This Row],[Fecha de Orden]]</f>
        <v>13</v>
      </c>
      <c r="S3512" s="24">
        <f>YEAR(Tabla1[[#This Row],[Fecha de Orden]])</f>
        <v>2023</v>
      </c>
      <c r="T3512" t="str">
        <f>VLOOKUP(Tabla1[[#This Row],[Nombre del Producto]],Tabla2[[Nombre Producto]:[Costo Unitario]],2,FALSE)</f>
        <v>Wicked Choccy's</v>
      </c>
      <c r="U3512" t="str">
        <f>VLOOKUP(Tabla1[[#This Row],[Fábrica]],Tabla3[],4,FALSE)</f>
        <v>Georgia</v>
      </c>
    </row>
    <row r="3513" spans="1:21" x14ac:dyDescent="0.25">
      <c r="A3513" t="s">
        <v>5004</v>
      </c>
      <c r="B3513" s="3">
        <v>44936</v>
      </c>
      <c r="C3513" s="3">
        <v>44953</v>
      </c>
      <c r="D3513" t="s">
        <v>18</v>
      </c>
      <c r="E3513">
        <v>116547</v>
      </c>
      <c r="F3513" t="s">
        <v>19</v>
      </c>
      <c r="G3513" t="s">
        <v>124</v>
      </c>
      <c r="H3513" t="s">
        <v>125</v>
      </c>
      <c r="I3513">
        <v>98115</v>
      </c>
      <c r="J3513" t="s">
        <v>22</v>
      </c>
      <c r="K3513" t="s">
        <v>23</v>
      </c>
      <c r="L3513" t="s">
        <v>27</v>
      </c>
      <c r="M3513" t="s">
        <v>28</v>
      </c>
      <c r="N3513" s="5">
        <v>14.4</v>
      </c>
      <c r="O3513" s="7">
        <v>4</v>
      </c>
      <c r="P3513" s="5">
        <v>10</v>
      </c>
      <c r="Q3513" s="5">
        <v>4.4000000000000004</v>
      </c>
      <c r="R3513" s="22">
        <f>Tabla1[[#This Row],[Fecha de Envío]]-Tabla1[[#This Row],[Fecha de Orden]]</f>
        <v>17</v>
      </c>
      <c r="S3513" s="24">
        <f>YEAR(Tabla1[[#This Row],[Fecha de Orden]])</f>
        <v>2023</v>
      </c>
      <c r="T3513" t="str">
        <f>VLOOKUP(Tabla1[[#This Row],[Nombre del Producto]],Tabla2[[Nombre Producto]:[Costo Unitario]],2,FALSE)</f>
        <v>Lot's O' Nuts</v>
      </c>
      <c r="U3513" t="str">
        <f>VLOOKUP(Tabla1[[#This Row],[Fábrica]],Tabla3[],4,FALSE)</f>
        <v>Arizona</v>
      </c>
    </row>
    <row r="3514" spans="1:21" x14ac:dyDescent="0.25">
      <c r="A3514" t="s">
        <v>2536</v>
      </c>
      <c r="B3514" s="3">
        <v>44937</v>
      </c>
      <c r="C3514" s="3">
        <v>44949</v>
      </c>
      <c r="D3514" t="s">
        <v>71</v>
      </c>
      <c r="E3514">
        <v>126529</v>
      </c>
      <c r="F3514" t="s">
        <v>19</v>
      </c>
      <c r="G3514" t="s">
        <v>86</v>
      </c>
      <c r="H3514" t="s">
        <v>210</v>
      </c>
      <c r="I3514">
        <v>45503</v>
      </c>
      <c r="J3514" t="s">
        <v>22</v>
      </c>
      <c r="K3514" t="s">
        <v>32</v>
      </c>
      <c r="L3514" t="s">
        <v>33</v>
      </c>
      <c r="M3514" t="s">
        <v>34</v>
      </c>
      <c r="N3514" s="5">
        <v>10.8</v>
      </c>
      <c r="O3514" s="7">
        <v>3</v>
      </c>
      <c r="P3514" s="5">
        <v>7.2</v>
      </c>
      <c r="Q3514" s="5">
        <v>3.6</v>
      </c>
      <c r="R3514" s="22">
        <f>Tabla1[[#This Row],[Fecha de Envío]]-Tabla1[[#This Row],[Fecha de Orden]]</f>
        <v>12</v>
      </c>
      <c r="S3514" s="24">
        <f>YEAR(Tabla1[[#This Row],[Fecha de Orden]])</f>
        <v>2023</v>
      </c>
      <c r="T3514" t="str">
        <f>VLOOKUP(Tabla1[[#This Row],[Nombre del Producto]],Tabla2[[Nombre Producto]:[Costo Unitario]],2,FALSE)</f>
        <v>Lot's O' Nuts</v>
      </c>
      <c r="U3514" t="str">
        <f>VLOOKUP(Tabla1[[#This Row],[Fábrica]],Tabla3[],4,FALSE)</f>
        <v>Arizona</v>
      </c>
    </row>
    <row r="3515" spans="1:21" x14ac:dyDescent="0.25">
      <c r="A3515" t="s">
        <v>2537</v>
      </c>
      <c r="B3515" s="3">
        <v>44937</v>
      </c>
      <c r="C3515" s="3">
        <v>44949</v>
      </c>
      <c r="D3515" t="s">
        <v>71</v>
      </c>
      <c r="E3515">
        <v>126529</v>
      </c>
      <c r="F3515" t="s">
        <v>19</v>
      </c>
      <c r="G3515" t="s">
        <v>86</v>
      </c>
      <c r="H3515" t="s">
        <v>210</v>
      </c>
      <c r="I3515">
        <v>45503</v>
      </c>
      <c r="J3515" t="s">
        <v>148</v>
      </c>
      <c r="K3515" t="s">
        <v>32</v>
      </c>
      <c r="L3515" t="s">
        <v>445</v>
      </c>
      <c r="M3515" t="s">
        <v>446</v>
      </c>
      <c r="N3515" s="5">
        <v>9.75</v>
      </c>
      <c r="O3515" s="7">
        <v>3</v>
      </c>
      <c r="P3515" s="5">
        <v>0.75</v>
      </c>
      <c r="Q3515" s="5">
        <v>9</v>
      </c>
      <c r="R3515" s="22">
        <f>Tabla1[[#This Row],[Fecha de Envío]]-Tabla1[[#This Row],[Fecha de Orden]]</f>
        <v>12</v>
      </c>
      <c r="S3515" s="24">
        <f>YEAR(Tabla1[[#This Row],[Fecha de Orden]])</f>
        <v>2023</v>
      </c>
      <c r="T3515" t="str">
        <f>VLOOKUP(Tabla1[[#This Row],[Nombre del Producto]],Tabla2[[Nombre Producto]:[Costo Unitario]],2,FALSE)</f>
        <v>The Other Factory</v>
      </c>
      <c r="U3515" t="str">
        <f>VLOOKUP(Tabla1[[#This Row],[Fábrica]],Tabla3[],4,FALSE)</f>
        <v>Tennessee</v>
      </c>
    </row>
    <row r="3516" spans="1:21" x14ac:dyDescent="0.25">
      <c r="A3516" t="s">
        <v>2538</v>
      </c>
      <c r="B3516" s="3">
        <v>44937</v>
      </c>
      <c r="C3516" s="3">
        <v>44949</v>
      </c>
      <c r="D3516" t="s">
        <v>71</v>
      </c>
      <c r="E3516">
        <v>126529</v>
      </c>
      <c r="F3516" t="s">
        <v>19</v>
      </c>
      <c r="G3516" t="s">
        <v>86</v>
      </c>
      <c r="H3516" t="s">
        <v>210</v>
      </c>
      <c r="I3516">
        <v>45503</v>
      </c>
      <c r="J3516" t="s">
        <v>22</v>
      </c>
      <c r="K3516" t="s">
        <v>32</v>
      </c>
      <c r="L3516" t="s">
        <v>27</v>
      </c>
      <c r="M3516" t="s">
        <v>28</v>
      </c>
      <c r="N3516" s="5">
        <v>7.2</v>
      </c>
      <c r="O3516" s="7">
        <v>2</v>
      </c>
      <c r="P3516" s="5">
        <v>5</v>
      </c>
      <c r="Q3516" s="5">
        <v>2.2000000000000002</v>
      </c>
      <c r="R3516" s="22">
        <f>Tabla1[[#This Row],[Fecha de Envío]]-Tabla1[[#This Row],[Fecha de Orden]]</f>
        <v>12</v>
      </c>
      <c r="S3516" s="24">
        <f>YEAR(Tabla1[[#This Row],[Fecha de Orden]])</f>
        <v>2023</v>
      </c>
      <c r="T3516" t="str">
        <f>VLOOKUP(Tabla1[[#This Row],[Nombre del Producto]],Tabla2[[Nombre Producto]:[Costo Unitario]],2,FALSE)</f>
        <v>Lot's O' Nuts</v>
      </c>
      <c r="U3516" t="str">
        <f>VLOOKUP(Tabla1[[#This Row],[Fábrica]],Tabla3[],4,FALSE)</f>
        <v>Arizona</v>
      </c>
    </row>
    <row r="3517" spans="1:21" x14ac:dyDescent="0.25">
      <c r="A3517" t="s">
        <v>6318</v>
      </c>
      <c r="B3517" s="3">
        <v>44937</v>
      </c>
      <c r="C3517" s="3">
        <v>44951</v>
      </c>
      <c r="D3517" t="s">
        <v>18</v>
      </c>
      <c r="E3517">
        <v>141887</v>
      </c>
      <c r="F3517" t="s">
        <v>19</v>
      </c>
      <c r="G3517" t="s">
        <v>412</v>
      </c>
      <c r="H3517" t="s">
        <v>210</v>
      </c>
      <c r="I3517">
        <v>43229</v>
      </c>
      <c r="J3517" t="s">
        <v>22</v>
      </c>
      <c r="K3517" t="s">
        <v>32</v>
      </c>
      <c r="L3517" t="s">
        <v>33</v>
      </c>
      <c r="M3517" t="s">
        <v>34</v>
      </c>
      <c r="N3517" s="5">
        <v>50.4</v>
      </c>
      <c r="O3517" s="7">
        <v>14</v>
      </c>
      <c r="P3517" s="5">
        <v>33.6</v>
      </c>
      <c r="Q3517" s="5">
        <v>16.8</v>
      </c>
      <c r="R3517" s="22">
        <f>Tabla1[[#This Row],[Fecha de Envío]]-Tabla1[[#This Row],[Fecha de Orden]]</f>
        <v>14</v>
      </c>
      <c r="S3517" s="24">
        <f>YEAR(Tabla1[[#This Row],[Fecha de Orden]])</f>
        <v>2023</v>
      </c>
      <c r="T3517" t="str">
        <f>VLOOKUP(Tabla1[[#This Row],[Nombre del Producto]],Tabla2[[Nombre Producto]:[Costo Unitario]],2,FALSE)</f>
        <v>Lot's O' Nuts</v>
      </c>
      <c r="U3517" t="str">
        <f>VLOOKUP(Tabla1[[#This Row],[Fábrica]],Tabla3[],4,FALSE)</f>
        <v>Arizona</v>
      </c>
    </row>
    <row r="3518" spans="1:21" x14ac:dyDescent="0.25">
      <c r="A3518" t="s">
        <v>400</v>
      </c>
      <c r="B3518" s="3">
        <v>44940</v>
      </c>
      <c r="C3518" s="3">
        <v>44956</v>
      </c>
      <c r="D3518" t="s">
        <v>18</v>
      </c>
      <c r="E3518">
        <v>133368</v>
      </c>
      <c r="F3518" t="s">
        <v>19</v>
      </c>
      <c r="G3518" t="s">
        <v>97</v>
      </c>
      <c r="H3518" t="s">
        <v>98</v>
      </c>
      <c r="I3518">
        <v>28027</v>
      </c>
      <c r="J3518" t="s">
        <v>22</v>
      </c>
      <c r="K3518" t="s">
        <v>66</v>
      </c>
      <c r="L3518" t="s">
        <v>36</v>
      </c>
      <c r="M3518" t="s">
        <v>37</v>
      </c>
      <c r="N3518" s="5">
        <v>26</v>
      </c>
      <c r="O3518" s="7">
        <v>8</v>
      </c>
      <c r="P3518" s="5">
        <v>16.88</v>
      </c>
      <c r="Q3518" s="5">
        <v>9.1199999999999992</v>
      </c>
      <c r="R3518" s="22">
        <f>Tabla1[[#This Row],[Fecha de Envío]]-Tabla1[[#This Row],[Fecha de Orden]]</f>
        <v>16</v>
      </c>
      <c r="S3518" s="24">
        <f>YEAR(Tabla1[[#This Row],[Fecha de Orden]])</f>
        <v>2023</v>
      </c>
      <c r="T3518" t="str">
        <f>VLOOKUP(Tabla1[[#This Row],[Nombre del Producto]],Tabla2[[Nombre Producto]:[Costo Unitario]],2,FALSE)</f>
        <v>Wicked Choccy's</v>
      </c>
      <c r="U3518" t="str">
        <f>VLOOKUP(Tabla1[[#This Row],[Fábrica]],Tabla3[],4,FALSE)</f>
        <v>Georgia</v>
      </c>
    </row>
    <row r="3519" spans="1:21" x14ac:dyDescent="0.25">
      <c r="A3519" t="s">
        <v>1045</v>
      </c>
      <c r="B3519" s="3">
        <v>44941</v>
      </c>
      <c r="C3519" s="3">
        <v>44953</v>
      </c>
      <c r="D3519" t="s">
        <v>39</v>
      </c>
      <c r="E3519">
        <v>166912</v>
      </c>
      <c r="F3519" t="s">
        <v>19</v>
      </c>
      <c r="G3519" t="s">
        <v>30</v>
      </c>
      <c r="H3519" t="s">
        <v>31</v>
      </c>
      <c r="I3519">
        <v>10009</v>
      </c>
      <c r="J3519" t="s">
        <v>22</v>
      </c>
      <c r="K3519" t="s">
        <v>32</v>
      </c>
      <c r="L3519" t="s">
        <v>24</v>
      </c>
      <c r="M3519" t="s">
        <v>25</v>
      </c>
      <c r="N3519" s="5">
        <v>7.5</v>
      </c>
      <c r="O3519" s="7">
        <v>2</v>
      </c>
      <c r="P3519" s="5">
        <v>4.9000000000000004</v>
      </c>
      <c r="Q3519" s="5">
        <v>2.6</v>
      </c>
      <c r="R3519" s="22">
        <f>Tabla1[[#This Row],[Fecha de Envío]]-Tabla1[[#This Row],[Fecha de Orden]]</f>
        <v>12</v>
      </c>
      <c r="S3519" s="24">
        <f>YEAR(Tabla1[[#This Row],[Fecha de Orden]])</f>
        <v>2023</v>
      </c>
      <c r="T3519" t="str">
        <f>VLOOKUP(Tabla1[[#This Row],[Nombre del Producto]],Tabla2[[Nombre Producto]:[Costo Unitario]],2,FALSE)</f>
        <v>Wicked Choccy's</v>
      </c>
      <c r="U3519" t="str">
        <f>VLOOKUP(Tabla1[[#This Row],[Fábrica]],Tabla3[],4,FALSE)</f>
        <v>Georgia</v>
      </c>
    </row>
    <row r="3520" spans="1:21" x14ac:dyDescent="0.25">
      <c r="A3520" t="s">
        <v>2895</v>
      </c>
      <c r="B3520" s="3">
        <v>44941</v>
      </c>
      <c r="C3520" s="3">
        <v>44955</v>
      </c>
      <c r="D3520" t="s">
        <v>18</v>
      </c>
      <c r="E3520">
        <v>152072</v>
      </c>
      <c r="F3520" t="s">
        <v>19</v>
      </c>
      <c r="G3520" t="s">
        <v>2896</v>
      </c>
      <c r="H3520" t="s">
        <v>306</v>
      </c>
      <c r="I3520">
        <v>7090</v>
      </c>
      <c r="J3520" t="s">
        <v>22</v>
      </c>
      <c r="K3520" t="s">
        <v>32</v>
      </c>
      <c r="L3520" t="s">
        <v>36</v>
      </c>
      <c r="M3520" t="s">
        <v>37</v>
      </c>
      <c r="N3520" s="5">
        <v>6.5</v>
      </c>
      <c r="O3520" s="7">
        <v>2</v>
      </c>
      <c r="P3520" s="5">
        <v>4.22</v>
      </c>
      <c r="Q3520" s="5">
        <v>2.2799999999999998</v>
      </c>
      <c r="R3520" s="22">
        <f>Tabla1[[#This Row],[Fecha de Envío]]-Tabla1[[#This Row],[Fecha de Orden]]</f>
        <v>14</v>
      </c>
      <c r="S3520" s="24">
        <f>YEAR(Tabla1[[#This Row],[Fecha de Orden]])</f>
        <v>2023</v>
      </c>
      <c r="T3520" t="str">
        <f>VLOOKUP(Tabla1[[#This Row],[Nombre del Producto]],Tabla2[[Nombre Producto]:[Costo Unitario]],2,FALSE)</f>
        <v>Wicked Choccy's</v>
      </c>
      <c r="U3520" t="str">
        <f>VLOOKUP(Tabla1[[#This Row],[Fábrica]],Tabla3[],4,FALSE)</f>
        <v>Georgia</v>
      </c>
    </row>
    <row r="3521" spans="1:21" x14ac:dyDescent="0.25">
      <c r="A3521" t="s">
        <v>2897</v>
      </c>
      <c r="B3521" s="3">
        <v>44941</v>
      </c>
      <c r="C3521" s="3">
        <v>44955</v>
      </c>
      <c r="D3521" t="s">
        <v>18</v>
      </c>
      <c r="E3521">
        <v>152072</v>
      </c>
      <c r="F3521" t="s">
        <v>19</v>
      </c>
      <c r="G3521" t="s">
        <v>2896</v>
      </c>
      <c r="H3521" t="s">
        <v>306</v>
      </c>
      <c r="I3521">
        <v>7090</v>
      </c>
      <c r="J3521" t="s">
        <v>148</v>
      </c>
      <c r="K3521" t="s">
        <v>32</v>
      </c>
      <c r="L3521" t="s">
        <v>149</v>
      </c>
      <c r="M3521" t="s">
        <v>150</v>
      </c>
      <c r="N3521" s="5">
        <v>2.5</v>
      </c>
      <c r="O3521" s="7">
        <v>2</v>
      </c>
      <c r="P3521" s="5">
        <v>1.3</v>
      </c>
      <c r="Q3521" s="5">
        <v>1.2</v>
      </c>
      <c r="R3521" s="22">
        <f>Tabla1[[#This Row],[Fecha de Envío]]-Tabla1[[#This Row],[Fecha de Orden]]</f>
        <v>14</v>
      </c>
      <c r="S3521" s="24">
        <f>YEAR(Tabla1[[#This Row],[Fecha de Orden]])</f>
        <v>2023</v>
      </c>
      <c r="T3521" t="str">
        <f>VLOOKUP(Tabla1[[#This Row],[Nombre del Producto]],Tabla2[[Nombre Producto]:[Costo Unitario]],2,FALSE)</f>
        <v>Secret Factory</v>
      </c>
      <c r="U3521" t="str">
        <f>VLOOKUP(Tabla1[[#This Row],[Fábrica]],Tabla3[],4,FALSE)</f>
        <v>Illinois</v>
      </c>
    </row>
    <row r="3522" spans="1:21" x14ac:dyDescent="0.25">
      <c r="A3522" t="s">
        <v>2898</v>
      </c>
      <c r="B3522" s="3">
        <v>44941</v>
      </c>
      <c r="C3522" s="3">
        <v>44955</v>
      </c>
      <c r="D3522" t="s">
        <v>18</v>
      </c>
      <c r="E3522">
        <v>152072</v>
      </c>
      <c r="F3522" t="s">
        <v>19</v>
      </c>
      <c r="G3522" t="s">
        <v>2896</v>
      </c>
      <c r="H3522" t="s">
        <v>306</v>
      </c>
      <c r="I3522">
        <v>7090</v>
      </c>
      <c r="J3522" t="s">
        <v>22</v>
      </c>
      <c r="K3522" t="s">
        <v>32</v>
      </c>
      <c r="L3522" t="s">
        <v>24</v>
      </c>
      <c r="M3522" t="s">
        <v>25</v>
      </c>
      <c r="N3522" s="5">
        <v>11.25</v>
      </c>
      <c r="O3522" s="7">
        <v>3</v>
      </c>
      <c r="P3522" s="5">
        <v>7.35</v>
      </c>
      <c r="Q3522" s="5">
        <v>3.9</v>
      </c>
      <c r="R3522" s="22">
        <f>Tabla1[[#This Row],[Fecha de Envío]]-Tabla1[[#This Row],[Fecha de Orden]]</f>
        <v>14</v>
      </c>
      <c r="S3522" s="24">
        <f>YEAR(Tabla1[[#This Row],[Fecha de Orden]])</f>
        <v>2023</v>
      </c>
      <c r="T3522" t="str">
        <f>VLOOKUP(Tabla1[[#This Row],[Nombre del Producto]],Tabla2[[Nombre Producto]:[Costo Unitario]],2,FALSE)</f>
        <v>Wicked Choccy's</v>
      </c>
      <c r="U3522" t="str">
        <f>VLOOKUP(Tabla1[[#This Row],[Fábrica]],Tabla3[],4,FALSE)</f>
        <v>Georgia</v>
      </c>
    </row>
    <row r="3523" spans="1:21" x14ac:dyDescent="0.25">
      <c r="A3523" t="s">
        <v>7385</v>
      </c>
      <c r="B3523" s="3">
        <v>44941</v>
      </c>
      <c r="C3523" s="3">
        <v>44951</v>
      </c>
      <c r="D3523" t="s">
        <v>82</v>
      </c>
      <c r="E3523">
        <v>140746</v>
      </c>
      <c r="F3523" t="s">
        <v>19</v>
      </c>
      <c r="G3523" t="s">
        <v>297</v>
      </c>
      <c r="H3523" t="s">
        <v>84</v>
      </c>
      <c r="I3523">
        <v>6824</v>
      </c>
      <c r="J3523" t="s">
        <v>22</v>
      </c>
      <c r="K3523" t="s">
        <v>32</v>
      </c>
      <c r="L3523" t="s">
        <v>36</v>
      </c>
      <c r="M3523" t="s">
        <v>37</v>
      </c>
      <c r="N3523" s="5">
        <v>3.25</v>
      </c>
      <c r="O3523" s="7">
        <v>1</v>
      </c>
      <c r="P3523" s="5">
        <v>2.11</v>
      </c>
      <c r="Q3523" s="5">
        <v>1.1399999999999999</v>
      </c>
      <c r="R3523" s="22">
        <f>Tabla1[[#This Row],[Fecha de Envío]]-Tabla1[[#This Row],[Fecha de Orden]]</f>
        <v>10</v>
      </c>
      <c r="S3523" s="24">
        <f>YEAR(Tabla1[[#This Row],[Fecha de Orden]])</f>
        <v>2023</v>
      </c>
      <c r="T3523" t="str">
        <f>VLOOKUP(Tabla1[[#This Row],[Nombre del Producto]],Tabla2[[Nombre Producto]:[Costo Unitario]],2,FALSE)</f>
        <v>Wicked Choccy's</v>
      </c>
      <c r="U3523" t="str">
        <f>VLOOKUP(Tabla1[[#This Row],[Fábrica]],Tabla3[],4,FALSE)</f>
        <v>Georgia</v>
      </c>
    </row>
    <row r="3524" spans="1:21" x14ac:dyDescent="0.25">
      <c r="A3524" t="s">
        <v>9139</v>
      </c>
      <c r="B3524" s="3">
        <v>44941</v>
      </c>
      <c r="C3524" s="3">
        <v>44957</v>
      </c>
      <c r="D3524" t="s">
        <v>18</v>
      </c>
      <c r="E3524">
        <v>137848</v>
      </c>
      <c r="F3524" t="s">
        <v>19</v>
      </c>
      <c r="G3524" t="s">
        <v>30</v>
      </c>
      <c r="H3524" t="s">
        <v>31</v>
      </c>
      <c r="I3524">
        <v>10011</v>
      </c>
      <c r="J3524" t="s">
        <v>22</v>
      </c>
      <c r="K3524" t="s">
        <v>32</v>
      </c>
      <c r="L3524" t="s">
        <v>45</v>
      </c>
      <c r="M3524" t="s">
        <v>46</v>
      </c>
      <c r="N3524" s="5">
        <v>10.47</v>
      </c>
      <c r="O3524" s="7">
        <v>3</v>
      </c>
      <c r="P3524" s="5">
        <v>7.47</v>
      </c>
      <c r="Q3524" s="5">
        <v>3</v>
      </c>
      <c r="R3524" s="22">
        <f>Tabla1[[#This Row],[Fecha de Envío]]-Tabla1[[#This Row],[Fecha de Orden]]</f>
        <v>16</v>
      </c>
      <c r="S3524" s="24">
        <f>YEAR(Tabla1[[#This Row],[Fecha de Orden]])</f>
        <v>2023</v>
      </c>
      <c r="T3524" t="str">
        <f>VLOOKUP(Tabla1[[#This Row],[Nombre del Producto]],Tabla2[[Nombre Producto]:[Costo Unitario]],2,FALSE)</f>
        <v>Lot's O' Nuts</v>
      </c>
      <c r="U3524" t="str">
        <f>VLOOKUP(Tabla1[[#This Row],[Fábrica]],Tabla3[],4,FALSE)</f>
        <v>Arizona</v>
      </c>
    </row>
    <row r="3525" spans="1:21" x14ac:dyDescent="0.25">
      <c r="A3525" t="s">
        <v>9140</v>
      </c>
      <c r="B3525" s="3">
        <v>44941</v>
      </c>
      <c r="C3525" s="3">
        <v>44957</v>
      </c>
      <c r="D3525" t="s">
        <v>18</v>
      </c>
      <c r="E3525">
        <v>137848</v>
      </c>
      <c r="F3525" t="s">
        <v>19</v>
      </c>
      <c r="G3525" t="s">
        <v>30</v>
      </c>
      <c r="H3525" t="s">
        <v>31</v>
      </c>
      <c r="I3525">
        <v>10011</v>
      </c>
      <c r="J3525" t="s">
        <v>22</v>
      </c>
      <c r="K3525" t="s">
        <v>32</v>
      </c>
      <c r="L3525" t="s">
        <v>27</v>
      </c>
      <c r="M3525" t="s">
        <v>28</v>
      </c>
      <c r="N3525" s="5">
        <v>14.4</v>
      </c>
      <c r="O3525" s="7">
        <v>4</v>
      </c>
      <c r="P3525" s="5">
        <v>10</v>
      </c>
      <c r="Q3525" s="5">
        <v>4.4000000000000004</v>
      </c>
      <c r="R3525" s="22">
        <f>Tabla1[[#This Row],[Fecha de Envío]]-Tabla1[[#This Row],[Fecha de Orden]]</f>
        <v>16</v>
      </c>
      <c r="S3525" s="24">
        <f>YEAR(Tabla1[[#This Row],[Fecha de Orden]])</f>
        <v>2023</v>
      </c>
      <c r="T3525" t="str">
        <f>VLOOKUP(Tabla1[[#This Row],[Nombre del Producto]],Tabla2[[Nombre Producto]:[Costo Unitario]],2,FALSE)</f>
        <v>Lot's O' Nuts</v>
      </c>
      <c r="U3525" t="str">
        <f>VLOOKUP(Tabla1[[#This Row],[Fábrica]],Tabla3[],4,FALSE)</f>
        <v>Arizona</v>
      </c>
    </row>
    <row r="3526" spans="1:21" x14ac:dyDescent="0.25">
      <c r="A3526" t="s">
        <v>3207</v>
      </c>
      <c r="B3526" s="3">
        <v>44942</v>
      </c>
      <c r="C3526" s="3">
        <v>44956</v>
      </c>
      <c r="D3526" t="s">
        <v>71</v>
      </c>
      <c r="E3526">
        <v>121755</v>
      </c>
      <c r="F3526" t="s">
        <v>19</v>
      </c>
      <c r="G3526" t="s">
        <v>53</v>
      </c>
      <c r="H3526" t="s">
        <v>21</v>
      </c>
      <c r="I3526">
        <v>90049</v>
      </c>
      <c r="J3526" t="s">
        <v>22</v>
      </c>
      <c r="K3526" t="s">
        <v>23</v>
      </c>
      <c r="L3526" t="s">
        <v>24</v>
      </c>
      <c r="M3526" t="s">
        <v>25</v>
      </c>
      <c r="N3526" s="5">
        <v>7.5</v>
      </c>
      <c r="O3526" s="7">
        <v>2</v>
      </c>
      <c r="P3526" s="5">
        <v>4.9000000000000004</v>
      </c>
      <c r="Q3526" s="5">
        <v>2.6</v>
      </c>
      <c r="R3526" s="22">
        <f>Tabla1[[#This Row],[Fecha de Envío]]-Tabla1[[#This Row],[Fecha de Orden]]</f>
        <v>14</v>
      </c>
      <c r="S3526" s="24">
        <f>YEAR(Tabla1[[#This Row],[Fecha de Orden]])</f>
        <v>2023</v>
      </c>
      <c r="T3526" t="str">
        <f>VLOOKUP(Tabla1[[#This Row],[Nombre del Producto]],Tabla2[[Nombre Producto]:[Costo Unitario]],2,FALSE)</f>
        <v>Wicked Choccy's</v>
      </c>
      <c r="U3526" t="str">
        <f>VLOOKUP(Tabla1[[#This Row],[Fábrica]],Tabla3[],4,FALSE)</f>
        <v>Georgia</v>
      </c>
    </row>
    <row r="3527" spans="1:21" x14ac:dyDescent="0.25">
      <c r="A3527" t="s">
        <v>3208</v>
      </c>
      <c r="B3527" s="3">
        <v>44942</v>
      </c>
      <c r="C3527" s="3">
        <v>44956</v>
      </c>
      <c r="D3527" t="s">
        <v>71</v>
      </c>
      <c r="E3527">
        <v>121755</v>
      </c>
      <c r="F3527" t="s">
        <v>19</v>
      </c>
      <c r="G3527" t="s">
        <v>53</v>
      </c>
      <c r="H3527" t="s">
        <v>21</v>
      </c>
      <c r="I3527">
        <v>90049</v>
      </c>
      <c r="J3527" t="s">
        <v>22</v>
      </c>
      <c r="K3527" t="s">
        <v>23</v>
      </c>
      <c r="L3527" t="s">
        <v>27</v>
      </c>
      <c r="M3527" t="s">
        <v>28</v>
      </c>
      <c r="N3527" s="5">
        <v>10.8</v>
      </c>
      <c r="O3527" s="7">
        <v>3</v>
      </c>
      <c r="P3527" s="5">
        <v>7.5</v>
      </c>
      <c r="Q3527" s="5">
        <v>3.3</v>
      </c>
      <c r="R3527" s="22">
        <f>Tabla1[[#This Row],[Fecha de Envío]]-Tabla1[[#This Row],[Fecha de Orden]]</f>
        <v>14</v>
      </c>
      <c r="S3527" s="24">
        <f>YEAR(Tabla1[[#This Row],[Fecha de Orden]])</f>
        <v>2023</v>
      </c>
      <c r="T3527" t="str">
        <f>VLOOKUP(Tabla1[[#This Row],[Nombre del Producto]],Tabla2[[Nombre Producto]:[Costo Unitario]],2,FALSE)</f>
        <v>Lot's O' Nuts</v>
      </c>
      <c r="U3527" t="str">
        <f>VLOOKUP(Tabla1[[#This Row],[Fábrica]],Tabla3[],4,FALSE)</f>
        <v>Arizona</v>
      </c>
    </row>
    <row r="3528" spans="1:21" x14ac:dyDescent="0.25">
      <c r="A3528" t="s">
        <v>1728</v>
      </c>
      <c r="B3528" s="3">
        <v>44943</v>
      </c>
      <c r="C3528" s="3">
        <v>44957</v>
      </c>
      <c r="D3528" t="s">
        <v>18</v>
      </c>
      <c r="E3528">
        <v>116736</v>
      </c>
      <c r="F3528" t="s">
        <v>19</v>
      </c>
      <c r="G3528" t="s">
        <v>97</v>
      </c>
      <c r="H3528" t="s">
        <v>137</v>
      </c>
      <c r="I3528">
        <v>3301</v>
      </c>
      <c r="J3528" t="s">
        <v>22</v>
      </c>
      <c r="K3528" t="s">
        <v>32</v>
      </c>
      <c r="L3528" t="s">
        <v>33</v>
      </c>
      <c r="M3528" t="s">
        <v>34</v>
      </c>
      <c r="N3528" s="5">
        <v>10.8</v>
      </c>
      <c r="O3528" s="7">
        <v>3</v>
      </c>
      <c r="P3528" s="5">
        <v>7.2</v>
      </c>
      <c r="Q3528" s="5">
        <v>3.6</v>
      </c>
      <c r="R3528" s="22">
        <f>Tabla1[[#This Row],[Fecha de Envío]]-Tabla1[[#This Row],[Fecha de Orden]]</f>
        <v>14</v>
      </c>
      <c r="S3528" s="24">
        <f>YEAR(Tabla1[[#This Row],[Fecha de Orden]])</f>
        <v>2023</v>
      </c>
      <c r="T3528" t="str">
        <f>VLOOKUP(Tabla1[[#This Row],[Nombre del Producto]],Tabla2[[Nombre Producto]:[Costo Unitario]],2,FALSE)</f>
        <v>Lot's O' Nuts</v>
      </c>
      <c r="U3528" t="str">
        <f>VLOOKUP(Tabla1[[#This Row],[Fábrica]],Tabla3[],4,FALSE)</f>
        <v>Arizona</v>
      </c>
    </row>
    <row r="3529" spans="1:21" x14ac:dyDescent="0.25">
      <c r="A3529" t="s">
        <v>1729</v>
      </c>
      <c r="B3529" s="3">
        <v>44943</v>
      </c>
      <c r="C3529" s="3">
        <v>44957</v>
      </c>
      <c r="D3529" t="s">
        <v>18</v>
      </c>
      <c r="E3529">
        <v>116736</v>
      </c>
      <c r="F3529" t="s">
        <v>19</v>
      </c>
      <c r="G3529" t="s">
        <v>97</v>
      </c>
      <c r="H3529" t="s">
        <v>137</v>
      </c>
      <c r="I3529">
        <v>3301</v>
      </c>
      <c r="J3529" t="s">
        <v>22</v>
      </c>
      <c r="K3529" t="s">
        <v>32</v>
      </c>
      <c r="L3529" t="s">
        <v>45</v>
      </c>
      <c r="M3529" t="s">
        <v>46</v>
      </c>
      <c r="N3529" s="5">
        <v>10.47</v>
      </c>
      <c r="O3529" s="7">
        <v>3</v>
      </c>
      <c r="P3529" s="5">
        <v>7.47</v>
      </c>
      <c r="Q3529" s="5">
        <v>3</v>
      </c>
      <c r="R3529" s="22">
        <f>Tabla1[[#This Row],[Fecha de Envío]]-Tabla1[[#This Row],[Fecha de Orden]]</f>
        <v>14</v>
      </c>
      <c r="S3529" s="24">
        <f>YEAR(Tabla1[[#This Row],[Fecha de Orden]])</f>
        <v>2023</v>
      </c>
      <c r="T3529" t="str">
        <f>VLOOKUP(Tabla1[[#This Row],[Nombre del Producto]],Tabla2[[Nombre Producto]:[Costo Unitario]],2,FALSE)</f>
        <v>Lot's O' Nuts</v>
      </c>
      <c r="U3529" t="str">
        <f>VLOOKUP(Tabla1[[#This Row],[Fábrica]],Tabla3[],4,FALSE)</f>
        <v>Arizona</v>
      </c>
    </row>
    <row r="3530" spans="1:21" x14ac:dyDescent="0.25">
      <c r="A3530" t="s">
        <v>1730</v>
      </c>
      <c r="B3530" s="3">
        <v>44943</v>
      </c>
      <c r="C3530" s="3">
        <v>44957</v>
      </c>
      <c r="D3530" t="s">
        <v>18</v>
      </c>
      <c r="E3530">
        <v>116736</v>
      </c>
      <c r="F3530" t="s">
        <v>19</v>
      </c>
      <c r="G3530" t="s">
        <v>97</v>
      </c>
      <c r="H3530" t="s">
        <v>137</v>
      </c>
      <c r="I3530">
        <v>3301</v>
      </c>
      <c r="J3530" t="s">
        <v>22</v>
      </c>
      <c r="K3530" t="s">
        <v>32</v>
      </c>
      <c r="L3530" t="s">
        <v>27</v>
      </c>
      <c r="M3530" t="s">
        <v>28</v>
      </c>
      <c r="N3530" s="5">
        <v>3.6</v>
      </c>
      <c r="O3530" s="7">
        <v>1</v>
      </c>
      <c r="P3530" s="5">
        <v>2.5</v>
      </c>
      <c r="Q3530" s="5">
        <v>1.1000000000000001</v>
      </c>
      <c r="R3530" s="22">
        <f>Tabla1[[#This Row],[Fecha de Envío]]-Tabla1[[#This Row],[Fecha de Orden]]</f>
        <v>14</v>
      </c>
      <c r="S3530" s="24">
        <f>YEAR(Tabla1[[#This Row],[Fecha de Orden]])</f>
        <v>2023</v>
      </c>
      <c r="T3530" t="str">
        <f>VLOOKUP(Tabla1[[#This Row],[Nombre del Producto]],Tabla2[[Nombre Producto]:[Costo Unitario]],2,FALSE)</f>
        <v>Lot's O' Nuts</v>
      </c>
      <c r="U3530" t="str">
        <f>VLOOKUP(Tabla1[[#This Row],[Fábrica]],Tabla3[],4,FALSE)</f>
        <v>Arizona</v>
      </c>
    </row>
    <row r="3531" spans="1:21" x14ac:dyDescent="0.25">
      <c r="A3531" t="s">
        <v>2754</v>
      </c>
      <c r="B3531" s="3">
        <v>44943</v>
      </c>
      <c r="C3531" s="3">
        <v>44957</v>
      </c>
      <c r="D3531" t="s">
        <v>18</v>
      </c>
      <c r="E3531">
        <v>106558</v>
      </c>
      <c r="F3531" t="s">
        <v>19</v>
      </c>
      <c r="G3531" t="s">
        <v>412</v>
      </c>
      <c r="H3531" t="s">
        <v>73</v>
      </c>
      <c r="I3531">
        <v>31907</v>
      </c>
      <c r="J3531" t="s">
        <v>22</v>
      </c>
      <c r="K3531" t="s">
        <v>66</v>
      </c>
      <c r="L3531" t="s">
        <v>27</v>
      </c>
      <c r="M3531" t="s">
        <v>28</v>
      </c>
      <c r="N3531" s="5">
        <v>14.4</v>
      </c>
      <c r="O3531" s="7">
        <v>4</v>
      </c>
      <c r="P3531" s="5">
        <v>10</v>
      </c>
      <c r="Q3531" s="5">
        <v>4.4000000000000004</v>
      </c>
      <c r="R3531" s="22">
        <f>Tabla1[[#This Row],[Fecha de Envío]]-Tabla1[[#This Row],[Fecha de Orden]]</f>
        <v>14</v>
      </c>
      <c r="S3531" s="24">
        <f>YEAR(Tabla1[[#This Row],[Fecha de Orden]])</f>
        <v>2023</v>
      </c>
      <c r="T3531" t="str">
        <f>VLOOKUP(Tabla1[[#This Row],[Nombre del Producto]],Tabla2[[Nombre Producto]:[Costo Unitario]],2,FALSE)</f>
        <v>Lot's O' Nuts</v>
      </c>
      <c r="U3531" t="str">
        <f>VLOOKUP(Tabla1[[#This Row],[Fábrica]],Tabla3[],4,FALSE)</f>
        <v>Arizona</v>
      </c>
    </row>
    <row r="3532" spans="1:21" x14ac:dyDescent="0.25">
      <c r="A3532" t="s">
        <v>7869</v>
      </c>
      <c r="B3532" s="3">
        <v>44943</v>
      </c>
      <c r="C3532" s="3">
        <v>44958</v>
      </c>
      <c r="D3532" t="s">
        <v>18</v>
      </c>
      <c r="E3532">
        <v>155412</v>
      </c>
      <c r="F3532" t="s">
        <v>195</v>
      </c>
      <c r="G3532" t="s">
        <v>697</v>
      </c>
      <c r="H3532" t="s">
        <v>698</v>
      </c>
      <c r="I3532" t="s">
        <v>1002</v>
      </c>
      <c r="J3532" t="s">
        <v>22</v>
      </c>
      <c r="K3532" t="s">
        <v>32</v>
      </c>
      <c r="L3532" t="s">
        <v>36</v>
      </c>
      <c r="M3532" t="s">
        <v>37</v>
      </c>
      <c r="N3532" s="5">
        <v>6.5</v>
      </c>
      <c r="O3532" s="7">
        <v>2</v>
      </c>
      <c r="P3532" s="5">
        <v>4.22</v>
      </c>
      <c r="Q3532" s="5">
        <v>2.2799999999999998</v>
      </c>
      <c r="R3532" s="22">
        <f>Tabla1[[#This Row],[Fecha de Envío]]-Tabla1[[#This Row],[Fecha de Orden]]</f>
        <v>15</v>
      </c>
      <c r="S3532" s="24">
        <f>YEAR(Tabla1[[#This Row],[Fecha de Orden]])</f>
        <v>2023</v>
      </c>
      <c r="T3532" t="str">
        <f>VLOOKUP(Tabla1[[#This Row],[Nombre del Producto]],Tabla2[[Nombre Producto]:[Costo Unitario]],2,FALSE)</f>
        <v>Wicked Choccy's</v>
      </c>
      <c r="U3532" t="str">
        <f>VLOOKUP(Tabla1[[#This Row],[Fábrica]],Tabla3[],4,FALSE)</f>
        <v>Georgia</v>
      </c>
    </row>
    <row r="3533" spans="1:21" x14ac:dyDescent="0.25">
      <c r="A3533" t="s">
        <v>4916</v>
      </c>
      <c r="B3533" s="3">
        <v>44947</v>
      </c>
      <c r="C3533" s="3">
        <v>44960</v>
      </c>
      <c r="D3533" t="s">
        <v>18</v>
      </c>
      <c r="E3533">
        <v>115238</v>
      </c>
      <c r="F3533" t="s">
        <v>195</v>
      </c>
      <c r="G3533" t="s">
        <v>328</v>
      </c>
      <c r="H3533" t="s">
        <v>329</v>
      </c>
      <c r="I3533" t="s">
        <v>4907</v>
      </c>
      <c r="J3533" t="s">
        <v>22</v>
      </c>
      <c r="K3533" t="s">
        <v>32</v>
      </c>
      <c r="L3533" t="s">
        <v>33</v>
      </c>
      <c r="M3533" t="s">
        <v>34</v>
      </c>
      <c r="N3533" s="5">
        <v>18</v>
      </c>
      <c r="O3533" s="7">
        <v>5</v>
      </c>
      <c r="P3533" s="5">
        <v>12</v>
      </c>
      <c r="Q3533" s="5">
        <v>6</v>
      </c>
      <c r="R3533" s="22">
        <f>Tabla1[[#This Row],[Fecha de Envío]]-Tabla1[[#This Row],[Fecha de Orden]]</f>
        <v>13</v>
      </c>
      <c r="S3533" s="24">
        <f>YEAR(Tabla1[[#This Row],[Fecha de Orden]])</f>
        <v>2023</v>
      </c>
      <c r="T3533" t="str">
        <f>VLOOKUP(Tabla1[[#This Row],[Nombre del Producto]],Tabla2[[Nombre Producto]:[Costo Unitario]],2,FALSE)</f>
        <v>Lot's O' Nuts</v>
      </c>
      <c r="U3533" t="str">
        <f>VLOOKUP(Tabla1[[#This Row],[Fábrica]],Tabla3[],4,FALSE)</f>
        <v>Arizona</v>
      </c>
    </row>
    <row r="3534" spans="1:21" x14ac:dyDescent="0.25">
      <c r="A3534" t="s">
        <v>4917</v>
      </c>
      <c r="B3534" s="3">
        <v>44947</v>
      </c>
      <c r="C3534" s="3">
        <v>44960</v>
      </c>
      <c r="D3534" t="s">
        <v>18</v>
      </c>
      <c r="E3534">
        <v>115238</v>
      </c>
      <c r="F3534" t="s">
        <v>195</v>
      </c>
      <c r="G3534" t="s">
        <v>328</v>
      </c>
      <c r="H3534" t="s">
        <v>329</v>
      </c>
      <c r="I3534" t="s">
        <v>4907</v>
      </c>
      <c r="J3534" t="s">
        <v>22</v>
      </c>
      <c r="K3534" t="s">
        <v>32</v>
      </c>
      <c r="L3534" t="s">
        <v>36</v>
      </c>
      <c r="M3534" t="s">
        <v>37</v>
      </c>
      <c r="N3534" s="5">
        <v>3.25</v>
      </c>
      <c r="O3534" s="7">
        <v>1</v>
      </c>
      <c r="P3534" s="5">
        <v>2.11</v>
      </c>
      <c r="Q3534" s="5">
        <v>1.1399999999999999</v>
      </c>
      <c r="R3534" s="22">
        <f>Tabla1[[#This Row],[Fecha de Envío]]-Tabla1[[#This Row],[Fecha de Orden]]</f>
        <v>13</v>
      </c>
      <c r="S3534" s="24">
        <f>YEAR(Tabla1[[#This Row],[Fecha de Orden]])</f>
        <v>2023</v>
      </c>
      <c r="T3534" t="str">
        <f>VLOOKUP(Tabla1[[#This Row],[Nombre del Producto]],Tabla2[[Nombre Producto]:[Costo Unitario]],2,FALSE)</f>
        <v>Wicked Choccy's</v>
      </c>
      <c r="U3534" t="str">
        <f>VLOOKUP(Tabla1[[#This Row],[Fábrica]],Tabla3[],4,FALSE)</f>
        <v>Georgia</v>
      </c>
    </row>
    <row r="3535" spans="1:21" x14ac:dyDescent="0.25">
      <c r="A3535" t="s">
        <v>4918</v>
      </c>
      <c r="B3535" s="3">
        <v>44947</v>
      </c>
      <c r="C3535" s="3">
        <v>44960</v>
      </c>
      <c r="D3535" t="s">
        <v>18</v>
      </c>
      <c r="E3535">
        <v>115238</v>
      </c>
      <c r="F3535" t="s">
        <v>195</v>
      </c>
      <c r="G3535" t="s">
        <v>328</v>
      </c>
      <c r="H3535" t="s">
        <v>329</v>
      </c>
      <c r="I3535" t="s">
        <v>4907</v>
      </c>
      <c r="J3535" t="s">
        <v>22</v>
      </c>
      <c r="K3535" t="s">
        <v>32</v>
      </c>
      <c r="L3535" t="s">
        <v>24</v>
      </c>
      <c r="M3535" t="s">
        <v>25</v>
      </c>
      <c r="N3535" s="5">
        <v>18.75</v>
      </c>
      <c r="O3535" s="7">
        <v>5</v>
      </c>
      <c r="P3535" s="5">
        <v>12.25</v>
      </c>
      <c r="Q3535" s="5">
        <v>6.5</v>
      </c>
      <c r="R3535" s="22">
        <f>Tabla1[[#This Row],[Fecha de Envío]]-Tabla1[[#This Row],[Fecha de Orden]]</f>
        <v>13</v>
      </c>
      <c r="S3535" s="24">
        <f>YEAR(Tabla1[[#This Row],[Fecha de Orden]])</f>
        <v>2023</v>
      </c>
      <c r="T3535" t="str">
        <f>VLOOKUP(Tabla1[[#This Row],[Nombre del Producto]],Tabla2[[Nombre Producto]:[Costo Unitario]],2,FALSE)</f>
        <v>Wicked Choccy's</v>
      </c>
      <c r="U3535" t="str">
        <f>VLOOKUP(Tabla1[[#This Row],[Fábrica]],Tabla3[],4,FALSE)</f>
        <v>Georgia</v>
      </c>
    </row>
    <row r="3536" spans="1:21" x14ac:dyDescent="0.25">
      <c r="A3536" t="s">
        <v>8720</v>
      </c>
      <c r="B3536" s="3">
        <v>44947</v>
      </c>
      <c r="C3536" s="3">
        <v>44959</v>
      </c>
      <c r="D3536" t="s">
        <v>71</v>
      </c>
      <c r="E3536">
        <v>167339</v>
      </c>
      <c r="F3536" t="s">
        <v>19</v>
      </c>
      <c r="G3536" t="s">
        <v>120</v>
      </c>
      <c r="H3536" t="s">
        <v>21</v>
      </c>
      <c r="I3536">
        <v>92037</v>
      </c>
      <c r="J3536" t="s">
        <v>22</v>
      </c>
      <c r="K3536" t="s">
        <v>23</v>
      </c>
      <c r="L3536" t="s">
        <v>27</v>
      </c>
      <c r="M3536" t="s">
        <v>28</v>
      </c>
      <c r="N3536" s="5">
        <v>25.2</v>
      </c>
      <c r="O3536" s="7">
        <v>7</v>
      </c>
      <c r="P3536" s="5">
        <v>17.5</v>
      </c>
      <c r="Q3536" s="5">
        <v>7.7</v>
      </c>
      <c r="R3536" s="22">
        <f>Tabla1[[#This Row],[Fecha de Envío]]-Tabla1[[#This Row],[Fecha de Orden]]</f>
        <v>12</v>
      </c>
      <c r="S3536" s="24">
        <f>YEAR(Tabla1[[#This Row],[Fecha de Orden]])</f>
        <v>2023</v>
      </c>
      <c r="T3536" t="str">
        <f>VLOOKUP(Tabla1[[#This Row],[Nombre del Producto]],Tabla2[[Nombre Producto]:[Costo Unitario]],2,FALSE)</f>
        <v>Lot's O' Nuts</v>
      </c>
      <c r="U3536" t="str">
        <f>VLOOKUP(Tabla1[[#This Row],[Fábrica]],Tabla3[],4,FALSE)</f>
        <v>Arizona</v>
      </c>
    </row>
    <row r="3537" spans="1:21" x14ac:dyDescent="0.25">
      <c r="A3537" t="s">
        <v>8721</v>
      </c>
      <c r="B3537" s="3">
        <v>44947</v>
      </c>
      <c r="C3537" s="3">
        <v>44959</v>
      </c>
      <c r="D3537" t="s">
        <v>71</v>
      </c>
      <c r="E3537">
        <v>167339</v>
      </c>
      <c r="F3537" t="s">
        <v>19</v>
      </c>
      <c r="G3537" t="s">
        <v>120</v>
      </c>
      <c r="H3537" t="s">
        <v>21</v>
      </c>
      <c r="I3537">
        <v>92037</v>
      </c>
      <c r="J3537" t="s">
        <v>22</v>
      </c>
      <c r="K3537" t="s">
        <v>23</v>
      </c>
      <c r="L3537" t="s">
        <v>36</v>
      </c>
      <c r="M3537" t="s">
        <v>37</v>
      </c>
      <c r="N3537" s="5">
        <v>6.5</v>
      </c>
      <c r="O3537" s="7">
        <v>2</v>
      </c>
      <c r="P3537" s="5">
        <v>4.22</v>
      </c>
      <c r="Q3537" s="5">
        <v>2.2799999999999998</v>
      </c>
      <c r="R3537" s="22">
        <f>Tabla1[[#This Row],[Fecha de Envío]]-Tabla1[[#This Row],[Fecha de Orden]]</f>
        <v>12</v>
      </c>
      <c r="S3537" s="24">
        <f>YEAR(Tabla1[[#This Row],[Fecha de Orden]])</f>
        <v>2023</v>
      </c>
      <c r="T3537" t="str">
        <f>VLOOKUP(Tabla1[[#This Row],[Nombre del Producto]],Tabla2[[Nombre Producto]:[Costo Unitario]],2,FALSE)</f>
        <v>Wicked Choccy's</v>
      </c>
      <c r="U3537" t="str">
        <f>VLOOKUP(Tabla1[[#This Row],[Fábrica]],Tabla3[],4,FALSE)</f>
        <v>Georgia</v>
      </c>
    </row>
    <row r="3538" spans="1:21" x14ac:dyDescent="0.25">
      <c r="A3538" t="s">
        <v>595</v>
      </c>
      <c r="B3538" s="3">
        <v>44948</v>
      </c>
      <c r="C3538" s="3">
        <v>44964</v>
      </c>
      <c r="D3538" t="s">
        <v>18</v>
      </c>
      <c r="E3538">
        <v>138079</v>
      </c>
      <c r="F3538" t="s">
        <v>19</v>
      </c>
      <c r="G3538" t="s">
        <v>124</v>
      </c>
      <c r="H3538" t="s">
        <v>125</v>
      </c>
      <c r="I3538">
        <v>98115</v>
      </c>
      <c r="J3538" t="s">
        <v>22</v>
      </c>
      <c r="K3538" t="s">
        <v>23</v>
      </c>
      <c r="L3538" t="s">
        <v>24</v>
      </c>
      <c r="M3538" t="s">
        <v>25</v>
      </c>
      <c r="N3538" s="5">
        <v>18.75</v>
      </c>
      <c r="O3538" s="7">
        <v>5</v>
      </c>
      <c r="P3538" s="5">
        <v>12.25</v>
      </c>
      <c r="Q3538" s="5">
        <v>6.5</v>
      </c>
      <c r="R3538" s="22">
        <f>Tabla1[[#This Row],[Fecha de Envío]]-Tabla1[[#This Row],[Fecha de Orden]]</f>
        <v>16</v>
      </c>
      <c r="S3538" s="24">
        <f>YEAR(Tabla1[[#This Row],[Fecha de Orden]])</f>
        <v>2023</v>
      </c>
      <c r="T3538" t="str">
        <f>VLOOKUP(Tabla1[[#This Row],[Nombre del Producto]],Tabla2[[Nombre Producto]:[Costo Unitario]],2,FALSE)</f>
        <v>Wicked Choccy's</v>
      </c>
      <c r="U3538" t="str">
        <f>VLOOKUP(Tabla1[[#This Row],[Fábrica]],Tabla3[],4,FALSE)</f>
        <v>Georgia</v>
      </c>
    </row>
    <row r="3539" spans="1:21" x14ac:dyDescent="0.25">
      <c r="A3539" t="s">
        <v>1490</v>
      </c>
      <c r="B3539" s="3">
        <v>44948</v>
      </c>
      <c r="C3539" s="3">
        <v>44963</v>
      </c>
      <c r="D3539" t="s">
        <v>18</v>
      </c>
      <c r="E3539">
        <v>148208</v>
      </c>
      <c r="F3539" t="s">
        <v>19</v>
      </c>
      <c r="G3539" t="s">
        <v>626</v>
      </c>
      <c r="H3539" t="s">
        <v>210</v>
      </c>
      <c r="I3539">
        <v>44105</v>
      </c>
      <c r="J3539" t="s">
        <v>22</v>
      </c>
      <c r="K3539" t="s">
        <v>32</v>
      </c>
      <c r="L3539" t="s">
        <v>33</v>
      </c>
      <c r="M3539" t="s">
        <v>34</v>
      </c>
      <c r="N3539" s="5">
        <v>10.8</v>
      </c>
      <c r="O3539" s="7">
        <v>3</v>
      </c>
      <c r="P3539" s="5">
        <v>7.2</v>
      </c>
      <c r="Q3539" s="5">
        <v>3.6</v>
      </c>
      <c r="R3539" s="22">
        <f>Tabla1[[#This Row],[Fecha de Envío]]-Tabla1[[#This Row],[Fecha de Orden]]</f>
        <v>15</v>
      </c>
      <c r="S3539" s="24">
        <f>YEAR(Tabla1[[#This Row],[Fecha de Orden]])</f>
        <v>2023</v>
      </c>
      <c r="T3539" t="str">
        <f>VLOOKUP(Tabla1[[#This Row],[Nombre del Producto]],Tabla2[[Nombre Producto]:[Costo Unitario]],2,FALSE)</f>
        <v>Lot's O' Nuts</v>
      </c>
      <c r="U3539" t="str">
        <f>VLOOKUP(Tabla1[[#This Row],[Fábrica]],Tabla3[],4,FALSE)</f>
        <v>Arizona</v>
      </c>
    </row>
    <row r="3540" spans="1:21" x14ac:dyDescent="0.25">
      <c r="A3540" t="s">
        <v>1491</v>
      </c>
      <c r="B3540" s="3">
        <v>44948</v>
      </c>
      <c r="C3540" s="3">
        <v>44963</v>
      </c>
      <c r="D3540" t="s">
        <v>18</v>
      </c>
      <c r="E3540">
        <v>148208</v>
      </c>
      <c r="F3540" t="s">
        <v>19</v>
      </c>
      <c r="G3540" t="s">
        <v>626</v>
      </c>
      <c r="H3540" t="s">
        <v>210</v>
      </c>
      <c r="I3540">
        <v>44105</v>
      </c>
      <c r="J3540" t="s">
        <v>22</v>
      </c>
      <c r="K3540" t="s">
        <v>32</v>
      </c>
      <c r="L3540" t="s">
        <v>36</v>
      </c>
      <c r="M3540" t="s">
        <v>37</v>
      </c>
      <c r="N3540" s="5">
        <v>13</v>
      </c>
      <c r="O3540" s="7">
        <v>4</v>
      </c>
      <c r="P3540" s="5">
        <v>8.44</v>
      </c>
      <c r="Q3540" s="5">
        <v>4.5599999999999996</v>
      </c>
      <c r="R3540" s="22">
        <f>Tabla1[[#This Row],[Fecha de Envío]]-Tabla1[[#This Row],[Fecha de Orden]]</f>
        <v>15</v>
      </c>
      <c r="S3540" s="24">
        <f>YEAR(Tabla1[[#This Row],[Fecha de Orden]])</f>
        <v>2023</v>
      </c>
      <c r="T3540" t="str">
        <f>VLOOKUP(Tabla1[[#This Row],[Nombre del Producto]],Tabla2[[Nombre Producto]:[Costo Unitario]],2,FALSE)</f>
        <v>Wicked Choccy's</v>
      </c>
      <c r="U3540" t="str">
        <f>VLOOKUP(Tabla1[[#This Row],[Fábrica]],Tabla3[],4,FALSE)</f>
        <v>Georgia</v>
      </c>
    </row>
    <row r="3541" spans="1:21" x14ac:dyDescent="0.25">
      <c r="A3541" t="s">
        <v>2004</v>
      </c>
      <c r="B3541" s="3">
        <v>44948</v>
      </c>
      <c r="C3541" s="3">
        <v>44964</v>
      </c>
      <c r="D3541" t="s">
        <v>18</v>
      </c>
      <c r="E3541">
        <v>135923</v>
      </c>
      <c r="F3541" t="s">
        <v>19</v>
      </c>
      <c r="G3541" t="s">
        <v>1082</v>
      </c>
      <c r="H3541" t="s">
        <v>98</v>
      </c>
      <c r="I3541">
        <v>28314</v>
      </c>
      <c r="J3541" t="s">
        <v>22</v>
      </c>
      <c r="K3541" t="s">
        <v>66</v>
      </c>
      <c r="L3541" t="s">
        <v>27</v>
      </c>
      <c r="M3541" t="s">
        <v>28</v>
      </c>
      <c r="N3541" s="5">
        <v>14.4</v>
      </c>
      <c r="O3541" s="7">
        <v>4</v>
      </c>
      <c r="P3541" s="5">
        <v>10</v>
      </c>
      <c r="Q3541" s="5">
        <v>4.4000000000000004</v>
      </c>
      <c r="R3541" s="22">
        <f>Tabla1[[#This Row],[Fecha de Envío]]-Tabla1[[#This Row],[Fecha de Orden]]</f>
        <v>16</v>
      </c>
      <c r="S3541" s="24">
        <f>YEAR(Tabla1[[#This Row],[Fecha de Orden]])</f>
        <v>2023</v>
      </c>
      <c r="T3541" t="str">
        <f>VLOOKUP(Tabla1[[#This Row],[Nombre del Producto]],Tabla2[[Nombre Producto]:[Costo Unitario]],2,FALSE)</f>
        <v>Lot's O' Nuts</v>
      </c>
      <c r="U3541" t="str">
        <f>VLOOKUP(Tabla1[[#This Row],[Fábrica]],Tabla3[],4,FALSE)</f>
        <v>Arizona</v>
      </c>
    </row>
    <row r="3542" spans="1:21" x14ac:dyDescent="0.25">
      <c r="A3542" t="s">
        <v>2005</v>
      </c>
      <c r="B3542" s="3">
        <v>44948</v>
      </c>
      <c r="C3542" s="3">
        <v>44964</v>
      </c>
      <c r="D3542" t="s">
        <v>18</v>
      </c>
      <c r="E3542">
        <v>135923</v>
      </c>
      <c r="F3542" t="s">
        <v>19</v>
      </c>
      <c r="G3542" t="s">
        <v>1082</v>
      </c>
      <c r="H3542" t="s">
        <v>98</v>
      </c>
      <c r="I3542">
        <v>28314</v>
      </c>
      <c r="J3542" t="s">
        <v>22</v>
      </c>
      <c r="K3542" t="s">
        <v>66</v>
      </c>
      <c r="L3542" t="s">
        <v>33</v>
      </c>
      <c r="M3542" t="s">
        <v>34</v>
      </c>
      <c r="N3542" s="5">
        <v>28.8</v>
      </c>
      <c r="O3542" s="7">
        <v>8</v>
      </c>
      <c r="P3542" s="5">
        <v>19.2</v>
      </c>
      <c r="Q3542" s="5">
        <v>9.6</v>
      </c>
      <c r="R3542" s="22">
        <f>Tabla1[[#This Row],[Fecha de Envío]]-Tabla1[[#This Row],[Fecha de Orden]]</f>
        <v>16</v>
      </c>
      <c r="S3542" s="24">
        <f>YEAR(Tabla1[[#This Row],[Fecha de Orden]])</f>
        <v>2023</v>
      </c>
      <c r="T3542" t="str">
        <f>VLOOKUP(Tabla1[[#This Row],[Nombre del Producto]],Tabla2[[Nombre Producto]:[Costo Unitario]],2,FALSE)</f>
        <v>Lot's O' Nuts</v>
      </c>
      <c r="U3542" t="str">
        <f>VLOOKUP(Tabla1[[#This Row],[Fábrica]],Tabla3[],4,FALSE)</f>
        <v>Arizona</v>
      </c>
    </row>
    <row r="3543" spans="1:21" x14ac:dyDescent="0.25">
      <c r="A3543" t="s">
        <v>2006</v>
      </c>
      <c r="B3543" s="3">
        <v>44948</v>
      </c>
      <c r="C3543" s="3">
        <v>44964</v>
      </c>
      <c r="D3543" t="s">
        <v>18</v>
      </c>
      <c r="E3543">
        <v>135923</v>
      </c>
      <c r="F3543" t="s">
        <v>19</v>
      </c>
      <c r="G3543" t="s">
        <v>1082</v>
      </c>
      <c r="H3543" t="s">
        <v>98</v>
      </c>
      <c r="I3543">
        <v>28314</v>
      </c>
      <c r="J3543" t="s">
        <v>22</v>
      </c>
      <c r="K3543" t="s">
        <v>66</v>
      </c>
      <c r="L3543" t="s">
        <v>45</v>
      </c>
      <c r="M3543" t="s">
        <v>46</v>
      </c>
      <c r="N3543" s="5">
        <v>13.96</v>
      </c>
      <c r="O3543" s="7">
        <v>4</v>
      </c>
      <c r="P3543" s="5">
        <v>9.9600000000000009</v>
      </c>
      <c r="Q3543" s="5">
        <v>4</v>
      </c>
      <c r="R3543" s="22">
        <f>Tabla1[[#This Row],[Fecha de Envío]]-Tabla1[[#This Row],[Fecha de Orden]]</f>
        <v>16</v>
      </c>
      <c r="S3543" s="24">
        <f>YEAR(Tabla1[[#This Row],[Fecha de Orden]])</f>
        <v>2023</v>
      </c>
      <c r="T3543" t="str">
        <f>VLOOKUP(Tabla1[[#This Row],[Nombre del Producto]],Tabla2[[Nombre Producto]:[Costo Unitario]],2,FALSE)</f>
        <v>Lot's O' Nuts</v>
      </c>
      <c r="U3543" t="str">
        <f>VLOOKUP(Tabla1[[#This Row],[Fábrica]],Tabla3[],4,FALSE)</f>
        <v>Arizona</v>
      </c>
    </row>
    <row r="3544" spans="1:21" x14ac:dyDescent="0.25">
      <c r="A3544" t="s">
        <v>3571</v>
      </c>
      <c r="B3544" s="3">
        <v>44948</v>
      </c>
      <c r="C3544" s="3">
        <v>44964</v>
      </c>
      <c r="D3544" t="s">
        <v>18</v>
      </c>
      <c r="E3544">
        <v>125850</v>
      </c>
      <c r="F3544" t="s">
        <v>19</v>
      </c>
      <c r="G3544" t="s">
        <v>120</v>
      </c>
      <c r="H3544" t="s">
        <v>21</v>
      </c>
      <c r="I3544">
        <v>92037</v>
      </c>
      <c r="J3544" t="s">
        <v>22</v>
      </c>
      <c r="K3544" t="s">
        <v>23</v>
      </c>
      <c r="L3544" t="s">
        <v>36</v>
      </c>
      <c r="M3544" t="s">
        <v>37</v>
      </c>
      <c r="N3544" s="5">
        <v>9.75</v>
      </c>
      <c r="O3544" s="7">
        <v>3</v>
      </c>
      <c r="P3544" s="5">
        <v>6.33</v>
      </c>
      <c r="Q3544" s="5">
        <v>3.42</v>
      </c>
      <c r="R3544" s="22">
        <f>Tabla1[[#This Row],[Fecha de Envío]]-Tabla1[[#This Row],[Fecha de Orden]]</f>
        <v>16</v>
      </c>
      <c r="S3544" s="24">
        <f>YEAR(Tabla1[[#This Row],[Fecha de Orden]])</f>
        <v>2023</v>
      </c>
      <c r="T3544" t="str">
        <f>VLOOKUP(Tabla1[[#This Row],[Nombre del Producto]],Tabla2[[Nombre Producto]:[Costo Unitario]],2,FALSE)</f>
        <v>Wicked Choccy's</v>
      </c>
      <c r="U3544" t="str">
        <f>VLOOKUP(Tabla1[[#This Row],[Fábrica]],Tabla3[],4,FALSE)</f>
        <v>Georgia</v>
      </c>
    </row>
    <row r="3545" spans="1:21" x14ac:dyDescent="0.25">
      <c r="A3545" t="s">
        <v>3572</v>
      </c>
      <c r="B3545" s="3">
        <v>44948</v>
      </c>
      <c r="C3545" s="3">
        <v>44964</v>
      </c>
      <c r="D3545" t="s">
        <v>18</v>
      </c>
      <c r="E3545">
        <v>125850</v>
      </c>
      <c r="F3545" t="s">
        <v>19</v>
      </c>
      <c r="G3545" t="s">
        <v>120</v>
      </c>
      <c r="H3545" t="s">
        <v>21</v>
      </c>
      <c r="I3545">
        <v>92037</v>
      </c>
      <c r="J3545" t="s">
        <v>22</v>
      </c>
      <c r="K3545" t="s">
        <v>23</v>
      </c>
      <c r="L3545" t="s">
        <v>24</v>
      </c>
      <c r="M3545" t="s">
        <v>25</v>
      </c>
      <c r="N3545" s="5">
        <v>18.75</v>
      </c>
      <c r="O3545" s="7">
        <v>5</v>
      </c>
      <c r="P3545" s="5">
        <v>12.25</v>
      </c>
      <c r="Q3545" s="5">
        <v>6.5</v>
      </c>
      <c r="R3545" s="22">
        <f>Tabla1[[#This Row],[Fecha de Envío]]-Tabla1[[#This Row],[Fecha de Orden]]</f>
        <v>16</v>
      </c>
      <c r="S3545" s="24">
        <f>YEAR(Tabla1[[#This Row],[Fecha de Orden]])</f>
        <v>2023</v>
      </c>
      <c r="T3545" t="str">
        <f>VLOOKUP(Tabla1[[#This Row],[Nombre del Producto]],Tabla2[[Nombre Producto]:[Costo Unitario]],2,FALSE)</f>
        <v>Wicked Choccy's</v>
      </c>
      <c r="U3545" t="str">
        <f>VLOOKUP(Tabla1[[#This Row],[Fábrica]],Tabla3[],4,FALSE)</f>
        <v>Georgia</v>
      </c>
    </row>
    <row r="3546" spans="1:21" x14ac:dyDescent="0.25">
      <c r="A3546" t="s">
        <v>5846</v>
      </c>
      <c r="B3546" s="3">
        <v>44948</v>
      </c>
      <c r="C3546" s="3">
        <v>44963</v>
      </c>
      <c r="D3546" t="s">
        <v>18</v>
      </c>
      <c r="E3546">
        <v>146318</v>
      </c>
      <c r="F3546" t="s">
        <v>19</v>
      </c>
      <c r="G3546" t="s">
        <v>124</v>
      </c>
      <c r="H3546" t="s">
        <v>125</v>
      </c>
      <c r="I3546">
        <v>98105</v>
      </c>
      <c r="J3546" t="s">
        <v>22</v>
      </c>
      <c r="K3546" t="s">
        <v>23</v>
      </c>
      <c r="L3546" t="s">
        <v>27</v>
      </c>
      <c r="M3546" t="s">
        <v>28</v>
      </c>
      <c r="N3546" s="5">
        <v>7.2</v>
      </c>
      <c r="O3546" s="7">
        <v>2</v>
      </c>
      <c r="P3546" s="5">
        <v>5</v>
      </c>
      <c r="Q3546" s="5">
        <v>2.2000000000000002</v>
      </c>
      <c r="R3546" s="22">
        <f>Tabla1[[#This Row],[Fecha de Envío]]-Tabla1[[#This Row],[Fecha de Orden]]</f>
        <v>15</v>
      </c>
      <c r="S3546" s="24">
        <f>YEAR(Tabla1[[#This Row],[Fecha de Orden]])</f>
        <v>2023</v>
      </c>
      <c r="T3546" t="str">
        <f>VLOOKUP(Tabla1[[#This Row],[Nombre del Producto]],Tabla2[[Nombre Producto]:[Costo Unitario]],2,FALSE)</f>
        <v>Lot's O' Nuts</v>
      </c>
      <c r="U3546" t="str">
        <f>VLOOKUP(Tabla1[[#This Row],[Fábrica]],Tabla3[],4,FALSE)</f>
        <v>Arizona</v>
      </c>
    </row>
    <row r="3547" spans="1:21" x14ac:dyDescent="0.25">
      <c r="A3547" t="s">
        <v>6984</v>
      </c>
      <c r="B3547" s="3">
        <v>44948</v>
      </c>
      <c r="C3547" s="3">
        <v>44964</v>
      </c>
      <c r="D3547" t="s">
        <v>18</v>
      </c>
      <c r="E3547">
        <v>111010</v>
      </c>
      <c r="F3547" t="s">
        <v>19</v>
      </c>
      <c r="G3547" t="s">
        <v>850</v>
      </c>
      <c r="H3547" t="s">
        <v>306</v>
      </c>
      <c r="I3547">
        <v>7960</v>
      </c>
      <c r="J3547" t="s">
        <v>22</v>
      </c>
      <c r="K3547" t="s">
        <v>32</v>
      </c>
      <c r="L3547" t="s">
        <v>27</v>
      </c>
      <c r="M3547" t="s">
        <v>28</v>
      </c>
      <c r="N3547" s="5">
        <v>21.6</v>
      </c>
      <c r="O3547" s="7">
        <v>6</v>
      </c>
      <c r="P3547" s="5">
        <v>15</v>
      </c>
      <c r="Q3547" s="5">
        <v>6.6</v>
      </c>
      <c r="R3547" s="22">
        <f>Tabla1[[#This Row],[Fecha de Envío]]-Tabla1[[#This Row],[Fecha de Orden]]</f>
        <v>16</v>
      </c>
      <c r="S3547" s="24">
        <f>YEAR(Tabla1[[#This Row],[Fecha de Orden]])</f>
        <v>2023</v>
      </c>
      <c r="T3547" t="str">
        <f>VLOOKUP(Tabla1[[#This Row],[Nombre del Producto]],Tabla2[[Nombre Producto]:[Costo Unitario]],2,FALSE)</f>
        <v>Lot's O' Nuts</v>
      </c>
      <c r="U3547" t="str">
        <f>VLOOKUP(Tabla1[[#This Row],[Fábrica]],Tabla3[],4,FALSE)</f>
        <v>Arizona</v>
      </c>
    </row>
    <row r="3548" spans="1:21" x14ac:dyDescent="0.25">
      <c r="A3548" t="s">
        <v>8604</v>
      </c>
      <c r="B3548" s="3">
        <v>44948</v>
      </c>
      <c r="C3548" s="3">
        <v>44965</v>
      </c>
      <c r="D3548" t="s">
        <v>18</v>
      </c>
      <c r="E3548">
        <v>155180</v>
      </c>
      <c r="F3548" t="s">
        <v>19</v>
      </c>
      <c r="G3548" t="s">
        <v>30</v>
      </c>
      <c r="H3548" t="s">
        <v>31</v>
      </c>
      <c r="I3548">
        <v>10009</v>
      </c>
      <c r="J3548" t="s">
        <v>22</v>
      </c>
      <c r="K3548" t="s">
        <v>32</v>
      </c>
      <c r="L3548" t="s">
        <v>27</v>
      </c>
      <c r="M3548" t="s">
        <v>28</v>
      </c>
      <c r="N3548" s="5">
        <v>14.4</v>
      </c>
      <c r="O3548" s="7">
        <v>4</v>
      </c>
      <c r="P3548" s="5">
        <v>10</v>
      </c>
      <c r="Q3548" s="5">
        <v>4.4000000000000004</v>
      </c>
      <c r="R3548" s="22">
        <f>Tabla1[[#This Row],[Fecha de Envío]]-Tabla1[[#This Row],[Fecha de Orden]]</f>
        <v>17</v>
      </c>
      <c r="S3548" s="24">
        <f>YEAR(Tabla1[[#This Row],[Fecha de Orden]])</f>
        <v>2023</v>
      </c>
      <c r="T3548" t="str">
        <f>VLOOKUP(Tabla1[[#This Row],[Nombre del Producto]],Tabla2[[Nombre Producto]:[Costo Unitario]],2,FALSE)</f>
        <v>Lot's O' Nuts</v>
      </c>
      <c r="U3548" t="str">
        <f>VLOOKUP(Tabla1[[#This Row],[Fábrica]],Tabla3[],4,FALSE)</f>
        <v>Arizona</v>
      </c>
    </row>
    <row r="3549" spans="1:21" x14ac:dyDescent="0.25">
      <c r="A3549" t="s">
        <v>1637</v>
      </c>
      <c r="B3549" s="3">
        <v>44949</v>
      </c>
      <c r="C3549" s="3">
        <v>44965</v>
      </c>
      <c r="D3549" t="s">
        <v>18</v>
      </c>
      <c r="E3549">
        <v>113656</v>
      </c>
      <c r="F3549" t="s">
        <v>19</v>
      </c>
      <c r="G3549" t="s">
        <v>53</v>
      </c>
      <c r="H3549" t="s">
        <v>21</v>
      </c>
      <c r="I3549">
        <v>90036</v>
      </c>
      <c r="J3549" t="s">
        <v>22</v>
      </c>
      <c r="K3549" t="s">
        <v>23</v>
      </c>
      <c r="L3549" t="s">
        <v>27</v>
      </c>
      <c r="M3549" t="s">
        <v>28</v>
      </c>
      <c r="N3549" s="5">
        <v>25.2</v>
      </c>
      <c r="O3549" s="7">
        <v>7</v>
      </c>
      <c r="P3549" s="5">
        <v>17.5</v>
      </c>
      <c r="Q3549" s="5">
        <v>7.7</v>
      </c>
      <c r="R3549" s="22">
        <f>Tabla1[[#This Row],[Fecha de Envío]]-Tabla1[[#This Row],[Fecha de Orden]]</f>
        <v>16</v>
      </c>
      <c r="S3549" s="24">
        <f>YEAR(Tabla1[[#This Row],[Fecha de Orden]])</f>
        <v>2023</v>
      </c>
      <c r="T3549" t="str">
        <f>VLOOKUP(Tabla1[[#This Row],[Nombre del Producto]],Tabla2[[Nombre Producto]:[Costo Unitario]],2,FALSE)</f>
        <v>Lot's O' Nuts</v>
      </c>
      <c r="U3549" t="str">
        <f>VLOOKUP(Tabla1[[#This Row],[Fábrica]],Tabla3[],4,FALSE)</f>
        <v>Arizona</v>
      </c>
    </row>
    <row r="3550" spans="1:21" x14ac:dyDescent="0.25">
      <c r="A3550" t="s">
        <v>1655</v>
      </c>
      <c r="B3550" s="3">
        <v>44949</v>
      </c>
      <c r="C3550" s="3">
        <v>44963</v>
      </c>
      <c r="D3550" t="s">
        <v>18</v>
      </c>
      <c r="E3550">
        <v>165505</v>
      </c>
      <c r="F3550" t="s">
        <v>19</v>
      </c>
      <c r="G3550" t="s">
        <v>1656</v>
      </c>
      <c r="H3550" t="s">
        <v>1657</v>
      </c>
      <c r="I3550">
        <v>5401</v>
      </c>
      <c r="J3550" t="s">
        <v>148</v>
      </c>
      <c r="K3550" t="s">
        <v>32</v>
      </c>
      <c r="L3550" t="s">
        <v>149</v>
      </c>
      <c r="M3550" t="s">
        <v>150</v>
      </c>
      <c r="N3550" s="5">
        <v>7.5</v>
      </c>
      <c r="O3550" s="7">
        <v>6</v>
      </c>
      <c r="P3550" s="5">
        <v>3.9</v>
      </c>
      <c r="Q3550" s="5">
        <v>3.6</v>
      </c>
      <c r="R3550" s="22">
        <f>Tabla1[[#This Row],[Fecha de Envío]]-Tabla1[[#This Row],[Fecha de Orden]]</f>
        <v>14</v>
      </c>
      <c r="S3550" s="24">
        <f>YEAR(Tabla1[[#This Row],[Fecha de Orden]])</f>
        <v>2023</v>
      </c>
      <c r="T3550" t="str">
        <f>VLOOKUP(Tabla1[[#This Row],[Nombre del Producto]],Tabla2[[Nombre Producto]:[Costo Unitario]],2,FALSE)</f>
        <v>Secret Factory</v>
      </c>
      <c r="U3550" t="str">
        <f>VLOOKUP(Tabla1[[#This Row],[Fábrica]],Tabla3[],4,FALSE)</f>
        <v>Illinois</v>
      </c>
    </row>
    <row r="3551" spans="1:21" x14ac:dyDescent="0.25">
      <c r="A3551" t="s">
        <v>1658</v>
      </c>
      <c r="B3551" s="3">
        <v>44949</v>
      </c>
      <c r="C3551" s="3">
        <v>44963</v>
      </c>
      <c r="D3551" t="s">
        <v>18</v>
      </c>
      <c r="E3551">
        <v>165505</v>
      </c>
      <c r="F3551" t="s">
        <v>19</v>
      </c>
      <c r="G3551" t="s">
        <v>1656</v>
      </c>
      <c r="H3551" t="s">
        <v>1657</v>
      </c>
      <c r="I3551">
        <v>5401</v>
      </c>
      <c r="J3551" t="s">
        <v>22</v>
      </c>
      <c r="K3551" t="s">
        <v>32</v>
      </c>
      <c r="L3551" t="s">
        <v>27</v>
      </c>
      <c r="M3551" t="s">
        <v>28</v>
      </c>
      <c r="N3551" s="5">
        <v>46.8</v>
      </c>
      <c r="O3551" s="7">
        <v>13</v>
      </c>
      <c r="P3551" s="5">
        <v>32.5</v>
      </c>
      <c r="Q3551" s="5">
        <v>14.3</v>
      </c>
      <c r="R3551" s="22">
        <f>Tabla1[[#This Row],[Fecha de Envío]]-Tabla1[[#This Row],[Fecha de Orden]]</f>
        <v>14</v>
      </c>
      <c r="S3551" s="24">
        <f>YEAR(Tabla1[[#This Row],[Fecha de Orden]])</f>
        <v>2023</v>
      </c>
      <c r="T3551" t="str">
        <f>VLOOKUP(Tabla1[[#This Row],[Nombre del Producto]],Tabla2[[Nombre Producto]:[Costo Unitario]],2,FALSE)</f>
        <v>Lot's O' Nuts</v>
      </c>
      <c r="U3551" t="str">
        <f>VLOOKUP(Tabla1[[#This Row],[Fábrica]],Tabla3[],4,FALSE)</f>
        <v>Arizona</v>
      </c>
    </row>
    <row r="3552" spans="1:21" x14ac:dyDescent="0.25">
      <c r="A3552" t="s">
        <v>1659</v>
      </c>
      <c r="B3552" s="3">
        <v>44949</v>
      </c>
      <c r="C3552" s="3">
        <v>44963</v>
      </c>
      <c r="D3552" t="s">
        <v>18</v>
      </c>
      <c r="E3552">
        <v>165505</v>
      </c>
      <c r="F3552" t="s">
        <v>19</v>
      </c>
      <c r="G3552" t="s">
        <v>1656</v>
      </c>
      <c r="H3552" t="s">
        <v>1657</v>
      </c>
      <c r="I3552">
        <v>5401</v>
      </c>
      <c r="J3552" t="s">
        <v>22</v>
      </c>
      <c r="K3552" t="s">
        <v>32</v>
      </c>
      <c r="L3552" t="s">
        <v>24</v>
      </c>
      <c r="M3552" t="s">
        <v>25</v>
      </c>
      <c r="N3552" s="5">
        <v>7.5</v>
      </c>
      <c r="O3552" s="7">
        <v>2</v>
      </c>
      <c r="P3552" s="5">
        <v>4.9000000000000004</v>
      </c>
      <c r="Q3552" s="5">
        <v>2.6</v>
      </c>
      <c r="R3552" s="22">
        <f>Tabla1[[#This Row],[Fecha de Envío]]-Tabla1[[#This Row],[Fecha de Orden]]</f>
        <v>14</v>
      </c>
      <c r="S3552" s="24">
        <f>YEAR(Tabla1[[#This Row],[Fecha de Orden]])</f>
        <v>2023</v>
      </c>
      <c r="T3552" t="str">
        <f>VLOOKUP(Tabla1[[#This Row],[Nombre del Producto]],Tabla2[[Nombre Producto]:[Costo Unitario]],2,FALSE)</f>
        <v>Wicked Choccy's</v>
      </c>
      <c r="U3552" t="str">
        <f>VLOOKUP(Tabla1[[#This Row],[Fábrica]],Tabla3[],4,FALSE)</f>
        <v>Georgia</v>
      </c>
    </row>
    <row r="3553" spans="1:21" x14ac:dyDescent="0.25">
      <c r="A3553" t="s">
        <v>3928</v>
      </c>
      <c r="B3553" s="3">
        <v>44950</v>
      </c>
      <c r="C3553" s="3">
        <v>44962</v>
      </c>
      <c r="D3553" t="s">
        <v>71</v>
      </c>
      <c r="E3553">
        <v>109407</v>
      </c>
      <c r="F3553" t="s">
        <v>19</v>
      </c>
      <c r="G3553" t="s">
        <v>455</v>
      </c>
      <c r="H3553" t="s">
        <v>229</v>
      </c>
      <c r="I3553">
        <v>39503</v>
      </c>
      <c r="J3553" t="s">
        <v>22</v>
      </c>
      <c r="K3553" t="s">
        <v>66</v>
      </c>
      <c r="L3553" t="s">
        <v>24</v>
      </c>
      <c r="M3553" t="s">
        <v>25</v>
      </c>
      <c r="N3553" s="5">
        <v>15</v>
      </c>
      <c r="O3553" s="7">
        <v>4</v>
      </c>
      <c r="P3553" s="5">
        <v>9.8000000000000007</v>
      </c>
      <c r="Q3553" s="5">
        <v>5.2</v>
      </c>
      <c r="R3553" s="22">
        <f>Tabla1[[#This Row],[Fecha de Envío]]-Tabla1[[#This Row],[Fecha de Orden]]</f>
        <v>12</v>
      </c>
      <c r="S3553" s="24">
        <f>YEAR(Tabla1[[#This Row],[Fecha de Orden]])</f>
        <v>2023</v>
      </c>
      <c r="T3553" t="str">
        <f>VLOOKUP(Tabla1[[#This Row],[Nombre del Producto]],Tabla2[[Nombre Producto]:[Costo Unitario]],2,FALSE)</f>
        <v>Wicked Choccy's</v>
      </c>
      <c r="U3553" t="str">
        <f>VLOOKUP(Tabla1[[#This Row],[Fábrica]],Tabla3[],4,FALSE)</f>
        <v>Georgia</v>
      </c>
    </row>
    <row r="3554" spans="1:21" x14ac:dyDescent="0.25">
      <c r="A3554" t="s">
        <v>4220</v>
      </c>
      <c r="B3554" s="3">
        <v>44951</v>
      </c>
      <c r="C3554" s="3">
        <v>44964</v>
      </c>
      <c r="D3554" t="s">
        <v>71</v>
      </c>
      <c r="E3554">
        <v>168046</v>
      </c>
      <c r="F3554" t="s">
        <v>19</v>
      </c>
      <c r="G3554" t="s">
        <v>30</v>
      </c>
      <c r="H3554" t="s">
        <v>31</v>
      </c>
      <c r="I3554">
        <v>10024</v>
      </c>
      <c r="J3554" t="s">
        <v>22</v>
      </c>
      <c r="K3554" t="s">
        <v>32</v>
      </c>
      <c r="L3554" t="s">
        <v>45</v>
      </c>
      <c r="M3554" t="s">
        <v>46</v>
      </c>
      <c r="N3554" s="5">
        <v>3.49</v>
      </c>
      <c r="O3554" s="7">
        <v>1</v>
      </c>
      <c r="P3554" s="5">
        <v>2.4900000000000002</v>
      </c>
      <c r="Q3554" s="5">
        <v>1</v>
      </c>
      <c r="R3554" s="22">
        <f>Tabla1[[#This Row],[Fecha de Envío]]-Tabla1[[#This Row],[Fecha de Orden]]</f>
        <v>13</v>
      </c>
      <c r="S3554" s="24">
        <f>YEAR(Tabla1[[#This Row],[Fecha de Orden]])</f>
        <v>2023</v>
      </c>
      <c r="T3554" t="str">
        <f>VLOOKUP(Tabla1[[#This Row],[Nombre del Producto]],Tabla2[[Nombre Producto]:[Costo Unitario]],2,FALSE)</f>
        <v>Lot's O' Nuts</v>
      </c>
      <c r="U3554" t="str">
        <f>VLOOKUP(Tabla1[[#This Row],[Fábrica]],Tabla3[],4,FALSE)</f>
        <v>Arizona</v>
      </c>
    </row>
    <row r="3555" spans="1:21" x14ac:dyDescent="0.25">
      <c r="A3555" t="s">
        <v>4221</v>
      </c>
      <c r="B3555" s="3">
        <v>44951</v>
      </c>
      <c r="C3555" s="3">
        <v>44964</v>
      </c>
      <c r="D3555" t="s">
        <v>71</v>
      </c>
      <c r="E3555">
        <v>168046</v>
      </c>
      <c r="F3555" t="s">
        <v>19</v>
      </c>
      <c r="G3555" t="s">
        <v>30</v>
      </c>
      <c r="H3555" t="s">
        <v>31</v>
      </c>
      <c r="I3555">
        <v>10024</v>
      </c>
      <c r="J3555" t="s">
        <v>22</v>
      </c>
      <c r="K3555" t="s">
        <v>32</v>
      </c>
      <c r="L3555" t="s">
        <v>36</v>
      </c>
      <c r="M3555" t="s">
        <v>37</v>
      </c>
      <c r="N3555" s="5">
        <v>9.75</v>
      </c>
      <c r="O3555" s="7">
        <v>3</v>
      </c>
      <c r="P3555" s="5">
        <v>6.33</v>
      </c>
      <c r="Q3555" s="5">
        <v>3.42</v>
      </c>
      <c r="R3555" s="22">
        <f>Tabla1[[#This Row],[Fecha de Envío]]-Tabla1[[#This Row],[Fecha de Orden]]</f>
        <v>13</v>
      </c>
      <c r="S3555" s="24">
        <f>YEAR(Tabla1[[#This Row],[Fecha de Orden]])</f>
        <v>2023</v>
      </c>
      <c r="T3555" t="str">
        <f>VLOOKUP(Tabla1[[#This Row],[Nombre del Producto]],Tabla2[[Nombre Producto]:[Costo Unitario]],2,FALSE)</f>
        <v>Wicked Choccy's</v>
      </c>
      <c r="U3555" t="str">
        <f>VLOOKUP(Tabla1[[#This Row],[Fábrica]],Tabla3[],4,FALSE)</f>
        <v>Georgia</v>
      </c>
    </row>
    <row r="3556" spans="1:21" x14ac:dyDescent="0.25">
      <c r="A3556" t="s">
        <v>4222</v>
      </c>
      <c r="B3556" s="3">
        <v>44951</v>
      </c>
      <c r="C3556" s="3">
        <v>44964</v>
      </c>
      <c r="D3556" t="s">
        <v>71</v>
      </c>
      <c r="E3556">
        <v>168046</v>
      </c>
      <c r="F3556" t="s">
        <v>19</v>
      </c>
      <c r="G3556" t="s">
        <v>30</v>
      </c>
      <c r="H3556" t="s">
        <v>31</v>
      </c>
      <c r="I3556">
        <v>10024</v>
      </c>
      <c r="J3556" t="s">
        <v>22</v>
      </c>
      <c r="K3556" t="s">
        <v>32</v>
      </c>
      <c r="L3556" t="s">
        <v>33</v>
      </c>
      <c r="M3556" t="s">
        <v>34</v>
      </c>
      <c r="N3556" s="5">
        <v>18</v>
      </c>
      <c r="O3556" s="7">
        <v>5</v>
      </c>
      <c r="P3556" s="5">
        <v>12</v>
      </c>
      <c r="Q3556" s="5">
        <v>6</v>
      </c>
      <c r="R3556" s="22">
        <f>Tabla1[[#This Row],[Fecha de Envío]]-Tabla1[[#This Row],[Fecha de Orden]]</f>
        <v>13</v>
      </c>
      <c r="S3556" s="24">
        <f>YEAR(Tabla1[[#This Row],[Fecha de Orden]])</f>
        <v>2023</v>
      </c>
      <c r="T3556" t="str">
        <f>VLOOKUP(Tabla1[[#This Row],[Nombre del Producto]],Tabla2[[Nombre Producto]:[Costo Unitario]],2,FALSE)</f>
        <v>Lot's O' Nuts</v>
      </c>
      <c r="U3556" t="str">
        <f>VLOOKUP(Tabla1[[#This Row],[Fábrica]],Tabla3[],4,FALSE)</f>
        <v>Arizona</v>
      </c>
    </row>
    <row r="3557" spans="1:21" x14ac:dyDescent="0.25">
      <c r="A3557" t="s">
        <v>8609</v>
      </c>
      <c r="B3557" s="3">
        <v>44951</v>
      </c>
      <c r="C3557" s="3">
        <v>44963</v>
      </c>
      <c r="D3557" t="s">
        <v>39</v>
      </c>
      <c r="E3557">
        <v>153346</v>
      </c>
      <c r="F3557" t="s">
        <v>19</v>
      </c>
      <c r="G3557" t="s">
        <v>1328</v>
      </c>
      <c r="H3557" t="s">
        <v>306</v>
      </c>
      <c r="I3557">
        <v>7060</v>
      </c>
      <c r="J3557" t="s">
        <v>22</v>
      </c>
      <c r="K3557" t="s">
        <v>32</v>
      </c>
      <c r="L3557" t="s">
        <v>33</v>
      </c>
      <c r="M3557" t="s">
        <v>34</v>
      </c>
      <c r="N3557" s="5">
        <v>10.8</v>
      </c>
      <c r="O3557" s="7">
        <v>3</v>
      </c>
      <c r="P3557" s="5">
        <v>7.2</v>
      </c>
      <c r="Q3557" s="5">
        <v>3.6</v>
      </c>
      <c r="R3557" s="22">
        <f>Tabla1[[#This Row],[Fecha de Envío]]-Tabla1[[#This Row],[Fecha de Orden]]</f>
        <v>12</v>
      </c>
      <c r="S3557" s="24">
        <f>YEAR(Tabla1[[#This Row],[Fecha de Orden]])</f>
        <v>2023</v>
      </c>
      <c r="T3557" t="str">
        <f>VLOOKUP(Tabla1[[#This Row],[Nombre del Producto]],Tabla2[[Nombre Producto]:[Costo Unitario]],2,FALSE)</f>
        <v>Lot's O' Nuts</v>
      </c>
      <c r="U3557" t="str">
        <f>VLOOKUP(Tabla1[[#This Row],[Fábrica]],Tabla3[],4,FALSE)</f>
        <v>Arizona</v>
      </c>
    </row>
    <row r="3558" spans="1:21" x14ac:dyDescent="0.25">
      <c r="A3558" t="s">
        <v>3929</v>
      </c>
      <c r="B3558" s="3">
        <v>44954</v>
      </c>
      <c r="C3558" s="3">
        <v>44968</v>
      </c>
      <c r="D3558" t="s">
        <v>71</v>
      </c>
      <c r="E3558">
        <v>146437</v>
      </c>
      <c r="F3558" t="s">
        <v>19</v>
      </c>
      <c r="G3558" t="s">
        <v>53</v>
      </c>
      <c r="H3558" t="s">
        <v>21</v>
      </c>
      <c r="I3558">
        <v>90036</v>
      </c>
      <c r="J3558" t="s">
        <v>22</v>
      </c>
      <c r="K3558" t="s">
        <v>23</v>
      </c>
      <c r="L3558" t="s">
        <v>24</v>
      </c>
      <c r="M3558" t="s">
        <v>25</v>
      </c>
      <c r="N3558" s="5">
        <v>7.5</v>
      </c>
      <c r="O3558" s="7">
        <v>2</v>
      </c>
      <c r="P3558" s="5">
        <v>4.9000000000000004</v>
      </c>
      <c r="Q3558" s="5">
        <v>2.6</v>
      </c>
      <c r="R3558" s="22">
        <f>Tabla1[[#This Row],[Fecha de Envío]]-Tabla1[[#This Row],[Fecha de Orden]]</f>
        <v>14</v>
      </c>
      <c r="S3558" s="24">
        <f>YEAR(Tabla1[[#This Row],[Fecha de Orden]])</f>
        <v>2023</v>
      </c>
      <c r="T3558" t="str">
        <f>VLOOKUP(Tabla1[[#This Row],[Nombre del Producto]],Tabla2[[Nombre Producto]:[Costo Unitario]],2,FALSE)</f>
        <v>Wicked Choccy's</v>
      </c>
      <c r="U3558" t="str">
        <f>VLOOKUP(Tabla1[[#This Row],[Fábrica]],Tabla3[],4,FALSE)</f>
        <v>Georgia</v>
      </c>
    </row>
    <row r="3559" spans="1:21" x14ac:dyDescent="0.25">
      <c r="A3559" t="s">
        <v>2543</v>
      </c>
      <c r="B3559" s="3">
        <v>44956</v>
      </c>
      <c r="C3559" s="3">
        <v>44970</v>
      </c>
      <c r="D3559" t="s">
        <v>18</v>
      </c>
      <c r="E3559">
        <v>168032</v>
      </c>
      <c r="F3559" t="s">
        <v>19</v>
      </c>
      <c r="G3559" t="s">
        <v>2544</v>
      </c>
      <c r="H3559" t="s">
        <v>173</v>
      </c>
      <c r="I3559">
        <v>61107</v>
      </c>
      <c r="J3559" t="s">
        <v>22</v>
      </c>
      <c r="K3559" t="s">
        <v>43</v>
      </c>
      <c r="L3559" t="s">
        <v>24</v>
      </c>
      <c r="M3559" t="s">
        <v>25</v>
      </c>
      <c r="N3559" s="5">
        <v>11.25</v>
      </c>
      <c r="O3559" s="7">
        <v>3</v>
      </c>
      <c r="P3559" s="5">
        <v>7.35</v>
      </c>
      <c r="Q3559" s="5">
        <v>3.9</v>
      </c>
      <c r="R3559" s="22">
        <f>Tabla1[[#This Row],[Fecha de Envío]]-Tabla1[[#This Row],[Fecha de Orden]]</f>
        <v>14</v>
      </c>
      <c r="S3559" s="24">
        <f>YEAR(Tabla1[[#This Row],[Fecha de Orden]])</f>
        <v>2023</v>
      </c>
      <c r="T3559" t="str">
        <f>VLOOKUP(Tabla1[[#This Row],[Nombre del Producto]],Tabla2[[Nombre Producto]:[Costo Unitario]],2,FALSE)</f>
        <v>Wicked Choccy's</v>
      </c>
      <c r="U3559" t="str">
        <f>VLOOKUP(Tabla1[[#This Row],[Fábrica]],Tabla3[],4,FALSE)</f>
        <v>Georgia</v>
      </c>
    </row>
    <row r="3560" spans="1:21" x14ac:dyDescent="0.25">
      <c r="A3560" t="s">
        <v>2545</v>
      </c>
      <c r="B3560" s="3">
        <v>44956</v>
      </c>
      <c r="C3560" s="3">
        <v>44970</v>
      </c>
      <c r="D3560" t="s">
        <v>18</v>
      </c>
      <c r="E3560">
        <v>168032</v>
      </c>
      <c r="F3560" t="s">
        <v>19</v>
      </c>
      <c r="G3560" t="s">
        <v>2544</v>
      </c>
      <c r="H3560" t="s">
        <v>173</v>
      </c>
      <c r="I3560">
        <v>61107</v>
      </c>
      <c r="J3560" t="s">
        <v>22</v>
      </c>
      <c r="K3560" t="s">
        <v>43</v>
      </c>
      <c r="L3560" t="s">
        <v>36</v>
      </c>
      <c r="M3560" t="s">
        <v>37</v>
      </c>
      <c r="N3560" s="5">
        <v>9.75</v>
      </c>
      <c r="O3560" s="7">
        <v>3</v>
      </c>
      <c r="P3560" s="5">
        <v>6.33</v>
      </c>
      <c r="Q3560" s="5">
        <v>3.42</v>
      </c>
      <c r="R3560" s="22">
        <f>Tabla1[[#This Row],[Fecha de Envío]]-Tabla1[[#This Row],[Fecha de Orden]]</f>
        <v>14</v>
      </c>
      <c r="S3560" s="24">
        <f>YEAR(Tabla1[[#This Row],[Fecha de Orden]])</f>
        <v>2023</v>
      </c>
      <c r="T3560" t="str">
        <f>VLOOKUP(Tabla1[[#This Row],[Nombre del Producto]],Tabla2[[Nombre Producto]:[Costo Unitario]],2,FALSE)</f>
        <v>Wicked Choccy's</v>
      </c>
      <c r="U3560" t="str">
        <f>VLOOKUP(Tabla1[[#This Row],[Fábrica]],Tabla3[],4,FALSE)</f>
        <v>Georgia</v>
      </c>
    </row>
    <row r="3561" spans="1:21" x14ac:dyDescent="0.25">
      <c r="A3561" t="s">
        <v>3889</v>
      </c>
      <c r="B3561" s="3">
        <v>44956</v>
      </c>
      <c r="C3561" s="3">
        <v>44971</v>
      </c>
      <c r="D3561" t="s">
        <v>18</v>
      </c>
      <c r="E3561">
        <v>114944</v>
      </c>
      <c r="F3561" t="s">
        <v>19</v>
      </c>
      <c r="G3561" t="s">
        <v>239</v>
      </c>
      <c r="H3561" t="s">
        <v>173</v>
      </c>
      <c r="I3561">
        <v>60623</v>
      </c>
      <c r="J3561" t="s">
        <v>22</v>
      </c>
      <c r="K3561" t="s">
        <v>43</v>
      </c>
      <c r="L3561" t="s">
        <v>33</v>
      </c>
      <c r="M3561" t="s">
        <v>34</v>
      </c>
      <c r="N3561" s="5">
        <v>14.4</v>
      </c>
      <c r="O3561" s="7">
        <v>4</v>
      </c>
      <c r="P3561" s="5">
        <v>9.6</v>
      </c>
      <c r="Q3561" s="5">
        <v>4.8</v>
      </c>
      <c r="R3561" s="22">
        <f>Tabla1[[#This Row],[Fecha de Envío]]-Tabla1[[#This Row],[Fecha de Orden]]</f>
        <v>15</v>
      </c>
      <c r="S3561" s="24">
        <f>YEAR(Tabla1[[#This Row],[Fecha de Orden]])</f>
        <v>2023</v>
      </c>
      <c r="T3561" t="str">
        <f>VLOOKUP(Tabla1[[#This Row],[Nombre del Producto]],Tabla2[[Nombre Producto]:[Costo Unitario]],2,FALSE)</f>
        <v>Lot's O' Nuts</v>
      </c>
      <c r="U3561" t="str">
        <f>VLOOKUP(Tabla1[[#This Row],[Fábrica]],Tabla3[],4,FALSE)</f>
        <v>Arizona</v>
      </c>
    </row>
    <row r="3562" spans="1:21" x14ac:dyDescent="0.25">
      <c r="A3562" t="s">
        <v>4402</v>
      </c>
      <c r="B3562" s="3">
        <v>44956</v>
      </c>
      <c r="C3562" s="3">
        <v>44970</v>
      </c>
      <c r="D3562" t="s">
        <v>18</v>
      </c>
      <c r="E3562">
        <v>164483</v>
      </c>
      <c r="F3562" t="s">
        <v>19</v>
      </c>
      <c r="G3562" t="s">
        <v>20</v>
      </c>
      <c r="H3562" t="s">
        <v>21</v>
      </c>
      <c r="I3562">
        <v>94122</v>
      </c>
      <c r="J3562" t="s">
        <v>22</v>
      </c>
      <c r="K3562" t="s">
        <v>23</v>
      </c>
      <c r="L3562" t="s">
        <v>24</v>
      </c>
      <c r="M3562" t="s">
        <v>25</v>
      </c>
      <c r="N3562" s="5">
        <v>7.5</v>
      </c>
      <c r="O3562" s="7">
        <v>2</v>
      </c>
      <c r="P3562" s="5">
        <v>4.9000000000000004</v>
      </c>
      <c r="Q3562" s="5">
        <v>2.6</v>
      </c>
      <c r="R3562" s="22">
        <f>Tabla1[[#This Row],[Fecha de Envío]]-Tabla1[[#This Row],[Fecha de Orden]]</f>
        <v>14</v>
      </c>
      <c r="S3562" s="24">
        <f>YEAR(Tabla1[[#This Row],[Fecha de Orden]])</f>
        <v>2023</v>
      </c>
      <c r="T3562" t="str">
        <f>VLOOKUP(Tabla1[[#This Row],[Nombre del Producto]],Tabla2[[Nombre Producto]:[Costo Unitario]],2,FALSE)</f>
        <v>Wicked Choccy's</v>
      </c>
      <c r="U3562" t="str">
        <f>VLOOKUP(Tabla1[[#This Row],[Fábrica]],Tabla3[],4,FALSE)</f>
        <v>Georgia</v>
      </c>
    </row>
    <row r="3563" spans="1:21" x14ac:dyDescent="0.25">
      <c r="A3563" t="s">
        <v>7951</v>
      </c>
      <c r="B3563" s="3">
        <v>44956</v>
      </c>
      <c r="C3563" s="3">
        <v>44967</v>
      </c>
      <c r="D3563" t="s">
        <v>39</v>
      </c>
      <c r="E3563">
        <v>153661</v>
      </c>
      <c r="F3563" t="s">
        <v>19</v>
      </c>
      <c r="G3563" t="s">
        <v>20</v>
      </c>
      <c r="H3563" t="s">
        <v>21</v>
      </c>
      <c r="I3563">
        <v>94122</v>
      </c>
      <c r="J3563" t="s">
        <v>22</v>
      </c>
      <c r="K3563" t="s">
        <v>23</v>
      </c>
      <c r="L3563" t="s">
        <v>24</v>
      </c>
      <c r="M3563" t="s">
        <v>25</v>
      </c>
      <c r="N3563" s="5">
        <v>7.5</v>
      </c>
      <c r="O3563" s="7">
        <v>2</v>
      </c>
      <c r="P3563" s="5">
        <v>4.9000000000000004</v>
      </c>
      <c r="Q3563" s="5">
        <v>2.6</v>
      </c>
      <c r="R3563" s="22">
        <f>Tabla1[[#This Row],[Fecha de Envío]]-Tabla1[[#This Row],[Fecha de Orden]]</f>
        <v>11</v>
      </c>
      <c r="S3563" s="24">
        <f>YEAR(Tabla1[[#This Row],[Fecha de Orden]])</f>
        <v>2023</v>
      </c>
      <c r="T3563" t="str">
        <f>VLOOKUP(Tabla1[[#This Row],[Nombre del Producto]],Tabla2[[Nombre Producto]:[Costo Unitario]],2,FALSE)</f>
        <v>Wicked Choccy's</v>
      </c>
      <c r="U3563" t="str">
        <f>VLOOKUP(Tabla1[[#This Row],[Fábrica]],Tabla3[],4,FALSE)</f>
        <v>Georgia</v>
      </c>
    </row>
    <row r="3564" spans="1:21" x14ac:dyDescent="0.25">
      <c r="A3564" t="s">
        <v>7952</v>
      </c>
      <c r="B3564" s="3">
        <v>44956</v>
      </c>
      <c r="C3564" s="3">
        <v>44967</v>
      </c>
      <c r="D3564" t="s">
        <v>39</v>
      </c>
      <c r="E3564">
        <v>153661</v>
      </c>
      <c r="F3564" t="s">
        <v>19</v>
      </c>
      <c r="G3564" t="s">
        <v>20</v>
      </c>
      <c r="H3564" t="s">
        <v>21</v>
      </c>
      <c r="I3564">
        <v>94122</v>
      </c>
      <c r="J3564" t="s">
        <v>22</v>
      </c>
      <c r="K3564" t="s">
        <v>23</v>
      </c>
      <c r="L3564" t="s">
        <v>45</v>
      </c>
      <c r="M3564" t="s">
        <v>46</v>
      </c>
      <c r="N3564" s="5">
        <v>31.41</v>
      </c>
      <c r="O3564" s="7">
        <v>9</v>
      </c>
      <c r="P3564" s="5">
        <v>22.41</v>
      </c>
      <c r="Q3564" s="5">
        <v>9</v>
      </c>
      <c r="R3564" s="22">
        <f>Tabla1[[#This Row],[Fecha de Envío]]-Tabla1[[#This Row],[Fecha de Orden]]</f>
        <v>11</v>
      </c>
      <c r="S3564" s="24">
        <f>YEAR(Tabla1[[#This Row],[Fecha de Orden]])</f>
        <v>2023</v>
      </c>
      <c r="T3564" t="str">
        <f>VLOOKUP(Tabla1[[#This Row],[Nombre del Producto]],Tabla2[[Nombre Producto]:[Costo Unitario]],2,FALSE)</f>
        <v>Lot's O' Nuts</v>
      </c>
      <c r="U3564" t="str">
        <f>VLOOKUP(Tabla1[[#This Row],[Fábrica]],Tabla3[],4,FALSE)</f>
        <v>Arizona</v>
      </c>
    </row>
    <row r="3565" spans="1:21" x14ac:dyDescent="0.25">
      <c r="A3565" t="s">
        <v>8594</v>
      </c>
      <c r="B3565" s="3">
        <v>44956</v>
      </c>
      <c r="C3565" s="3">
        <v>44968</v>
      </c>
      <c r="D3565" t="s">
        <v>71</v>
      </c>
      <c r="E3565">
        <v>166660</v>
      </c>
      <c r="F3565" t="s">
        <v>19</v>
      </c>
      <c r="G3565" t="s">
        <v>124</v>
      </c>
      <c r="H3565" t="s">
        <v>125</v>
      </c>
      <c r="I3565">
        <v>98103</v>
      </c>
      <c r="J3565" t="s">
        <v>22</v>
      </c>
      <c r="K3565" t="s">
        <v>23</v>
      </c>
      <c r="L3565" t="s">
        <v>36</v>
      </c>
      <c r="M3565" t="s">
        <v>37</v>
      </c>
      <c r="N3565" s="5">
        <v>3.25</v>
      </c>
      <c r="O3565" s="7">
        <v>1</v>
      </c>
      <c r="P3565" s="5">
        <v>2.11</v>
      </c>
      <c r="Q3565" s="5">
        <v>1.1399999999999999</v>
      </c>
      <c r="R3565" s="22">
        <f>Tabla1[[#This Row],[Fecha de Envío]]-Tabla1[[#This Row],[Fecha de Orden]]</f>
        <v>12</v>
      </c>
      <c r="S3565" s="24">
        <f>YEAR(Tabla1[[#This Row],[Fecha de Orden]])</f>
        <v>2023</v>
      </c>
      <c r="T3565" t="str">
        <f>VLOOKUP(Tabla1[[#This Row],[Nombre del Producto]],Tabla2[[Nombre Producto]:[Costo Unitario]],2,FALSE)</f>
        <v>Wicked Choccy's</v>
      </c>
      <c r="U3565" t="str">
        <f>VLOOKUP(Tabla1[[#This Row],[Fábrica]],Tabla3[],4,FALSE)</f>
        <v>Georgia</v>
      </c>
    </row>
    <row r="3566" spans="1:21" x14ac:dyDescent="0.25">
      <c r="A3566" t="s">
        <v>185</v>
      </c>
      <c r="B3566" s="3">
        <v>44957</v>
      </c>
      <c r="C3566" s="3">
        <v>44969</v>
      </c>
      <c r="D3566" t="s">
        <v>71</v>
      </c>
      <c r="E3566">
        <v>147970</v>
      </c>
      <c r="F3566" t="s">
        <v>19</v>
      </c>
      <c r="G3566" t="s">
        <v>186</v>
      </c>
      <c r="H3566" t="s">
        <v>42</v>
      </c>
      <c r="I3566">
        <v>75220</v>
      </c>
      <c r="J3566" t="s">
        <v>22</v>
      </c>
      <c r="K3566" t="s">
        <v>43</v>
      </c>
      <c r="L3566" t="s">
        <v>24</v>
      </c>
      <c r="M3566" t="s">
        <v>25</v>
      </c>
      <c r="N3566" s="5">
        <v>11.25</v>
      </c>
      <c r="O3566" s="7">
        <v>3</v>
      </c>
      <c r="P3566" s="5">
        <v>7.35</v>
      </c>
      <c r="Q3566" s="5">
        <v>3.9</v>
      </c>
      <c r="R3566" s="22">
        <f>Tabla1[[#This Row],[Fecha de Envío]]-Tabla1[[#This Row],[Fecha de Orden]]</f>
        <v>12</v>
      </c>
      <c r="S3566" s="24">
        <f>YEAR(Tabla1[[#This Row],[Fecha de Orden]])</f>
        <v>2023</v>
      </c>
      <c r="T3566" t="str">
        <f>VLOOKUP(Tabla1[[#This Row],[Nombre del Producto]],Tabla2[[Nombre Producto]:[Costo Unitario]],2,FALSE)</f>
        <v>Wicked Choccy's</v>
      </c>
      <c r="U3566" t="str">
        <f>VLOOKUP(Tabla1[[#This Row],[Fábrica]],Tabla3[],4,FALSE)</f>
        <v>Georgia</v>
      </c>
    </row>
    <row r="3567" spans="1:21" x14ac:dyDescent="0.25">
      <c r="A3567" t="s">
        <v>1133</v>
      </c>
      <c r="B3567" s="3">
        <v>44957</v>
      </c>
      <c r="C3567" s="3">
        <v>44973</v>
      </c>
      <c r="D3567" t="s">
        <v>18</v>
      </c>
      <c r="E3567">
        <v>159891</v>
      </c>
      <c r="F3567" t="s">
        <v>19</v>
      </c>
      <c r="G3567" t="s">
        <v>72</v>
      </c>
      <c r="H3567" t="s">
        <v>73</v>
      </c>
      <c r="I3567">
        <v>30318</v>
      </c>
      <c r="J3567" t="s">
        <v>22</v>
      </c>
      <c r="K3567" t="s">
        <v>66</v>
      </c>
      <c r="L3567" t="s">
        <v>45</v>
      </c>
      <c r="M3567" t="s">
        <v>46</v>
      </c>
      <c r="N3567" s="5">
        <v>3.49</v>
      </c>
      <c r="O3567" s="7">
        <v>1</v>
      </c>
      <c r="P3567" s="5">
        <v>2.4900000000000002</v>
      </c>
      <c r="Q3567" s="5">
        <v>1</v>
      </c>
      <c r="R3567" s="22">
        <f>Tabla1[[#This Row],[Fecha de Envío]]-Tabla1[[#This Row],[Fecha de Orden]]</f>
        <v>16</v>
      </c>
      <c r="S3567" s="24">
        <f>YEAR(Tabla1[[#This Row],[Fecha de Orden]])</f>
        <v>2023</v>
      </c>
      <c r="T3567" t="str">
        <f>VLOOKUP(Tabla1[[#This Row],[Nombre del Producto]],Tabla2[[Nombre Producto]:[Costo Unitario]],2,FALSE)</f>
        <v>Lot's O' Nuts</v>
      </c>
      <c r="U3567" t="str">
        <f>VLOOKUP(Tabla1[[#This Row],[Fábrica]],Tabla3[],4,FALSE)</f>
        <v>Arizona</v>
      </c>
    </row>
    <row r="3568" spans="1:21" x14ac:dyDescent="0.25">
      <c r="A3568" t="s">
        <v>1134</v>
      </c>
      <c r="B3568" s="3">
        <v>44957</v>
      </c>
      <c r="C3568" s="3">
        <v>44973</v>
      </c>
      <c r="D3568" t="s">
        <v>18</v>
      </c>
      <c r="E3568">
        <v>159891</v>
      </c>
      <c r="F3568" t="s">
        <v>19</v>
      </c>
      <c r="G3568" t="s">
        <v>72</v>
      </c>
      <c r="H3568" t="s">
        <v>73</v>
      </c>
      <c r="I3568">
        <v>30318</v>
      </c>
      <c r="J3568" t="s">
        <v>22</v>
      </c>
      <c r="K3568" t="s">
        <v>66</v>
      </c>
      <c r="L3568" t="s">
        <v>27</v>
      </c>
      <c r="M3568" t="s">
        <v>28</v>
      </c>
      <c r="N3568" s="5">
        <v>28.8</v>
      </c>
      <c r="O3568" s="7">
        <v>8</v>
      </c>
      <c r="P3568" s="5">
        <v>20</v>
      </c>
      <c r="Q3568" s="5">
        <v>8.8000000000000007</v>
      </c>
      <c r="R3568" s="22">
        <f>Tabla1[[#This Row],[Fecha de Envío]]-Tabla1[[#This Row],[Fecha de Orden]]</f>
        <v>16</v>
      </c>
      <c r="S3568" s="24">
        <f>YEAR(Tabla1[[#This Row],[Fecha de Orden]])</f>
        <v>2023</v>
      </c>
      <c r="T3568" t="str">
        <f>VLOOKUP(Tabla1[[#This Row],[Nombre del Producto]],Tabla2[[Nombre Producto]:[Costo Unitario]],2,FALSE)</f>
        <v>Lot's O' Nuts</v>
      </c>
      <c r="U3568" t="str">
        <f>VLOOKUP(Tabla1[[#This Row],[Fábrica]],Tabla3[],4,FALSE)</f>
        <v>Arizona</v>
      </c>
    </row>
    <row r="3569" spans="1:21" x14ac:dyDescent="0.25">
      <c r="A3569" t="s">
        <v>4527</v>
      </c>
      <c r="B3569" s="3">
        <v>44957</v>
      </c>
      <c r="C3569" s="3">
        <v>44971</v>
      </c>
      <c r="D3569" t="s">
        <v>71</v>
      </c>
      <c r="E3569">
        <v>158043</v>
      </c>
      <c r="F3569" t="s">
        <v>19</v>
      </c>
      <c r="G3569" t="s">
        <v>4528</v>
      </c>
      <c r="H3569" t="s">
        <v>306</v>
      </c>
      <c r="I3569">
        <v>8401</v>
      </c>
      <c r="J3569" t="s">
        <v>22</v>
      </c>
      <c r="K3569" t="s">
        <v>32</v>
      </c>
      <c r="L3569" t="s">
        <v>27</v>
      </c>
      <c r="M3569" t="s">
        <v>28</v>
      </c>
      <c r="N3569" s="5">
        <v>7.2</v>
      </c>
      <c r="O3569" s="7">
        <v>2</v>
      </c>
      <c r="P3569" s="5">
        <v>5</v>
      </c>
      <c r="Q3569" s="5">
        <v>2.2000000000000002</v>
      </c>
      <c r="R3569" s="22">
        <f>Tabla1[[#This Row],[Fecha de Envío]]-Tabla1[[#This Row],[Fecha de Orden]]</f>
        <v>14</v>
      </c>
      <c r="S3569" s="24">
        <f>YEAR(Tabla1[[#This Row],[Fecha de Orden]])</f>
        <v>2023</v>
      </c>
      <c r="T3569" t="str">
        <f>VLOOKUP(Tabla1[[#This Row],[Nombre del Producto]],Tabla2[[Nombre Producto]:[Costo Unitario]],2,FALSE)</f>
        <v>Lot's O' Nuts</v>
      </c>
      <c r="U3569" t="str">
        <f>VLOOKUP(Tabla1[[#This Row],[Fábrica]],Tabla3[],4,FALSE)</f>
        <v>Arizona</v>
      </c>
    </row>
    <row r="3570" spans="1:21" x14ac:dyDescent="0.25">
      <c r="A3570" t="s">
        <v>7820</v>
      </c>
      <c r="B3570" s="3">
        <v>44957</v>
      </c>
      <c r="C3570" s="3">
        <v>44971</v>
      </c>
      <c r="D3570" t="s">
        <v>18</v>
      </c>
      <c r="E3570">
        <v>129238</v>
      </c>
      <c r="F3570" t="s">
        <v>19</v>
      </c>
      <c r="G3570" t="s">
        <v>53</v>
      </c>
      <c r="H3570" t="s">
        <v>21</v>
      </c>
      <c r="I3570">
        <v>90045</v>
      </c>
      <c r="J3570" t="s">
        <v>148</v>
      </c>
      <c r="K3570" t="s">
        <v>23</v>
      </c>
      <c r="L3570" t="s">
        <v>445</v>
      </c>
      <c r="M3570" t="s">
        <v>446</v>
      </c>
      <c r="N3570" s="5">
        <v>16.25</v>
      </c>
      <c r="O3570" s="7">
        <v>5</v>
      </c>
      <c r="P3570" s="5">
        <v>1.25</v>
      </c>
      <c r="Q3570" s="5">
        <v>15</v>
      </c>
      <c r="R3570" s="22">
        <f>Tabla1[[#This Row],[Fecha de Envío]]-Tabla1[[#This Row],[Fecha de Orden]]</f>
        <v>14</v>
      </c>
      <c r="S3570" s="24">
        <f>YEAR(Tabla1[[#This Row],[Fecha de Orden]])</f>
        <v>2023</v>
      </c>
      <c r="T3570" t="str">
        <f>VLOOKUP(Tabla1[[#This Row],[Nombre del Producto]],Tabla2[[Nombre Producto]:[Costo Unitario]],2,FALSE)</f>
        <v>The Other Factory</v>
      </c>
      <c r="U3570" t="str">
        <f>VLOOKUP(Tabla1[[#This Row],[Fábrica]],Tabla3[],4,FALSE)</f>
        <v>Tennessee</v>
      </c>
    </row>
    <row r="3571" spans="1:21" x14ac:dyDescent="0.25">
      <c r="A3571" t="s">
        <v>7821</v>
      </c>
      <c r="B3571" s="3">
        <v>44957</v>
      </c>
      <c r="C3571" s="3">
        <v>44971</v>
      </c>
      <c r="D3571" t="s">
        <v>18</v>
      </c>
      <c r="E3571">
        <v>129238</v>
      </c>
      <c r="F3571" t="s">
        <v>19</v>
      </c>
      <c r="G3571" t="s">
        <v>53</v>
      </c>
      <c r="H3571" t="s">
        <v>21</v>
      </c>
      <c r="I3571">
        <v>90045</v>
      </c>
      <c r="J3571" t="s">
        <v>22</v>
      </c>
      <c r="K3571" t="s">
        <v>23</v>
      </c>
      <c r="L3571" t="s">
        <v>27</v>
      </c>
      <c r="M3571" t="s">
        <v>28</v>
      </c>
      <c r="N3571" s="5">
        <v>3.6</v>
      </c>
      <c r="O3571" s="7">
        <v>1</v>
      </c>
      <c r="P3571" s="5">
        <v>2.5</v>
      </c>
      <c r="Q3571" s="5">
        <v>1.1000000000000001</v>
      </c>
      <c r="R3571" s="22">
        <f>Tabla1[[#This Row],[Fecha de Envío]]-Tabla1[[#This Row],[Fecha de Orden]]</f>
        <v>14</v>
      </c>
      <c r="S3571" s="24">
        <f>YEAR(Tabla1[[#This Row],[Fecha de Orden]])</f>
        <v>2023</v>
      </c>
      <c r="T3571" t="str">
        <f>VLOOKUP(Tabla1[[#This Row],[Nombre del Producto]],Tabla2[[Nombre Producto]:[Costo Unitario]],2,FALSE)</f>
        <v>Lot's O' Nuts</v>
      </c>
      <c r="U3571" t="str">
        <f>VLOOKUP(Tabla1[[#This Row],[Fábrica]],Tabla3[],4,FALSE)</f>
        <v>Arizona</v>
      </c>
    </row>
    <row r="3572" spans="1:21" x14ac:dyDescent="0.25">
      <c r="A3572" t="s">
        <v>1945</v>
      </c>
      <c r="B3572" s="3">
        <v>44958</v>
      </c>
      <c r="C3572" s="3">
        <v>44970</v>
      </c>
      <c r="D3572" t="s">
        <v>39</v>
      </c>
      <c r="E3572">
        <v>140809</v>
      </c>
      <c r="F3572" t="s">
        <v>19</v>
      </c>
      <c r="G3572" t="s">
        <v>122</v>
      </c>
      <c r="H3572" t="s">
        <v>133</v>
      </c>
      <c r="I3572">
        <v>22204</v>
      </c>
      <c r="J3572" t="s">
        <v>22</v>
      </c>
      <c r="K3572" t="s">
        <v>66</v>
      </c>
      <c r="L3572" t="s">
        <v>27</v>
      </c>
      <c r="M3572" t="s">
        <v>28</v>
      </c>
      <c r="N3572" s="5">
        <v>18</v>
      </c>
      <c r="O3572" s="7">
        <v>5</v>
      </c>
      <c r="P3572" s="5">
        <v>12.5</v>
      </c>
      <c r="Q3572" s="5">
        <v>5.5</v>
      </c>
      <c r="R3572" s="22">
        <f>Tabla1[[#This Row],[Fecha de Envío]]-Tabla1[[#This Row],[Fecha de Orden]]</f>
        <v>12</v>
      </c>
      <c r="S3572" s="24">
        <f>YEAR(Tabla1[[#This Row],[Fecha de Orden]])</f>
        <v>2023</v>
      </c>
      <c r="T3572" t="str">
        <f>VLOOKUP(Tabla1[[#This Row],[Nombre del Producto]],Tabla2[[Nombre Producto]:[Costo Unitario]],2,FALSE)</f>
        <v>Lot's O' Nuts</v>
      </c>
      <c r="U3572" t="str">
        <f>VLOOKUP(Tabla1[[#This Row],[Fábrica]],Tabla3[],4,FALSE)</f>
        <v>Arizona</v>
      </c>
    </row>
    <row r="3573" spans="1:21" x14ac:dyDescent="0.25">
      <c r="A3573" t="s">
        <v>8217</v>
      </c>
      <c r="B3573" s="3">
        <v>44958</v>
      </c>
      <c r="C3573" s="3">
        <v>44974</v>
      </c>
      <c r="D3573" t="s">
        <v>18</v>
      </c>
      <c r="E3573">
        <v>154067</v>
      </c>
      <c r="F3573" t="s">
        <v>19</v>
      </c>
      <c r="G3573" t="s">
        <v>53</v>
      </c>
      <c r="H3573" t="s">
        <v>21</v>
      </c>
      <c r="I3573">
        <v>90036</v>
      </c>
      <c r="J3573" t="s">
        <v>22</v>
      </c>
      <c r="K3573" t="s">
        <v>23</v>
      </c>
      <c r="L3573" t="s">
        <v>24</v>
      </c>
      <c r="M3573" t="s">
        <v>25</v>
      </c>
      <c r="N3573" s="5">
        <v>15</v>
      </c>
      <c r="O3573" s="7">
        <v>4</v>
      </c>
      <c r="P3573" s="5">
        <v>9.8000000000000007</v>
      </c>
      <c r="Q3573" s="5">
        <v>5.2</v>
      </c>
      <c r="R3573" s="22">
        <f>Tabla1[[#This Row],[Fecha de Envío]]-Tabla1[[#This Row],[Fecha de Orden]]</f>
        <v>16</v>
      </c>
      <c r="S3573" s="24">
        <f>YEAR(Tabla1[[#This Row],[Fecha de Orden]])</f>
        <v>2023</v>
      </c>
      <c r="T3573" t="str">
        <f>VLOOKUP(Tabla1[[#This Row],[Nombre del Producto]],Tabla2[[Nombre Producto]:[Costo Unitario]],2,FALSE)</f>
        <v>Wicked Choccy's</v>
      </c>
      <c r="U3573" t="str">
        <f>VLOOKUP(Tabla1[[#This Row],[Fábrica]],Tabla3[],4,FALSE)</f>
        <v>Georgia</v>
      </c>
    </row>
    <row r="3574" spans="1:21" x14ac:dyDescent="0.25">
      <c r="A3574" t="s">
        <v>163</v>
      </c>
      <c r="B3574" s="3">
        <v>44959</v>
      </c>
      <c r="C3574" s="3">
        <v>44974</v>
      </c>
      <c r="D3574" t="s">
        <v>18</v>
      </c>
      <c r="E3574">
        <v>147431</v>
      </c>
      <c r="F3574" t="s">
        <v>19</v>
      </c>
      <c r="G3574" t="s">
        <v>30</v>
      </c>
      <c r="H3574" t="s">
        <v>31</v>
      </c>
      <c r="I3574">
        <v>10011</v>
      </c>
      <c r="J3574" t="s">
        <v>22</v>
      </c>
      <c r="K3574" t="s">
        <v>32</v>
      </c>
      <c r="L3574" t="s">
        <v>24</v>
      </c>
      <c r="M3574" t="s">
        <v>25</v>
      </c>
      <c r="N3574" s="5">
        <v>7.5</v>
      </c>
      <c r="O3574" s="7">
        <v>2</v>
      </c>
      <c r="P3574" s="5">
        <v>4.9000000000000004</v>
      </c>
      <c r="Q3574" s="5">
        <v>2.6</v>
      </c>
      <c r="R3574" s="22">
        <f>Tabla1[[#This Row],[Fecha de Envío]]-Tabla1[[#This Row],[Fecha de Orden]]</f>
        <v>15</v>
      </c>
      <c r="S3574" s="24">
        <f>YEAR(Tabla1[[#This Row],[Fecha de Orden]])</f>
        <v>2023</v>
      </c>
      <c r="T3574" t="str">
        <f>VLOOKUP(Tabla1[[#This Row],[Nombre del Producto]],Tabla2[[Nombre Producto]:[Costo Unitario]],2,FALSE)</f>
        <v>Wicked Choccy's</v>
      </c>
      <c r="U3574" t="str">
        <f>VLOOKUP(Tabla1[[#This Row],[Fábrica]],Tabla3[],4,FALSE)</f>
        <v>Georgia</v>
      </c>
    </row>
    <row r="3575" spans="1:21" x14ac:dyDescent="0.25">
      <c r="A3575" t="s">
        <v>6817</v>
      </c>
      <c r="B3575" s="3">
        <v>44959</v>
      </c>
      <c r="C3575" s="3">
        <v>44975</v>
      </c>
      <c r="D3575" t="s">
        <v>18</v>
      </c>
      <c r="E3575">
        <v>144645</v>
      </c>
      <c r="F3575" t="s">
        <v>19</v>
      </c>
      <c r="G3575" t="s">
        <v>159</v>
      </c>
      <c r="H3575" t="s">
        <v>42</v>
      </c>
      <c r="I3575">
        <v>77041</v>
      </c>
      <c r="J3575" t="s">
        <v>22</v>
      </c>
      <c r="K3575" t="s">
        <v>43</v>
      </c>
      <c r="L3575" t="s">
        <v>27</v>
      </c>
      <c r="M3575" t="s">
        <v>28</v>
      </c>
      <c r="N3575" s="5">
        <v>7.2</v>
      </c>
      <c r="O3575" s="7">
        <v>2</v>
      </c>
      <c r="P3575" s="5">
        <v>5</v>
      </c>
      <c r="Q3575" s="5">
        <v>2.2000000000000002</v>
      </c>
      <c r="R3575" s="22">
        <f>Tabla1[[#This Row],[Fecha de Envío]]-Tabla1[[#This Row],[Fecha de Orden]]</f>
        <v>16</v>
      </c>
      <c r="S3575" s="24">
        <f>YEAR(Tabla1[[#This Row],[Fecha de Orden]])</f>
        <v>2023</v>
      </c>
      <c r="T3575" t="str">
        <f>VLOOKUP(Tabla1[[#This Row],[Nombre del Producto]],Tabla2[[Nombre Producto]:[Costo Unitario]],2,FALSE)</f>
        <v>Lot's O' Nuts</v>
      </c>
      <c r="U3575" t="str">
        <f>VLOOKUP(Tabla1[[#This Row],[Fábrica]],Tabla3[],4,FALSE)</f>
        <v>Arizona</v>
      </c>
    </row>
    <row r="3576" spans="1:21" x14ac:dyDescent="0.25">
      <c r="A3576" t="s">
        <v>8010</v>
      </c>
      <c r="B3576" s="3">
        <v>44959</v>
      </c>
      <c r="C3576" s="3">
        <v>44971</v>
      </c>
      <c r="D3576" t="s">
        <v>71</v>
      </c>
      <c r="E3576">
        <v>158841</v>
      </c>
      <c r="F3576" t="s">
        <v>19</v>
      </c>
      <c r="G3576" t="s">
        <v>122</v>
      </c>
      <c r="H3576" t="s">
        <v>133</v>
      </c>
      <c r="I3576">
        <v>22204</v>
      </c>
      <c r="J3576" t="s">
        <v>22</v>
      </c>
      <c r="K3576" t="s">
        <v>66</v>
      </c>
      <c r="L3576" t="s">
        <v>36</v>
      </c>
      <c r="M3576" t="s">
        <v>37</v>
      </c>
      <c r="N3576" s="5">
        <v>22.75</v>
      </c>
      <c r="O3576" s="7">
        <v>7</v>
      </c>
      <c r="P3576" s="5">
        <v>14.77</v>
      </c>
      <c r="Q3576" s="5">
        <v>7.98</v>
      </c>
      <c r="R3576" s="22">
        <f>Tabla1[[#This Row],[Fecha de Envío]]-Tabla1[[#This Row],[Fecha de Orden]]</f>
        <v>12</v>
      </c>
      <c r="S3576" s="24">
        <f>YEAR(Tabla1[[#This Row],[Fecha de Orden]])</f>
        <v>2023</v>
      </c>
      <c r="T3576" t="str">
        <f>VLOOKUP(Tabla1[[#This Row],[Nombre del Producto]],Tabla2[[Nombre Producto]:[Costo Unitario]],2,FALSE)</f>
        <v>Wicked Choccy's</v>
      </c>
      <c r="U3576" t="str">
        <f>VLOOKUP(Tabla1[[#This Row],[Fábrica]],Tabla3[],4,FALSE)</f>
        <v>Georgia</v>
      </c>
    </row>
    <row r="3577" spans="1:21" x14ac:dyDescent="0.25">
      <c r="A3577" t="s">
        <v>8011</v>
      </c>
      <c r="B3577" s="3">
        <v>44959</v>
      </c>
      <c r="C3577" s="3">
        <v>44971</v>
      </c>
      <c r="D3577" t="s">
        <v>71</v>
      </c>
      <c r="E3577">
        <v>158841</v>
      </c>
      <c r="F3577" t="s">
        <v>19</v>
      </c>
      <c r="G3577" t="s">
        <v>122</v>
      </c>
      <c r="H3577" t="s">
        <v>133</v>
      </c>
      <c r="I3577">
        <v>22204</v>
      </c>
      <c r="J3577" t="s">
        <v>22</v>
      </c>
      <c r="K3577" t="s">
        <v>66</v>
      </c>
      <c r="L3577" t="s">
        <v>27</v>
      </c>
      <c r="M3577" t="s">
        <v>28</v>
      </c>
      <c r="N3577" s="5">
        <v>28.8</v>
      </c>
      <c r="O3577" s="7">
        <v>8</v>
      </c>
      <c r="P3577" s="5">
        <v>20</v>
      </c>
      <c r="Q3577" s="5">
        <v>8.8000000000000007</v>
      </c>
      <c r="R3577" s="22">
        <f>Tabla1[[#This Row],[Fecha de Envío]]-Tabla1[[#This Row],[Fecha de Orden]]</f>
        <v>12</v>
      </c>
      <c r="S3577" s="24">
        <f>YEAR(Tabla1[[#This Row],[Fecha de Orden]])</f>
        <v>2023</v>
      </c>
      <c r="T3577" t="str">
        <f>VLOOKUP(Tabla1[[#This Row],[Nombre del Producto]],Tabla2[[Nombre Producto]:[Costo Unitario]],2,FALSE)</f>
        <v>Lot's O' Nuts</v>
      </c>
      <c r="U3577" t="str">
        <f>VLOOKUP(Tabla1[[#This Row],[Fábrica]],Tabla3[],4,FALSE)</f>
        <v>Arizona</v>
      </c>
    </row>
    <row r="3578" spans="1:21" x14ac:dyDescent="0.25">
      <c r="A3578" t="s">
        <v>5494</v>
      </c>
      <c r="B3578" s="3">
        <v>44960</v>
      </c>
      <c r="C3578" s="3">
        <v>44977</v>
      </c>
      <c r="D3578" t="s">
        <v>18</v>
      </c>
      <c r="E3578">
        <v>118514</v>
      </c>
      <c r="F3578" t="s">
        <v>19</v>
      </c>
      <c r="G3578" t="s">
        <v>393</v>
      </c>
      <c r="H3578" t="s">
        <v>116</v>
      </c>
      <c r="I3578">
        <v>40475</v>
      </c>
      <c r="J3578" t="s">
        <v>22</v>
      </c>
      <c r="K3578" t="s">
        <v>66</v>
      </c>
      <c r="L3578" t="s">
        <v>45</v>
      </c>
      <c r="M3578" t="s">
        <v>46</v>
      </c>
      <c r="N3578" s="5">
        <v>13.96</v>
      </c>
      <c r="O3578" s="7">
        <v>4</v>
      </c>
      <c r="P3578" s="5">
        <v>9.9600000000000009</v>
      </c>
      <c r="Q3578" s="5">
        <v>4</v>
      </c>
      <c r="R3578" s="22">
        <f>Tabla1[[#This Row],[Fecha de Envío]]-Tabla1[[#This Row],[Fecha de Orden]]</f>
        <v>17</v>
      </c>
      <c r="S3578" s="24">
        <f>YEAR(Tabla1[[#This Row],[Fecha de Orden]])</f>
        <v>2023</v>
      </c>
      <c r="T3578" t="str">
        <f>VLOOKUP(Tabla1[[#This Row],[Nombre del Producto]],Tabla2[[Nombre Producto]:[Costo Unitario]],2,FALSE)</f>
        <v>Lot's O' Nuts</v>
      </c>
      <c r="U3578" t="str">
        <f>VLOOKUP(Tabla1[[#This Row],[Fábrica]],Tabla3[],4,FALSE)</f>
        <v>Arizona</v>
      </c>
    </row>
    <row r="3579" spans="1:21" x14ac:dyDescent="0.25">
      <c r="A3579" t="s">
        <v>4133</v>
      </c>
      <c r="B3579" s="3">
        <v>44961</v>
      </c>
      <c r="C3579" s="3">
        <v>44976</v>
      </c>
      <c r="D3579" t="s">
        <v>18</v>
      </c>
      <c r="E3579">
        <v>101189</v>
      </c>
      <c r="F3579" t="s">
        <v>19</v>
      </c>
      <c r="G3579" t="s">
        <v>53</v>
      </c>
      <c r="H3579" t="s">
        <v>21</v>
      </c>
      <c r="I3579">
        <v>90049</v>
      </c>
      <c r="J3579" t="s">
        <v>148</v>
      </c>
      <c r="K3579" t="s">
        <v>23</v>
      </c>
      <c r="L3579" t="s">
        <v>149</v>
      </c>
      <c r="M3579" t="s">
        <v>150</v>
      </c>
      <c r="N3579" s="5">
        <v>2.5</v>
      </c>
      <c r="O3579" s="7">
        <v>2</v>
      </c>
      <c r="P3579" s="5">
        <v>1.3</v>
      </c>
      <c r="Q3579" s="5">
        <v>1.2</v>
      </c>
      <c r="R3579" s="22">
        <f>Tabla1[[#This Row],[Fecha de Envío]]-Tabla1[[#This Row],[Fecha de Orden]]</f>
        <v>15</v>
      </c>
      <c r="S3579" s="24">
        <f>YEAR(Tabla1[[#This Row],[Fecha de Orden]])</f>
        <v>2023</v>
      </c>
      <c r="T3579" t="str">
        <f>VLOOKUP(Tabla1[[#This Row],[Nombre del Producto]],Tabla2[[Nombre Producto]:[Costo Unitario]],2,FALSE)</f>
        <v>Secret Factory</v>
      </c>
      <c r="U3579" t="str">
        <f>VLOOKUP(Tabla1[[#This Row],[Fábrica]],Tabla3[],4,FALSE)</f>
        <v>Illinois</v>
      </c>
    </row>
    <row r="3580" spans="1:21" x14ac:dyDescent="0.25">
      <c r="A3580" t="s">
        <v>6375</v>
      </c>
      <c r="B3580" s="3">
        <v>44961</v>
      </c>
      <c r="C3580" s="3">
        <v>44977</v>
      </c>
      <c r="D3580" t="s">
        <v>18</v>
      </c>
      <c r="E3580">
        <v>150077</v>
      </c>
      <c r="F3580" t="s">
        <v>19</v>
      </c>
      <c r="G3580" t="s">
        <v>4325</v>
      </c>
      <c r="H3580" t="s">
        <v>583</v>
      </c>
      <c r="I3580">
        <v>20852</v>
      </c>
      <c r="J3580" t="s">
        <v>22</v>
      </c>
      <c r="K3580" t="s">
        <v>32</v>
      </c>
      <c r="L3580" t="s">
        <v>24</v>
      </c>
      <c r="M3580" t="s">
        <v>25</v>
      </c>
      <c r="N3580" s="5">
        <v>7.5</v>
      </c>
      <c r="O3580" s="7">
        <v>2</v>
      </c>
      <c r="P3580" s="5">
        <v>4.9000000000000004</v>
      </c>
      <c r="Q3580" s="5">
        <v>2.6</v>
      </c>
      <c r="R3580" s="22">
        <f>Tabla1[[#This Row],[Fecha de Envío]]-Tabla1[[#This Row],[Fecha de Orden]]</f>
        <v>16</v>
      </c>
      <c r="S3580" s="24">
        <f>YEAR(Tabla1[[#This Row],[Fecha de Orden]])</f>
        <v>2023</v>
      </c>
      <c r="T3580" t="str">
        <f>VLOOKUP(Tabla1[[#This Row],[Nombre del Producto]],Tabla2[[Nombre Producto]:[Costo Unitario]],2,FALSE)</f>
        <v>Wicked Choccy's</v>
      </c>
      <c r="U3580" t="str">
        <f>VLOOKUP(Tabla1[[#This Row],[Fábrica]],Tabla3[],4,FALSE)</f>
        <v>Georgia</v>
      </c>
    </row>
    <row r="3581" spans="1:21" x14ac:dyDescent="0.25">
      <c r="A3581" t="s">
        <v>8645</v>
      </c>
      <c r="B3581" s="3">
        <v>44961</v>
      </c>
      <c r="C3581" s="3">
        <v>44975</v>
      </c>
      <c r="D3581" t="s">
        <v>18</v>
      </c>
      <c r="E3581">
        <v>117912</v>
      </c>
      <c r="F3581" t="s">
        <v>19</v>
      </c>
      <c r="G3581" t="s">
        <v>911</v>
      </c>
      <c r="H3581" t="s">
        <v>69</v>
      </c>
      <c r="I3581">
        <v>85635</v>
      </c>
      <c r="J3581" t="s">
        <v>22</v>
      </c>
      <c r="K3581" t="s">
        <v>23</v>
      </c>
      <c r="L3581" t="s">
        <v>33</v>
      </c>
      <c r="M3581" t="s">
        <v>34</v>
      </c>
      <c r="N3581" s="5">
        <v>7.2</v>
      </c>
      <c r="O3581" s="7">
        <v>2</v>
      </c>
      <c r="P3581" s="5">
        <v>4.8</v>
      </c>
      <c r="Q3581" s="5">
        <v>2.4</v>
      </c>
      <c r="R3581" s="22">
        <f>Tabla1[[#This Row],[Fecha de Envío]]-Tabla1[[#This Row],[Fecha de Orden]]</f>
        <v>14</v>
      </c>
      <c r="S3581" s="24">
        <f>YEAR(Tabla1[[#This Row],[Fecha de Orden]])</f>
        <v>2023</v>
      </c>
      <c r="T3581" t="str">
        <f>VLOOKUP(Tabla1[[#This Row],[Nombre del Producto]],Tabla2[[Nombre Producto]:[Costo Unitario]],2,FALSE)</f>
        <v>Lot's O' Nuts</v>
      </c>
      <c r="U3581" t="str">
        <f>VLOOKUP(Tabla1[[#This Row],[Fábrica]],Tabla3[],4,FALSE)</f>
        <v>Arizona</v>
      </c>
    </row>
    <row r="3582" spans="1:21" x14ac:dyDescent="0.25">
      <c r="A3582" t="s">
        <v>900</v>
      </c>
      <c r="B3582" s="3">
        <v>44962</v>
      </c>
      <c r="C3582" s="3">
        <v>44977</v>
      </c>
      <c r="D3582" t="s">
        <v>18</v>
      </c>
      <c r="E3582">
        <v>100993</v>
      </c>
      <c r="F3582" t="s">
        <v>19</v>
      </c>
      <c r="G3582" t="s">
        <v>120</v>
      </c>
      <c r="H3582" t="s">
        <v>21</v>
      </c>
      <c r="I3582">
        <v>92037</v>
      </c>
      <c r="J3582" t="s">
        <v>22</v>
      </c>
      <c r="K3582" t="s">
        <v>23</v>
      </c>
      <c r="L3582" t="s">
        <v>36</v>
      </c>
      <c r="M3582" t="s">
        <v>37</v>
      </c>
      <c r="N3582" s="5">
        <v>13</v>
      </c>
      <c r="O3582" s="7">
        <v>4</v>
      </c>
      <c r="P3582" s="5">
        <v>8.44</v>
      </c>
      <c r="Q3582" s="5">
        <v>4.5599999999999996</v>
      </c>
      <c r="R3582" s="22">
        <f>Tabla1[[#This Row],[Fecha de Envío]]-Tabla1[[#This Row],[Fecha de Orden]]</f>
        <v>15</v>
      </c>
      <c r="S3582" s="24">
        <f>YEAR(Tabla1[[#This Row],[Fecha de Orden]])</f>
        <v>2023</v>
      </c>
      <c r="T3582" t="str">
        <f>VLOOKUP(Tabla1[[#This Row],[Nombre del Producto]],Tabla2[[Nombre Producto]:[Costo Unitario]],2,FALSE)</f>
        <v>Wicked Choccy's</v>
      </c>
      <c r="U3582" t="str">
        <f>VLOOKUP(Tabla1[[#This Row],[Fábrica]],Tabla3[],4,FALSE)</f>
        <v>Georgia</v>
      </c>
    </row>
    <row r="3583" spans="1:21" x14ac:dyDescent="0.25">
      <c r="A3583" t="s">
        <v>901</v>
      </c>
      <c r="B3583" s="3">
        <v>44962</v>
      </c>
      <c r="C3583" s="3">
        <v>44977</v>
      </c>
      <c r="D3583" t="s">
        <v>18</v>
      </c>
      <c r="E3583">
        <v>100993</v>
      </c>
      <c r="F3583" t="s">
        <v>19</v>
      </c>
      <c r="G3583" t="s">
        <v>120</v>
      </c>
      <c r="H3583" t="s">
        <v>21</v>
      </c>
      <c r="I3583">
        <v>92037</v>
      </c>
      <c r="J3583" t="s">
        <v>22</v>
      </c>
      <c r="K3583" t="s">
        <v>23</v>
      </c>
      <c r="L3583" t="s">
        <v>45</v>
      </c>
      <c r="M3583" t="s">
        <v>46</v>
      </c>
      <c r="N3583" s="5">
        <v>10.47</v>
      </c>
      <c r="O3583" s="7">
        <v>3</v>
      </c>
      <c r="P3583" s="5">
        <v>7.47</v>
      </c>
      <c r="Q3583" s="5">
        <v>3</v>
      </c>
      <c r="R3583" s="22">
        <f>Tabla1[[#This Row],[Fecha de Envío]]-Tabla1[[#This Row],[Fecha de Orden]]</f>
        <v>15</v>
      </c>
      <c r="S3583" s="24">
        <f>YEAR(Tabla1[[#This Row],[Fecha de Orden]])</f>
        <v>2023</v>
      </c>
      <c r="T3583" t="str">
        <f>VLOOKUP(Tabla1[[#This Row],[Nombre del Producto]],Tabla2[[Nombre Producto]:[Costo Unitario]],2,FALSE)</f>
        <v>Lot's O' Nuts</v>
      </c>
      <c r="U3583" t="str">
        <f>VLOOKUP(Tabla1[[#This Row],[Fábrica]],Tabla3[],4,FALSE)</f>
        <v>Arizona</v>
      </c>
    </row>
    <row r="3584" spans="1:21" x14ac:dyDescent="0.25">
      <c r="A3584" t="s">
        <v>902</v>
      </c>
      <c r="B3584" s="3">
        <v>44962</v>
      </c>
      <c r="C3584" s="3">
        <v>44977</v>
      </c>
      <c r="D3584" t="s">
        <v>18</v>
      </c>
      <c r="E3584">
        <v>100993</v>
      </c>
      <c r="F3584" t="s">
        <v>19</v>
      </c>
      <c r="G3584" t="s">
        <v>120</v>
      </c>
      <c r="H3584" t="s">
        <v>21</v>
      </c>
      <c r="I3584">
        <v>92037</v>
      </c>
      <c r="J3584" t="s">
        <v>22</v>
      </c>
      <c r="K3584" t="s">
        <v>23</v>
      </c>
      <c r="L3584" t="s">
        <v>24</v>
      </c>
      <c r="M3584" t="s">
        <v>25</v>
      </c>
      <c r="N3584" s="5">
        <v>11.25</v>
      </c>
      <c r="O3584" s="7">
        <v>3</v>
      </c>
      <c r="P3584" s="5">
        <v>7.35</v>
      </c>
      <c r="Q3584" s="5">
        <v>3.9</v>
      </c>
      <c r="R3584" s="22">
        <f>Tabla1[[#This Row],[Fecha de Envío]]-Tabla1[[#This Row],[Fecha de Orden]]</f>
        <v>15</v>
      </c>
      <c r="S3584" s="24">
        <f>YEAR(Tabla1[[#This Row],[Fecha de Orden]])</f>
        <v>2023</v>
      </c>
      <c r="T3584" t="str">
        <f>VLOOKUP(Tabla1[[#This Row],[Nombre del Producto]],Tabla2[[Nombre Producto]:[Costo Unitario]],2,FALSE)</f>
        <v>Wicked Choccy's</v>
      </c>
      <c r="U3584" t="str">
        <f>VLOOKUP(Tabla1[[#This Row],[Fábrica]],Tabla3[],4,FALSE)</f>
        <v>Georgia</v>
      </c>
    </row>
    <row r="3585" spans="1:21" x14ac:dyDescent="0.25">
      <c r="A3585" t="s">
        <v>903</v>
      </c>
      <c r="B3585" s="3">
        <v>44962</v>
      </c>
      <c r="C3585" s="3">
        <v>44977</v>
      </c>
      <c r="D3585" t="s">
        <v>18</v>
      </c>
      <c r="E3585">
        <v>100993</v>
      </c>
      <c r="F3585" t="s">
        <v>19</v>
      </c>
      <c r="G3585" t="s">
        <v>120</v>
      </c>
      <c r="H3585" t="s">
        <v>21</v>
      </c>
      <c r="I3585">
        <v>92037</v>
      </c>
      <c r="J3585" t="s">
        <v>22</v>
      </c>
      <c r="K3585" t="s">
        <v>23</v>
      </c>
      <c r="L3585" t="s">
        <v>33</v>
      </c>
      <c r="M3585" t="s">
        <v>34</v>
      </c>
      <c r="N3585" s="5">
        <v>14.4</v>
      </c>
      <c r="O3585" s="7">
        <v>4</v>
      </c>
      <c r="P3585" s="5">
        <v>9.6</v>
      </c>
      <c r="Q3585" s="5">
        <v>4.8</v>
      </c>
      <c r="R3585" s="22">
        <f>Tabla1[[#This Row],[Fecha de Envío]]-Tabla1[[#This Row],[Fecha de Orden]]</f>
        <v>15</v>
      </c>
      <c r="S3585" s="24">
        <f>YEAR(Tabla1[[#This Row],[Fecha de Orden]])</f>
        <v>2023</v>
      </c>
      <c r="T3585" t="str">
        <f>VLOOKUP(Tabla1[[#This Row],[Nombre del Producto]],Tabla2[[Nombre Producto]:[Costo Unitario]],2,FALSE)</f>
        <v>Lot's O' Nuts</v>
      </c>
      <c r="U3585" t="str">
        <f>VLOOKUP(Tabla1[[#This Row],[Fábrica]],Tabla3[],4,FALSE)</f>
        <v>Arizona</v>
      </c>
    </row>
    <row r="3586" spans="1:21" x14ac:dyDescent="0.25">
      <c r="A3586" t="s">
        <v>7137</v>
      </c>
      <c r="B3586" s="3">
        <v>44962</v>
      </c>
      <c r="C3586" s="3">
        <v>44972</v>
      </c>
      <c r="D3586" t="s">
        <v>82</v>
      </c>
      <c r="E3586">
        <v>108504</v>
      </c>
      <c r="F3586" t="s">
        <v>19</v>
      </c>
      <c r="G3586" t="s">
        <v>1512</v>
      </c>
      <c r="H3586" t="s">
        <v>73</v>
      </c>
      <c r="I3586">
        <v>30080</v>
      </c>
      <c r="J3586" t="s">
        <v>22</v>
      </c>
      <c r="K3586" t="s">
        <v>66</v>
      </c>
      <c r="L3586" t="s">
        <v>27</v>
      </c>
      <c r="M3586" t="s">
        <v>28</v>
      </c>
      <c r="N3586" s="5">
        <v>7.2</v>
      </c>
      <c r="O3586" s="7">
        <v>2</v>
      </c>
      <c r="P3586" s="5">
        <v>5</v>
      </c>
      <c r="Q3586" s="5">
        <v>2.2000000000000002</v>
      </c>
      <c r="R3586" s="22">
        <f>Tabla1[[#This Row],[Fecha de Envío]]-Tabla1[[#This Row],[Fecha de Orden]]</f>
        <v>10</v>
      </c>
      <c r="S3586" s="24">
        <f>YEAR(Tabla1[[#This Row],[Fecha de Orden]])</f>
        <v>2023</v>
      </c>
      <c r="T3586" t="str">
        <f>VLOOKUP(Tabla1[[#This Row],[Nombre del Producto]],Tabla2[[Nombre Producto]:[Costo Unitario]],2,FALSE)</f>
        <v>Lot's O' Nuts</v>
      </c>
      <c r="U3586" t="str">
        <f>VLOOKUP(Tabla1[[#This Row],[Fábrica]],Tabla3[],4,FALSE)</f>
        <v>Arizona</v>
      </c>
    </row>
    <row r="3587" spans="1:21" x14ac:dyDescent="0.25">
      <c r="A3587" t="s">
        <v>7138</v>
      </c>
      <c r="B3587" s="3">
        <v>44962</v>
      </c>
      <c r="C3587" s="3">
        <v>44972</v>
      </c>
      <c r="D3587" t="s">
        <v>82</v>
      </c>
      <c r="E3587">
        <v>108504</v>
      </c>
      <c r="F3587" t="s">
        <v>19</v>
      </c>
      <c r="G3587" t="s">
        <v>1512</v>
      </c>
      <c r="H3587" t="s">
        <v>73</v>
      </c>
      <c r="I3587">
        <v>30080</v>
      </c>
      <c r="J3587" t="s">
        <v>22</v>
      </c>
      <c r="K3587" t="s">
        <v>66</v>
      </c>
      <c r="L3587" t="s">
        <v>45</v>
      </c>
      <c r="M3587" t="s">
        <v>46</v>
      </c>
      <c r="N3587" s="5">
        <v>10.47</v>
      </c>
      <c r="O3587" s="7">
        <v>3</v>
      </c>
      <c r="P3587" s="5">
        <v>7.47</v>
      </c>
      <c r="Q3587" s="5">
        <v>3</v>
      </c>
      <c r="R3587" s="22">
        <f>Tabla1[[#This Row],[Fecha de Envío]]-Tabla1[[#This Row],[Fecha de Orden]]</f>
        <v>10</v>
      </c>
      <c r="S3587" s="24">
        <f>YEAR(Tabla1[[#This Row],[Fecha de Orden]])</f>
        <v>2023</v>
      </c>
      <c r="T3587" t="str">
        <f>VLOOKUP(Tabla1[[#This Row],[Nombre del Producto]],Tabla2[[Nombre Producto]:[Costo Unitario]],2,FALSE)</f>
        <v>Lot's O' Nuts</v>
      </c>
      <c r="U3587" t="str">
        <f>VLOOKUP(Tabla1[[#This Row],[Fábrica]],Tabla3[],4,FALSE)</f>
        <v>Arizona</v>
      </c>
    </row>
    <row r="3588" spans="1:21" x14ac:dyDescent="0.25">
      <c r="A3588" t="s">
        <v>7139</v>
      </c>
      <c r="B3588" s="3">
        <v>44962</v>
      </c>
      <c r="C3588" s="3">
        <v>44972</v>
      </c>
      <c r="D3588" t="s">
        <v>82</v>
      </c>
      <c r="E3588">
        <v>108504</v>
      </c>
      <c r="F3588" t="s">
        <v>19</v>
      </c>
      <c r="G3588" t="s">
        <v>1512</v>
      </c>
      <c r="H3588" t="s">
        <v>73</v>
      </c>
      <c r="I3588">
        <v>30080</v>
      </c>
      <c r="J3588" t="s">
        <v>22</v>
      </c>
      <c r="K3588" t="s">
        <v>66</v>
      </c>
      <c r="L3588" t="s">
        <v>24</v>
      </c>
      <c r="M3588" t="s">
        <v>25</v>
      </c>
      <c r="N3588" s="5">
        <v>7.5</v>
      </c>
      <c r="O3588" s="7">
        <v>2</v>
      </c>
      <c r="P3588" s="5">
        <v>4.9000000000000004</v>
      </c>
      <c r="Q3588" s="5">
        <v>2.6</v>
      </c>
      <c r="R3588" s="22">
        <f>Tabla1[[#This Row],[Fecha de Envío]]-Tabla1[[#This Row],[Fecha de Orden]]</f>
        <v>10</v>
      </c>
      <c r="S3588" s="24">
        <f>YEAR(Tabla1[[#This Row],[Fecha de Orden]])</f>
        <v>2023</v>
      </c>
      <c r="T3588" t="str">
        <f>VLOOKUP(Tabla1[[#This Row],[Nombre del Producto]],Tabla2[[Nombre Producto]:[Costo Unitario]],2,FALSE)</f>
        <v>Wicked Choccy's</v>
      </c>
      <c r="U3588" t="str">
        <f>VLOOKUP(Tabla1[[#This Row],[Fábrica]],Tabla3[],4,FALSE)</f>
        <v>Georgia</v>
      </c>
    </row>
    <row r="3589" spans="1:21" x14ac:dyDescent="0.25">
      <c r="A3589" t="s">
        <v>7140</v>
      </c>
      <c r="B3589" s="3">
        <v>44962</v>
      </c>
      <c r="C3589" s="3">
        <v>44972</v>
      </c>
      <c r="D3589" t="s">
        <v>82</v>
      </c>
      <c r="E3589">
        <v>108504</v>
      </c>
      <c r="F3589" t="s">
        <v>19</v>
      </c>
      <c r="G3589" t="s">
        <v>1512</v>
      </c>
      <c r="H3589" t="s">
        <v>73</v>
      </c>
      <c r="I3589">
        <v>30080</v>
      </c>
      <c r="J3589" t="s">
        <v>22</v>
      </c>
      <c r="K3589" t="s">
        <v>66</v>
      </c>
      <c r="L3589" t="s">
        <v>33</v>
      </c>
      <c r="M3589" t="s">
        <v>34</v>
      </c>
      <c r="N3589" s="5">
        <v>18</v>
      </c>
      <c r="O3589" s="7">
        <v>5</v>
      </c>
      <c r="P3589" s="5">
        <v>12</v>
      </c>
      <c r="Q3589" s="5">
        <v>6</v>
      </c>
      <c r="R3589" s="22">
        <f>Tabla1[[#This Row],[Fecha de Envío]]-Tabla1[[#This Row],[Fecha de Orden]]</f>
        <v>10</v>
      </c>
      <c r="S3589" s="24">
        <f>YEAR(Tabla1[[#This Row],[Fecha de Orden]])</f>
        <v>2023</v>
      </c>
      <c r="T3589" t="str">
        <f>VLOOKUP(Tabla1[[#This Row],[Nombre del Producto]],Tabla2[[Nombre Producto]:[Costo Unitario]],2,FALSE)</f>
        <v>Lot's O' Nuts</v>
      </c>
      <c r="U3589" t="str">
        <f>VLOOKUP(Tabla1[[#This Row],[Fábrica]],Tabla3[],4,FALSE)</f>
        <v>Arizona</v>
      </c>
    </row>
    <row r="3590" spans="1:21" x14ac:dyDescent="0.25">
      <c r="A3590" t="s">
        <v>7141</v>
      </c>
      <c r="B3590" s="3">
        <v>44962</v>
      </c>
      <c r="C3590" s="3">
        <v>44972</v>
      </c>
      <c r="D3590" t="s">
        <v>82</v>
      </c>
      <c r="E3590">
        <v>108504</v>
      </c>
      <c r="F3590" t="s">
        <v>19</v>
      </c>
      <c r="G3590" t="s">
        <v>1512</v>
      </c>
      <c r="H3590" t="s">
        <v>73</v>
      </c>
      <c r="I3590">
        <v>30080</v>
      </c>
      <c r="J3590" t="s">
        <v>22</v>
      </c>
      <c r="K3590" t="s">
        <v>66</v>
      </c>
      <c r="L3590" t="s">
        <v>36</v>
      </c>
      <c r="M3590" t="s">
        <v>37</v>
      </c>
      <c r="N3590" s="5">
        <v>9.75</v>
      </c>
      <c r="O3590" s="7">
        <v>3</v>
      </c>
      <c r="P3590" s="5">
        <v>6.33</v>
      </c>
      <c r="Q3590" s="5">
        <v>3.42</v>
      </c>
      <c r="R3590" s="22">
        <f>Tabla1[[#This Row],[Fecha de Envío]]-Tabla1[[#This Row],[Fecha de Orden]]</f>
        <v>10</v>
      </c>
      <c r="S3590" s="24">
        <f>YEAR(Tabla1[[#This Row],[Fecha de Orden]])</f>
        <v>2023</v>
      </c>
      <c r="T3590" t="str">
        <f>VLOOKUP(Tabla1[[#This Row],[Nombre del Producto]],Tabla2[[Nombre Producto]:[Costo Unitario]],2,FALSE)</f>
        <v>Wicked Choccy's</v>
      </c>
      <c r="U3590" t="str">
        <f>VLOOKUP(Tabla1[[#This Row],[Fábrica]],Tabla3[],4,FALSE)</f>
        <v>Georgia</v>
      </c>
    </row>
    <row r="3591" spans="1:21" x14ac:dyDescent="0.25">
      <c r="A3591" t="s">
        <v>4958</v>
      </c>
      <c r="B3591" s="3">
        <v>44963</v>
      </c>
      <c r="C3591" s="3">
        <v>44978</v>
      </c>
      <c r="D3591" t="s">
        <v>18</v>
      </c>
      <c r="E3591">
        <v>125017</v>
      </c>
      <c r="F3591" t="s">
        <v>19</v>
      </c>
      <c r="G3591" t="s">
        <v>1585</v>
      </c>
      <c r="H3591" t="s">
        <v>65</v>
      </c>
      <c r="I3591">
        <v>37421</v>
      </c>
      <c r="J3591" t="s">
        <v>22</v>
      </c>
      <c r="K3591" t="s">
        <v>66</v>
      </c>
      <c r="L3591" t="s">
        <v>33</v>
      </c>
      <c r="M3591" t="s">
        <v>34</v>
      </c>
      <c r="N3591" s="5">
        <v>14.4</v>
      </c>
      <c r="O3591" s="7">
        <v>4</v>
      </c>
      <c r="P3591" s="5">
        <v>9.6</v>
      </c>
      <c r="Q3591" s="5">
        <v>4.8</v>
      </c>
      <c r="R3591" s="22">
        <f>Tabla1[[#This Row],[Fecha de Envío]]-Tabla1[[#This Row],[Fecha de Orden]]</f>
        <v>15</v>
      </c>
      <c r="S3591" s="24">
        <f>YEAR(Tabla1[[#This Row],[Fecha de Orden]])</f>
        <v>2023</v>
      </c>
      <c r="T3591" t="str">
        <f>VLOOKUP(Tabla1[[#This Row],[Nombre del Producto]],Tabla2[[Nombre Producto]:[Costo Unitario]],2,FALSE)</f>
        <v>Lot's O' Nuts</v>
      </c>
      <c r="U3591" t="str">
        <f>VLOOKUP(Tabla1[[#This Row],[Fábrica]],Tabla3[],4,FALSE)</f>
        <v>Arizona</v>
      </c>
    </row>
    <row r="3592" spans="1:21" x14ac:dyDescent="0.25">
      <c r="A3592" t="s">
        <v>1055</v>
      </c>
      <c r="B3592" s="3">
        <v>44964</v>
      </c>
      <c r="C3592" s="3">
        <v>44976</v>
      </c>
      <c r="D3592" t="s">
        <v>39</v>
      </c>
      <c r="E3592">
        <v>161662</v>
      </c>
      <c r="F3592" t="s">
        <v>19</v>
      </c>
      <c r="G3592" t="s">
        <v>1008</v>
      </c>
      <c r="H3592" t="s">
        <v>210</v>
      </c>
      <c r="I3592">
        <v>43130</v>
      </c>
      <c r="J3592" t="s">
        <v>22</v>
      </c>
      <c r="K3592" t="s">
        <v>32</v>
      </c>
      <c r="L3592" t="s">
        <v>27</v>
      </c>
      <c r="M3592" t="s">
        <v>28</v>
      </c>
      <c r="N3592" s="5">
        <v>7.2</v>
      </c>
      <c r="O3592" s="7">
        <v>2</v>
      </c>
      <c r="P3592" s="5">
        <v>5</v>
      </c>
      <c r="Q3592" s="5">
        <v>2.2000000000000002</v>
      </c>
      <c r="R3592" s="22">
        <f>Tabla1[[#This Row],[Fecha de Envío]]-Tabla1[[#This Row],[Fecha de Orden]]</f>
        <v>12</v>
      </c>
      <c r="S3592" s="24">
        <f>YEAR(Tabla1[[#This Row],[Fecha de Orden]])</f>
        <v>2023</v>
      </c>
      <c r="T3592" t="str">
        <f>VLOOKUP(Tabla1[[#This Row],[Nombre del Producto]],Tabla2[[Nombre Producto]:[Costo Unitario]],2,FALSE)</f>
        <v>Lot's O' Nuts</v>
      </c>
      <c r="U3592" t="str">
        <f>VLOOKUP(Tabla1[[#This Row],[Fábrica]],Tabla3[],4,FALSE)</f>
        <v>Arizona</v>
      </c>
    </row>
    <row r="3593" spans="1:21" x14ac:dyDescent="0.25">
      <c r="A3593" t="s">
        <v>1576</v>
      </c>
      <c r="B3593" s="3">
        <v>44964</v>
      </c>
      <c r="C3593" s="3">
        <v>44974</v>
      </c>
      <c r="D3593" t="s">
        <v>82</v>
      </c>
      <c r="E3593">
        <v>106894</v>
      </c>
      <c r="F3593" t="s">
        <v>19</v>
      </c>
      <c r="G3593" t="s">
        <v>86</v>
      </c>
      <c r="H3593" t="s">
        <v>133</v>
      </c>
      <c r="I3593">
        <v>22153</v>
      </c>
      <c r="J3593" t="s">
        <v>22</v>
      </c>
      <c r="K3593" t="s">
        <v>66</v>
      </c>
      <c r="L3593" t="s">
        <v>33</v>
      </c>
      <c r="M3593" t="s">
        <v>34</v>
      </c>
      <c r="N3593" s="5">
        <v>10.8</v>
      </c>
      <c r="O3593" s="7">
        <v>3</v>
      </c>
      <c r="P3593" s="5">
        <v>7.2</v>
      </c>
      <c r="Q3593" s="5">
        <v>3.6</v>
      </c>
      <c r="R3593" s="22">
        <f>Tabla1[[#This Row],[Fecha de Envío]]-Tabla1[[#This Row],[Fecha de Orden]]</f>
        <v>10</v>
      </c>
      <c r="S3593" s="24">
        <f>YEAR(Tabla1[[#This Row],[Fecha de Orden]])</f>
        <v>2023</v>
      </c>
      <c r="T3593" t="str">
        <f>VLOOKUP(Tabla1[[#This Row],[Nombre del Producto]],Tabla2[[Nombre Producto]:[Costo Unitario]],2,FALSE)</f>
        <v>Lot's O' Nuts</v>
      </c>
      <c r="U3593" t="str">
        <f>VLOOKUP(Tabla1[[#This Row],[Fábrica]],Tabla3[],4,FALSE)</f>
        <v>Arizona</v>
      </c>
    </row>
    <row r="3594" spans="1:21" x14ac:dyDescent="0.25">
      <c r="A3594" t="s">
        <v>1577</v>
      </c>
      <c r="B3594" s="3">
        <v>44964</v>
      </c>
      <c r="C3594" s="3">
        <v>44974</v>
      </c>
      <c r="D3594" t="s">
        <v>82</v>
      </c>
      <c r="E3594">
        <v>106894</v>
      </c>
      <c r="F3594" t="s">
        <v>19</v>
      </c>
      <c r="G3594" t="s">
        <v>86</v>
      </c>
      <c r="H3594" t="s">
        <v>133</v>
      </c>
      <c r="I3594">
        <v>22153</v>
      </c>
      <c r="J3594" t="s">
        <v>22</v>
      </c>
      <c r="K3594" t="s">
        <v>66</v>
      </c>
      <c r="L3594" t="s">
        <v>27</v>
      </c>
      <c r="M3594" t="s">
        <v>28</v>
      </c>
      <c r="N3594" s="5">
        <v>14.4</v>
      </c>
      <c r="O3594" s="7">
        <v>4</v>
      </c>
      <c r="P3594" s="5">
        <v>10</v>
      </c>
      <c r="Q3594" s="5">
        <v>4.4000000000000004</v>
      </c>
      <c r="R3594" s="22">
        <f>Tabla1[[#This Row],[Fecha de Envío]]-Tabla1[[#This Row],[Fecha de Orden]]</f>
        <v>10</v>
      </c>
      <c r="S3594" s="24">
        <f>YEAR(Tabla1[[#This Row],[Fecha de Orden]])</f>
        <v>2023</v>
      </c>
      <c r="T3594" t="str">
        <f>VLOOKUP(Tabla1[[#This Row],[Nombre del Producto]],Tabla2[[Nombre Producto]:[Costo Unitario]],2,FALSE)</f>
        <v>Lot's O' Nuts</v>
      </c>
      <c r="U3594" t="str">
        <f>VLOOKUP(Tabla1[[#This Row],[Fábrica]],Tabla3[],4,FALSE)</f>
        <v>Arizona</v>
      </c>
    </row>
    <row r="3595" spans="1:21" x14ac:dyDescent="0.25">
      <c r="A3595" t="s">
        <v>3131</v>
      </c>
      <c r="B3595" s="3">
        <v>44964</v>
      </c>
      <c r="C3595" s="3">
        <v>44977</v>
      </c>
      <c r="D3595" t="s">
        <v>71</v>
      </c>
      <c r="E3595">
        <v>135461</v>
      </c>
      <c r="F3595" t="s">
        <v>19</v>
      </c>
      <c r="G3595" t="s">
        <v>53</v>
      </c>
      <c r="H3595" t="s">
        <v>21</v>
      </c>
      <c r="I3595">
        <v>90049</v>
      </c>
      <c r="J3595" t="s">
        <v>22</v>
      </c>
      <c r="K3595" t="s">
        <v>23</v>
      </c>
      <c r="L3595" t="s">
        <v>33</v>
      </c>
      <c r="M3595" t="s">
        <v>34</v>
      </c>
      <c r="N3595" s="5">
        <v>18</v>
      </c>
      <c r="O3595" s="7">
        <v>5</v>
      </c>
      <c r="P3595" s="5">
        <v>12</v>
      </c>
      <c r="Q3595" s="5">
        <v>6</v>
      </c>
      <c r="R3595" s="22">
        <f>Tabla1[[#This Row],[Fecha de Envío]]-Tabla1[[#This Row],[Fecha de Orden]]</f>
        <v>13</v>
      </c>
      <c r="S3595" s="24">
        <f>YEAR(Tabla1[[#This Row],[Fecha de Orden]])</f>
        <v>2023</v>
      </c>
      <c r="T3595" t="str">
        <f>VLOOKUP(Tabla1[[#This Row],[Nombre del Producto]],Tabla2[[Nombre Producto]:[Costo Unitario]],2,FALSE)</f>
        <v>Lot's O' Nuts</v>
      </c>
      <c r="U3595" t="str">
        <f>VLOOKUP(Tabla1[[#This Row],[Fábrica]],Tabla3[],4,FALSE)</f>
        <v>Arizona</v>
      </c>
    </row>
    <row r="3596" spans="1:21" x14ac:dyDescent="0.25">
      <c r="A3596" t="s">
        <v>1850</v>
      </c>
      <c r="B3596" s="3">
        <v>44965</v>
      </c>
      <c r="C3596" s="3">
        <v>44978</v>
      </c>
      <c r="D3596" t="s">
        <v>71</v>
      </c>
      <c r="E3596">
        <v>109344</v>
      </c>
      <c r="F3596" t="s">
        <v>19</v>
      </c>
      <c r="G3596" t="s">
        <v>1136</v>
      </c>
      <c r="H3596" t="s">
        <v>98</v>
      </c>
      <c r="I3596">
        <v>27604</v>
      </c>
      <c r="J3596" t="s">
        <v>22</v>
      </c>
      <c r="K3596" t="s">
        <v>66</v>
      </c>
      <c r="L3596" t="s">
        <v>24</v>
      </c>
      <c r="M3596" t="s">
        <v>25</v>
      </c>
      <c r="N3596" s="5">
        <v>11.25</v>
      </c>
      <c r="O3596" s="7">
        <v>3</v>
      </c>
      <c r="P3596" s="5">
        <v>7.35</v>
      </c>
      <c r="Q3596" s="5">
        <v>3.9</v>
      </c>
      <c r="R3596" s="22">
        <f>Tabla1[[#This Row],[Fecha de Envío]]-Tabla1[[#This Row],[Fecha de Orden]]</f>
        <v>13</v>
      </c>
      <c r="S3596" s="24">
        <f>YEAR(Tabla1[[#This Row],[Fecha de Orden]])</f>
        <v>2023</v>
      </c>
      <c r="T3596" t="str">
        <f>VLOOKUP(Tabla1[[#This Row],[Nombre del Producto]],Tabla2[[Nombre Producto]:[Costo Unitario]],2,FALSE)</f>
        <v>Wicked Choccy's</v>
      </c>
      <c r="U3596" t="str">
        <f>VLOOKUP(Tabla1[[#This Row],[Fábrica]],Tabla3[],4,FALSE)</f>
        <v>Georgia</v>
      </c>
    </row>
    <row r="3597" spans="1:21" x14ac:dyDescent="0.25">
      <c r="A3597" t="s">
        <v>6083</v>
      </c>
      <c r="B3597" s="3">
        <v>44965</v>
      </c>
      <c r="C3597" s="3">
        <v>44982</v>
      </c>
      <c r="D3597" t="s">
        <v>18</v>
      </c>
      <c r="E3597">
        <v>163048</v>
      </c>
      <c r="F3597" t="s">
        <v>19</v>
      </c>
      <c r="G3597" t="s">
        <v>159</v>
      </c>
      <c r="H3597" t="s">
        <v>42</v>
      </c>
      <c r="I3597">
        <v>77036</v>
      </c>
      <c r="J3597" t="s">
        <v>22</v>
      </c>
      <c r="K3597" t="s">
        <v>43</v>
      </c>
      <c r="L3597" t="s">
        <v>27</v>
      </c>
      <c r="M3597" t="s">
        <v>28</v>
      </c>
      <c r="N3597" s="5">
        <v>14.4</v>
      </c>
      <c r="O3597" s="7">
        <v>4</v>
      </c>
      <c r="P3597" s="5">
        <v>10</v>
      </c>
      <c r="Q3597" s="5">
        <v>4.4000000000000004</v>
      </c>
      <c r="R3597" s="22">
        <f>Tabla1[[#This Row],[Fecha de Envío]]-Tabla1[[#This Row],[Fecha de Orden]]</f>
        <v>17</v>
      </c>
      <c r="S3597" s="24">
        <f>YEAR(Tabla1[[#This Row],[Fecha de Orden]])</f>
        <v>2023</v>
      </c>
      <c r="T3597" t="str">
        <f>VLOOKUP(Tabla1[[#This Row],[Nombre del Producto]],Tabla2[[Nombre Producto]:[Costo Unitario]],2,FALSE)</f>
        <v>Lot's O' Nuts</v>
      </c>
      <c r="U3597" t="str">
        <f>VLOOKUP(Tabla1[[#This Row],[Fábrica]],Tabla3[],4,FALSE)</f>
        <v>Arizona</v>
      </c>
    </row>
    <row r="3598" spans="1:21" x14ac:dyDescent="0.25">
      <c r="A3598" t="s">
        <v>4849</v>
      </c>
      <c r="B3598" s="3">
        <v>44966</v>
      </c>
      <c r="C3598" s="3">
        <v>44980</v>
      </c>
      <c r="D3598" t="s">
        <v>18</v>
      </c>
      <c r="E3598">
        <v>112396</v>
      </c>
      <c r="F3598" t="s">
        <v>19</v>
      </c>
      <c r="G3598" t="s">
        <v>20</v>
      </c>
      <c r="H3598" t="s">
        <v>21</v>
      </c>
      <c r="I3598">
        <v>94110</v>
      </c>
      <c r="J3598" t="s">
        <v>22</v>
      </c>
      <c r="K3598" t="s">
        <v>23</v>
      </c>
      <c r="L3598" t="s">
        <v>27</v>
      </c>
      <c r="M3598" t="s">
        <v>28</v>
      </c>
      <c r="N3598" s="5">
        <v>10.8</v>
      </c>
      <c r="O3598" s="7">
        <v>3</v>
      </c>
      <c r="P3598" s="5">
        <v>7.5</v>
      </c>
      <c r="Q3598" s="5">
        <v>3.3</v>
      </c>
      <c r="R3598" s="22">
        <f>Tabla1[[#This Row],[Fecha de Envío]]-Tabla1[[#This Row],[Fecha de Orden]]</f>
        <v>14</v>
      </c>
      <c r="S3598" s="24">
        <f>YEAR(Tabla1[[#This Row],[Fecha de Orden]])</f>
        <v>2023</v>
      </c>
      <c r="T3598" t="str">
        <f>VLOOKUP(Tabla1[[#This Row],[Nombre del Producto]],Tabla2[[Nombre Producto]:[Costo Unitario]],2,FALSE)</f>
        <v>Lot's O' Nuts</v>
      </c>
      <c r="U3598" t="str">
        <f>VLOOKUP(Tabla1[[#This Row],[Fábrica]],Tabla3[],4,FALSE)</f>
        <v>Arizona</v>
      </c>
    </row>
    <row r="3599" spans="1:21" x14ac:dyDescent="0.25">
      <c r="A3599" t="s">
        <v>6922</v>
      </c>
      <c r="B3599" s="3">
        <v>44968</v>
      </c>
      <c r="C3599" s="3">
        <v>44980</v>
      </c>
      <c r="D3599" t="s">
        <v>39</v>
      </c>
      <c r="E3599">
        <v>164938</v>
      </c>
      <c r="F3599" t="s">
        <v>19</v>
      </c>
      <c r="G3599" t="s">
        <v>184</v>
      </c>
      <c r="H3599" t="s">
        <v>110</v>
      </c>
      <c r="I3599">
        <v>74133</v>
      </c>
      <c r="J3599" t="s">
        <v>22</v>
      </c>
      <c r="K3599" t="s">
        <v>43</v>
      </c>
      <c r="L3599" t="s">
        <v>27</v>
      </c>
      <c r="M3599" t="s">
        <v>28</v>
      </c>
      <c r="N3599" s="5">
        <v>25.2</v>
      </c>
      <c r="O3599" s="7">
        <v>7</v>
      </c>
      <c r="P3599" s="5">
        <v>17.5</v>
      </c>
      <c r="Q3599" s="5">
        <v>7.7</v>
      </c>
      <c r="R3599" s="22">
        <f>Tabla1[[#This Row],[Fecha de Envío]]-Tabla1[[#This Row],[Fecha de Orden]]</f>
        <v>12</v>
      </c>
      <c r="S3599" s="24">
        <f>YEAR(Tabla1[[#This Row],[Fecha de Orden]])</f>
        <v>2023</v>
      </c>
      <c r="T3599" t="str">
        <f>VLOOKUP(Tabla1[[#This Row],[Nombre del Producto]],Tabla2[[Nombre Producto]:[Costo Unitario]],2,FALSE)</f>
        <v>Lot's O' Nuts</v>
      </c>
      <c r="U3599" t="str">
        <f>VLOOKUP(Tabla1[[#This Row],[Fábrica]],Tabla3[],4,FALSE)</f>
        <v>Arizona</v>
      </c>
    </row>
    <row r="3600" spans="1:21" x14ac:dyDescent="0.25">
      <c r="A3600" t="s">
        <v>4876</v>
      </c>
      <c r="B3600" s="3">
        <v>44969</v>
      </c>
      <c r="C3600" s="3">
        <v>44981</v>
      </c>
      <c r="D3600" t="s">
        <v>39</v>
      </c>
      <c r="E3600">
        <v>110492</v>
      </c>
      <c r="F3600" t="s">
        <v>19</v>
      </c>
      <c r="G3600" t="s">
        <v>72</v>
      </c>
      <c r="H3600" t="s">
        <v>73</v>
      </c>
      <c r="I3600">
        <v>30318</v>
      </c>
      <c r="J3600" t="s">
        <v>22</v>
      </c>
      <c r="K3600" t="s">
        <v>66</v>
      </c>
      <c r="L3600" t="s">
        <v>27</v>
      </c>
      <c r="M3600" t="s">
        <v>28</v>
      </c>
      <c r="N3600" s="5">
        <v>14.4</v>
      </c>
      <c r="O3600" s="7">
        <v>4</v>
      </c>
      <c r="P3600" s="5">
        <v>10</v>
      </c>
      <c r="Q3600" s="5">
        <v>4.4000000000000004</v>
      </c>
      <c r="R3600" s="22">
        <f>Tabla1[[#This Row],[Fecha de Envío]]-Tabla1[[#This Row],[Fecha de Orden]]</f>
        <v>12</v>
      </c>
      <c r="S3600" s="24">
        <f>YEAR(Tabla1[[#This Row],[Fecha de Orden]])</f>
        <v>2023</v>
      </c>
      <c r="T3600" t="str">
        <f>VLOOKUP(Tabla1[[#This Row],[Nombre del Producto]],Tabla2[[Nombre Producto]:[Costo Unitario]],2,FALSE)</f>
        <v>Lot's O' Nuts</v>
      </c>
      <c r="U3600" t="str">
        <f>VLOOKUP(Tabla1[[#This Row],[Fábrica]],Tabla3[],4,FALSE)</f>
        <v>Arizona</v>
      </c>
    </row>
    <row r="3601" spans="1:21" x14ac:dyDescent="0.25">
      <c r="A3601" t="s">
        <v>4877</v>
      </c>
      <c r="B3601" s="3">
        <v>44969</v>
      </c>
      <c r="C3601" s="3">
        <v>44981</v>
      </c>
      <c r="D3601" t="s">
        <v>39</v>
      </c>
      <c r="E3601">
        <v>110492</v>
      </c>
      <c r="F3601" t="s">
        <v>19</v>
      </c>
      <c r="G3601" t="s">
        <v>72</v>
      </c>
      <c r="H3601" t="s">
        <v>73</v>
      </c>
      <c r="I3601">
        <v>30318</v>
      </c>
      <c r="J3601" t="s">
        <v>22</v>
      </c>
      <c r="K3601" t="s">
        <v>66</v>
      </c>
      <c r="L3601" t="s">
        <v>33</v>
      </c>
      <c r="M3601" t="s">
        <v>34</v>
      </c>
      <c r="N3601" s="5">
        <v>21.6</v>
      </c>
      <c r="O3601" s="7">
        <v>6</v>
      </c>
      <c r="P3601" s="5">
        <v>14.4</v>
      </c>
      <c r="Q3601" s="5">
        <v>7.2</v>
      </c>
      <c r="R3601" s="22">
        <f>Tabla1[[#This Row],[Fecha de Envío]]-Tabla1[[#This Row],[Fecha de Orden]]</f>
        <v>12</v>
      </c>
      <c r="S3601" s="24">
        <f>YEAR(Tabla1[[#This Row],[Fecha de Orden]])</f>
        <v>2023</v>
      </c>
      <c r="T3601" t="str">
        <f>VLOOKUP(Tabla1[[#This Row],[Nombre del Producto]],Tabla2[[Nombre Producto]:[Costo Unitario]],2,FALSE)</f>
        <v>Lot's O' Nuts</v>
      </c>
      <c r="U3601" t="str">
        <f>VLOOKUP(Tabla1[[#This Row],[Fábrica]],Tabla3[],4,FALSE)</f>
        <v>Arizona</v>
      </c>
    </row>
    <row r="3602" spans="1:21" x14ac:dyDescent="0.25">
      <c r="A3602" t="s">
        <v>7459</v>
      </c>
      <c r="B3602" s="3">
        <v>44970</v>
      </c>
      <c r="C3602" s="3">
        <v>44985</v>
      </c>
      <c r="D3602" t="s">
        <v>18</v>
      </c>
      <c r="E3602">
        <v>112942</v>
      </c>
      <c r="F3602" t="s">
        <v>19</v>
      </c>
      <c r="G3602" t="s">
        <v>53</v>
      </c>
      <c r="H3602" t="s">
        <v>21</v>
      </c>
      <c r="I3602">
        <v>90045</v>
      </c>
      <c r="J3602" t="s">
        <v>22</v>
      </c>
      <c r="K3602" t="s">
        <v>23</v>
      </c>
      <c r="L3602" t="s">
        <v>36</v>
      </c>
      <c r="M3602" t="s">
        <v>37</v>
      </c>
      <c r="N3602" s="5">
        <v>9.75</v>
      </c>
      <c r="O3602" s="7">
        <v>3</v>
      </c>
      <c r="P3602" s="5">
        <v>6.33</v>
      </c>
      <c r="Q3602" s="5">
        <v>3.42</v>
      </c>
      <c r="R3602" s="22">
        <f>Tabla1[[#This Row],[Fecha de Envío]]-Tabla1[[#This Row],[Fecha de Orden]]</f>
        <v>15</v>
      </c>
      <c r="S3602" s="24">
        <f>YEAR(Tabla1[[#This Row],[Fecha de Orden]])</f>
        <v>2023</v>
      </c>
      <c r="T3602" t="str">
        <f>VLOOKUP(Tabla1[[#This Row],[Nombre del Producto]],Tabla2[[Nombre Producto]:[Costo Unitario]],2,FALSE)</f>
        <v>Wicked Choccy's</v>
      </c>
      <c r="U3602" t="str">
        <f>VLOOKUP(Tabla1[[#This Row],[Fábrica]],Tabla3[],4,FALSE)</f>
        <v>Georgia</v>
      </c>
    </row>
    <row r="3603" spans="1:21" x14ac:dyDescent="0.25">
      <c r="A3603" t="s">
        <v>2649</v>
      </c>
      <c r="B3603" s="3">
        <v>44971</v>
      </c>
      <c r="C3603" s="3">
        <v>44982</v>
      </c>
      <c r="D3603" t="s">
        <v>39</v>
      </c>
      <c r="E3603">
        <v>134334</v>
      </c>
      <c r="F3603" t="s">
        <v>19</v>
      </c>
      <c r="G3603" t="s">
        <v>1483</v>
      </c>
      <c r="H3603" t="s">
        <v>583</v>
      </c>
      <c r="I3603">
        <v>20735</v>
      </c>
      <c r="J3603" t="s">
        <v>22</v>
      </c>
      <c r="K3603" t="s">
        <v>32</v>
      </c>
      <c r="L3603" t="s">
        <v>45</v>
      </c>
      <c r="M3603" t="s">
        <v>46</v>
      </c>
      <c r="N3603" s="5">
        <v>20.94</v>
      </c>
      <c r="O3603" s="7">
        <v>6</v>
      </c>
      <c r="P3603" s="5">
        <v>14.94</v>
      </c>
      <c r="Q3603" s="5">
        <v>6</v>
      </c>
      <c r="R3603" s="22">
        <f>Tabla1[[#This Row],[Fecha de Envío]]-Tabla1[[#This Row],[Fecha de Orden]]</f>
        <v>11</v>
      </c>
      <c r="S3603" s="24">
        <f>YEAR(Tabla1[[#This Row],[Fecha de Orden]])</f>
        <v>2023</v>
      </c>
      <c r="T3603" t="str">
        <f>VLOOKUP(Tabla1[[#This Row],[Nombre del Producto]],Tabla2[[Nombre Producto]:[Costo Unitario]],2,FALSE)</f>
        <v>Lot's O' Nuts</v>
      </c>
      <c r="U3603" t="str">
        <f>VLOOKUP(Tabla1[[#This Row],[Fábrica]],Tabla3[],4,FALSE)</f>
        <v>Arizona</v>
      </c>
    </row>
    <row r="3604" spans="1:21" x14ac:dyDescent="0.25">
      <c r="A3604" t="s">
        <v>2650</v>
      </c>
      <c r="B3604" s="3">
        <v>44971</v>
      </c>
      <c r="C3604" s="3">
        <v>44982</v>
      </c>
      <c r="D3604" t="s">
        <v>39</v>
      </c>
      <c r="E3604">
        <v>134334</v>
      </c>
      <c r="F3604" t="s">
        <v>19</v>
      </c>
      <c r="G3604" t="s">
        <v>1483</v>
      </c>
      <c r="H3604" t="s">
        <v>583</v>
      </c>
      <c r="I3604">
        <v>20735</v>
      </c>
      <c r="J3604" t="s">
        <v>22</v>
      </c>
      <c r="K3604" t="s">
        <v>32</v>
      </c>
      <c r="L3604" t="s">
        <v>33</v>
      </c>
      <c r="M3604" t="s">
        <v>34</v>
      </c>
      <c r="N3604" s="5">
        <v>10.8</v>
      </c>
      <c r="O3604" s="7">
        <v>3</v>
      </c>
      <c r="P3604" s="5">
        <v>7.2</v>
      </c>
      <c r="Q3604" s="5">
        <v>3.6</v>
      </c>
      <c r="R3604" s="22">
        <f>Tabla1[[#This Row],[Fecha de Envío]]-Tabla1[[#This Row],[Fecha de Orden]]</f>
        <v>11</v>
      </c>
      <c r="S3604" s="24">
        <f>YEAR(Tabla1[[#This Row],[Fecha de Orden]])</f>
        <v>2023</v>
      </c>
      <c r="T3604" t="str">
        <f>VLOOKUP(Tabla1[[#This Row],[Nombre del Producto]],Tabla2[[Nombre Producto]:[Costo Unitario]],2,FALSE)</f>
        <v>Lot's O' Nuts</v>
      </c>
      <c r="U3604" t="str">
        <f>VLOOKUP(Tabla1[[#This Row],[Fábrica]],Tabla3[],4,FALSE)</f>
        <v>Arizona</v>
      </c>
    </row>
    <row r="3605" spans="1:21" x14ac:dyDescent="0.25">
      <c r="A3605" t="s">
        <v>2651</v>
      </c>
      <c r="B3605" s="3">
        <v>44971</v>
      </c>
      <c r="C3605" s="3">
        <v>44982</v>
      </c>
      <c r="D3605" t="s">
        <v>39</v>
      </c>
      <c r="E3605">
        <v>134334</v>
      </c>
      <c r="F3605" t="s">
        <v>19</v>
      </c>
      <c r="G3605" t="s">
        <v>1483</v>
      </c>
      <c r="H3605" t="s">
        <v>583</v>
      </c>
      <c r="I3605">
        <v>20735</v>
      </c>
      <c r="J3605" t="s">
        <v>22</v>
      </c>
      <c r="K3605" t="s">
        <v>32</v>
      </c>
      <c r="L3605" t="s">
        <v>27</v>
      </c>
      <c r="M3605" t="s">
        <v>28</v>
      </c>
      <c r="N3605" s="5">
        <v>10.8</v>
      </c>
      <c r="O3605" s="7">
        <v>3</v>
      </c>
      <c r="P3605" s="5">
        <v>7.5</v>
      </c>
      <c r="Q3605" s="5">
        <v>3.3</v>
      </c>
      <c r="R3605" s="22">
        <f>Tabla1[[#This Row],[Fecha de Envío]]-Tabla1[[#This Row],[Fecha de Orden]]</f>
        <v>11</v>
      </c>
      <c r="S3605" s="24">
        <f>YEAR(Tabla1[[#This Row],[Fecha de Orden]])</f>
        <v>2023</v>
      </c>
      <c r="T3605" t="str">
        <f>VLOOKUP(Tabla1[[#This Row],[Nombre del Producto]],Tabla2[[Nombre Producto]:[Costo Unitario]],2,FALSE)</f>
        <v>Lot's O' Nuts</v>
      </c>
      <c r="U3605" t="str">
        <f>VLOOKUP(Tabla1[[#This Row],[Fábrica]],Tabla3[],4,FALSE)</f>
        <v>Arizona</v>
      </c>
    </row>
    <row r="3606" spans="1:21" x14ac:dyDescent="0.25">
      <c r="A3606" t="s">
        <v>3541</v>
      </c>
      <c r="B3606" s="3">
        <v>44971</v>
      </c>
      <c r="C3606" s="3">
        <v>44986</v>
      </c>
      <c r="D3606" t="s">
        <v>18</v>
      </c>
      <c r="E3606">
        <v>146150</v>
      </c>
      <c r="F3606" t="s">
        <v>19</v>
      </c>
      <c r="G3606" t="s">
        <v>228</v>
      </c>
      <c r="H3606" t="s">
        <v>229</v>
      </c>
      <c r="I3606">
        <v>39212</v>
      </c>
      <c r="J3606" t="s">
        <v>22</v>
      </c>
      <c r="K3606" t="s">
        <v>66</v>
      </c>
      <c r="L3606" t="s">
        <v>27</v>
      </c>
      <c r="M3606" t="s">
        <v>28</v>
      </c>
      <c r="N3606" s="5">
        <v>25.2</v>
      </c>
      <c r="O3606" s="7">
        <v>7</v>
      </c>
      <c r="P3606" s="5">
        <v>17.5</v>
      </c>
      <c r="Q3606" s="5">
        <v>7.7</v>
      </c>
      <c r="R3606" s="22">
        <f>Tabla1[[#This Row],[Fecha de Envío]]-Tabla1[[#This Row],[Fecha de Orden]]</f>
        <v>15</v>
      </c>
      <c r="S3606" s="24">
        <f>YEAR(Tabla1[[#This Row],[Fecha de Orden]])</f>
        <v>2023</v>
      </c>
      <c r="T3606" t="str">
        <f>VLOOKUP(Tabla1[[#This Row],[Nombre del Producto]],Tabla2[[Nombre Producto]:[Costo Unitario]],2,FALSE)</f>
        <v>Lot's O' Nuts</v>
      </c>
      <c r="U3606" t="str">
        <f>VLOOKUP(Tabla1[[#This Row],[Fábrica]],Tabla3[],4,FALSE)</f>
        <v>Arizona</v>
      </c>
    </row>
    <row r="3607" spans="1:21" x14ac:dyDescent="0.25">
      <c r="A3607" t="s">
        <v>6962</v>
      </c>
      <c r="B3607" s="3">
        <v>44972</v>
      </c>
      <c r="C3607" s="3">
        <v>44989</v>
      </c>
      <c r="D3607" t="s">
        <v>18</v>
      </c>
      <c r="E3607">
        <v>162859</v>
      </c>
      <c r="F3607" t="s">
        <v>19</v>
      </c>
      <c r="G3607" t="s">
        <v>30</v>
      </c>
      <c r="H3607" t="s">
        <v>31</v>
      </c>
      <c r="I3607">
        <v>10009</v>
      </c>
      <c r="J3607" t="s">
        <v>22</v>
      </c>
      <c r="K3607" t="s">
        <v>32</v>
      </c>
      <c r="L3607" t="s">
        <v>24</v>
      </c>
      <c r="M3607" t="s">
        <v>25</v>
      </c>
      <c r="N3607" s="5">
        <v>11.25</v>
      </c>
      <c r="O3607" s="7">
        <v>3</v>
      </c>
      <c r="P3607" s="5">
        <v>7.35</v>
      </c>
      <c r="Q3607" s="5">
        <v>3.9</v>
      </c>
      <c r="R3607" s="22">
        <f>Tabla1[[#This Row],[Fecha de Envío]]-Tabla1[[#This Row],[Fecha de Orden]]</f>
        <v>17</v>
      </c>
      <c r="S3607" s="24">
        <f>YEAR(Tabla1[[#This Row],[Fecha de Orden]])</f>
        <v>2023</v>
      </c>
      <c r="T3607" t="str">
        <f>VLOOKUP(Tabla1[[#This Row],[Nombre del Producto]],Tabla2[[Nombre Producto]:[Costo Unitario]],2,FALSE)</f>
        <v>Wicked Choccy's</v>
      </c>
      <c r="U3607" t="str">
        <f>VLOOKUP(Tabla1[[#This Row],[Fábrica]],Tabla3[],4,FALSE)</f>
        <v>Georgia</v>
      </c>
    </row>
    <row r="3608" spans="1:21" x14ac:dyDescent="0.25">
      <c r="A3608" t="s">
        <v>6963</v>
      </c>
      <c r="B3608" s="3">
        <v>44972</v>
      </c>
      <c r="C3608" s="3">
        <v>44989</v>
      </c>
      <c r="D3608" t="s">
        <v>18</v>
      </c>
      <c r="E3608">
        <v>162859</v>
      </c>
      <c r="F3608" t="s">
        <v>19</v>
      </c>
      <c r="G3608" t="s">
        <v>30</v>
      </c>
      <c r="H3608" t="s">
        <v>31</v>
      </c>
      <c r="I3608">
        <v>10009</v>
      </c>
      <c r="J3608" t="s">
        <v>22</v>
      </c>
      <c r="K3608" t="s">
        <v>32</v>
      </c>
      <c r="L3608" t="s">
        <v>45</v>
      </c>
      <c r="M3608" t="s">
        <v>46</v>
      </c>
      <c r="N3608" s="5">
        <v>13.96</v>
      </c>
      <c r="O3608" s="7">
        <v>4</v>
      </c>
      <c r="P3608" s="5">
        <v>9.9600000000000009</v>
      </c>
      <c r="Q3608" s="5">
        <v>4</v>
      </c>
      <c r="R3608" s="22">
        <f>Tabla1[[#This Row],[Fecha de Envío]]-Tabla1[[#This Row],[Fecha de Orden]]</f>
        <v>17</v>
      </c>
      <c r="S3608" s="24">
        <f>YEAR(Tabla1[[#This Row],[Fecha de Orden]])</f>
        <v>2023</v>
      </c>
      <c r="T3608" t="str">
        <f>VLOOKUP(Tabla1[[#This Row],[Nombre del Producto]],Tabla2[[Nombre Producto]:[Costo Unitario]],2,FALSE)</f>
        <v>Lot's O' Nuts</v>
      </c>
      <c r="U3608" t="str">
        <f>VLOOKUP(Tabla1[[#This Row],[Fábrica]],Tabla3[],4,FALSE)</f>
        <v>Arizona</v>
      </c>
    </row>
    <row r="3609" spans="1:21" x14ac:dyDescent="0.25">
      <c r="A3609" t="s">
        <v>3060</v>
      </c>
      <c r="B3609" s="3">
        <v>44973</v>
      </c>
      <c r="C3609" s="3">
        <v>44987</v>
      </c>
      <c r="D3609" t="s">
        <v>18</v>
      </c>
      <c r="E3609">
        <v>168956</v>
      </c>
      <c r="F3609" t="s">
        <v>19</v>
      </c>
      <c r="G3609" t="s">
        <v>239</v>
      </c>
      <c r="H3609" t="s">
        <v>173</v>
      </c>
      <c r="I3609">
        <v>60623</v>
      </c>
      <c r="J3609" t="s">
        <v>22</v>
      </c>
      <c r="K3609" t="s">
        <v>43</v>
      </c>
      <c r="L3609" t="s">
        <v>36</v>
      </c>
      <c r="M3609" t="s">
        <v>37</v>
      </c>
      <c r="N3609" s="5">
        <v>9.75</v>
      </c>
      <c r="O3609" s="7">
        <v>3</v>
      </c>
      <c r="P3609" s="5">
        <v>6.33</v>
      </c>
      <c r="Q3609" s="5">
        <v>3.42</v>
      </c>
      <c r="R3609" s="22">
        <f>Tabla1[[#This Row],[Fecha de Envío]]-Tabla1[[#This Row],[Fecha de Orden]]</f>
        <v>14</v>
      </c>
      <c r="S3609" s="24">
        <f>YEAR(Tabla1[[#This Row],[Fecha de Orden]])</f>
        <v>2023</v>
      </c>
      <c r="T3609" t="str">
        <f>VLOOKUP(Tabla1[[#This Row],[Nombre del Producto]],Tabla2[[Nombre Producto]:[Costo Unitario]],2,FALSE)</f>
        <v>Wicked Choccy's</v>
      </c>
      <c r="U3609" t="str">
        <f>VLOOKUP(Tabla1[[#This Row],[Fábrica]],Tabla3[],4,FALSE)</f>
        <v>Georgia</v>
      </c>
    </row>
    <row r="3610" spans="1:21" x14ac:dyDescent="0.25">
      <c r="A3610" t="s">
        <v>3061</v>
      </c>
      <c r="B3610" s="3">
        <v>44973</v>
      </c>
      <c r="C3610" s="3">
        <v>44987</v>
      </c>
      <c r="D3610" t="s">
        <v>18</v>
      </c>
      <c r="E3610">
        <v>168956</v>
      </c>
      <c r="F3610" t="s">
        <v>19</v>
      </c>
      <c r="G3610" t="s">
        <v>239</v>
      </c>
      <c r="H3610" t="s">
        <v>173</v>
      </c>
      <c r="I3610">
        <v>60623</v>
      </c>
      <c r="J3610" t="s">
        <v>148</v>
      </c>
      <c r="K3610" t="s">
        <v>43</v>
      </c>
      <c r="L3610" t="s">
        <v>149</v>
      </c>
      <c r="M3610" t="s">
        <v>150</v>
      </c>
      <c r="N3610" s="5">
        <v>7.5</v>
      </c>
      <c r="O3610" s="7">
        <v>6</v>
      </c>
      <c r="P3610" s="5">
        <v>3.9</v>
      </c>
      <c r="Q3610" s="5">
        <v>3.6</v>
      </c>
      <c r="R3610" s="22">
        <f>Tabla1[[#This Row],[Fecha de Envío]]-Tabla1[[#This Row],[Fecha de Orden]]</f>
        <v>14</v>
      </c>
      <c r="S3610" s="24">
        <f>YEAR(Tabla1[[#This Row],[Fecha de Orden]])</f>
        <v>2023</v>
      </c>
      <c r="T3610" t="str">
        <f>VLOOKUP(Tabla1[[#This Row],[Nombre del Producto]],Tabla2[[Nombre Producto]:[Costo Unitario]],2,FALSE)</f>
        <v>Secret Factory</v>
      </c>
      <c r="U3610" t="str">
        <f>VLOOKUP(Tabla1[[#This Row],[Fábrica]],Tabla3[],4,FALSE)</f>
        <v>Illinois</v>
      </c>
    </row>
    <row r="3611" spans="1:21" x14ac:dyDescent="0.25">
      <c r="A3611" t="s">
        <v>3062</v>
      </c>
      <c r="B3611" s="3">
        <v>44973</v>
      </c>
      <c r="C3611" s="3">
        <v>44987</v>
      </c>
      <c r="D3611" t="s">
        <v>18</v>
      </c>
      <c r="E3611">
        <v>168956</v>
      </c>
      <c r="F3611" t="s">
        <v>19</v>
      </c>
      <c r="G3611" t="s">
        <v>239</v>
      </c>
      <c r="H3611" t="s">
        <v>173</v>
      </c>
      <c r="I3611">
        <v>60623</v>
      </c>
      <c r="J3611" t="s">
        <v>22</v>
      </c>
      <c r="K3611" t="s">
        <v>43</v>
      </c>
      <c r="L3611" t="s">
        <v>45</v>
      </c>
      <c r="M3611" t="s">
        <v>46</v>
      </c>
      <c r="N3611" s="5">
        <v>13.96</v>
      </c>
      <c r="O3611" s="7">
        <v>4</v>
      </c>
      <c r="P3611" s="5">
        <v>9.9600000000000009</v>
      </c>
      <c r="Q3611" s="5">
        <v>4</v>
      </c>
      <c r="R3611" s="22">
        <f>Tabla1[[#This Row],[Fecha de Envío]]-Tabla1[[#This Row],[Fecha de Orden]]</f>
        <v>14</v>
      </c>
      <c r="S3611" s="24">
        <f>YEAR(Tabla1[[#This Row],[Fecha de Orden]])</f>
        <v>2023</v>
      </c>
      <c r="T3611" t="str">
        <f>VLOOKUP(Tabla1[[#This Row],[Nombre del Producto]],Tabla2[[Nombre Producto]:[Costo Unitario]],2,FALSE)</f>
        <v>Lot's O' Nuts</v>
      </c>
      <c r="U3611" t="str">
        <f>VLOOKUP(Tabla1[[#This Row],[Fábrica]],Tabla3[],4,FALSE)</f>
        <v>Arizona</v>
      </c>
    </row>
    <row r="3612" spans="1:21" x14ac:dyDescent="0.25">
      <c r="A3612" t="s">
        <v>3063</v>
      </c>
      <c r="B3612" s="3">
        <v>44973</v>
      </c>
      <c r="C3612" s="3">
        <v>44987</v>
      </c>
      <c r="D3612" t="s">
        <v>18</v>
      </c>
      <c r="E3612">
        <v>168956</v>
      </c>
      <c r="F3612" t="s">
        <v>19</v>
      </c>
      <c r="G3612" t="s">
        <v>239</v>
      </c>
      <c r="H3612" t="s">
        <v>173</v>
      </c>
      <c r="I3612">
        <v>60623</v>
      </c>
      <c r="J3612" t="s">
        <v>22</v>
      </c>
      <c r="K3612" t="s">
        <v>43</v>
      </c>
      <c r="L3612" t="s">
        <v>24</v>
      </c>
      <c r="M3612" t="s">
        <v>25</v>
      </c>
      <c r="N3612" s="5">
        <v>3.75</v>
      </c>
      <c r="O3612" s="7">
        <v>1</v>
      </c>
      <c r="P3612" s="5">
        <v>2.4500000000000002</v>
      </c>
      <c r="Q3612" s="5">
        <v>1.3</v>
      </c>
      <c r="R3612" s="22">
        <f>Tabla1[[#This Row],[Fecha de Envío]]-Tabla1[[#This Row],[Fecha de Orden]]</f>
        <v>14</v>
      </c>
      <c r="S3612" s="24">
        <f>YEAR(Tabla1[[#This Row],[Fecha de Orden]])</f>
        <v>2023</v>
      </c>
      <c r="T3612" t="str">
        <f>VLOOKUP(Tabla1[[#This Row],[Nombre del Producto]],Tabla2[[Nombre Producto]:[Costo Unitario]],2,FALSE)</f>
        <v>Wicked Choccy's</v>
      </c>
      <c r="U3612" t="str">
        <f>VLOOKUP(Tabla1[[#This Row],[Fábrica]],Tabla3[],4,FALSE)</f>
        <v>Georgia</v>
      </c>
    </row>
    <row r="3613" spans="1:21" x14ac:dyDescent="0.25">
      <c r="A3613" t="s">
        <v>3828</v>
      </c>
      <c r="B3613" s="3">
        <v>44973</v>
      </c>
      <c r="C3613" s="3">
        <v>44990</v>
      </c>
      <c r="D3613" t="s">
        <v>18</v>
      </c>
      <c r="E3613">
        <v>108105</v>
      </c>
      <c r="F3613" t="s">
        <v>19</v>
      </c>
      <c r="G3613" t="s">
        <v>178</v>
      </c>
      <c r="H3613" t="s">
        <v>116</v>
      </c>
      <c r="I3613">
        <v>42420</v>
      </c>
      <c r="J3613" t="s">
        <v>22</v>
      </c>
      <c r="K3613" t="s">
        <v>66</v>
      </c>
      <c r="L3613" t="s">
        <v>24</v>
      </c>
      <c r="M3613" t="s">
        <v>25</v>
      </c>
      <c r="N3613" s="5">
        <v>15</v>
      </c>
      <c r="O3613" s="7">
        <v>4</v>
      </c>
      <c r="P3613" s="5">
        <v>9.8000000000000007</v>
      </c>
      <c r="Q3613" s="5">
        <v>5.2</v>
      </c>
      <c r="R3613" s="22">
        <f>Tabla1[[#This Row],[Fecha de Envío]]-Tabla1[[#This Row],[Fecha de Orden]]</f>
        <v>17</v>
      </c>
      <c r="S3613" s="24">
        <f>YEAR(Tabla1[[#This Row],[Fecha de Orden]])</f>
        <v>2023</v>
      </c>
      <c r="T3613" t="str">
        <f>VLOOKUP(Tabla1[[#This Row],[Nombre del Producto]],Tabla2[[Nombre Producto]:[Costo Unitario]],2,FALSE)</f>
        <v>Wicked Choccy's</v>
      </c>
      <c r="U3613" t="str">
        <f>VLOOKUP(Tabla1[[#This Row],[Fábrica]],Tabla3[],4,FALSE)</f>
        <v>Georgia</v>
      </c>
    </row>
    <row r="3614" spans="1:21" x14ac:dyDescent="0.25">
      <c r="A3614" t="s">
        <v>3829</v>
      </c>
      <c r="B3614" s="3">
        <v>44973</v>
      </c>
      <c r="C3614" s="3">
        <v>44990</v>
      </c>
      <c r="D3614" t="s">
        <v>18</v>
      </c>
      <c r="E3614">
        <v>108105</v>
      </c>
      <c r="F3614" t="s">
        <v>19</v>
      </c>
      <c r="G3614" t="s">
        <v>178</v>
      </c>
      <c r="H3614" t="s">
        <v>116</v>
      </c>
      <c r="I3614">
        <v>42420</v>
      </c>
      <c r="J3614" t="s">
        <v>22</v>
      </c>
      <c r="K3614" t="s">
        <v>66</v>
      </c>
      <c r="L3614" t="s">
        <v>27</v>
      </c>
      <c r="M3614" t="s">
        <v>28</v>
      </c>
      <c r="N3614" s="5">
        <v>3.6</v>
      </c>
      <c r="O3614" s="7">
        <v>1</v>
      </c>
      <c r="P3614" s="5">
        <v>2.5</v>
      </c>
      <c r="Q3614" s="5">
        <v>1.1000000000000001</v>
      </c>
      <c r="R3614" s="22">
        <f>Tabla1[[#This Row],[Fecha de Envío]]-Tabla1[[#This Row],[Fecha de Orden]]</f>
        <v>17</v>
      </c>
      <c r="S3614" s="24">
        <f>YEAR(Tabla1[[#This Row],[Fecha de Orden]])</f>
        <v>2023</v>
      </c>
      <c r="T3614" t="str">
        <f>VLOOKUP(Tabla1[[#This Row],[Nombre del Producto]],Tabla2[[Nombre Producto]:[Costo Unitario]],2,FALSE)</f>
        <v>Lot's O' Nuts</v>
      </c>
      <c r="U3614" t="str">
        <f>VLOOKUP(Tabla1[[#This Row],[Fábrica]],Tabla3[],4,FALSE)</f>
        <v>Arizona</v>
      </c>
    </row>
    <row r="3615" spans="1:21" x14ac:dyDescent="0.25">
      <c r="A3615" t="s">
        <v>4204</v>
      </c>
      <c r="B3615" s="3">
        <v>44973</v>
      </c>
      <c r="C3615" s="3">
        <v>44987</v>
      </c>
      <c r="D3615" t="s">
        <v>18</v>
      </c>
      <c r="E3615">
        <v>134138</v>
      </c>
      <c r="F3615" t="s">
        <v>19</v>
      </c>
      <c r="G3615" t="s">
        <v>4205</v>
      </c>
      <c r="H3615" t="s">
        <v>306</v>
      </c>
      <c r="I3615">
        <v>7109</v>
      </c>
      <c r="J3615" t="s">
        <v>22</v>
      </c>
      <c r="K3615" t="s">
        <v>32</v>
      </c>
      <c r="L3615" t="s">
        <v>36</v>
      </c>
      <c r="M3615" t="s">
        <v>37</v>
      </c>
      <c r="N3615" s="5">
        <v>6.5</v>
      </c>
      <c r="O3615" s="7">
        <v>2</v>
      </c>
      <c r="P3615" s="5">
        <v>4.22</v>
      </c>
      <c r="Q3615" s="5">
        <v>2.2799999999999998</v>
      </c>
      <c r="R3615" s="22">
        <f>Tabla1[[#This Row],[Fecha de Envío]]-Tabla1[[#This Row],[Fecha de Orden]]</f>
        <v>14</v>
      </c>
      <c r="S3615" s="24">
        <f>YEAR(Tabla1[[#This Row],[Fecha de Orden]])</f>
        <v>2023</v>
      </c>
      <c r="T3615" t="str">
        <f>VLOOKUP(Tabla1[[#This Row],[Nombre del Producto]],Tabla2[[Nombre Producto]:[Costo Unitario]],2,FALSE)</f>
        <v>Wicked Choccy's</v>
      </c>
      <c r="U3615" t="str">
        <f>VLOOKUP(Tabla1[[#This Row],[Fábrica]],Tabla3[],4,FALSE)</f>
        <v>Georgia</v>
      </c>
    </row>
    <row r="3616" spans="1:21" x14ac:dyDescent="0.25">
      <c r="A3616" t="s">
        <v>4414</v>
      </c>
      <c r="B3616" s="3">
        <v>44973</v>
      </c>
      <c r="C3616" s="3">
        <v>44987</v>
      </c>
      <c r="D3616" t="s">
        <v>18</v>
      </c>
      <c r="E3616">
        <v>105781</v>
      </c>
      <c r="F3616" t="s">
        <v>19</v>
      </c>
      <c r="G3616" t="s">
        <v>30</v>
      </c>
      <c r="H3616" t="s">
        <v>31</v>
      </c>
      <c r="I3616">
        <v>10024</v>
      </c>
      <c r="J3616" t="s">
        <v>22</v>
      </c>
      <c r="K3616" t="s">
        <v>32</v>
      </c>
      <c r="L3616" t="s">
        <v>27</v>
      </c>
      <c r="M3616" t="s">
        <v>28</v>
      </c>
      <c r="N3616" s="5">
        <v>10.8</v>
      </c>
      <c r="O3616" s="7">
        <v>3</v>
      </c>
      <c r="P3616" s="5">
        <v>7.5</v>
      </c>
      <c r="Q3616" s="5">
        <v>3.3</v>
      </c>
      <c r="R3616" s="22">
        <f>Tabla1[[#This Row],[Fecha de Envío]]-Tabla1[[#This Row],[Fecha de Orden]]</f>
        <v>14</v>
      </c>
      <c r="S3616" s="24">
        <f>YEAR(Tabla1[[#This Row],[Fecha de Orden]])</f>
        <v>2023</v>
      </c>
      <c r="T3616" t="str">
        <f>VLOOKUP(Tabla1[[#This Row],[Nombre del Producto]],Tabla2[[Nombre Producto]:[Costo Unitario]],2,FALSE)</f>
        <v>Lot's O' Nuts</v>
      </c>
      <c r="U3616" t="str">
        <f>VLOOKUP(Tabla1[[#This Row],[Fábrica]],Tabla3[],4,FALSE)</f>
        <v>Arizona</v>
      </c>
    </row>
    <row r="3617" spans="1:21" x14ac:dyDescent="0.25">
      <c r="A3617" t="s">
        <v>1946</v>
      </c>
      <c r="B3617" s="3">
        <v>44976</v>
      </c>
      <c r="C3617" s="3">
        <v>44990</v>
      </c>
      <c r="D3617" t="s">
        <v>71</v>
      </c>
      <c r="E3617">
        <v>101630</v>
      </c>
      <c r="F3617" t="s">
        <v>19</v>
      </c>
      <c r="G3617" t="s">
        <v>188</v>
      </c>
      <c r="H3617" t="s">
        <v>31</v>
      </c>
      <c r="I3617">
        <v>11561</v>
      </c>
      <c r="J3617" t="s">
        <v>148</v>
      </c>
      <c r="K3617" t="s">
        <v>32</v>
      </c>
      <c r="L3617" t="s">
        <v>149</v>
      </c>
      <c r="M3617" t="s">
        <v>150</v>
      </c>
      <c r="N3617" s="5">
        <v>3.75</v>
      </c>
      <c r="O3617" s="7">
        <v>3</v>
      </c>
      <c r="P3617" s="5">
        <v>1.95</v>
      </c>
      <c r="Q3617" s="5">
        <v>1.8</v>
      </c>
      <c r="R3617" s="22">
        <f>Tabla1[[#This Row],[Fecha de Envío]]-Tabla1[[#This Row],[Fecha de Orden]]</f>
        <v>14</v>
      </c>
      <c r="S3617" s="24">
        <f>YEAR(Tabla1[[#This Row],[Fecha de Orden]])</f>
        <v>2023</v>
      </c>
      <c r="T3617" t="str">
        <f>VLOOKUP(Tabla1[[#This Row],[Nombre del Producto]],Tabla2[[Nombre Producto]:[Costo Unitario]],2,FALSE)</f>
        <v>Secret Factory</v>
      </c>
      <c r="U3617" t="str">
        <f>VLOOKUP(Tabla1[[#This Row],[Fábrica]],Tabla3[],4,FALSE)</f>
        <v>Illinois</v>
      </c>
    </row>
    <row r="3618" spans="1:21" x14ac:dyDescent="0.25">
      <c r="A3618" t="s">
        <v>1947</v>
      </c>
      <c r="B3618" s="3">
        <v>44976</v>
      </c>
      <c r="C3618" s="3">
        <v>44990</v>
      </c>
      <c r="D3618" t="s">
        <v>71</v>
      </c>
      <c r="E3618">
        <v>101630</v>
      </c>
      <c r="F3618" t="s">
        <v>19</v>
      </c>
      <c r="G3618" t="s">
        <v>188</v>
      </c>
      <c r="H3618" t="s">
        <v>31</v>
      </c>
      <c r="I3618">
        <v>11561</v>
      </c>
      <c r="J3618" t="s">
        <v>22</v>
      </c>
      <c r="K3618" t="s">
        <v>32</v>
      </c>
      <c r="L3618" t="s">
        <v>36</v>
      </c>
      <c r="M3618" t="s">
        <v>37</v>
      </c>
      <c r="N3618" s="5">
        <v>9.75</v>
      </c>
      <c r="O3618" s="7">
        <v>3</v>
      </c>
      <c r="P3618" s="5">
        <v>6.33</v>
      </c>
      <c r="Q3618" s="5">
        <v>3.42</v>
      </c>
      <c r="R3618" s="22">
        <f>Tabla1[[#This Row],[Fecha de Envío]]-Tabla1[[#This Row],[Fecha de Orden]]</f>
        <v>14</v>
      </c>
      <c r="S3618" s="24">
        <f>YEAR(Tabla1[[#This Row],[Fecha de Orden]])</f>
        <v>2023</v>
      </c>
      <c r="T3618" t="str">
        <f>VLOOKUP(Tabla1[[#This Row],[Nombre del Producto]],Tabla2[[Nombre Producto]:[Costo Unitario]],2,FALSE)</f>
        <v>Wicked Choccy's</v>
      </c>
      <c r="U3618" t="str">
        <f>VLOOKUP(Tabla1[[#This Row],[Fábrica]],Tabla3[],4,FALSE)</f>
        <v>Georgia</v>
      </c>
    </row>
    <row r="3619" spans="1:21" x14ac:dyDescent="0.25">
      <c r="A3619" t="s">
        <v>3801</v>
      </c>
      <c r="B3619" s="3">
        <v>44976</v>
      </c>
      <c r="C3619" s="3">
        <v>44991</v>
      </c>
      <c r="D3619" t="s">
        <v>18</v>
      </c>
      <c r="E3619">
        <v>123274</v>
      </c>
      <c r="F3619" t="s">
        <v>19</v>
      </c>
      <c r="G3619" t="s">
        <v>30</v>
      </c>
      <c r="H3619" t="s">
        <v>31</v>
      </c>
      <c r="I3619">
        <v>10035</v>
      </c>
      <c r="J3619" t="s">
        <v>22</v>
      </c>
      <c r="K3619" t="s">
        <v>32</v>
      </c>
      <c r="L3619" t="s">
        <v>27</v>
      </c>
      <c r="M3619" t="s">
        <v>28</v>
      </c>
      <c r="N3619" s="5">
        <v>7.2</v>
      </c>
      <c r="O3619" s="7">
        <v>2</v>
      </c>
      <c r="P3619" s="5">
        <v>5</v>
      </c>
      <c r="Q3619" s="5">
        <v>2.2000000000000002</v>
      </c>
      <c r="R3619" s="22">
        <f>Tabla1[[#This Row],[Fecha de Envío]]-Tabla1[[#This Row],[Fecha de Orden]]</f>
        <v>15</v>
      </c>
      <c r="S3619" s="24">
        <f>YEAR(Tabla1[[#This Row],[Fecha de Orden]])</f>
        <v>2023</v>
      </c>
      <c r="T3619" t="str">
        <f>VLOOKUP(Tabla1[[#This Row],[Nombre del Producto]],Tabla2[[Nombre Producto]:[Costo Unitario]],2,FALSE)</f>
        <v>Lot's O' Nuts</v>
      </c>
      <c r="U3619" t="str">
        <f>VLOOKUP(Tabla1[[#This Row],[Fábrica]],Tabla3[],4,FALSE)</f>
        <v>Arizona</v>
      </c>
    </row>
    <row r="3620" spans="1:21" x14ac:dyDescent="0.25">
      <c r="A3620" t="s">
        <v>3802</v>
      </c>
      <c r="B3620" s="3">
        <v>44976</v>
      </c>
      <c r="C3620" s="3">
        <v>44989</v>
      </c>
      <c r="D3620" t="s">
        <v>71</v>
      </c>
      <c r="E3620">
        <v>106460</v>
      </c>
      <c r="F3620" t="s">
        <v>19</v>
      </c>
      <c r="G3620" t="s">
        <v>20</v>
      </c>
      <c r="H3620" t="s">
        <v>21</v>
      </c>
      <c r="I3620">
        <v>94109</v>
      </c>
      <c r="J3620" t="s">
        <v>22</v>
      </c>
      <c r="K3620" t="s">
        <v>23</v>
      </c>
      <c r="L3620" t="s">
        <v>33</v>
      </c>
      <c r="M3620" t="s">
        <v>34</v>
      </c>
      <c r="N3620" s="5">
        <v>7.2</v>
      </c>
      <c r="O3620" s="7">
        <v>2</v>
      </c>
      <c r="P3620" s="5">
        <v>4.8</v>
      </c>
      <c r="Q3620" s="5">
        <v>2.4</v>
      </c>
      <c r="R3620" s="22">
        <f>Tabla1[[#This Row],[Fecha de Envío]]-Tabla1[[#This Row],[Fecha de Orden]]</f>
        <v>13</v>
      </c>
      <c r="S3620" s="24">
        <f>YEAR(Tabla1[[#This Row],[Fecha de Orden]])</f>
        <v>2023</v>
      </c>
      <c r="T3620" t="str">
        <f>VLOOKUP(Tabla1[[#This Row],[Nombre del Producto]],Tabla2[[Nombre Producto]:[Costo Unitario]],2,FALSE)</f>
        <v>Lot's O' Nuts</v>
      </c>
      <c r="U3620" t="str">
        <f>VLOOKUP(Tabla1[[#This Row],[Fábrica]],Tabla3[],4,FALSE)</f>
        <v>Arizona</v>
      </c>
    </row>
    <row r="3621" spans="1:21" x14ac:dyDescent="0.25">
      <c r="A3621" t="s">
        <v>3803</v>
      </c>
      <c r="B3621" s="3">
        <v>44976</v>
      </c>
      <c r="C3621" s="3">
        <v>44991</v>
      </c>
      <c r="D3621" t="s">
        <v>18</v>
      </c>
      <c r="E3621">
        <v>123274</v>
      </c>
      <c r="F3621" t="s">
        <v>19</v>
      </c>
      <c r="G3621" t="s">
        <v>30</v>
      </c>
      <c r="H3621" t="s">
        <v>31</v>
      </c>
      <c r="I3621">
        <v>10035</v>
      </c>
      <c r="J3621" t="s">
        <v>22</v>
      </c>
      <c r="K3621" t="s">
        <v>32</v>
      </c>
      <c r="L3621" t="s">
        <v>24</v>
      </c>
      <c r="M3621" t="s">
        <v>25</v>
      </c>
      <c r="N3621" s="5">
        <v>11.25</v>
      </c>
      <c r="O3621" s="7">
        <v>3</v>
      </c>
      <c r="P3621" s="5">
        <v>7.35</v>
      </c>
      <c r="Q3621" s="5">
        <v>3.9</v>
      </c>
      <c r="R3621" s="22">
        <f>Tabla1[[#This Row],[Fecha de Envío]]-Tabla1[[#This Row],[Fecha de Orden]]</f>
        <v>15</v>
      </c>
      <c r="S3621" s="24">
        <f>YEAR(Tabla1[[#This Row],[Fecha de Orden]])</f>
        <v>2023</v>
      </c>
      <c r="T3621" t="str">
        <f>VLOOKUP(Tabla1[[#This Row],[Nombre del Producto]],Tabla2[[Nombre Producto]:[Costo Unitario]],2,FALSE)</f>
        <v>Wicked Choccy's</v>
      </c>
      <c r="U3621" t="str">
        <f>VLOOKUP(Tabla1[[#This Row],[Fábrica]],Tabla3[],4,FALSE)</f>
        <v>Georgia</v>
      </c>
    </row>
    <row r="3622" spans="1:21" x14ac:dyDescent="0.25">
      <c r="A3622" t="s">
        <v>506</v>
      </c>
      <c r="B3622" s="3">
        <v>44977</v>
      </c>
      <c r="C3622" s="3">
        <v>44994</v>
      </c>
      <c r="D3622" t="s">
        <v>18</v>
      </c>
      <c r="E3622">
        <v>166485</v>
      </c>
      <c r="F3622" t="s">
        <v>19</v>
      </c>
      <c r="G3622" t="s">
        <v>507</v>
      </c>
      <c r="H3622" t="s">
        <v>65</v>
      </c>
      <c r="I3622">
        <v>37211</v>
      </c>
      <c r="J3622" t="s">
        <v>22</v>
      </c>
      <c r="K3622" t="s">
        <v>66</v>
      </c>
      <c r="L3622" t="s">
        <v>45</v>
      </c>
      <c r="M3622" t="s">
        <v>46</v>
      </c>
      <c r="N3622" s="5">
        <v>6.98</v>
      </c>
      <c r="O3622" s="7">
        <v>2</v>
      </c>
      <c r="P3622" s="5">
        <v>4.9800000000000004</v>
      </c>
      <c r="Q3622" s="5">
        <v>2</v>
      </c>
      <c r="R3622" s="22">
        <f>Tabla1[[#This Row],[Fecha de Envío]]-Tabla1[[#This Row],[Fecha de Orden]]</f>
        <v>17</v>
      </c>
      <c r="S3622" s="24">
        <f>YEAR(Tabla1[[#This Row],[Fecha de Orden]])</f>
        <v>2023</v>
      </c>
      <c r="T3622" t="str">
        <f>VLOOKUP(Tabla1[[#This Row],[Nombre del Producto]],Tabla2[[Nombre Producto]:[Costo Unitario]],2,FALSE)</f>
        <v>Lot's O' Nuts</v>
      </c>
      <c r="U3622" t="str">
        <f>VLOOKUP(Tabla1[[#This Row],[Fábrica]],Tabla3[],4,FALSE)</f>
        <v>Arizona</v>
      </c>
    </row>
    <row r="3623" spans="1:21" x14ac:dyDescent="0.25">
      <c r="A3623" t="s">
        <v>1515</v>
      </c>
      <c r="B3623" s="3">
        <v>44978</v>
      </c>
      <c r="C3623" s="3">
        <v>44993</v>
      </c>
      <c r="D3623" t="s">
        <v>18</v>
      </c>
      <c r="E3623">
        <v>168410</v>
      </c>
      <c r="F3623" t="s">
        <v>19</v>
      </c>
      <c r="G3623" t="s">
        <v>890</v>
      </c>
      <c r="H3623" t="s">
        <v>31</v>
      </c>
      <c r="I3623">
        <v>11572</v>
      </c>
      <c r="J3623" t="s">
        <v>22</v>
      </c>
      <c r="K3623" t="s">
        <v>32</v>
      </c>
      <c r="L3623" t="s">
        <v>27</v>
      </c>
      <c r="M3623" t="s">
        <v>28</v>
      </c>
      <c r="N3623" s="5">
        <v>18</v>
      </c>
      <c r="O3623" s="7">
        <v>5</v>
      </c>
      <c r="P3623" s="5">
        <v>12.5</v>
      </c>
      <c r="Q3623" s="5">
        <v>5.5</v>
      </c>
      <c r="R3623" s="22">
        <f>Tabla1[[#This Row],[Fecha de Envío]]-Tabla1[[#This Row],[Fecha de Orden]]</f>
        <v>15</v>
      </c>
      <c r="S3623" s="24">
        <f>YEAR(Tabla1[[#This Row],[Fecha de Orden]])</f>
        <v>2023</v>
      </c>
      <c r="T3623" t="str">
        <f>VLOOKUP(Tabla1[[#This Row],[Nombre del Producto]],Tabla2[[Nombre Producto]:[Costo Unitario]],2,FALSE)</f>
        <v>Lot's O' Nuts</v>
      </c>
      <c r="U3623" t="str">
        <f>VLOOKUP(Tabla1[[#This Row],[Fábrica]],Tabla3[],4,FALSE)</f>
        <v>Arizona</v>
      </c>
    </row>
    <row r="3624" spans="1:21" x14ac:dyDescent="0.25">
      <c r="A3624" t="s">
        <v>1516</v>
      </c>
      <c r="B3624" s="3">
        <v>44978</v>
      </c>
      <c r="C3624" s="3">
        <v>44993</v>
      </c>
      <c r="D3624" t="s">
        <v>18</v>
      </c>
      <c r="E3624">
        <v>168410</v>
      </c>
      <c r="F3624" t="s">
        <v>19</v>
      </c>
      <c r="G3624" t="s">
        <v>890</v>
      </c>
      <c r="H3624" t="s">
        <v>31</v>
      </c>
      <c r="I3624">
        <v>11572</v>
      </c>
      <c r="J3624" t="s">
        <v>22</v>
      </c>
      <c r="K3624" t="s">
        <v>32</v>
      </c>
      <c r="L3624" t="s">
        <v>36</v>
      </c>
      <c r="M3624" t="s">
        <v>37</v>
      </c>
      <c r="N3624" s="5">
        <v>9.75</v>
      </c>
      <c r="O3624" s="7">
        <v>3</v>
      </c>
      <c r="P3624" s="5">
        <v>6.33</v>
      </c>
      <c r="Q3624" s="5">
        <v>3.42</v>
      </c>
      <c r="R3624" s="22">
        <f>Tabla1[[#This Row],[Fecha de Envío]]-Tabla1[[#This Row],[Fecha de Orden]]</f>
        <v>15</v>
      </c>
      <c r="S3624" s="24">
        <f>YEAR(Tabla1[[#This Row],[Fecha de Orden]])</f>
        <v>2023</v>
      </c>
      <c r="T3624" t="str">
        <f>VLOOKUP(Tabla1[[#This Row],[Nombre del Producto]],Tabla2[[Nombre Producto]:[Costo Unitario]],2,FALSE)</f>
        <v>Wicked Choccy's</v>
      </c>
      <c r="U3624" t="str">
        <f>VLOOKUP(Tabla1[[#This Row],[Fábrica]],Tabla3[],4,FALSE)</f>
        <v>Georgia</v>
      </c>
    </row>
    <row r="3625" spans="1:21" x14ac:dyDescent="0.25">
      <c r="A3625" t="s">
        <v>1517</v>
      </c>
      <c r="B3625" s="3">
        <v>44978</v>
      </c>
      <c r="C3625" s="3">
        <v>44993</v>
      </c>
      <c r="D3625" t="s">
        <v>18</v>
      </c>
      <c r="E3625">
        <v>168410</v>
      </c>
      <c r="F3625" t="s">
        <v>19</v>
      </c>
      <c r="G3625" t="s">
        <v>890</v>
      </c>
      <c r="H3625" t="s">
        <v>31</v>
      </c>
      <c r="I3625">
        <v>11572</v>
      </c>
      <c r="J3625" t="s">
        <v>22</v>
      </c>
      <c r="K3625" t="s">
        <v>32</v>
      </c>
      <c r="L3625" t="s">
        <v>45</v>
      </c>
      <c r="M3625" t="s">
        <v>46</v>
      </c>
      <c r="N3625" s="5">
        <v>6.98</v>
      </c>
      <c r="O3625" s="7">
        <v>2</v>
      </c>
      <c r="P3625" s="5">
        <v>4.9800000000000004</v>
      </c>
      <c r="Q3625" s="5">
        <v>2</v>
      </c>
      <c r="R3625" s="22">
        <f>Tabla1[[#This Row],[Fecha de Envío]]-Tabla1[[#This Row],[Fecha de Orden]]</f>
        <v>15</v>
      </c>
      <c r="S3625" s="24">
        <f>YEAR(Tabla1[[#This Row],[Fecha de Orden]])</f>
        <v>2023</v>
      </c>
      <c r="T3625" t="str">
        <f>VLOOKUP(Tabla1[[#This Row],[Nombre del Producto]],Tabla2[[Nombre Producto]:[Costo Unitario]],2,FALSE)</f>
        <v>Lot's O' Nuts</v>
      </c>
      <c r="U3625" t="str">
        <f>VLOOKUP(Tabla1[[#This Row],[Fábrica]],Tabla3[],4,FALSE)</f>
        <v>Arizona</v>
      </c>
    </row>
    <row r="3626" spans="1:21" x14ac:dyDescent="0.25">
      <c r="A3626" t="s">
        <v>3064</v>
      </c>
      <c r="B3626" s="3">
        <v>44978</v>
      </c>
      <c r="C3626" s="3">
        <v>44989</v>
      </c>
      <c r="D3626" t="s">
        <v>39</v>
      </c>
      <c r="E3626">
        <v>121447</v>
      </c>
      <c r="F3626" t="s">
        <v>19</v>
      </c>
      <c r="G3626" t="s">
        <v>30</v>
      </c>
      <c r="H3626" t="s">
        <v>31</v>
      </c>
      <c r="I3626">
        <v>10011</v>
      </c>
      <c r="J3626" t="s">
        <v>22</v>
      </c>
      <c r="K3626" t="s">
        <v>32</v>
      </c>
      <c r="L3626" t="s">
        <v>36</v>
      </c>
      <c r="M3626" t="s">
        <v>37</v>
      </c>
      <c r="N3626" s="5">
        <v>22.75</v>
      </c>
      <c r="O3626" s="7">
        <v>7</v>
      </c>
      <c r="P3626" s="5">
        <v>14.77</v>
      </c>
      <c r="Q3626" s="5">
        <v>7.98</v>
      </c>
      <c r="R3626" s="22">
        <f>Tabla1[[#This Row],[Fecha de Envío]]-Tabla1[[#This Row],[Fecha de Orden]]</f>
        <v>11</v>
      </c>
      <c r="S3626" s="24">
        <f>YEAR(Tabla1[[#This Row],[Fecha de Orden]])</f>
        <v>2023</v>
      </c>
      <c r="T3626" t="str">
        <f>VLOOKUP(Tabla1[[#This Row],[Nombre del Producto]],Tabla2[[Nombre Producto]:[Costo Unitario]],2,FALSE)</f>
        <v>Wicked Choccy's</v>
      </c>
      <c r="U3626" t="str">
        <f>VLOOKUP(Tabla1[[#This Row],[Fábrica]],Tabla3[],4,FALSE)</f>
        <v>Georgia</v>
      </c>
    </row>
    <row r="3627" spans="1:21" x14ac:dyDescent="0.25">
      <c r="A3627" t="s">
        <v>5486</v>
      </c>
      <c r="B3627" s="3">
        <v>44978</v>
      </c>
      <c r="C3627" s="3">
        <v>44992</v>
      </c>
      <c r="D3627" t="s">
        <v>18</v>
      </c>
      <c r="E3627">
        <v>139262</v>
      </c>
      <c r="F3627" t="s">
        <v>19</v>
      </c>
      <c r="G3627" t="s">
        <v>254</v>
      </c>
      <c r="H3627" t="s">
        <v>255</v>
      </c>
      <c r="I3627">
        <v>33614</v>
      </c>
      <c r="J3627" t="s">
        <v>22</v>
      </c>
      <c r="K3627" t="s">
        <v>66</v>
      </c>
      <c r="L3627" t="s">
        <v>45</v>
      </c>
      <c r="M3627" t="s">
        <v>46</v>
      </c>
      <c r="N3627" s="5">
        <v>6.98</v>
      </c>
      <c r="O3627" s="7">
        <v>2</v>
      </c>
      <c r="P3627" s="5">
        <v>4.9800000000000004</v>
      </c>
      <c r="Q3627" s="5">
        <v>2</v>
      </c>
      <c r="R3627" s="22">
        <f>Tabla1[[#This Row],[Fecha de Envío]]-Tabla1[[#This Row],[Fecha de Orden]]</f>
        <v>14</v>
      </c>
      <c r="S3627" s="24">
        <f>YEAR(Tabla1[[#This Row],[Fecha de Orden]])</f>
        <v>2023</v>
      </c>
      <c r="T3627" t="str">
        <f>VLOOKUP(Tabla1[[#This Row],[Nombre del Producto]],Tabla2[[Nombre Producto]:[Costo Unitario]],2,FALSE)</f>
        <v>Lot's O' Nuts</v>
      </c>
      <c r="U3627" t="str">
        <f>VLOOKUP(Tabla1[[#This Row],[Fábrica]],Tabla3[],4,FALSE)</f>
        <v>Arizona</v>
      </c>
    </row>
    <row r="3628" spans="1:21" x14ac:dyDescent="0.25">
      <c r="A3628" t="s">
        <v>5487</v>
      </c>
      <c r="B3628" s="3">
        <v>44978</v>
      </c>
      <c r="C3628" s="3">
        <v>44992</v>
      </c>
      <c r="D3628" t="s">
        <v>18</v>
      </c>
      <c r="E3628">
        <v>139262</v>
      </c>
      <c r="F3628" t="s">
        <v>19</v>
      </c>
      <c r="G3628" t="s">
        <v>254</v>
      </c>
      <c r="H3628" t="s">
        <v>255</v>
      </c>
      <c r="I3628">
        <v>33614</v>
      </c>
      <c r="J3628" t="s">
        <v>22</v>
      </c>
      <c r="K3628" t="s">
        <v>66</v>
      </c>
      <c r="L3628" t="s">
        <v>24</v>
      </c>
      <c r="M3628" t="s">
        <v>25</v>
      </c>
      <c r="N3628" s="5">
        <v>11.25</v>
      </c>
      <c r="O3628" s="7">
        <v>3</v>
      </c>
      <c r="P3628" s="5">
        <v>7.35</v>
      </c>
      <c r="Q3628" s="5">
        <v>3.9</v>
      </c>
      <c r="R3628" s="22">
        <f>Tabla1[[#This Row],[Fecha de Envío]]-Tabla1[[#This Row],[Fecha de Orden]]</f>
        <v>14</v>
      </c>
      <c r="S3628" s="24">
        <f>YEAR(Tabla1[[#This Row],[Fecha de Orden]])</f>
        <v>2023</v>
      </c>
      <c r="T3628" t="str">
        <f>VLOOKUP(Tabla1[[#This Row],[Nombre del Producto]],Tabla2[[Nombre Producto]:[Costo Unitario]],2,FALSE)</f>
        <v>Wicked Choccy's</v>
      </c>
      <c r="U3628" t="str">
        <f>VLOOKUP(Tabla1[[#This Row],[Fábrica]],Tabla3[],4,FALSE)</f>
        <v>Georgia</v>
      </c>
    </row>
    <row r="3629" spans="1:21" x14ac:dyDescent="0.25">
      <c r="A3629" t="s">
        <v>5488</v>
      </c>
      <c r="B3629" s="3">
        <v>44978</v>
      </c>
      <c r="C3629" s="3">
        <v>44992</v>
      </c>
      <c r="D3629" t="s">
        <v>18</v>
      </c>
      <c r="E3629">
        <v>139262</v>
      </c>
      <c r="F3629" t="s">
        <v>19</v>
      </c>
      <c r="G3629" t="s">
        <v>254</v>
      </c>
      <c r="H3629" t="s">
        <v>255</v>
      </c>
      <c r="I3629">
        <v>33614</v>
      </c>
      <c r="J3629" t="s">
        <v>22</v>
      </c>
      <c r="K3629" t="s">
        <v>66</v>
      </c>
      <c r="L3629" t="s">
        <v>36</v>
      </c>
      <c r="M3629" t="s">
        <v>37</v>
      </c>
      <c r="N3629" s="5">
        <v>9.75</v>
      </c>
      <c r="O3629" s="7">
        <v>3</v>
      </c>
      <c r="P3629" s="5">
        <v>6.33</v>
      </c>
      <c r="Q3629" s="5">
        <v>3.42</v>
      </c>
      <c r="R3629" s="22">
        <f>Tabla1[[#This Row],[Fecha de Envío]]-Tabla1[[#This Row],[Fecha de Orden]]</f>
        <v>14</v>
      </c>
      <c r="S3629" s="24">
        <f>YEAR(Tabla1[[#This Row],[Fecha de Orden]])</f>
        <v>2023</v>
      </c>
      <c r="T3629" t="str">
        <f>VLOOKUP(Tabla1[[#This Row],[Nombre del Producto]],Tabla2[[Nombre Producto]:[Costo Unitario]],2,FALSE)</f>
        <v>Wicked Choccy's</v>
      </c>
      <c r="U3629" t="str">
        <f>VLOOKUP(Tabla1[[#This Row],[Fábrica]],Tabla3[],4,FALSE)</f>
        <v>Georgia</v>
      </c>
    </row>
    <row r="3630" spans="1:21" x14ac:dyDescent="0.25">
      <c r="A3630" t="s">
        <v>5898</v>
      </c>
      <c r="B3630" s="3">
        <v>44978</v>
      </c>
      <c r="C3630" s="3">
        <v>44993</v>
      </c>
      <c r="D3630" t="s">
        <v>71</v>
      </c>
      <c r="E3630">
        <v>139010</v>
      </c>
      <c r="F3630" t="s">
        <v>19</v>
      </c>
      <c r="G3630" t="s">
        <v>53</v>
      </c>
      <c r="H3630" t="s">
        <v>21</v>
      </c>
      <c r="I3630">
        <v>90032</v>
      </c>
      <c r="J3630" t="s">
        <v>22</v>
      </c>
      <c r="K3630" t="s">
        <v>23</v>
      </c>
      <c r="L3630" t="s">
        <v>36</v>
      </c>
      <c r="M3630" t="s">
        <v>37</v>
      </c>
      <c r="N3630" s="5">
        <v>13</v>
      </c>
      <c r="O3630" s="7">
        <v>4</v>
      </c>
      <c r="P3630" s="5">
        <v>8.44</v>
      </c>
      <c r="Q3630" s="5">
        <v>4.5599999999999996</v>
      </c>
      <c r="R3630" s="22">
        <f>Tabla1[[#This Row],[Fecha de Envío]]-Tabla1[[#This Row],[Fecha de Orden]]</f>
        <v>15</v>
      </c>
      <c r="S3630" s="24">
        <f>YEAR(Tabla1[[#This Row],[Fecha de Orden]])</f>
        <v>2023</v>
      </c>
      <c r="T3630" t="str">
        <f>VLOOKUP(Tabla1[[#This Row],[Nombre del Producto]],Tabla2[[Nombre Producto]:[Costo Unitario]],2,FALSE)</f>
        <v>Wicked Choccy's</v>
      </c>
      <c r="U3630" t="str">
        <f>VLOOKUP(Tabla1[[#This Row],[Fábrica]],Tabla3[],4,FALSE)</f>
        <v>Georgia</v>
      </c>
    </row>
    <row r="3631" spans="1:21" x14ac:dyDescent="0.25">
      <c r="A3631" t="s">
        <v>5899</v>
      </c>
      <c r="B3631" s="3">
        <v>44978</v>
      </c>
      <c r="C3631" s="3">
        <v>44993</v>
      </c>
      <c r="D3631" t="s">
        <v>71</v>
      </c>
      <c r="E3631">
        <v>139010</v>
      </c>
      <c r="F3631" t="s">
        <v>19</v>
      </c>
      <c r="G3631" t="s">
        <v>53</v>
      </c>
      <c r="H3631" t="s">
        <v>21</v>
      </c>
      <c r="I3631">
        <v>90032</v>
      </c>
      <c r="J3631" t="s">
        <v>22</v>
      </c>
      <c r="K3631" t="s">
        <v>23</v>
      </c>
      <c r="L3631" t="s">
        <v>24</v>
      </c>
      <c r="M3631" t="s">
        <v>25</v>
      </c>
      <c r="N3631" s="5">
        <v>18.75</v>
      </c>
      <c r="O3631" s="7">
        <v>5</v>
      </c>
      <c r="P3631" s="5">
        <v>12.25</v>
      </c>
      <c r="Q3631" s="5">
        <v>6.5</v>
      </c>
      <c r="R3631" s="22">
        <f>Tabla1[[#This Row],[Fecha de Envío]]-Tabla1[[#This Row],[Fecha de Orden]]</f>
        <v>15</v>
      </c>
      <c r="S3631" s="24">
        <f>YEAR(Tabla1[[#This Row],[Fecha de Orden]])</f>
        <v>2023</v>
      </c>
      <c r="T3631" t="str">
        <f>VLOOKUP(Tabla1[[#This Row],[Nombre del Producto]],Tabla2[[Nombre Producto]:[Costo Unitario]],2,FALSE)</f>
        <v>Wicked Choccy's</v>
      </c>
      <c r="U3631" t="str">
        <f>VLOOKUP(Tabla1[[#This Row],[Fábrica]],Tabla3[],4,FALSE)</f>
        <v>Georgia</v>
      </c>
    </row>
    <row r="3632" spans="1:21" x14ac:dyDescent="0.25">
      <c r="A3632" t="s">
        <v>5900</v>
      </c>
      <c r="B3632" s="3">
        <v>44978</v>
      </c>
      <c r="C3632" s="3">
        <v>44993</v>
      </c>
      <c r="D3632" t="s">
        <v>71</v>
      </c>
      <c r="E3632">
        <v>139010</v>
      </c>
      <c r="F3632" t="s">
        <v>19</v>
      </c>
      <c r="G3632" t="s">
        <v>53</v>
      </c>
      <c r="H3632" t="s">
        <v>21</v>
      </c>
      <c r="I3632">
        <v>90032</v>
      </c>
      <c r="J3632" t="s">
        <v>22</v>
      </c>
      <c r="K3632" t="s">
        <v>23</v>
      </c>
      <c r="L3632" t="s">
        <v>27</v>
      </c>
      <c r="M3632" t="s">
        <v>28</v>
      </c>
      <c r="N3632" s="5">
        <v>3.6</v>
      </c>
      <c r="O3632" s="7">
        <v>1</v>
      </c>
      <c r="P3632" s="5">
        <v>2.5</v>
      </c>
      <c r="Q3632" s="5">
        <v>1.1000000000000001</v>
      </c>
      <c r="R3632" s="22">
        <f>Tabla1[[#This Row],[Fecha de Envío]]-Tabla1[[#This Row],[Fecha de Orden]]</f>
        <v>15</v>
      </c>
      <c r="S3632" s="24">
        <f>YEAR(Tabla1[[#This Row],[Fecha de Orden]])</f>
        <v>2023</v>
      </c>
      <c r="T3632" t="str">
        <f>VLOOKUP(Tabla1[[#This Row],[Nombre del Producto]],Tabla2[[Nombre Producto]:[Costo Unitario]],2,FALSE)</f>
        <v>Lot's O' Nuts</v>
      </c>
      <c r="U3632" t="str">
        <f>VLOOKUP(Tabla1[[#This Row],[Fábrica]],Tabla3[],4,FALSE)</f>
        <v>Arizona</v>
      </c>
    </row>
    <row r="3633" spans="1:21" x14ac:dyDescent="0.25">
      <c r="A3633" t="s">
        <v>7206</v>
      </c>
      <c r="B3633" s="3">
        <v>44979</v>
      </c>
      <c r="C3633" s="3">
        <v>44995</v>
      </c>
      <c r="D3633" t="s">
        <v>18</v>
      </c>
      <c r="E3633">
        <v>119025</v>
      </c>
      <c r="F3633" t="s">
        <v>19</v>
      </c>
      <c r="G3633" t="s">
        <v>409</v>
      </c>
      <c r="H3633" t="s">
        <v>410</v>
      </c>
      <c r="I3633">
        <v>53209</v>
      </c>
      <c r="J3633" t="s">
        <v>22</v>
      </c>
      <c r="K3633" t="s">
        <v>43</v>
      </c>
      <c r="L3633" t="s">
        <v>24</v>
      </c>
      <c r="M3633" t="s">
        <v>25</v>
      </c>
      <c r="N3633" s="5">
        <v>33.75</v>
      </c>
      <c r="O3633" s="7">
        <v>9</v>
      </c>
      <c r="P3633" s="5">
        <v>22.05</v>
      </c>
      <c r="Q3633" s="5">
        <v>11.7</v>
      </c>
      <c r="R3633" s="22">
        <f>Tabla1[[#This Row],[Fecha de Envío]]-Tabla1[[#This Row],[Fecha de Orden]]</f>
        <v>16</v>
      </c>
      <c r="S3633" s="24">
        <f>YEAR(Tabla1[[#This Row],[Fecha de Orden]])</f>
        <v>2023</v>
      </c>
      <c r="T3633" t="str">
        <f>VLOOKUP(Tabla1[[#This Row],[Nombre del Producto]],Tabla2[[Nombre Producto]:[Costo Unitario]],2,FALSE)</f>
        <v>Wicked Choccy's</v>
      </c>
      <c r="U3633" t="str">
        <f>VLOOKUP(Tabla1[[#This Row],[Fábrica]],Tabla3[],4,FALSE)</f>
        <v>Georgia</v>
      </c>
    </row>
    <row r="3634" spans="1:21" x14ac:dyDescent="0.25">
      <c r="A3634" t="s">
        <v>9005</v>
      </c>
      <c r="B3634" s="3">
        <v>44979</v>
      </c>
      <c r="C3634" s="3">
        <v>44993</v>
      </c>
      <c r="D3634" t="s">
        <v>18</v>
      </c>
      <c r="E3634">
        <v>143280</v>
      </c>
      <c r="F3634" t="s">
        <v>19</v>
      </c>
      <c r="G3634" t="s">
        <v>53</v>
      </c>
      <c r="H3634" t="s">
        <v>21</v>
      </c>
      <c r="I3634">
        <v>90045</v>
      </c>
      <c r="J3634" t="s">
        <v>22</v>
      </c>
      <c r="K3634" t="s">
        <v>23</v>
      </c>
      <c r="L3634" t="s">
        <v>33</v>
      </c>
      <c r="M3634" t="s">
        <v>34</v>
      </c>
      <c r="N3634" s="5">
        <v>10.8</v>
      </c>
      <c r="O3634" s="7">
        <v>3</v>
      </c>
      <c r="P3634" s="5">
        <v>7.2</v>
      </c>
      <c r="Q3634" s="5">
        <v>3.6</v>
      </c>
      <c r="R3634" s="22">
        <f>Tabla1[[#This Row],[Fecha de Envío]]-Tabla1[[#This Row],[Fecha de Orden]]</f>
        <v>14</v>
      </c>
      <c r="S3634" s="24">
        <f>YEAR(Tabla1[[#This Row],[Fecha de Orden]])</f>
        <v>2023</v>
      </c>
      <c r="T3634" t="str">
        <f>VLOOKUP(Tabla1[[#This Row],[Nombre del Producto]],Tabla2[[Nombre Producto]:[Costo Unitario]],2,FALSE)</f>
        <v>Lot's O' Nuts</v>
      </c>
      <c r="U3634" t="str">
        <f>VLOOKUP(Tabla1[[#This Row],[Fábrica]],Tabla3[],4,FALSE)</f>
        <v>Arizona</v>
      </c>
    </row>
    <row r="3635" spans="1:21" x14ac:dyDescent="0.25">
      <c r="A3635" t="s">
        <v>9006</v>
      </c>
      <c r="B3635" s="3">
        <v>44979</v>
      </c>
      <c r="C3635" s="3">
        <v>44993</v>
      </c>
      <c r="D3635" t="s">
        <v>18</v>
      </c>
      <c r="E3635">
        <v>143280</v>
      </c>
      <c r="F3635" t="s">
        <v>19</v>
      </c>
      <c r="G3635" t="s">
        <v>53</v>
      </c>
      <c r="H3635" t="s">
        <v>21</v>
      </c>
      <c r="I3635">
        <v>90045</v>
      </c>
      <c r="J3635" t="s">
        <v>22</v>
      </c>
      <c r="K3635" t="s">
        <v>23</v>
      </c>
      <c r="L3635" t="s">
        <v>36</v>
      </c>
      <c r="M3635" t="s">
        <v>37</v>
      </c>
      <c r="N3635" s="5">
        <v>3.25</v>
      </c>
      <c r="O3635" s="7">
        <v>1</v>
      </c>
      <c r="P3635" s="5">
        <v>2.11</v>
      </c>
      <c r="Q3635" s="5">
        <v>1.1399999999999999</v>
      </c>
      <c r="R3635" s="22">
        <f>Tabla1[[#This Row],[Fecha de Envío]]-Tabla1[[#This Row],[Fecha de Orden]]</f>
        <v>14</v>
      </c>
      <c r="S3635" s="24">
        <f>YEAR(Tabla1[[#This Row],[Fecha de Orden]])</f>
        <v>2023</v>
      </c>
      <c r="T3635" t="str">
        <f>VLOOKUP(Tabla1[[#This Row],[Nombre del Producto]],Tabla2[[Nombre Producto]:[Costo Unitario]],2,FALSE)</f>
        <v>Wicked Choccy's</v>
      </c>
      <c r="U3635" t="str">
        <f>VLOOKUP(Tabla1[[#This Row],[Fábrica]],Tabla3[],4,FALSE)</f>
        <v>Georgia</v>
      </c>
    </row>
    <row r="3636" spans="1:21" x14ac:dyDescent="0.25">
      <c r="A3636" t="s">
        <v>248</v>
      </c>
      <c r="B3636" s="3">
        <v>44980</v>
      </c>
      <c r="C3636" s="3">
        <v>44994</v>
      </c>
      <c r="D3636" t="s">
        <v>18</v>
      </c>
      <c r="E3636">
        <v>144400</v>
      </c>
      <c r="F3636" t="s">
        <v>19</v>
      </c>
      <c r="G3636" t="s">
        <v>144</v>
      </c>
      <c r="H3636" t="s">
        <v>101</v>
      </c>
      <c r="I3636">
        <v>19120</v>
      </c>
      <c r="J3636" t="s">
        <v>22</v>
      </c>
      <c r="K3636" t="s">
        <v>32</v>
      </c>
      <c r="L3636" t="s">
        <v>27</v>
      </c>
      <c r="M3636" t="s">
        <v>28</v>
      </c>
      <c r="N3636" s="5">
        <v>10.8</v>
      </c>
      <c r="O3636" s="7">
        <v>3</v>
      </c>
      <c r="P3636" s="5">
        <v>7.5</v>
      </c>
      <c r="Q3636" s="5">
        <v>3.3</v>
      </c>
      <c r="R3636" s="22">
        <f>Tabla1[[#This Row],[Fecha de Envío]]-Tabla1[[#This Row],[Fecha de Orden]]</f>
        <v>14</v>
      </c>
      <c r="S3636" s="24">
        <f>YEAR(Tabla1[[#This Row],[Fecha de Orden]])</f>
        <v>2023</v>
      </c>
      <c r="T3636" t="str">
        <f>VLOOKUP(Tabla1[[#This Row],[Nombre del Producto]],Tabla2[[Nombre Producto]:[Costo Unitario]],2,FALSE)</f>
        <v>Lot's O' Nuts</v>
      </c>
      <c r="U3636" t="str">
        <f>VLOOKUP(Tabla1[[#This Row],[Fábrica]],Tabla3[],4,FALSE)</f>
        <v>Arizona</v>
      </c>
    </row>
    <row r="3637" spans="1:21" x14ac:dyDescent="0.25">
      <c r="A3637" t="s">
        <v>1027</v>
      </c>
      <c r="B3637" s="3">
        <v>44982</v>
      </c>
      <c r="C3637" s="3">
        <v>44994</v>
      </c>
      <c r="D3637" t="s">
        <v>71</v>
      </c>
      <c r="E3637">
        <v>165015</v>
      </c>
      <c r="F3637" t="s">
        <v>19</v>
      </c>
      <c r="G3637" t="s">
        <v>1028</v>
      </c>
      <c r="H3637" t="s">
        <v>210</v>
      </c>
      <c r="I3637">
        <v>43055</v>
      </c>
      <c r="J3637" t="s">
        <v>22</v>
      </c>
      <c r="K3637" t="s">
        <v>32</v>
      </c>
      <c r="L3637" t="s">
        <v>27</v>
      </c>
      <c r="M3637" t="s">
        <v>28</v>
      </c>
      <c r="N3637" s="5">
        <v>18</v>
      </c>
      <c r="O3637" s="7">
        <v>5</v>
      </c>
      <c r="P3637" s="5">
        <v>12.5</v>
      </c>
      <c r="Q3637" s="5">
        <v>5.5</v>
      </c>
      <c r="R3637" s="22">
        <f>Tabla1[[#This Row],[Fecha de Envío]]-Tabla1[[#This Row],[Fecha de Orden]]</f>
        <v>12</v>
      </c>
      <c r="S3637" s="24">
        <f>YEAR(Tabla1[[#This Row],[Fecha de Orden]])</f>
        <v>2023</v>
      </c>
      <c r="T3637" t="str">
        <f>VLOOKUP(Tabla1[[#This Row],[Nombre del Producto]],Tabla2[[Nombre Producto]:[Costo Unitario]],2,FALSE)</f>
        <v>Lot's O' Nuts</v>
      </c>
      <c r="U3637" t="str">
        <f>VLOOKUP(Tabla1[[#This Row],[Fábrica]],Tabla3[],4,FALSE)</f>
        <v>Arizona</v>
      </c>
    </row>
    <row r="3638" spans="1:21" x14ac:dyDescent="0.25">
      <c r="A3638" t="s">
        <v>2704</v>
      </c>
      <c r="B3638" s="3">
        <v>44984</v>
      </c>
      <c r="C3638" s="3">
        <v>44996</v>
      </c>
      <c r="D3638" t="s">
        <v>39</v>
      </c>
      <c r="E3638">
        <v>102456</v>
      </c>
      <c r="F3638" t="s">
        <v>19</v>
      </c>
      <c r="G3638" t="s">
        <v>30</v>
      </c>
      <c r="H3638" t="s">
        <v>31</v>
      </c>
      <c r="I3638">
        <v>10011</v>
      </c>
      <c r="J3638" t="s">
        <v>22</v>
      </c>
      <c r="K3638" t="s">
        <v>32</v>
      </c>
      <c r="L3638" t="s">
        <v>33</v>
      </c>
      <c r="M3638" t="s">
        <v>34</v>
      </c>
      <c r="N3638" s="5">
        <v>10.8</v>
      </c>
      <c r="O3638" s="7">
        <v>3</v>
      </c>
      <c r="P3638" s="5">
        <v>7.2</v>
      </c>
      <c r="Q3638" s="5">
        <v>3.6</v>
      </c>
      <c r="R3638" s="22">
        <f>Tabla1[[#This Row],[Fecha de Envío]]-Tabla1[[#This Row],[Fecha de Orden]]</f>
        <v>12</v>
      </c>
      <c r="S3638" s="24">
        <f>YEAR(Tabla1[[#This Row],[Fecha de Orden]])</f>
        <v>2023</v>
      </c>
      <c r="T3638" t="str">
        <f>VLOOKUP(Tabla1[[#This Row],[Nombre del Producto]],Tabla2[[Nombre Producto]:[Costo Unitario]],2,FALSE)</f>
        <v>Lot's O' Nuts</v>
      </c>
      <c r="U3638" t="str">
        <f>VLOOKUP(Tabla1[[#This Row],[Fábrica]],Tabla3[],4,FALSE)</f>
        <v>Arizona</v>
      </c>
    </row>
    <row r="3639" spans="1:21" x14ac:dyDescent="0.25">
      <c r="A3639" t="s">
        <v>3032</v>
      </c>
      <c r="B3639" s="3">
        <v>44984</v>
      </c>
      <c r="C3639" s="3">
        <v>44997</v>
      </c>
      <c r="D3639" t="s">
        <v>18</v>
      </c>
      <c r="E3639">
        <v>128706</v>
      </c>
      <c r="F3639" t="s">
        <v>19</v>
      </c>
      <c r="G3639" t="s">
        <v>159</v>
      </c>
      <c r="H3639" t="s">
        <v>42</v>
      </c>
      <c r="I3639">
        <v>77070</v>
      </c>
      <c r="J3639" t="s">
        <v>22</v>
      </c>
      <c r="K3639" t="s">
        <v>43</v>
      </c>
      <c r="L3639" t="s">
        <v>45</v>
      </c>
      <c r="M3639" t="s">
        <v>46</v>
      </c>
      <c r="N3639" s="5">
        <v>6.98</v>
      </c>
      <c r="O3639" s="7">
        <v>2</v>
      </c>
      <c r="P3639" s="5">
        <v>4.9800000000000004</v>
      </c>
      <c r="Q3639" s="5">
        <v>2</v>
      </c>
      <c r="R3639" s="22">
        <f>Tabla1[[#This Row],[Fecha de Envío]]-Tabla1[[#This Row],[Fecha de Orden]]</f>
        <v>13</v>
      </c>
      <c r="S3639" s="24">
        <f>YEAR(Tabla1[[#This Row],[Fecha de Orden]])</f>
        <v>2023</v>
      </c>
      <c r="T3639" t="str">
        <f>VLOOKUP(Tabla1[[#This Row],[Nombre del Producto]],Tabla2[[Nombre Producto]:[Costo Unitario]],2,FALSE)</f>
        <v>Lot's O' Nuts</v>
      </c>
      <c r="U3639" t="str">
        <f>VLOOKUP(Tabla1[[#This Row],[Fábrica]],Tabla3[],4,FALSE)</f>
        <v>Arizona</v>
      </c>
    </row>
    <row r="3640" spans="1:21" x14ac:dyDescent="0.25">
      <c r="A3640" t="s">
        <v>3124</v>
      </c>
      <c r="B3640" s="3">
        <v>44984</v>
      </c>
      <c r="C3640" s="3">
        <v>44996</v>
      </c>
      <c r="D3640" t="s">
        <v>71</v>
      </c>
      <c r="E3640">
        <v>101448</v>
      </c>
      <c r="F3640" t="s">
        <v>19</v>
      </c>
      <c r="G3640" t="s">
        <v>3125</v>
      </c>
      <c r="H3640" t="s">
        <v>410</v>
      </c>
      <c r="I3640">
        <v>54601</v>
      </c>
      <c r="J3640" t="s">
        <v>22</v>
      </c>
      <c r="K3640" t="s">
        <v>43</v>
      </c>
      <c r="L3640" t="s">
        <v>36</v>
      </c>
      <c r="M3640" t="s">
        <v>37</v>
      </c>
      <c r="N3640" s="5">
        <v>9.75</v>
      </c>
      <c r="O3640" s="7">
        <v>3</v>
      </c>
      <c r="P3640" s="5">
        <v>6.33</v>
      </c>
      <c r="Q3640" s="5">
        <v>3.42</v>
      </c>
      <c r="R3640" s="22">
        <f>Tabla1[[#This Row],[Fecha de Envío]]-Tabla1[[#This Row],[Fecha de Orden]]</f>
        <v>12</v>
      </c>
      <c r="S3640" s="24">
        <f>YEAR(Tabla1[[#This Row],[Fecha de Orden]])</f>
        <v>2023</v>
      </c>
      <c r="T3640" t="str">
        <f>VLOOKUP(Tabla1[[#This Row],[Nombre del Producto]],Tabla2[[Nombre Producto]:[Costo Unitario]],2,FALSE)</f>
        <v>Wicked Choccy's</v>
      </c>
      <c r="U3640" t="str">
        <f>VLOOKUP(Tabla1[[#This Row],[Fábrica]],Tabla3[],4,FALSE)</f>
        <v>Georgia</v>
      </c>
    </row>
    <row r="3641" spans="1:21" x14ac:dyDescent="0.25">
      <c r="A3641" t="s">
        <v>5438</v>
      </c>
      <c r="B3641" s="3">
        <v>44985</v>
      </c>
      <c r="C3641" s="3">
        <v>44999</v>
      </c>
      <c r="D3641" t="s">
        <v>18</v>
      </c>
      <c r="E3641">
        <v>111283</v>
      </c>
      <c r="F3641" t="s">
        <v>19</v>
      </c>
      <c r="G3641" t="s">
        <v>1028</v>
      </c>
      <c r="H3641" t="s">
        <v>210</v>
      </c>
      <c r="I3641">
        <v>43055</v>
      </c>
      <c r="J3641" t="s">
        <v>22</v>
      </c>
      <c r="K3641" t="s">
        <v>32</v>
      </c>
      <c r="L3641" t="s">
        <v>45</v>
      </c>
      <c r="M3641" t="s">
        <v>46</v>
      </c>
      <c r="N3641" s="5">
        <v>24.43</v>
      </c>
      <c r="O3641" s="7">
        <v>7</v>
      </c>
      <c r="P3641" s="5">
        <v>17.43</v>
      </c>
      <c r="Q3641" s="5">
        <v>7</v>
      </c>
      <c r="R3641" s="22">
        <f>Tabla1[[#This Row],[Fecha de Envío]]-Tabla1[[#This Row],[Fecha de Orden]]</f>
        <v>14</v>
      </c>
      <c r="S3641" s="24">
        <f>YEAR(Tabla1[[#This Row],[Fecha de Orden]])</f>
        <v>2023</v>
      </c>
      <c r="T3641" t="str">
        <f>VLOOKUP(Tabla1[[#This Row],[Nombre del Producto]],Tabla2[[Nombre Producto]:[Costo Unitario]],2,FALSE)</f>
        <v>Lot's O' Nuts</v>
      </c>
      <c r="U3641" t="str">
        <f>VLOOKUP(Tabla1[[#This Row],[Fábrica]],Tabla3[],4,FALSE)</f>
        <v>Arizona</v>
      </c>
    </row>
    <row r="3642" spans="1:21" x14ac:dyDescent="0.25">
      <c r="A3642" t="s">
        <v>7686</v>
      </c>
      <c r="B3642" s="3">
        <v>44985</v>
      </c>
      <c r="C3642" s="3">
        <v>45001</v>
      </c>
      <c r="D3642" t="s">
        <v>18</v>
      </c>
      <c r="E3642">
        <v>101623</v>
      </c>
      <c r="F3642" t="s">
        <v>19</v>
      </c>
      <c r="G3642" t="s">
        <v>30</v>
      </c>
      <c r="H3642" t="s">
        <v>31</v>
      </c>
      <c r="I3642">
        <v>10035</v>
      </c>
      <c r="J3642" t="s">
        <v>22</v>
      </c>
      <c r="K3642" t="s">
        <v>32</v>
      </c>
      <c r="L3642" t="s">
        <v>45</v>
      </c>
      <c r="M3642" t="s">
        <v>46</v>
      </c>
      <c r="N3642" s="5">
        <v>20.94</v>
      </c>
      <c r="O3642" s="7">
        <v>6</v>
      </c>
      <c r="P3642" s="5">
        <v>14.94</v>
      </c>
      <c r="Q3642" s="5">
        <v>6</v>
      </c>
      <c r="R3642" s="22">
        <f>Tabla1[[#This Row],[Fecha de Envío]]-Tabla1[[#This Row],[Fecha de Orden]]</f>
        <v>16</v>
      </c>
      <c r="S3642" s="24">
        <f>YEAR(Tabla1[[#This Row],[Fecha de Orden]])</f>
        <v>2023</v>
      </c>
      <c r="T3642" t="str">
        <f>VLOOKUP(Tabla1[[#This Row],[Nombre del Producto]],Tabla2[[Nombre Producto]:[Costo Unitario]],2,FALSE)</f>
        <v>Lot's O' Nuts</v>
      </c>
      <c r="U3642" t="str">
        <f>VLOOKUP(Tabla1[[#This Row],[Fábrica]],Tabla3[],4,FALSE)</f>
        <v>Arizona</v>
      </c>
    </row>
    <row r="3643" spans="1:21" x14ac:dyDescent="0.25">
      <c r="A3643" t="s">
        <v>5047</v>
      </c>
      <c r="B3643" s="3">
        <v>44986</v>
      </c>
      <c r="C3643" s="3">
        <v>45000</v>
      </c>
      <c r="D3643" t="s">
        <v>18</v>
      </c>
      <c r="E3643">
        <v>143819</v>
      </c>
      <c r="F3643" t="s">
        <v>19</v>
      </c>
      <c r="G3643" t="s">
        <v>181</v>
      </c>
      <c r="H3643" t="s">
        <v>31</v>
      </c>
      <c r="I3643">
        <v>10701</v>
      </c>
      <c r="J3643" t="s">
        <v>22</v>
      </c>
      <c r="K3643" t="s">
        <v>32</v>
      </c>
      <c r="L3643" t="s">
        <v>36</v>
      </c>
      <c r="M3643" t="s">
        <v>37</v>
      </c>
      <c r="N3643" s="5">
        <v>26</v>
      </c>
      <c r="O3643" s="7">
        <v>8</v>
      </c>
      <c r="P3643" s="5">
        <v>16.88</v>
      </c>
      <c r="Q3643" s="5">
        <v>9.1199999999999992</v>
      </c>
      <c r="R3643" s="22">
        <f>Tabla1[[#This Row],[Fecha de Envío]]-Tabla1[[#This Row],[Fecha de Orden]]</f>
        <v>14</v>
      </c>
      <c r="S3643" s="24">
        <f>YEAR(Tabla1[[#This Row],[Fecha de Orden]])</f>
        <v>2023</v>
      </c>
      <c r="T3643" t="str">
        <f>VLOOKUP(Tabla1[[#This Row],[Nombre del Producto]],Tabla2[[Nombre Producto]:[Costo Unitario]],2,FALSE)</f>
        <v>Wicked Choccy's</v>
      </c>
      <c r="U3643" t="str">
        <f>VLOOKUP(Tabla1[[#This Row],[Fábrica]],Tabla3[],4,FALSE)</f>
        <v>Georgia</v>
      </c>
    </row>
    <row r="3644" spans="1:21" x14ac:dyDescent="0.25">
      <c r="A3644" t="s">
        <v>5048</v>
      </c>
      <c r="B3644" s="3">
        <v>44986</v>
      </c>
      <c r="C3644" s="3">
        <v>45000</v>
      </c>
      <c r="D3644" t="s">
        <v>18</v>
      </c>
      <c r="E3644">
        <v>143819</v>
      </c>
      <c r="F3644" t="s">
        <v>19</v>
      </c>
      <c r="G3644" t="s">
        <v>181</v>
      </c>
      <c r="H3644" t="s">
        <v>31</v>
      </c>
      <c r="I3644">
        <v>10701</v>
      </c>
      <c r="J3644" t="s">
        <v>22</v>
      </c>
      <c r="K3644" t="s">
        <v>32</v>
      </c>
      <c r="L3644" t="s">
        <v>33</v>
      </c>
      <c r="M3644" t="s">
        <v>34</v>
      </c>
      <c r="N3644" s="5">
        <v>3.6</v>
      </c>
      <c r="O3644" s="7">
        <v>1</v>
      </c>
      <c r="P3644" s="5">
        <v>2.4</v>
      </c>
      <c r="Q3644" s="5">
        <v>1.2</v>
      </c>
      <c r="R3644" s="22">
        <f>Tabla1[[#This Row],[Fecha de Envío]]-Tabla1[[#This Row],[Fecha de Orden]]</f>
        <v>14</v>
      </c>
      <c r="S3644" s="24">
        <f>YEAR(Tabla1[[#This Row],[Fecha de Orden]])</f>
        <v>2023</v>
      </c>
      <c r="T3644" t="str">
        <f>VLOOKUP(Tabla1[[#This Row],[Nombre del Producto]],Tabla2[[Nombre Producto]:[Costo Unitario]],2,FALSE)</f>
        <v>Lot's O' Nuts</v>
      </c>
      <c r="U3644" t="str">
        <f>VLOOKUP(Tabla1[[#This Row],[Fábrica]],Tabla3[],4,FALSE)</f>
        <v>Arizona</v>
      </c>
    </row>
    <row r="3645" spans="1:21" x14ac:dyDescent="0.25">
      <c r="A3645" t="s">
        <v>5049</v>
      </c>
      <c r="B3645" s="3">
        <v>44986</v>
      </c>
      <c r="C3645" s="3">
        <v>45000</v>
      </c>
      <c r="D3645" t="s">
        <v>18</v>
      </c>
      <c r="E3645">
        <v>143819</v>
      </c>
      <c r="F3645" t="s">
        <v>19</v>
      </c>
      <c r="G3645" t="s">
        <v>181</v>
      </c>
      <c r="H3645" t="s">
        <v>31</v>
      </c>
      <c r="I3645">
        <v>10701</v>
      </c>
      <c r="J3645" t="s">
        <v>22</v>
      </c>
      <c r="K3645" t="s">
        <v>32</v>
      </c>
      <c r="L3645" t="s">
        <v>24</v>
      </c>
      <c r="M3645" t="s">
        <v>25</v>
      </c>
      <c r="N3645" s="5">
        <v>7.5</v>
      </c>
      <c r="O3645" s="7">
        <v>2</v>
      </c>
      <c r="P3645" s="5">
        <v>4.9000000000000004</v>
      </c>
      <c r="Q3645" s="5">
        <v>2.6</v>
      </c>
      <c r="R3645" s="22">
        <f>Tabla1[[#This Row],[Fecha de Envío]]-Tabla1[[#This Row],[Fecha de Orden]]</f>
        <v>14</v>
      </c>
      <c r="S3645" s="24">
        <f>YEAR(Tabla1[[#This Row],[Fecha de Orden]])</f>
        <v>2023</v>
      </c>
      <c r="T3645" t="str">
        <f>VLOOKUP(Tabla1[[#This Row],[Nombre del Producto]],Tabla2[[Nombre Producto]:[Costo Unitario]],2,FALSE)</f>
        <v>Wicked Choccy's</v>
      </c>
      <c r="U3645" t="str">
        <f>VLOOKUP(Tabla1[[#This Row],[Fábrica]],Tabla3[],4,FALSE)</f>
        <v>Georgia</v>
      </c>
    </row>
    <row r="3646" spans="1:21" x14ac:dyDescent="0.25">
      <c r="A3646" t="s">
        <v>5050</v>
      </c>
      <c r="B3646" s="3">
        <v>44986</v>
      </c>
      <c r="C3646" s="3">
        <v>45000</v>
      </c>
      <c r="D3646" t="s">
        <v>18</v>
      </c>
      <c r="E3646">
        <v>143819</v>
      </c>
      <c r="F3646" t="s">
        <v>19</v>
      </c>
      <c r="G3646" t="s">
        <v>181</v>
      </c>
      <c r="H3646" t="s">
        <v>31</v>
      </c>
      <c r="I3646">
        <v>10701</v>
      </c>
      <c r="J3646" t="s">
        <v>22</v>
      </c>
      <c r="K3646" t="s">
        <v>32</v>
      </c>
      <c r="L3646" t="s">
        <v>27</v>
      </c>
      <c r="M3646" t="s">
        <v>28</v>
      </c>
      <c r="N3646" s="5">
        <v>25.2</v>
      </c>
      <c r="O3646" s="7">
        <v>7</v>
      </c>
      <c r="P3646" s="5">
        <v>17.5</v>
      </c>
      <c r="Q3646" s="5">
        <v>7.7</v>
      </c>
      <c r="R3646" s="22">
        <f>Tabla1[[#This Row],[Fecha de Envío]]-Tabla1[[#This Row],[Fecha de Orden]]</f>
        <v>14</v>
      </c>
      <c r="S3646" s="24">
        <f>YEAR(Tabla1[[#This Row],[Fecha de Orden]])</f>
        <v>2023</v>
      </c>
      <c r="T3646" t="str">
        <f>VLOOKUP(Tabla1[[#This Row],[Nombre del Producto]],Tabla2[[Nombre Producto]:[Costo Unitario]],2,FALSE)</f>
        <v>Lot's O' Nuts</v>
      </c>
      <c r="U3646" t="str">
        <f>VLOOKUP(Tabla1[[#This Row],[Fábrica]],Tabla3[],4,FALSE)</f>
        <v>Arizona</v>
      </c>
    </row>
    <row r="3647" spans="1:21" x14ac:dyDescent="0.25">
      <c r="A3647" t="s">
        <v>6879</v>
      </c>
      <c r="B3647" s="3">
        <v>44986</v>
      </c>
      <c r="C3647" s="3">
        <v>45003</v>
      </c>
      <c r="D3647" t="s">
        <v>18</v>
      </c>
      <c r="E3647">
        <v>151862</v>
      </c>
      <c r="F3647" t="s">
        <v>19</v>
      </c>
      <c r="G3647" t="s">
        <v>668</v>
      </c>
      <c r="H3647" t="s">
        <v>203</v>
      </c>
      <c r="I3647">
        <v>80219</v>
      </c>
      <c r="J3647" t="s">
        <v>148</v>
      </c>
      <c r="K3647" t="s">
        <v>23</v>
      </c>
      <c r="L3647" t="s">
        <v>149</v>
      </c>
      <c r="M3647" t="s">
        <v>150</v>
      </c>
      <c r="N3647" s="5">
        <v>2.5</v>
      </c>
      <c r="O3647" s="7">
        <v>2</v>
      </c>
      <c r="P3647" s="5">
        <v>1.3</v>
      </c>
      <c r="Q3647" s="5">
        <v>1.2</v>
      </c>
      <c r="R3647" s="22">
        <f>Tabla1[[#This Row],[Fecha de Envío]]-Tabla1[[#This Row],[Fecha de Orden]]</f>
        <v>17</v>
      </c>
      <c r="S3647" s="24">
        <f>YEAR(Tabla1[[#This Row],[Fecha de Orden]])</f>
        <v>2023</v>
      </c>
      <c r="T3647" t="str">
        <f>VLOOKUP(Tabla1[[#This Row],[Nombre del Producto]],Tabla2[[Nombre Producto]:[Costo Unitario]],2,FALSE)</f>
        <v>Secret Factory</v>
      </c>
      <c r="U3647" t="str">
        <f>VLOOKUP(Tabla1[[#This Row],[Fábrica]],Tabla3[],4,FALSE)</f>
        <v>Illinois</v>
      </c>
    </row>
    <row r="3648" spans="1:21" x14ac:dyDescent="0.25">
      <c r="A3648" t="s">
        <v>40</v>
      </c>
      <c r="B3648" s="3">
        <v>44988</v>
      </c>
      <c r="C3648" s="3">
        <v>45003</v>
      </c>
      <c r="D3648" t="s">
        <v>18</v>
      </c>
      <c r="E3648">
        <v>103982</v>
      </c>
      <c r="F3648" t="s">
        <v>19</v>
      </c>
      <c r="G3648" t="s">
        <v>41</v>
      </c>
      <c r="H3648" t="s">
        <v>42</v>
      </c>
      <c r="I3648">
        <v>78664</v>
      </c>
      <c r="J3648" t="s">
        <v>22</v>
      </c>
      <c r="K3648" t="s">
        <v>43</v>
      </c>
      <c r="L3648" t="s">
        <v>27</v>
      </c>
      <c r="M3648" t="s">
        <v>28</v>
      </c>
      <c r="N3648" s="5">
        <v>3.6</v>
      </c>
      <c r="O3648" s="7">
        <v>1</v>
      </c>
      <c r="P3648" s="5">
        <v>2.5</v>
      </c>
      <c r="Q3648" s="5">
        <v>1.1000000000000001</v>
      </c>
      <c r="R3648" s="22">
        <f>Tabla1[[#This Row],[Fecha de Envío]]-Tabla1[[#This Row],[Fecha de Orden]]</f>
        <v>15</v>
      </c>
      <c r="S3648" s="24">
        <f>YEAR(Tabla1[[#This Row],[Fecha de Orden]])</f>
        <v>2023</v>
      </c>
      <c r="T3648" t="str">
        <f>VLOOKUP(Tabla1[[#This Row],[Nombre del Producto]],Tabla2[[Nombre Producto]:[Costo Unitario]],2,FALSE)</f>
        <v>Lot's O' Nuts</v>
      </c>
      <c r="U3648" t="str">
        <f>VLOOKUP(Tabla1[[#This Row],[Fábrica]],Tabla3[],4,FALSE)</f>
        <v>Arizona</v>
      </c>
    </row>
    <row r="3649" spans="1:21" x14ac:dyDescent="0.25">
      <c r="A3649" t="s">
        <v>44</v>
      </c>
      <c r="B3649" s="3">
        <v>44988</v>
      </c>
      <c r="C3649" s="3">
        <v>45003</v>
      </c>
      <c r="D3649" t="s">
        <v>18</v>
      </c>
      <c r="E3649">
        <v>103982</v>
      </c>
      <c r="F3649" t="s">
        <v>19</v>
      </c>
      <c r="G3649" t="s">
        <v>41</v>
      </c>
      <c r="H3649" t="s">
        <v>42</v>
      </c>
      <c r="I3649">
        <v>78664</v>
      </c>
      <c r="J3649" t="s">
        <v>22</v>
      </c>
      <c r="K3649" t="s">
        <v>43</v>
      </c>
      <c r="L3649" t="s">
        <v>45</v>
      </c>
      <c r="M3649" t="s">
        <v>46</v>
      </c>
      <c r="N3649" s="5">
        <v>10.47</v>
      </c>
      <c r="O3649" s="7">
        <v>3</v>
      </c>
      <c r="P3649" s="5">
        <v>7.47</v>
      </c>
      <c r="Q3649" s="5">
        <v>3</v>
      </c>
      <c r="R3649" s="22">
        <f>Tabla1[[#This Row],[Fecha de Envío]]-Tabla1[[#This Row],[Fecha de Orden]]</f>
        <v>15</v>
      </c>
      <c r="S3649" s="24">
        <f>YEAR(Tabla1[[#This Row],[Fecha de Orden]])</f>
        <v>2023</v>
      </c>
      <c r="T3649" t="str">
        <f>VLOOKUP(Tabla1[[#This Row],[Nombre del Producto]],Tabla2[[Nombre Producto]:[Costo Unitario]],2,FALSE)</f>
        <v>Lot's O' Nuts</v>
      </c>
      <c r="U3649" t="str">
        <f>VLOOKUP(Tabla1[[#This Row],[Fábrica]],Tabla3[],4,FALSE)</f>
        <v>Arizona</v>
      </c>
    </row>
    <row r="3650" spans="1:21" x14ac:dyDescent="0.25">
      <c r="A3650" t="s">
        <v>47</v>
      </c>
      <c r="B3650" s="3">
        <v>44988</v>
      </c>
      <c r="C3650" s="3">
        <v>45003</v>
      </c>
      <c r="D3650" t="s">
        <v>18</v>
      </c>
      <c r="E3650">
        <v>103982</v>
      </c>
      <c r="F3650" t="s">
        <v>19</v>
      </c>
      <c r="G3650" t="s">
        <v>41</v>
      </c>
      <c r="H3650" t="s">
        <v>42</v>
      </c>
      <c r="I3650">
        <v>78664</v>
      </c>
      <c r="J3650" t="s">
        <v>22</v>
      </c>
      <c r="K3650" t="s">
        <v>43</v>
      </c>
      <c r="L3650" t="s">
        <v>33</v>
      </c>
      <c r="M3650" t="s">
        <v>34</v>
      </c>
      <c r="N3650" s="5">
        <v>25.2</v>
      </c>
      <c r="O3650" s="7">
        <v>7</v>
      </c>
      <c r="P3650" s="5">
        <v>16.8</v>
      </c>
      <c r="Q3650" s="5">
        <v>8.4</v>
      </c>
      <c r="R3650" s="22">
        <f>Tabla1[[#This Row],[Fecha de Envío]]-Tabla1[[#This Row],[Fecha de Orden]]</f>
        <v>15</v>
      </c>
      <c r="S3650" s="24">
        <f>YEAR(Tabla1[[#This Row],[Fecha de Orden]])</f>
        <v>2023</v>
      </c>
      <c r="T3650" t="str">
        <f>VLOOKUP(Tabla1[[#This Row],[Nombre del Producto]],Tabla2[[Nombre Producto]:[Costo Unitario]],2,FALSE)</f>
        <v>Lot's O' Nuts</v>
      </c>
      <c r="U3650" t="str">
        <f>VLOOKUP(Tabla1[[#This Row],[Fábrica]],Tabla3[],4,FALSE)</f>
        <v>Arizona</v>
      </c>
    </row>
    <row r="3651" spans="1:21" x14ac:dyDescent="0.25">
      <c r="A3651" t="s">
        <v>48</v>
      </c>
      <c r="B3651" s="3">
        <v>44988</v>
      </c>
      <c r="C3651" s="3">
        <v>45003</v>
      </c>
      <c r="D3651" t="s">
        <v>18</v>
      </c>
      <c r="E3651">
        <v>103982</v>
      </c>
      <c r="F3651" t="s">
        <v>19</v>
      </c>
      <c r="G3651" t="s">
        <v>41</v>
      </c>
      <c r="H3651" t="s">
        <v>42</v>
      </c>
      <c r="I3651">
        <v>78664</v>
      </c>
      <c r="J3651" t="s">
        <v>22</v>
      </c>
      <c r="K3651" t="s">
        <v>43</v>
      </c>
      <c r="L3651" t="s">
        <v>36</v>
      </c>
      <c r="M3651" t="s">
        <v>37</v>
      </c>
      <c r="N3651" s="5">
        <v>9.75</v>
      </c>
      <c r="O3651" s="7">
        <v>3</v>
      </c>
      <c r="P3651" s="5">
        <v>6.33</v>
      </c>
      <c r="Q3651" s="5">
        <v>3.42</v>
      </c>
      <c r="R3651" s="22">
        <f>Tabla1[[#This Row],[Fecha de Envío]]-Tabla1[[#This Row],[Fecha de Orden]]</f>
        <v>15</v>
      </c>
      <c r="S3651" s="24">
        <f>YEAR(Tabla1[[#This Row],[Fecha de Orden]])</f>
        <v>2023</v>
      </c>
      <c r="T3651" t="str">
        <f>VLOOKUP(Tabla1[[#This Row],[Nombre del Producto]],Tabla2[[Nombre Producto]:[Costo Unitario]],2,FALSE)</f>
        <v>Wicked Choccy's</v>
      </c>
      <c r="U3651" t="str">
        <f>VLOOKUP(Tabla1[[#This Row],[Fábrica]],Tabla3[],4,FALSE)</f>
        <v>Georgia</v>
      </c>
    </row>
    <row r="3652" spans="1:21" x14ac:dyDescent="0.25">
      <c r="A3652" t="s">
        <v>1208</v>
      </c>
      <c r="B3652" s="3">
        <v>44988</v>
      </c>
      <c r="C3652" s="3">
        <v>45003</v>
      </c>
      <c r="D3652" t="s">
        <v>18</v>
      </c>
      <c r="E3652">
        <v>112123</v>
      </c>
      <c r="F3652" t="s">
        <v>19</v>
      </c>
      <c r="G3652" t="s">
        <v>1028</v>
      </c>
      <c r="H3652" t="s">
        <v>1209</v>
      </c>
      <c r="I3652">
        <v>19711</v>
      </c>
      <c r="J3652" t="s">
        <v>22</v>
      </c>
      <c r="K3652" t="s">
        <v>32</v>
      </c>
      <c r="L3652" t="s">
        <v>36</v>
      </c>
      <c r="M3652" t="s">
        <v>37</v>
      </c>
      <c r="N3652" s="5">
        <v>22.75</v>
      </c>
      <c r="O3652" s="7">
        <v>7</v>
      </c>
      <c r="P3652" s="5">
        <v>14.77</v>
      </c>
      <c r="Q3652" s="5">
        <v>7.98</v>
      </c>
      <c r="R3652" s="22">
        <f>Tabla1[[#This Row],[Fecha de Envío]]-Tabla1[[#This Row],[Fecha de Orden]]</f>
        <v>15</v>
      </c>
      <c r="S3652" s="24">
        <f>YEAR(Tabla1[[#This Row],[Fecha de Orden]])</f>
        <v>2023</v>
      </c>
      <c r="T3652" t="str">
        <f>VLOOKUP(Tabla1[[#This Row],[Nombre del Producto]],Tabla2[[Nombre Producto]:[Costo Unitario]],2,FALSE)</f>
        <v>Wicked Choccy's</v>
      </c>
      <c r="U3652" t="str">
        <f>VLOOKUP(Tabla1[[#This Row],[Fábrica]],Tabla3[],4,FALSE)</f>
        <v>Georgia</v>
      </c>
    </row>
    <row r="3653" spans="1:21" x14ac:dyDescent="0.25">
      <c r="A3653" t="s">
        <v>1210</v>
      </c>
      <c r="B3653" s="3">
        <v>44988</v>
      </c>
      <c r="C3653" s="3">
        <v>45003</v>
      </c>
      <c r="D3653" t="s">
        <v>18</v>
      </c>
      <c r="E3653">
        <v>112123</v>
      </c>
      <c r="F3653" t="s">
        <v>19</v>
      </c>
      <c r="G3653" t="s">
        <v>1028</v>
      </c>
      <c r="H3653" t="s">
        <v>1209</v>
      </c>
      <c r="I3653">
        <v>19711</v>
      </c>
      <c r="J3653" t="s">
        <v>22</v>
      </c>
      <c r="K3653" t="s">
        <v>32</v>
      </c>
      <c r="L3653" t="s">
        <v>24</v>
      </c>
      <c r="M3653" t="s">
        <v>25</v>
      </c>
      <c r="N3653" s="5">
        <v>11.25</v>
      </c>
      <c r="O3653" s="7">
        <v>3</v>
      </c>
      <c r="P3653" s="5">
        <v>7.35</v>
      </c>
      <c r="Q3653" s="5">
        <v>3.9</v>
      </c>
      <c r="R3653" s="22">
        <f>Tabla1[[#This Row],[Fecha de Envío]]-Tabla1[[#This Row],[Fecha de Orden]]</f>
        <v>15</v>
      </c>
      <c r="S3653" s="24">
        <f>YEAR(Tabla1[[#This Row],[Fecha de Orden]])</f>
        <v>2023</v>
      </c>
      <c r="T3653" t="str">
        <f>VLOOKUP(Tabla1[[#This Row],[Nombre del Producto]],Tabla2[[Nombre Producto]:[Costo Unitario]],2,FALSE)</f>
        <v>Wicked Choccy's</v>
      </c>
      <c r="U3653" t="str">
        <f>VLOOKUP(Tabla1[[#This Row],[Fábrica]],Tabla3[],4,FALSE)</f>
        <v>Georgia</v>
      </c>
    </row>
    <row r="3654" spans="1:21" x14ac:dyDescent="0.25">
      <c r="A3654" t="s">
        <v>1693</v>
      </c>
      <c r="B3654" s="3">
        <v>44988</v>
      </c>
      <c r="C3654" s="3">
        <v>45003</v>
      </c>
      <c r="D3654" t="s">
        <v>18</v>
      </c>
      <c r="E3654">
        <v>145730</v>
      </c>
      <c r="F3654" t="s">
        <v>19</v>
      </c>
      <c r="G3654" t="s">
        <v>908</v>
      </c>
      <c r="H3654" t="s">
        <v>42</v>
      </c>
      <c r="I3654">
        <v>78207</v>
      </c>
      <c r="J3654" t="s">
        <v>22</v>
      </c>
      <c r="K3654" t="s">
        <v>43</v>
      </c>
      <c r="L3654" t="s">
        <v>45</v>
      </c>
      <c r="M3654" t="s">
        <v>46</v>
      </c>
      <c r="N3654" s="5">
        <v>10.47</v>
      </c>
      <c r="O3654" s="7">
        <v>3</v>
      </c>
      <c r="P3654" s="5">
        <v>7.47</v>
      </c>
      <c r="Q3654" s="5">
        <v>3</v>
      </c>
      <c r="R3654" s="22">
        <f>Tabla1[[#This Row],[Fecha de Envío]]-Tabla1[[#This Row],[Fecha de Orden]]</f>
        <v>15</v>
      </c>
      <c r="S3654" s="24">
        <f>YEAR(Tabla1[[#This Row],[Fecha de Orden]])</f>
        <v>2023</v>
      </c>
      <c r="T3654" t="str">
        <f>VLOOKUP(Tabla1[[#This Row],[Nombre del Producto]],Tabla2[[Nombre Producto]:[Costo Unitario]],2,FALSE)</f>
        <v>Lot's O' Nuts</v>
      </c>
      <c r="U3654" t="str">
        <f>VLOOKUP(Tabla1[[#This Row],[Fábrica]],Tabla3[],4,FALSE)</f>
        <v>Arizona</v>
      </c>
    </row>
    <row r="3655" spans="1:21" x14ac:dyDescent="0.25">
      <c r="A3655" t="s">
        <v>1694</v>
      </c>
      <c r="B3655" s="3">
        <v>44988</v>
      </c>
      <c r="C3655" s="3">
        <v>45003</v>
      </c>
      <c r="D3655" t="s">
        <v>18</v>
      </c>
      <c r="E3655">
        <v>145730</v>
      </c>
      <c r="F3655" t="s">
        <v>19</v>
      </c>
      <c r="G3655" t="s">
        <v>908</v>
      </c>
      <c r="H3655" t="s">
        <v>42</v>
      </c>
      <c r="I3655">
        <v>78207</v>
      </c>
      <c r="J3655" t="s">
        <v>22</v>
      </c>
      <c r="K3655" t="s">
        <v>43</v>
      </c>
      <c r="L3655" t="s">
        <v>33</v>
      </c>
      <c r="M3655" t="s">
        <v>34</v>
      </c>
      <c r="N3655" s="5">
        <v>10.8</v>
      </c>
      <c r="O3655" s="7">
        <v>3</v>
      </c>
      <c r="P3655" s="5">
        <v>7.2</v>
      </c>
      <c r="Q3655" s="5">
        <v>3.6</v>
      </c>
      <c r="R3655" s="22">
        <f>Tabla1[[#This Row],[Fecha de Envío]]-Tabla1[[#This Row],[Fecha de Orden]]</f>
        <v>15</v>
      </c>
      <c r="S3655" s="24">
        <f>YEAR(Tabla1[[#This Row],[Fecha de Orden]])</f>
        <v>2023</v>
      </c>
      <c r="T3655" t="str">
        <f>VLOOKUP(Tabla1[[#This Row],[Nombre del Producto]],Tabla2[[Nombre Producto]:[Costo Unitario]],2,FALSE)</f>
        <v>Lot's O' Nuts</v>
      </c>
      <c r="U3655" t="str">
        <f>VLOOKUP(Tabla1[[#This Row],[Fábrica]],Tabla3[],4,FALSE)</f>
        <v>Arizona</v>
      </c>
    </row>
    <row r="3656" spans="1:21" x14ac:dyDescent="0.25">
      <c r="A3656" t="s">
        <v>1780</v>
      </c>
      <c r="B3656" s="3">
        <v>44988</v>
      </c>
      <c r="C3656" s="3">
        <v>45003</v>
      </c>
      <c r="D3656" t="s">
        <v>71</v>
      </c>
      <c r="E3656">
        <v>167759</v>
      </c>
      <c r="F3656" t="s">
        <v>19</v>
      </c>
      <c r="G3656" t="s">
        <v>172</v>
      </c>
      <c r="H3656" t="s">
        <v>147</v>
      </c>
      <c r="I3656">
        <v>47401</v>
      </c>
      <c r="J3656" t="s">
        <v>22</v>
      </c>
      <c r="K3656" t="s">
        <v>43</v>
      </c>
      <c r="L3656" t="s">
        <v>45</v>
      </c>
      <c r="M3656" t="s">
        <v>46</v>
      </c>
      <c r="N3656" s="5">
        <v>10.47</v>
      </c>
      <c r="O3656" s="7">
        <v>3</v>
      </c>
      <c r="P3656" s="5">
        <v>7.47</v>
      </c>
      <c r="Q3656" s="5">
        <v>3</v>
      </c>
      <c r="R3656" s="22">
        <f>Tabla1[[#This Row],[Fecha de Envío]]-Tabla1[[#This Row],[Fecha de Orden]]</f>
        <v>15</v>
      </c>
      <c r="S3656" s="24">
        <f>YEAR(Tabla1[[#This Row],[Fecha de Orden]])</f>
        <v>2023</v>
      </c>
      <c r="T3656" t="str">
        <f>VLOOKUP(Tabla1[[#This Row],[Nombre del Producto]],Tabla2[[Nombre Producto]:[Costo Unitario]],2,FALSE)</f>
        <v>Lot's O' Nuts</v>
      </c>
      <c r="U3656" t="str">
        <f>VLOOKUP(Tabla1[[#This Row],[Fábrica]],Tabla3[],4,FALSE)</f>
        <v>Arizona</v>
      </c>
    </row>
    <row r="3657" spans="1:21" x14ac:dyDescent="0.25">
      <c r="A3657" t="s">
        <v>4445</v>
      </c>
      <c r="B3657" s="3">
        <v>44988</v>
      </c>
      <c r="C3657" s="3">
        <v>45001</v>
      </c>
      <c r="D3657" t="s">
        <v>39</v>
      </c>
      <c r="E3657">
        <v>116799</v>
      </c>
      <c r="F3657" t="s">
        <v>19</v>
      </c>
      <c r="G3657" t="s">
        <v>941</v>
      </c>
      <c r="H3657" t="s">
        <v>42</v>
      </c>
      <c r="I3657">
        <v>79762</v>
      </c>
      <c r="J3657" t="s">
        <v>22</v>
      </c>
      <c r="K3657" t="s">
        <v>43</v>
      </c>
      <c r="L3657" t="s">
        <v>27</v>
      </c>
      <c r="M3657" t="s">
        <v>28</v>
      </c>
      <c r="N3657" s="5">
        <v>18</v>
      </c>
      <c r="O3657" s="7">
        <v>5</v>
      </c>
      <c r="P3657" s="5">
        <v>12.5</v>
      </c>
      <c r="Q3657" s="5">
        <v>5.5</v>
      </c>
      <c r="R3657" s="22">
        <f>Tabla1[[#This Row],[Fecha de Envío]]-Tabla1[[#This Row],[Fecha de Orden]]</f>
        <v>13</v>
      </c>
      <c r="S3657" s="24">
        <f>YEAR(Tabla1[[#This Row],[Fecha de Orden]])</f>
        <v>2023</v>
      </c>
      <c r="T3657" t="str">
        <f>VLOOKUP(Tabla1[[#This Row],[Nombre del Producto]],Tabla2[[Nombre Producto]:[Costo Unitario]],2,FALSE)</f>
        <v>Lot's O' Nuts</v>
      </c>
      <c r="U3657" t="str">
        <f>VLOOKUP(Tabla1[[#This Row],[Fábrica]],Tabla3[],4,FALSE)</f>
        <v>Arizona</v>
      </c>
    </row>
    <row r="3658" spans="1:21" x14ac:dyDescent="0.25">
      <c r="A3658" t="s">
        <v>8862</v>
      </c>
      <c r="B3658" s="3">
        <v>44988</v>
      </c>
      <c r="C3658" s="3">
        <v>44998</v>
      </c>
      <c r="D3658" t="s">
        <v>82</v>
      </c>
      <c r="E3658">
        <v>120005</v>
      </c>
      <c r="F3658" t="s">
        <v>19</v>
      </c>
      <c r="G3658" t="s">
        <v>20</v>
      </c>
      <c r="H3658" t="s">
        <v>21</v>
      </c>
      <c r="I3658">
        <v>94110</v>
      </c>
      <c r="J3658" t="s">
        <v>22</v>
      </c>
      <c r="K3658" t="s">
        <v>23</v>
      </c>
      <c r="L3658" t="s">
        <v>45</v>
      </c>
      <c r="M3658" t="s">
        <v>46</v>
      </c>
      <c r="N3658" s="5">
        <v>10.47</v>
      </c>
      <c r="O3658" s="7">
        <v>3</v>
      </c>
      <c r="P3658" s="5">
        <v>7.47</v>
      </c>
      <c r="Q3658" s="5">
        <v>3</v>
      </c>
      <c r="R3658" s="22">
        <f>Tabla1[[#This Row],[Fecha de Envío]]-Tabla1[[#This Row],[Fecha de Orden]]</f>
        <v>10</v>
      </c>
      <c r="S3658" s="24">
        <f>YEAR(Tabla1[[#This Row],[Fecha de Orden]])</f>
        <v>2023</v>
      </c>
      <c r="T3658" t="str">
        <f>VLOOKUP(Tabla1[[#This Row],[Nombre del Producto]],Tabla2[[Nombre Producto]:[Costo Unitario]],2,FALSE)</f>
        <v>Lot's O' Nuts</v>
      </c>
      <c r="U3658" t="str">
        <f>VLOOKUP(Tabla1[[#This Row],[Fábrica]],Tabla3[],4,FALSE)</f>
        <v>Arizona</v>
      </c>
    </row>
    <row r="3659" spans="1:21" x14ac:dyDescent="0.25">
      <c r="A3659" t="s">
        <v>8863</v>
      </c>
      <c r="B3659" s="3">
        <v>44988</v>
      </c>
      <c r="C3659" s="3">
        <v>44998</v>
      </c>
      <c r="D3659" t="s">
        <v>82</v>
      </c>
      <c r="E3659">
        <v>120005</v>
      </c>
      <c r="F3659" t="s">
        <v>19</v>
      </c>
      <c r="G3659" t="s">
        <v>20</v>
      </c>
      <c r="H3659" t="s">
        <v>21</v>
      </c>
      <c r="I3659">
        <v>94110</v>
      </c>
      <c r="J3659" t="s">
        <v>22</v>
      </c>
      <c r="K3659" t="s">
        <v>23</v>
      </c>
      <c r="L3659" t="s">
        <v>33</v>
      </c>
      <c r="M3659" t="s">
        <v>34</v>
      </c>
      <c r="N3659" s="5">
        <v>10.8</v>
      </c>
      <c r="O3659" s="7">
        <v>3</v>
      </c>
      <c r="P3659" s="5">
        <v>7.2</v>
      </c>
      <c r="Q3659" s="5">
        <v>3.6</v>
      </c>
      <c r="R3659" s="22">
        <f>Tabla1[[#This Row],[Fecha de Envío]]-Tabla1[[#This Row],[Fecha de Orden]]</f>
        <v>10</v>
      </c>
      <c r="S3659" s="24">
        <f>YEAR(Tabla1[[#This Row],[Fecha de Orden]])</f>
        <v>2023</v>
      </c>
      <c r="T3659" t="str">
        <f>VLOOKUP(Tabla1[[#This Row],[Nombre del Producto]],Tabla2[[Nombre Producto]:[Costo Unitario]],2,FALSE)</f>
        <v>Lot's O' Nuts</v>
      </c>
      <c r="U3659" t="str">
        <f>VLOOKUP(Tabla1[[#This Row],[Fábrica]],Tabla3[],4,FALSE)</f>
        <v>Arizona</v>
      </c>
    </row>
    <row r="3660" spans="1:21" x14ac:dyDescent="0.25">
      <c r="A3660" t="s">
        <v>3293</v>
      </c>
      <c r="B3660" s="3">
        <v>44989</v>
      </c>
      <c r="C3660" s="3">
        <v>45003</v>
      </c>
      <c r="D3660" t="s">
        <v>18</v>
      </c>
      <c r="E3660">
        <v>158358</v>
      </c>
      <c r="F3660" t="s">
        <v>19</v>
      </c>
      <c r="G3660" t="s">
        <v>3294</v>
      </c>
      <c r="H3660" t="s">
        <v>137</v>
      </c>
      <c r="I3660">
        <v>3820</v>
      </c>
      <c r="J3660" t="s">
        <v>22</v>
      </c>
      <c r="K3660" t="s">
        <v>32</v>
      </c>
      <c r="L3660" t="s">
        <v>24</v>
      </c>
      <c r="M3660" t="s">
        <v>25</v>
      </c>
      <c r="N3660" s="5">
        <v>7.5</v>
      </c>
      <c r="O3660" s="7">
        <v>2</v>
      </c>
      <c r="P3660" s="5">
        <v>4.9000000000000004</v>
      </c>
      <c r="Q3660" s="5">
        <v>2.6</v>
      </c>
      <c r="R3660" s="22">
        <f>Tabla1[[#This Row],[Fecha de Envío]]-Tabla1[[#This Row],[Fecha de Orden]]</f>
        <v>14</v>
      </c>
      <c r="S3660" s="24">
        <f>YEAR(Tabla1[[#This Row],[Fecha de Orden]])</f>
        <v>2023</v>
      </c>
      <c r="T3660" t="str">
        <f>VLOOKUP(Tabla1[[#This Row],[Nombre del Producto]],Tabla2[[Nombre Producto]:[Costo Unitario]],2,FALSE)</f>
        <v>Wicked Choccy's</v>
      </c>
      <c r="U3660" t="str">
        <f>VLOOKUP(Tabla1[[#This Row],[Fábrica]],Tabla3[],4,FALSE)</f>
        <v>Georgia</v>
      </c>
    </row>
    <row r="3661" spans="1:21" x14ac:dyDescent="0.25">
      <c r="A3661" t="s">
        <v>6049</v>
      </c>
      <c r="B3661" s="3">
        <v>44989</v>
      </c>
      <c r="C3661" s="3">
        <v>45005</v>
      </c>
      <c r="D3661" t="s">
        <v>18</v>
      </c>
      <c r="E3661">
        <v>154053</v>
      </c>
      <c r="F3661" t="s">
        <v>19</v>
      </c>
      <c r="G3661" t="s">
        <v>120</v>
      </c>
      <c r="H3661" t="s">
        <v>21</v>
      </c>
      <c r="I3661">
        <v>92024</v>
      </c>
      <c r="J3661" t="s">
        <v>22</v>
      </c>
      <c r="K3661" t="s">
        <v>23</v>
      </c>
      <c r="L3661" t="s">
        <v>33</v>
      </c>
      <c r="M3661" t="s">
        <v>34</v>
      </c>
      <c r="N3661" s="5">
        <v>3.6</v>
      </c>
      <c r="O3661" s="7">
        <v>1</v>
      </c>
      <c r="P3661" s="5">
        <v>2.4</v>
      </c>
      <c r="Q3661" s="5">
        <v>1.2</v>
      </c>
      <c r="R3661" s="22">
        <f>Tabla1[[#This Row],[Fecha de Envío]]-Tabla1[[#This Row],[Fecha de Orden]]</f>
        <v>16</v>
      </c>
      <c r="S3661" s="24">
        <f>YEAR(Tabla1[[#This Row],[Fecha de Orden]])</f>
        <v>2023</v>
      </c>
      <c r="T3661" t="str">
        <f>VLOOKUP(Tabla1[[#This Row],[Nombre del Producto]],Tabla2[[Nombre Producto]:[Costo Unitario]],2,FALSE)</f>
        <v>Lot's O' Nuts</v>
      </c>
      <c r="U3661" t="str">
        <f>VLOOKUP(Tabla1[[#This Row],[Fábrica]],Tabla3[],4,FALSE)</f>
        <v>Arizona</v>
      </c>
    </row>
    <row r="3662" spans="1:21" x14ac:dyDescent="0.25">
      <c r="A3662" t="s">
        <v>7404</v>
      </c>
      <c r="B3662" s="3">
        <v>44989</v>
      </c>
      <c r="C3662" s="3">
        <v>45003</v>
      </c>
      <c r="D3662" t="s">
        <v>18</v>
      </c>
      <c r="E3662">
        <v>164637</v>
      </c>
      <c r="F3662" t="s">
        <v>19</v>
      </c>
      <c r="G3662" t="s">
        <v>7405</v>
      </c>
      <c r="H3662" t="s">
        <v>147</v>
      </c>
      <c r="I3662">
        <v>46544</v>
      </c>
      <c r="J3662" t="s">
        <v>22</v>
      </c>
      <c r="K3662" t="s">
        <v>43</v>
      </c>
      <c r="L3662" t="s">
        <v>24</v>
      </c>
      <c r="M3662" t="s">
        <v>25</v>
      </c>
      <c r="N3662" s="5">
        <v>11.25</v>
      </c>
      <c r="O3662" s="7">
        <v>3</v>
      </c>
      <c r="P3662" s="5">
        <v>7.35</v>
      </c>
      <c r="Q3662" s="5">
        <v>3.9</v>
      </c>
      <c r="R3662" s="22">
        <f>Tabla1[[#This Row],[Fecha de Envío]]-Tabla1[[#This Row],[Fecha de Orden]]</f>
        <v>14</v>
      </c>
      <c r="S3662" s="24">
        <f>YEAR(Tabla1[[#This Row],[Fecha de Orden]])</f>
        <v>2023</v>
      </c>
      <c r="T3662" t="str">
        <f>VLOOKUP(Tabla1[[#This Row],[Nombre del Producto]],Tabla2[[Nombre Producto]:[Costo Unitario]],2,FALSE)</f>
        <v>Wicked Choccy's</v>
      </c>
      <c r="U3662" t="str">
        <f>VLOOKUP(Tabla1[[#This Row],[Fábrica]],Tabla3[],4,FALSE)</f>
        <v>Georgia</v>
      </c>
    </row>
    <row r="3663" spans="1:21" x14ac:dyDescent="0.25">
      <c r="A3663" t="s">
        <v>7516</v>
      </c>
      <c r="B3663" s="3">
        <v>44989</v>
      </c>
      <c r="C3663" s="3">
        <v>45003</v>
      </c>
      <c r="D3663" t="s">
        <v>71</v>
      </c>
      <c r="E3663">
        <v>122518</v>
      </c>
      <c r="F3663" t="s">
        <v>19</v>
      </c>
      <c r="G3663" t="s">
        <v>529</v>
      </c>
      <c r="H3663" t="s">
        <v>255</v>
      </c>
      <c r="I3663">
        <v>33180</v>
      </c>
      <c r="J3663" t="s">
        <v>22</v>
      </c>
      <c r="K3663" t="s">
        <v>66</v>
      </c>
      <c r="L3663" t="s">
        <v>36</v>
      </c>
      <c r="M3663" t="s">
        <v>37</v>
      </c>
      <c r="N3663" s="5">
        <v>13</v>
      </c>
      <c r="O3663" s="7">
        <v>4</v>
      </c>
      <c r="P3663" s="5">
        <v>8.44</v>
      </c>
      <c r="Q3663" s="5">
        <v>4.5599999999999996</v>
      </c>
      <c r="R3663" s="22">
        <f>Tabla1[[#This Row],[Fecha de Envío]]-Tabla1[[#This Row],[Fecha de Orden]]</f>
        <v>14</v>
      </c>
      <c r="S3663" s="24">
        <f>YEAR(Tabla1[[#This Row],[Fecha de Orden]])</f>
        <v>2023</v>
      </c>
      <c r="T3663" t="str">
        <f>VLOOKUP(Tabla1[[#This Row],[Nombre del Producto]],Tabla2[[Nombre Producto]:[Costo Unitario]],2,FALSE)</f>
        <v>Wicked Choccy's</v>
      </c>
      <c r="U3663" t="str">
        <f>VLOOKUP(Tabla1[[#This Row],[Fábrica]],Tabla3[],4,FALSE)</f>
        <v>Georgia</v>
      </c>
    </row>
    <row r="3664" spans="1:21" x14ac:dyDescent="0.25">
      <c r="A3664" t="s">
        <v>7734</v>
      </c>
      <c r="B3664" s="3">
        <v>44990</v>
      </c>
      <c r="C3664" s="3">
        <v>45006</v>
      </c>
      <c r="D3664" t="s">
        <v>18</v>
      </c>
      <c r="E3664">
        <v>165218</v>
      </c>
      <c r="F3664" t="s">
        <v>19</v>
      </c>
      <c r="G3664" t="s">
        <v>186</v>
      </c>
      <c r="H3664" t="s">
        <v>42</v>
      </c>
      <c r="I3664">
        <v>75220</v>
      </c>
      <c r="J3664" t="s">
        <v>22</v>
      </c>
      <c r="K3664" t="s">
        <v>43</v>
      </c>
      <c r="L3664" t="s">
        <v>45</v>
      </c>
      <c r="M3664" t="s">
        <v>46</v>
      </c>
      <c r="N3664" s="5">
        <v>10.47</v>
      </c>
      <c r="O3664" s="7">
        <v>3</v>
      </c>
      <c r="P3664" s="5">
        <v>7.47</v>
      </c>
      <c r="Q3664" s="5">
        <v>3</v>
      </c>
      <c r="R3664" s="22">
        <f>Tabla1[[#This Row],[Fecha de Envío]]-Tabla1[[#This Row],[Fecha de Orden]]</f>
        <v>16</v>
      </c>
      <c r="S3664" s="24">
        <f>YEAR(Tabla1[[#This Row],[Fecha de Orden]])</f>
        <v>2023</v>
      </c>
      <c r="T3664" t="str">
        <f>VLOOKUP(Tabla1[[#This Row],[Nombre del Producto]],Tabla2[[Nombre Producto]:[Costo Unitario]],2,FALSE)</f>
        <v>Lot's O' Nuts</v>
      </c>
      <c r="U3664" t="str">
        <f>VLOOKUP(Tabla1[[#This Row],[Fábrica]],Tabla3[],4,FALSE)</f>
        <v>Arizona</v>
      </c>
    </row>
    <row r="3665" spans="1:21" x14ac:dyDescent="0.25">
      <c r="A3665" t="s">
        <v>7735</v>
      </c>
      <c r="B3665" s="3">
        <v>44990</v>
      </c>
      <c r="C3665" s="3">
        <v>45006</v>
      </c>
      <c r="D3665" t="s">
        <v>18</v>
      </c>
      <c r="E3665">
        <v>165218</v>
      </c>
      <c r="F3665" t="s">
        <v>19</v>
      </c>
      <c r="G3665" t="s">
        <v>186</v>
      </c>
      <c r="H3665" t="s">
        <v>42</v>
      </c>
      <c r="I3665">
        <v>75220</v>
      </c>
      <c r="J3665" t="s">
        <v>22</v>
      </c>
      <c r="K3665" t="s">
        <v>43</v>
      </c>
      <c r="L3665" t="s">
        <v>36</v>
      </c>
      <c r="M3665" t="s">
        <v>37</v>
      </c>
      <c r="N3665" s="5">
        <v>3.25</v>
      </c>
      <c r="O3665" s="7">
        <v>1</v>
      </c>
      <c r="P3665" s="5">
        <v>2.11</v>
      </c>
      <c r="Q3665" s="5">
        <v>1.1399999999999999</v>
      </c>
      <c r="R3665" s="22">
        <f>Tabla1[[#This Row],[Fecha de Envío]]-Tabla1[[#This Row],[Fecha de Orden]]</f>
        <v>16</v>
      </c>
      <c r="S3665" s="24">
        <f>YEAR(Tabla1[[#This Row],[Fecha de Orden]])</f>
        <v>2023</v>
      </c>
      <c r="T3665" t="str">
        <f>VLOOKUP(Tabla1[[#This Row],[Nombre del Producto]],Tabla2[[Nombre Producto]:[Costo Unitario]],2,FALSE)</f>
        <v>Wicked Choccy's</v>
      </c>
      <c r="U3665" t="str">
        <f>VLOOKUP(Tabla1[[#This Row],[Fábrica]],Tabla3[],4,FALSE)</f>
        <v>Georgia</v>
      </c>
    </row>
    <row r="3666" spans="1:21" x14ac:dyDescent="0.25">
      <c r="A3666" t="s">
        <v>4160</v>
      </c>
      <c r="B3666" s="3">
        <v>44991</v>
      </c>
      <c r="C3666" s="3">
        <v>45005</v>
      </c>
      <c r="D3666" t="s">
        <v>18</v>
      </c>
      <c r="E3666">
        <v>155173</v>
      </c>
      <c r="F3666" t="s">
        <v>19</v>
      </c>
      <c r="G3666" t="s">
        <v>144</v>
      </c>
      <c r="H3666" t="s">
        <v>101</v>
      </c>
      <c r="I3666">
        <v>19120</v>
      </c>
      <c r="J3666" t="s">
        <v>22</v>
      </c>
      <c r="K3666" t="s">
        <v>32</v>
      </c>
      <c r="L3666" t="s">
        <v>45</v>
      </c>
      <c r="M3666" t="s">
        <v>46</v>
      </c>
      <c r="N3666" s="5">
        <v>3.49</v>
      </c>
      <c r="O3666" s="7">
        <v>1</v>
      </c>
      <c r="P3666" s="5">
        <v>2.4900000000000002</v>
      </c>
      <c r="Q3666" s="5">
        <v>1</v>
      </c>
      <c r="R3666" s="22">
        <f>Tabla1[[#This Row],[Fecha de Envío]]-Tabla1[[#This Row],[Fecha de Orden]]</f>
        <v>14</v>
      </c>
      <c r="S3666" s="24">
        <f>YEAR(Tabla1[[#This Row],[Fecha de Orden]])</f>
        <v>2023</v>
      </c>
      <c r="T3666" t="str">
        <f>VLOOKUP(Tabla1[[#This Row],[Nombre del Producto]],Tabla2[[Nombre Producto]:[Costo Unitario]],2,FALSE)</f>
        <v>Lot's O' Nuts</v>
      </c>
      <c r="U3666" t="str">
        <f>VLOOKUP(Tabla1[[#This Row],[Fábrica]],Tabla3[],4,FALSE)</f>
        <v>Arizona</v>
      </c>
    </row>
    <row r="3667" spans="1:21" x14ac:dyDescent="0.25">
      <c r="A3667" t="s">
        <v>4161</v>
      </c>
      <c r="B3667" s="3">
        <v>44991</v>
      </c>
      <c r="C3667" s="3">
        <v>45005</v>
      </c>
      <c r="D3667" t="s">
        <v>18</v>
      </c>
      <c r="E3667">
        <v>155173</v>
      </c>
      <c r="F3667" t="s">
        <v>19</v>
      </c>
      <c r="G3667" t="s">
        <v>144</v>
      </c>
      <c r="H3667" t="s">
        <v>101</v>
      </c>
      <c r="I3667">
        <v>19120</v>
      </c>
      <c r="J3667" t="s">
        <v>22</v>
      </c>
      <c r="K3667" t="s">
        <v>32</v>
      </c>
      <c r="L3667" t="s">
        <v>36</v>
      </c>
      <c r="M3667" t="s">
        <v>37</v>
      </c>
      <c r="N3667" s="5">
        <v>9.75</v>
      </c>
      <c r="O3667" s="7">
        <v>3</v>
      </c>
      <c r="P3667" s="5">
        <v>6.33</v>
      </c>
      <c r="Q3667" s="5">
        <v>3.42</v>
      </c>
      <c r="R3667" s="22">
        <f>Tabla1[[#This Row],[Fecha de Envío]]-Tabla1[[#This Row],[Fecha de Orden]]</f>
        <v>14</v>
      </c>
      <c r="S3667" s="24">
        <f>YEAR(Tabla1[[#This Row],[Fecha de Orden]])</f>
        <v>2023</v>
      </c>
      <c r="T3667" t="str">
        <f>VLOOKUP(Tabla1[[#This Row],[Nombre del Producto]],Tabla2[[Nombre Producto]:[Costo Unitario]],2,FALSE)</f>
        <v>Wicked Choccy's</v>
      </c>
      <c r="U3667" t="str">
        <f>VLOOKUP(Tabla1[[#This Row],[Fábrica]],Tabla3[],4,FALSE)</f>
        <v>Georgia</v>
      </c>
    </row>
    <row r="3668" spans="1:21" x14ac:dyDescent="0.25">
      <c r="A3668" t="s">
        <v>4162</v>
      </c>
      <c r="B3668" s="3">
        <v>44991</v>
      </c>
      <c r="C3668" s="3">
        <v>45005</v>
      </c>
      <c r="D3668" t="s">
        <v>18</v>
      </c>
      <c r="E3668">
        <v>155173</v>
      </c>
      <c r="F3668" t="s">
        <v>19</v>
      </c>
      <c r="G3668" t="s">
        <v>144</v>
      </c>
      <c r="H3668" t="s">
        <v>101</v>
      </c>
      <c r="I3668">
        <v>19120</v>
      </c>
      <c r="J3668" t="s">
        <v>22</v>
      </c>
      <c r="K3668" t="s">
        <v>32</v>
      </c>
      <c r="L3668" t="s">
        <v>24</v>
      </c>
      <c r="M3668" t="s">
        <v>25</v>
      </c>
      <c r="N3668" s="5">
        <v>7.5</v>
      </c>
      <c r="O3668" s="7">
        <v>2</v>
      </c>
      <c r="P3668" s="5">
        <v>4.9000000000000004</v>
      </c>
      <c r="Q3668" s="5">
        <v>2.6</v>
      </c>
      <c r="R3668" s="22">
        <f>Tabla1[[#This Row],[Fecha de Envío]]-Tabla1[[#This Row],[Fecha de Orden]]</f>
        <v>14</v>
      </c>
      <c r="S3668" s="24">
        <f>YEAR(Tabla1[[#This Row],[Fecha de Orden]])</f>
        <v>2023</v>
      </c>
      <c r="T3668" t="str">
        <f>VLOOKUP(Tabla1[[#This Row],[Nombre del Producto]],Tabla2[[Nombre Producto]:[Costo Unitario]],2,FALSE)</f>
        <v>Wicked Choccy's</v>
      </c>
      <c r="U3668" t="str">
        <f>VLOOKUP(Tabla1[[#This Row],[Fábrica]],Tabla3[],4,FALSE)</f>
        <v>Georgia</v>
      </c>
    </row>
    <row r="3669" spans="1:21" x14ac:dyDescent="0.25">
      <c r="A3669" t="s">
        <v>5439</v>
      </c>
      <c r="B3669" s="3">
        <v>44991</v>
      </c>
      <c r="C3669" s="3">
        <v>45007</v>
      </c>
      <c r="D3669" t="s">
        <v>18</v>
      </c>
      <c r="E3669">
        <v>110898</v>
      </c>
      <c r="F3669" t="s">
        <v>19</v>
      </c>
      <c r="G3669" t="s">
        <v>239</v>
      </c>
      <c r="H3669" t="s">
        <v>173</v>
      </c>
      <c r="I3669">
        <v>60623</v>
      </c>
      <c r="J3669" t="s">
        <v>22</v>
      </c>
      <c r="K3669" t="s">
        <v>43</v>
      </c>
      <c r="L3669" t="s">
        <v>24</v>
      </c>
      <c r="M3669" t="s">
        <v>25</v>
      </c>
      <c r="N3669" s="5">
        <v>18.75</v>
      </c>
      <c r="O3669" s="7">
        <v>5</v>
      </c>
      <c r="P3669" s="5">
        <v>12.25</v>
      </c>
      <c r="Q3669" s="5">
        <v>6.5</v>
      </c>
      <c r="R3669" s="22">
        <f>Tabla1[[#This Row],[Fecha de Envío]]-Tabla1[[#This Row],[Fecha de Orden]]</f>
        <v>16</v>
      </c>
      <c r="S3669" s="24">
        <f>YEAR(Tabla1[[#This Row],[Fecha de Orden]])</f>
        <v>2023</v>
      </c>
      <c r="T3669" t="str">
        <f>VLOOKUP(Tabla1[[#This Row],[Nombre del Producto]],Tabla2[[Nombre Producto]:[Costo Unitario]],2,FALSE)</f>
        <v>Wicked Choccy's</v>
      </c>
      <c r="U3669" t="str">
        <f>VLOOKUP(Tabla1[[#This Row],[Fábrica]],Tabla3[],4,FALSE)</f>
        <v>Georgia</v>
      </c>
    </row>
    <row r="3670" spans="1:21" x14ac:dyDescent="0.25">
      <c r="A3670" t="s">
        <v>5440</v>
      </c>
      <c r="B3670" s="3">
        <v>44991</v>
      </c>
      <c r="C3670" s="3">
        <v>45007</v>
      </c>
      <c r="D3670" t="s">
        <v>18</v>
      </c>
      <c r="E3670">
        <v>110898</v>
      </c>
      <c r="F3670" t="s">
        <v>19</v>
      </c>
      <c r="G3670" t="s">
        <v>239</v>
      </c>
      <c r="H3670" t="s">
        <v>173</v>
      </c>
      <c r="I3670">
        <v>60623</v>
      </c>
      <c r="J3670" t="s">
        <v>22</v>
      </c>
      <c r="K3670" t="s">
        <v>43</v>
      </c>
      <c r="L3670" t="s">
        <v>27</v>
      </c>
      <c r="M3670" t="s">
        <v>28</v>
      </c>
      <c r="N3670" s="5">
        <v>7.2</v>
      </c>
      <c r="O3670" s="7">
        <v>2</v>
      </c>
      <c r="P3670" s="5">
        <v>5</v>
      </c>
      <c r="Q3670" s="5">
        <v>2.2000000000000002</v>
      </c>
      <c r="R3670" s="22">
        <f>Tabla1[[#This Row],[Fecha de Envío]]-Tabla1[[#This Row],[Fecha de Orden]]</f>
        <v>16</v>
      </c>
      <c r="S3670" s="24">
        <f>YEAR(Tabla1[[#This Row],[Fecha de Orden]])</f>
        <v>2023</v>
      </c>
      <c r="T3670" t="str">
        <f>VLOOKUP(Tabla1[[#This Row],[Nombre del Producto]],Tabla2[[Nombre Producto]:[Costo Unitario]],2,FALSE)</f>
        <v>Lot's O' Nuts</v>
      </c>
      <c r="U3670" t="str">
        <f>VLOOKUP(Tabla1[[#This Row],[Fábrica]],Tabla3[],4,FALSE)</f>
        <v>Arizona</v>
      </c>
    </row>
    <row r="3671" spans="1:21" x14ac:dyDescent="0.25">
      <c r="A3671" t="s">
        <v>5441</v>
      </c>
      <c r="B3671" s="3">
        <v>44991</v>
      </c>
      <c r="C3671" s="3">
        <v>45007</v>
      </c>
      <c r="D3671" t="s">
        <v>18</v>
      </c>
      <c r="E3671">
        <v>110898</v>
      </c>
      <c r="F3671" t="s">
        <v>19</v>
      </c>
      <c r="G3671" t="s">
        <v>239</v>
      </c>
      <c r="H3671" t="s">
        <v>173</v>
      </c>
      <c r="I3671">
        <v>60623</v>
      </c>
      <c r="J3671" t="s">
        <v>22</v>
      </c>
      <c r="K3671" t="s">
        <v>43</v>
      </c>
      <c r="L3671" t="s">
        <v>33</v>
      </c>
      <c r="M3671" t="s">
        <v>34</v>
      </c>
      <c r="N3671" s="5">
        <v>14.4</v>
      </c>
      <c r="O3671" s="7">
        <v>4</v>
      </c>
      <c r="P3671" s="5">
        <v>9.6</v>
      </c>
      <c r="Q3671" s="5">
        <v>4.8</v>
      </c>
      <c r="R3671" s="22">
        <f>Tabla1[[#This Row],[Fecha de Envío]]-Tabla1[[#This Row],[Fecha de Orden]]</f>
        <v>16</v>
      </c>
      <c r="S3671" s="24">
        <f>YEAR(Tabla1[[#This Row],[Fecha de Orden]])</f>
        <v>2023</v>
      </c>
      <c r="T3671" t="str">
        <f>VLOOKUP(Tabla1[[#This Row],[Nombre del Producto]],Tabla2[[Nombre Producto]:[Costo Unitario]],2,FALSE)</f>
        <v>Lot's O' Nuts</v>
      </c>
      <c r="U3671" t="str">
        <f>VLOOKUP(Tabla1[[#This Row],[Fábrica]],Tabla3[],4,FALSE)</f>
        <v>Arizona</v>
      </c>
    </row>
    <row r="3672" spans="1:21" x14ac:dyDescent="0.25">
      <c r="A3672" t="s">
        <v>3079</v>
      </c>
      <c r="B3672" s="3">
        <v>44992</v>
      </c>
      <c r="C3672" s="3">
        <v>45007</v>
      </c>
      <c r="D3672" t="s">
        <v>18</v>
      </c>
      <c r="E3672">
        <v>137547</v>
      </c>
      <c r="F3672" t="s">
        <v>19</v>
      </c>
      <c r="G3672" t="s">
        <v>920</v>
      </c>
      <c r="H3672" t="s">
        <v>42</v>
      </c>
      <c r="I3672">
        <v>76106</v>
      </c>
      <c r="J3672" t="s">
        <v>22</v>
      </c>
      <c r="K3672" t="s">
        <v>43</v>
      </c>
      <c r="L3672" t="s">
        <v>24</v>
      </c>
      <c r="M3672" t="s">
        <v>25</v>
      </c>
      <c r="N3672" s="5">
        <v>11.25</v>
      </c>
      <c r="O3672" s="7">
        <v>3</v>
      </c>
      <c r="P3672" s="5">
        <v>7.35</v>
      </c>
      <c r="Q3672" s="5">
        <v>3.9</v>
      </c>
      <c r="R3672" s="22">
        <f>Tabla1[[#This Row],[Fecha de Envío]]-Tabla1[[#This Row],[Fecha de Orden]]</f>
        <v>15</v>
      </c>
      <c r="S3672" s="24">
        <f>YEAR(Tabla1[[#This Row],[Fecha de Orden]])</f>
        <v>2023</v>
      </c>
      <c r="T3672" t="str">
        <f>VLOOKUP(Tabla1[[#This Row],[Nombre del Producto]],Tabla2[[Nombre Producto]:[Costo Unitario]],2,FALSE)</f>
        <v>Wicked Choccy's</v>
      </c>
      <c r="U3672" t="str">
        <f>VLOOKUP(Tabla1[[#This Row],[Fábrica]],Tabla3[],4,FALSE)</f>
        <v>Georgia</v>
      </c>
    </row>
    <row r="3673" spans="1:21" x14ac:dyDescent="0.25">
      <c r="A3673" t="s">
        <v>1011</v>
      </c>
      <c r="B3673" s="3">
        <v>44993</v>
      </c>
      <c r="C3673" s="3">
        <v>45007</v>
      </c>
      <c r="D3673" t="s">
        <v>18</v>
      </c>
      <c r="E3673">
        <v>111976</v>
      </c>
      <c r="F3673" t="s">
        <v>19</v>
      </c>
      <c r="G3673" t="s">
        <v>144</v>
      </c>
      <c r="H3673" t="s">
        <v>101</v>
      </c>
      <c r="I3673">
        <v>19120</v>
      </c>
      <c r="J3673" t="s">
        <v>22</v>
      </c>
      <c r="K3673" t="s">
        <v>32</v>
      </c>
      <c r="L3673" t="s">
        <v>45</v>
      </c>
      <c r="M3673" t="s">
        <v>46</v>
      </c>
      <c r="N3673" s="5">
        <v>6.98</v>
      </c>
      <c r="O3673" s="7">
        <v>2</v>
      </c>
      <c r="P3673" s="5">
        <v>4.9800000000000004</v>
      </c>
      <c r="Q3673" s="5">
        <v>2</v>
      </c>
      <c r="R3673" s="22">
        <f>Tabla1[[#This Row],[Fecha de Envío]]-Tabla1[[#This Row],[Fecha de Orden]]</f>
        <v>14</v>
      </c>
      <c r="S3673" s="24">
        <f>YEAR(Tabla1[[#This Row],[Fecha de Orden]])</f>
        <v>2023</v>
      </c>
      <c r="T3673" t="str">
        <f>VLOOKUP(Tabla1[[#This Row],[Nombre del Producto]],Tabla2[[Nombre Producto]:[Costo Unitario]],2,FALSE)</f>
        <v>Lot's O' Nuts</v>
      </c>
      <c r="U3673" t="str">
        <f>VLOOKUP(Tabla1[[#This Row],[Fábrica]],Tabla3[],4,FALSE)</f>
        <v>Arizona</v>
      </c>
    </row>
    <row r="3674" spans="1:21" x14ac:dyDescent="0.25">
      <c r="A3674" t="s">
        <v>1012</v>
      </c>
      <c r="B3674" s="3">
        <v>44993</v>
      </c>
      <c r="C3674" s="3">
        <v>45007</v>
      </c>
      <c r="D3674" t="s">
        <v>18</v>
      </c>
      <c r="E3674">
        <v>111976</v>
      </c>
      <c r="F3674" t="s">
        <v>19</v>
      </c>
      <c r="G3674" t="s">
        <v>144</v>
      </c>
      <c r="H3674" t="s">
        <v>101</v>
      </c>
      <c r="I3674">
        <v>19120</v>
      </c>
      <c r="J3674" t="s">
        <v>22</v>
      </c>
      <c r="K3674" t="s">
        <v>32</v>
      </c>
      <c r="L3674" t="s">
        <v>24</v>
      </c>
      <c r="M3674" t="s">
        <v>25</v>
      </c>
      <c r="N3674" s="5">
        <v>15</v>
      </c>
      <c r="O3674" s="7">
        <v>4</v>
      </c>
      <c r="P3674" s="5">
        <v>9.8000000000000007</v>
      </c>
      <c r="Q3674" s="5">
        <v>5.2</v>
      </c>
      <c r="R3674" s="22">
        <f>Tabla1[[#This Row],[Fecha de Envío]]-Tabla1[[#This Row],[Fecha de Orden]]</f>
        <v>14</v>
      </c>
      <c r="S3674" s="24">
        <f>YEAR(Tabla1[[#This Row],[Fecha de Orden]])</f>
        <v>2023</v>
      </c>
      <c r="T3674" t="str">
        <f>VLOOKUP(Tabla1[[#This Row],[Nombre del Producto]],Tabla2[[Nombre Producto]:[Costo Unitario]],2,FALSE)</f>
        <v>Wicked Choccy's</v>
      </c>
      <c r="U3674" t="str">
        <f>VLOOKUP(Tabla1[[#This Row],[Fábrica]],Tabla3[],4,FALSE)</f>
        <v>Georgia</v>
      </c>
    </row>
    <row r="3675" spans="1:21" x14ac:dyDescent="0.25">
      <c r="A3675" t="s">
        <v>3635</v>
      </c>
      <c r="B3675" s="3">
        <v>44993</v>
      </c>
      <c r="C3675" s="3">
        <v>45007</v>
      </c>
      <c r="D3675" t="s">
        <v>18</v>
      </c>
      <c r="E3675">
        <v>137337</v>
      </c>
      <c r="F3675" t="s">
        <v>19</v>
      </c>
      <c r="G3675" t="s">
        <v>30</v>
      </c>
      <c r="H3675" t="s">
        <v>31</v>
      </c>
      <c r="I3675">
        <v>10011</v>
      </c>
      <c r="J3675" t="s">
        <v>22</v>
      </c>
      <c r="K3675" t="s">
        <v>32</v>
      </c>
      <c r="L3675" t="s">
        <v>24</v>
      </c>
      <c r="M3675" t="s">
        <v>25</v>
      </c>
      <c r="N3675" s="5">
        <v>30</v>
      </c>
      <c r="O3675" s="7">
        <v>8</v>
      </c>
      <c r="P3675" s="5">
        <v>19.600000000000001</v>
      </c>
      <c r="Q3675" s="5">
        <v>10.4</v>
      </c>
      <c r="R3675" s="22">
        <f>Tabla1[[#This Row],[Fecha de Envío]]-Tabla1[[#This Row],[Fecha de Orden]]</f>
        <v>14</v>
      </c>
      <c r="S3675" s="24">
        <f>YEAR(Tabla1[[#This Row],[Fecha de Orden]])</f>
        <v>2023</v>
      </c>
      <c r="T3675" t="str">
        <f>VLOOKUP(Tabla1[[#This Row],[Nombre del Producto]],Tabla2[[Nombre Producto]:[Costo Unitario]],2,FALSE)</f>
        <v>Wicked Choccy's</v>
      </c>
      <c r="U3675" t="str">
        <f>VLOOKUP(Tabla1[[#This Row],[Fábrica]],Tabla3[],4,FALSE)</f>
        <v>Georgia</v>
      </c>
    </row>
    <row r="3676" spans="1:21" x14ac:dyDescent="0.25">
      <c r="A3676" t="s">
        <v>3636</v>
      </c>
      <c r="B3676" s="3">
        <v>44993</v>
      </c>
      <c r="C3676" s="3">
        <v>45007</v>
      </c>
      <c r="D3676" t="s">
        <v>18</v>
      </c>
      <c r="E3676">
        <v>137337</v>
      </c>
      <c r="F3676" t="s">
        <v>19</v>
      </c>
      <c r="G3676" t="s">
        <v>30</v>
      </c>
      <c r="H3676" t="s">
        <v>31</v>
      </c>
      <c r="I3676">
        <v>10011</v>
      </c>
      <c r="J3676" t="s">
        <v>22</v>
      </c>
      <c r="K3676" t="s">
        <v>32</v>
      </c>
      <c r="L3676" t="s">
        <v>36</v>
      </c>
      <c r="M3676" t="s">
        <v>37</v>
      </c>
      <c r="N3676" s="5">
        <v>6.5</v>
      </c>
      <c r="O3676" s="7">
        <v>2</v>
      </c>
      <c r="P3676" s="5">
        <v>4.22</v>
      </c>
      <c r="Q3676" s="5">
        <v>2.2799999999999998</v>
      </c>
      <c r="R3676" s="22">
        <f>Tabla1[[#This Row],[Fecha de Envío]]-Tabla1[[#This Row],[Fecha de Orden]]</f>
        <v>14</v>
      </c>
      <c r="S3676" s="24">
        <f>YEAR(Tabla1[[#This Row],[Fecha de Orden]])</f>
        <v>2023</v>
      </c>
      <c r="T3676" t="str">
        <f>VLOOKUP(Tabla1[[#This Row],[Nombre del Producto]],Tabla2[[Nombre Producto]:[Costo Unitario]],2,FALSE)</f>
        <v>Wicked Choccy's</v>
      </c>
      <c r="U3676" t="str">
        <f>VLOOKUP(Tabla1[[#This Row],[Fábrica]],Tabla3[],4,FALSE)</f>
        <v>Georgia</v>
      </c>
    </row>
    <row r="3677" spans="1:21" x14ac:dyDescent="0.25">
      <c r="A3677" t="s">
        <v>3637</v>
      </c>
      <c r="B3677" s="3">
        <v>44993</v>
      </c>
      <c r="C3677" s="3">
        <v>45007</v>
      </c>
      <c r="D3677" t="s">
        <v>18</v>
      </c>
      <c r="E3677">
        <v>137337</v>
      </c>
      <c r="F3677" t="s">
        <v>19</v>
      </c>
      <c r="G3677" t="s">
        <v>30</v>
      </c>
      <c r="H3677" t="s">
        <v>31</v>
      </c>
      <c r="I3677">
        <v>10011</v>
      </c>
      <c r="J3677" t="s">
        <v>22</v>
      </c>
      <c r="K3677" t="s">
        <v>32</v>
      </c>
      <c r="L3677" t="s">
        <v>45</v>
      </c>
      <c r="M3677" t="s">
        <v>46</v>
      </c>
      <c r="N3677" s="5">
        <v>6.98</v>
      </c>
      <c r="O3677" s="7">
        <v>2</v>
      </c>
      <c r="P3677" s="5">
        <v>4.9800000000000004</v>
      </c>
      <c r="Q3677" s="5">
        <v>2</v>
      </c>
      <c r="R3677" s="22">
        <f>Tabla1[[#This Row],[Fecha de Envío]]-Tabla1[[#This Row],[Fecha de Orden]]</f>
        <v>14</v>
      </c>
      <c r="S3677" s="24">
        <f>YEAR(Tabla1[[#This Row],[Fecha de Orden]])</f>
        <v>2023</v>
      </c>
      <c r="T3677" t="str">
        <f>VLOOKUP(Tabla1[[#This Row],[Nombre del Producto]],Tabla2[[Nombre Producto]:[Costo Unitario]],2,FALSE)</f>
        <v>Lot's O' Nuts</v>
      </c>
      <c r="U3677" t="str">
        <f>VLOOKUP(Tabla1[[#This Row],[Fábrica]],Tabla3[],4,FALSE)</f>
        <v>Arizona</v>
      </c>
    </row>
    <row r="3678" spans="1:21" x14ac:dyDescent="0.25">
      <c r="A3678" t="s">
        <v>6964</v>
      </c>
      <c r="B3678" s="3">
        <v>44993</v>
      </c>
      <c r="C3678" s="3">
        <v>45003</v>
      </c>
      <c r="D3678" t="s">
        <v>82</v>
      </c>
      <c r="E3678">
        <v>106306</v>
      </c>
      <c r="F3678" t="s">
        <v>19</v>
      </c>
      <c r="G3678" t="s">
        <v>568</v>
      </c>
      <c r="H3678" t="s">
        <v>69</v>
      </c>
      <c r="I3678">
        <v>85301</v>
      </c>
      <c r="J3678" t="s">
        <v>22</v>
      </c>
      <c r="K3678" t="s">
        <v>23</v>
      </c>
      <c r="L3678" t="s">
        <v>33</v>
      </c>
      <c r="M3678" t="s">
        <v>34</v>
      </c>
      <c r="N3678" s="5">
        <v>10.8</v>
      </c>
      <c r="O3678" s="7">
        <v>3</v>
      </c>
      <c r="P3678" s="5">
        <v>7.2</v>
      </c>
      <c r="Q3678" s="5">
        <v>3.6</v>
      </c>
      <c r="R3678" s="22">
        <f>Tabla1[[#This Row],[Fecha de Envío]]-Tabla1[[#This Row],[Fecha de Orden]]</f>
        <v>10</v>
      </c>
      <c r="S3678" s="24">
        <f>YEAR(Tabla1[[#This Row],[Fecha de Orden]])</f>
        <v>2023</v>
      </c>
      <c r="T3678" t="str">
        <f>VLOOKUP(Tabla1[[#This Row],[Nombre del Producto]],Tabla2[[Nombre Producto]:[Costo Unitario]],2,FALSE)</f>
        <v>Lot's O' Nuts</v>
      </c>
      <c r="U3678" t="str">
        <f>VLOOKUP(Tabla1[[#This Row],[Fábrica]],Tabla3[],4,FALSE)</f>
        <v>Arizona</v>
      </c>
    </row>
    <row r="3679" spans="1:21" x14ac:dyDescent="0.25">
      <c r="A3679" t="s">
        <v>8139</v>
      </c>
      <c r="B3679" s="3">
        <v>44993</v>
      </c>
      <c r="C3679" s="3">
        <v>45007</v>
      </c>
      <c r="D3679" t="s">
        <v>18</v>
      </c>
      <c r="E3679">
        <v>130400</v>
      </c>
      <c r="F3679" t="s">
        <v>19</v>
      </c>
      <c r="G3679" t="s">
        <v>186</v>
      </c>
      <c r="H3679" t="s">
        <v>42</v>
      </c>
      <c r="I3679">
        <v>75217</v>
      </c>
      <c r="J3679" t="s">
        <v>22</v>
      </c>
      <c r="K3679" t="s">
        <v>43</v>
      </c>
      <c r="L3679" t="s">
        <v>45</v>
      </c>
      <c r="M3679" t="s">
        <v>46</v>
      </c>
      <c r="N3679" s="5">
        <v>31.41</v>
      </c>
      <c r="O3679" s="7">
        <v>9</v>
      </c>
      <c r="P3679" s="5">
        <v>22.41</v>
      </c>
      <c r="Q3679" s="5">
        <v>9</v>
      </c>
      <c r="R3679" s="22">
        <f>Tabla1[[#This Row],[Fecha de Envío]]-Tabla1[[#This Row],[Fecha de Orden]]</f>
        <v>14</v>
      </c>
      <c r="S3679" s="24">
        <f>YEAR(Tabla1[[#This Row],[Fecha de Orden]])</f>
        <v>2023</v>
      </c>
      <c r="T3679" t="str">
        <f>VLOOKUP(Tabla1[[#This Row],[Nombre del Producto]],Tabla2[[Nombre Producto]:[Costo Unitario]],2,FALSE)</f>
        <v>Lot's O' Nuts</v>
      </c>
      <c r="U3679" t="str">
        <f>VLOOKUP(Tabla1[[#This Row],[Fábrica]],Tabla3[],4,FALSE)</f>
        <v>Arizona</v>
      </c>
    </row>
    <row r="3680" spans="1:21" x14ac:dyDescent="0.25">
      <c r="A3680" t="s">
        <v>8140</v>
      </c>
      <c r="B3680" s="3">
        <v>44993</v>
      </c>
      <c r="C3680" s="3">
        <v>45007</v>
      </c>
      <c r="D3680" t="s">
        <v>18</v>
      </c>
      <c r="E3680">
        <v>130400</v>
      </c>
      <c r="F3680" t="s">
        <v>19</v>
      </c>
      <c r="G3680" t="s">
        <v>186</v>
      </c>
      <c r="H3680" t="s">
        <v>42</v>
      </c>
      <c r="I3680">
        <v>75217</v>
      </c>
      <c r="J3680" t="s">
        <v>22</v>
      </c>
      <c r="K3680" t="s">
        <v>43</v>
      </c>
      <c r="L3680" t="s">
        <v>27</v>
      </c>
      <c r="M3680" t="s">
        <v>28</v>
      </c>
      <c r="N3680" s="5">
        <v>10.8</v>
      </c>
      <c r="O3680" s="7">
        <v>3</v>
      </c>
      <c r="P3680" s="5">
        <v>7.5</v>
      </c>
      <c r="Q3680" s="5">
        <v>3.3</v>
      </c>
      <c r="R3680" s="22">
        <f>Tabla1[[#This Row],[Fecha de Envío]]-Tabla1[[#This Row],[Fecha de Orden]]</f>
        <v>14</v>
      </c>
      <c r="S3680" s="24">
        <f>YEAR(Tabla1[[#This Row],[Fecha de Orden]])</f>
        <v>2023</v>
      </c>
      <c r="T3680" t="str">
        <f>VLOOKUP(Tabla1[[#This Row],[Nombre del Producto]],Tabla2[[Nombre Producto]:[Costo Unitario]],2,FALSE)</f>
        <v>Lot's O' Nuts</v>
      </c>
      <c r="U3680" t="str">
        <f>VLOOKUP(Tabla1[[#This Row],[Fábrica]],Tabla3[],4,FALSE)</f>
        <v>Arizona</v>
      </c>
    </row>
    <row r="3681" spans="1:21" x14ac:dyDescent="0.25">
      <c r="A3681" t="s">
        <v>8141</v>
      </c>
      <c r="B3681" s="3">
        <v>44993</v>
      </c>
      <c r="C3681" s="3">
        <v>45007</v>
      </c>
      <c r="D3681" t="s">
        <v>18</v>
      </c>
      <c r="E3681">
        <v>130400</v>
      </c>
      <c r="F3681" t="s">
        <v>19</v>
      </c>
      <c r="G3681" t="s">
        <v>186</v>
      </c>
      <c r="H3681" t="s">
        <v>42</v>
      </c>
      <c r="I3681">
        <v>75217</v>
      </c>
      <c r="J3681" t="s">
        <v>22</v>
      </c>
      <c r="K3681" t="s">
        <v>43</v>
      </c>
      <c r="L3681" t="s">
        <v>33</v>
      </c>
      <c r="M3681" t="s">
        <v>34</v>
      </c>
      <c r="N3681" s="5">
        <v>18</v>
      </c>
      <c r="O3681" s="7">
        <v>5</v>
      </c>
      <c r="P3681" s="5">
        <v>12</v>
      </c>
      <c r="Q3681" s="5">
        <v>6</v>
      </c>
      <c r="R3681" s="22">
        <f>Tabla1[[#This Row],[Fecha de Envío]]-Tabla1[[#This Row],[Fecha de Orden]]</f>
        <v>14</v>
      </c>
      <c r="S3681" s="24">
        <f>YEAR(Tabla1[[#This Row],[Fecha de Orden]])</f>
        <v>2023</v>
      </c>
      <c r="T3681" t="str">
        <f>VLOOKUP(Tabla1[[#This Row],[Nombre del Producto]],Tabla2[[Nombre Producto]:[Costo Unitario]],2,FALSE)</f>
        <v>Lot's O' Nuts</v>
      </c>
      <c r="U3681" t="str">
        <f>VLOOKUP(Tabla1[[#This Row],[Fábrica]],Tabla3[],4,FALSE)</f>
        <v>Arizona</v>
      </c>
    </row>
    <row r="3682" spans="1:21" x14ac:dyDescent="0.25">
      <c r="A3682" t="s">
        <v>8302</v>
      </c>
      <c r="B3682" s="3">
        <v>44993</v>
      </c>
      <c r="C3682" s="3">
        <v>45008</v>
      </c>
      <c r="D3682" t="s">
        <v>18</v>
      </c>
      <c r="E3682">
        <v>140172</v>
      </c>
      <c r="F3682" t="s">
        <v>19</v>
      </c>
      <c r="G3682" t="s">
        <v>228</v>
      </c>
      <c r="H3682" t="s">
        <v>93</v>
      </c>
      <c r="I3682">
        <v>49201</v>
      </c>
      <c r="J3682" t="s">
        <v>148</v>
      </c>
      <c r="K3682" t="s">
        <v>43</v>
      </c>
      <c r="L3682" t="s">
        <v>149</v>
      </c>
      <c r="M3682" t="s">
        <v>150</v>
      </c>
      <c r="N3682" s="5">
        <v>3.75</v>
      </c>
      <c r="O3682" s="7">
        <v>3</v>
      </c>
      <c r="P3682" s="5">
        <v>1.95</v>
      </c>
      <c r="Q3682" s="5">
        <v>1.8</v>
      </c>
      <c r="R3682" s="22">
        <f>Tabla1[[#This Row],[Fecha de Envío]]-Tabla1[[#This Row],[Fecha de Orden]]</f>
        <v>15</v>
      </c>
      <c r="S3682" s="24">
        <f>YEAR(Tabla1[[#This Row],[Fecha de Orden]])</f>
        <v>2023</v>
      </c>
      <c r="T3682" t="str">
        <f>VLOOKUP(Tabla1[[#This Row],[Nombre del Producto]],Tabla2[[Nombre Producto]:[Costo Unitario]],2,FALSE)</f>
        <v>Secret Factory</v>
      </c>
      <c r="U3682" t="str">
        <f>VLOOKUP(Tabla1[[#This Row],[Fábrica]],Tabla3[],4,FALSE)</f>
        <v>Illinois</v>
      </c>
    </row>
    <row r="3683" spans="1:21" x14ac:dyDescent="0.25">
      <c r="A3683" t="s">
        <v>8303</v>
      </c>
      <c r="B3683" s="3">
        <v>44993</v>
      </c>
      <c r="C3683" s="3">
        <v>45008</v>
      </c>
      <c r="D3683" t="s">
        <v>18</v>
      </c>
      <c r="E3683">
        <v>140172</v>
      </c>
      <c r="F3683" t="s">
        <v>19</v>
      </c>
      <c r="G3683" t="s">
        <v>228</v>
      </c>
      <c r="H3683" t="s">
        <v>93</v>
      </c>
      <c r="I3683">
        <v>49201</v>
      </c>
      <c r="J3683" t="s">
        <v>22</v>
      </c>
      <c r="K3683" t="s">
        <v>43</v>
      </c>
      <c r="L3683" t="s">
        <v>27</v>
      </c>
      <c r="M3683" t="s">
        <v>28</v>
      </c>
      <c r="N3683" s="5">
        <v>18</v>
      </c>
      <c r="O3683" s="7">
        <v>5</v>
      </c>
      <c r="P3683" s="5">
        <v>12.5</v>
      </c>
      <c r="Q3683" s="5">
        <v>5.5</v>
      </c>
      <c r="R3683" s="22">
        <f>Tabla1[[#This Row],[Fecha de Envío]]-Tabla1[[#This Row],[Fecha de Orden]]</f>
        <v>15</v>
      </c>
      <c r="S3683" s="24">
        <f>YEAR(Tabla1[[#This Row],[Fecha de Orden]])</f>
        <v>2023</v>
      </c>
      <c r="T3683" t="str">
        <f>VLOOKUP(Tabla1[[#This Row],[Nombre del Producto]],Tabla2[[Nombre Producto]:[Costo Unitario]],2,FALSE)</f>
        <v>Lot's O' Nuts</v>
      </c>
      <c r="U3683" t="str">
        <f>VLOOKUP(Tabla1[[#This Row],[Fábrica]],Tabla3[],4,FALSE)</f>
        <v>Arizona</v>
      </c>
    </row>
    <row r="3684" spans="1:21" x14ac:dyDescent="0.25">
      <c r="A3684" t="s">
        <v>9210</v>
      </c>
      <c r="B3684" s="3">
        <v>44993</v>
      </c>
      <c r="C3684" s="3">
        <v>45008</v>
      </c>
      <c r="D3684" t="s">
        <v>18</v>
      </c>
      <c r="E3684">
        <v>169103</v>
      </c>
      <c r="F3684" t="s">
        <v>19</v>
      </c>
      <c r="G3684" t="s">
        <v>529</v>
      </c>
      <c r="H3684" t="s">
        <v>255</v>
      </c>
      <c r="I3684">
        <v>33142</v>
      </c>
      <c r="J3684" t="s">
        <v>22</v>
      </c>
      <c r="K3684" t="s">
        <v>66</v>
      </c>
      <c r="L3684" t="s">
        <v>27</v>
      </c>
      <c r="M3684" t="s">
        <v>28</v>
      </c>
      <c r="N3684" s="5">
        <v>10.8</v>
      </c>
      <c r="O3684" s="7">
        <v>3</v>
      </c>
      <c r="P3684" s="5">
        <v>7.5</v>
      </c>
      <c r="Q3684" s="5">
        <v>3.3</v>
      </c>
      <c r="R3684" s="22">
        <f>Tabla1[[#This Row],[Fecha de Envío]]-Tabla1[[#This Row],[Fecha de Orden]]</f>
        <v>15</v>
      </c>
      <c r="S3684" s="24">
        <f>YEAR(Tabla1[[#This Row],[Fecha de Orden]])</f>
        <v>2023</v>
      </c>
      <c r="T3684" t="str">
        <f>VLOOKUP(Tabla1[[#This Row],[Nombre del Producto]],Tabla2[[Nombre Producto]:[Costo Unitario]],2,FALSE)</f>
        <v>Lot's O' Nuts</v>
      </c>
      <c r="U3684" t="str">
        <f>VLOOKUP(Tabla1[[#This Row],[Fábrica]],Tabla3[],4,FALSE)</f>
        <v>Arizona</v>
      </c>
    </row>
    <row r="3685" spans="1:21" x14ac:dyDescent="0.25">
      <c r="A3685" t="s">
        <v>9211</v>
      </c>
      <c r="B3685" s="3">
        <v>44993</v>
      </c>
      <c r="C3685" s="3">
        <v>45008</v>
      </c>
      <c r="D3685" t="s">
        <v>18</v>
      </c>
      <c r="E3685">
        <v>169103</v>
      </c>
      <c r="F3685" t="s">
        <v>19</v>
      </c>
      <c r="G3685" t="s">
        <v>529</v>
      </c>
      <c r="H3685" t="s">
        <v>255</v>
      </c>
      <c r="I3685">
        <v>33142</v>
      </c>
      <c r="J3685" t="s">
        <v>22</v>
      </c>
      <c r="K3685" t="s">
        <v>66</v>
      </c>
      <c r="L3685" t="s">
        <v>45</v>
      </c>
      <c r="M3685" t="s">
        <v>46</v>
      </c>
      <c r="N3685" s="5">
        <v>17.45</v>
      </c>
      <c r="O3685" s="7">
        <v>5</v>
      </c>
      <c r="P3685" s="5">
        <v>12.45</v>
      </c>
      <c r="Q3685" s="5">
        <v>5</v>
      </c>
      <c r="R3685" s="22">
        <f>Tabla1[[#This Row],[Fecha de Envío]]-Tabla1[[#This Row],[Fecha de Orden]]</f>
        <v>15</v>
      </c>
      <c r="S3685" s="24">
        <f>YEAR(Tabla1[[#This Row],[Fecha de Orden]])</f>
        <v>2023</v>
      </c>
      <c r="T3685" t="str">
        <f>VLOOKUP(Tabla1[[#This Row],[Nombre del Producto]],Tabla2[[Nombre Producto]:[Costo Unitario]],2,FALSE)</f>
        <v>Lot's O' Nuts</v>
      </c>
      <c r="U3685" t="str">
        <f>VLOOKUP(Tabla1[[#This Row],[Fábrica]],Tabla3[],4,FALSE)</f>
        <v>Arizona</v>
      </c>
    </row>
    <row r="3686" spans="1:21" x14ac:dyDescent="0.25">
      <c r="A3686" t="s">
        <v>7162</v>
      </c>
      <c r="B3686" s="3">
        <v>44994</v>
      </c>
      <c r="C3686" s="3">
        <v>45007</v>
      </c>
      <c r="D3686" t="s">
        <v>39</v>
      </c>
      <c r="E3686">
        <v>153269</v>
      </c>
      <c r="F3686" t="s">
        <v>19</v>
      </c>
      <c r="G3686" t="s">
        <v>7163</v>
      </c>
      <c r="H3686" t="s">
        <v>106</v>
      </c>
      <c r="I3686">
        <v>1810</v>
      </c>
      <c r="J3686" t="s">
        <v>22</v>
      </c>
      <c r="K3686" t="s">
        <v>32</v>
      </c>
      <c r="L3686" t="s">
        <v>27</v>
      </c>
      <c r="M3686" t="s">
        <v>28</v>
      </c>
      <c r="N3686" s="5">
        <v>18</v>
      </c>
      <c r="O3686" s="7">
        <v>5</v>
      </c>
      <c r="P3686" s="5">
        <v>12.5</v>
      </c>
      <c r="Q3686" s="5">
        <v>5.5</v>
      </c>
      <c r="R3686" s="22">
        <f>Tabla1[[#This Row],[Fecha de Envío]]-Tabla1[[#This Row],[Fecha de Orden]]</f>
        <v>13</v>
      </c>
      <c r="S3686" s="24">
        <f>YEAR(Tabla1[[#This Row],[Fecha de Orden]])</f>
        <v>2023</v>
      </c>
      <c r="T3686" t="str">
        <f>VLOOKUP(Tabla1[[#This Row],[Nombre del Producto]],Tabla2[[Nombre Producto]:[Costo Unitario]],2,FALSE)</f>
        <v>Lot's O' Nuts</v>
      </c>
      <c r="U3686" t="str">
        <f>VLOOKUP(Tabla1[[#This Row],[Fábrica]],Tabla3[],4,FALSE)</f>
        <v>Arizona</v>
      </c>
    </row>
    <row r="3687" spans="1:21" x14ac:dyDescent="0.25">
      <c r="A3687" t="s">
        <v>7164</v>
      </c>
      <c r="B3687" s="3">
        <v>44994</v>
      </c>
      <c r="C3687" s="3">
        <v>45007</v>
      </c>
      <c r="D3687" t="s">
        <v>39</v>
      </c>
      <c r="E3687">
        <v>153269</v>
      </c>
      <c r="F3687" t="s">
        <v>19</v>
      </c>
      <c r="G3687" t="s">
        <v>7163</v>
      </c>
      <c r="H3687" t="s">
        <v>106</v>
      </c>
      <c r="I3687">
        <v>1810</v>
      </c>
      <c r="J3687" t="s">
        <v>22</v>
      </c>
      <c r="K3687" t="s">
        <v>32</v>
      </c>
      <c r="L3687" t="s">
        <v>45</v>
      </c>
      <c r="M3687" t="s">
        <v>46</v>
      </c>
      <c r="N3687" s="5">
        <v>13.96</v>
      </c>
      <c r="O3687" s="7">
        <v>4</v>
      </c>
      <c r="P3687" s="5">
        <v>9.9600000000000009</v>
      </c>
      <c r="Q3687" s="5">
        <v>4</v>
      </c>
      <c r="R3687" s="22">
        <f>Tabla1[[#This Row],[Fecha de Envío]]-Tabla1[[#This Row],[Fecha de Orden]]</f>
        <v>13</v>
      </c>
      <c r="S3687" s="24">
        <f>YEAR(Tabla1[[#This Row],[Fecha de Orden]])</f>
        <v>2023</v>
      </c>
      <c r="T3687" t="str">
        <f>VLOOKUP(Tabla1[[#This Row],[Nombre del Producto]],Tabla2[[Nombre Producto]:[Costo Unitario]],2,FALSE)</f>
        <v>Lot's O' Nuts</v>
      </c>
      <c r="U3687" t="str">
        <f>VLOOKUP(Tabla1[[#This Row],[Fábrica]],Tabla3[],4,FALSE)</f>
        <v>Arizona</v>
      </c>
    </row>
    <row r="3688" spans="1:21" x14ac:dyDescent="0.25">
      <c r="A3688" t="s">
        <v>7165</v>
      </c>
      <c r="B3688" s="3">
        <v>44994</v>
      </c>
      <c r="C3688" s="3">
        <v>45007</v>
      </c>
      <c r="D3688" t="s">
        <v>39</v>
      </c>
      <c r="E3688">
        <v>153269</v>
      </c>
      <c r="F3688" t="s">
        <v>19</v>
      </c>
      <c r="G3688" t="s">
        <v>7163</v>
      </c>
      <c r="H3688" t="s">
        <v>106</v>
      </c>
      <c r="I3688">
        <v>1810</v>
      </c>
      <c r="J3688" t="s">
        <v>22</v>
      </c>
      <c r="K3688" t="s">
        <v>32</v>
      </c>
      <c r="L3688" t="s">
        <v>24</v>
      </c>
      <c r="M3688" t="s">
        <v>25</v>
      </c>
      <c r="N3688" s="5">
        <v>11.25</v>
      </c>
      <c r="O3688" s="7">
        <v>3</v>
      </c>
      <c r="P3688" s="5">
        <v>7.35</v>
      </c>
      <c r="Q3688" s="5">
        <v>3.9</v>
      </c>
      <c r="R3688" s="22">
        <f>Tabla1[[#This Row],[Fecha de Envío]]-Tabla1[[#This Row],[Fecha de Orden]]</f>
        <v>13</v>
      </c>
      <c r="S3688" s="24">
        <f>YEAR(Tabla1[[#This Row],[Fecha de Orden]])</f>
        <v>2023</v>
      </c>
      <c r="T3688" t="str">
        <f>VLOOKUP(Tabla1[[#This Row],[Nombre del Producto]],Tabla2[[Nombre Producto]:[Costo Unitario]],2,FALSE)</f>
        <v>Wicked Choccy's</v>
      </c>
      <c r="U3688" t="str">
        <f>VLOOKUP(Tabla1[[#This Row],[Fábrica]],Tabla3[],4,FALSE)</f>
        <v>Georgia</v>
      </c>
    </row>
    <row r="3689" spans="1:21" x14ac:dyDescent="0.25">
      <c r="A3689" t="s">
        <v>7330</v>
      </c>
      <c r="B3689" s="3">
        <v>44994</v>
      </c>
      <c r="C3689" s="3">
        <v>45008</v>
      </c>
      <c r="D3689" t="s">
        <v>18</v>
      </c>
      <c r="E3689">
        <v>120803</v>
      </c>
      <c r="F3689" t="s">
        <v>19</v>
      </c>
      <c r="G3689" t="s">
        <v>1506</v>
      </c>
      <c r="H3689" t="s">
        <v>84</v>
      </c>
      <c r="I3689">
        <v>6460</v>
      </c>
      <c r="J3689" t="s">
        <v>22</v>
      </c>
      <c r="K3689" t="s">
        <v>32</v>
      </c>
      <c r="L3689" t="s">
        <v>36</v>
      </c>
      <c r="M3689" t="s">
        <v>37</v>
      </c>
      <c r="N3689" s="5">
        <v>16.25</v>
      </c>
      <c r="O3689" s="7">
        <v>5</v>
      </c>
      <c r="P3689" s="5">
        <v>10.55</v>
      </c>
      <c r="Q3689" s="5">
        <v>5.7</v>
      </c>
      <c r="R3689" s="22">
        <f>Tabla1[[#This Row],[Fecha de Envío]]-Tabla1[[#This Row],[Fecha de Orden]]</f>
        <v>14</v>
      </c>
      <c r="S3689" s="24">
        <f>YEAR(Tabla1[[#This Row],[Fecha de Orden]])</f>
        <v>2023</v>
      </c>
      <c r="T3689" t="str">
        <f>VLOOKUP(Tabla1[[#This Row],[Nombre del Producto]],Tabla2[[Nombre Producto]:[Costo Unitario]],2,FALSE)</f>
        <v>Wicked Choccy's</v>
      </c>
      <c r="U3689" t="str">
        <f>VLOOKUP(Tabla1[[#This Row],[Fábrica]],Tabla3[],4,FALSE)</f>
        <v>Georgia</v>
      </c>
    </row>
    <row r="3690" spans="1:21" x14ac:dyDescent="0.25">
      <c r="A3690" t="s">
        <v>1035</v>
      </c>
      <c r="B3690" s="3">
        <v>44995</v>
      </c>
      <c r="C3690" s="3">
        <v>45009</v>
      </c>
      <c r="D3690" t="s">
        <v>18</v>
      </c>
      <c r="E3690">
        <v>122182</v>
      </c>
      <c r="F3690" t="s">
        <v>19</v>
      </c>
      <c r="G3690" t="s">
        <v>144</v>
      </c>
      <c r="H3690" t="s">
        <v>101</v>
      </c>
      <c r="I3690">
        <v>19143</v>
      </c>
      <c r="J3690" t="s">
        <v>22</v>
      </c>
      <c r="K3690" t="s">
        <v>32</v>
      </c>
      <c r="L3690" t="s">
        <v>27</v>
      </c>
      <c r="M3690" t="s">
        <v>28</v>
      </c>
      <c r="N3690" s="5">
        <v>3.6</v>
      </c>
      <c r="O3690" s="7">
        <v>1</v>
      </c>
      <c r="P3690" s="5">
        <v>2.5</v>
      </c>
      <c r="Q3690" s="5">
        <v>1.1000000000000001</v>
      </c>
      <c r="R3690" s="22">
        <f>Tabla1[[#This Row],[Fecha de Envío]]-Tabla1[[#This Row],[Fecha de Orden]]</f>
        <v>14</v>
      </c>
      <c r="S3690" s="24">
        <f>YEAR(Tabla1[[#This Row],[Fecha de Orden]])</f>
        <v>2023</v>
      </c>
      <c r="T3690" t="str">
        <f>VLOOKUP(Tabla1[[#This Row],[Nombre del Producto]],Tabla2[[Nombre Producto]:[Costo Unitario]],2,FALSE)</f>
        <v>Lot's O' Nuts</v>
      </c>
      <c r="U3690" t="str">
        <f>VLOOKUP(Tabla1[[#This Row],[Fábrica]],Tabla3[],4,FALSE)</f>
        <v>Arizona</v>
      </c>
    </row>
    <row r="3691" spans="1:21" x14ac:dyDescent="0.25">
      <c r="A3691" t="s">
        <v>1852</v>
      </c>
      <c r="B3691" s="3">
        <v>44995</v>
      </c>
      <c r="C3691" s="3">
        <v>45011</v>
      </c>
      <c r="D3691" t="s">
        <v>18</v>
      </c>
      <c r="E3691">
        <v>112977</v>
      </c>
      <c r="F3691" t="s">
        <v>19</v>
      </c>
      <c r="G3691" t="s">
        <v>188</v>
      </c>
      <c r="H3691" t="s">
        <v>31</v>
      </c>
      <c r="I3691">
        <v>11561</v>
      </c>
      <c r="J3691" t="s">
        <v>22</v>
      </c>
      <c r="K3691" t="s">
        <v>32</v>
      </c>
      <c r="L3691" t="s">
        <v>36</v>
      </c>
      <c r="M3691" t="s">
        <v>37</v>
      </c>
      <c r="N3691" s="5">
        <v>3.25</v>
      </c>
      <c r="O3691" s="7">
        <v>1</v>
      </c>
      <c r="P3691" s="5">
        <v>2.11</v>
      </c>
      <c r="Q3691" s="5">
        <v>1.1399999999999999</v>
      </c>
      <c r="R3691" s="22">
        <f>Tabla1[[#This Row],[Fecha de Envío]]-Tabla1[[#This Row],[Fecha de Orden]]</f>
        <v>16</v>
      </c>
      <c r="S3691" s="24">
        <f>YEAR(Tabla1[[#This Row],[Fecha de Orden]])</f>
        <v>2023</v>
      </c>
      <c r="T3691" t="str">
        <f>VLOOKUP(Tabla1[[#This Row],[Nombre del Producto]],Tabla2[[Nombre Producto]:[Costo Unitario]],2,FALSE)</f>
        <v>Wicked Choccy's</v>
      </c>
      <c r="U3691" t="str">
        <f>VLOOKUP(Tabla1[[#This Row],[Fábrica]],Tabla3[],4,FALSE)</f>
        <v>Georgia</v>
      </c>
    </row>
    <row r="3692" spans="1:21" x14ac:dyDescent="0.25">
      <c r="A3692" t="s">
        <v>5114</v>
      </c>
      <c r="B3692" s="3">
        <v>44995</v>
      </c>
      <c r="C3692" s="3">
        <v>45006</v>
      </c>
      <c r="D3692" t="s">
        <v>39</v>
      </c>
      <c r="E3692">
        <v>159016</v>
      </c>
      <c r="F3692" t="s">
        <v>19</v>
      </c>
      <c r="G3692" t="s">
        <v>53</v>
      </c>
      <c r="H3692" t="s">
        <v>21</v>
      </c>
      <c r="I3692">
        <v>90008</v>
      </c>
      <c r="J3692" t="s">
        <v>22</v>
      </c>
      <c r="K3692" t="s">
        <v>23</v>
      </c>
      <c r="L3692" t="s">
        <v>27</v>
      </c>
      <c r="M3692" t="s">
        <v>28</v>
      </c>
      <c r="N3692" s="5">
        <v>18</v>
      </c>
      <c r="O3692" s="7">
        <v>5</v>
      </c>
      <c r="P3692" s="5">
        <v>12.5</v>
      </c>
      <c r="Q3692" s="5">
        <v>5.5</v>
      </c>
      <c r="R3692" s="22">
        <f>Tabla1[[#This Row],[Fecha de Envío]]-Tabla1[[#This Row],[Fecha de Orden]]</f>
        <v>11</v>
      </c>
      <c r="S3692" s="24">
        <f>YEAR(Tabla1[[#This Row],[Fecha de Orden]])</f>
        <v>2023</v>
      </c>
      <c r="T3692" t="str">
        <f>VLOOKUP(Tabla1[[#This Row],[Nombre del Producto]],Tabla2[[Nombre Producto]:[Costo Unitario]],2,FALSE)</f>
        <v>Lot's O' Nuts</v>
      </c>
      <c r="U3692" t="str">
        <f>VLOOKUP(Tabla1[[#This Row],[Fábrica]],Tabla3[],4,FALSE)</f>
        <v>Arizona</v>
      </c>
    </row>
    <row r="3693" spans="1:21" x14ac:dyDescent="0.25">
      <c r="A3693" t="s">
        <v>5115</v>
      </c>
      <c r="B3693" s="3">
        <v>44995</v>
      </c>
      <c r="C3693" s="3">
        <v>45006</v>
      </c>
      <c r="D3693" t="s">
        <v>39</v>
      </c>
      <c r="E3693">
        <v>159016</v>
      </c>
      <c r="F3693" t="s">
        <v>19</v>
      </c>
      <c r="G3693" t="s">
        <v>53</v>
      </c>
      <c r="H3693" t="s">
        <v>21</v>
      </c>
      <c r="I3693">
        <v>90008</v>
      </c>
      <c r="J3693" t="s">
        <v>22</v>
      </c>
      <c r="K3693" t="s">
        <v>23</v>
      </c>
      <c r="L3693" t="s">
        <v>33</v>
      </c>
      <c r="M3693" t="s">
        <v>34</v>
      </c>
      <c r="N3693" s="5">
        <v>28.8</v>
      </c>
      <c r="O3693" s="7">
        <v>8</v>
      </c>
      <c r="P3693" s="5">
        <v>19.2</v>
      </c>
      <c r="Q3693" s="5">
        <v>9.6</v>
      </c>
      <c r="R3693" s="22">
        <f>Tabla1[[#This Row],[Fecha de Envío]]-Tabla1[[#This Row],[Fecha de Orden]]</f>
        <v>11</v>
      </c>
      <c r="S3693" s="24">
        <f>YEAR(Tabla1[[#This Row],[Fecha de Orden]])</f>
        <v>2023</v>
      </c>
      <c r="T3693" t="str">
        <f>VLOOKUP(Tabla1[[#This Row],[Nombre del Producto]],Tabla2[[Nombre Producto]:[Costo Unitario]],2,FALSE)</f>
        <v>Lot's O' Nuts</v>
      </c>
      <c r="U3693" t="str">
        <f>VLOOKUP(Tabla1[[#This Row],[Fábrica]],Tabla3[],4,FALSE)</f>
        <v>Arizona</v>
      </c>
    </row>
    <row r="3694" spans="1:21" x14ac:dyDescent="0.25">
      <c r="A3694" t="s">
        <v>6109</v>
      </c>
      <c r="B3694" s="3">
        <v>44995</v>
      </c>
      <c r="C3694" s="3">
        <v>45009</v>
      </c>
      <c r="D3694" t="s">
        <v>71</v>
      </c>
      <c r="E3694">
        <v>108959</v>
      </c>
      <c r="F3694" t="s">
        <v>19</v>
      </c>
      <c r="G3694" t="s">
        <v>568</v>
      </c>
      <c r="H3694" t="s">
        <v>69</v>
      </c>
      <c r="I3694">
        <v>85301</v>
      </c>
      <c r="J3694" t="s">
        <v>22</v>
      </c>
      <c r="K3694" t="s">
        <v>23</v>
      </c>
      <c r="L3694" t="s">
        <v>27</v>
      </c>
      <c r="M3694" t="s">
        <v>28</v>
      </c>
      <c r="N3694" s="5">
        <v>3.6</v>
      </c>
      <c r="O3694" s="7">
        <v>1</v>
      </c>
      <c r="P3694" s="5">
        <v>2.5</v>
      </c>
      <c r="Q3694" s="5">
        <v>1.1000000000000001</v>
      </c>
      <c r="R3694" s="22">
        <f>Tabla1[[#This Row],[Fecha de Envío]]-Tabla1[[#This Row],[Fecha de Orden]]</f>
        <v>14</v>
      </c>
      <c r="S3694" s="24">
        <f>YEAR(Tabla1[[#This Row],[Fecha de Orden]])</f>
        <v>2023</v>
      </c>
      <c r="T3694" t="str">
        <f>VLOOKUP(Tabla1[[#This Row],[Nombre del Producto]],Tabla2[[Nombre Producto]:[Costo Unitario]],2,FALSE)</f>
        <v>Lot's O' Nuts</v>
      </c>
      <c r="U3694" t="str">
        <f>VLOOKUP(Tabla1[[#This Row],[Fábrica]],Tabla3[],4,FALSE)</f>
        <v>Arizona</v>
      </c>
    </row>
    <row r="3695" spans="1:21" x14ac:dyDescent="0.25">
      <c r="A3695" t="s">
        <v>7558</v>
      </c>
      <c r="B3695" s="3">
        <v>44995</v>
      </c>
      <c r="C3695" s="3">
        <v>45008</v>
      </c>
      <c r="D3695" t="s">
        <v>39</v>
      </c>
      <c r="E3695">
        <v>169663</v>
      </c>
      <c r="F3695" t="s">
        <v>19</v>
      </c>
      <c r="G3695" t="s">
        <v>53</v>
      </c>
      <c r="H3695" t="s">
        <v>21</v>
      </c>
      <c r="I3695">
        <v>90045</v>
      </c>
      <c r="J3695" t="s">
        <v>22</v>
      </c>
      <c r="K3695" t="s">
        <v>23</v>
      </c>
      <c r="L3695" t="s">
        <v>45</v>
      </c>
      <c r="M3695" t="s">
        <v>46</v>
      </c>
      <c r="N3695" s="5">
        <v>10.47</v>
      </c>
      <c r="O3695" s="7">
        <v>3</v>
      </c>
      <c r="P3695" s="5">
        <v>7.47</v>
      </c>
      <c r="Q3695" s="5">
        <v>3</v>
      </c>
      <c r="R3695" s="22">
        <f>Tabla1[[#This Row],[Fecha de Envío]]-Tabla1[[#This Row],[Fecha de Orden]]</f>
        <v>13</v>
      </c>
      <c r="S3695" s="24">
        <f>YEAR(Tabla1[[#This Row],[Fecha de Orden]])</f>
        <v>2023</v>
      </c>
      <c r="T3695" t="str">
        <f>VLOOKUP(Tabla1[[#This Row],[Nombre del Producto]],Tabla2[[Nombre Producto]:[Costo Unitario]],2,FALSE)</f>
        <v>Lot's O' Nuts</v>
      </c>
      <c r="U3695" t="str">
        <f>VLOOKUP(Tabla1[[#This Row],[Fábrica]],Tabla3[],4,FALSE)</f>
        <v>Arizona</v>
      </c>
    </row>
    <row r="3696" spans="1:21" x14ac:dyDescent="0.25">
      <c r="A3696" t="s">
        <v>7559</v>
      </c>
      <c r="B3696" s="3">
        <v>44995</v>
      </c>
      <c r="C3696" s="3">
        <v>45008</v>
      </c>
      <c r="D3696" t="s">
        <v>39</v>
      </c>
      <c r="E3696">
        <v>169663</v>
      </c>
      <c r="F3696" t="s">
        <v>19</v>
      </c>
      <c r="G3696" t="s">
        <v>53</v>
      </c>
      <c r="H3696" t="s">
        <v>21</v>
      </c>
      <c r="I3696">
        <v>90045</v>
      </c>
      <c r="J3696" t="s">
        <v>22</v>
      </c>
      <c r="K3696" t="s">
        <v>23</v>
      </c>
      <c r="L3696" t="s">
        <v>24</v>
      </c>
      <c r="M3696" t="s">
        <v>25</v>
      </c>
      <c r="N3696" s="5">
        <v>11.25</v>
      </c>
      <c r="O3696" s="7">
        <v>3</v>
      </c>
      <c r="P3696" s="5">
        <v>7.35</v>
      </c>
      <c r="Q3696" s="5">
        <v>3.9</v>
      </c>
      <c r="R3696" s="22">
        <f>Tabla1[[#This Row],[Fecha de Envío]]-Tabla1[[#This Row],[Fecha de Orden]]</f>
        <v>13</v>
      </c>
      <c r="S3696" s="24">
        <f>YEAR(Tabla1[[#This Row],[Fecha de Orden]])</f>
        <v>2023</v>
      </c>
      <c r="T3696" t="str">
        <f>VLOOKUP(Tabla1[[#This Row],[Nombre del Producto]],Tabla2[[Nombre Producto]:[Costo Unitario]],2,FALSE)</f>
        <v>Wicked Choccy's</v>
      </c>
      <c r="U3696" t="str">
        <f>VLOOKUP(Tabla1[[#This Row],[Fábrica]],Tabla3[],4,FALSE)</f>
        <v>Georgia</v>
      </c>
    </row>
    <row r="3697" spans="1:21" x14ac:dyDescent="0.25">
      <c r="A3697" t="s">
        <v>1485</v>
      </c>
      <c r="B3697" s="3">
        <v>44996</v>
      </c>
      <c r="C3697" s="3">
        <v>45006</v>
      </c>
      <c r="D3697" t="s">
        <v>82</v>
      </c>
      <c r="E3697">
        <v>122511</v>
      </c>
      <c r="F3697" t="s">
        <v>19</v>
      </c>
      <c r="G3697" t="s">
        <v>144</v>
      </c>
      <c r="H3697" t="s">
        <v>101</v>
      </c>
      <c r="I3697">
        <v>19140</v>
      </c>
      <c r="J3697" t="s">
        <v>22</v>
      </c>
      <c r="K3697" t="s">
        <v>32</v>
      </c>
      <c r="L3697" t="s">
        <v>36</v>
      </c>
      <c r="M3697" t="s">
        <v>37</v>
      </c>
      <c r="N3697" s="5">
        <v>13</v>
      </c>
      <c r="O3697" s="7">
        <v>4</v>
      </c>
      <c r="P3697" s="5">
        <v>8.44</v>
      </c>
      <c r="Q3697" s="5">
        <v>4.5599999999999996</v>
      </c>
      <c r="R3697" s="22">
        <f>Tabla1[[#This Row],[Fecha de Envío]]-Tabla1[[#This Row],[Fecha de Orden]]</f>
        <v>10</v>
      </c>
      <c r="S3697" s="24">
        <f>YEAR(Tabla1[[#This Row],[Fecha de Orden]])</f>
        <v>2023</v>
      </c>
      <c r="T3697" t="str">
        <f>VLOOKUP(Tabla1[[#This Row],[Nombre del Producto]],Tabla2[[Nombre Producto]:[Costo Unitario]],2,FALSE)</f>
        <v>Wicked Choccy's</v>
      </c>
      <c r="U3697" t="str">
        <f>VLOOKUP(Tabla1[[#This Row],[Fábrica]],Tabla3[],4,FALSE)</f>
        <v>Georgia</v>
      </c>
    </row>
    <row r="3698" spans="1:21" x14ac:dyDescent="0.25">
      <c r="A3698" t="s">
        <v>4832</v>
      </c>
      <c r="B3698" s="3">
        <v>44996</v>
      </c>
      <c r="C3698" s="3">
        <v>45010</v>
      </c>
      <c r="D3698" t="s">
        <v>18</v>
      </c>
      <c r="E3698">
        <v>146171</v>
      </c>
      <c r="F3698" t="s">
        <v>19</v>
      </c>
      <c r="G3698" t="s">
        <v>412</v>
      </c>
      <c r="H3698" t="s">
        <v>73</v>
      </c>
      <c r="I3698">
        <v>31907</v>
      </c>
      <c r="J3698" t="s">
        <v>22</v>
      </c>
      <c r="K3698" t="s">
        <v>66</v>
      </c>
      <c r="L3698" t="s">
        <v>45</v>
      </c>
      <c r="M3698" t="s">
        <v>46</v>
      </c>
      <c r="N3698" s="5">
        <v>13.96</v>
      </c>
      <c r="O3698" s="7">
        <v>4</v>
      </c>
      <c r="P3698" s="5">
        <v>9.9600000000000009</v>
      </c>
      <c r="Q3698" s="5">
        <v>4</v>
      </c>
      <c r="R3698" s="22">
        <f>Tabla1[[#This Row],[Fecha de Envío]]-Tabla1[[#This Row],[Fecha de Orden]]</f>
        <v>14</v>
      </c>
      <c r="S3698" s="24">
        <f>YEAR(Tabla1[[#This Row],[Fecha de Orden]])</f>
        <v>2023</v>
      </c>
      <c r="T3698" t="str">
        <f>VLOOKUP(Tabla1[[#This Row],[Nombre del Producto]],Tabla2[[Nombre Producto]:[Costo Unitario]],2,FALSE)</f>
        <v>Lot's O' Nuts</v>
      </c>
      <c r="U3698" t="str">
        <f>VLOOKUP(Tabla1[[#This Row],[Fábrica]],Tabla3[],4,FALSE)</f>
        <v>Arizona</v>
      </c>
    </row>
    <row r="3699" spans="1:21" x14ac:dyDescent="0.25">
      <c r="A3699" t="s">
        <v>4833</v>
      </c>
      <c r="B3699" s="3">
        <v>44996</v>
      </c>
      <c r="C3699" s="3">
        <v>45010</v>
      </c>
      <c r="D3699" t="s">
        <v>18</v>
      </c>
      <c r="E3699">
        <v>146171</v>
      </c>
      <c r="F3699" t="s">
        <v>19</v>
      </c>
      <c r="G3699" t="s">
        <v>412</v>
      </c>
      <c r="H3699" t="s">
        <v>73</v>
      </c>
      <c r="I3699">
        <v>31907</v>
      </c>
      <c r="J3699" t="s">
        <v>22</v>
      </c>
      <c r="K3699" t="s">
        <v>66</v>
      </c>
      <c r="L3699" t="s">
        <v>27</v>
      </c>
      <c r="M3699" t="s">
        <v>28</v>
      </c>
      <c r="N3699" s="5">
        <v>14.4</v>
      </c>
      <c r="O3699" s="7">
        <v>4</v>
      </c>
      <c r="P3699" s="5">
        <v>10</v>
      </c>
      <c r="Q3699" s="5">
        <v>4.4000000000000004</v>
      </c>
      <c r="R3699" s="22">
        <f>Tabla1[[#This Row],[Fecha de Envío]]-Tabla1[[#This Row],[Fecha de Orden]]</f>
        <v>14</v>
      </c>
      <c r="S3699" s="24">
        <f>YEAR(Tabla1[[#This Row],[Fecha de Orden]])</f>
        <v>2023</v>
      </c>
      <c r="T3699" t="str">
        <f>VLOOKUP(Tabla1[[#This Row],[Nombre del Producto]],Tabla2[[Nombre Producto]:[Costo Unitario]],2,FALSE)</f>
        <v>Lot's O' Nuts</v>
      </c>
      <c r="U3699" t="str">
        <f>VLOOKUP(Tabla1[[#This Row],[Fábrica]],Tabla3[],4,FALSE)</f>
        <v>Arizona</v>
      </c>
    </row>
    <row r="3700" spans="1:21" x14ac:dyDescent="0.25">
      <c r="A3700" t="s">
        <v>5827</v>
      </c>
      <c r="B3700" s="3">
        <v>44996</v>
      </c>
      <c r="C3700" s="3">
        <v>45010</v>
      </c>
      <c r="D3700" t="s">
        <v>18</v>
      </c>
      <c r="E3700">
        <v>128902</v>
      </c>
      <c r="F3700" t="s">
        <v>19</v>
      </c>
      <c r="G3700" t="s">
        <v>928</v>
      </c>
      <c r="H3700" t="s">
        <v>306</v>
      </c>
      <c r="I3700">
        <v>8360</v>
      </c>
      <c r="J3700" t="s">
        <v>22</v>
      </c>
      <c r="K3700" t="s">
        <v>32</v>
      </c>
      <c r="L3700" t="s">
        <v>36</v>
      </c>
      <c r="M3700" t="s">
        <v>37</v>
      </c>
      <c r="N3700" s="5">
        <v>6.5</v>
      </c>
      <c r="O3700" s="7">
        <v>2</v>
      </c>
      <c r="P3700" s="5">
        <v>4.22</v>
      </c>
      <c r="Q3700" s="5">
        <v>2.2799999999999998</v>
      </c>
      <c r="R3700" s="22">
        <f>Tabla1[[#This Row],[Fecha de Envío]]-Tabla1[[#This Row],[Fecha de Orden]]</f>
        <v>14</v>
      </c>
      <c r="S3700" s="24">
        <f>YEAR(Tabla1[[#This Row],[Fecha de Orden]])</f>
        <v>2023</v>
      </c>
      <c r="T3700" t="str">
        <f>VLOOKUP(Tabla1[[#This Row],[Nombre del Producto]],Tabla2[[Nombre Producto]:[Costo Unitario]],2,FALSE)</f>
        <v>Wicked Choccy's</v>
      </c>
      <c r="U3700" t="str">
        <f>VLOOKUP(Tabla1[[#This Row],[Fábrica]],Tabla3[],4,FALSE)</f>
        <v>Georgia</v>
      </c>
    </row>
    <row r="3701" spans="1:21" x14ac:dyDescent="0.25">
      <c r="A3701" t="s">
        <v>6880</v>
      </c>
      <c r="B3701" s="3">
        <v>44996</v>
      </c>
      <c r="C3701" s="3">
        <v>45008</v>
      </c>
      <c r="D3701" t="s">
        <v>39</v>
      </c>
      <c r="E3701">
        <v>118255</v>
      </c>
      <c r="F3701" t="s">
        <v>19</v>
      </c>
      <c r="G3701" t="s">
        <v>2723</v>
      </c>
      <c r="H3701" t="s">
        <v>51</v>
      </c>
      <c r="I3701">
        <v>55122</v>
      </c>
      <c r="J3701" t="s">
        <v>22</v>
      </c>
      <c r="K3701" t="s">
        <v>43</v>
      </c>
      <c r="L3701" t="s">
        <v>36</v>
      </c>
      <c r="M3701" t="s">
        <v>37</v>
      </c>
      <c r="N3701" s="5">
        <v>6.5</v>
      </c>
      <c r="O3701" s="7">
        <v>2</v>
      </c>
      <c r="P3701" s="5">
        <v>4.22</v>
      </c>
      <c r="Q3701" s="5">
        <v>2.2799999999999998</v>
      </c>
      <c r="R3701" s="22">
        <f>Tabla1[[#This Row],[Fecha de Envío]]-Tabla1[[#This Row],[Fecha de Orden]]</f>
        <v>12</v>
      </c>
      <c r="S3701" s="24">
        <f>YEAR(Tabla1[[#This Row],[Fecha de Orden]])</f>
        <v>2023</v>
      </c>
      <c r="T3701" t="str">
        <f>VLOOKUP(Tabla1[[#This Row],[Nombre del Producto]],Tabla2[[Nombre Producto]:[Costo Unitario]],2,FALSE)</f>
        <v>Wicked Choccy's</v>
      </c>
      <c r="U3701" t="str">
        <f>VLOOKUP(Tabla1[[#This Row],[Fábrica]],Tabla3[],4,FALSE)</f>
        <v>Georgia</v>
      </c>
    </row>
    <row r="3702" spans="1:21" x14ac:dyDescent="0.25">
      <c r="A3702" t="s">
        <v>6881</v>
      </c>
      <c r="B3702" s="3">
        <v>44996</v>
      </c>
      <c r="C3702" s="3">
        <v>45008</v>
      </c>
      <c r="D3702" t="s">
        <v>39</v>
      </c>
      <c r="E3702">
        <v>118255</v>
      </c>
      <c r="F3702" t="s">
        <v>19</v>
      </c>
      <c r="G3702" t="s">
        <v>2723</v>
      </c>
      <c r="H3702" t="s">
        <v>51</v>
      </c>
      <c r="I3702">
        <v>55122</v>
      </c>
      <c r="J3702" t="s">
        <v>22</v>
      </c>
      <c r="K3702" t="s">
        <v>43</v>
      </c>
      <c r="L3702" t="s">
        <v>33</v>
      </c>
      <c r="M3702" t="s">
        <v>34</v>
      </c>
      <c r="N3702" s="5">
        <v>7.2</v>
      </c>
      <c r="O3702" s="7">
        <v>2</v>
      </c>
      <c r="P3702" s="5">
        <v>4.8</v>
      </c>
      <c r="Q3702" s="5">
        <v>2.4</v>
      </c>
      <c r="R3702" s="22">
        <f>Tabla1[[#This Row],[Fecha de Envío]]-Tabla1[[#This Row],[Fecha de Orden]]</f>
        <v>12</v>
      </c>
      <c r="S3702" s="24">
        <f>YEAR(Tabla1[[#This Row],[Fecha de Orden]])</f>
        <v>2023</v>
      </c>
      <c r="T3702" t="str">
        <f>VLOOKUP(Tabla1[[#This Row],[Nombre del Producto]],Tabla2[[Nombre Producto]:[Costo Unitario]],2,FALSE)</f>
        <v>Lot's O' Nuts</v>
      </c>
      <c r="U3702" t="str">
        <f>VLOOKUP(Tabla1[[#This Row],[Fábrica]],Tabla3[],4,FALSE)</f>
        <v>Arizona</v>
      </c>
    </row>
    <row r="3703" spans="1:21" x14ac:dyDescent="0.25">
      <c r="A3703" t="s">
        <v>1926</v>
      </c>
      <c r="B3703" s="3">
        <v>44997</v>
      </c>
      <c r="C3703" s="3">
        <v>45011</v>
      </c>
      <c r="D3703" t="s">
        <v>71</v>
      </c>
      <c r="E3703">
        <v>119683</v>
      </c>
      <c r="F3703" t="s">
        <v>19</v>
      </c>
      <c r="G3703" t="s">
        <v>30</v>
      </c>
      <c r="H3703" t="s">
        <v>31</v>
      </c>
      <c r="I3703">
        <v>10024</v>
      </c>
      <c r="J3703" t="s">
        <v>22</v>
      </c>
      <c r="K3703" t="s">
        <v>32</v>
      </c>
      <c r="L3703" t="s">
        <v>27</v>
      </c>
      <c r="M3703" t="s">
        <v>28</v>
      </c>
      <c r="N3703" s="5">
        <v>10.8</v>
      </c>
      <c r="O3703" s="7">
        <v>3</v>
      </c>
      <c r="P3703" s="5">
        <v>7.5</v>
      </c>
      <c r="Q3703" s="5">
        <v>3.3</v>
      </c>
      <c r="R3703" s="22">
        <f>Tabla1[[#This Row],[Fecha de Envío]]-Tabla1[[#This Row],[Fecha de Orden]]</f>
        <v>14</v>
      </c>
      <c r="S3703" s="24">
        <f>YEAR(Tabla1[[#This Row],[Fecha de Orden]])</f>
        <v>2023</v>
      </c>
      <c r="T3703" t="str">
        <f>VLOOKUP(Tabla1[[#This Row],[Nombre del Producto]],Tabla2[[Nombre Producto]:[Costo Unitario]],2,FALSE)</f>
        <v>Lot's O' Nuts</v>
      </c>
      <c r="U3703" t="str">
        <f>VLOOKUP(Tabla1[[#This Row],[Fábrica]],Tabla3[],4,FALSE)</f>
        <v>Arizona</v>
      </c>
    </row>
    <row r="3704" spans="1:21" x14ac:dyDescent="0.25">
      <c r="A3704" t="s">
        <v>2668</v>
      </c>
      <c r="B3704" s="3">
        <v>44997</v>
      </c>
      <c r="C3704" s="3">
        <v>45010</v>
      </c>
      <c r="D3704" t="s">
        <v>71</v>
      </c>
      <c r="E3704">
        <v>127138</v>
      </c>
      <c r="F3704" t="s">
        <v>19</v>
      </c>
      <c r="G3704" t="s">
        <v>20</v>
      </c>
      <c r="H3704" t="s">
        <v>21</v>
      </c>
      <c r="I3704">
        <v>94109</v>
      </c>
      <c r="J3704" t="s">
        <v>22</v>
      </c>
      <c r="K3704" t="s">
        <v>23</v>
      </c>
      <c r="L3704" t="s">
        <v>45</v>
      </c>
      <c r="M3704" t="s">
        <v>46</v>
      </c>
      <c r="N3704" s="5">
        <v>10.47</v>
      </c>
      <c r="O3704" s="7">
        <v>3</v>
      </c>
      <c r="P3704" s="5">
        <v>7.47</v>
      </c>
      <c r="Q3704" s="5">
        <v>3</v>
      </c>
      <c r="R3704" s="22">
        <f>Tabla1[[#This Row],[Fecha de Envío]]-Tabla1[[#This Row],[Fecha de Orden]]</f>
        <v>13</v>
      </c>
      <c r="S3704" s="24">
        <f>YEAR(Tabla1[[#This Row],[Fecha de Orden]])</f>
        <v>2023</v>
      </c>
      <c r="T3704" t="str">
        <f>VLOOKUP(Tabla1[[#This Row],[Nombre del Producto]],Tabla2[[Nombre Producto]:[Costo Unitario]],2,FALSE)</f>
        <v>Lot's O' Nuts</v>
      </c>
      <c r="U3704" t="str">
        <f>VLOOKUP(Tabla1[[#This Row],[Fábrica]],Tabla3[],4,FALSE)</f>
        <v>Arizona</v>
      </c>
    </row>
    <row r="3705" spans="1:21" x14ac:dyDescent="0.25">
      <c r="A3705" t="s">
        <v>2669</v>
      </c>
      <c r="B3705" s="3">
        <v>44997</v>
      </c>
      <c r="C3705" s="3">
        <v>45010</v>
      </c>
      <c r="D3705" t="s">
        <v>71</v>
      </c>
      <c r="E3705">
        <v>127138</v>
      </c>
      <c r="F3705" t="s">
        <v>19</v>
      </c>
      <c r="G3705" t="s">
        <v>20</v>
      </c>
      <c r="H3705" t="s">
        <v>21</v>
      </c>
      <c r="I3705">
        <v>94109</v>
      </c>
      <c r="J3705" t="s">
        <v>22</v>
      </c>
      <c r="K3705" t="s">
        <v>23</v>
      </c>
      <c r="L3705" t="s">
        <v>27</v>
      </c>
      <c r="M3705" t="s">
        <v>28</v>
      </c>
      <c r="N3705" s="5">
        <v>18</v>
      </c>
      <c r="O3705" s="7">
        <v>5</v>
      </c>
      <c r="P3705" s="5">
        <v>12.5</v>
      </c>
      <c r="Q3705" s="5">
        <v>5.5</v>
      </c>
      <c r="R3705" s="22">
        <f>Tabla1[[#This Row],[Fecha de Envío]]-Tabla1[[#This Row],[Fecha de Orden]]</f>
        <v>13</v>
      </c>
      <c r="S3705" s="24">
        <f>YEAR(Tabla1[[#This Row],[Fecha de Orden]])</f>
        <v>2023</v>
      </c>
      <c r="T3705" t="str">
        <f>VLOOKUP(Tabla1[[#This Row],[Nombre del Producto]],Tabla2[[Nombre Producto]:[Costo Unitario]],2,FALSE)</f>
        <v>Lot's O' Nuts</v>
      </c>
      <c r="U3705" t="str">
        <f>VLOOKUP(Tabla1[[#This Row],[Fábrica]],Tabla3[],4,FALSE)</f>
        <v>Arizona</v>
      </c>
    </row>
    <row r="3706" spans="1:21" x14ac:dyDescent="0.25">
      <c r="A3706" t="s">
        <v>2670</v>
      </c>
      <c r="B3706" s="3">
        <v>44997</v>
      </c>
      <c r="C3706" s="3">
        <v>45010</v>
      </c>
      <c r="D3706" t="s">
        <v>71</v>
      </c>
      <c r="E3706">
        <v>127138</v>
      </c>
      <c r="F3706" t="s">
        <v>19</v>
      </c>
      <c r="G3706" t="s">
        <v>20</v>
      </c>
      <c r="H3706" t="s">
        <v>21</v>
      </c>
      <c r="I3706">
        <v>94109</v>
      </c>
      <c r="J3706" t="s">
        <v>22</v>
      </c>
      <c r="K3706" t="s">
        <v>23</v>
      </c>
      <c r="L3706" t="s">
        <v>36</v>
      </c>
      <c r="M3706" t="s">
        <v>37</v>
      </c>
      <c r="N3706" s="5">
        <v>13</v>
      </c>
      <c r="O3706" s="7">
        <v>4</v>
      </c>
      <c r="P3706" s="5">
        <v>8.44</v>
      </c>
      <c r="Q3706" s="5">
        <v>4.5599999999999996</v>
      </c>
      <c r="R3706" s="22">
        <f>Tabla1[[#This Row],[Fecha de Envío]]-Tabla1[[#This Row],[Fecha de Orden]]</f>
        <v>13</v>
      </c>
      <c r="S3706" s="24">
        <f>YEAR(Tabla1[[#This Row],[Fecha de Orden]])</f>
        <v>2023</v>
      </c>
      <c r="T3706" t="str">
        <f>VLOOKUP(Tabla1[[#This Row],[Nombre del Producto]],Tabla2[[Nombre Producto]:[Costo Unitario]],2,FALSE)</f>
        <v>Wicked Choccy's</v>
      </c>
      <c r="U3706" t="str">
        <f>VLOOKUP(Tabla1[[#This Row],[Fábrica]],Tabla3[],4,FALSE)</f>
        <v>Georgia</v>
      </c>
    </row>
    <row r="3707" spans="1:21" x14ac:dyDescent="0.25">
      <c r="A3707" t="s">
        <v>2671</v>
      </c>
      <c r="B3707" s="3">
        <v>44997</v>
      </c>
      <c r="C3707" s="3">
        <v>45010</v>
      </c>
      <c r="D3707" t="s">
        <v>71</v>
      </c>
      <c r="E3707">
        <v>127138</v>
      </c>
      <c r="F3707" t="s">
        <v>19</v>
      </c>
      <c r="G3707" t="s">
        <v>20</v>
      </c>
      <c r="H3707" t="s">
        <v>21</v>
      </c>
      <c r="I3707">
        <v>94109</v>
      </c>
      <c r="J3707" t="s">
        <v>22</v>
      </c>
      <c r="K3707" t="s">
        <v>23</v>
      </c>
      <c r="L3707" t="s">
        <v>33</v>
      </c>
      <c r="M3707" t="s">
        <v>34</v>
      </c>
      <c r="N3707" s="5">
        <v>18</v>
      </c>
      <c r="O3707" s="7">
        <v>5</v>
      </c>
      <c r="P3707" s="5">
        <v>12</v>
      </c>
      <c r="Q3707" s="5">
        <v>6</v>
      </c>
      <c r="R3707" s="22">
        <f>Tabla1[[#This Row],[Fecha de Envío]]-Tabla1[[#This Row],[Fecha de Orden]]</f>
        <v>13</v>
      </c>
      <c r="S3707" s="24">
        <f>YEAR(Tabla1[[#This Row],[Fecha de Orden]])</f>
        <v>2023</v>
      </c>
      <c r="T3707" t="str">
        <f>VLOOKUP(Tabla1[[#This Row],[Nombre del Producto]],Tabla2[[Nombre Producto]:[Costo Unitario]],2,FALSE)</f>
        <v>Lot's O' Nuts</v>
      </c>
      <c r="U3707" t="str">
        <f>VLOOKUP(Tabla1[[#This Row],[Fábrica]],Tabla3[],4,FALSE)</f>
        <v>Arizona</v>
      </c>
    </row>
    <row r="3708" spans="1:21" x14ac:dyDescent="0.25">
      <c r="A3708" t="s">
        <v>5935</v>
      </c>
      <c r="B3708" s="3">
        <v>44997</v>
      </c>
      <c r="C3708" s="3">
        <v>45012</v>
      </c>
      <c r="D3708" t="s">
        <v>18</v>
      </c>
      <c r="E3708">
        <v>115504</v>
      </c>
      <c r="F3708" t="s">
        <v>19</v>
      </c>
      <c r="G3708" t="s">
        <v>997</v>
      </c>
      <c r="H3708" t="s">
        <v>264</v>
      </c>
      <c r="I3708">
        <v>71203</v>
      </c>
      <c r="J3708" t="s">
        <v>22</v>
      </c>
      <c r="K3708" t="s">
        <v>66</v>
      </c>
      <c r="L3708" t="s">
        <v>27</v>
      </c>
      <c r="M3708" t="s">
        <v>28</v>
      </c>
      <c r="N3708" s="5">
        <v>7.2</v>
      </c>
      <c r="O3708" s="7">
        <v>2</v>
      </c>
      <c r="P3708" s="5">
        <v>5</v>
      </c>
      <c r="Q3708" s="5">
        <v>2.2000000000000002</v>
      </c>
      <c r="R3708" s="22">
        <f>Tabla1[[#This Row],[Fecha de Envío]]-Tabla1[[#This Row],[Fecha de Orden]]</f>
        <v>15</v>
      </c>
      <c r="S3708" s="24">
        <f>YEAR(Tabla1[[#This Row],[Fecha de Orden]])</f>
        <v>2023</v>
      </c>
      <c r="T3708" t="str">
        <f>VLOOKUP(Tabla1[[#This Row],[Nombre del Producto]],Tabla2[[Nombre Producto]:[Costo Unitario]],2,FALSE)</f>
        <v>Lot's O' Nuts</v>
      </c>
      <c r="U3708" t="str">
        <f>VLOOKUP(Tabla1[[#This Row],[Fábrica]],Tabla3[],4,FALSE)</f>
        <v>Arizona</v>
      </c>
    </row>
    <row r="3709" spans="1:21" x14ac:dyDescent="0.25">
      <c r="A3709" t="s">
        <v>8501</v>
      </c>
      <c r="B3709" s="3">
        <v>44997</v>
      </c>
      <c r="C3709" s="3">
        <v>45011</v>
      </c>
      <c r="D3709" t="s">
        <v>18</v>
      </c>
      <c r="E3709">
        <v>119270</v>
      </c>
      <c r="F3709" t="s">
        <v>19</v>
      </c>
      <c r="G3709" t="s">
        <v>53</v>
      </c>
      <c r="H3709" t="s">
        <v>21</v>
      </c>
      <c r="I3709">
        <v>90036</v>
      </c>
      <c r="J3709" t="s">
        <v>22</v>
      </c>
      <c r="K3709" t="s">
        <v>23</v>
      </c>
      <c r="L3709" t="s">
        <v>27</v>
      </c>
      <c r="M3709" t="s">
        <v>28</v>
      </c>
      <c r="N3709" s="5">
        <v>7.2</v>
      </c>
      <c r="O3709" s="7">
        <v>2</v>
      </c>
      <c r="P3709" s="5">
        <v>5</v>
      </c>
      <c r="Q3709" s="5">
        <v>2.2000000000000002</v>
      </c>
      <c r="R3709" s="22">
        <f>Tabla1[[#This Row],[Fecha de Envío]]-Tabla1[[#This Row],[Fecha de Orden]]</f>
        <v>14</v>
      </c>
      <c r="S3709" s="24">
        <f>YEAR(Tabla1[[#This Row],[Fecha de Orden]])</f>
        <v>2023</v>
      </c>
      <c r="T3709" t="str">
        <f>VLOOKUP(Tabla1[[#This Row],[Nombre del Producto]],Tabla2[[Nombre Producto]:[Costo Unitario]],2,FALSE)</f>
        <v>Lot's O' Nuts</v>
      </c>
      <c r="U3709" t="str">
        <f>VLOOKUP(Tabla1[[#This Row],[Fábrica]],Tabla3[],4,FALSE)</f>
        <v>Arizona</v>
      </c>
    </row>
    <row r="3710" spans="1:21" x14ac:dyDescent="0.25">
      <c r="A3710" t="s">
        <v>131</v>
      </c>
      <c r="B3710" s="3">
        <v>44998</v>
      </c>
      <c r="C3710" s="3">
        <v>45013</v>
      </c>
      <c r="D3710" t="s">
        <v>18</v>
      </c>
      <c r="E3710">
        <v>108637</v>
      </c>
      <c r="F3710" t="s">
        <v>19</v>
      </c>
      <c r="G3710" t="s">
        <v>132</v>
      </c>
      <c r="H3710" t="s">
        <v>133</v>
      </c>
      <c r="I3710">
        <v>22980</v>
      </c>
      <c r="J3710" t="s">
        <v>22</v>
      </c>
      <c r="K3710" t="s">
        <v>66</v>
      </c>
      <c r="L3710" t="s">
        <v>36</v>
      </c>
      <c r="M3710" t="s">
        <v>37</v>
      </c>
      <c r="N3710" s="5">
        <v>6.5</v>
      </c>
      <c r="O3710" s="7">
        <v>2</v>
      </c>
      <c r="P3710" s="5">
        <v>4.22</v>
      </c>
      <c r="Q3710" s="5">
        <v>2.2799999999999998</v>
      </c>
      <c r="R3710" s="22">
        <f>Tabla1[[#This Row],[Fecha de Envío]]-Tabla1[[#This Row],[Fecha de Orden]]</f>
        <v>15</v>
      </c>
      <c r="S3710" s="24">
        <f>YEAR(Tabla1[[#This Row],[Fecha de Orden]])</f>
        <v>2023</v>
      </c>
      <c r="T3710" t="str">
        <f>VLOOKUP(Tabla1[[#This Row],[Nombre del Producto]],Tabla2[[Nombre Producto]:[Costo Unitario]],2,FALSE)</f>
        <v>Wicked Choccy's</v>
      </c>
      <c r="U3710" t="str">
        <f>VLOOKUP(Tabla1[[#This Row],[Fábrica]],Tabla3[],4,FALSE)</f>
        <v>Georgia</v>
      </c>
    </row>
    <row r="3711" spans="1:21" x14ac:dyDescent="0.25">
      <c r="A3711" t="s">
        <v>134</v>
      </c>
      <c r="B3711" s="3">
        <v>44998</v>
      </c>
      <c r="C3711" s="3">
        <v>45013</v>
      </c>
      <c r="D3711" t="s">
        <v>18</v>
      </c>
      <c r="E3711">
        <v>108637</v>
      </c>
      <c r="F3711" t="s">
        <v>19</v>
      </c>
      <c r="G3711" t="s">
        <v>132</v>
      </c>
      <c r="H3711" t="s">
        <v>133</v>
      </c>
      <c r="I3711">
        <v>22980</v>
      </c>
      <c r="J3711" t="s">
        <v>22</v>
      </c>
      <c r="K3711" t="s">
        <v>66</v>
      </c>
      <c r="L3711" t="s">
        <v>24</v>
      </c>
      <c r="M3711" t="s">
        <v>25</v>
      </c>
      <c r="N3711" s="5">
        <v>7.5</v>
      </c>
      <c r="O3711" s="7">
        <v>2</v>
      </c>
      <c r="P3711" s="5">
        <v>4.9000000000000004</v>
      </c>
      <c r="Q3711" s="5">
        <v>2.6</v>
      </c>
      <c r="R3711" s="22">
        <f>Tabla1[[#This Row],[Fecha de Envío]]-Tabla1[[#This Row],[Fecha de Orden]]</f>
        <v>15</v>
      </c>
      <c r="S3711" s="24">
        <f>YEAR(Tabla1[[#This Row],[Fecha de Orden]])</f>
        <v>2023</v>
      </c>
      <c r="T3711" t="str">
        <f>VLOOKUP(Tabla1[[#This Row],[Nombre del Producto]],Tabla2[[Nombre Producto]:[Costo Unitario]],2,FALSE)</f>
        <v>Wicked Choccy's</v>
      </c>
      <c r="U3711" t="str">
        <f>VLOOKUP(Tabla1[[#This Row],[Fábrica]],Tabla3[],4,FALSE)</f>
        <v>Georgia</v>
      </c>
    </row>
    <row r="3712" spans="1:21" x14ac:dyDescent="0.25">
      <c r="A3712" t="s">
        <v>135</v>
      </c>
      <c r="B3712" s="3">
        <v>44998</v>
      </c>
      <c r="C3712" s="3">
        <v>45013</v>
      </c>
      <c r="D3712" t="s">
        <v>18</v>
      </c>
      <c r="E3712">
        <v>108637</v>
      </c>
      <c r="F3712" t="s">
        <v>19</v>
      </c>
      <c r="G3712" t="s">
        <v>132</v>
      </c>
      <c r="H3712" t="s">
        <v>133</v>
      </c>
      <c r="I3712">
        <v>22980</v>
      </c>
      <c r="J3712" t="s">
        <v>22</v>
      </c>
      <c r="K3712" t="s">
        <v>66</v>
      </c>
      <c r="L3712" t="s">
        <v>27</v>
      </c>
      <c r="M3712" t="s">
        <v>28</v>
      </c>
      <c r="N3712" s="5">
        <v>14.4</v>
      </c>
      <c r="O3712" s="7">
        <v>4</v>
      </c>
      <c r="P3712" s="5">
        <v>10</v>
      </c>
      <c r="Q3712" s="5">
        <v>4.4000000000000004</v>
      </c>
      <c r="R3712" s="22">
        <f>Tabla1[[#This Row],[Fecha de Envío]]-Tabla1[[#This Row],[Fecha de Orden]]</f>
        <v>15</v>
      </c>
      <c r="S3712" s="24">
        <f>YEAR(Tabla1[[#This Row],[Fecha de Orden]])</f>
        <v>2023</v>
      </c>
      <c r="T3712" t="str">
        <f>VLOOKUP(Tabla1[[#This Row],[Nombre del Producto]],Tabla2[[Nombre Producto]:[Costo Unitario]],2,FALSE)</f>
        <v>Lot's O' Nuts</v>
      </c>
      <c r="U3712" t="str">
        <f>VLOOKUP(Tabla1[[#This Row],[Fábrica]],Tabla3[],4,FALSE)</f>
        <v>Arizona</v>
      </c>
    </row>
    <row r="3713" spans="1:21" x14ac:dyDescent="0.25">
      <c r="A3713" t="s">
        <v>2435</v>
      </c>
      <c r="B3713" s="3">
        <v>44998</v>
      </c>
      <c r="C3713" s="3">
        <v>45013</v>
      </c>
      <c r="D3713" t="s">
        <v>18</v>
      </c>
      <c r="E3713">
        <v>119123</v>
      </c>
      <c r="F3713" t="s">
        <v>19</v>
      </c>
      <c r="G3713" t="s">
        <v>2436</v>
      </c>
      <c r="H3713" t="s">
        <v>21</v>
      </c>
      <c r="I3713">
        <v>92503</v>
      </c>
      <c r="J3713" t="s">
        <v>22</v>
      </c>
      <c r="K3713" t="s">
        <v>23</v>
      </c>
      <c r="L3713" t="s">
        <v>36</v>
      </c>
      <c r="M3713" t="s">
        <v>37</v>
      </c>
      <c r="N3713" s="5">
        <v>22.75</v>
      </c>
      <c r="O3713" s="7">
        <v>7</v>
      </c>
      <c r="P3713" s="5">
        <v>14.77</v>
      </c>
      <c r="Q3713" s="5">
        <v>7.98</v>
      </c>
      <c r="R3713" s="22">
        <f>Tabla1[[#This Row],[Fecha de Envío]]-Tabla1[[#This Row],[Fecha de Orden]]</f>
        <v>15</v>
      </c>
      <c r="S3713" s="24">
        <f>YEAR(Tabla1[[#This Row],[Fecha de Orden]])</f>
        <v>2023</v>
      </c>
      <c r="T3713" t="str">
        <f>VLOOKUP(Tabla1[[#This Row],[Nombre del Producto]],Tabla2[[Nombre Producto]:[Costo Unitario]],2,FALSE)</f>
        <v>Wicked Choccy's</v>
      </c>
      <c r="U3713" t="str">
        <f>VLOOKUP(Tabla1[[#This Row],[Fábrica]],Tabla3[],4,FALSE)</f>
        <v>Georgia</v>
      </c>
    </row>
    <row r="3714" spans="1:21" x14ac:dyDescent="0.25">
      <c r="A3714" t="s">
        <v>3185</v>
      </c>
      <c r="B3714" s="3">
        <v>44998</v>
      </c>
      <c r="C3714" s="3">
        <v>45010</v>
      </c>
      <c r="D3714" t="s">
        <v>71</v>
      </c>
      <c r="E3714">
        <v>136301</v>
      </c>
      <c r="F3714" t="s">
        <v>19</v>
      </c>
      <c r="G3714" t="s">
        <v>20</v>
      </c>
      <c r="H3714" t="s">
        <v>21</v>
      </c>
      <c r="I3714">
        <v>94109</v>
      </c>
      <c r="J3714" t="s">
        <v>148</v>
      </c>
      <c r="K3714" t="s">
        <v>23</v>
      </c>
      <c r="L3714" t="s">
        <v>348</v>
      </c>
      <c r="M3714" t="s">
        <v>349</v>
      </c>
      <c r="N3714" s="5">
        <v>40</v>
      </c>
      <c r="O3714" s="7">
        <v>2</v>
      </c>
      <c r="P3714" s="5">
        <v>20</v>
      </c>
      <c r="Q3714" s="5">
        <v>20</v>
      </c>
      <c r="R3714" s="22">
        <f>Tabla1[[#This Row],[Fecha de Envío]]-Tabla1[[#This Row],[Fecha de Orden]]</f>
        <v>12</v>
      </c>
      <c r="S3714" s="24">
        <f>YEAR(Tabla1[[#This Row],[Fecha de Orden]])</f>
        <v>2023</v>
      </c>
      <c r="T3714" t="str">
        <f>VLOOKUP(Tabla1[[#This Row],[Nombre del Producto]],Tabla2[[Nombre Producto]:[Costo Unitario]],2,FALSE)</f>
        <v>Secret Factory</v>
      </c>
      <c r="U3714" t="str">
        <f>VLOOKUP(Tabla1[[#This Row],[Fábrica]],Tabla3[],4,FALSE)</f>
        <v>Illinois</v>
      </c>
    </row>
    <row r="3715" spans="1:21" x14ac:dyDescent="0.25">
      <c r="A3715" t="s">
        <v>3186</v>
      </c>
      <c r="B3715" s="3">
        <v>44998</v>
      </c>
      <c r="C3715" s="3">
        <v>45010</v>
      </c>
      <c r="D3715" t="s">
        <v>71</v>
      </c>
      <c r="E3715">
        <v>136301</v>
      </c>
      <c r="F3715" t="s">
        <v>19</v>
      </c>
      <c r="G3715" t="s">
        <v>20</v>
      </c>
      <c r="H3715" t="s">
        <v>21</v>
      </c>
      <c r="I3715">
        <v>94109</v>
      </c>
      <c r="J3715" t="s">
        <v>22</v>
      </c>
      <c r="K3715" t="s">
        <v>23</v>
      </c>
      <c r="L3715" t="s">
        <v>45</v>
      </c>
      <c r="M3715" t="s">
        <v>46</v>
      </c>
      <c r="N3715" s="5">
        <v>10.47</v>
      </c>
      <c r="O3715" s="7">
        <v>3</v>
      </c>
      <c r="P3715" s="5">
        <v>7.47</v>
      </c>
      <c r="Q3715" s="5">
        <v>3</v>
      </c>
      <c r="R3715" s="22">
        <f>Tabla1[[#This Row],[Fecha de Envío]]-Tabla1[[#This Row],[Fecha de Orden]]</f>
        <v>12</v>
      </c>
      <c r="S3715" s="24">
        <f>YEAR(Tabla1[[#This Row],[Fecha de Orden]])</f>
        <v>2023</v>
      </c>
      <c r="T3715" t="str">
        <f>VLOOKUP(Tabla1[[#This Row],[Nombre del Producto]],Tabla2[[Nombre Producto]:[Costo Unitario]],2,FALSE)</f>
        <v>Lot's O' Nuts</v>
      </c>
      <c r="U3715" t="str">
        <f>VLOOKUP(Tabla1[[#This Row],[Fábrica]],Tabla3[],4,FALSE)</f>
        <v>Arizona</v>
      </c>
    </row>
    <row r="3716" spans="1:21" x14ac:dyDescent="0.25">
      <c r="A3716" t="s">
        <v>5720</v>
      </c>
      <c r="B3716" s="3">
        <v>44998</v>
      </c>
      <c r="C3716" s="3">
        <v>45013</v>
      </c>
      <c r="D3716" t="s">
        <v>18</v>
      </c>
      <c r="E3716">
        <v>159373</v>
      </c>
      <c r="F3716" t="s">
        <v>19</v>
      </c>
      <c r="G3716" t="s">
        <v>908</v>
      </c>
      <c r="H3716" t="s">
        <v>42</v>
      </c>
      <c r="I3716">
        <v>78207</v>
      </c>
      <c r="J3716" t="s">
        <v>22</v>
      </c>
      <c r="K3716" t="s">
        <v>43</v>
      </c>
      <c r="L3716" t="s">
        <v>45</v>
      </c>
      <c r="M3716" t="s">
        <v>46</v>
      </c>
      <c r="N3716" s="5">
        <v>17.45</v>
      </c>
      <c r="O3716" s="7">
        <v>5</v>
      </c>
      <c r="P3716" s="5">
        <v>12.45</v>
      </c>
      <c r="Q3716" s="5">
        <v>5</v>
      </c>
      <c r="R3716" s="22">
        <f>Tabla1[[#This Row],[Fecha de Envío]]-Tabla1[[#This Row],[Fecha de Orden]]</f>
        <v>15</v>
      </c>
      <c r="S3716" s="24">
        <f>YEAR(Tabla1[[#This Row],[Fecha de Orden]])</f>
        <v>2023</v>
      </c>
      <c r="T3716" t="str">
        <f>VLOOKUP(Tabla1[[#This Row],[Nombre del Producto]],Tabla2[[Nombre Producto]:[Costo Unitario]],2,FALSE)</f>
        <v>Lot's O' Nuts</v>
      </c>
      <c r="U3716" t="str">
        <f>VLOOKUP(Tabla1[[#This Row],[Fábrica]],Tabla3[],4,FALSE)</f>
        <v>Arizona</v>
      </c>
    </row>
    <row r="3717" spans="1:21" x14ac:dyDescent="0.25">
      <c r="A3717" t="s">
        <v>5721</v>
      </c>
      <c r="B3717" s="3">
        <v>44998</v>
      </c>
      <c r="C3717" s="3">
        <v>45013</v>
      </c>
      <c r="D3717" t="s">
        <v>18</v>
      </c>
      <c r="E3717">
        <v>159373</v>
      </c>
      <c r="F3717" t="s">
        <v>19</v>
      </c>
      <c r="G3717" t="s">
        <v>908</v>
      </c>
      <c r="H3717" t="s">
        <v>42</v>
      </c>
      <c r="I3717">
        <v>78207</v>
      </c>
      <c r="J3717" t="s">
        <v>22</v>
      </c>
      <c r="K3717" t="s">
        <v>43</v>
      </c>
      <c r="L3717" t="s">
        <v>24</v>
      </c>
      <c r="M3717" t="s">
        <v>25</v>
      </c>
      <c r="N3717" s="5">
        <v>7.5</v>
      </c>
      <c r="O3717" s="7">
        <v>2</v>
      </c>
      <c r="P3717" s="5">
        <v>4.9000000000000004</v>
      </c>
      <c r="Q3717" s="5">
        <v>2.6</v>
      </c>
      <c r="R3717" s="22">
        <f>Tabla1[[#This Row],[Fecha de Envío]]-Tabla1[[#This Row],[Fecha de Orden]]</f>
        <v>15</v>
      </c>
      <c r="S3717" s="24">
        <f>YEAR(Tabla1[[#This Row],[Fecha de Orden]])</f>
        <v>2023</v>
      </c>
      <c r="T3717" t="str">
        <f>VLOOKUP(Tabla1[[#This Row],[Nombre del Producto]],Tabla2[[Nombre Producto]:[Costo Unitario]],2,FALSE)</f>
        <v>Wicked Choccy's</v>
      </c>
      <c r="U3717" t="str">
        <f>VLOOKUP(Tabla1[[#This Row],[Fábrica]],Tabla3[],4,FALSE)</f>
        <v>Georgia</v>
      </c>
    </row>
    <row r="3718" spans="1:21" x14ac:dyDescent="0.25">
      <c r="A3718" t="s">
        <v>5722</v>
      </c>
      <c r="B3718" s="3">
        <v>44998</v>
      </c>
      <c r="C3718" s="3">
        <v>45013</v>
      </c>
      <c r="D3718" t="s">
        <v>18</v>
      </c>
      <c r="E3718">
        <v>159373</v>
      </c>
      <c r="F3718" t="s">
        <v>19</v>
      </c>
      <c r="G3718" t="s">
        <v>908</v>
      </c>
      <c r="H3718" t="s">
        <v>42</v>
      </c>
      <c r="I3718">
        <v>78207</v>
      </c>
      <c r="J3718" t="s">
        <v>22</v>
      </c>
      <c r="K3718" t="s">
        <v>43</v>
      </c>
      <c r="L3718" t="s">
        <v>33</v>
      </c>
      <c r="M3718" t="s">
        <v>34</v>
      </c>
      <c r="N3718" s="5">
        <v>18</v>
      </c>
      <c r="O3718" s="7">
        <v>5</v>
      </c>
      <c r="P3718" s="5">
        <v>12</v>
      </c>
      <c r="Q3718" s="5">
        <v>6</v>
      </c>
      <c r="R3718" s="22">
        <f>Tabla1[[#This Row],[Fecha de Envío]]-Tabla1[[#This Row],[Fecha de Orden]]</f>
        <v>15</v>
      </c>
      <c r="S3718" s="24">
        <f>YEAR(Tabla1[[#This Row],[Fecha de Orden]])</f>
        <v>2023</v>
      </c>
      <c r="T3718" t="str">
        <f>VLOOKUP(Tabla1[[#This Row],[Nombre del Producto]],Tabla2[[Nombre Producto]:[Costo Unitario]],2,FALSE)</f>
        <v>Lot's O' Nuts</v>
      </c>
      <c r="U3718" t="str">
        <f>VLOOKUP(Tabla1[[#This Row],[Fábrica]],Tabla3[],4,FALSE)</f>
        <v>Arizona</v>
      </c>
    </row>
    <row r="3719" spans="1:21" x14ac:dyDescent="0.25">
      <c r="A3719" t="s">
        <v>6658</v>
      </c>
      <c r="B3719" s="3">
        <v>44998</v>
      </c>
      <c r="C3719" s="3">
        <v>45013</v>
      </c>
      <c r="D3719" t="s">
        <v>71</v>
      </c>
      <c r="E3719">
        <v>139675</v>
      </c>
      <c r="F3719" t="s">
        <v>195</v>
      </c>
      <c r="G3719" t="s">
        <v>3648</v>
      </c>
      <c r="H3719" t="s">
        <v>3649</v>
      </c>
      <c r="I3719" t="s">
        <v>6645</v>
      </c>
      <c r="J3719" t="s">
        <v>22</v>
      </c>
      <c r="K3719" t="s">
        <v>23</v>
      </c>
      <c r="L3719" t="s">
        <v>27</v>
      </c>
      <c r="M3719" t="s">
        <v>28</v>
      </c>
      <c r="N3719" s="5">
        <v>14.4</v>
      </c>
      <c r="O3719" s="7">
        <v>4</v>
      </c>
      <c r="P3719" s="5">
        <v>10</v>
      </c>
      <c r="Q3719" s="5">
        <v>4.4000000000000004</v>
      </c>
      <c r="R3719" s="22">
        <f>Tabla1[[#This Row],[Fecha de Envío]]-Tabla1[[#This Row],[Fecha de Orden]]</f>
        <v>15</v>
      </c>
      <c r="S3719" s="24">
        <f>YEAR(Tabla1[[#This Row],[Fecha de Orden]])</f>
        <v>2023</v>
      </c>
      <c r="T3719" t="str">
        <f>VLOOKUP(Tabla1[[#This Row],[Nombre del Producto]],Tabla2[[Nombre Producto]:[Costo Unitario]],2,FALSE)</f>
        <v>Lot's O' Nuts</v>
      </c>
      <c r="U3719" t="str">
        <f>VLOOKUP(Tabla1[[#This Row],[Fábrica]],Tabla3[],4,FALSE)</f>
        <v>Arizona</v>
      </c>
    </row>
    <row r="3720" spans="1:21" x14ac:dyDescent="0.25">
      <c r="A3720" t="s">
        <v>6659</v>
      </c>
      <c r="B3720" s="3">
        <v>44998</v>
      </c>
      <c r="C3720" s="3">
        <v>45013</v>
      </c>
      <c r="D3720" t="s">
        <v>71</v>
      </c>
      <c r="E3720">
        <v>139675</v>
      </c>
      <c r="F3720" t="s">
        <v>195</v>
      </c>
      <c r="G3720" t="s">
        <v>3648</v>
      </c>
      <c r="H3720" t="s">
        <v>3649</v>
      </c>
      <c r="I3720" t="s">
        <v>6645</v>
      </c>
      <c r="J3720" t="s">
        <v>22</v>
      </c>
      <c r="K3720" t="s">
        <v>23</v>
      </c>
      <c r="L3720" t="s">
        <v>36</v>
      </c>
      <c r="M3720" t="s">
        <v>37</v>
      </c>
      <c r="N3720" s="5">
        <v>26</v>
      </c>
      <c r="O3720" s="7">
        <v>8</v>
      </c>
      <c r="P3720" s="5">
        <v>16.88</v>
      </c>
      <c r="Q3720" s="5">
        <v>9.1199999999999992</v>
      </c>
      <c r="R3720" s="22">
        <f>Tabla1[[#This Row],[Fecha de Envío]]-Tabla1[[#This Row],[Fecha de Orden]]</f>
        <v>15</v>
      </c>
      <c r="S3720" s="24">
        <f>YEAR(Tabla1[[#This Row],[Fecha de Orden]])</f>
        <v>2023</v>
      </c>
      <c r="T3720" t="str">
        <f>VLOOKUP(Tabla1[[#This Row],[Nombre del Producto]],Tabla2[[Nombre Producto]:[Costo Unitario]],2,FALSE)</f>
        <v>Wicked Choccy's</v>
      </c>
      <c r="U3720" t="str">
        <f>VLOOKUP(Tabla1[[#This Row],[Fábrica]],Tabla3[],4,FALSE)</f>
        <v>Georgia</v>
      </c>
    </row>
    <row r="3721" spans="1:21" x14ac:dyDescent="0.25">
      <c r="A3721" t="s">
        <v>7964</v>
      </c>
      <c r="B3721" s="3">
        <v>44998</v>
      </c>
      <c r="C3721" s="3">
        <v>45010</v>
      </c>
      <c r="D3721" t="s">
        <v>71</v>
      </c>
      <c r="E3721">
        <v>114013</v>
      </c>
      <c r="F3721" t="s">
        <v>19</v>
      </c>
      <c r="G3721" t="s">
        <v>144</v>
      </c>
      <c r="H3721" t="s">
        <v>101</v>
      </c>
      <c r="I3721">
        <v>19134</v>
      </c>
      <c r="J3721" t="s">
        <v>22</v>
      </c>
      <c r="K3721" t="s">
        <v>32</v>
      </c>
      <c r="L3721" t="s">
        <v>36</v>
      </c>
      <c r="M3721" t="s">
        <v>37</v>
      </c>
      <c r="N3721" s="5">
        <v>6.5</v>
      </c>
      <c r="O3721" s="7">
        <v>2</v>
      </c>
      <c r="P3721" s="5">
        <v>4.22</v>
      </c>
      <c r="Q3721" s="5">
        <v>2.2799999999999998</v>
      </c>
      <c r="R3721" s="22">
        <f>Tabla1[[#This Row],[Fecha de Envío]]-Tabla1[[#This Row],[Fecha de Orden]]</f>
        <v>12</v>
      </c>
      <c r="S3721" s="24">
        <f>YEAR(Tabla1[[#This Row],[Fecha de Orden]])</f>
        <v>2023</v>
      </c>
      <c r="T3721" t="str">
        <f>VLOOKUP(Tabla1[[#This Row],[Nombre del Producto]],Tabla2[[Nombre Producto]:[Costo Unitario]],2,FALSE)</f>
        <v>Wicked Choccy's</v>
      </c>
      <c r="U3721" t="str">
        <f>VLOOKUP(Tabla1[[#This Row],[Fábrica]],Tabla3[],4,FALSE)</f>
        <v>Georgia</v>
      </c>
    </row>
    <row r="3722" spans="1:21" x14ac:dyDescent="0.25">
      <c r="A3722" t="s">
        <v>7965</v>
      </c>
      <c r="B3722" s="3">
        <v>44998</v>
      </c>
      <c r="C3722" s="3">
        <v>45010</v>
      </c>
      <c r="D3722" t="s">
        <v>71</v>
      </c>
      <c r="E3722">
        <v>114013</v>
      </c>
      <c r="F3722" t="s">
        <v>19</v>
      </c>
      <c r="G3722" t="s">
        <v>144</v>
      </c>
      <c r="H3722" t="s">
        <v>101</v>
      </c>
      <c r="I3722">
        <v>19134</v>
      </c>
      <c r="J3722" t="s">
        <v>22</v>
      </c>
      <c r="K3722" t="s">
        <v>32</v>
      </c>
      <c r="L3722" t="s">
        <v>45</v>
      </c>
      <c r="M3722" t="s">
        <v>46</v>
      </c>
      <c r="N3722" s="5">
        <v>17.45</v>
      </c>
      <c r="O3722" s="7">
        <v>5</v>
      </c>
      <c r="P3722" s="5">
        <v>12.45</v>
      </c>
      <c r="Q3722" s="5">
        <v>5</v>
      </c>
      <c r="R3722" s="22">
        <f>Tabla1[[#This Row],[Fecha de Envío]]-Tabla1[[#This Row],[Fecha de Orden]]</f>
        <v>12</v>
      </c>
      <c r="S3722" s="24">
        <f>YEAR(Tabla1[[#This Row],[Fecha de Orden]])</f>
        <v>2023</v>
      </c>
      <c r="T3722" t="str">
        <f>VLOOKUP(Tabla1[[#This Row],[Nombre del Producto]],Tabla2[[Nombre Producto]:[Costo Unitario]],2,FALSE)</f>
        <v>Lot's O' Nuts</v>
      </c>
      <c r="U3722" t="str">
        <f>VLOOKUP(Tabla1[[#This Row],[Fábrica]],Tabla3[],4,FALSE)</f>
        <v>Arizona</v>
      </c>
    </row>
    <row r="3723" spans="1:21" x14ac:dyDescent="0.25">
      <c r="A3723" t="s">
        <v>7966</v>
      </c>
      <c r="B3723" s="3">
        <v>44998</v>
      </c>
      <c r="C3723" s="3">
        <v>45010</v>
      </c>
      <c r="D3723" t="s">
        <v>71</v>
      </c>
      <c r="E3723">
        <v>114013</v>
      </c>
      <c r="F3723" t="s">
        <v>19</v>
      </c>
      <c r="G3723" t="s">
        <v>144</v>
      </c>
      <c r="H3723" t="s">
        <v>101</v>
      </c>
      <c r="I3723">
        <v>19134</v>
      </c>
      <c r="J3723" t="s">
        <v>22</v>
      </c>
      <c r="K3723" t="s">
        <v>32</v>
      </c>
      <c r="L3723" t="s">
        <v>24</v>
      </c>
      <c r="M3723" t="s">
        <v>25</v>
      </c>
      <c r="N3723" s="5">
        <v>3.75</v>
      </c>
      <c r="O3723" s="7">
        <v>1</v>
      </c>
      <c r="P3723" s="5">
        <v>2.4500000000000002</v>
      </c>
      <c r="Q3723" s="5">
        <v>1.3</v>
      </c>
      <c r="R3723" s="22">
        <f>Tabla1[[#This Row],[Fecha de Envío]]-Tabla1[[#This Row],[Fecha de Orden]]</f>
        <v>12</v>
      </c>
      <c r="S3723" s="24">
        <f>YEAR(Tabla1[[#This Row],[Fecha de Orden]])</f>
        <v>2023</v>
      </c>
      <c r="T3723" t="str">
        <f>VLOOKUP(Tabla1[[#This Row],[Nombre del Producto]],Tabla2[[Nombre Producto]:[Costo Unitario]],2,FALSE)</f>
        <v>Wicked Choccy's</v>
      </c>
      <c r="U3723" t="str">
        <f>VLOOKUP(Tabla1[[#This Row],[Fábrica]],Tabla3[],4,FALSE)</f>
        <v>Georgia</v>
      </c>
    </row>
    <row r="3724" spans="1:21" x14ac:dyDescent="0.25">
      <c r="A3724" t="s">
        <v>7967</v>
      </c>
      <c r="B3724" s="3">
        <v>44998</v>
      </c>
      <c r="C3724" s="3">
        <v>45010</v>
      </c>
      <c r="D3724" t="s">
        <v>71</v>
      </c>
      <c r="E3724">
        <v>114013</v>
      </c>
      <c r="F3724" t="s">
        <v>19</v>
      </c>
      <c r="G3724" t="s">
        <v>144</v>
      </c>
      <c r="H3724" t="s">
        <v>101</v>
      </c>
      <c r="I3724">
        <v>19134</v>
      </c>
      <c r="J3724" t="s">
        <v>148</v>
      </c>
      <c r="K3724" t="s">
        <v>32</v>
      </c>
      <c r="L3724" t="s">
        <v>348</v>
      </c>
      <c r="M3724" t="s">
        <v>349</v>
      </c>
      <c r="N3724" s="5">
        <v>40</v>
      </c>
      <c r="O3724" s="7">
        <v>2</v>
      </c>
      <c r="P3724" s="5">
        <v>20</v>
      </c>
      <c r="Q3724" s="5">
        <v>20</v>
      </c>
      <c r="R3724" s="22">
        <f>Tabla1[[#This Row],[Fecha de Envío]]-Tabla1[[#This Row],[Fecha de Orden]]</f>
        <v>12</v>
      </c>
      <c r="S3724" s="24">
        <f>YEAR(Tabla1[[#This Row],[Fecha de Orden]])</f>
        <v>2023</v>
      </c>
      <c r="T3724" t="str">
        <f>VLOOKUP(Tabla1[[#This Row],[Nombre del Producto]],Tabla2[[Nombre Producto]:[Costo Unitario]],2,FALSE)</f>
        <v>Secret Factory</v>
      </c>
      <c r="U3724" t="str">
        <f>VLOOKUP(Tabla1[[#This Row],[Fábrica]],Tabla3[],4,FALSE)</f>
        <v>Illinois</v>
      </c>
    </row>
    <row r="3725" spans="1:21" x14ac:dyDescent="0.25">
      <c r="A3725" t="s">
        <v>7968</v>
      </c>
      <c r="B3725" s="3">
        <v>44998</v>
      </c>
      <c r="C3725" s="3">
        <v>45010</v>
      </c>
      <c r="D3725" t="s">
        <v>71</v>
      </c>
      <c r="E3725">
        <v>114013</v>
      </c>
      <c r="F3725" t="s">
        <v>19</v>
      </c>
      <c r="G3725" t="s">
        <v>144</v>
      </c>
      <c r="H3725" t="s">
        <v>101</v>
      </c>
      <c r="I3725">
        <v>19134</v>
      </c>
      <c r="J3725" t="s">
        <v>22</v>
      </c>
      <c r="K3725" t="s">
        <v>32</v>
      </c>
      <c r="L3725" t="s">
        <v>33</v>
      </c>
      <c r="M3725" t="s">
        <v>34</v>
      </c>
      <c r="N3725" s="5">
        <v>18</v>
      </c>
      <c r="O3725" s="7">
        <v>5</v>
      </c>
      <c r="P3725" s="5">
        <v>12</v>
      </c>
      <c r="Q3725" s="5">
        <v>6</v>
      </c>
      <c r="R3725" s="22">
        <f>Tabla1[[#This Row],[Fecha de Envío]]-Tabla1[[#This Row],[Fecha de Orden]]</f>
        <v>12</v>
      </c>
      <c r="S3725" s="24">
        <f>YEAR(Tabla1[[#This Row],[Fecha de Orden]])</f>
        <v>2023</v>
      </c>
      <c r="T3725" t="str">
        <f>VLOOKUP(Tabla1[[#This Row],[Nombre del Producto]],Tabla2[[Nombre Producto]:[Costo Unitario]],2,FALSE)</f>
        <v>Lot's O' Nuts</v>
      </c>
      <c r="U3725" t="str">
        <f>VLOOKUP(Tabla1[[#This Row],[Fábrica]],Tabla3[],4,FALSE)</f>
        <v>Arizona</v>
      </c>
    </row>
    <row r="3726" spans="1:21" x14ac:dyDescent="0.25">
      <c r="A3726" t="s">
        <v>7969</v>
      </c>
      <c r="B3726" s="3">
        <v>44998</v>
      </c>
      <c r="C3726" s="3">
        <v>45010</v>
      </c>
      <c r="D3726" t="s">
        <v>71</v>
      </c>
      <c r="E3726">
        <v>114013</v>
      </c>
      <c r="F3726" t="s">
        <v>19</v>
      </c>
      <c r="G3726" t="s">
        <v>144</v>
      </c>
      <c r="H3726" t="s">
        <v>101</v>
      </c>
      <c r="I3726">
        <v>19134</v>
      </c>
      <c r="J3726" t="s">
        <v>22</v>
      </c>
      <c r="K3726" t="s">
        <v>32</v>
      </c>
      <c r="L3726" t="s">
        <v>27</v>
      </c>
      <c r="M3726" t="s">
        <v>28</v>
      </c>
      <c r="N3726" s="5">
        <v>10.8</v>
      </c>
      <c r="O3726" s="7">
        <v>3</v>
      </c>
      <c r="P3726" s="5">
        <v>7.5</v>
      </c>
      <c r="Q3726" s="5">
        <v>3.3</v>
      </c>
      <c r="R3726" s="22">
        <f>Tabla1[[#This Row],[Fecha de Envío]]-Tabla1[[#This Row],[Fecha de Orden]]</f>
        <v>12</v>
      </c>
      <c r="S3726" s="24">
        <f>YEAR(Tabla1[[#This Row],[Fecha de Orden]])</f>
        <v>2023</v>
      </c>
      <c r="T3726" t="str">
        <f>VLOOKUP(Tabla1[[#This Row],[Nombre del Producto]],Tabla2[[Nombre Producto]:[Costo Unitario]],2,FALSE)</f>
        <v>Lot's O' Nuts</v>
      </c>
      <c r="U3726" t="str">
        <f>VLOOKUP(Tabla1[[#This Row],[Fábrica]],Tabla3[],4,FALSE)</f>
        <v>Arizona</v>
      </c>
    </row>
    <row r="3727" spans="1:21" x14ac:dyDescent="0.25">
      <c r="A3727" t="s">
        <v>8990</v>
      </c>
      <c r="B3727" s="3">
        <v>44998</v>
      </c>
      <c r="C3727" s="3">
        <v>45011</v>
      </c>
      <c r="D3727" t="s">
        <v>39</v>
      </c>
      <c r="E3727">
        <v>158834</v>
      </c>
      <c r="F3727" t="s">
        <v>19</v>
      </c>
      <c r="G3727" t="s">
        <v>588</v>
      </c>
      <c r="H3727" t="s">
        <v>69</v>
      </c>
      <c r="I3727">
        <v>85254</v>
      </c>
      <c r="J3727" t="s">
        <v>223</v>
      </c>
      <c r="K3727" t="s">
        <v>23</v>
      </c>
      <c r="L3727" t="s">
        <v>7374</v>
      </c>
      <c r="M3727" t="s">
        <v>7375</v>
      </c>
      <c r="N3727" s="5">
        <v>22.5</v>
      </c>
      <c r="O3727" s="7">
        <v>5</v>
      </c>
      <c r="P3727" s="5">
        <v>17.5</v>
      </c>
      <c r="Q3727" s="5">
        <v>5</v>
      </c>
      <c r="R3727" s="22">
        <f>Tabla1[[#This Row],[Fecha de Envío]]-Tabla1[[#This Row],[Fecha de Orden]]</f>
        <v>13</v>
      </c>
      <c r="S3727" s="24">
        <f>YEAR(Tabla1[[#This Row],[Fecha de Orden]])</f>
        <v>2023</v>
      </c>
      <c r="T3727" t="str">
        <f>VLOOKUP(Tabla1[[#This Row],[Nombre del Producto]],Tabla2[[Nombre Producto]:[Costo Unitario]],2,FALSE)</f>
        <v>The Other Factory</v>
      </c>
      <c r="U3727" t="str">
        <f>VLOOKUP(Tabla1[[#This Row],[Fábrica]],Tabla3[],4,FALSE)</f>
        <v>Tennessee</v>
      </c>
    </row>
    <row r="3728" spans="1:21" x14ac:dyDescent="0.25">
      <c r="A3728" t="s">
        <v>8991</v>
      </c>
      <c r="B3728" s="3">
        <v>44998</v>
      </c>
      <c r="C3728" s="3">
        <v>45011</v>
      </c>
      <c r="D3728" t="s">
        <v>39</v>
      </c>
      <c r="E3728">
        <v>158834</v>
      </c>
      <c r="F3728" t="s">
        <v>19</v>
      </c>
      <c r="G3728" t="s">
        <v>588</v>
      </c>
      <c r="H3728" t="s">
        <v>69</v>
      </c>
      <c r="I3728">
        <v>85254</v>
      </c>
      <c r="J3728" t="s">
        <v>22</v>
      </c>
      <c r="K3728" t="s">
        <v>23</v>
      </c>
      <c r="L3728" t="s">
        <v>27</v>
      </c>
      <c r="M3728" t="s">
        <v>28</v>
      </c>
      <c r="N3728" s="5">
        <v>7.2</v>
      </c>
      <c r="O3728" s="7">
        <v>2</v>
      </c>
      <c r="P3728" s="5">
        <v>5</v>
      </c>
      <c r="Q3728" s="5">
        <v>2.2000000000000002</v>
      </c>
      <c r="R3728" s="22">
        <f>Tabla1[[#This Row],[Fecha de Envío]]-Tabla1[[#This Row],[Fecha de Orden]]</f>
        <v>13</v>
      </c>
      <c r="S3728" s="24">
        <f>YEAR(Tabla1[[#This Row],[Fecha de Orden]])</f>
        <v>2023</v>
      </c>
      <c r="T3728" t="str">
        <f>VLOOKUP(Tabla1[[#This Row],[Nombre del Producto]],Tabla2[[Nombre Producto]:[Costo Unitario]],2,FALSE)</f>
        <v>Lot's O' Nuts</v>
      </c>
      <c r="U3728" t="str">
        <f>VLOOKUP(Tabla1[[#This Row],[Fábrica]],Tabla3[],4,FALSE)</f>
        <v>Arizona</v>
      </c>
    </row>
    <row r="3729" spans="1:21" x14ac:dyDescent="0.25">
      <c r="A3729" t="s">
        <v>4065</v>
      </c>
      <c r="B3729" s="3">
        <v>44999</v>
      </c>
      <c r="C3729" s="3">
        <v>45014</v>
      </c>
      <c r="D3729" t="s">
        <v>18</v>
      </c>
      <c r="E3729">
        <v>154361</v>
      </c>
      <c r="F3729" t="s">
        <v>19</v>
      </c>
      <c r="G3729" t="s">
        <v>412</v>
      </c>
      <c r="H3729" t="s">
        <v>210</v>
      </c>
      <c r="I3729">
        <v>43229</v>
      </c>
      <c r="J3729" t="s">
        <v>22</v>
      </c>
      <c r="K3729" t="s">
        <v>32</v>
      </c>
      <c r="L3729" t="s">
        <v>45</v>
      </c>
      <c r="M3729" t="s">
        <v>46</v>
      </c>
      <c r="N3729" s="5">
        <v>17.45</v>
      </c>
      <c r="O3729" s="7">
        <v>5</v>
      </c>
      <c r="P3729" s="5">
        <v>12.45</v>
      </c>
      <c r="Q3729" s="5">
        <v>5</v>
      </c>
      <c r="R3729" s="22">
        <f>Tabla1[[#This Row],[Fecha de Envío]]-Tabla1[[#This Row],[Fecha de Orden]]</f>
        <v>15</v>
      </c>
      <c r="S3729" s="24">
        <f>YEAR(Tabla1[[#This Row],[Fecha de Orden]])</f>
        <v>2023</v>
      </c>
      <c r="T3729" t="str">
        <f>VLOOKUP(Tabla1[[#This Row],[Nombre del Producto]],Tabla2[[Nombre Producto]:[Costo Unitario]],2,FALSE)</f>
        <v>Lot's O' Nuts</v>
      </c>
      <c r="U3729" t="str">
        <f>VLOOKUP(Tabla1[[#This Row],[Fábrica]],Tabla3[],4,FALSE)</f>
        <v>Arizona</v>
      </c>
    </row>
    <row r="3730" spans="1:21" x14ac:dyDescent="0.25">
      <c r="A3730" t="s">
        <v>4878</v>
      </c>
      <c r="B3730" s="3">
        <v>44999</v>
      </c>
      <c r="C3730" s="3">
        <v>45012</v>
      </c>
      <c r="D3730" t="s">
        <v>39</v>
      </c>
      <c r="E3730">
        <v>162082</v>
      </c>
      <c r="F3730" t="s">
        <v>19</v>
      </c>
      <c r="G3730" t="s">
        <v>3822</v>
      </c>
      <c r="H3730" t="s">
        <v>42</v>
      </c>
      <c r="I3730">
        <v>78550</v>
      </c>
      <c r="J3730" t="s">
        <v>22</v>
      </c>
      <c r="K3730" t="s">
        <v>43</v>
      </c>
      <c r="L3730" t="s">
        <v>24</v>
      </c>
      <c r="M3730" t="s">
        <v>25</v>
      </c>
      <c r="N3730" s="5">
        <v>18.75</v>
      </c>
      <c r="O3730" s="7">
        <v>5</v>
      </c>
      <c r="P3730" s="5">
        <v>12.25</v>
      </c>
      <c r="Q3730" s="5">
        <v>6.5</v>
      </c>
      <c r="R3730" s="22">
        <f>Tabla1[[#This Row],[Fecha de Envío]]-Tabla1[[#This Row],[Fecha de Orden]]</f>
        <v>13</v>
      </c>
      <c r="S3730" s="24">
        <f>YEAR(Tabla1[[#This Row],[Fecha de Orden]])</f>
        <v>2023</v>
      </c>
      <c r="T3730" t="str">
        <f>VLOOKUP(Tabla1[[#This Row],[Nombre del Producto]],Tabla2[[Nombre Producto]:[Costo Unitario]],2,FALSE)</f>
        <v>Wicked Choccy's</v>
      </c>
      <c r="U3730" t="str">
        <f>VLOOKUP(Tabla1[[#This Row],[Fábrica]],Tabla3[],4,FALSE)</f>
        <v>Georgia</v>
      </c>
    </row>
    <row r="3731" spans="1:21" x14ac:dyDescent="0.25">
      <c r="A3731" t="s">
        <v>4879</v>
      </c>
      <c r="B3731" s="3">
        <v>44999</v>
      </c>
      <c r="C3731" s="3">
        <v>45012</v>
      </c>
      <c r="D3731" t="s">
        <v>39</v>
      </c>
      <c r="E3731">
        <v>162082</v>
      </c>
      <c r="F3731" t="s">
        <v>19</v>
      </c>
      <c r="G3731" t="s">
        <v>3822</v>
      </c>
      <c r="H3731" t="s">
        <v>42</v>
      </c>
      <c r="I3731">
        <v>78550</v>
      </c>
      <c r="J3731" t="s">
        <v>22</v>
      </c>
      <c r="K3731" t="s">
        <v>43</v>
      </c>
      <c r="L3731" t="s">
        <v>33</v>
      </c>
      <c r="M3731" t="s">
        <v>34</v>
      </c>
      <c r="N3731" s="5">
        <v>25.2</v>
      </c>
      <c r="O3731" s="7">
        <v>7</v>
      </c>
      <c r="P3731" s="5">
        <v>16.8</v>
      </c>
      <c r="Q3731" s="5">
        <v>8.4</v>
      </c>
      <c r="R3731" s="22">
        <f>Tabla1[[#This Row],[Fecha de Envío]]-Tabla1[[#This Row],[Fecha de Orden]]</f>
        <v>13</v>
      </c>
      <c r="S3731" s="24">
        <f>YEAR(Tabla1[[#This Row],[Fecha de Orden]])</f>
        <v>2023</v>
      </c>
      <c r="T3731" t="str">
        <f>VLOOKUP(Tabla1[[#This Row],[Nombre del Producto]],Tabla2[[Nombre Producto]:[Costo Unitario]],2,FALSE)</f>
        <v>Lot's O' Nuts</v>
      </c>
      <c r="U3731" t="str">
        <f>VLOOKUP(Tabla1[[#This Row],[Fábrica]],Tabla3[],4,FALSE)</f>
        <v>Arizona</v>
      </c>
    </row>
    <row r="3732" spans="1:21" x14ac:dyDescent="0.25">
      <c r="A3732" t="s">
        <v>4880</v>
      </c>
      <c r="B3732" s="3">
        <v>44999</v>
      </c>
      <c r="C3732" s="3">
        <v>45012</v>
      </c>
      <c r="D3732" t="s">
        <v>39</v>
      </c>
      <c r="E3732">
        <v>162082</v>
      </c>
      <c r="F3732" t="s">
        <v>19</v>
      </c>
      <c r="G3732" t="s">
        <v>3822</v>
      </c>
      <c r="H3732" t="s">
        <v>42</v>
      </c>
      <c r="I3732">
        <v>78550</v>
      </c>
      <c r="J3732" t="s">
        <v>22</v>
      </c>
      <c r="K3732" t="s">
        <v>43</v>
      </c>
      <c r="L3732" t="s">
        <v>45</v>
      </c>
      <c r="M3732" t="s">
        <v>46</v>
      </c>
      <c r="N3732" s="5">
        <v>3.49</v>
      </c>
      <c r="O3732" s="7">
        <v>1</v>
      </c>
      <c r="P3732" s="5">
        <v>2.4900000000000002</v>
      </c>
      <c r="Q3732" s="5">
        <v>1</v>
      </c>
      <c r="R3732" s="22">
        <f>Tabla1[[#This Row],[Fecha de Envío]]-Tabla1[[#This Row],[Fecha de Orden]]</f>
        <v>13</v>
      </c>
      <c r="S3732" s="24">
        <f>YEAR(Tabla1[[#This Row],[Fecha de Orden]])</f>
        <v>2023</v>
      </c>
      <c r="T3732" t="str">
        <f>VLOOKUP(Tabla1[[#This Row],[Nombre del Producto]],Tabla2[[Nombre Producto]:[Costo Unitario]],2,FALSE)</f>
        <v>Lot's O' Nuts</v>
      </c>
      <c r="U3732" t="str">
        <f>VLOOKUP(Tabla1[[#This Row],[Fábrica]],Tabla3[],4,FALSE)</f>
        <v>Arizona</v>
      </c>
    </row>
    <row r="3733" spans="1:21" x14ac:dyDescent="0.25">
      <c r="A3733" t="s">
        <v>6274</v>
      </c>
      <c r="B3733" s="3">
        <v>44999</v>
      </c>
      <c r="C3733" s="3">
        <v>45011</v>
      </c>
      <c r="D3733" t="s">
        <v>39</v>
      </c>
      <c r="E3733">
        <v>124793</v>
      </c>
      <c r="F3733" t="s">
        <v>19</v>
      </c>
      <c r="G3733" t="s">
        <v>124</v>
      </c>
      <c r="H3733" t="s">
        <v>125</v>
      </c>
      <c r="I3733">
        <v>98103</v>
      </c>
      <c r="J3733" t="s">
        <v>22</v>
      </c>
      <c r="K3733" t="s">
        <v>23</v>
      </c>
      <c r="L3733" t="s">
        <v>45</v>
      </c>
      <c r="M3733" t="s">
        <v>46</v>
      </c>
      <c r="N3733" s="5">
        <v>6.98</v>
      </c>
      <c r="O3733" s="7">
        <v>2</v>
      </c>
      <c r="P3733" s="5">
        <v>4.9800000000000004</v>
      </c>
      <c r="Q3733" s="5">
        <v>2</v>
      </c>
      <c r="R3733" s="22">
        <f>Tabla1[[#This Row],[Fecha de Envío]]-Tabla1[[#This Row],[Fecha de Orden]]</f>
        <v>12</v>
      </c>
      <c r="S3733" s="24">
        <f>YEAR(Tabla1[[#This Row],[Fecha de Orden]])</f>
        <v>2023</v>
      </c>
      <c r="T3733" t="str">
        <f>VLOOKUP(Tabla1[[#This Row],[Nombre del Producto]],Tabla2[[Nombre Producto]:[Costo Unitario]],2,FALSE)</f>
        <v>Lot's O' Nuts</v>
      </c>
      <c r="U3733" t="str">
        <f>VLOOKUP(Tabla1[[#This Row],[Fábrica]],Tabla3[],4,FALSE)</f>
        <v>Arizona</v>
      </c>
    </row>
    <row r="3734" spans="1:21" x14ac:dyDescent="0.25">
      <c r="A3734" t="s">
        <v>8271</v>
      </c>
      <c r="B3734" s="3">
        <v>44999</v>
      </c>
      <c r="C3734" s="3">
        <v>45014</v>
      </c>
      <c r="D3734" t="s">
        <v>18</v>
      </c>
      <c r="E3734">
        <v>102134</v>
      </c>
      <c r="F3734" t="s">
        <v>19</v>
      </c>
      <c r="G3734" t="s">
        <v>974</v>
      </c>
      <c r="H3734" t="s">
        <v>410</v>
      </c>
      <c r="I3734">
        <v>54302</v>
      </c>
      <c r="J3734" t="s">
        <v>22</v>
      </c>
      <c r="K3734" t="s">
        <v>43</v>
      </c>
      <c r="L3734" t="s">
        <v>36</v>
      </c>
      <c r="M3734" t="s">
        <v>37</v>
      </c>
      <c r="N3734" s="5">
        <v>6.5</v>
      </c>
      <c r="O3734" s="7">
        <v>2</v>
      </c>
      <c r="P3734" s="5">
        <v>4.22</v>
      </c>
      <c r="Q3734" s="5">
        <v>2.2799999999999998</v>
      </c>
      <c r="R3734" s="22">
        <f>Tabla1[[#This Row],[Fecha de Envío]]-Tabla1[[#This Row],[Fecha de Orden]]</f>
        <v>15</v>
      </c>
      <c r="S3734" s="24">
        <f>YEAR(Tabla1[[#This Row],[Fecha de Orden]])</f>
        <v>2023</v>
      </c>
      <c r="T3734" t="str">
        <f>VLOOKUP(Tabla1[[#This Row],[Nombre del Producto]],Tabla2[[Nombre Producto]:[Costo Unitario]],2,FALSE)</f>
        <v>Wicked Choccy's</v>
      </c>
      <c r="U3734" t="str">
        <f>VLOOKUP(Tabla1[[#This Row],[Fábrica]],Tabla3[],4,FALSE)</f>
        <v>Georgia</v>
      </c>
    </row>
    <row r="3735" spans="1:21" x14ac:dyDescent="0.25">
      <c r="A3735" t="s">
        <v>8304</v>
      </c>
      <c r="B3735" s="3">
        <v>44999</v>
      </c>
      <c r="C3735" s="3">
        <v>45015</v>
      </c>
      <c r="D3735" t="s">
        <v>18</v>
      </c>
      <c r="E3735">
        <v>133802</v>
      </c>
      <c r="F3735" t="s">
        <v>19</v>
      </c>
      <c r="G3735" t="s">
        <v>8305</v>
      </c>
      <c r="H3735" t="s">
        <v>21</v>
      </c>
      <c r="I3735">
        <v>94061</v>
      </c>
      <c r="J3735" t="s">
        <v>22</v>
      </c>
      <c r="K3735" t="s">
        <v>23</v>
      </c>
      <c r="L3735" t="s">
        <v>36</v>
      </c>
      <c r="M3735" t="s">
        <v>37</v>
      </c>
      <c r="N3735" s="5">
        <v>19.5</v>
      </c>
      <c r="O3735" s="7">
        <v>6</v>
      </c>
      <c r="P3735" s="5">
        <v>12.66</v>
      </c>
      <c r="Q3735" s="5">
        <v>6.84</v>
      </c>
      <c r="R3735" s="22">
        <f>Tabla1[[#This Row],[Fecha de Envío]]-Tabla1[[#This Row],[Fecha de Orden]]</f>
        <v>16</v>
      </c>
      <c r="S3735" s="24">
        <f>YEAR(Tabla1[[#This Row],[Fecha de Orden]])</f>
        <v>2023</v>
      </c>
      <c r="T3735" t="str">
        <f>VLOOKUP(Tabla1[[#This Row],[Nombre del Producto]],Tabla2[[Nombre Producto]:[Costo Unitario]],2,FALSE)</f>
        <v>Wicked Choccy's</v>
      </c>
      <c r="U3735" t="str">
        <f>VLOOKUP(Tabla1[[#This Row],[Fábrica]],Tabla3[],4,FALSE)</f>
        <v>Georgia</v>
      </c>
    </row>
    <row r="3736" spans="1:21" x14ac:dyDescent="0.25">
      <c r="A3736" t="s">
        <v>3446</v>
      </c>
      <c r="B3736" s="3">
        <v>45000</v>
      </c>
      <c r="C3736" s="3">
        <v>45011</v>
      </c>
      <c r="D3736" t="s">
        <v>39</v>
      </c>
      <c r="E3736">
        <v>138968</v>
      </c>
      <c r="F3736" t="s">
        <v>19</v>
      </c>
      <c r="G3736" t="s">
        <v>20</v>
      </c>
      <c r="H3736" t="s">
        <v>21</v>
      </c>
      <c r="I3736">
        <v>94110</v>
      </c>
      <c r="J3736" t="s">
        <v>22</v>
      </c>
      <c r="K3736" t="s">
        <v>23</v>
      </c>
      <c r="L3736" t="s">
        <v>33</v>
      </c>
      <c r="M3736" t="s">
        <v>34</v>
      </c>
      <c r="N3736" s="5">
        <v>14.4</v>
      </c>
      <c r="O3736" s="7">
        <v>4</v>
      </c>
      <c r="P3736" s="5">
        <v>9.6</v>
      </c>
      <c r="Q3736" s="5">
        <v>4.8</v>
      </c>
      <c r="R3736" s="22">
        <f>Tabla1[[#This Row],[Fecha de Envío]]-Tabla1[[#This Row],[Fecha de Orden]]</f>
        <v>11</v>
      </c>
      <c r="S3736" s="24">
        <f>YEAR(Tabla1[[#This Row],[Fecha de Orden]])</f>
        <v>2023</v>
      </c>
      <c r="T3736" t="str">
        <f>VLOOKUP(Tabla1[[#This Row],[Nombre del Producto]],Tabla2[[Nombre Producto]:[Costo Unitario]],2,FALSE)</f>
        <v>Lot's O' Nuts</v>
      </c>
      <c r="U3736" t="str">
        <f>VLOOKUP(Tabla1[[#This Row],[Fábrica]],Tabla3[],4,FALSE)</f>
        <v>Arizona</v>
      </c>
    </row>
    <row r="3737" spans="1:21" x14ac:dyDescent="0.25">
      <c r="A3737" t="s">
        <v>3447</v>
      </c>
      <c r="B3737" s="3">
        <v>45000</v>
      </c>
      <c r="C3737" s="3">
        <v>45011</v>
      </c>
      <c r="D3737" t="s">
        <v>39</v>
      </c>
      <c r="E3737">
        <v>138968</v>
      </c>
      <c r="F3737" t="s">
        <v>19</v>
      </c>
      <c r="G3737" t="s">
        <v>20</v>
      </c>
      <c r="H3737" t="s">
        <v>21</v>
      </c>
      <c r="I3737">
        <v>94110</v>
      </c>
      <c r="J3737" t="s">
        <v>22</v>
      </c>
      <c r="K3737" t="s">
        <v>23</v>
      </c>
      <c r="L3737" t="s">
        <v>45</v>
      </c>
      <c r="M3737" t="s">
        <v>46</v>
      </c>
      <c r="N3737" s="5">
        <v>6.98</v>
      </c>
      <c r="O3737" s="7">
        <v>2</v>
      </c>
      <c r="P3737" s="5">
        <v>4.9800000000000004</v>
      </c>
      <c r="Q3737" s="5">
        <v>2</v>
      </c>
      <c r="R3737" s="22">
        <f>Tabla1[[#This Row],[Fecha de Envío]]-Tabla1[[#This Row],[Fecha de Orden]]</f>
        <v>11</v>
      </c>
      <c r="S3737" s="24">
        <f>YEAR(Tabla1[[#This Row],[Fecha de Orden]])</f>
        <v>2023</v>
      </c>
      <c r="T3737" t="str">
        <f>VLOOKUP(Tabla1[[#This Row],[Nombre del Producto]],Tabla2[[Nombre Producto]:[Costo Unitario]],2,FALSE)</f>
        <v>Lot's O' Nuts</v>
      </c>
      <c r="U3737" t="str">
        <f>VLOOKUP(Tabla1[[#This Row],[Fábrica]],Tabla3[],4,FALSE)</f>
        <v>Arizona</v>
      </c>
    </row>
    <row r="3738" spans="1:21" x14ac:dyDescent="0.25">
      <c r="A3738" t="s">
        <v>6500</v>
      </c>
      <c r="B3738" s="3">
        <v>45000</v>
      </c>
      <c r="C3738" s="3">
        <v>45014</v>
      </c>
      <c r="D3738" t="s">
        <v>18</v>
      </c>
      <c r="E3738">
        <v>149272</v>
      </c>
      <c r="F3738" t="s">
        <v>19</v>
      </c>
      <c r="G3738" t="s">
        <v>3527</v>
      </c>
      <c r="H3738" t="s">
        <v>42</v>
      </c>
      <c r="I3738">
        <v>77803</v>
      </c>
      <c r="J3738" t="s">
        <v>22</v>
      </c>
      <c r="K3738" t="s">
        <v>43</v>
      </c>
      <c r="L3738" t="s">
        <v>45</v>
      </c>
      <c r="M3738" t="s">
        <v>46</v>
      </c>
      <c r="N3738" s="5">
        <v>17.45</v>
      </c>
      <c r="O3738" s="7">
        <v>5</v>
      </c>
      <c r="P3738" s="5">
        <v>12.45</v>
      </c>
      <c r="Q3738" s="5">
        <v>5</v>
      </c>
      <c r="R3738" s="22">
        <f>Tabla1[[#This Row],[Fecha de Envío]]-Tabla1[[#This Row],[Fecha de Orden]]</f>
        <v>14</v>
      </c>
      <c r="S3738" s="24">
        <f>YEAR(Tabla1[[#This Row],[Fecha de Orden]])</f>
        <v>2023</v>
      </c>
      <c r="T3738" t="str">
        <f>VLOOKUP(Tabla1[[#This Row],[Nombre del Producto]],Tabla2[[Nombre Producto]:[Costo Unitario]],2,FALSE)</f>
        <v>Lot's O' Nuts</v>
      </c>
      <c r="U3738" t="str">
        <f>VLOOKUP(Tabla1[[#This Row],[Fábrica]],Tabla3[],4,FALSE)</f>
        <v>Arizona</v>
      </c>
    </row>
    <row r="3739" spans="1:21" x14ac:dyDescent="0.25">
      <c r="A3739" t="s">
        <v>6501</v>
      </c>
      <c r="B3739" s="3">
        <v>45000</v>
      </c>
      <c r="C3739" s="3">
        <v>45014</v>
      </c>
      <c r="D3739" t="s">
        <v>18</v>
      </c>
      <c r="E3739">
        <v>149272</v>
      </c>
      <c r="F3739" t="s">
        <v>19</v>
      </c>
      <c r="G3739" t="s">
        <v>3527</v>
      </c>
      <c r="H3739" t="s">
        <v>42</v>
      </c>
      <c r="I3739">
        <v>77803</v>
      </c>
      <c r="J3739" t="s">
        <v>22</v>
      </c>
      <c r="K3739" t="s">
        <v>43</v>
      </c>
      <c r="L3739" t="s">
        <v>33</v>
      </c>
      <c r="M3739" t="s">
        <v>34</v>
      </c>
      <c r="N3739" s="5">
        <v>25.2</v>
      </c>
      <c r="O3739" s="7">
        <v>7</v>
      </c>
      <c r="P3739" s="5">
        <v>16.8</v>
      </c>
      <c r="Q3739" s="5">
        <v>8.4</v>
      </c>
      <c r="R3739" s="22">
        <f>Tabla1[[#This Row],[Fecha de Envío]]-Tabla1[[#This Row],[Fecha de Orden]]</f>
        <v>14</v>
      </c>
      <c r="S3739" s="24">
        <f>YEAR(Tabla1[[#This Row],[Fecha de Orden]])</f>
        <v>2023</v>
      </c>
      <c r="T3739" t="str">
        <f>VLOOKUP(Tabla1[[#This Row],[Nombre del Producto]],Tabla2[[Nombre Producto]:[Costo Unitario]],2,FALSE)</f>
        <v>Lot's O' Nuts</v>
      </c>
      <c r="U3739" t="str">
        <f>VLOOKUP(Tabla1[[#This Row],[Fábrica]],Tabla3[],4,FALSE)</f>
        <v>Arizona</v>
      </c>
    </row>
    <row r="3740" spans="1:21" x14ac:dyDescent="0.25">
      <c r="A3740" t="s">
        <v>7039</v>
      </c>
      <c r="B3740" s="3">
        <v>45000</v>
      </c>
      <c r="C3740" s="3">
        <v>45014</v>
      </c>
      <c r="D3740" t="s">
        <v>18</v>
      </c>
      <c r="E3740">
        <v>113509</v>
      </c>
      <c r="F3740" t="s">
        <v>19</v>
      </c>
      <c r="G3740" t="s">
        <v>144</v>
      </c>
      <c r="H3740" t="s">
        <v>101</v>
      </c>
      <c r="I3740">
        <v>19143</v>
      </c>
      <c r="J3740" t="s">
        <v>22</v>
      </c>
      <c r="K3740" t="s">
        <v>32</v>
      </c>
      <c r="L3740" t="s">
        <v>27</v>
      </c>
      <c r="M3740" t="s">
        <v>28</v>
      </c>
      <c r="N3740" s="5">
        <v>10.8</v>
      </c>
      <c r="O3740" s="7">
        <v>3</v>
      </c>
      <c r="P3740" s="5">
        <v>7.5</v>
      </c>
      <c r="Q3740" s="5">
        <v>3.3</v>
      </c>
      <c r="R3740" s="22">
        <f>Tabla1[[#This Row],[Fecha de Envío]]-Tabla1[[#This Row],[Fecha de Orden]]</f>
        <v>14</v>
      </c>
      <c r="S3740" s="24">
        <f>YEAR(Tabla1[[#This Row],[Fecha de Orden]])</f>
        <v>2023</v>
      </c>
      <c r="T3740" t="str">
        <f>VLOOKUP(Tabla1[[#This Row],[Nombre del Producto]],Tabla2[[Nombre Producto]:[Costo Unitario]],2,FALSE)</f>
        <v>Lot's O' Nuts</v>
      </c>
      <c r="U3740" t="str">
        <f>VLOOKUP(Tabla1[[#This Row],[Fábrica]],Tabla3[],4,FALSE)</f>
        <v>Arizona</v>
      </c>
    </row>
    <row r="3741" spans="1:21" x14ac:dyDescent="0.25">
      <c r="A3741" t="s">
        <v>8142</v>
      </c>
      <c r="B3741" s="3">
        <v>45000</v>
      </c>
      <c r="C3741" s="3">
        <v>45014</v>
      </c>
      <c r="D3741" t="s">
        <v>18</v>
      </c>
      <c r="E3741">
        <v>140571</v>
      </c>
      <c r="F3741" t="s">
        <v>19</v>
      </c>
      <c r="G3741" t="s">
        <v>228</v>
      </c>
      <c r="H3741" t="s">
        <v>229</v>
      </c>
      <c r="I3741">
        <v>39212</v>
      </c>
      <c r="J3741" t="s">
        <v>22</v>
      </c>
      <c r="K3741" t="s">
        <v>66</v>
      </c>
      <c r="L3741" t="s">
        <v>27</v>
      </c>
      <c r="M3741" t="s">
        <v>28</v>
      </c>
      <c r="N3741" s="5">
        <v>50.4</v>
      </c>
      <c r="O3741" s="7">
        <v>14</v>
      </c>
      <c r="P3741" s="5">
        <v>35</v>
      </c>
      <c r="Q3741" s="5">
        <v>15.4</v>
      </c>
      <c r="R3741" s="22">
        <f>Tabla1[[#This Row],[Fecha de Envío]]-Tabla1[[#This Row],[Fecha de Orden]]</f>
        <v>14</v>
      </c>
      <c r="S3741" s="24">
        <f>YEAR(Tabla1[[#This Row],[Fecha de Orden]])</f>
        <v>2023</v>
      </c>
      <c r="T3741" t="str">
        <f>VLOOKUP(Tabla1[[#This Row],[Nombre del Producto]],Tabla2[[Nombre Producto]:[Costo Unitario]],2,FALSE)</f>
        <v>Lot's O' Nuts</v>
      </c>
      <c r="U3741" t="str">
        <f>VLOOKUP(Tabla1[[#This Row],[Fábrica]],Tabla3[],4,FALSE)</f>
        <v>Arizona</v>
      </c>
    </row>
    <row r="3742" spans="1:21" x14ac:dyDescent="0.25">
      <c r="A3742" t="s">
        <v>280</v>
      </c>
      <c r="B3742" s="3">
        <v>45002</v>
      </c>
      <c r="C3742" s="3">
        <v>45014</v>
      </c>
      <c r="D3742" t="s">
        <v>71</v>
      </c>
      <c r="E3742">
        <v>134544</v>
      </c>
      <c r="F3742" t="s">
        <v>19</v>
      </c>
      <c r="G3742" t="s">
        <v>20</v>
      </c>
      <c r="H3742" t="s">
        <v>21</v>
      </c>
      <c r="I3742">
        <v>94109</v>
      </c>
      <c r="J3742" t="s">
        <v>22</v>
      </c>
      <c r="K3742" t="s">
        <v>23</v>
      </c>
      <c r="L3742" t="s">
        <v>36</v>
      </c>
      <c r="M3742" t="s">
        <v>37</v>
      </c>
      <c r="N3742" s="5">
        <v>6.5</v>
      </c>
      <c r="O3742" s="7">
        <v>2</v>
      </c>
      <c r="P3742" s="5">
        <v>4.22</v>
      </c>
      <c r="Q3742" s="5">
        <v>2.2799999999999998</v>
      </c>
      <c r="R3742" s="22">
        <f>Tabla1[[#This Row],[Fecha de Envío]]-Tabla1[[#This Row],[Fecha de Orden]]</f>
        <v>12</v>
      </c>
      <c r="S3742" s="24">
        <f>YEAR(Tabla1[[#This Row],[Fecha de Orden]])</f>
        <v>2023</v>
      </c>
      <c r="T3742" t="str">
        <f>VLOOKUP(Tabla1[[#This Row],[Nombre del Producto]],Tabla2[[Nombre Producto]:[Costo Unitario]],2,FALSE)</f>
        <v>Wicked Choccy's</v>
      </c>
      <c r="U3742" t="str">
        <f>VLOOKUP(Tabla1[[#This Row],[Fábrica]],Tabla3[],4,FALSE)</f>
        <v>Georgia</v>
      </c>
    </row>
    <row r="3743" spans="1:21" x14ac:dyDescent="0.25">
      <c r="A3743" t="s">
        <v>2225</v>
      </c>
      <c r="B3743" s="3">
        <v>45002</v>
      </c>
      <c r="C3743" s="3">
        <v>45018</v>
      </c>
      <c r="D3743" t="s">
        <v>18</v>
      </c>
      <c r="E3743">
        <v>128111</v>
      </c>
      <c r="F3743" t="s">
        <v>19</v>
      </c>
      <c r="G3743" t="s">
        <v>654</v>
      </c>
      <c r="H3743" t="s">
        <v>106</v>
      </c>
      <c r="I3743">
        <v>2148</v>
      </c>
      <c r="J3743" t="s">
        <v>22</v>
      </c>
      <c r="K3743" t="s">
        <v>32</v>
      </c>
      <c r="L3743" t="s">
        <v>24</v>
      </c>
      <c r="M3743" t="s">
        <v>25</v>
      </c>
      <c r="N3743" s="5">
        <v>7.5</v>
      </c>
      <c r="O3743" s="7">
        <v>2</v>
      </c>
      <c r="P3743" s="5">
        <v>4.9000000000000004</v>
      </c>
      <c r="Q3743" s="5">
        <v>2.6</v>
      </c>
      <c r="R3743" s="22">
        <f>Tabla1[[#This Row],[Fecha de Envío]]-Tabla1[[#This Row],[Fecha de Orden]]</f>
        <v>16</v>
      </c>
      <c r="S3743" s="24">
        <f>YEAR(Tabla1[[#This Row],[Fecha de Orden]])</f>
        <v>2023</v>
      </c>
      <c r="T3743" t="str">
        <f>VLOOKUP(Tabla1[[#This Row],[Nombre del Producto]],Tabla2[[Nombre Producto]:[Costo Unitario]],2,FALSE)</f>
        <v>Wicked Choccy's</v>
      </c>
      <c r="U3743" t="str">
        <f>VLOOKUP(Tabla1[[#This Row],[Fábrica]],Tabla3[],4,FALSE)</f>
        <v>Georgia</v>
      </c>
    </row>
    <row r="3744" spans="1:21" x14ac:dyDescent="0.25">
      <c r="A3744" t="s">
        <v>3842</v>
      </c>
      <c r="B3744" s="3">
        <v>45002</v>
      </c>
      <c r="C3744" s="3">
        <v>45012</v>
      </c>
      <c r="D3744" t="s">
        <v>82</v>
      </c>
      <c r="E3744">
        <v>131737</v>
      </c>
      <c r="F3744" t="s">
        <v>19</v>
      </c>
      <c r="G3744" t="s">
        <v>931</v>
      </c>
      <c r="H3744" t="s">
        <v>583</v>
      </c>
      <c r="I3744">
        <v>21044</v>
      </c>
      <c r="J3744" t="s">
        <v>22</v>
      </c>
      <c r="K3744" t="s">
        <v>32</v>
      </c>
      <c r="L3744" t="s">
        <v>45</v>
      </c>
      <c r="M3744" t="s">
        <v>46</v>
      </c>
      <c r="N3744" s="5">
        <v>17.45</v>
      </c>
      <c r="O3744" s="7">
        <v>5</v>
      </c>
      <c r="P3744" s="5">
        <v>12.45</v>
      </c>
      <c r="Q3744" s="5">
        <v>5</v>
      </c>
      <c r="R3744" s="22">
        <f>Tabla1[[#This Row],[Fecha de Envío]]-Tabla1[[#This Row],[Fecha de Orden]]</f>
        <v>10</v>
      </c>
      <c r="S3744" s="24">
        <f>YEAR(Tabla1[[#This Row],[Fecha de Orden]])</f>
        <v>2023</v>
      </c>
      <c r="T3744" t="str">
        <f>VLOOKUP(Tabla1[[#This Row],[Nombre del Producto]],Tabla2[[Nombre Producto]:[Costo Unitario]],2,FALSE)</f>
        <v>Lot's O' Nuts</v>
      </c>
      <c r="U3744" t="str">
        <f>VLOOKUP(Tabla1[[#This Row],[Fábrica]],Tabla3[],4,FALSE)</f>
        <v>Arizona</v>
      </c>
    </row>
    <row r="3745" spans="1:21" x14ac:dyDescent="0.25">
      <c r="A3745" t="s">
        <v>3843</v>
      </c>
      <c r="B3745" s="3">
        <v>45002</v>
      </c>
      <c r="C3745" s="3">
        <v>45012</v>
      </c>
      <c r="D3745" t="s">
        <v>82</v>
      </c>
      <c r="E3745">
        <v>131737</v>
      </c>
      <c r="F3745" t="s">
        <v>19</v>
      </c>
      <c r="G3745" t="s">
        <v>931</v>
      </c>
      <c r="H3745" t="s">
        <v>583</v>
      </c>
      <c r="I3745">
        <v>21044</v>
      </c>
      <c r="J3745" t="s">
        <v>22</v>
      </c>
      <c r="K3745" t="s">
        <v>32</v>
      </c>
      <c r="L3745" t="s">
        <v>36</v>
      </c>
      <c r="M3745" t="s">
        <v>37</v>
      </c>
      <c r="N3745" s="5">
        <v>9.75</v>
      </c>
      <c r="O3745" s="7">
        <v>3</v>
      </c>
      <c r="P3745" s="5">
        <v>6.33</v>
      </c>
      <c r="Q3745" s="5">
        <v>3.42</v>
      </c>
      <c r="R3745" s="22">
        <f>Tabla1[[#This Row],[Fecha de Envío]]-Tabla1[[#This Row],[Fecha de Orden]]</f>
        <v>10</v>
      </c>
      <c r="S3745" s="24">
        <f>YEAR(Tabla1[[#This Row],[Fecha de Orden]])</f>
        <v>2023</v>
      </c>
      <c r="T3745" t="str">
        <f>VLOOKUP(Tabla1[[#This Row],[Nombre del Producto]],Tabla2[[Nombre Producto]:[Costo Unitario]],2,FALSE)</f>
        <v>Wicked Choccy's</v>
      </c>
      <c r="U3745" t="str">
        <f>VLOOKUP(Tabla1[[#This Row],[Fábrica]],Tabla3[],4,FALSE)</f>
        <v>Georgia</v>
      </c>
    </row>
    <row r="3746" spans="1:21" x14ac:dyDescent="0.25">
      <c r="A3746" t="s">
        <v>3844</v>
      </c>
      <c r="B3746" s="3">
        <v>45002</v>
      </c>
      <c r="C3746" s="3">
        <v>45012</v>
      </c>
      <c r="D3746" t="s">
        <v>82</v>
      </c>
      <c r="E3746">
        <v>131737</v>
      </c>
      <c r="F3746" t="s">
        <v>19</v>
      </c>
      <c r="G3746" t="s">
        <v>931</v>
      </c>
      <c r="H3746" t="s">
        <v>583</v>
      </c>
      <c r="I3746">
        <v>21044</v>
      </c>
      <c r="J3746" t="s">
        <v>22</v>
      </c>
      <c r="K3746" t="s">
        <v>32</v>
      </c>
      <c r="L3746" t="s">
        <v>33</v>
      </c>
      <c r="M3746" t="s">
        <v>34</v>
      </c>
      <c r="N3746" s="5">
        <v>18</v>
      </c>
      <c r="O3746" s="7">
        <v>5</v>
      </c>
      <c r="P3746" s="5">
        <v>12</v>
      </c>
      <c r="Q3746" s="5">
        <v>6</v>
      </c>
      <c r="R3746" s="22">
        <f>Tabla1[[#This Row],[Fecha de Envío]]-Tabla1[[#This Row],[Fecha de Orden]]</f>
        <v>10</v>
      </c>
      <c r="S3746" s="24">
        <f>YEAR(Tabla1[[#This Row],[Fecha de Orden]])</f>
        <v>2023</v>
      </c>
      <c r="T3746" t="str">
        <f>VLOOKUP(Tabla1[[#This Row],[Nombre del Producto]],Tabla2[[Nombre Producto]:[Costo Unitario]],2,FALSE)</f>
        <v>Lot's O' Nuts</v>
      </c>
      <c r="U3746" t="str">
        <f>VLOOKUP(Tabla1[[#This Row],[Fábrica]],Tabla3[],4,FALSE)</f>
        <v>Arizona</v>
      </c>
    </row>
    <row r="3747" spans="1:21" x14ac:dyDescent="0.25">
      <c r="A3747" t="s">
        <v>9074</v>
      </c>
      <c r="B3747" s="3">
        <v>45002</v>
      </c>
      <c r="C3747" s="3">
        <v>45012</v>
      </c>
      <c r="D3747" t="s">
        <v>82</v>
      </c>
      <c r="E3747">
        <v>115476</v>
      </c>
      <c r="F3747" t="s">
        <v>19</v>
      </c>
      <c r="G3747" t="s">
        <v>1028</v>
      </c>
      <c r="H3747" t="s">
        <v>1209</v>
      </c>
      <c r="I3747">
        <v>19711</v>
      </c>
      <c r="J3747" t="s">
        <v>22</v>
      </c>
      <c r="K3747" t="s">
        <v>32</v>
      </c>
      <c r="L3747" t="s">
        <v>27</v>
      </c>
      <c r="M3747" t="s">
        <v>28</v>
      </c>
      <c r="N3747" s="5">
        <v>7.2</v>
      </c>
      <c r="O3747" s="7">
        <v>2</v>
      </c>
      <c r="P3747" s="5">
        <v>5</v>
      </c>
      <c r="Q3747" s="5">
        <v>2.2000000000000002</v>
      </c>
      <c r="R3747" s="22">
        <f>Tabla1[[#This Row],[Fecha de Envío]]-Tabla1[[#This Row],[Fecha de Orden]]</f>
        <v>10</v>
      </c>
      <c r="S3747" s="24">
        <f>YEAR(Tabla1[[#This Row],[Fecha de Orden]])</f>
        <v>2023</v>
      </c>
      <c r="T3747" t="str">
        <f>VLOOKUP(Tabla1[[#This Row],[Nombre del Producto]],Tabla2[[Nombre Producto]:[Costo Unitario]],2,FALSE)</f>
        <v>Lot's O' Nuts</v>
      </c>
      <c r="U3747" t="str">
        <f>VLOOKUP(Tabla1[[#This Row],[Fábrica]],Tabla3[],4,FALSE)</f>
        <v>Arizona</v>
      </c>
    </row>
    <row r="3748" spans="1:21" x14ac:dyDescent="0.25">
      <c r="A3748" t="s">
        <v>2384</v>
      </c>
      <c r="B3748" s="3">
        <v>45003</v>
      </c>
      <c r="C3748" s="3">
        <v>45015</v>
      </c>
      <c r="D3748" t="s">
        <v>71</v>
      </c>
      <c r="E3748">
        <v>113292</v>
      </c>
      <c r="F3748" t="s">
        <v>19</v>
      </c>
      <c r="G3748" t="s">
        <v>931</v>
      </c>
      <c r="H3748" t="s">
        <v>65</v>
      </c>
      <c r="I3748">
        <v>38401</v>
      </c>
      <c r="J3748" t="s">
        <v>22</v>
      </c>
      <c r="K3748" t="s">
        <v>66</v>
      </c>
      <c r="L3748" t="s">
        <v>45</v>
      </c>
      <c r="M3748" t="s">
        <v>46</v>
      </c>
      <c r="N3748" s="5">
        <v>10.47</v>
      </c>
      <c r="O3748" s="7">
        <v>3</v>
      </c>
      <c r="P3748" s="5">
        <v>7.47</v>
      </c>
      <c r="Q3748" s="5">
        <v>3</v>
      </c>
      <c r="R3748" s="22">
        <f>Tabla1[[#This Row],[Fecha de Envío]]-Tabla1[[#This Row],[Fecha de Orden]]</f>
        <v>12</v>
      </c>
      <c r="S3748" s="24">
        <f>YEAR(Tabla1[[#This Row],[Fecha de Orden]])</f>
        <v>2023</v>
      </c>
      <c r="T3748" t="str">
        <f>VLOOKUP(Tabla1[[#This Row],[Nombre del Producto]],Tabla2[[Nombre Producto]:[Costo Unitario]],2,FALSE)</f>
        <v>Lot's O' Nuts</v>
      </c>
      <c r="U3748" t="str">
        <f>VLOOKUP(Tabla1[[#This Row],[Fábrica]],Tabla3[],4,FALSE)</f>
        <v>Arizona</v>
      </c>
    </row>
    <row r="3749" spans="1:21" x14ac:dyDescent="0.25">
      <c r="A3749" t="s">
        <v>7623</v>
      </c>
      <c r="B3749" s="3">
        <v>45003</v>
      </c>
      <c r="C3749" s="3">
        <v>45016</v>
      </c>
      <c r="D3749" t="s">
        <v>71</v>
      </c>
      <c r="E3749">
        <v>120929</v>
      </c>
      <c r="F3749" t="s">
        <v>19</v>
      </c>
      <c r="G3749" t="s">
        <v>1159</v>
      </c>
      <c r="H3749" t="s">
        <v>65</v>
      </c>
      <c r="I3749">
        <v>38109</v>
      </c>
      <c r="J3749" t="s">
        <v>22</v>
      </c>
      <c r="K3749" t="s">
        <v>66</v>
      </c>
      <c r="L3749" t="s">
        <v>24</v>
      </c>
      <c r="M3749" t="s">
        <v>25</v>
      </c>
      <c r="N3749" s="5">
        <v>11.25</v>
      </c>
      <c r="O3749" s="7">
        <v>3</v>
      </c>
      <c r="P3749" s="5">
        <v>7.35</v>
      </c>
      <c r="Q3749" s="5">
        <v>3.9</v>
      </c>
      <c r="R3749" s="22">
        <f>Tabla1[[#This Row],[Fecha de Envío]]-Tabla1[[#This Row],[Fecha de Orden]]</f>
        <v>13</v>
      </c>
      <c r="S3749" s="24">
        <f>YEAR(Tabla1[[#This Row],[Fecha de Orden]])</f>
        <v>2023</v>
      </c>
      <c r="T3749" t="str">
        <f>VLOOKUP(Tabla1[[#This Row],[Nombre del Producto]],Tabla2[[Nombre Producto]:[Costo Unitario]],2,FALSE)</f>
        <v>Wicked Choccy's</v>
      </c>
      <c r="U3749" t="str">
        <f>VLOOKUP(Tabla1[[#This Row],[Fábrica]],Tabla3[],4,FALSE)</f>
        <v>Georgia</v>
      </c>
    </row>
    <row r="3750" spans="1:21" x14ac:dyDescent="0.25">
      <c r="A3750" t="s">
        <v>1478</v>
      </c>
      <c r="B3750" s="3">
        <v>45004</v>
      </c>
      <c r="C3750" s="3">
        <v>45016</v>
      </c>
      <c r="D3750" t="s">
        <v>71</v>
      </c>
      <c r="E3750">
        <v>106383</v>
      </c>
      <c r="F3750" t="s">
        <v>19</v>
      </c>
      <c r="G3750" t="s">
        <v>1479</v>
      </c>
      <c r="H3750" t="s">
        <v>203</v>
      </c>
      <c r="I3750">
        <v>80122</v>
      </c>
      <c r="J3750" t="s">
        <v>22</v>
      </c>
      <c r="K3750" t="s">
        <v>23</v>
      </c>
      <c r="L3750" t="s">
        <v>27</v>
      </c>
      <c r="M3750" t="s">
        <v>28</v>
      </c>
      <c r="N3750" s="5">
        <v>3.6</v>
      </c>
      <c r="O3750" s="7">
        <v>1</v>
      </c>
      <c r="P3750" s="5">
        <v>2.5</v>
      </c>
      <c r="Q3750" s="5">
        <v>1.1000000000000001</v>
      </c>
      <c r="R3750" s="22">
        <f>Tabla1[[#This Row],[Fecha de Envío]]-Tabla1[[#This Row],[Fecha de Orden]]</f>
        <v>12</v>
      </c>
      <c r="S3750" s="24">
        <f>YEAR(Tabla1[[#This Row],[Fecha de Orden]])</f>
        <v>2023</v>
      </c>
      <c r="T3750" t="str">
        <f>VLOOKUP(Tabla1[[#This Row],[Nombre del Producto]],Tabla2[[Nombre Producto]:[Costo Unitario]],2,FALSE)</f>
        <v>Lot's O' Nuts</v>
      </c>
      <c r="U3750" t="str">
        <f>VLOOKUP(Tabla1[[#This Row],[Fábrica]],Tabla3[],4,FALSE)</f>
        <v>Arizona</v>
      </c>
    </row>
    <row r="3751" spans="1:21" x14ac:dyDescent="0.25">
      <c r="A3751" t="s">
        <v>1769</v>
      </c>
      <c r="B3751" s="3">
        <v>45004</v>
      </c>
      <c r="C3751" s="3">
        <v>45019</v>
      </c>
      <c r="D3751" t="s">
        <v>18</v>
      </c>
      <c r="E3751">
        <v>118178</v>
      </c>
      <c r="F3751" t="s">
        <v>19</v>
      </c>
      <c r="G3751" t="s">
        <v>507</v>
      </c>
      <c r="H3751" t="s">
        <v>65</v>
      </c>
      <c r="I3751">
        <v>37211</v>
      </c>
      <c r="J3751" t="s">
        <v>22</v>
      </c>
      <c r="K3751" t="s">
        <v>66</v>
      </c>
      <c r="L3751" t="s">
        <v>27</v>
      </c>
      <c r="M3751" t="s">
        <v>28</v>
      </c>
      <c r="N3751" s="5">
        <v>10.8</v>
      </c>
      <c r="O3751" s="7">
        <v>3</v>
      </c>
      <c r="P3751" s="5">
        <v>7.5</v>
      </c>
      <c r="Q3751" s="5">
        <v>3.3</v>
      </c>
      <c r="R3751" s="22">
        <f>Tabla1[[#This Row],[Fecha de Envío]]-Tabla1[[#This Row],[Fecha de Orden]]</f>
        <v>15</v>
      </c>
      <c r="S3751" s="24">
        <f>YEAR(Tabla1[[#This Row],[Fecha de Orden]])</f>
        <v>2023</v>
      </c>
      <c r="T3751" t="str">
        <f>VLOOKUP(Tabla1[[#This Row],[Nombre del Producto]],Tabla2[[Nombre Producto]:[Costo Unitario]],2,FALSE)</f>
        <v>Lot's O' Nuts</v>
      </c>
      <c r="U3751" t="str">
        <f>VLOOKUP(Tabla1[[#This Row],[Fábrica]],Tabla3[],4,FALSE)</f>
        <v>Arizona</v>
      </c>
    </row>
    <row r="3752" spans="1:21" x14ac:dyDescent="0.25">
      <c r="A3752" t="s">
        <v>4904</v>
      </c>
      <c r="B3752" s="3">
        <v>45004</v>
      </c>
      <c r="C3752" s="3">
        <v>45016</v>
      </c>
      <c r="D3752" t="s">
        <v>71</v>
      </c>
      <c r="E3752">
        <v>115483</v>
      </c>
      <c r="F3752" t="s">
        <v>195</v>
      </c>
      <c r="G3752" t="s">
        <v>1191</v>
      </c>
      <c r="H3752" t="s">
        <v>698</v>
      </c>
      <c r="I3752" t="s">
        <v>1192</v>
      </c>
      <c r="J3752" t="s">
        <v>22</v>
      </c>
      <c r="K3752" t="s">
        <v>32</v>
      </c>
      <c r="L3752" t="s">
        <v>27</v>
      </c>
      <c r="M3752" t="s">
        <v>28</v>
      </c>
      <c r="N3752" s="5">
        <v>3.6</v>
      </c>
      <c r="O3752" s="7">
        <v>1</v>
      </c>
      <c r="P3752" s="5">
        <v>2.5</v>
      </c>
      <c r="Q3752" s="5">
        <v>1.1000000000000001</v>
      </c>
      <c r="R3752" s="22">
        <f>Tabla1[[#This Row],[Fecha de Envío]]-Tabla1[[#This Row],[Fecha de Orden]]</f>
        <v>12</v>
      </c>
      <c r="S3752" s="24">
        <f>YEAR(Tabla1[[#This Row],[Fecha de Orden]])</f>
        <v>2023</v>
      </c>
      <c r="T3752" t="str">
        <f>VLOOKUP(Tabla1[[#This Row],[Nombre del Producto]],Tabla2[[Nombre Producto]:[Costo Unitario]],2,FALSE)</f>
        <v>Lot's O' Nuts</v>
      </c>
      <c r="U3752" t="str">
        <f>VLOOKUP(Tabla1[[#This Row],[Fábrica]],Tabla3[],4,FALSE)</f>
        <v>Arizona</v>
      </c>
    </row>
    <row r="3753" spans="1:21" x14ac:dyDescent="0.25">
      <c r="A3753" t="s">
        <v>8484</v>
      </c>
      <c r="B3753" s="3">
        <v>45004</v>
      </c>
      <c r="C3753" s="3">
        <v>45016</v>
      </c>
      <c r="D3753" t="s">
        <v>71</v>
      </c>
      <c r="E3753">
        <v>136371</v>
      </c>
      <c r="F3753" t="s">
        <v>19</v>
      </c>
      <c r="G3753" t="s">
        <v>890</v>
      </c>
      <c r="H3753" t="s">
        <v>31</v>
      </c>
      <c r="I3753">
        <v>11572</v>
      </c>
      <c r="J3753" t="s">
        <v>22</v>
      </c>
      <c r="K3753" t="s">
        <v>32</v>
      </c>
      <c r="L3753" t="s">
        <v>36</v>
      </c>
      <c r="M3753" t="s">
        <v>37</v>
      </c>
      <c r="N3753" s="5">
        <v>13</v>
      </c>
      <c r="O3753" s="7">
        <v>4</v>
      </c>
      <c r="P3753" s="5">
        <v>8.44</v>
      </c>
      <c r="Q3753" s="5">
        <v>4.5599999999999996</v>
      </c>
      <c r="R3753" s="22">
        <f>Tabla1[[#This Row],[Fecha de Envío]]-Tabla1[[#This Row],[Fecha de Orden]]</f>
        <v>12</v>
      </c>
      <c r="S3753" s="24">
        <f>YEAR(Tabla1[[#This Row],[Fecha de Orden]])</f>
        <v>2023</v>
      </c>
      <c r="T3753" t="str">
        <f>VLOOKUP(Tabla1[[#This Row],[Nombre del Producto]],Tabla2[[Nombre Producto]:[Costo Unitario]],2,FALSE)</f>
        <v>Wicked Choccy's</v>
      </c>
      <c r="U3753" t="str">
        <f>VLOOKUP(Tabla1[[#This Row],[Fábrica]],Tabla3[],4,FALSE)</f>
        <v>Georgia</v>
      </c>
    </row>
    <row r="3754" spans="1:21" x14ac:dyDescent="0.25">
      <c r="A3754" t="s">
        <v>8485</v>
      </c>
      <c r="B3754" s="3">
        <v>45004</v>
      </c>
      <c r="C3754" s="3">
        <v>45016</v>
      </c>
      <c r="D3754" t="s">
        <v>71</v>
      </c>
      <c r="E3754">
        <v>136371</v>
      </c>
      <c r="F3754" t="s">
        <v>19</v>
      </c>
      <c r="G3754" t="s">
        <v>890</v>
      </c>
      <c r="H3754" t="s">
        <v>31</v>
      </c>
      <c r="I3754">
        <v>11572</v>
      </c>
      <c r="J3754" t="s">
        <v>22</v>
      </c>
      <c r="K3754" t="s">
        <v>32</v>
      </c>
      <c r="L3754" t="s">
        <v>27</v>
      </c>
      <c r="M3754" t="s">
        <v>28</v>
      </c>
      <c r="N3754" s="5">
        <v>3.6</v>
      </c>
      <c r="O3754" s="7">
        <v>1</v>
      </c>
      <c r="P3754" s="5">
        <v>2.5</v>
      </c>
      <c r="Q3754" s="5">
        <v>1.1000000000000001</v>
      </c>
      <c r="R3754" s="22">
        <f>Tabla1[[#This Row],[Fecha de Envío]]-Tabla1[[#This Row],[Fecha de Orden]]</f>
        <v>12</v>
      </c>
      <c r="S3754" s="24">
        <f>YEAR(Tabla1[[#This Row],[Fecha de Orden]])</f>
        <v>2023</v>
      </c>
      <c r="T3754" t="str">
        <f>VLOOKUP(Tabla1[[#This Row],[Nombre del Producto]],Tabla2[[Nombre Producto]:[Costo Unitario]],2,FALSE)</f>
        <v>Lot's O' Nuts</v>
      </c>
      <c r="U3754" t="str">
        <f>VLOOKUP(Tabla1[[#This Row],[Fábrica]],Tabla3[],4,FALSE)</f>
        <v>Arizona</v>
      </c>
    </row>
    <row r="3755" spans="1:21" x14ac:dyDescent="0.25">
      <c r="A3755" t="s">
        <v>454</v>
      </c>
      <c r="B3755" s="3">
        <v>45005</v>
      </c>
      <c r="C3755" s="3">
        <v>45020</v>
      </c>
      <c r="D3755" t="s">
        <v>71</v>
      </c>
      <c r="E3755">
        <v>162747</v>
      </c>
      <c r="F3755" t="s">
        <v>19</v>
      </c>
      <c r="G3755" t="s">
        <v>455</v>
      </c>
      <c r="H3755" t="s">
        <v>229</v>
      </c>
      <c r="I3755">
        <v>39503</v>
      </c>
      <c r="J3755" t="s">
        <v>22</v>
      </c>
      <c r="K3755" t="s">
        <v>66</v>
      </c>
      <c r="L3755" t="s">
        <v>36</v>
      </c>
      <c r="M3755" t="s">
        <v>37</v>
      </c>
      <c r="N3755" s="5">
        <v>22.75</v>
      </c>
      <c r="O3755" s="7">
        <v>7</v>
      </c>
      <c r="P3755" s="5">
        <v>14.77</v>
      </c>
      <c r="Q3755" s="5">
        <v>7.98</v>
      </c>
      <c r="R3755" s="22">
        <f>Tabla1[[#This Row],[Fecha de Envío]]-Tabla1[[#This Row],[Fecha de Orden]]</f>
        <v>15</v>
      </c>
      <c r="S3755" s="24">
        <f>YEAR(Tabla1[[#This Row],[Fecha de Orden]])</f>
        <v>2023</v>
      </c>
      <c r="T3755" t="str">
        <f>VLOOKUP(Tabla1[[#This Row],[Nombre del Producto]],Tabla2[[Nombre Producto]:[Costo Unitario]],2,FALSE)</f>
        <v>Wicked Choccy's</v>
      </c>
      <c r="U3755" t="str">
        <f>VLOOKUP(Tabla1[[#This Row],[Fábrica]],Tabla3[],4,FALSE)</f>
        <v>Georgia</v>
      </c>
    </row>
    <row r="3756" spans="1:21" x14ac:dyDescent="0.25">
      <c r="A3756" t="s">
        <v>6906</v>
      </c>
      <c r="B3756" s="3">
        <v>45005</v>
      </c>
      <c r="C3756" s="3">
        <v>45017</v>
      </c>
      <c r="D3756" t="s">
        <v>71</v>
      </c>
      <c r="E3756">
        <v>150889</v>
      </c>
      <c r="F3756" t="s">
        <v>19</v>
      </c>
      <c r="G3756" t="s">
        <v>1389</v>
      </c>
      <c r="H3756" t="s">
        <v>173</v>
      </c>
      <c r="I3756">
        <v>60201</v>
      </c>
      <c r="J3756" t="s">
        <v>22</v>
      </c>
      <c r="K3756" t="s">
        <v>43</v>
      </c>
      <c r="L3756" t="s">
        <v>45</v>
      </c>
      <c r="M3756" t="s">
        <v>46</v>
      </c>
      <c r="N3756" s="5">
        <v>3.49</v>
      </c>
      <c r="O3756" s="7">
        <v>1</v>
      </c>
      <c r="P3756" s="5">
        <v>2.4900000000000002</v>
      </c>
      <c r="Q3756" s="5">
        <v>1</v>
      </c>
      <c r="R3756" s="22">
        <f>Tabla1[[#This Row],[Fecha de Envío]]-Tabla1[[#This Row],[Fecha de Orden]]</f>
        <v>12</v>
      </c>
      <c r="S3756" s="24">
        <f>YEAR(Tabla1[[#This Row],[Fecha de Orden]])</f>
        <v>2023</v>
      </c>
      <c r="T3756" t="str">
        <f>VLOOKUP(Tabla1[[#This Row],[Nombre del Producto]],Tabla2[[Nombre Producto]:[Costo Unitario]],2,FALSE)</f>
        <v>Lot's O' Nuts</v>
      </c>
      <c r="U3756" t="str">
        <f>VLOOKUP(Tabla1[[#This Row],[Fábrica]],Tabla3[],4,FALSE)</f>
        <v>Arizona</v>
      </c>
    </row>
    <row r="3757" spans="1:21" x14ac:dyDescent="0.25">
      <c r="A3757" t="s">
        <v>7433</v>
      </c>
      <c r="B3757" s="3">
        <v>45005</v>
      </c>
      <c r="C3757" s="3">
        <v>45019</v>
      </c>
      <c r="D3757" t="s">
        <v>18</v>
      </c>
      <c r="E3757">
        <v>127670</v>
      </c>
      <c r="F3757" t="s">
        <v>19</v>
      </c>
      <c r="G3757" t="s">
        <v>7434</v>
      </c>
      <c r="H3757" t="s">
        <v>87</v>
      </c>
      <c r="I3757">
        <v>63376</v>
      </c>
      <c r="J3757" t="s">
        <v>22</v>
      </c>
      <c r="K3757" t="s">
        <v>43</v>
      </c>
      <c r="L3757" t="s">
        <v>36</v>
      </c>
      <c r="M3757" t="s">
        <v>37</v>
      </c>
      <c r="N3757" s="5">
        <v>13</v>
      </c>
      <c r="O3757" s="7">
        <v>4</v>
      </c>
      <c r="P3757" s="5">
        <v>8.44</v>
      </c>
      <c r="Q3757" s="5">
        <v>4.5599999999999996</v>
      </c>
      <c r="R3757" s="22">
        <f>Tabla1[[#This Row],[Fecha de Envío]]-Tabla1[[#This Row],[Fecha de Orden]]</f>
        <v>14</v>
      </c>
      <c r="S3757" s="24">
        <f>YEAR(Tabla1[[#This Row],[Fecha de Orden]])</f>
        <v>2023</v>
      </c>
      <c r="T3757" t="str">
        <f>VLOOKUP(Tabla1[[#This Row],[Nombre del Producto]],Tabla2[[Nombre Producto]:[Costo Unitario]],2,FALSE)</f>
        <v>Wicked Choccy's</v>
      </c>
      <c r="U3757" t="str">
        <f>VLOOKUP(Tabla1[[#This Row],[Fábrica]],Tabla3[],4,FALSE)</f>
        <v>Georgia</v>
      </c>
    </row>
    <row r="3758" spans="1:21" x14ac:dyDescent="0.25">
      <c r="A3758" t="s">
        <v>9212</v>
      </c>
      <c r="B3758" s="3">
        <v>45005</v>
      </c>
      <c r="C3758" s="3">
        <v>45019</v>
      </c>
      <c r="D3758" t="s">
        <v>18</v>
      </c>
      <c r="E3758">
        <v>156986</v>
      </c>
      <c r="F3758" t="s">
        <v>19</v>
      </c>
      <c r="G3758" t="s">
        <v>61</v>
      </c>
      <c r="H3758" t="s">
        <v>62</v>
      </c>
      <c r="I3758">
        <v>97301</v>
      </c>
      <c r="J3758" t="s">
        <v>22</v>
      </c>
      <c r="K3758" t="s">
        <v>23</v>
      </c>
      <c r="L3758" t="s">
        <v>45</v>
      </c>
      <c r="M3758" t="s">
        <v>46</v>
      </c>
      <c r="N3758" s="5">
        <v>10.47</v>
      </c>
      <c r="O3758" s="7">
        <v>3</v>
      </c>
      <c r="P3758" s="5">
        <v>7.47</v>
      </c>
      <c r="Q3758" s="5">
        <v>3</v>
      </c>
      <c r="R3758" s="22">
        <f>Tabla1[[#This Row],[Fecha de Envío]]-Tabla1[[#This Row],[Fecha de Orden]]</f>
        <v>14</v>
      </c>
      <c r="S3758" s="24">
        <f>YEAR(Tabla1[[#This Row],[Fecha de Orden]])</f>
        <v>2023</v>
      </c>
      <c r="T3758" t="str">
        <f>VLOOKUP(Tabla1[[#This Row],[Nombre del Producto]],Tabla2[[Nombre Producto]:[Costo Unitario]],2,FALSE)</f>
        <v>Lot's O' Nuts</v>
      </c>
      <c r="U3758" t="str">
        <f>VLOOKUP(Tabla1[[#This Row],[Fábrica]],Tabla3[],4,FALSE)</f>
        <v>Arizona</v>
      </c>
    </row>
    <row r="3759" spans="1:21" x14ac:dyDescent="0.25">
      <c r="A3759" t="s">
        <v>9213</v>
      </c>
      <c r="B3759" s="3">
        <v>45005</v>
      </c>
      <c r="C3759" s="3">
        <v>45019</v>
      </c>
      <c r="D3759" t="s">
        <v>18</v>
      </c>
      <c r="E3759">
        <v>156986</v>
      </c>
      <c r="F3759" t="s">
        <v>19</v>
      </c>
      <c r="G3759" t="s">
        <v>61</v>
      </c>
      <c r="H3759" t="s">
        <v>62</v>
      </c>
      <c r="I3759">
        <v>97301</v>
      </c>
      <c r="J3759" t="s">
        <v>22</v>
      </c>
      <c r="K3759" t="s">
        <v>23</v>
      </c>
      <c r="L3759" t="s">
        <v>36</v>
      </c>
      <c r="M3759" t="s">
        <v>37</v>
      </c>
      <c r="N3759" s="5">
        <v>13</v>
      </c>
      <c r="O3759" s="7">
        <v>4</v>
      </c>
      <c r="P3759" s="5">
        <v>8.44</v>
      </c>
      <c r="Q3759" s="5">
        <v>4.5599999999999996</v>
      </c>
      <c r="R3759" s="22">
        <f>Tabla1[[#This Row],[Fecha de Envío]]-Tabla1[[#This Row],[Fecha de Orden]]</f>
        <v>14</v>
      </c>
      <c r="S3759" s="24">
        <f>YEAR(Tabla1[[#This Row],[Fecha de Orden]])</f>
        <v>2023</v>
      </c>
      <c r="T3759" t="str">
        <f>VLOOKUP(Tabla1[[#This Row],[Nombre del Producto]],Tabla2[[Nombre Producto]:[Costo Unitario]],2,FALSE)</f>
        <v>Wicked Choccy's</v>
      </c>
      <c r="U3759" t="str">
        <f>VLOOKUP(Tabla1[[#This Row],[Fábrica]],Tabla3[],4,FALSE)</f>
        <v>Georgia</v>
      </c>
    </row>
    <row r="3760" spans="1:21" x14ac:dyDescent="0.25">
      <c r="A3760" t="s">
        <v>9214</v>
      </c>
      <c r="B3760" s="3">
        <v>45005</v>
      </c>
      <c r="C3760" s="3">
        <v>45019</v>
      </c>
      <c r="D3760" t="s">
        <v>18</v>
      </c>
      <c r="E3760">
        <v>156986</v>
      </c>
      <c r="F3760" t="s">
        <v>19</v>
      </c>
      <c r="G3760" t="s">
        <v>61</v>
      </c>
      <c r="H3760" t="s">
        <v>62</v>
      </c>
      <c r="I3760">
        <v>97301</v>
      </c>
      <c r="J3760" t="s">
        <v>22</v>
      </c>
      <c r="K3760" t="s">
        <v>23</v>
      </c>
      <c r="L3760" t="s">
        <v>24</v>
      </c>
      <c r="M3760" t="s">
        <v>25</v>
      </c>
      <c r="N3760" s="5">
        <v>7.5</v>
      </c>
      <c r="O3760" s="7">
        <v>2</v>
      </c>
      <c r="P3760" s="5">
        <v>4.9000000000000004</v>
      </c>
      <c r="Q3760" s="5">
        <v>2.6</v>
      </c>
      <c r="R3760" s="22">
        <f>Tabla1[[#This Row],[Fecha de Envío]]-Tabla1[[#This Row],[Fecha de Orden]]</f>
        <v>14</v>
      </c>
      <c r="S3760" s="24">
        <f>YEAR(Tabla1[[#This Row],[Fecha de Orden]])</f>
        <v>2023</v>
      </c>
      <c r="T3760" t="str">
        <f>VLOOKUP(Tabla1[[#This Row],[Nombre del Producto]],Tabla2[[Nombre Producto]:[Costo Unitario]],2,FALSE)</f>
        <v>Wicked Choccy's</v>
      </c>
      <c r="U3760" t="str">
        <f>VLOOKUP(Tabla1[[#This Row],[Fábrica]],Tabla3[],4,FALSE)</f>
        <v>Georgia</v>
      </c>
    </row>
    <row r="3761" spans="1:21" x14ac:dyDescent="0.25">
      <c r="A3761" t="s">
        <v>2774</v>
      </c>
      <c r="B3761" s="3">
        <v>45006</v>
      </c>
      <c r="C3761" s="3">
        <v>45020</v>
      </c>
      <c r="D3761" t="s">
        <v>18</v>
      </c>
      <c r="E3761">
        <v>163153</v>
      </c>
      <c r="F3761" t="s">
        <v>19</v>
      </c>
      <c r="G3761" t="s">
        <v>159</v>
      </c>
      <c r="H3761" t="s">
        <v>42</v>
      </c>
      <c r="I3761">
        <v>77036</v>
      </c>
      <c r="J3761" t="s">
        <v>22</v>
      </c>
      <c r="K3761" t="s">
        <v>43</v>
      </c>
      <c r="L3761" t="s">
        <v>36</v>
      </c>
      <c r="M3761" t="s">
        <v>37</v>
      </c>
      <c r="N3761" s="5">
        <v>6.5</v>
      </c>
      <c r="O3761" s="7">
        <v>2</v>
      </c>
      <c r="P3761" s="5">
        <v>4.22</v>
      </c>
      <c r="Q3761" s="5">
        <v>2.2799999999999998</v>
      </c>
      <c r="R3761" s="22">
        <f>Tabla1[[#This Row],[Fecha de Envío]]-Tabla1[[#This Row],[Fecha de Orden]]</f>
        <v>14</v>
      </c>
      <c r="S3761" s="24">
        <f>YEAR(Tabla1[[#This Row],[Fecha de Orden]])</f>
        <v>2023</v>
      </c>
      <c r="T3761" t="str">
        <f>VLOOKUP(Tabla1[[#This Row],[Nombre del Producto]],Tabla2[[Nombre Producto]:[Costo Unitario]],2,FALSE)</f>
        <v>Wicked Choccy's</v>
      </c>
      <c r="U3761" t="str">
        <f>VLOOKUP(Tabla1[[#This Row],[Fábrica]],Tabla3[],4,FALSE)</f>
        <v>Georgia</v>
      </c>
    </row>
    <row r="3762" spans="1:21" x14ac:dyDescent="0.25">
      <c r="A3762" t="s">
        <v>5349</v>
      </c>
      <c r="B3762" s="3">
        <v>45006</v>
      </c>
      <c r="C3762" s="3">
        <v>45023</v>
      </c>
      <c r="D3762" t="s">
        <v>18</v>
      </c>
      <c r="E3762">
        <v>133879</v>
      </c>
      <c r="F3762" t="s">
        <v>19</v>
      </c>
      <c r="G3762" t="s">
        <v>239</v>
      </c>
      <c r="H3762" t="s">
        <v>173</v>
      </c>
      <c r="I3762">
        <v>60623</v>
      </c>
      <c r="J3762" t="s">
        <v>22</v>
      </c>
      <c r="K3762" t="s">
        <v>43</v>
      </c>
      <c r="L3762" t="s">
        <v>45</v>
      </c>
      <c r="M3762" t="s">
        <v>46</v>
      </c>
      <c r="N3762" s="5">
        <v>17.45</v>
      </c>
      <c r="O3762" s="7">
        <v>5</v>
      </c>
      <c r="P3762" s="5">
        <v>12.45</v>
      </c>
      <c r="Q3762" s="5">
        <v>5</v>
      </c>
      <c r="R3762" s="22">
        <f>Tabla1[[#This Row],[Fecha de Envío]]-Tabla1[[#This Row],[Fecha de Orden]]</f>
        <v>17</v>
      </c>
      <c r="S3762" s="24">
        <f>YEAR(Tabla1[[#This Row],[Fecha de Orden]])</f>
        <v>2023</v>
      </c>
      <c r="T3762" t="str">
        <f>VLOOKUP(Tabla1[[#This Row],[Nombre del Producto]],Tabla2[[Nombre Producto]:[Costo Unitario]],2,FALSE)</f>
        <v>Lot's O' Nuts</v>
      </c>
      <c r="U3762" t="str">
        <f>VLOOKUP(Tabla1[[#This Row],[Fábrica]],Tabla3[],4,FALSE)</f>
        <v>Arizona</v>
      </c>
    </row>
    <row r="3763" spans="1:21" x14ac:dyDescent="0.25">
      <c r="A3763" t="s">
        <v>5350</v>
      </c>
      <c r="B3763" s="3">
        <v>45006</v>
      </c>
      <c r="C3763" s="3">
        <v>45023</v>
      </c>
      <c r="D3763" t="s">
        <v>18</v>
      </c>
      <c r="E3763">
        <v>133879</v>
      </c>
      <c r="F3763" t="s">
        <v>19</v>
      </c>
      <c r="G3763" t="s">
        <v>239</v>
      </c>
      <c r="H3763" t="s">
        <v>173</v>
      </c>
      <c r="I3763">
        <v>60623</v>
      </c>
      <c r="J3763" t="s">
        <v>22</v>
      </c>
      <c r="K3763" t="s">
        <v>43</v>
      </c>
      <c r="L3763" t="s">
        <v>36</v>
      </c>
      <c r="M3763" t="s">
        <v>37</v>
      </c>
      <c r="N3763" s="5">
        <v>9.75</v>
      </c>
      <c r="O3763" s="7">
        <v>3</v>
      </c>
      <c r="P3763" s="5">
        <v>6.33</v>
      </c>
      <c r="Q3763" s="5">
        <v>3.42</v>
      </c>
      <c r="R3763" s="22">
        <f>Tabla1[[#This Row],[Fecha de Envío]]-Tabla1[[#This Row],[Fecha de Orden]]</f>
        <v>17</v>
      </c>
      <c r="S3763" s="24">
        <f>YEAR(Tabla1[[#This Row],[Fecha de Orden]])</f>
        <v>2023</v>
      </c>
      <c r="T3763" t="str">
        <f>VLOOKUP(Tabla1[[#This Row],[Nombre del Producto]],Tabla2[[Nombre Producto]:[Costo Unitario]],2,FALSE)</f>
        <v>Wicked Choccy's</v>
      </c>
      <c r="U3763" t="str">
        <f>VLOOKUP(Tabla1[[#This Row],[Fábrica]],Tabla3[],4,FALSE)</f>
        <v>Georgia</v>
      </c>
    </row>
    <row r="3764" spans="1:21" x14ac:dyDescent="0.25">
      <c r="A3764" t="s">
        <v>5351</v>
      </c>
      <c r="B3764" s="3">
        <v>45006</v>
      </c>
      <c r="C3764" s="3">
        <v>45023</v>
      </c>
      <c r="D3764" t="s">
        <v>18</v>
      </c>
      <c r="E3764">
        <v>133879</v>
      </c>
      <c r="F3764" t="s">
        <v>19</v>
      </c>
      <c r="G3764" t="s">
        <v>239</v>
      </c>
      <c r="H3764" t="s">
        <v>173</v>
      </c>
      <c r="I3764">
        <v>60623</v>
      </c>
      <c r="J3764" t="s">
        <v>22</v>
      </c>
      <c r="K3764" t="s">
        <v>43</v>
      </c>
      <c r="L3764" t="s">
        <v>24</v>
      </c>
      <c r="M3764" t="s">
        <v>25</v>
      </c>
      <c r="N3764" s="5">
        <v>7.5</v>
      </c>
      <c r="O3764" s="7">
        <v>2</v>
      </c>
      <c r="P3764" s="5">
        <v>4.9000000000000004</v>
      </c>
      <c r="Q3764" s="5">
        <v>2.6</v>
      </c>
      <c r="R3764" s="22">
        <f>Tabla1[[#This Row],[Fecha de Envío]]-Tabla1[[#This Row],[Fecha de Orden]]</f>
        <v>17</v>
      </c>
      <c r="S3764" s="24">
        <f>YEAR(Tabla1[[#This Row],[Fecha de Orden]])</f>
        <v>2023</v>
      </c>
      <c r="T3764" t="str">
        <f>VLOOKUP(Tabla1[[#This Row],[Nombre del Producto]],Tabla2[[Nombre Producto]:[Costo Unitario]],2,FALSE)</f>
        <v>Wicked Choccy's</v>
      </c>
      <c r="U3764" t="str">
        <f>VLOOKUP(Tabla1[[#This Row],[Fábrica]],Tabla3[],4,FALSE)</f>
        <v>Georgia</v>
      </c>
    </row>
    <row r="3765" spans="1:21" x14ac:dyDescent="0.25">
      <c r="A3765" t="s">
        <v>5847</v>
      </c>
      <c r="B3765" s="3">
        <v>45007</v>
      </c>
      <c r="C3765" s="3">
        <v>45017</v>
      </c>
      <c r="D3765" t="s">
        <v>82</v>
      </c>
      <c r="E3765">
        <v>118899</v>
      </c>
      <c r="F3765" t="s">
        <v>19</v>
      </c>
      <c r="G3765" t="s">
        <v>124</v>
      </c>
      <c r="H3765" t="s">
        <v>125</v>
      </c>
      <c r="I3765">
        <v>98103</v>
      </c>
      <c r="J3765" t="s">
        <v>22</v>
      </c>
      <c r="K3765" t="s">
        <v>23</v>
      </c>
      <c r="L3765" t="s">
        <v>36</v>
      </c>
      <c r="M3765" t="s">
        <v>37</v>
      </c>
      <c r="N3765" s="5">
        <v>22.75</v>
      </c>
      <c r="O3765" s="7">
        <v>7</v>
      </c>
      <c r="P3765" s="5">
        <v>14.77</v>
      </c>
      <c r="Q3765" s="5">
        <v>7.98</v>
      </c>
      <c r="R3765" s="22">
        <f>Tabla1[[#This Row],[Fecha de Envío]]-Tabla1[[#This Row],[Fecha de Orden]]</f>
        <v>10</v>
      </c>
      <c r="S3765" s="24">
        <f>YEAR(Tabla1[[#This Row],[Fecha de Orden]])</f>
        <v>2023</v>
      </c>
      <c r="T3765" t="str">
        <f>VLOOKUP(Tabla1[[#This Row],[Nombre del Producto]],Tabla2[[Nombre Producto]:[Costo Unitario]],2,FALSE)</f>
        <v>Wicked Choccy's</v>
      </c>
      <c r="U3765" t="str">
        <f>VLOOKUP(Tabla1[[#This Row],[Fábrica]],Tabla3[],4,FALSE)</f>
        <v>Georgia</v>
      </c>
    </row>
    <row r="3766" spans="1:21" x14ac:dyDescent="0.25">
      <c r="A3766" t="s">
        <v>7358</v>
      </c>
      <c r="B3766" s="3">
        <v>45007</v>
      </c>
      <c r="C3766" s="3">
        <v>45020</v>
      </c>
      <c r="D3766" t="s">
        <v>39</v>
      </c>
      <c r="E3766">
        <v>107615</v>
      </c>
      <c r="F3766" t="s">
        <v>19</v>
      </c>
      <c r="G3766" t="s">
        <v>2926</v>
      </c>
      <c r="H3766" t="s">
        <v>345</v>
      </c>
      <c r="I3766">
        <v>89031</v>
      </c>
      <c r="J3766" t="s">
        <v>22</v>
      </c>
      <c r="K3766" t="s">
        <v>23</v>
      </c>
      <c r="L3766" t="s">
        <v>45</v>
      </c>
      <c r="M3766" t="s">
        <v>46</v>
      </c>
      <c r="N3766" s="5">
        <v>6.98</v>
      </c>
      <c r="O3766" s="7">
        <v>2</v>
      </c>
      <c r="P3766" s="5">
        <v>4.9800000000000004</v>
      </c>
      <c r="Q3766" s="5">
        <v>2</v>
      </c>
      <c r="R3766" s="22">
        <f>Tabla1[[#This Row],[Fecha de Envío]]-Tabla1[[#This Row],[Fecha de Orden]]</f>
        <v>13</v>
      </c>
      <c r="S3766" s="24">
        <f>YEAR(Tabla1[[#This Row],[Fecha de Orden]])</f>
        <v>2023</v>
      </c>
      <c r="T3766" t="str">
        <f>VLOOKUP(Tabla1[[#This Row],[Nombre del Producto]],Tabla2[[Nombre Producto]:[Costo Unitario]],2,FALSE)</f>
        <v>Lot's O' Nuts</v>
      </c>
      <c r="U3766" t="str">
        <f>VLOOKUP(Tabla1[[#This Row],[Fábrica]],Tabla3[],4,FALSE)</f>
        <v>Arizona</v>
      </c>
    </row>
    <row r="3767" spans="1:21" x14ac:dyDescent="0.25">
      <c r="A3767" t="s">
        <v>2501</v>
      </c>
      <c r="B3767" s="3">
        <v>45009</v>
      </c>
      <c r="C3767" s="3">
        <v>45021</v>
      </c>
      <c r="D3767" t="s">
        <v>71</v>
      </c>
      <c r="E3767">
        <v>130911</v>
      </c>
      <c r="F3767" t="s">
        <v>19</v>
      </c>
      <c r="G3767" t="s">
        <v>626</v>
      </c>
      <c r="H3767" t="s">
        <v>210</v>
      </c>
      <c r="I3767">
        <v>44105</v>
      </c>
      <c r="J3767" t="s">
        <v>22</v>
      </c>
      <c r="K3767" t="s">
        <v>32</v>
      </c>
      <c r="L3767" t="s">
        <v>24</v>
      </c>
      <c r="M3767" t="s">
        <v>25</v>
      </c>
      <c r="N3767" s="5">
        <v>11.25</v>
      </c>
      <c r="O3767" s="7">
        <v>3</v>
      </c>
      <c r="P3767" s="5">
        <v>7.35</v>
      </c>
      <c r="Q3767" s="5">
        <v>3.9</v>
      </c>
      <c r="R3767" s="22">
        <f>Tabla1[[#This Row],[Fecha de Envío]]-Tabla1[[#This Row],[Fecha de Orden]]</f>
        <v>12</v>
      </c>
      <c r="S3767" s="24">
        <f>YEAR(Tabla1[[#This Row],[Fecha de Orden]])</f>
        <v>2023</v>
      </c>
      <c r="T3767" t="str">
        <f>VLOOKUP(Tabla1[[#This Row],[Nombre del Producto]],Tabla2[[Nombre Producto]:[Costo Unitario]],2,FALSE)</f>
        <v>Wicked Choccy's</v>
      </c>
      <c r="U3767" t="str">
        <f>VLOOKUP(Tabla1[[#This Row],[Fábrica]],Tabla3[],4,FALSE)</f>
        <v>Georgia</v>
      </c>
    </row>
    <row r="3768" spans="1:21" x14ac:dyDescent="0.25">
      <c r="A3768" t="s">
        <v>2502</v>
      </c>
      <c r="B3768" s="3">
        <v>45009</v>
      </c>
      <c r="C3768" s="3">
        <v>45021</v>
      </c>
      <c r="D3768" t="s">
        <v>71</v>
      </c>
      <c r="E3768">
        <v>130911</v>
      </c>
      <c r="F3768" t="s">
        <v>19</v>
      </c>
      <c r="G3768" t="s">
        <v>626</v>
      </c>
      <c r="H3768" t="s">
        <v>210</v>
      </c>
      <c r="I3768">
        <v>44105</v>
      </c>
      <c r="J3768" t="s">
        <v>22</v>
      </c>
      <c r="K3768" t="s">
        <v>32</v>
      </c>
      <c r="L3768" t="s">
        <v>27</v>
      </c>
      <c r="M3768" t="s">
        <v>28</v>
      </c>
      <c r="N3768" s="5">
        <v>7.2</v>
      </c>
      <c r="O3768" s="7">
        <v>2</v>
      </c>
      <c r="P3768" s="5">
        <v>5</v>
      </c>
      <c r="Q3768" s="5">
        <v>2.2000000000000002</v>
      </c>
      <c r="R3768" s="22">
        <f>Tabla1[[#This Row],[Fecha de Envío]]-Tabla1[[#This Row],[Fecha de Orden]]</f>
        <v>12</v>
      </c>
      <c r="S3768" s="24">
        <f>YEAR(Tabla1[[#This Row],[Fecha de Orden]])</f>
        <v>2023</v>
      </c>
      <c r="T3768" t="str">
        <f>VLOOKUP(Tabla1[[#This Row],[Nombre del Producto]],Tabla2[[Nombre Producto]:[Costo Unitario]],2,FALSE)</f>
        <v>Lot's O' Nuts</v>
      </c>
      <c r="U3768" t="str">
        <f>VLOOKUP(Tabla1[[#This Row],[Fábrica]],Tabla3[],4,FALSE)</f>
        <v>Arizona</v>
      </c>
    </row>
    <row r="3769" spans="1:21" x14ac:dyDescent="0.25">
      <c r="A3769" t="s">
        <v>2935</v>
      </c>
      <c r="B3769" s="3">
        <v>45009</v>
      </c>
      <c r="C3769" s="3">
        <v>45023</v>
      </c>
      <c r="D3769" t="s">
        <v>18</v>
      </c>
      <c r="E3769">
        <v>164189</v>
      </c>
      <c r="F3769" t="s">
        <v>19</v>
      </c>
      <c r="G3769" t="s">
        <v>1965</v>
      </c>
      <c r="H3769" t="s">
        <v>62</v>
      </c>
      <c r="I3769">
        <v>97030</v>
      </c>
      <c r="J3769" t="s">
        <v>22</v>
      </c>
      <c r="K3769" t="s">
        <v>23</v>
      </c>
      <c r="L3769" t="s">
        <v>36</v>
      </c>
      <c r="M3769" t="s">
        <v>37</v>
      </c>
      <c r="N3769" s="5">
        <v>13</v>
      </c>
      <c r="O3769" s="7">
        <v>4</v>
      </c>
      <c r="P3769" s="5">
        <v>8.44</v>
      </c>
      <c r="Q3769" s="5">
        <v>4.5599999999999996</v>
      </c>
      <c r="R3769" s="22">
        <f>Tabla1[[#This Row],[Fecha de Envío]]-Tabla1[[#This Row],[Fecha de Orden]]</f>
        <v>14</v>
      </c>
      <c r="S3769" s="24">
        <f>YEAR(Tabla1[[#This Row],[Fecha de Orden]])</f>
        <v>2023</v>
      </c>
      <c r="T3769" t="str">
        <f>VLOOKUP(Tabla1[[#This Row],[Nombre del Producto]],Tabla2[[Nombre Producto]:[Costo Unitario]],2,FALSE)</f>
        <v>Wicked Choccy's</v>
      </c>
      <c r="U3769" t="str">
        <f>VLOOKUP(Tabla1[[#This Row],[Fábrica]],Tabla3[],4,FALSE)</f>
        <v>Georgia</v>
      </c>
    </row>
    <row r="3770" spans="1:21" x14ac:dyDescent="0.25">
      <c r="A3770" t="s">
        <v>9055</v>
      </c>
      <c r="B3770" s="3">
        <v>45009</v>
      </c>
      <c r="C3770" s="3">
        <v>45021</v>
      </c>
      <c r="D3770" t="s">
        <v>39</v>
      </c>
      <c r="E3770">
        <v>113803</v>
      </c>
      <c r="F3770" t="s">
        <v>19</v>
      </c>
      <c r="G3770" t="s">
        <v>393</v>
      </c>
      <c r="H3770" t="s">
        <v>147</v>
      </c>
      <c r="I3770">
        <v>47374</v>
      </c>
      <c r="J3770" t="s">
        <v>22</v>
      </c>
      <c r="K3770" t="s">
        <v>43</v>
      </c>
      <c r="L3770" t="s">
        <v>33</v>
      </c>
      <c r="M3770" t="s">
        <v>34</v>
      </c>
      <c r="N3770" s="5">
        <v>3.6</v>
      </c>
      <c r="O3770" s="7">
        <v>1</v>
      </c>
      <c r="P3770" s="5">
        <v>2.4</v>
      </c>
      <c r="Q3770" s="5">
        <v>1.2</v>
      </c>
      <c r="R3770" s="22">
        <f>Tabla1[[#This Row],[Fecha de Envío]]-Tabla1[[#This Row],[Fecha de Orden]]</f>
        <v>12</v>
      </c>
      <c r="S3770" s="24">
        <f>YEAR(Tabla1[[#This Row],[Fecha de Orden]])</f>
        <v>2023</v>
      </c>
      <c r="T3770" t="str">
        <f>VLOOKUP(Tabla1[[#This Row],[Nombre del Producto]],Tabla2[[Nombre Producto]:[Costo Unitario]],2,FALSE)</f>
        <v>Lot's O' Nuts</v>
      </c>
      <c r="U3770" t="str">
        <f>VLOOKUP(Tabla1[[#This Row],[Fábrica]],Tabla3[],4,FALSE)</f>
        <v>Arizona</v>
      </c>
    </row>
    <row r="3771" spans="1:21" x14ac:dyDescent="0.25">
      <c r="A3771" t="s">
        <v>2610</v>
      </c>
      <c r="B3771" s="3">
        <v>45010</v>
      </c>
      <c r="C3771" s="3">
        <v>45022</v>
      </c>
      <c r="D3771" t="s">
        <v>71</v>
      </c>
      <c r="E3771">
        <v>120082</v>
      </c>
      <c r="F3771" t="s">
        <v>19</v>
      </c>
      <c r="G3771" t="s">
        <v>30</v>
      </c>
      <c r="H3771" t="s">
        <v>31</v>
      </c>
      <c r="I3771">
        <v>10024</v>
      </c>
      <c r="J3771" t="s">
        <v>22</v>
      </c>
      <c r="K3771" t="s">
        <v>32</v>
      </c>
      <c r="L3771" t="s">
        <v>27</v>
      </c>
      <c r="M3771" t="s">
        <v>28</v>
      </c>
      <c r="N3771" s="5">
        <v>10.8</v>
      </c>
      <c r="O3771" s="7">
        <v>3</v>
      </c>
      <c r="P3771" s="5">
        <v>7.5</v>
      </c>
      <c r="Q3771" s="5">
        <v>3.3</v>
      </c>
      <c r="R3771" s="22">
        <f>Tabla1[[#This Row],[Fecha de Envío]]-Tabla1[[#This Row],[Fecha de Orden]]</f>
        <v>12</v>
      </c>
      <c r="S3771" s="24">
        <f>YEAR(Tabla1[[#This Row],[Fecha de Orden]])</f>
        <v>2023</v>
      </c>
      <c r="T3771" t="str">
        <f>VLOOKUP(Tabla1[[#This Row],[Nombre del Producto]],Tabla2[[Nombre Producto]:[Costo Unitario]],2,FALSE)</f>
        <v>Lot's O' Nuts</v>
      </c>
      <c r="U3771" t="str">
        <f>VLOOKUP(Tabla1[[#This Row],[Fábrica]],Tabla3[],4,FALSE)</f>
        <v>Arizona</v>
      </c>
    </row>
    <row r="3772" spans="1:21" x14ac:dyDescent="0.25">
      <c r="A3772" t="s">
        <v>8605</v>
      </c>
      <c r="B3772" s="3">
        <v>45010</v>
      </c>
      <c r="C3772" s="3">
        <v>45020</v>
      </c>
      <c r="D3772" t="s">
        <v>82</v>
      </c>
      <c r="E3772">
        <v>134887</v>
      </c>
      <c r="F3772" t="s">
        <v>19</v>
      </c>
      <c r="G3772" t="s">
        <v>5180</v>
      </c>
      <c r="H3772" t="s">
        <v>110</v>
      </c>
      <c r="I3772">
        <v>73071</v>
      </c>
      <c r="J3772" t="s">
        <v>22</v>
      </c>
      <c r="K3772" t="s">
        <v>43</v>
      </c>
      <c r="L3772" t="s">
        <v>33</v>
      </c>
      <c r="M3772" t="s">
        <v>34</v>
      </c>
      <c r="N3772" s="5">
        <v>18</v>
      </c>
      <c r="O3772" s="7">
        <v>5</v>
      </c>
      <c r="P3772" s="5">
        <v>12</v>
      </c>
      <c r="Q3772" s="5">
        <v>6</v>
      </c>
      <c r="R3772" s="22">
        <f>Tabla1[[#This Row],[Fecha de Envío]]-Tabla1[[#This Row],[Fecha de Orden]]</f>
        <v>10</v>
      </c>
      <c r="S3772" s="24">
        <f>YEAR(Tabla1[[#This Row],[Fecha de Orden]])</f>
        <v>2023</v>
      </c>
      <c r="T3772" t="str">
        <f>VLOOKUP(Tabla1[[#This Row],[Nombre del Producto]],Tabla2[[Nombre Producto]:[Costo Unitario]],2,FALSE)</f>
        <v>Lot's O' Nuts</v>
      </c>
      <c r="U3772" t="str">
        <f>VLOOKUP(Tabla1[[#This Row],[Fábrica]],Tabla3[],4,FALSE)</f>
        <v>Arizona</v>
      </c>
    </row>
    <row r="3773" spans="1:21" x14ac:dyDescent="0.25">
      <c r="A3773" t="s">
        <v>2406</v>
      </c>
      <c r="B3773" s="3">
        <v>45011</v>
      </c>
      <c r="C3773" s="3">
        <v>45022</v>
      </c>
      <c r="D3773" t="s">
        <v>39</v>
      </c>
      <c r="E3773">
        <v>162677</v>
      </c>
      <c r="F3773" t="s">
        <v>19</v>
      </c>
      <c r="G3773" t="s">
        <v>242</v>
      </c>
      <c r="H3773" t="s">
        <v>98</v>
      </c>
      <c r="I3773">
        <v>28540</v>
      </c>
      <c r="J3773" t="s">
        <v>22</v>
      </c>
      <c r="K3773" t="s">
        <v>66</v>
      </c>
      <c r="L3773" t="s">
        <v>24</v>
      </c>
      <c r="M3773" t="s">
        <v>25</v>
      </c>
      <c r="N3773" s="5">
        <v>18.75</v>
      </c>
      <c r="O3773" s="7">
        <v>5</v>
      </c>
      <c r="P3773" s="5">
        <v>12.25</v>
      </c>
      <c r="Q3773" s="5">
        <v>6.5</v>
      </c>
      <c r="R3773" s="22">
        <f>Tabla1[[#This Row],[Fecha de Envío]]-Tabla1[[#This Row],[Fecha de Orden]]</f>
        <v>11</v>
      </c>
      <c r="S3773" s="24">
        <f>YEAR(Tabla1[[#This Row],[Fecha de Orden]])</f>
        <v>2023</v>
      </c>
      <c r="T3773" t="str">
        <f>VLOOKUP(Tabla1[[#This Row],[Nombre del Producto]],Tabla2[[Nombre Producto]:[Costo Unitario]],2,FALSE)</f>
        <v>Wicked Choccy's</v>
      </c>
      <c r="U3773" t="str">
        <f>VLOOKUP(Tabla1[[#This Row],[Fábrica]],Tabla3[],4,FALSE)</f>
        <v>Georgia</v>
      </c>
    </row>
    <row r="3774" spans="1:21" x14ac:dyDescent="0.25">
      <c r="A3774" t="s">
        <v>6455</v>
      </c>
      <c r="B3774" s="3">
        <v>45011</v>
      </c>
      <c r="C3774" s="3">
        <v>45023</v>
      </c>
      <c r="D3774" t="s">
        <v>71</v>
      </c>
      <c r="E3774">
        <v>161361</v>
      </c>
      <c r="F3774" t="s">
        <v>19</v>
      </c>
      <c r="G3774" t="s">
        <v>4439</v>
      </c>
      <c r="H3774" t="s">
        <v>2883</v>
      </c>
      <c r="I3774">
        <v>83201</v>
      </c>
      <c r="J3774" t="s">
        <v>22</v>
      </c>
      <c r="K3774" t="s">
        <v>23</v>
      </c>
      <c r="L3774" t="s">
        <v>24</v>
      </c>
      <c r="M3774" t="s">
        <v>25</v>
      </c>
      <c r="N3774" s="5">
        <v>11.25</v>
      </c>
      <c r="O3774" s="7">
        <v>3</v>
      </c>
      <c r="P3774" s="5">
        <v>7.35</v>
      </c>
      <c r="Q3774" s="5">
        <v>3.9</v>
      </c>
      <c r="R3774" s="22">
        <f>Tabla1[[#This Row],[Fecha de Envío]]-Tabla1[[#This Row],[Fecha de Orden]]</f>
        <v>12</v>
      </c>
      <c r="S3774" s="24">
        <f>YEAR(Tabla1[[#This Row],[Fecha de Orden]])</f>
        <v>2023</v>
      </c>
      <c r="T3774" t="str">
        <f>VLOOKUP(Tabla1[[#This Row],[Nombre del Producto]],Tabla2[[Nombre Producto]:[Costo Unitario]],2,FALSE)</f>
        <v>Wicked Choccy's</v>
      </c>
      <c r="U3774" t="str">
        <f>VLOOKUP(Tabla1[[#This Row],[Fábrica]],Tabla3[],4,FALSE)</f>
        <v>Georgia</v>
      </c>
    </row>
    <row r="3775" spans="1:21" x14ac:dyDescent="0.25">
      <c r="A3775" t="s">
        <v>6456</v>
      </c>
      <c r="B3775" s="3">
        <v>45011</v>
      </c>
      <c r="C3775" s="3">
        <v>45023</v>
      </c>
      <c r="D3775" t="s">
        <v>71</v>
      </c>
      <c r="E3775">
        <v>161361</v>
      </c>
      <c r="F3775" t="s">
        <v>19</v>
      </c>
      <c r="G3775" t="s">
        <v>4439</v>
      </c>
      <c r="H3775" t="s">
        <v>2883</v>
      </c>
      <c r="I3775">
        <v>83201</v>
      </c>
      <c r="J3775" t="s">
        <v>22</v>
      </c>
      <c r="K3775" t="s">
        <v>23</v>
      </c>
      <c r="L3775" t="s">
        <v>45</v>
      </c>
      <c r="M3775" t="s">
        <v>46</v>
      </c>
      <c r="N3775" s="5">
        <v>10.47</v>
      </c>
      <c r="O3775" s="7">
        <v>3</v>
      </c>
      <c r="P3775" s="5">
        <v>7.47</v>
      </c>
      <c r="Q3775" s="5">
        <v>3</v>
      </c>
      <c r="R3775" s="22">
        <f>Tabla1[[#This Row],[Fecha de Envío]]-Tabla1[[#This Row],[Fecha de Orden]]</f>
        <v>12</v>
      </c>
      <c r="S3775" s="24">
        <f>YEAR(Tabla1[[#This Row],[Fecha de Orden]])</f>
        <v>2023</v>
      </c>
      <c r="T3775" t="str">
        <f>VLOOKUP(Tabla1[[#This Row],[Nombre del Producto]],Tabla2[[Nombre Producto]:[Costo Unitario]],2,FALSE)</f>
        <v>Lot's O' Nuts</v>
      </c>
      <c r="U3775" t="str">
        <f>VLOOKUP(Tabla1[[#This Row],[Fábrica]],Tabla3[],4,FALSE)</f>
        <v>Arizona</v>
      </c>
    </row>
    <row r="3776" spans="1:21" x14ac:dyDescent="0.25">
      <c r="A3776" t="s">
        <v>8272</v>
      </c>
      <c r="B3776" s="3">
        <v>45011</v>
      </c>
      <c r="C3776" s="3">
        <v>45025</v>
      </c>
      <c r="D3776" t="s">
        <v>18</v>
      </c>
      <c r="E3776">
        <v>123666</v>
      </c>
      <c r="F3776" t="s">
        <v>19</v>
      </c>
      <c r="G3776" t="s">
        <v>30</v>
      </c>
      <c r="H3776" t="s">
        <v>31</v>
      </c>
      <c r="I3776">
        <v>10011</v>
      </c>
      <c r="J3776" t="s">
        <v>22</v>
      </c>
      <c r="K3776" t="s">
        <v>32</v>
      </c>
      <c r="L3776" t="s">
        <v>36</v>
      </c>
      <c r="M3776" t="s">
        <v>37</v>
      </c>
      <c r="N3776" s="5">
        <v>16.25</v>
      </c>
      <c r="O3776" s="7">
        <v>5</v>
      </c>
      <c r="P3776" s="5">
        <v>10.55</v>
      </c>
      <c r="Q3776" s="5">
        <v>5.7</v>
      </c>
      <c r="R3776" s="22">
        <f>Tabla1[[#This Row],[Fecha de Envío]]-Tabla1[[#This Row],[Fecha de Orden]]</f>
        <v>14</v>
      </c>
      <c r="S3776" s="24">
        <f>YEAR(Tabla1[[#This Row],[Fecha de Orden]])</f>
        <v>2023</v>
      </c>
      <c r="T3776" t="str">
        <f>VLOOKUP(Tabla1[[#This Row],[Nombre del Producto]],Tabla2[[Nombre Producto]:[Costo Unitario]],2,FALSE)</f>
        <v>Wicked Choccy's</v>
      </c>
      <c r="U3776" t="str">
        <f>VLOOKUP(Tabla1[[#This Row],[Fábrica]],Tabla3[],4,FALSE)</f>
        <v>Georgia</v>
      </c>
    </row>
    <row r="3777" spans="1:21" x14ac:dyDescent="0.25">
      <c r="A3777" t="s">
        <v>2982</v>
      </c>
      <c r="B3777" s="3">
        <v>45012</v>
      </c>
      <c r="C3777" s="3">
        <v>45026</v>
      </c>
      <c r="D3777" t="s">
        <v>18</v>
      </c>
      <c r="E3777">
        <v>119074</v>
      </c>
      <c r="F3777" t="s">
        <v>19</v>
      </c>
      <c r="G3777" t="s">
        <v>412</v>
      </c>
      <c r="H3777" t="s">
        <v>73</v>
      </c>
      <c r="I3777">
        <v>31907</v>
      </c>
      <c r="J3777" t="s">
        <v>22</v>
      </c>
      <c r="K3777" t="s">
        <v>66</v>
      </c>
      <c r="L3777" t="s">
        <v>33</v>
      </c>
      <c r="M3777" t="s">
        <v>34</v>
      </c>
      <c r="N3777" s="5">
        <v>14.4</v>
      </c>
      <c r="O3777" s="7">
        <v>4</v>
      </c>
      <c r="P3777" s="5">
        <v>9.6</v>
      </c>
      <c r="Q3777" s="5">
        <v>4.8</v>
      </c>
      <c r="R3777" s="22">
        <f>Tabla1[[#This Row],[Fecha de Envío]]-Tabla1[[#This Row],[Fecha de Orden]]</f>
        <v>14</v>
      </c>
      <c r="S3777" s="24">
        <f>YEAR(Tabla1[[#This Row],[Fecha de Orden]])</f>
        <v>2023</v>
      </c>
      <c r="T3777" t="str">
        <f>VLOOKUP(Tabla1[[#This Row],[Nombre del Producto]],Tabla2[[Nombre Producto]:[Costo Unitario]],2,FALSE)</f>
        <v>Lot's O' Nuts</v>
      </c>
      <c r="U3777" t="str">
        <f>VLOOKUP(Tabla1[[#This Row],[Fábrica]],Tabla3[],4,FALSE)</f>
        <v>Arizona</v>
      </c>
    </row>
    <row r="3778" spans="1:21" x14ac:dyDescent="0.25">
      <c r="A3778" t="s">
        <v>2983</v>
      </c>
      <c r="B3778" s="3">
        <v>45012</v>
      </c>
      <c r="C3778" s="3">
        <v>45026</v>
      </c>
      <c r="D3778" t="s">
        <v>18</v>
      </c>
      <c r="E3778">
        <v>119074</v>
      </c>
      <c r="F3778" t="s">
        <v>19</v>
      </c>
      <c r="G3778" t="s">
        <v>412</v>
      </c>
      <c r="H3778" t="s">
        <v>73</v>
      </c>
      <c r="I3778">
        <v>31907</v>
      </c>
      <c r="J3778" t="s">
        <v>22</v>
      </c>
      <c r="K3778" t="s">
        <v>66</v>
      </c>
      <c r="L3778" t="s">
        <v>45</v>
      </c>
      <c r="M3778" t="s">
        <v>46</v>
      </c>
      <c r="N3778" s="5">
        <v>3.49</v>
      </c>
      <c r="O3778" s="7">
        <v>1</v>
      </c>
      <c r="P3778" s="5">
        <v>2.4900000000000002</v>
      </c>
      <c r="Q3778" s="5">
        <v>1</v>
      </c>
      <c r="R3778" s="22">
        <f>Tabla1[[#This Row],[Fecha de Envío]]-Tabla1[[#This Row],[Fecha de Orden]]</f>
        <v>14</v>
      </c>
      <c r="S3778" s="24">
        <f>YEAR(Tabla1[[#This Row],[Fecha de Orden]])</f>
        <v>2023</v>
      </c>
      <c r="T3778" t="str">
        <f>VLOOKUP(Tabla1[[#This Row],[Nombre del Producto]],Tabla2[[Nombre Producto]:[Costo Unitario]],2,FALSE)</f>
        <v>Lot's O' Nuts</v>
      </c>
      <c r="U3778" t="str">
        <f>VLOOKUP(Tabla1[[#This Row],[Fábrica]],Tabla3[],4,FALSE)</f>
        <v>Arizona</v>
      </c>
    </row>
    <row r="3779" spans="1:21" x14ac:dyDescent="0.25">
      <c r="A3779" t="s">
        <v>2984</v>
      </c>
      <c r="B3779" s="3">
        <v>45012</v>
      </c>
      <c r="C3779" s="3">
        <v>45026</v>
      </c>
      <c r="D3779" t="s">
        <v>18</v>
      </c>
      <c r="E3779">
        <v>119074</v>
      </c>
      <c r="F3779" t="s">
        <v>19</v>
      </c>
      <c r="G3779" t="s">
        <v>412</v>
      </c>
      <c r="H3779" t="s">
        <v>73</v>
      </c>
      <c r="I3779">
        <v>31907</v>
      </c>
      <c r="J3779" t="s">
        <v>22</v>
      </c>
      <c r="K3779" t="s">
        <v>66</v>
      </c>
      <c r="L3779" t="s">
        <v>27</v>
      </c>
      <c r="M3779" t="s">
        <v>28</v>
      </c>
      <c r="N3779" s="5">
        <v>7.2</v>
      </c>
      <c r="O3779" s="7">
        <v>2</v>
      </c>
      <c r="P3779" s="5">
        <v>5</v>
      </c>
      <c r="Q3779" s="5">
        <v>2.2000000000000002</v>
      </c>
      <c r="R3779" s="22">
        <f>Tabla1[[#This Row],[Fecha de Envío]]-Tabla1[[#This Row],[Fecha de Orden]]</f>
        <v>14</v>
      </c>
      <c r="S3779" s="24">
        <f>YEAR(Tabla1[[#This Row],[Fecha de Orden]])</f>
        <v>2023</v>
      </c>
      <c r="T3779" t="str">
        <f>VLOOKUP(Tabla1[[#This Row],[Nombre del Producto]],Tabla2[[Nombre Producto]:[Costo Unitario]],2,FALSE)</f>
        <v>Lot's O' Nuts</v>
      </c>
      <c r="U3779" t="str">
        <f>VLOOKUP(Tabla1[[#This Row],[Fábrica]],Tabla3[],4,FALSE)</f>
        <v>Arizona</v>
      </c>
    </row>
    <row r="3780" spans="1:21" x14ac:dyDescent="0.25">
      <c r="A3780" t="s">
        <v>748</v>
      </c>
      <c r="B3780" s="3">
        <v>45013</v>
      </c>
      <c r="C3780" s="3">
        <v>45026</v>
      </c>
      <c r="D3780" t="s">
        <v>39</v>
      </c>
      <c r="E3780">
        <v>162901</v>
      </c>
      <c r="F3780" t="s">
        <v>19</v>
      </c>
      <c r="G3780" t="s">
        <v>122</v>
      </c>
      <c r="H3780" t="s">
        <v>133</v>
      </c>
      <c r="I3780">
        <v>22204</v>
      </c>
      <c r="J3780" t="s">
        <v>22</v>
      </c>
      <c r="K3780" t="s">
        <v>66</v>
      </c>
      <c r="L3780" t="s">
        <v>33</v>
      </c>
      <c r="M3780" t="s">
        <v>34</v>
      </c>
      <c r="N3780" s="5">
        <v>7.2</v>
      </c>
      <c r="O3780" s="7">
        <v>2</v>
      </c>
      <c r="P3780" s="5">
        <v>4.8</v>
      </c>
      <c r="Q3780" s="5">
        <v>2.4</v>
      </c>
      <c r="R3780" s="22">
        <f>Tabla1[[#This Row],[Fecha de Envío]]-Tabla1[[#This Row],[Fecha de Orden]]</f>
        <v>13</v>
      </c>
      <c r="S3780" s="24">
        <f>YEAR(Tabla1[[#This Row],[Fecha de Orden]])</f>
        <v>2023</v>
      </c>
      <c r="T3780" t="str">
        <f>VLOOKUP(Tabla1[[#This Row],[Nombre del Producto]],Tabla2[[Nombre Producto]:[Costo Unitario]],2,FALSE)</f>
        <v>Lot's O' Nuts</v>
      </c>
      <c r="U3780" t="str">
        <f>VLOOKUP(Tabla1[[#This Row],[Fábrica]],Tabla3[],4,FALSE)</f>
        <v>Arizona</v>
      </c>
    </row>
    <row r="3781" spans="1:21" x14ac:dyDescent="0.25">
      <c r="A3781" t="s">
        <v>1695</v>
      </c>
      <c r="B3781" s="3">
        <v>45013</v>
      </c>
      <c r="C3781" s="3">
        <v>45026</v>
      </c>
      <c r="D3781" t="s">
        <v>71</v>
      </c>
      <c r="E3781">
        <v>131380</v>
      </c>
      <c r="F3781" t="s">
        <v>19</v>
      </c>
      <c r="G3781" t="s">
        <v>53</v>
      </c>
      <c r="H3781" t="s">
        <v>21</v>
      </c>
      <c r="I3781">
        <v>90032</v>
      </c>
      <c r="J3781" t="s">
        <v>22</v>
      </c>
      <c r="K3781" t="s">
        <v>23</v>
      </c>
      <c r="L3781" t="s">
        <v>27</v>
      </c>
      <c r="M3781" t="s">
        <v>28</v>
      </c>
      <c r="N3781" s="5">
        <v>3.6</v>
      </c>
      <c r="O3781" s="7">
        <v>1</v>
      </c>
      <c r="P3781" s="5">
        <v>2.5</v>
      </c>
      <c r="Q3781" s="5">
        <v>1.1000000000000001</v>
      </c>
      <c r="R3781" s="22">
        <f>Tabla1[[#This Row],[Fecha de Envío]]-Tabla1[[#This Row],[Fecha de Orden]]</f>
        <v>13</v>
      </c>
      <c r="S3781" s="24">
        <f>YEAR(Tabla1[[#This Row],[Fecha de Orden]])</f>
        <v>2023</v>
      </c>
      <c r="T3781" t="str">
        <f>VLOOKUP(Tabla1[[#This Row],[Nombre del Producto]],Tabla2[[Nombre Producto]:[Costo Unitario]],2,FALSE)</f>
        <v>Lot's O' Nuts</v>
      </c>
      <c r="U3781" t="str">
        <f>VLOOKUP(Tabla1[[#This Row],[Fábrica]],Tabla3[],4,FALSE)</f>
        <v>Arizona</v>
      </c>
    </row>
    <row r="3782" spans="1:21" x14ac:dyDescent="0.25">
      <c r="A3782" t="s">
        <v>1696</v>
      </c>
      <c r="B3782" s="3">
        <v>45013</v>
      </c>
      <c r="C3782" s="3">
        <v>45026</v>
      </c>
      <c r="D3782" t="s">
        <v>71</v>
      </c>
      <c r="E3782">
        <v>131380</v>
      </c>
      <c r="F3782" t="s">
        <v>19</v>
      </c>
      <c r="G3782" t="s">
        <v>53</v>
      </c>
      <c r="H3782" t="s">
        <v>21</v>
      </c>
      <c r="I3782">
        <v>90032</v>
      </c>
      <c r="J3782" t="s">
        <v>22</v>
      </c>
      <c r="K3782" t="s">
        <v>23</v>
      </c>
      <c r="L3782" t="s">
        <v>24</v>
      </c>
      <c r="M3782" t="s">
        <v>25</v>
      </c>
      <c r="N3782" s="5">
        <v>15</v>
      </c>
      <c r="O3782" s="7">
        <v>4</v>
      </c>
      <c r="P3782" s="5">
        <v>9.8000000000000007</v>
      </c>
      <c r="Q3782" s="5">
        <v>5.2</v>
      </c>
      <c r="R3782" s="22">
        <f>Tabla1[[#This Row],[Fecha de Envío]]-Tabla1[[#This Row],[Fecha de Orden]]</f>
        <v>13</v>
      </c>
      <c r="S3782" s="24">
        <f>YEAR(Tabla1[[#This Row],[Fecha de Orden]])</f>
        <v>2023</v>
      </c>
      <c r="T3782" t="str">
        <f>VLOOKUP(Tabla1[[#This Row],[Nombre del Producto]],Tabla2[[Nombre Producto]:[Costo Unitario]],2,FALSE)</f>
        <v>Wicked Choccy's</v>
      </c>
      <c r="U3782" t="str">
        <f>VLOOKUP(Tabla1[[#This Row],[Fábrica]],Tabla3[],4,FALSE)</f>
        <v>Georgia</v>
      </c>
    </row>
    <row r="3783" spans="1:21" x14ac:dyDescent="0.25">
      <c r="A3783" t="s">
        <v>4680</v>
      </c>
      <c r="B3783" s="3">
        <v>45014</v>
      </c>
      <c r="C3783" s="3">
        <v>45028</v>
      </c>
      <c r="D3783" t="s">
        <v>18</v>
      </c>
      <c r="E3783">
        <v>167556</v>
      </c>
      <c r="F3783" t="s">
        <v>19</v>
      </c>
      <c r="G3783" t="s">
        <v>30</v>
      </c>
      <c r="H3783" t="s">
        <v>31</v>
      </c>
      <c r="I3783">
        <v>10009</v>
      </c>
      <c r="J3783" t="s">
        <v>22</v>
      </c>
      <c r="K3783" t="s">
        <v>32</v>
      </c>
      <c r="L3783" t="s">
        <v>33</v>
      </c>
      <c r="M3783" t="s">
        <v>34</v>
      </c>
      <c r="N3783" s="5">
        <v>28.8</v>
      </c>
      <c r="O3783" s="7">
        <v>8</v>
      </c>
      <c r="P3783" s="5">
        <v>19.2</v>
      </c>
      <c r="Q3783" s="5">
        <v>9.6</v>
      </c>
      <c r="R3783" s="22">
        <f>Tabla1[[#This Row],[Fecha de Envío]]-Tabla1[[#This Row],[Fecha de Orden]]</f>
        <v>14</v>
      </c>
      <c r="S3783" s="24">
        <f>YEAR(Tabla1[[#This Row],[Fecha de Orden]])</f>
        <v>2023</v>
      </c>
      <c r="T3783" t="str">
        <f>VLOOKUP(Tabla1[[#This Row],[Nombre del Producto]],Tabla2[[Nombre Producto]:[Costo Unitario]],2,FALSE)</f>
        <v>Lot's O' Nuts</v>
      </c>
      <c r="U3783" t="str">
        <f>VLOOKUP(Tabla1[[#This Row],[Fábrica]],Tabla3[],4,FALSE)</f>
        <v>Arizona</v>
      </c>
    </row>
    <row r="3784" spans="1:21" x14ac:dyDescent="0.25">
      <c r="A3784" t="s">
        <v>4681</v>
      </c>
      <c r="B3784" s="3">
        <v>45014</v>
      </c>
      <c r="C3784" s="3">
        <v>45028</v>
      </c>
      <c r="D3784" t="s">
        <v>18</v>
      </c>
      <c r="E3784">
        <v>167556</v>
      </c>
      <c r="F3784" t="s">
        <v>19</v>
      </c>
      <c r="G3784" t="s">
        <v>30</v>
      </c>
      <c r="H3784" t="s">
        <v>31</v>
      </c>
      <c r="I3784">
        <v>10009</v>
      </c>
      <c r="J3784" t="s">
        <v>22</v>
      </c>
      <c r="K3784" t="s">
        <v>32</v>
      </c>
      <c r="L3784" t="s">
        <v>27</v>
      </c>
      <c r="M3784" t="s">
        <v>28</v>
      </c>
      <c r="N3784" s="5">
        <v>25.2</v>
      </c>
      <c r="O3784" s="7">
        <v>7</v>
      </c>
      <c r="P3784" s="5">
        <v>17.5</v>
      </c>
      <c r="Q3784" s="5">
        <v>7.7</v>
      </c>
      <c r="R3784" s="22">
        <f>Tabla1[[#This Row],[Fecha de Envío]]-Tabla1[[#This Row],[Fecha de Orden]]</f>
        <v>14</v>
      </c>
      <c r="S3784" s="24">
        <f>YEAR(Tabla1[[#This Row],[Fecha de Orden]])</f>
        <v>2023</v>
      </c>
      <c r="T3784" t="str">
        <f>VLOOKUP(Tabla1[[#This Row],[Nombre del Producto]],Tabla2[[Nombre Producto]:[Costo Unitario]],2,FALSE)</f>
        <v>Lot's O' Nuts</v>
      </c>
      <c r="U3784" t="str">
        <f>VLOOKUP(Tabla1[[#This Row],[Fábrica]],Tabla3[],4,FALSE)</f>
        <v>Arizona</v>
      </c>
    </row>
    <row r="3785" spans="1:21" x14ac:dyDescent="0.25">
      <c r="A3785" t="s">
        <v>4682</v>
      </c>
      <c r="B3785" s="3">
        <v>45014</v>
      </c>
      <c r="C3785" s="3">
        <v>45028</v>
      </c>
      <c r="D3785" t="s">
        <v>18</v>
      </c>
      <c r="E3785">
        <v>167556</v>
      </c>
      <c r="F3785" t="s">
        <v>19</v>
      </c>
      <c r="G3785" t="s">
        <v>30</v>
      </c>
      <c r="H3785" t="s">
        <v>31</v>
      </c>
      <c r="I3785">
        <v>10009</v>
      </c>
      <c r="J3785" t="s">
        <v>22</v>
      </c>
      <c r="K3785" t="s">
        <v>32</v>
      </c>
      <c r="L3785" t="s">
        <v>24</v>
      </c>
      <c r="M3785" t="s">
        <v>25</v>
      </c>
      <c r="N3785" s="5">
        <v>18.75</v>
      </c>
      <c r="O3785" s="7">
        <v>5</v>
      </c>
      <c r="P3785" s="5">
        <v>12.25</v>
      </c>
      <c r="Q3785" s="5">
        <v>6.5</v>
      </c>
      <c r="R3785" s="22">
        <f>Tabla1[[#This Row],[Fecha de Envío]]-Tabla1[[#This Row],[Fecha de Orden]]</f>
        <v>14</v>
      </c>
      <c r="S3785" s="24">
        <f>YEAR(Tabla1[[#This Row],[Fecha de Orden]])</f>
        <v>2023</v>
      </c>
      <c r="T3785" t="str">
        <f>VLOOKUP(Tabla1[[#This Row],[Nombre del Producto]],Tabla2[[Nombre Producto]:[Costo Unitario]],2,FALSE)</f>
        <v>Wicked Choccy's</v>
      </c>
      <c r="U3785" t="str">
        <f>VLOOKUP(Tabla1[[#This Row],[Fábrica]],Tabla3[],4,FALSE)</f>
        <v>Georgia</v>
      </c>
    </row>
    <row r="3786" spans="1:21" x14ac:dyDescent="0.25">
      <c r="A3786" t="s">
        <v>4683</v>
      </c>
      <c r="B3786" s="3">
        <v>45014</v>
      </c>
      <c r="C3786" s="3">
        <v>45028</v>
      </c>
      <c r="D3786" t="s">
        <v>18</v>
      </c>
      <c r="E3786">
        <v>167556</v>
      </c>
      <c r="F3786" t="s">
        <v>19</v>
      </c>
      <c r="G3786" t="s">
        <v>30</v>
      </c>
      <c r="H3786" t="s">
        <v>31</v>
      </c>
      <c r="I3786">
        <v>10009</v>
      </c>
      <c r="J3786" t="s">
        <v>22</v>
      </c>
      <c r="K3786" t="s">
        <v>32</v>
      </c>
      <c r="L3786" t="s">
        <v>36</v>
      </c>
      <c r="M3786" t="s">
        <v>37</v>
      </c>
      <c r="N3786" s="5">
        <v>6.5</v>
      </c>
      <c r="O3786" s="7">
        <v>2</v>
      </c>
      <c r="P3786" s="5">
        <v>4.22</v>
      </c>
      <c r="Q3786" s="5">
        <v>2.2799999999999998</v>
      </c>
      <c r="R3786" s="22">
        <f>Tabla1[[#This Row],[Fecha de Envío]]-Tabla1[[#This Row],[Fecha de Orden]]</f>
        <v>14</v>
      </c>
      <c r="S3786" s="24">
        <f>YEAR(Tabla1[[#This Row],[Fecha de Orden]])</f>
        <v>2023</v>
      </c>
      <c r="T3786" t="str">
        <f>VLOOKUP(Tabla1[[#This Row],[Nombre del Producto]],Tabla2[[Nombre Producto]:[Costo Unitario]],2,FALSE)</f>
        <v>Wicked Choccy's</v>
      </c>
      <c r="U3786" t="str">
        <f>VLOOKUP(Tabla1[[#This Row],[Fábrica]],Tabla3[],4,FALSE)</f>
        <v>Georgia</v>
      </c>
    </row>
    <row r="3787" spans="1:21" x14ac:dyDescent="0.25">
      <c r="A3787" t="s">
        <v>5967</v>
      </c>
      <c r="B3787" s="3">
        <v>45014</v>
      </c>
      <c r="C3787" s="3">
        <v>45028</v>
      </c>
      <c r="D3787" t="s">
        <v>71</v>
      </c>
      <c r="E3787">
        <v>152555</v>
      </c>
      <c r="F3787" t="s">
        <v>19</v>
      </c>
      <c r="G3787" t="s">
        <v>239</v>
      </c>
      <c r="H3787" t="s">
        <v>173</v>
      </c>
      <c r="I3787">
        <v>60653</v>
      </c>
      <c r="J3787" t="s">
        <v>22</v>
      </c>
      <c r="K3787" t="s">
        <v>43</v>
      </c>
      <c r="L3787" t="s">
        <v>33</v>
      </c>
      <c r="M3787" t="s">
        <v>34</v>
      </c>
      <c r="N3787" s="5">
        <v>21.6</v>
      </c>
      <c r="O3787" s="7">
        <v>6</v>
      </c>
      <c r="P3787" s="5">
        <v>14.4</v>
      </c>
      <c r="Q3787" s="5">
        <v>7.2</v>
      </c>
      <c r="R3787" s="22">
        <f>Tabla1[[#This Row],[Fecha de Envío]]-Tabla1[[#This Row],[Fecha de Orden]]</f>
        <v>14</v>
      </c>
      <c r="S3787" s="24">
        <f>YEAR(Tabla1[[#This Row],[Fecha de Orden]])</f>
        <v>2023</v>
      </c>
      <c r="T3787" t="str">
        <f>VLOOKUP(Tabla1[[#This Row],[Nombre del Producto]],Tabla2[[Nombre Producto]:[Costo Unitario]],2,FALSE)</f>
        <v>Lot's O' Nuts</v>
      </c>
      <c r="U3787" t="str">
        <f>VLOOKUP(Tabla1[[#This Row],[Fábrica]],Tabla3[],4,FALSE)</f>
        <v>Arizona</v>
      </c>
    </row>
    <row r="3788" spans="1:21" x14ac:dyDescent="0.25">
      <c r="A3788" t="s">
        <v>5968</v>
      </c>
      <c r="B3788" s="3">
        <v>45014</v>
      </c>
      <c r="C3788" s="3">
        <v>45028</v>
      </c>
      <c r="D3788" t="s">
        <v>71</v>
      </c>
      <c r="E3788">
        <v>152555</v>
      </c>
      <c r="F3788" t="s">
        <v>19</v>
      </c>
      <c r="G3788" t="s">
        <v>239</v>
      </c>
      <c r="H3788" t="s">
        <v>173</v>
      </c>
      <c r="I3788">
        <v>60653</v>
      </c>
      <c r="J3788" t="s">
        <v>22</v>
      </c>
      <c r="K3788" t="s">
        <v>43</v>
      </c>
      <c r="L3788" t="s">
        <v>24</v>
      </c>
      <c r="M3788" t="s">
        <v>25</v>
      </c>
      <c r="N3788" s="5">
        <v>11.25</v>
      </c>
      <c r="O3788" s="7">
        <v>3</v>
      </c>
      <c r="P3788" s="5">
        <v>7.35</v>
      </c>
      <c r="Q3788" s="5">
        <v>3.9</v>
      </c>
      <c r="R3788" s="22">
        <f>Tabla1[[#This Row],[Fecha de Envío]]-Tabla1[[#This Row],[Fecha de Orden]]</f>
        <v>14</v>
      </c>
      <c r="S3788" s="24">
        <f>YEAR(Tabla1[[#This Row],[Fecha de Orden]])</f>
        <v>2023</v>
      </c>
      <c r="T3788" t="str">
        <f>VLOOKUP(Tabla1[[#This Row],[Nombre del Producto]],Tabla2[[Nombre Producto]:[Costo Unitario]],2,FALSE)</f>
        <v>Wicked Choccy's</v>
      </c>
      <c r="U3788" t="str">
        <f>VLOOKUP(Tabla1[[#This Row],[Fábrica]],Tabla3[],4,FALSE)</f>
        <v>Georgia</v>
      </c>
    </row>
    <row r="3789" spans="1:21" x14ac:dyDescent="0.25">
      <c r="A3789" t="s">
        <v>5969</v>
      </c>
      <c r="B3789" s="3">
        <v>45014</v>
      </c>
      <c r="C3789" s="3">
        <v>45028</v>
      </c>
      <c r="D3789" t="s">
        <v>71</v>
      </c>
      <c r="E3789">
        <v>152555</v>
      </c>
      <c r="F3789" t="s">
        <v>19</v>
      </c>
      <c r="G3789" t="s">
        <v>239</v>
      </c>
      <c r="H3789" t="s">
        <v>173</v>
      </c>
      <c r="I3789">
        <v>60653</v>
      </c>
      <c r="J3789" t="s">
        <v>22</v>
      </c>
      <c r="K3789" t="s">
        <v>43</v>
      </c>
      <c r="L3789" t="s">
        <v>27</v>
      </c>
      <c r="M3789" t="s">
        <v>28</v>
      </c>
      <c r="N3789" s="5">
        <v>28.8</v>
      </c>
      <c r="O3789" s="7">
        <v>8</v>
      </c>
      <c r="P3789" s="5">
        <v>20</v>
      </c>
      <c r="Q3789" s="5">
        <v>8.8000000000000007</v>
      </c>
      <c r="R3789" s="22">
        <f>Tabla1[[#This Row],[Fecha de Envío]]-Tabla1[[#This Row],[Fecha de Orden]]</f>
        <v>14</v>
      </c>
      <c r="S3789" s="24">
        <f>YEAR(Tabla1[[#This Row],[Fecha de Orden]])</f>
        <v>2023</v>
      </c>
      <c r="T3789" t="str">
        <f>VLOOKUP(Tabla1[[#This Row],[Nombre del Producto]],Tabla2[[Nombre Producto]:[Costo Unitario]],2,FALSE)</f>
        <v>Lot's O' Nuts</v>
      </c>
      <c r="U3789" t="str">
        <f>VLOOKUP(Tabla1[[#This Row],[Fábrica]],Tabla3[],4,FALSE)</f>
        <v>Arizona</v>
      </c>
    </row>
    <row r="3790" spans="1:21" x14ac:dyDescent="0.25">
      <c r="A3790" t="s">
        <v>8652</v>
      </c>
      <c r="B3790" s="3">
        <v>45014</v>
      </c>
      <c r="C3790" s="3">
        <v>45028</v>
      </c>
      <c r="D3790" t="s">
        <v>18</v>
      </c>
      <c r="E3790">
        <v>127236</v>
      </c>
      <c r="F3790" t="s">
        <v>19</v>
      </c>
      <c r="G3790" t="s">
        <v>86</v>
      </c>
      <c r="H3790" t="s">
        <v>210</v>
      </c>
      <c r="I3790">
        <v>45503</v>
      </c>
      <c r="J3790" t="s">
        <v>22</v>
      </c>
      <c r="K3790" t="s">
        <v>32</v>
      </c>
      <c r="L3790" t="s">
        <v>27</v>
      </c>
      <c r="M3790" t="s">
        <v>28</v>
      </c>
      <c r="N3790" s="5">
        <v>18</v>
      </c>
      <c r="O3790" s="7">
        <v>5</v>
      </c>
      <c r="P3790" s="5">
        <v>12.5</v>
      </c>
      <c r="Q3790" s="5">
        <v>5.5</v>
      </c>
      <c r="R3790" s="22">
        <f>Tabla1[[#This Row],[Fecha de Envío]]-Tabla1[[#This Row],[Fecha de Orden]]</f>
        <v>14</v>
      </c>
      <c r="S3790" s="24">
        <f>YEAR(Tabla1[[#This Row],[Fecha de Orden]])</f>
        <v>2023</v>
      </c>
      <c r="T3790" t="str">
        <f>VLOOKUP(Tabla1[[#This Row],[Nombre del Producto]],Tabla2[[Nombre Producto]:[Costo Unitario]],2,FALSE)</f>
        <v>Lot's O' Nuts</v>
      </c>
      <c r="U3790" t="str">
        <f>VLOOKUP(Tabla1[[#This Row],[Fábrica]],Tabla3[],4,FALSE)</f>
        <v>Arizona</v>
      </c>
    </row>
    <row r="3791" spans="1:21" x14ac:dyDescent="0.25">
      <c r="A3791" t="s">
        <v>8653</v>
      </c>
      <c r="B3791" s="3">
        <v>45014</v>
      </c>
      <c r="C3791" s="3">
        <v>45028</v>
      </c>
      <c r="D3791" t="s">
        <v>18</v>
      </c>
      <c r="E3791">
        <v>127236</v>
      </c>
      <c r="F3791" t="s">
        <v>19</v>
      </c>
      <c r="G3791" t="s">
        <v>86</v>
      </c>
      <c r="H3791" t="s">
        <v>210</v>
      </c>
      <c r="I3791">
        <v>45503</v>
      </c>
      <c r="J3791" t="s">
        <v>22</v>
      </c>
      <c r="K3791" t="s">
        <v>32</v>
      </c>
      <c r="L3791" t="s">
        <v>24</v>
      </c>
      <c r="M3791" t="s">
        <v>25</v>
      </c>
      <c r="N3791" s="5">
        <v>15</v>
      </c>
      <c r="O3791" s="7">
        <v>4</v>
      </c>
      <c r="P3791" s="5">
        <v>9.8000000000000007</v>
      </c>
      <c r="Q3791" s="5">
        <v>5.2</v>
      </c>
      <c r="R3791" s="22">
        <f>Tabla1[[#This Row],[Fecha de Envío]]-Tabla1[[#This Row],[Fecha de Orden]]</f>
        <v>14</v>
      </c>
      <c r="S3791" s="24">
        <f>YEAR(Tabla1[[#This Row],[Fecha de Orden]])</f>
        <v>2023</v>
      </c>
      <c r="T3791" t="str">
        <f>VLOOKUP(Tabla1[[#This Row],[Nombre del Producto]],Tabla2[[Nombre Producto]:[Costo Unitario]],2,FALSE)</f>
        <v>Wicked Choccy's</v>
      </c>
      <c r="U3791" t="str">
        <f>VLOOKUP(Tabla1[[#This Row],[Fábrica]],Tabla3[],4,FALSE)</f>
        <v>Georgia</v>
      </c>
    </row>
    <row r="3792" spans="1:21" x14ac:dyDescent="0.25">
      <c r="A3792" t="s">
        <v>2087</v>
      </c>
      <c r="B3792" s="3">
        <v>45015</v>
      </c>
      <c r="C3792" s="3">
        <v>45027</v>
      </c>
      <c r="D3792" t="s">
        <v>39</v>
      </c>
      <c r="E3792">
        <v>128258</v>
      </c>
      <c r="F3792" t="s">
        <v>19</v>
      </c>
      <c r="G3792" t="s">
        <v>2088</v>
      </c>
      <c r="H3792" t="s">
        <v>84</v>
      </c>
      <c r="I3792">
        <v>6360</v>
      </c>
      <c r="J3792" t="s">
        <v>22</v>
      </c>
      <c r="K3792" t="s">
        <v>32</v>
      </c>
      <c r="L3792" t="s">
        <v>36</v>
      </c>
      <c r="M3792" t="s">
        <v>37</v>
      </c>
      <c r="N3792" s="5">
        <v>3.25</v>
      </c>
      <c r="O3792" s="7">
        <v>1</v>
      </c>
      <c r="P3792" s="5">
        <v>2.11</v>
      </c>
      <c r="Q3792" s="5">
        <v>1.1399999999999999</v>
      </c>
      <c r="R3792" s="22">
        <f>Tabla1[[#This Row],[Fecha de Envío]]-Tabla1[[#This Row],[Fecha de Orden]]</f>
        <v>12</v>
      </c>
      <c r="S3792" s="24">
        <f>YEAR(Tabla1[[#This Row],[Fecha de Orden]])</f>
        <v>2023</v>
      </c>
      <c r="T3792" t="str">
        <f>VLOOKUP(Tabla1[[#This Row],[Nombre del Producto]],Tabla2[[Nombre Producto]:[Costo Unitario]],2,FALSE)</f>
        <v>Wicked Choccy's</v>
      </c>
      <c r="U3792" t="str">
        <f>VLOOKUP(Tabla1[[#This Row],[Fábrica]],Tabla3[],4,FALSE)</f>
        <v>Georgia</v>
      </c>
    </row>
    <row r="3793" spans="1:21" x14ac:dyDescent="0.25">
      <c r="A3793" t="s">
        <v>2160</v>
      </c>
      <c r="B3793" s="3">
        <v>45016</v>
      </c>
      <c r="C3793" s="3">
        <v>45028</v>
      </c>
      <c r="D3793" t="s">
        <v>71</v>
      </c>
      <c r="E3793">
        <v>151827</v>
      </c>
      <c r="F3793" t="s">
        <v>19</v>
      </c>
      <c r="G3793" t="s">
        <v>144</v>
      </c>
      <c r="H3793" t="s">
        <v>101</v>
      </c>
      <c r="I3793">
        <v>19134</v>
      </c>
      <c r="J3793" t="s">
        <v>22</v>
      </c>
      <c r="K3793" t="s">
        <v>32</v>
      </c>
      <c r="L3793" t="s">
        <v>45</v>
      </c>
      <c r="M3793" t="s">
        <v>46</v>
      </c>
      <c r="N3793" s="5">
        <v>6.98</v>
      </c>
      <c r="O3793" s="7">
        <v>2</v>
      </c>
      <c r="P3793" s="5">
        <v>4.9800000000000004</v>
      </c>
      <c r="Q3793" s="5">
        <v>2</v>
      </c>
      <c r="R3793" s="22">
        <f>Tabla1[[#This Row],[Fecha de Envío]]-Tabla1[[#This Row],[Fecha de Orden]]</f>
        <v>12</v>
      </c>
      <c r="S3793" s="24">
        <f>YEAR(Tabla1[[#This Row],[Fecha de Orden]])</f>
        <v>2023</v>
      </c>
      <c r="T3793" t="str">
        <f>VLOOKUP(Tabla1[[#This Row],[Nombre del Producto]],Tabla2[[Nombre Producto]:[Costo Unitario]],2,FALSE)</f>
        <v>Lot's O' Nuts</v>
      </c>
      <c r="U3793" t="str">
        <f>VLOOKUP(Tabla1[[#This Row],[Fábrica]],Tabla3[],4,FALSE)</f>
        <v>Arizona</v>
      </c>
    </row>
    <row r="3794" spans="1:21" x14ac:dyDescent="0.25">
      <c r="A3794" t="s">
        <v>2161</v>
      </c>
      <c r="B3794" s="3">
        <v>45016</v>
      </c>
      <c r="C3794" s="3">
        <v>45028</v>
      </c>
      <c r="D3794" t="s">
        <v>71</v>
      </c>
      <c r="E3794">
        <v>151827</v>
      </c>
      <c r="F3794" t="s">
        <v>19</v>
      </c>
      <c r="G3794" t="s">
        <v>144</v>
      </c>
      <c r="H3794" t="s">
        <v>101</v>
      </c>
      <c r="I3794">
        <v>19134</v>
      </c>
      <c r="J3794" t="s">
        <v>22</v>
      </c>
      <c r="K3794" t="s">
        <v>32</v>
      </c>
      <c r="L3794" t="s">
        <v>24</v>
      </c>
      <c r="M3794" t="s">
        <v>25</v>
      </c>
      <c r="N3794" s="5">
        <v>11.25</v>
      </c>
      <c r="O3794" s="7">
        <v>3</v>
      </c>
      <c r="P3794" s="5">
        <v>7.35</v>
      </c>
      <c r="Q3794" s="5">
        <v>3.9</v>
      </c>
      <c r="R3794" s="22">
        <f>Tabla1[[#This Row],[Fecha de Envío]]-Tabla1[[#This Row],[Fecha de Orden]]</f>
        <v>12</v>
      </c>
      <c r="S3794" s="24">
        <f>YEAR(Tabla1[[#This Row],[Fecha de Orden]])</f>
        <v>2023</v>
      </c>
      <c r="T3794" t="str">
        <f>VLOOKUP(Tabla1[[#This Row],[Nombre del Producto]],Tabla2[[Nombre Producto]:[Costo Unitario]],2,FALSE)</f>
        <v>Wicked Choccy's</v>
      </c>
      <c r="U3794" t="str">
        <f>VLOOKUP(Tabla1[[#This Row],[Fábrica]],Tabla3[],4,FALSE)</f>
        <v>Georgia</v>
      </c>
    </row>
    <row r="3795" spans="1:21" x14ac:dyDescent="0.25">
      <c r="A3795" t="s">
        <v>3221</v>
      </c>
      <c r="B3795" s="3">
        <v>45016</v>
      </c>
      <c r="C3795" s="3">
        <v>45032</v>
      </c>
      <c r="D3795" t="s">
        <v>18</v>
      </c>
      <c r="E3795">
        <v>124100</v>
      </c>
      <c r="F3795" t="s">
        <v>19</v>
      </c>
      <c r="G3795" t="s">
        <v>30</v>
      </c>
      <c r="H3795" t="s">
        <v>31</v>
      </c>
      <c r="I3795">
        <v>10009</v>
      </c>
      <c r="J3795" t="s">
        <v>22</v>
      </c>
      <c r="K3795" t="s">
        <v>32</v>
      </c>
      <c r="L3795" t="s">
        <v>36</v>
      </c>
      <c r="M3795" t="s">
        <v>37</v>
      </c>
      <c r="N3795" s="5">
        <v>19.5</v>
      </c>
      <c r="O3795" s="7">
        <v>6</v>
      </c>
      <c r="P3795" s="5">
        <v>12.66</v>
      </c>
      <c r="Q3795" s="5">
        <v>6.84</v>
      </c>
      <c r="R3795" s="22">
        <f>Tabla1[[#This Row],[Fecha de Envío]]-Tabla1[[#This Row],[Fecha de Orden]]</f>
        <v>16</v>
      </c>
      <c r="S3795" s="24">
        <f>YEAR(Tabla1[[#This Row],[Fecha de Orden]])</f>
        <v>2023</v>
      </c>
      <c r="T3795" t="str">
        <f>VLOOKUP(Tabla1[[#This Row],[Nombre del Producto]],Tabla2[[Nombre Producto]:[Costo Unitario]],2,FALSE)</f>
        <v>Wicked Choccy's</v>
      </c>
      <c r="U3795" t="str">
        <f>VLOOKUP(Tabla1[[#This Row],[Fábrica]],Tabla3[],4,FALSE)</f>
        <v>Georgia</v>
      </c>
    </row>
    <row r="3796" spans="1:21" x14ac:dyDescent="0.25">
      <c r="A3796" t="s">
        <v>910</v>
      </c>
      <c r="B3796" s="3">
        <v>45017</v>
      </c>
      <c r="C3796" s="3">
        <v>45034</v>
      </c>
      <c r="D3796" t="s">
        <v>18</v>
      </c>
      <c r="E3796">
        <v>103947</v>
      </c>
      <c r="F3796" t="s">
        <v>19</v>
      </c>
      <c r="G3796" t="s">
        <v>911</v>
      </c>
      <c r="H3796" t="s">
        <v>69</v>
      </c>
      <c r="I3796">
        <v>85635</v>
      </c>
      <c r="J3796" t="s">
        <v>22</v>
      </c>
      <c r="K3796" t="s">
        <v>23</v>
      </c>
      <c r="L3796" t="s">
        <v>27</v>
      </c>
      <c r="M3796" t="s">
        <v>28</v>
      </c>
      <c r="N3796" s="5">
        <v>7.2</v>
      </c>
      <c r="O3796" s="7">
        <v>2</v>
      </c>
      <c r="P3796" s="5">
        <v>5</v>
      </c>
      <c r="Q3796" s="5">
        <v>2.2000000000000002</v>
      </c>
      <c r="R3796" s="22">
        <f>Tabla1[[#This Row],[Fecha de Envío]]-Tabla1[[#This Row],[Fecha de Orden]]</f>
        <v>17</v>
      </c>
      <c r="S3796" s="24">
        <f>YEAR(Tabla1[[#This Row],[Fecha de Orden]])</f>
        <v>2023</v>
      </c>
      <c r="T3796" t="str">
        <f>VLOOKUP(Tabla1[[#This Row],[Nombre del Producto]],Tabla2[[Nombre Producto]:[Costo Unitario]],2,FALSE)</f>
        <v>Lot's O' Nuts</v>
      </c>
      <c r="U3796" t="str">
        <f>VLOOKUP(Tabla1[[#This Row],[Fábrica]],Tabla3[],4,FALSE)</f>
        <v>Arizona</v>
      </c>
    </row>
    <row r="3797" spans="1:21" x14ac:dyDescent="0.25">
      <c r="A3797" t="s">
        <v>912</v>
      </c>
      <c r="B3797" s="3">
        <v>45017</v>
      </c>
      <c r="C3797" s="3">
        <v>45034</v>
      </c>
      <c r="D3797" t="s">
        <v>18</v>
      </c>
      <c r="E3797">
        <v>103947</v>
      </c>
      <c r="F3797" t="s">
        <v>19</v>
      </c>
      <c r="G3797" t="s">
        <v>911</v>
      </c>
      <c r="H3797" t="s">
        <v>69</v>
      </c>
      <c r="I3797">
        <v>85635</v>
      </c>
      <c r="J3797" t="s">
        <v>22</v>
      </c>
      <c r="K3797" t="s">
        <v>23</v>
      </c>
      <c r="L3797" t="s">
        <v>33</v>
      </c>
      <c r="M3797" t="s">
        <v>34</v>
      </c>
      <c r="N3797" s="5">
        <v>18</v>
      </c>
      <c r="O3797" s="7">
        <v>5</v>
      </c>
      <c r="P3797" s="5">
        <v>12</v>
      </c>
      <c r="Q3797" s="5">
        <v>6</v>
      </c>
      <c r="R3797" s="22">
        <f>Tabla1[[#This Row],[Fecha de Envío]]-Tabla1[[#This Row],[Fecha de Orden]]</f>
        <v>17</v>
      </c>
      <c r="S3797" s="24">
        <f>YEAR(Tabla1[[#This Row],[Fecha de Orden]])</f>
        <v>2023</v>
      </c>
      <c r="T3797" t="str">
        <f>VLOOKUP(Tabla1[[#This Row],[Nombre del Producto]],Tabla2[[Nombre Producto]:[Costo Unitario]],2,FALSE)</f>
        <v>Lot's O' Nuts</v>
      </c>
      <c r="U3797" t="str">
        <f>VLOOKUP(Tabla1[[#This Row],[Fábrica]],Tabla3[],4,FALSE)</f>
        <v>Arizona</v>
      </c>
    </row>
    <row r="3798" spans="1:21" x14ac:dyDescent="0.25">
      <c r="A3798" t="s">
        <v>2357</v>
      </c>
      <c r="B3798" s="3">
        <v>45017</v>
      </c>
      <c r="C3798" s="3">
        <v>45031</v>
      </c>
      <c r="D3798" t="s">
        <v>71</v>
      </c>
      <c r="E3798">
        <v>127985</v>
      </c>
      <c r="F3798" t="s">
        <v>19</v>
      </c>
      <c r="G3798" t="s">
        <v>412</v>
      </c>
      <c r="H3798" t="s">
        <v>73</v>
      </c>
      <c r="I3798">
        <v>31907</v>
      </c>
      <c r="J3798" t="s">
        <v>22</v>
      </c>
      <c r="K3798" t="s">
        <v>66</v>
      </c>
      <c r="L3798" t="s">
        <v>45</v>
      </c>
      <c r="M3798" t="s">
        <v>46</v>
      </c>
      <c r="N3798" s="5">
        <v>13.96</v>
      </c>
      <c r="O3798" s="7">
        <v>4</v>
      </c>
      <c r="P3798" s="5">
        <v>9.9600000000000009</v>
      </c>
      <c r="Q3798" s="5">
        <v>4</v>
      </c>
      <c r="R3798" s="22">
        <f>Tabla1[[#This Row],[Fecha de Envío]]-Tabla1[[#This Row],[Fecha de Orden]]</f>
        <v>14</v>
      </c>
      <c r="S3798" s="24">
        <f>YEAR(Tabla1[[#This Row],[Fecha de Orden]])</f>
        <v>2023</v>
      </c>
      <c r="T3798" t="str">
        <f>VLOOKUP(Tabla1[[#This Row],[Nombre del Producto]],Tabla2[[Nombre Producto]:[Costo Unitario]],2,FALSE)</f>
        <v>Lot's O' Nuts</v>
      </c>
      <c r="U3798" t="str">
        <f>VLOOKUP(Tabla1[[#This Row],[Fábrica]],Tabla3[],4,FALSE)</f>
        <v>Arizona</v>
      </c>
    </row>
    <row r="3799" spans="1:21" x14ac:dyDescent="0.25">
      <c r="A3799" t="s">
        <v>3033</v>
      </c>
      <c r="B3799" s="3">
        <v>45017</v>
      </c>
      <c r="C3799" s="3">
        <v>45032</v>
      </c>
      <c r="D3799" t="s">
        <v>18</v>
      </c>
      <c r="E3799">
        <v>149902</v>
      </c>
      <c r="F3799" t="s">
        <v>19</v>
      </c>
      <c r="G3799" t="s">
        <v>30</v>
      </c>
      <c r="H3799" t="s">
        <v>31</v>
      </c>
      <c r="I3799">
        <v>10024</v>
      </c>
      <c r="J3799" t="s">
        <v>22</v>
      </c>
      <c r="K3799" t="s">
        <v>32</v>
      </c>
      <c r="L3799" t="s">
        <v>24</v>
      </c>
      <c r="M3799" t="s">
        <v>25</v>
      </c>
      <c r="N3799" s="5">
        <v>15</v>
      </c>
      <c r="O3799" s="7">
        <v>4</v>
      </c>
      <c r="P3799" s="5">
        <v>9.8000000000000007</v>
      </c>
      <c r="Q3799" s="5">
        <v>5.2</v>
      </c>
      <c r="R3799" s="22">
        <f>Tabla1[[#This Row],[Fecha de Envío]]-Tabla1[[#This Row],[Fecha de Orden]]</f>
        <v>15</v>
      </c>
      <c r="S3799" s="24">
        <f>YEAR(Tabla1[[#This Row],[Fecha de Orden]])</f>
        <v>2023</v>
      </c>
      <c r="T3799" t="str">
        <f>VLOOKUP(Tabla1[[#This Row],[Nombre del Producto]],Tabla2[[Nombre Producto]:[Costo Unitario]],2,FALSE)</f>
        <v>Wicked Choccy's</v>
      </c>
      <c r="U3799" t="str">
        <f>VLOOKUP(Tabla1[[#This Row],[Fábrica]],Tabla3[],4,FALSE)</f>
        <v>Georgia</v>
      </c>
    </row>
    <row r="3800" spans="1:21" x14ac:dyDescent="0.25">
      <c r="A3800" t="s">
        <v>3573</v>
      </c>
      <c r="B3800" s="3">
        <v>45017</v>
      </c>
      <c r="C3800" s="3">
        <v>45031</v>
      </c>
      <c r="D3800" t="s">
        <v>18</v>
      </c>
      <c r="E3800">
        <v>111213</v>
      </c>
      <c r="F3800" t="s">
        <v>19</v>
      </c>
      <c r="G3800" t="s">
        <v>30</v>
      </c>
      <c r="H3800" t="s">
        <v>31</v>
      </c>
      <c r="I3800">
        <v>10009</v>
      </c>
      <c r="J3800" t="s">
        <v>22</v>
      </c>
      <c r="K3800" t="s">
        <v>32</v>
      </c>
      <c r="L3800" t="s">
        <v>33</v>
      </c>
      <c r="M3800" t="s">
        <v>34</v>
      </c>
      <c r="N3800" s="5">
        <v>21.6</v>
      </c>
      <c r="O3800" s="7">
        <v>6</v>
      </c>
      <c r="P3800" s="5">
        <v>14.4</v>
      </c>
      <c r="Q3800" s="5">
        <v>7.2</v>
      </c>
      <c r="R3800" s="22">
        <f>Tabla1[[#This Row],[Fecha de Envío]]-Tabla1[[#This Row],[Fecha de Orden]]</f>
        <v>14</v>
      </c>
      <c r="S3800" s="24">
        <f>YEAR(Tabla1[[#This Row],[Fecha de Orden]])</f>
        <v>2023</v>
      </c>
      <c r="T3800" t="str">
        <f>VLOOKUP(Tabla1[[#This Row],[Nombre del Producto]],Tabla2[[Nombre Producto]:[Costo Unitario]],2,FALSE)</f>
        <v>Lot's O' Nuts</v>
      </c>
      <c r="U3800" t="str">
        <f>VLOOKUP(Tabla1[[#This Row],[Fábrica]],Tabla3[],4,FALSE)</f>
        <v>Arizona</v>
      </c>
    </row>
    <row r="3801" spans="1:21" x14ac:dyDescent="0.25">
      <c r="A3801" t="s">
        <v>3574</v>
      </c>
      <c r="B3801" s="3">
        <v>45017</v>
      </c>
      <c r="C3801" s="3">
        <v>45031</v>
      </c>
      <c r="D3801" t="s">
        <v>18</v>
      </c>
      <c r="E3801">
        <v>111213</v>
      </c>
      <c r="F3801" t="s">
        <v>19</v>
      </c>
      <c r="G3801" t="s">
        <v>30</v>
      </c>
      <c r="H3801" t="s">
        <v>31</v>
      </c>
      <c r="I3801">
        <v>10009</v>
      </c>
      <c r="J3801" t="s">
        <v>22</v>
      </c>
      <c r="K3801" t="s">
        <v>32</v>
      </c>
      <c r="L3801" t="s">
        <v>27</v>
      </c>
      <c r="M3801" t="s">
        <v>28</v>
      </c>
      <c r="N3801" s="5">
        <v>3.6</v>
      </c>
      <c r="O3801" s="7">
        <v>1</v>
      </c>
      <c r="P3801" s="5">
        <v>2.5</v>
      </c>
      <c r="Q3801" s="5">
        <v>1.1000000000000001</v>
      </c>
      <c r="R3801" s="22">
        <f>Tabla1[[#This Row],[Fecha de Envío]]-Tabla1[[#This Row],[Fecha de Orden]]</f>
        <v>14</v>
      </c>
      <c r="S3801" s="24">
        <f>YEAR(Tabla1[[#This Row],[Fecha de Orden]])</f>
        <v>2023</v>
      </c>
      <c r="T3801" t="str">
        <f>VLOOKUP(Tabla1[[#This Row],[Nombre del Producto]],Tabla2[[Nombre Producto]:[Costo Unitario]],2,FALSE)</f>
        <v>Lot's O' Nuts</v>
      </c>
      <c r="U3801" t="str">
        <f>VLOOKUP(Tabla1[[#This Row],[Fábrica]],Tabla3[],4,FALSE)</f>
        <v>Arizona</v>
      </c>
    </row>
    <row r="3802" spans="1:21" x14ac:dyDescent="0.25">
      <c r="A3802" t="s">
        <v>3575</v>
      </c>
      <c r="B3802" s="3">
        <v>45017</v>
      </c>
      <c r="C3802" s="3">
        <v>45031</v>
      </c>
      <c r="D3802" t="s">
        <v>18</v>
      </c>
      <c r="E3802">
        <v>111213</v>
      </c>
      <c r="F3802" t="s">
        <v>19</v>
      </c>
      <c r="G3802" t="s">
        <v>30</v>
      </c>
      <c r="H3802" t="s">
        <v>31</v>
      </c>
      <c r="I3802">
        <v>10009</v>
      </c>
      <c r="J3802" t="s">
        <v>22</v>
      </c>
      <c r="K3802" t="s">
        <v>32</v>
      </c>
      <c r="L3802" t="s">
        <v>36</v>
      </c>
      <c r="M3802" t="s">
        <v>37</v>
      </c>
      <c r="N3802" s="5">
        <v>26</v>
      </c>
      <c r="O3802" s="7">
        <v>8</v>
      </c>
      <c r="P3802" s="5">
        <v>16.88</v>
      </c>
      <c r="Q3802" s="5">
        <v>9.1199999999999992</v>
      </c>
      <c r="R3802" s="22">
        <f>Tabla1[[#This Row],[Fecha de Envío]]-Tabla1[[#This Row],[Fecha de Orden]]</f>
        <v>14</v>
      </c>
      <c r="S3802" s="24">
        <f>YEAR(Tabla1[[#This Row],[Fecha de Orden]])</f>
        <v>2023</v>
      </c>
      <c r="T3802" t="str">
        <f>VLOOKUP(Tabla1[[#This Row],[Nombre del Producto]],Tabla2[[Nombre Producto]:[Costo Unitario]],2,FALSE)</f>
        <v>Wicked Choccy's</v>
      </c>
      <c r="U3802" t="str">
        <f>VLOOKUP(Tabla1[[#This Row],[Fábrica]],Tabla3[],4,FALSE)</f>
        <v>Georgia</v>
      </c>
    </row>
    <row r="3803" spans="1:21" x14ac:dyDescent="0.25">
      <c r="A3803" t="s">
        <v>6502</v>
      </c>
      <c r="B3803" s="3">
        <v>45017</v>
      </c>
      <c r="C3803" s="3">
        <v>45033</v>
      </c>
      <c r="D3803" t="s">
        <v>18</v>
      </c>
      <c r="E3803">
        <v>160206</v>
      </c>
      <c r="F3803" t="s">
        <v>19</v>
      </c>
      <c r="G3803" t="s">
        <v>409</v>
      </c>
      <c r="H3803" t="s">
        <v>410</v>
      </c>
      <c r="I3803">
        <v>53209</v>
      </c>
      <c r="J3803" t="s">
        <v>22</v>
      </c>
      <c r="K3803" t="s">
        <v>43</v>
      </c>
      <c r="L3803" t="s">
        <v>27</v>
      </c>
      <c r="M3803" t="s">
        <v>28</v>
      </c>
      <c r="N3803" s="5">
        <v>3.6</v>
      </c>
      <c r="O3803" s="7">
        <v>1</v>
      </c>
      <c r="P3803" s="5">
        <v>2.5</v>
      </c>
      <c r="Q3803" s="5">
        <v>1.1000000000000001</v>
      </c>
      <c r="R3803" s="22">
        <f>Tabla1[[#This Row],[Fecha de Envío]]-Tabla1[[#This Row],[Fecha de Orden]]</f>
        <v>16</v>
      </c>
      <c r="S3803" s="24">
        <f>YEAR(Tabla1[[#This Row],[Fecha de Orden]])</f>
        <v>2023</v>
      </c>
      <c r="T3803" t="str">
        <f>VLOOKUP(Tabla1[[#This Row],[Nombre del Producto]],Tabla2[[Nombre Producto]:[Costo Unitario]],2,FALSE)</f>
        <v>Lot's O' Nuts</v>
      </c>
      <c r="U3803" t="str">
        <f>VLOOKUP(Tabla1[[#This Row],[Fábrica]],Tabla3[],4,FALSE)</f>
        <v>Arizona</v>
      </c>
    </row>
    <row r="3804" spans="1:21" x14ac:dyDescent="0.25">
      <c r="A3804" t="s">
        <v>7301</v>
      </c>
      <c r="B3804" s="3">
        <v>45017</v>
      </c>
      <c r="C3804" s="3">
        <v>45029</v>
      </c>
      <c r="D3804" t="s">
        <v>71</v>
      </c>
      <c r="E3804">
        <v>166674</v>
      </c>
      <c r="F3804" t="s">
        <v>19</v>
      </c>
      <c r="G3804" t="s">
        <v>638</v>
      </c>
      <c r="H3804" t="s">
        <v>31</v>
      </c>
      <c r="I3804">
        <v>13021</v>
      </c>
      <c r="J3804" t="s">
        <v>22</v>
      </c>
      <c r="K3804" t="s">
        <v>32</v>
      </c>
      <c r="L3804" t="s">
        <v>24</v>
      </c>
      <c r="M3804" t="s">
        <v>25</v>
      </c>
      <c r="N3804" s="5">
        <v>11.25</v>
      </c>
      <c r="O3804" s="7">
        <v>3</v>
      </c>
      <c r="P3804" s="5">
        <v>7.35</v>
      </c>
      <c r="Q3804" s="5">
        <v>3.9</v>
      </c>
      <c r="R3804" s="22">
        <f>Tabla1[[#This Row],[Fecha de Envío]]-Tabla1[[#This Row],[Fecha de Orden]]</f>
        <v>12</v>
      </c>
      <c r="S3804" s="24">
        <f>YEAR(Tabla1[[#This Row],[Fecha de Orden]])</f>
        <v>2023</v>
      </c>
      <c r="T3804" t="str">
        <f>VLOOKUP(Tabla1[[#This Row],[Nombre del Producto]],Tabla2[[Nombre Producto]:[Costo Unitario]],2,FALSE)</f>
        <v>Wicked Choccy's</v>
      </c>
      <c r="U3804" t="str">
        <f>VLOOKUP(Tabla1[[#This Row],[Fábrica]],Tabla3[],4,FALSE)</f>
        <v>Georgia</v>
      </c>
    </row>
    <row r="3805" spans="1:21" x14ac:dyDescent="0.25">
      <c r="A3805" t="s">
        <v>7302</v>
      </c>
      <c r="B3805" s="3">
        <v>45017</v>
      </c>
      <c r="C3805" s="3">
        <v>45029</v>
      </c>
      <c r="D3805" t="s">
        <v>71</v>
      </c>
      <c r="E3805">
        <v>166674</v>
      </c>
      <c r="F3805" t="s">
        <v>19</v>
      </c>
      <c r="G3805" t="s">
        <v>638</v>
      </c>
      <c r="H3805" t="s">
        <v>31</v>
      </c>
      <c r="I3805">
        <v>13021</v>
      </c>
      <c r="J3805" t="s">
        <v>22</v>
      </c>
      <c r="K3805" t="s">
        <v>32</v>
      </c>
      <c r="L3805" t="s">
        <v>27</v>
      </c>
      <c r="M3805" t="s">
        <v>28</v>
      </c>
      <c r="N3805" s="5">
        <v>21.6</v>
      </c>
      <c r="O3805" s="7">
        <v>6</v>
      </c>
      <c r="P3805" s="5">
        <v>15</v>
      </c>
      <c r="Q3805" s="5">
        <v>6.6</v>
      </c>
      <c r="R3805" s="22">
        <f>Tabla1[[#This Row],[Fecha de Envío]]-Tabla1[[#This Row],[Fecha de Orden]]</f>
        <v>12</v>
      </c>
      <c r="S3805" s="24">
        <f>YEAR(Tabla1[[#This Row],[Fecha de Orden]])</f>
        <v>2023</v>
      </c>
      <c r="T3805" t="str">
        <f>VLOOKUP(Tabla1[[#This Row],[Nombre del Producto]],Tabla2[[Nombre Producto]:[Costo Unitario]],2,FALSE)</f>
        <v>Lot's O' Nuts</v>
      </c>
      <c r="U3805" t="str">
        <f>VLOOKUP(Tabla1[[#This Row],[Fábrica]],Tabla3[],4,FALSE)</f>
        <v>Arizona</v>
      </c>
    </row>
    <row r="3806" spans="1:21" x14ac:dyDescent="0.25">
      <c r="A3806" t="s">
        <v>7303</v>
      </c>
      <c r="B3806" s="3">
        <v>45017</v>
      </c>
      <c r="C3806" s="3">
        <v>45029</v>
      </c>
      <c r="D3806" t="s">
        <v>71</v>
      </c>
      <c r="E3806">
        <v>166674</v>
      </c>
      <c r="F3806" t="s">
        <v>19</v>
      </c>
      <c r="G3806" t="s">
        <v>638</v>
      </c>
      <c r="H3806" t="s">
        <v>31</v>
      </c>
      <c r="I3806">
        <v>13021</v>
      </c>
      <c r="J3806" t="s">
        <v>22</v>
      </c>
      <c r="K3806" t="s">
        <v>32</v>
      </c>
      <c r="L3806" t="s">
        <v>45</v>
      </c>
      <c r="M3806" t="s">
        <v>46</v>
      </c>
      <c r="N3806" s="5">
        <v>10.47</v>
      </c>
      <c r="O3806" s="7">
        <v>3</v>
      </c>
      <c r="P3806" s="5">
        <v>7.47</v>
      </c>
      <c r="Q3806" s="5">
        <v>3</v>
      </c>
      <c r="R3806" s="22">
        <f>Tabla1[[#This Row],[Fecha de Envío]]-Tabla1[[#This Row],[Fecha de Orden]]</f>
        <v>12</v>
      </c>
      <c r="S3806" s="24">
        <f>YEAR(Tabla1[[#This Row],[Fecha de Orden]])</f>
        <v>2023</v>
      </c>
      <c r="T3806" t="str">
        <f>VLOOKUP(Tabla1[[#This Row],[Nombre del Producto]],Tabla2[[Nombre Producto]:[Costo Unitario]],2,FALSE)</f>
        <v>Lot's O' Nuts</v>
      </c>
      <c r="U3806" t="str">
        <f>VLOOKUP(Tabla1[[#This Row],[Fábrica]],Tabla3[],4,FALSE)</f>
        <v>Arizona</v>
      </c>
    </row>
    <row r="3807" spans="1:21" x14ac:dyDescent="0.25">
      <c r="A3807" t="s">
        <v>8574</v>
      </c>
      <c r="B3807" s="3">
        <v>45017</v>
      </c>
      <c r="C3807" s="3">
        <v>45031</v>
      </c>
      <c r="D3807" t="s">
        <v>18</v>
      </c>
      <c r="E3807">
        <v>161473</v>
      </c>
      <c r="F3807" t="s">
        <v>19</v>
      </c>
      <c r="G3807" t="s">
        <v>30</v>
      </c>
      <c r="H3807" t="s">
        <v>31</v>
      </c>
      <c r="I3807">
        <v>10035</v>
      </c>
      <c r="J3807" t="s">
        <v>22</v>
      </c>
      <c r="K3807" t="s">
        <v>32</v>
      </c>
      <c r="L3807" t="s">
        <v>45</v>
      </c>
      <c r="M3807" t="s">
        <v>46</v>
      </c>
      <c r="N3807" s="5">
        <v>10.47</v>
      </c>
      <c r="O3807" s="7">
        <v>3</v>
      </c>
      <c r="P3807" s="5">
        <v>7.47</v>
      </c>
      <c r="Q3807" s="5">
        <v>3</v>
      </c>
      <c r="R3807" s="22">
        <f>Tabla1[[#This Row],[Fecha de Envío]]-Tabla1[[#This Row],[Fecha de Orden]]</f>
        <v>14</v>
      </c>
      <c r="S3807" s="24">
        <f>YEAR(Tabla1[[#This Row],[Fecha de Orden]])</f>
        <v>2023</v>
      </c>
      <c r="T3807" t="str">
        <f>VLOOKUP(Tabla1[[#This Row],[Nombre del Producto]],Tabla2[[Nombre Producto]:[Costo Unitario]],2,FALSE)</f>
        <v>Lot's O' Nuts</v>
      </c>
      <c r="U3807" t="str">
        <f>VLOOKUP(Tabla1[[#This Row],[Fábrica]],Tabla3[],4,FALSE)</f>
        <v>Arizona</v>
      </c>
    </row>
    <row r="3808" spans="1:21" x14ac:dyDescent="0.25">
      <c r="A3808" t="s">
        <v>8575</v>
      </c>
      <c r="B3808" s="3">
        <v>45017</v>
      </c>
      <c r="C3808" s="3">
        <v>45031</v>
      </c>
      <c r="D3808" t="s">
        <v>18</v>
      </c>
      <c r="E3808">
        <v>161473</v>
      </c>
      <c r="F3808" t="s">
        <v>19</v>
      </c>
      <c r="G3808" t="s">
        <v>30</v>
      </c>
      <c r="H3808" t="s">
        <v>31</v>
      </c>
      <c r="I3808">
        <v>10035</v>
      </c>
      <c r="J3808" t="s">
        <v>22</v>
      </c>
      <c r="K3808" t="s">
        <v>32</v>
      </c>
      <c r="L3808" t="s">
        <v>24</v>
      </c>
      <c r="M3808" t="s">
        <v>25</v>
      </c>
      <c r="N3808" s="5">
        <v>7.5</v>
      </c>
      <c r="O3808" s="7">
        <v>2</v>
      </c>
      <c r="P3808" s="5">
        <v>4.9000000000000004</v>
      </c>
      <c r="Q3808" s="5">
        <v>2.6</v>
      </c>
      <c r="R3808" s="22">
        <f>Tabla1[[#This Row],[Fecha de Envío]]-Tabla1[[#This Row],[Fecha de Orden]]</f>
        <v>14</v>
      </c>
      <c r="S3808" s="24">
        <f>YEAR(Tabla1[[#This Row],[Fecha de Orden]])</f>
        <v>2023</v>
      </c>
      <c r="T3808" t="str">
        <f>VLOOKUP(Tabla1[[#This Row],[Nombre del Producto]],Tabla2[[Nombre Producto]:[Costo Unitario]],2,FALSE)</f>
        <v>Wicked Choccy's</v>
      </c>
      <c r="U3808" t="str">
        <f>VLOOKUP(Tabla1[[#This Row],[Fábrica]],Tabla3[],4,FALSE)</f>
        <v>Georgia</v>
      </c>
    </row>
    <row r="3809" spans="1:21" x14ac:dyDescent="0.25">
      <c r="A3809" t="s">
        <v>8576</v>
      </c>
      <c r="B3809" s="3">
        <v>45017</v>
      </c>
      <c r="C3809" s="3">
        <v>45031</v>
      </c>
      <c r="D3809" t="s">
        <v>18</v>
      </c>
      <c r="E3809">
        <v>161473</v>
      </c>
      <c r="F3809" t="s">
        <v>19</v>
      </c>
      <c r="G3809" t="s">
        <v>30</v>
      </c>
      <c r="H3809" t="s">
        <v>31</v>
      </c>
      <c r="I3809">
        <v>10035</v>
      </c>
      <c r="J3809" t="s">
        <v>22</v>
      </c>
      <c r="K3809" t="s">
        <v>32</v>
      </c>
      <c r="L3809" t="s">
        <v>36</v>
      </c>
      <c r="M3809" t="s">
        <v>37</v>
      </c>
      <c r="N3809" s="5">
        <v>9.75</v>
      </c>
      <c r="O3809" s="7">
        <v>3</v>
      </c>
      <c r="P3809" s="5">
        <v>6.33</v>
      </c>
      <c r="Q3809" s="5">
        <v>3.42</v>
      </c>
      <c r="R3809" s="22">
        <f>Tabla1[[#This Row],[Fecha de Envío]]-Tabla1[[#This Row],[Fecha de Orden]]</f>
        <v>14</v>
      </c>
      <c r="S3809" s="24">
        <f>YEAR(Tabla1[[#This Row],[Fecha de Orden]])</f>
        <v>2023</v>
      </c>
      <c r="T3809" t="str">
        <f>VLOOKUP(Tabla1[[#This Row],[Nombre del Producto]],Tabla2[[Nombre Producto]:[Costo Unitario]],2,FALSE)</f>
        <v>Wicked Choccy's</v>
      </c>
      <c r="U3809" t="str">
        <f>VLOOKUP(Tabla1[[#This Row],[Fábrica]],Tabla3[],4,FALSE)</f>
        <v>Georgia</v>
      </c>
    </row>
    <row r="3810" spans="1:21" x14ac:dyDescent="0.25">
      <c r="A3810" t="s">
        <v>2580</v>
      </c>
      <c r="B3810" s="3">
        <v>45018</v>
      </c>
      <c r="C3810" s="3">
        <v>45032</v>
      </c>
      <c r="D3810" t="s">
        <v>71</v>
      </c>
      <c r="E3810">
        <v>123540</v>
      </c>
      <c r="F3810" t="s">
        <v>19</v>
      </c>
      <c r="G3810" t="s">
        <v>409</v>
      </c>
      <c r="H3810" t="s">
        <v>410</v>
      </c>
      <c r="I3810">
        <v>53209</v>
      </c>
      <c r="J3810" t="s">
        <v>22</v>
      </c>
      <c r="K3810" t="s">
        <v>43</v>
      </c>
      <c r="L3810" t="s">
        <v>27</v>
      </c>
      <c r="M3810" t="s">
        <v>28</v>
      </c>
      <c r="N3810" s="5">
        <v>18</v>
      </c>
      <c r="O3810" s="7">
        <v>5</v>
      </c>
      <c r="P3810" s="5">
        <v>12.5</v>
      </c>
      <c r="Q3810" s="5">
        <v>5.5</v>
      </c>
      <c r="R3810" s="22">
        <f>Tabla1[[#This Row],[Fecha de Envío]]-Tabla1[[#This Row],[Fecha de Orden]]</f>
        <v>14</v>
      </c>
      <c r="S3810" s="24">
        <f>YEAR(Tabla1[[#This Row],[Fecha de Orden]])</f>
        <v>2023</v>
      </c>
      <c r="T3810" t="str">
        <f>VLOOKUP(Tabla1[[#This Row],[Nombre del Producto]],Tabla2[[Nombre Producto]:[Costo Unitario]],2,FALSE)</f>
        <v>Lot's O' Nuts</v>
      </c>
      <c r="U3810" t="str">
        <f>VLOOKUP(Tabla1[[#This Row],[Fábrica]],Tabla3[],4,FALSE)</f>
        <v>Arizona</v>
      </c>
    </row>
    <row r="3811" spans="1:21" x14ac:dyDescent="0.25">
      <c r="A3811" t="s">
        <v>2162</v>
      </c>
      <c r="B3811" s="3">
        <v>45019</v>
      </c>
      <c r="C3811" s="3">
        <v>45033</v>
      </c>
      <c r="D3811" t="s">
        <v>18</v>
      </c>
      <c r="E3811">
        <v>120796</v>
      </c>
      <c r="F3811" t="s">
        <v>19</v>
      </c>
      <c r="G3811" t="s">
        <v>144</v>
      </c>
      <c r="H3811" t="s">
        <v>101</v>
      </c>
      <c r="I3811">
        <v>19140</v>
      </c>
      <c r="J3811" t="s">
        <v>22</v>
      </c>
      <c r="K3811" t="s">
        <v>32</v>
      </c>
      <c r="L3811" t="s">
        <v>24</v>
      </c>
      <c r="M3811" t="s">
        <v>25</v>
      </c>
      <c r="N3811" s="5">
        <v>33.75</v>
      </c>
      <c r="O3811" s="7">
        <v>9</v>
      </c>
      <c r="P3811" s="5">
        <v>22.05</v>
      </c>
      <c r="Q3811" s="5">
        <v>11.7</v>
      </c>
      <c r="R3811" s="22">
        <f>Tabla1[[#This Row],[Fecha de Envío]]-Tabla1[[#This Row],[Fecha de Orden]]</f>
        <v>14</v>
      </c>
      <c r="S3811" s="24">
        <f>YEAR(Tabla1[[#This Row],[Fecha de Orden]])</f>
        <v>2023</v>
      </c>
      <c r="T3811" t="str">
        <f>VLOOKUP(Tabla1[[#This Row],[Nombre del Producto]],Tabla2[[Nombre Producto]:[Costo Unitario]],2,FALSE)</f>
        <v>Wicked Choccy's</v>
      </c>
      <c r="U3811" t="str">
        <f>VLOOKUP(Tabla1[[#This Row],[Fábrica]],Tabla3[],4,FALSE)</f>
        <v>Georgia</v>
      </c>
    </row>
    <row r="3812" spans="1:21" x14ac:dyDescent="0.25">
      <c r="A3812" t="s">
        <v>8355</v>
      </c>
      <c r="B3812" s="3">
        <v>45019</v>
      </c>
      <c r="C3812" s="3">
        <v>45029</v>
      </c>
      <c r="D3812" t="s">
        <v>82</v>
      </c>
      <c r="E3812">
        <v>162222</v>
      </c>
      <c r="F3812" t="s">
        <v>19</v>
      </c>
      <c r="G3812" t="s">
        <v>186</v>
      </c>
      <c r="H3812" t="s">
        <v>42</v>
      </c>
      <c r="I3812">
        <v>75081</v>
      </c>
      <c r="J3812" t="s">
        <v>22</v>
      </c>
      <c r="K3812" t="s">
        <v>43</v>
      </c>
      <c r="L3812" t="s">
        <v>27</v>
      </c>
      <c r="M3812" t="s">
        <v>28</v>
      </c>
      <c r="N3812" s="5">
        <v>10.8</v>
      </c>
      <c r="O3812" s="7">
        <v>3</v>
      </c>
      <c r="P3812" s="5">
        <v>7.5</v>
      </c>
      <c r="Q3812" s="5">
        <v>3.3</v>
      </c>
      <c r="R3812" s="22">
        <f>Tabla1[[#This Row],[Fecha de Envío]]-Tabla1[[#This Row],[Fecha de Orden]]</f>
        <v>10</v>
      </c>
      <c r="S3812" s="24">
        <f>YEAR(Tabla1[[#This Row],[Fecha de Orden]])</f>
        <v>2023</v>
      </c>
      <c r="T3812" t="str">
        <f>VLOOKUP(Tabla1[[#This Row],[Nombre del Producto]],Tabla2[[Nombre Producto]:[Costo Unitario]],2,FALSE)</f>
        <v>Lot's O' Nuts</v>
      </c>
      <c r="U3812" t="str">
        <f>VLOOKUP(Tabla1[[#This Row],[Fábrica]],Tabla3[],4,FALSE)</f>
        <v>Arizona</v>
      </c>
    </row>
    <row r="3813" spans="1:21" x14ac:dyDescent="0.25">
      <c r="A3813" t="s">
        <v>9225</v>
      </c>
      <c r="B3813" s="3">
        <v>45019</v>
      </c>
      <c r="C3813" s="3">
        <v>45035</v>
      </c>
      <c r="D3813" t="s">
        <v>18</v>
      </c>
      <c r="E3813">
        <v>167682</v>
      </c>
      <c r="F3813" t="s">
        <v>19</v>
      </c>
      <c r="G3813" t="s">
        <v>393</v>
      </c>
      <c r="H3813" t="s">
        <v>147</v>
      </c>
      <c r="I3813">
        <v>47374</v>
      </c>
      <c r="J3813" t="s">
        <v>22</v>
      </c>
      <c r="K3813" t="s">
        <v>43</v>
      </c>
      <c r="L3813" t="s">
        <v>36</v>
      </c>
      <c r="M3813" t="s">
        <v>37</v>
      </c>
      <c r="N3813" s="5">
        <v>13</v>
      </c>
      <c r="O3813" s="7">
        <v>4</v>
      </c>
      <c r="P3813" s="5">
        <v>8.44</v>
      </c>
      <c r="Q3813" s="5">
        <v>4.5599999999999996</v>
      </c>
      <c r="R3813" s="22">
        <f>Tabla1[[#This Row],[Fecha de Envío]]-Tabla1[[#This Row],[Fecha de Orden]]</f>
        <v>16</v>
      </c>
      <c r="S3813" s="24">
        <f>YEAR(Tabla1[[#This Row],[Fecha de Orden]])</f>
        <v>2023</v>
      </c>
      <c r="T3813" t="str">
        <f>VLOOKUP(Tabla1[[#This Row],[Nombre del Producto]],Tabla2[[Nombre Producto]:[Costo Unitario]],2,FALSE)</f>
        <v>Wicked Choccy's</v>
      </c>
      <c r="U3813" t="str">
        <f>VLOOKUP(Tabla1[[#This Row],[Fábrica]],Tabla3[],4,FALSE)</f>
        <v>Georgia</v>
      </c>
    </row>
    <row r="3814" spans="1:21" x14ac:dyDescent="0.25">
      <c r="A3814" t="s">
        <v>9226</v>
      </c>
      <c r="B3814" s="3">
        <v>45019</v>
      </c>
      <c r="C3814" s="3">
        <v>45035</v>
      </c>
      <c r="D3814" t="s">
        <v>18</v>
      </c>
      <c r="E3814">
        <v>167682</v>
      </c>
      <c r="F3814" t="s">
        <v>19</v>
      </c>
      <c r="G3814" t="s">
        <v>393</v>
      </c>
      <c r="H3814" t="s">
        <v>147</v>
      </c>
      <c r="I3814">
        <v>47374</v>
      </c>
      <c r="J3814" t="s">
        <v>22</v>
      </c>
      <c r="K3814" t="s">
        <v>43</v>
      </c>
      <c r="L3814" t="s">
        <v>27</v>
      </c>
      <c r="M3814" t="s">
        <v>28</v>
      </c>
      <c r="N3814" s="5">
        <v>14.4</v>
      </c>
      <c r="O3814" s="7">
        <v>4</v>
      </c>
      <c r="P3814" s="5">
        <v>10</v>
      </c>
      <c r="Q3814" s="5">
        <v>4.4000000000000004</v>
      </c>
      <c r="R3814" s="22">
        <f>Tabla1[[#This Row],[Fecha de Envío]]-Tabla1[[#This Row],[Fecha de Orden]]</f>
        <v>16</v>
      </c>
      <c r="S3814" s="24">
        <f>YEAR(Tabla1[[#This Row],[Fecha de Orden]])</f>
        <v>2023</v>
      </c>
      <c r="T3814" t="str">
        <f>VLOOKUP(Tabla1[[#This Row],[Nombre del Producto]],Tabla2[[Nombre Producto]:[Costo Unitario]],2,FALSE)</f>
        <v>Lot's O' Nuts</v>
      </c>
      <c r="U3814" t="str">
        <f>VLOOKUP(Tabla1[[#This Row],[Fábrica]],Tabla3[],4,FALSE)</f>
        <v>Arizona</v>
      </c>
    </row>
    <row r="3815" spans="1:21" x14ac:dyDescent="0.25">
      <c r="A3815" t="s">
        <v>943</v>
      </c>
      <c r="B3815" s="3">
        <v>45020</v>
      </c>
      <c r="C3815" s="3">
        <v>45034</v>
      </c>
      <c r="D3815" t="s">
        <v>71</v>
      </c>
      <c r="E3815">
        <v>123050</v>
      </c>
      <c r="F3815" t="s">
        <v>19</v>
      </c>
      <c r="G3815" t="s">
        <v>443</v>
      </c>
      <c r="H3815" t="s">
        <v>31</v>
      </c>
      <c r="I3815">
        <v>12180</v>
      </c>
      <c r="J3815" t="s">
        <v>22</v>
      </c>
      <c r="K3815" t="s">
        <v>32</v>
      </c>
      <c r="L3815" t="s">
        <v>33</v>
      </c>
      <c r="M3815" t="s">
        <v>34</v>
      </c>
      <c r="N3815" s="5">
        <v>7.2</v>
      </c>
      <c r="O3815" s="7">
        <v>2</v>
      </c>
      <c r="P3815" s="5">
        <v>4.8</v>
      </c>
      <c r="Q3815" s="5">
        <v>2.4</v>
      </c>
      <c r="R3815" s="22">
        <f>Tabla1[[#This Row],[Fecha de Envío]]-Tabla1[[#This Row],[Fecha de Orden]]</f>
        <v>14</v>
      </c>
      <c r="S3815" s="24">
        <f>YEAR(Tabla1[[#This Row],[Fecha de Orden]])</f>
        <v>2023</v>
      </c>
      <c r="T3815" t="str">
        <f>VLOOKUP(Tabla1[[#This Row],[Nombre del Producto]],Tabla2[[Nombre Producto]:[Costo Unitario]],2,FALSE)</f>
        <v>Lot's O' Nuts</v>
      </c>
      <c r="U3815" t="str">
        <f>VLOOKUP(Tabla1[[#This Row],[Fábrica]],Tabla3[],4,FALSE)</f>
        <v>Arizona</v>
      </c>
    </row>
    <row r="3816" spans="1:21" x14ac:dyDescent="0.25">
      <c r="A3816" t="s">
        <v>944</v>
      </c>
      <c r="B3816" s="3">
        <v>45020</v>
      </c>
      <c r="C3816" s="3">
        <v>45034</v>
      </c>
      <c r="D3816" t="s">
        <v>71</v>
      </c>
      <c r="E3816">
        <v>123050</v>
      </c>
      <c r="F3816" t="s">
        <v>19</v>
      </c>
      <c r="G3816" t="s">
        <v>443</v>
      </c>
      <c r="H3816" t="s">
        <v>31</v>
      </c>
      <c r="I3816">
        <v>12180</v>
      </c>
      <c r="J3816" t="s">
        <v>22</v>
      </c>
      <c r="K3816" t="s">
        <v>32</v>
      </c>
      <c r="L3816" t="s">
        <v>27</v>
      </c>
      <c r="M3816" t="s">
        <v>28</v>
      </c>
      <c r="N3816" s="5">
        <v>7.2</v>
      </c>
      <c r="O3816" s="7">
        <v>2</v>
      </c>
      <c r="P3816" s="5">
        <v>5</v>
      </c>
      <c r="Q3816" s="5">
        <v>2.2000000000000002</v>
      </c>
      <c r="R3816" s="22">
        <f>Tabla1[[#This Row],[Fecha de Envío]]-Tabla1[[#This Row],[Fecha de Orden]]</f>
        <v>14</v>
      </c>
      <c r="S3816" s="24">
        <f>YEAR(Tabla1[[#This Row],[Fecha de Orden]])</f>
        <v>2023</v>
      </c>
      <c r="T3816" t="str">
        <f>VLOOKUP(Tabla1[[#This Row],[Nombre del Producto]],Tabla2[[Nombre Producto]:[Costo Unitario]],2,FALSE)</f>
        <v>Lot's O' Nuts</v>
      </c>
      <c r="U3816" t="str">
        <f>VLOOKUP(Tabla1[[#This Row],[Fábrica]],Tabla3[],4,FALSE)</f>
        <v>Arizona</v>
      </c>
    </row>
    <row r="3817" spans="1:21" x14ac:dyDescent="0.25">
      <c r="A3817" t="s">
        <v>945</v>
      </c>
      <c r="B3817" s="3">
        <v>45020</v>
      </c>
      <c r="C3817" s="3">
        <v>45034</v>
      </c>
      <c r="D3817" t="s">
        <v>71</v>
      </c>
      <c r="E3817">
        <v>123050</v>
      </c>
      <c r="F3817" t="s">
        <v>19</v>
      </c>
      <c r="G3817" t="s">
        <v>443</v>
      </c>
      <c r="H3817" t="s">
        <v>31</v>
      </c>
      <c r="I3817">
        <v>12180</v>
      </c>
      <c r="J3817" t="s">
        <v>22</v>
      </c>
      <c r="K3817" t="s">
        <v>32</v>
      </c>
      <c r="L3817" t="s">
        <v>45</v>
      </c>
      <c r="M3817" t="s">
        <v>46</v>
      </c>
      <c r="N3817" s="5">
        <v>10.47</v>
      </c>
      <c r="O3817" s="7">
        <v>3</v>
      </c>
      <c r="P3817" s="5">
        <v>7.47</v>
      </c>
      <c r="Q3817" s="5">
        <v>3</v>
      </c>
      <c r="R3817" s="22">
        <f>Tabla1[[#This Row],[Fecha de Envío]]-Tabla1[[#This Row],[Fecha de Orden]]</f>
        <v>14</v>
      </c>
      <c r="S3817" s="24">
        <f>YEAR(Tabla1[[#This Row],[Fecha de Orden]])</f>
        <v>2023</v>
      </c>
      <c r="T3817" t="str">
        <f>VLOOKUP(Tabla1[[#This Row],[Nombre del Producto]],Tabla2[[Nombre Producto]:[Costo Unitario]],2,FALSE)</f>
        <v>Lot's O' Nuts</v>
      </c>
      <c r="U3817" t="str">
        <f>VLOOKUP(Tabla1[[#This Row],[Fábrica]],Tabla3[],4,FALSE)</f>
        <v>Arizona</v>
      </c>
    </row>
    <row r="3818" spans="1:21" x14ac:dyDescent="0.25">
      <c r="A3818" t="s">
        <v>3263</v>
      </c>
      <c r="B3818" s="3">
        <v>45020</v>
      </c>
      <c r="C3818" s="3">
        <v>45035</v>
      </c>
      <c r="D3818" t="s">
        <v>18</v>
      </c>
      <c r="E3818">
        <v>167115</v>
      </c>
      <c r="F3818" t="s">
        <v>19</v>
      </c>
      <c r="G3818" t="s">
        <v>30</v>
      </c>
      <c r="H3818" t="s">
        <v>31</v>
      </c>
      <c r="I3818">
        <v>10035</v>
      </c>
      <c r="J3818" t="s">
        <v>22</v>
      </c>
      <c r="K3818" t="s">
        <v>32</v>
      </c>
      <c r="L3818" t="s">
        <v>45</v>
      </c>
      <c r="M3818" t="s">
        <v>46</v>
      </c>
      <c r="N3818" s="5">
        <v>6.98</v>
      </c>
      <c r="O3818" s="7">
        <v>2</v>
      </c>
      <c r="P3818" s="5">
        <v>4.9800000000000004</v>
      </c>
      <c r="Q3818" s="5">
        <v>2</v>
      </c>
      <c r="R3818" s="22">
        <f>Tabla1[[#This Row],[Fecha de Envío]]-Tabla1[[#This Row],[Fecha de Orden]]</f>
        <v>15</v>
      </c>
      <c r="S3818" s="24">
        <f>YEAR(Tabla1[[#This Row],[Fecha de Orden]])</f>
        <v>2023</v>
      </c>
      <c r="T3818" t="str">
        <f>VLOOKUP(Tabla1[[#This Row],[Nombre del Producto]],Tabla2[[Nombre Producto]:[Costo Unitario]],2,FALSE)</f>
        <v>Lot's O' Nuts</v>
      </c>
      <c r="U3818" t="str">
        <f>VLOOKUP(Tabla1[[#This Row],[Fábrica]],Tabla3[],4,FALSE)</f>
        <v>Arizona</v>
      </c>
    </row>
    <row r="3819" spans="1:21" x14ac:dyDescent="0.25">
      <c r="A3819" t="s">
        <v>5970</v>
      </c>
      <c r="B3819" s="3">
        <v>45020</v>
      </c>
      <c r="C3819" s="3">
        <v>45031</v>
      </c>
      <c r="D3819" t="s">
        <v>39</v>
      </c>
      <c r="E3819">
        <v>159142</v>
      </c>
      <c r="F3819" t="s">
        <v>19</v>
      </c>
      <c r="G3819" t="s">
        <v>86</v>
      </c>
      <c r="H3819" t="s">
        <v>133</v>
      </c>
      <c r="I3819">
        <v>22153</v>
      </c>
      <c r="J3819" t="s">
        <v>22</v>
      </c>
      <c r="K3819" t="s">
        <v>66</v>
      </c>
      <c r="L3819" t="s">
        <v>36</v>
      </c>
      <c r="M3819" t="s">
        <v>37</v>
      </c>
      <c r="N3819" s="5">
        <v>9.75</v>
      </c>
      <c r="O3819" s="7">
        <v>3</v>
      </c>
      <c r="P3819" s="5">
        <v>6.33</v>
      </c>
      <c r="Q3819" s="5">
        <v>3.42</v>
      </c>
      <c r="R3819" s="22">
        <f>Tabla1[[#This Row],[Fecha de Envío]]-Tabla1[[#This Row],[Fecha de Orden]]</f>
        <v>11</v>
      </c>
      <c r="S3819" s="24">
        <f>YEAR(Tabla1[[#This Row],[Fecha de Orden]])</f>
        <v>2023</v>
      </c>
      <c r="T3819" t="str">
        <f>VLOOKUP(Tabla1[[#This Row],[Nombre del Producto]],Tabla2[[Nombre Producto]:[Costo Unitario]],2,FALSE)</f>
        <v>Wicked Choccy's</v>
      </c>
      <c r="U3819" t="str">
        <f>VLOOKUP(Tabla1[[#This Row],[Fábrica]],Tabla3[],4,FALSE)</f>
        <v>Georgia</v>
      </c>
    </row>
    <row r="3820" spans="1:21" x14ac:dyDescent="0.25">
      <c r="A3820" t="s">
        <v>5971</v>
      </c>
      <c r="B3820" s="3">
        <v>45020</v>
      </c>
      <c r="C3820" s="3">
        <v>45031</v>
      </c>
      <c r="D3820" t="s">
        <v>39</v>
      </c>
      <c r="E3820">
        <v>159142</v>
      </c>
      <c r="F3820" t="s">
        <v>19</v>
      </c>
      <c r="G3820" t="s">
        <v>86</v>
      </c>
      <c r="H3820" t="s">
        <v>133</v>
      </c>
      <c r="I3820">
        <v>22153</v>
      </c>
      <c r="J3820" t="s">
        <v>22</v>
      </c>
      <c r="K3820" t="s">
        <v>66</v>
      </c>
      <c r="L3820" t="s">
        <v>33</v>
      </c>
      <c r="M3820" t="s">
        <v>34</v>
      </c>
      <c r="N3820" s="5">
        <v>10.8</v>
      </c>
      <c r="O3820" s="7">
        <v>3</v>
      </c>
      <c r="P3820" s="5">
        <v>7.2</v>
      </c>
      <c r="Q3820" s="5">
        <v>3.6</v>
      </c>
      <c r="R3820" s="22">
        <f>Tabla1[[#This Row],[Fecha de Envío]]-Tabla1[[#This Row],[Fecha de Orden]]</f>
        <v>11</v>
      </c>
      <c r="S3820" s="24">
        <f>YEAR(Tabla1[[#This Row],[Fecha de Orden]])</f>
        <v>2023</v>
      </c>
      <c r="T3820" t="str">
        <f>VLOOKUP(Tabla1[[#This Row],[Nombre del Producto]],Tabla2[[Nombre Producto]:[Costo Unitario]],2,FALSE)</f>
        <v>Lot's O' Nuts</v>
      </c>
      <c r="U3820" t="str">
        <f>VLOOKUP(Tabla1[[#This Row],[Fábrica]],Tabla3[],4,FALSE)</f>
        <v>Arizona</v>
      </c>
    </row>
    <row r="3821" spans="1:21" x14ac:dyDescent="0.25">
      <c r="A3821" t="s">
        <v>3742</v>
      </c>
      <c r="B3821" s="3">
        <v>45021</v>
      </c>
      <c r="C3821" s="3">
        <v>45036</v>
      </c>
      <c r="D3821" t="s">
        <v>71</v>
      </c>
      <c r="E3821">
        <v>159695</v>
      </c>
      <c r="F3821" t="s">
        <v>19</v>
      </c>
      <c r="G3821" t="s">
        <v>159</v>
      </c>
      <c r="H3821" t="s">
        <v>42</v>
      </c>
      <c r="I3821">
        <v>77095</v>
      </c>
      <c r="J3821" t="s">
        <v>22</v>
      </c>
      <c r="K3821" t="s">
        <v>43</v>
      </c>
      <c r="L3821" t="s">
        <v>36</v>
      </c>
      <c r="M3821" t="s">
        <v>37</v>
      </c>
      <c r="N3821" s="5">
        <v>22.75</v>
      </c>
      <c r="O3821" s="7">
        <v>7</v>
      </c>
      <c r="P3821" s="5">
        <v>14.77</v>
      </c>
      <c r="Q3821" s="5">
        <v>7.98</v>
      </c>
      <c r="R3821" s="22">
        <f>Tabla1[[#This Row],[Fecha de Envío]]-Tabla1[[#This Row],[Fecha de Orden]]</f>
        <v>15</v>
      </c>
      <c r="S3821" s="24">
        <f>YEAR(Tabla1[[#This Row],[Fecha de Orden]])</f>
        <v>2023</v>
      </c>
      <c r="T3821" t="str">
        <f>VLOOKUP(Tabla1[[#This Row],[Nombre del Producto]],Tabla2[[Nombre Producto]:[Costo Unitario]],2,FALSE)</f>
        <v>Wicked Choccy's</v>
      </c>
      <c r="U3821" t="str">
        <f>VLOOKUP(Tabla1[[#This Row],[Fábrica]],Tabla3[],4,FALSE)</f>
        <v>Georgia</v>
      </c>
    </row>
    <row r="3822" spans="1:21" x14ac:dyDescent="0.25">
      <c r="A3822" t="s">
        <v>4502</v>
      </c>
      <c r="B3822" s="3">
        <v>45021</v>
      </c>
      <c r="C3822" s="3">
        <v>45035</v>
      </c>
      <c r="D3822" t="s">
        <v>18</v>
      </c>
      <c r="E3822">
        <v>161907</v>
      </c>
      <c r="F3822" t="s">
        <v>19</v>
      </c>
      <c r="G3822" t="s">
        <v>144</v>
      </c>
      <c r="H3822" t="s">
        <v>101</v>
      </c>
      <c r="I3822">
        <v>19140</v>
      </c>
      <c r="J3822" t="s">
        <v>22</v>
      </c>
      <c r="K3822" t="s">
        <v>32</v>
      </c>
      <c r="L3822" t="s">
        <v>27</v>
      </c>
      <c r="M3822" t="s">
        <v>28</v>
      </c>
      <c r="N3822" s="5">
        <v>14.4</v>
      </c>
      <c r="O3822" s="7">
        <v>4</v>
      </c>
      <c r="P3822" s="5">
        <v>10</v>
      </c>
      <c r="Q3822" s="5">
        <v>4.4000000000000004</v>
      </c>
      <c r="R3822" s="22">
        <f>Tabla1[[#This Row],[Fecha de Envío]]-Tabla1[[#This Row],[Fecha de Orden]]</f>
        <v>14</v>
      </c>
      <c r="S3822" s="24">
        <f>YEAR(Tabla1[[#This Row],[Fecha de Orden]])</f>
        <v>2023</v>
      </c>
      <c r="T3822" t="str">
        <f>VLOOKUP(Tabla1[[#This Row],[Nombre del Producto]],Tabla2[[Nombre Producto]:[Costo Unitario]],2,FALSE)</f>
        <v>Lot's O' Nuts</v>
      </c>
      <c r="U3822" t="str">
        <f>VLOOKUP(Tabla1[[#This Row],[Fábrica]],Tabla3[],4,FALSE)</f>
        <v>Arizona</v>
      </c>
    </row>
    <row r="3823" spans="1:21" x14ac:dyDescent="0.25">
      <c r="A3823" t="s">
        <v>4503</v>
      </c>
      <c r="B3823" s="3">
        <v>45021</v>
      </c>
      <c r="C3823" s="3">
        <v>45035</v>
      </c>
      <c r="D3823" t="s">
        <v>18</v>
      </c>
      <c r="E3823">
        <v>161907</v>
      </c>
      <c r="F3823" t="s">
        <v>19</v>
      </c>
      <c r="G3823" t="s">
        <v>144</v>
      </c>
      <c r="H3823" t="s">
        <v>101</v>
      </c>
      <c r="I3823">
        <v>19140</v>
      </c>
      <c r="J3823" t="s">
        <v>22</v>
      </c>
      <c r="K3823" t="s">
        <v>32</v>
      </c>
      <c r="L3823" t="s">
        <v>24</v>
      </c>
      <c r="M3823" t="s">
        <v>25</v>
      </c>
      <c r="N3823" s="5">
        <v>11.25</v>
      </c>
      <c r="O3823" s="7">
        <v>3</v>
      </c>
      <c r="P3823" s="5">
        <v>7.35</v>
      </c>
      <c r="Q3823" s="5">
        <v>3.9</v>
      </c>
      <c r="R3823" s="22">
        <f>Tabla1[[#This Row],[Fecha de Envío]]-Tabla1[[#This Row],[Fecha de Orden]]</f>
        <v>14</v>
      </c>
      <c r="S3823" s="24">
        <f>YEAR(Tabla1[[#This Row],[Fecha de Orden]])</f>
        <v>2023</v>
      </c>
      <c r="T3823" t="str">
        <f>VLOOKUP(Tabla1[[#This Row],[Nombre del Producto]],Tabla2[[Nombre Producto]:[Costo Unitario]],2,FALSE)</f>
        <v>Wicked Choccy's</v>
      </c>
      <c r="U3823" t="str">
        <f>VLOOKUP(Tabla1[[#This Row],[Fábrica]],Tabla3[],4,FALSE)</f>
        <v>Georgia</v>
      </c>
    </row>
    <row r="3824" spans="1:21" x14ac:dyDescent="0.25">
      <c r="A3824" t="s">
        <v>9064</v>
      </c>
      <c r="B3824" s="3">
        <v>45022</v>
      </c>
      <c r="C3824" s="3">
        <v>45036</v>
      </c>
      <c r="D3824" t="s">
        <v>18</v>
      </c>
      <c r="E3824">
        <v>150140</v>
      </c>
      <c r="F3824" t="s">
        <v>19</v>
      </c>
      <c r="G3824" t="s">
        <v>1656</v>
      </c>
      <c r="H3824" t="s">
        <v>1657</v>
      </c>
      <c r="I3824">
        <v>5401</v>
      </c>
      <c r="J3824" t="s">
        <v>22</v>
      </c>
      <c r="K3824" t="s">
        <v>32</v>
      </c>
      <c r="L3824" t="s">
        <v>36</v>
      </c>
      <c r="M3824" t="s">
        <v>37</v>
      </c>
      <c r="N3824" s="5">
        <v>16.25</v>
      </c>
      <c r="O3824" s="7">
        <v>5</v>
      </c>
      <c r="P3824" s="5">
        <v>10.55</v>
      </c>
      <c r="Q3824" s="5">
        <v>5.7</v>
      </c>
      <c r="R3824" s="22">
        <f>Tabla1[[#This Row],[Fecha de Envío]]-Tabla1[[#This Row],[Fecha de Orden]]</f>
        <v>14</v>
      </c>
      <c r="S3824" s="24">
        <f>YEAR(Tabla1[[#This Row],[Fecha de Orden]])</f>
        <v>2023</v>
      </c>
      <c r="T3824" t="str">
        <f>VLOOKUP(Tabla1[[#This Row],[Nombre del Producto]],Tabla2[[Nombre Producto]:[Costo Unitario]],2,FALSE)</f>
        <v>Wicked Choccy's</v>
      </c>
      <c r="U3824" t="str">
        <f>VLOOKUP(Tabla1[[#This Row],[Fábrica]],Tabla3[],4,FALSE)</f>
        <v>Georgia</v>
      </c>
    </row>
    <row r="3825" spans="1:21" x14ac:dyDescent="0.25">
      <c r="A3825" t="s">
        <v>805</v>
      </c>
      <c r="B3825" s="3">
        <v>45023</v>
      </c>
      <c r="C3825" s="3">
        <v>45038</v>
      </c>
      <c r="D3825" t="s">
        <v>18</v>
      </c>
      <c r="E3825">
        <v>114405</v>
      </c>
      <c r="F3825" t="s">
        <v>19</v>
      </c>
      <c r="G3825" t="s">
        <v>144</v>
      </c>
      <c r="H3825" t="s">
        <v>101</v>
      </c>
      <c r="I3825">
        <v>19120</v>
      </c>
      <c r="J3825" t="s">
        <v>22</v>
      </c>
      <c r="K3825" t="s">
        <v>32</v>
      </c>
      <c r="L3825" t="s">
        <v>45</v>
      </c>
      <c r="M3825" t="s">
        <v>46</v>
      </c>
      <c r="N3825" s="5">
        <v>10.47</v>
      </c>
      <c r="O3825" s="7">
        <v>3</v>
      </c>
      <c r="P3825" s="5">
        <v>7.47</v>
      </c>
      <c r="Q3825" s="5">
        <v>3</v>
      </c>
      <c r="R3825" s="22">
        <f>Tabla1[[#This Row],[Fecha de Envío]]-Tabla1[[#This Row],[Fecha de Orden]]</f>
        <v>15</v>
      </c>
      <c r="S3825" s="24">
        <f>YEAR(Tabla1[[#This Row],[Fecha de Orden]])</f>
        <v>2023</v>
      </c>
      <c r="T3825" t="str">
        <f>VLOOKUP(Tabla1[[#This Row],[Nombre del Producto]],Tabla2[[Nombre Producto]:[Costo Unitario]],2,FALSE)</f>
        <v>Lot's O' Nuts</v>
      </c>
      <c r="U3825" t="str">
        <f>VLOOKUP(Tabla1[[#This Row],[Fábrica]],Tabla3[],4,FALSE)</f>
        <v>Arizona</v>
      </c>
    </row>
    <row r="3826" spans="1:21" x14ac:dyDescent="0.25">
      <c r="A3826" t="s">
        <v>806</v>
      </c>
      <c r="B3826" s="3">
        <v>45023</v>
      </c>
      <c r="C3826" s="3">
        <v>45038</v>
      </c>
      <c r="D3826" t="s">
        <v>18</v>
      </c>
      <c r="E3826">
        <v>114405</v>
      </c>
      <c r="F3826" t="s">
        <v>19</v>
      </c>
      <c r="G3826" t="s">
        <v>144</v>
      </c>
      <c r="H3826" t="s">
        <v>101</v>
      </c>
      <c r="I3826">
        <v>19120</v>
      </c>
      <c r="J3826" t="s">
        <v>22</v>
      </c>
      <c r="K3826" t="s">
        <v>32</v>
      </c>
      <c r="L3826" t="s">
        <v>36</v>
      </c>
      <c r="M3826" t="s">
        <v>37</v>
      </c>
      <c r="N3826" s="5">
        <v>9.75</v>
      </c>
      <c r="O3826" s="7">
        <v>3</v>
      </c>
      <c r="P3826" s="5">
        <v>6.33</v>
      </c>
      <c r="Q3826" s="5">
        <v>3.42</v>
      </c>
      <c r="R3826" s="22">
        <f>Tabla1[[#This Row],[Fecha de Envío]]-Tabla1[[#This Row],[Fecha de Orden]]</f>
        <v>15</v>
      </c>
      <c r="S3826" s="24">
        <f>YEAR(Tabla1[[#This Row],[Fecha de Orden]])</f>
        <v>2023</v>
      </c>
      <c r="T3826" t="str">
        <f>VLOOKUP(Tabla1[[#This Row],[Nombre del Producto]],Tabla2[[Nombre Producto]:[Costo Unitario]],2,FALSE)</f>
        <v>Wicked Choccy's</v>
      </c>
      <c r="U3826" t="str">
        <f>VLOOKUP(Tabla1[[#This Row],[Fábrica]],Tabla3[],4,FALSE)</f>
        <v>Georgia</v>
      </c>
    </row>
    <row r="3827" spans="1:21" x14ac:dyDescent="0.25">
      <c r="A3827" t="s">
        <v>2765</v>
      </c>
      <c r="B3827" s="3">
        <v>45023</v>
      </c>
      <c r="C3827" s="3">
        <v>45038</v>
      </c>
      <c r="D3827" t="s">
        <v>18</v>
      </c>
      <c r="E3827">
        <v>120530</v>
      </c>
      <c r="F3827" t="s">
        <v>19</v>
      </c>
      <c r="G3827" t="s">
        <v>30</v>
      </c>
      <c r="H3827" t="s">
        <v>31</v>
      </c>
      <c r="I3827">
        <v>10035</v>
      </c>
      <c r="J3827" t="s">
        <v>22</v>
      </c>
      <c r="K3827" t="s">
        <v>32</v>
      </c>
      <c r="L3827" t="s">
        <v>33</v>
      </c>
      <c r="M3827" t="s">
        <v>34</v>
      </c>
      <c r="N3827" s="5">
        <v>10.8</v>
      </c>
      <c r="O3827" s="7">
        <v>3</v>
      </c>
      <c r="P3827" s="5">
        <v>7.2</v>
      </c>
      <c r="Q3827" s="5">
        <v>3.6</v>
      </c>
      <c r="R3827" s="22">
        <f>Tabla1[[#This Row],[Fecha de Envío]]-Tabla1[[#This Row],[Fecha de Orden]]</f>
        <v>15</v>
      </c>
      <c r="S3827" s="24">
        <f>YEAR(Tabla1[[#This Row],[Fecha de Orden]])</f>
        <v>2023</v>
      </c>
      <c r="T3827" t="str">
        <f>VLOOKUP(Tabla1[[#This Row],[Nombre del Producto]],Tabla2[[Nombre Producto]:[Costo Unitario]],2,FALSE)</f>
        <v>Lot's O' Nuts</v>
      </c>
      <c r="U3827" t="str">
        <f>VLOOKUP(Tabla1[[#This Row],[Fábrica]],Tabla3[],4,FALSE)</f>
        <v>Arizona</v>
      </c>
    </row>
    <row r="3828" spans="1:21" x14ac:dyDescent="0.25">
      <c r="A3828" t="s">
        <v>3403</v>
      </c>
      <c r="B3828" s="3">
        <v>45023</v>
      </c>
      <c r="C3828" s="3">
        <v>45035</v>
      </c>
      <c r="D3828" t="s">
        <v>39</v>
      </c>
      <c r="E3828">
        <v>154998</v>
      </c>
      <c r="F3828" t="s">
        <v>19</v>
      </c>
      <c r="G3828" t="s">
        <v>207</v>
      </c>
      <c r="H3828" t="s">
        <v>306</v>
      </c>
      <c r="I3828">
        <v>8701</v>
      </c>
      <c r="J3828" t="s">
        <v>22</v>
      </c>
      <c r="K3828" t="s">
        <v>32</v>
      </c>
      <c r="L3828" t="s">
        <v>24</v>
      </c>
      <c r="M3828" t="s">
        <v>25</v>
      </c>
      <c r="N3828" s="5">
        <v>7.5</v>
      </c>
      <c r="O3828" s="7">
        <v>2</v>
      </c>
      <c r="P3828" s="5">
        <v>4.9000000000000004</v>
      </c>
      <c r="Q3828" s="5">
        <v>2.6</v>
      </c>
      <c r="R3828" s="22">
        <f>Tabla1[[#This Row],[Fecha de Envío]]-Tabla1[[#This Row],[Fecha de Orden]]</f>
        <v>12</v>
      </c>
      <c r="S3828" s="24">
        <f>YEAR(Tabla1[[#This Row],[Fecha de Orden]])</f>
        <v>2023</v>
      </c>
      <c r="T3828" t="str">
        <f>VLOOKUP(Tabla1[[#This Row],[Nombre del Producto]],Tabla2[[Nombre Producto]:[Costo Unitario]],2,FALSE)</f>
        <v>Wicked Choccy's</v>
      </c>
      <c r="U3828" t="str">
        <f>VLOOKUP(Tabla1[[#This Row],[Fábrica]],Tabla3[],4,FALSE)</f>
        <v>Georgia</v>
      </c>
    </row>
    <row r="3829" spans="1:21" x14ac:dyDescent="0.25">
      <c r="A3829" t="s">
        <v>8036</v>
      </c>
      <c r="B3829" s="3">
        <v>45023</v>
      </c>
      <c r="C3829" s="3">
        <v>45037</v>
      </c>
      <c r="D3829" t="s">
        <v>18</v>
      </c>
      <c r="E3829">
        <v>132899</v>
      </c>
      <c r="F3829" t="s">
        <v>19</v>
      </c>
      <c r="G3829" t="s">
        <v>30</v>
      </c>
      <c r="H3829" t="s">
        <v>31</v>
      </c>
      <c r="I3829">
        <v>10009</v>
      </c>
      <c r="J3829" t="s">
        <v>22</v>
      </c>
      <c r="K3829" t="s">
        <v>32</v>
      </c>
      <c r="L3829" t="s">
        <v>33</v>
      </c>
      <c r="M3829" t="s">
        <v>34</v>
      </c>
      <c r="N3829" s="5">
        <v>7.2</v>
      </c>
      <c r="O3829" s="7">
        <v>2</v>
      </c>
      <c r="P3829" s="5">
        <v>4.8</v>
      </c>
      <c r="Q3829" s="5">
        <v>2.4</v>
      </c>
      <c r="R3829" s="22">
        <f>Tabla1[[#This Row],[Fecha de Envío]]-Tabla1[[#This Row],[Fecha de Orden]]</f>
        <v>14</v>
      </c>
      <c r="S3829" s="24">
        <f>YEAR(Tabla1[[#This Row],[Fecha de Orden]])</f>
        <v>2023</v>
      </c>
      <c r="T3829" t="str">
        <f>VLOOKUP(Tabla1[[#This Row],[Nombre del Producto]],Tabla2[[Nombre Producto]:[Costo Unitario]],2,FALSE)</f>
        <v>Lot's O' Nuts</v>
      </c>
      <c r="U3829" t="str">
        <f>VLOOKUP(Tabla1[[#This Row],[Fábrica]],Tabla3[],4,FALSE)</f>
        <v>Arizona</v>
      </c>
    </row>
    <row r="3830" spans="1:21" x14ac:dyDescent="0.25">
      <c r="A3830" t="s">
        <v>9185</v>
      </c>
      <c r="B3830" s="3">
        <v>45023</v>
      </c>
      <c r="C3830" s="3">
        <v>45035</v>
      </c>
      <c r="D3830" t="s">
        <v>39</v>
      </c>
      <c r="E3830">
        <v>110499</v>
      </c>
      <c r="F3830" t="s">
        <v>19</v>
      </c>
      <c r="G3830" t="s">
        <v>20</v>
      </c>
      <c r="H3830" t="s">
        <v>21</v>
      </c>
      <c r="I3830">
        <v>94110</v>
      </c>
      <c r="J3830" t="s">
        <v>22</v>
      </c>
      <c r="K3830" t="s">
        <v>23</v>
      </c>
      <c r="L3830" t="s">
        <v>33</v>
      </c>
      <c r="M3830" t="s">
        <v>34</v>
      </c>
      <c r="N3830" s="5">
        <v>10.8</v>
      </c>
      <c r="O3830" s="7">
        <v>3</v>
      </c>
      <c r="P3830" s="5">
        <v>7.2</v>
      </c>
      <c r="Q3830" s="5">
        <v>3.6</v>
      </c>
      <c r="R3830" s="22">
        <f>Tabla1[[#This Row],[Fecha de Envío]]-Tabla1[[#This Row],[Fecha de Orden]]</f>
        <v>12</v>
      </c>
      <c r="S3830" s="24">
        <f>YEAR(Tabla1[[#This Row],[Fecha de Orden]])</f>
        <v>2023</v>
      </c>
      <c r="T3830" t="str">
        <f>VLOOKUP(Tabla1[[#This Row],[Nombre del Producto]],Tabla2[[Nombre Producto]:[Costo Unitario]],2,FALSE)</f>
        <v>Lot's O' Nuts</v>
      </c>
      <c r="U3830" t="str">
        <f>VLOOKUP(Tabla1[[#This Row],[Fábrica]],Tabla3[],4,FALSE)</f>
        <v>Arizona</v>
      </c>
    </row>
    <row r="3831" spans="1:21" x14ac:dyDescent="0.25">
      <c r="A3831" t="s">
        <v>1909</v>
      </c>
      <c r="B3831" s="3">
        <v>45024</v>
      </c>
      <c r="C3831" s="3">
        <v>45041</v>
      </c>
      <c r="D3831" t="s">
        <v>18</v>
      </c>
      <c r="E3831">
        <v>134789</v>
      </c>
      <c r="F3831" t="s">
        <v>19</v>
      </c>
      <c r="G3831" t="s">
        <v>1910</v>
      </c>
      <c r="H3831" t="s">
        <v>1911</v>
      </c>
      <c r="I3831">
        <v>71901</v>
      </c>
      <c r="J3831" t="s">
        <v>22</v>
      </c>
      <c r="K3831" t="s">
        <v>66</v>
      </c>
      <c r="L3831" t="s">
        <v>27</v>
      </c>
      <c r="M3831" t="s">
        <v>28</v>
      </c>
      <c r="N3831" s="5">
        <v>14.4</v>
      </c>
      <c r="O3831" s="7">
        <v>4</v>
      </c>
      <c r="P3831" s="5">
        <v>10</v>
      </c>
      <c r="Q3831" s="5">
        <v>4.4000000000000004</v>
      </c>
      <c r="R3831" s="22">
        <f>Tabla1[[#This Row],[Fecha de Envío]]-Tabla1[[#This Row],[Fecha de Orden]]</f>
        <v>17</v>
      </c>
      <c r="S3831" s="24">
        <f>YEAR(Tabla1[[#This Row],[Fecha de Orden]])</f>
        <v>2023</v>
      </c>
      <c r="T3831" t="str">
        <f>VLOOKUP(Tabla1[[#This Row],[Nombre del Producto]],Tabla2[[Nombre Producto]:[Costo Unitario]],2,FALSE)</f>
        <v>Lot's O' Nuts</v>
      </c>
      <c r="U3831" t="str">
        <f>VLOOKUP(Tabla1[[#This Row],[Fábrica]],Tabla3[],4,FALSE)</f>
        <v>Arizona</v>
      </c>
    </row>
    <row r="3832" spans="1:21" x14ac:dyDescent="0.25">
      <c r="A3832" t="s">
        <v>1912</v>
      </c>
      <c r="B3832" s="3">
        <v>45024</v>
      </c>
      <c r="C3832" s="3">
        <v>45041</v>
      </c>
      <c r="D3832" t="s">
        <v>18</v>
      </c>
      <c r="E3832">
        <v>134789</v>
      </c>
      <c r="F3832" t="s">
        <v>19</v>
      </c>
      <c r="G3832" t="s">
        <v>1910</v>
      </c>
      <c r="H3832" t="s">
        <v>1911</v>
      </c>
      <c r="I3832">
        <v>71901</v>
      </c>
      <c r="J3832" t="s">
        <v>22</v>
      </c>
      <c r="K3832" t="s">
        <v>66</v>
      </c>
      <c r="L3832" t="s">
        <v>24</v>
      </c>
      <c r="M3832" t="s">
        <v>25</v>
      </c>
      <c r="N3832" s="5">
        <v>22.5</v>
      </c>
      <c r="O3832" s="7">
        <v>6</v>
      </c>
      <c r="P3832" s="5">
        <v>14.7</v>
      </c>
      <c r="Q3832" s="5">
        <v>7.8</v>
      </c>
      <c r="R3832" s="22">
        <f>Tabla1[[#This Row],[Fecha de Envío]]-Tabla1[[#This Row],[Fecha de Orden]]</f>
        <v>17</v>
      </c>
      <c r="S3832" s="24">
        <f>YEAR(Tabla1[[#This Row],[Fecha de Orden]])</f>
        <v>2023</v>
      </c>
      <c r="T3832" t="str">
        <f>VLOOKUP(Tabla1[[#This Row],[Nombre del Producto]],Tabla2[[Nombre Producto]:[Costo Unitario]],2,FALSE)</f>
        <v>Wicked Choccy's</v>
      </c>
      <c r="U3832" t="str">
        <f>VLOOKUP(Tabla1[[#This Row],[Fábrica]],Tabla3[],4,FALSE)</f>
        <v>Georgia</v>
      </c>
    </row>
    <row r="3833" spans="1:21" x14ac:dyDescent="0.25">
      <c r="A3833" t="s">
        <v>1913</v>
      </c>
      <c r="B3833" s="3">
        <v>45024</v>
      </c>
      <c r="C3833" s="3">
        <v>45041</v>
      </c>
      <c r="D3833" t="s">
        <v>18</v>
      </c>
      <c r="E3833">
        <v>134789</v>
      </c>
      <c r="F3833" t="s">
        <v>19</v>
      </c>
      <c r="G3833" t="s">
        <v>1910</v>
      </c>
      <c r="H3833" t="s">
        <v>1911</v>
      </c>
      <c r="I3833">
        <v>71901</v>
      </c>
      <c r="J3833" t="s">
        <v>22</v>
      </c>
      <c r="K3833" t="s">
        <v>66</v>
      </c>
      <c r="L3833" t="s">
        <v>45</v>
      </c>
      <c r="M3833" t="s">
        <v>46</v>
      </c>
      <c r="N3833" s="5">
        <v>13.96</v>
      </c>
      <c r="O3833" s="7">
        <v>4</v>
      </c>
      <c r="P3833" s="5">
        <v>9.9600000000000009</v>
      </c>
      <c r="Q3833" s="5">
        <v>4</v>
      </c>
      <c r="R3833" s="22">
        <f>Tabla1[[#This Row],[Fecha de Envío]]-Tabla1[[#This Row],[Fecha de Orden]]</f>
        <v>17</v>
      </c>
      <c r="S3833" s="24">
        <f>YEAR(Tabla1[[#This Row],[Fecha de Orden]])</f>
        <v>2023</v>
      </c>
      <c r="T3833" t="str">
        <f>VLOOKUP(Tabla1[[#This Row],[Nombre del Producto]],Tabla2[[Nombre Producto]:[Costo Unitario]],2,FALSE)</f>
        <v>Lot's O' Nuts</v>
      </c>
      <c r="U3833" t="str">
        <f>VLOOKUP(Tabla1[[#This Row],[Fábrica]],Tabla3[],4,FALSE)</f>
        <v>Arizona</v>
      </c>
    </row>
    <row r="3834" spans="1:21" x14ac:dyDescent="0.25">
      <c r="A3834" t="s">
        <v>1927</v>
      </c>
      <c r="B3834" s="3">
        <v>45024</v>
      </c>
      <c r="C3834" s="3">
        <v>45040</v>
      </c>
      <c r="D3834" t="s">
        <v>18</v>
      </c>
      <c r="E3834">
        <v>124233</v>
      </c>
      <c r="F3834" t="s">
        <v>19</v>
      </c>
      <c r="G3834" t="s">
        <v>53</v>
      </c>
      <c r="H3834" t="s">
        <v>21</v>
      </c>
      <c r="I3834">
        <v>90032</v>
      </c>
      <c r="J3834" t="s">
        <v>22</v>
      </c>
      <c r="K3834" t="s">
        <v>23</v>
      </c>
      <c r="L3834" t="s">
        <v>33</v>
      </c>
      <c r="M3834" t="s">
        <v>34</v>
      </c>
      <c r="N3834" s="5">
        <v>18</v>
      </c>
      <c r="O3834" s="7">
        <v>5</v>
      </c>
      <c r="P3834" s="5">
        <v>12</v>
      </c>
      <c r="Q3834" s="5">
        <v>6</v>
      </c>
      <c r="R3834" s="22">
        <f>Tabla1[[#This Row],[Fecha de Envío]]-Tabla1[[#This Row],[Fecha de Orden]]</f>
        <v>16</v>
      </c>
      <c r="S3834" s="24">
        <f>YEAR(Tabla1[[#This Row],[Fecha de Orden]])</f>
        <v>2023</v>
      </c>
      <c r="T3834" t="str">
        <f>VLOOKUP(Tabla1[[#This Row],[Nombre del Producto]],Tabla2[[Nombre Producto]:[Costo Unitario]],2,FALSE)</f>
        <v>Lot's O' Nuts</v>
      </c>
      <c r="U3834" t="str">
        <f>VLOOKUP(Tabla1[[#This Row],[Fábrica]],Tabla3[],4,FALSE)</f>
        <v>Arizona</v>
      </c>
    </row>
    <row r="3835" spans="1:21" x14ac:dyDescent="0.25">
      <c r="A3835" t="s">
        <v>3242</v>
      </c>
      <c r="B3835" s="3">
        <v>45024</v>
      </c>
      <c r="C3835" s="3">
        <v>45040</v>
      </c>
      <c r="D3835" t="s">
        <v>18</v>
      </c>
      <c r="E3835">
        <v>104969</v>
      </c>
      <c r="F3835" t="s">
        <v>19</v>
      </c>
      <c r="G3835" t="s">
        <v>443</v>
      </c>
      <c r="H3835" t="s">
        <v>210</v>
      </c>
      <c r="I3835">
        <v>45373</v>
      </c>
      <c r="J3835" t="s">
        <v>22</v>
      </c>
      <c r="K3835" t="s">
        <v>32</v>
      </c>
      <c r="L3835" t="s">
        <v>33</v>
      </c>
      <c r="M3835" t="s">
        <v>34</v>
      </c>
      <c r="N3835" s="5">
        <v>21.6</v>
      </c>
      <c r="O3835" s="7">
        <v>6</v>
      </c>
      <c r="P3835" s="5">
        <v>14.4</v>
      </c>
      <c r="Q3835" s="5">
        <v>7.2</v>
      </c>
      <c r="R3835" s="22">
        <f>Tabla1[[#This Row],[Fecha de Envío]]-Tabla1[[#This Row],[Fecha de Orden]]</f>
        <v>16</v>
      </c>
      <c r="S3835" s="24">
        <f>YEAR(Tabla1[[#This Row],[Fecha de Orden]])</f>
        <v>2023</v>
      </c>
      <c r="T3835" t="str">
        <f>VLOOKUP(Tabla1[[#This Row],[Nombre del Producto]],Tabla2[[Nombre Producto]:[Costo Unitario]],2,FALSE)</f>
        <v>Lot's O' Nuts</v>
      </c>
      <c r="U3835" t="str">
        <f>VLOOKUP(Tabla1[[#This Row],[Fábrica]],Tabla3[],4,FALSE)</f>
        <v>Arizona</v>
      </c>
    </row>
    <row r="3836" spans="1:21" x14ac:dyDescent="0.25">
      <c r="A3836" t="s">
        <v>3243</v>
      </c>
      <c r="B3836" s="3">
        <v>45024</v>
      </c>
      <c r="C3836" s="3">
        <v>45040</v>
      </c>
      <c r="D3836" t="s">
        <v>18</v>
      </c>
      <c r="E3836">
        <v>104969</v>
      </c>
      <c r="F3836" t="s">
        <v>19</v>
      </c>
      <c r="G3836" t="s">
        <v>443</v>
      </c>
      <c r="H3836" t="s">
        <v>210</v>
      </c>
      <c r="I3836">
        <v>45373</v>
      </c>
      <c r="J3836" t="s">
        <v>22</v>
      </c>
      <c r="K3836" t="s">
        <v>32</v>
      </c>
      <c r="L3836" t="s">
        <v>45</v>
      </c>
      <c r="M3836" t="s">
        <v>46</v>
      </c>
      <c r="N3836" s="5">
        <v>3.49</v>
      </c>
      <c r="O3836" s="7">
        <v>1</v>
      </c>
      <c r="P3836" s="5">
        <v>2.4900000000000002</v>
      </c>
      <c r="Q3836" s="5">
        <v>1</v>
      </c>
      <c r="R3836" s="22">
        <f>Tabla1[[#This Row],[Fecha de Envío]]-Tabla1[[#This Row],[Fecha de Orden]]</f>
        <v>16</v>
      </c>
      <c r="S3836" s="24">
        <f>YEAR(Tabla1[[#This Row],[Fecha de Orden]])</f>
        <v>2023</v>
      </c>
      <c r="T3836" t="str">
        <f>VLOOKUP(Tabla1[[#This Row],[Nombre del Producto]],Tabla2[[Nombre Producto]:[Costo Unitario]],2,FALSE)</f>
        <v>Lot's O' Nuts</v>
      </c>
      <c r="U3836" t="str">
        <f>VLOOKUP(Tabla1[[#This Row],[Fábrica]],Tabla3[],4,FALSE)</f>
        <v>Arizona</v>
      </c>
    </row>
    <row r="3837" spans="1:21" x14ac:dyDescent="0.25">
      <c r="A3837" t="s">
        <v>4639</v>
      </c>
      <c r="B3837" s="3">
        <v>45024</v>
      </c>
      <c r="C3837" s="3">
        <v>45039</v>
      </c>
      <c r="D3837" t="s">
        <v>18</v>
      </c>
      <c r="E3837">
        <v>138520</v>
      </c>
      <c r="F3837" t="s">
        <v>19</v>
      </c>
      <c r="G3837" t="s">
        <v>30</v>
      </c>
      <c r="H3837" t="s">
        <v>31</v>
      </c>
      <c r="I3837">
        <v>10035</v>
      </c>
      <c r="J3837" t="s">
        <v>22</v>
      </c>
      <c r="K3837" t="s">
        <v>32</v>
      </c>
      <c r="L3837" t="s">
        <v>27</v>
      </c>
      <c r="M3837" t="s">
        <v>28</v>
      </c>
      <c r="N3837" s="5">
        <v>21.6</v>
      </c>
      <c r="O3837" s="7">
        <v>6</v>
      </c>
      <c r="P3837" s="5">
        <v>15</v>
      </c>
      <c r="Q3837" s="5">
        <v>6.6</v>
      </c>
      <c r="R3837" s="22">
        <f>Tabla1[[#This Row],[Fecha de Envío]]-Tabla1[[#This Row],[Fecha de Orden]]</f>
        <v>15</v>
      </c>
      <c r="S3837" s="24">
        <f>YEAR(Tabla1[[#This Row],[Fecha de Orden]])</f>
        <v>2023</v>
      </c>
      <c r="T3837" t="str">
        <f>VLOOKUP(Tabla1[[#This Row],[Nombre del Producto]],Tabla2[[Nombre Producto]:[Costo Unitario]],2,FALSE)</f>
        <v>Lot's O' Nuts</v>
      </c>
      <c r="U3837" t="str">
        <f>VLOOKUP(Tabla1[[#This Row],[Fábrica]],Tabla3[],4,FALSE)</f>
        <v>Arizona</v>
      </c>
    </row>
    <row r="3838" spans="1:21" x14ac:dyDescent="0.25">
      <c r="A3838" t="s">
        <v>4640</v>
      </c>
      <c r="B3838" s="3">
        <v>45024</v>
      </c>
      <c r="C3838" s="3">
        <v>45039</v>
      </c>
      <c r="D3838" t="s">
        <v>18</v>
      </c>
      <c r="E3838">
        <v>138520</v>
      </c>
      <c r="F3838" t="s">
        <v>19</v>
      </c>
      <c r="G3838" t="s">
        <v>30</v>
      </c>
      <c r="H3838" t="s">
        <v>31</v>
      </c>
      <c r="I3838">
        <v>10035</v>
      </c>
      <c r="J3838" t="s">
        <v>22</v>
      </c>
      <c r="K3838" t="s">
        <v>32</v>
      </c>
      <c r="L3838" t="s">
        <v>36</v>
      </c>
      <c r="M3838" t="s">
        <v>37</v>
      </c>
      <c r="N3838" s="5">
        <v>13</v>
      </c>
      <c r="O3838" s="7">
        <v>4</v>
      </c>
      <c r="P3838" s="5">
        <v>8.44</v>
      </c>
      <c r="Q3838" s="5">
        <v>4.5599999999999996</v>
      </c>
      <c r="R3838" s="22">
        <f>Tabla1[[#This Row],[Fecha de Envío]]-Tabla1[[#This Row],[Fecha de Orden]]</f>
        <v>15</v>
      </c>
      <c r="S3838" s="24">
        <f>YEAR(Tabla1[[#This Row],[Fecha de Orden]])</f>
        <v>2023</v>
      </c>
      <c r="T3838" t="str">
        <f>VLOOKUP(Tabla1[[#This Row],[Nombre del Producto]],Tabla2[[Nombre Producto]:[Costo Unitario]],2,FALSE)</f>
        <v>Wicked Choccy's</v>
      </c>
      <c r="U3838" t="str">
        <f>VLOOKUP(Tabla1[[#This Row],[Fábrica]],Tabla3[],4,FALSE)</f>
        <v>Georgia</v>
      </c>
    </row>
    <row r="3839" spans="1:21" x14ac:dyDescent="0.25">
      <c r="A3839" t="s">
        <v>4641</v>
      </c>
      <c r="B3839" s="3">
        <v>45024</v>
      </c>
      <c r="C3839" s="3">
        <v>45039</v>
      </c>
      <c r="D3839" t="s">
        <v>18</v>
      </c>
      <c r="E3839">
        <v>138520</v>
      </c>
      <c r="F3839" t="s">
        <v>19</v>
      </c>
      <c r="G3839" t="s">
        <v>30</v>
      </c>
      <c r="H3839" t="s">
        <v>31</v>
      </c>
      <c r="I3839">
        <v>10035</v>
      </c>
      <c r="J3839" t="s">
        <v>22</v>
      </c>
      <c r="K3839" t="s">
        <v>32</v>
      </c>
      <c r="L3839" t="s">
        <v>24</v>
      </c>
      <c r="M3839" t="s">
        <v>25</v>
      </c>
      <c r="N3839" s="5">
        <v>18.75</v>
      </c>
      <c r="O3839" s="7">
        <v>5</v>
      </c>
      <c r="P3839" s="5">
        <v>12.25</v>
      </c>
      <c r="Q3839" s="5">
        <v>6.5</v>
      </c>
      <c r="R3839" s="22">
        <f>Tabla1[[#This Row],[Fecha de Envío]]-Tabla1[[#This Row],[Fecha de Orden]]</f>
        <v>15</v>
      </c>
      <c r="S3839" s="24">
        <f>YEAR(Tabla1[[#This Row],[Fecha de Orden]])</f>
        <v>2023</v>
      </c>
      <c r="T3839" t="str">
        <f>VLOOKUP(Tabla1[[#This Row],[Nombre del Producto]],Tabla2[[Nombre Producto]:[Costo Unitario]],2,FALSE)</f>
        <v>Wicked Choccy's</v>
      </c>
      <c r="U3839" t="str">
        <f>VLOOKUP(Tabla1[[#This Row],[Fábrica]],Tabla3[],4,FALSE)</f>
        <v>Georgia</v>
      </c>
    </row>
    <row r="3840" spans="1:21" x14ac:dyDescent="0.25">
      <c r="A3840" t="s">
        <v>5501</v>
      </c>
      <c r="B3840" s="3">
        <v>45024</v>
      </c>
      <c r="C3840" s="3">
        <v>45038</v>
      </c>
      <c r="D3840" t="s">
        <v>18</v>
      </c>
      <c r="E3840">
        <v>130477</v>
      </c>
      <c r="F3840" t="s">
        <v>19</v>
      </c>
      <c r="G3840" t="s">
        <v>53</v>
      </c>
      <c r="H3840" t="s">
        <v>21</v>
      </c>
      <c r="I3840">
        <v>90032</v>
      </c>
      <c r="J3840" t="s">
        <v>22</v>
      </c>
      <c r="K3840" t="s">
        <v>23</v>
      </c>
      <c r="L3840" t="s">
        <v>36</v>
      </c>
      <c r="M3840" t="s">
        <v>37</v>
      </c>
      <c r="N3840" s="5">
        <v>6.5</v>
      </c>
      <c r="O3840" s="7">
        <v>2</v>
      </c>
      <c r="P3840" s="5">
        <v>4.22</v>
      </c>
      <c r="Q3840" s="5">
        <v>2.2799999999999998</v>
      </c>
      <c r="R3840" s="22">
        <f>Tabla1[[#This Row],[Fecha de Envío]]-Tabla1[[#This Row],[Fecha de Orden]]</f>
        <v>14</v>
      </c>
      <c r="S3840" s="24">
        <f>YEAR(Tabla1[[#This Row],[Fecha de Orden]])</f>
        <v>2023</v>
      </c>
      <c r="T3840" t="str">
        <f>VLOOKUP(Tabla1[[#This Row],[Nombre del Producto]],Tabla2[[Nombre Producto]:[Costo Unitario]],2,FALSE)</f>
        <v>Wicked Choccy's</v>
      </c>
      <c r="U3840" t="str">
        <f>VLOOKUP(Tabla1[[#This Row],[Fábrica]],Tabla3[],4,FALSE)</f>
        <v>Georgia</v>
      </c>
    </row>
    <row r="3841" spans="1:21" x14ac:dyDescent="0.25">
      <c r="A3841" t="s">
        <v>5502</v>
      </c>
      <c r="B3841" s="3">
        <v>45024</v>
      </c>
      <c r="C3841" s="3">
        <v>45038</v>
      </c>
      <c r="D3841" t="s">
        <v>18</v>
      </c>
      <c r="E3841">
        <v>130477</v>
      </c>
      <c r="F3841" t="s">
        <v>19</v>
      </c>
      <c r="G3841" t="s">
        <v>53</v>
      </c>
      <c r="H3841" t="s">
        <v>21</v>
      </c>
      <c r="I3841">
        <v>90032</v>
      </c>
      <c r="J3841" t="s">
        <v>22</v>
      </c>
      <c r="K3841" t="s">
        <v>23</v>
      </c>
      <c r="L3841" t="s">
        <v>27</v>
      </c>
      <c r="M3841" t="s">
        <v>28</v>
      </c>
      <c r="N3841" s="5">
        <v>10.8</v>
      </c>
      <c r="O3841" s="7">
        <v>3</v>
      </c>
      <c r="P3841" s="5">
        <v>7.5</v>
      </c>
      <c r="Q3841" s="5">
        <v>3.3</v>
      </c>
      <c r="R3841" s="22">
        <f>Tabla1[[#This Row],[Fecha de Envío]]-Tabla1[[#This Row],[Fecha de Orden]]</f>
        <v>14</v>
      </c>
      <c r="S3841" s="24">
        <f>YEAR(Tabla1[[#This Row],[Fecha de Orden]])</f>
        <v>2023</v>
      </c>
      <c r="T3841" t="str">
        <f>VLOOKUP(Tabla1[[#This Row],[Nombre del Producto]],Tabla2[[Nombre Producto]:[Costo Unitario]],2,FALSE)</f>
        <v>Lot's O' Nuts</v>
      </c>
      <c r="U3841" t="str">
        <f>VLOOKUP(Tabla1[[#This Row],[Fábrica]],Tabla3[],4,FALSE)</f>
        <v>Arizona</v>
      </c>
    </row>
    <row r="3842" spans="1:21" x14ac:dyDescent="0.25">
      <c r="A3842" t="s">
        <v>5503</v>
      </c>
      <c r="B3842" s="3">
        <v>45024</v>
      </c>
      <c r="C3842" s="3">
        <v>45038</v>
      </c>
      <c r="D3842" t="s">
        <v>18</v>
      </c>
      <c r="E3842">
        <v>130477</v>
      </c>
      <c r="F3842" t="s">
        <v>19</v>
      </c>
      <c r="G3842" t="s">
        <v>53</v>
      </c>
      <c r="H3842" t="s">
        <v>21</v>
      </c>
      <c r="I3842">
        <v>90032</v>
      </c>
      <c r="J3842" t="s">
        <v>22</v>
      </c>
      <c r="K3842" t="s">
        <v>23</v>
      </c>
      <c r="L3842" t="s">
        <v>24</v>
      </c>
      <c r="M3842" t="s">
        <v>25</v>
      </c>
      <c r="N3842" s="5">
        <v>7.5</v>
      </c>
      <c r="O3842" s="7">
        <v>2</v>
      </c>
      <c r="P3842" s="5">
        <v>4.9000000000000004</v>
      </c>
      <c r="Q3842" s="5">
        <v>2.6</v>
      </c>
      <c r="R3842" s="22">
        <f>Tabla1[[#This Row],[Fecha de Envío]]-Tabla1[[#This Row],[Fecha de Orden]]</f>
        <v>14</v>
      </c>
      <c r="S3842" s="24">
        <f>YEAR(Tabla1[[#This Row],[Fecha de Orden]])</f>
        <v>2023</v>
      </c>
      <c r="T3842" t="str">
        <f>VLOOKUP(Tabla1[[#This Row],[Nombre del Producto]],Tabla2[[Nombre Producto]:[Costo Unitario]],2,FALSE)</f>
        <v>Wicked Choccy's</v>
      </c>
      <c r="U3842" t="str">
        <f>VLOOKUP(Tabla1[[#This Row],[Fábrica]],Tabla3[],4,FALSE)</f>
        <v>Georgia</v>
      </c>
    </row>
    <row r="3843" spans="1:21" x14ac:dyDescent="0.25">
      <c r="A3843" t="s">
        <v>6965</v>
      </c>
      <c r="B3843" s="3">
        <v>45024</v>
      </c>
      <c r="C3843" s="3">
        <v>45040</v>
      </c>
      <c r="D3843" t="s">
        <v>18</v>
      </c>
      <c r="E3843">
        <v>150000</v>
      </c>
      <c r="F3843" t="s">
        <v>19</v>
      </c>
      <c r="G3843" t="s">
        <v>1512</v>
      </c>
      <c r="H3843" t="s">
        <v>73</v>
      </c>
      <c r="I3843">
        <v>30080</v>
      </c>
      <c r="J3843" t="s">
        <v>22</v>
      </c>
      <c r="K3843" t="s">
        <v>66</v>
      </c>
      <c r="L3843" t="s">
        <v>27</v>
      </c>
      <c r="M3843" t="s">
        <v>28</v>
      </c>
      <c r="N3843" s="5">
        <v>14.4</v>
      </c>
      <c r="O3843" s="7">
        <v>4</v>
      </c>
      <c r="P3843" s="5">
        <v>10</v>
      </c>
      <c r="Q3843" s="5">
        <v>4.4000000000000004</v>
      </c>
      <c r="R3843" s="22">
        <f>Tabla1[[#This Row],[Fecha de Envío]]-Tabla1[[#This Row],[Fecha de Orden]]</f>
        <v>16</v>
      </c>
      <c r="S3843" s="24">
        <f>YEAR(Tabla1[[#This Row],[Fecha de Orden]])</f>
        <v>2023</v>
      </c>
      <c r="T3843" t="str">
        <f>VLOOKUP(Tabla1[[#This Row],[Nombre del Producto]],Tabla2[[Nombre Producto]:[Costo Unitario]],2,FALSE)</f>
        <v>Lot's O' Nuts</v>
      </c>
      <c r="U3843" t="str">
        <f>VLOOKUP(Tabla1[[#This Row],[Fábrica]],Tabla3[],4,FALSE)</f>
        <v>Arizona</v>
      </c>
    </row>
    <row r="3844" spans="1:21" x14ac:dyDescent="0.25">
      <c r="A3844" t="s">
        <v>7604</v>
      </c>
      <c r="B3844" s="3">
        <v>45024</v>
      </c>
      <c r="C3844" s="3">
        <v>45037</v>
      </c>
      <c r="D3844" t="s">
        <v>39</v>
      </c>
      <c r="E3844">
        <v>106600</v>
      </c>
      <c r="F3844" t="s">
        <v>19</v>
      </c>
      <c r="G3844" t="s">
        <v>412</v>
      </c>
      <c r="H3844" t="s">
        <v>73</v>
      </c>
      <c r="I3844">
        <v>31907</v>
      </c>
      <c r="J3844" t="s">
        <v>22</v>
      </c>
      <c r="K3844" t="s">
        <v>66</v>
      </c>
      <c r="L3844" t="s">
        <v>36</v>
      </c>
      <c r="M3844" t="s">
        <v>37</v>
      </c>
      <c r="N3844" s="5">
        <v>16.25</v>
      </c>
      <c r="O3844" s="7">
        <v>5</v>
      </c>
      <c r="P3844" s="5">
        <v>10.55</v>
      </c>
      <c r="Q3844" s="5">
        <v>5.7</v>
      </c>
      <c r="R3844" s="22">
        <f>Tabla1[[#This Row],[Fecha de Envío]]-Tabla1[[#This Row],[Fecha de Orden]]</f>
        <v>13</v>
      </c>
      <c r="S3844" s="24">
        <f>YEAR(Tabla1[[#This Row],[Fecha de Orden]])</f>
        <v>2023</v>
      </c>
      <c r="T3844" t="str">
        <f>VLOOKUP(Tabla1[[#This Row],[Nombre del Producto]],Tabla2[[Nombre Producto]:[Costo Unitario]],2,FALSE)</f>
        <v>Wicked Choccy's</v>
      </c>
      <c r="U3844" t="str">
        <f>VLOOKUP(Tabla1[[#This Row],[Fábrica]],Tabla3[],4,FALSE)</f>
        <v>Georgia</v>
      </c>
    </row>
    <row r="3845" spans="1:21" x14ac:dyDescent="0.25">
      <c r="A3845" t="s">
        <v>9215</v>
      </c>
      <c r="B3845" s="3">
        <v>45024</v>
      </c>
      <c r="C3845" s="3">
        <v>45038</v>
      </c>
      <c r="D3845" t="s">
        <v>18</v>
      </c>
      <c r="E3845">
        <v>130946</v>
      </c>
      <c r="F3845" t="s">
        <v>19</v>
      </c>
      <c r="G3845" t="s">
        <v>159</v>
      </c>
      <c r="H3845" t="s">
        <v>42</v>
      </c>
      <c r="I3845">
        <v>77041</v>
      </c>
      <c r="J3845" t="s">
        <v>22</v>
      </c>
      <c r="K3845" t="s">
        <v>43</v>
      </c>
      <c r="L3845" t="s">
        <v>27</v>
      </c>
      <c r="M3845" t="s">
        <v>28</v>
      </c>
      <c r="N3845" s="5">
        <v>14.4</v>
      </c>
      <c r="O3845" s="7">
        <v>4</v>
      </c>
      <c r="P3845" s="5">
        <v>10</v>
      </c>
      <c r="Q3845" s="5">
        <v>4.4000000000000004</v>
      </c>
      <c r="R3845" s="22">
        <f>Tabla1[[#This Row],[Fecha de Envío]]-Tabla1[[#This Row],[Fecha de Orden]]</f>
        <v>14</v>
      </c>
      <c r="S3845" s="24">
        <f>YEAR(Tabla1[[#This Row],[Fecha de Orden]])</f>
        <v>2023</v>
      </c>
      <c r="T3845" t="str">
        <f>VLOOKUP(Tabla1[[#This Row],[Nombre del Producto]],Tabla2[[Nombre Producto]:[Costo Unitario]],2,FALSE)</f>
        <v>Lot's O' Nuts</v>
      </c>
      <c r="U3845" t="str">
        <f>VLOOKUP(Tabla1[[#This Row],[Fábrica]],Tabla3[],4,FALSE)</f>
        <v>Arizona</v>
      </c>
    </row>
    <row r="3846" spans="1:21" x14ac:dyDescent="0.25">
      <c r="A3846" t="s">
        <v>9216</v>
      </c>
      <c r="B3846" s="3">
        <v>45024</v>
      </c>
      <c r="C3846" s="3">
        <v>45038</v>
      </c>
      <c r="D3846" t="s">
        <v>18</v>
      </c>
      <c r="E3846">
        <v>130946</v>
      </c>
      <c r="F3846" t="s">
        <v>19</v>
      </c>
      <c r="G3846" t="s">
        <v>159</v>
      </c>
      <c r="H3846" t="s">
        <v>42</v>
      </c>
      <c r="I3846">
        <v>77041</v>
      </c>
      <c r="J3846" t="s">
        <v>22</v>
      </c>
      <c r="K3846" t="s">
        <v>43</v>
      </c>
      <c r="L3846" t="s">
        <v>33</v>
      </c>
      <c r="M3846" t="s">
        <v>34</v>
      </c>
      <c r="N3846" s="5">
        <v>14.4</v>
      </c>
      <c r="O3846" s="7">
        <v>4</v>
      </c>
      <c r="P3846" s="5">
        <v>9.6</v>
      </c>
      <c r="Q3846" s="5">
        <v>4.8</v>
      </c>
      <c r="R3846" s="22">
        <f>Tabla1[[#This Row],[Fecha de Envío]]-Tabla1[[#This Row],[Fecha de Orden]]</f>
        <v>14</v>
      </c>
      <c r="S3846" s="24">
        <f>YEAR(Tabla1[[#This Row],[Fecha de Orden]])</f>
        <v>2023</v>
      </c>
      <c r="T3846" t="str">
        <f>VLOOKUP(Tabla1[[#This Row],[Nombre del Producto]],Tabla2[[Nombre Producto]:[Costo Unitario]],2,FALSE)</f>
        <v>Lot's O' Nuts</v>
      </c>
      <c r="U3846" t="str">
        <f>VLOOKUP(Tabla1[[#This Row],[Fábrica]],Tabla3[],4,FALSE)</f>
        <v>Arizona</v>
      </c>
    </row>
    <row r="3847" spans="1:21" x14ac:dyDescent="0.25">
      <c r="A3847" t="s">
        <v>3090</v>
      </c>
      <c r="B3847" s="3">
        <v>45025</v>
      </c>
      <c r="C3847" s="3">
        <v>45039</v>
      </c>
      <c r="D3847" t="s">
        <v>18</v>
      </c>
      <c r="E3847">
        <v>126809</v>
      </c>
      <c r="F3847" t="s">
        <v>19</v>
      </c>
      <c r="G3847" t="s">
        <v>124</v>
      </c>
      <c r="H3847" t="s">
        <v>125</v>
      </c>
      <c r="I3847">
        <v>98103</v>
      </c>
      <c r="J3847" t="s">
        <v>22</v>
      </c>
      <c r="K3847" t="s">
        <v>23</v>
      </c>
      <c r="L3847" t="s">
        <v>27</v>
      </c>
      <c r="M3847" t="s">
        <v>28</v>
      </c>
      <c r="N3847" s="5">
        <v>32.4</v>
      </c>
      <c r="O3847" s="7">
        <v>9</v>
      </c>
      <c r="P3847" s="5">
        <v>22.5</v>
      </c>
      <c r="Q3847" s="5">
        <v>9.9</v>
      </c>
      <c r="R3847" s="22">
        <f>Tabla1[[#This Row],[Fecha de Envío]]-Tabla1[[#This Row],[Fecha de Orden]]</f>
        <v>14</v>
      </c>
      <c r="S3847" s="24">
        <f>YEAR(Tabla1[[#This Row],[Fecha de Orden]])</f>
        <v>2023</v>
      </c>
      <c r="T3847" t="str">
        <f>VLOOKUP(Tabla1[[#This Row],[Nombre del Producto]],Tabla2[[Nombre Producto]:[Costo Unitario]],2,FALSE)</f>
        <v>Lot's O' Nuts</v>
      </c>
      <c r="U3847" t="str">
        <f>VLOOKUP(Tabla1[[#This Row],[Fábrica]],Tabla3[],4,FALSE)</f>
        <v>Arizona</v>
      </c>
    </row>
    <row r="3848" spans="1:21" x14ac:dyDescent="0.25">
      <c r="A3848" t="s">
        <v>3904</v>
      </c>
      <c r="B3848" s="3">
        <v>45025</v>
      </c>
      <c r="C3848" s="3">
        <v>45040</v>
      </c>
      <c r="D3848" t="s">
        <v>18</v>
      </c>
      <c r="E3848">
        <v>117681</v>
      </c>
      <c r="F3848" t="s">
        <v>19</v>
      </c>
      <c r="G3848" t="s">
        <v>53</v>
      </c>
      <c r="H3848" t="s">
        <v>21</v>
      </c>
      <c r="I3848">
        <v>90004</v>
      </c>
      <c r="J3848" t="s">
        <v>22</v>
      </c>
      <c r="K3848" t="s">
        <v>23</v>
      </c>
      <c r="L3848" t="s">
        <v>27</v>
      </c>
      <c r="M3848" t="s">
        <v>28</v>
      </c>
      <c r="N3848" s="5">
        <v>18</v>
      </c>
      <c r="O3848" s="7">
        <v>5</v>
      </c>
      <c r="P3848" s="5">
        <v>12.5</v>
      </c>
      <c r="Q3848" s="5">
        <v>5.5</v>
      </c>
      <c r="R3848" s="22">
        <f>Tabla1[[#This Row],[Fecha de Envío]]-Tabla1[[#This Row],[Fecha de Orden]]</f>
        <v>15</v>
      </c>
      <c r="S3848" s="24">
        <f>YEAR(Tabla1[[#This Row],[Fecha de Orden]])</f>
        <v>2023</v>
      </c>
      <c r="T3848" t="str">
        <f>VLOOKUP(Tabla1[[#This Row],[Nombre del Producto]],Tabla2[[Nombre Producto]:[Costo Unitario]],2,FALSE)</f>
        <v>Lot's O' Nuts</v>
      </c>
      <c r="U3848" t="str">
        <f>VLOOKUP(Tabla1[[#This Row],[Fábrica]],Tabla3[],4,FALSE)</f>
        <v>Arizona</v>
      </c>
    </row>
    <row r="3849" spans="1:21" x14ac:dyDescent="0.25">
      <c r="A3849" t="s">
        <v>8513</v>
      </c>
      <c r="B3849" s="3">
        <v>45025</v>
      </c>
      <c r="C3849" s="3">
        <v>45040</v>
      </c>
      <c r="D3849" t="s">
        <v>71</v>
      </c>
      <c r="E3849">
        <v>128517</v>
      </c>
      <c r="F3849" t="s">
        <v>19</v>
      </c>
      <c r="G3849" t="s">
        <v>92</v>
      </c>
      <c r="H3849" t="s">
        <v>93</v>
      </c>
      <c r="I3849">
        <v>48227</v>
      </c>
      <c r="J3849" t="s">
        <v>22</v>
      </c>
      <c r="K3849" t="s">
        <v>43</v>
      </c>
      <c r="L3849" t="s">
        <v>45</v>
      </c>
      <c r="M3849" t="s">
        <v>46</v>
      </c>
      <c r="N3849" s="5">
        <v>6.98</v>
      </c>
      <c r="O3849" s="7">
        <v>2</v>
      </c>
      <c r="P3849" s="5">
        <v>4.9800000000000004</v>
      </c>
      <c r="Q3849" s="5">
        <v>2</v>
      </c>
      <c r="R3849" s="22">
        <f>Tabla1[[#This Row],[Fecha de Envío]]-Tabla1[[#This Row],[Fecha de Orden]]</f>
        <v>15</v>
      </c>
      <c r="S3849" s="24">
        <f>YEAR(Tabla1[[#This Row],[Fecha de Orden]])</f>
        <v>2023</v>
      </c>
      <c r="T3849" t="str">
        <f>VLOOKUP(Tabla1[[#This Row],[Nombre del Producto]],Tabla2[[Nombre Producto]:[Costo Unitario]],2,FALSE)</f>
        <v>Lot's O' Nuts</v>
      </c>
      <c r="U3849" t="str">
        <f>VLOOKUP(Tabla1[[#This Row],[Fábrica]],Tabla3[],4,FALSE)</f>
        <v>Arizona</v>
      </c>
    </row>
    <row r="3850" spans="1:21" x14ac:dyDescent="0.25">
      <c r="A3850" t="s">
        <v>8514</v>
      </c>
      <c r="B3850" s="3">
        <v>45025</v>
      </c>
      <c r="C3850" s="3">
        <v>45040</v>
      </c>
      <c r="D3850" t="s">
        <v>71</v>
      </c>
      <c r="E3850">
        <v>128517</v>
      </c>
      <c r="F3850" t="s">
        <v>19</v>
      </c>
      <c r="G3850" t="s">
        <v>92</v>
      </c>
      <c r="H3850" t="s">
        <v>93</v>
      </c>
      <c r="I3850">
        <v>48227</v>
      </c>
      <c r="J3850" t="s">
        <v>22</v>
      </c>
      <c r="K3850" t="s">
        <v>43</v>
      </c>
      <c r="L3850" t="s">
        <v>36</v>
      </c>
      <c r="M3850" t="s">
        <v>37</v>
      </c>
      <c r="N3850" s="5">
        <v>6.5</v>
      </c>
      <c r="O3850" s="7">
        <v>2</v>
      </c>
      <c r="P3850" s="5">
        <v>4.22</v>
      </c>
      <c r="Q3850" s="5">
        <v>2.2799999999999998</v>
      </c>
      <c r="R3850" s="22">
        <f>Tabla1[[#This Row],[Fecha de Envío]]-Tabla1[[#This Row],[Fecha de Orden]]</f>
        <v>15</v>
      </c>
      <c r="S3850" s="24">
        <f>YEAR(Tabla1[[#This Row],[Fecha de Orden]])</f>
        <v>2023</v>
      </c>
      <c r="T3850" t="str">
        <f>VLOOKUP(Tabla1[[#This Row],[Nombre del Producto]],Tabla2[[Nombre Producto]:[Costo Unitario]],2,FALSE)</f>
        <v>Wicked Choccy's</v>
      </c>
      <c r="U3850" t="str">
        <f>VLOOKUP(Tabla1[[#This Row],[Fábrica]],Tabla3[],4,FALSE)</f>
        <v>Georgia</v>
      </c>
    </row>
    <row r="3851" spans="1:21" x14ac:dyDescent="0.25">
      <c r="A3851" t="s">
        <v>1502</v>
      </c>
      <c r="B3851" s="3">
        <v>45026</v>
      </c>
      <c r="C3851" s="3">
        <v>45043</v>
      </c>
      <c r="D3851" t="s">
        <v>18</v>
      </c>
      <c r="E3851">
        <v>123358</v>
      </c>
      <c r="F3851" t="s">
        <v>19</v>
      </c>
      <c r="G3851" t="s">
        <v>20</v>
      </c>
      <c r="H3851" t="s">
        <v>21</v>
      </c>
      <c r="I3851">
        <v>94122</v>
      </c>
      <c r="J3851" t="s">
        <v>22</v>
      </c>
      <c r="K3851" t="s">
        <v>23</v>
      </c>
      <c r="L3851" t="s">
        <v>24</v>
      </c>
      <c r="M3851" t="s">
        <v>25</v>
      </c>
      <c r="N3851" s="5">
        <v>11.25</v>
      </c>
      <c r="O3851" s="7">
        <v>3</v>
      </c>
      <c r="P3851" s="5">
        <v>7.35</v>
      </c>
      <c r="Q3851" s="5">
        <v>3.9</v>
      </c>
      <c r="R3851" s="22">
        <f>Tabla1[[#This Row],[Fecha de Envío]]-Tabla1[[#This Row],[Fecha de Orden]]</f>
        <v>17</v>
      </c>
      <c r="S3851" s="24">
        <f>YEAR(Tabla1[[#This Row],[Fecha de Orden]])</f>
        <v>2023</v>
      </c>
      <c r="T3851" t="str">
        <f>VLOOKUP(Tabla1[[#This Row],[Nombre del Producto]],Tabla2[[Nombre Producto]:[Costo Unitario]],2,FALSE)</f>
        <v>Wicked Choccy's</v>
      </c>
      <c r="U3851" t="str">
        <f>VLOOKUP(Tabla1[[#This Row],[Fábrica]],Tabla3[],4,FALSE)</f>
        <v>Georgia</v>
      </c>
    </row>
    <row r="3852" spans="1:21" x14ac:dyDescent="0.25">
      <c r="A3852" t="s">
        <v>1503</v>
      </c>
      <c r="B3852" s="3">
        <v>45026</v>
      </c>
      <c r="C3852" s="3">
        <v>45043</v>
      </c>
      <c r="D3852" t="s">
        <v>18</v>
      </c>
      <c r="E3852">
        <v>123358</v>
      </c>
      <c r="F3852" t="s">
        <v>19</v>
      </c>
      <c r="G3852" t="s">
        <v>20</v>
      </c>
      <c r="H3852" t="s">
        <v>21</v>
      </c>
      <c r="I3852">
        <v>94122</v>
      </c>
      <c r="J3852" t="s">
        <v>22</v>
      </c>
      <c r="K3852" t="s">
        <v>23</v>
      </c>
      <c r="L3852" t="s">
        <v>33</v>
      </c>
      <c r="M3852" t="s">
        <v>34</v>
      </c>
      <c r="N3852" s="5">
        <v>14.4</v>
      </c>
      <c r="O3852" s="7">
        <v>4</v>
      </c>
      <c r="P3852" s="5">
        <v>9.6</v>
      </c>
      <c r="Q3852" s="5">
        <v>4.8</v>
      </c>
      <c r="R3852" s="22">
        <f>Tabla1[[#This Row],[Fecha de Envío]]-Tabla1[[#This Row],[Fecha de Orden]]</f>
        <v>17</v>
      </c>
      <c r="S3852" s="24">
        <f>YEAR(Tabla1[[#This Row],[Fecha de Orden]])</f>
        <v>2023</v>
      </c>
      <c r="T3852" t="str">
        <f>VLOOKUP(Tabla1[[#This Row],[Nombre del Producto]],Tabla2[[Nombre Producto]:[Costo Unitario]],2,FALSE)</f>
        <v>Lot's O' Nuts</v>
      </c>
      <c r="U3852" t="str">
        <f>VLOOKUP(Tabla1[[#This Row],[Fábrica]],Tabla3[],4,FALSE)</f>
        <v>Arizona</v>
      </c>
    </row>
    <row r="3853" spans="1:21" x14ac:dyDescent="0.25">
      <c r="A3853" t="s">
        <v>1504</v>
      </c>
      <c r="B3853" s="3">
        <v>45026</v>
      </c>
      <c r="C3853" s="3">
        <v>45043</v>
      </c>
      <c r="D3853" t="s">
        <v>18</v>
      </c>
      <c r="E3853">
        <v>123358</v>
      </c>
      <c r="F3853" t="s">
        <v>19</v>
      </c>
      <c r="G3853" t="s">
        <v>20</v>
      </c>
      <c r="H3853" t="s">
        <v>21</v>
      </c>
      <c r="I3853">
        <v>94122</v>
      </c>
      <c r="J3853" t="s">
        <v>22</v>
      </c>
      <c r="K3853" t="s">
        <v>23</v>
      </c>
      <c r="L3853" t="s">
        <v>27</v>
      </c>
      <c r="M3853" t="s">
        <v>28</v>
      </c>
      <c r="N3853" s="5">
        <v>32.4</v>
      </c>
      <c r="O3853" s="7">
        <v>9</v>
      </c>
      <c r="P3853" s="5">
        <v>22.5</v>
      </c>
      <c r="Q3853" s="5">
        <v>9.9</v>
      </c>
      <c r="R3853" s="22">
        <f>Tabla1[[#This Row],[Fecha de Envío]]-Tabla1[[#This Row],[Fecha de Orden]]</f>
        <v>17</v>
      </c>
      <c r="S3853" s="24">
        <f>YEAR(Tabla1[[#This Row],[Fecha de Orden]])</f>
        <v>2023</v>
      </c>
      <c r="T3853" t="str">
        <f>VLOOKUP(Tabla1[[#This Row],[Nombre del Producto]],Tabla2[[Nombre Producto]:[Costo Unitario]],2,FALSE)</f>
        <v>Lot's O' Nuts</v>
      </c>
      <c r="U3853" t="str">
        <f>VLOOKUP(Tabla1[[#This Row],[Fábrica]],Tabla3[],4,FALSE)</f>
        <v>Arizona</v>
      </c>
    </row>
    <row r="3854" spans="1:21" x14ac:dyDescent="0.25">
      <c r="A3854" t="s">
        <v>3510</v>
      </c>
      <c r="B3854" s="3">
        <v>45026</v>
      </c>
      <c r="C3854" s="3">
        <v>45042</v>
      </c>
      <c r="D3854" t="s">
        <v>18</v>
      </c>
      <c r="E3854">
        <v>124814</v>
      </c>
      <c r="F3854" t="s">
        <v>19</v>
      </c>
      <c r="G3854" t="s">
        <v>866</v>
      </c>
      <c r="H3854" t="s">
        <v>21</v>
      </c>
      <c r="I3854">
        <v>93309</v>
      </c>
      <c r="J3854" t="s">
        <v>22</v>
      </c>
      <c r="K3854" t="s">
        <v>23</v>
      </c>
      <c r="L3854" t="s">
        <v>36</v>
      </c>
      <c r="M3854" t="s">
        <v>37</v>
      </c>
      <c r="N3854" s="5">
        <v>16.25</v>
      </c>
      <c r="O3854" s="7">
        <v>5</v>
      </c>
      <c r="P3854" s="5">
        <v>10.55</v>
      </c>
      <c r="Q3854" s="5">
        <v>5.7</v>
      </c>
      <c r="R3854" s="22">
        <f>Tabla1[[#This Row],[Fecha de Envío]]-Tabla1[[#This Row],[Fecha de Orden]]</f>
        <v>16</v>
      </c>
      <c r="S3854" s="24">
        <f>YEAR(Tabla1[[#This Row],[Fecha de Orden]])</f>
        <v>2023</v>
      </c>
      <c r="T3854" t="str">
        <f>VLOOKUP(Tabla1[[#This Row],[Nombre del Producto]],Tabla2[[Nombre Producto]:[Costo Unitario]],2,FALSE)</f>
        <v>Wicked Choccy's</v>
      </c>
      <c r="U3854" t="str">
        <f>VLOOKUP(Tabla1[[#This Row],[Fábrica]],Tabla3[],4,FALSE)</f>
        <v>Georgia</v>
      </c>
    </row>
    <row r="3855" spans="1:21" x14ac:dyDescent="0.25">
      <c r="A3855" t="s">
        <v>3511</v>
      </c>
      <c r="B3855" s="3">
        <v>45026</v>
      </c>
      <c r="C3855" s="3">
        <v>45042</v>
      </c>
      <c r="D3855" t="s">
        <v>18</v>
      </c>
      <c r="E3855">
        <v>124814</v>
      </c>
      <c r="F3855" t="s">
        <v>19</v>
      </c>
      <c r="G3855" t="s">
        <v>866</v>
      </c>
      <c r="H3855" t="s">
        <v>21</v>
      </c>
      <c r="I3855">
        <v>93309</v>
      </c>
      <c r="J3855" t="s">
        <v>22</v>
      </c>
      <c r="K3855" t="s">
        <v>23</v>
      </c>
      <c r="L3855" t="s">
        <v>45</v>
      </c>
      <c r="M3855" t="s">
        <v>46</v>
      </c>
      <c r="N3855" s="5">
        <v>6.98</v>
      </c>
      <c r="O3855" s="7">
        <v>2</v>
      </c>
      <c r="P3855" s="5">
        <v>4.9800000000000004</v>
      </c>
      <c r="Q3855" s="5">
        <v>2</v>
      </c>
      <c r="R3855" s="22">
        <f>Tabla1[[#This Row],[Fecha de Envío]]-Tabla1[[#This Row],[Fecha de Orden]]</f>
        <v>16</v>
      </c>
      <c r="S3855" s="24">
        <f>YEAR(Tabla1[[#This Row],[Fecha de Orden]])</f>
        <v>2023</v>
      </c>
      <c r="T3855" t="str">
        <f>VLOOKUP(Tabla1[[#This Row],[Nombre del Producto]],Tabla2[[Nombre Producto]:[Costo Unitario]],2,FALSE)</f>
        <v>Lot's O' Nuts</v>
      </c>
      <c r="U3855" t="str">
        <f>VLOOKUP(Tabla1[[#This Row],[Fábrica]],Tabla3[],4,FALSE)</f>
        <v>Arizona</v>
      </c>
    </row>
    <row r="3856" spans="1:21" x14ac:dyDescent="0.25">
      <c r="A3856" t="s">
        <v>4850</v>
      </c>
      <c r="B3856" s="3">
        <v>45026</v>
      </c>
      <c r="C3856" s="3">
        <v>45038</v>
      </c>
      <c r="D3856" t="s">
        <v>39</v>
      </c>
      <c r="E3856">
        <v>114622</v>
      </c>
      <c r="F3856" t="s">
        <v>19</v>
      </c>
      <c r="G3856" t="s">
        <v>86</v>
      </c>
      <c r="H3856" t="s">
        <v>210</v>
      </c>
      <c r="I3856">
        <v>45503</v>
      </c>
      <c r="J3856" t="s">
        <v>22</v>
      </c>
      <c r="K3856" t="s">
        <v>32</v>
      </c>
      <c r="L3856" t="s">
        <v>33</v>
      </c>
      <c r="M3856" t="s">
        <v>34</v>
      </c>
      <c r="N3856" s="5">
        <v>7.2</v>
      </c>
      <c r="O3856" s="7">
        <v>2</v>
      </c>
      <c r="P3856" s="5">
        <v>4.8</v>
      </c>
      <c r="Q3856" s="5">
        <v>2.4</v>
      </c>
      <c r="R3856" s="22">
        <f>Tabla1[[#This Row],[Fecha de Envío]]-Tabla1[[#This Row],[Fecha de Orden]]</f>
        <v>12</v>
      </c>
      <c r="S3856" s="24">
        <f>YEAR(Tabla1[[#This Row],[Fecha de Orden]])</f>
        <v>2023</v>
      </c>
      <c r="T3856" t="str">
        <f>VLOOKUP(Tabla1[[#This Row],[Nombre del Producto]],Tabla2[[Nombre Producto]:[Costo Unitario]],2,FALSE)</f>
        <v>Lot's O' Nuts</v>
      </c>
      <c r="U3856" t="str">
        <f>VLOOKUP(Tabla1[[#This Row],[Fábrica]],Tabla3[],4,FALSE)</f>
        <v>Arizona</v>
      </c>
    </row>
    <row r="3857" spans="1:21" x14ac:dyDescent="0.25">
      <c r="A3857" t="s">
        <v>7240</v>
      </c>
      <c r="B3857" s="3">
        <v>45026</v>
      </c>
      <c r="C3857" s="3">
        <v>45041</v>
      </c>
      <c r="D3857" t="s">
        <v>18</v>
      </c>
      <c r="E3857">
        <v>109652</v>
      </c>
      <c r="F3857" t="s">
        <v>19</v>
      </c>
      <c r="G3857" t="s">
        <v>239</v>
      </c>
      <c r="H3857" t="s">
        <v>173</v>
      </c>
      <c r="I3857">
        <v>60653</v>
      </c>
      <c r="J3857" t="s">
        <v>22</v>
      </c>
      <c r="K3857" t="s">
        <v>43</v>
      </c>
      <c r="L3857" t="s">
        <v>33</v>
      </c>
      <c r="M3857" t="s">
        <v>34</v>
      </c>
      <c r="N3857" s="5">
        <v>14.4</v>
      </c>
      <c r="O3857" s="7">
        <v>4</v>
      </c>
      <c r="P3857" s="5">
        <v>9.6</v>
      </c>
      <c r="Q3857" s="5">
        <v>4.8</v>
      </c>
      <c r="R3857" s="22">
        <f>Tabla1[[#This Row],[Fecha de Envío]]-Tabla1[[#This Row],[Fecha de Orden]]</f>
        <v>15</v>
      </c>
      <c r="S3857" s="24">
        <f>YEAR(Tabla1[[#This Row],[Fecha de Orden]])</f>
        <v>2023</v>
      </c>
      <c r="T3857" t="str">
        <f>VLOOKUP(Tabla1[[#This Row],[Nombre del Producto]],Tabla2[[Nombre Producto]:[Costo Unitario]],2,FALSE)</f>
        <v>Lot's O' Nuts</v>
      </c>
      <c r="U3857" t="str">
        <f>VLOOKUP(Tabla1[[#This Row],[Fábrica]],Tabla3[],4,FALSE)</f>
        <v>Arizona</v>
      </c>
    </row>
    <row r="3858" spans="1:21" x14ac:dyDescent="0.25">
      <c r="A3858" t="s">
        <v>1003</v>
      </c>
      <c r="B3858" s="3">
        <v>45028</v>
      </c>
      <c r="C3858" s="3">
        <v>45042</v>
      </c>
      <c r="D3858" t="s">
        <v>18</v>
      </c>
      <c r="E3858">
        <v>112102</v>
      </c>
      <c r="F3858" t="s">
        <v>19</v>
      </c>
      <c r="G3858" t="s">
        <v>86</v>
      </c>
      <c r="H3858" t="s">
        <v>133</v>
      </c>
      <c r="I3858">
        <v>22153</v>
      </c>
      <c r="J3858" t="s">
        <v>22</v>
      </c>
      <c r="K3858" t="s">
        <v>66</v>
      </c>
      <c r="L3858" t="s">
        <v>27</v>
      </c>
      <c r="M3858" t="s">
        <v>28</v>
      </c>
      <c r="N3858" s="5">
        <v>14.4</v>
      </c>
      <c r="O3858" s="7">
        <v>4</v>
      </c>
      <c r="P3858" s="5">
        <v>10</v>
      </c>
      <c r="Q3858" s="5">
        <v>4.4000000000000004</v>
      </c>
      <c r="R3858" s="22">
        <f>Tabla1[[#This Row],[Fecha de Envío]]-Tabla1[[#This Row],[Fecha de Orden]]</f>
        <v>14</v>
      </c>
      <c r="S3858" s="24">
        <f>YEAR(Tabla1[[#This Row],[Fecha de Orden]])</f>
        <v>2023</v>
      </c>
      <c r="T3858" t="str">
        <f>VLOOKUP(Tabla1[[#This Row],[Nombre del Producto]],Tabla2[[Nombre Producto]:[Costo Unitario]],2,FALSE)</f>
        <v>Lot's O' Nuts</v>
      </c>
      <c r="U3858" t="str">
        <f>VLOOKUP(Tabla1[[#This Row],[Fábrica]],Tabla3[],4,FALSE)</f>
        <v>Arizona</v>
      </c>
    </row>
    <row r="3859" spans="1:21" x14ac:dyDescent="0.25">
      <c r="A3859" t="s">
        <v>1004</v>
      </c>
      <c r="B3859" s="3">
        <v>45028</v>
      </c>
      <c r="C3859" s="3">
        <v>45042</v>
      </c>
      <c r="D3859" t="s">
        <v>18</v>
      </c>
      <c r="E3859">
        <v>112102</v>
      </c>
      <c r="F3859" t="s">
        <v>19</v>
      </c>
      <c r="G3859" t="s">
        <v>86</v>
      </c>
      <c r="H3859" t="s">
        <v>133</v>
      </c>
      <c r="I3859">
        <v>22153</v>
      </c>
      <c r="J3859" t="s">
        <v>22</v>
      </c>
      <c r="K3859" t="s">
        <v>66</v>
      </c>
      <c r="L3859" t="s">
        <v>33</v>
      </c>
      <c r="M3859" t="s">
        <v>34</v>
      </c>
      <c r="N3859" s="5">
        <v>18</v>
      </c>
      <c r="O3859" s="7">
        <v>5</v>
      </c>
      <c r="P3859" s="5">
        <v>12</v>
      </c>
      <c r="Q3859" s="5">
        <v>6</v>
      </c>
      <c r="R3859" s="22">
        <f>Tabla1[[#This Row],[Fecha de Envío]]-Tabla1[[#This Row],[Fecha de Orden]]</f>
        <v>14</v>
      </c>
      <c r="S3859" s="24">
        <f>YEAR(Tabla1[[#This Row],[Fecha de Orden]])</f>
        <v>2023</v>
      </c>
      <c r="T3859" t="str">
        <f>VLOOKUP(Tabla1[[#This Row],[Nombre del Producto]],Tabla2[[Nombre Producto]:[Costo Unitario]],2,FALSE)</f>
        <v>Lot's O' Nuts</v>
      </c>
      <c r="U3859" t="str">
        <f>VLOOKUP(Tabla1[[#This Row],[Fábrica]],Tabla3[],4,FALSE)</f>
        <v>Arizona</v>
      </c>
    </row>
    <row r="3860" spans="1:21" x14ac:dyDescent="0.25">
      <c r="A3860" t="s">
        <v>1005</v>
      </c>
      <c r="B3860" s="3">
        <v>45028</v>
      </c>
      <c r="C3860" s="3">
        <v>45042</v>
      </c>
      <c r="D3860" t="s">
        <v>18</v>
      </c>
      <c r="E3860">
        <v>112102</v>
      </c>
      <c r="F3860" t="s">
        <v>19</v>
      </c>
      <c r="G3860" t="s">
        <v>86</v>
      </c>
      <c r="H3860" t="s">
        <v>133</v>
      </c>
      <c r="I3860">
        <v>22153</v>
      </c>
      <c r="J3860" t="s">
        <v>22</v>
      </c>
      <c r="K3860" t="s">
        <v>66</v>
      </c>
      <c r="L3860" t="s">
        <v>24</v>
      </c>
      <c r="M3860" t="s">
        <v>25</v>
      </c>
      <c r="N3860" s="5">
        <v>3.75</v>
      </c>
      <c r="O3860" s="7">
        <v>1</v>
      </c>
      <c r="P3860" s="5">
        <v>2.4500000000000002</v>
      </c>
      <c r="Q3860" s="5">
        <v>1.3</v>
      </c>
      <c r="R3860" s="22">
        <f>Tabla1[[#This Row],[Fecha de Envío]]-Tabla1[[#This Row],[Fecha de Orden]]</f>
        <v>14</v>
      </c>
      <c r="S3860" s="24">
        <f>YEAR(Tabla1[[#This Row],[Fecha de Orden]])</f>
        <v>2023</v>
      </c>
      <c r="T3860" t="str">
        <f>VLOOKUP(Tabla1[[#This Row],[Nombre del Producto]],Tabla2[[Nombre Producto]:[Costo Unitario]],2,FALSE)</f>
        <v>Wicked Choccy's</v>
      </c>
      <c r="U3860" t="str">
        <f>VLOOKUP(Tabla1[[#This Row],[Fábrica]],Tabla3[],4,FALSE)</f>
        <v>Georgia</v>
      </c>
    </row>
    <row r="3861" spans="1:21" x14ac:dyDescent="0.25">
      <c r="A3861" t="s">
        <v>1390</v>
      </c>
      <c r="B3861" s="3">
        <v>45028</v>
      </c>
      <c r="C3861" s="3">
        <v>45042</v>
      </c>
      <c r="D3861" t="s">
        <v>18</v>
      </c>
      <c r="E3861">
        <v>142398</v>
      </c>
      <c r="F3861" t="s">
        <v>19</v>
      </c>
      <c r="G3861" t="s">
        <v>53</v>
      </c>
      <c r="H3861" t="s">
        <v>21</v>
      </c>
      <c r="I3861">
        <v>90036</v>
      </c>
      <c r="J3861" t="s">
        <v>22</v>
      </c>
      <c r="K3861" t="s">
        <v>23</v>
      </c>
      <c r="L3861" t="s">
        <v>36</v>
      </c>
      <c r="M3861" t="s">
        <v>37</v>
      </c>
      <c r="N3861" s="5">
        <v>22.75</v>
      </c>
      <c r="O3861" s="7">
        <v>7</v>
      </c>
      <c r="P3861" s="5">
        <v>14.77</v>
      </c>
      <c r="Q3861" s="5">
        <v>7.98</v>
      </c>
      <c r="R3861" s="22">
        <f>Tabla1[[#This Row],[Fecha de Envío]]-Tabla1[[#This Row],[Fecha de Orden]]</f>
        <v>14</v>
      </c>
      <c r="S3861" s="24">
        <f>YEAR(Tabla1[[#This Row],[Fecha de Orden]])</f>
        <v>2023</v>
      </c>
      <c r="T3861" t="str">
        <f>VLOOKUP(Tabla1[[#This Row],[Nombre del Producto]],Tabla2[[Nombre Producto]:[Costo Unitario]],2,FALSE)</f>
        <v>Wicked Choccy's</v>
      </c>
      <c r="U3861" t="str">
        <f>VLOOKUP(Tabla1[[#This Row],[Fábrica]],Tabla3[],4,FALSE)</f>
        <v>Georgia</v>
      </c>
    </row>
    <row r="3862" spans="1:21" x14ac:dyDescent="0.25">
      <c r="A3862" t="s">
        <v>4360</v>
      </c>
      <c r="B3862" s="3">
        <v>45028</v>
      </c>
      <c r="C3862" s="3">
        <v>45040</v>
      </c>
      <c r="D3862" t="s">
        <v>39</v>
      </c>
      <c r="E3862">
        <v>163594</v>
      </c>
      <c r="F3862" t="s">
        <v>19</v>
      </c>
      <c r="G3862" t="s">
        <v>53</v>
      </c>
      <c r="H3862" t="s">
        <v>21</v>
      </c>
      <c r="I3862">
        <v>90036</v>
      </c>
      <c r="J3862" t="s">
        <v>22</v>
      </c>
      <c r="K3862" t="s">
        <v>23</v>
      </c>
      <c r="L3862" t="s">
        <v>27</v>
      </c>
      <c r="M3862" t="s">
        <v>28</v>
      </c>
      <c r="N3862" s="5">
        <v>10.8</v>
      </c>
      <c r="O3862" s="7">
        <v>3</v>
      </c>
      <c r="P3862" s="5">
        <v>7.5</v>
      </c>
      <c r="Q3862" s="5">
        <v>3.3</v>
      </c>
      <c r="R3862" s="22">
        <f>Tabla1[[#This Row],[Fecha de Envío]]-Tabla1[[#This Row],[Fecha de Orden]]</f>
        <v>12</v>
      </c>
      <c r="S3862" s="24">
        <f>YEAR(Tabla1[[#This Row],[Fecha de Orden]])</f>
        <v>2023</v>
      </c>
      <c r="T3862" t="str">
        <f>VLOOKUP(Tabla1[[#This Row],[Nombre del Producto]],Tabla2[[Nombre Producto]:[Costo Unitario]],2,FALSE)</f>
        <v>Lot's O' Nuts</v>
      </c>
      <c r="U3862" t="str">
        <f>VLOOKUP(Tabla1[[#This Row],[Fábrica]],Tabla3[],4,FALSE)</f>
        <v>Arizona</v>
      </c>
    </row>
    <row r="3863" spans="1:21" x14ac:dyDescent="0.25">
      <c r="A3863" t="s">
        <v>4361</v>
      </c>
      <c r="B3863" s="3">
        <v>45028</v>
      </c>
      <c r="C3863" s="3">
        <v>45040</v>
      </c>
      <c r="D3863" t="s">
        <v>39</v>
      </c>
      <c r="E3863">
        <v>163594</v>
      </c>
      <c r="F3863" t="s">
        <v>19</v>
      </c>
      <c r="G3863" t="s">
        <v>53</v>
      </c>
      <c r="H3863" t="s">
        <v>21</v>
      </c>
      <c r="I3863">
        <v>90036</v>
      </c>
      <c r="J3863" t="s">
        <v>22</v>
      </c>
      <c r="K3863" t="s">
        <v>23</v>
      </c>
      <c r="L3863" t="s">
        <v>33</v>
      </c>
      <c r="M3863" t="s">
        <v>34</v>
      </c>
      <c r="N3863" s="5">
        <v>10.8</v>
      </c>
      <c r="O3863" s="7">
        <v>3</v>
      </c>
      <c r="P3863" s="5">
        <v>7.2</v>
      </c>
      <c r="Q3863" s="5">
        <v>3.6</v>
      </c>
      <c r="R3863" s="22">
        <f>Tabla1[[#This Row],[Fecha de Envío]]-Tabla1[[#This Row],[Fecha de Orden]]</f>
        <v>12</v>
      </c>
      <c r="S3863" s="24">
        <f>YEAR(Tabla1[[#This Row],[Fecha de Orden]])</f>
        <v>2023</v>
      </c>
      <c r="T3863" t="str">
        <f>VLOOKUP(Tabla1[[#This Row],[Nombre del Producto]],Tabla2[[Nombre Producto]:[Costo Unitario]],2,FALSE)</f>
        <v>Lot's O' Nuts</v>
      </c>
      <c r="U3863" t="str">
        <f>VLOOKUP(Tabla1[[#This Row],[Fábrica]],Tabla3[],4,FALSE)</f>
        <v>Arizona</v>
      </c>
    </row>
    <row r="3864" spans="1:21" x14ac:dyDescent="0.25">
      <c r="A3864" t="s">
        <v>4362</v>
      </c>
      <c r="B3864" s="3">
        <v>45028</v>
      </c>
      <c r="C3864" s="3">
        <v>45040</v>
      </c>
      <c r="D3864" t="s">
        <v>39</v>
      </c>
      <c r="E3864">
        <v>163594</v>
      </c>
      <c r="F3864" t="s">
        <v>19</v>
      </c>
      <c r="G3864" t="s">
        <v>53</v>
      </c>
      <c r="H3864" t="s">
        <v>21</v>
      </c>
      <c r="I3864">
        <v>90036</v>
      </c>
      <c r="J3864" t="s">
        <v>22</v>
      </c>
      <c r="K3864" t="s">
        <v>23</v>
      </c>
      <c r="L3864" t="s">
        <v>24</v>
      </c>
      <c r="M3864" t="s">
        <v>25</v>
      </c>
      <c r="N3864" s="5">
        <v>11.25</v>
      </c>
      <c r="O3864" s="7">
        <v>3</v>
      </c>
      <c r="P3864" s="5">
        <v>7.35</v>
      </c>
      <c r="Q3864" s="5">
        <v>3.9</v>
      </c>
      <c r="R3864" s="22">
        <f>Tabla1[[#This Row],[Fecha de Envío]]-Tabla1[[#This Row],[Fecha de Orden]]</f>
        <v>12</v>
      </c>
      <c r="S3864" s="24">
        <f>YEAR(Tabla1[[#This Row],[Fecha de Orden]])</f>
        <v>2023</v>
      </c>
      <c r="T3864" t="str">
        <f>VLOOKUP(Tabla1[[#This Row],[Nombre del Producto]],Tabla2[[Nombre Producto]:[Costo Unitario]],2,FALSE)</f>
        <v>Wicked Choccy's</v>
      </c>
      <c r="U3864" t="str">
        <f>VLOOKUP(Tabla1[[#This Row],[Fábrica]],Tabla3[],4,FALSE)</f>
        <v>Georgia</v>
      </c>
    </row>
    <row r="3865" spans="1:21" x14ac:dyDescent="0.25">
      <c r="A3865" t="s">
        <v>8577</v>
      </c>
      <c r="B3865" s="3">
        <v>45028</v>
      </c>
      <c r="C3865" s="3">
        <v>45043</v>
      </c>
      <c r="D3865" t="s">
        <v>18</v>
      </c>
      <c r="E3865">
        <v>124254</v>
      </c>
      <c r="F3865" t="s">
        <v>19</v>
      </c>
      <c r="G3865" t="s">
        <v>6769</v>
      </c>
      <c r="H3865" t="s">
        <v>98</v>
      </c>
      <c r="I3865">
        <v>27893</v>
      </c>
      <c r="J3865" t="s">
        <v>22</v>
      </c>
      <c r="K3865" t="s">
        <v>66</v>
      </c>
      <c r="L3865" t="s">
        <v>27</v>
      </c>
      <c r="M3865" t="s">
        <v>28</v>
      </c>
      <c r="N3865" s="5">
        <v>10.8</v>
      </c>
      <c r="O3865" s="7">
        <v>3</v>
      </c>
      <c r="P3865" s="5">
        <v>7.5</v>
      </c>
      <c r="Q3865" s="5">
        <v>3.3</v>
      </c>
      <c r="R3865" s="22">
        <f>Tabla1[[#This Row],[Fecha de Envío]]-Tabla1[[#This Row],[Fecha de Orden]]</f>
        <v>15</v>
      </c>
      <c r="S3865" s="24">
        <f>YEAR(Tabla1[[#This Row],[Fecha de Orden]])</f>
        <v>2023</v>
      </c>
      <c r="T3865" t="str">
        <f>VLOOKUP(Tabla1[[#This Row],[Nombre del Producto]],Tabla2[[Nombre Producto]:[Costo Unitario]],2,FALSE)</f>
        <v>Lot's O' Nuts</v>
      </c>
      <c r="U3865" t="str">
        <f>VLOOKUP(Tabla1[[#This Row],[Fábrica]],Tabla3[],4,FALSE)</f>
        <v>Arizona</v>
      </c>
    </row>
    <row r="3866" spans="1:21" x14ac:dyDescent="0.25">
      <c r="A3866" t="s">
        <v>8578</v>
      </c>
      <c r="B3866" s="3">
        <v>45028</v>
      </c>
      <c r="C3866" s="3">
        <v>45043</v>
      </c>
      <c r="D3866" t="s">
        <v>18</v>
      </c>
      <c r="E3866">
        <v>124254</v>
      </c>
      <c r="F3866" t="s">
        <v>19</v>
      </c>
      <c r="G3866" t="s">
        <v>6769</v>
      </c>
      <c r="H3866" t="s">
        <v>98</v>
      </c>
      <c r="I3866">
        <v>27893</v>
      </c>
      <c r="J3866" t="s">
        <v>22</v>
      </c>
      <c r="K3866" t="s">
        <v>66</v>
      </c>
      <c r="L3866" t="s">
        <v>24</v>
      </c>
      <c r="M3866" t="s">
        <v>25</v>
      </c>
      <c r="N3866" s="5">
        <v>3.75</v>
      </c>
      <c r="O3866" s="7">
        <v>1</v>
      </c>
      <c r="P3866" s="5">
        <v>2.4500000000000002</v>
      </c>
      <c r="Q3866" s="5">
        <v>1.3</v>
      </c>
      <c r="R3866" s="22">
        <f>Tabla1[[#This Row],[Fecha de Envío]]-Tabla1[[#This Row],[Fecha de Orden]]</f>
        <v>15</v>
      </c>
      <c r="S3866" s="24">
        <f>YEAR(Tabla1[[#This Row],[Fecha de Orden]])</f>
        <v>2023</v>
      </c>
      <c r="T3866" t="str">
        <f>VLOOKUP(Tabla1[[#This Row],[Nombre del Producto]],Tabla2[[Nombre Producto]:[Costo Unitario]],2,FALSE)</f>
        <v>Wicked Choccy's</v>
      </c>
      <c r="U3866" t="str">
        <f>VLOOKUP(Tabla1[[#This Row],[Fábrica]],Tabla3[],4,FALSE)</f>
        <v>Georgia</v>
      </c>
    </row>
    <row r="3867" spans="1:21" x14ac:dyDescent="0.25">
      <c r="A3867" t="s">
        <v>8331</v>
      </c>
      <c r="B3867" s="3">
        <v>45029</v>
      </c>
      <c r="C3867" s="3">
        <v>45041</v>
      </c>
      <c r="D3867" t="s">
        <v>39</v>
      </c>
      <c r="E3867">
        <v>152800</v>
      </c>
      <c r="F3867" t="s">
        <v>19</v>
      </c>
      <c r="G3867" t="s">
        <v>20</v>
      </c>
      <c r="H3867" t="s">
        <v>21</v>
      </c>
      <c r="I3867">
        <v>94109</v>
      </c>
      <c r="J3867" t="s">
        <v>22</v>
      </c>
      <c r="K3867" t="s">
        <v>23</v>
      </c>
      <c r="L3867" t="s">
        <v>24</v>
      </c>
      <c r="M3867" t="s">
        <v>25</v>
      </c>
      <c r="N3867" s="5">
        <v>11.25</v>
      </c>
      <c r="O3867" s="7">
        <v>3</v>
      </c>
      <c r="P3867" s="5">
        <v>7.35</v>
      </c>
      <c r="Q3867" s="5">
        <v>3.9</v>
      </c>
      <c r="R3867" s="22">
        <f>Tabla1[[#This Row],[Fecha de Envío]]-Tabla1[[#This Row],[Fecha de Orden]]</f>
        <v>12</v>
      </c>
      <c r="S3867" s="24">
        <f>YEAR(Tabla1[[#This Row],[Fecha de Orden]])</f>
        <v>2023</v>
      </c>
      <c r="T3867" t="str">
        <f>VLOOKUP(Tabla1[[#This Row],[Nombre del Producto]],Tabla2[[Nombre Producto]:[Costo Unitario]],2,FALSE)</f>
        <v>Wicked Choccy's</v>
      </c>
      <c r="U3867" t="str">
        <f>VLOOKUP(Tabla1[[#This Row],[Fábrica]],Tabla3[],4,FALSE)</f>
        <v>Georgia</v>
      </c>
    </row>
    <row r="3868" spans="1:21" x14ac:dyDescent="0.25">
      <c r="A3868" t="s">
        <v>4716</v>
      </c>
      <c r="B3868" s="3">
        <v>45030</v>
      </c>
      <c r="C3868" s="3">
        <v>45043</v>
      </c>
      <c r="D3868" t="s">
        <v>39</v>
      </c>
      <c r="E3868">
        <v>166625</v>
      </c>
      <c r="F3868" t="s">
        <v>19</v>
      </c>
      <c r="G3868" t="s">
        <v>582</v>
      </c>
      <c r="H3868" t="s">
        <v>583</v>
      </c>
      <c r="I3868">
        <v>21215</v>
      </c>
      <c r="J3868" t="s">
        <v>22</v>
      </c>
      <c r="K3868" t="s">
        <v>32</v>
      </c>
      <c r="L3868" t="s">
        <v>36</v>
      </c>
      <c r="M3868" t="s">
        <v>37</v>
      </c>
      <c r="N3868" s="5">
        <v>6.5</v>
      </c>
      <c r="O3868" s="7">
        <v>2</v>
      </c>
      <c r="P3868" s="5">
        <v>4.22</v>
      </c>
      <c r="Q3868" s="5">
        <v>2.2799999999999998</v>
      </c>
      <c r="R3868" s="22">
        <f>Tabla1[[#This Row],[Fecha de Envío]]-Tabla1[[#This Row],[Fecha de Orden]]</f>
        <v>13</v>
      </c>
      <c r="S3868" s="24">
        <f>YEAR(Tabla1[[#This Row],[Fecha de Orden]])</f>
        <v>2023</v>
      </c>
      <c r="T3868" t="str">
        <f>VLOOKUP(Tabla1[[#This Row],[Nombre del Producto]],Tabla2[[Nombre Producto]:[Costo Unitario]],2,FALSE)</f>
        <v>Wicked Choccy's</v>
      </c>
      <c r="U3868" t="str">
        <f>VLOOKUP(Tabla1[[#This Row],[Fábrica]],Tabla3[],4,FALSE)</f>
        <v>Georgia</v>
      </c>
    </row>
    <row r="3869" spans="1:21" x14ac:dyDescent="0.25">
      <c r="A3869" t="s">
        <v>5352</v>
      </c>
      <c r="B3869" s="3">
        <v>45030</v>
      </c>
      <c r="C3869" s="3">
        <v>45040</v>
      </c>
      <c r="D3869" t="s">
        <v>82</v>
      </c>
      <c r="E3869">
        <v>112669</v>
      </c>
      <c r="F3869" t="s">
        <v>19</v>
      </c>
      <c r="G3869" t="s">
        <v>568</v>
      </c>
      <c r="H3869" t="s">
        <v>69</v>
      </c>
      <c r="I3869">
        <v>85301</v>
      </c>
      <c r="J3869" t="s">
        <v>22</v>
      </c>
      <c r="K3869" t="s">
        <v>23</v>
      </c>
      <c r="L3869" t="s">
        <v>45</v>
      </c>
      <c r="M3869" t="s">
        <v>46</v>
      </c>
      <c r="N3869" s="5">
        <v>13.96</v>
      </c>
      <c r="O3869" s="7">
        <v>4</v>
      </c>
      <c r="P3869" s="5">
        <v>9.9600000000000009</v>
      </c>
      <c r="Q3869" s="5">
        <v>4</v>
      </c>
      <c r="R3869" s="22">
        <f>Tabla1[[#This Row],[Fecha de Envío]]-Tabla1[[#This Row],[Fecha de Orden]]</f>
        <v>10</v>
      </c>
      <c r="S3869" s="24">
        <f>YEAR(Tabla1[[#This Row],[Fecha de Orden]])</f>
        <v>2023</v>
      </c>
      <c r="T3869" t="str">
        <f>VLOOKUP(Tabla1[[#This Row],[Nombre del Producto]],Tabla2[[Nombre Producto]:[Costo Unitario]],2,FALSE)</f>
        <v>Lot's O' Nuts</v>
      </c>
      <c r="U3869" t="str">
        <f>VLOOKUP(Tabla1[[#This Row],[Fábrica]],Tabla3[],4,FALSE)</f>
        <v>Arizona</v>
      </c>
    </row>
    <row r="3870" spans="1:21" x14ac:dyDescent="0.25">
      <c r="A3870" t="s">
        <v>5353</v>
      </c>
      <c r="B3870" s="3">
        <v>45030</v>
      </c>
      <c r="C3870" s="3">
        <v>45040</v>
      </c>
      <c r="D3870" t="s">
        <v>82</v>
      </c>
      <c r="E3870">
        <v>112669</v>
      </c>
      <c r="F3870" t="s">
        <v>19</v>
      </c>
      <c r="G3870" t="s">
        <v>568</v>
      </c>
      <c r="H3870" t="s">
        <v>69</v>
      </c>
      <c r="I3870">
        <v>85301</v>
      </c>
      <c r="J3870" t="s">
        <v>22</v>
      </c>
      <c r="K3870" t="s">
        <v>23</v>
      </c>
      <c r="L3870" t="s">
        <v>24</v>
      </c>
      <c r="M3870" t="s">
        <v>25</v>
      </c>
      <c r="N3870" s="5">
        <v>15</v>
      </c>
      <c r="O3870" s="7">
        <v>4</v>
      </c>
      <c r="P3870" s="5">
        <v>9.8000000000000007</v>
      </c>
      <c r="Q3870" s="5">
        <v>5.2</v>
      </c>
      <c r="R3870" s="22">
        <f>Tabla1[[#This Row],[Fecha de Envío]]-Tabla1[[#This Row],[Fecha de Orden]]</f>
        <v>10</v>
      </c>
      <c r="S3870" s="24">
        <f>YEAR(Tabla1[[#This Row],[Fecha de Orden]])</f>
        <v>2023</v>
      </c>
      <c r="T3870" t="str">
        <f>VLOOKUP(Tabla1[[#This Row],[Nombre del Producto]],Tabla2[[Nombre Producto]:[Costo Unitario]],2,FALSE)</f>
        <v>Wicked Choccy's</v>
      </c>
      <c r="U3870" t="str">
        <f>VLOOKUP(Tabla1[[#This Row],[Fábrica]],Tabla3[],4,FALSE)</f>
        <v>Georgia</v>
      </c>
    </row>
    <row r="3871" spans="1:21" x14ac:dyDescent="0.25">
      <c r="A3871" t="s">
        <v>6919</v>
      </c>
      <c r="B3871" s="3">
        <v>45030</v>
      </c>
      <c r="C3871" s="3">
        <v>45044</v>
      </c>
      <c r="D3871" t="s">
        <v>18</v>
      </c>
      <c r="E3871">
        <v>148796</v>
      </c>
      <c r="F3871" t="s">
        <v>19</v>
      </c>
      <c r="G3871" t="s">
        <v>53</v>
      </c>
      <c r="H3871" t="s">
        <v>21</v>
      </c>
      <c r="I3871">
        <v>90004</v>
      </c>
      <c r="J3871" t="s">
        <v>22</v>
      </c>
      <c r="K3871" t="s">
        <v>23</v>
      </c>
      <c r="L3871" t="s">
        <v>45</v>
      </c>
      <c r="M3871" t="s">
        <v>46</v>
      </c>
      <c r="N3871" s="5">
        <v>17.45</v>
      </c>
      <c r="O3871" s="7">
        <v>5</v>
      </c>
      <c r="P3871" s="5">
        <v>12.45</v>
      </c>
      <c r="Q3871" s="5">
        <v>5</v>
      </c>
      <c r="R3871" s="22">
        <f>Tabla1[[#This Row],[Fecha de Envío]]-Tabla1[[#This Row],[Fecha de Orden]]</f>
        <v>14</v>
      </c>
      <c r="S3871" s="24">
        <f>YEAR(Tabla1[[#This Row],[Fecha de Orden]])</f>
        <v>2023</v>
      </c>
      <c r="T3871" t="str">
        <f>VLOOKUP(Tabla1[[#This Row],[Nombre del Producto]],Tabla2[[Nombre Producto]:[Costo Unitario]],2,FALSE)</f>
        <v>Lot's O' Nuts</v>
      </c>
      <c r="U3871" t="str">
        <f>VLOOKUP(Tabla1[[#This Row],[Fábrica]],Tabla3[],4,FALSE)</f>
        <v>Arizona</v>
      </c>
    </row>
    <row r="3872" spans="1:21" x14ac:dyDescent="0.25">
      <c r="A3872" t="s">
        <v>8626</v>
      </c>
      <c r="B3872" s="3">
        <v>45030</v>
      </c>
      <c r="C3872" s="3">
        <v>45045</v>
      </c>
      <c r="D3872" t="s">
        <v>71</v>
      </c>
      <c r="E3872">
        <v>164735</v>
      </c>
      <c r="F3872" t="s">
        <v>19</v>
      </c>
      <c r="G3872" t="s">
        <v>370</v>
      </c>
      <c r="H3872" t="s">
        <v>133</v>
      </c>
      <c r="I3872">
        <v>22304</v>
      </c>
      <c r="J3872" t="s">
        <v>22</v>
      </c>
      <c r="K3872" t="s">
        <v>66</v>
      </c>
      <c r="L3872" t="s">
        <v>36</v>
      </c>
      <c r="M3872" t="s">
        <v>37</v>
      </c>
      <c r="N3872" s="5">
        <v>16.25</v>
      </c>
      <c r="O3872" s="7">
        <v>5</v>
      </c>
      <c r="P3872" s="5">
        <v>10.55</v>
      </c>
      <c r="Q3872" s="5">
        <v>5.7</v>
      </c>
      <c r="R3872" s="22">
        <f>Tabla1[[#This Row],[Fecha de Envío]]-Tabla1[[#This Row],[Fecha de Orden]]</f>
        <v>15</v>
      </c>
      <c r="S3872" s="24">
        <f>YEAR(Tabla1[[#This Row],[Fecha de Orden]])</f>
        <v>2023</v>
      </c>
      <c r="T3872" t="str">
        <f>VLOOKUP(Tabla1[[#This Row],[Nombre del Producto]],Tabla2[[Nombre Producto]:[Costo Unitario]],2,FALSE)</f>
        <v>Wicked Choccy's</v>
      </c>
      <c r="U3872" t="str">
        <f>VLOOKUP(Tabla1[[#This Row],[Fábrica]],Tabla3[],4,FALSE)</f>
        <v>Georgia</v>
      </c>
    </row>
    <row r="3873" spans="1:21" x14ac:dyDescent="0.25">
      <c r="A3873" t="s">
        <v>957</v>
      </c>
      <c r="B3873" s="3">
        <v>45031</v>
      </c>
      <c r="C3873" s="3">
        <v>45043</v>
      </c>
      <c r="D3873" t="s">
        <v>71</v>
      </c>
      <c r="E3873">
        <v>136406</v>
      </c>
      <c r="F3873" t="s">
        <v>19</v>
      </c>
      <c r="G3873" t="s">
        <v>20</v>
      </c>
      <c r="H3873" t="s">
        <v>21</v>
      </c>
      <c r="I3873">
        <v>94110</v>
      </c>
      <c r="J3873" t="s">
        <v>22</v>
      </c>
      <c r="K3873" t="s">
        <v>23</v>
      </c>
      <c r="L3873" t="s">
        <v>24</v>
      </c>
      <c r="M3873" t="s">
        <v>25</v>
      </c>
      <c r="N3873" s="5">
        <v>7.5</v>
      </c>
      <c r="O3873" s="7">
        <v>2</v>
      </c>
      <c r="P3873" s="5">
        <v>4.9000000000000004</v>
      </c>
      <c r="Q3873" s="5">
        <v>2.6</v>
      </c>
      <c r="R3873" s="22">
        <f>Tabla1[[#This Row],[Fecha de Envío]]-Tabla1[[#This Row],[Fecha de Orden]]</f>
        <v>12</v>
      </c>
      <c r="S3873" s="24">
        <f>YEAR(Tabla1[[#This Row],[Fecha de Orden]])</f>
        <v>2023</v>
      </c>
      <c r="T3873" t="str">
        <f>VLOOKUP(Tabla1[[#This Row],[Nombre del Producto]],Tabla2[[Nombre Producto]:[Costo Unitario]],2,FALSE)</f>
        <v>Wicked Choccy's</v>
      </c>
      <c r="U3873" t="str">
        <f>VLOOKUP(Tabla1[[#This Row],[Fábrica]],Tabla3[],4,FALSE)</f>
        <v>Georgia</v>
      </c>
    </row>
    <row r="3874" spans="1:21" x14ac:dyDescent="0.25">
      <c r="A3874" t="s">
        <v>4597</v>
      </c>
      <c r="B3874" s="3">
        <v>45031</v>
      </c>
      <c r="C3874" s="3">
        <v>45043</v>
      </c>
      <c r="D3874" t="s">
        <v>71</v>
      </c>
      <c r="E3874">
        <v>117849</v>
      </c>
      <c r="F3874" t="s">
        <v>19</v>
      </c>
      <c r="G3874" t="s">
        <v>120</v>
      </c>
      <c r="H3874" t="s">
        <v>21</v>
      </c>
      <c r="I3874">
        <v>92105</v>
      </c>
      <c r="J3874" t="s">
        <v>148</v>
      </c>
      <c r="K3874" t="s">
        <v>23</v>
      </c>
      <c r="L3874" t="s">
        <v>445</v>
      </c>
      <c r="M3874" t="s">
        <v>446</v>
      </c>
      <c r="N3874" s="5">
        <v>9.75</v>
      </c>
      <c r="O3874" s="7">
        <v>3</v>
      </c>
      <c r="P3874" s="5">
        <v>0.75</v>
      </c>
      <c r="Q3874" s="5">
        <v>9</v>
      </c>
      <c r="R3874" s="22">
        <f>Tabla1[[#This Row],[Fecha de Envío]]-Tabla1[[#This Row],[Fecha de Orden]]</f>
        <v>12</v>
      </c>
      <c r="S3874" s="24">
        <f>YEAR(Tabla1[[#This Row],[Fecha de Orden]])</f>
        <v>2023</v>
      </c>
      <c r="T3874" t="str">
        <f>VLOOKUP(Tabla1[[#This Row],[Nombre del Producto]],Tabla2[[Nombre Producto]:[Costo Unitario]],2,FALSE)</f>
        <v>The Other Factory</v>
      </c>
      <c r="U3874" t="str">
        <f>VLOOKUP(Tabla1[[#This Row],[Fábrica]],Tabla3[],4,FALSE)</f>
        <v>Tennessee</v>
      </c>
    </row>
    <row r="3875" spans="1:21" x14ac:dyDescent="0.25">
      <c r="A3875" t="s">
        <v>6503</v>
      </c>
      <c r="B3875" s="3">
        <v>45031</v>
      </c>
      <c r="C3875" s="3">
        <v>45045</v>
      </c>
      <c r="D3875" t="s">
        <v>18</v>
      </c>
      <c r="E3875">
        <v>132423</v>
      </c>
      <c r="F3875" t="s">
        <v>19</v>
      </c>
      <c r="G3875" t="s">
        <v>6504</v>
      </c>
      <c r="H3875" t="s">
        <v>42</v>
      </c>
      <c r="I3875">
        <v>76051</v>
      </c>
      <c r="J3875" t="s">
        <v>22</v>
      </c>
      <c r="K3875" t="s">
        <v>43</v>
      </c>
      <c r="L3875" t="s">
        <v>45</v>
      </c>
      <c r="M3875" t="s">
        <v>46</v>
      </c>
      <c r="N3875" s="5">
        <v>24.43</v>
      </c>
      <c r="O3875" s="7">
        <v>7</v>
      </c>
      <c r="P3875" s="5">
        <v>17.43</v>
      </c>
      <c r="Q3875" s="5">
        <v>7</v>
      </c>
      <c r="R3875" s="22">
        <f>Tabla1[[#This Row],[Fecha de Envío]]-Tabla1[[#This Row],[Fecha de Orden]]</f>
        <v>14</v>
      </c>
      <c r="S3875" s="24">
        <f>YEAR(Tabla1[[#This Row],[Fecha de Orden]])</f>
        <v>2023</v>
      </c>
      <c r="T3875" t="str">
        <f>VLOOKUP(Tabla1[[#This Row],[Nombre del Producto]],Tabla2[[Nombre Producto]:[Costo Unitario]],2,FALSE)</f>
        <v>Lot's O' Nuts</v>
      </c>
      <c r="U3875" t="str">
        <f>VLOOKUP(Tabla1[[#This Row],[Fábrica]],Tabla3[],4,FALSE)</f>
        <v>Arizona</v>
      </c>
    </row>
    <row r="3876" spans="1:21" x14ac:dyDescent="0.25">
      <c r="A3876" t="s">
        <v>6505</v>
      </c>
      <c r="B3876" s="3">
        <v>45031</v>
      </c>
      <c r="C3876" s="3">
        <v>45045</v>
      </c>
      <c r="D3876" t="s">
        <v>18</v>
      </c>
      <c r="E3876">
        <v>132423</v>
      </c>
      <c r="F3876" t="s">
        <v>19</v>
      </c>
      <c r="G3876" t="s">
        <v>6504</v>
      </c>
      <c r="H3876" t="s">
        <v>42</v>
      </c>
      <c r="I3876">
        <v>76051</v>
      </c>
      <c r="J3876" t="s">
        <v>22</v>
      </c>
      <c r="K3876" t="s">
        <v>43</v>
      </c>
      <c r="L3876" t="s">
        <v>33</v>
      </c>
      <c r="M3876" t="s">
        <v>34</v>
      </c>
      <c r="N3876" s="5">
        <v>18</v>
      </c>
      <c r="O3876" s="7">
        <v>5</v>
      </c>
      <c r="P3876" s="5">
        <v>12</v>
      </c>
      <c r="Q3876" s="5">
        <v>6</v>
      </c>
      <c r="R3876" s="22">
        <f>Tabla1[[#This Row],[Fecha de Envío]]-Tabla1[[#This Row],[Fecha de Orden]]</f>
        <v>14</v>
      </c>
      <c r="S3876" s="24">
        <f>YEAR(Tabla1[[#This Row],[Fecha de Orden]])</f>
        <v>2023</v>
      </c>
      <c r="T3876" t="str">
        <f>VLOOKUP(Tabla1[[#This Row],[Nombre del Producto]],Tabla2[[Nombre Producto]:[Costo Unitario]],2,FALSE)</f>
        <v>Lot's O' Nuts</v>
      </c>
      <c r="U3876" t="str">
        <f>VLOOKUP(Tabla1[[#This Row],[Fábrica]],Tabla3[],4,FALSE)</f>
        <v>Arizona</v>
      </c>
    </row>
    <row r="3877" spans="1:21" x14ac:dyDescent="0.25">
      <c r="A3877" t="s">
        <v>7368</v>
      </c>
      <c r="B3877" s="3">
        <v>45031</v>
      </c>
      <c r="C3877" s="3">
        <v>45047</v>
      </c>
      <c r="D3877" t="s">
        <v>18</v>
      </c>
      <c r="E3877">
        <v>123750</v>
      </c>
      <c r="F3877" t="s">
        <v>19</v>
      </c>
      <c r="G3877" t="s">
        <v>7369</v>
      </c>
      <c r="H3877" t="s">
        <v>98</v>
      </c>
      <c r="I3877">
        <v>28052</v>
      </c>
      <c r="J3877" t="s">
        <v>22</v>
      </c>
      <c r="K3877" t="s">
        <v>66</v>
      </c>
      <c r="L3877" t="s">
        <v>24</v>
      </c>
      <c r="M3877" t="s">
        <v>25</v>
      </c>
      <c r="N3877" s="5">
        <v>7.5</v>
      </c>
      <c r="O3877" s="7">
        <v>2</v>
      </c>
      <c r="P3877" s="5">
        <v>4.9000000000000004</v>
      </c>
      <c r="Q3877" s="5">
        <v>2.6</v>
      </c>
      <c r="R3877" s="22">
        <f>Tabla1[[#This Row],[Fecha de Envío]]-Tabla1[[#This Row],[Fecha de Orden]]</f>
        <v>16</v>
      </c>
      <c r="S3877" s="24">
        <f>YEAR(Tabla1[[#This Row],[Fecha de Orden]])</f>
        <v>2023</v>
      </c>
      <c r="T3877" t="str">
        <f>VLOOKUP(Tabla1[[#This Row],[Nombre del Producto]],Tabla2[[Nombre Producto]:[Costo Unitario]],2,FALSE)</f>
        <v>Wicked Choccy's</v>
      </c>
      <c r="U3877" t="str">
        <f>VLOOKUP(Tabla1[[#This Row],[Fábrica]],Tabla3[],4,FALSE)</f>
        <v>Georgia</v>
      </c>
    </row>
    <row r="3878" spans="1:21" x14ac:dyDescent="0.25">
      <c r="A3878" t="s">
        <v>7370</v>
      </c>
      <c r="B3878" s="3">
        <v>45031</v>
      </c>
      <c r="C3878" s="3">
        <v>45047</v>
      </c>
      <c r="D3878" t="s">
        <v>18</v>
      </c>
      <c r="E3878">
        <v>123750</v>
      </c>
      <c r="F3878" t="s">
        <v>19</v>
      </c>
      <c r="G3878" t="s">
        <v>7369</v>
      </c>
      <c r="H3878" t="s">
        <v>98</v>
      </c>
      <c r="I3878">
        <v>28052</v>
      </c>
      <c r="J3878" t="s">
        <v>22</v>
      </c>
      <c r="K3878" t="s">
        <v>66</v>
      </c>
      <c r="L3878" t="s">
        <v>27</v>
      </c>
      <c r="M3878" t="s">
        <v>28</v>
      </c>
      <c r="N3878" s="5">
        <v>7.2</v>
      </c>
      <c r="O3878" s="7">
        <v>2</v>
      </c>
      <c r="P3878" s="5">
        <v>5</v>
      </c>
      <c r="Q3878" s="5">
        <v>2.2000000000000002</v>
      </c>
      <c r="R3878" s="22">
        <f>Tabla1[[#This Row],[Fecha de Envío]]-Tabla1[[#This Row],[Fecha de Orden]]</f>
        <v>16</v>
      </c>
      <c r="S3878" s="24">
        <f>YEAR(Tabla1[[#This Row],[Fecha de Orden]])</f>
        <v>2023</v>
      </c>
      <c r="T3878" t="str">
        <f>VLOOKUP(Tabla1[[#This Row],[Nombre del Producto]],Tabla2[[Nombre Producto]:[Costo Unitario]],2,FALSE)</f>
        <v>Lot's O' Nuts</v>
      </c>
      <c r="U3878" t="str">
        <f>VLOOKUP(Tabla1[[#This Row],[Fábrica]],Tabla3[],4,FALSE)</f>
        <v>Arizona</v>
      </c>
    </row>
    <row r="3879" spans="1:21" x14ac:dyDescent="0.25">
      <c r="A3879" t="s">
        <v>7371</v>
      </c>
      <c r="B3879" s="3">
        <v>45031</v>
      </c>
      <c r="C3879" s="3">
        <v>45047</v>
      </c>
      <c r="D3879" t="s">
        <v>18</v>
      </c>
      <c r="E3879">
        <v>123750</v>
      </c>
      <c r="F3879" t="s">
        <v>19</v>
      </c>
      <c r="G3879" t="s">
        <v>7369</v>
      </c>
      <c r="H3879" t="s">
        <v>98</v>
      </c>
      <c r="I3879">
        <v>28052</v>
      </c>
      <c r="J3879" t="s">
        <v>22</v>
      </c>
      <c r="K3879" t="s">
        <v>66</v>
      </c>
      <c r="L3879" t="s">
        <v>45</v>
      </c>
      <c r="M3879" t="s">
        <v>46</v>
      </c>
      <c r="N3879" s="5">
        <v>24.43</v>
      </c>
      <c r="O3879" s="7">
        <v>7</v>
      </c>
      <c r="P3879" s="5">
        <v>17.43</v>
      </c>
      <c r="Q3879" s="5">
        <v>7</v>
      </c>
      <c r="R3879" s="22">
        <f>Tabla1[[#This Row],[Fecha de Envío]]-Tabla1[[#This Row],[Fecha de Orden]]</f>
        <v>16</v>
      </c>
      <c r="S3879" s="24">
        <f>YEAR(Tabla1[[#This Row],[Fecha de Orden]])</f>
        <v>2023</v>
      </c>
      <c r="T3879" t="str">
        <f>VLOOKUP(Tabla1[[#This Row],[Nombre del Producto]],Tabla2[[Nombre Producto]:[Costo Unitario]],2,FALSE)</f>
        <v>Lot's O' Nuts</v>
      </c>
      <c r="U3879" t="str">
        <f>VLOOKUP(Tabla1[[#This Row],[Fábrica]],Tabla3[],4,FALSE)</f>
        <v>Arizona</v>
      </c>
    </row>
    <row r="3880" spans="1:21" x14ac:dyDescent="0.25">
      <c r="A3880" t="s">
        <v>681</v>
      </c>
      <c r="B3880" s="3">
        <v>45032</v>
      </c>
      <c r="C3880" s="3">
        <v>45049</v>
      </c>
      <c r="D3880" t="s">
        <v>18</v>
      </c>
      <c r="E3880">
        <v>164588</v>
      </c>
      <c r="F3880" t="s">
        <v>19</v>
      </c>
      <c r="G3880" t="s">
        <v>412</v>
      </c>
      <c r="H3880" t="s">
        <v>73</v>
      </c>
      <c r="I3880">
        <v>31907</v>
      </c>
      <c r="J3880" t="s">
        <v>22</v>
      </c>
      <c r="K3880" t="s">
        <v>66</v>
      </c>
      <c r="L3880" t="s">
        <v>24</v>
      </c>
      <c r="M3880" t="s">
        <v>25</v>
      </c>
      <c r="N3880" s="5">
        <v>11.25</v>
      </c>
      <c r="O3880" s="7">
        <v>3</v>
      </c>
      <c r="P3880" s="5">
        <v>7.35</v>
      </c>
      <c r="Q3880" s="5">
        <v>3.9</v>
      </c>
      <c r="R3880" s="22">
        <f>Tabla1[[#This Row],[Fecha de Envío]]-Tabla1[[#This Row],[Fecha de Orden]]</f>
        <v>17</v>
      </c>
      <c r="S3880" s="24">
        <f>YEAR(Tabla1[[#This Row],[Fecha de Orden]])</f>
        <v>2023</v>
      </c>
      <c r="T3880" t="str">
        <f>VLOOKUP(Tabla1[[#This Row],[Nombre del Producto]],Tabla2[[Nombre Producto]:[Costo Unitario]],2,FALSE)</f>
        <v>Wicked Choccy's</v>
      </c>
      <c r="U3880" t="str">
        <f>VLOOKUP(Tabla1[[#This Row],[Fábrica]],Tabla3[],4,FALSE)</f>
        <v>Georgia</v>
      </c>
    </row>
    <row r="3881" spans="1:21" x14ac:dyDescent="0.25">
      <c r="A3881" t="s">
        <v>1287</v>
      </c>
      <c r="B3881" s="3">
        <v>45032</v>
      </c>
      <c r="C3881" s="3">
        <v>45044</v>
      </c>
      <c r="D3881" t="s">
        <v>71</v>
      </c>
      <c r="E3881">
        <v>105473</v>
      </c>
      <c r="F3881" t="s">
        <v>19</v>
      </c>
      <c r="G3881" t="s">
        <v>124</v>
      </c>
      <c r="H3881" t="s">
        <v>125</v>
      </c>
      <c r="I3881">
        <v>98115</v>
      </c>
      <c r="J3881" t="s">
        <v>22</v>
      </c>
      <c r="K3881" t="s">
        <v>23</v>
      </c>
      <c r="L3881" t="s">
        <v>36</v>
      </c>
      <c r="M3881" t="s">
        <v>37</v>
      </c>
      <c r="N3881" s="5">
        <v>9.75</v>
      </c>
      <c r="O3881" s="7">
        <v>3</v>
      </c>
      <c r="P3881" s="5">
        <v>6.33</v>
      </c>
      <c r="Q3881" s="5">
        <v>3.42</v>
      </c>
      <c r="R3881" s="22">
        <f>Tabla1[[#This Row],[Fecha de Envío]]-Tabla1[[#This Row],[Fecha de Orden]]</f>
        <v>12</v>
      </c>
      <c r="S3881" s="24">
        <f>YEAR(Tabla1[[#This Row],[Fecha de Orden]])</f>
        <v>2023</v>
      </c>
      <c r="T3881" t="str">
        <f>VLOOKUP(Tabla1[[#This Row],[Nombre del Producto]],Tabla2[[Nombre Producto]:[Costo Unitario]],2,FALSE)</f>
        <v>Wicked Choccy's</v>
      </c>
      <c r="U3881" t="str">
        <f>VLOOKUP(Tabla1[[#This Row],[Fábrica]],Tabla3[],4,FALSE)</f>
        <v>Georgia</v>
      </c>
    </row>
    <row r="3882" spans="1:21" x14ac:dyDescent="0.25">
      <c r="A3882" t="s">
        <v>1405</v>
      </c>
      <c r="B3882" s="3">
        <v>45032</v>
      </c>
      <c r="C3882" s="3">
        <v>45046</v>
      </c>
      <c r="D3882" t="s">
        <v>18</v>
      </c>
      <c r="E3882">
        <v>107440</v>
      </c>
      <c r="F3882" t="s">
        <v>19</v>
      </c>
      <c r="G3882" t="s">
        <v>207</v>
      </c>
      <c r="H3882" t="s">
        <v>306</v>
      </c>
      <c r="I3882">
        <v>8701</v>
      </c>
      <c r="J3882" t="s">
        <v>22</v>
      </c>
      <c r="K3882" t="s">
        <v>32</v>
      </c>
      <c r="L3882" t="s">
        <v>27</v>
      </c>
      <c r="M3882" t="s">
        <v>28</v>
      </c>
      <c r="N3882" s="5">
        <v>7.2</v>
      </c>
      <c r="O3882" s="7">
        <v>2</v>
      </c>
      <c r="P3882" s="5">
        <v>5</v>
      </c>
      <c r="Q3882" s="5">
        <v>2.2000000000000002</v>
      </c>
      <c r="R3882" s="22">
        <f>Tabla1[[#This Row],[Fecha de Envío]]-Tabla1[[#This Row],[Fecha de Orden]]</f>
        <v>14</v>
      </c>
      <c r="S3882" s="24">
        <f>YEAR(Tabla1[[#This Row],[Fecha de Orden]])</f>
        <v>2023</v>
      </c>
      <c r="T3882" t="str">
        <f>VLOOKUP(Tabla1[[#This Row],[Nombre del Producto]],Tabla2[[Nombre Producto]:[Costo Unitario]],2,FALSE)</f>
        <v>Lot's O' Nuts</v>
      </c>
      <c r="U3882" t="str">
        <f>VLOOKUP(Tabla1[[#This Row],[Fábrica]],Tabla3[],4,FALSE)</f>
        <v>Arizona</v>
      </c>
    </row>
    <row r="3883" spans="1:21" x14ac:dyDescent="0.25">
      <c r="A3883" t="s">
        <v>1406</v>
      </c>
      <c r="B3883" s="3">
        <v>45032</v>
      </c>
      <c r="C3883" s="3">
        <v>45046</v>
      </c>
      <c r="D3883" t="s">
        <v>18</v>
      </c>
      <c r="E3883">
        <v>107440</v>
      </c>
      <c r="F3883" t="s">
        <v>19</v>
      </c>
      <c r="G3883" t="s">
        <v>207</v>
      </c>
      <c r="H3883" t="s">
        <v>306</v>
      </c>
      <c r="I3883">
        <v>8701</v>
      </c>
      <c r="J3883" t="s">
        <v>22</v>
      </c>
      <c r="K3883" t="s">
        <v>32</v>
      </c>
      <c r="L3883" t="s">
        <v>24</v>
      </c>
      <c r="M3883" t="s">
        <v>25</v>
      </c>
      <c r="N3883" s="5">
        <v>18.75</v>
      </c>
      <c r="O3883" s="7">
        <v>5</v>
      </c>
      <c r="P3883" s="5">
        <v>12.25</v>
      </c>
      <c r="Q3883" s="5">
        <v>6.5</v>
      </c>
      <c r="R3883" s="22">
        <f>Tabla1[[#This Row],[Fecha de Envío]]-Tabla1[[#This Row],[Fecha de Orden]]</f>
        <v>14</v>
      </c>
      <c r="S3883" s="24">
        <f>YEAR(Tabla1[[#This Row],[Fecha de Orden]])</f>
        <v>2023</v>
      </c>
      <c r="T3883" t="str">
        <f>VLOOKUP(Tabla1[[#This Row],[Nombre del Producto]],Tabla2[[Nombre Producto]:[Costo Unitario]],2,FALSE)</f>
        <v>Wicked Choccy's</v>
      </c>
      <c r="U3883" t="str">
        <f>VLOOKUP(Tabla1[[#This Row],[Fábrica]],Tabla3[],4,FALSE)</f>
        <v>Georgia</v>
      </c>
    </row>
    <row r="3884" spans="1:21" x14ac:dyDescent="0.25">
      <c r="A3884" t="s">
        <v>1407</v>
      </c>
      <c r="B3884" s="3">
        <v>45032</v>
      </c>
      <c r="C3884" s="3">
        <v>45046</v>
      </c>
      <c r="D3884" t="s">
        <v>18</v>
      </c>
      <c r="E3884">
        <v>107440</v>
      </c>
      <c r="F3884" t="s">
        <v>19</v>
      </c>
      <c r="G3884" t="s">
        <v>207</v>
      </c>
      <c r="H3884" t="s">
        <v>306</v>
      </c>
      <c r="I3884">
        <v>8701</v>
      </c>
      <c r="J3884" t="s">
        <v>148</v>
      </c>
      <c r="K3884" t="s">
        <v>32</v>
      </c>
      <c r="L3884" t="s">
        <v>445</v>
      </c>
      <c r="M3884" t="s">
        <v>446</v>
      </c>
      <c r="N3884" s="5">
        <v>22.75</v>
      </c>
      <c r="O3884" s="7">
        <v>7</v>
      </c>
      <c r="P3884" s="5">
        <v>1.75</v>
      </c>
      <c r="Q3884" s="5">
        <v>21</v>
      </c>
      <c r="R3884" s="22">
        <f>Tabla1[[#This Row],[Fecha de Envío]]-Tabla1[[#This Row],[Fecha de Orden]]</f>
        <v>14</v>
      </c>
      <c r="S3884" s="24">
        <f>YEAR(Tabla1[[#This Row],[Fecha de Orden]])</f>
        <v>2023</v>
      </c>
      <c r="T3884" t="str">
        <f>VLOOKUP(Tabla1[[#This Row],[Nombre del Producto]],Tabla2[[Nombre Producto]:[Costo Unitario]],2,FALSE)</f>
        <v>The Other Factory</v>
      </c>
      <c r="U3884" t="str">
        <f>VLOOKUP(Tabla1[[#This Row],[Fábrica]],Tabla3[],4,FALSE)</f>
        <v>Tennessee</v>
      </c>
    </row>
    <row r="3885" spans="1:21" x14ac:dyDescent="0.25">
      <c r="A3885" t="s">
        <v>7019</v>
      </c>
      <c r="B3885" s="3">
        <v>45032</v>
      </c>
      <c r="C3885" s="3">
        <v>45048</v>
      </c>
      <c r="D3885" t="s">
        <v>18</v>
      </c>
      <c r="E3885">
        <v>166282</v>
      </c>
      <c r="F3885" t="s">
        <v>19</v>
      </c>
      <c r="G3885" t="s">
        <v>507</v>
      </c>
      <c r="H3885" t="s">
        <v>65</v>
      </c>
      <c r="I3885">
        <v>37211</v>
      </c>
      <c r="J3885" t="s">
        <v>22</v>
      </c>
      <c r="K3885" t="s">
        <v>66</v>
      </c>
      <c r="L3885" t="s">
        <v>36</v>
      </c>
      <c r="M3885" t="s">
        <v>37</v>
      </c>
      <c r="N3885" s="5">
        <v>22.75</v>
      </c>
      <c r="O3885" s="7">
        <v>7</v>
      </c>
      <c r="P3885" s="5">
        <v>14.77</v>
      </c>
      <c r="Q3885" s="5">
        <v>7.98</v>
      </c>
      <c r="R3885" s="22">
        <f>Tabla1[[#This Row],[Fecha de Envío]]-Tabla1[[#This Row],[Fecha de Orden]]</f>
        <v>16</v>
      </c>
      <c r="S3885" s="24">
        <f>YEAR(Tabla1[[#This Row],[Fecha de Orden]])</f>
        <v>2023</v>
      </c>
      <c r="T3885" t="str">
        <f>VLOOKUP(Tabla1[[#This Row],[Nombre del Producto]],Tabla2[[Nombre Producto]:[Costo Unitario]],2,FALSE)</f>
        <v>Wicked Choccy's</v>
      </c>
      <c r="U3885" t="str">
        <f>VLOOKUP(Tabla1[[#This Row],[Fábrica]],Tabla3[],4,FALSE)</f>
        <v>Georgia</v>
      </c>
    </row>
    <row r="3886" spans="1:21" x14ac:dyDescent="0.25">
      <c r="A3886" t="s">
        <v>1135</v>
      </c>
      <c r="B3886" s="3">
        <v>45033</v>
      </c>
      <c r="C3886" s="3">
        <v>45047</v>
      </c>
      <c r="D3886" t="s">
        <v>71</v>
      </c>
      <c r="E3886">
        <v>149111</v>
      </c>
      <c r="F3886" t="s">
        <v>19</v>
      </c>
      <c r="G3886" t="s">
        <v>1136</v>
      </c>
      <c r="H3886" t="s">
        <v>98</v>
      </c>
      <c r="I3886">
        <v>27604</v>
      </c>
      <c r="J3886" t="s">
        <v>22</v>
      </c>
      <c r="K3886" t="s">
        <v>66</v>
      </c>
      <c r="L3886" t="s">
        <v>45</v>
      </c>
      <c r="M3886" t="s">
        <v>46</v>
      </c>
      <c r="N3886" s="5">
        <v>27.92</v>
      </c>
      <c r="O3886" s="7">
        <v>8</v>
      </c>
      <c r="P3886" s="5">
        <v>19.920000000000002</v>
      </c>
      <c r="Q3886" s="5">
        <v>8</v>
      </c>
      <c r="R3886" s="22">
        <f>Tabla1[[#This Row],[Fecha de Envío]]-Tabla1[[#This Row],[Fecha de Orden]]</f>
        <v>14</v>
      </c>
      <c r="S3886" s="24">
        <f>YEAR(Tabla1[[#This Row],[Fecha de Orden]])</f>
        <v>2023</v>
      </c>
      <c r="T3886" t="str">
        <f>VLOOKUP(Tabla1[[#This Row],[Nombre del Producto]],Tabla2[[Nombre Producto]:[Costo Unitario]],2,FALSE)</f>
        <v>Lot's O' Nuts</v>
      </c>
      <c r="U3886" t="str">
        <f>VLOOKUP(Tabla1[[#This Row],[Fábrica]],Tabla3[],4,FALSE)</f>
        <v>Arizona</v>
      </c>
    </row>
    <row r="3887" spans="1:21" x14ac:dyDescent="0.25">
      <c r="A3887" t="s">
        <v>1137</v>
      </c>
      <c r="B3887" s="3">
        <v>45033</v>
      </c>
      <c r="C3887" s="3">
        <v>45047</v>
      </c>
      <c r="D3887" t="s">
        <v>71</v>
      </c>
      <c r="E3887">
        <v>149111</v>
      </c>
      <c r="F3887" t="s">
        <v>19</v>
      </c>
      <c r="G3887" t="s">
        <v>1136</v>
      </c>
      <c r="H3887" t="s">
        <v>98</v>
      </c>
      <c r="I3887">
        <v>27604</v>
      </c>
      <c r="J3887" t="s">
        <v>22</v>
      </c>
      <c r="K3887" t="s">
        <v>66</v>
      </c>
      <c r="L3887" t="s">
        <v>24</v>
      </c>
      <c r="M3887" t="s">
        <v>25</v>
      </c>
      <c r="N3887" s="5">
        <v>3.75</v>
      </c>
      <c r="O3887" s="7">
        <v>1</v>
      </c>
      <c r="P3887" s="5">
        <v>2.4500000000000002</v>
      </c>
      <c r="Q3887" s="5">
        <v>1.3</v>
      </c>
      <c r="R3887" s="22">
        <f>Tabla1[[#This Row],[Fecha de Envío]]-Tabla1[[#This Row],[Fecha de Orden]]</f>
        <v>14</v>
      </c>
      <c r="S3887" s="24">
        <f>YEAR(Tabla1[[#This Row],[Fecha de Orden]])</f>
        <v>2023</v>
      </c>
      <c r="T3887" t="str">
        <f>VLOOKUP(Tabla1[[#This Row],[Nombre del Producto]],Tabla2[[Nombre Producto]:[Costo Unitario]],2,FALSE)</f>
        <v>Wicked Choccy's</v>
      </c>
      <c r="U3887" t="str">
        <f>VLOOKUP(Tabla1[[#This Row],[Fábrica]],Tabla3[],4,FALSE)</f>
        <v>Georgia</v>
      </c>
    </row>
    <row r="3888" spans="1:21" x14ac:dyDescent="0.25">
      <c r="A3888" t="s">
        <v>2180</v>
      </c>
      <c r="B3888" s="3">
        <v>45033</v>
      </c>
      <c r="C3888" s="3">
        <v>45048</v>
      </c>
      <c r="D3888" t="s">
        <v>18</v>
      </c>
      <c r="E3888">
        <v>159415</v>
      </c>
      <c r="F3888" t="s">
        <v>19</v>
      </c>
      <c r="G3888" t="s">
        <v>931</v>
      </c>
      <c r="H3888" t="s">
        <v>65</v>
      </c>
      <c r="I3888">
        <v>38401</v>
      </c>
      <c r="J3888" t="s">
        <v>22</v>
      </c>
      <c r="K3888" t="s">
        <v>66</v>
      </c>
      <c r="L3888" t="s">
        <v>27</v>
      </c>
      <c r="M3888" t="s">
        <v>28</v>
      </c>
      <c r="N3888" s="5">
        <v>18</v>
      </c>
      <c r="O3888" s="7">
        <v>5</v>
      </c>
      <c r="P3888" s="5">
        <v>12.5</v>
      </c>
      <c r="Q3888" s="5">
        <v>5.5</v>
      </c>
      <c r="R3888" s="22">
        <f>Tabla1[[#This Row],[Fecha de Envío]]-Tabla1[[#This Row],[Fecha de Orden]]</f>
        <v>15</v>
      </c>
      <c r="S3888" s="24">
        <f>YEAR(Tabla1[[#This Row],[Fecha de Orden]])</f>
        <v>2023</v>
      </c>
      <c r="T3888" t="str">
        <f>VLOOKUP(Tabla1[[#This Row],[Nombre del Producto]],Tabla2[[Nombre Producto]:[Costo Unitario]],2,FALSE)</f>
        <v>Lot's O' Nuts</v>
      </c>
      <c r="U3888" t="str">
        <f>VLOOKUP(Tabla1[[#This Row],[Fábrica]],Tabla3[],4,FALSE)</f>
        <v>Arizona</v>
      </c>
    </row>
    <row r="3889" spans="1:21" x14ac:dyDescent="0.25">
      <c r="A3889" t="s">
        <v>4709</v>
      </c>
      <c r="B3889" s="3">
        <v>45033</v>
      </c>
      <c r="C3889" s="3">
        <v>45047</v>
      </c>
      <c r="D3889" t="s">
        <v>18</v>
      </c>
      <c r="E3889">
        <v>108735</v>
      </c>
      <c r="F3889" t="s">
        <v>19</v>
      </c>
      <c r="G3889" t="s">
        <v>207</v>
      </c>
      <c r="H3889" t="s">
        <v>21</v>
      </c>
      <c r="I3889">
        <v>90712</v>
      </c>
      <c r="J3889" t="s">
        <v>22</v>
      </c>
      <c r="K3889" t="s">
        <v>23</v>
      </c>
      <c r="L3889" t="s">
        <v>24</v>
      </c>
      <c r="M3889" t="s">
        <v>25</v>
      </c>
      <c r="N3889" s="5">
        <v>11.25</v>
      </c>
      <c r="O3889" s="7">
        <v>3</v>
      </c>
      <c r="P3889" s="5">
        <v>7.35</v>
      </c>
      <c r="Q3889" s="5">
        <v>3.9</v>
      </c>
      <c r="R3889" s="22">
        <f>Tabla1[[#This Row],[Fecha de Envío]]-Tabla1[[#This Row],[Fecha de Orden]]</f>
        <v>14</v>
      </c>
      <c r="S3889" s="24">
        <f>YEAR(Tabla1[[#This Row],[Fecha de Orden]])</f>
        <v>2023</v>
      </c>
      <c r="T3889" t="str">
        <f>VLOOKUP(Tabla1[[#This Row],[Nombre del Producto]],Tabla2[[Nombre Producto]:[Costo Unitario]],2,FALSE)</f>
        <v>Wicked Choccy's</v>
      </c>
      <c r="U3889" t="str">
        <f>VLOOKUP(Tabla1[[#This Row],[Fábrica]],Tabla3[],4,FALSE)</f>
        <v>Georgia</v>
      </c>
    </row>
    <row r="3890" spans="1:21" x14ac:dyDescent="0.25">
      <c r="A3890" t="s">
        <v>4710</v>
      </c>
      <c r="B3890" s="3">
        <v>45033</v>
      </c>
      <c r="C3890" s="3">
        <v>45047</v>
      </c>
      <c r="D3890" t="s">
        <v>18</v>
      </c>
      <c r="E3890">
        <v>108735</v>
      </c>
      <c r="F3890" t="s">
        <v>195</v>
      </c>
      <c r="G3890" t="s">
        <v>196</v>
      </c>
      <c r="H3890" t="s">
        <v>197</v>
      </c>
      <c r="I3890" t="s">
        <v>4711</v>
      </c>
      <c r="J3890" t="s">
        <v>22</v>
      </c>
      <c r="K3890" t="s">
        <v>23</v>
      </c>
      <c r="L3890" t="s">
        <v>24</v>
      </c>
      <c r="M3890" t="s">
        <v>25</v>
      </c>
      <c r="N3890" s="5">
        <v>18.75</v>
      </c>
      <c r="O3890" s="7">
        <v>5</v>
      </c>
      <c r="P3890" s="5">
        <v>12.25</v>
      </c>
      <c r="Q3890" s="5">
        <v>6.5</v>
      </c>
      <c r="R3890" s="22">
        <f>Tabla1[[#This Row],[Fecha de Envío]]-Tabla1[[#This Row],[Fecha de Orden]]</f>
        <v>14</v>
      </c>
      <c r="S3890" s="24">
        <f>YEAR(Tabla1[[#This Row],[Fecha de Orden]])</f>
        <v>2023</v>
      </c>
      <c r="T3890" t="str">
        <f>VLOOKUP(Tabla1[[#This Row],[Nombre del Producto]],Tabla2[[Nombre Producto]:[Costo Unitario]],2,FALSE)</f>
        <v>Wicked Choccy's</v>
      </c>
      <c r="U3890" t="str">
        <f>VLOOKUP(Tabla1[[#This Row],[Fábrica]],Tabla3[],4,FALSE)</f>
        <v>Georgia</v>
      </c>
    </row>
    <row r="3891" spans="1:21" x14ac:dyDescent="0.25">
      <c r="A3891" t="s">
        <v>8515</v>
      </c>
      <c r="B3891" s="3">
        <v>45033</v>
      </c>
      <c r="C3891" s="3">
        <v>45047</v>
      </c>
      <c r="D3891" t="s">
        <v>18</v>
      </c>
      <c r="E3891">
        <v>133508</v>
      </c>
      <c r="F3891" t="s">
        <v>19</v>
      </c>
      <c r="G3891" t="s">
        <v>57</v>
      </c>
      <c r="H3891" t="s">
        <v>58</v>
      </c>
      <c r="I3891">
        <v>68104</v>
      </c>
      <c r="J3891" t="s">
        <v>22</v>
      </c>
      <c r="K3891" t="s">
        <v>43</v>
      </c>
      <c r="L3891" t="s">
        <v>45</v>
      </c>
      <c r="M3891" t="s">
        <v>46</v>
      </c>
      <c r="N3891" s="5">
        <v>17.45</v>
      </c>
      <c r="O3891" s="7">
        <v>5</v>
      </c>
      <c r="P3891" s="5">
        <v>12.45</v>
      </c>
      <c r="Q3891" s="5">
        <v>5</v>
      </c>
      <c r="R3891" s="22">
        <f>Tabla1[[#This Row],[Fecha de Envío]]-Tabla1[[#This Row],[Fecha de Orden]]</f>
        <v>14</v>
      </c>
      <c r="S3891" s="24">
        <f>YEAR(Tabla1[[#This Row],[Fecha de Orden]])</f>
        <v>2023</v>
      </c>
      <c r="T3891" t="str">
        <f>VLOOKUP(Tabla1[[#This Row],[Nombre del Producto]],Tabla2[[Nombre Producto]:[Costo Unitario]],2,FALSE)</f>
        <v>Lot's O' Nuts</v>
      </c>
      <c r="U3891" t="str">
        <f>VLOOKUP(Tabla1[[#This Row],[Fábrica]],Tabla3[],4,FALSE)</f>
        <v>Arizona</v>
      </c>
    </row>
    <row r="3892" spans="1:21" x14ac:dyDescent="0.25">
      <c r="A3892" t="s">
        <v>2111</v>
      </c>
      <c r="B3892" s="3">
        <v>45034</v>
      </c>
      <c r="C3892" s="3">
        <v>45049</v>
      </c>
      <c r="D3892" t="s">
        <v>18</v>
      </c>
      <c r="E3892">
        <v>155551</v>
      </c>
      <c r="F3892" t="s">
        <v>19</v>
      </c>
      <c r="G3892" t="s">
        <v>2112</v>
      </c>
      <c r="H3892" t="s">
        <v>173</v>
      </c>
      <c r="I3892">
        <v>60126</v>
      </c>
      <c r="J3892" t="s">
        <v>22</v>
      </c>
      <c r="K3892" t="s">
        <v>43</v>
      </c>
      <c r="L3892" t="s">
        <v>45</v>
      </c>
      <c r="M3892" t="s">
        <v>46</v>
      </c>
      <c r="N3892" s="5">
        <v>6.98</v>
      </c>
      <c r="O3892" s="7">
        <v>2</v>
      </c>
      <c r="P3892" s="5">
        <v>4.9800000000000004</v>
      </c>
      <c r="Q3892" s="5">
        <v>2</v>
      </c>
      <c r="R3892" s="22">
        <f>Tabla1[[#This Row],[Fecha de Envío]]-Tabla1[[#This Row],[Fecha de Orden]]</f>
        <v>15</v>
      </c>
      <c r="S3892" s="24">
        <f>YEAR(Tabla1[[#This Row],[Fecha de Orden]])</f>
        <v>2023</v>
      </c>
      <c r="T3892" t="str">
        <f>VLOOKUP(Tabla1[[#This Row],[Nombre del Producto]],Tabla2[[Nombre Producto]:[Costo Unitario]],2,FALSE)</f>
        <v>Lot's O' Nuts</v>
      </c>
      <c r="U3892" t="str">
        <f>VLOOKUP(Tabla1[[#This Row],[Fábrica]],Tabla3[],4,FALSE)</f>
        <v>Arizona</v>
      </c>
    </row>
    <row r="3893" spans="1:21" x14ac:dyDescent="0.25">
      <c r="A3893" t="s">
        <v>2113</v>
      </c>
      <c r="B3893" s="3">
        <v>45034</v>
      </c>
      <c r="C3893" s="3">
        <v>45049</v>
      </c>
      <c r="D3893" t="s">
        <v>18</v>
      </c>
      <c r="E3893">
        <v>155551</v>
      </c>
      <c r="F3893" t="s">
        <v>19</v>
      </c>
      <c r="G3893" t="s">
        <v>2112</v>
      </c>
      <c r="H3893" t="s">
        <v>173</v>
      </c>
      <c r="I3893">
        <v>60126</v>
      </c>
      <c r="J3893" t="s">
        <v>22</v>
      </c>
      <c r="K3893" t="s">
        <v>43</v>
      </c>
      <c r="L3893" t="s">
        <v>24</v>
      </c>
      <c r="M3893" t="s">
        <v>25</v>
      </c>
      <c r="N3893" s="5">
        <v>11.25</v>
      </c>
      <c r="O3893" s="7">
        <v>3</v>
      </c>
      <c r="P3893" s="5">
        <v>7.35</v>
      </c>
      <c r="Q3893" s="5">
        <v>3.9</v>
      </c>
      <c r="R3893" s="22">
        <f>Tabla1[[#This Row],[Fecha de Envío]]-Tabla1[[#This Row],[Fecha de Orden]]</f>
        <v>15</v>
      </c>
      <c r="S3893" s="24">
        <f>YEAR(Tabla1[[#This Row],[Fecha de Orden]])</f>
        <v>2023</v>
      </c>
      <c r="T3893" t="str">
        <f>VLOOKUP(Tabla1[[#This Row],[Nombre del Producto]],Tabla2[[Nombre Producto]:[Costo Unitario]],2,FALSE)</f>
        <v>Wicked Choccy's</v>
      </c>
      <c r="U3893" t="str">
        <f>VLOOKUP(Tabla1[[#This Row],[Fábrica]],Tabla3[],4,FALSE)</f>
        <v>Georgia</v>
      </c>
    </row>
    <row r="3894" spans="1:21" x14ac:dyDescent="0.25">
      <c r="A3894" t="s">
        <v>2261</v>
      </c>
      <c r="B3894" s="3">
        <v>45034</v>
      </c>
      <c r="C3894" s="3">
        <v>45049</v>
      </c>
      <c r="D3894" t="s">
        <v>18</v>
      </c>
      <c r="E3894">
        <v>144785</v>
      </c>
      <c r="F3894" t="s">
        <v>19</v>
      </c>
      <c r="G3894" t="s">
        <v>30</v>
      </c>
      <c r="H3894" t="s">
        <v>31</v>
      </c>
      <c r="I3894">
        <v>10009</v>
      </c>
      <c r="J3894" t="s">
        <v>22</v>
      </c>
      <c r="K3894" t="s">
        <v>32</v>
      </c>
      <c r="L3894" t="s">
        <v>36</v>
      </c>
      <c r="M3894" t="s">
        <v>37</v>
      </c>
      <c r="N3894" s="5">
        <v>9.75</v>
      </c>
      <c r="O3894" s="7">
        <v>3</v>
      </c>
      <c r="P3894" s="5">
        <v>6.33</v>
      </c>
      <c r="Q3894" s="5">
        <v>3.42</v>
      </c>
      <c r="R3894" s="22">
        <f>Tabla1[[#This Row],[Fecha de Envío]]-Tabla1[[#This Row],[Fecha de Orden]]</f>
        <v>15</v>
      </c>
      <c r="S3894" s="24">
        <f>YEAR(Tabla1[[#This Row],[Fecha de Orden]])</f>
        <v>2023</v>
      </c>
      <c r="T3894" t="str">
        <f>VLOOKUP(Tabla1[[#This Row],[Nombre del Producto]],Tabla2[[Nombre Producto]:[Costo Unitario]],2,FALSE)</f>
        <v>Wicked Choccy's</v>
      </c>
      <c r="U3894" t="str">
        <f>VLOOKUP(Tabla1[[#This Row],[Fábrica]],Tabla3[],4,FALSE)</f>
        <v>Georgia</v>
      </c>
    </row>
    <row r="3895" spans="1:21" x14ac:dyDescent="0.25">
      <c r="A3895" t="s">
        <v>7538</v>
      </c>
      <c r="B3895" s="3">
        <v>45034</v>
      </c>
      <c r="C3895" s="3">
        <v>45048</v>
      </c>
      <c r="D3895" t="s">
        <v>18</v>
      </c>
      <c r="E3895">
        <v>139381</v>
      </c>
      <c r="F3895" t="s">
        <v>19</v>
      </c>
      <c r="G3895" t="s">
        <v>571</v>
      </c>
      <c r="H3895" t="s">
        <v>133</v>
      </c>
      <c r="I3895">
        <v>23320</v>
      </c>
      <c r="J3895" t="s">
        <v>22</v>
      </c>
      <c r="K3895" t="s">
        <v>66</v>
      </c>
      <c r="L3895" t="s">
        <v>36</v>
      </c>
      <c r="M3895" t="s">
        <v>37</v>
      </c>
      <c r="N3895" s="5">
        <v>13</v>
      </c>
      <c r="O3895" s="7">
        <v>4</v>
      </c>
      <c r="P3895" s="5">
        <v>8.44</v>
      </c>
      <c r="Q3895" s="5">
        <v>4.5599999999999996</v>
      </c>
      <c r="R3895" s="22">
        <f>Tabla1[[#This Row],[Fecha de Envío]]-Tabla1[[#This Row],[Fecha de Orden]]</f>
        <v>14</v>
      </c>
      <c r="S3895" s="24">
        <f>YEAR(Tabla1[[#This Row],[Fecha de Orden]])</f>
        <v>2023</v>
      </c>
      <c r="T3895" t="str">
        <f>VLOOKUP(Tabla1[[#This Row],[Nombre del Producto]],Tabla2[[Nombre Producto]:[Costo Unitario]],2,FALSE)</f>
        <v>Wicked Choccy's</v>
      </c>
      <c r="U3895" t="str">
        <f>VLOOKUP(Tabla1[[#This Row],[Fábrica]],Tabla3[],4,FALSE)</f>
        <v>Georgia</v>
      </c>
    </row>
    <row r="3896" spans="1:21" x14ac:dyDescent="0.25">
      <c r="A3896" t="s">
        <v>8752</v>
      </c>
      <c r="B3896" s="3">
        <v>45034</v>
      </c>
      <c r="C3896" s="3">
        <v>45049</v>
      </c>
      <c r="D3896" t="s">
        <v>18</v>
      </c>
      <c r="E3896">
        <v>125087</v>
      </c>
      <c r="F3896" t="s">
        <v>19</v>
      </c>
      <c r="G3896" t="s">
        <v>159</v>
      </c>
      <c r="H3896" t="s">
        <v>42</v>
      </c>
      <c r="I3896">
        <v>77070</v>
      </c>
      <c r="J3896" t="s">
        <v>22</v>
      </c>
      <c r="K3896" t="s">
        <v>43</v>
      </c>
      <c r="L3896" t="s">
        <v>45</v>
      </c>
      <c r="M3896" t="s">
        <v>46</v>
      </c>
      <c r="N3896" s="5">
        <v>13.96</v>
      </c>
      <c r="O3896" s="7">
        <v>4</v>
      </c>
      <c r="P3896" s="5">
        <v>9.9600000000000009</v>
      </c>
      <c r="Q3896" s="5">
        <v>4</v>
      </c>
      <c r="R3896" s="22">
        <f>Tabla1[[#This Row],[Fecha de Envío]]-Tabla1[[#This Row],[Fecha de Orden]]</f>
        <v>15</v>
      </c>
      <c r="S3896" s="24">
        <f>YEAR(Tabla1[[#This Row],[Fecha de Orden]])</f>
        <v>2023</v>
      </c>
      <c r="T3896" t="str">
        <f>VLOOKUP(Tabla1[[#This Row],[Nombre del Producto]],Tabla2[[Nombre Producto]:[Costo Unitario]],2,FALSE)</f>
        <v>Lot's O' Nuts</v>
      </c>
      <c r="U3896" t="str">
        <f>VLOOKUP(Tabla1[[#This Row],[Fábrica]],Tabla3[],4,FALSE)</f>
        <v>Arizona</v>
      </c>
    </row>
    <row r="3897" spans="1:21" x14ac:dyDescent="0.25">
      <c r="A3897" t="s">
        <v>8753</v>
      </c>
      <c r="B3897" s="3">
        <v>45034</v>
      </c>
      <c r="C3897" s="3">
        <v>45049</v>
      </c>
      <c r="D3897" t="s">
        <v>18</v>
      </c>
      <c r="E3897">
        <v>125087</v>
      </c>
      <c r="F3897" t="s">
        <v>19</v>
      </c>
      <c r="G3897" t="s">
        <v>159</v>
      </c>
      <c r="H3897" t="s">
        <v>42</v>
      </c>
      <c r="I3897">
        <v>77070</v>
      </c>
      <c r="J3897" t="s">
        <v>22</v>
      </c>
      <c r="K3897" t="s">
        <v>43</v>
      </c>
      <c r="L3897" t="s">
        <v>27</v>
      </c>
      <c r="M3897" t="s">
        <v>28</v>
      </c>
      <c r="N3897" s="5">
        <v>18</v>
      </c>
      <c r="O3897" s="7">
        <v>5</v>
      </c>
      <c r="P3897" s="5">
        <v>12.5</v>
      </c>
      <c r="Q3897" s="5">
        <v>5.5</v>
      </c>
      <c r="R3897" s="22">
        <f>Tabla1[[#This Row],[Fecha de Envío]]-Tabla1[[#This Row],[Fecha de Orden]]</f>
        <v>15</v>
      </c>
      <c r="S3897" s="24">
        <f>YEAR(Tabla1[[#This Row],[Fecha de Orden]])</f>
        <v>2023</v>
      </c>
      <c r="T3897" t="str">
        <f>VLOOKUP(Tabla1[[#This Row],[Nombre del Producto]],Tabla2[[Nombre Producto]:[Costo Unitario]],2,FALSE)</f>
        <v>Lot's O' Nuts</v>
      </c>
      <c r="U3897" t="str">
        <f>VLOOKUP(Tabla1[[#This Row],[Fábrica]],Tabla3[],4,FALSE)</f>
        <v>Arizona</v>
      </c>
    </row>
    <row r="3898" spans="1:21" x14ac:dyDescent="0.25">
      <c r="A3898" t="s">
        <v>8754</v>
      </c>
      <c r="B3898" s="3">
        <v>45034</v>
      </c>
      <c r="C3898" s="3">
        <v>45049</v>
      </c>
      <c r="D3898" t="s">
        <v>18</v>
      </c>
      <c r="E3898">
        <v>125087</v>
      </c>
      <c r="F3898" t="s">
        <v>19</v>
      </c>
      <c r="G3898" t="s">
        <v>159</v>
      </c>
      <c r="H3898" t="s">
        <v>42</v>
      </c>
      <c r="I3898">
        <v>77070</v>
      </c>
      <c r="J3898" t="s">
        <v>22</v>
      </c>
      <c r="K3898" t="s">
        <v>43</v>
      </c>
      <c r="L3898" t="s">
        <v>36</v>
      </c>
      <c r="M3898" t="s">
        <v>37</v>
      </c>
      <c r="N3898" s="5">
        <v>9.75</v>
      </c>
      <c r="O3898" s="7">
        <v>3</v>
      </c>
      <c r="P3898" s="5">
        <v>6.33</v>
      </c>
      <c r="Q3898" s="5">
        <v>3.42</v>
      </c>
      <c r="R3898" s="22">
        <f>Tabla1[[#This Row],[Fecha de Envío]]-Tabla1[[#This Row],[Fecha de Orden]]</f>
        <v>15</v>
      </c>
      <c r="S3898" s="24">
        <f>YEAR(Tabla1[[#This Row],[Fecha de Orden]])</f>
        <v>2023</v>
      </c>
      <c r="T3898" t="str">
        <f>VLOOKUP(Tabla1[[#This Row],[Nombre del Producto]],Tabla2[[Nombre Producto]:[Costo Unitario]],2,FALSE)</f>
        <v>Wicked Choccy's</v>
      </c>
      <c r="U3898" t="str">
        <f>VLOOKUP(Tabla1[[#This Row],[Fábrica]],Tabla3[],4,FALSE)</f>
        <v>Georgia</v>
      </c>
    </row>
    <row r="3899" spans="1:21" x14ac:dyDescent="0.25">
      <c r="A3899" t="s">
        <v>3743</v>
      </c>
      <c r="B3899" s="3">
        <v>45035</v>
      </c>
      <c r="C3899" s="3">
        <v>45051</v>
      </c>
      <c r="D3899" t="s">
        <v>18</v>
      </c>
      <c r="E3899">
        <v>161396</v>
      </c>
      <c r="F3899" t="s">
        <v>19</v>
      </c>
      <c r="G3899" t="s">
        <v>412</v>
      </c>
      <c r="H3899" t="s">
        <v>210</v>
      </c>
      <c r="I3899">
        <v>43229</v>
      </c>
      <c r="J3899" t="s">
        <v>22</v>
      </c>
      <c r="K3899" t="s">
        <v>32</v>
      </c>
      <c r="L3899" t="s">
        <v>24</v>
      </c>
      <c r="M3899" t="s">
        <v>25</v>
      </c>
      <c r="N3899" s="5">
        <v>7.5</v>
      </c>
      <c r="O3899" s="7">
        <v>2</v>
      </c>
      <c r="P3899" s="5">
        <v>4.9000000000000004</v>
      </c>
      <c r="Q3899" s="5">
        <v>2.6</v>
      </c>
      <c r="R3899" s="22">
        <f>Tabla1[[#This Row],[Fecha de Envío]]-Tabla1[[#This Row],[Fecha de Orden]]</f>
        <v>16</v>
      </c>
      <c r="S3899" s="24">
        <f>YEAR(Tabla1[[#This Row],[Fecha de Orden]])</f>
        <v>2023</v>
      </c>
      <c r="T3899" t="str">
        <f>VLOOKUP(Tabla1[[#This Row],[Nombre del Producto]],Tabla2[[Nombre Producto]:[Costo Unitario]],2,FALSE)</f>
        <v>Wicked Choccy's</v>
      </c>
      <c r="U3899" t="str">
        <f>VLOOKUP(Tabla1[[#This Row],[Fábrica]],Tabla3[],4,FALSE)</f>
        <v>Georgia</v>
      </c>
    </row>
    <row r="3900" spans="1:21" x14ac:dyDescent="0.25">
      <c r="A3900" t="s">
        <v>3744</v>
      </c>
      <c r="B3900" s="3">
        <v>45035</v>
      </c>
      <c r="C3900" s="3">
        <v>45051</v>
      </c>
      <c r="D3900" t="s">
        <v>18</v>
      </c>
      <c r="E3900">
        <v>161396</v>
      </c>
      <c r="F3900" t="s">
        <v>19</v>
      </c>
      <c r="G3900" t="s">
        <v>412</v>
      </c>
      <c r="H3900" t="s">
        <v>210</v>
      </c>
      <c r="I3900">
        <v>43229</v>
      </c>
      <c r="J3900" t="s">
        <v>22</v>
      </c>
      <c r="K3900" t="s">
        <v>32</v>
      </c>
      <c r="L3900" t="s">
        <v>33</v>
      </c>
      <c r="M3900" t="s">
        <v>34</v>
      </c>
      <c r="N3900" s="5">
        <v>18</v>
      </c>
      <c r="O3900" s="7">
        <v>5</v>
      </c>
      <c r="P3900" s="5">
        <v>12</v>
      </c>
      <c r="Q3900" s="5">
        <v>6</v>
      </c>
      <c r="R3900" s="22">
        <f>Tabla1[[#This Row],[Fecha de Envío]]-Tabla1[[#This Row],[Fecha de Orden]]</f>
        <v>16</v>
      </c>
      <c r="S3900" s="24">
        <f>YEAR(Tabla1[[#This Row],[Fecha de Orden]])</f>
        <v>2023</v>
      </c>
      <c r="T3900" t="str">
        <f>VLOOKUP(Tabla1[[#This Row],[Nombre del Producto]],Tabla2[[Nombre Producto]:[Costo Unitario]],2,FALSE)</f>
        <v>Lot's O' Nuts</v>
      </c>
      <c r="U3900" t="str">
        <f>VLOOKUP(Tabla1[[#This Row],[Fábrica]],Tabla3[],4,FALSE)</f>
        <v>Arizona</v>
      </c>
    </row>
    <row r="3901" spans="1:21" x14ac:dyDescent="0.25">
      <c r="A3901" t="s">
        <v>4785</v>
      </c>
      <c r="B3901" s="3">
        <v>45035</v>
      </c>
      <c r="C3901" s="3">
        <v>45050</v>
      </c>
      <c r="D3901" t="s">
        <v>71</v>
      </c>
      <c r="E3901">
        <v>115819</v>
      </c>
      <c r="F3901" t="s">
        <v>19</v>
      </c>
      <c r="G3901" t="s">
        <v>53</v>
      </c>
      <c r="H3901" t="s">
        <v>21</v>
      </c>
      <c r="I3901">
        <v>90049</v>
      </c>
      <c r="J3901" t="s">
        <v>22</v>
      </c>
      <c r="K3901" t="s">
        <v>23</v>
      </c>
      <c r="L3901" t="s">
        <v>33</v>
      </c>
      <c r="M3901" t="s">
        <v>34</v>
      </c>
      <c r="N3901" s="5">
        <v>10.8</v>
      </c>
      <c r="O3901" s="7">
        <v>3</v>
      </c>
      <c r="P3901" s="5">
        <v>7.2</v>
      </c>
      <c r="Q3901" s="5">
        <v>3.6</v>
      </c>
      <c r="R3901" s="22">
        <f>Tabla1[[#This Row],[Fecha de Envío]]-Tabla1[[#This Row],[Fecha de Orden]]</f>
        <v>15</v>
      </c>
      <c r="S3901" s="24">
        <f>YEAR(Tabla1[[#This Row],[Fecha de Orden]])</f>
        <v>2023</v>
      </c>
      <c r="T3901" t="str">
        <f>VLOOKUP(Tabla1[[#This Row],[Nombre del Producto]],Tabla2[[Nombre Producto]:[Costo Unitario]],2,FALSE)</f>
        <v>Lot's O' Nuts</v>
      </c>
      <c r="U3901" t="str">
        <f>VLOOKUP(Tabla1[[#This Row],[Fábrica]],Tabla3[],4,FALSE)</f>
        <v>Arizona</v>
      </c>
    </row>
    <row r="3902" spans="1:21" x14ac:dyDescent="0.25">
      <c r="A3902" t="s">
        <v>4786</v>
      </c>
      <c r="B3902" s="3">
        <v>45035</v>
      </c>
      <c r="C3902" s="3">
        <v>45050</v>
      </c>
      <c r="D3902" t="s">
        <v>71</v>
      </c>
      <c r="E3902">
        <v>115819</v>
      </c>
      <c r="F3902" t="s">
        <v>19</v>
      </c>
      <c r="G3902" t="s">
        <v>53</v>
      </c>
      <c r="H3902" t="s">
        <v>21</v>
      </c>
      <c r="I3902">
        <v>90049</v>
      </c>
      <c r="J3902" t="s">
        <v>22</v>
      </c>
      <c r="K3902" t="s">
        <v>23</v>
      </c>
      <c r="L3902" t="s">
        <v>45</v>
      </c>
      <c r="M3902" t="s">
        <v>46</v>
      </c>
      <c r="N3902" s="5">
        <v>17.45</v>
      </c>
      <c r="O3902" s="7">
        <v>5</v>
      </c>
      <c r="P3902" s="5">
        <v>12.45</v>
      </c>
      <c r="Q3902" s="5">
        <v>5</v>
      </c>
      <c r="R3902" s="22">
        <f>Tabla1[[#This Row],[Fecha de Envío]]-Tabla1[[#This Row],[Fecha de Orden]]</f>
        <v>15</v>
      </c>
      <c r="S3902" s="24">
        <f>YEAR(Tabla1[[#This Row],[Fecha de Orden]])</f>
        <v>2023</v>
      </c>
      <c r="T3902" t="str">
        <f>VLOOKUP(Tabla1[[#This Row],[Nombre del Producto]],Tabla2[[Nombre Producto]:[Costo Unitario]],2,FALSE)</f>
        <v>Lot's O' Nuts</v>
      </c>
      <c r="U3902" t="str">
        <f>VLOOKUP(Tabla1[[#This Row],[Fábrica]],Tabla3[],4,FALSE)</f>
        <v>Arizona</v>
      </c>
    </row>
    <row r="3903" spans="1:21" x14ac:dyDescent="0.25">
      <c r="A3903" t="s">
        <v>4787</v>
      </c>
      <c r="B3903" s="3">
        <v>45035</v>
      </c>
      <c r="C3903" s="3">
        <v>45050</v>
      </c>
      <c r="D3903" t="s">
        <v>71</v>
      </c>
      <c r="E3903">
        <v>115819</v>
      </c>
      <c r="F3903" t="s">
        <v>19</v>
      </c>
      <c r="G3903" t="s">
        <v>53</v>
      </c>
      <c r="H3903" t="s">
        <v>21</v>
      </c>
      <c r="I3903">
        <v>90049</v>
      </c>
      <c r="J3903" t="s">
        <v>22</v>
      </c>
      <c r="K3903" t="s">
        <v>23</v>
      </c>
      <c r="L3903" t="s">
        <v>27</v>
      </c>
      <c r="M3903" t="s">
        <v>28</v>
      </c>
      <c r="N3903" s="5">
        <v>3.6</v>
      </c>
      <c r="O3903" s="7">
        <v>1</v>
      </c>
      <c r="P3903" s="5">
        <v>2.5</v>
      </c>
      <c r="Q3903" s="5">
        <v>1.1000000000000001</v>
      </c>
      <c r="R3903" s="22">
        <f>Tabla1[[#This Row],[Fecha de Envío]]-Tabla1[[#This Row],[Fecha de Orden]]</f>
        <v>15</v>
      </c>
      <c r="S3903" s="24">
        <f>YEAR(Tabla1[[#This Row],[Fecha de Orden]])</f>
        <v>2023</v>
      </c>
      <c r="T3903" t="str">
        <f>VLOOKUP(Tabla1[[#This Row],[Nombre del Producto]],Tabla2[[Nombre Producto]:[Costo Unitario]],2,FALSE)</f>
        <v>Lot's O' Nuts</v>
      </c>
      <c r="U3903" t="str">
        <f>VLOOKUP(Tabla1[[#This Row],[Fábrica]],Tabla3[],4,FALSE)</f>
        <v>Arizona</v>
      </c>
    </row>
    <row r="3904" spans="1:21" x14ac:dyDescent="0.25">
      <c r="A3904" t="s">
        <v>4788</v>
      </c>
      <c r="B3904" s="3">
        <v>45035</v>
      </c>
      <c r="C3904" s="3">
        <v>45050</v>
      </c>
      <c r="D3904" t="s">
        <v>71</v>
      </c>
      <c r="E3904">
        <v>115819</v>
      </c>
      <c r="F3904" t="s">
        <v>19</v>
      </c>
      <c r="G3904" t="s">
        <v>53</v>
      </c>
      <c r="H3904" t="s">
        <v>21</v>
      </c>
      <c r="I3904">
        <v>90049</v>
      </c>
      <c r="J3904" t="s">
        <v>22</v>
      </c>
      <c r="K3904" t="s">
        <v>23</v>
      </c>
      <c r="L3904" t="s">
        <v>36</v>
      </c>
      <c r="M3904" t="s">
        <v>37</v>
      </c>
      <c r="N3904" s="5">
        <v>16.25</v>
      </c>
      <c r="O3904" s="7">
        <v>5</v>
      </c>
      <c r="P3904" s="5">
        <v>10.55</v>
      </c>
      <c r="Q3904" s="5">
        <v>5.7</v>
      </c>
      <c r="R3904" s="22">
        <f>Tabla1[[#This Row],[Fecha de Envío]]-Tabla1[[#This Row],[Fecha de Orden]]</f>
        <v>15</v>
      </c>
      <c r="S3904" s="24">
        <f>YEAR(Tabla1[[#This Row],[Fecha de Orden]])</f>
        <v>2023</v>
      </c>
      <c r="T3904" t="str">
        <f>VLOOKUP(Tabla1[[#This Row],[Nombre del Producto]],Tabla2[[Nombre Producto]:[Costo Unitario]],2,FALSE)</f>
        <v>Wicked Choccy's</v>
      </c>
      <c r="U3904" t="str">
        <f>VLOOKUP(Tabla1[[#This Row],[Fábrica]],Tabla3[],4,FALSE)</f>
        <v>Georgia</v>
      </c>
    </row>
    <row r="3905" spans="1:21" x14ac:dyDescent="0.25">
      <c r="A3905" t="s">
        <v>5298</v>
      </c>
      <c r="B3905" s="3">
        <v>45035</v>
      </c>
      <c r="C3905" s="3">
        <v>45052</v>
      </c>
      <c r="D3905" t="s">
        <v>18</v>
      </c>
      <c r="E3905">
        <v>109666</v>
      </c>
      <c r="F3905" t="s">
        <v>19</v>
      </c>
      <c r="G3905" t="s">
        <v>30</v>
      </c>
      <c r="H3905" t="s">
        <v>31</v>
      </c>
      <c r="I3905">
        <v>10035</v>
      </c>
      <c r="J3905" t="s">
        <v>22</v>
      </c>
      <c r="K3905" t="s">
        <v>32</v>
      </c>
      <c r="L3905" t="s">
        <v>27</v>
      </c>
      <c r="M3905" t="s">
        <v>28</v>
      </c>
      <c r="N3905" s="5">
        <v>7.2</v>
      </c>
      <c r="O3905" s="7">
        <v>2</v>
      </c>
      <c r="P3905" s="5">
        <v>5</v>
      </c>
      <c r="Q3905" s="5">
        <v>2.2000000000000002</v>
      </c>
      <c r="R3905" s="22">
        <f>Tabla1[[#This Row],[Fecha de Envío]]-Tabla1[[#This Row],[Fecha de Orden]]</f>
        <v>17</v>
      </c>
      <c r="S3905" s="24">
        <f>YEAR(Tabla1[[#This Row],[Fecha de Orden]])</f>
        <v>2023</v>
      </c>
      <c r="T3905" t="str">
        <f>VLOOKUP(Tabla1[[#This Row],[Nombre del Producto]],Tabla2[[Nombre Producto]:[Costo Unitario]],2,FALSE)</f>
        <v>Lot's O' Nuts</v>
      </c>
      <c r="U3905" t="str">
        <f>VLOOKUP(Tabla1[[#This Row],[Fábrica]],Tabla3[],4,FALSE)</f>
        <v>Arizona</v>
      </c>
    </row>
    <row r="3906" spans="1:21" x14ac:dyDescent="0.25">
      <c r="A3906" t="s">
        <v>5299</v>
      </c>
      <c r="B3906" s="3">
        <v>45035</v>
      </c>
      <c r="C3906" s="3">
        <v>45052</v>
      </c>
      <c r="D3906" t="s">
        <v>18</v>
      </c>
      <c r="E3906">
        <v>109666</v>
      </c>
      <c r="F3906" t="s">
        <v>19</v>
      </c>
      <c r="G3906" t="s">
        <v>30</v>
      </c>
      <c r="H3906" t="s">
        <v>31</v>
      </c>
      <c r="I3906">
        <v>10035</v>
      </c>
      <c r="J3906" t="s">
        <v>22</v>
      </c>
      <c r="K3906" t="s">
        <v>32</v>
      </c>
      <c r="L3906" t="s">
        <v>45</v>
      </c>
      <c r="M3906" t="s">
        <v>46</v>
      </c>
      <c r="N3906" s="5">
        <v>6.98</v>
      </c>
      <c r="O3906" s="7">
        <v>2</v>
      </c>
      <c r="P3906" s="5">
        <v>4.9800000000000004</v>
      </c>
      <c r="Q3906" s="5">
        <v>2</v>
      </c>
      <c r="R3906" s="22">
        <f>Tabla1[[#This Row],[Fecha de Envío]]-Tabla1[[#This Row],[Fecha de Orden]]</f>
        <v>17</v>
      </c>
      <c r="S3906" s="24">
        <f>YEAR(Tabla1[[#This Row],[Fecha de Orden]])</f>
        <v>2023</v>
      </c>
      <c r="T3906" t="str">
        <f>VLOOKUP(Tabla1[[#This Row],[Nombre del Producto]],Tabla2[[Nombre Producto]:[Costo Unitario]],2,FALSE)</f>
        <v>Lot's O' Nuts</v>
      </c>
      <c r="U3906" t="str">
        <f>VLOOKUP(Tabla1[[#This Row],[Fábrica]],Tabla3[],4,FALSE)</f>
        <v>Arizona</v>
      </c>
    </row>
    <row r="3907" spans="1:21" x14ac:dyDescent="0.25">
      <c r="A3907" t="s">
        <v>5300</v>
      </c>
      <c r="B3907" s="3">
        <v>45035</v>
      </c>
      <c r="C3907" s="3">
        <v>45052</v>
      </c>
      <c r="D3907" t="s">
        <v>18</v>
      </c>
      <c r="E3907">
        <v>109666</v>
      </c>
      <c r="F3907" t="s">
        <v>19</v>
      </c>
      <c r="G3907" t="s">
        <v>30</v>
      </c>
      <c r="H3907" t="s">
        <v>31</v>
      </c>
      <c r="I3907">
        <v>10035</v>
      </c>
      <c r="J3907" t="s">
        <v>22</v>
      </c>
      <c r="K3907" t="s">
        <v>32</v>
      </c>
      <c r="L3907" t="s">
        <v>36</v>
      </c>
      <c r="M3907" t="s">
        <v>37</v>
      </c>
      <c r="N3907" s="5">
        <v>6.5</v>
      </c>
      <c r="O3907" s="7">
        <v>2</v>
      </c>
      <c r="P3907" s="5">
        <v>4.22</v>
      </c>
      <c r="Q3907" s="5">
        <v>2.2799999999999998</v>
      </c>
      <c r="R3907" s="22">
        <f>Tabla1[[#This Row],[Fecha de Envío]]-Tabla1[[#This Row],[Fecha de Orden]]</f>
        <v>17</v>
      </c>
      <c r="S3907" s="24">
        <f>YEAR(Tabla1[[#This Row],[Fecha de Orden]])</f>
        <v>2023</v>
      </c>
      <c r="T3907" t="str">
        <f>VLOOKUP(Tabla1[[#This Row],[Nombre del Producto]],Tabla2[[Nombre Producto]:[Costo Unitario]],2,FALSE)</f>
        <v>Wicked Choccy's</v>
      </c>
      <c r="U3907" t="str">
        <f>VLOOKUP(Tabla1[[#This Row],[Fábrica]],Tabla3[],4,FALSE)</f>
        <v>Georgia</v>
      </c>
    </row>
    <row r="3908" spans="1:21" x14ac:dyDescent="0.25">
      <c r="A3908" t="s">
        <v>5301</v>
      </c>
      <c r="B3908" s="3">
        <v>45035</v>
      </c>
      <c r="C3908" s="3">
        <v>45052</v>
      </c>
      <c r="D3908" t="s">
        <v>18</v>
      </c>
      <c r="E3908">
        <v>109666</v>
      </c>
      <c r="F3908" t="s">
        <v>19</v>
      </c>
      <c r="G3908" t="s">
        <v>30</v>
      </c>
      <c r="H3908" t="s">
        <v>31</v>
      </c>
      <c r="I3908">
        <v>10035</v>
      </c>
      <c r="J3908" t="s">
        <v>22</v>
      </c>
      <c r="K3908" t="s">
        <v>32</v>
      </c>
      <c r="L3908" t="s">
        <v>24</v>
      </c>
      <c r="M3908" t="s">
        <v>25</v>
      </c>
      <c r="N3908" s="5">
        <v>7.5</v>
      </c>
      <c r="O3908" s="7">
        <v>2</v>
      </c>
      <c r="P3908" s="5">
        <v>4.9000000000000004</v>
      </c>
      <c r="Q3908" s="5">
        <v>2.6</v>
      </c>
      <c r="R3908" s="22">
        <f>Tabla1[[#This Row],[Fecha de Envío]]-Tabla1[[#This Row],[Fecha de Orden]]</f>
        <v>17</v>
      </c>
      <c r="S3908" s="24">
        <f>YEAR(Tabla1[[#This Row],[Fecha de Orden]])</f>
        <v>2023</v>
      </c>
      <c r="T3908" t="str">
        <f>VLOOKUP(Tabla1[[#This Row],[Nombre del Producto]],Tabla2[[Nombre Producto]:[Costo Unitario]],2,FALSE)</f>
        <v>Wicked Choccy's</v>
      </c>
      <c r="U3908" t="str">
        <f>VLOOKUP(Tabla1[[#This Row],[Fábrica]],Tabla3[],4,FALSE)</f>
        <v>Georgia</v>
      </c>
    </row>
    <row r="3909" spans="1:21" x14ac:dyDescent="0.25">
      <c r="A3909" t="s">
        <v>1505</v>
      </c>
      <c r="B3909" s="3">
        <v>45037</v>
      </c>
      <c r="C3909" s="3">
        <v>45047</v>
      </c>
      <c r="D3909" t="s">
        <v>82</v>
      </c>
      <c r="E3909">
        <v>146423</v>
      </c>
      <c r="F3909" t="s">
        <v>19</v>
      </c>
      <c r="G3909" t="s">
        <v>1506</v>
      </c>
      <c r="H3909" t="s">
        <v>84</v>
      </c>
      <c r="I3909">
        <v>6460</v>
      </c>
      <c r="J3909" t="s">
        <v>22</v>
      </c>
      <c r="K3909" t="s">
        <v>32</v>
      </c>
      <c r="L3909" t="s">
        <v>45</v>
      </c>
      <c r="M3909" t="s">
        <v>46</v>
      </c>
      <c r="N3909" s="5">
        <v>10.47</v>
      </c>
      <c r="O3909" s="7">
        <v>3</v>
      </c>
      <c r="P3909" s="5">
        <v>7.47</v>
      </c>
      <c r="Q3909" s="5">
        <v>3</v>
      </c>
      <c r="R3909" s="22">
        <f>Tabla1[[#This Row],[Fecha de Envío]]-Tabla1[[#This Row],[Fecha de Orden]]</f>
        <v>10</v>
      </c>
      <c r="S3909" s="24">
        <f>YEAR(Tabla1[[#This Row],[Fecha de Orden]])</f>
        <v>2023</v>
      </c>
      <c r="T3909" t="str">
        <f>VLOOKUP(Tabla1[[#This Row],[Nombre del Producto]],Tabla2[[Nombre Producto]:[Costo Unitario]],2,FALSE)</f>
        <v>Lot's O' Nuts</v>
      </c>
      <c r="U3909" t="str">
        <f>VLOOKUP(Tabla1[[#This Row],[Fábrica]],Tabla3[],4,FALSE)</f>
        <v>Arizona</v>
      </c>
    </row>
    <row r="3910" spans="1:21" x14ac:dyDescent="0.25">
      <c r="A3910" t="s">
        <v>2822</v>
      </c>
      <c r="B3910" s="3">
        <v>45037</v>
      </c>
      <c r="C3910" s="3">
        <v>45050</v>
      </c>
      <c r="D3910" t="s">
        <v>39</v>
      </c>
      <c r="E3910">
        <v>151498</v>
      </c>
      <c r="F3910" t="s">
        <v>19</v>
      </c>
      <c r="G3910" t="s">
        <v>124</v>
      </c>
      <c r="H3910" t="s">
        <v>125</v>
      </c>
      <c r="I3910">
        <v>98115</v>
      </c>
      <c r="J3910" t="s">
        <v>22</v>
      </c>
      <c r="K3910" t="s">
        <v>23</v>
      </c>
      <c r="L3910" t="s">
        <v>33</v>
      </c>
      <c r="M3910" t="s">
        <v>34</v>
      </c>
      <c r="N3910" s="5">
        <v>18</v>
      </c>
      <c r="O3910" s="7">
        <v>5</v>
      </c>
      <c r="P3910" s="5">
        <v>12</v>
      </c>
      <c r="Q3910" s="5">
        <v>6</v>
      </c>
      <c r="R3910" s="22">
        <f>Tabla1[[#This Row],[Fecha de Envío]]-Tabla1[[#This Row],[Fecha de Orden]]</f>
        <v>13</v>
      </c>
      <c r="S3910" s="24">
        <f>YEAR(Tabla1[[#This Row],[Fecha de Orden]])</f>
        <v>2023</v>
      </c>
      <c r="T3910" t="str">
        <f>VLOOKUP(Tabla1[[#This Row],[Nombre del Producto]],Tabla2[[Nombre Producto]:[Costo Unitario]],2,FALSE)</f>
        <v>Lot's O' Nuts</v>
      </c>
      <c r="U3910" t="str">
        <f>VLOOKUP(Tabla1[[#This Row],[Fábrica]],Tabla3[],4,FALSE)</f>
        <v>Arizona</v>
      </c>
    </row>
    <row r="3911" spans="1:21" x14ac:dyDescent="0.25">
      <c r="A3911" t="s">
        <v>8273</v>
      </c>
      <c r="B3911" s="3">
        <v>45037</v>
      </c>
      <c r="C3911" s="3">
        <v>45052</v>
      </c>
      <c r="D3911" t="s">
        <v>18</v>
      </c>
      <c r="E3911">
        <v>103646</v>
      </c>
      <c r="F3911" t="s">
        <v>19</v>
      </c>
      <c r="G3911" t="s">
        <v>239</v>
      </c>
      <c r="H3911" t="s">
        <v>173</v>
      </c>
      <c r="I3911">
        <v>60623</v>
      </c>
      <c r="J3911" t="s">
        <v>22</v>
      </c>
      <c r="K3911" t="s">
        <v>43</v>
      </c>
      <c r="L3911" t="s">
        <v>27</v>
      </c>
      <c r="M3911" t="s">
        <v>28</v>
      </c>
      <c r="N3911" s="5">
        <v>10.8</v>
      </c>
      <c r="O3911" s="7">
        <v>3</v>
      </c>
      <c r="P3911" s="5">
        <v>7.5</v>
      </c>
      <c r="Q3911" s="5">
        <v>3.3</v>
      </c>
      <c r="R3911" s="22">
        <f>Tabla1[[#This Row],[Fecha de Envío]]-Tabla1[[#This Row],[Fecha de Orden]]</f>
        <v>15</v>
      </c>
      <c r="S3911" s="24">
        <f>YEAR(Tabla1[[#This Row],[Fecha de Orden]])</f>
        <v>2023</v>
      </c>
      <c r="T3911" t="str">
        <f>VLOOKUP(Tabla1[[#This Row],[Nombre del Producto]],Tabla2[[Nombre Producto]:[Costo Unitario]],2,FALSE)</f>
        <v>Lot's O' Nuts</v>
      </c>
      <c r="U3911" t="str">
        <f>VLOOKUP(Tabla1[[#This Row],[Fábrica]],Tabla3[],4,FALSE)</f>
        <v>Arizona</v>
      </c>
    </row>
    <row r="3912" spans="1:21" x14ac:dyDescent="0.25">
      <c r="A3912" t="s">
        <v>8274</v>
      </c>
      <c r="B3912" s="3">
        <v>45037</v>
      </c>
      <c r="C3912" s="3">
        <v>45052</v>
      </c>
      <c r="D3912" t="s">
        <v>18</v>
      </c>
      <c r="E3912">
        <v>103646</v>
      </c>
      <c r="F3912" t="s">
        <v>19</v>
      </c>
      <c r="G3912" t="s">
        <v>239</v>
      </c>
      <c r="H3912" t="s">
        <v>173</v>
      </c>
      <c r="I3912">
        <v>60623</v>
      </c>
      <c r="J3912" t="s">
        <v>22</v>
      </c>
      <c r="K3912" t="s">
        <v>43</v>
      </c>
      <c r="L3912" t="s">
        <v>24</v>
      </c>
      <c r="M3912" t="s">
        <v>25</v>
      </c>
      <c r="N3912" s="5">
        <v>30</v>
      </c>
      <c r="O3912" s="7">
        <v>8</v>
      </c>
      <c r="P3912" s="5">
        <v>19.600000000000001</v>
      </c>
      <c r="Q3912" s="5">
        <v>10.4</v>
      </c>
      <c r="R3912" s="22">
        <f>Tabla1[[#This Row],[Fecha de Envío]]-Tabla1[[#This Row],[Fecha de Orden]]</f>
        <v>15</v>
      </c>
      <c r="S3912" s="24">
        <f>YEAR(Tabla1[[#This Row],[Fecha de Orden]])</f>
        <v>2023</v>
      </c>
      <c r="T3912" t="str">
        <f>VLOOKUP(Tabla1[[#This Row],[Nombre del Producto]],Tabla2[[Nombre Producto]:[Costo Unitario]],2,FALSE)</f>
        <v>Wicked Choccy's</v>
      </c>
      <c r="U3912" t="str">
        <f>VLOOKUP(Tabla1[[#This Row],[Fábrica]],Tabla3[],4,FALSE)</f>
        <v>Georgia</v>
      </c>
    </row>
    <row r="3913" spans="1:21" x14ac:dyDescent="0.25">
      <c r="A3913" t="s">
        <v>8275</v>
      </c>
      <c r="B3913" s="3">
        <v>45037</v>
      </c>
      <c r="C3913" s="3">
        <v>45052</v>
      </c>
      <c r="D3913" t="s">
        <v>18</v>
      </c>
      <c r="E3913">
        <v>103646</v>
      </c>
      <c r="F3913" t="s">
        <v>19</v>
      </c>
      <c r="G3913" t="s">
        <v>239</v>
      </c>
      <c r="H3913" t="s">
        <v>173</v>
      </c>
      <c r="I3913">
        <v>60623</v>
      </c>
      <c r="J3913" t="s">
        <v>22</v>
      </c>
      <c r="K3913" t="s">
        <v>43</v>
      </c>
      <c r="L3913" t="s">
        <v>33</v>
      </c>
      <c r="M3913" t="s">
        <v>34</v>
      </c>
      <c r="N3913" s="5">
        <v>14.4</v>
      </c>
      <c r="O3913" s="7">
        <v>4</v>
      </c>
      <c r="P3913" s="5">
        <v>9.6</v>
      </c>
      <c r="Q3913" s="5">
        <v>4.8</v>
      </c>
      <c r="R3913" s="22">
        <f>Tabla1[[#This Row],[Fecha de Envío]]-Tabla1[[#This Row],[Fecha de Orden]]</f>
        <v>15</v>
      </c>
      <c r="S3913" s="24">
        <f>YEAR(Tabla1[[#This Row],[Fecha de Orden]])</f>
        <v>2023</v>
      </c>
      <c r="T3913" t="str">
        <f>VLOOKUP(Tabla1[[#This Row],[Nombre del Producto]],Tabla2[[Nombre Producto]:[Costo Unitario]],2,FALSE)</f>
        <v>Lot's O' Nuts</v>
      </c>
      <c r="U3913" t="str">
        <f>VLOOKUP(Tabla1[[#This Row],[Fábrica]],Tabla3[],4,FALSE)</f>
        <v>Arizona</v>
      </c>
    </row>
    <row r="3914" spans="1:21" x14ac:dyDescent="0.25">
      <c r="A3914" t="s">
        <v>3285</v>
      </c>
      <c r="B3914" s="3">
        <v>45038</v>
      </c>
      <c r="C3914" s="3">
        <v>45052</v>
      </c>
      <c r="D3914" t="s">
        <v>18</v>
      </c>
      <c r="E3914">
        <v>113061</v>
      </c>
      <c r="F3914" t="s">
        <v>19</v>
      </c>
      <c r="G3914" t="s">
        <v>3286</v>
      </c>
      <c r="H3914" t="s">
        <v>87</v>
      </c>
      <c r="I3914">
        <v>65109</v>
      </c>
      <c r="J3914" t="s">
        <v>22</v>
      </c>
      <c r="K3914" t="s">
        <v>43</v>
      </c>
      <c r="L3914" t="s">
        <v>45</v>
      </c>
      <c r="M3914" t="s">
        <v>46</v>
      </c>
      <c r="N3914" s="5">
        <v>6.98</v>
      </c>
      <c r="O3914" s="7">
        <v>2</v>
      </c>
      <c r="P3914" s="5">
        <v>4.9800000000000004</v>
      </c>
      <c r="Q3914" s="5">
        <v>2</v>
      </c>
      <c r="R3914" s="22">
        <f>Tabla1[[#This Row],[Fecha de Envío]]-Tabla1[[#This Row],[Fecha de Orden]]</f>
        <v>14</v>
      </c>
      <c r="S3914" s="24">
        <f>YEAR(Tabla1[[#This Row],[Fecha de Orden]])</f>
        <v>2023</v>
      </c>
      <c r="T3914" t="str">
        <f>VLOOKUP(Tabla1[[#This Row],[Nombre del Producto]],Tabla2[[Nombre Producto]:[Costo Unitario]],2,FALSE)</f>
        <v>Lot's O' Nuts</v>
      </c>
      <c r="U3914" t="str">
        <f>VLOOKUP(Tabla1[[#This Row],[Fábrica]],Tabla3[],4,FALSE)</f>
        <v>Arizona</v>
      </c>
    </row>
    <row r="3915" spans="1:21" x14ac:dyDescent="0.25">
      <c r="A3915" t="s">
        <v>6242</v>
      </c>
      <c r="B3915" s="3">
        <v>45038</v>
      </c>
      <c r="C3915" s="3">
        <v>45055</v>
      </c>
      <c r="D3915" t="s">
        <v>18</v>
      </c>
      <c r="E3915">
        <v>101329</v>
      </c>
      <c r="F3915" t="s">
        <v>19</v>
      </c>
      <c r="G3915" t="s">
        <v>1049</v>
      </c>
      <c r="H3915" t="s">
        <v>31</v>
      </c>
      <c r="I3915">
        <v>13440</v>
      </c>
      <c r="J3915" t="s">
        <v>22</v>
      </c>
      <c r="K3915" t="s">
        <v>32</v>
      </c>
      <c r="L3915" t="s">
        <v>45</v>
      </c>
      <c r="M3915" t="s">
        <v>46</v>
      </c>
      <c r="N3915" s="5">
        <v>31.41</v>
      </c>
      <c r="O3915" s="7">
        <v>9</v>
      </c>
      <c r="P3915" s="5">
        <v>22.41</v>
      </c>
      <c r="Q3915" s="5">
        <v>9</v>
      </c>
      <c r="R3915" s="22">
        <f>Tabla1[[#This Row],[Fecha de Envío]]-Tabla1[[#This Row],[Fecha de Orden]]</f>
        <v>17</v>
      </c>
      <c r="S3915" s="24">
        <f>YEAR(Tabla1[[#This Row],[Fecha de Orden]])</f>
        <v>2023</v>
      </c>
      <c r="T3915" t="str">
        <f>VLOOKUP(Tabla1[[#This Row],[Nombre del Producto]],Tabla2[[Nombre Producto]:[Costo Unitario]],2,FALSE)</f>
        <v>Lot's O' Nuts</v>
      </c>
      <c r="U3915" t="str">
        <f>VLOOKUP(Tabla1[[#This Row],[Fábrica]],Tabla3[],4,FALSE)</f>
        <v>Arizona</v>
      </c>
    </row>
    <row r="3916" spans="1:21" x14ac:dyDescent="0.25">
      <c r="A3916" t="s">
        <v>6985</v>
      </c>
      <c r="B3916" s="3">
        <v>45038</v>
      </c>
      <c r="C3916" s="3">
        <v>45052</v>
      </c>
      <c r="D3916" t="s">
        <v>71</v>
      </c>
      <c r="E3916">
        <v>147578</v>
      </c>
      <c r="F3916" t="s">
        <v>19</v>
      </c>
      <c r="G3916" t="s">
        <v>20</v>
      </c>
      <c r="H3916" t="s">
        <v>21</v>
      </c>
      <c r="I3916">
        <v>94122</v>
      </c>
      <c r="J3916" t="s">
        <v>22</v>
      </c>
      <c r="K3916" t="s">
        <v>23</v>
      </c>
      <c r="L3916" t="s">
        <v>24</v>
      </c>
      <c r="M3916" t="s">
        <v>25</v>
      </c>
      <c r="N3916" s="5">
        <v>11.25</v>
      </c>
      <c r="O3916" s="7">
        <v>3</v>
      </c>
      <c r="P3916" s="5">
        <v>7.35</v>
      </c>
      <c r="Q3916" s="5">
        <v>3.9</v>
      </c>
      <c r="R3916" s="22">
        <f>Tabla1[[#This Row],[Fecha de Envío]]-Tabla1[[#This Row],[Fecha de Orden]]</f>
        <v>14</v>
      </c>
      <c r="S3916" s="24">
        <f>YEAR(Tabla1[[#This Row],[Fecha de Orden]])</f>
        <v>2023</v>
      </c>
      <c r="T3916" t="str">
        <f>VLOOKUP(Tabla1[[#This Row],[Nombre del Producto]],Tabla2[[Nombre Producto]:[Costo Unitario]],2,FALSE)</f>
        <v>Wicked Choccy's</v>
      </c>
      <c r="U3916" t="str">
        <f>VLOOKUP(Tabla1[[#This Row],[Fábrica]],Tabla3[],4,FALSE)</f>
        <v>Georgia</v>
      </c>
    </row>
    <row r="3917" spans="1:21" x14ac:dyDescent="0.25">
      <c r="A3917" t="s">
        <v>8803</v>
      </c>
      <c r="B3917" s="3">
        <v>45038</v>
      </c>
      <c r="C3917" s="3">
        <v>45055</v>
      </c>
      <c r="D3917" t="s">
        <v>18</v>
      </c>
      <c r="E3917">
        <v>109869</v>
      </c>
      <c r="F3917" t="s">
        <v>19</v>
      </c>
      <c r="G3917" t="s">
        <v>165</v>
      </c>
      <c r="H3917" t="s">
        <v>69</v>
      </c>
      <c r="I3917">
        <v>85023</v>
      </c>
      <c r="J3917" t="s">
        <v>22</v>
      </c>
      <c r="K3917" t="s">
        <v>23</v>
      </c>
      <c r="L3917" t="s">
        <v>45</v>
      </c>
      <c r="M3917" t="s">
        <v>46</v>
      </c>
      <c r="N3917" s="5">
        <v>17.45</v>
      </c>
      <c r="O3917" s="7">
        <v>5</v>
      </c>
      <c r="P3917" s="5">
        <v>12.45</v>
      </c>
      <c r="Q3917" s="5">
        <v>5</v>
      </c>
      <c r="R3917" s="22">
        <f>Tabla1[[#This Row],[Fecha de Envío]]-Tabla1[[#This Row],[Fecha de Orden]]</f>
        <v>17</v>
      </c>
      <c r="S3917" s="24">
        <f>YEAR(Tabla1[[#This Row],[Fecha de Orden]])</f>
        <v>2023</v>
      </c>
      <c r="T3917" t="str">
        <f>VLOOKUP(Tabla1[[#This Row],[Nombre del Producto]],Tabla2[[Nombre Producto]:[Costo Unitario]],2,FALSE)</f>
        <v>Lot's O' Nuts</v>
      </c>
      <c r="U3917" t="str">
        <f>VLOOKUP(Tabla1[[#This Row],[Fábrica]],Tabla3[],4,FALSE)</f>
        <v>Arizona</v>
      </c>
    </row>
    <row r="3918" spans="1:21" x14ac:dyDescent="0.25">
      <c r="A3918" t="s">
        <v>8804</v>
      </c>
      <c r="B3918" s="3">
        <v>45038</v>
      </c>
      <c r="C3918" s="3">
        <v>45055</v>
      </c>
      <c r="D3918" t="s">
        <v>18</v>
      </c>
      <c r="E3918">
        <v>109869</v>
      </c>
      <c r="F3918" t="s">
        <v>19</v>
      </c>
      <c r="G3918" t="s">
        <v>165</v>
      </c>
      <c r="H3918" t="s">
        <v>69</v>
      </c>
      <c r="I3918">
        <v>85023</v>
      </c>
      <c r="J3918" t="s">
        <v>22</v>
      </c>
      <c r="K3918" t="s">
        <v>23</v>
      </c>
      <c r="L3918" t="s">
        <v>36</v>
      </c>
      <c r="M3918" t="s">
        <v>37</v>
      </c>
      <c r="N3918" s="5">
        <v>19.5</v>
      </c>
      <c r="O3918" s="7">
        <v>6</v>
      </c>
      <c r="P3918" s="5">
        <v>12.66</v>
      </c>
      <c r="Q3918" s="5">
        <v>6.84</v>
      </c>
      <c r="R3918" s="22">
        <f>Tabla1[[#This Row],[Fecha de Envío]]-Tabla1[[#This Row],[Fecha de Orden]]</f>
        <v>17</v>
      </c>
      <c r="S3918" s="24">
        <f>YEAR(Tabla1[[#This Row],[Fecha de Orden]])</f>
        <v>2023</v>
      </c>
      <c r="T3918" t="str">
        <f>VLOOKUP(Tabla1[[#This Row],[Nombre del Producto]],Tabla2[[Nombre Producto]:[Costo Unitario]],2,FALSE)</f>
        <v>Wicked Choccy's</v>
      </c>
      <c r="U3918" t="str">
        <f>VLOOKUP(Tabla1[[#This Row],[Fábrica]],Tabla3[],4,FALSE)</f>
        <v>Georgia</v>
      </c>
    </row>
    <row r="3919" spans="1:21" x14ac:dyDescent="0.25">
      <c r="A3919" t="s">
        <v>8805</v>
      </c>
      <c r="B3919" s="3">
        <v>45038</v>
      </c>
      <c r="C3919" s="3">
        <v>45055</v>
      </c>
      <c r="D3919" t="s">
        <v>18</v>
      </c>
      <c r="E3919">
        <v>109869</v>
      </c>
      <c r="F3919" t="s">
        <v>19</v>
      </c>
      <c r="G3919" t="s">
        <v>165</v>
      </c>
      <c r="H3919" t="s">
        <v>69</v>
      </c>
      <c r="I3919">
        <v>85023</v>
      </c>
      <c r="J3919" t="s">
        <v>22</v>
      </c>
      <c r="K3919" t="s">
        <v>23</v>
      </c>
      <c r="L3919" t="s">
        <v>24</v>
      </c>
      <c r="M3919" t="s">
        <v>25</v>
      </c>
      <c r="N3919" s="5">
        <v>7.5</v>
      </c>
      <c r="O3919" s="7">
        <v>2</v>
      </c>
      <c r="P3919" s="5">
        <v>4.9000000000000004</v>
      </c>
      <c r="Q3919" s="5">
        <v>2.6</v>
      </c>
      <c r="R3919" s="22">
        <f>Tabla1[[#This Row],[Fecha de Envío]]-Tabla1[[#This Row],[Fecha de Orden]]</f>
        <v>17</v>
      </c>
      <c r="S3919" s="24">
        <f>YEAR(Tabla1[[#This Row],[Fecha de Orden]])</f>
        <v>2023</v>
      </c>
      <c r="T3919" t="str">
        <f>VLOOKUP(Tabla1[[#This Row],[Nombre del Producto]],Tabla2[[Nombre Producto]:[Costo Unitario]],2,FALSE)</f>
        <v>Wicked Choccy's</v>
      </c>
      <c r="U3919" t="str">
        <f>VLOOKUP(Tabla1[[#This Row],[Fábrica]],Tabla3[],4,FALSE)</f>
        <v>Georgia</v>
      </c>
    </row>
    <row r="3920" spans="1:21" x14ac:dyDescent="0.25">
      <c r="A3920" t="s">
        <v>8806</v>
      </c>
      <c r="B3920" s="3">
        <v>45038</v>
      </c>
      <c r="C3920" s="3">
        <v>45055</v>
      </c>
      <c r="D3920" t="s">
        <v>18</v>
      </c>
      <c r="E3920">
        <v>109869</v>
      </c>
      <c r="F3920" t="s">
        <v>19</v>
      </c>
      <c r="G3920" t="s">
        <v>165</v>
      </c>
      <c r="H3920" t="s">
        <v>69</v>
      </c>
      <c r="I3920">
        <v>85023</v>
      </c>
      <c r="J3920" t="s">
        <v>22</v>
      </c>
      <c r="K3920" t="s">
        <v>23</v>
      </c>
      <c r="L3920" t="s">
        <v>33</v>
      </c>
      <c r="M3920" t="s">
        <v>34</v>
      </c>
      <c r="N3920" s="5">
        <v>7.2</v>
      </c>
      <c r="O3920" s="7">
        <v>2</v>
      </c>
      <c r="P3920" s="5">
        <v>4.8</v>
      </c>
      <c r="Q3920" s="5">
        <v>2.4</v>
      </c>
      <c r="R3920" s="22">
        <f>Tabla1[[#This Row],[Fecha de Envío]]-Tabla1[[#This Row],[Fecha de Orden]]</f>
        <v>17</v>
      </c>
      <c r="S3920" s="24">
        <f>YEAR(Tabla1[[#This Row],[Fecha de Orden]])</f>
        <v>2023</v>
      </c>
      <c r="T3920" t="str">
        <f>VLOOKUP(Tabla1[[#This Row],[Nombre del Producto]],Tabla2[[Nombre Producto]:[Costo Unitario]],2,FALSE)</f>
        <v>Lot's O' Nuts</v>
      </c>
      <c r="U3920" t="str">
        <f>VLOOKUP(Tabla1[[#This Row],[Fábrica]],Tabla3[],4,FALSE)</f>
        <v>Arizona</v>
      </c>
    </row>
    <row r="3921" spans="1:21" x14ac:dyDescent="0.25">
      <c r="A3921" t="s">
        <v>8974</v>
      </c>
      <c r="B3921" s="3">
        <v>45038</v>
      </c>
      <c r="C3921" s="3">
        <v>45053</v>
      </c>
      <c r="D3921" t="s">
        <v>18</v>
      </c>
      <c r="E3921">
        <v>109057</v>
      </c>
      <c r="F3921" t="s">
        <v>19</v>
      </c>
      <c r="G3921" t="s">
        <v>478</v>
      </c>
      <c r="H3921" t="s">
        <v>173</v>
      </c>
      <c r="I3921">
        <v>60505</v>
      </c>
      <c r="J3921" t="s">
        <v>22</v>
      </c>
      <c r="K3921" t="s">
        <v>43</v>
      </c>
      <c r="L3921" t="s">
        <v>36</v>
      </c>
      <c r="M3921" t="s">
        <v>37</v>
      </c>
      <c r="N3921" s="5">
        <v>6.5</v>
      </c>
      <c r="O3921" s="7">
        <v>2</v>
      </c>
      <c r="P3921" s="5">
        <v>4.22</v>
      </c>
      <c r="Q3921" s="5">
        <v>2.2799999999999998</v>
      </c>
      <c r="R3921" s="22">
        <f>Tabla1[[#This Row],[Fecha de Envío]]-Tabla1[[#This Row],[Fecha de Orden]]</f>
        <v>15</v>
      </c>
      <c r="S3921" s="24">
        <f>YEAR(Tabla1[[#This Row],[Fecha de Orden]])</f>
        <v>2023</v>
      </c>
      <c r="T3921" t="str">
        <f>VLOOKUP(Tabla1[[#This Row],[Nombre del Producto]],Tabla2[[Nombre Producto]:[Costo Unitario]],2,FALSE)</f>
        <v>Wicked Choccy's</v>
      </c>
      <c r="U3921" t="str">
        <f>VLOOKUP(Tabla1[[#This Row],[Fábrica]],Tabla3[],4,FALSE)</f>
        <v>Georgia</v>
      </c>
    </row>
    <row r="3922" spans="1:21" x14ac:dyDescent="0.25">
      <c r="A3922" t="s">
        <v>300</v>
      </c>
      <c r="B3922" s="3">
        <v>45039</v>
      </c>
      <c r="C3922" s="3">
        <v>45053</v>
      </c>
      <c r="D3922" t="s">
        <v>18</v>
      </c>
      <c r="E3922">
        <v>126270</v>
      </c>
      <c r="F3922" t="s">
        <v>19</v>
      </c>
      <c r="G3922" t="s">
        <v>301</v>
      </c>
      <c r="H3922" t="s">
        <v>21</v>
      </c>
      <c r="I3922">
        <v>92672</v>
      </c>
      <c r="J3922" t="s">
        <v>22</v>
      </c>
      <c r="K3922" t="s">
        <v>23</v>
      </c>
      <c r="L3922" t="s">
        <v>27</v>
      </c>
      <c r="M3922" t="s">
        <v>28</v>
      </c>
      <c r="N3922" s="5">
        <v>25.2</v>
      </c>
      <c r="O3922" s="7">
        <v>7</v>
      </c>
      <c r="P3922" s="5">
        <v>17.5</v>
      </c>
      <c r="Q3922" s="5">
        <v>7.7</v>
      </c>
      <c r="R3922" s="22">
        <f>Tabla1[[#This Row],[Fecha de Envío]]-Tabla1[[#This Row],[Fecha de Orden]]</f>
        <v>14</v>
      </c>
      <c r="S3922" s="24">
        <f>YEAR(Tabla1[[#This Row],[Fecha de Orden]])</f>
        <v>2023</v>
      </c>
      <c r="T3922" t="str">
        <f>VLOOKUP(Tabla1[[#This Row],[Nombre del Producto]],Tabla2[[Nombre Producto]:[Costo Unitario]],2,FALSE)</f>
        <v>Lot's O' Nuts</v>
      </c>
      <c r="U3922" t="str">
        <f>VLOOKUP(Tabla1[[#This Row],[Fábrica]],Tabla3[],4,FALSE)</f>
        <v>Arizona</v>
      </c>
    </row>
    <row r="3923" spans="1:21" x14ac:dyDescent="0.25">
      <c r="A3923" t="s">
        <v>3721</v>
      </c>
      <c r="B3923" s="3">
        <v>45039</v>
      </c>
      <c r="C3923" s="3">
        <v>45053</v>
      </c>
      <c r="D3923" t="s">
        <v>18</v>
      </c>
      <c r="E3923">
        <v>162138</v>
      </c>
      <c r="F3923" t="s">
        <v>19</v>
      </c>
      <c r="G3923" t="s">
        <v>3722</v>
      </c>
      <c r="H3923" t="s">
        <v>21</v>
      </c>
      <c r="I3923">
        <v>92345</v>
      </c>
      <c r="J3923" t="s">
        <v>22</v>
      </c>
      <c r="K3923" t="s">
        <v>23</v>
      </c>
      <c r="L3923" t="s">
        <v>27</v>
      </c>
      <c r="M3923" t="s">
        <v>28</v>
      </c>
      <c r="N3923" s="5">
        <v>21.6</v>
      </c>
      <c r="O3923" s="7">
        <v>6</v>
      </c>
      <c r="P3923" s="5">
        <v>15</v>
      </c>
      <c r="Q3923" s="5">
        <v>6.6</v>
      </c>
      <c r="R3923" s="22">
        <f>Tabla1[[#This Row],[Fecha de Envío]]-Tabla1[[#This Row],[Fecha de Orden]]</f>
        <v>14</v>
      </c>
      <c r="S3923" s="24">
        <f>YEAR(Tabla1[[#This Row],[Fecha de Orden]])</f>
        <v>2023</v>
      </c>
      <c r="T3923" t="str">
        <f>VLOOKUP(Tabla1[[#This Row],[Nombre del Producto]],Tabla2[[Nombre Producto]:[Costo Unitario]],2,FALSE)</f>
        <v>Lot's O' Nuts</v>
      </c>
      <c r="U3923" t="str">
        <f>VLOOKUP(Tabla1[[#This Row],[Fábrica]],Tabla3[],4,FALSE)</f>
        <v>Arizona</v>
      </c>
    </row>
    <row r="3924" spans="1:21" x14ac:dyDescent="0.25">
      <c r="A3924" t="s">
        <v>3723</v>
      </c>
      <c r="B3924" s="3">
        <v>45039</v>
      </c>
      <c r="C3924" s="3">
        <v>45053</v>
      </c>
      <c r="D3924" t="s">
        <v>18</v>
      </c>
      <c r="E3924">
        <v>162138</v>
      </c>
      <c r="F3924" t="s">
        <v>19</v>
      </c>
      <c r="G3924" t="s">
        <v>3722</v>
      </c>
      <c r="H3924" t="s">
        <v>21</v>
      </c>
      <c r="I3924">
        <v>92345</v>
      </c>
      <c r="J3924" t="s">
        <v>22</v>
      </c>
      <c r="K3924" t="s">
        <v>23</v>
      </c>
      <c r="L3924" t="s">
        <v>36</v>
      </c>
      <c r="M3924" t="s">
        <v>37</v>
      </c>
      <c r="N3924" s="5">
        <v>3.25</v>
      </c>
      <c r="O3924" s="7">
        <v>1</v>
      </c>
      <c r="P3924" s="5">
        <v>2.11</v>
      </c>
      <c r="Q3924" s="5">
        <v>1.1399999999999999</v>
      </c>
      <c r="R3924" s="22">
        <f>Tabla1[[#This Row],[Fecha de Envío]]-Tabla1[[#This Row],[Fecha de Orden]]</f>
        <v>14</v>
      </c>
      <c r="S3924" s="24">
        <f>YEAR(Tabla1[[#This Row],[Fecha de Orden]])</f>
        <v>2023</v>
      </c>
      <c r="T3924" t="str">
        <f>VLOOKUP(Tabla1[[#This Row],[Nombre del Producto]],Tabla2[[Nombre Producto]:[Costo Unitario]],2,FALSE)</f>
        <v>Wicked Choccy's</v>
      </c>
      <c r="U3924" t="str">
        <f>VLOOKUP(Tabla1[[#This Row],[Fábrica]],Tabla3[],4,FALSE)</f>
        <v>Georgia</v>
      </c>
    </row>
    <row r="3925" spans="1:21" x14ac:dyDescent="0.25">
      <c r="A3925" t="s">
        <v>3962</v>
      </c>
      <c r="B3925" s="3">
        <v>45039</v>
      </c>
      <c r="C3925" s="3">
        <v>45054</v>
      </c>
      <c r="D3925" t="s">
        <v>18</v>
      </c>
      <c r="E3925">
        <v>130001</v>
      </c>
      <c r="F3925" t="s">
        <v>19</v>
      </c>
      <c r="G3925" t="s">
        <v>356</v>
      </c>
      <c r="H3925" t="s">
        <v>98</v>
      </c>
      <c r="I3925">
        <v>28205</v>
      </c>
      <c r="J3925" t="s">
        <v>22</v>
      </c>
      <c r="K3925" t="s">
        <v>66</v>
      </c>
      <c r="L3925" t="s">
        <v>24</v>
      </c>
      <c r="M3925" t="s">
        <v>25</v>
      </c>
      <c r="N3925" s="5">
        <v>18.75</v>
      </c>
      <c r="O3925" s="7">
        <v>5</v>
      </c>
      <c r="P3925" s="5">
        <v>12.25</v>
      </c>
      <c r="Q3925" s="5">
        <v>6.5</v>
      </c>
      <c r="R3925" s="22">
        <f>Tabla1[[#This Row],[Fecha de Envío]]-Tabla1[[#This Row],[Fecha de Orden]]</f>
        <v>15</v>
      </c>
      <c r="S3925" s="24">
        <f>YEAR(Tabla1[[#This Row],[Fecha de Orden]])</f>
        <v>2023</v>
      </c>
      <c r="T3925" t="str">
        <f>VLOOKUP(Tabla1[[#This Row],[Nombre del Producto]],Tabla2[[Nombre Producto]:[Costo Unitario]],2,FALSE)</f>
        <v>Wicked Choccy's</v>
      </c>
      <c r="U3925" t="str">
        <f>VLOOKUP(Tabla1[[#This Row],[Fábrica]],Tabla3[],4,FALSE)</f>
        <v>Georgia</v>
      </c>
    </row>
    <row r="3926" spans="1:21" x14ac:dyDescent="0.25">
      <c r="A3926" t="s">
        <v>6142</v>
      </c>
      <c r="B3926" s="3">
        <v>45039</v>
      </c>
      <c r="C3926" s="3">
        <v>45052</v>
      </c>
      <c r="D3926" t="s">
        <v>39</v>
      </c>
      <c r="E3926">
        <v>124149</v>
      </c>
      <c r="F3926" t="s">
        <v>19</v>
      </c>
      <c r="G3926" t="s">
        <v>1008</v>
      </c>
      <c r="H3926" t="s">
        <v>210</v>
      </c>
      <c r="I3926">
        <v>43130</v>
      </c>
      <c r="J3926" t="s">
        <v>22</v>
      </c>
      <c r="K3926" t="s">
        <v>32</v>
      </c>
      <c r="L3926" t="s">
        <v>33</v>
      </c>
      <c r="M3926" t="s">
        <v>34</v>
      </c>
      <c r="N3926" s="5">
        <v>21.6</v>
      </c>
      <c r="O3926" s="7">
        <v>6</v>
      </c>
      <c r="P3926" s="5">
        <v>14.4</v>
      </c>
      <c r="Q3926" s="5">
        <v>7.2</v>
      </c>
      <c r="R3926" s="22">
        <f>Tabla1[[#This Row],[Fecha de Envío]]-Tabla1[[#This Row],[Fecha de Orden]]</f>
        <v>13</v>
      </c>
      <c r="S3926" s="24">
        <f>YEAR(Tabla1[[#This Row],[Fecha de Orden]])</f>
        <v>2023</v>
      </c>
      <c r="T3926" t="str">
        <f>VLOOKUP(Tabla1[[#This Row],[Nombre del Producto]],Tabla2[[Nombre Producto]:[Costo Unitario]],2,FALSE)</f>
        <v>Lot's O' Nuts</v>
      </c>
      <c r="U3926" t="str">
        <f>VLOOKUP(Tabla1[[#This Row],[Fábrica]],Tabla3[],4,FALSE)</f>
        <v>Arizona</v>
      </c>
    </row>
    <row r="3927" spans="1:21" x14ac:dyDescent="0.25">
      <c r="A3927" t="s">
        <v>6143</v>
      </c>
      <c r="B3927" s="3">
        <v>45039</v>
      </c>
      <c r="C3927" s="3">
        <v>45052</v>
      </c>
      <c r="D3927" t="s">
        <v>39</v>
      </c>
      <c r="E3927">
        <v>124149</v>
      </c>
      <c r="F3927" t="s">
        <v>19</v>
      </c>
      <c r="G3927" t="s">
        <v>1008</v>
      </c>
      <c r="H3927" t="s">
        <v>210</v>
      </c>
      <c r="I3927">
        <v>43130</v>
      </c>
      <c r="J3927" t="s">
        <v>22</v>
      </c>
      <c r="K3927" t="s">
        <v>32</v>
      </c>
      <c r="L3927" t="s">
        <v>24</v>
      </c>
      <c r="M3927" t="s">
        <v>25</v>
      </c>
      <c r="N3927" s="5">
        <v>7.5</v>
      </c>
      <c r="O3927" s="7">
        <v>2</v>
      </c>
      <c r="P3927" s="5">
        <v>4.9000000000000004</v>
      </c>
      <c r="Q3927" s="5">
        <v>2.6</v>
      </c>
      <c r="R3927" s="22">
        <f>Tabla1[[#This Row],[Fecha de Envío]]-Tabla1[[#This Row],[Fecha de Orden]]</f>
        <v>13</v>
      </c>
      <c r="S3927" s="24">
        <f>YEAR(Tabla1[[#This Row],[Fecha de Orden]])</f>
        <v>2023</v>
      </c>
      <c r="T3927" t="str">
        <f>VLOOKUP(Tabla1[[#This Row],[Nombre del Producto]],Tabla2[[Nombre Producto]:[Costo Unitario]],2,FALSE)</f>
        <v>Wicked Choccy's</v>
      </c>
      <c r="U3927" t="str">
        <f>VLOOKUP(Tabla1[[#This Row],[Fábrica]],Tabla3[],4,FALSE)</f>
        <v>Georgia</v>
      </c>
    </row>
    <row r="3928" spans="1:21" x14ac:dyDescent="0.25">
      <c r="A3928" t="s">
        <v>1566</v>
      </c>
      <c r="B3928" s="3">
        <v>45040</v>
      </c>
      <c r="C3928" s="3">
        <v>45053</v>
      </c>
      <c r="D3928" t="s">
        <v>71</v>
      </c>
      <c r="E3928">
        <v>168081</v>
      </c>
      <c r="F3928" t="s">
        <v>19</v>
      </c>
      <c r="G3928" t="s">
        <v>159</v>
      </c>
      <c r="H3928" t="s">
        <v>42</v>
      </c>
      <c r="I3928">
        <v>77070</v>
      </c>
      <c r="J3928" t="s">
        <v>22</v>
      </c>
      <c r="K3928" t="s">
        <v>43</v>
      </c>
      <c r="L3928" t="s">
        <v>27</v>
      </c>
      <c r="M3928" t="s">
        <v>28</v>
      </c>
      <c r="N3928" s="5">
        <v>10.8</v>
      </c>
      <c r="O3928" s="7">
        <v>3</v>
      </c>
      <c r="P3928" s="5">
        <v>7.5</v>
      </c>
      <c r="Q3928" s="5">
        <v>3.3</v>
      </c>
      <c r="R3928" s="22">
        <f>Tabla1[[#This Row],[Fecha de Envío]]-Tabla1[[#This Row],[Fecha de Orden]]</f>
        <v>13</v>
      </c>
      <c r="S3928" s="24">
        <f>YEAR(Tabla1[[#This Row],[Fecha de Orden]])</f>
        <v>2023</v>
      </c>
      <c r="T3928" t="str">
        <f>VLOOKUP(Tabla1[[#This Row],[Nombre del Producto]],Tabla2[[Nombre Producto]:[Costo Unitario]],2,FALSE)</f>
        <v>Lot's O' Nuts</v>
      </c>
      <c r="U3928" t="str">
        <f>VLOOKUP(Tabla1[[#This Row],[Fábrica]],Tabla3[],4,FALSE)</f>
        <v>Arizona</v>
      </c>
    </row>
    <row r="3929" spans="1:21" x14ac:dyDescent="0.25">
      <c r="A3929" t="s">
        <v>1986</v>
      </c>
      <c r="B3929" s="3">
        <v>45040</v>
      </c>
      <c r="C3929" s="3">
        <v>45054</v>
      </c>
      <c r="D3929" t="s">
        <v>18</v>
      </c>
      <c r="E3929">
        <v>149279</v>
      </c>
      <c r="F3929" t="s">
        <v>19</v>
      </c>
      <c r="G3929" t="s">
        <v>1987</v>
      </c>
      <c r="H3929" t="s">
        <v>203</v>
      </c>
      <c r="I3929">
        <v>80906</v>
      </c>
      <c r="J3929" t="s">
        <v>22</v>
      </c>
      <c r="K3929" t="s">
        <v>23</v>
      </c>
      <c r="L3929" t="s">
        <v>36</v>
      </c>
      <c r="M3929" t="s">
        <v>37</v>
      </c>
      <c r="N3929" s="5">
        <v>19.5</v>
      </c>
      <c r="O3929" s="7">
        <v>6</v>
      </c>
      <c r="P3929" s="5">
        <v>12.66</v>
      </c>
      <c r="Q3929" s="5">
        <v>6.84</v>
      </c>
      <c r="R3929" s="22">
        <f>Tabla1[[#This Row],[Fecha de Envío]]-Tabla1[[#This Row],[Fecha de Orden]]</f>
        <v>14</v>
      </c>
      <c r="S3929" s="24">
        <f>YEAR(Tabla1[[#This Row],[Fecha de Orden]])</f>
        <v>2023</v>
      </c>
      <c r="T3929" t="str">
        <f>VLOOKUP(Tabla1[[#This Row],[Nombre del Producto]],Tabla2[[Nombre Producto]:[Costo Unitario]],2,FALSE)</f>
        <v>Wicked Choccy's</v>
      </c>
      <c r="U3929" t="str">
        <f>VLOOKUP(Tabla1[[#This Row],[Fábrica]],Tabla3[],4,FALSE)</f>
        <v>Georgia</v>
      </c>
    </row>
    <row r="3930" spans="1:21" x14ac:dyDescent="0.25">
      <c r="A3930" t="s">
        <v>1988</v>
      </c>
      <c r="B3930" s="3">
        <v>45040</v>
      </c>
      <c r="C3930" s="3">
        <v>45054</v>
      </c>
      <c r="D3930" t="s">
        <v>18</v>
      </c>
      <c r="E3930">
        <v>149279</v>
      </c>
      <c r="F3930" t="s">
        <v>19</v>
      </c>
      <c r="G3930" t="s">
        <v>1987</v>
      </c>
      <c r="H3930" t="s">
        <v>203</v>
      </c>
      <c r="I3930">
        <v>80906</v>
      </c>
      <c r="J3930" t="s">
        <v>22</v>
      </c>
      <c r="K3930" t="s">
        <v>23</v>
      </c>
      <c r="L3930" t="s">
        <v>27</v>
      </c>
      <c r="M3930" t="s">
        <v>28</v>
      </c>
      <c r="N3930" s="5">
        <v>7.2</v>
      </c>
      <c r="O3930" s="7">
        <v>2</v>
      </c>
      <c r="P3930" s="5">
        <v>5</v>
      </c>
      <c r="Q3930" s="5">
        <v>2.2000000000000002</v>
      </c>
      <c r="R3930" s="22">
        <f>Tabla1[[#This Row],[Fecha de Envío]]-Tabla1[[#This Row],[Fecha de Orden]]</f>
        <v>14</v>
      </c>
      <c r="S3930" s="24">
        <f>YEAR(Tabla1[[#This Row],[Fecha de Orden]])</f>
        <v>2023</v>
      </c>
      <c r="T3930" t="str">
        <f>VLOOKUP(Tabla1[[#This Row],[Nombre del Producto]],Tabla2[[Nombre Producto]:[Costo Unitario]],2,FALSE)</f>
        <v>Lot's O' Nuts</v>
      </c>
      <c r="U3930" t="str">
        <f>VLOOKUP(Tabla1[[#This Row],[Fábrica]],Tabla3[],4,FALSE)</f>
        <v>Arizona</v>
      </c>
    </row>
    <row r="3931" spans="1:21" x14ac:dyDescent="0.25">
      <c r="A3931" t="s">
        <v>4612</v>
      </c>
      <c r="B3931" s="3">
        <v>45040</v>
      </c>
      <c r="C3931" s="3">
        <v>45053</v>
      </c>
      <c r="D3931" t="s">
        <v>39</v>
      </c>
      <c r="E3931">
        <v>138933</v>
      </c>
      <c r="F3931" t="s">
        <v>19</v>
      </c>
      <c r="G3931" t="s">
        <v>2436</v>
      </c>
      <c r="H3931" t="s">
        <v>21</v>
      </c>
      <c r="I3931">
        <v>92503</v>
      </c>
      <c r="J3931" t="s">
        <v>22</v>
      </c>
      <c r="K3931" t="s">
        <v>23</v>
      </c>
      <c r="L3931" t="s">
        <v>33</v>
      </c>
      <c r="M3931" t="s">
        <v>34</v>
      </c>
      <c r="N3931" s="5">
        <v>3.6</v>
      </c>
      <c r="O3931" s="7">
        <v>1</v>
      </c>
      <c r="P3931" s="5">
        <v>2.4</v>
      </c>
      <c r="Q3931" s="5">
        <v>1.2</v>
      </c>
      <c r="R3931" s="22">
        <f>Tabla1[[#This Row],[Fecha de Envío]]-Tabla1[[#This Row],[Fecha de Orden]]</f>
        <v>13</v>
      </c>
      <c r="S3931" s="24">
        <f>YEAR(Tabla1[[#This Row],[Fecha de Orden]])</f>
        <v>2023</v>
      </c>
      <c r="T3931" t="str">
        <f>VLOOKUP(Tabla1[[#This Row],[Nombre del Producto]],Tabla2[[Nombre Producto]:[Costo Unitario]],2,FALSE)</f>
        <v>Lot's O' Nuts</v>
      </c>
      <c r="U3931" t="str">
        <f>VLOOKUP(Tabla1[[#This Row],[Fábrica]],Tabla3[],4,FALSE)</f>
        <v>Arizona</v>
      </c>
    </row>
    <row r="3932" spans="1:21" x14ac:dyDescent="0.25">
      <c r="A3932" t="s">
        <v>4679</v>
      </c>
      <c r="B3932" s="3">
        <v>45041</v>
      </c>
      <c r="C3932" s="3">
        <v>45055</v>
      </c>
      <c r="D3932" t="s">
        <v>71</v>
      </c>
      <c r="E3932">
        <v>150147</v>
      </c>
      <c r="F3932" t="s">
        <v>19</v>
      </c>
      <c r="G3932" t="s">
        <v>144</v>
      </c>
      <c r="H3932" t="s">
        <v>101</v>
      </c>
      <c r="I3932">
        <v>19134</v>
      </c>
      <c r="J3932" t="s">
        <v>22</v>
      </c>
      <c r="K3932" t="s">
        <v>32</v>
      </c>
      <c r="L3932" t="s">
        <v>27</v>
      </c>
      <c r="M3932" t="s">
        <v>28</v>
      </c>
      <c r="N3932" s="5">
        <v>7.2</v>
      </c>
      <c r="O3932" s="7">
        <v>2</v>
      </c>
      <c r="P3932" s="5">
        <v>5</v>
      </c>
      <c r="Q3932" s="5">
        <v>2.2000000000000002</v>
      </c>
      <c r="R3932" s="22">
        <f>Tabla1[[#This Row],[Fecha de Envío]]-Tabla1[[#This Row],[Fecha de Orden]]</f>
        <v>14</v>
      </c>
      <c r="S3932" s="24">
        <f>YEAR(Tabla1[[#This Row],[Fecha de Orden]])</f>
        <v>2023</v>
      </c>
      <c r="T3932" t="str">
        <f>VLOOKUP(Tabla1[[#This Row],[Nombre del Producto]],Tabla2[[Nombre Producto]:[Costo Unitario]],2,FALSE)</f>
        <v>Lot's O' Nuts</v>
      </c>
      <c r="U3932" t="str">
        <f>VLOOKUP(Tabla1[[#This Row],[Fábrica]],Tabla3[],4,FALSE)</f>
        <v>Arizona</v>
      </c>
    </row>
    <row r="3933" spans="1:21" x14ac:dyDescent="0.25">
      <c r="A3933" t="s">
        <v>2437</v>
      </c>
      <c r="B3933" s="3">
        <v>45042</v>
      </c>
      <c r="C3933" s="3">
        <v>45057</v>
      </c>
      <c r="D3933" t="s">
        <v>18</v>
      </c>
      <c r="E3933">
        <v>139556</v>
      </c>
      <c r="F3933" t="s">
        <v>19</v>
      </c>
      <c r="G3933" t="s">
        <v>30</v>
      </c>
      <c r="H3933" t="s">
        <v>31</v>
      </c>
      <c r="I3933">
        <v>10009</v>
      </c>
      <c r="J3933" t="s">
        <v>22</v>
      </c>
      <c r="K3933" t="s">
        <v>32</v>
      </c>
      <c r="L3933" t="s">
        <v>27</v>
      </c>
      <c r="M3933" t="s">
        <v>28</v>
      </c>
      <c r="N3933" s="5">
        <v>10.8</v>
      </c>
      <c r="O3933" s="7">
        <v>3</v>
      </c>
      <c r="P3933" s="5">
        <v>7.5</v>
      </c>
      <c r="Q3933" s="5">
        <v>3.3</v>
      </c>
      <c r="R3933" s="22">
        <f>Tabla1[[#This Row],[Fecha de Envío]]-Tabla1[[#This Row],[Fecha de Orden]]</f>
        <v>15</v>
      </c>
      <c r="S3933" s="24">
        <f>YEAR(Tabla1[[#This Row],[Fecha de Orden]])</f>
        <v>2023</v>
      </c>
      <c r="T3933" t="str">
        <f>VLOOKUP(Tabla1[[#This Row],[Nombre del Producto]],Tabla2[[Nombre Producto]:[Costo Unitario]],2,FALSE)</f>
        <v>Lot's O' Nuts</v>
      </c>
      <c r="U3933" t="str">
        <f>VLOOKUP(Tabla1[[#This Row],[Fábrica]],Tabla3[],4,FALSE)</f>
        <v>Arizona</v>
      </c>
    </row>
    <row r="3934" spans="1:21" x14ac:dyDescent="0.25">
      <c r="A3934" t="s">
        <v>1317</v>
      </c>
      <c r="B3934" s="3">
        <v>45044</v>
      </c>
      <c r="C3934" s="3">
        <v>45061</v>
      </c>
      <c r="D3934" t="s">
        <v>18</v>
      </c>
      <c r="E3934">
        <v>137204</v>
      </c>
      <c r="F3934" t="s">
        <v>19</v>
      </c>
      <c r="G3934" t="s">
        <v>53</v>
      </c>
      <c r="H3934" t="s">
        <v>21</v>
      </c>
      <c r="I3934">
        <v>90045</v>
      </c>
      <c r="J3934" t="s">
        <v>22</v>
      </c>
      <c r="K3934" t="s">
        <v>23</v>
      </c>
      <c r="L3934" t="s">
        <v>36</v>
      </c>
      <c r="M3934" t="s">
        <v>37</v>
      </c>
      <c r="N3934" s="5">
        <v>6.5</v>
      </c>
      <c r="O3934" s="7">
        <v>2</v>
      </c>
      <c r="P3934" s="5">
        <v>4.22</v>
      </c>
      <c r="Q3934" s="5">
        <v>2.2799999999999998</v>
      </c>
      <c r="R3934" s="22">
        <f>Tabla1[[#This Row],[Fecha de Envío]]-Tabla1[[#This Row],[Fecha de Orden]]</f>
        <v>17</v>
      </c>
      <c r="S3934" s="24">
        <f>YEAR(Tabla1[[#This Row],[Fecha de Orden]])</f>
        <v>2023</v>
      </c>
      <c r="T3934" t="str">
        <f>VLOOKUP(Tabla1[[#This Row],[Nombre del Producto]],Tabla2[[Nombre Producto]:[Costo Unitario]],2,FALSE)</f>
        <v>Wicked Choccy's</v>
      </c>
      <c r="U3934" t="str">
        <f>VLOOKUP(Tabla1[[#This Row],[Fábrica]],Tabla3[],4,FALSE)</f>
        <v>Georgia</v>
      </c>
    </row>
    <row r="3935" spans="1:21" x14ac:dyDescent="0.25">
      <c r="A3935" t="s">
        <v>3226</v>
      </c>
      <c r="B3935" s="3">
        <v>45044</v>
      </c>
      <c r="C3935" s="3">
        <v>45058</v>
      </c>
      <c r="D3935" t="s">
        <v>18</v>
      </c>
      <c r="E3935">
        <v>152814</v>
      </c>
      <c r="F3935" t="s">
        <v>19</v>
      </c>
      <c r="G3935" t="s">
        <v>668</v>
      </c>
      <c r="H3935" t="s">
        <v>203</v>
      </c>
      <c r="I3935">
        <v>80219</v>
      </c>
      <c r="J3935" t="s">
        <v>22</v>
      </c>
      <c r="K3935" t="s">
        <v>23</v>
      </c>
      <c r="L3935" t="s">
        <v>45</v>
      </c>
      <c r="M3935" t="s">
        <v>46</v>
      </c>
      <c r="N3935" s="5">
        <v>10.47</v>
      </c>
      <c r="O3935" s="7">
        <v>3</v>
      </c>
      <c r="P3935" s="5">
        <v>7.47</v>
      </c>
      <c r="Q3935" s="5">
        <v>3</v>
      </c>
      <c r="R3935" s="22">
        <f>Tabla1[[#This Row],[Fecha de Envío]]-Tabla1[[#This Row],[Fecha de Orden]]</f>
        <v>14</v>
      </c>
      <c r="S3935" s="24">
        <f>YEAR(Tabla1[[#This Row],[Fecha de Orden]])</f>
        <v>2023</v>
      </c>
      <c r="T3935" t="str">
        <f>VLOOKUP(Tabla1[[#This Row],[Nombre del Producto]],Tabla2[[Nombre Producto]:[Costo Unitario]],2,FALSE)</f>
        <v>Lot's O' Nuts</v>
      </c>
      <c r="U3935" t="str">
        <f>VLOOKUP(Tabla1[[#This Row],[Fábrica]],Tabla3[],4,FALSE)</f>
        <v>Arizona</v>
      </c>
    </row>
    <row r="3936" spans="1:21" x14ac:dyDescent="0.25">
      <c r="A3936" t="s">
        <v>6538</v>
      </c>
      <c r="B3936" s="3">
        <v>45044</v>
      </c>
      <c r="C3936" s="3">
        <v>45057</v>
      </c>
      <c r="D3936" t="s">
        <v>39</v>
      </c>
      <c r="E3936">
        <v>161816</v>
      </c>
      <c r="F3936" t="s">
        <v>19</v>
      </c>
      <c r="G3936" t="s">
        <v>186</v>
      </c>
      <c r="H3936" t="s">
        <v>42</v>
      </c>
      <c r="I3936">
        <v>75217</v>
      </c>
      <c r="J3936" t="s">
        <v>22</v>
      </c>
      <c r="K3936" t="s">
        <v>43</v>
      </c>
      <c r="L3936" t="s">
        <v>24</v>
      </c>
      <c r="M3936" t="s">
        <v>25</v>
      </c>
      <c r="N3936" s="5">
        <v>15</v>
      </c>
      <c r="O3936" s="7">
        <v>4</v>
      </c>
      <c r="P3936" s="5">
        <v>9.8000000000000007</v>
      </c>
      <c r="Q3936" s="5">
        <v>5.2</v>
      </c>
      <c r="R3936" s="22">
        <f>Tabla1[[#This Row],[Fecha de Envío]]-Tabla1[[#This Row],[Fecha de Orden]]</f>
        <v>13</v>
      </c>
      <c r="S3936" s="24">
        <f>YEAR(Tabla1[[#This Row],[Fecha de Orden]])</f>
        <v>2023</v>
      </c>
      <c r="T3936" t="str">
        <f>VLOOKUP(Tabla1[[#This Row],[Nombre del Producto]],Tabla2[[Nombre Producto]:[Costo Unitario]],2,FALSE)</f>
        <v>Wicked Choccy's</v>
      </c>
      <c r="U3936" t="str">
        <f>VLOOKUP(Tabla1[[#This Row],[Fábrica]],Tabla3[],4,FALSE)</f>
        <v>Georgia</v>
      </c>
    </row>
    <row r="3937" spans="1:21" x14ac:dyDescent="0.25">
      <c r="A3937" t="s">
        <v>6539</v>
      </c>
      <c r="B3937" s="3">
        <v>45044</v>
      </c>
      <c r="C3937" s="3">
        <v>45057</v>
      </c>
      <c r="D3937" t="s">
        <v>39</v>
      </c>
      <c r="E3937">
        <v>161816</v>
      </c>
      <c r="F3937" t="s">
        <v>19</v>
      </c>
      <c r="G3937" t="s">
        <v>186</v>
      </c>
      <c r="H3937" t="s">
        <v>42</v>
      </c>
      <c r="I3937">
        <v>75217</v>
      </c>
      <c r="J3937" t="s">
        <v>22</v>
      </c>
      <c r="K3937" t="s">
        <v>43</v>
      </c>
      <c r="L3937" t="s">
        <v>36</v>
      </c>
      <c r="M3937" t="s">
        <v>37</v>
      </c>
      <c r="N3937" s="5">
        <v>9.75</v>
      </c>
      <c r="O3937" s="7">
        <v>3</v>
      </c>
      <c r="P3937" s="5">
        <v>6.33</v>
      </c>
      <c r="Q3937" s="5">
        <v>3.42</v>
      </c>
      <c r="R3937" s="22">
        <f>Tabla1[[#This Row],[Fecha de Envío]]-Tabla1[[#This Row],[Fecha de Orden]]</f>
        <v>13</v>
      </c>
      <c r="S3937" s="24">
        <f>YEAR(Tabla1[[#This Row],[Fecha de Orden]])</f>
        <v>2023</v>
      </c>
      <c r="T3937" t="str">
        <f>VLOOKUP(Tabla1[[#This Row],[Nombre del Producto]],Tabla2[[Nombre Producto]:[Costo Unitario]],2,FALSE)</f>
        <v>Wicked Choccy's</v>
      </c>
      <c r="U3937" t="str">
        <f>VLOOKUP(Tabla1[[#This Row],[Fábrica]],Tabla3[],4,FALSE)</f>
        <v>Georgia</v>
      </c>
    </row>
    <row r="3938" spans="1:21" x14ac:dyDescent="0.25">
      <c r="A3938" t="s">
        <v>7344</v>
      </c>
      <c r="B3938" s="3">
        <v>45044</v>
      </c>
      <c r="C3938" s="3">
        <v>45056</v>
      </c>
      <c r="D3938" t="s">
        <v>71</v>
      </c>
      <c r="E3938">
        <v>167605</v>
      </c>
      <c r="F3938" t="s">
        <v>19</v>
      </c>
      <c r="G3938" t="s">
        <v>918</v>
      </c>
      <c r="H3938" t="s">
        <v>173</v>
      </c>
      <c r="I3938">
        <v>60174</v>
      </c>
      <c r="J3938" t="s">
        <v>22</v>
      </c>
      <c r="K3938" t="s">
        <v>43</v>
      </c>
      <c r="L3938" t="s">
        <v>45</v>
      </c>
      <c r="M3938" t="s">
        <v>46</v>
      </c>
      <c r="N3938" s="5">
        <v>6.98</v>
      </c>
      <c r="O3938" s="7">
        <v>2</v>
      </c>
      <c r="P3938" s="5">
        <v>4.9800000000000004</v>
      </c>
      <c r="Q3938" s="5">
        <v>2</v>
      </c>
      <c r="R3938" s="22">
        <f>Tabla1[[#This Row],[Fecha de Envío]]-Tabla1[[#This Row],[Fecha de Orden]]</f>
        <v>12</v>
      </c>
      <c r="S3938" s="24">
        <f>YEAR(Tabla1[[#This Row],[Fecha de Orden]])</f>
        <v>2023</v>
      </c>
      <c r="T3938" t="str">
        <f>VLOOKUP(Tabla1[[#This Row],[Nombre del Producto]],Tabla2[[Nombre Producto]:[Costo Unitario]],2,FALSE)</f>
        <v>Lot's O' Nuts</v>
      </c>
      <c r="U3938" t="str">
        <f>VLOOKUP(Tabla1[[#This Row],[Fábrica]],Tabla3[],4,FALSE)</f>
        <v>Arizona</v>
      </c>
    </row>
    <row r="3939" spans="1:21" x14ac:dyDescent="0.25">
      <c r="A3939" t="s">
        <v>1138</v>
      </c>
      <c r="B3939" s="3">
        <v>45046</v>
      </c>
      <c r="C3939" s="3">
        <v>45061</v>
      </c>
      <c r="D3939" t="s">
        <v>18</v>
      </c>
      <c r="E3939">
        <v>120460</v>
      </c>
      <c r="F3939" t="s">
        <v>19</v>
      </c>
      <c r="G3939" t="s">
        <v>186</v>
      </c>
      <c r="H3939" t="s">
        <v>42</v>
      </c>
      <c r="I3939">
        <v>75081</v>
      </c>
      <c r="J3939" t="s">
        <v>22</v>
      </c>
      <c r="K3939" t="s">
        <v>43</v>
      </c>
      <c r="L3939" t="s">
        <v>33</v>
      </c>
      <c r="M3939" t="s">
        <v>34</v>
      </c>
      <c r="N3939" s="5">
        <v>10.8</v>
      </c>
      <c r="O3939" s="7">
        <v>3</v>
      </c>
      <c r="P3939" s="5">
        <v>7.2</v>
      </c>
      <c r="Q3939" s="5">
        <v>3.6</v>
      </c>
      <c r="R3939" s="22">
        <f>Tabla1[[#This Row],[Fecha de Envío]]-Tabla1[[#This Row],[Fecha de Orden]]</f>
        <v>15</v>
      </c>
      <c r="S3939" s="24">
        <f>YEAR(Tabla1[[#This Row],[Fecha de Orden]])</f>
        <v>2023</v>
      </c>
      <c r="T3939" t="str">
        <f>VLOOKUP(Tabla1[[#This Row],[Nombre del Producto]],Tabla2[[Nombre Producto]:[Costo Unitario]],2,FALSE)</f>
        <v>Lot's O' Nuts</v>
      </c>
      <c r="U3939" t="str">
        <f>VLOOKUP(Tabla1[[#This Row],[Fábrica]],Tabla3[],4,FALSE)</f>
        <v>Arizona</v>
      </c>
    </row>
    <row r="3940" spans="1:21" x14ac:dyDescent="0.25">
      <c r="A3940" t="s">
        <v>4658</v>
      </c>
      <c r="B3940" s="3">
        <v>45046</v>
      </c>
      <c r="C3940" s="3">
        <v>45060</v>
      </c>
      <c r="D3940" t="s">
        <v>18</v>
      </c>
      <c r="E3940">
        <v>154788</v>
      </c>
      <c r="F3940" t="s">
        <v>19</v>
      </c>
      <c r="G3940" t="s">
        <v>30</v>
      </c>
      <c r="H3940" t="s">
        <v>31</v>
      </c>
      <c r="I3940">
        <v>10011</v>
      </c>
      <c r="J3940" t="s">
        <v>22</v>
      </c>
      <c r="K3940" t="s">
        <v>32</v>
      </c>
      <c r="L3940" t="s">
        <v>33</v>
      </c>
      <c r="M3940" t="s">
        <v>34</v>
      </c>
      <c r="N3940" s="5">
        <v>7.2</v>
      </c>
      <c r="O3940" s="7">
        <v>2</v>
      </c>
      <c r="P3940" s="5">
        <v>4.8</v>
      </c>
      <c r="Q3940" s="5">
        <v>2.4</v>
      </c>
      <c r="R3940" s="22">
        <f>Tabla1[[#This Row],[Fecha de Envío]]-Tabla1[[#This Row],[Fecha de Orden]]</f>
        <v>14</v>
      </c>
      <c r="S3940" s="24">
        <f>YEAR(Tabla1[[#This Row],[Fecha de Orden]])</f>
        <v>2023</v>
      </c>
      <c r="T3940" t="str">
        <f>VLOOKUP(Tabla1[[#This Row],[Nombre del Producto]],Tabla2[[Nombre Producto]:[Costo Unitario]],2,FALSE)</f>
        <v>Lot's O' Nuts</v>
      </c>
      <c r="U3940" t="str">
        <f>VLOOKUP(Tabla1[[#This Row],[Fábrica]],Tabla3[],4,FALSE)</f>
        <v>Arizona</v>
      </c>
    </row>
    <row r="3941" spans="1:21" x14ac:dyDescent="0.25">
      <c r="A3941" t="s">
        <v>5092</v>
      </c>
      <c r="B3941" s="3">
        <v>45046</v>
      </c>
      <c r="C3941" s="3">
        <v>45060</v>
      </c>
      <c r="D3941" t="s">
        <v>18</v>
      </c>
      <c r="E3941">
        <v>144792</v>
      </c>
      <c r="F3941" t="s">
        <v>19</v>
      </c>
      <c r="G3941" t="s">
        <v>588</v>
      </c>
      <c r="H3941" t="s">
        <v>69</v>
      </c>
      <c r="I3941">
        <v>85254</v>
      </c>
      <c r="J3941" t="s">
        <v>22</v>
      </c>
      <c r="K3941" t="s">
        <v>23</v>
      </c>
      <c r="L3941" t="s">
        <v>24</v>
      </c>
      <c r="M3941" t="s">
        <v>25</v>
      </c>
      <c r="N3941" s="5">
        <v>26.25</v>
      </c>
      <c r="O3941" s="7">
        <v>7</v>
      </c>
      <c r="P3941" s="5">
        <v>17.149999999999999</v>
      </c>
      <c r="Q3941" s="5">
        <v>9.1</v>
      </c>
      <c r="R3941" s="22">
        <f>Tabla1[[#This Row],[Fecha de Envío]]-Tabla1[[#This Row],[Fecha de Orden]]</f>
        <v>14</v>
      </c>
      <c r="S3941" s="24">
        <f>YEAR(Tabla1[[#This Row],[Fecha de Orden]])</f>
        <v>2023</v>
      </c>
      <c r="T3941" t="str">
        <f>VLOOKUP(Tabla1[[#This Row],[Nombre del Producto]],Tabla2[[Nombre Producto]:[Costo Unitario]],2,FALSE)</f>
        <v>Wicked Choccy's</v>
      </c>
      <c r="U3941" t="str">
        <f>VLOOKUP(Tabla1[[#This Row],[Fábrica]],Tabla3[],4,FALSE)</f>
        <v>Georgia</v>
      </c>
    </row>
    <row r="3942" spans="1:21" x14ac:dyDescent="0.25">
      <c r="A3942" t="s">
        <v>2030</v>
      </c>
      <c r="B3942" s="3">
        <v>45047</v>
      </c>
      <c r="C3942" s="3">
        <v>45060</v>
      </c>
      <c r="D3942" t="s">
        <v>71</v>
      </c>
      <c r="E3942">
        <v>101525</v>
      </c>
      <c r="F3942" t="s">
        <v>19</v>
      </c>
      <c r="G3942" t="s">
        <v>1929</v>
      </c>
      <c r="H3942" t="s">
        <v>1911</v>
      </c>
      <c r="I3942">
        <v>72209</v>
      </c>
      <c r="J3942" t="s">
        <v>22</v>
      </c>
      <c r="K3942" t="s">
        <v>66</v>
      </c>
      <c r="L3942" t="s">
        <v>27</v>
      </c>
      <c r="M3942" t="s">
        <v>28</v>
      </c>
      <c r="N3942" s="5">
        <v>7.2</v>
      </c>
      <c r="O3942" s="7">
        <v>2</v>
      </c>
      <c r="P3942" s="5">
        <v>5</v>
      </c>
      <c r="Q3942" s="5">
        <v>2.2000000000000002</v>
      </c>
      <c r="R3942" s="22">
        <f>Tabla1[[#This Row],[Fecha de Envío]]-Tabla1[[#This Row],[Fecha de Orden]]</f>
        <v>13</v>
      </c>
      <c r="S3942" s="24">
        <f>YEAR(Tabla1[[#This Row],[Fecha de Orden]])</f>
        <v>2023</v>
      </c>
      <c r="T3942" t="str">
        <f>VLOOKUP(Tabla1[[#This Row],[Nombre del Producto]],Tabla2[[Nombre Producto]:[Costo Unitario]],2,FALSE)</f>
        <v>Lot's O' Nuts</v>
      </c>
      <c r="U3942" t="str">
        <f>VLOOKUP(Tabla1[[#This Row],[Fábrica]],Tabla3[],4,FALSE)</f>
        <v>Arizona</v>
      </c>
    </row>
    <row r="3943" spans="1:21" x14ac:dyDescent="0.25">
      <c r="A3943" t="s">
        <v>2031</v>
      </c>
      <c r="B3943" s="3">
        <v>45047</v>
      </c>
      <c r="C3943" s="3">
        <v>45060</v>
      </c>
      <c r="D3943" t="s">
        <v>71</v>
      </c>
      <c r="E3943">
        <v>101525</v>
      </c>
      <c r="F3943" t="s">
        <v>19</v>
      </c>
      <c r="G3943" t="s">
        <v>1929</v>
      </c>
      <c r="H3943" t="s">
        <v>1911</v>
      </c>
      <c r="I3943">
        <v>72209</v>
      </c>
      <c r="J3943" t="s">
        <v>22</v>
      </c>
      <c r="K3943" t="s">
        <v>66</v>
      </c>
      <c r="L3943" t="s">
        <v>24</v>
      </c>
      <c r="M3943" t="s">
        <v>25</v>
      </c>
      <c r="N3943" s="5">
        <v>11.25</v>
      </c>
      <c r="O3943" s="7">
        <v>3</v>
      </c>
      <c r="P3943" s="5">
        <v>7.35</v>
      </c>
      <c r="Q3943" s="5">
        <v>3.9</v>
      </c>
      <c r="R3943" s="22">
        <f>Tabla1[[#This Row],[Fecha de Envío]]-Tabla1[[#This Row],[Fecha de Orden]]</f>
        <v>13</v>
      </c>
      <c r="S3943" s="24">
        <f>YEAR(Tabla1[[#This Row],[Fecha de Orden]])</f>
        <v>2023</v>
      </c>
      <c r="T3943" t="str">
        <f>VLOOKUP(Tabla1[[#This Row],[Nombre del Producto]],Tabla2[[Nombre Producto]:[Costo Unitario]],2,FALSE)</f>
        <v>Wicked Choccy's</v>
      </c>
      <c r="U3943" t="str">
        <f>VLOOKUP(Tabla1[[#This Row],[Fábrica]],Tabla3[],4,FALSE)</f>
        <v>Georgia</v>
      </c>
    </row>
    <row r="3944" spans="1:21" x14ac:dyDescent="0.25">
      <c r="A3944" t="s">
        <v>3905</v>
      </c>
      <c r="B3944" s="3">
        <v>45047</v>
      </c>
      <c r="C3944" s="3">
        <v>45060</v>
      </c>
      <c r="D3944" t="s">
        <v>39</v>
      </c>
      <c r="E3944">
        <v>164784</v>
      </c>
      <c r="F3944" t="s">
        <v>19</v>
      </c>
      <c r="G3944" t="s">
        <v>1159</v>
      </c>
      <c r="H3944" t="s">
        <v>65</v>
      </c>
      <c r="I3944">
        <v>38109</v>
      </c>
      <c r="J3944" t="s">
        <v>22</v>
      </c>
      <c r="K3944" t="s">
        <v>66</v>
      </c>
      <c r="L3944" t="s">
        <v>27</v>
      </c>
      <c r="M3944" t="s">
        <v>28</v>
      </c>
      <c r="N3944" s="5">
        <v>10.8</v>
      </c>
      <c r="O3944" s="7">
        <v>3</v>
      </c>
      <c r="P3944" s="5">
        <v>7.5</v>
      </c>
      <c r="Q3944" s="5">
        <v>3.3</v>
      </c>
      <c r="R3944" s="22">
        <f>Tabla1[[#This Row],[Fecha de Envío]]-Tabla1[[#This Row],[Fecha de Orden]]</f>
        <v>13</v>
      </c>
      <c r="S3944" s="24">
        <f>YEAR(Tabla1[[#This Row],[Fecha de Orden]])</f>
        <v>2023</v>
      </c>
      <c r="T3944" t="str">
        <f>VLOOKUP(Tabla1[[#This Row],[Nombre del Producto]],Tabla2[[Nombre Producto]:[Costo Unitario]],2,FALSE)</f>
        <v>Lot's O' Nuts</v>
      </c>
      <c r="U3944" t="str">
        <f>VLOOKUP(Tabla1[[#This Row],[Fábrica]],Tabla3[],4,FALSE)</f>
        <v>Arizona</v>
      </c>
    </row>
    <row r="3945" spans="1:21" x14ac:dyDescent="0.25">
      <c r="A3945" t="s">
        <v>3906</v>
      </c>
      <c r="B3945" s="3">
        <v>45047</v>
      </c>
      <c r="C3945" s="3">
        <v>45060</v>
      </c>
      <c r="D3945" t="s">
        <v>39</v>
      </c>
      <c r="E3945">
        <v>164784</v>
      </c>
      <c r="F3945" t="s">
        <v>19</v>
      </c>
      <c r="G3945" t="s">
        <v>1159</v>
      </c>
      <c r="H3945" t="s">
        <v>65</v>
      </c>
      <c r="I3945">
        <v>38109</v>
      </c>
      <c r="J3945" t="s">
        <v>22</v>
      </c>
      <c r="K3945" t="s">
        <v>66</v>
      </c>
      <c r="L3945" t="s">
        <v>36</v>
      </c>
      <c r="M3945" t="s">
        <v>37</v>
      </c>
      <c r="N3945" s="5">
        <v>6.5</v>
      </c>
      <c r="O3945" s="7">
        <v>2</v>
      </c>
      <c r="P3945" s="5">
        <v>4.22</v>
      </c>
      <c r="Q3945" s="5">
        <v>2.2799999999999998</v>
      </c>
      <c r="R3945" s="22">
        <f>Tabla1[[#This Row],[Fecha de Envío]]-Tabla1[[#This Row],[Fecha de Orden]]</f>
        <v>13</v>
      </c>
      <c r="S3945" s="24">
        <f>YEAR(Tabla1[[#This Row],[Fecha de Orden]])</f>
        <v>2023</v>
      </c>
      <c r="T3945" t="str">
        <f>VLOOKUP(Tabla1[[#This Row],[Nombre del Producto]],Tabla2[[Nombre Producto]:[Costo Unitario]],2,FALSE)</f>
        <v>Wicked Choccy's</v>
      </c>
      <c r="U3945" t="str">
        <f>VLOOKUP(Tabla1[[#This Row],[Fábrica]],Tabla3[],4,FALSE)</f>
        <v>Georgia</v>
      </c>
    </row>
    <row r="3946" spans="1:21" x14ac:dyDescent="0.25">
      <c r="A3946" t="s">
        <v>3907</v>
      </c>
      <c r="B3946" s="3">
        <v>45047</v>
      </c>
      <c r="C3946" s="3">
        <v>45060</v>
      </c>
      <c r="D3946" t="s">
        <v>39</v>
      </c>
      <c r="E3946">
        <v>164784</v>
      </c>
      <c r="F3946" t="s">
        <v>19</v>
      </c>
      <c r="G3946" t="s">
        <v>1159</v>
      </c>
      <c r="H3946" t="s">
        <v>65</v>
      </c>
      <c r="I3946">
        <v>38109</v>
      </c>
      <c r="J3946" t="s">
        <v>22</v>
      </c>
      <c r="K3946" t="s">
        <v>66</v>
      </c>
      <c r="L3946" t="s">
        <v>24</v>
      </c>
      <c r="M3946" t="s">
        <v>25</v>
      </c>
      <c r="N3946" s="5">
        <v>3.75</v>
      </c>
      <c r="O3946" s="7">
        <v>1</v>
      </c>
      <c r="P3946" s="5">
        <v>2.4500000000000002</v>
      </c>
      <c r="Q3946" s="5">
        <v>1.3</v>
      </c>
      <c r="R3946" s="22">
        <f>Tabla1[[#This Row],[Fecha de Envío]]-Tabla1[[#This Row],[Fecha de Orden]]</f>
        <v>13</v>
      </c>
      <c r="S3946" s="24">
        <f>YEAR(Tabla1[[#This Row],[Fecha de Orden]])</f>
        <v>2023</v>
      </c>
      <c r="T3946" t="str">
        <f>VLOOKUP(Tabla1[[#This Row],[Nombre del Producto]],Tabla2[[Nombre Producto]:[Costo Unitario]],2,FALSE)</f>
        <v>Wicked Choccy's</v>
      </c>
      <c r="U3946" t="str">
        <f>VLOOKUP(Tabla1[[#This Row],[Fábrica]],Tabla3[],4,FALSE)</f>
        <v>Georgia</v>
      </c>
    </row>
    <row r="3947" spans="1:21" x14ac:dyDescent="0.25">
      <c r="A3947" t="s">
        <v>765</v>
      </c>
      <c r="B3947" s="3">
        <v>45048</v>
      </c>
      <c r="C3947" s="3">
        <v>45062</v>
      </c>
      <c r="D3947" t="s">
        <v>18</v>
      </c>
      <c r="E3947">
        <v>104311</v>
      </c>
      <c r="F3947" t="s">
        <v>19</v>
      </c>
      <c r="G3947" t="s">
        <v>766</v>
      </c>
      <c r="H3947" t="s">
        <v>42</v>
      </c>
      <c r="I3947">
        <v>75061</v>
      </c>
      <c r="J3947" t="s">
        <v>22</v>
      </c>
      <c r="K3947" t="s">
        <v>43</v>
      </c>
      <c r="L3947" t="s">
        <v>24</v>
      </c>
      <c r="M3947" t="s">
        <v>25</v>
      </c>
      <c r="N3947" s="5">
        <v>7.5</v>
      </c>
      <c r="O3947" s="7">
        <v>2</v>
      </c>
      <c r="P3947" s="5">
        <v>4.9000000000000004</v>
      </c>
      <c r="Q3947" s="5">
        <v>2.6</v>
      </c>
      <c r="R3947" s="22">
        <f>Tabla1[[#This Row],[Fecha de Envío]]-Tabla1[[#This Row],[Fecha de Orden]]</f>
        <v>14</v>
      </c>
      <c r="S3947" s="24">
        <f>YEAR(Tabla1[[#This Row],[Fecha de Orden]])</f>
        <v>2023</v>
      </c>
      <c r="T3947" t="str">
        <f>VLOOKUP(Tabla1[[#This Row],[Nombre del Producto]],Tabla2[[Nombre Producto]:[Costo Unitario]],2,FALSE)</f>
        <v>Wicked Choccy's</v>
      </c>
      <c r="U3947" t="str">
        <f>VLOOKUP(Tabla1[[#This Row],[Fábrica]],Tabla3[],4,FALSE)</f>
        <v>Georgia</v>
      </c>
    </row>
    <row r="3948" spans="1:21" x14ac:dyDescent="0.25">
      <c r="A3948" t="s">
        <v>767</v>
      </c>
      <c r="B3948" s="3">
        <v>45048</v>
      </c>
      <c r="C3948" s="3">
        <v>45062</v>
      </c>
      <c r="D3948" t="s">
        <v>18</v>
      </c>
      <c r="E3948">
        <v>104311</v>
      </c>
      <c r="F3948" t="s">
        <v>19</v>
      </c>
      <c r="G3948" t="s">
        <v>766</v>
      </c>
      <c r="H3948" t="s">
        <v>42</v>
      </c>
      <c r="I3948">
        <v>75061</v>
      </c>
      <c r="J3948" t="s">
        <v>22</v>
      </c>
      <c r="K3948" t="s">
        <v>43</v>
      </c>
      <c r="L3948" t="s">
        <v>33</v>
      </c>
      <c r="M3948" t="s">
        <v>34</v>
      </c>
      <c r="N3948" s="5">
        <v>10.8</v>
      </c>
      <c r="O3948" s="7">
        <v>3</v>
      </c>
      <c r="P3948" s="5">
        <v>7.2</v>
      </c>
      <c r="Q3948" s="5">
        <v>3.6</v>
      </c>
      <c r="R3948" s="22">
        <f>Tabla1[[#This Row],[Fecha de Envío]]-Tabla1[[#This Row],[Fecha de Orden]]</f>
        <v>14</v>
      </c>
      <c r="S3948" s="24">
        <f>YEAR(Tabla1[[#This Row],[Fecha de Orden]])</f>
        <v>2023</v>
      </c>
      <c r="T3948" t="str">
        <f>VLOOKUP(Tabla1[[#This Row],[Nombre del Producto]],Tabla2[[Nombre Producto]:[Costo Unitario]],2,FALSE)</f>
        <v>Lot's O' Nuts</v>
      </c>
      <c r="U3948" t="str">
        <f>VLOOKUP(Tabla1[[#This Row],[Fábrica]],Tabla3[],4,FALSE)</f>
        <v>Arizona</v>
      </c>
    </row>
    <row r="3949" spans="1:21" x14ac:dyDescent="0.25">
      <c r="A3949" t="s">
        <v>768</v>
      </c>
      <c r="B3949" s="3">
        <v>45048</v>
      </c>
      <c r="C3949" s="3">
        <v>45062</v>
      </c>
      <c r="D3949" t="s">
        <v>18</v>
      </c>
      <c r="E3949">
        <v>104311</v>
      </c>
      <c r="F3949" t="s">
        <v>19</v>
      </c>
      <c r="G3949" t="s">
        <v>766</v>
      </c>
      <c r="H3949" t="s">
        <v>42</v>
      </c>
      <c r="I3949">
        <v>75061</v>
      </c>
      <c r="J3949" t="s">
        <v>22</v>
      </c>
      <c r="K3949" t="s">
        <v>43</v>
      </c>
      <c r="L3949" t="s">
        <v>27</v>
      </c>
      <c r="M3949" t="s">
        <v>28</v>
      </c>
      <c r="N3949" s="5">
        <v>10.8</v>
      </c>
      <c r="O3949" s="7">
        <v>3</v>
      </c>
      <c r="P3949" s="5">
        <v>7.5</v>
      </c>
      <c r="Q3949" s="5">
        <v>3.3</v>
      </c>
      <c r="R3949" s="22">
        <f>Tabla1[[#This Row],[Fecha de Envío]]-Tabla1[[#This Row],[Fecha de Orden]]</f>
        <v>14</v>
      </c>
      <c r="S3949" s="24">
        <f>YEAR(Tabla1[[#This Row],[Fecha de Orden]])</f>
        <v>2023</v>
      </c>
      <c r="T3949" t="str">
        <f>VLOOKUP(Tabla1[[#This Row],[Nombre del Producto]],Tabla2[[Nombre Producto]:[Costo Unitario]],2,FALSE)</f>
        <v>Lot's O' Nuts</v>
      </c>
      <c r="U3949" t="str">
        <f>VLOOKUP(Tabla1[[#This Row],[Fábrica]],Tabla3[],4,FALSE)</f>
        <v>Arizona</v>
      </c>
    </row>
    <row r="3950" spans="1:21" x14ac:dyDescent="0.25">
      <c r="A3950" t="s">
        <v>1036</v>
      </c>
      <c r="B3950" s="3">
        <v>45048</v>
      </c>
      <c r="C3950" s="3">
        <v>45063</v>
      </c>
      <c r="D3950" t="s">
        <v>18</v>
      </c>
      <c r="E3950">
        <v>148698</v>
      </c>
      <c r="F3950" t="s">
        <v>19</v>
      </c>
      <c r="G3950" t="s">
        <v>159</v>
      </c>
      <c r="H3950" t="s">
        <v>42</v>
      </c>
      <c r="I3950">
        <v>77070</v>
      </c>
      <c r="J3950" t="s">
        <v>22</v>
      </c>
      <c r="K3950" t="s">
        <v>43</v>
      </c>
      <c r="L3950" t="s">
        <v>27</v>
      </c>
      <c r="M3950" t="s">
        <v>28</v>
      </c>
      <c r="N3950" s="5">
        <v>10.8</v>
      </c>
      <c r="O3950" s="7">
        <v>3</v>
      </c>
      <c r="P3950" s="5">
        <v>7.5</v>
      </c>
      <c r="Q3950" s="5">
        <v>3.3</v>
      </c>
      <c r="R3950" s="22">
        <f>Tabla1[[#This Row],[Fecha de Envío]]-Tabla1[[#This Row],[Fecha de Orden]]</f>
        <v>15</v>
      </c>
      <c r="S3950" s="24">
        <f>YEAR(Tabla1[[#This Row],[Fecha de Orden]])</f>
        <v>2023</v>
      </c>
      <c r="T3950" t="str">
        <f>VLOOKUP(Tabla1[[#This Row],[Nombre del Producto]],Tabla2[[Nombre Producto]:[Costo Unitario]],2,FALSE)</f>
        <v>Lot's O' Nuts</v>
      </c>
      <c r="U3950" t="str">
        <f>VLOOKUP(Tabla1[[#This Row],[Fábrica]],Tabla3[],4,FALSE)</f>
        <v>Arizona</v>
      </c>
    </row>
    <row r="3951" spans="1:21" x14ac:dyDescent="0.25">
      <c r="A3951" t="s">
        <v>1748</v>
      </c>
      <c r="B3951" s="3">
        <v>45048</v>
      </c>
      <c r="C3951" s="3">
        <v>45058</v>
      </c>
      <c r="D3951" t="s">
        <v>82</v>
      </c>
      <c r="E3951">
        <v>146836</v>
      </c>
      <c r="F3951" t="s">
        <v>19</v>
      </c>
      <c r="G3951" t="s">
        <v>30</v>
      </c>
      <c r="H3951" t="s">
        <v>31</v>
      </c>
      <c r="I3951">
        <v>10024</v>
      </c>
      <c r="J3951" t="s">
        <v>22</v>
      </c>
      <c r="K3951" t="s">
        <v>32</v>
      </c>
      <c r="L3951" t="s">
        <v>36</v>
      </c>
      <c r="M3951" t="s">
        <v>37</v>
      </c>
      <c r="N3951" s="5">
        <v>9.75</v>
      </c>
      <c r="O3951" s="7">
        <v>3</v>
      </c>
      <c r="P3951" s="5">
        <v>6.33</v>
      </c>
      <c r="Q3951" s="5">
        <v>3.42</v>
      </c>
      <c r="R3951" s="22">
        <f>Tabla1[[#This Row],[Fecha de Envío]]-Tabla1[[#This Row],[Fecha de Orden]]</f>
        <v>10</v>
      </c>
      <c r="S3951" s="24">
        <f>YEAR(Tabla1[[#This Row],[Fecha de Orden]])</f>
        <v>2023</v>
      </c>
      <c r="T3951" t="str">
        <f>VLOOKUP(Tabla1[[#This Row],[Nombre del Producto]],Tabla2[[Nombre Producto]:[Costo Unitario]],2,FALSE)</f>
        <v>Wicked Choccy's</v>
      </c>
      <c r="U3951" t="str">
        <f>VLOOKUP(Tabla1[[#This Row],[Fábrica]],Tabla3[],4,FALSE)</f>
        <v>Georgia</v>
      </c>
    </row>
    <row r="3952" spans="1:21" x14ac:dyDescent="0.25">
      <c r="A3952" t="s">
        <v>1749</v>
      </c>
      <c r="B3952" s="3">
        <v>45048</v>
      </c>
      <c r="C3952" s="3">
        <v>45058</v>
      </c>
      <c r="D3952" t="s">
        <v>82</v>
      </c>
      <c r="E3952">
        <v>146836</v>
      </c>
      <c r="F3952" t="s">
        <v>19</v>
      </c>
      <c r="G3952" t="s">
        <v>30</v>
      </c>
      <c r="H3952" t="s">
        <v>31</v>
      </c>
      <c r="I3952">
        <v>10024</v>
      </c>
      <c r="J3952" t="s">
        <v>22</v>
      </c>
      <c r="K3952" t="s">
        <v>32</v>
      </c>
      <c r="L3952" t="s">
        <v>45</v>
      </c>
      <c r="M3952" t="s">
        <v>46</v>
      </c>
      <c r="N3952" s="5">
        <v>10.47</v>
      </c>
      <c r="O3952" s="7">
        <v>3</v>
      </c>
      <c r="P3952" s="5">
        <v>7.47</v>
      </c>
      <c r="Q3952" s="5">
        <v>3</v>
      </c>
      <c r="R3952" s="22">
        <f>Tabla1[[#This Row],[Fecha de Envío]]-Tabla1[[#This Row],[Fecha de Orden]]</f>
        <v>10</v>
      </c>
      <c r="S3952" s="24">
        <f>YEAR(Tabla1[[#This Row],[Fecha de Orden]])</f>
        <v>2023</v>
      </c>
      <c r="T3952" t="str">
        <f>VLOOKUP(Tabla1[[#This Row],[Nombre del Producto]],Tabla2[[Nombre Producto]:[Costo Unitario]],2,FALSE)</f>
        <v>Lot's O' Nuts</v>
      </c>
      <c r="U3952" t="str">
        <f>VLOOKUP(Tabla1[[#This Row],[Fábrica]],Tabla3[],4,FALSE)</f>
        <v>Arizona</v>
      </c>
    </row>
    <row r="3953" spans="1:21" x14ac:dyDescent="0.25">
      <c r="A3953" t="s">
        <v>2705</v>
      </c>
      <c r="B3953" s="3">
        <v>45048</v>
      </c>
      <c r="C3953" s="3">
        <v>45064</v>
      </c>
      <c r="D3953" t="s">
        <v>18</v>
      </c>
      <c r="E3953">
        <v>154060</v>
      </c>
      <c r="F3953" t="s">
        <v>19</v>
      </c>
      <c r="G3953" t="s">
        <v>1170</v>
      </c>
      <c r="H3953" t="s">
        <v>98</v>
      </c>
      <c r="I3953">
        <v>27405</v>
      </c>
      <c r="J3953" t="s">
        <v>22</v>
      </c>
      <c r="K3953" t="s">
        <v>66</v>
      </c>
      <c r="L3953" t="s">
        <v>36</v>
      </c>
      <c r="M3953" t="s">
        <v>37</v>
      </c>
      <c r="N3953" s="5">
        <v>29.25</v>
      </c>
      <c r="O3953" s="7">
        <v>9</v>
      </c>
      <c r="P3953" s="5">
        <v>18.989999999999998</v>
      </c>
      <c r="Q3953" s="5">
        <v>10.26</v>
      </c>
      <c r="R3953" s="22">
        <f>Tabla1[[#This Row],[Fecha de Envío]]-Tabla1[[#This Row],[Fecha de Orden]]</f>
        <v>16</v>
      </c>
      <c r="S3953" s="24">
        <f>YEAR(Tabla1[[#This Row],[Fecha de Orden]])</f>
        <v>2023</v>
      </c>
      <c r="T3953" t="str">
        <f>VLOOKUP(Tabla1[[#This Row],[Nombre del Producto]],Tabla2[[Nombre Producto]:[Costo Unitario]],2,FALSE)</f>
        <v>Wicked Choccy's</v>
      </c>
      <c r="U3953" t="str">
        <f>VLOOKUP(Tabla1[[#This Row],[Fábrica]],Tabla3[],4,FALSE)</f>
        <v>Georgia</v>
      </c>
    </row>
    <row r="3954" spans="1:21" x14ac:dyDescent="0.25">
      <c r="A3954" t="s">
        <v>3187</v>
      </c>
      <c r="B3954" s="3">
        <v>45048</v>
      </c>
      <c r="C3954" s="3">
        <v>45062</v>
      </c>
      <c r="D3954" t="s">
        <v>18</v>
      </c>
      <c r="E3954">
        <v>158155</v>
      </c>
      <c r="F3954" t="s">
        <v>19</v>
      </c>
      <c r="G3954" t="s">
        <v>30</v>
      </c>
      <c r="H3954" t="s">
        <v>31</v>
      </c>
      <c r="I3954">
        <v>10009</v>
      </c>
      <c r="J3954" t="s">
        <v>22</v>
      </c>
      <c r="K3954" t="s">
        <v>32</v>
      </c>
      <c r="L3954" t="s">
        <v>33</v>
      </c>
      <c r="M3954" t="s">
        <v>34</v>
      </c>
      <c r="N3954" s="5">
        <v>7.2</v>
      </c>
      <c r="O3954" s="7">
        <v>2</v>
      </c>
      <c r="P3954" s="5">
        <v>4.8</v>
      </c>
      <c r="Q3954" s="5">
        <v>2.4</v>
      </c>
      <c r="R3954" s="22">
        <f>Tabla1[[#This Row],[Fecha de Envío]]-Tabla1[[#This Row],[Fecha de Orden]]</f>
        <v>14</v>
      </c>
      <c r="S3954" s="24">
        <f>YEAR(Tabla1[[#This Row],[Fecha de Orden]])</f>
        <v>2023</v>
      </c>
      <c r="T3954" t="str">
        <f>VLOOKUP(Tabla1[[#This Row],[Nombre del Producto]],Tabla2[[Nombre Producto]:[Costo Unitario]],2,FALSE)</f>
        <v>Lot's O' Nuts</v>
      </c>
      <c r="U3954" t="str">
        <f>VLOOKUP(Tabla1[[#This Row],[Fábrica]],Tabla3[],4,FALSE)</f>
        <v>Arizona</v>
      </c>
    </row>
    <row r="3955" spans="1:21" x14ac:dyDescent="0.25">
      <c r="A3955" t="s">
        <v>3188</v>
      </c>
      <c r="B3955" s="3">
        <v>45048</v>
      </c>
      <c r="C3955" s="3">
        <v>45062</v>
      </c>
      <c r="D3955" t="s">
        <v>18</v>
      </c>
      <c r="E3955">
        <v>158155</v>
      </c>
      <c r="F3955" t="s">
        <v>19</v>
      </c>
      <c r="G3955" t="s">
        <v>30</v>
      </c>
      <c r="H3955" t="s">
        <v>31</v>
      </c>
      <c r="I3955">
        <v>10009</v>
      </c>
      <c r="J3955" t="s">
        <v>22</v>
      </c>
      <c r="K3955" t="s">
        <v>32</v>
      </c>
      <c r="L3955" t="s">
        <v>24</v>
      </c>
      <c r="M3955" t="s">
        <v>25</v>
      </c>
      <c r="N3955" s="5">
        <v>18.75</v>
      </c>
      <c r="O3955" s="7">
        <v>5</v>
      </c>
      <c r="P3955" s="5">
        <v>12.25</v>
      </c>
      <c r="Q3955" s="5">
        <v>6.5</v>
      </c>
      <c r="R3955" s="22">
        <f>Tabla1[[#This Row],[Fecha de Envío]]-Tabla1[[#This Row],[Fecha de Orden]]</f>
        <v>14</v>
      </c>
      <c r="S3955" s="24">
        <f>YEAR(Tabla1[[#This Row],[Fecha de Orden]])</f>
        <v>2023</v>
      </c>
      <c r="T3955" t="str">
        <f>VLOOKUP(Tabla1[[#This Row],[Nombre del Producto]],Tabla2[[Nombre Producto]:[Costo Unitario]],2,FALSE)</f>
        <v>Wicked Choccy's</v>
      </c>
      <c r="U3955" t="str">
        <f>VLOOKUP(Tabla1[[#This Row],[Fábrica]],Tabla3[],4,FALSE)</f>
        <v>Georgia</v>
      </c>
    </row>
    <row r="3956" spans="1:21" x14ac:dyDescent="0.25">
      <c r="A3956" t="s">
        <v>6788</v>
      </c>
      <c r="B3956" s="3">
        <v>45048</v>
      </c>
      <c r="C3956" s="3">
        <v>45062</v>
      </c>
      <c r="D3956" t="s">
        <v>18</v>
      </c>
      <c r="E3956">
        <v>109400</v>
      </c>
      <c r="F3956" t="s">
        <v>19</v>
      </c>
      <c r="G3956" t="s">
        <v>2991</v>
      </c>
      <c r="H3956" t="s">
        <v>42</v>
      </c>
      <c r="I3956">
        <v>79109</v>
      </c>
      <c r="J3956" t="s">
        <v>22</v>
      </c>
      <c r="K3956" t="s">
        <v>43</v>
      </c>
      <c r="L3956" t="s">
        <v>27</v>
      </c>
      <c r="M3956" t="s">
        <v>28</v>
      </c>
      <c r="N3956" s="5">
        <v>14.4</v>
      </c>
      <c r="O3956" s="7">
        <v>4</v>
      </c>
      <c r="P3956" s="5">
        <v>10</v>
      </c>
      <c r="Q3956" s="5">
        <v>4.4000000000000004</v>
      </c>
      <c r="R3956" s="22">
        <f>Tabla1[[#This Row],[Fecha de Envío]]-Tabla1[[#This Row],[Fecha de Orden]]</f>
        <v>14</v>
      </c>
      <c r="S3956" s="24">
        <f>YEAR(Tabla1[[#This Row],[Fecha de Orden]])</f>
        <v>2023</v>
      </c>
      <c r="T3956" t="str">
        <f>VLOOKUP(Tabla1[[#This Row],[Nombre del Producto]],Tabla2[[Nombre Producto]:[Costo Unitario]],2,FALSE)</f>
        <v>Lot's O' Nuts</v>
      </c>
      <c r="U3956" t="str">
        <f>VLOOKUP(Tabla1[[#This Row],[Fábrica]],Tabla3[],4,FALSE)</f>
        <v>Arizona</v>
      </c>
    </row>
    <row r="3957" spans="1:21" x14ac:dyDescent="0.25">
      <c r="A3957" t="s">
        <v>1638</v>
      </c>
      <c r="B3957" s="3">
        <v>45049</v>
      </c>
      <c r="C3957" s="3">
        <v>45064</v>
      </c>
      <c r="D3957" t="s">
        <v>18</v>
      </c>
      <c r="E3957">
        <v>163398</v>
      </c>
      <c r="F3957" t="s">
        <v>19</v>
      </c>
      <c r="G3957" t="s">
        <v>239</v>
      </c>
      <c r="H3957" t="s">
        <v>173</v>
      </c>
      <c r="I3957">
        <v>60653</v>
      </c>
      <c r="J3957" t="s">
        <v>22</v>
      </c>
      <c r="K3957" t="s">
        <v>43</v>
      </c>
      <c r="L3957" t="s">
        <v>45</v>
      </c>
      <c r="M3957" t="s">
        <v>46</v>
      </c>
      <c r="N3957" s="5">
        <v>10.47</v>
      </c>
      <c r="O3957" s="7">
        <v>3</v>
      </c>
      <c r="P3957" s="5">
        <v>7.47</v>
      </c>
      <c r="Q3957" s="5">
        <v>3</v>
      </c>
      <c r="R3957" s="22">
        <f>Tabla1[[#This Row],[Fecha de Envío]]-Tabla1[[#This Row],[Fecha de Orden]]</f>
        <v>15</v>
      </c>
      <c r="S3957" s="24">
        <f>YEAR(Tabla1[[#This Row],[Fecha de Orden]])</f>
        <v>2023</v>
      </c>
      <c r="T3957" t="str">
        <f>VLOOKUP(Tabla1[[#This Row],[Nombre del Producto]],Tabla2[[Nombre Producto]:[Costo Unitario]],2,FALSE)</f>
        <v>Lot's O' Nuts</v>
      </c>
      <c r="U3957" t="str">
        <f>VLOOKUP(Tabla1[[#This Row],[Fábrica]],Tabla3[],4,FALSE)</f>
        <v>Arizona</v>
      </c>
    </row>
    <row r="3958" spans="1:21" x14ac:dyDescent="0.25">
      <c r="A3958" t="s">
        <v>1639</v>
      </c>
      <c r="B3958" s="3">
        <v>45049</v>
      </c>
      <c r="C3958" s="3">
        <v>45064</v>
      </c>
      <c r="D3958" t="s">
        <v>18</v>
      </c>
      <c r="E3958">
        <v>163398</v>
      </c>
      <c r="F3958" t="s">
        <v>19</v>
      </c>
      <c r="G3958" t="s">
        <v>239</v>
      </c>
      <c r="H3958" t="s">
        <v>173</v>
      </c>
      <c r="I3958">
        <v>60653</v>
      </c>
      <c r="J3958" t="s">
        <v>22</v>
      </c>
      <c r="K3958" t="s">
        <v>43</v>
      </c>
      <c r="L3958" t="s">
        <v>24</v>
      </c>
      <c r="M3958" t="s">
        <v>25</v>
      </c>
      <c r="N3958" s="5">
        <v>3.75</v>
      </c>
      <c r="O3958" s="7">
        <v>1</v>
      </c>
      <c r="P3958" s="5">
        <v>2.4500000000000002</v>
      </c>
      <c r="Q3958" s="5">
        <v>1.3</v>
      </c>
      <c r="R3958" s="22">
        <f>Tabla1[[#This Row],[Fecha de Envío]]-Tabla1[[#This Row],[Fecha de Orden]]</f>
        <v>15</v>
      </c>
      <c r="S3958" s="24">
        <f>YEAR(Tabla1[[#This Row],[Fecha de Orden]])</f>
        <v>2023</v>
      </c>
      <c r="T3958" t="str">
        <f>VLOOKUP(Tabla1[[#This Row],[Nombre del Producto]],Tabla2[[Nombre Producto]:[Costo Unitario]],2,FALSE)</f>
        <v>Wicked Choccy's</v>
      </c>
      <c r="U3958" t="str">
        <f>VLOOKUP(Tabla1[[#This Row],[Fábrica]],Tabla3[],4,FALSE)</f>
        <v>Georgia</v>
      </c>
    </row>
    <row r="3959" spans="1:21" x14ac:dyDescent="0.25">
      <c r="A3959" t="s">
        <v>8200</v>
      </c>
      <c r="B3959" s="3">
        <v>45049</v>
      </c>
      <c r="C3959" s="3">
        <v>45061</v>
      </c>
      <c r="D3959" t="s">
        <v>39</v>
      </c>
      <c r="E3959">
        <v>129280</v>
      </c>
      <c r="F3959" t="s">
        <v>19</v>
      </c>
      <c r="G3959" t="s">
        <v>1028</v>
      </c>
      <c r="H3959" t="s">
        <v>210</v>
      </c>
      <c r="I3959">
        <v>43055</v>
      </c>
      <c r="J3959" t="s">
        <v>22</v>
      </c>
      <c r="K3959" t="s">
        <v>32</v>
      </c>
      <c r="L3959" t="s">
        <v>36</v>
      </c>
      <c r="M3959" t="s">
        <v>37</v>
      </c>
      <c r="N3959" s="5">
        <v>6.5</v>
      </c>
      <c r="O3959" s="7">
        <v>2</v>
      </c>
      <c r="P3959" s="5">
        <v>4.22</v>
      </c>
      <c r="Q3959" s="5">
        <v>2.2799999999999998</v>
      </c>
      <c r="R3959" s="22">
        <f>Tabla1[[#This Row],[Fecha de Envío]]-Tabla1[[#This Row],[Fecha de Orden]]</f>
        <v>12</v>
      </c>
      <c r="S3959" s="24">
        <f>YEAR(Tabla1[[#This Row],[Fecha de Orden]])</f>
        <v>2023</v>
      </c>
      <c r="T3959" t="str">
        <f>VLOOKUP(Tabla1[[#This Row],[Nombre del Producto]],Tabla2[[Nombre Producto]:[Costo Unitario]],2,FALSE)</f>
        <v>Wicked Choccy's</v>
      </c>
      <c r="U3959" t="str">
        <f>VLOOKUP(Tabla1[[#This Row],[Fábrica]],Tabla3[],4,FALSE)</f>
        <v>Georgia</v>
      </c>
    </row>
    <row r="3960" spans="1:21" x14ac:dyDescent="0.25">
      <c r="A3960" t="s">
        <v>8201</v>
      </c>
      <c r="B3960" s="3">
        <v>45049</v>
      </c>
      <c r="C3960" s="3">
        <v>45061</v>
      </c>
      <c r="D3960" t="s">
        <v>39</v>
      </c>
      <c r="E3960">
        <v>129280</v>
      </c>
      <c r="F3960" t="s">
        <v>19</v>
      </c>
      <c r="G3960" t="s">
        <v>1028</v>
      </c>
      <c r="H3960" t="s">
        <v>210</v>
      </c>
      <c r="I3960">
        <v>43055</v>
      </c>
      <c r="J3960" t="s">
        <v>22</v>
      </c>
      <c r="K3960" t="s">
        <v>32</v>
      </c>
      <c r="L3960" t="s">
        <v>27</v>
      </c>
      <c r="M3960" t="s">
        <v>28</v>
      </c>
      <c r="N3960" s="5">
        <v>18</v>
      </c>
      <c r="O3960" s="7">
        <v>5</v>
      </c>
      <c r="P3960" s="5">
        <v>12.5</v>
      </c>
      <c r="Q3960" s="5">
        <v>5.5</v>
      </c>
      <c r="R3960" s="22">
        <f>Tabla1[[#This Row],[Fecha de Envío]]-Tabla1[[#This Row],[Fecha de Orden]]</f>
        <v>12</v>
      </c>
      <c r="S3960" s="24">
        <f>YEAR(Tabla1[[#This Row],[Fecha de Orden]])</f>
        <v>2023</v>
      </c>
      <c r="T3960" t="str">
        <f>VLOOKUP(Tabla1[[#This Row],[Nombre del Producto]],Tabla2[[Nombre Producto]:[Costo Unitario]],2,FALSE)</f>
        <v>Lot's O' Nuts</v>
      </c>
      <c r="U3960" t="str">
        <f>VLOOKUP(Tabla1[[#This Row],[Fábrica]],Tabla3[],4,FALSE)</f>
        <v>Arizona</v>
      </c>
    </row>
    <row r="3961" spans="1:21" x14ac:dyDescent="0.25">
      <c r="A3961" t="s">
        <v>8202</v>
      </c>
      <c r="B3961" s="3">
        <v>45049</v>
      </c>
      <c r="C3961" s="3">
        <v>45061</v>
      </c>
      <c r="D3961" t="s">
        <v>39</v>
      </c>
      <c r="E3961">
        <v>129280</v>
      </c>
      <c r="F3961" t="s">
        <v>19</v>
      </c>
      <c r="G3961" t="s">
        <v>1028</v>
      </c>
      <c r="H3961" t="s">
        <v>210</v>
      </c>
      <c r="I3961">
        <v>43055</v>
      </c>
      <c r="J3961" t="s">
        <v>22</v>
      </c>
      <c r="K3961" t="s">
        <v>32</v>
      </c>
      <c r="L3961" t="s">
        <v>45</v>
      </c>
      <c r="M3961" t="s">
        <v>46</v>
      </c>
      <c r="N3961" s="5">
        <v>10.47</v>
      </c>
      <c r="O3961" s="7">
        <v>3</v>
      </c>
      <c r="P3961" s="5">
        <v>7.47</v>
      </c>
      <c r="Q3961" s="5">
        <v>3</v>
      </c>
      <c r="R3961" s="22">
        <f>Tabla1[[#This Row],[Fecha de Envío]]-Tabla1[[#This Row],[Fecha de Orden]]</f>
        <v>12</v>
      </c>
      <c r="S3961" s="24">
        <f>YEAR(Tabla1[[#This Row],[Fecha de Orden]])</f>
        <v>2023</v>
      </c>
      <c r="T3961" t="str">
        <f>VLOOKUP(Tabla1[[#This Row],[Nombre del Producto]],Tabla2[[Nombre Producto]:[Costo Unitario]],2,FALSE)</f>
        <v>Lot's O' Nuts</v>
      </c>
      <c r="U3961" t="str">
        <f>VLOOKUP(Tabla1[[#This Row],[Fábrica]],Tabla3[],4,FALSE)</f>
        <v>Arizona</v>
      </c>
    </row>
    <row r="3962" spans="1:21" x14ac:dyDescent="0.25">
      <c r="A3962" t="s">
        <v>8203</v>
      </c>
      <c r="B3962" s="3">
        <v>45049</v>
      </c>
      <c r="C3962" s="3">
        <v>45061</v>
      </c>
      <c r="D3962" t="s">
        <v>39</v>
      </c>
      <c r="E3962">
        <v>129280</v>
      </c>
      <c r="F3962" t="s">
        <v>19</v>
      </c>
      <c r="G3962" t="s">
        <v>1028</v>
      </c>
      <c r="H3962" t="s">
        <v>210</v>
      </c>
      <c r="I3962">
        <v>43055</v>
      </c>
      <c r="J3962" t="s">
        <v>22</v>
      </c>
      <c r="K3962" t="s">
        <v>32</v>
      </c>
      <c r="L3962" t="s">
        <v>33</v>
      </c>
      <c r="M3962" t="s">
        <v>34</v>
      </c>
      <c r="N3962" s="5">
        <v>18</v>
      </c>
      <c r="O3962" s="7">
        <v>5</v>
      </c>
      <c r="P3962" s="5">
        <v>12</v>
      </c>
      <c r="Q3962" s="5">
        <v>6</v>
      </c>
      <c r="R3962" s="22">
        <f>Tabla1[[#This Row],[Fecha de Envío]]-Tabla1[[#This Row],[Fecha de Orden]]</f>
        <v>12</v>
      </c>
      <c r="S3962" s="24">
        <f>YEAR(Tabla1[[#This Row],[Fecha de Orden]])</f>
        <v>2023</v>
      </c>
      <c r="T3962" t="str">
        <f>VLOOKUP(Tabla1[[#This Row],[Nombre del Producto]],Tabla2[[Nombre Producto]:[Costo Unitario]],2,FALSE)</f>
        <v>Lot's O' Nuts</v>
      </c>
      <c r="U3962" t="str">
        <f>VLOOKUP(Tabla1[[#This Row],[Fábrica]],Tabla3[],4,FALSE)</f>
        <v>Arizona</v>
      </c>
    </row>
    <row r="3963" spans="1:21" x14ac:dyDescent="0.25">
      <c r="A3963" t="s">
        <v>520</v>
      </c>
      <c r="B3963" s="3">
        <v>45051</v>
      </c>
      <c r="C3963" s="3">
        <v>45063</v>
      </c>
      <c r="D3963" t="s">
        <v>71</v>
      </c>
      <c r="E3963">
        <v>126165</v>
      </c>
      <c r="F3963" t="s">
        <v>19</v>
      </c>
      <c r="G3963" t="s">
        <v>20</v>
      </c>
      <c r="H3963" t="s">
        <v>21</v>
      </c>
      <c r="I3963">
        <v>94109</v>
      </c>
      <c r="J3963" t="s">
        <v>22</v>
      </c>
      <c r="K3963" t="s">
        <v>23</v>
      </c>
      <c r="L3963" t="s">
        <v>27</v>
      </c>
      <c r="M3963" t="s">
        <v>28</v>
      </c>
      <c r="N3963" s="5">
        <v>7.2</v>
      </c>
      <c r="O3963" s="7">
        <v>2</v>
      </c>
      <c r="P3963" s="5">
        <v>5</v>
      </c>
      <c r="Q3963" s="5">
        <v>2.2000000000000002</v>
      </c>
      <c r="R3963" s="22">
        <f>Tabla1[[#This Row],[Fecha de Envío]]-Tabla1[[#This Row],[Fecha de Orden]]</f>
        <v>12</v>
      </c>
      <c r="S3963" s="24">
        <f>YEAR(Tabla1[[#This Row],[Fecha de Orden]])</f>
        <v>2023</v>
      </c>
      <c r="T3963" t="str">
        <f>VLOOKUP(Tabla1[[#This Row],[Nombre del Producto]],Tabla2[[Nombre Producto]:[Costo Unitario]],2,FALSE)</f>
        <v>Lot's O' Nuts</v>
      </c>
      <c r="U3963" t="str">
        <f>VLOOKUP(Tabla1[[#This Row],[Fábrica]],Tabla3[],4,FALSE)</f>
        <v>Arizona</v>
      </c>
    </row>
    <row r="3964" spans="1:21" x14ac:dyDescent="0.25">
      <c r="A3964" t="s">
        <v>1089</v>
      </c>
      <c r="B3964" s="3">
        <v>45051</v>
      </c>
      <c r="C3964" s="3">
        <v>45065</v>
      </c>
      <c r="D3964" t="s">
        <v>18</v>
      </c>
      <c r="E3964">
        <v>137729</v>
      </c>
      <c r="F3964" t="s">
        <v>19</v>
      </c>
      <c r="G3964" t="s">
        <v>53</v>
      </c>
      <c r="H3964" t="s">
        <v>21</v>
      </c>
      <c r="I3964">
        <v>90004</v>
      </c>
      <c r="J3964" t="s">
        <v>22</v>
      </c>
      <c r="K3964" t="s">
        <v>23</v>
      </c>
      <c r="L3964" t="s">
        <v>36</v>
      </c>
      <c r="M3964" t="s">
        <v>37</v>
      </c>
      <c r="N3964" s="5">
        <v>3.25</v>
      </c>
      <c r="O3964" s="7">
        <v>1</v>
      </c>
      <c r="P3964" s="5">
        <v>2.11</v>
      </c>
      <c r="Q3964" s="5">
        <v>1.1399999999999999</v>
      </c>
      <c r="R3964" s="22">
        <f>Tabla1[[#This Row],[Fecha de Envío]]-Tabla1[[#This Row],[Fecha de Orden]]</f>
        <v>14</v>
      </c>
      <c r="S3964" s="24">
        <f>YEAR(Tabla1[[#This Row],[Fecha de Orden]])</f>
        <v>2023</v>
      </c>
      <c r="T3964" t="str">
        <f>VLOOKUP(Tabla1[[#This Row],[Nombre del Producto]],Tabla2[[Nombre Producto]:[Costo Unitario]],2,FALSE)</f>
        <v>Wicked Choccy's</v>
      </c>
      <c r="U3964" t="str">
        <f>VLOOKUP(Tabla1[[#This Row],[Fábrica]],Tabla3[],4,FALSE)</f>
        <v>Georgia</v>
      </c>
    </row>
    <row r="3965" spans="1:21" x14ac:dyDescent="0.25">
      <c r="A3965" t="s">
        <v>1090</v>
      </c>
      <c r="B3965" s="3">
        <v>45051</v>
      </c>
      <c r="C3965" s="3">
        <v>45065</v>
      </c>
      <c r="D3965" t="s">
        <v>18</v>
      </c>
      <c r="E3965">
        <v>137729</v>
      </c>
      <c r="F3965" t="s">
        <v>19</v>
      </c>
      <c r="G3965" t="s">
        <v>53</v>
      </c>
      <c r="H3965" t="s">
        <v>21</v>
      </c>
      <c r="I3965">
        <v>90004</v>
      </c>
      <c r="J3965" t="s">
        <v>22</v>
      </c>
      <c r="K3965" t="s">
        <v>23</v>
      </c>
      <c r="L3965" t="s">
        <v>45</v>
      </c>
      <c r="M3965" t="s">
        <v>46</v>
      </c>
      <c r="N3965" s="5">
        <v>10.47</v>
      </c>
      <c r="O3965" s="7">
        <v>3</v>
      </c>
      <c r="P3965" s="5">
        <v>7.47</v>
      </c>
      <c r="Q3965" s="5">
        <v>3</v>
      </c>
      <c r="R3965" s="22">
        <f>Tabla1[[#This Row],[Fecha de Envío]]-Tabla1[[#This Row],[Fecha de Orden]]</f>
        <v>14</v>
      </c>
      <c r="S3965" s="24">
        <f>YEAR(Tabla1[[#This Row],[Fecha de Orden]])</f>
        <v>2023</v>
      </c>
      <c r="T3965" t="str">
        <f>VLOOKUP(Tabla1[[#This Row],[Nombre del Producto]],Tabla2[[Nombre Producto]:[Costo Unitario]],2,FALSE)</f>
        <v>Lot's O' Nuts</v>
      </c>
      <c r="U3965" t="str">
        <f>VLOOKUP(Tabla1[[#This Row],[Fábrica]],Tabla3[],4,FALSE)</f>
        <v>Arizona</v>
      </c>
    </row>
    <row r="3966" spans="1:21" x14ac:dyDescent="0.25">
      <c r="A3966" t="s">
        <v>2784</v>
      </c>
      <c r="B3966" s="3">
        <v>45051</v>
      </c>
      <c r="C3966" s="3">
        <v>45064</v>
      </c>
      <c r="D3966" t="s">
        <v>39</v>
      </c>
      <c r="E3966">
        <v>160500</v>
      </c>
      <c r="F3966" t="s">
        <v>19</v>
      </c>
      <c r="G3966" t="s">
        <v>2785</v>
      </c>
      <c r="H3966" t="s">
        <v>21</v>
      </c>
      <c r="I3966">
        <v>92024</v>
      </c>
      <c r="J3966" t="s">
        <v>22</v>
      </c>
      <c r="K3966" t="s">
        <v>23</v>
      </c>
      <c r="L3966" t="s">
        <v>24</v>
      </c>
      <c r="M3966" t="s">
        <v>25</v>
      </c>
      <c r="N3966" s="5">
        <v>11.25</v>
      </c>
      <c r="O3966" s="7">
        <v>3</v>
      </c>
      <c r="P3966" s="5">
        <v>7.35</v>
      </c>
      <c r="Q3966" s="5">
        <v>3.9</v>
      </c>
      <c r="R3966" s="22">
        <f>Tabla1[[#This Row],[Fecha de Envío]]-Tabla1[[#This Row],[Fecha de Orden]]</f>
        <v>13</v>
      </c>
      <c r="S3966" s="24">
        <f>YEAR(Tabla1[[#This Row],[Fecha de Orden]])</f>
        <v>2023</v>
      </c>
      <c r="T3966" t="str">
        <f>VLOOKUP(Tabla1[[#This Row],[Nombre del Producto]],Tabla2[[Nombre Producto]:[Costo Unitario]],2,FALSE)</f>
        <v>Wicked Choccy's</v>
      </c>
      <c r="U3966" t="str">
        <f>VLOOKUP(Tabla1[[#This Row],[Fábrica]],Tabla3[],4,FALSE)</f>
        <v>Georgia</v>
      </c>
    </row>
    <row r="3967" spans="1:21" x14ac:dyDescent="0.25">
      <c r="A3967" t="s">
        <v>2786</v>
      </c>
      <c r="B3967" s="3">
        <v>45051</v>
      </c>
      <c r="C3967" s="3">
        <v>45064</v>
      </c>
      <c r="D3967" t="s">
        <v>39</v>
      </c>
      <c r="E3967">
        <v>160500</v>
      </c>
      <c r="F3967" t="s">
        <v>19</v>
      </c>
      <c r="G3967" t="s">
        <v>2785</v>
      </c>
      <c r="H3967" t="s">
        <v>21</v>
      </c>
      <c r="I3967">
        <v>92024</v>
      </c>
      <c r="J3967" t="s">
        <v>22</v>
      </c>
      <c r="K3967" t="s">
        <v>23</v>
      </c>
      <c r="L3967" t="s">
        <v>27</v>
      </c>
      <c r="M3967" t="s">
        <v>28</v>
      </c>
      <c r="N3967" s="5">
        <v>18</v>
      </c>
      <c r="O3967" s="7">
        <v>5</v>
      </c>
      <c r="P3967" s="5">
        <v>12.5</v>
      </c>
      <c r="Q3967" s="5">
        <v>5.5</v>
      </c>
      <c r="R3967" s="22">
        <f>Tabla1[[#This Row],[Fecha de Envío]]-Tabla1[[#This Row],[Fecha de Orden]]</f>
        <v>13</v>
      </c>
      <c r="S3967" s="24">
        <f>YEAR(Tabla1[[#This Row],[Fecha de Orden]])</f>
        <v>2023</v>
      </c>
      <c r="T3967" t="str">
        <f>VLOOKUP(Tabla1[[#This Row],[Nombre del Producto]],Tabla2[[Nombre Producto]:[Costo Unitario]],2,FALSE)</f>
        <v>Lot's O' Nuts</v>
      </c>
      <c r="U3967" t="str">
        <f>VLOOKUP(Tabla1[[#This Row],[Fábrica]],Tabla3[],4,FALSE)</f>
        <v>Arizona</v>
      </c>
    </row>
    <row r="3968" spans="1:21" x14ac:dyDescent="0.25">
      <c r="A3968" t="s">
        <v>5739</v>
      </c>
      <c r="B3968" s="3">
        <v>45051</v>
      </c>
      <c r="C3968" s="3">
        <v>45062</v>
      </c>
      <c r="D3968" t="s">
        <v>39</v>
      </c>
      <c r="E3968">
        <v>102239</v>
      </c>
      <c r="F3968" t="s">
        <v>19</v>
      </c>
      <c r="G3968" t="s">
        <v>178</v>
      </c>
      <c r="H3968" t="s">
        <v>345</v>
      </c>
      <c r="I3968">
        <v>89015</v>
      </c>
      <c r="J3968" t="s">
        <v>22</v>
      </c>
      <c r="K3968" t="s">
        <v>23</v>
      </c>
      <c r="L3968" t="s">
        <v>24</v>
      </c>
      <c r="M3968" t="s">
        <v>25</v>
      </c>
      <c r="N3968" s="5">
        <v>22.5</v>
      </c>
      <c r="O3968" s="7">
        <v>6</v>
      </c>
      <c r="P3968" s="5">
        <v>14.7</v>
      </c>
      <c r="Q3968" s="5">
        <v>7.8</v>
      </c>
      <c r="R3968" s="22">
        <f>Tabla1[[#This Row],[Fecha de Envío]]-Tabla1[[#This Row],[Fecha de Orden]]</f>
        <v>11</v>
      </c>
      <c r="S3968" s="24">
        <f>YEAR(Tabla1[[#This Row],[Fecha de Orden]])</f>
        <v>2023</v>
      </c>
      <c r="T3968" t="str">
        <f>VLOOKUP(Tabla1[[#This Row],[Nombre del Producto]],Tabla2[[Nombre Producto]:[Costo Unitario]],2,FALSE)</f>
        <v>Wicked Choccy's</v>
      </c>
      <c r="U3968" t="str">
        <f>VLOOKUP(Tabla1[[#This Row],[Fábrica]],Tabla3[],4,FALSE)</f>
        <v>Georgia</v>
      </c>
    </row>
    <row r="3969" spans="1:21" x14ac:dyDescent="0.25">
      <c r="A3969" t="s">
        <v>5740</v>
      </c>
      <c r="B3969" s="3">
        <v>45051</v>
      </c>
      <c r="C3969" s="3">
        <v>45062</v>
      </c>
      <c r="D3969" t="s">
        <v>39</v>
      </c>
      <c r="E3969">
        <v>102239</v>
      </c>
      <c r="F3969" t="s">
        <v>19</v>
      </c>
      <c r="G3969" t="s">
        <v>178</v>
      </c>
      <c r="H3969" t="s">
        <v>345</v>
      </c>
      <c r="I3969">
        <v>89015</v>
      </c>
      <c r="J3969" t="s">
        <v>22</v>
      </c>
      <c r="K3969" t="s">
        <v>23</v>
      </c>
      <c r="L3969" t="s">
        <v>33</v>
      </c>
      <c r="M3969" t="s">
        <v>34</v>
      </c>
      <c r="N3969" s="5">
        <v>7.2</v>
      </c>
      <c r="O3969" s="7">
        <v>2</v>
      </c>
      <c r="P3969" s="5">
        <v>4.8</v>
      </c>
      <c r="Q3969" s="5">
        <v>2.4</v>
      </c>
      <c r="R3969" s="22">
        <f>Tabla1[[#This Row],[Fecha de Envío]]-Tabla1[[#This Row],[Fecha de Orden]]</f>
        <v>11</v>
      </c>
      <c r="S3969" s="24">
        <f>YEAR(Tabla1[[#This Row],[Fecha de Orden]])</f>
        <v>2023</v>
      </c>
      <c r="T3969" t="str">
        <f>VLOOKUP(Tabla1[[#This Row],[Nombre del Producto]],Tabla2[[Nombre Producto]:[Costo Unitario]],2,FALSE)</f>
        <v>Lot's O' Nuts</v>
      </c>
      <c r="U3969" t="str">
        <f>VLOOKUP(Tabla1[[#This Row],[Fábrica]],Tabla3[],4,FALSE)</f>
        <v>Arizona</v>
      </c>
    </row>
    <row r="3970" spans="1:21" x14ac:dyDescent="0.25">
      <c r="A3970" t="s">
        <v>6608</v>
      </c>
      <c r="B3970" s="3">
        <v>45051</v>
      </c>
      <c r="C3970" s="3">
        <v>45063</v>
      </c>
      <c r="D3970" t="s">
        <v>39</v>
      </c>
      <c r="E3970">
        <v>145247</v>
      </c>
      <c r="F3970" t="s">
        <v>19</v>
      </c>
      <c r="G3970" t="s">
        <v>202</v>
      </c>
      <c r="H3970" t="s">
        <v>116</v>
      </c>
      <c r="I3970">
        <v>40214</v>
      </c>
      <c r="J3970" t="s">
        <v>22</v>
      </c>
      <c r="K3970" t="s">
        <v>66</v>
      </c>
      <c r="L3970" t="s">
        <v>36</v>
      </c>
      <c r="M3970" t="s">
        <v>37</v>
      </c>
      <c r="N3970" s="5">
        <v>9.75</v>
      </c>
      <c r="O3970" s="7">
        <v>3</v>
      </c>
      <c r="P3970" s="5">
        <v>6.33</v>
      </c>
      <c r="Q3970" s="5">
        <v>3.42</v>
      </c>
      <c r="R3970" s="22">
        <f>Tabla1[[#This Row],[Fecha de Envío]]-Tabla1[[#This Row],[Fecha de Orden]]</f>
        <v>12</v>
      </c>
      <c r="S3970" s="24">
        <f>YEAR(Tabla1[[#This Row],[Fecha de Orden]])</f>
        <v>2023</v>
      </c>
      <c r="T3970" t="str">
        <f>VLOOKUP(Tabla1[[#This Row],[Nombre del Producto]],Tabla2[[Nombre Producto]:[Costo Unitario]],2,FALSE)</f>
        <v>Wicked Choccy's</v>
      </c>
      <c r="U3970" t="str">
        <f>VLOOKUP(Tabla1[[#This Row],[Fábrica]],Tabla3[],4,FALSE)</f>
        <v>Georgia</v>
      </c>
    </row>
    <row r="3971" spans="1:21" x14ac:dyDescent="0.25">
      <c r="A3971" t="s">
        <v>7000</v>
      </c>
      <c r="B3971" s="3">
        <v>45051</v>
      </c>
      <c r="C3971" s="3">
        <v>45064</v>
      </c>
      <c r="D3971" t="s">
        <v>39</v>
      </c>
      <c r="E3971">
        <v>112676</v>
      </c>
      <c r="F3971" t="s">
        <v>19</v>
      </c>
      <c r="G3971" t="s">
        <v>2592</v>
      </c>
      <c r="H3971" t="s">
        <v>65</v>
      </c>
      <c r="I3971">
        <v>37130</v>
      </c>
      <c r="J3971" t="s">
        <v>22</v>
      </c>
      <c r="K3971" t="s">
        <v>66</v>
      </c>
      <c r="L3971" t="s">
        <v>36</v>
      </c>
      <c r="M3971" t="s">
        <v>37</v>
      </c>
      <c r="N3971" s="5">
        <v>9.75</v>
      </c>
      <c r="O3971" s="7">
        <v>3</v>
      </c>
      <c r="P3971" s="5">
        <v>6.33</v>
      </c>
      <c r="Q3971" s="5">
        <v>3.42</v>
      </c>
      <c r="R3971" s="22">
        <f>Tabla1[[#This Row],[Fecha de Envío]]-Tabla1[[#This Row],[Fecha de Orden]]</f>
        <v>13</v>
      </c>
      <c r="S3971" s="24">
        <f>YEAR(Tabla1[[#This Row],[Fecha de Orden]])</f>
        <v>2023</v>
      </c>
      <c r="T3971" t="str">
        <f>VLOOKUP(Tabla1[[#This Row],[Nombre del Producto]],Tabla2[[Nombre Producto]:[Costo Unitario]],2,FALSE)</f>
        <v>Wicked Choccy's</v>
      </c>
      <c r="U3971" t="str">
        <f>VLOOKUP(Tabla1[[#This Row],[Fábrica]],Tabla3[],4,FALSE)</f>
        <v>Georgia</v>
      </c>
    </row>
    <row r="3972" spans="1:21" x14ac:dyDescent="0.25">
      <c r="A3972" t="s">
        <v>7331</v>
      </c>
      <c r="B3972" s="3">
        <v>45051</v>
      </c>
      <c r="C3972" s="3">
        <v>45065</v>
      </c>
      <c r="D3972" t="s">
        <v>18</v>
      </c>
      <c r="E3972">
        <v>105662</v>
      </c>
      <c r="F3972" t="s">
        <v>19</v>
      </c>
      <c r="G3972" t="s">
        <v>4183</v>
      </c>
      <c r="H3972" t="s">
        <v>255</v>
      </c>
      <c r="I3972">
        <v>32303</v>
      </c>
      <c r="J3972" t="s">
        <v>223</v>
      </c>
      <c r="K3972" t="s">
        <v>66</v>
      </c>
      <c r="L3972" t="s">
        <v>833</v>
      </c>
      <c r="M3972" t="s">
        <v>834</v>
      </c>
      <c r="N3972" s="5">
        <v>40</v>
      </c>
      <c r="O3972" s="7">
        <v>4</v>
      </c>
      <c r="P3972" s="5">
        <v>32</v>
      </c>
      <c r="Q3972" s="5">
        <v>8</v>
      </c>
      <c r="R3972" s="22">
        <f>Tabla1[[#This Row],[Fecha de Envío]]-Tabla1[[#This Row],[Fecha de Orden]]</f>
        <v>14</v>
      </c>
      <c r="S3972" s="24">
        <f>YEAR(Tabla1[[#This Row],[Fecha de Orden]])</f>
        <v>2023</v>
      </c>
      <c r="T3972" t="str">
        <f>VLOOKUP(Tabla1[[#This Row],[Nombre del Producto]],Tabla2[[Nombre Producto]:[Costo Unitario]],2,FALSE)</f>
        <v>Secret Factory</v>
      </c>
      <c r="U3972" t="str">
        <f>VLOOKUP(Tabla1[[#This Row],[Fábrica]],Tabla3[],4,FALSE)</f>
        <v>Illinois</v>
      </c>
    </row>
    <row r="3973" spans="1:21" x14ac:dyDescent="0.25">
      <c r="A3973" t="s">
        <v>7332</v>
      </c>
      <c r="B3973" s="3">
        <v>45051</v>
      </c>
      <c r="C3973" s="3">
        <v>45065</v>
      </c>
      <c r="D3973" t="s">
        <v>18</v>
      </c>
      <c r="E3973">
        <v>105662</v>
      </c>
      <c r="F3973" t="s">
        <v>19</v>
      </c>
      <c r="G3973" t="s">
        <v>4183</v>
      </c>
      <c r="H3973" t="s">
        <v>255</v>
      </c>
      <c r="I3973">
        <v>32303</v>
      </c>
      <c r="J3973" t="s">
        <v>22</v>
      </c>
      <c r="K3973" t="s">
        <v>66</v>
      </c>
      <c r="L3973" t="s">
        <v>45</v>
      </c>
      <c r="M3973" t="s">
        <v>46</v>
      </c>
      <c r="N3973" s="5">
        <v>10.47</v>
      </c>
      <c r="O3973" s="7">
        <v>3</v>
      </c>
      <c r="P3973" s="5">
        <v>7.47</v>
      </c>
      <c r="Q3973" s="5">
        <v>3</v>
      </c>
      <c r="R3973" s="22">
        <f>Tabla1[[#This Row],[Fecha de Envío]]-Tabla1[[#This Row],[Fecha de Orden]]</f>
        <v>14</v>
      </c>
      <c r="S3973" s="24">
        <f>YEAR(Tabla1[[#This Row],[Fecha de Orden]])</f>
        <v>2023</v>
      </c>
      <c r="T3973" t="str">
        <f>VLOOKUP(Tabla1[[#This Row],[Nombre del Producto]],Tabla2[[Nombre Producto]:[Costo Unitario]],2,FALSE)</f>
        <v>Lot's O' Nuts</v>
      </c>
      <c r="U3973" t="str">
        <f>VLOOKUP(Tabla1[[#This Row],[Fábrica]],Tabla3[],4,FALSE)</f>
        <v>Arizona</v>
      </c>
    </row>
    <row r="3974" spans="1:21" x14ac:dyDescent="0.25">
      <c r="A3974" t="s">
        <v>9227</v>
      </c>
      <c r="B3974" s="3">
        <v>45051</v>
      </c>
      <c r="C3974" s="3">
        <v>45065</v>
      </c>
      <c r="D3974" t="s">
        <v>18</v>
      </c>
      <c r="E3974">
        <v>147991</v>
      </c>
      <c r="F3974" t="s">
        <v>19</v>
      </c>
      <c r="G3974" t="s">
        <v>1585</v>
      </c>
      <c r="H3974" t="s">
        <v>65</v>
      </c>
      <c r="I3974">
        <v>37421</v>
      </c>
      <c r="J3974" t="s">
        <v>22</v>
      </c>
      <c r="K3974" t="s">
        <v>66</v>
      </c>
      <c r="L3974" t="s">
        <v>45</v>
      </c>
      <c r="M3974" t="s">
        <v>46</v>
      </c>
      <c r="N3974" s="5">
        <v>17.45</v>
      </c>
      <c r="O3974" s="7">
        <v>5</v>
      </c>
      <c r="P3974" s="5">
        <v>12.45</v>
      </c>
      <c r="Q3974" s="5">
        <v>5</v>
      </c>
      <c r="R3974" s="22">
        <f>Tabla1[[#This Row],[Fecha de Envío]]-Tabla1[[#This Row],[Fecha de Orden]]</f>
        <v>14</v>
      </c>
      <c r="S3974" s="24">
        <f>YEAR(Tabla1[[#This Row],[Fecha de Orden]])</f>
        <v>2023</v>
      </c>
      <c r="T3974" t="str">
        <f>VLOOKUP(Tabla1[[#This Row],[Nombre del Producto]],Tabla2[[Nombre Producto]:[Costo Unitario]],2,FALSE)</f>
        <v>Lot's O' Nuts</v>
      </c>
      <c r="U3974" t="str">
        <f>VLOOKUP(Tabla1[[#This Row],[Fábrica]],Tabla3[],4,FALSE)</f>
        <v>Arizona</v>
      </c>
    </row>
    <row r="3975" spans="1:21" x14ac:dyDescent="0.25">
      <c r="A3975" t="s">
        <v>302</v>
      </c>
      <c r="B3975" s="3">
        <v>45052</v>
      </c>
      <c r="C3975" s="3">
        <v>45066</v>
      </c>
      <c r="D3975" t="s">
        <v>18</v>
      </c>
      <c r="E3975">
        <v>139234</v>
      </c>
      <c r="F3975" t="s">
        <v>19</v>
      </c>
      <c r="G3975" t="s">
        <v>239</v>
      </c>
      <c r="H3975" t="s">
        <v>173</v>
      </c>
      <c r="I3975">
        <v>60610</v>
      </c>
      <c r="J3975" t="s">
        <v>22</v>
      </c>
      <c r="K3975" t="s">
        <v>43</v>
      </c>
      <c r="L3975" t="s">
        <v>33</v>
      </c>
      <c r="M3975" t="s">
        <v>34</v>
      </c>
      <c r="N3975" s="5">
        <v>7.2</v>
      </c>
      <c r="O3975" s="7">
        <v>2</v>
      </c>
      <c r="P3975" s="5">
        <v>4.8</v>
      </c>
      <c r="Q3975" s="5">
        <v>2.4</v>
      </c>
      <c r="R3975" s="22">
        <f>Tabla1[[#This Row],[Fecha de Envío]]-Tabla1[[#This Row],[Fecha de Orden]]</f>
        <v>14</v>
      </c>
      <c r="S3975" s="24">
        <f>YEAR(Tabla1[[#This Row],[Fecha de Orden]])</f>
        <v>2023</v>
      </c>
      <c r="T3975" t="str">
        <f>VLOOKUP(Tabla1[[#This Row],[Nombre del Producto]],Tabla2[[Nombre Producto]:[Costo Unitario]],2,FALSE)</f>
        <v>Lot's O' Nuts</v>
      </c>
      <c r="U3975" t="str">
        <f>VLOOKUP(Tabla1[[#This Row],[Fábrica]],Tabla3[],4,FALSE)</f>
        <v>Arizona</v>
      </c>
    </row>
    <row r="3976" spans="1:21" x14ac:dyDescent="0.25">
      <c r="A3976" t="s">
        <v>303</v>
      </c>
      <c r="B3976" s="3">
        <v>45052</v>
      </c>
      <c r="C3976" s="3">
        <v>45066</v>
      </c>
      <c r="D3976" t="s">
        <v>18</v>
      </c>
      <c r="E3976">
        <v>139234</v>
      </c>
      <c r="F3976" t="s">
        <v>19</v>
      </c>
      <c r="G3976" t="s">
        <v>239</v>
      </c>
      <c r="H3976" t="s">
        <v>173</v>
      </c>
      <c r="I3976">
        <v>60610</v>
      </c>
      <c r="J3976" t="s">
        <v>22</v>
      </c>
      <c r="K3976" t="s">
        <v>43</v>
      </c>
      <c r="L3976" t="s">
        <v>45</v>
      </c>
      <c r="M3976" t="s">
        <v>46</v>
      </c>
      <c r="N3976" s="5">
        <v>6.98</v>
      </c>
      <c r="O3976" s="7">
        <v>2</v>
      </c>
      <c r="P3976" s="5">
        <v>4.9800000000000004</v>
      </c>
      <c r="Q3976" s="5">
        <v>2</v>
      </c>
      <c r="R3976" s="22">
        <f>Tabla1[[#This Row],[Fecha de Envío]]-Tabla1[[#This Row],[Fecha de Orden]]</f>
        <v>14</v>
      </c>
      <c r="S3976" s="24">
        <f>YEAR(Tabla1[[#This Row],[Fecha de Orden]])</f>
        <v>2023</v>
      </c>
      <c r="T3976" t="str">
        <f>VLOOKUP(Tabla1[[#This Row],[Nombre del Producto]],Tabla2[[Nombre Producto]:[Costo Unitario]],2,FALSE)</f>
        <v>Lot's O' Nuts</v>
      </c>
      <c r="U3976" t="str">
        <f>VLOOKUP(Tabla1[[#This Row],[Fábrica]],Tabla3[],4,FALSE)</f>
        <v>Arizona</v>
      </c>
    </row>
    <row r="3977" spans="1:21" x14ac:dyDescent="0.25">
      <c r="A3977" t="s">
        <v>1066</v>
      </c>
      <c r="B3977" s="3">
        <v>45052</v>
      </c>
      <c r="C3977" s="3">
        <v>45066</v>
      </c>
      <c r="D3977" t="s">
        <v>18</v>
      </c>
      <c r="E3977">
        <v>118052</v>
      </c>
      <c r="F3977" t="s">
        <v>19</v>
      </c>
      <c r="G3977" t="s">
        <v>232</v>
      </c>
      <c r="H3977" t="s">
        <v>210</v>
      </c>
      <c r="I3977">
        <v>44052</v>
      </c>
      <c r="J3977" t="s">
        <v>22</v>
      </c>
      <c r="K3977" t="s">
        <v>32</v>
      </c>
      <c r="L3977" t="s">
        <v>33</v>
      </c>
      <c r="M3977" t="s">
        <v>34</v>
      </c>
      <c r="N3977" s="5">
        <v>25.2</v>
      </c>
      <c r="O3977" s="7">
        <v>7</v>
      </c>
      <c r="P3977" s="5">
        <v>16.8</v>
      </c>
      <c r="Q3977" s="5">
        <v>8.4</v>
      </c>
      <c r="R3977" s="22">
        <f>Tabla1[[#This Row],[Fecha de Envío]]-Tabla1[[#This Row],[Fecha de Orden]]</f>
        <v>14</v>
      </c>
      <c r="S3977" s="24">
        <f>YEAR(Tabla1[[#This Row],[Fecha de Orden]])</f>
        <v>2023</v>
      </c>
      <c r="T3977" t="str">
        <f>VLOOKUP(Tabla1[[#This Row],[Nombre del Producto]],Tabla2[[Nombre Producto]:[Costo Unitario]],2,FALSE)</f>
        <v>Lot's O' Nuts</v>
      </c>
      <c r="U3977" t="str">
        <f>VLOOKUP(Tabla1[[#This Row],[Fábrica]],Tabla3[],4,FALSE)</f>
        <v>Arizona</v>
      </c>
    </row>
    <row r="3978" spans="1:21" x14ac:dyDescent="0.25">
      <c r="A3978" t="s">
        <v>1067</v>
      </c>
      <c r="B3978" s="3">
        <v>45052</v>
      </c>
      <c r="C3978" s="3">
        <v>45064</v>
      </c>
      <c r="D3978" t="s">
        <v>71</v>
      </c>
      <c r="E3978">
        <v>146857</v>
      </c>
      <c r="F3978" t="s">
        <v>19</v>
      </c>
      <c r="G3978" t="s">
        <v>86</v>
      </c>
      <c r="H3978" t="s">
        <v>87</v>
      </c>
      <c r="I3978">
        <v>65807</v>
      </c>
      <c r="J3978" t="s">
        <v>22</v>
      </c>
      <c r="K3978" t="s">
        <v>43</v>
      </c>
      <c r="L3978" t="s">
        <v>24</v>
      </c>
      <c r="M3978" t="s">
        <v>25</v>
      </c>
      <c r="N3978" s="5">
        <v>3.75</v>
      </c>
      <c r="O3978" s="7">
        <v>1</v>
      </c>
      <c r="P3978" s="5">
        <v>2.4500000000000002</v>
      </c>
      <c r="Q3978" s="5">
        <v>1.3</v>
      </c>
      <c r="R3978" s="22">
        <f>Tabla1[[#This Row],[Fecha de Envío]]-Tabla1[[#This Row],[Fecha de Orden]]</f>
        <v>12</v>
      </c>
      <c r="S3978" s="24">
        <f>YEAR(Tabla1[[#This Row],[Fecha de Orden]])</f>
        <v>2023</v>
      </c>
      <c r="T3978" t="str">
        <f>VLOOKUP(Tabla1[[#This Row],[Nombre del Producto]],Tabla2[[Nombre Producto]:[Costo Unitario]],2,FALSE)</f>
        <v>Wicked Choccy's</v>
      </c>
      <c r="U3978" t="str">
        <f>VLOOKUP(Tabla1[[#This Row],[Fábrica]],Tabla3[],4,FALSE)</f>
        <v>Georgia</v>
      </c>
    </row>
    <row r="3979" spans="1:21" x14ac:dyDescent="0.25">
      <c r="A3979" t="s">
        <v>1068</v>
      </c>
      <c r="B3979" s="3">
        <v>45052</v>
      </c>
      <c r="C3979" s="3">
        <v>45066</v>
      </c>
      <c r="D3979" t="s">
        <v>18</v>
      </c>
      <c r="E3979">
        <v>118052</v>
      </c>
      <c r="F3979" t="s">
        <v>19</v>
      </c>
      <c r="G3979" t="s">
        <v>232</v>
      </c>
      <c r="H3979" t="s">
        <v>210</v>
      </c>
      <c r="I3979">
        <v>44052</v>
      </c>
      <c r="J3979" t="s">
        <v>22</v>
      </c>
      <c r="K3979" t="s">
        <v>32</v>
      </c>
      <c r="L3979" t="s">
        <v>45</v>
      </c>
      <c r="M3979" t="s">
        <v>46</v>
      </c>
      <c r="N3979" s="5">
        <v>6.98</v>
      </c>
      <c r="O3979" s="7">
        <v>2</v>
      </c>
      <c r="P3979" s="5">
        <v>4.9800000000000004</v>
      </c>
      <c r="Q3979" s="5">
        <v>2</v>
      </c>
      <c r="R3979" s="22">
        <f>Tabla1[[#This Row],[Fecha de Envío]]-Tabla1[[#This Row],[Fecha de Orden]]</f>
        <v>14</v>
      </c>
      <c r="S3979" s="24">
        <f>YEAR(Tabla1[[#This Row],[Fecha de Orden]])</f>
        <v>2023</v>
      </c>
      <c r="T3979" t="str">
        <f>VLOOKUP(Tabla1[[#This Row],[Nombre del Producto]],Tabla2[[Nombre Producto]:[Costo Unitario]],2,FALSE)</f>
        <v>Lot's O' Nuts</v>
      </c>
      <c r="U3979" t="str">
        <f>VLOOKUP(Tabla1[[#This Row],[Fábrica]],Tabla3[],4,FALSE)</f>
        <v>Arizona</v>
      </c>
    </row>
    <row r="3980" spans="1:21" x14ac:dyDescent="0.25">
      <c r="A3980" t="s">
        <v>1069</v>
      </c>
      <c r="B3980" s="3">
        <v>45052</v>
      </c>
      <c r="C3980" s="3">
        <v>45066</v>
      </c>
      <c r="D3980" t="s">
        <v>18</v>
      </c>
      <c r="E3980">
        <v>118052</v>
      </c>
      <c r="F3980" t="s">
        <v>19</v>
      </c>
      <c r="G3980" t="s">
        <v>232</v>
      </c>
      <c r="H3980" t="s">
        <v>210</v>
      </c>
      <c r="I3980">
        <v>44052</v>
      </c>
      <c r="J3980" t="s">
        <v>22</v>
      </c>
      <c r="K3980" t="s">
        <v>32</v>
      </c>
      <c r="L3980" t="s">
        <v>24</v>
      </c>
      <c r="M3980" t="s">
        <v>25</v>
      </c>
      <c r="N3980" s="5">
        <v>7.5</v>
      </c>
      <c r="O3980" s="7">
        <v>2</v>
      </c>
      <c r="P3980" s="5">
        <v>4.9000000000000004</v>
      </c>
      <c r="Q3980" s="5">
        <v>2.6</v>
      </c>
      <c r="R3980" s="22">
        <f>Tabla1[[#This Row],[Fecha de Envío]]-Tabla1[[#This Row],[Fecha de Orden]]</f>
        <v>14</v>
      </c>
      <c r="S3980" s="24">
        <f>YEAR(Tabla1[[#This Row],[Fecha de Orden]])</f>
        <v>2023</v>
      </c>
      <c r="T3980" t="str">
        <f>VLOOKUP(Tabla1[[#This Row],[Nombre del Producto]],Tabla2[[Nombre Producto]:[Costo Unitario]],2,FALSE)</f>
        <v>Wicked Choccy's</v>
      </c>
      <c r="U3980" t="str">
        <f>VLOOKUP(Tabla1[[#This Row],[Fábrica]],Tabla3[],4,FALSE)</f>
        <v>Georgia</v>
      </c>
    </row>
    <row r="3981" spans="1:21" x14ac:dyDescent="0.25">
      <c r="A3981" t="s">
        <v>3755</v>
      </c>
      <c r="B3981" s="3">
        <v>45052</v>
      </c>
      <c r="C3981" s="3">
        <v>45066</v>
      </c>
      <c r="D3981" t="s">
        <v>18</v>
      </c>
      <c r="E3981">
        <v>137393</v>
      </c>
      <c r="F3981" t="s">
        <v>19</v>
      </c>
      <c r="G3981" t="s">
        <v>866</v>
      </c>
      <c r="H3981" t="s">
        <v>21</v>
      </c>
      <c r="I3981">
        <v>93309</v>
      </c>
      <c r="J3981" t="s">
        <v>22</v>
      </c>
      <c r="K3981" t="s">
        <v>23</v>
      </c>
      <c r="L3981" t="s">
        <v>45</v>
      </c>
      <c r="M3981" t="s">
        <v>46</v>
      </c>
      <c r="N3981" s="5">
        <v>13.96</v>
      </c>
      <c r="O3981" s="7">
        <v>4</v>
      </c>
      <c r="P3981" s="5">
        <v>9.9600000000000009</v>
      </c>
      <c r="Q3981" s="5">
        <v>4</v>
      </c>
      <c r="R3981" s="22">
        <f>Tabla1[[#This Row],[Fecha de Envío]]-Tabla1[[#This Row],[Fecha de Orden]]</f>
        <v>14</v>
      </c>
      <c r="S3981" s="24">
        <f>YEAR(Tabla1[[#This Row],[Fecha de Orden]])</f>
        <v>2023</v>
      </c>
      <c r="T3981" t="str">
        <f>VLOOKUP(Tabla1[[#This Row],[Nombre del Producto]],Tabla2[[Nombre Producto]:[Costo Unitario]],2,FALSE)</f>
        <v>Lot's O' Nuts</v>
      </c>
      <c r="U3981" t="str">
        <f>VLOOKUP(Tabla1[[#This Row],[Fábrica]],Tabla3[],4,FALSE)</f>
        <v>Arizona</v>
      </c>
    </row>
    <row r="3982" spans="1:21" x14ac:dyDescent="0.25">
      <c r="A3982" t="s">
        <v>1853</v>
      </c>
      <c r="B3982" s="3">
        <v>45053</v>
      </c>
      <c r="C3982" s="3">
        <v>45067</v>
      </c>
      <c r="D3982" t="s">
        <v>18</v>
      </c>
      <c r="E3982">
        <v>128818</v>
      </c>
      <c r="F3982" t="s">
        <v>19</v>
      </c>
      <c r="G3982" t="s">
        <v>30</v>
      </c>
      <c r="H3982" t="s">
        <v>31</v>
      </c>
      <c r="I3982">
        <v>10009</v>
      </c>
      <c r="J3982" t="s">
        <v>22</v>
      </c>
      <c r="K3982" t="s">
        <v>32</v>
      </c>
      <c r="L3982" t="s">
        <v>36</v>
      </c>
      <c r="M3982" t="s">
        <v>37</v>
      </c>
      <c r="N3982" s="5">
        <v>13</v>
      </c>
      <c r="O3982" s="7">
        <v>4</v>
      </c>
      <c r="P3982" s="5">
        <v>8.44</v>
      </c>
      <c r="Q3982" s="5">
        <v>4.5599999999999996</v>
      </c>
      <c r="R3982" s="22">
        <f>Tabla1[[#This Row],[Fecha de Envío]]-Tabla1[[#This Row],[Fecha de Orden]]</f>
        <v>14</v>
      </c>
      <c r="S3982" s="24">
        <f>YEAR(Tabla1[[#This Row],[Fecha de Orden]])</f>
        <v>2023</v>
      </c>
      <c r="T3982" t="str">
        <f>VLOOKUP(Tabla1[[#This Row],[Nombre del Producto]],Tabla2[[Nombre Producto]:[Costo Unitario]],2,FALSE)</f>
        <v>Wicked Choccy's</v>
      </c>
      <c r="U3982" t="str">
        <f>VLOOKUP(Tabla1[[#This Row],[Fábrica]],Tabla3[],4,FALSE)</f>
        <v>Georgia</v>
      </c>
    </row>
    <row r="3983" spans="1:21" x14ac:dyDescent="0.25">
      <c r="A3983" t="s">
        <v>1854</v>
      </c>
      <c r="B3983" s="3">
        <v>45053</v>
      </c>
      <c r="C3983" s="3">
        <v>45067</v>
      </c>
      <c r="D3983" t="s">
        <v>18</v>
      </c>
      <c r="E3983">
        <v>128818</v>
      </c>
      <c r="F3983" t="s">
        <v>19</v>
      </c>
      <c r="G3983" t="s">
        <v>30</v>
      </c>
      <c r="H3983" t="s">
        <v>31</v>
      </c>
      <c r="I3983">
        <v>10009</v>
      </c>
      <c r="J3983" t="s">
        <v>22</v>
      </c>
      <c r="K3983" t="s">
        <v>32</v>
      </c>
      <c r="L3983" t="s">
        <v>33</v>
      </c>
      <c r="M3983" t="s">
        <v>34</v>
      </c>
      <c r="N3983" s="5">
        <v>28.8</v>
      </c>
      <c r="O3983" s="7">
        <v>8</v>
      </c>
      <c r="P3983" s="5">
        <v>19.2</v>
      </c>
      <c r="Q3983" s="5">
        <v>9.6</v>
      </c>
      <c r="R3983" s="22">
        <f>Tabla1[[#This Row],[Fecha de Envío]]-Tabla1[[#This Row],[Fecha de Orden]]</f>
        <v>14</v>
      </c>
      <c r="S3983" s="24">
        <f>YEAR(Tabla1[[#This Row],[Fecha de Orden]])</f>
        <v>2023</v>
      </c>
      <c r="T3983" t="str">
        <f>VLOOKUP(Tabla1[[#This Row],[Nombre del Producto]],Tabla2[[Nombre Producto]:[Costo Unitario]],2,FALSE)</f>
        <v>Lot's O' Nuts</v>
      </c>
      <c r="U3983" t="str">
        <f>VLOOKUP(Tabla1[[#This Row],[Fábrica]],Tabla3[],4,FALSE)</f>
        <v>Arizona</v>
      </c>
    </row>
    <row r="3984" spans="1:21" x14ac:dyDescent="0.25">
      <c r="A3984" t="s">
        <v>1855</v>
      </c>
      <c r="B3984" s="3">
        <v>45053</v>
      </c>
      <c r="C3984" s="3">
        <v>45067</v>
      </c>
      <c r="D3984" t="s">
        <v>18</v>
      </c>
      <c r="E3984">
        <v>128818</v>
      </c>
      <c r="F3984" t="s">
        <v>19</v>
      </c>
      <c r="G3984" t="s">
        <v>30</v>
      </c>
      <c r="H3984" t="s">
        <v>31</v>
      </c>
      <c r="I3984">
        <v>10009</v>
      </c>
      <c r="J3984" t="s">
        <v>22</v>
      </c>
      <c r="K3984" t="s">
        <v>32</v>
      </c>
      <c r="L3984" t="s">
        <v>24</v>
      </c>
      <c r="M3984" t="s">
        <v>25</v>
      </c>
      <c r="N3984" s="5">
        <v>18.75</v>
      </c>
      <c r="O3984" s="7">
        <v>5</v>
      </c>
      <c r="P3984" s="5">
        <v>12.25</v>
      </c>
      <c r="Q3984" s="5">
        <v>6.5</v>
      </c>
      <c r="R3984" s="22">
        <f>Tabla1[[#This Row],[Fecha de Envío]]-Tabla1[[#This Row],[Fecha de Orden]]</f>
        <v>14</v>
      </c>
      <c r="S3984" s="24">
        <f>YEAR(Tabla1[[#This Row],[Fecha de Orden]])</f>
        <v>2023</v>
      </c>
      <c r="T3984" t="str">
        <f>VLOOKUP(Tabla1[[#This Row],[Nombre del Producto]],Tabla2[[Nombre Producto]:[Costo Unitario]],2,FALSE)</f>
        <v>Wicked Choccy's</v>
      </c>
      <c r="U3984" t="str">
        <f>VLOOKUP(Tabla1[[#This Row],[Fábrica]],Tabla3[],4,FALSE)</f>
        <v>Georgia</v>
      </c>
    </row>
    <row r="3985" spans="1:21" x14ac:dyDescent="0.25">
      <c r="A3985" t="s">
        <v>2291</v>
      </c>
      <c r="B3985" s="3">
        <v>45053</v>
      </c>
      <c r="C3985" s="3">
        <v>45068</v>
      </c>
      <c r="D3985" t="s">
        <v>18</v>
      </c>
      <c r="E3985">
        <v>169856</v>
      </c>
      <c r="F3985" t="s">
        <v>195</v>
      </c>
      <c r="G3985" t="s">
        <v>328</v>
      </c>
      <c r="H3985" t="s">
        <v>329</v>
      </c>
      <c r="I3985" t="s">
        <v>1121</v>
      </c>
      <c r="J3985" t="s">
        <v>22</v>
      </c>
      <c r="K3985" t="s">
        <v>32</v>
      </c>
      <c r="L3985" t="s">
        <v>36</v>
      </c>
      <c r="M3985" t="s">
        <v>37</v>
      </c>
      <c r="N3985" s="5">
        <v>19.5</v>
      </c>
      <c r="O3985" s="7">
        <v>6</v>
      </c>
      <c r="P3985" s="5">
        <v>12.66</v>
      </c>
      <c r="Q3985" s="5">
        <v>6.84</v>
      </c>
      <c r="R3985" s="22">
        <f>Tabla1[[#This Row],[Fecha de Envío]]-Tabla1[[#This Row],[Fecha de Orden]]</f>
        <v>15</v>
      </c>
      <c r="S3985" s="24">
        <f>YEAR(Tabla1[[#This Row],[Fecha de Orden]])</f>
        <v>2023</v>
      </c>
      <c r="T3985" t="str">
        <f>VLOOKUP(Tabla1[[#This Row],[Nombre del Producto]],Tabla2[[Nombre Producto]:[Costo Unitario]],2,FALSE)</f>
        <v>Wicked Choccy's</v>
      </c>
      <c r="U3985" t="str">
        <f>VLOOKUP(Tabla1[[#This Row],[Fábrica]],Tabla3[],4,FALSE)</f>
        <v>Georgia</v>
      </c>
    </row>
    <row r="3986" spans="1:21" x14ac:dyDescent="0.25">
      <c r="A3986" t="s">
        <v>2292</v>
      </c>
      <c r="B3986" s="3">
        <v>45053</v>
      </c>
      <c r="C3986" s="3">
        <v>45068</v>
      </c>
      <c r="D3986" t="s">
        <v>18</v>
      </c>
      <c r="E3986">
        <v>169856</v>
      </c>
      <c r="F3986" t="s">
        <v>195</v>
      </c>
      <c r="G3986" t="s">
        <v>328</v>
      </c>
      <c r="H3986" t="s">
        <v>329</v>
      </c>
      <c r="I3986" t="s">
        <v>1121</v>
      </c>
      <c r="J3986" t="s">
        <v>22</v>
      </c>
      <c r="K3986" t="s">
        <v>32</v>
      </c>
      <c r="L3986" t="s">
        <v>45</v>
      </c>
      <c r="M3986" t="s">
        <v>46</v>
      </c>
      <c r="N3986" s="5">
        <v>3.49</v>
      </c>
      <c r="O3986" s="7">
        <v>1</v>
      </c>
      <c r="P3986" s="5">
        <v>2.4900000000000002</v>
      </c>
      <c r="Q3986" s="5">
        <v>1</v>
      </c>
      <c r="R3986" s="22">
        <f>Tabla1[[#This Row],[Fecha de Envío]]-Tabla1[[#This Row],[Fecha de Orden]]</f>
        <v>15</v>
      </c>
      <c r="S3986" s="24">
        <f>YEAR(Tabla1[[#This Row],[Fecha de Orden]])</f>
        <v>2023</v>
      </c>
      <c r="T3986" t="str">
        <f>VLOOKUP(Tabla1[[#This Row],[Nombre del Producto]],Tabla2[[Nombre Producto]:[Costo Unitario]],2,FALSE)</f>
        <v>Lot's O' Nuts</v>
      </c>
      <c r="U3986" t="str">
        <f>VLOOKUP(Tabla1[[#This Row],[Fábrica]],Tabla3[],4,FALSE)</f>
        <v>Arizona</v>
      </c>
    </row>
    <row r="3987" spans="1:21" x14ac:dyDescent="0.25">
      <c r="A3987" t="s">
        <v>2293</v>
      </c>
      <c r="B3987" s="3">
        <v>45053</v>
      </c>
      <c r="C3987" s="3">
        <v>45068</v>
      </c>
      <c r="D3987" t="s">
        <v>18</v>
      </c>
      <c r="E3987">
        <v>169856</v>
      </c>
      <c r="F3987" t="s">
        <v>195</v>
      </c>
      <c r="G3987" t="s">
        <v>328</v>
      </c>
      <c r="H3987" t="s">
        <v>329</v>
      </c>
      <c r="I3987" t="s">
        <v>1121</v>
      </c>
      <c r="J3987" t="s">
        <v>22</v>
      </c>
      <c r="K3987" t="s">
        <v>32</v>
      </c>
      <c r="L3987" t="s">
        <v>27</v>
      </c>
      <c r="M3987" t="s">
        <v>28</v>
      </c>
      <c r="N3987" s="5">
        <v>3.6</v>
      </c>
      <c r="O3987" s="7">
        <v>1</v>
      </c>
      <c r="P3987" s="5">
        <v>2.5</v>
      </c>
      <c r="Q3987" s="5">
        <v>1.1000000000000001</v>
      </c>
      <c r="R3987" s="22">
        <f>Tabla1[[#This Row],[Fecha de Envío]]-Tabla1[[#This Row],[Fecha de Orden]]</f>
        <v>15</v>
      </c>
      <c r="S3987" s="24">
        <f>YEAR(Tabla1[[#This Row],[Fecha de Orden]])</f>
        <v>2023</v>
      </c>
      <c r="T3987" t="str">
        <f>VLOOKUP(Tabla1[[#This Row],[Nombre del Producto]],Tabla2[[Nombre Producto]:[Costo Unitario]],2,FALSE)</f>
        <v>Lot's O' Nuts</v>
      </c>
      <c r="U3987" t="str">
        <f>VLOOKUP(Tabla1[[#This Row],[Fábrica]],Tabla3[],4,FALSE)</f>
        <v>Arizona</v>
      </c>
    </row>
    <row r="3988" spans="1:21" x14ac:dyDescent="0.25">
      <c r="A3988" t="s">
        <v>1971</v>
      </c>
      <c r="B3988" s="3">
        <v>45054</v>
      </c>
      <c r="C3988" s="3">
        <v>45064</v>
      </c>
      <c r="D3988" t="s">
        <v>82</v>
      </c>
      <c r="E3988">
        <v>106530</v>
      </c>
      <c r="F3988" t="s">
        <v>19</v>
      </c>
      <c r="G3988" t="s">
        <v>626</v>
      </c>
      <c r="H3988" t="s">
        <v>210</v>
      </c>
      <c r="I3988">
        <v>44105</v>
      </c>
      <c r="J3988" t="s">
        <v>22</v>
      </c>
      <c r="K3988" t="s">
        <v>32</v>
      </c>
      <c r="L3988" t="s">
        <v>36</v>
      </c>
      <c r="M3988" t="s">
        <v>37</v>
      </c>
      <c r="N3988" s="5">
        <v>6.5</v>
      </c>
      <c r="O3988" s="7">
        <v>2</v>
      </c>
      <c r="P3988" s="5">
        <v>4.22</v>
      </c>
      <c r="Q3988" s="5">
        <v>2.2799999999999998</v>
      </c>
      <c r="R3988" s="22">
        <f>Tabla1[[#This Row],[Fecha de Envío]]-Tabla1[[#This Row],[Fecha de Orden]]</f>
        <v>10</v>
      </c>
      <c r="S3988" s="24">
        <f>YEAR(Tabla1[[#This Row],[Fecha de Orden]])</f>
        <v>2023</v>
      </c>
      <c r="T3988" t="str">
        <f>VLOOKUP(Tabla1[[#This Row],[Nombre del Producto]],Tabla2[[Nombre Producto]:[Costo Unitario]],2,FALSE)</f>
        <v>Wicked Choccy's</v>
      </c>
      <c r="U3988" t="str">
        <f>VLOOKUP(Tabla1[[#This Row],[Fábrica]],Tabla3[],4,FALSE)</f>
        <v>Georgia</v>
      </c>
    </row>
    <row r="3989" spans="1:21" x14ac:dyDescent="0.25">
      <c r="A3989" t="s">
        <v>1972</v>
      </c>
      <c r="B3989" s="3">
        <v>45054</v>
      </c>
      <c r="C3989" s="3">
        <v>45064</v>
      </c>
      <c r="D3989" t="s">
        <v>82</v>
      </c>
      <c r="E3989">
        <v>106530</v>
      </c>
      <c r="F3989" t="s">
        <v>19</v>
      </c>
      <c r="G3989" t="s">
        <v>626</v>
      </c>
      <c r="H3989" t="s">
        <v>210</v>
      </c>
      <c r="I3989">
        <v>44105</v>
      </c>
      <c r="J3989" t="s">
        <v>22</v>
      </c>
      <c r="K3989" t="s">
        <v>32</v>
      </c>
      <c r="L3989" t="s">
        <v>33</v>
      </c>
      <c r="M3989" t="s">
        <v>34</v>
      </c>
      <c r="N3989" s="5">
        <v>7.2</v>
      </c>
      <c r="O3989" s="7">
        <v>2</v>
      </c>
      <c r="P3989" s="5">
        <v>4.8</v>
      </c>
      <c r="Q3989" s="5">
        <v>2.4</v>
      </c>
      <c r="R3989" s="22">
        <f>Tabla1[[#This Row],[Fecha de Envío]]-Tabla1[[#This Row],[Fecha de Orden]]</f>
        <v>10</v>
      </c>
      <c r="S3989" s="24">
        <f>YEAR(Tabla1[[#This Row],[Fecha de Orden]])</f>
        <v>2023</v>
      </c>
      <c r="T3989" t="str">
        <f>VLOOKUP(Tabla1[[#This Row],[Nombre del Producto]],Tabla2[[Nombre Producto]:[Costo Unitario]],2,FALSE)</f>
        <v>Lot's O' Nuts</v>
      </c>
      <c r="U3989" t="str">
        <f>VLOOKUP(Tabla1[[#This Row],[Fábrica]],Tabla3[],4,FALSE)</f>
        <v>Arizona</v>
      </c>
    </row>
    <row r="3990" spans="1:21" x14ac:dyDescent="0.25">
      <c r="A3990" t="s">
        <v>1973</v>
      </c>
      <c r="B3990" s="3">
        <v>45054</v>
      </c>
      <c r="C3990" s="3">
        <v>45064</v>
      </c>
      <c r="D3990" t="s">
        <v>82</v>
      </c>
      <c r="E3990">
        <v>106530</v>
      </c>
      <c r="F3990" t="s">
        <v>19</v>
      </c>
      <c r="G3990" t="s">
        <v>626</v>
      </c>
      <c r="H3990" t="s">
        <v>210</v>
      </c>
      <c r="I3990">
        <v>44105</v>
      </c>
      <c r="J3990" t="s">
        <v>22</v>
      </c>
      <c r="K3990" t="s">
        <v>32</v>
      </c>
      <c r="L3990" t="s">
        <v>27</v>
      </c>
      <c r="M3990" t="s">
        <v>28</v>
      </c>
      <c r="N3990" s="5">
        <v>10.8</v>
      </c>
      <c r="O3990" s="7">
        <v>3</v>
      </c>
      <c r="P3990" s="5">
        <v>7.5</v>
      </c>
      <c r="Q3990" s="5">
        <v>3.3</v>
      </c>
      <c r="R3990" s="22">
        <f>Tabla1[[#This Row],[Fecha de Envío]]-Tabla1[[#This Row],[Fecha de Orden]]</f>
        <v>10</v>
      </c>
      <c r="S3990" s="24">
        <f>YEAR(Tabla1[[#This Row],[Fecha de Orden]])</f>
        <v>2023</v>
      </c>
      <c r="T3990" t="str">
        <f>VLOOKUP(Tabla1[[#This Row],[Nombre del Producto]],Tabla2[[Nombre Producto]:[Costo Unitario]],2,FALSE)</f>
        <v>Lot's O' Nuts</v>
      </c>
      <c r="U3990" t="str">
        <f>VLOOKUP(Tabla1[[#This Row],[Fábrica]],Tabla3[],4,FALSE)</f>
        <v>Arizona</v>
      </c>
    </row>
    <row r="3991" spans="1:21" x14ac:dyDescent="0.25">
      <c r="A3991" t="s">
        <v>3620</v>
      </c>
      <c r="B3991" s="3">
        <v>45054</v>
      </c>
      <c r="C3991" s="3">
        <v>45069</v>
      </c>
      <c r="D3991" t="s">
        <v>71</v>
      </c>
      <c r="E3991">
        <v>164672</v>
      </c>
      <c r="F3991" t="s">
        <v>19</v>
      </c>
      <c r="G3991" t="s">
        <v>3294</v>
      </c>
      <c r="H3991" t="s">
        <v>1209</v>
      </c>
      <c r="I3991">
        <v>19901</v>
      </c>
      <c r="J3991" t="s">
        <v>22</v>
      </c>
      <c r="K3991" t="s">
        <v>32</v>
      </c>
      <c r="L3991" t="s">
        <v>36</v>
      </c>
      <c r="M3991" t="s">
        <v>37</v>
      </c>
      <c r="N3991" s="5">
        <v>6.5</v>
      </c>
      <c r="O3991" s="7">
        <v>2</v>
      </c>
      <c r="P3991" s="5">
        <v>4.22</v>
      </c>
      <c r="Q3991" s="5">
        <v>2.2799999999999998</v>
      </c>
      <c r="R3991" s="22">
        <f>Tabla1[[#This Row],[Fecha de Envío]]-Tabla1[[#This Row],[Fecha de Orden]]</f>
        <v>15</v>
      </c>
      <c r="S3991" s="24">
        <f>YEAR(Tabla1[[#This Row],[Fecha de Orden]])</f>
        <v>2023</v>
      </c>
      <c r="T3991" t="str">
        <f>VLOOKUP(Tabla1[[#This Row],[Nombre del Producto]],Tabla2[[Nombre Producto]:[Costo Unitario]],2,FALSE)</f>
        <v>Wicked Choccy's</v>
      </c>
      <c r="U3991" t="str">
        <f>VLOOKUP(Tabla1[[#This Row],[Fábrica]],Tabla3[],4,FALSE)</f>
        <v>Georgia</v>
      </c>
    </row>
    <row r="3992" spans="1:21" x14ac:dyDescent="0.25">
      <c r="A3992" t="s">
        <v>8662</v>
      </c>
      <c r="B3992" s="3">
        <v>45054</v>
      </c>
      <c r="C3992" s="3">
        <v>45066</v>
      </c>
      <c r="D3992" t="s">
        <v>39</v>
      </c>
      <c r="E3992">
        <v>111696</v>
      </c>
      <c r="F3992" t="s">
        <v>19</v>
      </c>
      <c r="G3992" t="s">
        <v>53</v>
      </c>
      <c r="H3992" t="s">
        <v>21</v>
      </c>
      <c r="I3992">
        <v>90004</v>
      </c>
      <c r="J3992" t="s">
        <v>22</v>
      </c>
      <c r="K3992" t="s">
        <v>23</v>
      </c>
      <c r="L3992" t="s">
        <v>36</v>
      </c>
      <c r="M3992" t="s">
        <v>37</v>
      </c>
      <c r="N3992" s="5">
        <v>9.75</v>
      </c>
      <c r="O3992" s="7">
        <v>3</v>
      </c>
      <c r="P3992" s="5">
        <v>6.33</v>
      </c>
      <c r="Q3992" s="5">
        <v>3.42</v>
      </c>
      <c r="R3992" s="22">
        <f>Tabla1[[#This Row],[Fecha de Envío]]-Tabla1[[#This Row],[Fecha de Orden]]</f>
        <v>12</v>
      </c>
      <c r="S3992" s="24">
        <f>YEAR(Tabla1[[#This Row],[Fecha de Orden]])</f>
        <v>2023</v>
      </c>
      <c r="T3992" t="str">
        <f>VLOOKUP(Tabla1[[#This Row],[Nombre del Producto]],Tabla2[[Nombre Producto]:[Costo Unitario]],2,FALSE)</f>
        <v>Wicked Choccy's</v>
      </c>
      <c r="U3992" t="str">
        <f>VLOOKUP(Tabla1[[#This Row],[Fábrica]],Tabla3[],4,FALSE)</f>
        <v>Georgia</v>
      </c>
    </row>
    <row r="3993" spans="1:21" x14ac:dyDescent="0.25">
      <c r="A3993" t="s">
        <v>2311</v>
      </c>
      <c r="B3993" s="3">
        <v>45055</v>
      </c>
      <c r="C3993" s="3">
        <v>45069</v>
      </c>
      <c r="D3993" t="s">
        <v>18</v>
      </c>
      <c r="E3993">
        <v>144057</v>
      </c>
      <c r="F3993" t="s">
        <v>19</v>
      </c>
      <c r="G3993" t="s">
        <v>703</v>
      </c>
      <c r="H3993" t="s">
        <v>42</v>
      </c>
      <c r="I3993">
        <v>78745</v>
      </c>
      <c r="J3993" t="s">
        <v>22</v>
      </c>
      <c r="K3993" t="s">
        <v>43</v>
      </c>
      <c r="L3993" t="s">
        <v>24</v>
      </c>
      <c r="M3993" t="s">
        <v>25</v>
      </c>
      <c r="N3993" s="5">
        <v>15</v>
      </c>
      <c r="O3993" s="7">
        <v>4</v>
      </c>
      <c r="P3993" s="5">
        <v>9.8000000000000007</v>
      </c>
      <c r="Q3993" s="5">
        <v>5.2</v>
      </c>
      <c r="R3993" s="22">
        <f>Tabla1[[#This Row],[Fecha de Envío]]-Tabla1[[#This Row],[Fecha de Orden]]</f>
        <v>14</v>
      </c>
      <c r="S3993" s="24">
        <f>YEAR(Tabla1[[#This Row],[Fecha de Orden]])</f>
        <v>2023</v>
      </c>
      <c r="T3993" t="str">
        <f>VLOOKUP(Tabla1[[#This Row],[Nombre del Producto]],Tabla2[[Nombre Producto]:[Costo Unitario]],2,FALSE)</f>
        <v>Wicked Choccy's</v>
      </c>
      <c r="U3993" t="str">
        <f>VLOOKUP(Tabla1[[#This Row],[Fábrica]],Tabla3[],4,FALSE)</f>
        <v>Georgia</v>
      </c>
    </row>
    <row r="3994" spans="1:21" x14ac:dyDescent="0.25">
      <c r="A3994" t="s">
        <v>2312</v>
      </c>
      <c r="B3994" s="3">
        <v>45055</v>
      </c>
      <c r="C3994" s="3">
        <v>45069</v>
      </c>
      <c r="D3994" t="s">
        <v>18</v>
      </c>
      <c r="E3994">
        <v>144057</v>
      </c>
      <c r="F3994" t="s">
        <v>19</v>
      </c>
      <c r="G3994" t="s">
        <v>703</v>
      </c>
      <c r="H3994" t="s">
        <v>42</v>
      </c>
      <c r="I3994">
        <v>78745</v>
      </c>
      <c r="J3994" t="s">
        <v>22</v>
      </c>
      <c r="K3994" t="s">
        <v>43</v>
      </c>
      <c r="L3994" t="s">
        <v>45</v>
      </c>
      <c r="M3994" t="s">
        <v>46</v>
      </c>
      <c r="N3994" s="5">
        <v>20.94</v>
      </c>
      <c r="O3994" s="7">
        <v>6</v>
      </c>
      <c r="P3994" s="5">
        <v>14.94</v>
      </c>
      <c r="Q3994" s="5">
        <v>6</v>
      </c>
      <c r="R3994" s="22">
        <f>Tabla1[[#This Row],[Fecha de Envío]]-Tabla1[[#This Row],[Fecha de Orden]]</f>
        <v>14</v>
      </c>
      <c r="S3994" s="24">
        <f>YEAR(Tabla1[[#This Row],[Fecha de Orden]])</f>
        <v>2023</v>
      </c>
      <c r="T3994" t="str">
        <f>VLOOKUP(Tabla1[[#This Row],[Nombre del Producto]],Tabla2[[Nombre Producto]:[Costo Unitario]],2,FALSE)</f>
        <v>Lot's O' Nuts</v>
      </c>
      <c r="U3994" t="str">
        <f>VLOOKUP(Tabla1[[#This Row],[Fábrica]],Tabla3[],4,FALSE)</f>
        <v>Arizona</v>
      </c>
    </row>
    <row r="3995" spans="1:21" x14ac:dyDescent="0.25">
      <c r="A3995" t="s">
        <v>2313</v>
      </c>
      <c r="B3995" s="3">
        <v>45055</v>
      </c>
      <c r="C3995" s="3">
        <v>45069</v>
      </c>
      <c r="D3995" t="s">
        <v>18</v>
      </c>
      <c r="E3995">
        <v>144057</v>
      </c>
      <c r="F3995" t="s">
        <v>19</v>
      </c>
      <c r="G3995" t="s">
        <v>703</v>
      </c>
      <c r="H3995" t="s">
        <v>42</v>
      </c>
      <c r="I3995">
        <v>78745</v>
      </c>
      <c r="J3995" t="s">
        <v>148</v>
      </c>
      <c r="K3995" t="s">
        <v>43</v>
      </c>
      <c r="L3995" t="s">
        <v>445</v>
      </c>
      <c r="M3995" t="s">
        <v>446</v>
      </c>
      <c r="N3995" s="5">
        <v>6.5</v>
      </c>
      <c r="O3995" s="7">
        <v>2</v>
      </c>
      <c r="P3995" s="5">
        <v>0.5</v>
      </c>
      <c r="Q3995" s="5">
        <v>6</v>
      </c>
      <c r="R3995" s="22">
        <f>Tabla1[[#This Row],[Fecha de Envío]]-Tabla1[[#This Row],[Fecha de Orden]]</f>
        <v>14</v>
      </c>
      <c r="S3995" s="24">
        <f>YEAR(Tabla1[[#This Row],[Fecha de Orden]])</f>
        <v>2023</v>
      </c>
      <c r="T3995" t="str">
        <f>VLOOKUP(Tabla1[[#This Row],[Nombre del Producto]],Tabla2[[Nombre Producto]:[Costo Unitario]],2,FALSE)</f>
        <v>The Other Factory</v>
      </c>
      <c r="U3995" t="str">
        <f>VLOOKUP(Tabla1[[#This Row],[Fábrica]],Tabla3[],4,FALSE)</f>
        <v>Tennessee</v>
      </c>
    </row>
    <row r="3996" spans="1:21" x14ac:dyDescent="0.25">
      <c r="A3996" t="s">
        <v>2314</v>
      </c>
      <c r="B3996" s="3">
        <v>45055</v>
      </c>
      <c r="C3996" s="3">
        <v>45069</v>
      </c>
      <c r="D3996" t="s">
        <v>18</v>
      </c>
      <c r="E3996">
        <v>144057</v>
      </c>
      <c r="F3996" t="s">
        <v>19</v>
      </c>
      <c r="G3996" t="s">
        <v>703</v>
      </c>
      <c r="H3996" t="s">
        <v>42</v>
      </c>
      <c r="I3996">
        <v>78745</v>
      </c>
      <c r="J3996" t="s">
        <v>22</v>
      </c>
      <c r="K3996" t="s">
        <v>43</v>
      </c>
      <c r="L3996" t="s">
        <v>33</v>
      </c>
      <c r="M3996" t="s">
        <v>34</v>
      </c>
      <c r="N3996" s="5">
        <v>21.6</v>
      </c>
      <c r="O3996" s="7">
        <v>6</v>
      </c>
      <c r="P3996" s="5">
        <v>14.4</v>
      </c>
      <c r="Q3996" s="5">
        <v>7.2</v>
      </c>
      <c r="R3996" s="22">
        <f>Tabla1[[#This Row],[Fecha de Envío]]-Tabla1[[#This Row],[Fecha de Orden]]</f>
        <v>14</v>
      </c>
      <c r="S3996" s="24">
        <f>YEAR(Tabla1[[#This Row],[Fecha de Orden]])</f>
        <v>2023</v>
      </c>
      <c r="T3996" t="str">
        <f>VLOOKUP(Tabla1[[#This Row],[Nombre del Producto]],Tabla2[[Nombre Producto]:[Costo Unitario]],2,FALSE)</f>
        <v>Lot's O' Nuts</v>
      </c>
      <c r="U3996" t="str">
        <f>VLOOKUP(Tabla1[[#This Row],[Fábrica]],Tabla3[],4,FALSE)</f>
        <v>Arizona</v>
      </c>
    </row>
    <row r="3997" spans="1:21" x14ac:dyDescent="0.25">
      <c r="A3997" t="s">
        <v>4943</v>
      </c>
      <c r="B3997" s="3">
        <v>45055</v>
      </c>
      <c r="C3997" s="3">
        <v>45071</v>
      </c>
      <c r="D3997" t="s">
        <v>18</v>
      </c>
      <c r="E3997">
        <v>109176</v>
      </c>
      <c r="F3997" t="s">
        <v>19</v>
      </c>
      <c r="G3997" t="s">
        <v>144</v>
      </c>
      <c r="H3997" t="s">
        <v>101</v>
      </c>
      <c r="I3997">
        <v>19140</v>
      </c>
      <c r="J3997" t="s">
        <v>22</v>
      </c>
      <c r="K3997" t="s">
        <v>32</v>
      </c>
      <c r="L3997" t="s">
        <v>27</v>
      </c>
      <c r="M3997" t="s">
        <v>28</v>
      </c>
      <c r="N3997" s="5">
        <v>18</v>
      </c>
      <c r="O3997" s="7">
        <v>5</v>
      </c>
      <c r="P3997" s="5">
        <v>12.5</v>
      </c>
      <c r="Q3997" s="5">
        <v>5.5</v>
      </c>
      <c r="R3997" s="22">
        <f>Tabla1[[#This Row],[Fecha de Envío]]-Tabla1[[#This Row],[Fecha de Orden]]</f>
        <v>16</v>
      </c>
      <c r="S3997" s="24">
        <f>YEAR(Tabla1[[#This Row],[Fecha de Orden]])</f>
        <v>2023</v>
      </c>
      <c r="T3997" t="str">
        <f>VLOOKUP(Tabla1[[#This Row],[Nombre del Producto]],Tabla2[[Nombre Producto]:[Costo Unitario]],2,FALSE)</f>
        <v>Lot's O' Nuts</v>
      </c>
      <c r="U3997" t="str">
        <f>VLOOKUP(Tabla1[[#This Row],[Fábrica]],Tabla3[],4,FALSE)</f>
        <v>Arizona</v>
      </c>
    </row>
    <row r="3998" spans="1:21" x14ac:dyDescent="0.25">
      <c r="A3998" t="s">
        <v>5828</v>
      </c>
      <c r="B3998" s="3">
        <v>45055</v>
      </c>
      <c r="C3998" s="3">
        <v>45069</v>
      </c>
      <c r="D3998" t="s">
        <v>18</v>
      </c>
      <c r="E3998">
        <v>112382</v>
      </c>
      <c r="F3998" t="s">
        <v>19</v>
      </c>
      <c r="G3998" t="s">
        <v>159</v>
      </c>
      <c r="H3998" t="s">
        <v>42</v>
      </c>
      <c r="I3998">
        <v>77036</v>
      </c>
      <c r="J3998" t="s">
        <v>22</v>
      </c>
      <c r="K3998" t="s">
        <v>43</v>
      </c>
      <c r="L3998" t="s">
        <v>24</v>
      </c>
      <c r="M3998" t="s">
        <v>25</v>
      </c>
      <c r="N3998" s="5">
        <v>7.5</v>
      </c>
      <c r="O3998" s="7">
        <v>2</v>
      </c>
      <c r="P3998" s="5">
        <v>4.9000000000000004</v>
      </c>
      <c r="Q3998" s="5">
        <v>2.6</v>
      </c>
      <c r="R3998" s="22">
        <f>Tabla1[[#This Row],[Fecha de Envío]]-Tabla1[[#This Row],[Fecha de Orden]]</f>
        <v>14</v>
      </c>
      <c r="S3998" s="24">
        <f>YEAR(Tabla1[[#This Row],[Fecha de Orden]])</f>
        <v>2023</v>
      </c>
      <c r="T3998" t="str">
        <f>VLOOKUP(Tabla1[[#This Row],[Nombre del Producto]],Tabla2[[Nombre Producto]:[Costo Unitario]],2,FALSE)</f>
        <v>Wicked Choccy's</v>
      </c>
      <c r="U3998" t="str">
        <f>VLOOKUP(Tabla1[[#This Row],[Fábrica]],Tabla3[],4,FALSE)</f>
        <v>Georgia</v>
      </c>
    </row>
    <row r="3999" spans="1:21" x14ac:dyDescent="0.25">
      <c r="A3999" t="s">
        <v>7179</v>
      </c>
      <c r="B3999" s="3">
        <v>45055</v>
      </c>
      <c r="C3999" s="3">
        <v>45069</v>
      </c>
      <c r="D3999" t="s">
        <v>18</v>
      </c>
      <c r="E3999">
        <v>161158</v>
      </c>
      <c r="F3999" t="s">
        <v>19</v>
      </c>
      <c r="G3999" t="s">
        <v>30</v>
      </c>
      <c r="H3999" t="s">
        <v>31</v>
      </c>
      <c r="I3999">
        <v>10024</v>
      </c>
      <c r="J3999" t="s">
        <v>22</v>
      </c>
      <c r="K3999" t="s">
        <v>32</v>
      </c>
      <c r="L3999" t="s">
        <v>33</v>
      </c>
      <c r="M3999" t="s">
        <v>34</v>
      </c>
      <c r="N3999" s="5">
        <v>18</v>
      </c>
      <c r="O3999" s="7">
        <v>5</v>
      </c>
      <c r="P3999" s="5">
        <v>12</v>
      </c>
      <c r="Q3999" s="5">
        <v>6</v>
      </c>
      <c r="R3999" s="22">
        <f>Tabla1[[#This Row],[Fecha de Envío]]-Tabla1[[#This Row],[Fecha de Orden]]</f>
        <v>14</v>
      </c>
      <c r="S3999" s="24">
        <f>YEAR(Tabla1[[#This Row],[Fecha de Orden]])</f>
        <v>2023</v>
      </c>
      <c r="T3999" t="str">
        <f>VLOOKUP(Tabla1[[#This Row],[Nombre del Producto]],Tabla2[[Nombre Producto]:[Costo Unitario]],2,FALSE)</f>
        <v>Lot's O' Nuts</v>
      </c>
      <c r="U3999" t="str">
        <f>VLOOKUP(Tabla1[[#This Row],[Fábrica]],Tabla3[],4,FALSE)</f>
        <v>Arizona</v>
      </c>
    </row>
    <row r="4000" spans="1:21" x14ac:dyDescent="0.25">
      <c r="A4000" t="s">
        <v>7693</v>
      </c>
      <c r="B4000" s="3">
        <v>45055</v>
      </c>
      <c r="C4000" s="3">
        <v>45070</v>
      </c>
      <c r="D4000" t="s">
        <v>18</v>
      </c>
      <c r="E4000">
        <v>159093</v>
      </c>
      <c r="F4000" t="s">
        <v>19</v>
      </c>
      <c r="G4000" t="s">
        <v>53</v>
      </c>
      <c r="H4000" t="s">
        <v>21</v>
      </c>
      <c r="I4000">
        <v>90036</v>
      </c>
      <c r="J4000" t="s">
        <v>22</v>
      </c>
      <c r="K4000" t="s">
        <v>23</v>
      </c>
      <c r="L4000" t="s">
        <v>24</v>
      </c>
      <c r="M4000" t="s">
        <v>25</v>
      </c>
      <c r="N4000" s="5">
        <v>15</v>
      </c>
      <c r="O4000" s="7">
        <v>4</v>
      </c>
      <c r="P4000" s="5">
        <v>9.8000000000000007</v>
      </c>
      <c r="Q4000" s="5">
        <v>5.2</v>
      </c>
      <c r="R4000" s="22">
        <f>Tabla1[[#This Row],[Fecha de Envío]]-Tabla1[[#This Row],[Fecha de Orden]]</f>
        <v>15</v>
      </c>
      <c r="S4000" s="24">
        <f>YEAR(Tabla1[[#This Row],[Fecha de Orden]])</f>
        <v>2023</v>
      </c>
      <c r="T4000" t="str">
        <f>VLOOKUP(Tabla1[[#This Row],[Nombre del Producto]],Tabla2[[Nombre Producto]:[Costo Unitario]],2,FALSE)</f>
        <v>Wicked Choccy's</v>
      </c>
      <c r="U4000" t="str">
        <f>VLOOKUP(Tabla1[[#This Row],[Fábrica]],Tabla3[],4,FALSE)</f>
        <v>Georgia</v>
      </c>
    </row>
    <row r="4001" spans="1:21" x14ac:dyDescent="0.25">
      <c r="A4001" t="s">
        <v>8398</v>
      </c>
      <c r="B4001" s="3">
        <v>45055</v>
      </c>
      <c r="C4001" s="3">
        <v>45070</v>
      </c>
      <c r="D4001" t="s">
        <v>18</v>
      </c>
      <c r="E4001">
        <v>169166</v>
      </c>
      <c r="F4001" t="s">
        <v>19</v>
      </c>
      <c r="G4001" t="s">
        <v>124</v>
      </c>
      <c r="H4001" t="s">
        <v>125</v>
      </c>
      <c r="I4001">
        <v>98115</v>
      </c>
      <c r="J4001" t="s">
        <v>22</v>
      </c>
      <c r="K4001" t="s">
        <v>23</v>
      </c>
      <c r="L4001" t="s">
        <v>27</v>
      </c>
      <c r="M4001" t="s">
        <v>28</v>
      </c>
      <c r="N4001" s="5">
        <v>7.2</v>
      </c>
      <c r="O4001" s="7">
        <v>2</v>
      </c>
      <c r="P4001" s="5">
        <v>5</v>
      </c>
      <c r="Q4001" s="5">
        <v>2.2000000000000002</v>
      </c>
      <c r="R4001" s="22">
        <f>Tabla1[[#This Row],[Fecha de Envío]]-Tabla1[[#This Row],[Fecha de Orden]]</f>
        <v>15</v>
      </c>
      <c r="S4001" s="24">
        <f>YEAR(Tabla1[[#This Row],[Fecha de Orden]])</f>
        <v>2023</v>
      </c>
      <c r="T4001" t="str">
        <f>VLOOKUP(Tabla1[[#This Row],[Nombre del Producto]],Tabla2[[Nombre Producto]:[Costo Unitario]],2,FALSE)</f>
        <v>Lot's O' Nuts</v>
      </c>
      <c r="U4001" t="str">
        <f>VLOOKUP(Tabla1[[#This Row],[Fábrica]],Tabla3[],4,FALSE)</f>
        <v>Arizona</v>
      </c>
    </row>
    <row r="4002" spans="1:21" x14ac:dyDescent="0.25">
      <c r="A4002" t="s">
        <v>8749</v>
      </c>
      <c r="B4002" s="3">
        <v>45055</v>
      </c>
      <c r="C4002" s="3">
        <v>45068</v>
      </c>
      <c r="D4002" t="s">
        <v>71</v>
      </c>
      <c r="E4002">
        <v>159765</v>
      </c>
      <c r="F4002" t="s">
        <v>19</v>
      </c>
      <c r="G4002" t="s">
        <v>61</v>
      </c>
      <c r="H4002" t="s">
        <v>133</v>
      </c>
      <c r="I4002">
        <v>24153</v>
      </c>
      <c r="J4002" t="s">
        <v>22</v>
      </c>
      <c r="K4002" t="s">
        <v>66</v>
      </c>
      <c r="L4002" t="s">
        <v>36</v>
      </c>
      <c r="M4002" t="s">
        <v>37</v>
      </c>
      <c r="N4002" s="5">
        <v>22.75</v>
      </c>
      <c r="O4002" s="7">
        <v>7</v>
      </c>
      <c r="P4002" s="5">
        <v>14.77</v>
      </c>
      <c r="Q4002" s="5">
        <v>7.98</v>
      </c>
      <c r="R4002" s="22">
        <f>Tabla1[[#This Row],[Fecha de Envío]]-Tabla1[[#This Row],[Fecha de Orden]]</f>
        <v>13</v>
      </c>
      <c r="S4002" s="24">
        <f>YEAR(Tabla1[[#This Row],[Fecha de Orden]])</f>
        <v>2023</v>
      </c>
      <c r="T4002" t="str">
        <f>VLOOKUP(Tabla1[[#This Row],[Nombre del Producto]],Tabla2[[Nombre Producto]:[Costo Unitario]],2,FALSE)</f>
        <v>Wicked Choccy's</v>
      </c>
      <c r="U4002" t="str">
        <f>VLOOKUP(Tabla1[[#This Row],[Fábrica]],Tabla3[],4,FALSE)</f>
        <v>Georgia</v>
      </c>
    </row>
    <row r="4003" spans="1:21" x14ac:dyDescent="0.25">
      <c r="A4003" t="s">
        <v>2239</v>
      </c>
      <c r="B4003" s="3">
        <v>45056</v>
      </c>
      <c r="C4003" s="3">
        <v>45069</v>
      </c>
      <c r="D4003" t="s">
        <v>71</v>
      </c>
      <c r="E4003">
        <v>133816</v>
      </c>
      <c r="F4003" t="s">
        <v>19</v>
      </c>
      <c r="G4003" t="s">
        <v>144</v>
      </c>
      <c r="H4003" t="s">
        <v>101</v>
      </c>
      <c r="I4003">
        <v>19134</v>
      </c>
      <c r="J4003" t="s">
        <v>22</v>
      </c>
      <c r="K4003" t="s">
        <v>32</v>
      </c>
      <c r="L4003" t="s">
        <v>33</v>
      </c>
      <c r="M4003" t="s">
        <v>34</v>
      </c>
      <c r="N4003" s="5">
        <v>7.2</v>
      </c>
      <c r="O4003" s="7">
        <v>2</v>
      </c>
      <c r="P4003" s="5">
        <v>4.8</v>
      </c>
      <c r="Q4003" s="5">
        <v>2.4</v>
      </c>
      <c r="R4003" s="22">
        <f>Tabla1[[#This Row],[Fecha de Envío]]-Tabla1[[#This Row],[Fecha de Orden]]</f>
        <v>13</v>
      </c>
      <c r="S4003" s="24">
        <f>YEAR(Tabla1[[#This Row],[Fecha de Orden]])</f>
        <v>2023</v>
      </c>
      <c r="T4003" t="str">
        <f>VLOOKUP(Tabla1[[#This Row],[Nombre del Producto]],Tabla2[[Nombre Producto]:[Costo Unitario]],2,FALSE)</f>
        <v>Lot's O' Nuts</v>
      </c>
      <c r="U4003" t="str">
        <f>VLOOKUP(Tabla1[[#This Row],[Fábrica]],Tabla3[],4,FALSE)</f>
        <v>Arizona</v>
      </c>
    </row>
    <row r="4004" spans="1:21" x14ac:dyDescent="0.25">
      <c r="A4004" t="s">
        <v>3756</v>
      </c>
      <c r="B4004" s="3">
        <v>45056</v>
      </c>
      <c r="C4004" s="3">
        <v>45071</v>
      </c>
      <c r="D4004" t="s">
        <v>18</v>
      </c>
      <c r="E4004">
        <v>117625</v>
      </c>
      <c r="F4004" t="s">
        <v>19</v>
      </c>
      <c r="G4004" t="s">
        <v>239</v>
      </c>
      <c r="H4004" t="s">
        <v>173</v>
      </c>
      <c r="I4004">
        <v>60610</v>
      </c>
      <c r="J4004" t="s">
        <v>22</v>
      </c>
      <c r="K4004" t="s">
        <v>43</v>
      </c>
      <c r="L4004" t="s">
        <v>45</v>
      </c>
      <c r="M4004" t="s">
        <v>46</v>
      </c>
      <c r="N4004" s="5">
        <v>6.98</v>
      </c>
      <c r="O4004" s="7">
        <v>2</v>
      </c>
      <c r="P4004" s="5">
        <v>4.9800000000000004</v>
      </c>
      <c r="Q4004" s="5">
        <v>2</v>
      </c>
      <c r="R4004" s="22">
        <f>Tabla1[[#This Row],[Fecha de Envío]]-Tabla1[[#This Row],[Fecha de Orden]]</f>
        <v>15</v>
      </c>
      <c r="S4004" s="24">
        <f>YEAR(Tabla1[[#This Row],[Fecha de Orden]])</f>
        <v>2023</v>
      </c>
      <c r="T4004" t="str">
        <f>VLOOKUP(Tabla1[[#This Row],[Nombre del Producto]],Tabla2[[Nombre Producto]:[Costo Unitario]],2,FALSE)</f>
        <v>Lot's O' Nuts</v>
      </c>
      <c r="U4004" t="str">
        <f>VLOOKUP(Tabla1[[#This Row],[Fábrica]],Tabla3[],4,FALSE)</f>
        <v>Arizona</v>
      </c>
    </row>
    <row r="4005" spans="1:21" x14ac:dyDescent="0.25">
      <c r="A4005" t="s">
        <v>7445</v>
      </c>
      <c r="B4005" s="3">
        <v>45056</v>
      </c>
      <c r="C4005" s="3">
        <v>45072</v>
      </c>
      <c r="D4005" t="s">
        <v>18</v>
      </c>
      <c r="E4005">
        <v>161543</v>
      </c>
      <c r="F4005" t="s">
        <v>19</v>
      </c>
      <c r="G4005" t="s">
        <v>124</v>
      </c>
      <c r="H4005" t="s">
        <v>125</v>
      </c>
      <c r="I4005">
        <v>98105</v>
      </c>
      <c r="J4005" t="s">
        <v>22</v>
      </c>
      <c r="K4005" t="s">
        <v>23</v>
      </c>
      <c r="L4005" t="s">
        <v>36</v>
      </c>
      <c r="M4005" t="s">
        <v>37</v>
      </c>
      <c r="N4005" s="5">
        <v>6.5</v>
      </c>
      <c r="O4005" s="7">
        <v>2</v>
      </c>
      <c r="P4005" s="5">
        <v>4.22</v>
      </c>
      <c r="Q4005" s="5">
        <v>2.2799999999999998</v>
      </c>
      <c r="R4005" s="22">
        <f>Tabla1[[#This Row],[Fecha de Envío]]-Tabla1[[#This Row],[Fecha de Orden]]</f>
        <v>16</v>
      </c>
      <c r="S4005" s="24">
        <f>YEAR(Tabla1[[#This Row],[Fecha de Orden]])</f>
        <v>2023</v>
      </c>
      <c r="T4005" t="str">
        <f>VLOOKUP(Tabla1[[#This Row],[Nombre del Producto]],Tabla2[[Nombre Producto]:[Costo Unitario]],2,FALSE)</f>
        <v>Wicked Choccy's</v>
      </c>
      <c r="U4005" t="str">
        <f>VLOOKUP(Tabla1[[#This Row],[Fábrica]],Tabla3[],4,FALSE)</f>
        <v>Georgia</v>
      </c>
    </row>
    <row r="4006" spans="1:21" x14ac:dyDescent="0.25">
      <c r="A4006" t="s">
        <v>8953</v>
      </c>
      <c r="B4006" s="3">
        <v>45057</v>
      </c>
      <c r="C4006" s="3">
        <v>45068</v>
      </c>
      <c r="D4006" t="s">
        <v>39</v>
      </c>
      <c r="E4006">
        <v>162733</v>
      </c>
      <c r="F4006" t="s">
        <v>19</v>
      </c>
      <c r="G4006" t="s">
        <v>53</v>
      </c>
      <c r="H4006" t="s">
        <v>21</v>
      </c>
      <c r="I4006">
        <v>90045</v>
      </c>
      <c r="J4006" t="s">
        <v>22</v>
      </c>
      <c r="K4006" t="s">
        <v>23</v>
      </c>
      <c r="L4006" t="s">
        <v>36</v>
      </c>
      <c r="M4006" t="s">
        <v>37</v>
      </c>
      <c r="N4006" s="5">
        <v>3.25</v>
      </c>
      <c r="O4006" s="7">
        <v>1</v>
      </c>
      <c r="P4006" s="5">
        <v>2.11</v>
      </c>
      <c r="Q4006" s="5">
        <v>1.1399999999999999</v>
      </c>
      <c r="R4006" s="22">
        <f>Tabla1[[#This Row],[Fecha de Envío]]-Tabla1[[#This Row],[Fecha de Orden]]</f>
        <v>11</v>
      </c>
      <c r="S4006" s="24">
        <f>YEAR(Tabla1[[#This Row],[Fecha de Orden]])</f>
        <v>2023</v>
      </c>
      <c r="T4006" t="str">
        <f>VLOOKUP(Tabla1[[#This Row],[Nombre del Producto]],Tabla2[[Nombre Producto]:[Costo Unitario]],2,FALSE)</f>
        <v>Wicked Choccy's</v>
      </c>
      <c r="U4006" t="str">
        <f>VLOOKUP(Tabla1[[#This Row],[Fábrica]],Tabla3[],4,FALSE)</f>
        <v>Georgia</v>
      </c>
    </row>
    <row r="4007" spans="1:21" x14ac:dyDescent="0.25">
      <c r="A4007" t="s">
        <v>3512</v>
      </c>
      <c r="B4007" s="3">
        <v>45058</v>
      </c>
      <c r="C4007" s="3">
        <v>45073</v>
      </c>
      <c r="D4007" t="s">
        <v>18</v>
      </c>
      <c r="E4007">
        <v>101196</v>
      </c>
      <c r="F4007" t="s">
        <v>19</v>
      </c>
      <c r="G4007" t="s">
        <v>144</v>
      </c>
      <c r="H4007" t="s">
        <v>101</v>
      </c>
      <c r="I4007">
        <v>19140</v>
      </c>
      <c r="J4007" t="s">
        <v>22</v>
      </c>
      <c r="K4007" t="s">
        <v>32</v>
      </c>
      <c r="L4007" t="s">
        <v>27</v>
      </c>
      <c r="M4007" t="s">
        <v>28</v>
      </c>
      <c r="N4007" s="5">
        <v>7.2</v>
      </c>
      <c r="O4007" s="7">
        <v>2</v>
      </c>
      <c r="P4007" s="5">
        <v>5</v>
      </c>
      <c r="Q4007" s="5">
        <v>2.2000000000000002</v>
      </c>
      <c r="R4007" s="22">
        <f>Tabla1[[#This Row],[Fecha de Envío]]-Tabla1[[#This Row],[Fecha de Orden]]</f>
        <v>15</v>
      </c>
      <c r="S4007" s="24">
        <f>YEAR(Tabla1[[#This Row],[Fecha de Orden]])</f>
        <v>2023</v>
      </c>
      <c r="T4007" t="str">
        <f>VLOOKUP(Tabla1[[#This Row],[Nombre del Producto]],Tabla2[[Nombre Producto]:[Costo Unitario]],2,FALSE)</f>
        <v>Lot's O' Nuts</v>
      </c>
      <c r="U4007" t="str">
        <f>VLOOKUP(Tabla1[[#This Row],[Fábrica]],Tabla3[],4,FALSE)</f>
        <v>Arizona</v>
      </c>
    </row>
    <row r="4008" spans="1:21" x14ac:dyDescent="0.25">
      <c r="A4008" t="s">
        <v>3989</v>
      </c>
      <c r="B4008" s="3">
        <v>45058</v>
      </c>
      <c r="C4008" s="3">
        <v>45073</v>
      </c>
      <c r="D4008" t="s">
        <v>18</v>
      </c>
      <c r="E4008">
        <v>100510</v>
      </c>
      <c r="F4008" t="s">
        <v>19</v>
      </c>
      <c r="G4008" t="s">
        <v>30</v>
      </c>
      <c r="H4008" t="s">
        <v>31</v>
      </c>
      <c r="I4008">
        <v>10024</v>
      </c>
      <c r="J4008" t="s">
        <v>22</v>
      </c>
      <c r="K4008" t="s">
        <v>32</v>
      </c>
      <c r="L4008" t="s">
        <v>27</v>
      </c>
      <c r="M4008" t="s">
        <v>28</v>
      </c>
      <c r="N4008" s="5">
        <v>10.8</v>
      </c>
      <c r="O4008" s="7">
        <v>3</v>
      </c>
      <c r="P4008" s="5">
        <v>7.5</v>
      </c>
      <c r="Q4008" s="5">
        <v>3.3</v>
      </c>
      <c r="R4008" s="22">
        <f>Tabla1[[#This Row],[Fecha de Envío]]-Tabla1[[#This Row],[Fecha de Orden]]</f>
        <v>15</v>
      </c>
      <c r="S4008" s="24">
        <f>YEAR(Tabla1[[#This Row],[Fecha de Orden]])</f>
        <v>2023</v>
      </c>
      <c r="T4008" t="str">
        <f>VLOOKUP(Tabla1[[#This Row],[Nombre del Producto]],Tabla2[[Nombre Producto]:[Costo Unitario]],2,FALSE)</f>
        <v>Lot's O' Nuts</v>
      </c>
      <c r="U4008" t="str">
        <f>VLOOKUP(Tabla1[[#This Row],[Fábrica]],Tabla3[],4,FALSE)</f>
        <v>Arizona</v>
      </c>
    </row>
    <row r="4009" spans="1:21" x14ac:dyDescent="0.25">
      <c r="A4009" t="s">
        <v>3990</v>
      </c>
      <c r="B4009" s="3">
        <v>45058</v>
      </c>
      <c r="C4009" s="3">
        <v>45073</v>
      </c>
      <c r="D4009" t="s">
        <v>18</v>
      </c>
      <c r="E4009">
        <v>100510</v>
      </c>
      <c r="F4009" t="s">
        <v>19</v>
      </c>
      <c r="G4009" t="s">
        <v>30</v>
      </c>
      <c r="H4009" t="s">
        <v>31</v>
      </c>
      <c r="I4009">
        <v>10024</v>
      </c>
      <c r="J4009" t="s">
        <v>22</v>
      </c>
      <c r="K4009" t="s">
        <v>32</v>
      </c>
      <c r="L4009" t="s">
        <v>45</v>
      </c>
      <c r="M4009" t="s">
        <v>46</v>
      </c>
      <c r="N4009" s="5">
        <v>13.96</v>
      </c>
      <c r="O4009" s="7">
        <v>4</v>
      </c>
      <c r="P4009" s="5">
        <v>9.9600000000000009</v>
      </c>
      <c r="Q4009" s="5">
        <v>4</v>
      </c>
      <c r="R4009" s="22">
        <f>Tabla1[[#This Row],[Fecha de Envío]]-Tabla1[[#This Row],[Fecha de Orden]]</f>
        <v>15</v>
      </c>
      <c r="S4009" s="24">
        <f>YEAR(Tabla1[[#This Row],[Fecha de Orden]])</f>
        <v>2023</v>
      </c>
      <c r="T4009" t="str">
        <f>VLOOKUP(Tabla1[[#This Row],[Nombre del Producto]],Tabla2[[Nombre Producto]:[Costo Unitario]],2,FALSE)</f>
        <v>Lot's O' Nuts</v>
      </c>
      <c r="U4009" t="str">
        <f>VLOOKUP(Tabla1[[#This Row],[Fábrica]],Tabla3[],4,FALSE)</f>
        <v>Arizona</v>
      </c>
    </row>
    <row r="4010" spans="1:21" x14ac:dyDescent="0.25">
      <c r="A4010" t="s">
        <v>4717</v>
      </c>
      <c r="B4010" s="3">
        <v>45058</v>
      </c>
      <c r="C4010" s="3">
        <v>45073</v>
      </c>
      <c r="D4010" t="s">
        <v>18</v>
      </c>
      <c r="E4010">
        <v>167416</v>
      </c>
      <c r="F4010" t="s">
        <v>19</v>
      </c>
      <c r="G4010" t="s">
        <v>124</v>
      </c>
      <c r="H4010" t="s">
        <v>125</v>
      </c>
      <c r="I4010">
        <v>98105</v>
      </c>
      <c r="J4010" t="s">
        <v>22</v>
      </c>
      <c r="K4010" t="s">
        <v>23</v>
      </c>
      <c r="L4010" t="s">
        <v>24</v>
      </c>
      <c r="M4010" t="s">
        <v>25</v>
      </c>
      <c r="N4010" s="5">
        <v>18.75</v>
      </c>
      <c r="O4010" s="7">
        <v>5</v>
      </c>
      <c r="P4010" s="5">
        <v>12.25</v>
      </c>
      <c r="Q4010" s="5">
        <v>6.5</v>
      </c>
      <c r="R4010" s="22">
        <f>Tabla1[[#This Row],[Fecha de Envío]]-Tabla1[[#This Row],[Fecha de Orden]]</f>
        <v>15</v>
      </c>
      <c r="S4010" s="24">
        <f>YEAR(Tabla1[[#This Row],[Fecha de Orden]])</f>
        <v>2023</v>
      </c>
      <c r="T4010" t="str">
        <f>VLOOKUP(Tabla1[[#This Row],[Nombre del Producto]],Tabla2[[Nombre Producto]:[Costo Unitario]],2,FALSE)</f>
        <v>Wicked Choccy's</v>
      </c>
      <c r="U4010" t="str">
        <f>VLOOKUP(Tabla1[[#This Row],[Fábrica]],Tabla3[],4,FALSE)</f>
        <v>Georgia</v>
      </c>
    </row>
    <row r="4011" spans="1:21" x14ac:dyDescent="0.25">
      <c r="A4011" t="s">
        <v>9056</v>
      </c>
      <c r="B4011" s="3">
        <v>45058</v>
      </c>
      <c r="C4011" s="3">
        <v>45072</v>
      </c>
      <c r="D4011" t="s">
        <v>18</v>
      </c>
      <c r="E4011">
        <v>109911</v>
      </c>
      <c r="F4011" t="s">
        <v>19</v>
      </c>
      <c r="G4011" t="s">
        <v>532</v>
      </c>
      <c r="H4011" t="s">
        <v>133</v>
      </c>
      <c r="I4011">
        <v>23464</v>
      </c>
      <c r="J4011" t="s">
        <v>22</v>
      </c>
      <c r="K4011" t="s">
        <v>66</v>
      </c>
      <c r="L4011" t="s">
        <v>24</v>
      </c>
      <c r="M4011" t="s">
        <v>25</v>
      </c>
      <c r="N4011" s="5">
        <v>15</v>
      </c>
      <c r="O4011" s="7">
        <v>4</v>
      </c>
      <c r="P4011" s="5">
        <v>9.8000000000000007</v>
      </c>
      <c r="Q4011" s="5">
        <v>5.2</v>
      </c>
      <c r="R4011" s="22">
        <f>Tabla1[[#This Row],[Fecha de Envío]]-Tabla1[[#This Row],[Fecha de Orden]]</f>
        <v>14</v>
      </c>
      <c r="S4011" s="24">
        <f>YEAR(Tabla1[[#This Row],[Fecha de Orden]])</f>
        <v>2023</v>
      </c>
      <c r="T4011" t="str">
        <f>VLOOKUP(Tabla1[[#This Row],[Nombre del Producto]],Tabla2[[Nombre Producto]:[Costo Unitario]],2,FALSE)</f>
        <v>Wicked Choccy's</v>
      </c>
      <c r="U4011" t="str">
        <f>VLOOKUP(Tabla1[[#This Row],[Fábrica]],Tabla3[],4,FALSE)</f>
        <v>Georgia</v>
      </c>
    </row>
    <row r="4012" spans="1:21" x14ac:dyDescent="0.25">
      <c r="A4012" t="s">
        <v>9075</v>
      </c>
      <c r="B4012" s="3">
        <v>45058</v>
      </c>
      <c r="C4012" s="3">
        <v>45072</v>
      </c>
      <c r="D4012" t="s">
        <v>18</v>
      </c>
      <c r="E4012">
        <v>123610</v>
      </c>
      <c r="F4012" t="s">
        <v>19</v>
      </c>
      <c r="G4012" t="s">
        <v>4665</v>
      </c>
      <c r="H4012" t="s">
        <v>21</v>
      </c>
      <c r="I4012">
        <v>92691</v>
      </c>
      <c r="J4012" t="s">
        <v>22</v>
      </c>
      <c r="K4012" t="s">
        <v>23</v>
      </c>
      <c r="L4012" t="s">
        <v>33</v>
      </c>
      <c r="M4012" t="s">
        <v>34</v>
      </c>
      <c r="N4012" s="5">
        <v>3.6</v>
      </c>
      <c r="O4012" s="7">
        <v>1</v>
      </c>
      <c r="P4012" s="5">
        <v>2.4</v>
      </c>
      <c r="Q4012" s="5">
        <v>1.2</v>
      </c>
      <c r="R4012" s="22">
        <f>Tabla1[[#This Row],[Fecha de Envío]]-Tabla1[[#This Row],[Fecha de Orden]]</f>
        <v>14</v>
      </c>
      <c r="S4012" s="24">
        <f>YEAR(Tabla1[[#This Row],[Fecha de Orden]])</f>
        <v>2023</v>
      </c>
      <c r="T4012" t="str">
        <f>VLOOKUP(Tabla1[[#This Row],[Nombre del Producto]],Tabla2[[Nombre Producto]:[Costo Unitario]],2,FALSE)</f>
        <v>Lot's O' Nuts</v>
      </c>
      <c r="U4012" t="str">
        <f>VLOOKUP(Tabla1[[#This Row],[Fábrica]],Tabla3[],4,FALSE)</f>
        <v>Arizona</v>
      </c>
    </row>
    <row r="4013" spans="1:21" x14ac:dyDescent="0.25">
      <c r="A4013" t="s">
        <v>5571</v>
      </c>
      <c r="B4013" s="3">
        <v>45060</v>
      </c>
      <c r="C4013" s="3">
        <v>45070</v>
      </c>
      <c r="D4013" t="s">
        <v>82</v>
      </c>
      <c r="E4013">
        <v>141019</v>
      </c>
      <c r="F4013" t="s">
        <v>19</v>
      </c>
      <c r="G4013" t="s">
        <v>365</v>
      </c>
      <c r="H4013" t="s">
        <v>210</v>
      </c>
      <c r="I4013">
        <v>45231</v>
      </c>
      <c r="J4013" t="s">
        <v>22</v>
      </c>
      <c r="K4013" t="s">
        <v>32</v>
      </c>
      <c r="L4013" t="s">
        <v>24</v>
      </c>
      <c r="M4013" t="s">
        <v>25</v>
      </c>
      <c r="N4013" s="5">
        <v>3.75</v>
      </c>
      <c r="O4013" s="7">
        <v>1</v>
      </c>
      <c r="P4013" s="5">
        <v>2.4500000000000002</v>
      </c>
      <c r="Q4013" s="5">
        <v>1.3</v>
      </c>
      <c r="R4013" s="22">
        <f>Tabla1[[#This Row],[Fecha de Envío]]-Tabla1[[#This Row],[Fecha de Orden]]</f>
        <v>10</v>
      </c>
      <c r="S4013" s="24">
        <f>YEAR(Tabla1[[#This Row],[Fecha de Orden]])</f>
        <v>2023</v>
      </c>
      <c r="T4013" t="str">
        <f>VLOOKUP(Tabla1[[#This Row],[Nombre del Producto]],Tabla2[[Nombre Producto]:[Costo Unitario]],2,FALSE)</f>
        <v>Wicked Choccy's</v>
      </c>
      <c r="U4013" t="str">
        <f>VLOOKUP(Tabla1[[#This Row],[Fábrica]],Tabla3[],4,FALSE)</f>
        <v>Georgia</v>
      </c>
    </row>
    <row r="4014" spans="1:21" x14ac:dyDescent="0.25">
      <c r="A4014" t="s">
        <v>6154</v>
      </c>
      <c r="B4014" s="3">
        <v>45060</v>
      </c>
      <c r="C4014" s="3">
        <v>45075</v>
      </c>
      <c r="D4014" t="s">
        <v>18</v>
      </c>
      <c r="E4014">
        <v>148901</v>
      </c>
      <c r="F4014" t="s">
        <v>19</v>
      </c>
      <c r="G4014" t="s">
        <v>242</v>
      </c>
      <c r="H4014" t="s">
        <v>255</v>
      </c>
      <c r="I4014">
        <v>32216</v>
      </c>
      <c r="J4014" t="s">
        <v>22</v>
      </c>
      <c r="K4014" t="s">
        <v>66</v>
      </c>
      <c r="L4014" t="s">
        <v>24</v>
      </c>
      <c r="M4014" t="s">
        <v>25</v>
      </c>
      <c r="N4014" s="5">
        <v>11.25</v>
      </c>
      <c r="O4014" s="7">
        <v>3</v>
      </c>
      <c r="P4014" s="5">
        <v>7.35</v>
      </c>
      <c r="Q4014" s="5">
        <v>3.9</v>
      </c>
      <c r="R4014" s="22">
        <f>Tabla1[[#This Row],[Fecha de Envío]]-Tabla1[[#This Row],[Fecha de Orden]]</f>
        <v>15</v>
      </c>
      <c r="S4014" s="24">
        <f>YEAR(Tabla1[[#This Row],[Fecha de Orden]])</f>
        <v>2023</v>
      </c>
      <c r="T4014" t="str">
        <f>VLOOKUP(Tabla1[[#This Row],[Nombre del Producto]],Tabla2[[Nombre Producto]:[Costo Unitario]],2,FALSE)</f>
        <v>Wicked Choccy's</v>
      </c>
      <c r="U4014" t="str">
        <f>VLOOKUP(Tabla1[[#This Row],[Fábrica]],Tabla3[],4,FALSE)</f>
        <v>Georgia</v>
      </c>
    </row>
    <row r="4015" spans="1:21" x14ac:dyDescent="0.25">
      <c r="A4015" t="s">
        <v>6155</v>
      </c>
      <c r="B4015" s="3">
        <v>45060</v>
      </c>
      <c r="C4015" s="3">
        <v>45075</v>
      </c>
      <c r="D4015" t="s">
        <v>18</v>
      </c>
      <c r="E4015">
        <v>148901</v>
      </c>
      <c r="F4015" t="s">
        <v>19</v>
      </c>
      <c r="G4015" t="s">
        <v>242</v>
      </c>
      <c r="H4015" t="s">
        <v>255</v>
      </c>
      <c r="I4015">
        <v>32216</v>
      </c>
      <c r="J4015" t="s">
        <v>22</v>
      </c>
      <c r="K4015" t="s">
        <v>66</v>
      </c>
      <c r="L4015" t="s">
        <v>33</v>
      </c>
      <c r="M4015" t="s">
        <v>34</v>
      </c>
      <c r="N4015" s="5">
        <v>7.2</v>
      </c>
      <c r="O4015" s="7">
        <v>2</v>
      </c>
      <c r="P4015" s="5">
        <v>4.8</v>
      </c>
      <c r="Q4015" s="5">
        <v>2.4</v>
      </c>
      <c r="R4015" s="22">
        <f>Tabla1[[#This Row],[Fecha de Envío]]-Tabla1[[#This Row],[Fecha de Orden]]</f>
        <v>15</v>
      </c>
      <c r="S4015" s="24">
        <f>YEAR(Tabla1[[#This Row],[Fecha de Orden]])</f>
        <v>2023</v>
      </c>
      <c r="T4015" t="str">
        <f>VLOOKUP(Tabla1[[#This Row],[Nombre del Producto]],Tabla2[[Nombre Producto]:[Costo Unitario]],2,FALSE)</f>
        <v>Lot's O' Nuts</v>
      </c>
      <c r="U4015" t="str">
        <f>VLOOKUP(Tabla1[[#This Row],[Fábrica]],Tabla3[],4,FALSE)</f>
        <v>Arizona</v>
      </c>
    </row>
    <row r="4016" spans="1:21" x14ac:dyDescent="0.25">
      <c r="A4016" t="s">
        <v>6156</v>
      </c>
      <c r="B4016" s="3">
        <v>45060</v>
      </c>
      <c r="C4016" s="3">
        <v>45075</v>
      </c>
      <c r="D4016" t="s">
        <v>18</v>
      </c>
      <c r="E4016">
        <v>148901</v>
      </c>
      <c r="F4016" t="s">
        <v>19</v>
      </c>
      <c r="G4016" t="s">
        <v>242</v>
      </c>
      <c r="H4016" t="s">
        <v>255</v>
      </c>
      <c r="I4016">
        <v>32216</v>
      </c>
      <c r="J4016" t="s">
        <v>22</v>
      </c>
      <c r="K4016" t="s">
        <v>66</v>
      </c>
      <c r="L4016" t="s">
        <v>36</v>
      </c>
      <c r="M4016" t="s">
        <v>37</v>
      </c>
      <c r="N4016" s="5">
        <v>26</v>
      </c>
      <c r="O4016" s="7">
        <v>8</v>
      </c>
      <c r="P4016" s="5">
        <v>16.88</v>
      </c>
      <c r="Q4016" s="5">
        <v>9.1199999999999992</v>
      </c>
      <c r="R4016" s="22">
        <f>Tabla1[[#This Row],[Fecha de Envío]]-Tabla1[[#This Row],[Fecha de Orden]]</f>
        <v>15</v>
      </c>
      <c r="S4016" s="24">
        <f>YEAR(Tabla1[[#This Row],[Fecha de Orden]])</f>
        <v>2023</v>
      </c>
      <c r="T4016" t="str">
        <f>VLOOKUP(Tabla1[[#This Row],[Nombre del Producto]],Tabla2[[Nombre Producto]:[Costo Unitario]],2,FALSE)</f>
        <v>Wicked Choccy's</v>
      </c>
      <c r="U4016" t="str">
        <f>VLOOKUP(Tabla1[[#This Row],[Fábrica]],Tabla3[],4,FALSE)</f>
        <v>Georgia</v>
      </c>
    </row>
    <row r="4017" spans="1:21" x14ac:dyDescent="0.25">
      <c r="A4017" t="s">
        <v>8761</v>
      </c>
      <c r="B4017" s="3">
        <v>45060</v>
      </c>
      <c r="C4017" s="3">
        <v>45070</v>
      </c>
      <c r="D4017" t="s">
        <v>82</v>
      </c>
      <c r="E4017">
        <v>108224</v>
      </c>
      <c r="F4017" t="s">
        <v>19</v>
      </c>
      <c r="G4017" t="s">
        <v>2776</v>
      </c>
      <c r="H4017" t="s">
        <v>69</v>
      </c>
      <c r="I4017">
        <v>85364</v>
      </c>
      <c r="J4017" t="s">
        <v>22</v>
      </c>
      <c r="K4017" t="s">
        <v>23</v>
      </c>
      <c r="L4017" t="s">
        <v>33</v>
      </c>
      <c r="M4017" t="s">
        <v>34</v>
      </c>
      <c r="N4017" s="5">
        <v>25.2</v>
      </c>
      <c r="O4017" s="7">
        <v>7</v>
      </c>
      <c r="P4017" s="5">
        <v>16.8</v>
      </c>
      <c r="Q4017" s="5">
        <v>8.4</v>
      </c>
      <c r="R4017" s="22">
        <f>Tabla1[[#This Row],[Fecha de Envío]]-Tabla1[[#This Row],[Fecha de Orden]]</f>
        <v>10</v>
      </c>
      <c r="S4017" s="24">
        <f>YEAR(Tabla1[[#This Row],[Fecha de Orden]])</f>
        <v>2023</v>
      </c>
      <c r="T4017" t="str">
        <f>VLOOKUP(Tabla1[[#This Row],[Nombre del Producto]],Tabla2[[Nombre Producto]:[Costo Unitario]],2,FALSE)</f>
        <v>Lot's O' Nuts</v>
      </c>
      <c r="U4017" t="str">
        <f>VLOOKUP(Tabla1[[#This Row],[Fábrica]],Tabla3[],4,FALSE)</f>
        <v>Arizona</v>
      </c>
    </row>
    <row r="4018" spans="1:21" x14ac:dyDescent="0.25">
      <c r="A4018" t="s">
        <v>2861</v>
      </c>
      <c r="B4018" s="3">
        <v>45061</v>
      </c>
      <c r="C4018" s="3">
        <v>45075</v>
      </c>
      <c r="D4018" t="s">
        <v>71</v>
      </c>
      <c r="E4018">
        <v>141180</v>
      </c>
      <c r="F4018" t="s">
        <v>19</v>
      </c>
      <c r="G4018" t="s">
        <v>658</v>
      </c>
      <c r="H4018" t="s">
        <v>255</v>
      </c>
      <c r="I4018">
        <v>33311</v>
      </c>
      <c r="J4018" t="s">
        <v>22</v>
      </c>
      <c r="K4018" t="s">
        <v>66</v>
      </c>
      <c r="L4018" t="s">
        <v>45</v>
      </c>
      <c r="M4018" t="s">
        <v>46</v>
      </c>
      <c r="N4018" s="5">
        <v>13.96</v>
      </c>
      <c r="O4018" s="7">
        <v>4</v>
      </c>
      <c r="P4018" s="5">
        <v>9.9600000000000009</v>
      </c>
      <c r="Q4018" s="5">
        <v>4</v>
      </c>
      <c r="R4018" s="22">
        <f>Tabla1[[#This Row],[Fecha de Envío]]-Tabla1[[#This Row],[Fecha de Orden]]</f>
        <v>14</v>
      </c>
      <c r="S4018" s="24">
        <f>YEAR(Tabla1[[#This Row],[Fecha de Orden]])</f>
        <v>2023</v>
      </c>
      <c r="T4018" t="str">
        <f>VLOOKUP(Tabla1[[#This Row],[Nombre del Producto]],Tabla2[[Nombre Producto]:[Costo Unitario]],2,FALSE)</f>
        <v>Lot's O' Nuts</v>
      </c>
      <c r="U4018" t="str">
        <f>VLOOKUP(Tabla1[[#This Row],[Fábrica]],Tabla3[],4,FALSE)</f>
        <v>Arizona</v>
      </c>
    </row>
    <row r="4019" spans="1:21" x14ac:dyDescent="0.25">
      <c r="A4019" t="s">
        <v>6284</v>
      </c>
      <c r="B4019" s="3">
        <v>45061</v>
      </c>
      <c r="C4019" s="3">
        <v>45075</v>
      </c>
      <c r="D4019" t="s">
        <v>71</v>
      </c>
      <c r="E4019">
        <v>165673</v>
      </c>
      <c r="F4019" t="s">
        <v>19</v>
      </c>
      <c r="G4019" t="s">
        <v>86</v>
      </c>
      <c r="H4019" t="s">
        <v>210</v>
      </c>
      <c r="I4019">
        <v>45503</v>
      </c>
      <c r="J4019" t="s">
        <v>22</v>
      </c>
      <c r="K4019" t="s">
        <v>32</v>
      </c>
      <c r="L4019" t="s">
        <v>27</v>
      </c>
      <c r="M4019" t="s">
        <v>28</v>
      </c>
      <c r="N4019" s="5">
        <v>14.4</v>
      </c>
      <c r="O4019" s="7">
        <v>4</v>
      </c>
      <c r="P4019" s="5">
        <v>10</v>
      </c>
      <c r="Q4019" s="5">
        <v>4.4000000000000004</v>
      </c>
      <c r="R4019" s="22">
        <f>Tabla1[[#This Row],[Fecha de Envío]]-Tabla1[[#This Row],[Fecha de Orden]]</f>
        <v>14</v>
      </c>
      <c r="S4019" s="24">
        <f>YEAR(Tabla1[[#This Row],[Fecha de Orden]])</f>
        <v>2023</v>
      </c>
      <c r="T4019" t="str">
        <f>VLOOKUP(Tabla1[[#This Row],[Nombre del Producto]],Tabla2[[Nombre Producto]:[Costo Unitario]],2,FALSE)</f>
        <v>Lot's O' Nuts</v>
      </c>
      <c r="U4019" t="str">
        <f>VLOOKUP(Tabla1[[#This Row],[Fábrica]],Tabla3[],4,FALSE)</f>
        <v>Arizona</v>
      </c>
    </row>
    <row r="4020" spans="1:21" x14ac:dyDescent="0.25">
      <c r="A4020" t="s">
        <v>8248</v>
      </c>
      <c r="B4020" s="3">
        <v>45061</v>
      </c>
      <c r="C4020" s="3">
        <v>45076</v>
      </c>
      <c r="D4020" t="s">
        <v>18</v>
      </c>
      <c r="E4020">
        <v>146570</v>
      </c>
      <c r="F4020" t="s">
        <v>19</v>
      </c>
      <c r="G4020" t="s">
        <v>228</v>
      </c>
      <c r="H4020" t="s">
        <v>229</v>
      </c>
      <c r="I4020">
        <v>39212</v>
      </c>
      <c r="J4020" t="s">
        <v>22</v>
      </c>
      <c r="K4020" t="s">
        <v>66</v>
      </c>
      <c r="L4020" t="s">
        <v>24</v>
      </c>
      <c r="M4020" t="s">
        <v>25</v>
      </c>
      <c r="N4020" s="5">
        <v>11.25</v>
      </c>
      <c r="O4020" s="7">
        <v>3</v>
      </c>
      <c r="P4020" s="5">
        <v>7.35</v>
      </c>
      <c r="Q4020" s="5">
        <v>3.9</v>
      </c>
      <c r="R4020" s="22">
        <f>Tabla1[[#This Row],[Fecha de Envío]]-Tabla1[[#This Row],[Fecha de Orden]]</f>
        <v>15</v>
      </c>
      <c r="S4020" s="24">
        <f>YEAR(Tabla1[[#This Row],[Fecha de Orden]])</f>
        <v>2023</v>
      </c>
      <c r="T4020" t="str">
        <f>VLOOKUP(Tabla1[[#This Row],[Nombre del Producto]],Tabla2[[Nombre Producto]:[Costo Unitario]],2,FALSE)</f>
        <v>Wicked Choccy's</v>
      </c>
      <c r="U4020" t="str">
        <f>VLOOKUP(Tabla1[[#This Row],[Fábrica]],Tabla3[],4,FALSE)</f>
        <v>Georgia</v>
      </c>
    </row>
    <row r="4021" spans="1:21" x14ac:dyDescent="0.25">
      <c r="A4021" t="s">
        <v>8249</v>
      </c>
      <c r="B4021" s="3">
        <v>45061</v>
      </c>
      <c r="C4021" s="3">
        <v>45076</v>
      </c>
      <c r="D4021" t="s">
        <v>18</v>
      </c>
      <c r="E4021">
        <v>146570</v>
      </c>
      <c r="F4021" t="s">
        <v>19</v>
      </c>
      <c r="G4021" t="s">
        <v>228</v>
      </c>
      <c r="H4021" t="s">
        <v>229</v>
      </c>
      <c r="I4021">
        <v>39212</v>
      </c>
      <c r="J4021" t="s">
        <v>22</v>
      </c>
      <c r="K4021" t="s">
        <v>66</v>
      </c>
      <c r="L4021" t="s">
        <v>27</v>
      </c>
      <c r="M4021" t="s">
        <v>28</v>
      </c>
      <c r="N4021" s="5">
        <v>14.4</v>
      </c>
      <c r="O4021" s="7">
        <v>4</v>
      </c>
      <c r="P4021" s="5">
        <v>10</v>
      </c>
      <c r="Q4021" s="5">
        <v>4.4000000000000004</v>
      </c>
      <c r="R4021" s="22">
        <f>Tabla1[[#This Row],[Fecha de Envío]]-Tabla1[[#This Row],[Fecha de Orden]]</f>
        <v>15</v>
      </c>
      <c r="S4021" s="24">
        <f>YEAR(Tabla1[[#This Row],[Fecha de Orden]])</f>
        <v>2023</v>
      </c>
      <c r="T4021" t="str">
        <f>VLOOKUP(Tabla1[[#This Row],[Nombre del Producto]],Tabla2[[Nombre Producto]:[Costo Unitario]],2,FALSE)</f>
        <v>Lot's O' Nuts</v>
      </c>
      <c r="U4021" t="str">
        <f>VLOOKUP(Tabla1[[#This Row],[Fábrica]],Tabla3[],4,FALSE)</f>
        <v>Arizona</v>
      </c>
    </row>
    <row r="4022" spans="1:21" x14ac:dyDescent="0.25">
      <c r="A4022" t="s">
        <v>8965</v>
      </c>
      <c r="B4022" s="3">
        <v>45061</v>
      </c>
      <c r="C4022" s="3">
        <v>45077</v>
      </c>
      <c r="D4022" t="s">
        <v>18</v>
      </c>
      <c r="E4022">
        <v>152408</v>
      </c>
      <c r="F4022" t="s">
        <v>19</v>
      </c>
      <c r="G4022" t="s">
        <v>30</v>
      </c>
      <c r="H4022" t="s">
        <v>31</v>
      </c>
      <c r="I4022">
        <v>10035</v>
      </c>
      <c r="J4022" t="s">
        <v>22</v>
      </c>
      <c r="K4022" t="s">
        <v>32</v>
      </c>
      <c r="L4022" t="s">
        <v>27</v>
      </c>
      <c r="M4022" t="s">
        <v>28</v>
      </c>
      <c r="N4022" s="5">
        <v>10.8</v>
      </c>
      <c r="O4022" s="7">
        <v>3</v>
      </c>
      <c r="P4022" s="5">
        <v>7.5</v>
      </c>
      <c r="Q4022" s="5">
        <v>3.3</v>
      </c>
      <c r="R4022" s="22">
        <f>Tabla1[[#This Row],[Fecha de Envío]]-Tabla1[[#This Row],[Fecha de Orden]]</f>
        <v>16</v>
      </c>
      <c r="S4022" s="24">
        <f>YEAR(Tabla1[[#This Row],[Fecha de Orden]])</f>
        <v>2023</v>
      </c>
      <c r="T4022" t="str">
        <f>VLOOKUP(Tabla1[[#This Row],[Nombre del Producto]],Tabla2[[Nombre Producto]:[Costo Unitario]],2,FALSE)</f>
        <v>Lot's O' Nuts</v>
      </c>
      <c r="U4022" t="str">
        <f>VLOOKUP(Tabla1[[#This Row],[Fábrica]],Tabla3[],4,FALSE)</f>
        <v>Arizona</v>
      </c>
    </row>
    <row r="4023" spans="1:21" x14ac:dyDescent="0.25">
      <c r="A4023" t="s">
        <v>2832</v>
      </c>
      <c r="B4023" s="3">
        <v>45062</v>
      </c>
      <c r="C4023" s="3">
        <v>45077</v>
      </c>
      <c r="D4023" t="s">
        <v>71</v>
      </c>
      <c r="E4023">
        <v>133144</v>
      </c>
      <c r="F4023" t="s">
        <v>19</v>
      </c>
      <c r="G4023" t="s">
        <v>53</v>
      </c>
      <c r="H4023" t="s">
        <v>21</v>
      </c>
      <c r="I4023">
        <v>90036</v>
      </c>
      <c r="J4023" t="s">
        <v>22</v>
      </c>
      <c r="K4023" t="s">
        <v>23</v>
      </c>
      <c r="L4023" t="s">
        <v>27</v>
      </c>
      <c r="M4023" t="s">
        <v>28</v>
      </c>
      <c r="N4023" s="5">
        <v>10.8</v>
      </c>
      <c r="O4023" s="7">
        <v>3</v>
      </c>
      <c r="P4023" s="5">
        <v>7.5</v>
      </c>
      <c r="Q4023" s="5">
        <v>3.3</v>
      </c>
      <c r="R4023" s="22">
        <f>Tabla1[[#This Row],[Fecha de Envío]]-Tabla1[[#This Row],[Fecha de Orden]]</f>
        <v>15</v>
      </c>
      <c r="S4023" s="24">
        <f>YEAR(Tabla1[[#This Row],[Fecha de Orden]])</f>
        <v>2023</v>
      </c>
      <c r="T4023" t="str">
        <f>VLOOKUP(Tabla1[[#This Row],[Nombre del Producto]],Tabla2[[Nombre Producto]:[Costo Unitario]],2,FALSE)</f>
        <v>Lot's O' Nuts</v>
      </c>
      <c r="U4023" t="str">
        <f>VLOOKUP(Tabla1[[#This Row],[Fábrica]],Tabla3[],4,FALSE)</f>
        <v>Arizona</v>
      </c>
    </row>
    <row r="4024" spans="1:21" x14ac:dyDescent="0.25">
      <c r="A4024" t="s">
        <v>4846</v>
      </c>
      <c r="B4024" s="3">
        <v>45062</v>
      </c>
      <c r="C4024" s="3">
        <v>45079</v>
      </c>
      <c r="D4024" t="s">
        <v>18</v>
      </c>
      <c r="E4024">
        <v>122133</v>
      </c>
      <c r="F4024" t="s">
        <v>19</v>
      </c>
      <c r="G4024" t="s">
        <v>83</v>
      </c>
      <c r="H4024" t="s">
        <v>84</v>
      </c>
      <c r="I4024">
        <v>6457</v>
      </c>
      <c r="J4024" t="s">
        <v>22</v>
      </c>
      <c r="K4024" t="s">
        <v>32</v>
      </c>
      <c r="L4024" t="s">
        <v>24</v>
      </c>
      <c r="M4024" t="s">
        <v>25</v>
      </c>
      <c r="N4024" s="5">
        <v>15</v>
      </c>
      <c r="O4024" s="7">
        <v>4</v>
      </c>
      <c r="P4024" s="5">
        <v>9.8000000000000007</v>
      </c>
      <c r="Q4024" s="5">
        <v>5.2</v>
      </c>
      <c r="R4024" s="22">
        <f>Tabla1[[#This Row],[Fecha de Envío]]-Tabla1[[#This Row],[Fecha de Orden]]</f>
        <v>17</v>
      </c>
      <c r="S4024" s="24">
        <f>YEAR(Tabla1[[#This Row],[Fecha de Orden]])</f>
        <v>2023</v>
      </c>
      <c r="T4024" t="str">
        <f>VLOOKUP(Tabla1[[#This Row],[Nombre del Producto]],Tabla2[[Nombre Producto]:[Costo Unitario]],2,FALSE)</f>
        <v>Wicked Choccy's</v>
      </c>
      <c r="U4024" t="str">
        <f>VLOOKUP(Tabla1[[#This Row],[Fábrica]],Tabla3[],4,FALSE)</f>
        <v>Georgia</v>
      </c>
    </row>
    <row r="4025" spans="1:21" x14ac:dyDescent="0.25">
      <c r="A4025" t="s">
        <v>7844</v>
      </c>
      <c r="B4025" s="3">
        <v>45062</v>
      </c>
      <c r="C4025" s="3">
        <v>45075</v>
      </c>
      <c r="D4025" t="s">
        <v>71</v>
      </c>
      <c r="E4025">
        <v>130638</v>
      </c>
      <c r="F4025" t="s">
        <v>19</v>
      </c>
      <c r="G4025" t="s">
        <v>53</v>
      </c>
      <c r="H4025" t="s">
        <v>21</v>
      </c>
      <c r="I4025">
        <v>90045</v>
      </c>
      <c r="J4025" t="s">
        <v>22</v>
      </c>
      <c r="K4025" t="s">
        <v>23</v>
      </c>
      <c r="L4025" t="s">
        <v>36</v>
      </c>
      <c r="M4025" t="s">
        <v>37</v>
      </c>
      <c r="N4025" s="5">
        <v>13</v>
      </c>
      <c r="O4025" s="7">
        <v>4</v>
      </c>
      <c r="P4025" s="5">
        <v>8.44</v>
      </c>
      <c r="Q4025" s="5">
        <v>4.5599999999999996</v>
      </c>
      <c r="R4025" s="22">
        <f>Tabla1[[#This Row],[Fecha de Envío]]-Tabla1[[#This Row],[Fecha de Orden]]</f>
        <v>13</v>
      </c>
      <c r="S4025" s="24">
        <f>YEAR(Tabla1[[#This Row],[Fecha de Orden]])</f>
        <v>2023</v>
      </c>
      <c r="T4025" t="str">
        <f>VLOOKUP(Tabla1[[#This Row],[Nombre del Producto]],Tabla2[[Nombre Producto]:[Costo Unitario]],2,FALSE)</f>
        <v>Wicked Choccy's</v>
      </c>
      <c r="U4025" t="str">
        <f>VLOOKUP(Tabla1[[#This Row],[Fábrica]],Tabla3[],4,FALSE)</f>
        <v>Georgia</v>
      </c>
    </row>
    <row r="4026" spans="1:21" x14ac:dyDescent="0.25">
      <c r="A4026" t="s">
        <v>431</v>
      </c>
      <c r="B4026" s="3">
        <v>45063</v>
      </c>
      <c r="C4026" s="3">
        <v>45074</v>
      </c>
      <c r="D4026" t="s">
        <v>39</v>
      </c>
      <c r="E4026">
        <v>158435</v>
      </c>
      <c r="F4026" t="s">
        <v>19</v>
      </c>
      <c r="G4026" t="s">
        <v>432</v>
      </c>
      <c r="H4026" t="s">
        <v>84</v>
      </c>
      <c r="I4026">
        <v>6708</v>
      </c>
      <c r="J4026" t="s">
        <v>22</v>
      </c>
      <c r="K4026" t="s">
        <v>32</v>
      </c>
      <c r="L4026" t="s">
        <v>45</v>
      </c>
      <c r="M4026" t="s">
        <v>46</v>
      </c>
      <c r="N4026" s="5">
        <v>13.96</v>
      </c>
      <c r="O4026" s="7">
        <v>4</v>
      </c>
      <c r="P4026" s="5">
        <v>9.9600000000000009</v>
      </c>
      <c r="Q4026" s="5">
        <v>4</v>
      </c>
      <c r="R4026" s="22">
        <f>Tabla1[[#This Row],[Fecha de Envío]]-Tabla1[[#This Row],[Fecha de Orden]]</f>
        <v>11</v>
      </c>
      <c r="S4026" s="24">
        <f>YEAR(Tabla1[[#This Row],[Fecha de Orden]])</f>
        <v>2023</v>
      </c>
      <c r="T4026" t="str">
        <f>VLOOKUP(Tabla1[[#This Row],[Nombre del Producto]],Tabla2[[Nombre Producto]:[Costo Unitario]],2,FALSE)</f>
        <v>Lot's O' Nuts</v>
      </c>
      <c r="U4026" t="str">
        <f>VLOOKUP(Tabla1[[#This Row],[Fábrica]],Tabla3[],4,FALSE)</f>
        <v>Arizona</v>
      </c>
    </row>
    <row r="4027" spans="1:21" x14ac:dyDescent="0.25">
      <c r="A4027" t="s">
        <v>433</v>
      </c>
      <c r="B4027" s="3">
        <v>45063</v>
      </c>
      <c r="C4027" s="3">
        <v>45074</v>
      </c>
      <c r="D4027" t="s">
        <v>39</v>
      </c>
      <c r="E4027">
        <v>158435</v>
      </c>
      <c r="F4027" t="s">
        <v>19</v>
      </c>
      <c r="G4027" t="s">
        <v>432</v>
      </c>
      <c r="H4027" t="s">
        <v>84</v>
      </c>
      <c r="I4027">
        <v>6708</v>
      </c>
      <c r="J4027" t="s">
        <v>22</v>
      </c>
      <c r="K4027" t="s">
        <v>32</v>
      </c>
      <c r="L4027" t="s">
        <v>33</v>
      </c>
      <c r="M4027" t="s">
        <v>34</v>
      </c>
      <c r="N4027" s="5">
        <v>7.2</v>
      </c>
      <c r="O4027" s="7">
        <v>2</v>
      </c>
      <c r="P4027" s="5">
        <v>4.8</v>
      </c>
      <c r="Q4027" s="5">
        <v>2.4</v>
      </c>
      <c r="R4027" s="22">
        <f>Tabla1[[#This Row],[Fecha de Envío]]-Tabla1[[#This Row],[Fecha de Orden]]</f>
        <v>11</v>
      </c>
      <c r="S4027" s="24">
        <f>YEAR(Tabla1[[#This Row],[Fecha de Orden]])</f>
        <v>2023</v>
      </c>
      <c r="T4027" t="str">
        <f>VLOOKUP(Tabla1[[#This Row],[Nombre del Producto]],Tabla2[[Nombre Producto]:[Costo Unitario]],2,FALSE)</f>
        <v>Lot's O' Nuts</v>
      </c>
      <c r="U4027" t="str">
        <f>VLOOKUP(Tabla1[[#This Row],[Fábrica]],Tabla3[],4,FALSE)</f>
        <v>Arizona</v>
      </c>
    </row>
    <row r="4028" spans="1:21" x14ac:dyDescent="0.25">
      <c r="A4028" t="s">
        <v>5756</v>
      </c>
      <c r="B4028" s="3">
        <v>45063</v>
      </c>
      <c r="C4028" s="3">
        <v>45076</v>
      </c>
      <c r="D4028" t="s">
        <v>39</v>
      </c>
      <c r="E4028">
        <v>117037</v>
      </c>
      <c r="F4028" t="s">
        <v>19</v>
      </c>
      <c r="G4028" t="s">
        <v>239</v>
      </c>
      <c r="H4028" t="s">
        <v>173</v>
      </c>
      <c r="I4028">
        <v>60653</v>
      </c>
      <c r="J4028" t="s">
        <v>22</v>
      </c>
      <c r="K4028" t="s">
        <v>43</v>
      </c>
      <c r="L4028" t="s">
        <v>33</v>
      </c>
      <c r="M4028" t="s">
        <v>34</v>
      </c>
      <c r="N4028" s="5">
        <v>10.8</v>
      </c>
      <c r="O4028" s="7">
        <v>3</v>
      </c>
      <c r="P4028" s="5">
        <v>7.2</v>
      </c>
      <c r="Q4028" s="5">
        <v>3.6</v>
      </c>
      <c r="R4028" s="22">
        <f>Tabla1[[#This Row],[Fecha de Envío]]-Tabla1[[#This Row],[Fecha de Orden]]</f>
        <v>13</v>
      </c>
      <c r="S4028" s="24">
        <f>YEAR(Tabla1[[#This Row],[Fecha de Orden]])</f>
        <v>2023</v>
      </c>
      <c r="T4028" t="str">
        <f>VLOOKUP(Tabla1[[#This Row],[Nombre del Producto]],Tabla2[[Nombre Producto]:[Costo Unitario]],2,FALSE)</f>
        <v>Lot's O' Nuts</v>
      </c>
      <c r="U4028" t="str">
        <f>VLOOKUP(Tabla1[[#This Row],[Fábrica]],Tabla3[],4,FALSE)</f>
        <v>Arizona</v>
      </c>
    </row>
    <row r="4029" spans="1:21" x14ac:dyDescent="0.25">
      <c r="A4029" t="s">
        <v>5757</v>
      </c>
      <c r="B4029" s="3">
        <v>45063</v>
      </c>
      <c r="C4029" s="3">
        <v>45076</v>
      </c>
      <c r="D4029" t="s">
        <v>39</v>
      </c>
      <c r="E4029">
        <v>117037</v>
      </c>
      <c r="F4029" t="s">
        <v>19</v>
      </c>
      <c r="G4029" t="s">
        <v>239</v>
      </c>
      <c r="H4029" t="s">
        <v>173</v>
      </c>
      <c r="I4029">
        <v>60653</v>
      </c>
      <c r="J4029" t="s">
        <v>22</v>
      </c>
      <c r="K4029" t="s">
        <v>43</v>
      </c>
      <c r="L4029" t="s">
        <v>27</v>
      </c>
      <c r="M4029" t="s">
        <v>28</v>
      </c>
      <c r="N4029" s="5">
        <v>3.6</v>
      </c>
      <c r="O4029" s="7">
        <v>1</v>
      </c>
      <c r="P4029" s="5">
        <v>2.5</v>
      </c>
      <c r="Q4029" s="5">
        <v>1.1000000000000001</v>
      </c>
      <c r="R4029" s="22">
        <f>Tabla1[[#This Row],[Fecha de Envío]]-Tabla1[[#This Row],[Fecha de Orden]]</f>
        <v>13</v>
      </c>
      <c r="S4029" s="24">
        <f>YEAR(Tabla1[[#This Row],[Fecha de Orden]])</f>
        <v>2023</v>
      </c>
      <c r="T4029" t="str">
        <f>VLOOKUP(Tabla1[[#This Row],[Nombre del Producto]],Tabla2[[Nombre Producto]:[Costo Unitario]],2,FALSE)</f>
        <v>Lot's O' Nuts</v>
      </c>
      <c r="U4029" t="str">
        <f>VLOOKUP(Tabla1[[#This Row],[Fábrica]],Tabla3[],4,FALSE)</f>
        <v>Arizona</v>
      </c>
    </row>
    <row r="4030" spans="1:21" x14ac:dyDescent="0.25">
      <c r="A4030" t="s">
        <v>7670</v>
      </c>
      <c r="B4030" s="3">
        <v>45063</v>
      </c>
      <c r="C4030" s="3">
        <v>45077</v>
      </c>
      <c r="D4030" t="s">
        <v>18</v>
      </c>
      <c r="E4030">
        <v>150567</v>
      </c>
      <c r="F4030" t="s">
        <v>19</v>
      </c>
      <c r="G4030" t="s">
        <v>1875</v>
      </c>
      <c r="H4030" t="s">
        <v>255</v>
      </c>
      <c r="I4030">
        <v>32712</v>
      </c>
      <c r="J4030" t="s">
        <v>22</v>
      </c>
      <c r="K4030" t="s">
        <v>66</v>
      </c>
      <c r="L4030" t="s">
        <v>33</v>
      </c>
      <c r="M4030" t="s">
        <v>34</v>
      </c>
      <c r="N4030" s="5">
        <v>21.6</v>
      </c>
      <c r="O4030" s="7">
        <v>6</v>
      </c>
      <c r="P4030" s="5">
        <v>14.4</v>
      </c>
      <c r="Q4030" s="5">
        <v>7.2</v>
      </c>
      <c r="R4030" s="22">
        <f>Tabla1[[#This Row],[Fecha de Envío]]-Tabla1[[#This Row],[Fecha de Orden]]</f>
        <v>14</v>
      </c>
      <c r="S4030" s="24">
        <f>YEAR(Tabla1[[#This Row],[Fecha de Orden]])</f>
        <v>2023</v>
      </c>
      <c r="T4030" t="str">
        <f>VLOOKUP(Tabla1[[#This Row],[Nombre del Producto]],Tabla2[[Nombre Producto]:[Costo Unitario]],2,FALSE)</f>
        <v>Lot's O' Nuts</v>
      </c>
      <c r="U4030" t="str">
        <f>VLOOKUP(Tabla1[[#This Row],[Fábrica]],Tabla3[],4,FALSE)</f>
        <v>Arizona</v>
      </c>
    </row>
    <row r="4031" spans="1:21" x14ac:dyDescent="0.25">
      <c r="A4031" t="s">
        <v>7671</v>
      </c>
      <c r="B4031" s="3">
        <v>45063</v>
      </c>
      <c r="C4031" s="3">
        <v>45077</v>
      </c>
      <c r="D4031" t="s">
        <v>18</v>
      </c>
      <c r="E4031">
        <v>150567</v>
      </c>
      <c r="F4031" t="s">
        <v>19</v>
      </c>
      <c r="G4031" t="s">
        <v>1875</v>
      </c>
      <c r="H4031" t="s">
        <v>255</v>
      </c>
      <c r="I4031">
        <v>32712</v>
      </c>
      <c r="J4031" t="s">
        <v>22</v>
      </c>
      <c r="K4031" t="s">
        <v>66</v>
      </c>
      <c r="L4031" t="s">
        <v>45</v>
      </c>
      <c r="M4031" t="s">
        <v>46</v>
      </c>
      <c r="N4031" s="5">
        <v>6.98</v>
      </c>
      <c r="O4031" s="7">
        <v>2</v>
      </c>
      <c r="P4031" s="5">
        <v>4.9800000000000004</v>
      </c>
      <c r="Q4031" s="5">
        <v>2</v>
      </c>
      <c r="R4031" s="22">
        <f>Tabla1[[#This Row],[Fecha de Envío]]-Tabla1[[#This Row],[Fecha de Orden]]</f>
        <v>14</v>
      </c>
      <c r="S4031" s="24">
        <f>YEAR(Tabla1[[#This Row],[Fecha de Orden]])</f>
        <v>2023</v>
      </c>
      <c r="T4031" t="str">
        <f>VLOOKUP(Tabla1[[#This Row],[Nombre del Producto]],Tabla2[[Nombre Producto]:[Costo Unitario]],2,FALSE)</f>
        <v>Lot's O' Nuts</v>
      </c>
      <c r="U4031" t="str">
        <f>VLOOKUP(Tabla1[[#This Row],[Fábrica]],Tabla3[],4,FALSE)</f>
        <v>Arizona</v>
      </c>
    </row>
    <row r="4032" spans="1:21" x14ac:dyDescent="0.25">
      <c r="A4032" t="s">
        <v>3126</v>
      </c>
      <c r="B4032" s="3">
        <v>45064</v>
      </c>
      <c r="C4032" s="3">
        <v>45080</v>
      </c>
      <c r="D4032" t="s">
        <v>18</v>
      </c>
      <c r="E4032">
        <v>122728</v>
      </c>
      <c r="F4032" t="s">
        <v>19</v>
      </c>
      <c r="G4032" t="s">
        <v>20</v>
      </c>
      <c r="H4032" t="s">
        <v>21</v>
      </c>
      <c r="I4032">
        <v>94110</v>
      </c>
      <c r="J4032" t="s">
        <v>22</v>
      </c>
      <c r="K4032" t="s">
        <v>23</v>
      </c>
      <c r="L4032" t="s">
        <v>24</v>
      </c>
      <c r="M4032" t="s">
        <v>25</v>
      </c>
      <c r="N4032" s="5">
        <v>11.25</v>
      </c>
      <c r="O4032" s="7">
        <v>3</v>
      </c>
      <c r="P4032" s="5">
        <v>7.35</v>
      </c>
      <c r="Q4032" s="5">
        <v>3.9</v>
      </c>
      <c r="R4032" s="22">
        <f>Tabla1[[#This Row],[Fecha de Envío]]-Tabla1[[#This Row],[Fecha de Orden]]</f>
        <v>16</v>
      </c>
      <c r="S4032" s="24">
        <f>YEAR(Tabla1[[#This Row],[Fecha de Orden]])</f>
        <v>2023</v>
      </c>
      <c r="T4032" t="str">
        <f>VLOOKUP(Tabla1[[#This Row],[Nombre del Producto]],Tabla2[[Nombre Producto]:[Costo Unitario]],2,FALSE)</f>
        <v>Wicked Choccy's</v>
      </c>
      <c r="U4032" t="str">
        <f>VLOOKUP(Tabla1[[#This Row],[Fábrica]],Tabla3[],4,FALSE)</f>
        <v>Georgia</v>
      </c>
    </row>
    <row r="4033" spans="1:21" x14ac:dyDescent="0.25">
      <c r="A4033" t="s">
        <v>3127</v>
      </c>
      <c r="B4033" s="3">
        <v>45064</v>
      </c>
      <c r="C4033" s="3">
        <v>45080</v>
      </c>
      <c r="D4033" t="s">
        <v>18</v>
      </c>
      <c r="E4033">
        <v>122728</v>
      </c>
      <c r="F4033" t="s">
        <v>19</v>
      </c>
      <c r="G4033" t="s">
        <v>20</v>
      </c>
      <c r="H4033" t="s">
        <v>21</v>
      </c>
      <c r="I4033">
        <v>94110</v>
      </c>
      <c r="J4033" t="s">
        <v>22</v>
      </c>
      <c r="K4033" t="s">
        <v>23</v>
      </c>
      <c r="L4033" t="s">
        <v>33</v>
      </c>
      <c r="M4033" t="s">
        <v>34</v>
      </c>
      <c r="N4033" s="5">
        <v>10.8</v>
      </c>
      <c r="O4033" s="7">
        <v>3</v>
      </c>
      <c r="P4033" s="5">
        <v>7.2</v>
      </c>
      <c r="Q4033" s="5">
        <v>3.6</v>
      </c>
      <c r="R4033" s="22">
        <f>Tabla1[[#This Row],[Fecha de Envío]]-Tabla1[[#This Row],[Fecha de Orden]]</f>
        <v>16</v>
      </c>
      <c r="S4033" s="24">
        <f>YEAR(Tabla1[[#This Row],[Fecha de Orden]])</f>
        <v>2023</v>
      </c>
      <c r="T4033" t="str">
        <f>VLOOKUP(Tabla1[[#This Row],[Nombre del Producto]],Tabla2[[Nombre Producto]:[Costo Unitario]],2,FALSE)</f>
        <v>Lot's O' Nuts</v>
      </c>
      <c r="U4033" t="str">
        <f>VLOOKUP(Tabla1[[#This Row],[Fábrica]],Tabla3[],4,FALSE)</f>
        <v>Arizona</v>
      </c>
    </row>
    <row r="4034" spans="1:21" x14ac:dyDescent="0.25">
      <c r="A4034" t="s">
        <v>545</v>
      </c>
      <c r="B4034" s="3">
        <v>45065</v>
      </c>
      <c r="C4034" s="3">
        <v>45079</v>
      </c>
      <c r="D4034" t="s">
        <v>18</v>
      </c>
      <c r="E4034">
        <v>138282</v>
      </c>
      <c r="F4034" t="s">
        <v>19</v>
      </c>
      <c r="G4034" t="s">
        <v>53</v>
      </c>
      <c r="H4034" t="s">
        <v>21</v>
      </c>
      <c r="I4034">
        <v>90008</v>
      </c>
      <c r="J4034" t="s">
        <v>148</v>
      </c>
      <c r="K4034" t="s">
        <v>23</v>
      </c>
      <c r="L4034" t="s">
        <v>445</v>
      </c>
      <c r="M4034" t="s">
        <v>446</v>
      </c>
      <c r="N4034" s="5">
        <v>26</v>
      </c>
      <c r="O4034" s="7">
        <v>8</v>
      </c>
      <c r="P4034" s="5">
        <v>2</v>
      </c>
      <c r="Q4034" s="5">
        <v>24</v>
      </c>
      <c r="R4034" s="22">
        <f>Tabla1[[#This Row],[Fecha de Envío]]-Tabla1[[#This Row],[Fecha de Orden]]</f>
        <v>14</v>
      </c>
      <c r="S4034" s="24">
        <f>YEAR(Tabla1[[#This Row],[Fecha de Orden]])</f>
        <v>2023</v>
      </c>
      <c r="T4034" t="str">
        <f>VLOOKUP(Tabla1[[#This Row],[Nombre del Producto]],Tabla2[[Nombre Producto]:[Costo Unitario]],2,FALSE)</f>
        <v>The Other Factory</v>
      </c>
      <c r="U4034" t="str">
        <f>VLOOKUP(Tabla1[[#This Row],[Fábrica]],Tabla3[],4,FALSE)</f>
        <v>Tennessee</v>
      </c>
    </row>
    <row r="4035" spans="1:21" x14ac:dyDescent="0.25">
      <c r="A4035" t="s">
        <v>1308</v>
      </c>
      <c r="B4035" s="3">
        <v>45065</v>
      </c>
      <c r="C4035" s="3">
        <v>45080</v>
      </c>
      <c r="D4035" t="s">
        <v>18</v>
      </c>
      <c r="E4035">
        <v>169943</v>
      </c>
      <c r="F4035" t="s">
        <v>19</v>
      </c>
      <c r="G4035" t="s">
        <v>30</v>
      </c>
      <c r="H4035" t="s">
        <v>31</v>
      </c>
      <c r="I4035">
        <v>10011</v>
      </c>
      <c r="J4035" t="s">
        <v>22</v>
      </c>
      <c r="K4035" t="s">
        <v>32</v>
      </c>
      <c r="L4035" t="s">
        <v>36</v>
      </c>
      <c r="M4035" t="s">
        <v>37</v>
      </c>
      <c r="N4035" s="5">
        <v>26</v>
      </c>
      <c r="O4035" s="7">
        <v>8</v>
      </c>
      <c r="P4035" s="5">
        <v>16.88</v>
      </c>
      <c r="Q4035" s="5">
        <v>9.1199999999999992</v>
      </c>
      <c r="R4035" s="22">
        <f>Tabla1[[#This Row],[Fecha de Envío]]-Tabla1[[#This Row],[Fecha de Orden]]</f>
        <v>15</v>
      </c>
      <c r="S4035" s="24">
        <f>YEAR(Tabla1[[#This Row],[Fecha de Orden]])</f>
        <v>2023</v>
      </c>
      <c r="T4035" t="str">
        <f>VLOOKUP(Tabla1[[#This Row],[Nombre del Producto]],Tabla2[[Nombre Producto]:[Costo Unitario]],2,FALSE)</f>
        <v>Wicked Choccy's</v>
      </c>
      <c r="U4035" t="str">
        <f>VLOOKUP(Tabla1[[#This Row],[Fábrica]],Tabla3[],4,FALSE)</f>
        <v>Georgia</v>
      </c>
    </row>
    <row r="4036" spans="1:21" x14ac:dyDescent="0.25">
      <c r="A4036" t="s">
        <v>1309</v>
      </c>
      <c r="B4036" s="3">
        <v>45065</v>
      </c>
      <c r="C4036" s="3">
        <v>45080</v>
      </c>
      <c r="D4036" t="s">
        <v>18</v>
      </c>
      <c r="E4036">
        <v>169943</v>
      </c>
      <c r="F4036" t="s">
        <v>19</v>
      </c>
      <c r="G4036" t="s">
        <v>30</v>
      </c>
      <c r="H4036" t="s">
        <v>31</v>
      </c>
      <c r="I4036">
        <v>10011</v>
      </c>
      <c r="J4036" t="s">
        <v>22</v>
      </c>
      <c r="K4036" t="s">
        <v>32</v>
      </c>
      <c r="L4036" t="s">
        <v>33</v>
      </c>
      <c r="M4036" t="s">
        <v>34</v>
      </c>
      <c r="N4036" s="5">
        <v>14.4</v>
      </c>
      <c r="O4036" s="7">
        <v>4</v>
      </c>
      <c r="P4036" s="5">
        <v>9.6</v>
      </c>
      <c r="Q4036" s="5">
        <v>4.8</v>
      </c>
      <c r="R4036" s="22">
        <f>Tabla1[[#This Row],[Fecha de Envío]]-Tabla1[[#This Row],[Fecha de Orden]]</f>
        <v>15</v>
      </c>
      <c r="S4036" s="24">
        <f>YEAR(Tabla1[[#This Row],[Fecha de Orden]])</f>
        <v>2023</v>
      </c>
      <c r="T4036" t="str">
        <f>VLOOKUP(Tabla1[[#This Row],[Nombre del Producto]],Tabla2[[Nombre Producto]:[Costo Unitario]],2,FALSE)</f>
        <v>Lot's O' Nuts</v>
      </c>
      <c r="U4036" t="str">
        <f>VLOOKUP(Tabla1[[#This Row],[Fábrica]],Tabla3[],4,FALSE)</f>
        <v>Arizona</v>
      </c>
    </row>
    <row r="4037" spans="1:21" x14ac:dyDescent="0.25">
      <c r="A4037" t="s">
        <v>1310</v>
      </c>
      <c r="B4037" s="3">
        <v>45065</v>
      </c>
      <c r="C4037" s="3">
        <v>45080</v>
      </c>
      <c r="D4037" t="s">
        <v>18</v>
      </c>
      <c r="E4037">
        <v>169943</v>
      </c>
      <c r="F4037" t="s">
        <v>19</v>
      </c>
      <c r="G4037" t="s">
        <v>30</v>
      </c>
      <c r="H4037" t="s">
        <v>31</v>
      </c>
      <c r="I4037">
        <v>10011</v>
      </c>
      <c r="J4037" t="s">
        <v>22</v>
      </c>
      <c r="K4037" t="s">
        <v>32</v>
      </c>
      <c r="L4037" t="s">
        <v>27</v>
      </c>
      <c r="M4037" t="s">
        <v>28</v>
      </c>
      <c r="N4037" s="5">
        <v>18</v>
      </c>
      <c r="O4037" s="7">
        <v>5</v>
      </c>
      <c r="P4037" s="5">
        <v>12.5</v>
      </c>
      <c r="Q4037" s="5">
        <v>5.5</v>
      </c>
      <c r="R4037" s="22">
        <f>Tabla1[[#This Row],[Fecha de Envío]]-Tabla1[[#This Row],[Fecha de Orden]]</f>
        <v>15</v>
      </c>
      <c r="S4037" s="24">
        <f>YEAR(Tabla1[[#This Row],[Fecha de Orden]])</f>
        <v>2023</v>
      </c>
      <c r="T4037" t="str">
        <f>VLOOKUP(Tabla1[[#This Row],[Nombre del Producto]],Tabla2[[Nombre Producto]:[Costo Unitario]],2,FALSE)</f>
        <v>Lot's O' Nuts</v>
      </c>
      <c r="U4037" t="str">
        <f>VLOOKUP(Tabla1[[#This Row],[Fábrica]],Tabla3[],4,FALSE)</f>
        <v>Arizona</v>
      </c>
    </row>
    <row r="4038" spans="1:21" x14ac:dyDescent="0.25">
      <c r="A4038" t="s">
        <v>1311</v>
      </c>
      <c r="B4038" s="3">
        <v>45065</v>
      </c>
      <c r="C4038" s="3">
        <v>45080</v>
      </c>
      <c r="D4038" t="s">
        <v>18</v>
      </c>
      <c r="E4038">
        <v>169943</v>
      </c>
      <c r="F4038" t="s">
        <v>19</v>
      </c>
      <c r="G4038" t="s">
        <v>30</v>
      </c>
      <c r="H4038" t="s">
        <v>31</v>
      </c>
      <c r="I4038">
        <v>10011</v>
      </c>
      <c r="J4038" t="s">
        <v>22</v>
      </c>
      <c r="K4038" t="s">
        <v>32</v>
      </c>
      <c r="L4038" t="s">
        <v>45</v>
      </c>
      <c r="M4038" t="s">
        <v>46</v>
      </c>
      <c r="N4038" s="5">
        <v>13.96</v>
      </c>
      <c r="O4038" s="7">
        <v>4</v>
      </c>
      <c r="P4038" s="5">
        <v>9.9600000000000009</v>
      </c>
      <c r="Q4038" s="5">
        <v>4</v>
      </c>
      <c r="R4038" s="22">
        <f>Tabla1[[#This Row],[Fecha de Envío]]-Tabla1[[#This Row],[Fecha de Orden]]</f>
        <v>15</v>
      </c>
      <c r="S4038" s="24">
        <f>YEAR(Tabla1[[#This Row],[Fecha de Orden]])</f>
        <v>2023</v>
      </c>
      <c r="T4038" t="str">
        <f>VLOOKUP(Tabla1[[#This Row],[Nombre del Producto]],Tabla2[[Nombre Producto]:[Costo Unitario]],2,FALSE)</f>
        <v>Lot's O' Nuts</v>
      </c>
      <c r="U4038" t="str">
        <f>VLOOKUP(Tabla1[[#This Row],[Fábrica]],Tabla3[],4,FALSE)</f>
        <v>Arizona</v>
      </c>
    </row>
    <row r="4039" spans="1:21" x14ac:dyDescent="0.25">
      <c r="A4039" t="s">
        <v>1472</v>
      </c>
      <c r="B4039" s="3">
        <v>45065</v>
      </c>
      <c r="C4039" s="3">
        <v>45080</v>
      </c>
      <c r="D4039" t="s">
        <v>18</v>
      </c>
      <c r="E4039">
        <v>126935</v>
      </c>
      <c r="F4039" t="s">
        <v>19</v>
      </c>
      <c r="G4039" t="s">
        <v>20</v>
      </c>
      <c r="H4039" t="s">
        <v>21</v>
      </c>
      <c r="I4039">
        <v>94109</v>
      </c>
      <c r="J4039" t="s">
        <v>22</v>
      </c>
      <c r="K4039" t="s">
        <v>23</v>
      </c>
      <c r="L4039" t="s">
        <v>33</v>
      </c>
      <c r="M4039" t="s">
        <v>34</v>
      </c>
      <c r="N4039" s="5">
        <v>3.6</v>
      </c>
      <c r="O4039" s="7">
        <v>1</v>
      </c>
      <c r="P4039" s="5">
        <v>2.4</v>
      </c>
      <c r="Q4039" s="5">
        <v>1.2</v>
      </c>
      <c r="R4039" s="22">
        <f>Tabla1[[#This Row],[Fecha de Envío]]-Tabla1[[#This Row],[Fecha de Orden]]</f>
        <v>15</v>
      </c>
      <c r="S4039" s="24">
        <f>YEAR(Tabla1[[#This Row],[Fecha de Orden]])</f>
        <v>2023</v>
      </c>
      <c r="T4039" t="str">
        <f>VLOOKUP(Tabla1[[#This Row],[Nombre del Producto]],Tabla2[[Nombre Producto]:[Costo Unitario]],2,FALSE)</f>
        <v>Lot's O' Nuts</v>
      </c>
      <c r="U4039" t="str">
        <f>VLOOKUP(Tabla1[[#This Row],[Fábrica]],Tabla3[],4,FALSE)</f>
        <v>Arizona</v>
      </c>
    </row>
    <row r="4040" spans="1:21" x14ac:dyDescent="0.25">
      <c r="A4040" t="s">
        <v>5525</v>
      </c>
      <c r="B4040" s="3">
        <v>45065</v>
      </c>
      <c r="C4040" s="3">
        <v>45080</v>
      </c>
      <c r="D4040" t="s">
        <v>18</v>
      </c>
      <c r="E4040">
        <v>157245</v>
      </c>
      <c r="F4040" t="s">
        <v>19</v>
      </c>
      <c r="G4040" t="s">
        <v>122</v>
      </c>
      <c r="H4040" t="s">
        <v>133</v>
      </c>
      <c r="I4040">
        <v>22204</v>
      </c>
      <c r="J4040" t="s">
        <v>22</v>
      </c>
      <c r="K4040" t="s">
        <v>66</v>
      </c>
      <c r="L4040" t="s">
        <v>45</v>
      </c>
      <c r="M4040" t="s">
        <v>46</v>
      </c>
      <c r="N4040" s="5">
        <v>6.98</v>
      </c>
      <c r="O4040" s="7">
        <v>2</v>
      </c>
      <c r="P4040" s="5">
        <v>4.9800000000000004</v>
      </c>
      <c r="Q4040" s="5">
        <v>2</v>
      </c>
      <c r="R4040" s="22">
        <f>Tabla1[[#This Row],[Fecha de Envío]]-Tabla1[[#This Row],[Fecha de Orden]]</f>
        <v>15</v>
      </c>
      <c r="S4040" s="24">
        <f>YEAR(Tabla1[[#This Row],[Fecha de Orden]])</f>
        <v>2023</v>
      </c>
      <c r="T4040" t="str">
        <f>VLOOKUP(Tabla1[[#This Row],[Nombre del Producto]],Tabla2[[Nombre Producto]:[Costo Unitario]],2,FALSE)</f>
        <v>Lot's O' Nuts</v>
      </c>
      <c r="U4040" t="str">
        <f>VLOOKUP(Tabla1[[#This Row],[Fábrica]],Tabla3[],4,FALSE)</f>
        <v>Arizona</v>
      </c>
    </row>
    <row r="4041" spans="1:21" x14ac:dyDescent="0.25">
      <c r="A4041" t="s">
        <v>7672</v>
      </c>
      <c r="B4041" s="3">
        <v>45065</v>
      </c>
      <c r="C4041" s="3">
        <v>45079</v>
      </c>
      <c r="D4041" t="s">
        <v>18</v>
      </c>
      <c r="E4041">
        <v>152835</v>
      </c>
      <c r="F4041" t="s">
        <v>19</v>
      </c>
      <c r="G4041" t="s">
        <v>263</v>
      </c>
      <c r="H4041" t="s">
        <v>147</v>
      </c>
      <c r="I4041">
        <v>47905</v>
      </c>
      <c r="J4041" t="s">
        <v>22</v>
      </c>
      <c r="K4041" t="s">
        <v>43</v>
      </c>
      <c r="L4041" t="s">
        <v>24</v>
      </c>
      <c r="M4041" t="s">
        <v>25</v>
      </c>
      <c r="N4041" s="5">
        <v>18.75</v>
      </c>
      <c r="O4041" s="7">
        <v>5</v>
      </c>
      <c r="P4041" s="5">
        <v>12.25</v>
      </c>
      <c r="Q4041" s="5">
        <v>6.5</v>
      </c>
      <c r="R4041" s="22">
        <f>Tabla1[[#This Row],[Fecha de Envío]]-Tabla1[[#This Row],[Fecha de Orden]]</f>
        <v>14</v>
      </c>
      <c r="S4041" s="24">
        <f>YEAR(Tabla1[[#This Row],[Fecha de Orden]])</f>
        <v>2023</v>
      </c>
      <c r="T4041" t="str">
        <f>VLOOKUP(Tabla1[[#This Row],[Nombre del Producto]],Tabla2[[Nombre Producto]:[Costo Unitario]],2,FALSE)</f>
        <v>Wicked Choccy's</v>
      </c>
      <c r="U4041" t="str">
        <f>VLOOKUP(Tabla1[[#This Row],[Fábrica]],Tabla3[],4,FALSE)</f>
        <v>Georgia</v>
      </c>
    </row>
    <row r="4042" spans="1:21" x14ac:dyDescent="0.25">
      <c r="A4042" t="s">
        <v>2407</v>
      </c>
      <c r="B4042" s="3">
        <v>45066</v>
      </c>
      <c r="C4042" s="3">
        <v>45080</v>
      </c>
      <c r="D4042" t="s">
        <v>18</v>
      </c>
      <c r="E4042">
        <v>108567</v>
      </c>
      <c r="F4042" t="s">
        <v>19</v>
      </c>
      <c r="G4042" t="s">
        <v>2408</v>
      </c>
      <c r="H4042" t="s">
        <v>255</v>
      </c>
      <c r="I4042">
        <v>34952</v>
      </c>
      <c r="J4042" t="s">
        <v>22</v>
      </c>
      <c r="K4042" t="s">
        <v>66</v>
      </c>
      <c r="L4042" t="s">
        <v>27</v>
      </c>
      <c r="M4042" t="s">
        <v>28</v>
      </c>
      <c r="N4042" s="5">
        <v>7.2</v>
      </c>
      <c r="O4042" s="7">
        <v>2</v>
      </c>
      <c r="P4042" s="5">
        <v>5</v>
      </c>
      <c r="Q4042" s="5">
        <v>2.2000000000000002</v>
      </c>
      <c r="R4042" s="22">
        <f>Tabla1[[#This Row],[Fecha de Envío]]-Tabla1[[#This Row],[Fecha de Orden]]</f>
        <v>14</v>
      </c>
      <c r="S4042" s="24">
        <f>YEAR(Tabla1[[#This Row],[Fecha de Orden]])</f>
        <v>2023</v>
      </c>
      <c r="T4042" t="str">
        <f>VLOOKUP(Tabla1[[#This Row],[Nombre del Producto]],Tabla2[[Nombre Producto]:[Costo Unitario]],2,FALSE)</f>
        <v>Lot's O' Nuts</v>
      </c>
      <c r="U4042" t="str">
        <f>VLOOKUP(Tabla1[[#This Row],[Fábrica]],Tabla3[],4,FALSE)</f>
        <v>Arizona</v>
      </c>
    </row>
    <row r="4043" spans="1:21" x14ac:dyDescent="0.25">
      <c r="A4043" t="s">
        <v>3244</v>
      </c>
      <c r="B4043" s="3">
        <v>45066</v>
      </c>
      <c r="C4043" s="3">
        <v>45079</v>
      </c>
      <c r="D4043" t="s">
        <v>39</v>
      </c>
      <c r="E4043">
        <v>146010</v>
      </c>
      <c r="F4043" t="s">
        <v>19</v>
      </c>
      <c r="G4043" t="s">
        <v>1987</v>
      </c>
      <c r="H4043" t="s">
        <v>203</v>
      </c>
      <c r="I4043">
        <v>80906</v>
      </c>
      <c r="J4043" t="s">
        <v>22</v>
      </c>
      <c r="K4043" t="s">
        <v>23</v>
      </c>
      <c r="L4043" t="s">
        <v>27</v>
      </c>
      <c r="M4043" t="s">
        <v>28</v>
      </c>
      <c r="N4043" s="5">
        <v>25.2</v>
      </c>
      <c r="O4043" s="7">
        <v>7</v>
      </c>
      <c r="P4043" s="5">
        <v>17.5</v>
      </c>
      <c r="Q4043" s="5">
        <v>7.7</v>
      </c>
      <c r="R4043" s="22">
        <f>Tabla1[[#This Row],[Fecha de Envío]]-Tabla1[[#This Row],[Fecha de Orden]]</f>
        <v>13</v>
      </c>
      <c r="S4043" s="24">
        <f>YEAR(Tabla1[[#This Row],[Fecha de Orden]])</f>
        <v>2023</v>
      </c>
      <c r="T4043" t="str">
        <f>VLOOKUP(Tabla1[[#This Row],[Nombre del Producto]],Tabla2[[Nombre Producto]:[Costo Unitario]],2,FALSE)</f>
        <v>Lot's O' Nuts</v>
      </c>
      <c r="U4043" t="str">
        <f>VLOOKUP(Tabla1[[#This Row],[Fábrica]],Tabla3[],4,FALSE)</f>
        <v>Arizona</v>
      </c>
    </row>
    <row r="4044" spans="1:21" x14ac:dyDescent="0.25">
      <c r="A4044" t="s">
        <v>4577</v>
      </c>
      <c r="B4044" s="3">
        <v>45066</v>
      </c>
      <c r="C4044" s="3">
        <v>45076</v>
      </c>
      <c r="D4044" t="s">
        <v>82</v>
      </c>
      <c r="E4044">
        <v>105256</v>
      </c>
      <c r="F4044" t="s">
        <v>19</v>
      </c>
      <c r="G4044" t="s">
        <v>2485</v>
      </c>
      <c r="H4044" t="s">
        <v>98</v>
      </c>
      <c r="I4044">
        <v>28806</v>
      </c>
      <c r="J4044" t="s">
        <v>22</v>
      </c>
      <c r="K4044" t="s">
        <v>66</v>
      </c>
      <c r="L4044" t="s">
        <v>45</v>
      </c>
      <c r="M4044" t="s">
        <v>46</v>
      </c>
      <c r="N4044" s="5">
        <v>17.45</v>
      </c>
      <c r="O4044" s="7">
        <v>5</v>
      </c>
      <c r="P4044" s="5">
        <v>12.45</v>
      </c>
      <c r="Q4044" s="5">
        <v>5</v>
      </c>
      <c r="R4044" s="22">
        <f>Tabla1[[#This Row],[Fecha de Envío]]-Tabla1[[#This Row],[Fecha de Orden]]</f>
        <v>10</v>
      </c>
      <c r="S4044" s="24">
        <f>YEAR(Tabla1[[#This Row],[Fecha de Orden]])</f>
        <v>2023</v>
      </c>
      <c r="T4044" t="str">
        <f>VLOOKUP(Tabla1[[#This Row],[Nombre del Producto]],Tabla2[[Nombre Producto]:[Costo Unitario]],2,FALSE)</f>
        <v>Lot's O' Nuts</v>
      </c>
      <c r="U4044" t="str">
        <f>VLOOKUP(Tabla1[[#This Row],[Fábrica]],Tabla3[],4,FALSE)</f>
        <v>Arizona</v>
      </c>
    </row>
    <row r="4045" spans="1:21" x14ac:dyDescent="0.25">
      <c r="A4045" t="s">
        <v>7333</v>
      </c>
      <c r="B4045" s="3">
        <v>45066</v>
      </c>
      <c r="C4045" s="3">
        <v>45081</v>
      </c>
      <c r="D4045" t="s">
        <v>18</v>
      </c>
      <c r="E4045">
        <v>115917</v>
      </c>
      <c r="F4045" t="s">
        <v>19</v>
      </c>
      <c r="G4045" t="s">
        <v>2540</v>
      </c>
      <c r="H4045" t="s">
        <v>21</v>
      </c>
      <c r="I4045">
        <v>94591</v>
      </c>
      <c r="J4045" t="s">
        <v>22</v>
      </c>
      <c r="K4045" t="s">
        <v>23</v>
      </c>
      <c r="L4045" t="s">
        <v>45</v>
      </c>
      <c r="M4045" t="s">
        <v>46</v>
      </c>
      <c r="N4045" s="5">
        <v>17.45</v>
      </c>
      <c r="O4045" s="7">
        <v>5</v>
      </c>
      <c r="P4045" s="5">
        <v>12.45</v>
      </c>
      <c r="Q4045" s="5">
        <v>5</v>
      </c>
      <c r="R4045" s="22">
        <f>Tabla1[[#This Row],[Fecha de Envío]]-Tabla1[[#This Row],[Fecha de Orden]]</f>
        <v>15</v>
      </c>
      <c r="S4045" s="24">
        <f>YEAR(Tabla1[[#This Row],[Fecha de Orden]])</f>
        <v>2023</v>
      </c>
      <c r="T4045" t="str">
        <f>VLOOKUP(Tabla1[[#This Row],[Nombre del Producto]],Tabla2[[Nombre Producto]:[Costo Unitario]],2,FALSE)</f>
        <v>Lot's O' Nuts</v>
      </c>
      <c r="U4045" t="str">
        <f>VLOOKUP(Tabla1[[#This Row],[Fábrica]],Tabla3[],4,FALSE)</f>
        <v>Arizona</v>
      </c>
    </row>
    <row r="4046" spans="1:21" x14ac:dyDescent="0.25">
      <c r="A4046" t="s">
        <v>7334</v>
      </c>
      <c r="B4046" s="3">
        <v>45066</v>
      </c>
      <c r="C4046" s="3">
        <v>45081</v>
      </c>
      <c r="D4046" t="s">
        <v>18</v>
      </c>
      <c r="E4046">
        <v>115917</v>
      </c>
      <c r="F4046" t="s">
        <v>19</v>
      </c>
      <c r="G4046" t="s">
        <v>2540</v>
      </c>
      <c r="H4046" t="s">
        <v>21</v>
      </c>
      <c r="I4046">
        <v>94591</v>
      </c>
      <c r="J4046" t="s">
        <v>22</v>
      </c>
      <c r="K4046" t="s">
        <v>23</v>
      </c>
      <c r="L4046" t="s">
        <v>27</v>
      </c>
      <c r="M4046" t="s">
        <v>28</v>
      </c>
      <c r="N4046" s="5">
        <v>14.4</v>
      </c>
      <c r="O4046" s="7">
        <v>4</v>
      </c>
      <c r="P4046" s="5">
        <v>10</v>
      </c>
      <c r="Q4046" s="5">
        <v>4.4000000000000004</v>
      </c>
      <c r="R4046" s="22">
        <f>Tabla1[[#This Row],[Fecha de Envío]]-Tabla1[[#This Row],[Fecha de Orden]]</f>
        <v>15</v>
      </c>
      <c r="S4046" s="24">
        <f>YEAR(Tabla1[[#This Row],[Fecha de Orden]])</f>
        <v>2023</v>
      </c>
      <c r="T4046" t="str">
        <f>VLOOKUP(Tabla1[[#This Row],[Nombre del Producto]],Tabla2[[Nombre Producto]:[Costo Unitario]],2,FALSE)</f>
        <v>Lot's O' Nuts</v>
      </c>
      <c r="U4046" t="str">
        <f>VLOOKUP(Tabla1[[#This Row],[Fábrica]],Tabla3[],4,FALSE)</f>
        <v>Arizona</v>
      </c>
    </row>
    <row r="4047" spans="1:21" x14ac:dyDescent="0.25">
      <c r="A4047" t="s">
        <v>810</v>
      </c>
      <c r="B4047" s="3">
        <v>45067</v>
      </c>
      <c r="C4047" s="3">
        <v>45082</v>
      </c>
      <c r="D4047" t="s">
        <v>18</v>
      </c>
      <c r="E4047">
        <v>114209</v>
      </c>
      <c r="F4047" t="s">
        <v>19</v>
      </c>
      <c r="G4047" t="s">
        <v>186</v>
      </c>
      <c r="H4047" t="s">
        <v>42</v>
      </c>
      <c r="I4047">
        <v>75081</v>
      </c>
      <c r="J4047" t="s">
        <v>22</v>
      </c>
      <c r="K4047" t="s">
        <v>43</v>
      </c>
      <c r="L4047" t="s">
        <v>36</v>
      </c>
      <c r="M4047" t="s">
        <v>37</v>
      </c>
      <c r="N4047" s="5">
        <v>6.5</v>
      </c>
      <c r="O4047" s="7">
        <v>2</v>
      </c>
      <c r="P4047" s="5">
        <v>4.22</v>
      </c>
      <c r="Q4047" s="5">
        <v>2.2799999999999998</v>
      </c>
      <c r="R4047" s="22">
        <f>Tabla1[[#This Row],[Fecha de Envío]]-Tabla1[[#This Row],[Fecha de Orden]]</f>
        <v>15</v>
      </c>
      <c r="S4047" s="24">
        <f>YEAR(Tabla1[[#This Row],[Fecha de Orden]])</f>
        <v>2023</v>
      </c>
      <c r="T4047" t="str">
        <f>VLOOKUP(Tabla1[[#This Row],[Nombre del Producto]],Tabla2[[Nombre Producto]:[Costo Unitario]],2,FALSE)</f>
        <v>Wicked Choccy's</v>
      </c>
      <c r="U4047" t="str">
        <f>VLOOKUP(Tabla1[[#This Row],[Fábrica]],Tabla3[],4,FALSE)</f>
        <v>Georgia</v>
      </c>
    </row>
    <row r="4048" spans="1:21" x14ac:dyDescent="0.25">
      <c r="A4048" t="s">
        <v>811</v>
      </c>
      <c r="B4048" s="3">
        <v>45067</v>
      </c>
      <c r="C4048" s="3">
        <v>45082</v>
      </c>
      <c r="D4048" t="s">
        <v>18</v>
      </c>
      <c r="E4048">
        <v>114209</v>
      </c>
      <c r="F4048" t="s">
        <v>19</v>
      </c>
      <c r="G4048" t="s">
        <v>186</v>
      </c>
      <c r="H4048" t="s">
        <v>42</v>
      </c>
      <c r="I4048">
        <v>75081</v>
      </c>
      <c r="J4048" t="s">
        <v>22</v>
      </c>
      <c r="K4048" t="s">
        <v>43</v>
      </c>
      <c r="L4048" t="s">
        <v>33</v>
      </c>
      <c r="M4048" t="s">
        <v>34</v>
      </c>
      <c r="N4048" s="5">
        <v>32.4</v>
      </c>
      <c r="O4048" s="7">
        <v>9</v>
      </c>
      <c r="P4048" s="5">
        <v>21.6</v>
      </c>
      <c r="Q4048" s="5">
        <v>10.8</v>
      </c>
      <c r="R4048" s="22">
        <f>Tabla1[[#This Row],[Fecha de Envío]]-Tabla1[[#This Row],[Fecha de Orden]]</f>
        <v>15</v>
      </c>
      <c r="S4048" s="24">
        <f>YEAR(Tabla1[[#This Row],[Fecha de Orden]])</f>
        <v>2023</v>
      </c>
      <c r="T4048" t="str">
        <f>VLOOKUP(Tabla1[[#This Row],[Nombre del Producto]],Tabla2[[Nombre Producto]:[Costo Unitario]],2,FALSE)</f>
        <v>Lot's O' Nuts</v>
      </c>
      <c r="U4048" t="str">
        <f>VLOOKUP(Tabla1[[#This Row],[Fábrica]],Tabla3[],4,FALSE)</f>
        <v>Arizona</v>
      </c>
    </row>
    <row r="4049" spans="1:21" x14ac:dyDescent="0.25">
      <c r="A4049" t="s">
        <v>2103</v>
      </c>
      <c r="B4049" s="3">
        <v>45067</v>
      </c>
      <c r="C4049" s="3">
        <v>45079</v>
      </c>
      <c r="D4049" t="s">
        <v>39</v>
      </c>
      <c r="E4049">
        <v>127642</v>
      </c>
      <c r="F4049" t="s">
        <v>19</v>
      </c>
      <c r="G4049" t="s">
        <v>1558</v>
      </c>
      <c r="H4049" t="s">
        <v>77</v>
      </c>
      <c r="I4049">
        <v>2886</v>
      </c>
      <c r="J4049" t="s">
        <v>148</v>
      </c>
      <c r="K4049" t="s">
        <v>32</v>
      </c>
      <c r="L4049" t="s">
        <v>149</v>
      </c>
      <c r="M4049" t="s">
        <v>150</v>
      </c>
      <c r="N4049" s="5">
        <v>2.5</v>
      </c>
      <c r="O4049" s="7">
        <v>2</v>
      </c>
      <c r="P4049" s="5">
        <v>1.3</v>
      </c>
      <c r="Q4049" s="5">
        <v>1.2</v>
      </c>
      <c r="R4049" s="22">
        <f>Tabla1[[#This Row],[Fecha de Envío]]-Tabla1[[#This Row],[Fecha de Orden]]</f>
        <v>12</v>
      </c>
      <c r="S4049" s="24">
        <f>YEAR(Tabla1[[#This Row],[Fecha de Orden]])</f>
        <v>2023</v>
      </c>
      <c r="T4049" t="str">
        <f>VLOOKUP(Tabla1[[#This Row],[Nombre del Producto]],Tabla2[[Nombre Producto]:[Costo Unitario]],2,FALSE)</f>
        <v>Secret Factory</v>
      </c>
      <c r="U4049" t="str">
        <f>VLOOKUP(Tabla1[[#This Row],[Fábrica]],Tabla3[],4,FALSE)</f>
        <v>Illinois</v>
      </c>
    </row>
    <row r="4050" spans="1:21" x14ac:dyDescent="0.25">
      <c r="A4050" t="s">
        <v>5473</v>
      </c>
      <c r="B4050" s="3">
        <v>45067</v>
      </c>
      <c r="C4050" s="3">
        <v>45084</v>
      </c>
      <c r="D4050" t="s">
        <v>18</v>
      </c>
      <c r="E4050">
        <v>107202</v>
      </c>
      <c r="F4050" t="s">
        <v>19</v>
      </c>
      <c r="G4050" t="s">
        <v>4386</v>
      </c>
      <c r="H4050" t="s">
        <v>345</v>
      </c>
      <c r="I4050">
        <v>89431</v>
      </c>
      <c r="J4050" t="s">
        <v>148</v>
      </c>
      <c r="K4050" t="s">
        <v>23</v>
      </c>
      <c r="L4050" t="s">
        <v>348</v>
      </c>
      <c r="M4050" t="s">
        <v>349</v>
      </c>
      <c r="N4050" s="5">
        <v>200</v>
      </c>
      <c r="O4050" s="7">
        <v>10</v>
      </c>
      <c r="P4050" s="5">
        <v>100</v>
      </c>
      <c r="Q4050" s="5">
        <v>100</v>
      </c>
      <c r="R4050" s="22">
        <f>Tabla1[[#This Row],[Fecha de Envío]]-Tabla1[[#This Row],[Fecha de Orden]]</f>
        <v>17</v>
      </c>
      <c r="S4050" s="24">
        <f>YEAR(Tabla1[[#This Row],[Fecha de Orden]])</f>
        <v>2023</v>
      </c>
      <c r="T4050" t="str">
        <f>VLOOKUP(Tabla1[[#This Row],[Nombre del Producto]],Tabla2[[Nombre Producto]:[Costo Unitario]],2,FALSE)</f>
        <v>Secret Factory</v>
      </c>
      <c r="U4050" t="str">
        <f>VLOOKUP(Tabla1[[#This Row],[Fábrica]],Tabla3[],4,FALSE)</f>
        <v>Illinois</v>
      </c>
    </row>
    <row r="4051" spans="1:21" x14ac:dyDescent="0.25">
      <c r="A4051" t="s">
        <v>5572</v>
      </c>
      <c r="B4051" s="3">
        <v>45067</v>
      </c>
      <c r="C4051" s="3">
        <v>45079</v>
      </c>
      <c r="D4051" t="s">
        <v>39</v>
      </c>
      <c r="E4051">
        <v>139486</v>
      </c>
      <c r="F4051" t="s">
        <v>19</v>
      </c>
      <c r="G4051" t="s">
        <v>53</v>
      </c>
      <c r="H4051" t="s">
        <v>21</v>
      </c>
      <c r="I4051">
        <v>90032</v>
      </c>
      <c r="J4051" t="s">
        <v>22</v>
      </c>
      <c r="K4051" t="s">
        <v>23</v>
      </c>
      <c r="L4051" t="s">
        <v>33</v>
      </c>
      <c r="M4051" t="s">
        <v>34</v>
      </c>
      <c r="N4051" s="5">
        <v>7.2</v>
      </c>
      <c r="O4051" s="7">
        <v>2</v>
      </c>
      <c r="P4051" s="5">
        <v>4.8</v>
      </c>
      <c r="Q4051" s="5">
        <v>2.4</v>
      </c>
      <c r="R4051" s="22">
        <f>Tabla1[[#This Row],[Fecha de Envío]]-Tabla1[[#This Row],[Fecha de Orden]]</f>
        <v>12</v>
      </c>
      <c r="S4051" s="24">
        <f>YEAR(Tabla1[[#This Row],[Fecha de Orden]])</f>
        <v>2023</v>
      </c>
      <c r="T4051" t="str">
        <f>VLOOKUP(Tabla1[[#This Row],[Nombre del Producto]],Tabla2[[Nombre Producto]:[Costo Unitario]],2,FALSE)</f>
        <v>Lot's O' Nuts</v>
      </c>
      <c r="U4051" t="str">
        <f>VLOOKUP(Tabla1[[#This Row],[Fábrica]],Tabla3[],4,FALSE)</f>
        <v>Arizona</v>
      </c>
    </row>
    <row r="4052" spans="1:21" x14ac:dyDescent="0.25">
      <c r="A4052" t="s">
        <v>5573</v>
      </c>
      <c r="B4052" s="3">
        <v>45067</v>
      </c>
      <c r="C4052" s="3">
        <v>45079</v>
      </c>
      <c r="D4052" t="s">
        <v>39</v>
      </c>
      <c r="E4052">
        <v>139486</v>
      </c>
      <c r="F4052" t="s">
        <v>19</v>
      </c>
      <c r="G4052" t="s">
        <v>53</v>
      </c>
      <c r="H4052" t="s">
        <v>21</v>
      </c>
      <c r="I4052">
        <v>90032</v>
      </c>
      <c r="J4052" t="s">
        <v>22</v>
      </c>
      <c r="K4052" t="s">
        <v>23</v>
      </c>
      <c r="L4052" t="s">
        <v>45</v>
      </c>
      <c r="M4052" t="s">
        <v>46</v>
      </c>
      <c r="N4052" s="5">
        <v>10.47</v>
      </c>
      <c r="O4052" s="7">
        <v>3</v>
      </c>
      <c r="P4052" s="5">
        <v>7.47</v>
      </c>
      <c r="Q4052" s="5">
        <v>3</v>
      </c>
      <c r="R4052" s="22">
        <f>Tabla1[[#This Row],[Fecha de Envío]]-Tabla1[[#This Row],[Fecha de Orden]]</f>
        <v>12</v>
      </c>
      <c r="S4052" s="24">
        <f>YEAR(Tabla1[[#This Row],[Fecha de Orden]])</f>
        <v>2023</v>
      </c>
      <c r="T4052" t="str">
        <f>VLOOKUP(Tabla1[[#This Row],[Nombre del Producto]],Tabla2[[Nombre Producto]:[Costo Unitario]],2,FALSE)</f>
        <v>Lot's O' Nuts</v>
      </c>
      <c r="U4052" t="str">
        <f>VLOOKUP(Tabla1[[#This Row],[Fábrica]],Tabla3[],4,FALSE)</f>
        <v>Arizona</v>
      </c>
    </row>
    <row r="4053" spans="1:21" x14ac:dyDescent="0.25">
      <c r="A4053" t="s">
        <v>8098</v>
      </c>
      <c r="B4053" s="3">
        <v>45067</v>
      </c>
      <c r="C4053" s="3">
        <v>45084</v>
      </c>
      <c r="D4053" t="s">
        <v>18</v>
      </c>
      <c r="E4053">
        <v>125920</v>
      </c>
      <c r="F4053" t="s">
        <v>19</v>
      </c>
      <c r="G4053" t="s">
        <v>239</v>
      </c>
      <c r="H4053" t="s">
        <v>173</v>
      </c>
      <c r="I4053">
        <v>60610</v>
      </c>
      <c r="J4053" t="s">
        <v>22</v>
      </c>
      <c r="K4053" t="s">
        <v>43</v>
      </c>
      <c r="L4053" t="s">
        <v>27</v>
      </c>
      <c r="M4053" t="s">
        <v>28</v>
      </c>
      <c r="N4053" s="5">
        <v>10.8</v>
      </c>
      <c r="O4053" s="7">
        <v>3</v>
      </c>
      <c r="P4053" s="5">
        <v>7.5</v>
      </c>
      <c r="Q4053" s="5">
        <v>3.3</v>
      </c>
      <c r="R4053" s="22">
        <f>Tabla1[[#This Row],[Fecha de Envío]]-Tabla1[[#This Row],[Fecha de Orden]]</f>
        <v>17</v>
      </c>
      <c r="S4053" s="24">
        <f>YEAR(Tabla1[[#This Row],[Fecha de Orden]])</f>
        <v>2023</v>
      </c>
      <c r="T4053" t="str">
        <f>VLOOKUP(Tabla1[[#This Row],[Nombre del Producto]],Tabla2[[Nombre Producto]:[Costo Unitario]],2,FALSE)</f>
        <v>Lot's O' Nuts</v>
      </c>
      <c r="U4053" t="str">
        <f>VLOOKUP(Tabla1[[#This Row],[Fábrica]],Tabla3[],4,FALSE)</f>
        <v>Arizona</v>
      </c>
    </row>
    <row r="4054" spans="1:21" x14ac:dyDescent="0.25">
      <c r="A4054" t="s">
        <v>304</v>
      </c>
      <c r="B4054" s="3">
        <v>45068</v>
      </c>
      <c r="C4054" s="3">
        <v>45083</v>
      </c>
      <c r="D4054" t="s">
        <v>18</v>
      </c>
      <c r="E4054">
        <v>146934</v>
      </c>
      <c r="F4054" t="s">
        <v>19</v>
      </c>
      <c r="G4054" t="s">
        <v>305</v>
      </c>
      <c r="H4054" t="s">
        <v>306</v>
      </c>
      <c r="I4054">
        <v>7055</v>
      </c>
      <c r="J4054" t="s">
        <v>22</v>
      </c>
      <c r="K4054" t="s">
        <v>32</v>
      </c>
      <c r="L4054" t="s">
        <v>24</v>
      </c>
      <c r="M4054" t="s">
        <v>25</v>
      </c>
      <c r="N4054" s="5">
        <v>7.5</v>
      </c>
      <c r="O4054" s="7">
        <v>2</v>
      </c>
      <c r="P4054" s="5">
        <v>4.9000000000000004</v>
      </c>
      <c r="Q4054" s="5">
        <v>2.6</v>
      </c>
      <c r="R4054" s="22">
        <f>Tabla1[[#This Row],[Fecha de Envío]]-Tabla1[[#This Row],[Fecha de Orden]]</f>
        <v>15</v>
      </c>
      <c r="S4054" s="24">
        <f>YEAR(Tabla1[[#This Row],[Fecha de Orden]])</f>
        <v>2023</v>
      </c>
      <c r="T4054" t="str">
        <f>VLOOKUP(Tabla1[[#This Row],[Nombre del Producto]],Tabla2[[Nombre Producto]:[Costo Unitario]],2,FALSE)</f>
        <v>Wicked Choccy's</v>
      </c>
      <c r="U4054" t="str">
        <f>VLOOKUP(Tabla1[[#This Row],[Fábrica]],Tabla3[],4,FALSE)</f>
        <v>Georgia</v>
      </c>
    </row>
    <row r="4055" spans="1:21" x14ac:dyDescent="0.25">
      <c r="A4055" t="s">
        <v>307</v>
      </c>
      <c r="B4055" s="3">
        <v>45068</v>
      </c>
      <c r="C4055" s="3">
        <v>45083</v>
      </c>
      <c r="D4055" t="s">
        <v>18</v>
      </c>
      <c r="E4055">
        <v>146934</v>
      </c>
      <c r="F4055" t="s">
        <v>19</v>
      </c>
      <c r="G4055" t="s">
        <v>305</v>
      </c>
      <c r="H4055" t="s">
        <v>306</v>
      </c>
      <c r="I4055">
        <v>7055</v>
      </c>
      <c r="J4055" t="s">
        <v>22</v>
      </c>
      <c r="K4055" t="s">
        <v>32</v>
      </c>
      <c r="L4055" t="s">
        <v>45</v>
      </c>
      <c r="M4055" t="s">
        <v>46</v>
      </c>
      <c r="N4055" s="5">
        <v>13.96</v>
      </c>
      <c r="O4055" s="7">
        <v>4</v>
      </c>
      <c r="P4055" s="5">
        <v>9.9600000000000009</v>
      </c>
      <c r="Q4055" s="5">
        <v>4</v>
      </c>
      <c r="R4055" s="22">
        <f>Tabla1[[#This Row],[Fecha de Envío]]-Tabla1[[#This Row],[Fecha de Orden]]</f>
        <v>15</v>
      </c>
      <c r="S4055" s="24">
        <f>YEAR(Tabla1[[#This Row],[Fecha de Orden]])</f>
        <v>2023</v>
      </c>
      <c r="T4055" t="str">
        <f>VLOOKUP(Tabla1[[#This Row],[Nombre del Producto]],Tabla2[[Nombre Producto]:[Costo Unitario]],2,FALSE)</f>
        <v>Lot's O' Nuts</v>
      </c>
      <c r="U4055" t="str">
        <f>VLOOKUP(Tabla1[[#This Row],[Fábrica]],Tabla3[],4,FALSE)</f>
        <v>Arizona</v>
      </c>
    </row>
    <row r="4056" spans="1:21" x14ac:dyDescent="0.25">
      <c r="A4056" t="s">
        <v>308</v>
      </c>
      <c r="B4056" s="3">
        <v>45068</v>
      </c>
      <c r="C4056" s="3">
        <v>45083</v>
      </c>
      <c r="D4056" t="s">
        <v>18</v>
      </c>
      <c r="E4056">
        <v>146934</v>
      </c>
      <c r="F4056" t="s">
        <v>19</v>
      </c>
      <c r="G4056" t="s">
        <v>305</v>
      </c>
      <c r="H4056" t="s">
        <v>306</v>
      </c>
      <c r="I4056">
        <v>7055</v>
      </c>
      <c r="J4056" t="s">
        <v>22</v>
      </c>
      <c r="K4056" t="s">
        <v>32</v>
      </c>
      <c r="L4056" t="s">
        <v>27</v>
      </c>
      <c r="M4056" t="s">
        <v>28</v>
      </c>
      <c r="N4056" s="5">
        <v>21.6</v>
      </c>
      <c r="O4056" s="7">
        <v>6</v>
      </c>
      <c r="P4056" s="5">
        <v>15</v>
      </c>
      <c r="Q4056" s="5">
        <v>6.6</v>
      </c>
      <c r="R4056" s="22">
        <f>Tabla1[[#This Row],[Fecha de Envío]]-Tabla1[[#This Row],[Fecha de Orden]]</f>
        <v>15</v>
      </c>
      <c r="S4056" s="24">
        <f>YEAR(Tabla1[[#This Row],[Fecha de Orden]])</f>
        <v>2023</v>
      </c>
      <c r="T4056" t="str">
        <f>VLOOKUP(Tabla1[[#This Row],[Nombre del Producto]],Tabla2[[Nombre Producto]:[Costo Unitario]],2,FALSE)</f>
        <v>Lot's O' Nuts</v>
      </c>
      <c r="U4056" t="str">
        <f>VLOOKUP(Tabla1[[#This Row],[Fábrica]],Tabla3[],4,FALSE)</f>
        <v>Arizona</v>
      </c>
    </row>
    <row r="4057" spans="1:21" x14ac:dyDescent="0.25">
      <c r="A4057" t="s">
        <v>309</v>
      </c>
      <c r="B4057" s="3">
        <v>45068</v>
      </c>
      <c r="C4057" s="3">
        <v>45083</v>
      </c>
      <c r="D4057" t="s">
        <v>18</v>
      </c>
      <c r="E4057">
        <v>146934</v>
      </c>
      <c r="F4057" t="s">
        <v>19</v>
      </c>
      <c r="G4057" t="s">
        <v>305</v>
      </c>
      <c r="H4057" t="s">
        <v>306</v>
      </c>
      <c r="I4057">
        <v>7055</v>
      </c>
      <c r="J4057" t="s">
        <v>22</v>
      </c>
      <c r="K4057" t="s">
        <v>32</v>
      </c>
      <c r="L4057" t="s">
        <v>36</v>
      </c>
      <c r="M4057" t="s">
        <v>37</v>
      </c>
      <c r="N4057" s="5">
        <v>16.25</v>
      </c>
      <c r="O4057" s="7">
        <v>5</v>
      </c>
      <c r="P4057" s="5">
        <v>10.55</v>
      </c>
      <c r="Q4057" s="5">
        <v>5.7</v>
      </c>
      <c r="R4057" s="22">
        <f>Tabla1[[#This Row],[Fecha de Envío]]-Tabla1[[#This Row],[Fecha de Orden]]</f>
        <v>15</v>
      </c>
      <c r="S4057" s="24">
        <f>YEAR(Tabla1[[#This Row],[Fecha de Orden]])</f>
        <v>2023</v>
      </c>
      <c r="T4057" t="str">
        <f>VLOOKUP(Tabla1[[#This Row],[Nombre del Producto]],Tabla2[[Nombre Producto]:[Costo Unitario]],2,FALSE)</f>
        <v>Wicked Choccy's</v>
      </c>
      <c r="U4057" t="str">
        <f>VLOOKUP(Tabla1[[#This Row],[Fábrica]],Tabla3[],4,FALSE)</f>
        <v>Georgia</v>
      </c>
    </row>
    <row r="4058" spans="1:21" x14ac:dyDescent="0.25">
      <c r="A4058" t="s">
        <v>4280</v>
      </c>
      <c r="B4058" s="3">
        <v>45068</v>
      </c>
      <c r="C4058" s="3">
        <v>45085</v>
      </c>
      <c r="D4058" t="s">
        <v>18</v>
      </c>
      <c r="E4058">
        <v>154081</v>
      </c>
      <c r="F4058" t="s">
        <v>19</v>
      </c>
      <c r="G4058" t="s">
        <v>53</v>
      </c>
      <c r="H4058" t="s">
        <v>21</v>
      </c>
      <c r="I4058">
        <v>90049</v>
      </c>
      <c r="J4058" t="s">
        <v>22</v>
      </c>
      <c r="K4058" t="s">
        <v>23</v>
      </c>
      <c r="L4058" t="s">
        <v>33</v>
      </c>
      <c r="M4058" t="s">
        <v>34</v>
      </c>
      <c r="N4058" s="5">
        <v>7.2</v>
      </c>
      <c r="O4058" s="7">
        <v>2</v>
      </c>
      <c r="P4058" s="5">
        <v>4.8</v>
      </c>
      <c r="Q4058" s="5">
        <v>2.4</v>
      </c>
      <c r="R4058" s="22">
        <f>Tabla1[[#This Row],[Fecha de Envío]]-Tabla1[[#This Row],[Fecha de Orden]]</f>
        <v>17</v>
      </c>
      <c r="S4058" s="24">
        <f>YEAR(Tabla1[[#This Row],[Fecha de Orden]])</f>
        <v>2023</v>
      </c>
      <c r="T4058" t="str">
        <f>VLOOKUP(Tabla1[[#This Row],[Nombre del Producto]],Tabla2[[Nombre Producto]:[Costo Unitario]],2,FALSE)</f>
        <v>Lot's O' Nuts</v>
      </c>
      <c r="U4058" t="str">
        <f>VLOOKUP(Tabla1[[#This Row],[Fábrica]],Tabla3[],4,FALSE)</f>
        <v>Arizona</v>
      </c>
    </row>
    <row r="4059" spans="1:21" x14ac:dyDescent="0.25">
      <c r="A4059" t="s">
        <v>4403</v>
      </c>
      <c r="B4059" s="3">
        <v>45068</v>
      </c>
      <c r="C4059" s="3">
        <v>45078</v>
      </c>
      <c r="D4059" t="s">
        <v>82</v>
      </c>
      <c r="E4059">
        <v>159653</v>
      </c>
      <c r="F4059" t="s">
        <v>19</v>
      </c>
      <c r="G4059" t="s">
        <v>4404</v>
      </c>
      <c r="H4059" t="s">
        <v>73</v>
      </c>
      <c r="I4059">
        <v>30605</v>
      </c>
      <c r="J4059" t="s">
        <v>22</v>
      </c>
      <c r="K4059" t="s">
        <v>66</v>
      </c>
      <c r="L4059" t="s">
        <v>24</v>
      </c>
      <c r="M4059" t="s">
        <v>25</v>
      </c>
      <c r="N4059" s="5">
        <v>11.25</v>
      </c>
      <c r="O4059" s="7">
        <v>3</v>
      </c>
      <c r="P4059" s="5">
        <v>7.35</v>
      </c>
      <c r="Q4059" s="5">
        <v>3.9</v>
      </c>
      <c r="R4059" s="22">
        <f>Tabla1[[#This Row],[Fecha de Envío]]-Tabla1[[#This Row],[Fecha de Orden]]</f>
        <v>10</v>
      </c>
      <c r="S4059" s="24">
        <f>YEAR(Tabla1[[#This Row],[Fecha de Orden]])</f>
        <v>2023</v>
      </c>
      <c r="T4059" t="str">
        <f>VLOOKUP(Tabla1[[#This Row],[Nombre del Producto]],Tabla2[[Nombre Producto]:[Costo Unitario]],2,FALSE)</f>
        <v>Wicked Choccy's</v>
      </c>
      <c r="U4059" t="str">
        <f>VLOOKUP(Tabla1[[#This Row],[Fábrica]],Tabla3[],4,FALSE)</f>
        <v>Georgia</v>
      </c>
    </row>
    <row r="4060" spans="1:21" x14ac:dyDescent="0.25">
      <c r="A4060" t="s">
        <v>651</v>
      </c>
      <c r="B4060" s="3">
        <v>45069</v>
      </c>
      <c r="C4060" s="3">
        <v>45083</v>
      </c>
      <c r="D4060" t="s">
        <v>18</v>
      </c>
      <c r="E4060">
        <v>154403</v>
      </c>
      <c r="F4060" t="s">
        <v>19</v>
      </c>
      <c r="G4060" t="s">
        <v>652</v>
      </c>
      <c r="H4060" t="s">
        <v>522</v>
      </c>
      <c r="I4060">
        <v>35630</v>
      </c>
      <c r="J4060" t="s">
        <v>22</v>
      </c>
      <c r="K4060" t="s">
        <v>66</v>
      </c>
      <c r="L4060" t="s">
        <v>24</v>
      </c>
      <c r="M4060" t="s">
        <v>25</v>
      </c>
      <c r="N4060" s="5">
        <v>3.75</v>
      </c>
      <c r="O4060" s="7">
        <v>1</v>
      </c>
      <c r="P4060" s="5">
        <v>2.4500000000000002</v>
      </c>
      <c r="Q4060" s="5">
        <v>1.3</v>
      </c>
      <c r="R4060" s="22">
        <f>Tabla1[[#This Row],[Fecha de Envío]]-Tabla1[[#This Row],[Fecha de Orden]]</f>
        <v>14</v>
      </c>
      <c r="S4060" s="24">
        <f>YEAR(Tabla1[[#This Row],[Fecha de Orden]])</f>
        <v>2023</v>
      </c>
      <c r="T4060" t="str">
        <f>VLOOKUP(Tabla1[[#This Row],[Nombre del Producto]],Tabla2[[Nombre Producto]:[Costo Unitario]],2,FALSE)</f>
        <v>Wicked Choccy's</v>
      </c>
      <c r="U4060" t="str">
        <f>VLOOKUP(Tabla1[[#This Row],[Fábrica]],Tabla3[],4,FALSE)</f>
        <v>Georgia</v>
      </c>
    </row>
    <row r="4061" spans="1:21" x14ac:dyDescent="0.25">
      <c r="A4061" t="s">
        <v>1712</v>
      </c>
      <c r="B4061" s="3">
        <v>45069</v>
      </c>
      <c r="C4061" s="3">
        <v>45083</v>
      </c>
      <c r="D4061" t="s">
        <v>18</v>
      </c>
      <c r="E4061">
        <v>143714</v>
      </c>
      <c r="F4061" t="s">
        <v>19</v>
      </c>
      <c r="G4061" t="s">
        <v>144</v>
      </c>
      <c r="H4061" t="s">
        <v>101</v>
      </c>
      <c r="I4061">
        <v>19120</v>
      </c>
      <c r="J4061" t="s">
        <v>22</v>
      </c>
      <c r="K4061" t="s">
        <v>32</v>
      </c>
      <c r="L4061" t="s">
        <v>27</v>
      </c>
      <c r="M4061" t="s">
        <v>28</v>
      </c>
      <c r="N4061" s="5">
        <v>3.6</v>
      </c>
      <c r="O4061" s="7">
        <v>1</v>
      </c>
      <c r="P4061" s="5">
        <v>2.5</v>
      </c>
      <c r="Q4061" s="5">
        <v>1.1000000000000001</v>
      </c>
      <c r="R4061" s="22">
        <f>Tabla1[[#This Row],[Fecha de Envío]]-Tabla1[[#This Row],[Fecha de Orden]]</f>
        <v>14</v>
      </c>
      <c r="S4061" s="24">
        <f>YEAR(Tabla1[[#This Row],[Fecha de Orden]])</f>
        <v>2023</v>
      </c>
      <c r="T4061" t="str">
        <f>VLOOKUP(Tabla1[[#This Row],[Nombre del Producto]],Tabla2[[Nombre Producto]:[Costo Unitario]],2,FALSE)</f>
        <v>Lot's O' Nuts</v>
      </c>
      <c r="U4061" t="str">
        <f>VLOOKUP(Tabla1[[#This Row],[Fábrica]],Tabla3[],4,FALSE)</f>
        <v>Arizona</v>
      </c>
    </row>
    <row r="4062" spans="1:21" x14ac:dyDescent="0.25">
      <c r="A4062" t="s">
        <v>1713</v>
      </c>
      <c r="B4062" s="3">
        <v>45069</v>
      </c>
      <c r="C4062" s="3">
        <v>45083</v>
      </c>
      <c r="D4062" t="s">
        <v>18</v>
      </c>
      <c r="E4062">
        <v>143714</v>
      </c>
      <c r="F4062" t="s">
        <v>19</v>
      </c>
      <c r="G4062" t="s">
        <v>144</v>
      </c>
      <c r="H4062" t="s">
        <v>101</v>
      </c>
      <c r="I4062">
        <v>19120</v>
      </c>
      <c r="J4062" t="s">
        <v>22</v>
      </c>
      <c r="K4062" t="s">
        <v>32</v>
      </c>
      <c r="L4062" t="s">
        <v>24</v>
      </c>
      <c r="M4062" t="s">
        <v>25</v>
      </c>
      <c r="N4062" s="5">
        <v>7.5</v>
      </c>
      <c r="O4062" s="7">
        <v>2</v>
      </c>
      <c r="P4062" s="5">
        <v>4.9000000000000004</v>
      </c>
      <c r="Q4062" s="5">
        <v>2.6</v>
      </c>
      <c r="R4062" s="22">
        <f>Tabla1[[#This Row],[Fecha de Envío]]-Tabla1[[#This Row],[Fecha de Orden]]</f>
        <v>14</v>
      </c>
      <c r="S4062" s="24">
        <f>YEAR(Tabla1[[#This Row],[Fecha de Orden]])</f>
        <v>2023</v>
      </c>
      <c r="T4062" t="str">
        <f>VLOOKUP(Tabla1[[#This Row],[Nombre del Producto]],Tabla2[[Nombre Producto]:[Costo Unitario]],2,FALSE)</f>
        <v>Wicked Choccy's</v>
      </c>
      <c r="U4062" t="str">
        <f>VLOOKUP(Tabla1[[#This Row],[Fábrica]],Tabla3[],4,FALSE)</f>
        <v>Georgia</v>
      </c>
    </row>
    <row r="4063" spans="1:21" x14ac:dyDescent="0.25">
      <c r="A4063" t="s">
        <v>1714</v>
      </c>
      <c r="B4063" s="3">
        <v>45069</v>
      </c>
      <c r="C4063" s="3">
        <v>45083</v>
      </c>
      <c r="D4063" t="s">
        <v>18</v>
      </c>
      <c r="E4063">
        <v>143714</v>
      </c>
      <c r="F4063" t="s">
        <v>19</v>
      </c>
      <c r="G4063" t="s">
        <v>144</v>
      </c>
      <c r="H4063" t="s">
        <v>101</v>
      </c>
      <c r="I4063">
        <v>19120</v>
      </c>
      <c r="J4063" t="s">
        <v>22</v>
      </c>
      <c r="K4063" t="s">
        <v>32</v>
      </c>
      <c r="L4063" t="s">
        <v>45</v>
      </c>
      <c r="M4063" t="s">
        <v>46</v>
      </c>
      <c r="N4063" s="5">
        <v>13.96</v>
      </c>
      <c r="O4063" s="7">
        <v>4</v>
      </c>
      <c r="P4063" s="5">
        <v>9.9600000000000009</v>
      </c>
      <c r="Q4063" s="5">
        <v>4</v>
      </c>
      <c r="R4063" s="22">
        <f>Tabla1[[#This Row],[Fecha de Envío]]-Tabla1[[#This Row],[Fecha de Orden]]</f>
        <v>14</v>
      </c>
      <c r="S4063" s="24">
        <f>YEAR(Tabla1[[#This Row],[Fecha de Orden]])</f>
        <v>2023</v>
      </c>
      <c r="T4063" t="str">
        <f>VLOOKUP(Tabla1[[#This Row],[Nombre del Producto]],Tabla2[[Nombre Producto]:[Costo Unitario]],2,FALSE)</f>
        <v>Lot's O' Nuts</v>
      </c>
      <c r="U4063" t="str">
        <f>VLOOKUP(Tabla1[[#This Row],[Fábrica]],Tabla3[],4,FALSE)</f>
        <v>Arizona</v>
      </c>
    </row>
    <row r="4064" spans="1:21" x14ac:dyDescent="0.25">
      <c r="A4064" t="s">
        <v>1715</v>
      </c>
      <c r="B4064" s="3">
        <v>45069</v>
      </c>
      <c r="C4064" s="3">
        <v>45083</v>
      </c>
      <c r="D4064" t="s">
        <v>18</v>
      </c>
      <c r="E4064">
        <v>143714</v>
      </c>
      <c r="F4064" t="s">
        <v>19</v>
      </c>
      <c r="G4064" t="s">
        <v>144</v>
      </c>
      <c r="H4064" t="s">
        <v>101</v>
      </c>
      <c r="I4064">
        <v>19120</v>
      </c>
      <c r="J4064" t="s">
        <v>22</v>
      </c>
      <c r="K4064" t="s">
        <v>32</v>
      </c>
      <c r="L4064" t="s">
        <v>33</v>
      </c>
      <c r="M4064" t="s">
        <v>34</v>
      </c>
      <c r="N4064" s="5">
        <v>10.8</v>
      </c>
      <c r="O4064" s="7">
        <v>3</v>
      </c>
      <c r="P4064" s="5">
        <v>7.2</v>
      </c>
      <c r="Q4064" s="5">
        <v>3.6</v>
      </c>
      <c r="R4064" s="22">
        <f>Tabla1[[#This Row],[Fecha de Envío]]-Tabla1[[#This Row],[Fecha de Orden]]</f>
        <v>14</v>
      </c>
      <c r="S4064" s="24">
        <f>YEAR(Tabla1[[#This Row],[Fecha de Orden]])</f>
        <v>2023</v>
      </c>
      <c r="T4064" t="str">
        <f>VLOOKUP(Tabla1[[#This Row],[Nombre del Producto]],Tabla2[[Nombre Producto]:[Costo Unitario]],2,FALSE)</f>
        <v>Lot's O' Nuts</v>
      </c>
      <c r="U4064" t="str">
        <f>VLOOKUP(Tabla1[[#This Row],[Fábrica]],Tabla3[],4,FALSE)</f>
        <v>Arizona</v>
      </c>
    </row>
    <row r="4065" spans="1:21" x14ac:dyDescent="0.25">
      <c r="A4065" t="s">
        <v>5227</v>
      </c>
      <c r="B4065" s="3">
        <v>45069</v>
      </c>
      <c r="C4065" s="3">
        <v>45084</v>
      </c>
      <c r="D4065" t="s">
        <v>18</v>
      </c>
      <c r="E4065">
        <v>133725</v>
      </c>
      <c r="F4065" t="s">
        <v>19</v>
      </c>
      <c r="G4065" t="s">
        <v>239</v>
      </c>
      <c r="H4065" t="s">
        <v>173</v>
      </c>
      <c r="I4065">
        <v>60623</v>
      </c>
      <c r="J4065" t="s">
        <v>22</v>
      </c>
      <c r="K4065" t="s">
        <v>43</v>
      </c>
      <c r="L4065" t="s">
        <v>36</v>
      </c>
      <c r="M4065" t="s">
        <v>37</v>
      </c>
      <c r="N4065" s="5">
        <v>29.25</v>
      </c>
      <c r="O4065" s="7">
        <v>9</v>
      </c>
      <c r="P4065" s="5">
        <v>18.989999999999998</v>
      </c>
      <c r="Q4065" s="5">
        <v>10.26</v>
      </c>
      <c r="R4065" s="22">
        <f>Tabla1[[#This Row],[Fecha de Envío]]-Tabla1[[#This Row],[Fecha de Orden]]</f>
        <v>15</v>
      </c>
      <c r="S4065" s="24">
        <f>YEAR(Tabla1[[#This Row],[Fecha de Orden]])</f>
        <v>2023</v>
      </c>
      <c r="T4065" t="str">
        <f>VLOOKUP(Tabla1[[#This Row],[Nombre del Producto]],Tabla2[[Nombre Producto]:[Costo Unitario]],2,FALSE)</f>
        <v>Wicked Choccy's</v>
      </c>
      <c r="U4065" t="str">
        <f>VLOOKUP(Tabla1[[#This Row],[Fábrica]],Tabla3[],4,FALSE)</f>
        <v>Georgia</v>
      </c>
    </row>
    <row r="4066" spans="1:21" x14ac:dyDescent="0.25">
      <c r="A4066" t="s">
        <v>5518</v>
      </c>
      <c r="B4066" s="3">
        <v>45069</v>
      </c>
      <c r="C4066" s="3">
        <v>45083</v>
      </c>
      <c r="D4066" t="s">
        <v>18</v>
      </c>
      <c r="E4066">
        <v>142762</v>
      </c>
      <c r="F4066" t="s">
        <v>19</v>
      </c>
      <c r="G4066" t="s">
        <v>20</v>
      </c>
      <c r="H4066" t="s">
        <v>21</v>
      </c>
      <c r="I4066">
        <v>94109</v>
      </c>
      <c r="J4066" t="s">
        <v>22</v>
      </c>
      <c r="K4066" t="s">
        <v>23</v>
      </c>
      <c r="L4066" t="s">
        <v>36</v>
      </c>
      <c r="M4066" t="s">
        <v>37</v>
      </c>
      <c r="N4066" s="5">
        <v>9.75</v>
      </c>
      <c r="O4066" s="7">
        <v>3</v>
      </c>
      <c r="P4066" s="5">
        <v>6.33</v>
      </c>
      <c r="Q4066" s="5">
        <v>3.42</v>
      </c>
      <c r="R4066" s="22">
        <f>Tabla1[[#This Row],[Fecha de Envío]]-Tabla1[[#This Row],[Fecha de Orden]]</f>
        <v>14</v>
      </c>
      <c r="S4066" s="24">
        <f>YEAR(Tabla1[[#This Row],[Fecha de Orden]])</f>
        <v>2023</v>
      </c>
      <c r="T4066" t="str">
        <f>VLOOKUP(Tabla1[[#This Row],[Nombre del Producto]],Tabla2[[Nombre Producto]:[Costo Unitario]],2,FALSE)</f>
        <v>Wicked Choccy's</v>
      </c>
      <c r="U4066" t="str">
        <f>VLOOKUP(Tabla1[[#This Row],[Fábrica]],Tabla3[],4,FALSE)</f>
        <v>Georgia</v>
      </c>
    </row>
    <row r="4067" spans="1:21" x14ac:dyDescent="0.25">
      <c r="A4067" t="s">
        <v>2924</v>
      </c>
      <c r="B4067" s="3">
        <v>45070</v>
      </c>
      <c r="C4067" s="3">
        <v>45084</v>
      </c>
      <c r="D4067" t="s">
        <v>18</v>
      </c>
      <c r="E4067">
        <v>138583</v>
      </c>
      <c r="F4067" t="s">
        <v>19</v>
      </c>
      <c r="G4067" t="s">
        <v>144</v>
      </c>
      <c r="H4067" t="s">
        <v>101</v>
      </c>
      <c r="I4067">
        <v>19120</v>
      </c>
      <c r="J4067" t="s">
        <v>22</v>
      </c>
      <c r="K4067" t="s">
        <v>32</v>
      </c>
      <c r="L4067" t="s">
        <v>33</v>
      </c>
      <c r="M4067" t="s">
        <v>34</v>
      </c>
      <c r="N4067" s="5">
        <v>10.8</v>
      </c>
      <c r="O4067" s="7">
        <v>3</v>
      </c>
      <c r="P4067" s="5">
        <v>7.2</v>
      </c>
      <c r="Q4067" s="5">
        <v>3.6</v>
      </c>
      <c r="R4067" s="22">
        <f>Tabla1[[#This Row],[Fecha de Envío]]-Tabla1[[#This Row],[Fecha de Orden]]</f>
        <v>14</v>
      </c>
      <c r="S4067" s="24">
        <f>YEAR(Tabla1[[#This Row],[Fecha de Orden]])</f>
        <v>2023</v>
      </c>
      <c r="T4067" t="str">
        <f>VLOOKUP(Tabla1[[#This Row],[Nombre del Producto]],Tabla2[[Nombre Producto]:[Costo Unitario]],2,FALSE)</f>
        <v>Lot's O' Nuts</v>
      </c>
      <c r="U4067" t="str">
        <f>VLOOKUP(Tabla1[[#This Row],[Fábrica]],Tabla3[],4,FALSE)</f>
        <v>Arizona</v>
      </c>
    </row>
    <row r="4068" spans="1:21" x14ac:dyDescent="0.25">
      <c r="A4068" t="s">
        <v>3245</v>
      </c>
      <c r="B4068" s="3">
        <v>45070</v>
      </c>
      <c r="C4068" s="3">
        <v>45080</v>
      </c>
      <c r="D4068" t="s">
        <v>82</v>
      </c>
      <c r="E4068">
        <v>136126</v>
      </c>
      <c r="F4068" t="s">
        <v>19</v>
      </c>
      <c r="G4068" t="s">
        <v>979</v>
      </c>
      <c r="H4068" t="s">
        <v>133</v>
      </c>
      <c r="I4068">
        <v>23602</v>
      </c>
      <c r="J4068" t="s">
        <v>148</v>
      </c>
      <c r="K4068" t="s">
        <v>66</v>
      </c>
      <c r="L4068" t="s">
        <v>445</v>
      </c>
      <c r="M4068" t="s">
        <v>446</v>
      </c>
      <c r="N4068" s="5">
        <v>13</v>
      </c>
      <c r="O4068" s="7">
        <v>4</v>
      </c>
      <c r="P4068" s="5">
        <v>1</v>
      </c>
      <c r="Q4068" s="5">
        <v>12</v>
      </c>
      <c r="R4068" s="22">
        <f>Tabla1[[#This Row],[Fecha de Envío]]-Tabla1[[#This Row],[Fecha de Orden]]</f>
        <v>10</v>
      </c>
      <c r="S4068" s="24">
        <f>YEAR(Tabla1[[#This Row],[Fecha de Orden]])</f>
        <v>2023</v>
      </c>
      <c r="T4068" t="str">
        <f>VLOOKUP(Tabla1[[#This Row],[Nombre del Producto]],Tabla2[[Nombre Producto]:[Costo Unitario]],2,FALSE)</f>
        <v>The Other Factory</v>
      </c>
      <c r="U4068" t="str">
        <f>VLOOKUP(Tabla1[[#This Row],[Fábrica]],Tabla3[],4,FALSE)</f>
        <v>Tennessee</v>
      </c>
    </row>
    <row r="4069" spans="1:21" x14ac:dyDescent="0.25">
      <c r="A4069" t="s">
        <v>3246</v>
      </c>
      <c r="B4069" s="3">
        <v>45070</v>
      </c>
      <c r="C4069" s="3">
        <v>45080</v>
      </c>
      <c r="D4069" t="s">
        <v>82</v>
      </c>
      <c r="E4069">
        <v>136126</v>
      </c>
      <c r="F4069" t="s">
        <v>19</v>
      </c>
      <c r="G4069" t="s">
        <v>979</v>
      </c>
      <c r="H4069" t="s">
        <v>133</v>
      </c>
      <c r="I4069">
        <v>23602</v>
      </c>
      <c r="J4069" t="s">
        <v>22</v>
      </c>
      <c r="K4069" t="s">
        <v>66</v>
      </c>
      <c r="L4069" t="s">
        <v>36</v>
      </c>
      <c r="M4069" t="s">
        <v>37</v>
      </c>
      <c r="N4069" s="5">
        <v>16.25</v>
      </c>
      <c r="O4069" s="7">
        <v>5</v>
      </c>
      <c r="P4069" s="5">
        <v>10.55</v>
      </c>
      <c r="Q4069" s="5">
        <v>5.7</v>
      </c>
      <c r="R4069" s="22">
        <f>Tabla1[[#This Row],[Fecha de Envío]]-Tabla1[[#This Row],[Fecha de Orden]]</f>
        <v>10</v>
      </c>
      <c r="S4069" s="24">
        <f>YEAR(Tabla1[[#This Row],[Fecha de Orden]])</f>
        <v>2023</v>
      </c>
      <c r="T4069" t="str">
        <f>VLOOKUP(Tabla1[[#This Row],[Nombre del Producto]],Tabla2[[Nombre Producto]:[Costo Unitario]],2,FALSE)</f>
        <v>Wicked Choccy's</v>
      </c>
      <c r="U4069" t="str">
        <f>VLOOKUP(Tabla1[[#This Row],[Fábrica]],Tabla3[],4,FALSE)</f>
        <v>Georgia</v>
      </c>
    </row>
    <row r="4070" spans="1:21" x14ac:dyDescent="0.25">
      <c r="A4070" t="s">
        <v>4163</v>
      </c>
      <c r="B4070" s="3">
        <v>45071</v>
      </c>
      <c r="C4070" s="3">
        <v>45086</v>
      </c>
      <c r="D4070" t="s">
        <v>18</v>
      </c>
      <c r="E4070">
        <v>139269</v>
      </c>
      <c r="F4070" t="s">
        <v>19</v>
      </c>
      <c r="G4070" t="s">
        <v>412</v>
      </c>
      <c r="H4070" t="s">
        <v>73</v>
      </c>
      <c r="I4070">
        <v>31907</v>
      </c>
      <c r="J4070" t="s">
        <v>148</v>
      </c>
      <c r="K4070" t="s">
        <v>66</v>
      </c>
      <c r="L4070" t="s">
        <v>348</v>
      </c>
      <c r="M4070" t="s">
        <v>349</v>
      </c>
      <c r="N4070" s="5">
        <v>80</v>
      </c>
      <c r="O4070" s="7">
        <v>4</v>
      </c>
      <c r="P4070" s="5">
        <v>40</v>
      </c>
      <c r="Q4070" s="5">
        <v>40</v>
      </c>
      <c r="R4070" s="22">
        <f>Tabla1[[#This Row],[Fecha de Envío]]-Tabla1[[#This Row],[Fecha de Orden]]</f>
        <v>15</v>
      </c>
      <c r="S4070" s="24">
        <f>YEAR(Tabla1[[#This Row],[Fecha de Orden]])</f>
        <v>2023</v>
      </c>
      <c r="T4070" t="str">
        <f>VLOOKUP(Tabla1[[#This Row],[Nombre del Producto]],Tabla2[[Nombre Producto]:[Costo Unitario]],2,FALSE)</f>
        <v>Secret Factory</v>
      </c>
      <c r="U4070" t="str">
        <f>VLOOKUP(Tabla1[[#This Row],[Fábrica]],Tabla3[],4,FALSE)</f>
        <v>Illinois</v>
      </c>
    </row>
    <row r="4071" spans="1:21" x14ac:dyDescent="0.25">
      <c r="A4071" t="s">
        <v>4164</v>
      </c>
      <c r="B4071" s="3">
        <v>45071</v>
      </c>
      <c r="C4071" s="3">
        <v>45086</v>
      </c>
      <c r="D4071" t="s">
        <v>18</v>
      </c>
      <c r="E4071">
        <v>139269</v>
      </c>
      <c r="F4071" t="s">
        <v>19</v>
      </c>
      <c r="G4071" t="s">
        <v>412</v>
      </c>
      <c r="H4071" t="s">
        <v>73</v>
      </c>
      <c r="I4071">
        <v>31907</v>
      </c>
      <c r="J4071" t="s">
        <v>22</v>
      </c>
      <c r="K4071" t="s">
        <v>66</v>
      </c>
      <c r="L4071" t="s">
        <v>27</v>
      </c>
      <c r="M4071" t="s">
        <v>28</v>
      </c>
      <c r="N4071" s="5">
        <v>7.2</v>
      </c>
      <c r="O4071" s="7">
        <v>2</v>
      </c>
      <c r="P4071" s="5">
        <v>5</v>
      </c>
      <c r="Q4071" s="5">
        <v>2.2000000000000002</v>
      </c>
      <c r="R4071" s="22">
        <f>Tabla1[[#This Row],[Fecha de Envío]]-Tabla1[[#This Row],[Fecha de Orden]]</f>
        <v>15</v>
      </c>
      <c r="S4071" s="24">
        <f>YEAR(Tabla1[[#This Row],[Fecha de Orden]])</f>
        <v>2023</v>
      </c>
      <c r="T4071" t="str">
        <f>VLOOKUP(Tabla1[[#This Row],[Nombre del Producto]],Tabla2[[Nombre Producto]:[Costo Unitario]],2,FALSE)</f>
        <v>Lot's O' Nuts</v>
      </c>
      <c r="U4071" t="str">
        <f>VLOOKUP(Tabla1[[#This Row],[Fábrica]],Tabla3[],4,FALSE)</f>
        <v>Arizona</v>
      </c>
    </row>
    <row r="4072" spans="1:21" x14ac:dyDescent="0.25">
      <c r="A4072" t="s">
        <v>2032</v>
      </c>
      <c r="B4072" s="3">
        <v>45072</v>
      </c>
      <c r="C4072" s="3">
        <v>45086</v>
      </c>
      <c r="D4072" t="s">
        <v>18</v>
      </c>
      <c r="E4072">
        <v>149237</v>
      </c>
      <c r="F4072" t="s">
        <v>19</v>
      </c>
      <c r="G4072" t="s">
        <v>409</v>
      </c>
      <c r="H4072" t="s">
        <v>410</v>
      </c>
      <c r="I4072">
        <v>53209</v>
      </c>
      <c r="J4072" t="s">
        <v>22</v>
      </c>
      <c r="K4072" t="s">
        <v>43</v>
      </c>
      <c r="L4072" t="s">
        <v>33</v>
      </c>
      <c r="M4072" t="s">
        <v>34</v>
      </c>
      <c r="N4072" s="5">
        <v>10.8</v>
      </c>
      <c r="O4072" s="7">
        <v>3</v>
      </c>
      <c r="P4072" s="5">
        <v>7.2</v>
      </c>
      <c r="Q4072" s="5">
        <v>3.6</v>
      </c>
      <c r="R4072" s="22">
        <f>Tabla1[[#This Row],[Fecha de Envío]]-Tabla1[[#This Row],[Fecha de Orden]]</f>
        <v>14</v>
      </c>
      <c r="S4072" s="24">
        <f>YEAR(Tabla1[[#This Row],[Fecha de Orden]])</f>
        <v>2023</v>
      </c>
      <c r="T4072" t="str">
        <f>VLOOKUP(Tabla1[[#This Row],[Nombre del Producto]],Tabla2[[Nombre Producto]:[Costo Unitario]],2,FALSE)</f>
        <v>Lot's O' Nuts</v>
      </c>
      <c r="U4072" t="str">
        <f>VLOOKUP(Tabla1[[#This Row],[Fábrica]],Tabla3[],4,FALSE)</f>
        <v>Arizona</v>
      </c>
    </row>
    <row r="4073" spans="1:21" x14ac:dyDescent="0.25">
      <c r="A4073" t="s">
        <v>2089</v>
      </c>
      <c r="B4073" s="3">
        <v>45072</v>
      </c>
      <c r="C4073" s="3">
        <v>45085</v>
      </c>
      <c r="D4073" t="s">
        <v>71</v>
      </c>
      <c r="E4073">
        <v>113236</v>
      </c>
      <c r="F4073" t="s">
        <v>19</v>
      </c>
      <c r="G4073" t="s">
        <v>1183</v>
      </c>
      <c r="H4073" t="s">
        <v>255</v>
      </c>
      <c r="I4073">
        <v>33445</v>
      </c>
      <c r="J4073" t="s">
        <v>22</v>
      </c>
      <c r="K4073" t="s">
        <v>66</v>
      </c>
      <c r="L4073" t="s">
        <v>36</v>
      </c>
      <c r="M4073" t="s">
        <v>37</v>
      </c>
      <c r="N4073" s="5">
        <v>19.5</v>
      </c>
      <c r="O4073" s="7">
        <v>6</v>
      </c>
      <c r="P4073" s="5">
        <v>12.66</v>
      </c>
      <c r="Q4073" s="5">
        <v>6.84</v>
      </c>
      <c r="R4073" s="22">
        <f>Tabla1[[#This Row],[Fecha de Envío]]-Tabla1[[#This Row],[Fecha de Orden]]</f>
        <v>13</v>
      </c>
      <c r="S4073" s="24">
        <f>YEAR(Tabla1[[#This Row],[Fecha de Orden]])</f>
        <v>2023</v>
      </c>
      <c r="T4073" t="str">
        <f>VLOOKUP(Tabla1[[#This Row],[Nombre del Producto]],Tabla2[[Nombre Producto]:[Costo Unitario]],2,FALSE)</f>
        <v>Wicked Choccy's</v>
      </c>
      <c r="U4073" t="str">
        <f>VLOOKUP(Tabla1[[#This Row],[Fábrica]],Tabla3[],4,FALSE)</f>
        <v>Georgia</v>
      </c>
    </row>
    <row r="4074" spans="1:21" x14ac:dyDescent="0.25">
      <c r="A4074" t="s">
        <v>2090</v>
      </c>
      <c r="B4074" s="3">
        <v>45072</v>
      </c>
      <c r="C4074" s="3">
        <v>45085</v>
      </c>
      <c r="D4074" t="s">
        <v>71</v>
      </c>
      <c r="E4074">
        <v>113236</v>
      </c>
      <c r="F4074" t="s">
        <v>19</v>
      </c>
      <c r="G4074" t="s">
        <v>1183</v>
      </c>
      <c r="H4074" t="s">
        <v>255</v>
      </c>
      <c r="I4074">
        <v>33445</v>
      </c>
      <c r="J4074" t="s">
        <v>22</v>
      </c>
      <c r="K4074" t="s">
        <v>66</v>
      </c>
      <c r="L4074" t="s">
        <v>33</v>
      </c>
      <c r="M4074" t="s">
        <v>34</v>
      </c>
      <c r="N4074" s="5">
        <v>7.2</v>
      </c>
      <c r="O4074" s="7">
        <v>2</v>
      </c>
      <c r="P4074" s="5">
        <v>4.8</v>
      </c>
      <c r="Q4074" s="5">
        <v>2.4</v>
      </c>
      <c r="R4074" s="22">
        <f>Tabla1[[#This Row],[Fecha de Envío]]-Tabla1[[#This Row],[Fecha de Orden]]</f>
        <v>13</v>
      </c>
      <c r="S4074" s="24">
        <f>YEAR(Tabla1[[#This Row],[Fecha de Orden]])</f>
        <v>2023</v>
      </c>
      <c r="T4074" t="str">
        <f>VLOOKUP(Tabla1[[#This Row],[Nombre del Producto]],Tabla2[[Nombre Producto]:[Costo Unitario]],2,FALSE)</f>
        <v>Lot's O' Nuts</v>
      </c>
      <c r="U4074" t="str">
        <f>VLOOKUP(Tabla1[[#This Row],[Fábrica]],Tabla3[],4,FALSE)</f>
        <v>Arizona</v>
      </c>
    </row>
    <row r="4075" spans="1:21" x14ac:dyDescent="0.25">
      <c r="A4075" t="s">
        <v>6397</v>
      </c>
      <c r="B4075" s="3">
        <v>45072</v>
      </c>
      <c r="C4075" s="3">
        <v>45082</v>
      </c>
      <c r="D4075" t="s">
        <v>82</v>
      </c>
      <c r="E4075">
        <v>119186</v>
      </c>
      <c r="F4075" t="s">
        <v>19</v>
      </c>
      <c r="G4075" t="s">
        <v>920</v>
      </c>
      <c r="H4075" t="s">
        <v>42</v>
      </c>
      <c r="I4075">
        <v>76106</v>
      </c>
      <c r="J4075" t="s">
        <v>22</v>
      </c>
      <c r="K4075" t="s">
        <v>43</v>
      </c>
      <c r="L4075" t="s">
        <v>36</v>
      </c>
      <c r="M4075" t="s">
        <v>37</v>
      </c>
      <c r="N4075" s="5">
        <v>16.25</v>
      </c>
      <c r="O4075" s="7">
        <v>5</v>
      </c>
      <c r="P4075" s="5">
        <v>10.55</v>
      </c>
      <c r="Q4075" s="5">
        <v>5.7</v>
      </c>
      <c r="R4075" s="22">
        <f>Tabla1[[#This Row],[Fecha de Envío]]-Tabla1[[#This Row],[Fecha de Orden]]</f>
        <v>10</v>
      </c>
      <c r="S4075" s="24">
        <f>YEAR(Tabla1[[#This Row],[Fecha de Orden]])</f>
        <v>2023</v>
      </c>
      <c r="T4075" t="str">
        <f>VLOOKUP(Tabla1[[#This Row],[Nombre del Producto]],Tabla2[[Nombre Producto]:[Costo Unitario]],2,FALSE)</f>
        <v>Wicked Choccy's</v>
      </c>
      <c r="U4075" t="str">
        <f>VLOOKUP(Tabla1[[#This Row],[Fábrica]],Tabla3[],4,FALSE)</f>
        <v>Georgia</v>
      </c>
    </row>
    <row r="4076" spans="1:21" x14ac:dyDescent="0.25">
      <c r="A4076" t="s">
        <v>6398</v>
      </c>
      <c r="B4076" s="3">
        <v>45072</v>
      </c>
      <c r="C4076" s="3">
        <v>45082</v>
      </c>
      <c r="D4076" t="s">
        <v>82</v>
      </c>
      <c r="E4076">
        <v>119186</v>
      </c>
      <c r="F4076" t="s">
        <v>19</v>
      </c>
      <c r="G4076" t="s">
        <v>920</v>
      </c>
      <c r="H4076" t="s">
        <v>42</v>
      </c>
      <c r="I4076">
        <v>76106</v>
      </c>
      <c r="J4076" t="s">
        <v>22</v>
      </c>
      <c r="K4076" t="s">
        <v>43</v>
      </c>
      <c r="L4076" t="s">
        <v>24</v>
      </c>
      <c r="M4076" t="s">
        <v>25</v>
      </c>
      <c r="N4076" s="5">
        <v>11.25</v>
      </c>
      <c r="O4076" s="7">
        <v>3</v>
      </c>
      <c r="P4076" s="5">
        <v>7.35</v>
      </c>
      <c r="Q4076" s="5">
        <v>3.9</v>
      </c>
      <c r="R4076" s="22">
        <f>Tabla1[[#This Row],[Fecha de Envío]]-Tabla1[[#This Row],[Fecha de Orden]]</f>
        <v>10</v>
      </c>
      <c r="S4076" s="24">
        <f>YEAR(Tabla1[[#This Row],[Fecha de Orden]])</f>
        <v>2023</v>
      </c>
      <c r="T4076" t="str">
        <f>VLOOKUP(Tabla1[[#This Row],[Nombre del Producto]],Tabla2[[Nombre Producto]:[Costo Unitario]],2,FALSE)</f>
        <v>Wicked Choccy's</v>
      </c>
      <c r="U4076" t="str">
        <f>VLOOKUP(Tabla1[[#This Row],[Fábrica]],Tabla3[],4,FALSE)</f>
        <v>Georgia</v>
      </c>
    </row>
    <row r="4077" spans="1:21" x14ac:dyDescent="0.25">
      <c r="A4077" t="s">
        <v>6399</v>
      </c>
      <c r="B4077" s="3">
        <v>45072</v>
      </c>
      <c r="C4077" s="3">
        <v>45082</v>
      </c>
      <c r="D4077" t="s">
        <v>82</v>
      </c>
      <c r="E4077">
        <v>119186</v>
      </c>
      <c r="F4077" t="s">
        <v>19</v>
      </c>
      <c r="G4077" t="s">
        <v>920</v>
      </c>
      <c r="H4077" t="s">
        <v>42</v>
      </c>
      <c r="I4077">
        <v>76106</v>
      </c>
      <c r="J4077" t="s">
        <v>22</v>
      </c>
      <c r="K4077" t="s">
        <v>43</v>
      </c>
      <c r="L4077" t="s">
        <v>33</v>
      </c>
      <c r="M4077" t="s">
        <v>34</v>
      </c>
      <c r="N4077" s="5">
        <v>7.2</v>
      </c>
      <c r="O4077" s="7">
        <v>2</v>
      </c>
      <c r="P4077" s="5">
        <v>4.8</v>
      </c>
      <c r="Q4077" s="5">
        <v>2.4</v>
      </c>
      <c r="R4077" s="22">
        <f>Tabla1[[#This Row],[Fecha de Envío]]-Tabla1[[#This Row],[Fecha de Orden]]</f>
        <v>10</v>
      </c>
      <c r="S4077" s="24">
        <f>YEAR(Tabla1[[#This Row],[Fecha de Orden]])</f>
        <v>2023</v>
      </c>
      <c r="T4077" t="str">
        <f>VLOOKUP(Tabla1[[#This Row],[Nombre del Producto]],Tabla2[[Nombre Producto]:[Costo Unitario]],2,FALSE)</f>
        <v>Lot's O' Nuts</v>
      </c>
      <c r="U4077" t="str">
        <f>VLOOKUP(Tabla1[[#This Row],[Fábrica]],Tabla3[],4,FALSE)</f>
        <v>Arizona</v>
      </c>
    </row>
    <row r="4078" spans="1:21" x14ac:dyDescent="0.25">
      <c r="A4078" t="s">
        <v>6400</v>
      </c>
      <c r="B4078" s="3">
        <v>45072</v>
      </c>
      <c r="C4078" s="3">
        <v>45082</v>
      </c>
      <c r="D4078" t="s">
        <v>82</v>
      </c>
      <c r="E4078">
        <v>119186</v>
      </c>
      <c r="F4078" t="s">
        <v>19</v>
      </c>
      <c r="G4078" t="s">
        <v>920</v>
      </c>
      <c r="H4078" t="s">
        <v>42</v>
      </c>
      <c r="I4078">
        <v>76106</v>
      </c>
      <c r="J4078" t="s">
        <v>22</v>
      </c>
      <c r="K4078" t="s">
        <v>43</v>
      </c>
      <c r="L4078" t="s">
        <v>27</v>
      </c>
      <c r="M4078" t="s">
        <v>28</v>
      </c>
      <c r="N4078" s="5">
        <v>3.6</v>
      </c>
      <c r="O4078" s="7">
        <v>1</v>
      </c>
      <c r="P4078" s="5">
        <v>2.5</v>
      </c>
      <c r="Q4078" s="5">
        <v>1.1000000000000001</v>
      </c>
      <c r="R4078" s="22">
        <f>Tabla1[[#This Row],[Fecha de Envío]]-Tabla1[[#This Row],[Fecha de Orden]]</f>
        <v>10</v>
      </c>
      <c r="S4078" s="24">
        <f>YEAR(Tabla1[[#This Row],[Fecha de Orden]])</f>
        <v>2023</v>
      </c>
      <c r="T4078" t="str">
        <f>VLOOKUP(Tabla1[[#This Row],[Nombre del Producto]],Tabla2[[Nombre Producto]:[Costo Unitario]],2,FALSE)</f>
        <v>Lot's O' Nuts</v>
      </c>
      <c r="U4078" t="str">
        <f>VLOOKUP(Tabla1[[#This Row],[Fábrica]],Tabla3[],4,FALSE)</f>
        <v>Arizona</v>
      </c>
    </row>
    <row r="4079" spans="1:21" x14ac:dyDescent="0.25">
      <c r="A4079" t="s">
        <v>8473</v>
      </c>
      <c r="B4079" s="3">
        <v>45072</v>
      </c>
      <c r="C4079" s="3">
        <v>45087</v>
      </c>
      <c r="D4079" t="s">
        <v>18</v>
      </c>
      <c r="E4079">
        <v>148852</v>
      </c>
      <c r="F4079" t="s">
        <v>19</v>
      </c>
      <c r="G4079" t="s">
        <v>1229</v>
      </c>
      <c r="H4079" t="s">
        <v>21</v>
      </c>
      <c r="I4079">
        <v>92704</v>
      </c>
      <c r="J4079" t="s">
        <v>22</v>
      </c>
      <c r="K4079" t="s">
        <v>23</v>
      </c>
      <c r="L4079" t="s">
        <v>24</v>
      </c>
      <c r="M4079" t="s">
        <v>25</v>
      </c>
      <c r="N4079" s="5">
        <v>22.5</v>
      </c>
      <c r="O4079" s="7">
        <v>6</v>
      </c>
      <c r="P4079" s="5">
        <v>14.7</v>
      </c>
      <c r="Q4079" s="5">
        <v>7.8</v>
      </c>
      <c r="R4079" s="22">
        <f>Tabla1[[#This Row],[Fecha de Envío]]-Tabla1[[#This Row],[Fecha de Orden]]</f>
        <v>15</v>
      </c>
      <c r="S4079" s="24">
        <f>YEAR(Tabla1[[#This Row],[Fecha de Orden]])</f>
        <v>2023</v>
      </c>
      <c r="T4079" t="str">
        <f>VLOOKUP(Tabla1[[#This Row],[Nombre del Producto]],Tabla2[[Nombre Producto]:[Costo Unitario]],2,FALSE)</f>
        <v>Wicked Choccy's</v>
      </c>
      <c r="U4079" t="str">
        <f>VLOOKUP(Tabla1[[#This Row],[Fábrica]],Tabla3[],4,FALSE)</f>
        <v>Georgia</v>
      </c>
    </row>
    <row r="4080" spans="1:21" x14ac:dyDescent="0.25">
      <c r="A4080" t="s">
        <v>8474</v>
      </c>
      <c r="B4080" s="3">
        <v>45072</v>
      </c>
      <c r="C4080" s="3">
        <v>45087</v>
      </c>
      <c r="D4080" t="s">
        <v>18</v>
      </c>
      <c r="E4080">
        <v>148852</v>
      </c>
      <c r="F4080" t="s">
        <v>19</v>
      </c>
      <c r="G4080" t="s">
        <v>1229</v>
      </c>
      <c r="H4080" t="s">
        <v>21</v>
      </c>
      <c r="I4080">
        <v>92704</v>
      </c>
      <c r="J4080" t="s">
        <v>22</v>
      </c>
      <c r="K4080" t="s">
        <v>23</v>
      </c>
      <c r="L4080" t="s">
        <v>36</v>
      </c>
      <c r="M4080" t="s">
        <v>37</v>
      </c>
      <c r="N4080" s="5">
        <v>22.75</v>
      </c>
      <c r="O4080" s="7">
        <v>7</v>
      </c>
      <c r="P4080" s="5">
        <v>14.77</v>
      </c>
      <c r="Q4080" s="5">
        <v>7.98</v>
      </c>
      <c r="R4080" s="22">
        <f>Tabla1[[#This Row],[Fecha de Envío]]-Tabla1[[#This Row],[Fecha de Orden]]</f>
        <v>15</v>
      </c>
      <c r="S4080" s="24">
        <f>YEAR(Tabla1[[#This Row],[Fecha de Orden]])</f>
        <v>2023</v>
      </c>
      <c r="T4080" t="str">
        <f>VLOOKUP(Tabla1[[#This Row],[Nombre del Producto]],Tabla2[[Nombre Producto]:[Costo Unitario]],2,FALSE)</f>
        <v>Wicked Choccy's</v>
      </c>
      <c r="U4080" t="str">
        <f>VLOOKUP(Tabla1[[#This Row],[Fábrica]],Tabla3[],4,FALSE)</f>
        <v>Georgia</v>
      </c>
    </row>
    <row r="4081" spans="1:21" x14ac:dyDescent="0.25">
      <c r="A4081" t="s">
        <v>8475</v>
      </c>
      <c r="B4081" s="3">
        <v>45072</v>
      </c>
      <c r="C4081" s="3">
        <v>45087</v>
      </c>
      <c r="D4081" t="s">
        <v>18</v>
      </c>
      <c r="E4081">
        <v>148852</v>
      </c>
      <c r="F4081" t="s">
        <v>19</v>
      </c>
      <c r="G4081" t="s">
        <v>1229</v>
      </c>
      <c r="H4081" t="s">
        <v>21</v>
      </c>
      <c r="I4081">
        <v>92704</v>
      </c>
      <c r="J4081" t="s">
        <v>22</v>
      </c>
      <c r="K4081" t="s">
        <v>23</v>
      </c>
      <c r="L4081" t="s">
        <v>33</v>
      </c>
      <c r="M4081" t="s">
        <v>34</v>
      </c>
      <c r="N4081" s="5">
        <v>10.8</v>
      </c>
      <c r="O4081" s="7">
        <v>3</v>
      </c>
      <c r="P4081" s="5">
        <v>7.2</v>
      </c>
      <c r="Q4081" s="5">
        <v>3.6</v>
      </c>
      <c r="R4081" s="22">
        <f>Tabla1[[#This Row],[Fecha de Envío]]-Tabla1[[#This Row],[Fecha de Orden]]</f>
        <v>15</v>
      </c>
      <c r="S4081" s="24">
        <f>YEAR(Tabla1[[#This Row],[Fecha de Orden]])</f>
        <v>2023</v>
      </c>
      <c r="T4081" t="str">
        <f>VLOOKUP(Tabla1[[#This Row],[Nombre del Producto]],Tabla2[[Nombre Producto]:[Costo Unitario]],2,FALSE)</f>
        <v>Lot's O' Nuts</v>
      </c>
      <c r="U4081" t="str">
        <f>VLOOKUP(Tabla1[[#This Row],[Fábrica]],Tabla3[],4,FALSE)</f>
        <v>Arizona</v>
      </c>
    </row>
    <row r="4082" spans="1:21" x14ac:dyDescent="0.25">
      <c r="A4082" t="s">
        <v>8476</v>
      </c>
      <c r="B4082" s="3">
        <v>45072</v>
      </c>
      <c r="C4082" s="3">
        <v>45087</v>
      </c>
      <c r="D4082" t="s">
        <v>18</v>
      </c>
      <c r="E4082">
        <v>148852</v>
      </c>
      <c r="F4082" t="s">
        <v>19</v>
      </c>
      <c r="G4082" t="s">
        <v>1229</v>
      </c>
      <c r="H4082" t="s">
        <v>21</v>
      </c>
      <c r="I4082">
        <v>92704</v>
      </c>
      <c r="J4082" t="s">
        <v>22</v>
      </c>
      <c r="K4082" t="s">
        <v>23</v>
      </c>
      <c r="L4082" t="s">
        <v>27</v>
      </c>
      <c r="M4082" t="s">
        <v>28</v>
      </c>
      <c r="N4082" s="5">
        <v>14.4</v>
      </c>
      <c r="O4082" s="7">
        <v>4</v>
      </c>
      <c r="P4082" s="5">
        <v>10</v>
      </c>
      <c r="Q4082" s="5">
        <v>4.4000000000000004</v>
      </c>
      <c r="R4082" s="22">
        <f>Tabla1[[#This Row],[Fecha de Envío]]-Tabla1[[#This Row],[Fecha de Orden]]</f>
        <v>15</v>
      </c>
      <c r="S4082" s="24">
        <f>YEAR(Tabla1[[#This Row],[Fecha de Orden]])</f>
        <v>2023</v>
      </c>
      <c r="T4082" t="str">
        <f>VLOOKUP(Tabla1[[#This Row],[Nombre del Producto]],Tabla2[[Nombre Producto]:[Costo Unitario]],2,FALSE)</f>
        <v>Lot's O' Nuts</v>
      </c>
      <c r="U4082" t="str">
        <f>VLOOKUP(Tabla1[[#This Row],[Fábrica]],Tabla3[],4,FALSE)</f>
        <v>Arizona</v>
      </c>
    </row>
    <row r="4083" spans="1:21" x14ac:dyDescent="0.25">
      <c r="A4083" t="s">
        <v>8606</v>
      </c>
      <c r="B4083" s="3">
        <v>45072</v>
      </c>
      <c r="C4083" s="3">
        <v>45088</v>
      </c>
      <c r="D4083" t="s">
        <v>18</v>
      </c>
      <c r="E4083">
        <v>157266</v>
      </c>
      <c r="F4083" t="s">
        <v>19</v>
      </c>
      <c r="G4083" t="s">
        <v>125</v>
      </c>
      <c r="H4083" t="s">
        <v>2355</v>
      </c>
      <c r="I4083">
        <v>20016</v>
      </c>
      <c r="J4083" t="s">
        <v>22</v>
      </c>
      <c r="K4083" t="s">
        <v>32</v>
      </c>
      <c r="L4083" t="s">
        <v>27</v>
      </c>
      <c r="M4083" t="s">
        <v>28</v>
      </c>
      <c r="N4083" s="5">
        <v>10.8</v>
      </c>
      <c r="O4083" s="7">
        <v>3</v>
      </c>
      <c r="P4083" s="5">
        <v>7.5</v>
      </c>
      <c r="Q4083" s="5">
        <v>3.3</v>
      </c>
      <c r="R4083" s="22">
        <f>Tabla1[[#This Row],[Fecha de Envío]]-Tabla1[[#This Row],[Fecha de Orden]]</f>
        <v>16</v>
      </c>
      <c r="S4083" s="24">
        <f>YEAR(Tabla1[[#This Row],[Fecha de Orden]])</f>
        <v>2023</v>
      </c>
      <c r="T4083" t="str">
        <f>VLOOKUP(Tabla1[[#This Row],[Nombre del Producto]],Tabla2[[Nombre Producto]:[Costo Unitario]],2,FALSE)</f>
        <v>Lot's O' Nuts</v>
      </c>
      <c r="U4083" t="str">
        <f>VLOOKUP(Tabla1[[#This Row],[Fábrica]],Tabla3[],4,FALSE)</f>
        <v>Arizona</v>
      </c>
    </row>
    <row r="4084" spans="1:21" x14ac:dyDescent="0.25">
      <c r="A4084" t="s">
        <v>8607</v>
      </c>
      <c r="B4084" s="3">
        <v>45072</v>
      </c>
      <c r="C4084" s="3">
        <v>45088</v>
      </c>
      <c r="D4084" t="s">
        <v>18</v>
      </c>
      <c r="E4084">
        <v>157266</v>
      </c>
      <c r="F4084" t="s">
        <v>19</v>
      </c>
      <c r="G4084" t="s">
        <v>125</v>
      </c>
      <c r="H4084" t="s">
        <v>2355</v>
      </c>
      <c r="I4084">
        <v>20016</v>
      </c>
      <c r="J4084" t="s">
        <v>22</v>
      </c>
      <c r="K4084" t="s">
        <v>32</v>
      </c>
      <c r="L4084" t="s">
        <v>33</v>
      </c>
      <c r="M4084" t="s">
        <v>34</v>
      </c>
      <c r="N4084" s="5">
        <v>10.8</v>
      </c>
      <c r="O4084" s="7">
        <v>3</v>
      </c>
      <c r="P4084" s="5">
        <v>7.2</v>
      </c>
      <c r="Q4084" s="5">
        <v>3.6</v>
      </c>
      <c r="R4084" s="22">
        <f>Tabla1[[#This Row],[Fecha de Envío]]-Tabla1[[#This Row],[Fecha de Orden]]</f>
        <v>16</v>
      </c>
      <c r="S4084" s="24">
        <f>YEAR(Tabla1[[#This Row],[Fecha de Orden]])</f>
        <v>2023</v>
      </c>
      <c r="T4084" t="str">
        <f>VLOOKUP(Tabla1[[#This Row],[Nombre del Producto]],Tabla2[[Nombre Producto]:[Costo Unitario]],2,FALSE)</f>
        <v>Lot's O' Nuts</v>
      </c>
      <c r="U4084" t="str">
        <f>VLOOKUP(Tabla1[[#This Row],[Fábrica]],Tabla3[],4,FALSE)</f>
        <v>Arizona</v>
      </c>
    </row>
    <row r="4085" spans="1:21" x14ac:dyDescent="0.25">
      <c r="A4085" t="s">
        <v>8608</v>
      </c>
      <c r="B4085" s="3">
        <v>45072</v>
      </c>
      <c r="C4085" s="3">
        <v>45088</v>
      </c>
      <c r="D4085" t="s">
        <v>18</v>
      </c>
      <c r="E4085">
        <v>157266</v>
      </c>
      <c r="F4085" t="s">
        <v>19</v>
      </c>
      <c r="G4085" t="s">
        <v>125</v>
      </c>
      <c r="H4085" t="s">
        <v>2355</v>
      </c>
      <c r="I4085">
        <v>20016</v>
      </c>
      <c r="J4085" t="s">
        <v>22</v>
      </c>
      <c r="K4085" t="s">
        <v>32</v>
      </c>
      <c r="L4085" t="s">
        <v>36</v>
      </c>
      <c r="M4085" t="s">
        <v>37</v>
      </c>
      <c r="N4085" s="5">
        <v>6.5</v>
      </c>
      <c r="O4085" s="7">
        <v>2</v>
      </c>
      <c r="P4085" s="5">
        <v>4.22</v>
      </c>
      <c r="Q4085" s="5">
        <v>2.2799999999999998</v>
      </c>
      <c r="R4085" s="22">
        <f>Tabla1[[#This Row],[Fecha de Envío]]-Tabla1[[#This Row],[Fecha de Orden]]</f>
        <v>16</v>
      </c>
      <c r="S4085" s="24">
        <f>YEAR(Tabla1[[#This Row],[Fecha de Orden]])</f>
        <v>2023</v>
      </c>
      <c r="T4085" t="str">
        <f>VLOOKUP(Tabla1[[#This Row],[Nombre del Producto]],Tabla2[[Nombre Producto]:[Costo Unitario]],2,FALSE)</f>
        <v>Wicked Choccy's</v>
      </c>
      <c r="U4085" t="str">
        <f>VLOOKUP(Tabla1[[#This Row],[Fábrica]],Tabla3[],4,FALSE)</f>
        <v>Georgia</v>
      </c>
    </row>
    <row r="4086" spans="1:21" x14ac:dyDescent="0.25">
      <c r="A4086" t="s">
        <v>8762</v>
      </c>
      <c r="B4086" s="3">
        <v>45072</v>
      </c>
      <c r="C4086" s="3">
        <v>45088</v>
      </c>
      <c r="D4086" t="s">
        <v>18</v>
      </c>
      <c r="E4086">
        <v>132409</v>
      </c>
      <c r="F4086" t="s">
        <v>19</v>
      </c>
      <c r="G4086" t="s">
        <v>144</v>
      </c>
      <c r="H4086" t="s">
        <v>101</v>
      </c>
      <c r="I4086">
        <v>19134</v>
      </c>
      <c r="J4086" t="s">
        <v>22</v>
      </c>
      <c r="K4086" t="s">
        <v>32</v>
      </c>
      <c r="L4086" t="s">
        <v>36</v>
      </c>
      <c r="M4086" t="s">
        <v>37</v>
      </c>
      <c r="N4086" s="5">
        <v>6.5</v>
      </c>
      <c r="O4086" s="7">
        <v>2</v>
      </c>
      <c r="P4086" s="5">
        <v>4.22</v>
      </c>
      <c r="Q4086" s="5">
        <v>2.2799999999999998</v>
      </c>
      <c r="R4086" s="22">
        <f>Tabla1[[#This Row],[Fecha de Envío]]-Tabla1[[#This Row],[Fecha de Orden]]</f>
        <v>16</v>
      </c>
      <c r="S4086" s="24">
        <f>YEAR(Tabla1[[#This Row],[Fecha de Orden]])</f>
        <v>2023</v>
      </c>
      <c r="T4086" t="str">
        <f>VLOOKUP(Tabla1[[#This Row],[Nombre del Producto]],Tabla2[[Nombre Producto]:[Costo Unitario]],2,FALSE)</f>
        <v>Wicked Choccy's</v>
      </c>
      <c r="U4086" t="str">
        <f>VLOOKUP(Tabla1[[#This Row],[Fábrica]],Tabla3[],4,FALSE)</f>
        <v>Georgia</v>
      </c>
    </row>
    <row r="4087" spans="1:21" x14ac:dyDescent="0.25">
      <c r="A4087" t="s">
        <v>8763</v>
      </c>
      <c r="B4087" s="3">
        <v>45072</v>
      </c>
      <c r="C4087" s="3">
        <v>45088</v>
      </c>
      <c r="D4087" t="s">
        <v>18</v>
      </c>
      <c r="E4087">
        <v>132409</v>
      </c>
      <c r="F4087" t="s">
        <v>19</v>
      </c>
      <c r="G4087" t="s">
        <v>144</v>
      </c>
      <c r="H4087" t="s">
        <v>101</v>
      </c>
      <c r="I4087">
        <v>19134</v>
      </c>
      <c r="J4087" t="s">
        <v>22</v>
      </c>
      <c r="K4087" t="s">
        <v>32</v>
      </c>
      <c r="L4087" t="s">
        <v>27</v>
      </c>
      <c r="M4087" t="s">
        <v>28</v>
      </c>
      <c r="N4087" s="5">
        <v>3.6</v>
      </c>
      <c r="O4087" s="7">
        <v>1</v>
      </c>
      <c r="P4087" s="5">
        <v>2.5</v>
      </c>
      <c r="Q4087" s="5">
        <v>1.1000000000000001</v>
      </c>
      <c r="R4087" s="22">
        <f>Tabla1[[#This Row],[Fecha de Envío]]-Tabla1[[#This Row],[Fecha de Orden]]</f>
        <v>16</v>
      </c>
      <c r="S4087" s="24">
        <f>YEAR(Tabla1[[#This Row],[Fecha de Orden]])</f>
        <v>2023</v>
      </c>
      <c r="T4087" t="str">
        <f>VLOOKUP(Tabla1[[#This Row],[Nombre del Producto]],Tabla2[[Nombre Producto]:[Costo Unitario]],2,FALSE)</f>
        <v>Lot's O' Nuts</v>
      </c>
      <c r="U4087" t="str">
        <f>VLOOKUP(Tabla1[[#This Row],[Fábrica]],Tabla3[],4,FALSE)</f>
        <v>Arizona</v>
      </c>
    </row>
    <row r="4088" spans="1:21" x14ac:dyDescent="0.25">
      <c r="A4088" t="s">
        <v>1434</v>
      </c>
      <c r="B4088" s="3">
        <v>45073</v>
      </c>
      <c r="C4088" s="3">
        <v>45087</v>
      </c>
      <c r="D4088" t="s">
        <v>18</v>
      </c>
      <c r="E4088">
        <v>101791</v>
      </c>
      <c r="F4088" t="s">
        <v>19</v>
      </c>
      <c r="G4088" t="s">
        <v>239</v>
      </c>
      <c r="H4088" t="s">
        <v>173</v>
      </c>
      <c r="I4088">
        <v>60623</v>
      </c>
      <c r="J4088" t="s">
        <v>22</v>
      </c>
      <c r="K4088" t="s">
        <v>43</v>
      </c>
      <c r="L4088" t="s">
        <v>33</v>
      </c>
      <c r="M4088" t="s">
        <v>34</v>
      </c>
      <c r="N4088" s="5">
        <v>7.2</v>
      </c>
      <c r="O4088" s="7">
        <v>2</v>
      </c>
      <c r="P4088" s="5">
        <v>4.8</v>
      </c>
      <c r="Q4088" s="5">
        <v>2.4</v>
      </c>
      <c r="R4088" s="22">
        <f>Tabla1[[#This Row],[Fecha de Envío]]-Tabla1[[#This Row],[Fecha de Orden]]</f>
        <v>14</v>
      </c>
      <c r="S4088" s="24">
        <f>YEAR(Tabla1[[#This Row],[Fecha de Orden]])</f>
        <v>2023</v>
      </c>
      <c r="T4088" t="str">
        <f>VLOOKUP(Tabla1[[#This Row],[Nombre del Producto]],Tabla2[[Nombre Producto]:[Costo Unitario]],2,FALSE)</f>
        <v>Lot's O' Nuts</v>
      </c>
      <c r="U4088" t="str">
        <f>VLOOKUP(Tabla1[[#This Row],[Fábrica]],Tabla3[],4,FALSE)</f>
        <v>Arizona</v>
      </c>
    </row>
    <row r="4089" spans="1:21" x14ac:dyDescent="0.25">
      <c r="A4089" t="s">
        <v>1435</v>
      </c>
      <c r="B4089" s="3">
        <v>45073</v>
      </c>
      <c r="C4089" s="3">
        <v>45087</v>
      </c>
      <c r="D4089" t="s">
        <v>18</v>
      </c>
      <c r="E4089">
        <v>101791</v>
      </c>
      <c r="F4089" t="s">
        <v>19</v>
      </c>
      <c r="G4089" t="s">
        <v>239</v>
      </c>
      <c r="H4089" t="s">
        <v>173</v>
      </c>
      <c r="I4089">
        <v>60623</v>
      </c>
      <c r="J4089" t="s">
        <v>22</v>
      </c>
      <c r="K4089" t="s">
        <v>43</v>
      </c>
      <c r="L4089" t="s">
        <v>36</v>
      </c>
      <c r="M4089" t="s">
        <v>37</v>
      </c>
      <c r="N4089" s="5">
        <v>29.25</v>
      </c>
      <c r="O4089" s="7">
        <v>9</v>
      </c>
      <c r="P4089" s="5">
        <v>18.989999999999998</v>
      </c>
      <c r="Q4089" s="5">
        <v>10.26</v>
      </c>
      <c r="R4089" s="22">
        <f>Tabla1[[#This Row],[Fecha de Envío]]-Tabla1[[#This Row],[Fecha de Orden]]</f>
        <v>14</v>
      </c>
      <c r="S4089" s="24">
        <f>YEAR(Tabla1[[#This Row],[Fecha de Orden]])</f>
        <v>2023</v>
      </c>
      <c r="T4089" t="str">
        <f>VLOOKUP(Tabla1[[#This Row],[Nombre del Producto]],Tabla2[[Nombre Producto]:[Costo Unitario]],2,FALSE)</f>
        <v>Wicked Choccy's</v>
      </c>
      <c r="U4089" t="str">
        <f>VLOOKUP(Tabla1[[#This Row],[Fábrica]],Tabla3[],4,FALSE)</f>
        <v>Georgia</v>
      </c>
    </row>
    <row r="4090" spans="1:21" x14ac:dyDescent="0.25">
      <c r="A4090" t="s">
        <v>5393</v>
      </c>
      <c r="B4090" s="3">
        <v>45073</v>
      </c>
      <c r="C4090" s="3">
        <v>45085</v>
      </c>
      <c r="D4090" t="s">
        <v>71</v>
      </c>
      <c r="E4090">
        <v>122903</v>
      </c>
      <c r="F4090" t="s">
        <v>19</v>
      </c>
      <c r="G4090" t="s">
        <v>92</v>
      </c>
      <c r="H4090" t="s">
        <v>93</v>
      </c>
      <c r="I4090">
        <v>48205</v>
      </c>
      <c r="J4090" t="s">
        <v>22</v>
      </c>
      <c r="K4090" t="s">
        <v>43</v>
      </c>
      <c r="L4090" t="s">
        <v>24</v>
      </c>
      <c r="M4090" t="s">
        <v>25</v>
      </c>
      <c r="N4090" s="5">
        <v>18.75</v>
      </c>
      <c r="O4090" s="7">
        <v>5</v>
      </c>
      <c r="P4090" s="5">
        <v>12.25</v>
      </c>
      <c r="Q4090" s="5">
        <v>6.5</v>
      </c>
      <c r="R4090" s="22">
        <f>Tabla1[[#This Row],[Fecha de Envío]]-Tabla1[[#This Row],[Fecha de Orden]]</f>
        <v>12</v>
      </c>
      <c r="S4090" s="24">
        <f>YEAR(Tabla1[[#This Row],[Fecha de Orden]])</f>
        <v>2023</v>
      </c>
      <c r="T4090" t="str">
        <f>VLOOKUP(Tabla1[[#This Row],[Nombre del Producto]],Tabla2[[Nombre Producto]:[Costo Unitario]],2,FALSE)</f>
        <v>Wicked Choccy's</v>
      </c>
      <c r="U4090" t="str">
        <f>VLOOKUP(Tabla1[[#This Row],[Fábrica]],Tabla3[],4,FALSE)</f>
        <v>Georgia</v>
      </c>
    </row>
    <row r="4091" spans="1:21" x14ac:dyDescent="0.25">
      <c r="A4091" t="s">
        <v>5394</v>
      </c>
      <c r="B4091" s="3">
        <v>45073</v>
      </c>
      <c r="C4091" s="3">
        <v>45085</v>
      </c>
      <c r="D4091" t="s">
        <v>71</v>
      </c>
      <c r="E4091">
        <v>122903</v>
      </c>
      <c r="F4091" t="s">
        <v>19</v>
      </c>
      <c r="G4091" t="s">
        <v>92</v>
      </c>
      <c r="H4091" t="s">
        <v>93</v>
      </c>
      <c r="I4091">
        <v>48205</v>
      </c>
      <c r="J4091" t="s">
        <v>22</v>
      </c>
      <c r="K4091" t="s">
        <v>43</v>
      </c>
      <c r="L4091" t="s">
        <v>33</v>
      </c>
      <c r="M4091" t="s">
        <v>34</v>
      </c>
      <c r="N4091" s="5">
        <v>10.8</v>
      </c>
      <c r="O4091" s="7">
        <v>3</v>
      </c>
      <c r="P4091" s="5">
        <v>7.2</v>
      </c>
      <c r="Q4091" s="5">
        <v>3.6</v>
      </c>
      <c r="R4091" s="22">
        <f>Tabla1[[#This Row],[Fecha de Envío]]-Tabla1[[#This Row],[Fecha de Orden]]</f>
        <v>12</v>
      </c>
      <c r="S4091" s="24">
        <f>YEAR(Tabla1[[#This Row],[Fecha de Orden]])</f>
        <v>2023</v>
      </c>
      <c r="T4091" t="str">
        <f>VLOOKUP(Tabla1[[#This Row],[Nombre del Producto]],Tabla2[[Nombre Producto]:[Costo Unitario]],2,FALSE)</f>
        <v>Lot's O' Nuts</v>
      </c>
      <c r="U4091" t="str">
        <f>VLOOKUP(Tabla1[[#This Row],[Fábrica]],Tabla3[],4,FALSE)</f>
        <v>Arizona</v>
      </c>
    </row>
    <row r="4092" spans="1:21" x14ac:dyDescent="0.25">
      <c r="A4092" t="s">
        <v>5706</v>
      </c>
      <c r="B4092" s="3">
        <v>45073</v>
      </c>
      <c r="C4092" s="3">
        <v>45089</v>
      </c>
      <c r="D4092" t="s">
        <v>18</v>
      </c>
      <c r="E4092">
        <v>136994</v>
      </c>
      <c r="F4092" t="s">
        <v>19</v>
      </c>
      <c r="G4092" t="s">
        <v>53</v>
      </c>
      <c r="H4092" t="s">
        <v>21</v>
      </c>
      <c r="I4092">
        <v>90045</v>
      </c>
      <c r="J4092" t="s">
        <v>22</v>
      </c>
      <c r="K4092" t="s">
        <v>23</v>
      </c>
      <c r="L4092" t="s">
        <v>27</v>
      </c>
      <c r="M4092" t="s">
        <v>28</v>
      </c>
      <c r="N4092" s="5">
        <v>7.2</v>
      </c>
      <c r="O4092" s="7">
        <v>2</v>
      </c>
      <c r="P4092" s="5">
        <v>5</v>
      </c>
      <c r="Q4092" s="5">
        <v>2.2000000000000002</v>
      </c>
      <c r="R4092" s="22">
        <f>Tabla1[[#This Row],[Fecha de Envío]]-Tabla1[[#This Row],[Fecha de Orden]]</f>
        <v>16</v>
      </c>
      <c r="S4092" s="24">
        <f>YEAR(Tabla1[[#This Row],[Fecha de Orden]])</f>
        <v>2023</v>
      </c>
      <c r="T4092" t="str">
        <f>VLOOKUP(Tabla1[[#This Row],[Nombre del Producto]],Tabla2[[Nombre Producto]:[Costo Unitario]],2,FALSE)</f>
        <v>Lot's O' Nuts</v>
      </c>
      <c r="U4092" t="str">
        <f>VLOOKUP(Tabla1[[#This Row],[Fábrica]],Tabla3[],4,FALSE)</f>
        <v>Arizona</v>
      </c>
    </row>
    <row r="4093" spans="1:21" x14ac:dyDescent="0.25">
      <c r="A4093" t="s">
        <v>1974</v>
      </c>
      <c r="B4093" s="3">
        <v>45074</v>
      </c>
      <c r="C4093" s="3">
        <v>45090</v>
      </c>
      <c r="D4093" t="s">
        <v>18</v>
      </c>
      <c r="E4093">
        <v>134803</v>
      </c>
      <c r="F4093" t="s">
        <v>19</v>
      </c>
      <c r="G4093" t="s">
        <v>53</v>
      </c>
      <c r="H4093" t="s">
        <v>21</v>
      </c>
      <c r="I4093">
        <v>90004</v>
      </c>
      <c r="J4093" t="s">
        <v>22</v>
      </c>
      <c r="K4093" t="s">
        <v>23</v>
      </c>
      <c r="L4093" t="s">
        <v>33</v>
      </c>
      <c r="M4093" t="s">
        <v>34</v>
      </c>
      <c r="N4093" s="5">
        <v>7.2</v>
      </c>
      <c r="O4093" s="7">
        <v>2</v>
      </c>
      <c r="P4093" s="5">
        <v>4.8</v>
      </c>
      <c r="Q4093" s="5">
        <v>2.4</v>
      </c>
      <c r="R4093" s="22">
        <f>Tabla1[[#This Row],[Fecha de Envío]]-Tabla1[[#This Row],[Fecha de Orden]]</f>
        <v>16</v>
      </c>
      <c r="S4093" s="24">
        <f>YEAR(Tabla1[[#This Row],[Fecha de Orden]])</f>
        <v>2023</v>
      </c>
      <c r="T4093" t="str">
        <f>VLOOKUP(Tabla1[[#This Row],[Nombre del Producto]],Tabla2[[Nombre Producto]:[Costo Unitario]],2,FALSE)</f>
        <v>Lot's O' Nuts</v>
      </c>
      <c r="U4093" t="str">
        <f>VLOOKUP(Tabla1[[#This Row],[Fábrica]],Tabla3[],4,FALSE)</f>
        <v>Arizona</v>
      </c>
    </row>
    <row r="4094" spans="1:21" x14ac:dyDescent="0.25">
      <c r="A4094" t="s">
        <v>1975</v>
      </c>
      <c r="B4094" s="3">
        <v>45074</v>
      </c>
      <c r="C4094" s="3">
        <v>45090</v>
      </c>
      <c r="D4094" t="s">
        <v>18</v>
      </c>
      <c r="E4094">
        <v>134803</v>
      </c>
      <c r="F4094" t="s">
        <v>19</v>
      </c>
      <c r="G4094" t="s">
        <v>53</v>
      </c>
      <c r="H4094" t="s">
        <v>21</v>
      </c>
      <c r="I4094">
        <v>90004</v>
      </c>
      <c r="J4094" t="s">
        <v>22</v>
      </c>
      <c r="K4094" t="s">
        <v>23</v>
      </c>
      <c r="L4094" t="s">
        <v>24</v>
      </c>
      <c r="M4094" t="s">
        <v>25</v>
      </c>
      <c r="N4094" s="5">
        <v>15</v>
      </c>
      <c r="O4094" s="7">
        <v>4</v>
      </c>
      <c r="P4094" s="5">
        <v>9.8000000000000007</v>
      </c>
      <c r="Q4094" s="5">
        <v>5.2</v>
      </c>
      <c r="R4094" s="22">
        <f>Tabla1[[#This Row],[Fecha de Envío]]-Tabla1[[#This Row],[Fecha de Orden]]</f>
        <v>16</v>
      </c>
      <c r="S4094" s="24">
        <f>YEAR(Tabla1[[#This Row],[Fecha de Orden]])</f>
        <v>2023</v>
      </c>
      <c r="T4094" t="str">
        <f>VLOOKUP(Tabla1[[#This Row],[Nombre del Producto]],Tabla2[[Nombre Producto]:[Costo Unitario]],2,FALSE)</f>
        <v>Wicked Choccy's</v>
      </c>
      <c r="U4094" t="str">
        <f>VLOOKUP(Tabla1[[#This Row],[Fábrica]],Tabla3[],4,FALSE)</f>
        <v>Georgia</v>
      </c>
    </row>
    <row r="4095" spans="1:21" x14ac:dyDescent="0.25">
      <c r="A4095" t="s">
        <v>1976</v>
      </c>
      <c r="B4095" s="3">
        <v>45074</v>
      </c>
      <c r="C4095" s="3">
        <v>45090</v>
      </c>
      <c r="D4095" t="s">
        <v>18</v>
      </c>
      <c r="E4095">
        <v>134803</v>
      </c>
      <c r="F4095" t="s">
        <v>19</v>
      </c>
      <c r="G4095" t="s">
        <v>53</v>
      </c>
      <c r="H4095" t="s">
        <v>21</v>
      </c>
      <c r="I4095">
        <v>90004</v>
      </c>
      <c r="J4095" t="s">
        <v>22</v>
      </c>
      <c r="K4095" t="s">
        <v>23</v>
      </c>
      <c r="L4095" t="s">
        <v>45</v>
      </c>
      <c r="M4095" t="s">
        <v>46</v>
      </c>
      <c r="N4095" s="5">
        <v>24.43</v>
      </c>
      <c r="O4095" s="7">
        <v>7</v>
      </c>
      <c r="P4095" s="5">
        <v>17.43</v>
      </c>
      <c r="Q4095" s="5">
        <v>7</v>
      </c>
      <c r="R4095" s="22">
        <f>Tabla1[[#This Row],[Fecha de Envío]]-Tabla1[[#This Row],[Fecha de Orden]]</f>
        <v>16</v>
      </c>
      <c r="S4095" s="24">
        <f>YEAR(Tabla1[[#This Row],[Fecha de Orden]])</f>
        <v>2023</v>
      </c>
      <c r="T4095" t="str">
        <f>VLOOKUP(Tabla1[[#This Row],[Nombre del Producto]],Tabla2[[Nombre Producto]:[Costo Unitario]],2,FALSE)</f>
        <v>Lot's O' Nuts</v>
      </c>
      <c r="U4095" t="str">
        <f>VLOOKUP(Tabla1[[#This Row],[Fábrica]],Tabla3[],4,FALSE)</f>
        <v>Arizona</v>
      </c>
    </row>
    <row r="4096" spans="1:21" x14ac:dyDescent="0.25">
      <c r="A4096" t="s">
        <v>3189</v>
      </c>
      <c r="B4096" s="3">
        <v>45074</v>
      </c>
      <c r="C4096" s="3">
        <v>45084</v>
      </c>
      <c r="D4096" t="s">
        <v>82</v>
      </c>
      <c r="E4096">
        <v>155565</v>
      </c>
      <c r="F4096" t="s">
        <v>19</v>
      </c>
      <c r="G4096" t="s">
        <v>30</v>
      </c>
      <c r="H4096" t="s">
        <v>31</v>
      </c>
      <c r="I4096">
        <v>10035</v>
      </c>
      <c r="J4096" t="s">
        <v>22</v>
      </c>
      <c r="K4096" t="s">
        <v>32</v>
      </c>
      <c r="L4096" t="s">
        <v>27</v>
      </c>
      <c r="M4096" t="s">
        <v>28</v>
      </c>
      <c r="N4096" s="5">
        <v>18</v>
      </c>
      <c r="O4096" s="7">
        <v>5</v>
      </c>
      <c r="P4096" s="5">
        <v>12.5</v>
      </c>
      <c r="Q4096" s="5">
        <v>5.5</v>
      </c>
      <c r="R4096" s="22">
        <f>Tabla1[[#This Row],[Fecha de Envío]]-Tabla1[[#This Row],[Fecha de Orden]]</f>
        <v>10</v>
      </c>
      <c r="S4096" s="24">
        <f>YEAR(Tabla1[[#This Row],[Fecha de Orden]])</f>
        <v>2023</v>
      </c>
      <c r="T4096" t="str">
        <f>VLOOKUP(Tabla1[[#This Row],[Nombre del Producto]],Tabla2[[Nombre Producto]:[Costo Unitario]],2,FALSE)</f>
        <v>Lot's O' Nuts</v>
      </c>
      <c r="U4096" t="str">
        <f>VLOOKUP(Tabla1[[#This Row],[Fábrica]],Tabla3[],4,FALSE)</f>
        <v>Arizona</v>
      </c>
    </row>
    <row r="4097" spans="1:21" x14ac:dyDescent="0.25">
      <c r="A4097" t="s">
        <v>5035</v>
      </c>
      <c r="B4097" s="3">
        <v>45074</v>
      </c>
      <c r="C4097" s="3">
        <v>45090</v>
      </c>
      <c r="D4097" t="s">
        <v>18</v>
      </c>
      <c r="E4097">
        <v>138695</v>
      </c>
      <c r="F4097" t="s">
        <v>19</v>
      </c>
      <c r="G4097" t="s">
        <v>4183</v>
      </c>
      <c r="H4097" t="s">
        <v>255</v>
      </c>
      <c r="I4097">
        <v>32303</v>
      </c>
      <c r="J4097" t="s">
        <v>22</v>
      </c>
      <c r="K4097" t="s">
        <v>66</v>
      </c>
      <c r="L4097" t="s">
        <v>45</v>
      </c>
      <c r="M4097" t="s">
        <v>46</v>
      </c>
      <c r="N4097" s="5">
        <v>27.92</v>
      </c>
      <c r="O4097" s="7">
        <v>8</v>
      </c>
      <c r="P4097" s="5">
        <v>19.920000000000002</v>
      </c>
      <c r="Q4097" s="5">
        <v>8</v>
      </c>
      <c r="R4097" s="22">
        <f>Tabla1[[#This Row],[Fecha de Envío]]-Tabla1[[#This Row],[Fecha de Orden]]</f>
        <v>16</v>
      </c>
      <c r="S4097" s="24">
        <f>YEAR(Tabla1[[#This Row],[Fecha de Orden]])</f>
        <v>2023</v>
      </c>
      <c r="T4097" t="str">
        <f>VLOOKUP(Tabla1[[#This Row],[Nombre del Producto]],Tabla2[[Nombre Producto]:[Costo Unitario]],2,FALSE)</f>
        <v>Lot's O' Nuts</v>
      </c>
      <c r="U4097" t="str">
        <f>VLOOKUP(Tabla1[[#This Row],[Fábrica]],Tabla3[],4,FALSE)</f>
        <v>Arizona</v>
      </c>
    </row>
    <row r="4098" spans="1:21" x14ac:dyDescent="0.25">
      <c r="A4098" t="s">
        <v>5036</v>
      </c>
      <c r="B4098" s="3">
        <v>45074</v>
      </c>
      <c r="C4098" s="3">
        <v>45090</v>
      </c>
      <c r="D4098" t="s">
        <v>18</v>
      </c>
      <c r="E4098">
        <v>138695</v>
      </c>
      <c r="F4098" t="s">
        <v>19</v>
      </c>
      <c r="G4098" t="s">
        <v>4183</v>
      </c>
      <c r="H4098" t="s">
        <v>255</v>
      </c>
      <c r="I4098">
        <v>32303</v>
      </c>
      <c r="J4098" t="s">
        <v>22</v>
      </c>
      <c r="K4098" t="s">
        <v>66</v>
      </c>
      <c r="L4098" t="s">
        <v>27</v>
      </c>
      <c r="M4098" t="s">
        <v>28</v>
      </c>
      <c r="N4098" s="5">
        <v>46.8</v>
      </c>
      <c r="O4098" s="7">
        <v>13</v>
      </c>
      <c r="P4098" s="5">
        <v>32.5</v>
      </c>
      <c r="Q4098" s="5">
        <v>14.3</v>
      </c>
      <c r="R4098" s="22">
        <f>Tabla1[[#This Row],[Fecha de Envío]]-Tabla1[[#This Row],[Fecha de Orden]]</f>
        <v>16</v>
      </c>
      <c r="S4098" s="24">
        <f>YEAR(Tabla1[[#This Row],[Fecha de Orden]])</f>
        <v>2023</v>
      </c>
      <c r="T4098" t="str">
        <f>VLOOKUP(Tabla1[[#This Row],[Nombre del Producto]],Tabla2[[Nombre Producto]:[Costo Unitario]],2,FALSE)</f>
        <v>Lot's O' Nuts</v>
      </c>
      <c r="U4098" t="str">
        <f>VLOOKUP(Tabla1[[#This Row],[Fábrica]],Tabla3[],4,FALSE)</f>
        <v>Arizona</v>
      </c>
    </row>
    <row r="4099" spans="1:21" x14ac:dyDescent="0.25">
      <c r="A4099" t="s">
        <v>8807</v>
      </c>
      <c r="B4099" s="3">
        <v>45074</v>
      </c>
      <c r="C4099" s="3">
        <v>45089</v>
      </c>
      <c r="D4099" t="s">
        <v>18</v>
      </c>
      <c r="E4099">
        <v>121377</v>
      </c>
      <c r="F4099" t="s">
        <v>19</v>
      </c>
      <c r="G4099" t="s">
        <v>4885</v>
      </c>
      <c r="H4099" t="s">
        <v>173</v>
      </c>
      <c r="I4099">
        <v>60068</v>
      </c>
      <c r="J4099" t="s">
        <v>22</v>
      </c>
      <c r="K4099" t="s">
        <v>43</v>
      </c>
      <c r="L4099" t="s">
        <v>45</v>
      </c>
      <c r="M4099" t="s">
        <v>46</v>
      </c>
      <c r="N4099" s="5">
        <v>3.49</v>
      </c>
      <c r="O4099" s="7">
        <v>1</v>
      </c>
      <c r="P4099" s="5">
        <v>2.4900000000000002</v>
      </c>
      <c r="Q4099" s="5">
        <v>1</v>
      </c>
      <c r="R4099" s="22">
        <f>Tabla1[[#This Row],[Fecha de Envío]]-Tabla1[[#This Row],[Fecha de Orden]]</f>
        <v>15</v>
      </c>
      <c r="S4099" s="24">
        <f>YEAR(Tabla1[[#This Row],[Fecha de Orden]])</f>
        <v>2023</v>
      </c>
      <c r="T4099" t="str">
        <f>VLOOKUP(Tabla1[[#This Row],[Nombre del Producto]],Tabla2[[Nombre Producto]:[Costo Unitario]],2,FALSE)</f>
        <v>Lot's O' Nuts</v>
      </c>
      <c r="U4099" t="str">
        <f>VLOOKUP(Tabla1[[#This Row],[Fábrica]],Tabla3[],4,FALSE)</f>
        <v>Arizona</v>
      </c>
    </row>
    <row r="4100" spans="1:21" x14ac:dyDescent="0.25">
      <c r="A4100" t="s">
        <v>9034</v>
      </c>
      <c r="B4100" s="3">
        <v>45074</v>
      </c>
      <c r="C4100" s="3">
        <v>45091</v>
      </c>
      <c r="D4100" t="s">
        <v>18</v>
      </c>
      <c r="E4100">
        <v>113747</v>
      </c>
      <c r="F4100" t="s">
        <v>19</v>
      </c>
      <c r="G4100" t="s">
        <v>228</v>
      </c>
      <c r="H4100" t="s">
        <v>229</v>
      </c>
      <c r="I4100">
        <v>39212</v>
      </c>
      <c r="J4100" t="s">
        <v>22</v>
      </c>
      <c r="K4100" t="s">
        <v>66</v>
      </c>
      <c r="L4100" t="s">
        <v>27</v>
      </c>
      <c r="M4100" t="s">
        <v>28</v>
      </c>
      <c r="N4100" s="5">
        <v>21.6</v>
      </c>
      <c r="O4100" s="7">
        <v>6</v>
      </c>
      <c r="P4100" s="5">
        <v>15</v>
      </c>
      <c r="Q4100" s="5">
        <v>6.6</v>
      </c>
      <c r="R4100" s="22">
        <f>Tabla1[[#This Row],[Fecha de Envío]]-Tabla1[[#This Row],[Fecha de Orden]]</f>
        <v>17</v>
      </c>
      <c r="S4100" s="24">
        <f>YEAR(Tabla1[[#This Row],[Fecha de Orden]])</f>
        <v>2023</v>
      </c>
      <c r="T4100" t="str">
        <f>VLOOKUP(Tabla1[[#This Row],[Nombre del Producto]],Tabla2[[Nombre Producto]:[Costo Unitario]],2,FALSE)</f>
        <v>Lot's O' Nuts</v>
      </c>
      <c r="U4100" t="str">
        <f>VLOOKUP(Tabla1[[#This Row],[Fábrica]],Tabla3[],4,FALSE)</f>
        <v>Arizona</v>
      </c>
    </row>
    <row r="4101" spans="1:21" x14ac:dyDescent="0.25">
      <c r="A4101" t="s">
        <v>7304</v>
      </c>
      <c r="B4101" s="3">
        <v>45075</v>
      </c>
      <c r="C4101" s="3">
        <v>45089</v>
      </c>
      <c r="D4101" t="s">
        <v>18</v>
      </c>
      <c r="E4101">
        <v>156573</v>
      </c>
      <c r="F4101" t="s">
        <v>19</v>
      </c>
      <c r="G4101" t="s">
        <v>507</v>
      </c>
      <c r="H4101" t="s">
        <v>65</v>
      </c>
      <c r="I4101">
        <v>37211</v>
      </c>
      <c r="J4101" t="s">
        <v>22</v>
      </c>
      <c r="K4101" t="s">
        <v>66</v>
      </c>
      <c r="L4101" t="s">
        <v>27</v>
      </c>
      <c r="M4101" t="s">
        <v>28</v>
      </c>
      <c r="N4101" s="5">
        <v>10.8</v>
      </c>
      <c r="O4101" s="7">
        <v>3</v>
      </c>
      <c r="P4101" s="5">
        <v>7.5</v>
      </c>
      <c r="Q4101" s="5">
        <v>3.3</v>
      </c>
      <c r="R4101" s="22">
        <f>Tabla1[[#This Row],[Fecha de Envío]]-Tabla1[[#This Row],[Fecha de Orden]]</f>
        <v>14</v>
      </c>
      <c r="S4101" s="24">
        <f>YEAR(Tabla1[[#This Row],[Fecha de Orden]])</f>
        <v>2023</v>
      </c>
      <c r="T4101" t="str">
        <f>VLOOKUP(Tabla1[[#This Row],[Nombre del Producto]],Tabla2[[Nombre Producto]:[Costo Unitario]],2,FALSE)</f>
        <v>Lot's O' Nuts</v>
      </c>
      <c r="U4101" t="str">
        <f>VLOOKUP(Tabla1[[#This Row],[Fábrica]],Tabla3[],4,FALSE)</f>
        <v>Arizona</v>
      </c>
    </row>
    <row r="4102" spans="1:21" x14ac:dyDescent="0.25">
      <c r="A4102" t="s">
        <v>7305</v>
      </c>
      <c r="B4102" s="3">
        <v>45075</v>
      </c>
      <c r="C4102" s="3">
        <v>45089</v>
      </c>
      <c r="D4102" t="s">
        <v>18</v>
      </c>
      <c r="E4102">
        <v>156573</v>
      </c>
      <c r="F4102" t="s">
        <v>19</v>
      </c>
      <c r="G4102" t="s">
        <v>507</v>
      </c>
      <c r="H4102" t="s">
        <v>65</v>
      </c>
      <c r="I4102">
        <v>37211</v>
      </c>
      <c r="J4102" t="s">
        <v>22</v>
      </c>
      <c r="K4102" t="s">
        <v>66</v>
      </c>
      <c r="L4102" t="s">
        <v>36</v>
      </c>
      <c r="M4102" t="s">
        <v>37</v>
      </c>
      <c r="N4102" s="5">
        <v>6.5</v>
      </c>
      <c r="O4102" s="7">
        <v>2</v>
      </c>
      <c r="P4102" s="5">
        <v>4.22</v>
      </c>
      <c r="Q4102" s="5">
        <v>2.2799999999999998</v>
      </c>
      <c r="R4102" s="22">
        <f>Tabla1[[#This Row],[Fecha de Envío]]-Tabla1[[#This Row],[Fecha de Orden]]</f>
        <v>14</v>
      </c>
      <c r="S4102" s="24">
        <f>YEAR(Tabla1[[#This Row],[Fecha de Orden]])</f>
        <v>2023</v>
      </c>
      <c r="T4102" t="str">
        <f>VLOOKUP(Tabla1[[#This Row],[Nombre del Producto]],Tabla2[[Nombre Producto]:[Costo Unitario]],2,FALSE)</f>
        <v>Wicked Choccy's</v>
      </c>
      <c r="U4102" t="str">
        <f>VLOOKUP(Tabla1[[#This Row],[Fábrica]],Tabla3[],4,FALSE)</f>
        <v>Georgia</v>
      </c>
    </row>
    <row r="4103" spans="1:21" x14ac:dyDescent="0.25">
      <c r="A4103" t="s">
        <v>7589</v>
      </c>
      <c r="B4103" s="3">
        <v>45075</v>
      </c>
      <c r="C4103" s="3">
        <v>45088</v>
      </c>
      <c r="D4103" t="s">
        <v>71</v>
      </c>
      <c r="E4103">
        <v>168753</v>
      </c>
      <c r="F4103" t="s">
        <v>19</v>
      </c>
      <c r="G4103" t="s">
        <v>786</v>
      </c>
      <c r="H4103" t="s">
        <v>522</v>
      </c>
      <c r="I4103">
        <v>36116</v>
      </c>
      <c r="J4103" t="s">
        <v>22</v>
      </c>
      <c r="K4103" t="s">
        <v>66</v>
      </c>
      <c r="L4103" t="s">
        <v>27</v>
      </c>
      <c r="M4103" t="s">
        <v>28</v>
      </c>
      <c r="N4103" s="5">
        <v>18</v>
      </c>
      <c r="O4103" s="7">
        <v>5</v>
      </c>
      <c r="P4103" s="5">
        <v>12.5</v>
      </c>
      <c r="Q4103" s="5">
        <v>5.5</v>
      </c>
      <c r="R4103" s="22">
        <f>Tabla1[[#This Row],[Fecha de Envío]]-Tabla1[[#This Row],[Fecha de Orden]]</f>
        <v>13</v>
      </c>
      <c r="S4103" s="24">
        <f>YEAR(Tabla1[[#This Row],[Fecha de Orden]])</f>
        <v>2023</v>
      </c>
      <c r="T4103" t="str">
        <f>VLOOKUP(Tabla1[[#This Row],[Nombre del Producto]],Tabla2[[Nombre Producto]:[Costo Unitario]],2,FALSE)</f>
        <v>Lot's O' Nuts</v>
      </c>
      <c r="U4103" t="str">
        <f>VLOOKUP(Tabla1[[#This Row],[Fábrica]],Tabla3[],4,FALSE)</f>
        <v>Arizona</v>
      </c>
    </row>
    <row r="4104" spans="1:21" x14ac:dyDescent="0.25">
      <c r="A4104" t="s">
        <v>7590</v>
      </c>
      <c r="B4104" s="3">
        <v>45075</v>
      </c>
      <c r="C4104" s="3">
        <v>45088</v>
      </c>
      <c r="D4104" t="s">
        <v>71</v>
      </c>
      <c r="E4104">
        <v>168753</v>
      </c>
      <c r="F4104" t="s">
        <v>19</v>
      </c>
      <c r="G4104" t="s">
        <v>786</v>
      </c>
      <c r="H4104" t="s">
        <v>522</v>
      </c>
      <c r="I4104">
        <v>36116</v>
      </c>
      <c r="J4104" t="s">
        <v>22</v>
      </c>
      <c r="K4104" t="s">
        <v>66</v>
      </c>
      <c r="L4104" t="s">
        <v>45</v>
      </c>
      <c r="M4104" t="s">
        <v>46</v>
      </c>
      <c r="N4104" s="5">
        <v>17.45</v>
      </c>
      <c r="O4104" s="7">
        <v>5</v>
      </c>
      <c r="P4104" s="5">
        <v>12.45</v>
      </c>
      <c r="Q4104" s="5">
        <v>5</v>
      </c>
      <c r="R4104" s="22">
        <f>Tabla1[[#This Row],[Fecha de Envío]]-Tabla1[[#This Row],[Fecha de Orden]]</f>
        <v>13</v>
      </c>
      <c r="S4104" s="24">
        <f>YEAR(Tabla1[[#This Row],[Fecha de Orden]])</f>
        <v>2023</v>
      </c>
      <c r="T4104" t="str">
        <f>VLOOKUP(Tabla1[[#This Row],[Nombre del Producto]],Tabla2[[Nombre Producto]:[Costo Unitario]],2,FALSE)</f>
        <v>Lot's O' Nuts</v>
      </c>
      <c r="U4104" t="str">
        <f>VLOOKUP(Tabla1[[#This Row],[Fábrica]],Tabla3[],4,FALSE)</f>
        <v>Arizona</v>
      </c>
    </row>
    <row r="4105" spans="1:21" x14ac:dyDescent="0.25">
      <c r="A4105" t="s">
        <v>546</v>
      </c>
      <c r="B4105" s="3">
        <v>45076</v>
      </c>
      <c r="C4105" s="3">
        <v>45090</v>
      </c>
      <c r="D4105" t="s">
        <v>18</v>
      </c>
      <c r="E4105">
        <v>113831</v>
      </c>
      <c r="F4105" t="s">
        <v>19</v>
      </c>
      <c r="G4105" t="s">
        <v>86</v>
      </c>
      <c r="H4105" t="s">
        <v>133</v>
      </c>
      <c r="I4105">
        <v>22153</v>
      </c>
      <c r="J4105" t="s">
        <v>22</v>
      </c>
      <c r="K4105" t="s">
        <v>66</v>
      </c>
      <c r="L4105" t="s">
        <v>45</v>
      </c>
      <c r="M4105" t="s">
        <v>46</v>
      </c>
      <c r="N4105" s="5">
        <v>34.9</v>
      </c>
      <c r="O4105" s="7">
        <v>10</v>
      </c>
      <c r="P4105" s="5">
        <v>24.9</v>
      </c>
      <c r="Q4105" s="5">
        <v>10</v>
      </c>
      <c r="R4105" s="22">
        <f>Tabla1[[#This Row],[Fecha de Envío]]-Tabla1[[#This Row],[Fecha de Orden]]</f>
        <v>14</v>
      </c>
      <c r="S4105" s="24">
        <f>YEAR(Tabla1[[#This Row],[Fecha de Orden]])</f>
        <v>2023</v>
      </c>
      <c r="T4105" t="str">
        <f>VLOOKUP(Tabla1[[#This Row],[Nombre del Producto]],Tabla2[[Nombre Producto]:[Costo Unitario]],2,FALSE)</f>
        <v>Lot's O' Nuts</v>
      </c>
      <c r="U4105" t="str">
        <f>VLOOKUP(Tabla1[[#This Row],[Fábrica]],Tabla3[],4,FALSE)</f>
        <v>Arizona</v>
      </c>
    </row>
    <row r="4106" spans="1:21" x14ac:dyDescent="0.25">
      <c r="A4106" t="s">
        <v>547</v>
      </c>
      <c r="B4106" s="3">
        <v>45076</v>
      </c>
      <c r="C4106" s="3">
        <v>45090</v>
      </c>
      <c r="D4106" t="s">
        <v>18</v>
      </c>
      <c r="E4106">
        <v>113831</v>
      </c>
      <c r="F4106" t="s">
        <v>19</v>
      </c>
      <c r="G4106" t="s">
        <v>86</v>
      </c>
      <c r="H4106" t="s">
        <v>133</v>
      </c>
      <c r="I4106">
        <v>22153</v>
      </c>
      <c r="J4106" t="s">
        <v>22</v>
      </c>
      <c r="K4106" t="s">
        <v>66</v>
      </c>
      <c r="L4106" t="s">
        <v>24</v>
      </c>
      <c r="M4106" t="s">
        <v>25</v>
      </c>
      <c r="N4106" s="5">
        <v>22.5</v>
      </c>
      <c r="O4106" s="7">
        <v>6</v>
      </c>
      <c r="P4106" s="5">
        <v>14.7</v>
      </c>
      <c r="Q4106" s="5">
        <v>7.8</v>
      </c>
      <c r="R4106" s="22">
        <f>Tabla1[[#This Row],[Fecha de Envío]]-Tabla1[[#This Row],[Fecha de Orden]]</f>
        <v>14</v>
      </c>
      <c r="S4106" s="24">
        <f>YEAR(Tabla1[[#This Row],[Fecha de Orden]])</f>
        <v>2023</v>
      </c>
      <c r="T4106" t="str">
        <f>VLOOKUP(Tabla1[[#This Row],[Nombre del Producto]],Tabla2[[Nombre Producto]:[Costo Unitario]],2,FALSE)</f>
        <v>Wicked Choccy's</v>
      </c>
      <c r="U4106" t="str">
        <f>VLOOKUP(Tabla1[[#This Row],[Fábrica]],Tabla3[],4,FALSE)</f>
        <v>Georgia</v>
      </c>
    </row>
    <row r="4107" spans="1:21" x14ac:dyDescent="0.25">
      <c r="A4107" t="s">
        <v>852</v>
      </c>
      <c r="B4107" s="3">
        <v>45076</v>
      </c>
      <c r="C4107" s="3">
        <v>45087</v>
      </c>
      <c r="D4107" t="s">
        <v>82</v>
      </c>
      <c r="E4107">
        <v>108210</v>
      </c>
      <c r="F4107" t="s">
        <v>19</v>
      </c>
      <c r="G4107" t="s">
        <v>159</v>
      </c>
      <c r="H4107" t="s">
        <v>42</v>
      </c>
      <c r="I4107">
        <v>77041</v>
      </c>
      <c r="J4107" t="s">
        <v>22</v>
      </c>
      <c r="K4107" t="s">
        <v>43</v>
      </c>
      <c r="L4107" t="s">
        <v>45</v>
      </c>
      <c r="M4107" t="s">
        <v>46</v>
      </c>
      <c r="N4107" s="5">
        <v>17.45</v>
      </c>
      <c r="O4107" s="7">
        <v>5</v>
      </c>
      <c r="P4107" s="5">
        <v>12.45</v>
      </c>
      <c r="Q4107" s="5">
        <v>5</v>
      </c>
      <c r="R4107" s="22">
        <f>Tabla1[[#This Row],[Fecha de Envío]]-Tabla1[[#This Row],[Fecha de Orden]]</f>
        <v>11</v>
      </c>
      <c r="S4107" s="24">
        <f>YEAR(Tabla1[[#This Row],[Fecha de Orden]])</f>
        <v>2023</v>
      </c>
      <c r="T4107" t="str">
        <f>VLOOKUP(Tabla1[[#This Row],[Nombre del Producto]],Tabla2[[Nombre Producto]:[Costo Unitario]],2,FALSE)</f>
        <v>Lot's O' Nuts</v>
      </c>
      <c r="U4107" t="str">
        <f>VLOOKUP(Tabla1[[#This Row],[Fábrica]],Tabla3[],4,FALSE)</f>
        <v>Arizona</v>
      </c>
    </row>
    <row r="4108" spans="1:21" x14ac:dyDescent="0.25">
      <c r="A4108" t="s">
        <v>1176</v>
      </c>
      <c r="B4108" s="3">
        <v>45076</v>
      </c>
      <c r="C4108" s="3">
        <v>45088</v>
      </c>
      <c r="D4108" t="s">
        <v>39</v>
      </c>
      <c r="E4108">
        <v>153682</v>
      </c>
      <c r="F4108" t="s">
        <v>19</v>
      </c>
      <c r="G4108" t="s">
        <v>365</v>
      </c>
      <c r="H4108" t="s">
        <v>210</v>
      </c>
      <c r="I4108">
        <v>45231</v>
      </c>
      <c r="J4108" t="s">
        <v>22</v>
      </c>
      <c r="K4108" t="s">
        <v>32</v>
      </c>
      <c r="L4108" t="s">
        <v>27</v>
      </c>
      <c r="M4108" t="s">
        <v>28</v>
      </c>
      <c r="N4108" s="5">
        <v>7.2</v>
      </c>
      <c r="O4108" s="7">
        <v>2</v>
      </c>
      <c r="P4108" s="5">
        <v>5</v>
      </c>
      <c r="Q4108" s="5">
        <v>2.2000000000000002</v>
      </c>
      <c r="R4108" s="22">
        <f>Tabla1[[#This Row],[Fecha de Envío]]-Tabla1[[#This Row],[Fecha de Orden]]</f>
        <v>12</v>
      </c>
      <c r="S4108" s="24">
        <f>YEAR(Tabla1[[#This Row],[Fecha de Orden]])</f>
        <v>2023</v>
      </c>
      <c r="T4108" t="str">
        <f>VLOOKUP(Tabla1[[#This Row],[Nombre del Producto]],Tabla2[[Nombre Producto]:[Costo Unitario]],2,FALSE)</f>
        <v>Lot's O' Nuts</v>
      </c>
      <c r="U4108" t="str">
        <f>VLOOKUP(Tabla1[[#This Row],[Fábrica]],Tabla3[],4,FALSE)</f>
        <v>Arizona</v>
      </c>
    </row>
    <row r="4109" spans="1:21" x14ac:dyDescent="0.25">
      <c r="A4109" t="s">
        <v>3091</v>
      </c>
      <c r="B4109" s="3">
        <v>45076</v>
      </c>
      <c r="C4109" s="3">
        <v>45090</v>
      </c>
      <c r="D4109" t="s">
        <v>18</v>
      </c>
      <c r="E4109">
        <v>166380</v>
      </c>
      <c r="F4109" t="s">
        <v>19</v>
      </c>
      <c r="G4109" t="s">
        <v>122</v>
      </c>
      <c r="H4109" t="s">
        <v>133</v>
      </c>
      <c r="I4109">
        <v>22204</v>
      </c>
      <c r="J4109" t="s">
        <v>22</v>
      </c>
      <c r="K4109" t="s">
        <v>66</v>
      </c>
      <c r="L4109" t="s">
        <v>27</v>
      </c>
      <c r="M4109" t="s">
        <v>28</v>
      </c>
      <c r="N4109" s="5">
        <v>32.4</v>
      </c>
      <c r="O4109" s="7">
        <v>9</v>
      </c>
      <c r="P4109" s="5">
        <v>22.5</v>
      </c>
      <c r="Q4109" s="5">
        <v>9.9</v>
      </c>
      <c r="R4109" s="22">
        <f>Tabla1[[#This Row],[Fecha de Envío]]-Tabla1[[#This Row],[Fecha de Orden]]</f>
        <v>14</v>
      </c>
      <c r="S4109" s="24">
        <f>YEAR(Tabla1[[#This Row],[Fecha de Orden]])</f>
        <v>2023</v>
      </c>
      <c r="T4109" t="str">
        <f>VLOOKUP(Tabla1[[#This Row],[Nombre del Producto]],Tabla2[[Nombre Producto]:[Costo Unitario]],2,FALSE)</f>
        <v>Lot's O' Nuts</v>
      </c>
      <c r="U4109" t="str">
        <f>VLOOKUP(Tabla1[[#This Row],[Fábrica]],Tabla3[],4,FALSE)</f>
        <v>Arizona</v>
      </c>
    </row>
    <row r="4110" spans="1:21" x14ac:dyDescent="0.25">
      <c r="A4110" t="s">
        <v>3092</v>
      </c>
      <c r="B4110" s="3">
        <v>45076</v>
      </c>
      <c r="C4110" s="3">
        <v>45090</v>
      </c>
      <c r="D4110" t="s">
        <v>18</v>
      </c>
      <c r="E4110">
        <v>166380</v>
      </c>
      <c r="F4110" t="s">
        <v>19</v>
      </c>
      <c r="G4110" t="s">
        <v>122</v>
      </c>
      <c r="H4110" t="s">
        <v>133</v>
      </c>
      <c r="I4110">
        <v>22204</v>
      </c>
      <c r="J4110" t="s">
        <v>22</v>
      </c>
      <c r="K4110" t="s">
        <v>66</v>
      </c>
      <c r="L4110" t="s">
        <v>45</v>
      </c>
      <c r="M4110" t="s">
        <v>46</v>
      </c>
      <c r="N4110" s="5">
        <v>6.98</v>
      </c>
      <c r="O4110" s="7">
        <v>2</v>
      </c>
      <c r="P4110" s="5">
        <v>4.9800000000000004</v>
      </c>
      <c r="Q4110" s="5">
        <v>2</v>
      </c>
      <c r="R4110" s="22">
        <f>Tabla1[[#This Row],[Fecha de Envío]]-Tabla1[[#This Row],[Fecha de Orden]]</f>
        <v>14</v>
      </c>
      <c r="S4110" s="24">
        <f>YEAR(Tabla1[[#This Row],[Fecha de Orden]])</f>
        <v>2023</v>
      </c>
      <c r="T4110" t="str">
        <f>VLOOKUP(Tabla1[[#This Row],[Nombre del Producto]],Tabla2[[Nombre Producto]:[Costo Unitario]],2,FALSE)</f>
        <v>Lot's O' Nuts</v>
      </c>
      <c r="U4110" t="str">
        <f>VLOOKUP(Tabla1[[#This Row],[Fábrica]],Tabla3[],4,FALSE)</f>
        <v>Arizona</v>
      </c>
    </row>
    <row r="4111" spans="1:21" x14ac:dyDescent="0.25">
      <c r="A4111" t="s">
        <v>3334</v>
      </c>
      <c r="B4111" s="3">
        <v>45076</v>
      </c>
      <c r="C4111" s="3">
        <v>45091</v>
      </c>
      <c r="D4111" t="s">
        <v>18</v>
      </c>
      <c r="E4111">
        <v>152730</v>
      </c>
      <c r="F4111" t="s">
        <v>19</v>
      </c>
      <c r="G4111" t="s">
        <v>1460</v>
      </c>
      <c r="H4111" t="s">
        <v>410</v>
      </c>
      <c r="I4111">
        <v>54880</v>
      </c>
      <c r="J4111" t="s">
        <v>22</v>
      </c>
      <c r="K4111" t="s">
        <v>43</v>
      </c>
      <c r="L4111" t="s">
        <v>36</v>
      </c>
      <c r="M4111" t="s">
        <v>37</v>
      </c>
      <c r="N4111" s="5">
        <v>16.25</v>
      </c>
      <c r="O4111" s="7">
        <v>5</v>
      </c>
      <c r="P4111" s="5">
        <v>10.55</v>
      </c>
      <c r="Q4111" s="5">
        <v>5.7</v>
      </c>
      <c r="R4111" s="22">
        <f>Tabla1[[#This Row],[Fecha de Envío]]-Tabla1[[#This Row],[Fecha de Orden]]</f>
        <v>15</v>
      </c>
      <c r="S4111" s="24">
        <f>YEAR(Tabla1[[#This Row],[Fecha de Orden]])</f>
        <v>2023</v>
      </c>
      <c r="T4111" t="str">
        <f>VLOOKUP(Tabla1[[#This Row],[Nombre del Producto]],Tabla2[[Nombre Producto]:[Costo Unitario]],2,FALSE)</f>
        <v>Wicked Choccy's</v>
      </c>
      <c r="U4111" t="str">
        <f>VLOOKUP(Tabla1[[#This Row],[Fábrica]],Tabla3[],4,FALSE)</f>
        <v>Georgia</v>
      </c>
    </row>
    <row r="4112" spans="1:21" x14ac:dyDescent="0.25">
      <c r="A4112" t="s">
        <v>3335</v>
      </c>
      <c r="B4112" s="3">
        <v>45076</v>
      </c>
      <c r="C4112" s="3">
        <v>45091</v>
      </c>
      <c r="D4112" t="s">
        <v>18</v>
      </c>
      <c r="E4112">
        <v>152730</v>
      </c>
      <c r="F4112" t="s">
        <v>19</v>
      </c>
      <c r="G4112" t="s">
        <v>1460</v>
      </c>
      <c r="H4112" t="s">
        <v>410</v>
      </c>
      <c r="I4112">
        <v>54880</v>
      </c>
      <c r="J4112" t="s">
        <v>22</v>
      </c>
      <c r="K4112" t="s">
        <v>43</v>
      </c>
      <c r="L4112" t="s">
        <v>33</v>
      </c>
      <c r="M4112" t="s">
        <v>34</v>
      </c>
      <c r="N4112" s="5">
        <v>10.8</v>
      </c>
      <c r="O4112" s="7">
        <v>3</v>
      </c>
      <c r="P4112" s="5">
        <v>7.2</v>
      </c>
      <c r="Q4112" s="5">
        <v>3.6</v>
      </c>
      <c r="R4112" s="22">
        <f>Tabla1[[#This Row],[Fecha de Envío]]-Tabla1[[#This Row],[Fecha de Orden]]</f>
        <v>15</v>
      </c>
      <c r="S4112" s="24">
        <f>YEAR(Tabla1[[#This Row],[Fecha de Orden]])</f>
        <v>2023</v>
      </c>
      <c r="T4112" t="str">
        <f>VLOOKUP(Tabla1[[#This Row],[Nombre del Producto]],Tabla2[[Nombre Producto]:[Costo Unitario]],2,FALSE)</f>
        <v>Lot's O' Nuts</v>
      </c>
      <c r="U4112" t="str">
        <f>VLOOKUP(Tabla1[[#This Row],[Fábrica]],Tabla3[],4,FALSE)</f>
        <v>Arizona</v>
      </c>
    </row>
    <row r="4113" spans="1:21" x14ac:dyDescent="0.25">
      <c r="A4113" t="s">
        <v>3336</v>
      </c>
      <c r="B4113" s="3">
        <v>45076</v>
      </c>
      <c r="C4113" s="3">
        <v>45091</v>
      </c>
      <c r="D4113" t="s">
        <v>18</v>
      </c>
      <c r="E4113">
        <v>152730</v>
      </c>
      <c r="F4113" t="s">
        <v>19</v>
      </c>
      <c r="G4113" t="s">
        <v>1460</v>
      </c>
      <c r="H4113" t="s">
        <v>410</v>
      </c>
      <c r="I4113">
        <v>54880</v>
      </c>
      <c r="J4113" t="s">
        <v>22</v>
      </c>
      <c r="K4113" t="s">
        <v>43</v>
      </c>
      <c r="L4113" t="s">
        <v>45</v>
      </c>
      <c r="M4113" t="s">
        <v>46</v>
      </c>
      <c r="N4113" s="5">
        <v>17.45</v>
      </c>
      <c r="O4113" s="7">
        <v>5</v>
      </c>
      <c r="P4113" s="5">
        <v>12.45</v>
      </c>
      <c r="Q4113" s="5">
        <v>5</v>
      </c>
      <c r="R4113" s="22">
        <f>Tabla1[[#This Row],[Fecha de Envío]]-Tabla1[[#This Row],[Fecha de Orden]]</f>
        <v>15</v>
      </c>
      <c r="S4113" s="24">
        <f>YEAR(Tabla1[[#This Row],[Fecha de Orden]])</f>
        <v>2023</v>
      </c>
      <c r="T4113" t="str">
        <f>VLOOKUP(Tabla1[[#This Row],[Nombre del Producto]],Tabla2[[Nombre Producto]:[Costo Unitario]],2,FALSE)</f>
        <v>Lot's O' Nuts</v>
      </c>
      <c r="U4113" t="str">
        <f>VLOOKUP(Tabla1[[#This Row],[Fábrica]],Tabla3[],4,FALSE)</f>
        <v>Arizona</v>
      </c>
    </row>
    <row r="4114" spans="1:21" x14ac:dyDescent="0.25">
      <c r="A4114" t="s">
        <v>3337</v>
      </c>
      <c r="B4114" s="3">
        <v>45076</v>
      </c>
      <c r="C4114" s="3">
        <v>45091</v>
      </c>
      <c r="D4114" t="s">
        <v>18</v>
      </c>
      <c r="E4114">
        <v>152730</v>
      </c>
      <c r="F4114" t="s">
        <v>19</v>
      </c>
      <c r="G4114" t="s">
        <v>1460</v>
      </c>
      <c r="H4114" t="s">
        <v>410</v>
      </c>
      <c r="I4114">
        <v>54880</v>
      </c>
      <c r="J4114" t="s">
        <v>22</v>
      </c>
      <c r="K4114" t="s">
        <v>43</v>
      </c>
      <c r="L4114" t="s">
        <v>24</v>
      </c>
      <c r="M4114" t="s">
        <v>25</v>
      </c>
      <c r="N4114" s="5">
        <v>22.5</v>
      </c>
      <c r="O4114" s="7">
        <v>6</v>
      </c>
      <c r="P4114" s="5">
        <v>14.7</v>
      </c>
      <c r="Q4114" s="5">
        <v>7.8</v>
      </c>
      <c r="R4114" s="22">
        <f>Tabla1[[#This Row],[Fecha de Envío]]-Tabla1[[#This Row],[Fecha de Orden]]</f>
        <v>15</v>
      </c>
      <c r="S4114" s="24">
        <f>YEAR(Tabla1[[#This Row],[Fecha de Orden]])</f>
        <v>2023</v>
      </c>
      <c r="T4114" t="str">
        <f>VLOOKUP(Tabla1[[#This Row],[Nombre del Producto]],Tabla2[[Nombre Producto]:[Costo Unitario]],2,FALSE)</f>
        <v>Wicked Choccy's</v>
      </c>
      <c r="U4114" t="str">
        <f>VLOOKUP(Tabla1[[#This Row],[Fábrica]],Tabla3[],4,FALSE)</f>
        <v>Georgia</v>
      </c>
    </row>
    <row r="4115" spans="1:21" x14ac:dyDescent="0.25">
      <c r="A4115" t="s">
        <v>4446</v>
      </c>
      <c r="B4115" s="3">
        <v>45076</v>
      </c>
      <c r="C4115" s="3">
        <v>45093</v>
      </c>
      <c r="D4115" t="s">
        <v>18</v>
      </c>
      <c r="E4115">
        <v>129728</v>
      </c>
      <c r="F4115" t="s">
        <v>19</v>
      </c>
      <c r="G4115" t="s">
        <v>53</v>
      </c>
      <c r="H4115" t="s">
        <v>21</v>
      </c>
      <c r="I4115">
        <v>90032</v>
      </c>
      <c r="J4115" t="s">
        <v>22</v>
      </c>
      <c r="K4115" t="s">
        <v>23</v>
      </c>
      <c r="L4115" t="s">
        <v>33</v>
      </c>
      <c r="M4115" t="s">
        <v>34</v>
      </c>
      <c r="N4115" s="5">
        <v>28.8</v>
      </c>
      <c r="O4115" s="7">
        <v>8</v>
      </c>
      <c r="P4115" s="5">
        <v>19.2</v>
      </c>
      <c r="Q4115" s="5">
        <v>9.6</v>
      </c>
      <c r="R4115" s="22">
        <f>Tabla1[[#This Row],[Fecha de Envío]]-Tabla1[[#This Row],[Fecha de Orden]]</f>
        <v>17</v>
      </c>
      <c r="S4115" s="24">
        <f>YEAR(Tabla1[[#This Row],[Fecha de Orden]])</f>
        <v>2023</v>
      </c>
      <c r="T4115" t="str">
        <f>VLOOKUP(Tabla1[[#This Row],[Nombre del Producto]],Tabla2[[Nombre Producto]:[Costo Unitario]],2,FALSE)</f>
        <v>Lot's O' Nuts</v>
      </c>
      <c r="U4115" t="str">
        <f>VLOOKUP(Tabla1[[#This Row],[Fábrica]],Tabla3[],4,FALSE)</f>
        <v>Arizona</v>
      </c>
    </row>
    <row r="4116" spans="1:21" x14ac:dyDescent="0.25">
      <c r="A4116" t="s">
        <v>4758</v>
      </c>
      <c r="B4116" s="3">
        <v>45076</v>
      </c>
      <c r="C4116" s="3">
        <v>45091</v>
      </c>
      <c r="D4116" t="s">
        <v>18</v>
      </c>
      <c r="E4116">
        <v>158547</v>
      </c>
      <c r="F4116" t="s">
        <v>19</v>
      </c>
      <c r="G4116" t="s">
        <v>1612</v>
      </c>
      <c r="H4116" t="s">
        <v>210</v>
      </c>
      <c r="I4116">
        <v>45011</v>
      </c>
      <c r="J4116" t="s">
        <v>22</v>
      </c>
      <c r="K4116" t="s">
        <v>32</v>
      </c>
      <c r="L4116" t="s">
        <v>27</v>
      </c>
      <c r="M4116" t="s">
        <v>28</v>
      </c>
      <c r="N4116" s="5">
        <v>18</v>
      </c>
      <c r="O4116" s="7">
        <v>5</v>
      </c>
      <c r="P4116" s="5">
        <v>12.5</v>
      </c>
      <c r="Q4116" s="5">
        <v>5.5</v>
      </c>
      <c r="R4116" s="22">
        <f>Tabla1[[#This Row],[Fecha de Envío]]-Tabla1[[#This Row],[Fecha de Orden]]</f>
        <v>15</v>
      </c>
      <c r="S4116" s="24">
        <f>YEAR(Tabla1[[#This Row],[Fecha de Orden]])</f>
        <v>2023</v>
      </c>
      <c r="T4116" t="str">
        <f>VLOOKUP(Tabla1[[#This Row],[Nombre del Producto]],Tabla2[[Nombre Producto]:[Costo Unitario]],2,FALSE)</f>
        <v>Lot's O' Nuts</v>
      </c>
      <c r="U4116" t="str">
        <f>VLOOKUP(Tabla1[[#This Row],[Fábrica]],Tabla3[],4,FALSE)</f>
        <v>Arizona</v>
      </c>
    </row>
    <row r="4117" spans="1:21" x14ac:dyDescent="0.25">
      <c r="A4117" t="s">
        <v>6488</v>
      </c>
      <c r="B4117" s="3">
        <v>45076</v>
      </c>
      <c r="C4117" s="3">
        <v>45091</v>
      </c>
      <c r="D4117" t="s">
        <v>18</v>
      </c>
      <c r="E4117">
        <v>105578</v>
      </c>
      <c r="F4117" t="s">
        <v>19</v>
      </c>
      <c r="G4117" t="s">
        <v>6489</v>
      </c>
      <c r="H4117" t="s">
        <v>203</v>
      </c>
      <c r="I4117">
        <v>80134</v>
      </c>
      <c r="J4117" t="s">
        <v>22</v>
      </c>
      <c r="K4117" t="s">
        <v>23</v>
      </c>
      <c r="L4117" t="s">
        <v>45</v>
      </c>
      <c r="M4117" t="s">
        <v>46</v>
      </c>
      <c r="N4117" s="5">
        <v>6.98</v>
      </c>
      <c r="O4117" s="7">
        <v>2</v>
      </c>
      <c r="P4117" s="5">
        <v>4.9800000000000004</v>
      </c>
      <c r="Q4117" s="5">
        <v>2</v>
      </c>
      <c r="R4117" s="22">
        <f>Tabla1[[#This Row],[Fecha de Envío]]-Tabla1[[#This Row],[Fecha de Orden]]</f>
        <v>15</v>
      </c>
      <c r="S4117" s="24">
        <f>YEAR(Tabla1[[#This Row],[Fecha de Orden]])</f>
        <v>2023</v>
      </c>
      <c r="T4117" t="str">
        <f>VLOOKUP(Tabla1[[#This Row],[Nombre del Producto]],Tabla2[[Nombre Producto]:[Costo Unitario]],2,FALSE)</f>
        <v>Lot's O' Nuts</v>
      </c>
      <c r="U4117" t="str">
        <f>VLOOKUP(Tabla1[[#This Row],[Fábrica]],Tabla3[],4,FALSE)</f>
        <v>Arizona</v>
      </c>
    </row>
    <row r="4118" spans="1:21" x14ac:dyDescent="0.25">
      <c r="A4118" t="s">
        <v>6490</v>
      </c>
      <c r="B4118" s="3">
        <v>45076</v>
      </c>
      <c r="C4118" s="3">
        <v>45091</v>
      </c>
      <c r="D4118" t="s">
        <v>18</v>
      </c>
      <c r="E4118">
        <v>105578</v>
      </c>
      <c r="F4118" t="s">
        <v>19</v>
      </c>
      <c r="G4118" t="s">
        <v>6489</v>
      </c>
      <c r="H4118" t="s">
        <v>203</v>
      </c>
      <c r="I4118">
        <v>80134</v>
      </c>
      <c r="J4118" t="s">
        <v>22</v>
      </c>
      <c r="K4118" t="s">
        <v>23</v>
      </c>
      <c r="L4118" t="s">
        <v>24</v>
      </c>
      <c r="M4118" t="s">
        <v>25</v>
      </c>
      <c r="N4118" s="5">
        <v>7.5</v>
      </c>
      <c r="O4118" s="7">
        <v>2</v>
      </c>
      <c r="P4118" s="5">
        <v>4.9000000000000004</v>
      </c>
      <c r="Q4118" s="5">
        <v>2.6</v>
      </c>
      <c r="R4118" s="22">
        <f>Tabla1[[#This Row],[Fecha de Envío]]-Tabla1[[#This Row],[Fecha de Orden]]</f>
        <v>15</v>
      </c>
      <c r="S4118" s="24">
        <f>YEAR(Tabla1[[#This Row],[Fecha de Orden]])</f>
        <v>2023</v>
      </c>
      <c r="T4118" t="str">
        <f>VLOOKUP(Tabla1[[#This Row],[Nombre del Producto]],Tabla2[[Nombre Producto]:[Costo Unitario]],2,FALSE)</f>
        <v>Wicked Choccy's</v>
      </c>
      <c r="U4118" t="str">
        <f>VLOOKUP(Tabla1[[#This Row],[Fábrica]],Tabla3[],4,FALSE)</f>
        <v>Georgia</v>
      </c>
    </row>
    <row r="4119" spans="1:21" x14ac:dyDescent="0.25">
      <c r="A4119" t="s">
        <v>6708</v>
      </c>
      <c r="B4119" s="3">
        <v>45076</v>
      </c>
      <c r="C4119" s="3">
        <v>45090</v>
      </c>
      <c r="D4119" t="s">
        <v>18</v>
      </c>
      <c r="E4119">
        <v>147473</v>
      </c>
      <c r="F4119" t="s">
        <v>19</v>
      </c>
      <c r="G4119" t="s">
        <v>53</v>
      </c>
      <c r="H4119" t="s">
        <v>21</v>
      </c>
      <c r="I4119">
        <v>90049</v>
      </c>
      <c r="J4119" t="s">
        <v>22</v>
      </c>
      <c r="K4119" t="s">
        <v>23</v>
      </c>
      <c r="L4119" t="s">
        <v>36</v>
      </c>
      <c r="M4119" t="s">
        <v>37</v>
      </c>
      <c r="N4119" s="5">
        <v>19.5</v>
      </c>
      <c r="O4119" s="7">
        <v>6</v>
      </c>
      <c r="P4119" s="5">
        <v>12.66</v>
      </c>
      <c r="Q4119" s="5">
        <v>6.84</v>
      </c>
      <c r="R4119" s="22">
        <f>Tabla1[[#This Row],[Fecha de Envío]]-Tabla1[[#This Row],[Fecha de Orden]]</f>
        <v>14</v>
      </c>
      <c r="S4119" s="24">
        <f>YEAR(Tabla1[[#This Row],[Fecha de Orden]])</f>
        <v>2023</v>
      </c>
      <c r="T4119" t="str">
        <f>VLOOKUP(Tabla1[[#This Row],[Nombre del Producto]],Tabla2[[Nombre Producto]:[Costo Unitario]],2,FALSE)</f>
        <v>Wicked Choccy's</v>
      </c>
      <c r="U4119" t="str">
        <f>VLOOKUP(Tabla1[[#This Row],[Fábrica]],Tabla3[],4,FALSE)</f>
        <v>Georgia</v>
      </c>
    </row>
    <row r="4120" spans="1:21" x14ac:dyDescent="0.25">
      <c r="A4120" t="s">
        <v>7746</v>
      </c>
      <c r="B4120" s="3">
        <v>45076</v>
      </c>
      <c r="C4120" s="3">
        <v>45087</v>
      </c>
      <c r="D4120" t="s">
        <v>39</v>
      </c>
      <c r="E4120">
        <v>145499</v>
      </c>
      <c r="F4120" t="s">
        <v>19</v>
      </c>
      <c r="G4120" t="s">
        <v>606</v>
      </c>
      <c r="H4120" t="s">
        <v>98</v>
      </c>
      <c r="I4120">
        <v>28403</v>
      </c>
      <c r="J4120" t="s">
        <v>22</v>
      </c>
      <c r="K4120" t="s">
        <v>66</v>
      </c>
      <c r="L4120" t="s">
        <v>33</v>
      </c>
      <c r="M4120" t="s">
        <v>34</v>
      </c>
      <c r="N4120" s="5">
        <v>7.2</v>
      </c>
      <c r="O4120" s="7">
        <v>2</v>
      </c>
      <c r="P4120" s="5">
        <v>4.8</v>
      </c>
      <c r="Q4120" s="5">
        <v>2.4</v>
      </c>
      <c r="R4120" s="22">
        <f>Tabla1[[#This Row],[Fecha de Envío]]-Tabla1[[#This Row],[Fecha de Orden]]</f>
        <v>11</v>
      </c>
      <c r="S4120" s="24">
        <f>YEAR(Tabla1[[#This Row],[Fecha de Orden]])</f>
        <v>2023</v>
      </c>
      <c r="T4120" t="str">
        <f>VLOOKUP(Tabla1[[#This Row],[Nombre del Producto]],Tabla2[[Nombre Producto]:[Costo Unitario]],2,FALSE)</f>
        <v>Lot's O' Nuts</v>
      </c>
      <c r="U4120" t="str">
        <f>VLOOKUP(Tabla1[[#This Row],[Fábrica]],Tabla3[],4,FALSE)</f>
        <v>Arizona</v>
      </c>
    </row>
    <row r="4121" spans="1:21" x14ac:dyDescent="0.25">
      <c r="A4121" t="s">
        <v>1391</v>
      </c>
      <c r="B4121" s="3">
        <v>45077</v>
      </c>
      <c r="C4121" s="3">
        <v>45091</v>
      </c>
      <c r="D4121" t="s">
        <v>18</v>
      </c>
      <c r="E4121">
        <v>150483</v>
      </c>
      <c r="F4121" t="s">
        <v>19</v>
      </c>
      <c r="G4121" t="s">
        <v>193</v>
      </c>
      <c r="H4121" t="s">
        <v>173</v>
      </c>
      <c r="I4121">
        <v>62521</v>
      </c>
      <c r="J4121" t="s">
        <v>22</v>
      </c>
      <c r="K4121" t="s">
        <v>43</v>
      </c>
      <c r="L4121" t="s">
        <v>45</v>
      </c>
      <c r="M4121" t="s">
        <v>46</v>
      </c>
      <c r="N4121" s="5">
        <v>10.47</v>
      </c>
      <c r="O4121" s="7">
        <v>3</v>
      </c>
      <c r="P4121" s="5">
        <v>7.47</v>
      </c>
      <c r="Q4121" s="5">
        <v>3</v>
      </c>
      <c r="R4121" s="22">
        <f>Tabla1[[#This Row],[Fecha de Envío]]-Tabla1[[#This Row],[Fecha de Orden]]</f>
        <v>14</v>
      </c>
      <c r="S4121" s="24">
        <f>YEAR(Tabla1[[#This Row],[Fecha de Orden]])</f>
        <v>2023</v>
      </c>
      <c r="T4121" t="str">
        <f>VLOOKUP(Tabla1[[#This Row],[Nombre del Producto]],Tabla2[[Nombre Producto]:[Costo Unitario]],2,FALSE)</f>
        <v>Lot's O' Nuts</v>
      </c>
      <c r="U4121" t="str">
        <f>VLOOKUP(Tabla1[[#This Row],[Fábrica]],Tabla3[],4,FALSE)</f>
        <v>Arizona</v>
      </c>
    </row>
    <row r="4122" spans="1:21" x14ac:dyDescent="0.25">
      <c r="A4122" t="s">
        <v>1392</v>
      </c>
      <c r="B4122" s="3">
        <v>45077</v>
      </c>
      <c r="C4122" s="3">
        <v>45091</v>
      </c>
      <c r="D4122" t="s">
        <v>18</v>
      </c>
      <c r="E4122">
        <v>150483</v>
      </c>
      <c r="F4122" t="s">
        <v>19</v>
      </c>
      <c r="G4122" t="s">
        <v>193</v>
      </c>
      <c r="H4122" t="s">
        <v>173</v>
      </c>
      <c r="I4122">
        <v>62521</v>
      </c>
      <c r="J4122" t="s">
        <v>22</v>
      </c>
      <c r="K4122" t="s">
        <v>43</v>
      </c>
      <c r="L4122" t="s">
        <v>33</v>
      </c>
      <c r="M4122" t="s">
        <v>34</v>
      </c>
      <c r="N4122" s="5">
        <v>10.8</v>
      </c>
      <c r="O4122" s="7">
        <v>3</v>
      </c>
      <c r="P4122" s="5">
        <v>7.2</v>
      </c>
      <c r="Q4122" s="5">
        <v>3.6</v>
      </c>
      <c r="R4122" s="22">
        <f>Tabla1[[#This Row],[Fecha de Envío]]-Tabla1[[#This Row],[Fecha de Orden]]</f>
        <v>14</v>
      </c>
      <c r="S4122" s="24">
        <f>YEAR(Tabla1[[#This Row],[Fecha de Orden]])</f>
        <v>2023</v>
      </c>
      <c r="T4122" t="str">
        <f>VLOOKUP(Tabla1[[#This Row],[Nombre del Producto]],Tabla2[[Nombre Producto]:[Costo Unitario]],2,FALSE)</f>
        <v>Lot's O' Nuts</v>
      </c>
      <c r="U4122" t="str">
        <f>VLOOKUP(Tabla1[[#This Row],[Fábrica]],Tabla3[],4,FALSE)</f>
        <v>Arizona</v>
      </c>
    </row>
    <row r="4123" spans="1:21" x14ac:dyDescent="0.25">
      <c r="A4123" t="s">
        <v>1393</v>
      </c>
      <c r="B4123" s="3">
        <v>45077</v>
      </c>
      <c r="C4123" s="3">
        <v>45091</v>
      </c>
      <c r="D4123" t="s">
        <v>18</v>
      </c>
      <c r="E4123">
        <v>150483</v>
      </c>
      <c r="F4123" t="s">
        <v>19</v>
      </c>
      <c r="G4123" t="s">
        <v>193</v>
      </c>
      <c r="H4123" t="s">
        <v>173</v>
      </c>
      <c r="I4123">
        <v>62521</v>
      </c>
      <c r="J4123" t="s">
        <v>22</v>
      </c>
      <c r="K4123" t="s">
        <v>43</v>
      </c>
      <c r="L4123" t="s">
        <v>36</v>
      </c>
      <c r="M4123" t="s">
        <v>37</v>
      </c>
      <c r="N4123" s="5">
        <v>13</v>
      </c>
      <c r="O4123" s="7">
        <v>4</v>
      </c>
      <c r="P4123" s="5">
        <v>8.44</v>
      </c>
      <c r="Q4123" s="5">
        <v>4.5599999999999996</v>
      </c>
      <c r="R4123" s="22">
        <f>Tabla1[[#This Row],[Fecha de Envío]]-Tabla1[[#This Row],[Fecha de Orden]]</f>
        <v>14</v>
      </c>
      <c r="S4123" s="24">
        <f>YEAR(Tabla1[[#This Row],[Fecha de Orden]])</f>
        <v>2023</v>
      </c>
      <c r="T4123" t="str">
        <f>VLOOKUP(Tabla1[[#This Row],[Nombre del Producto]],Tabla2[[Nombre Producto]:[Costo Unitario]],2,FALSE)</f>
        <v>Wicked Choccy's</v>
      </c>
      <c r="U4123" t="str">
        <f>VLOOKUP(Tabla1[[#This Row],[Fábrica]],Tabla3[],4,FALSE)</f>
        <v>Georgia</v>
      </c>
    </row>
    <row r="4124" spans="1:21" x14ac:dyDescent="0.25">
      <c r="A4124" t="s">
        <v>6735</v>
      </c>
      <c r="B4124" s="3">
        <v>45077</v>
      </c>
      <c r="C4124" s="3">
        <v>45093</v>
      </c>
      <c r="D4124" t="s">
        <v>18</v>
      </c>
      <c r="E4124">
        <v>168844</v>
      </c>
      <c r="F4124" t="s">
        <v>19</v>
      </c>
      <c r="G4124" t="s">
        <v>30</v>
      </c>
      <c r="H4124" t="s">
        <v>31</v>
      </c>
      <c r="I4124">
        <v>10011</v>
      </c>
      <c r="J4124" t="s">
        <v>22</v>
      </c>
      <c r="K4124" t="s">
        <v>32</v>
      </c>
      <c r="L4124" t="s">
        <v>24</v>
      </c>
      <c r="M4124" t="s">
        <v>25</v>
      </c>
      <c r="N4124" s="5">
        <v>11.25</v>
      </c>
      <c r="O4124" s="7">
        <v>3</v>
      </c>
      <c r="P4124" s="5">
        <v>7.35</v>
      </c>
      <c r="Q4124" s="5">
        <v>3.9</v>
      </c>
      <c r="R4124" s="22">
        <f>Tabla1[[#This Row],[Fecha de Envío]]-Tabla1[[#This Row],[Fecha de Orden]]</f>
        <v>16</v>
      </c>
      <c r="S4124" s="24">
        <f>YEAR(Tabla1[[#This Row],[Fecha de Orden]])</f>
        <v>2023</v>
      </c>
      <c r="T4124" t="str">
        <f>VLOOKUP(Tabla1[[#This Row],[Nombre del Producto]],Tabla2[[Nombre Producto]:[Costo Unitario]],2,FALSE)</f>
        <v>Wicked Choccy's</v>
      </c>
      <c r="U4124" t="str">
        <f>VLOOKUP(Tabla1[[#This Row],[Fábrica]],Tabla3[],4,FALSE)</f>
        <v>Georgia</v>
      </c>
    </row>
    <row r="4125" spans="1:21" x14ac:dyDescent="0.25">
      <c r="A4125" t="s">
        <v>6736</v>
      </c>
      <c r="B4125" s="3">
        <v>45077</v>
      </c>
      <c r="C4125" s="3">
        <v>45093</v>
      </c>
      <c r="D4125" t="s">
        <v>18</v>
      </c>
      <c r="E4125">
        <v>168844</v>
      </c>
      <c r="F4125" t="s">
        <v>19</v>
      </c>
      <c r="G4125" t="s">
        <v>30</v>
      </c>
      <c r="H4125" t="s">
        <v>31</v>
      </c>
      <c r="I4125">
        <v>10011</v>
      </c>
      <c r="J4125" t="s">
        <v>22</v>
      </c>
      <c r="K4125" t="s">
        <v>32</v>
      </c>
      <c r="L4125" t="s">
        <v>33</v>
      </c>
      <c r="M4125" t="s">
        <v>34</v>
      </c>
      <c r="N4125" s="5">
        <v>21.6</v>
      </c>
      <c r="O4125" s="7">
        <v>6</v>
      </c>
      <c r="P4125" s="5">
        <v>14.4</v>
      </c>
      <c r="Q4125" s="5">
        <v>7.2</v>
      </c>
      <c r="R4125" s="22">
        <f>Tabla1[[#This Row],[Fecha de Envío]]-Tabla1[[#This Row],[Fecha de Orden]]</f>
        <v>16</v>
      </c>
      <c r="S4125" s="24">
        <f>YEAR(Tabla1[[#This Row],[Fecha de Orden]])</f>
        <v>2023</v>
      </c>
      <c r="T4125" t="str">
        <f>VLOOKUP(Tabla1[[#This Row],[Nombre del Producto]],Tabla2[[Nombre Producto]:[Costo Unitario]],2,FALSE)</f>
        <v>Lot's O' Nuts</v>
      </c>
      <c r="U4125" t="str">
        <f>VLOOKUP(Tabla1[[#This Row],[Fábrica]],Tabla3[],4,FALSE)</f>
        <v>Arizona</v>
      </c>
    </row>
    <row r="4126" spans="1:21" x14ac:dyDescent="0.25">
      <c r="A4126" t="s">
        <v>3190</v>
      </c>
      <c r="B4126" s="3">
        <v>45079</v>
      </c>
      <c r="C4126" s="3">
        <v>45093</v>
      </c>
      <c r="D4126" t="s">
        <v>18</v>
      </c>
      <c r="E4126">
        <v>119046</v>
      </c>
      <c r="F4126" t="s">
        <v>19</v>
      </c>
      <c r="G4126" t="s">
        <v>124</v>
      </c>
      <c r="H4126" t="s">
        <v>125</v>
      </c>
      <c r="I4126">
        <v>98115</v>
      </c>
      <c r="J4126" t="s">
        <v>22</v>
      </c>
      <c r="K4126" t="s">
        <v>23</v>
      </c>
      <c r="L4126" t="s">
        <v>36</v>
      </c>
      <c r="M4126" t="s">
        <v>37</v>
      </c>
      <c r="N4126" s="5">
        <v>9.75</v>
      </c>
      <c r="O4126" s="7">
        <v>3</v>
      </c>
      <c r="P4126" s="5">
        <v>6.33</v>
      </c>
      <c r="Q4126" s="5">
        <v>3.42</v>
      </c>
      <c r="R4126" s="22">
        <f>Tabla1[[#This Row],[Fecha de Envío]]-Tabla1[[#This Row],[Fecha de Orden]]</f>
        <v>14</v>
      </c>
      <c r="S4126" s="24">
        <f>YEAR(Tabla1[[#This Row],[Fecha de Orden]])</f>
        <v>2023</v>
      </c>
      <c r="T4126" t="str">
        <f>VLOOKUP(Tabla1[[#This Row],[Nombre del Producto]],Tabla2[[Nombre Producto]:[Costo Unitario]],2,FALSE)</f>
        <v>Wicked Choccy's</v>
      </c>
      <c r="U4126" t="str">
        <f>VLOOKUP(Tabla1[[#This Row],[Fábrica]],Tabla3[],4,FALSE)</f>
        <v>Georgia</v>
      </c>
    </row>
    <row r="4127" spans="1:21" x14ac:dyDescent="0.25">
      <c r="A4127" t="s">
        <v>3191</v>
      </c>
      <c r="B4127" s="3">
        <v>45079</v>
      </c>
      <c r="C4127" s="3">
        <v>45093</v>
      </c>
      <c r="D4127" t="s">
        <v>18</v>
      </c>
      <c r="E4127">
        <v>119046</v>
      </c>
      <c r="F4127" t="s">
        <v>19</v>
      </c>
      <c r="G4127" t="s">
        <v>124</v>
      </c>
      <c r="H4127" t="s">
        <v>125</v>
      </c>
      <c r="I4127">
        <v>98115</v>
      </c>
      <c r="J4127" t="s">
        <v>22</v>
      </c>
      <c r="K4127" t="s">
        <v>23</v>
      </c>
      <c r="L4127" t="s">
        <v>33</v>
      </c>
      <c r="M4127" t="s">
        <v>34</v>
      </c>
      <c r="N4127" s="5">
        <v>10.8</v>
      </c>
      <c r="O4127" s="7">
        <v>3</v>
      </c>
      <c r="P4127" s="5">
        <v>7.2</v>
      </c>
      <c r="Q4127" s="5">
        <v>3.6</v>
      </c>
      <c r="R4127" s="22">
        <f>Tabla1[[#This Row],[Fecha de Envío]]-Tabla1[[#This Row],[Fecha de Orden]]</f>
        <v>14</v>
      </c>
      <c r="S4127" s="24">
        <f>YEAR(Tabla1[[#This Row],[Fecha de Orden]])</f>
        <v>2023</v>
      </c>
      <c r="T4127" t="str">
        <f>VLOOKUP(Tabla1[[#This Row],[Nombre del Producto]],Tabla2[[Nombre Producto]:[Costo Unitario]],2,FALSE)</f>
        <v>Lot's O' Nuts</v>
      </c>
      <c r="U4127" t="str">
        <f>VLOOKUP(Tabla1[[#This Row],[Fábrica]],Tabla3[],4,FALSE)</f>
        <v>Arizona</v>
      </c>
    </row>
    <row r="4128" spans="1:21" x14ac:dyDescent="0.25">
      <c r="A4128" t="s">
        <v>5026</v>
      </c>
      <c r="B4128" s="3">
        <v>45079</v>
      </c>
      <c r="C4128" s="3">
        <v>45092</v>
      </c>
      <c r="D4128" t="s">
        <v>39</v>
      </c>
      <c r="E4128">
        <v>128293</v>
      </c>
      <c r="F4128" t="s">
        <v>19</v>
      </c>
      <c r="G4128" t="s">
        <v>144</v>
      </c>
      <c r="H4128" t="s">
        <v>101</v>
      </c>
      <c r="I4128">
        <v>19120</v>
      </c>
      <c r="J4128" t="s">
        <v>22</v>
      </c>
      <c r="K4128" t="s">
        <v>32</v>
      </c>
      <c r="L4128" t="s">
        <v>24</v>
      </c>
      <c r="M4128" t="s">
        <v>25</v>
      </c>
      <c r="N4128" s="5">
        <v>3.75</v>
      </c>
      <c r="O4128" s="7">
        <v>1</v>
      </c>
      <c r="P4128" s="5">
        <v>2.4500000000000002</v>
      </c>
      <c r="Q4128" s="5">
        <v>1.3</v>
      </c>
      <c r="R4128" s="22">
        <f>Tabla1[[#This Row],[Fecha de Envío]]-Tabla1[[#This Row],[Fecha de Orden]]</f>
        <v>13</v>
      </c>
      <c r="S4128" s="24">
        <f>YEAR(Tabla1[[#This Row],[Fecha de Orden]])</f>
        <v>2023</v>
      </c>
      <c r="T4128" t="str">
        <f>VLOOKUP(Tabla1[[#This Row],[Nombre del Producto]],Tabla2[[Nombre Producto]:[Costo Unitario]],2,FALSE)</f>
        <v>Wicked Choccy's</v>
      </c>
      <c r="U4128" t="str">
        <f>VLOOKUP(Tabla1[[#This Row],[Fábrica]],Tabla3[],4,FALSE)</f>
        <v>Georgia</v>
      </c>
    </row>
    <row r="4129" spans="1:21" x14ac:dyDescent="0.25">
      <c r="A4129" t="s">
        <v>2104</v>
      </c>
      <c r="B4129" s="3">
        <v>45080</v>
      </c>
      <c r="C4129" s="3">
        <v>45093</v>
      </c>
      <c r="D4129" t="s">
        <v>71</v>
      </c>
      <c r="E4129">
        <v>164889</v>
      </c>
      <c r="F4129" t="s">
        <v>19</v>
      </c>
      <c r="G4129" t="s">
        <v>53</v>
      </c>
      <c r="H4129" t="s">
        <v>21</v>
      </c>
      <c r="I4129">
        <v>90049</v>
      </c>
      <c r="J4129" t="s">
        <v>22</v>
      </c>
      <c r="K4129" t="s">
        <v>23</v>
      </c>
      <c r="L4129" t="s">
        <v>27</v>
      </c>
      <c r="M4129" t="s">
        <v>28</v>
      </c>
      <c r="N4129" s="5">
        <v>7.2</v>
      </c>
      <c r="O4129" s="7">
        <v>2</v>
      </c>
      <c r="P4129" s="5">
        <v>5</v>
      </c>
      <c r="Q4129" s="5">
        <v>2.2000000000000002</v>
      </c>
      <c r="R4129" s="22">
        <f>Tabla1[[#This Row],[Fecha de Envío]]-Tabla1[[#This Row],[Fecha de Orden]]</f>
        <v>13</v>
      </c>
      <c r="S4129" s="24">
        <f>YEAR(Tabla1[[#This Row],[Fecha de Orden]])</f>
        <v>2023</v>
      </c>
      <c r="T4129" t="str">
        <f>VLOOKUP(Tabla1[[#This Row],[Nombre del Producto]],Tabla2[[Nombre Producto]:[Costo Unitario]],2,FALSE)</f>
        <v>Lot's O' Nuts</v>
      </c>
      <c r="U4129" t="str">
        <f>VLOOKUP(Tabla1[[#This Row],[Fábrica]],Tabla3[],4,FALSE)</f>
        <v>Arizona</v>
      </c>
    </row>
    <row r="4130" spans="1:21" x14ac:dyDescent="0.25">
      <c r="A4130" t="s">
        <v>3352</v>
      </c>
      <c r="B4130" s="3">
        <v>45081</v>
      </c>
      <c r="C4130" s="3">
        <v>45091</v>
      </c>
      <c r="D4130" t="s">
        <v>82</v>
      </c>
      <c r="E4130">
        <v>165848</v>
      </c>
      <c r="F4130" t="s">
        <v>19</v>
      </c>
      <c r="G4130" t="s">
        <v>30</v>
      </c>
      <c r="H4130" t="s">
        <v>31</v>
      </c>
      <c r="I4130">
        <v>10035</v>
      </c>
      <c r="J4130" t="s">
        <v>22</v>
      </c>
      <c r="K4130" t="s">
        <v>32</v>
      </c>
      <c r="L4130" t="s">
        <v>27</v>
      </c>
      <c r="M4130" t="s">
        <v>28</v>
      </c>
      <c r="N4130" s="5">
        <v>3.6</v>
      </c>
      <c r="O4130" s="7">
        <v>1</v>
      </c>
      <c r="P4130" s="5">
        <v>2.5</v>
      </c>
      <c r="Q4130" s="5">
        <v>1.1000000000000001</v>
      </c>
      <c r="R4130" s="22">
        <f>Tabla1[[#This Row],[Fecha de Envío]]-Tabla1[[#This Row],[Fecha de Orden]]</f>
        <v>10</v>
      </c>
      <c r="S4130" s="24">
        <f>YEAR(Tabla1[[#This Row],[Fecha de Orden]])</f>
        <v>2023</v>
      </c>
      <c r="T4130" t="str">
        <f>VLOOKUP(Tabla1[[#This Row],[Nombre del Producto]],Tabla2[[Nombre Producto]:[Costo Unitario]],2,FALSE)</f>
        <v>Lot's O' Nuts</v>
      </c>
      <c r="U4130" t="str">
        <f>VLOOKUP(Tabla1[[#This Row],[Fábrica]],Tabla3[],4,FALSE)</f>
        <v>Arizona</v>
      </c>
    </row>
    <row r="4131" spans="1:21" x14ac:dyDescent="0.25">
      <c r="A4131" t="s">
        <v>3353</v>
      </c>
      <c r="B4131" s="3">
        <v>45081</v>
      </c>
      <c r="C4131" s="3">
        <v>45091</v>
      </c>
      <c r="D4131" t="s">
        <v>82</v>
      </c>
      <c r="E4131">
        <v>165848</v>
      </c>
      <c r="F4131" t="s">
        <v>19</v>
      </c>
      <c r="G4131" t="s">
        <v>30</v>
      </c>
      <c r="H4131" t="s">
        <v>31</v>
      </c>
      <c r="I4131">
        <v>10035</v>
      </c>
      <c r="J4131" t="s">
        <v>22</v>
      </c>
      <c r="K4131" t="s">
        <v>32</v>
      </c>
      <c r="L4131" t="s">
        <v>36</v>
      </c>
      <c r="M4131" t="s">
        <v>37</v>
      </c>
      <c r="N4131" s="5">
        <v>13</v>
      </c>
      <c r="O4131" s="7">
        <v>4</v>
      </c>
      <c r="P4131" s="5">
        <v>8.44</v>
      </c>
      <c r="Q4131" s="5">
        <v>4.5599999999999996</v>
      </c>
      <c r="R4131" s="22">
        <f>Tabla1[[#This Row],[Fecha de Envío]]-Tabla1[[#This Row],[Fecha de Orden]]</f>
        <v>10</v>
      </c>
      <c r="S4131" s="24">
        <f>YEAR(Tabla1[[#This Row],[Fecha de Orden]])</f>
        <v>2023</v>
      </c>
      <c r="T4131" t="str">
        <f>VLOOKUP(Tabla1[[#This Row],[Nombre del Producto]],Tabla2[[Nombre Producto]:[Costo Unitario]],2,FALSE)</f>
        <v>Wicked Choccy's</v>
      </c>
      <c r="U4131" t="str">
        <f>VLOOKUP(Tabla1[[#This Row],[Fábrica]],Tabla3[],4,FALSE)</f>
        <v>Georgia</v>
      </c>
    </row>
    <row r="4132" spans="1:21" x14ac:dyDescent="0.25">
      <c r="A4132" t="s">
        <v>3354</v>
      </c>
      <c r="B4132" s="3">
        <v>45081</v>
      </c>
      <c r="C4132" s="3">
        <v>45091</v>
      </c>
      <c r="D4132" t="s">
        <v>82</v>
      </c>
      <c r="E4132">
        <v>165848</v>
      </c>
      <c r="F4132" t="s">
        <v>19</v>
      </c>
      <c r="G4132" t="s">
        <v>30</v>
      </c>
      <c r="H4132" t="s">
        <v>31</v>
      </c>
      <c r="I4132">
        <v>10035</v>
      </c>
      <c r="J4132" t="s">
        <v>22</v>
      </c>
      <c r="K4132" t="s">
        <v>32</v>
      </c>
      <c r="L4132" t="s">
        <v>45</v>
      </c>
      <c r="M4132" t="s">
        <v>46</v>
      </c>
      <c r="N4132" s="5">
        <v>10.47</v>
      </c>
      <c r="O4132" s="7">
        <v>3</v>
      </c>
      <c r="P4132" s="5">
        <v>7.47</v>
      </c>
      <c r="Q4132" s="5">
        <v>3</v>
      </c>
      <c r="R4132" s="22">
        <f>Tabla1[[#This Row],[Fecha de Envío]]-Tabla1[[#This Row],[Fecha de Orden]]</f>
        <v>10</v>
      </c>
      <c r="S4132" s="24">
        <f>YEAR(Tabla1[[#This Row],[Fecha de Orden]])</f>
        <v>2023</v>
      </c>
      <c r="T4132" t="str">
        <f>VLOOKUP(Tabla1[[#This Row],[Nombre del Producto]],Tabla2[[Nombre Producto]:[Costo Unitario]],2,FALSE)</f>
        <v>Lot's O' Nuts</v>
      </c>
      <c r="U4132" t="str">
        <f>VLOOKUP(Tabla1[[#This Row],[Fábrica]],Tabla3[],4,FALSE)</f>
        <v>Arizona</v>
      </c>
    </row>
    <row r="4133" spans="1:21" x14ac:dyDescent="0.25">
      <c r="A4133" t="s">
        <v>5051</v>
      </c>
      <c r="B4133" s="3">
        <v>45081</v>
      </c>
      <c r="C4133" s="3">
        <v>45093</v>
      </c>
      <c r="D4133" t="s">
        <v>39</v>
      </c>
      <c r="E4133">
        <v>119823</v>
      </c>
      <c r="F4133" t="s">
        <v>19</v>
      </c>
      <c r="G4133" t="s">
        <v>86</v>
      </c>
      <c r="H4133" t="s">
        <v>133</v>
      </c>
      <c r="I4133">
        <v>22153</v>
      </c>
      <c r="J4133" t="s">
        <v>22</v>
      </c>
      <c r="K4133" t="s">
        <v>66</v>
      </c>
      <c r="L4133" t="s">
        <v>45</v>
      </c>
      <c r="M4133" t="s">
        <v>46</v>
      </c>
      <c r="N4133" s="5">
        <v>6.98</v>
      </c>
      <c r="O4133" s="7">
        <v>2</v>
      </c>
      <c r="P4133" s="5">
        <v>4.9800000000000004</v>
      </c>
      <c r="Q4133" s="5">
        <v>2</v>
      </c>
      <c r="R4133" s="22">
        <f>Tabla1[[#This Row],[Fecha de Envío]]-Tabla1[[#This Row],[Fecha de Orden]]</f>
        <v>12</v>
      </c>
      <c r="S4133" s="24">
        <f>YEAR(Tabla1[[#This Row],[Fecha de Orden]])</f>
        <v>2023</v>
      </c>
      <c r="T4133" t="str">
        <f>VLOOKUP(Tabla1[[#This Row],[Nombre del Producto]],Tabla2[[Nombre Producto]:[Costo Unitario]],2,FALSE)</f>
        <v>Lot's O' Nuts</v>
      </c>
      <c r="U4133" t="str">
        <f>VLOOKUP(Tabla1[[#This Row],[Fábrica]],Tabla3[],4,FALSE)</f>
        <v>Arizona</v>
      </c>
    </row>
    <row r="4134" spans="1:21" x14ac:dyDescent="0.25">
      <c r="A4134" t="s">
        <v>5228</v>
      </c>
      <c r="B4134" s="3">
        <v>45081</v>
      </c>
      <c r="C4134" s="3">
        <v>45096</v>
      </c>
      <c r="D4134" t="s">
        <v>71</v>
      </c>
      <c r="E4134">
        <v>157749</v>
      </c>
      <c r="F4134" t="s">
        <v>19</v>
      </c>
      <c r="G4134" t="s">
        <v>239</v>
      </c>
      <c r="H4134" t="s">
        <v>173</v>
      </c>
      <c r="I4134">
        <v>60610</v>
      </c>
      <c r="J4134" t="s">
        <v>22</v>
      </c>
      <c r="K4134" t="s">
        <v>43</v>
      </c>
      <c r="L4134" t="s">
        <v>45</v>
      </c>
      <c r="M4134" t="s">
        <v>46</v>
      </c>
      <c r="N4134" s="5">
        <v>17.45</v>
      </c>
      <c r="O4134" s="7">
        <v>5</v>
      </c>
      <c r="P4134" s="5">
        <v>12.45</v>
      </c>
      <c r="Q4134" s="5">
        <v>5</v>
      </c>
      <c r="R4134" s="22">
        <f>Tabla1[[#This Row],[Fecha de Envío]]-Tabla1[[#This Row],[Fecha de Orden]]</f>
        <v>15</v>
      </c>
      <c r="S4134" s="24">
        <f>YEAR(Tabla1[[#This Row],[Fecha de Orden]])</f>
        <v>2023</v>
      </c>
      <c r="T4134" t="str">
        <f>VLOOKUP(Tabla1[[#This Row],[Nombre del Producto]],Tabla2[[Nombre Producto]:[Costo Unitario]],2,FALSE)</f>
        <v>Lot's O' Nuts</v>
      </c>
      <c r="U4134" t="str">
        <f>VLOOKUP(Tabla1[[#This Row],[Fábrica]],Tabla3[],4,FALSE)</f>
        <v>Arizona</v>
      </c>
    </row>
    <row r="4135" spans="1:21" x14ac:dyDescent="0.25">
      <c r="A4135" t="s">
        <v>5229</v>
      </c>
      <c r="B4135" s="3">
        <v>45081</v>
      </c>
      <c r="C4135" s="3">
        <v>45096</v>
      </c>
      <c r="D4135" t="s">
        <v>71</v>
      </c>
      <c r="E4135">
        <v>157749</v>
      </c>
      <c r="F4135" t="s">
        <v>19</v>
      </c>
      <c r="G4135" t="s">
        <v>239</v>
      </c>
      <c r="H4135" t="s">
        <v>173</v>
      </c>
      <c r="I4135">
        <v>60610</v>
      </c>
      <c r="J4135" t="s">
        <v>22</v>
      </c>
      <c r="K4135" t="s">
        <v>43</v>
      </c>
      <c r="L4135" t="s">
        <v>24</v>
      </c>
      <c r="M4135" t="s">
        <v>25</v>
      </c>
      <c r="N4135" s="5">
        <v>11.25</v>
      </c>
      <c r="O4135" s="7">
        <v>3</v>
      </c>
      <c r="P4135" s="5">
        <v>7.35</v>
      </c>
      <c r="Q4135" s="5">
        <v>3.9</v>
      </c>
      <c r="R4135" s="22">
        <f>Tabla1[[#This Row],[Fecha de Envío]]-Tabla1[[#This Row],[Fecha de Orden]]</f>
        <v>15</v>
      </c>
      <c r="S4135" s="24">
        <f>YEAR(Tabla1[[#This Row],[Fecha de Orden]])</f>
        <v>2023</v>
      </c>
      <c r="T4135" t="str">
        <f>VLOOKUP(Tabla1[[#This Row],[Nombre del Producto]],Tabla2[[Nombre Producto]:[Costo Unitario]],2,FALSE)</f>
        <v>Wicked Choccy's</v>
      </c>
      <c r="U4135" t="str">
        <f>VLOOKUP(Tabla1[[#This Row],[Fábrica]],Tabla3[],4,FALSE)</f>
        <v>Georgia</v>
      </c>
    </row>
    <row r="4136" spans="1:21" x14ac:dyDescent="0.25">
      <c r="A4136" t="s">
        <v>5230</v>
      </c>
      <c r="B4136" s="3">
        <v>45081</v>
      </c>
      <c r="C4136" s="3">
        <v>45096</v>
      </c>
      <c r="D4136" t="s">
        <v>71</v>
      </c>
      <c r="E4136">
        <v>157749</v>
      </c>
      <c r="F4136" t="s">
        <v>19</v>
      </c>
      <c r="G4136" t="s">
        <v>239</v>
      </c>
      <c r="H4136" t="s">
        <v>173</v>
      </c>
      <c r="I4136">
        <v>60610</v>
      </c>
      <c r="J4136" t="s">
        <v>22</v>
      </c>
      <c r="K4136" t="s">
        <v>43</v>
      </c>
      <c r="L4136" t="s">
        <v>27</v>
      </c>
      <c r="M4136" t="s">
        <v>28</v>
      </c>
      <c r="N4136" s="5">
        <v>18</v>
      </c>
      <c r="O4136" s="7">
        <v>5</v>
      </c>
      <c r="P4136" s="5">
        <v>12.5</v>
      </c>
      <c r="Q4136" s="5">
        <v>5.5</v>
      </c>
      <c r="R4136" s="22">
        <f>Tabla1[[#This Row],[Fecha de Envío]]-Tabla1[[#This Row],[Fecha de Orden]]</f>
        <v>15</v>
      </c>
      <c r="S4136" s="24">
        <f>YEAR(Tabla1[[#This Row],[Fecha de Orden]])</f>
        <v>2023</v>
      </c>
      <c r="T4136" t="str">
        <f>VLOOKUP(Tabla1[[#This Row],[Nombre del Producto]],Tabla2[[Nombre Producto]:[Costo Unitario]],2,FALSE)</f>
        <v>Lot's O' Nuts</v>
      </c>
      <c r="U4136" t="str">
        <f>VLOOKUP(Tabla1[[#This Row],[Fábrica]],Tabla3[],4,FALSE)</f>
        <v>Arizona</v>
      </c>
    </row>
    <row r="4137" spans="1:21" x14ac:dyDescent="0.25">
      <c r="A4137" t="s">
        <v>5231</v>
      </c>
      <c r="B4137" s="3">
        <v>45081</v>
      </c>
      <c r="C4137" s="3">
        <v>45096</v>
      </c>
      <c r="D4137" t="s">
        <v>71</v>
      </c>
      <c r="E4137">
        <v>157749</v>
      </c>
      <c r="F4137" t="s">
        <v>19</v>
      </c>
      <c r="G4137" t="s">
        <v>239</v>
      </c>
      <c r="H4137" t="s">
        <v>173</v>
      </c>
      <c r="I4137">
        <v>60610</v>
      </c>
      <c r="J4137" t="s">
        <v>22</v>
      </c>
      <c r="K4137" t="s">
        <v>43</v>
      </c>
      <c r="L4137" t="s">
        <v>36</v>
      </c>
      <c r="M4137" t="s">
        <v>37</v>
      </c>
      <c r="N4137" s="5">
        <v>6.5</v>
      </c>
      <c r="O4137" s="7">
        <v>2</v>
      </c>
      <c r="P4137" s="5">
        <v>4.22</v>
      </c>
      <c r="Q4137" s="5">
        <v>2.2799999999999998</v>
      </c>
      <c r="R4137" s="22">
        <f>Tabla1[[#This Row],[Fecha de Envío]]-Tabla1[[#This Row],[Fecha de Orden]]</f>
        <v>15</v>
      </c>
      <c r="S4137" s="24">
        <f>YEAR(Tabla1[[#This Row],[Fecha de Orden]])</f>
        <v>2023</v>
      </c>
      <c r="T4137" t="str">
        <f>VLOOKUP(Tabla1[[#This Row],[Nombre del Producto]],Tabla2[[Nombre Producto]:[Costo Unitario]],2,FALSE)</f>
        <v>Wicked Choccy's</v>
      </c>
      <c r="U4137" t="str">
        <f>VLOOKUP(Tabla1[[#This Row],[Fábrica]],Tabla3[],4,FALSE)</f>
        <v>Georgia</v>
      </c>
    </row>
    <row r="4138" spans="1:21" x14ac:dyDescent="0.25">
      <c r="A4138" t="s">
        <v>5232</v>
      </c>
      <c r="B4138" s="3">
        <v>45081</v>
      </c>
      <c r="C4138" s="3">
        <v>45096</v>
      </c>
      <c r="D4138" t="s">
        <v>71</v>
      </c>
      <c r="E4138">
        <v>157749</v>
      </c>
      <c r="F4138" t="s">
        <v>19</v>
      </c>
      <c r="G4138" t="s">
        <v>239</v>
      </c>
      <c r="H4138" t="s">
        <v>173</v>
      </c>
      <c r="I4138">
        <v>60610</v>
      </c>
      <c r="J4138" t="s">
        <v>22</v>
      </c>
      <c r="K4138" t="s">
        <v>43</v>
      </c>
      <c r="L4138" t="s">
        <v>33</v>
      </c>
      <c r="M4138" t="s">
        <v>34</v>
      </c>
      <c r="N4138" s="5">
        <v>7.2</v>
      </c>
      <c r="O4138" s="7">
        <v>2</v>
      </c>
      <c r="P4138" s="5">
        <v>4.8</v>
      </c>
      <c r="Q4138" s="5">
        <v>2.4</v>
      </c>
      <c r="R4138" s="22">
        <f>Tabla1[[#This Row],[Fecha de Envío]]-Tabla1[[#This Row],[Fecha de Orden]]</f>
        <v>15</v>
      </c>
      <c r="S4138" s="24">
        <f>YEAR(Tabla1[[#This Row],[Fecha de Orden]])</f>
        <v>2023</v>
      </c>
      <c r="T4138" t="str">
        <f>VLOOKUP(Tabla1[[#This Row],[Nombre del Producto]],Tabla2[[Nombre Producto]:[Costo Unitario]],2,FALSE)</f>
        <v>Lot's O' Nuts</v>
      </c>
      <c r="U4138" t="str">
        <f>VLOOKUP(Tabla1[[#This Row],[Fábrica]],Tabla3[],4,FALSE)</f>
        <v>Arizona</v>
      </c>
    </row>
    <row r="4139" spans="1:21" x14ac:dyDescent="0.25">
      <c r="A4139" t="s">
        <v>1883</v>
      </c>
      <c r="B4139" s="3">
        <v>45082</v>
      </c>
      <c r="C4139" s="3">
        <v>45094</v>
      </c>
      <c r="D4139" t="s">
        <v>39</v>
      </c>
      <c r="E4139">
        <v>110982</v>
      </c>
      <c r="F4139" t="s">
        <v>19</v>
      </c>
      <c r="G4139" t="s">
        <v>1884</v>
      </c>
      <c r="H4139" t="s">
        <v>21</v>
      </c>
      <c r="I4139">
        <v>95051</v>
      </c>
      <c r="J4139" t="s">
        <v>22</v>
      </c>
      <c r="K4139" t="s">
        <v>23</v>
      </c>
      <c r="L4139" t="s">
        <v>36</v>
      </c>
      <c r="M4139" t="s">
        <v>37</v>
      </c>
      <c r="N4139" s="5">
        <v>13</v>
      </c>
      <c r="O4139" s="7">
        <v>4</v>
      </c>
      <c r="P4139" s="5">
        <v>8.44</v>
      </c>
      <c r="Q4139" s="5">
        <v>4.5599999999999996</v>
      </c>
      <c r="R4139" s="22">
        <f>Tabla1[[#This Row],[Fecha de Envío]]-Tabla1[[#This Row],[Fecha de Orden]]</f>
        <v>12</v>
      </c>
      <c r="S4139" s="24">
        <f>YEAR(Tabla1[[#This Row],[Fecha de Orden]])</f>
        <v>2023</v>
      </c>
      <c r="T4139" t="str">
        <f>VLOOKUP(Tabla1[[#This Row],[Nombre del Producto]],Tabla2[[Nombre Producto]:[Costo Unitario]],2,FALSE)</f>
        <v>Wicked Choccy's</v>
      </c>
      <c r="U4139" t="str">
        <f>VLOOKUP(Tabla1[[#This Row],[Fábrica]],Tabla3[],4,FALSE)</f>
        <v>Georgia</v>
      </c>
    </row>
    <row r="4140" spans="1:21" x14ac:dyDescent="0.25">
      <c r="A4140" t="s">
        <v>1885</v>
      </c>
      <c r="B4140" s="3">
        <v>45082</v>
      </c>
      <c r="C4140" s="3">
        <v>45094</v>
      </c>
      <c r="D4140" t="s">
        <v>39</v>
      </c>
      <c r="E4140">
        <v>110982</v>
      </c>
      <c r="F4140" t="s">
        <v>19</v>
      </c>
      <c r="G4140" t="s">
        <v>1884</v>
      </c>
      <c r="H4140" t="s">
        <v>21</v>
      </c>
      <c r="I4140">
        <v>95051</v>
      </c>
      <c r="J4140" t="s">
        <v>22</v>
      </c>
      <c r="K4140" t="s">
        <v>23</v>
      </c>
      <c r="L4140" t="s">
        <v>33</v>
      </c>
      <c r="M4140" t="s">
        <v>34</v>
      </c>
      <c r="N4140" s="5">
        <v>21.6</v>
      </c>
      <c r="O4140" s="7">
        <v>6</v>
      </c>
      <c r="P4140" s="5">
        <v>14.4</v>
      </c>
      <c r="Q4140" s="5">
        <v>7.2</v>
      </c>
      <c r="R4140" s="22">
        <f>Tabla1[[#This Row],[Fecha de Envío]]-Tabla1[[#This Row],[Fecha de Orden]]</f>
        <v>12</v>
      </c>
      <c r="S4140" s="24">
        <f>YEAR(Tabla1[[#This Row],[Fecha de Orden]])</f>
        <v>2023</v>
      </c>
      <c r="T4140" t="str">
        <f>VLOOKUP(Tabla1[[#This Row],[Nombre del Producto]],Tabla2[[Nombre Producto]:[Costo Unitario]],2,FALSE)</f>
        <v>Lot's O' Nuts</v>
      </c>
      <c r="U4140" t="str">
        <f>VLOOKUP(Tabla1[[#This Row],[Fábrica]],Tabla3[],4,FALSE)</f>
        <v>Arizona</v>
      </c>
    </row>
    <row r="4141" spans="1:21" x14ac:dyDescent="0.25">
      <c r="A4141" t="s">
        <v>4631</v>
      </c>
      <c r="B4141" s="3">
        <v>45082</v>
      </c>
      <c r="C4141" s="3">
        <v>45098</v>
      </c>
      <c r="D4141" t="s">
        <v>18</v>
      </c>
      <c r="E4141">
        <v>165169</v>
      </c>
      <c r="F4141" t="s">
        <v>19</v>
      </c>
      <c r="G4141" t="s">
        <v>1028</v>
      </c>
      <c r="H4141" t="s">
        <v>1209</v>
      </c>
      <c r="I4141">
        <v>19711</v>
      </c>
      <c r="J4141" t="s">
        <v>22</v>
      </c>
      <c r="K4141" t="s">
        <v>32</v>
      </c>
      <c r="L4141" t="s">
        <v>36</v>
      </c>
      <c r="M4141" t="s">
        <v>37</v>
      </c>
      <c r="N4141" s="5">
        <v>6.5</v>
      </c>
      <c r="O4141" s="7">
        <v>2</v>
      </c>
      <c r="P4141" s="5">
        <v>4.22</v>
      </c>
      <c r="Q4141" s="5">
        <v>2.2799999999999998</v>
      </c>
      <c r="R4141" s="22">
        <f>Tabla1[[#This Row],[Fecha de Envío]]-Tabla1[[#This Row],[Fecha de Orden]]</f>
        <v>16</v>
      </c>
      <c r="S4141" s="24">
        <f>YEAR(Tabla1[[#This Row],[Fecha de Orden]])</f>
        <v>2023</v>
      </c>
      <c r="T4141" t="str">
        <f>VLOOKUP(Tabla1[[#This Row],[Nombre del Producto]],Tabla2[[Nombre Producto]:[Costo Unitario]],2,FALSE)</f>
        <v>Wicked Choccy's</v>
      </c>
      <c r="U4141" t="str">
        <f>VLOOKUP(Tabla1[[#This Row],[Fábrica]],Tabla3[],4,FALSE)</f>
        <v>Georgia</v>
      </c>
    </row>
    <row r="4142" spans="1:21" x14ac:dyDescent="0.25">
      <c r="A4142" t="s">
        <v>4886</v>
      </c>
      <c r="B4142" s="3">
        <v>45082</v>
      </c>
      <c r="C4142" s="3">
        <v>45096</v>
      </c>
      <c r="D4142" t="s">
        <v>18</v>
      </c>
      <c r="E4142">
        <v>134908</v>
      </c>
      <c r="F4142" t="s">
        <v>19</v>
      </c>
      <c r="G4142" t="s">
        <v>144</v>
      </c>
      <c r="H4142" t="s">
        <v>101</v>
      </c>
      <c r="I4142">
        <v>19134</v>
      </c>
      <c r="J4142" t="s">
        <v>22</v>
      </c>
      <c r="K4142" t="s">
        <v>32</v>
      </c>
      <c r="L4142" t="s">
        <v>24</v>
      </c>
      <c r="M4142" t="s">
        <v>25</v>
      </c>
      <c r="N4142" s="5">
        <v>11.25</v>
      </c>
      <c r="O4142" s="7">
        <v>3</v>
      </c>
      <c r="P4142" s="5">
        <v>7.35</v>
      </c>
      <c r="Q4142" s="5">
        <v>3.9</v>
      </c>
      <c r="R4142" s="22">
        <f>Tabla1[[#This Row],[Fecha de Envío]]-Tabla1[[#This Row],[Fecha de Orden]]</f>
        <v>14</v>
      </c>
      <c r="S4142" s="24">
        <f>YEAR(Tabla1[[#This Row],[Fecha de Orden]])</f>
        <v>2023</v>
      </c>
      <c r="T4142" t="str">
        <f>VLOOKUP(Tabla1[[#This Row],[Nombre del Producto]],Tabla2[[Nombre Producto]:[Costo Unitario]],2,FALSE)</f>
        <v>Wicked Choccy's</v>
      </c>
      <c r="U4142" t="str">
        <f>VLOOKUP(Tabla1[[#This Row],[Fábrica]],Tabla3[],4,FALSE)</f>
        <v>Georgia</v>
      </c>
    </row>
    <row r="4143" spans="1:21" x14ac:dyDescent="0.25">
      <c r="A4143" t="s">
        <v>4887</v>
      </c>
      <c r="B4143" s="3">
        <v>45082</v>
      </c>
      <c r="C4143" s="3">
        <v>45096</v>
      </c>
      <c r="D4143" t="s">
        <v>18</v>
      </c>
      <c r="E4143">
        <v>134908</v>
      </c>
      <c r="F4143" t="s">
        <v>19</v>
      </c>
      <c r="G4143" t="s">
        <v>144</v>
      </c>
      <c r="H4143" t="s">
        <v>101</v>
      </c>
      <c r="I4143">
        <v>19134</v>
      </c>
      <c r="J4143" t="s">
        <v>22</v>
      </c>
      <c r="K4143" t="s">
        <v>32</v>
      </c>
      <c r="L4143" t="s">
        <v>27</v>
      </c>
      <c r="M4143" t="s">
        <v>28</v>
      </c>
      <c r="N4143" s="5">
        <v>14.4</v>
      </c>
      <c r="O4143" s="7">
        <v>4</v>
      </c>
      <c r="P4143" s="5">
        <v>10</v>
      </c>
      <c r="Q4143" s="5">
        <v>4.4000000000000004</v>
      </c>
      <c r="R4143" s="22">
        <f>Tabla1[[#This Row],[Fecha de Envío]]-Tabla1[[#This Row],[Fecha de Orden]]</f>
        <v>14</v>
      </c>
      <c r="S4143" s="24">
        <f>YEAR(Tabla1[[#This Row],[Fecha de Orden]])</f>
        <v>2023</v>
      </c>
      <c r="T4143" t="str">
        <f>VLOOKUP(Tabla1[[#This Row],[Nombre del Producto]],Tabla2[[Nombre Producto]:[Costo Unitario]],2,FALSE)</f>
        <v>Lot's O' Nuts</v>
      </c>
      <c r="U4143" t="str">
        <f>VLOOKUP(Tabla1[[#This Row],[Fábrica]],Tabla3[],4,FALSE)</f>
        <v>Arizona</v>
      </c>
    </row>
    <row r="4144" spans="1:21" x14ac:dyDescent="0.25">
      <c r="A4144" t="s">
        <v>5014</v>
      </c>
      <c r="B4144" s="3">
        <v>45082</v>
      </c>
      <c r="C4144" s="3">
        <v>45096</v>
      </c>
      <c r="D4144" t="s">
        <v>18</v>
      </c>
      <c r="E4144">
        <v>149671</v>
      </c>
      <c r="F4144" t="s">
        <v>19</v>
      </c>
      <c r="G4144" t="s">
        <v>124</v>
      </c>
      <c r="H4144" t="s">
        <v>125</v>
      </c>
      <c r="I4144">
        <v>98105</v>
      </c>
      <c r="J4144" t="s">
        <v>22</v>
      </c>
      <c r="K4144" t="s">
        <v>23</v>
      </c>
      <c r="L4144" t="s">
        <v>33</v>
      </c>
      <c r="M4144" t="s">
        <v>34</v>
      </c>
      <c r="N4144" s="5">
        <v>21.6</v>
      </c>
      <c r="O4144" s="7">
        <v>6</v>
      </c>
      <c r="P4144" s="5">
        <v>14.4</v>
      </c>
      <c r="Q4144" s="5">
        <v>7.2</v>
      </c>
      <c r="R4144" s="22">
        <f>Tabla1[[#This Row],[Fecha de Envío]]-Tabla1[[#This Row],[Fecha de Orden]]</f>
        <v>14</v>
      </c>
      <c r="S4144" s="24">
        <f>YEAR(Tabla1[[#This Row],[Fecha de Orden]])</f>
        <v>2023</v>
      </c>
      <c r="T4144" t="str">
        <f>VLOOKUP(Tabla1[[#This Row],[Nombre del Producto]],Tabla2[[Nombre Producto]:[Costo Unitario]],2,FALSE)</f>
        <v>Lot's O' Nuts</v>
      </c>
      <c r="U4144" t="str">
        <f>VLOOKUP(Tabla1[[#This Row],[Fábrica]],Tabla3[],4,FALSE)</f>
        <v>Arizona</v>
      </c>
    </row>
    <row r="4145" spans="1:21" x14ac:dyDescent="0.25">
      <c r="A4145" t="s">
        <v>1928</v>
      </c>
      <c r="B4145" s="3">
        <v>45083</v>
      </c>
      <c r="C4145" s="3">
        <v>45094</v>
      </c>
      <c r="D4145" t="s">
        <v>39</v>
      </c>
      <c r="E4145">
        <v>167472</v>
      </c>
      <c r="F4145" t="s">
        <v>19</v>
      </c>
      <c r="G4145" t="s">
        <v>1929</v>
      </c>
      <c r="H4145" t="s">
        <v>1911</v>
      </c>
      <c r="I4145">
        <v>72209</v>
      </c>
      <c r="J4145" t="s">
        <v>22</v>
      </c>
      <c r="K4145" t="s">
        <v>66</v>
      </c>
      <c r="L4145" t="s">
        <v>45</v>
      </c>
      <c r="M4145" t="s">
        <v>46</v>
      </c>
      <c r="N4145" s="5">
        <v>10.47</v>
      </c>
      <c r="O4145" s="7">
        <v>3</v>
      </c>
      <c r="P4145" s="5">
        <v>7.47</v>
      </c>
      <c r="Q4145" s="5">
        <v>3</v>
      </c>
      <c r="R4145" s="22">
        <f>Tabla1[[#This Row],[Fecha de Envío]]-Tabla1[[#This Row],[Fecha de Orden]]</f>
        <v>11</v>
      </c>
      <c r="S4145" s="24">
        <f>YEAR(Tabla1[[#This Row],[Fecha de Orden]])</f>
        <v>2023</v>
      </c>
      <c r="T4145" t="str">
        <f>VLOOKUP(Tabla1[[#This Row],[Nombre del Producto]],Tabla2[[Nombre Producto]:[Costo Unitario]],2,FALSE)</f>
        <v>Lot's O' Nuts</v>
      </c>
      <c r="U4145" t="str">
        <f>VLOOKUP(Tabla1[[#This Row],[Fábrica]],Tabla3[],4,FALSE)</f>
        <v>Arizona</v>
      </c>
    </row>
    <row r="4146" spans="1:21" x14ac:dyDescent="0.25">
      <c r="A4146" t="s">
        <v>1930</v>
      </c>
      <c r="B4146" s="3">
        <v>45083</v>
      </c>
      <c r="C4146" s="3">
        <v>45094</v>
      </c>
      <c r="D4146" t="s">
        <v>39</v>
      </c>
      <c r="E4146">
        <v>167472</v>
      </c>
      <c r="F4146" t="s">
        <v>19</v>
      </c>
      <c r="G4146" t="s">
        <v>1929</v>
      </c>
      <c r="H4146" t="s">
        <v>1911</v>
      </c>
      <c r="I4146">
        <v>72209</v>
      </c>
      <c r="J4146" t="s">
        <v>22</v>
      </c>
      <c r="K4146" t="s">
        <v>66</v>
      </c>
      <c r="L4146" t="s">
        <v>36</v>
      </c>
      <c r="M4146" t="s">
        <v>37</v>
      </c>
      <c r="N4146" s="5">
        <v>9.75</v>
      </c>
      <c r="O4146" s="7">
        <v>3</v>
      </c>
      <c r="P4146" s="5">
        <v>6.33</v>
      </c>
      <c r="Q4146" s="5">
        <v>3.42</v>
      </c>
      <c r="R4146" s="22">
        <f>Tabla1[[#This Row],[Fecha de Envío]]-Tabla1[[#This Row],[Fecha de Orden]]</f>
        <v>11</v>
      </c>
      <c r="S4146" s="24">
        <f>YEAR(Tabla1[[#This Row],[Fecha de Orden]])</f>
        <v>2023</v>
      </c>
      <c r="T4146" t="str">
        <f>VLOOKUP(Tabla1[[#This Row],[Nombre del Producto]],Tabla2[[Nombre Producto]:[Costo Unitario]],2,FALSE)</f>
        <v>Wicked Choccy's</v>
      </c>
      <c r="U4146" t="str">
        <f>VLOOKUP(Tabla1[[#This Row],[Fábrica]],Tabla3[],4,FALSE)</f>
        <v>Georgia</v>
      </c>
    </row>
    <row r="4147" spans="1:21" x14ac:dyDescent="0.25">
      <c r="A4147" t="s">
        <v>1931</v>
      </c>
      <c r="B4147" s="3">
        <v>45083</v>
      </c>
      <c r="C4147" s="3">
        <v>45094</v>
      </c>
      <c r="D4147" t="s">
        <v>39</v>
      </c>
      <c r="E4147">
        <v>167472</v>
      </c>
      <c r="F4147" t="s">
        <v>19</v>
      </c>
      <c r="G4147" t="s">
        <v>1929</v>
      </c>
      <c r="H4147" t="s">
        <v>1911</v>
      </c>
      <c r="I4147">
        <v>72209</v>
      </c>
      <c r="J4147" t="s">
        <v>22</v>
      </c>
      <c r="K4147" t="s">
        <v>66</v>
      </c>
      <c r="L4147" t="s">
        <v>27</v>
      </c>
      <c r="M4147" t="s">
        <v>28</v>
      </c>
      <c r="N4147" s="5">
        <v>10.8</v>
      </c>
      <c r="O4147" s="7">
        <v>3</v>
      </c>
      <c r="P4147" s="5">
        <v>7.5</v>
      </c>
      <c r="Q4147" s="5">
        <v>3.3</v>
      </c>
      <c r="R4147" s="22">
        <f>Tabla1[[#This Row],[Fecha de Envío]]-Tabla1[[#This Row],[Fecha de Orden]]</f>
        <v>11</v>
      </c>
      <c r="S4147" s="24">
        <f>YEAR(Tabla1[[#This Row],[Fecha de Orden]])</f>
        <v>2023</v>
      </c>
      <c r="T4147" t="str">
        <f>VLOOKUP(Tabla1[[#This Row],[Nombre del Producto]],Tabla2[[Nombre Producto]:[Costo Unitario]],2,FALSE)</f>
        <v>Lot's O' Nuts</v>
      </c>
      <c r="U4147" t="str">
        <f>VLOOKUP(Tabla1[[#This Row],[Fábrica]],Tabla3[],4,FALSE)</f>
        <v>Arizona</v>
      </c>
    </row>
    <row r="4148" spans="1:21" x14ac:dyDescent="0.25">
      <c r="A4148" t="s">
        <v>2385</v>
      </c>
      <c r="B4148" s="3">
        <v>45083</v>
      </c>
      <c r="C4148" s="3">
        <v>45094</v>
      </c>
      <c r="D4148" t="s">
        <v>39</v>
      </c>
      <c r="E4148">
        <v>127369</v>
      </c>
      <c r="F4148" t="s">
        <v>19</v>
      </c>
      <c r="G4148" t="s">
        <v>105</v>
      </c>
      <c r="H4148" t="s">
        <v>106</v>
      </c>
      <c r="I4148">
        <v>1852</v>
      </c>
      <c r="J4148" t="s">
        <v>22</v>
      </c>
      <c r="K4148" t="s">
        <v>32</v>
      </c>
      <c r="L4148" t="s">
        <v>36</v>
      </c>
      <c r="M4148" t="s">
        <v>37</v>
      </c>
      <c r="N4148" s="5">
        <v>16.25</v>
      </c>
      <c r="O4148" s="7">
        <v>5</v>
      </c>
      <c r="P4148" s="5">
        <v>10.55</v>
      </c>
      <c r="Q4148" s="5">
        <v>5.7</v>
      </c>
      <c r="R4148" s="22">
        <f>Tabla1[[#This Row],[Fecha de Envío]]-Tabla1[[#This Row],[Fecha de Orden]]</f>
        <v>11</v>
      </c>
      <c r="S4148" s="24">
        <f>YEAR(Tabla1[[#This Row],[Fecha de Orden]])</f>
        <v>2023</v>
      </c>
      <c r="T4148" t="str">
        <f>VLOOKUP(Tabla1[[#This Row],[Nombre del Producto]],Tabla2[[Nombre Producto]:[Costo Unitario]],2,FALSE)</f>
        <v>Wicked Choccy's</v>
      </c>
      <c r="U4148" t="str">
        <f>VLOOKUP(Tabla1[[#This Row],[Fábrica]],Tabla3[],4,FALSE)</f>
        <v>Georgia</v>
      </c>
    </row>
    <row r="4149" spans="1:21" x14ac:dyDescent="0.25">
      <c r="A4149" t="s">
        <v>5619</v>
      </c>
      <c r="B4149" s="3">
        <v>45083</v>
      </c>
      <c r="C4149" s="3">
        <v>45097</v>
      </c>
      <c r="D4149" t="s">
        <v>18</v>
      </c>
      <c r="E4149">
        <v>112830</v>
      </c>
      <c r="F4149" t="s">
        <v>19</v>
      </c>
      <c r="G4149" t="s">
        <v>297</v>
      </c>
      <c r="H4149" t="s">
        <v>210</v>
      </c>
      <c r="I4149">
        <v>45014</v>
      </c>
      <c r="J4149" t="s">
        <v>22</v>
      </c>
      <c r="K4149" t="s">
        <v>32</v>
      </c>
      <c r="L4149" t="s">
        <v>45</v>
      </c>
      <c r="M4149" t="s">
        <v>46</v>
      </c>
      <c r="N4149" s="5">
        <v>10.47</v>
      </c>
      <c r="O4149" s="7">
        <v>3</v>
      </c>
      <c r="P4149" s="5">
        <v>7.47</v>
      </c>
      <c r="Q4149" s="5">
        <v>3</v>
      </c>
      <c r="R4149" s="22">
        <f>Tabla1[[#This Row],[Fecha de Envío]]-Tabla1[[#This Row],[Fecha de Orden]]</f>
        <v>14</v>
      </c>
      <c r="S4149" s="24">
        <f>YEAR(Tabla1[[#This Row],[Fecha de Orden]])</f>
        <v>2023</v>
      </c>
      <c r="T4149" t="str">
        <f>VLOOKUP(Tabla1[[#This Row],[Nombre del Producto]],Tabla2[[Nombre Producto]:[Costo Unitario]],2,FALSE)</f>
        <v>Lot's O' Nuts</v>
      </c>
      <c r="U4149" t="str">
        <f>VLOOKUP(Tabla1[[#This Row],[Fábrica]],Tabla3[],4,FALSE)</f>
        <v>Arizona</v>
      </c>
    </row>
    <row r="4150" spans="1:21" x14ac:dyDescent="0.25">
      <c r="A4150" t="s">
        <v>5620</v>
      </c>
      <c r="B4150" s="3">
        <v>45083</v>
      </c>
      <c r="C4150" s="3">
        <v>45097</v>
      </c>
      <c r="D4150" t="s">
        <v>18</v>
      </c>
      <c r="E4150">
        <v>112830</v>
      </c>
      <c r="F4150" t="s">
        <v>19</v>
      </c>
      <c r="G4150" t="s">
        <v>297</v>
      </c>
      <c r="H4150" t="s">
        <v>210</v>
      </c>
      <c r="I4150">
        <v>45014</v>
      </c>
      <c r="J4150" t="s">
        <v>22</v>
      </c>
      <c r="K4150" t="s">
        <v>32</v>
      </c>
      <c r="L4150" t="s">
        <v>24</v>
      </c>
      <c r="M4150" t="s">
        <v>25</v>
      </c>
      <c r="N4150" s="5">
        <v>7.5</v>
      </c>
      <c r="O4150" s="7">
        <v>2</v>
      </c>
      <c r="P4150" s="5">
        <v>4.9000000000000004</v>
      </c>
      <c r="Q4150" s="5">
        <v>2.6</v>
      </c>
      <c r="R4150" s="22">
        <f>Tabla1[[#This Row],[Fecha de Envío]]-Tabla1[[#This Row],[Fecha de Orden]]</f>
        <v>14</v>
      </c>
      <c r="S4150" s="24">
        <f>YEAR(Tabla1[[#This Row],[Fecha de Orden]])</f>
        <v>2023</v>
      </c>
      <c r="T4150" t="str">
        <f>VLOOKUP(Tabla1[[#This Row],[Nombre del Producto]],Tabla2[[Nombre Producto]:[Costo Unitario]],2,FALSE)</f>
        <v>Wicked Choccy's</v>
      </c>
      <c r="U4150" t="str">
        <f>VLOOKUP(Tabla1[[#This Row],[Fábrica]],Tabla3[],4,FALSE)</f>
        <v>Georgia</v>
      </c>
    </row>
    <row r="4151" spans="1:21" x14ac:dyDescent="0.25">
      <c r="A4151" t="s">
        <v>5972</v>
      </c>
      <c r="B4151" s="3">
        <v>45083</v>
      </c>
      <c r="C4151" s="3">
        <v>45098</v>
      </c>
      <c r="D4151" t="s">
        <v>18</v>
      </c>
      <c r="E4151">
        <v>160717</v>
      </c>
      <c r="F4151" t="s">
        <v>19</v>
      </c>
      <c r="G4151" t="s">
        <v>1239</v>
      </c>
      <c r="H4151" t="s">
        <v>21</v>
      </c>
      <c r="I4151">
        <v>93101</v>
      </c>
      <c r="J4151" t="s">
        <v>22</v>
      </c>
      <c r="K4151" t="s">
        <v>23</v>
      </c>
      <c r="L4151" t="s">
        <v>33</v>
      </c>
      <c r="M4151" t="s">
        <v>34</v>
      </c>
      <c r="N4151" s="5">
        <v>7.2</v>
      </c>
      <c r="O4151" s="7">
        <v>2</v>
      </c>
      <c r="P4151" s="5">
        <v>4.8</v>
      </c>
      <c r="Q4151" s="5">
        <v>2.4</v>
      </c>
      <c r="R4151" s="22">
        <f>Tabla1[[#This Row],[Fecha de Envío]]-Tabla1[[#This Row],[Fecha de Orden]]</f>
        <v>15</v>
      </c>
      <c r="S4151" s="24">
        <f>YEAR(Tabla1[[#This Row],[Fecha de Orden]])</f>
        <v>2023</v>
      </c>
      <c r="T4151" t="str">
        <f>VLOOKUP(Tabla1[[#This Row],[Nombre del Producto]],Tabla2[[Nombre Producto]:[Costo Unitario]],2,FALSE)</f>
        <v>Lot's O' Nuts</v>
      </c>
      <c r="U4151" t="str">
        <f>VLOOKUP(Tabla1[[#This Row],[Fábrica]],Tabla3[],4,FALSE)</f>
        <v>Arizona</v>
      </c>
    </row>
    <row r="4152" spans="1:21" x14ac:dyDescent="0.25">
      <c r="A4152" t="s">
        <v>5973</v>
      </c>
      <c r="B4152" s="3">
        <v>45083</v>
      </c>
      <c r="C4152" s="3">
        <v>45098</v>
      </c>
      <c r="D4152" t="s">
        <v>18</v>
      </c>
      <c r="E4152">
        <v>160717</v>
      </c>
      <c r="F4152" t="s">
        <v>19</v>
      </c>
      <c r="G4152" t="s">
        <v>1239</v>
      </c>
      <c r="H4152" t="s">
        <v>21</v>
      </c>
      <c r="I4152">
        <v>93101</v>
      </c>
      <c r="J4152" t="s">
        <v>22</v>
      </c>
      <c r="K4152" t="s">
        <v>23</v>
      </c>
      <c r="L4152" t="s">
        <v>36</v>
      </c>
      <c r="M4152" t="s">
        <v>37</v>
      </c>
      <c r="N4152" s="5">
        <v>29.25</v>
      </c>
      <c r="O4152" s="7">
        <v>9</v>
      </c>
      <c r="P4152" s="5">
        <v>18.989999999999998</v>
      </c>
      <c r="Q4152" s="5">
        <v>10.26</v>
      </c>
      <c r="R4152" s="22">
        <f>Tabla1[[#This Row],[Fecha de Envío]]-Tabla1[[#This Row],[Fecha de Orden]]</f>
        <v>15</v>
      </c>
      <c r="S4152" s="24">
        <f>YEAR(Tabla1[[#This Row],[Fecha de Orden]])</f>
        <v>2023</v>
      </c>
      <c r="T4152" t="str">
        <f>VLOOKUP(Tabla1[[#This Row],[Nombre del Producto]],Tabla2[[Nombre Producto]:[Costo Unitario]],2,FALSE)</f>
        <v>Wicked Choccy's</v>
      </c>
      <c r="U4152" t="str">
        <f>VLOOKUP(Tabla1[[#This Row],[Fábrica]],Tabla3[],4,FALSE)</f>
        <v>Georgia</v>
      </c>
    </row>
    <row r="4153" spans="1:21" x14ac:dyDescent="0.25">
      <c r="A4153" t="s">
        <v>5974</v>
      </c>
      <c r="B4153" s="3">
        <v>45083</v>
      </c>
      <c r="C4153" s="3">
        <v>45098</v>
      </c>
      <c r="D4153" t="s">
        <v>18</v>
      </c>
      <c r="E4153">
        <v>160717</v>
      </c>
      <c r="F4153" t="s">
        <v>19</v>
      </c>
      <c r="G4153" t="s">
        <v>1239</v>
      </c>
      <c r="H4153" t="s">
        <v>21</v>
      </c>
      <c r="I4153">
        <v>93101</v>
      </c>
      <c r="J4153" t="s">
        <v>22</v>
      </c>
      <c r="K4153" t="s">
        <v>23</v>
      </c>
      <c r="L4153" t="s">
        <v>24</v>
      </c>
      <c r="M4153" t="s">
        <v>25</v>
      </c>
      <c r="N4153" s="5">
        <v>11.25</v>
      </c>
      <c r="O4153" s="7">
        <v>3</v>
      </c>
      <c r="P4153" s="5">
        <v>7.35</v>
      </c>
      <c r="Q4153" s="5">
        <v>3.9</v>
      </c>
      <c r="R4153" s="22">
        <f>Tabla1[[#This Row],[Fecha de Envío]]-Tabla1[[#This Row],[Fecha de Orden]]</f>
        <v>15</v>
      </c>
      <c r="S4153" s="24">
        <f>YEAR(Tabla1[[#This Row],[Fecha de Orden]])</f>
        <v>2023</v>
      </c>
      <c r="T4153" t="str">
        <f>VLOOKUP(Tabla1[[#This Row],[Nombre del Producto]],Tabla2[[Nombre Producto]:[Costo Unitario]],2,FALSE)</f>
        <v>Wicked Choccy's</v>
      </c>
      <c r="U4153" t="str">
        <f>VLOOKUP(Tabla1[[#This Row],[Fábrica]],Tabla3[],4,FALSE)</f>
        <v>Georgia</v>
      </c>
    </row>
    <row r="4154" spans="1:21" x14ac:dyDescent="0.25">
      <c r="A4154" t="s">
        <v>7372</v>
      </c>
      <c r="B4154" s="3">
        <v>45083</v>
      </c>
      <c r="C4154" s="3">
        <v>45099</v>
      </c>
      <c r="D4154" t="s">
        <v>18</v>
      </c>
      <c r="E4154">
        <v>155971</v>
      </c>
      <c r="F4154" t="s">
        <v>19</v>
      </c>
      <c r="G4154" t="s">
        <v>53</v>
      </c>
      <c r="H4154" t="s">
        <v>21</v>
      </c>
      <c r="I4154">
        <v>90036</v>
      </c>
      <c r="J4154" t="s">
        <v>22</v>
      </c>
      <c r="K4154" t="s">
        <v>23</v>
      </c>
      <c r="L4154" t="s">
        <v>36</v>
      </c>
      <c r="M4154" t="s">
        <v>37</v>
      </c>
      <c r="N4154" s="5">
        <v>22.75</v>
      </c>
      <c r="O4154" s="7">
        <v>7</v>
      </c>
      <c r="P4154" s="5">
        <v>14.77</v>
      </c>
      <c r="Q4154" s="5">
        <v>7.98</v>
      </c>
      <c r="R4154" s="22">
        <f>Tabla1[[#This Row],[Fecha de Envío]]-Tabla1[[#This Row],[Fecha de Orden]]</f>
        <v>16</v>
      </c>
      <c r="S4154" s="24">
        <f>YEAR(Tabla1[[#This Row],[Fecha de Orden]])</f>
        <v>2023</v>
      </c>
      <c r="T4154" t="str">
        <f>VLOOKUP(Tabla1[[#This Row],[Nombre del Producto]],Tabla2[[Nombre Producto]:[Costo Unitario]],2,FALSE)</f>
        <v>Wicked Choccy's</v>
      </c>
      <c r="U4154" t="str">
        <f>VLOOKUP(Tabla1[[#This Row],[Fábrica]],Tabla3[],4,FALSE)</f>
        <v>Georgia</v>
      </c>
    </row>
    <row r="4155" spans="1:21" x14ac:dyDescent="0.25">
      <c r="A4155" t="s">
        <v>7373</v>
      </c>
      <c r="B4155" s="3">
        <v>45083</v>
      </c>
      <c r="C4155" s="3">
        <v>45099</v>
      </c>
      <c r="D4155" t="s">
        <v>18</v>
      </c>
      <c r="E4155">
        <v>155971</v>
      </c>
      <c r="F4155" t="s">
        <v>19</v>
      </c>
      <c r="G4155" t="s">
        <v>53</v>
      </c>
      <c r="H4155" t="s">
        <v>21</v>
      </c>
      <c r="I4155">
        <v>90036</v>
      </c>
      <c r="J4155" t="s">
        <v>223</v>
      </c>
      <c r="K4155" t="s">
        <v>23</v>
      </c>
      <c r="L4155" t="s">
        <v>7374</v>
      </c>
      <c r="M4155" t="s">
        <v>7375</v>
      </c>
      <c r="N4155" s="5">
        <v>22.5</v>
      </c>
      <c r="O4155" s="7">
        <v>5</v>
      </c>
      <c r="P4155" s="5">
        <v>17.5</v>
      </c>
      <c r="Q4155" s="5">
        <v>5</v>
      </c>
      <c r="R4155" s="22">
        <f>Tabla1[[#This Row],[Fecha de Envío]]-Tabla1[[#This Row],[Fecha de Orden]]</f>
        <v>16</v>
      </c>
      <c r="S4155" s="24">
        <f>YEAR(Tabla1[[#This Row],[Fecha de Orden]])</f>
        <v>2023</v>
      </c>
      <c r="T4155" t="str">
        <f>VLOOKUP(Tabla1[[#This Row],[Nombre del Producto]],Tabla2[[Nombre Producto]:[Costo Unitario]],2,FALSE)</f>
        <v>The Other Factory</v>
      </c>
      <c r="U4155" t="str">
        <f>VLOOKUP(Tabla1[[#This Row],[Fábrica]],Tabla3[],4,FALSE)</f>
        <v>Tennessee</v>
      </c>
    </row>
    <row r="4156" spans="1:21" x14ac:dyDescent="0.25">
      <c r="A4156" t="s">
        <v>7386</v>
      </c>
      <c r="B4156" s="3">
        <v>45083</v>
      </c>
      <c r="C4156" s="3">
        <v>45100</v>
      </c>
      <c r="D4156" t="s">
        <v>18</v>
      </c>
      <c r="E4156">
        <v>125318</v>
      </c>
      <c r="F4156" t="s">
        <v>19</v>
      </c>
      <c r="G4156" t="s">
        <v>239</v>
      </c>
      <c r="H4156" t="s">
        <v>173</v>
      </c>
      <c r="I4156">
        <v>60610</v>
      </c>
      <c r="J4156" t="s">
        <v>22</v>
      </c>
      <c r="K4156" t="s">
        <v>43</v>
      </c>
      <c r="L4156" t="s">
        <v>45</v>
      </c>
      <c r="M4156" t="s">
        <v>46</v>
      </c>
      <c r="N4156" s="5">
        <v>13.96</v>
      </c>
      <c r="O4156" s="7">
        <v>4</v>
      </c>
      <c r="P4156" s="5">
        <v>9.9600000000000009</v>
      </c>
      <c r="Q4156" s="5">
        <v>4</v>
      </c>
      <c r="R4156" s="22">
        <f>Tabla1[[#This Row],[Fecha de Envío]]-Tabla1[[#This Row],[Fecha de Orden]]</f>
        <v>17</v>
      </c>
      <c r="S4156" s="24">
        <f>YEAR(Tabla1[[#This Row],[Fecha de Orden]])</f>
        <v>2023</v>
      </c>
      <c r="T4156" t="str">
        <f>VLOOKUP(Tabla1[[#This Row],[Nombre del Producto]],Tabla2[[Nombre Producto]:[Costo Unitario]],2,FALSE)</f>
        <v>Lot's O' Nuts</v>
      </c>
      <c r="U4156" t="str">
        <f>VLOOKUP(Tabla1[[#This Row],[Fábrica]],Tabla3[],4,FALSE)</f>
        <v>Arizona</v>
      </c>
    </row>
    <row r="4157" spans="1:21" x14ac:dyDescent="0.25">
      <c r="A4157" t="s">
        <v>7849</v>
      </c>
      <c r="B4157" s="3">
        <v>45083</v>
      </c>
      <c r="C4157" s="3">
        <v>45096</v>
      </c>
      <c r="D4157" t="s">
        <v>71</v>
      </c>
      <c r="E4157">
        <v>108350</v>
      </c>
      <c r="F4157" t="s">
        <v>19</v>
      </c>
      <c r="G4157" t="s">
        <v>105</v>
      </c>
      <c r="H4157" t="s">
        <v>106</v>
      </c>
      <c r="I4157">
        <v>1852</v>
      </c>
      <c r="J4157" t="s">
        <v>148</v>
      </c>
      <c r="K4157" t="s">
        <v>32</v>
      </c>
      <c r="L4157" t="s">
        <v>445</v>
      </c>
      <c r="M4157" t="s">
        <v>446</v>
      </c>
      <c r="N4157" s="5">
        <v>13</v>
      </c>
      <c r="O4157" s="7">
        <v>4</v>
      </c>
      <c r="P4157" s="5">
        <v>1</v>
      </c>
      <c r="Q4157" s="5">
        <v>12</v>
      </c>
      <c r="R4157" s="22">
        <f>Tabla1[[#This Row],[Fecha de Envío]]-Tabla1[[#This Row],[Fecha de Orden]]</f>
        <v>13</v>
      </c>
      <c r="S4157" s="24">
        <f>YEAR(Tabla1[[#This Row],[Fecha de Orden]])</f>
        <v>2023</v>
      </c>
      <c r="T4157" t="str">
        <f>VLOOKUP(Tabla1[[#This Row],[Nombre del Producto]],Tabla2[[Nombre Producto]:[Costo Unitario]],2,FALSE)</f>
        <v>The Other Factory</v>
      </c>
      <c r="U4157" t="str">
        <f>VLOOKUP(Tabla1[[#This Row],[Fábrica]],Tabla3[],4,FALSE)</f>
        <v>Tennessee</v>
      </c>
    </row>
    <row r="4158" spans="1:21" x14ac:dyDescent="0.25">
      <c r="A4158" t="s">
        <v>3521</v>
      </c>
      <c r="B4158" s="3">
        <v>45084</v>
      </c>
      <c r="C4158" s="3">
        <v>45098</v>
      </c>
      <c r="D4158" t="s">
        <v>18</v>
      </c>
      <c r="E4158">
        <v>103163</v>
      </c>
      <c r="F4158" t="s">
        <v>19</v>
      </c>
      <c r="G4158" t="s">
        <v>866</v>
      </c>
      <c r="H4158" t="s">
        <v>21</v>
      </c>
      <c r="I4158">
        <v>93309</v>
      </c>
      <c r="J4158" t="s">
        <v>22</v>
      </c>
      <c r="K4158" t="s">
        <v>23</v>
      </c>
      <c r="L4158" t="s">
        <v>45</v>
      </c>
      <c r="M4158" t="s">
        <v>46</v>
      </c>
      <c r="N4158" s="5">
        <v>3.49</v>
      </c>
      <c r="O4158" s="7">
        <v>1</v>
      </c>
      <c r="P4158" s="5">
        <v>2.4900000000000002</v>
      </c>
      <c r="Q4158" s="5">
        <v>1</v>
      </c>
      <c r="R4158" s="22">
        <f>Tabla1[[#This Row],[Fecha de Envío]]-Tabla1[[#This Row],[Fecha de Orden]]</f>
        <v>14</v>
      </c>
      <c r="S4158" s="24">
        <f>YEAR(Tabla1[[#This Row],[Fecha de Orden]])</f>
        <v>2023</v>
      </c>
      <c r="T4158" t="str">
        <f>VLOOKUP(Tabla1[[#This Row],[Nombre del Producto]],Tabla2[[Nombre Producto]:[Costo Unitario]],2,FALSE)</f>
        <v>Lot's O' Nuts</v>
      </c>
      <c r="U4158" t="str">
        <f>VLOOKUP(Tabla1[[#This Row],[Fábrica]],Tabla3[],4,FALSE)</f>
        <v>Arizona</v>
      </c>
    </row>
    <row r="4159" spans="1:21" x14ac:dyDescent="0.25">
      <c r="A4159" t="s">
        <v>7460</v>
      </c>
      <c r="B4159" s="3">
        <v>45084</v>
      </c>
      <c r="C4159" s="3">
        <v>45097</v>
      </c>
      <c r="D4159" t="s">
        <v>39</v>
      </c>
      <c r="E4159">
        <v>120558</v>
      </c>
      <c r="F4159" t="s">
        <v>19</v>
      </c>
      <c r="G4159" t="s">
        <v>30</v>
      </c>
      <c r="H4159" t="s">
        <v>31</v>
      </c>
      <c r="I4159">
        <v>10035</v>
      </c>
      <c r="J4159" t="s">
        <v>22</v>
      </c>
      <c r="K4159" t="s">
        <v>32</v>
      </c>
      <c r="L4159" t="s">
        <v>36</v>
      </c>
      <c r="M4159" t="s">
        <v>37</v>
      </c>
      <c r="N4159" s="5">
        <v>16.25</v>
      </c>
      <c r="O4159" s="7">
        <v>5</v>
      </c>
      <c r="P4159" s="5">
        <v>10.55</v>
      </c>
      <c r="Q4159" s="5">
        <v>5.7</v>
      </c>
      <c r="R4159" s="22">
        <f>Tabla1[[#This Row],[Fecha de Envío]]-Tabla1[[#This Row],[Fecha de Orden]]</f>
        <v>13</v>
      </c>
      <c r="S4159" s="24">
        <f>YEAR(Tabla1[[#This Row],[Fecha de Orden]])</f>
        <v>2023</v>
      </c>
      <c r="T4159" t="str">
        <f>VLOOKUP(Tabla1[[#This Row],[Nombre del Producto]],Tabla2[[Nombre Producto]:[Costo Unitario]],2,FALSE)</f>
        <v>Wicked Choccy's</v>
      </c>
      <c r="U4159" t="str">
        <f>VLOOKUP(Tabla1[[#This Row],[Fábrica]],Tabla3[],4,FALSE)</f>
        <v>Georgia</v>
      </c>
    </row>
    <row r="4160" spans="1:21" x14ac:dyDescent="0.25">
      <c r="A4160" t="s">
        <v>7712</v>
      </c>
      <c r="B4160" s="3">
        <v>45084</v>
      </c>
      <c r="C4160" s="3">
        <v>45098</v>
      </c>
      <c r="D4160" t="s">
        <v>18</v>
      </c>
      <c r="E4160">
        <v>107475</v>
      </c>
      <c r="F4160" t="s">
        <v>19</v>
      </c>
      <c r="G4160" t="s">
        <v>144</v>
      </c>
      <c r="H4160" t="s">
        <v>101</v>
      </c>
      <c r="I4160">
        <v>19120</v>
      </c>
      <c r="J4160" t="s">
        <v>22</v>
      </c>
      <c r="K4160" t="s">
        <v>32</v>
      </c>
      <c r="L4160" t="s">
        <v>33</v>
      </c>
      <c r="M4160" t="s">
        <v>34</v>
      </c>
      <c r="N4160" s="5">
        <v>21.6</v>
      </c>
      <c r="O4160" s="7">
        <v>6</v>
      </c>
      <c r="P4160" s="5">
        <v>14.4</v>
      </c>
      <c r="Q4160" s="5">
        <v>7.2</v>
      </c>
      <c r="R4160" s="22">
        <f>Tabla1[[#This Row],[Fecha de Envío]]-Tabla1[[#This Row],[Fecha de Orden]]</f>
        <v>14</v>
      </c>
      <c r="S4160" s="24">
        <f>YEAR(Tabla1[[#This Row],[Fecha de Orden]])</f>
        <v>2023</v>
      </c>
      <c r="T4160" t="str">
        <f>VLOOKUP(Tabla1[[#This Row],[Nombre del Producto]],Tabla2[[Nombre Producto]:[Costo Unitario]],2,FALSE)</f>
        <v>Lot's O' Nuts</v>
      </c>
      <c r="U4160" t="str">
        <f>VLOOKUP(Tabla1[[#This Row],[Fábrica]],Tabla3[],4,FALSE)</f>
        <v>Arizona</v>
      </c>
    </row>
    <row r="4161" spans="1:21" x14ac:dyDescent="0.25">
      <c r="A4161" t="s">
        <v>1147</v>
      </c>
      <c r="B4161" s="3">
        <v>45086</v>
      </c>
      <c r="C4161" s="3">
        <v>45103</v>
      </c>
      <c r="D4161" t="s">
        <v>18</v>
      </c>
      <c r="E4161">
        <v>154662</v>
      </c>
      <c r="F4161" t="s">
        <v>19</v>
      </c>
      <c r="G4161" t="s">
        <v>50</v>
      </c>
      <c r="H4161" t="s">
        <v>51</v>
      </c>
      <c r="I4161">
        <v>55407</v>
      </c>
      <c r="J4161" t="s">
        <v>22</v>
      </c>
      <c r="K4161" t="s">
        <v>43</v>
      </c>
      <c r="L4161" t="s">
        <v>27</v>
      </c>
      <c r="M4161" t="s">
        <v>28</v>
      </c>
      <c r="N4161" s="5">
        <v>10.8</v>
      </c>
      <c r="O4161" s="7">
        <v>3</v>
      </c>
      <c r="P4161" s="5">
        <v>7.5</v>
      </c>
      <c r="Q4161" s="5">
        <v>3.3</v>
      </c>
      <c r="R4161" s="22">
        <f>Tabla1[[#This Row],[Fecha de Envío]]-Tabla1[[#This Row],[Fecha de Orden]]</f>
        <v>17</v>
      </c>
      <c r="S4161" s="24">
        <f>YEAR(Tabla1[[#This Row],[Fecha de Orden]])</f>
        <v>2023</v>
      </c>
      <c r="T4161" t="str">
        <f>VLOOKUP(Tabla1[[#This Row],[Nombre del Producto]],Tabla2[[Nombre Producto]:[Costo Unitario]],2,FALSE)</f>
        <v>Lot's O' Nuts</v>
      </c>
      <c r="U4161" t="str">
        <f>VLOOKUP(Tabla1[[#This Row],[Fábrica]],Tabla3[],4,FALSE)</f>
        <v>Arizona</v>
      </c>
    </row>
    <row r="4162" spans="1:21" x14ac:dyDescent="0.25">
      <c r="A4162" t="s">
        <v>2409</v>
      </c>
      <c r="B4162" s="3">
        <v>45086</v>
      </c>
      <c r="C4162" s="3">
        <v>45101</v>
      </c>
      <c r="D4162" t="s">
        <v>18</v>
      </c>
      <c r="E4162">
        <v>122448</v>
      </c>
      <c r="F4162" t="s">
        <v>19</v>
      </c>
      <c r="G4162" t="s">
        <v>20</v>
      </c>
      <c r="H4162" t="s">
        <v>21</v>
      </c>
      <c r="I4162">
        <v>94109</v>
      </c>
      <c r="J4162" t="s">
        <v>22</v>
      </c>
      <c r="K4162" t="s">
        <v>23</v>
      </c>
      <c r="L4162" t="s">
        <v>27</v>
      </c>
      <c r="M4162" t="s">
        <v>28</v>
      </c>
      <c r="N4162" s="5">
        <v>10.8</v>
      </c>
      <c r="O4162" s="7">
        <v>3</v>
      </c>
      <c r="P4162" s="5">
        <v>7.5</v>
      </c>
      <c r="Q4162" s="5">
        <v>3.3</v>
      </c>
      <c r="R4162" s="22">
        <f>Tabla1[[#This Row],[Fecha de Envío]]-Tabla1[[#This Row],[Fecha de Orden]]</f>
        <v>15</v>
      </c>
      <c r="S4162" s="24">
        <f>YEAR(Tabla1[[#This Row],[Fecha de Orden]])</f>
        <v>2023</v>
      </c>
      <c r="T4162" t="str">
        <f>VLOOKUP(Tabla1[[#This Row],[Nombre del Producto]],Tabla2[[Nombre Producto]:[Costo Unitario]],2,FALSE)</f>
        <v>Lot's O' Nuts</v>
      </c>
      <c r="U4162" t="str">
        <f>VLOOKUP(Tabla1[[#This Row],[Fábrica]],Tabla3[],4,FALSE)</f>
        <v>Arizona</v>
      </c>
    </row>
    <row r="4163" spans="1:21" x14ac:dyDescent="0.25">
      <c r="A4163" t="s">
        <v>3768</v>
      </c>
      <c r="B4163" s="3">
        <v>45086</v>
      </c>
      <c r="C4163" s="3">
        <v>45102</v>
      </c>
      <c r="D4163" t="s">
        <v>18</v>
      </c>
      <c r="E4163">
        <v>139710</v>
      </c>
      <c r="F4163" t="s">
        <v>19</v>
      </c>
      <c r="G4163" t="s">
        <v>53</v>
      </c>
      <c r="H4163" t="s">
        <v>21</v>
      </c>
      <c r="I4163">
        <v>90045</v>
      </c>
      <c r="J4163" t="s">
        <v>22</v>
      </c>
      <c r="K4163" t="s">
        <v>23</v>
      </c>
      <c r="L4163" t="s">
        <v>45</v>
      </c>
      <c r="M4163" t="s">
        <v>46</v>
      </c>
      <c r="N4163" s="5">
        <v>10.47</v>
      </c>
      <c r="O4163" s="7">
        <v>3</v>
      </c>
      <c r="P4163" s="5">
        <v>7.47</v>
      </c>
      <c r="Q4163" s="5">
        <v>3</v>
      </c>
      <c r="R4163" s="22">
        <f>Tabla1[[#This Row],[Fecha de Envío]]-Tabla1[[#This Row],[Fecha de Orden]]</f>
        <v>16</v>
      </c>
      <c r="S4163" s="24">
        <f>YEAR(Tabla1[[#This Row],[Fecha de Orden]])</f>
        <v>2023</v>
      </c>
      <c r="T4163" t="str">
        <f>VLOOKUP(Tabla1[[#This Row],[Nombre del Producto]],Tabla2[[Nombre Producto]:[Costo Unitario]],2,FALSE)</f>
        <v>Lot's O' Nuts</v>
      </c>
      <c r="U4163" t="str">
        <f>VLOOKUP(Tabla1[[#This Row],[Fábrica]],Tabla3[],4,FALSE)</f>
        <v>Arizona</v>
      </c>
    </row>
    <row r="4164" spans="1:21" x14ac:dyDescent="0.25">
      <c r="A4164" t="s">
        <v>8688</v>
      </c>
      <c r="B4164" s="3">
        <v>45086</v>
      </c>
      <c r="C4164" s="3">
        <v>45099</v>
      </c>
      <c r="D4164" t="s">
        <v>39</v>
      </c>
      <c r="E4164">
        <v>147368</v>
      </c>
      <c r="F4164" t="s">
        <v>19</v>
      </c>
      <c r="G4164" t="s">
        <v>4183</v>
      </c>
      <c r="H4164" t="s">
        <v>255</v>
      </c>
      <c r="I4164">
        <v>32303</v>
      </c>
      <c r="J4164" t="s">
        <v>22</v>
      </c>
      <c r="K4164" t="s">
        <v>66</v>
      </c>
      <c r="L4164" t="s">
        <v>45</v>
      </c>
      <c r="M4164" t="s">
        <v>46</v>
      </c>
      <c r="N4164" s="5">
        <v>6.98</v>
      </c>
      <c r="O4164" s="7">
        <v>2</v>
      </c>
      <c r="P4164" s="5">
        <v>4.9800000000000004</v>
      </c>
      <c r="Q4164" s="5">
        <v>2</v>
      </c>
      <c r="R4164" s="22">
        <f>Tabla1[[#This Row],[Fecha de Envío]]-Tabla1[[#This Row],[Fecha de Orden]]</f>
        <v>13</v>
      </c>
      <c r="S4164" s="24">
        <f>YEAR(Tabla1[[#This Row],[Fecha de Orden]])</f>
        <v>2023</v>
      </c>
      <c r="T4164" t="str">
        <f>VLOOKUP(Tabla1[[#This Row],[Nombre del Producto]],Tabla2[[Nombre Producto]:[Costo Unitario]],2,FALSE)</f>
        <v>Lot's O' Nuts</v>
      </c>
      <c r="U4164" t="str">
        <f>VLOOKUP(Tabla1[[#This Row],[Fábrica]],Tabla3[],4,FALSE)</f>
        <v>Arizona</v>
      </c>
    </row>
    <row r="4165" spans="1:21" x14ac:dyDescent="0.25">
      <c r="A4165" t="s">
        <v>4152</v>
      </c>
      <c r="B4165" s="3">
        <v>45087</v>
      </c>
      <c r="C4165" s="3">
        <v>45099</v>
      </c>
      <c r="D4165" t="s">
        <v>39</v>
      </c>
      <c r="E4165">
        <v>121993</v>
      </c>
      <c r="F4165" t="s">
        <v>19</v>
      </c>
      <c r="G4165" t="s">
        <v>144</v>
      </c>
      <c r="H4165" t="s">
        <v>101</v>
      </c>
      <c r="I4165">
        <v>19140</v>
      </c>
      <c r="J4165" t="s">
        <v>22</v>
      </c>
      <c r="K4165" t="s">
        <v>32</v>
      </c>
      <c r="L4165" t="s">
        <v>33</v>
      </c>
      <c r="M4165" t="s">
        <v>34</v>
      </c>
      <c r="N4165" s="5">
        <v>28.8</v>
      </c>
      <c r="O4165" s="7">
        <v>8</v>
      </c>
      <c r="P4165" s="5">
        <v>19.2</v>
      </c>
      <c r="Q4165" s="5">
        <v>9.6</v>
      </c>
      <c r="R4165" s="22">
        <f>Tabla1[[#This Row],[Fecha de Envío]]-Tabla1[[#This Row],[Fecha de Orden]]</f>
        <v>12</v>
      </c>
      <c r="S4165" s="24">
        <f>YEAR(Tabla1[[#This Row],[Fecha de Orden]])</f>
        <v>2023</v>
      </c>
      <c r="T4165" t="str">
        <f>VLOOKUP(Tabla1[[#This Row],[Nombre del Producto]],Tabla2[[Nombre Producto]:[Costo Unitario]],2,FALSE)</f>
        <v>Lot's O' Nuts</v>
      </c>
      <c r="U4165" t="str">
        <f>VLOOKUP(Tabla1[[#This Row],[Fábrica]],Tabla3[],4,FALSE)</f>
        <v>Arizona</v>
      </c>
    </row>
    <row r="4166" spans="1:21" x14ac:dyDescent="0.25">
      <c r="A4166" t="s">
        <v>6884</v>
      </c>
      <c r="B4166" s="3">
        <v>45087</v>
      </c>
      <c r="C4166" s="3">
        <v>45102</v>
      </c>
      <c r="D4166" t="s">
        <v>18</v>
      </c>
      <c r="E4166">
        <v>113243</v>
      </c>
      <c r="F4166" t="s">
        <v>19</v>
      </c>
      <c r="G4166" t="s">
        <v>53</v>
      </c>
      <c r="H4166" t="s">
        <v>21</v>
      </c>
      <c r="I4166">
        <v>90045</v>
      </c>
      <c r="J4166" t="s">
        <v>22</v>
      </c>
      <c r="K4166" t="s">
        <v>23</v>
      </c>
      <c r="L4166" t="s">
        <v>24</v>
      </c>
      <c r="M4166" t="s">
        <v>25</v>
      </c>
      <c r="N4166" s="5">
        <v>15</v>
      </c>
      <c r="O4166" s="7">
        <v>4</v>
      </c>
      <c r="P4166" s="5">
        <v>9.8000000000000007</v>
      </c>
      <c r="Q4166" s="5">
        <v>5.2</v>
      </c>
      <c r="R4166" s="22">
        <f>Tabla1[[#This Row],[Fecha de Envío]]-Tabla1[[#This Row],[Fecha de Orden]]</f>
        <v>15</v>
      </c>
      <c r="S4166" s="24">
        <f>YEAR(Tabla1[[#This Row],[Fecha de Orden]])</f>
        <v>2023</v>
      </c>
      <c r="T4166" t="str">
        <f>VLOOKUP(Tabla1[[#This Row],[Nombre del Producto]],Tabla2[[Nombre Producto]:[Costo Unitario]],2,FALSE)</f>
        <v>Wicked Choccy's</v>
      </c>
      <c r="U4166" t="str">
        <f>VLOOKUP(Tabla1[[#This Row],[Fábrica]],Tabla3[],4,FALSE)</f>
        <v>Georgia</v>
      </c>
    </row>
    <row r="4167" spans="1:21" x14ac:dyDescent="0.25">
      <c r="A4167" t="s">
        <v>6885</v>
      </c>
      <c r="B4167" s="3">
        <v>45087</v>
      </c>
      <c r="C4167" s="3">
        <v>45102</v>
      </c>
      <c r="D4167" t="s">
        <v>18</v>
      </c>
      <c r="E4167">
        <v>113243</v>
      </c>
      <c r="F4167" t="s">
        <v>19</v>
      </c>
      <c r="G4167" t="s">
        <v>53</v>
      </c>
      <c r="H4167" t="s">
        <v>21</v>
      </c>
      <c r="I4167">
        <v>90045</v>
      </c>
      <c r="J4167" t="s">
        <v>22</v>
      </c>
      <c r="K4167" t="s">
        <v>23</v>
      </c>
      <c r="L4167" t="s">
        <v>36</v>
      </c>
      <c r="M4167" t="s">
        <v>37</v>
      </c>
      <c r="N4167" s="5">
        <v>16.25</v>
      </c>
      <c r="O4167" s="7">
        <v>5</v>
      </c>
      <c r="P4167" s="5">
        <v>10.55</v>
      </c>
      <c r="Q4167" s="5">
        <v>5.7</v>
      </c>
      <c r="R4167" s="22">
        <f>Tabla1[[#This Row],[Fecha de Envío]]-Tabla1[[#This Row],[Fecha de Orden]]</f>
        <v>15</v>
      </c>
      <c r="S4167" s="24">
        <f>YEAR(Tabla1[[#This Row],[Fecha de Orden]])</f>
        <v>2023</v>
      </c>
      <c r="T4167" t="str">
        <f>VLOOKUP(Tabla1[[#This Row],[Nombre del Producto]],Tabla2[[Nombre Producto]:[Costo Unitario]],2,FALSE)</f>
        <v>Wicked Choccy's</v>
      </c>
      <c r="U4167" t="str">
        <f>VLOOKUP(Tabla1[[#This Row],[Fábrica]],Tabla3[],4,FALSE)</f>
        <v>Georgia</v>
      </c>
    </row>
    <row r="4168" spans="1:21" x14ac:dyDescent="0.25">
      <c r="A4168" t="s">
        <v>3393</v>
      </c>
      <c r="B4168" s="3">
        <v>45088</v>
      </c>
      <c r="C4168" s="3">
        <v>45100</v>
      </c>
      <c r="D4168" t="s">
        <v>71</v>
      </c>
      <c r="E4168">
        <v>127775</v>
      </c>
      <c r="F4168" t="s">
        <v>19</v>
      </c>
      <c r="G4168" t="s">
        <v>30</v>
      </c>
      <c r="H4168" t="s">
        <v>31</v>
      </c>
      <c r="I4168">
        <v>10035</v>
      </c>
      <c r="J4168" t="s">
        <v>22</v>
      </c>
      <c r="K4168" t="s">
        <v>32</v>
      </c>
      <c r="L4168" t="s">
        <v>33</v>
      </c>
      <c r="M4168" t="s">
        <v>34</v>
      </c>
      <c r="N4168" s="5">
        <v>10.8</v>
      </c>
      <c r="O4168" s="7">
        <v>3</v>
      </c>
      <c r="P4168" s="5">
        <v>7.2</v>
      </c>
      <c r="Q4168" s="5">
        <v>3.6</v>
      </c>
      <c r="R4168" s="22">
        <f>Tabla1[[#This Row],[Fecha de Envío]]-Tabla1[[#This Row],[Fecha de Orden]]</f>
        <v>12</v>
      </c>
      <c r="S4168" s="24">
        <f>YEAR(Tabla1[[#This Row],[Fecha de Orden]])</f>
        <v>2023</v>
      </c>
      <c r="T4168" t="str">
        <f>VLOOKUP(Tabla1[[#This Row],[Nombre del Producto]],Tabla2[[Nombre Producto]:[Costo Unitario]],2,FALSE)</f>
        <v>Lot's O' Nuts</v>
      </c>
      <c r="U4168" t="str">
        <f>VLOOKUP(Tabla1[[#This Row],[Fábrica]],Tabla3[],4,FALSE)</f>
        <v>Arizona</v>
      </c>
    </row>
    <row r="4169" spans="1:21" x14ac:dyDescent="0.25">
      <c r="A4169" t="s">
        <v>6527</v>
      </c>
      <c r="B4169" s="3">
        <v>45088</v>
      </c>
      <c r="C4169" s="3">
        <v>45104</v>
      </c>
      <c r="D4169" t="s">
        <v>18</v>
      </c>
      <c r="E4169">
        <v>169922</v>
      </c>
      <c r="F4169" t="s">
        <v>19</v>
      </c>
      <c r="G4169" t="s">
        <v>122</v>
      </c>
      <c r="H4169" t="s">
        <v>42</v>
      </c>
      <c r="I4169">
        <v>76017</v>
      </c>
      <c r="J4169" t="s">
        <v>22</v>
      </c>
      <c r="K4169" t="s">
        <v>43</v>
      </c>
      <c r="L4169" t="s">
        <v>36</v>
      </c>
      <c r="M4169" t="s">
        <v>37</v>
      </c>
      <c r="N4169" s="5">
        <v>22.75</v>
      </c>
      <c r="O4169" s="7">
        <v>7</v>
      </c>
      <c r="P4169" s="5">
        <v>14.77</v>
      </c>
      <c r="Q4169" s="5">
        <v>7.98</v>
      </c>
      <c r="R4169" s="22">
        <f>Tabla1[[#This Row],[Fecha de Envío]]-Tabla1[[#This Row],[Fecha de Orden]]</f>
        <v>16</v>
      </c>
      <c r="S4169" s="24">
        <f>YEAR(Tabla1[[#This Row],[Fecha de Orden]])</f>
        <v>2023</v>
      </c>
      <c r="T4169" t="str">
        <f>VLOOKUP(Tabla1[[#This Row],[Nombre del Producto]],Tabla2[[Nombre Producto]:[Costo Unitario]],2,FALSE)</f>
        <v>Wicked Choccy's</v>
      </c>
      <c r="U4169" t="str">
        <f>VLOOKUP(Tabla1[[#This Row],[Fábrica]],Tabla3[],4,FALSE)</f>
        <v>Georgia</v>
      </c>
    </row>
    <row r="4170" spans="1:21" x14ac:dyDescent="0.25">
      <c r="A4170" t="s">
        <v>6528</v>
      </c>
      <c r="B4170" s="3">
        <v>45088</v>
      </c>
      <c r="C4170" s="3">
        <v>45104</v>
      </c>
      <c r="D4170" t="s">
        <v>18</v>
      </c>
      <c r="E4170">
        <v>169922</v>
      </c>
      <c r="F4170" t="s">
        <v>19</v>
      </c>
      <c r="G4170" t="s">
        <v>122</v>
      </c>
      <c r="H4170" t="s">
        <v>42</v>
      </c>
      <c r="I4170">
        <v>76017</v>
      </c>
      <c r="J4170" t="s">
        <v>22</v>
      </c>
      <c r="K4170" t="s">
        <v>43</v>
      </c>
      <c r="L4170" t="s">
        <v>45</v>
      </c>
      <c r="M4170" t="s">
        <v>46</v>
      </c>
      <c r="N4170" s="5">
        <v>13.96</v>
      </c>
      <c r="O4170" s="7">
        <v>4</v>
      </c>
      <c r="P4170" s="5">
        <v>9.9600000000000009</v>
      </c>
      <c r="Q4170" s="5">
        <v>4</v>
      </c>
      <c r="R4170" s="22">
        <f>Tabla1[[#This Row],[Fecha de Envío]]-Tabla1[[#This Row],[Fecha de Orden]]</f>
        <v>16</v>
      </c>
      <c r="S4170" s="24">
        <f>YEAR(Tabla1[[#This Row],[Fecha de Orden]])</f>
        <v>2023</v>
      </c>
      <c r="T4170" t="str">
        <f>VLOOKUP(Tabla1[[#This Row],[Nombre del Producto]],Tabla2[[Nombre Producto]:[Costo Unitario]],2,FALSE)</f>
        <v>Lot's O' Nuts</v>
      </c>
      <c r="U4170" t="str">
        <f>VLOOKUP(Tabla1[[#This Row],[Fábrica]],Tabla3[],4,FALSE)</f>
        <v>Arizona</v>
      </c>
    </row>
    <row r="4171" spans="1:21" x14ac:dyDescent="0.25">
      <c r="A4171" t="s">
        <v>6529</v>
      </c>
      <c r="B4171" s="3">
        <v>45088</v>
      </c>
      <c r="C4171" s="3">
        <v>45104</v>
      </c>
      <c r="D4171" t="s">
        <v>18</v>
      </c>
      <c r="E4171">
        <v>169922</v>
      </c>
      <c r="F4171" t="s">
        <v>19</v>
      </c>
      <c r="G4171" t="s">
        <v>122</v>
      </c>
      <c r="H4171" t="s">
        <v>42</v>
      </c>
      <c r="I4171">
        <v>76017</v>
      </c>
      <c r="J4171" t="s">
        <v>22</v>
      </c>
      <c r="K4171" t="s">
        <v>43</v>
      </c>
      <c r="L4171" t="s">
        <v>27</v>
      </c>
      <c r="M4171" t="s">
        <v>28</v>
      </c>
      <c r="N4171" s="5">
        <v>14.4</v>
      </c>
      <c r="O4171" s="7">
        <v>4</v>
      </c>
      <c r="P4171" s="5">
        <v>10</v>
      </c>
      <c r="Q4171" s="5">
        <v>4.4000000000000004</v>
      </c>
      <c r="R4171" s="22">
        <f>Tabla1[[#This Row],[Fecha de Envío]]-Tabla1[[#This Row],[Fecha de Orden]]</f>
        <v>16</v>
      </c>
      <c r="S4171" s="24">
        <f>YEAR(Tabla1[[#This Row],[Fecha de Orden]])</f>
        <v>2023</v>
      </c>
      <c r="T4171" t="str">
        <f>VLOOKUP(Tabla1[[#This Row],[Nombre del Producto]],Tabla2[[Nombre Producto]:[Costo Unitario]],2,FALSE)</f>
        <v>Lot's O' Nuts</v>
      </c>
      <c r="U4171" t="str">
        <f>VLOOKUP(Tabla1[[#This Row],[Fábrica]],Tabla3[],4,FALSE)</f>
        <v>Arizona</v>
      </c>
    </row>
    <row r="4172" spans="1:21" x14ac:dyDescent="0.25">
      <c r="A4172" t="s">
        <v>8012</v>
      </c>
      <c r="B4172" s="3">
        <v>45088</v>
      </c>
      <c r="C4172" s="3">
        <v>45102</v>
      </c>
      <c r="D4172" t="s">
        <v>18</v>
      </c>
      <c r="E4172">
        <v>142405</v>
      </c>
      <c r="F4172" t="s">
        <v>19</v>
      </c>
      <c r="G4172" t="s">
        <v>124</v>
      </c>
      <c r="H4172" t="s">
        <v>125</v>
      </c>
      <c r="I4172">
        <v>98103</v>
      </c>
      <c r="J4172" t="s">
        <v>22</v>
      </c>
      <c r="K4172" t="s">
        <v>23</v>
      </c>
      <c r="L4172" t="s">
        <v>27</v>
      </c>
      <c r="M4172" t="s">
        <v>28</v>
      </c>
      <c r="N4172" s="5">
        <v>50.4</v>
      </c>
      <c r="O4172" s="7">
        <v>14</v>
      </c>
      <c r="P4172" s="5">
        <v>35</v>
      </c>
      <c r="Q4172" s="5">
        <v>15.4</v>
      </c>
      <c r="R4172" s="22">
        <f>Tabla1[[#This Row],[Fecha de Envío]]-Tabla1[[#This Row],[Fecha de Orden]]</f>
        <v>14</v>
      </c>
      <c r="S4172" s="24">
        <f>YEAR(Tabla1[[#This Row],[Fecha de Orden]])</f>
        <v>2023</v>
      </c>
      <c r="T4172" t="str">
        <f>VLOOKUP(Tabla1[[#This Row],[Nombre del Producto]],Tabla2[[Nombre Producto]:[Costo Unitario]],2,FALSE)</f>
        <v>Lot's O' Nuts</v>
      </c>
      <c r="U4172" t="str">
        <f>VLOOKUP(Tabla1[[#This Row],[Fábrica]],Tabla3[],4,FALSE)</f>
        <v>Arizona</v>
      </c>
    </row>
    <row r="4173" spans="1:21" x14ac:dyDescent="0.25">
      <c r="A4173" t="s">
        <v>8013</v>
      </c>
      <c r="B4173" s="3">
        <v>45088</v>
      </c>
      <c r="C4173" s="3">
        <v>45102</v>
      </c>
      <c r="D4173" t="s">
        <v>18</v>
      </c>
      <c r="E4173">
        <v>142405</v>
      </c>
      <c r="F4173" t="s">
        <v>19</v>
      </c>
      <c r="G4173" t="s">
        <v>124</v>
      </c>
      <c r="H4173" t="s">
        <v>125</v>
      </c>
      <c r="I4173">
        <v>98103</v>
      </c>
      <c r="J4173" t="s">
        <v>22</v>
      </c>
      <c r="K4173" t="s">
        <v>23</v>
      </c>
      <c r="L4173" t="s">
        <v>33</v>
      </c>
      <c r="M4173" t="s">
        <v>34</v>
      </c>
      <c r="N4173" s="5">
        <v>10.8</v>
      </c>
      <c r="O4173" s="7">
        <v>3</v>
      </c>
      <c r="P4173" s="5">
        <v>7.2</v>
      </c>
      <c r="Q4173" s="5">
        <v>3.6</v>
      </c>
      <c r="R4173" s="22">
        <f>Tabla1[[#This Row],[Fecha de Envío]]-Tabla1[[#This Row],[Fecha de Orden]]</f>
        <v>14</v>
      </c>
      <c r="S4173" s="24">
        <f>YEAR(Tabla1[[#This Row],[Fecha de Orden]])</f>
        <v>2023</v>
      </c>
      <c r="T4173" t="str">
        <f>VLOOKUP(Tabla1[[#This Row],[Nombre del Producto]],Tabla2[[Nombre Producto]:[Costo Unitario]],2,FALSE)</f>
        <v>Lot's O' Nuts</v>
      </c>
      <c r="U4173" t="str">
        <f>VLOOKUP(Tabla1[[#This Row],[Fábrica]],Tabla3[],4,FALSE)</f>
        <v>Arizona</v>
      </c>
    </row>
    <row r="4174" spans="1:21" x14ac:dyDescent="0.25">
      <c r="A4174" t="s">
        <v>8443</v>
      </c>
      <c r="B4174" s="3">
        <v>45088</v>
      </c>
      <c r="C4174" s="3">
        <v>45103</v>
      </c>
      <c r="D4174" t="s">
        <v>18</v>
      </c>
      <c r="E4174">
        <v>118745</v>
      </c>
      <c r="F4174" t="s">
        <v>19</v>
      </c>
      <c r="G4174" t="s">
        <v>53</v>
      </c>
      <c r="H4174" t="s">
        <v>21</v>
      </c>
      <c r="I4174">
        <v>90049</v>
      </c>
      <c r="J4174" t="s">
        <v>22</v>
      </c>
      <c r="K4174" t="s">
        <v>23</v>
      </c>
      <c r="L4174" t="s">
        <v>36</v>
      </c>
      <c r="M4174" t="s">
        <v>37</v>
      </c>
      <c r="N4174" s="5">
        <v>9.75</v>
      </c>
      <c r="O4174" s="7">
        <v>3</v>
      </c>
      <c r="P4174" s="5">
        <v>6.33</v>
      </c>
      <c r="Q4174" s="5">
        <v>3.42</v>
      </c>
      <c r="R4174" s="22">
        <f>Tabla1[[#This Row],[Fecha de Envío]]-Tabla1[[#This Row],[Fecha de Orden]]</f>
        <v>15</v>
      </c>
      <c r="S4174" s="24">
        <f>YEAR(Tabla1[[#This Row],[Fecha de Orden]])</f>
        <v>2023</v>
      </c>
      <c r="T4174" t="str">
        <f>VLOOKUP(Tabla1[[#This Row],[Nombre del Producto]],Tabla2[[Nombre Producto]:[Costo Unitario]],2,FALSE)</f>
        <v>Wicked Choccy's</v>
      </c>
      <c r="U4174" t="str">
        <f>VLOOKUP(Tabla1[[#This Row],[Fábrica]],Tabla3[],4,FALSE)</f>
        <v>Georgia</v>
      </c>
    </row>
    <row r="4175" spans="1:21" x14ac:dyDescent="0.25">
      <c r="A4175" t="s">
        <v>875</v>
      </c>
      <c r="B4175" s="3">
        <v>45089</v>
      </c>
      <c r="C4175" s="3">
        <v>45103</v>
      </c>
      <c r="D4175" t="s">
        <v>71</v>
      </c>
      <c r="E4175">
        <v>120824</v>
      </c>
      <c r="F4175" t="s">
        <v>19</v>
      </c>
      <c r="G4175" t="s">
        <v>159</v>
      </c>
      <c r="H4175" t="s">
        <v>42</v>
      </c>
      <c r="I4175">
        <v>77070</v>
      </c>
      <c r="J4175" t="s">
        <v>22</v>
      </c>
      <c r="K4175" t="s">
        <v>43</v>
      </c>
      <c r="L4175" t="s">
        <v>45</v>
      </c>
      <c r="M4175" t="s">
        <v>46</v>
      </c>
      <c r="N4175" s="5">
        <v>6.98</v>
      </c>
      <c r="O4175" s="7">
        <v>2</v>
      </c>
      <c r="P4175" s="5">
        <v>4.9800000000000004</v>
      </c>
      <c r="Q4175" s="5">
        <v>2</v>
      </c>
      <c r="R4175" s="22">
        <f>Tabla1[[#This Row],[Fecha de Envío]]-Tabla1[[#This Row],[Fecha de Orden]]</f>
        <v>14</v>
      </c>
      <c r="S4175" s="24">
        <f>YEAR(Tabla1[[#This Row],[Fecha de Orden]])</f>
        <v>2023</v>
      </c>
      <c r="T4175" t="str">
        <f>VLOOKUP(Tabla1[[#This Row],[Nombre del Producto]],Tabla2[[Nombre Producto]:[Costo Unitario]],2,FALSE)</f>
        <v>Lot's O' Nuts</v>
      </c>
      <c r="U4175" t="str">
        <f>VLOOKUP(Tabla1[[#This Row],[Fábrica]],Tabla3[],4,FALSE)</f>
        <v>Arizona</v>
      </c>
    </row>
    <row r="4176" spans="1:21" x14ac:dyDescent="0.25">
      <c r="A4176" t="s">
        <v>876</v>
      </c>
      <c r="B4176" s="3">
        <v>45089</v>
      </c>
      <c r="C4176" s="3">
        <v>45103</v>
      </c>
      <c r="D4176" t="s">
        <v>71</v>
      </c>
      <c r="E4176">
        <v>120824</v>
      </c>
      <c r="F4176" t="s">
        <v>19</v>
      </c>
      <c r="G4176" t="s">
        <v>159</v>
      </c>
      <c r="H4176" t="s">
        <v>42</v>
      </c>
      <c r="I4176">
        <v>77070</v>
      </c>
      <c r="J4176" t="s">
        <v>22</v>
      </c>
      <c r="K4176" t="s">
        <v>43</v>
      </c>
      <c r="L4176" t="s">
        <v>27</v>
      </c>
      <c r="M4176" t="s">
        <v>28</v>
      </c>
      <c r="N4176" s="5">
        <v>7.2</v>
      </c>
      <c r="O4176" s="7">
        <v>2</v>
      </c>
      <c r="P4176" s="5">
        <v>5</v>
      </c>
      <c r="Q4176" s="5">
        <v>2.2000000000000002</v>
      </c>
      <c r="R4176" s="22">
        <f>Tabla1[[#This Row],[Fecha de Envío]]-Tabla1[[#This Row],[Fecha de Orden]]</f>
        <v>14</v>
      </c>
      <c r="S4176" s="24">
        <f>YEAR(Tabla1[[#This Row],[Fecha de Orden]])</f>
        <v>2023</v>
      </c>
      <c r="T4176" t="str">
        <f>VLOOKUP(Tabla1[[#This Row],[Nombre del Producto]],Tabla2[[Nombre Producto]:[Costo Unitario]],2,FALSE)</f>
        <v>Lot's O' Nuts</v>
      </c>
      <c r="U4176" t="str">
        <f>VLOOKUP(Tabla1[[#This Row],[Fábrica]],Tabla3[],4,FALSE)</f>
        <v>Arizona</v>
      </c>
    </row>
    <row r="4177" spans="1:21" x14ac:dyDescent="0.25">
      <c r="A4177" t="s">
        <v>877</v>
      </c>
      <c r="B4177" s="3">
        <v>45089</v>
      </c>
      <c r="C4177" s="3">
        <v>45103</v>
      </c>
      <c r="D4177" t="s">
        <v>71</v>
      </c>
      <c r="E4177">
        <v>120824</v>
      </c>
      <c r="F4177" t="s">
        <v>19</v>
      </c>
      <c r="G4177" t="s">
        <v>159</v>
      </c>
      <c r="H4177" t="s">
        <v>42</v>
      </c>
      <c r="I4177">
        <v>77070</v>
      </c>
      <c r="J4177" t="s">
        <v>22</v>
      </c>
      <c r="K4177" t="s">
        <v>43</v>
      </c>
      <c r="L4177" t="s">
        <v>24</v>
      </c>
      <c r="M4177" t="s">
        <v>25</v>
      </c>
      <c r="N4177" s="5">
        <v>15</v>
      </c>
      <c r="O4177" s="7">
        <v>4</v>
      </c>
      <c r="P4177" s="5">
        <v>9.8000000000000007</v>
      </c>
      <c r="Q4177" s="5">
        <v>5.2</v>
      </c>
      <c r="R4177" s="22">
        <f>Tabla1[[#This Row],[Fecha de Envío]]-Tabla1[[#This Row],[Fecha de Orden]]</f>
        <v>14</v>
      </c>
      <c r="S4177" s="24">
        <f>YEAR(Tabla1[[#This Row],[Fecha de Orden]])</f>
        <v>2023</v>
      </c>
      <c r="T4177" t="str">
        <f>VLOOKUP(Tabla1[[#This Row],[Nombre del Producto]],Tabla2[[Nombre Producto]:[Costo Unitario]],2,FALSE)</f>
        <v>Wicked Choccy's</v>
      </c>
      <c r="U4177" t="str">
        <f>VLOOKUP(Tabla1[[#This Row],[Fábrica]],Tabla3[],4,FALSE)</f>
        <v>Georgia</v>
      </c>
    </row>
    <row r="4178" spans="1:21" x14ac:dyDescent="0.25">
      <c r="A4178" t="s">
        <v>878</v>
      </c>
      <c r="B4178" s="3">
        <v>45089</v>
      </c>
      <c r="C4178" s="3">
        <v>45103</v>
      </c>
      <c r="D4178" t="s">
        <v>71</v>
      </c>
      <c r="E4178">
        <v>120824</v>
      </c>
      <c r="F4178" t="s">
        <v>19</v>
      </c>
      <c r="G4178" t="s">
        <v>159</v>
      </c>
      <c r="H4178" t="s">
        <v>42</v>
      </c>
      <c r="I4178">
        <v>77070</v>
      </c>
      <c r="J4178" t="s">
        <v>22</v>
      </c>
      <c r="K4178" t="s">
        <v>43</v>
      </c>
      <c r="L4178" t="s">
        <v>36</v>
      </c>
      <c r="M4178" t="s">
        <v>37</v>
      </c>
      <c r="N4178" s="5">
        <v>29.25</v>
      </c>
      <c r="O4178" s="7">
        <v>9</v>
      </c>
      <c r="P4178" s="5">
        <v>18.989999999999998</v>
      </c>
      <c r="Q4178" s="5">
        <v>10.26</v>
      </c>
      <c r="R4178" s="22">
        <f>Tabla1[[#This Row],[Fecha de Envío]]-Tabla1[[#This Row],[Fecha de Orden]]</f>
        <v>14</v>
      </c>
      <c r="S4178" s="24">
        <f>YEAR(Tabla1[[#This Row],[Fecha de Orden]])</f>
        <v>2023</v>
      </c>
      <c r="T4178" t="str">
        <f>VLOOKUP(Tabla1[[#This Row],[Nombre del Producto]],Tabla2[[Nombre Producto]:[Costo Unitario]],2,FALSE)</f>
        <v>Wicked Choccy's</v>
      </c>
      <c r="U4178" t="str">
        <f>VLOOKUP(Tabla1[[#This Row],[Fábrica]],Tabla3[],4,FALSE)</f>
        <v>Georgia</v>
      </c>
    </row>
    <row r="4179" spans="1:21" x14ac:dyDescent="0.25">
      <c r="A4179" t="s">
        <v>1640</v>
      </c>
      <c r="B4179" s="3">
        <v>45089</v>
      </c>
      <c r="C4179" s="3">
        <v>45104</v>
      </c>
      <c r="D4179" t="s">
        <v>18</v>
      </c>
      <c r="E4179">
        <v>139941</v>
      </c>
      <c r="F4179" t="s">
        <v>19</v>
      </c>
      <c r="G4179" t="s">
        <v>188</v>
      </c>
      <c r="H4179" t="s">
        <v>31</v>
      </c>
      <c r="I4179">
        <v>11561</v>
      </c>
      <c r="J4179" t="s">
        <v>22</v>
      </c>
      <c r="K4179" t="s">
        <v>32</v>
      </c>
      <c r="L4179" t="s">
        <v>33</v>
      </c>
      <c r="M4179" t="s">
        <v>34</v>
      </c>
      <c r="N4179" s="5">
        <v>10.8</v>
      </c>
      <c r="O4179" s="7">
        <v>3</v>
      </c>
      <c r="P4179" s="5">
        <v>7.2</v>
      </c>
      <c r="Q4179" s="5">
        <v>3.6</v>
      </c>
      <c r="R4179" s="22">
        <f>Tabla1[[#This Row],[Fecha de Envío]]-Tabla1[[#This Row],[Fecha de Orden]]</f>
        <v>15</v>
      </c>
      <c r="S4179" s="24">
        <f>YEAR(Tabla1[[#This Row],[Fecha de Orden]])</f>
        <v>2023</v>
      </c>
      <c r="T4179" t="str">
        <f>VLOOKUP(Tabla1[[#This Row],[Nombre del Producto]],Tabla2[[Nombre Producto]:[Costo Unitario]],2,FALSE)</f>
        <v>Lot's O' Nuts</v>
      </c>
      <c r="U4179" t="str">
        <f>VLOOKUP(Tabla1[[#This Row],[Fábrica]],Tabla3[],4,FALSE)</f>
        <v>Arizona</v>
      </c>
    </row>
    <row r="4180" spans="1:21" x14ac:dyDescent="0.25">
      <c r="A4180" t="s">
        <v>2123</v>
      </c>
      <c r="B4180" s="3">
        <v>45089</v>
      </c>
      <c r="C4180" s="3">
        <v>45104</v>
      </c>
      <c r="D4180" t="s">
        <v>18</v>
      </c>
      <c r="E4180">
        <v>164035</v>
      </c>
      <c r="F4180" t="s">
        <v>19</v>
      </c>
      <c r="G4180" t="s">
        <v>239</v>
      </c>
      <c r="H4180" t="s">
        <v>173</v>
      </c>
      <c r="I4180">
        <v>60610</v>
      </c>
      <c r="J4180" t="s">
        <v>22</v>
      </c>
      <c r="K4180" t="s">
        <v>43</v>
      </c>
      <c r="L4180" t="s">
        <v>27</v>
      </c>
      <c r="M4180" t="s">
        <v>28</v>
      </c>
      <c r="N4180" s="5">
        <v>18</v>
      </c>
      <c r="O4180" s="7">
        <v>5</v>
      </c>
      <c r="P4180" s="5">
        <v>12.5</v>
      </c>
      <c r="Q4180" s="5">
        <v>5.5</v>
      </c>
      <c r="R4180" s="22">
        <f>Tabla1[[#This Row],[Fecha de Envío]]-Tabla1[[#This Row],[Fecha de Orden]]</f>
        <v>15</v>
      </c>
      <c r="S4180" s="24">
        <f>YEAR(Tabla1[[#This Row],[Fecha de Orden]])</f>
        <v>2023</v>
      </c>
      <c r="T4180" t="str">
        <f>VLOOKUP(Tabla1[[#This Row],[Nombre del Producto]],Tabla2[[Nombre Producto]:[Costo Unitario]],2,FALSE)</f>
        <v>Lot's O' Nuts</v>
      </c>
      <c r="U4180" t="str">
        <f>VLOOKUP(Tabla1[[#This Row],[Fábrica]],Tabla3[],4,FALSE)</f>
        <v>Arizona</v>
      </c>
    </row>
    <row r="4181" spans="1:21" x14ac:dyDescent="0.25">
      <c r="A4181" t="s">
        <v>2993</v>
      </c>
      <c r="B4181" s="3">
        <v>45089</v>
      </c>
      <c r="C4181" s="3">
        <v>45103</v>
      </c>
      <c r="D4181" t="s">
        <v>71</v>
      </c>
      <c r="E4181">
        <v>138688</v>
      </c>
      <c r="F4181" t="s">
        <v>19</v>
      </c>
      <c r="G4181" t="s">
        <v>53</v>
      </c>
      <c r="H4181" t="s">
        <v>21</v>
      </c>
      <c r="I4181">
        <v>90036</v>
      </c>
      <c r="J4181" t="s">
        <v>22</v>
      </c>
      <c r="K4181" t="s">
        <v>23</v>
      </c>
      <c r="L4181" t="s">
        <v>27</v>
      </c>
      <c r="M4181" t="s">
        <v>28</v>
      </c>
      <c r="N4181" s="5">
        <v>7.2</v>
      </c>
      <c r="O4181" s="7">
        <v>2</v>
      </c>
      <c r="P4181" s="5">
        <v>5</v>
      </c>
      <c r="Q4181" s="5">
        <v>2.2000000000000002</v>
      </c>
      <c r="R4181" s="22">
        <f>Tabla1[[#This Row],[Fecha de Envío]]-Tabla1[[#This Row],[Fecha de Orden]]</f>
        <v>14</v>
      </c>
      <c r="S4181" s="24">
        <f>YEAR(Tabla1[[#This Row],[Fecha de Orden]])</f>
        <v>2023</v>
      </c>
      <c r="T4181" t="str">
        <f>VLOOKUP(Tabla1[[#This Row],[Nombre del Producto]],Tabla2[[Nombre Producto]:[Costo Unitario]],2,FALSE)</f>
        <v>Lot's O' Nuts</v>
      </c>
      <c r="U4181" t="str">
        <f>VLOOKUP(Tabla1[[#This Row],[Fábrica]],Tabla3[],4,FALSE)</f>
        <v>Arizona</v>
      </c>
    </row>
    <row r="4182" spans="1:21" x14ac:dyDescent="0.25">
      <c r="A4182" t="s">
        <v>3065</v>
      </c>
      <c r="B4182" s="3">
        <v>45089</v>
      </c>
      <c r="C4182" s="3">
        <v>45103</v>
      </c>
      <c r="D4182" t="s">
        <v>18</v>
      </c>
      <c r="E4182">
        <v>104633</v>
      </c>
      <c r="F4182" t="s">
        <v>19</v>
      </c>
      <c r="G4182" t="s">
        <v>757</v>
      </c>
      <c r="H4182" t="s">
        <v>21</v>
      </c>
      <c r="I4182">
        <v>91104</v>
      </c>
      <c r="J4182" t="s">
        <v>22</v>
      </c>
      <c r="K4182" t="s">
        <v>23</v>
      </c>
      <c r="L4182" t="s">
        <v>33</v>
      </c>
      <c r="M4182" t="s">
        <v>34</v>
      </c>
      <c r="N4182" s="5">
        <v>21.6</v>
      </c>
      <c r="O4182" s="7">
        <v>6</v>
      </c>
      <c r="P4182" s="5">
        <v>14.4</v>
      </c>
      <c r="Q4182" s="5">
        <v>7.2</v>
      </c>
      <c r="R4182" s="22">
        <f>Tabla1[[#This Row],[Fecha de Envío]]-Tabla1[[#This Row],[Fecha de Orden]]</f>
        <v>14</v>
      </c>
      <c r="S4182" s="24">
        <f>YEAR(Tabla1[[#This Row],[Fecha de Orden]])</f>
        <v>2023</v>
      </c>
      <c r="T4182" t="str">
        <f>VLOOKUP(Tabla1[[#This Row],[Nombre del Producto]],Tabla2[[Nombre Producto]:[Costo Unitario]],2,FALSE)</f>
        <v>Lot's O' Nuts</v>
      </c>
      <c r="U4182" t="str">
        <f>VLOOKUP(Tabla1[[#This Row],[Fábrica]],Tabla3[],4,FALSE)</f>
        <v>Arizona</v>
      </c>
    </row>
    <row r="4183" spans="1:21" x14ac:dyDescent="0.25">
      <c r="A4183" t="s">
        <v>3066</v>
      </c>
      <c r="B4183" s="3">
        <v>45089</v>
      </c>
      <c r="C4183" s="3">
        <v>45103</v>
      </c>
      <c r="D4183" t="s">
        <v>18</v>
      </c>
      <c r="E4183">
        <v>104633</v>
      </c>
      <c r="F4183" t="s">
        <v>19</v>
      </c>
      <c r="G4183" t="s">
        <v>757</v>
      </c>
      <c r="H4183" t="s">
        <v>21</v>
      </c>
      <c r="I4183">
        <v>91104</v>
      </c>
      <c r="J4183" t="s">
        <v>22</v>
      </c>
      <c r="K4183" t="s">
        <v>23</v>
      </c>
      <c r="L4183" t="s">
        <v>36</v>
      </c>
      <c r="M4183" t="s">
        <v>37</v>
      </c>
      <c r="N4183" s="5">
        <v>6.5</v>
      </c>
      <c r="O4183" s="7">
        <v>2</v>
      </c>
      <c r="P4183" s="5">
        <v>4.22</v>
      </c>
      <c r="Q4183" s="5">
        <v>2.2799999999999998</v>
      </c>
      <c r="R4183" s="22">
        <f>Tabla1[[#This Row],[Fecha de Envío]]-Tabla1[[#This Row],[Fecha de Orden]]</f>
        <v>14</v>
      </c>
      <c r="S4183" s="24">
        <f>YEAR(Tabla1[[#This Row],[Fecha de Orden]])</f>
        <v>2023</v>
      </c>
      <c r="T4183" t="str">
        <f>VLOOKUP(Tabla1[[#This Row],[Nombre del Producto]],Tabla2[[Nombre Producto]:[Costo Unitario]],2,FALSE)</f>
        <v>Wicked Choccy's</v>
      </c>
      <c r="U4183" t="str">
        <f>VLOOKUP(Tabla1[[#This Row],[Fábrica]],Tabla3[],4,FALSE)</f>
        <v>Georgia</v>
      </c>
    </row>
    <row r="4184" spans="1:21" x14ac:dyDescent="0.25">
      <c r="A4184" t="s">
        <v>4011</v>
      </c>
      <c r="B4184" s="3">
        <v>45089</v>
      </c>
      <c r="C4184" s="3">
        <v>45104</v>
      </c>
      <c r="D4184" t="s">
        <v>18</v>
      </c>
      <c r="E4184">
        <v>121465</v>
      </c>
      <c r="F4184" t="s">
        <v>195</v>
      </c>
      <c r="G4184" t="s">
        <v>4007</v>
      </c>
      <c r="H4184" t="s">
        <v>4008</v>
      </c>
      <c r="I4184" t="s">
        <v>4009</v>
      </c>
      <c r="J4184" t="s">
        <v>22</v>
      </c>
      <c r="K4184" t="s">
        <v>32</v>
      </c>
      <c r="L4184" t="s">
        <v>36</v>
      </c>
      <c r="M4184" t="s">
        <v>37</v>
      </c>
      <c r="N4184" s="5">
        <v>6.5</v>
      </c>
      <c r="O4184" s="7">
        <v>2</v>
      </c>
      <c r="P4184" s="5">
        <v>4.22</v>
      </c>
      <c r="Q4184" s="5">
        <v>2.2799999999999998</v>
      </c>
      <c r="R4184" s="22">
        <f>Tabla1[[#This Row],[Fecha de Envío]]-Tabla1[[#This Row],[Fecha de Orden]]</f>
        <v>15</v>
      </c>
      <c r="S4184" s="24">
        <f>YEAR(Tabla1[[#This Row],[Fecha de Orden]])</f>
        <v>2023</v>
      </c>
      <c r="T4184" t="str">
        <f>VLOOKUP(Tabla1[[#This Row],[Nombre del Producto]],Tabla2[[Nombre Producto]:[Costo Unitario]],2,FALSE)</f>
        <v>Wicked Choccy's</v>
      </c>
      <c r="U4184" t="str">
        <f>VLOOKUP(Tabla1[[#This Row],[Fábrica]],Tabla3[],4,FALSE)</f>
        <v>Georgia</v>
      </c>
    </row>
    <row r="4185" spans="1:21" x14ac:dyDescent="0.25">
      <c r="A4185" t="s">
        <v>4013</v>
      </c>
      <c r="B4185" s="3">
        <v>45089</v>
      </c>
      <c r="C4185" s="3">
        <v>45104</v>
      </c>
      <c r="D4185" t="s">
        <v>18</v>
      </c>
      <c r="E4185">
        <v>121465</v>
      </c>
      <c r="F4185" t="s">
        <v>195</v>
      </c>
      <c r="G4185" t="s">
        <v>4007</v>
      </c>
      <c r="H4185" t="s">
        <v>4008</v>
      </c>
      <c r="I4185" t="s">
        <v>4009</v>
      </c>
      <c r="J4185" t="s">
        <v>22</v>
      </c>
      <c r="K4185" t="s">
        <v>32</v>
      </c>
      <c r="L4185" t="s">
        <v>45</v>
      </c>
      <c r="M4185" t="s">
        <v>46</v>
      </c>
      <c r="N4185" s="5">
        <v>17.45</v>
      </c>
      <c r="O4185" s="7">
        <v>5</v>
      </c>
      <c r="P4185" s="5">
        <v>12.45</v>
      </c>
      <c r="Q4185" s="5">
        <v>5</v>
      </c>
      <c r="R4185" s="22">
        <f>Tabla1[[#This Row],[Fecha de Envío]]-Tabla1[[#This Row],[Fecha de Orden]]</f>
        <v>15</v>
      </c>
      <c r="S4185" s="24">
        <f>YEAR(Tabla1[[#This Row],[Fecha de Orden]])</f>
        <v>2023</v>
      </c>
      <c r="T4185" t="str">
        <f>VLOOKUP(Tabla1[[#This Row],[Nombre del Producto]],Tabla2[[Nombre Producto]:[Costo Unitario]],2,FALSE)</f>
        <v>Lot's O' Nuts</v>
      </c>
      <c r="U4185" t="str">
        <f>VLOOKUP(Tabla1[[#This Row],[Fábrica]],Tabla3[],4,FALSE)</f>
        <v>Arizona</v>
      </c>
    </row>
    <row r="4186" spans="1:21" x14ac:dyDescent="0.25">
      <c r="A4186" t="s">
        <v>4015</v>
      </c>
      <c r="B4186" s="3">
        <v>45089</v>
      </c>
      <c r="C4186" s="3">
        <v>45104</v>
      </c>
      <c r="D4186" t="s">
        <v>18</v>
      </c>
      <c r="E4186">
        <v>121465</v>
      </c>
      <c r="F4186" t="s">
        <v>195</v>
      </c>
      <c r="G4186" t="s">
        <v>4007</v>
      </c>
      <c r="H4186" t="s">
        <v>4008</v>
      </c>
      <c r="I4186" t="s">
        <v>4009</v>
      </c>
      <c r="J4186" t="s">
        <v>22</v>
      </c>
      <c r="K4186" t="s">
        <v>32</v>
      </c>
      <c r="L4186" t="s">
        <v>27</v>
      </c>
      <c r="M4186" t="s">
        <v>28</v>
      </c>
      <c r="N4186" s="5">
        <v>10.8</v>
      </c>
      <c r="O4186" s="7">
        <v>3</v>
      </c>
      <c r="P4186" s="5">
        <v>7.5</v>
      </c>
      <c r="Q4186" s="5">
        <v>3.3</v>
      </c>
      <c r="R4186" s="22">
        <f>Tabla1[[#This Row],[Fecha de Envío]]-Tabla1[[#This Row],[Fecha de Orden]]</f>
        <v>15</v>
      </c>
      <c r="S4186" s="24">
        <f>YEAR(Tabla1[[#This Row],[Fecha de Orden]])</f>
        <v>2023</v>
      </c>
      <c r="T4186" t="str">
        <f>VLOOKUP(Tabla1[[#This Row],[Nombre del Producto]],Tabla2[[Nombre Producto]:[Costo Unitario]],2,FALSE)</f>
        <v>Lot's O' Nuts</v>
      </c>
      <c r="U4186" t="str">
        <f>VLOOKUP(Tabla1[[#This Row],[Fábrica]],Tabla3[],4,FALSE)</f>
        <v>Arizona</v>
      </c>
    </row>
    <row r="4187" spans="1:21" x14ac:dyDescent="0.25">
      <c r="A4187" t="s">
        <v>7107</v>
      </c>
      <c r="B4187" s="3">
        <v>45089</v>
      </c>
      <c r="C4187" s="3">
        <v>45101</v>
      </c>
      <c r="D4187" t="s">
        <v>71</v>
      </c>
      <c r="E4187">
        <v>147375</v>
      </c>
      <c r="F4187" t="s">
        <v>19</v>
      </c>
      <c r="G4187" t="s">
        <v>239</v>
      </c>
      <c r="H4187" t="s">
        <v>173</v>
      </c>
      <c r="I4187">
        <v>60623</v>
      </c>
      <c r="J4187" t="s">
        <v>22</v>
      </c>
      <c r="K4187" t="s">
        <v>43</v>
      </c>
      <c r="L4187" t="s">
        <v>45</v>
      </c>
      <c r="M4187" t="s">
        <v>46</v>
      </c>
      <c r="N4187" s="5">
        <v>24.43</v>
      </c>
      <c r="O4187" s="7">
        <v>7</v>
      </c>
      <c r="P4187" s="5">
        <v>17.43</v>
      </c>
      <c r="Q4187" s="5">
        <v>7</v>
      </c>
      <c r="R4187" s="22">
        <f>Tabla1[[#This Row],[Fecha de Envío]]-Tabla1[[#This Row],[Fecha de Orden]]</f>
        <v>12</v>
      </c>
      <c r="S4187" s="24">
        <f>YEAR(Tabla1[[#This Row],[Fecha de Orden]])</f>
        <v>2023</v>
      </c>
      <c r="T4187" t="str">
        <f>VLOOKUP(Tabla1[[#This Row],[Nombre del Producto]],Tabla2[[Nombre Producto]:[Costo Unitario]],2,FALSE)</f>
        <v>Lot's O' Nuts</v>
      </c>
      <c r="U4187" t="str">
        <f>VLOOKUP(Tabla1[[#This Row],[Fábrica]],Tabla3[],4,FALSE)</f>
        <v>Arizona</v>
      </c>
    </row>
    <row r="4188" spans="1:21" x14ac:dyDescent="0.25">
      <c r="A4188" t="s">
        <v>7108</v>
      </c>
      <c r="B4188" s="3">
        <v>45089</v>
      </c>
      <c r="C4188" s="3">
        <v>45101</v>
      </c>
      <c r="D4188" t="s">
        <v>71</v>
      </c>
      <c r="E4188">
        <v>147375</v>
      </c>
      <c r="F4188" t="s">
        <v>19</v>
      </c>
      <c r="G4188" t="s">
        <v>239</v>
      </c>
      <c r="H4188" t="s">
        <v>173</v>
      </c>
      <c r="I4188">
        <v>60623</v>
      </c>
      <c r="J4188" t="s">
        <v>223</v>
      </c>
      <c r="K4188" t="s">
        <v>43</v>
      </c>
      <c r="L4188" t="s">
        <v>2060</v>
      </c>
      <c r="M4188" t="s">
        <v>2061</v>
      </c>
      <c r="N4188" s="5">
        <v>4.5</v>
      </c>
      <c r="O4188" s="7">
        <v>3</v>
      </c>
      <c r="P4188" s="5">
        <v>1.8</v>
      </c>
      <c r="Q4188" s="5">
        <v>2.7</v>
      </c>
      <c r="R4188" s="22">
        <f>Tabla1[[#This Row],[Fecha de Envío]]-Tabla1[[#This Row],[Fecha de Orden]]</f>
        <v>12</v>
      </c>
      <c r="S4188" s="24">
        <f>YEAR(Tabla1[[#This Row],[Fecha de Orden]])</f>
        <v>2023</v>
      </c>
      <c r="T4188" t="str">
        <f>VLOOKUP(Tabla1[[#This Row],[Nombre del Producto]],Tabla2[[Nombre Producto]:[Costo Unitario]],2,FALSE)</f>
        <v>Sugar Shack</v>
      </c>
      <c r="U4188" t="str">
        <f>VLOOKUP(Tabla1[[#This Row],[Fábrica]],Tabla3[],4,FALSE)</f>
        <v>Minnesota</v>
      </c>
    </row>
    <row r="4189" spans="1:21" x14ac:dyDescent="0.25">
      <c r="A4189" t="s">
        <v>7953</v>
      </c>
      <c r="B4189" s="3">
        <v>45089</v>
      </c>
      <c r="C4189" s="3">
        <v>45102</v>
      </c>
      <c r="D4189" t="s">
        <v>39</v>
      </c>
      <c r="E4189">
        <v>103730</v>
      </c>
      <c r="F4189" t="s">
        <v>19</v>
      </c>
      <c r="G4189" t="s">
        <v>606</v>
      </c>
      <c r="H4189" t="s">
        <v>1209</v>
      </c>
      <c r="I4189">
        <v>19805</v>
      </c>
      <c r="J4189" t="s">
        <v>22</v>
      </c>
      <c r="K4189" t="s">
        <v>32</v>
      </c>
      <c r="L4189" t="s">
        <v>36</v>
      </c>
      <c r="M4189" t="s">
        <v>37</v>
      </c>
      <c r="N4189" s="5">
        <v>9.75</v>
      </c>
      <c r="O4189" s="7">
        <v>3</v>
      </c>
      <c r="P4189" s="5">
        <v>6.33</v>
      </c>
      <c r="Q4189" s="5">
        <v>3.42</v>
      </c>
      <c r="R4189" s="22">
        <f>Tabla1[[#This Row],[Fecha de Envío]]-Tabla1[[#This Row],[Fecha de Orden]]</f>
        <v>13</v>
      </c>
      <c r="S4189" s="24">
        <f>YEAR(Tabla1[[#This Row],[Fecha de Orden]])</f>
        <v>2023</v>
      </c>
      <c r="T4189" t="str">
        <f>VLOOKUP(Tabla1[[#This Row],[Nombre del Producto]],Tabla2[[Nombre Producto]:[Costo Unitario]],2,FALSE)</f>
        <v>Wicked Choccy's</v>
      </c>
      <c r="U4189" t="str">
        <f>VLOOKUP(Tabla1[[#This Row],[Fábrica]],Tabla3[],4,FALSE)</f>
        <v>Georgia</v>
      </c>
    </row>
    <row r="4190" spans="1:21" x14ac:dyDescent="0.25">
      <c r="A4190" t="s">
        <v>7954</v>
      </c>
      <c r="B4190" s="3">
        <v>45089</v>
      </c>
      <c r="C4190" s="3">
        <v>45102</v>
      </c>
      <c r="D4190" t="s">
        <v>39</v>
      </c>
      <c r="E4190">
        <v>103730</v>
      </c>
      <c r="F4190" t="s">
        <v>19</v>
      </c>
      <c r="G4190" t="s">
        <v>606</v>
      </c>
      <c r="H4190" t="s">
        <v>1209</v>
      </c>
      <c r="I4190">
        <v>19805</v>
      </c>
      <c r="J4190" t="s">
        <v>22</v>
      </c>
      <c r="K4190" t="s">
        <v>32</v>
      </c>
      <c r="L4190" t="s">
        <v>24</v>
      </c>
      <c r="M4190" t="s">
        <v>25</v>
      </c>
      <c r="N4190" s="5">
        <v>15</v>
      </c>
      <c r="O4190" s="7">
        <v>4</v>
      </c>
      <c r="P4190" s="5">
        <v>9.8000000000000007</v>
      </c>
      <c r="Q4190" s="5">
        <v>5.2</v>
      </c>
      <c r="R4190" s="22">
        <f>Tabla1[[#This Row],[Fecha de Envío]]-Tabla1[[#This Row],[Fecha de Orden]]</f>
        <v>13</v>
      </c>
      <c r="S4190" s="24">
        <f>YEAR(Tabla1[[#This Row],[Fecha de Orden]])</f>
        <v>2023</v>
      </c>
      <c r="T4190" t="str">
        <f>VLOOKUP(Tabla1[[#This Row],[Nombre del Producto]],Tabla2[[Nombre Producto]:[Costo Unitario]],2,FALSE)</f>
        <v>Wicked Choccy's</v>
      </c>
      <c r="U4190" t="str">
        <f>VLOOKUP(Tabla1[[#This Row],[Fábrica]],Tabla3[],4,FALSE)</f>
        <v>Georgia</v>
      </c>
    </row>
    <row r="4191" spans="1:21" x14ac:dyDescent="0.25">
      <c r="A4191" t="s">
        <v>7955</v>
      </c>
      <c r="B4191" s="3">
        <v>45089</v>
      </c>
      <c r="C4191" s="3">
        <v>45102</v>
      </c>
      <c r="D4191" t="s">
        <v>39</v>
      </c>
      <c r="E4191">
        <v>103730</v>
      </c>
      <c r="F4191" t="s">
        <v>19</v>
      </c>
      <c r="G4191" t="s">
        <v>606</v>
      </c>
      <c r="H4191" t="s">
        <v>1209</v>
      </c>
      <c r="I4191">
        <v>19805</v>
      </c>
      <c r="J4191" t="s">
        <v>22</v>
      </c>
      <c r="K4191" t="s">
        <v>32</v>
      </c>
      <c r="L4191" t="s">
        <v>33</v>
      </c>
      <c r="M4191" t="s">
        <v>34</v>
      </c>
      <c r="N4191" s="5">
        <v>32.4</v>
      </c>
      <c r="O4191" s="7">
        <v>9</v>
      </c>
      <c r="P4191" s="5">
        <v>21.6</v>
      </c>
      <c r="Q4191" s="5">
        <v>10.8</v>
      </c>
      <c r="R4191" s="22">
        <f>Tabla1[[#This Row],[Fecha de Envío]]-Tabla1[[#This Row],[Fecha de Orden]]</f>
        <v>13</v>
      </c>
      <c r="S4191" s="24">
        <f>YEAR(Tabla1[[#This Row],[Fecha de Orden]])</f>
        <v>2023</v>
      </c>
      <c r="T4191" t="str">
        <f>VLOOKUP(Tabla1[[#This Row],[Nombre del Producto]],Tabla2[[Nombre Producto]:[Costo Unitario]],2,FALSE)</f>
        <v>Lot's O' Nuts</v>
      </c>
      <c r="U4191" t="str">
        <f>VLOOKUP(Tabla1[[#This Row],[Fábrica]],Tabla3[],4,FALSE)</f>
        <v>Arizona</v>
      </c>
    </row>
    <row r="4192" spans="1:21" x14ac:dyDescent="0.25">
      <c r="A4192" t="s">
        <v>7956</v>
      </c>
      <c r="B4192" s="3">
        <v>45089</v>
      </c>
      <c r="C4192" s="3">
        <v>45102</v>
      </c>
      <c r="D4192" t="s">
        <v>39</v>
      </c>
      <c r="E4192">
        <v>103730</v>
      </c>
      <c r="F4192" t="s">
        <v>19</v>
      </c>
      <c r="G4192" t="s">
        <v>606</v>
      </c>
      <c r="H4192" t="s">
        <v>1209</v>
      </c>
      <c r="I4192">
        <v>19805</v>
      </c>
      <c r="J4192" t="s">
        <v>22</v>
      </c>
      <c r="K4192" t="s">
        <v>32</v>
      </c>
      <c r="L4192" t="s">
        <v>45</v>
      </c>
      <c r="M4192" t="s">
        <v>46</v>
      </c>
      <c r="N4192" s="5">
        <v>24.43</v>
      </c>
      <c r="O4192" s="7">
        <v>7</v>
      </c>
      <c r="P4192" s="5">
        <v>17.43</v>
      </c>
      <c r="Q4192" s="5">
        <v>7</v>
      </c>
      <c r="R4192" s="22">
        <f>Tabla1[[#This Row],[Fecha de Envío]]-Tabla1[[#This Row],[Fecha de Orden]]</f>
        <v>13</v>
      </c>
      <c r="S4192" s="24">
        <f>YEAR(Tabla1[[#This Row],[Fecha de Orden]])</f>
        <v>2023</v>
      </c>
      <c r="T4192" t="str">
        <f>VLOOKUP(Tabla1[[#This Row],[Nombre del Producto]],Tabla2[[Nombre Producto]:[Costo Unitario]],2,FALSE)</f>
        <v>Lot's O' Nuts</v>
      </c>
      <c r="U4192" t="str">
        <f>VLOOKUP(Tabla1[[#This Row],[Fábrica]],Tabla3[],4,FALSE)</f>
        <v>Arizona</v>
      </c>
    </row>
    <row r="4193" spans="1:21" x14ac:dyDescent="0.25">
      <c r="A4193" t="s">
        <v>7970</v>
      </c>
      <c r="B4193" s="3">
        <v>45089</v>
      </c>
      <c r="C4193" s="3">
        <v>45102</v>
      </c>
      <c r="D4193" t="s">
        <v>39</v>
      </c>
      <c r="E4193">
        <v>127208</v>
      </c>
      <c r="F4193" t="s">
        <v>19</v>
      </c>
      <c r="G4193" t="s">
        <v>193</v>
      </c>
      <c r="H4193" t="s">
        <v>522</v>
      </c>
      <c r="I4193">
        <v>35601</v>
      </c>
      <c r="J4193" t="s">
        <v>22</v>
      </c>
      <c r="K4193" t="s">
        <v>66</v>
      </c>
      <c r="L4193" t="s">
        <v>45</v>
      </c>
      <c r="M4193" t="s">
        <v>46</v>
      </c>
      <c r="N4193" s="5">
        <v>3.49</v>
      </c>
      <c r="O4193" s="7">
        <v>1</v>
      </c>
      <c r="P4193" s="5">
        <v>2.4900000000000002</v>
      </c>
      <c r="Q4193" s="5">
        <v>1</v>
      </c>
      <c r="R4193" s="22">
        <f>Tabla1[[#This Row],[Fecha de Envío]]-Tabla1[[#This Row],[Fecha de Orden]]</f>
        <v>13</v>
      </c>
      <c r="S4193" s="24">
        <f>YEAR(Tabla1[[#This Row],[Fecha de Orden]])</f>
        <v>2023</v>
      </c>
      <c r="T4193" t="str">
        <f>VLOOKUP(Tabla1[[#This Row],[Nombre del Producto]],Tabla2[[Nombre Producto]:[Costo Unitario]],2,FALSE)</f>
        <v>Lot's O' Nuts</v>
      </c>
      <c r="U4193" t="str">
        <f>VLOOKUP(Tabla1[[#This Row],[Fábrica]],Tabla3[],4,FALSE)</f>
        <v>Arizona</v>
      </c>
    </row>
    <row r="4194" spans="1:21" x14ac:dyDescent="0.25">
      <c r="A4194" t="s">
        <v>7971</v>
      </c>
      <c r="B4194" s="3">
        <v>45089</v>
      </c>
      <c r="C4194" s="3">
        <v>45102</v>
      </c>
      <c r="D4194" t="s">
        <v>39</v>
      </c>
      <c r="E4194">
        <v>127208</v>
      </c>
      <c r="F4194" t="s">
        <v>19</v>
      </c>
      <c r="G4194" t="s">
        <v>193</v>
      </c>
      <c r="H4194" t="s">
        <v>522</v>
      </c>
      <c r="I4194">
        <v>35601</v>
      </c>
      <c r="J4194" t="s">
        <v>22</v>
      </c>
      <c r="K4194" t="s">
        <v>66</v>
      </c>
      <c r="L4194" t="s">
        <v>36</v>
      </c>
      <c r="M4194" t="s">
        <v>37</v>
      </c>
      <c r="N4194" s="5">
        <v>9.75</v>
      </c>
      <c r="O4194" s="7">
        <v>3</v>
      </c>
      <c r="P4194" s="5">
        <v>6.33</v>
      </c>
      <c r="Q4194" s="5">
        <v>3.42</v>
      </c>
      <c r="R4194" s="22">
        <f>Tabla1[[#This Row],[Fecha de Envío]]-Tabla1[[#This Row],[Fecha de Orden]]</f>
        <v>13</v>
      </c>
      <c r="S4194" s="24">
        <f>YEAR(Tabla1[[#This Row],[Fecha de Orden]])</f>
        <v>2023</v>
      </c>
      <c r="T4194" t="str">
        <f>VLOOKUP(Tabla1[[#This Row],[Nombre del Producto]],Tabla2[[Nombre Producto]:[Costo Unitario]],2,FALSE)</f>
        <v>Wicked Choccy's</v>
      </c>
      <c r="U4194" t="str">
        <f>VLOOKUP(Tabla1[[#This Row],[Fábrica]],Tabla3[],4,FALSE)</f>
        <v>Georgia</v>
      </c>
    </row>
    <row r="4195" spans="1:21" x14ac:dyDescent="0.25">
      <c r="A4195" t="s">
        <v>3804</v>
      </c>
      <c r="B4195" s="3">
        <v>45090</v>
      </c>
      <c r="C4195" s="3">
        <v>45103</v>
      </c>
      <c r="D4195" t="s">
        <v>71</v>
      </c>
      <c r="E4195">
        <v>126795</v>
      </c>
      <c r="F4195" t="s">
        <v>19</v>
      </c>
      <c r="G4195" t="s">
        <v>30</v>
      </c>
      <c r="H4195" t="s">
        <v>31</v>
      </c>
      <c r="I4195">
        <v>10024</v>
      </c>
      <c r="J4195" t="s">
        <v>22</v>
      </c>
      <c r="K4195" t="s">
        <v>32</v>
      </c>
      <c r="L4195" t="s">
        <v>33</v>
      </c>
      <c r="M4195" t="s">
        <v>34</v>
      </c>
      <c r="N4195" s="5">
        <v>7.2</v>
      </c>
      <c r="O4195" s="7">
        <v>2</v>
      </c>
      <c r="P4195" s="5">
        <v>4.8</v>
      </c>
      <c r="Q4195" s="5">
        <v>2.4</v>
      </c>
      <c r="R4195" s="22">
        <f>Tabla1[[#This Row],[Fecha de Envío]]-Tabla1[[#This Row],[Fecha de Orden]]</f>
        <v>13</v>
      </c>
      <c r="S4195" s="24">
        <f>YEAR(Tabla1[[#This Row],[Fecha de Orden]])</f>
        <v>2023</v>
      </c>
      <c r="T4195" t="str">
        <f>VLOOKUP(Tabla1[[#This Row],[Nombre del Producto]],Tabla2[[Nombre Producto]:[Costo Unitario]],2,FALSE)</f>
        <v>Lot's O' Nuts</v>
      </c>
      <c r="U4195" t="str">
        <f>VLOOKUP(Tabla1[[#This Row],[Fábrica]],Tabla3[],4,FALSE)</f>
        <v>Arizona</v>
      </c>
    </row>
    <row r="4196" spans="1:21" x14ac:dyDescent="0.25">
      <c r="A4196" t="s">
        <v>7822</v>
      </c>
      <c r="B4196" s="3">
        <v>45090</v>
      </c>
      <c r="C4196" s="3">
        <v>45102</v>
      </c>
      <c r="D4196" t="s">
        <v>71</v>
      </c>
      <c r="E4196">
        <v>155005</v>
      </c>
      <c r="F4196" t="s">
        <v>19</v>
      </c>
      <c r="G4196" t="s">
        <v>228</v>
      </c>
      <c r="H4196" t="s">
        <v>93</v>
      </c>
      <c r="I4196">
        <v>49201</v>
      </c>
      <c r="J4196" t="s">
        <v>22</v>
      </c>
      <c r="K4196" t="s">
        <v>43</v>
      </c>
      <c r="L4196" t="s">
        <v>33</v>
      </c>
      <c r="M4196" t="s">
        <v>34</v>
      </c>
      <c r="N4196" s="5">
        <v>10.8</v>
      </c>
      <c r="O4196" s="7">
        <v>3</v>
      </c>
      <c r="P4196" s="5">
        <v>7.2</v>
      </c>
      <c r="Q4196" s="5">
        <v>3.6</v>
      </c>
      <c r="R4196" s="22">
        <f>Tabla1[[#This Row],[Fecha de Envío]]-Tabla1[[#This Row],[Fecha de Orden]]</f>
        <v>12</v>
      </c>
      <c r="S4196" s="24">
        <f>YEAR(Tabla1[[#This Row],[Fecha de Orden]])</f>
        <v>2023</v>
      </c>
      <c r="T4196" t="str">
        <f>VLOOKUP(Tabla1[[#This Row],[Nombre del Producto]],Tabla2[[Nombre Producto]:[Costo Unitario]],2,FALSE)</f>
        <v>Lot's O' Nuts</v>
      </c>
      <c r="U4196" t="str">
        <f>VLOOKUP(Tabla1[[#This Row],[Fábrica]],Tabla3[],4,FALSE)</f>
        <v>Arizona</v>
      </c>
    </row>
    <row r="4197" spans="1:21" x14ac:dyDescent="0.25">
      <c r="A4197" t="s">
        <v>8399</v>
      </c>
      <c r="B4197" s="3">
        <v>45090</v>
      </c>
      <c r="C4197" s="3">
        <v>45104</v>
      </c>
      <c r="D4197" t="s">
        <v>18</v>
      </c>
      <c r="E4197">
        <v>136287</v>
      </c>
      <c r="F4197" t="s">
        <v>19</v>
      </c>
      <c r="G4197" t="s">
        <v>1801</v>
      </c>
      <c r="H4197" t="s">
        <v>1072</v>
      </c>
      <c r="I4197">
        <v>67212</v>
      </c>
      <c r="J4197" t="s">
        <v>22</v>
      </c>
      <c r="K4197" t="s">
        <v>43</v>
      </c>
      <c r="L4197" t="s">
        <v>27</v>
      </c>
      <c r="M4197" t="s">
        <v>28</v>
      </c>
      <c r="N4197" s="5">
        <v>10.8</v>
      </c>
      <c r="O4197" s="7">
        <v>3</v>
      </c>
      <c r="P4197" s="5">
        <v>7.5</v>
      </c>
      <c r="Q4197" s="5">
        <v>3.3</v>
      </c>
      <c r="R4197" s="22">
        <f>Tabla1[[#This Row],[Fecha de Envío]]-Tabla1[[#This Row],[Fecha de Orden]]</f>
        <v>14</v>
      </c>
      <c r="S4197" s="24">
        <f>YEAR(Tabla1[[#This Row],[Fecha de Orden]])</f>
        <v>2023</v>
      </c>
      <c r="T4197" t="str">
        <f>VLOOKUP(Tabla1[[#This Row],[Nombre del Producto]],Tabla2[[Nombre Producto]:[Costo Unitario]],2,FALSE)</f>
        <v>Lot's O' Nuts</v>
      </c>
      <c r="U4197" t="str">
        <f>VLOOKUP(Tabla1[[#This Row],[Fábrica]],Tabla3[],4,FALSE)</f>
        <v>Arizona</v>
      </c>
    </row>
    <row r="4198" spans="1:21" x14ac:dyDescent="0.25">
      <c r="A4198" t="s">
        <v>736</v>
      </c>
      <c r="B4198" s="3">
        <v>45091</v>
      </c>
      <c r="C4198" s="3">
        <v>45105</v>
      </c>
      <c r="D4198" t="s">
        <v>18</v>
      </c>
      <c r="E4198">
        <v>132304</v>
      </c>
      <c r="F4198" t="s">
        <v>19</v>
      </c>
      <c r="G4198" t="s">
        <v>124</v>
      </c>
      <c r="H4198" t="s">
        <v>125</v>
      </c>
      <c r="I4198">
        <v>98103</v>
      </c>
      <c r="J4198" t="s">
        <v>22</v>
      </c>
      <c r="K4198" t="s">
        <v>23</v>
      </c>
      <c r="L4198" t="s">
        <v>45</v>
      </c>
      <c r="M4198" t="s">
        <v>46</v>
      </c>
      <c r="N4198" s="5">
        <v>24.43</v>
      </c>
      <c r="O4198" s="7">
        <v>7</v>
      </c>
      <c r="P4198" s="5">
        <v>17.43</v>
      </c>
      <c r="Q4198" s="5">
        <v>7</v>
      </c>
      <c r="R4198" s="22">
        <f>Tabla1[[#This Row],[Fecha de Envío]]-Tabla1[[#This Row],[Fecha de Orden]]</f>
        <v>14</v>
      </c>
      <c r="S4198" s="24">
        <f>YEAR(Tabla1[[#This Row],[Fecha de Orden]])</f>
        <v>2023</v>
      </c>
      <c r="T4198" t="str">
        <f>VLOOKUP(Tabla1[[#This Row],[Nombre del Producto]],Tabla2[[Nombre Producto]:[Costo Unitario]],2,FALSE)</f>
        <v>Lot's O' Nuts</v>
      </c>
      <c r="U4198" t="str">
        <f>VLOOKUP(Tabla1[[#This Row],[Fábrica]],Tabla3[],4,FALSE)</f>
        <v>Arizona</v>
      </c>
    </row>
    <row r="4199" spans="1:21" x14ac:dyDescent="0.25">
      <c r="A4199" t="s">
        <v>3080</v>
      </c>
      <c r="B4199" s="3">
        <v>45091</v>
      </c>
      <c r="C4199" s="3">
        <v>45101</v>
      </c>
      <c r="D4199" t="s">
        <v>82</v>
      </c>
      <c r="E4199">
        <v>128223</v>
      </c>
      <c r="F4199" t="s">
        <v>19</v>
      </c>
      <c r="G4199" t="s">
        <v>509</v>
      </c>
      <c r="H4199" t="s">
        <v>21</v>
      </c>
      <c r="I4199">
        <v>92804</v>
      </c>
      <c r="J4199" t="s">
        <v>22</v>
      </c>
      <c r="K4199" t="s">
        <v>23</v>
      </c>
      <c r="L4199" t="s">
        <v>27</v>
      </c>
      <c r="M4199" t="s">
        <v>28</v>
      </c>
      <c r="N4199" s="5">
        <v>25.2</v>
      </c>
      <c r="O4199" s="7">
        <v>7</v>
      </c>
      <c r="P4199" s="5">
        <v>17.5</v>
      </c>
      <c r="Q4199" s="5">
        <v>7.7</v>
      </c>
      <c r="R4199" s="22">
        <f>Tabla1[[#This Row],[Fecha de Envío]]-Tabla1[[#This Row],[Fecha de Orden]]</f>
        <v>10</v>
      </c>
      <c r="S4199" s="24">
        <f>YEAR(Tabla1[[#This Row],[Fecha de Orden]])</f>
        <v>2023</v>
      </c>
      <c r="T4199" t="str">
        <f>VLOOKUP(Tabla1[[#This Row],[Nombre del Producto]],Tabla2[[Nombre Producto]:[Costo Unitario]],2,FALSE)</f>
        <v>Lot's O' Nuts</v>
      </c>
      <c r="U4199" t="str">
        <f>VLOOKUP(Tabla1[[#This Row],[Fábrica]],Tabla3[],4,FALSE)</f>
        <v>Arizona</v>
      </c>
    </row>
    <row r="4200" spans="1:21" x14ac:dyDescent="0.25">
      <c r="A4200" t="s">
        <v>4865</v>
      </c>
      <c r="B4200" s="3">
        <v>45091</v>
      </c>
      <c r="C4200" s="3">
        <v>45108</v>
      </c>
      <c r="D4200" t="s">
        <v>18</v>
      </c>
      <c r="E4200">
        <v>155747</v>
      </c>
      <c r="F4200" t="s">
        <v>19</v>
      </c>
      <c r="G4200" t="s">
        <v>144</v>
      </c>
      <c r="H4200" t="s">
        <v>101</v>
      </c>
      <c r="I4200">
        <v>19140</v>
      </c>
      <c r="J4200" t="s">
        <v>22</v>
      </c>
      <c r="K4200" t="s">
        <v>32</v>
      </c>
      <c r="L4200" t="s">
        <v>24</v>
      </c>
      <c r="M4200" t="s">
        <v>25</v>
      </c>
      <c r="N4200" s="5">
        <v>7.5</v>
      </c>
      <c r="O4200" s="7">
        <v>2</v>
      </c>
      <c r="P4200" s="5">
        <v>4.9000000000000004</v>
      </c>
      <c r="Q4200" s="5">
        <v>2.6</v>
      </c>
      <c r="R4200" s="22">
        <f>Tabla1[[#This Row],[Fecha de Envío]]-Tabla1[[#This Row],[Fecha de Orden]]</f>
        <v>17</v>
      </c>
      <c r="S4200" s="24">
        <f>YEAR(Tabla1[[#This Row],[Fecha de Orden]])</f>
        <v>2023</v>
      </c>
      <c r="T4200" t="str">
        <f>VLOOKUP(Tabla1[[#This Row],[Nombre del Producto]],Tabla2[[Nombre Producto]:[Costo Unitario]],2,FALSE)</f>
        <v>Wicked Choccy's</v>
      </c>
      <c r="U4200" t="str">
        <f>VLOOKUP(Tabla1[[#This Row],[Fábrica]],Tabla3[],4,FALSE)</f>
        <v>Georgia</v>
      </c>
    </row>
    <row r="4201" spans="1:21" x14ac:dyDescent="0.25">
      <c r="A4201" t="s">
        <v>6068</v>
      </c>
      <c r="B4201" s="3">
        <v>45091</v>
      </c>
      <c r="C4201" s="3">
        <v>45101</v>
      </c>
      <c r="D4201" t="s">
        <v>82</v>
      </c>
      <c r="E4201">
        <v>108497</v>
      </c>
      <c r="F4201" t="s">
        <v>19</v>
      </c>
      <c r="G4201" t="s">
        <v>53</v>
      </c>
      <c r="H4201" t="s">
        <v>21</v>
      </c>
      <c r="I4201">
        <v>90036</v>
      </c>
      <c r="J4201" t="s">
        <v>22</v>
      </c>
      <c r="K4201" t="s">
        <v>23</v>
      </c>
      <c r="L4201" t="s">
        <v>33</v>
      </c>
      <c r="M4201" t="s">
        <v>34</v>
      </c>
      <c r="N4201" s="5">
        <v>18</v>
      </c>
      <c r="O4201" s="7">
        <v>5</v>
      </c>
      <c r="P4201" s="5">
        <v>12</v>
      </c>
      <c r="Q4201" s="5">
        <v>6</v>
      </c>
      <c r="R4201" s="22">
        <f>Tabla1[[#This Row],[Fecha de Envío]]-Tabla1[[#This Row],[Fecha de Orden]]</f>
        <v>10</v>
      </c>
      <c r="S4201" s="24">
        <f>YEAR(Tabla1[[#This Row],[Fecha de Orden]])</f>
        <v>2023</v>
      </c>
      <c r="T4201" t="str">
        <f>VLOOKUP(Tabla1[[#This Row],[Nombre del Producto]],Tabla2[[Nombre Producto]:[Costo Unitario]],2,FALSE)</f>
        <v>Lot's O' Nuts</v>
      </c>
      <c r="U4201" t="str">
        <f>VLOOKUP(Tabla1[[#This Row],[Fábrica]],Tabla3[],4,FALSE)</f>
        <v>Arizona</v>
      </c>
    </row>
    <row r="4202" spans="1:21" x14ac:dyDescent="0.25">
      <c r="A4202" t="s">
        <v>7207</v>
      </c>
      <c r="B4202" s="3">
        <v>45091</v>
      </c>
      <c r="C4202" s="3">
        <v>45104</v>
      </c>
      <c r="D4202" t="s">
        <v>39</v>
      </c>
      <c r="E4202">
        <v>107216</v>
      </c>
      <c r="F4202" t="s">
        <v>19</v>
      </c>
      <c r="G4202" t="s">
        <v>20</v>
      </c>
      <c r="H4202" t="s">
        <v>21</v>
      </c>
      <c r="I4202">
        <v>94122</v>
      </c>
      <c r="J4202" t="s">
        <v>22</v>
      </c>
      <c r="K4202" t="s">
        <v>23</v>
      </c>
      <c r="L4202" t="s">
        <v>45</v>
      </c>
      <c r="M4202" t="s">
        <v>46</v>
      </c>
      <c r="N4202" s="5">
        <v>10.47</v>
      </c>
      <c r="O4202" s="7">
        <v>3</v>
      </c>
      <c r="P4202" s="5">
        <v>7.47</v>
      </c>
      <c r="Q4202" s="5">
        <v>3</v>
      </c>
      <c r="R4202" s="22">
        <f>Tabla1[[#This Row],[Fecha de Envío]]-Tabla1[[#This Row],[Fecha de Orden]]</f>
        <v>13</v>
      </c>
      <c r="S4202" s="24">
        <f>YEAR(Tabla1[[#This Row],[Fecha de Orden]])</f>
        <v>2023</v>
      </c>
      <c r="T4202" t="str">
        <f>VLOOKUP(Tabla1[[#This Row],[Nombre del Producto]],Tabla2[[Nombre Producto]:[Costo Unitario]],2,FALSE)</f>
        <v>Lot's O' Nuts</v>
      </c>
      <c r="U4202" t="str">
        <f>VLOOKUP(Tabla1[[#This Row],[Fábrica]],Tabla3[],4,FALSE)</f>
        <v>Arizona</v>
      </c>
    </row>
    <row r="4203" spans="1:21" x14ac:dyDescent="0.25">
      <c r="A4203" t="s">
        <v>9076</v>
      </c>
      <c r="B4203" s="3">
        <v>45091</v>
      </c>
      <c r="C4203" s="3">
        <v>45104</v>
      </c>
      <c r="D4203" t="s">
        <v>39</v>
      </c>
      <c r="E4203">
        <v>133872</v>
      </c>
      <c r="F4203" t="s">
        <v>19</v>
      </c>
      <c r="G4203" t="s">
        <v>6361</v>
      </c>
      <c r="H4203" t="s">
        <v>255</v>
      </c>
      <c r="I4203">
        <v>33433</v>
      </c>
      <c r="J4203" t="s">
        <v>22</v>
      </c>
      <c r="K4203" t="s">
        <v>66</v>
      </c>
      <c r="L4203" t="s">
        <v>36</v>
      </c>
      <c r="M4203" t="s">
        <v>37</v>
      </c>
      <c r="N4203" s="5">
        <v>13</v>
      </c>
      <c r="O4203" s="7">
        <v>4</v>
      </c>
      <c r="P4203" s="5">
        <v>8.44</v>
      </c>
      <c r="Q4203" s="5">
        <v>4.5599999999999996</v>
      </c>
      <c r="R4203" s="22">
        <f>Tabla1[[#This Row],[Fecha de Envío]]-Tabla1[[#This Row],[Fecha de Orden]]</f>
        <v>13</v>
      </c>
      <c r="S4203" s="24">
        <f>YEAR(Tabla1[[#This Row],[Fecha de Orden]])</f>
        <v>2023</v>
      </c>
      <c r="T4203" t="str">
        <f>VLOOKUP(Tabla1[[#This Row],[Nombre del Producto]],Tabla2[[Nombre Producto]:[Costo Unitario]],2,FALSE)</f>
        <v>Wicked Choccy's</v>
      </c>
      <c r="U4203" t="str">
        <f>VLOOKUP(Tabla1[[#This Row],[Fábrica]],Tabla3[],4,FALSE)</f>
        <v>Georgia</v>
      </c>
    </row>
    <row r="4204" spans="1:21" x14ac:dyDescent="0.25">
      <c r="A4204" t="s">
        <v>9077</v>
      </c>
      <c r="B4204" s="3">
        <v>45091</v>
      </c>
      <c r="C4204" s="3">
        <v>45104</v>
      </c>
      <c r="D4204" t="s">
        <v>39</v>
      </c>
      <c r="E4204">
        <v>133872</v>
      </c>
      <c r="F4204" t="s">
        <v>19</v>
      </c>
      <c r="G4204" t="s">
        <v>6361</v>
      </c>
      <c r="H4204" t="s">
        <v>255</v>
      </c>
      <c r="I4204">
        <v>33433</v>
      </c>
      <c r="J4204" t="s">
        <v>22</v>
      </c>
      <c r="K4204" t="s">
        <v>66</v>
      </c>
      <c r="L4204" t="s">
        <v>24</v>
      </c>
      <c r="M4204" t="s">
        <v>25</v>
      </c>
      <c r="N4204" s="5">
        <v>7.5</v>
      </c>
      <c r="O4204" s="7">
        <v>2</v>
      </c>
      <c r="P4204" s="5">
        <v>4.9000000000000004</v>
      </c>
      <c r="Q4204" s="5">
        <v>2.6</v>
      </c>
      <c r="R4204" s="22">
        <f>Tabla1[[#This Row],[Fecha de Envío]]-Tabla1[[#This Row],[Fecha de Orden]]</f>
        <v>13</v>
      </c>
      <c r="S4204" s="24">
        <f>YEAR(Tabla1[[#This Row],[Fecha de Orden]])</f>
        <v>2023</v>
      </c>
      <c r="T4204" t="str">
        <f>VLOOKUP(Tabla1[[#This Row],[Nombre del Producto]],Tabla2[[Nombre Producto]:[Costo Unitario]],2,FALSE)</f>
        <v>Wicked Choccy's</v>
      </c>
      <c r="U4204" t="str">
        <f>VLOOKUP(Tabla1[[#This Row],[Fábrica]],Tabla3[],4,FALSE)</f>
        <v>Georgia</v>
      </c>
    </row>
    <row r="4205" spans="1:21" x14ac:dyDescent="0.25">
      <c r="A4205" t="s">
        <v>5707</v>
      </c>
      <c r="B4205" s="3">
        <v>45092</v>
      </c>
      <c r="C4205" s="3">
        <v>45105</v>
      </c>
      <c r="D4205" t="s">
        <v>39</v>
      </c>
      <c r="E4205">
        <v>152765</v>
      </c>
      <c r="F4205" t="s">
        <v>19</v>
      </c>
      <c r="G4205" t="s">
        <v>159</v>
      </c>
      <c r="H4205" t="s">
        <v>42</v>
      </c>
      <c r="I4205">
        <v>77036</v>
      </c>
      <c r="J4205" t="s">
        <v>22</v>
      </c>
      <c r="K4205" t="s">
        <v>43</v>
      </c>
      <c r="L4205" t="s">
        <v>36</v>
      </c>
      <c r="M4205" t="s">
        <v>37</v>
      </c>
      <c r="N4205" s="5">
        <v>22.75</v>
      </c>
      <c r="O4205" s="7">
        <v>7</v>
      </c>
      <c r="P4205" s="5">
        <v>14.77</v>
      </c>
      <c r="Q4205" s="5">
        <v>7.98</v>
      </c>
      <c r="R4205" s="22">
        <f>Tabla1[[#This Row],[Fecha de Envío]]-Tabla1[[#This Row],[Fecha de Orden]]</f>
        <v>13</v>
      </c>
      <c r="S4205" s="24">
        <f>YEAR(Tabla1[[#This Row],[Fecha de Orden]])</f>
        <v>2023</v>
      </c>
      <c r="T4205" t="str">
        <f>VLOOKUP(Tabla1[[#This Row],[Nombre del Producto]],Tabla2[[Nombre Producto]:[Costo Unitario]],2,FALSE)</f>
        <v>Wicked Choccy's</v>
      </c>
      <c r="U4205" t="str">
        <f>VLOOKUP(Tabla1[[#This Row],[Fábrica]],Tabla3[],4,FALSE)</f>
        <v>Georgia</v>
      </c>
    </row>
    <row r="4206" spans="1:21" x14ac:dyDescent="0.25">
      <c r="A4206" t="s">
        <v>958</v>
      </c>
      <c r="B4206" s="3">
        <v>45093</v>
      </c>
      <c r="C4206" s="3">
        <v>45105</v>
      </c>
      <c r="D4206" t="s">
        <v>71</v>
      </c>
      <c r="E4206">
        <v>148593</v>
      </c>
      <c r="F4206" t="s">
        <v>19</v>
      </c>
      <c r="G4206" t="s">
        <v>53</v>
      </c>
      <c r="H4206" t="s">
        <v>21</v>
      </c>
      <c r="I4206">
        <v>90045</v>
      </c>
      <c r="J4206" t="s">
        <v>22</v>
      </c>
      <c r="K4206" t="s">
        <v>23</v>
      </c>
      <c r="L4206" t="s">
        <v>36</v>
      </c>
      <c r="M4206" t="s">
        <v>37</v>
      </c>
      <c r="N4206" s="5">
        <v>16.25</v>
      </c>
      <c r="O4206" s="7">
        <v>5</v>
      </c>
      <c r="P4206" s="5">
        <v>10.55</v>
      </c>
      <c r="Q4206" s="5">
        <v>5.7</v>
      </c>
      <c r="R4206" s="22">
        <f>Tabla1[[#This Row],[Fecha de Envío]]-Tabla1[[#This Row],[Fecha de Orden]]</f>
        <v>12</v>
      </c>
      <c r="S4206" s="24">
        <f>YEAR(Tabla1[[#This Row],[Fecha de Orden]])</f>
        <v>2023</v>
      </c>
      <c r="T4206" t="str">
        <f>VLOOKUP(Tabla1[[#This Row],[Nombre del Producto]],Tabla2[[Nombre Producto]:[Costo Unitario]],2,FALSE)</f>
        <v>Wicked Choccy's</v>
      </c>
      <c r="U4206" t="str">
        <f>VLOOKUP(Tabla1[[#This Row],[Fábrica]],Tabla3[],4,FALSE)</f>
        <v>Georgia</v>
      </c>
    </row>
    <row r="4207" spans="1:21" x14ac:dyDescent="0.25">
      <c r="A4207" t="s">
        <v>4509</v>
      </c>
      <c r="B4207" s="3">
        <v>45093</v>
      </c>
      <c r="C4207" s="3">
        <v>45109</v>
      </c>
      <c r="D4207" t="s">
        <v>18</v>
      </c>
      <c r="E4207">
        <v>137127</v>
      </c>
      <c r="F4207" t="s">
        <v>19</v>
      </c>
      <c r="G4207" t="s">
        <v>1028</v>
      </c>
      <c r="H4207" t="s">
        <v>1209</v>
      </c>
      <c r="I4207">
        <v>19711</v>
      </c>
      <c r="J4207" t="s">
        <v>22</v>
      </c>
      <c r="K4207" t="s">
        <v>32</v>
      </c>
      <c r="L4207" t="s">
        <v>36</v>
      </c>
      <c r="M4207" t="s">
        <v>37</v>
      </c>
      <c r="N4207" s="5">
        <v>9.75</v>
      </c>
      <c r="O4207" s="7">
        <v>3</v>
      </c>
      <c r="P4207" s="5">
        <v>6.33</v>
      </c>
      <c r="Q4207" s="5">
        <v>3.42</v>
      </c>
      <c r="R4207" s="22">
        <f>Tabla1[[#This Row],[Fecha de Envío]]-Tabla1[[#This Row],[Fecha de Orden]]</f>
        <v>16</v>
      </c>
      <c r="S4207" s="24">
        <f>YEAR(Tabla1[[#This Row],[Fecha de Orden]])</f>
        <v>2023</v>
      </c>
      <c r="T4207" t="str">
        <f>VLOOKUP(Tabla1[[#This Row],[Nombre del Producto]],Tabla2[[Nombre Producto]:[Costo Unitario]],2,FALSE)</f>
        <v>Wicked Choccy's</v>
      </c>
      <c r="U4207" t="str">
        <f>VLOOKUP(Tabla1[[#This Row],[Fábrica]],Tabla3[],4,FALSE)</f>
        <v>Georgia</v>
      </c>
    </row>
    <row r="4208" spans="1:21" x14ac:dyDescent="0.25">
      <c r="A4208" t="s">
        <v>4624</v>
      </c>
      <c r="B4208" s="3">
        <v>45093</v>
      </c>
      <c r="C4208" s="3">
        <v>45106</v>
      </c>
      <c r="D4208" t="s">
        <v>71</v>
      </c>
      <c r="E4208">
        <v>140977</v>
      </c>
      <c r="F4208" t="s">
        <v>19</v>
      </c>
      <c r="G4208" t="s">
        <v>1585</v>
      </c>
      <c r="H4208" t="s">
        <v>65</v>
      </c>
      <c r="I4208">
        <v>37421</v>
      </c>
      <c r="J4208" t="s">
        <v>223</v>
      </c>
      <c r="K4208" t="s">
        <v>66</v>
      </c>
      <c r="L4208" t="s">
        <v>2060</v>
      </c>
      <c r="M4208" t="s">
        <v>2061</v>
      </c>
      <c r="N4208" s="5">
        <v>1.5</v>
      </c>
      <c r="O4208" s="7">
        <v>1</v>
      </c>
      <c r="P4208" s="5">
        <v>0.6</v>
      </c>
      <c r="Q4208" s="5">
        <v>0.9</v>
      </c>
      <c r="R4208" s="22">
        <f>Tabla1[[#This Row],[Fecha de Envío]]-Tabla1[[#This Row],[Fecha de Orden]]</f>
        <v>13</v>
      </c>
      <c r="S4208" s="24">
        <f>YEAR(Tabla1[[#This Row],[Fecha de Orden]])</f>
        <v>2023</v>
      </c>
      <c r="T4208" t="str">
        <f>VLOOKUP(Tabla1[[#This Row],[Nombre del Producto]],Tabla2[[Nombre Producto]:[Costo Unitario]],2,FALSE)</f>
        <v>Sugar Shack</v>
      </c>
      <c r="U4208" t="str">
        <f>VLOOKUP(Tabla1[[#This Row],[Fábrica]],Tabla3[],4,FALSE)</f>
        <v>Minnesota</v>
      </c>
    </row>
    <row r="4209" spans="1:21" x14ac:dyDescent="0.25">
      <c r="A4209" t="s">
        <v>2105</v>
      </c>
      <c r="B4209" s="3">
        <v>45094</v>
      </c>
      <c r="C4209" s="3">
        <v>45109</v>
      </c>
      <c r="D4209" t="s">
        <v>18</v>
      </c>
      <c r="E4209">
        <v>133613</v>
      </c>
      <c r="F4209" t="s">
        <v>19</v>
      </c>
      <c r="G4209" t="s">
        <v>432</v>
      </c>
      <c r="H4209" t="s">
        <v>84</v>
      </c>
      <c r="I4209">
        <v>6708</v>
      </c>
      <c r="J4209" t="s">
        <v>22</v>
      </c>
      <c r="K4209" t="s">
        <v>32</v>
      </c>
      <c r="L4209" t="s">
        <v>33</v>
      </c>
      <c r="M4209" t="s">
        <v>34</v>
      </c>
      <c r="N4209" s="5">
        <v>10.8</v>
      </c>
      <c r="O4209" s="7">
        <v>3</v>
      </c>
      <c r="P4209" s="5">
        <v>7.2</v>
      </c>
      <c r="Q4209" s="5">
        <v>3.6</v>
      </c>
      <c r="R4209" s="22">
        <f>Tabla1[[#This Row],[Fecha de Envío]]-Tabla1[[#This Row],[Fecha de Orden]]</f>
        <v>15</v>
      </c>
      <c r="S4209" s="24">
        <f>YEAR(Tabla1[[#This Row],[Fecha de Orden]])</f>
        <v>2023</v>
      </c>
      <c r="T4209" t="str">
        <f>VLOOKUP(Tabla1[[#This Row],[Nombre del Producto]],Tabla2[[Nombre Producto]:[Costo Unitario]],2,FALSE)</f>
        <v>Lot's O' Nuts</v>
      </c>
      <c r="U4209" t="str">
        <f>VLOOKUP(Tabla1[[#This Row],[Fábrica]],Tabla3[],4,FALSE)</f>
        <v>Arizona</v>
      </c>
    </row>
    <row r="4210" spans="1:21" x14ac:dyDescent="0.25">
      <c r="A4210" t="s">
        <v>2106</v>
      </c>
      <c r="B4210" s="3">
        <v>45094</v>
      </c>
      <c r="C4210" s="3">
        <v>45109</v>
      </c>
      <c r="D4210" t="s">
        <v>18</v>
      </c>
      <c r="E4210">
        <v>133613</v>
      </c>
      <c r="F4210" t="s">
        <v>19</v>
      </c>
      <c r="G4210" t="s">
        <v>432</v>
      </c>
      <c r="H4210" t="s">
        <v>84</v>
      </c>
      <c r="I4210">
        <v>6708</v>
      </c>
      <c r="J4210" t="s">
        <v>22</v>
      </c>
      <c r="K4210" t="s">
        <v>32</v>
      </c>
      <c r="L4210" t="s">
        <v>24</v>
      </c>
      <c r="M4210" t="s">
        <v>25</v>
      </c>
      <c r="N4210" s="5">
        <v>7.5</v>
      </c>
      <c r="O4210" s="7">
        <v>2</v>
      </c>
      <c r="P4210" s="5">
        <v>4.9000000000000004</v>
      </c>
      <c r="Q4210" s="5">
        <v>2.6</v>
      </c>
      <c r="R4210" s="22">
        <f>Tabla1[[#This Row],[Fecha de Envío]]-Tabla1[[#This Row],[Fecha de Orden]]</f>
        <v>15</v>
      </c>
      <c r="S4210" s="24">
        <f>YEAR(Tabla1[[#This Row],[Fecha de Orden]])</f>
        <v>2023</v>
      </c>
      <c r="T4210" t="str">
        <f>VLOOKUP(Tabla1[[#This Row],[Nombre del Producto]],Tabla2[[Nombre Producto]:[Costo Unitario]],2,FALSE)</f>
        <v>Wicked Choccy's</v>
      </c>
      <c r="U4210" t="str">
        <f>VLOOKUP(Tabla1[[#This Row],[Fábrica]],Tabla3[],4,FALSE)</f>
        <v>Georgia</v>
      </c>
    </row>
    <row r="4211" spans="1:21" x14ac:dyDescent="0.25">
      <c r="A4211" t="s">
        <v>2107</v>
      </c>
      <c r="B4211" s="3">
        <v>45094</v>
      </c>
      <c r="C4211" s="3">
        <v>45109</v>
      </c>
      <c r="D4211" t="s">
        <v>18</v>
      </c>
      <c r="E4211">
        <v>133613</v>
      </c>
      <c r="F4211" t="s">
        <v>19</v>
      </c>
      <c r="G4211" t="s">
        <v>432</v>
      </c>
      <c r="H4211" t="s">
        <v>84</v>
      </c>
      <c r="I4211">
        <v>6708</v>
      </c>
      <c r="J4211" t="s">
        <v>22</v>
      </c>
      <c r="K4211" t="s">
        <v>32</v>
      </c>
      <c r="L4211" t="s">
        <v>27</v>
      </c>
      <c r="M4211" t="s">
        <v>28</v>
      </c>
      <c r="N4211" s="5">
        <v>10.8</v>
      </c>
      <c r="O4211" s="7">
        <v>3</v>
      </c>
      <c r="P4211" s="5">
        <v>7.5</v>
      </c>
      <c r="Q4211" s="5">
        <v>3.3</v>
      </c>
      <c r="R4211" s="22">
        <f>Tabla1[[#This Row],[Fecha de Envío]]-Tabla1[[#This Row],[Fecha de Orden]]</f>
        <v>15</v>
      </c>
      <c r="S4211" s="24">
        <f>YEAR(Tabla1[[#This Row],[Fecha de Orden]])</f>
        <v>2023</v>
      </c>
      <c r="T4211" t="str">
        <f>VLOOKUP(Tabla1[[#This Row],[Nombre del Producto]],Tabla2[[Nombre Producto]:[Costo Unitario]],2,FALSE)</f>
        <v>Lot's O' Nuts</v>
      </c>
      <c r="U4211" t="str">
        <f>VLOOKUP(Tabla1[[#This Row],[Fábrica]],Tabla3[],4,FALSE)</f>
        <v>Arizona</v>
      </c>
    </row>
    <row r="4212" spans="1:21" x14ac:dyDescent="0.25">
      <c r="A4212" t="s">
        <v>2799</v>
      </c>
      <c r="B4212" s="3">
        <v>45094</v>
      </c>
      <c r="C4212" s="3">
        <v>45110</v>
      </c>
      <c r="D4212" t="s">
        <v>18</v>
      </c>
      <c r="E4212">
        <v>129861</v>
      </c>
      <c r="F4212" t="s">
        <v>19</v>
      </c>
      <c r="G4212" t="s">
        <v>276</v>
      </c>
      <c r="H4212" t="s">
        <v>31</v>
      </c>
      <c r="I4212">
        <v>14609</v>
      </c>
      <c r="J4212" t="s">
        <v>22</v>
      </c>
      <c r="K4212" t="s">
        <v>32</v>
      </c>
      <c r="L4212" t="s">
        <v>36</v>
      </c>
      <c r="M4212" t="s">
        <v>37</v>
      </c>
      <c r="N4212" s="5">
        <v>9.75</v>
      </c>
      <c r="O4212" s="7">
        <v>3</v>
      </c>
      <c r="P4212" s="5">
        <v>6.33</v>
      </c>
      <c r="Q4212" s="5">
        <v>3.42</v>
      </c>
      <c r="R4212" s="22">
        <f>Tabla1[[#This Row],[Fecha de Envío]]-Tabla1[[#This Row],[Fecha de Orden]]</f>
        <v>16</v>
      </c>
      <c r="S4212" s="24">
        <f>YEAR(Tabla1[[#This Row],[Fecha de Orden]])</f>
        <v>2023</v>
      </c>
      <c r="T4212" t="str">
        <f>VLOOKUP(Tabla1[[#This Row],[Nombre del Producto]],Tabla2[[Nombre Producto]:[Costo Unitario]],2,FALSE)</f>
        <v>Wicked Choccy's</v>
      </c>
      <c r="U4212" t="str">
        <f>VLOOKUP(Tabla1[[#This Row],[Fábrica]],Tabla3[],4,FALSE)</f>
        <v>Georgia</v>
      </c>
    </row>
    <row r="4213" spans="1:21" x14ac:dyDescent="0.25">
      <c r="A4213" t="s">
        <v>3542</v>
      </c>
      <c r="B4213" s="3">
        <v>45094</v>
      </c>
      <c r="C4213" s="3">
        <v>45107</v>
      </c>
      <c r="D4213" t="s">
        <v>71</v>
      </c>
      <c r="E4213">
        <v>145842</v>
      </c>
      <c r="F4213" t="s">
        <v>19</v>
      </c>
      <c r="G4213" t="s">
        <v>30</v>
      </c>
      <c r="H4213" t="s">
        <v>31</v>
      </c>
      <c r="I4213">
        <v>10024</v>
      </c>
      <c r="J4213" t="s">
        <v>22</v>
      </c>
      <c r="K4213" t="s">
        <v>32</v>
      </c>
      <c r="L4213" t="s">
        <v>36</v>
      </c>
      <c r="M4213" t="s">
        <v>37</v>
      </c>
      <c r="N4213" s="5">
        <v>9.75</v>
      </c>
      <c r="O4213" s="7">
        <v>3</v>
      </c>
      <c r="P4213" s="5">
        <v>6.33</v>
      </c>
      <c r="Q4213" s="5">
        <v>3.42</v>
      </c>
      <c r="R4213" s="22">
        <f>Tabla1[[#This Row],[Fecha de Envío]]-Tabla1[[#This Row],[Fecha de Orden]]</f>
        <v>13</v>
      </c>
      <c r="S4213" s="24">
        <f>YEAR(Tabla1[[#This Row],[Fecha de Orden]])</f>
        <v>2023</v>
      </c>
      <c r="T4213" t="str">
        <f>VLOOKUP(Tabla1[[#This Row],[Nombre del Producto]],Tabla2[[Nombre Producto]:[Costo Unitario]],2,FALSE)</f>
        <v>Wicked Choccy's</v>
      </c>
      <c r="U4213" t="str">
        <f>VLOOKUP(Tabla1[[#This Row],[Fábrica]],Tabla3[],4,FALSE)</f>
        <v>Georgia</v>
      </c>
    </row>
    <row r="4214" spans="1:21" x14ac:dyDescent="0.25">
      <c r="A4214" t="s">
        <v>4073</v>
      </c>
      <c r="B4214" s="3">
        <v>45094</v>
      </c>
      <c r="C4214" s="3">
        <v>45109</v>
      </c>
      <c r="D4214" t="s">
        <v>18</v>
      </c>
      <c r="E4214">
        <v>159345</v>
      </c>
      <c r="F4214" t="s">
        <v>19</v>
      </c>
      <c r="G4214" t="s">
        <v>120</v>
      </c>
      <c r="H4214" t="s">
        <v>21</v>
      </c>
      <c r="I4214">
        <v>92024</v>
      </c>
      <c r="J4214" t="s">
        <v>22</v>
      </c>
      <c r="K4214" t="s">
        <v>23</v>
      </c>
      <c r="L4214" t="s">
        <v>27</v>
      </c>
      <c r="M4214" t="s">
        <v>28</v>
      </c>
      <c r="N4214" s="5">
        <v>7.2</v>
      </c>
      <c r="O4214" s="7">
        <v>2</v>
      </c>
      <c r="P4214" s="5">
        <v>5</v>
      </c>
      <c r="Q4214" s="5">
        <v>2.2000000000000002</v>
      </c>
      <c r="R4214" s="22">
        <f>Tabla1[[#This Row],[Fecha de Envío]]-Tabla1[[#This Row],[Fecha de Orden]]</f>
        <v>15</v>
      </c>
      <c r="S4214" s="24">
        <f>YEAR(Tabla1[[#This Row],[Fecha de Orden]])</f>
        <v>2023</v>
      </c>
      <c r="T4214" t="str">
        <f>VLOOKUP(Tabla1[[#This Row],[Nombre del Producto]],Tabla2[[Nombre Producto]:[Costo Unitario]],2,FALSE)</f>
        <v>Lot's O' Nuts</v>
      </c>
      <c r="U4214" t="str">
        <f>VLOOKUP(Tabla1[[#This Row],[Fábrica]],Tabla3[],4,FALSE)</f>
        <v>Arizona</v>
      </c>
    </row>
    <row r="4215" spans="1:21" x14ac:dyDescent="0.25">
      <c r="A4215" t="s">
        <v>5462</v>
      </c>
      <c r="B4215" s="3">
        <v>45094</v>
      </c>
      <c r="C4215" s="3">
        <v>45106</v>
      </c>
      <c r="D4215" t="s">
        <v>39</v>
      </c>
      <c r="E4215">
        <v>107146</v>
      </c>
      <c r="F4215" t="s">
        <v>19</v>
      </c>
      <c r="G4215" t="s">
        <v>790</v>
      </c>
      <c r="H4215" t="s">
        <v>203</v>
      </c>
      <c r="I4215">
        <v>80501</v>
      </c>
      <c r="J4215" t="s">
        <v>22</v>
      </c>
      <c r="K4215" t="s">
        <v>23</v>
      </c>
      <c r="L4215" t="s">
        <v>27</v>
      </c>
      <c r="M4215" t="s">
        <v>28</v>
      </c>
      <c r="N4215" s="5">
        <v>14.4</v>
      </c>
      <c r="O4215" s="7">
        <v>4</v>
      </c>
      <c r="P4215" s="5">
        <v>10</v>
      </c>
      <c r="Q4215" s="5">
        <v>4.4000000000000004</v>
      </c>
      <c r="R4215" s="22">
        <f>Tabla1[[#This Row],[Fecha de Envío]]-Tabla1[[#This Row],[Fecha de Orden]]</f>
        <v>12</v>
      </c>
      <c r="S4215" s="24">
        <f>YEAR(Tabla1[[#This Row],[Fecha de Orden]])</f>
        <v>2023</v>
      </c>
      <c r="T4215" t="str">
        <f>VLOOKUP(Tabla1[[#This Row],[Nombre del Producto]],Tabla2[[Nombre Producto]:[Costo Unitario]],2,FALSE)</f>
        <v>Lot's O' Nuts</v>
      </c>
      <c r="U4215" t="str">
        <f>VLOOKUP(Tabla1[[#This Row],[Fábrica]],Tabla3[],4,FALSE)</f>
        <v>Arizona</v>
      </c>
    </row>
    <row r="4216" spans="1:21" x14ac:dyDescent="0.25">
      <c r="A4216" t="s">
        <v>5463</v>
      </c>
      <c r="B4216" s="3">
        <v>45094</v>
      </c>
      <c r="C4216" s="3">
        <v>45106</v>
      </c>
      <c r="D4216" t="s">
        <v>39</v>
      </c>
      <c r="E4216">
        <v>107146</v>
      </c>
      <c r="F4216" t="s">
        <v>19</v>
      </c>
      <c r="G4216" t="s">
        <v>790</v>
      </c>
      <c r="H4216" t="s">
        <v>203</v>
      </c>
      <c r="I4216">
        <v>80501</v>
      </c>
      <c r="J4216" t="s">
        <v>22</v>
      </c>
      <c r="K4216" t="s">
        <v>23</v>
      </c>
      <c r="L4216" t="s">
        <v>24</v>
      </c>
      <c r="M4216" t="s">
        <v>25</v>
      </c>
      <c r="N4216" s="5">
        <v>11.25</v>
      </c>
      <c r="O4216" s="7">
        <v>3</v>
      </c>
      <c r="P4216" s="5">
        <v>7.35</v>
      </c>
      <c r="Q4216" s="5">
        <v>3.9</v>
      </c>
      <c r="R4216" s="22">
        <f>Tabla1[[#This Row],[Fecha de Envío]]-Tabla1[[#This Row],[Fecha de Orden]]</f>
        <v>12</v>
      </c>
      <c r="S4216" s="24">
        <f>YEAR(Tabla1[[#This Row],[Fecha de Orden]])</f>
        <v>2023</v>
      </c>
      <c r="T4216" t="str">
        <f>VLOOKUP(Tabla1[[#This Row],[Nombre del Producto]],Tabla2[[Nombre Producto]:[Costo Unitario]],2,FALSE)</f>
        <v>Wicked Choccy's</v>
      </c>
      <c r="U4216" t="str">
        <f>VLOOKUP(Tabla1[[#This Row],[Fábrica]],Tabla3[],4,FALSE)</f>
        <v>Georgia</v>
      </c>
    </row>
    <row r="4217" spans="1:21" x14ac:dyDescent="0.25">
      <c r="A4217" t="s">
        <v>6465</v>
      </c>
      <c r="B4217" s="3">
        <v>45094</v>
      </c>
      <c r="C4217" s="3">
        <v>45106</v>
      </c>
      <c r="D4217" t="s">
        <v>39</v>
      </c>
      <c r="E4217">
        <v>123512</v>
      </c>
      <c r="F4217" t="s">
        <v>19</v>
      </c>
      <c r="G4217" t="s">
        <v>53</v>
      </c>
      <c r="H4217" t="s">
        <v>21</v>
      </c>
      <c r="I4217">
        <v>90045</v>
      </c>
      <c r="J4217" t="s">
        <v>22</v>
      </c>
      <c r="K4217" t="s">
        <v>23</v>
      </c>
      <c r="L4217" t="s">
        <v>33</v>
      </c>
      <c r="M4217" t="s">
        <v>34</v>
      </c>
      <c r="N4217" s="5">
        <v>7.2</v>
      </c>
      <c r="O4217" s="7">
        <v>2</v>
      </c>
      <c r="P4217" s="5">
        <v>4.8</v>
      </c>
      <c r="Q4217" s="5">
        <v>2.4</v>
      </c>
      <c r="R4217" s="22">
        <f>Tabla1[[#This Row],[Fecha de Envío]]-Tabla1[[#This Row],[Fecha de Orden]]</f>
        <v>12</v>
      </c>
      <c r="S4217" s="24">
        <f>YEAR(Tabla1[[#This Row],[Fecha de Orden]])</f>
        <v>2023</v>
      </c>
      <c r="T4217" t="str">
        <f>VLOOKUP(Tabla1[[#This Row],[Nombre del Producto]],Tabla2[[Nombre Producto]:[Costo Unitario]],2,FALSE)</f>
        <v>Lot's O' Nuts</v>
      </c>
      <c r="U4217" t="str">
        <f>VLOOKUP(Tabla1[[#This Row],[Fábrica]],Tabla3[],4,FALSE)</f>
        <v>Arizona</v>
      </c>
    </row>
    <row r="4218" spans="1:21" x14ac:dyDescent="0.25">
      <c r="A4218" t="s">
        <v>6466</v>
      </c>
      <c r="B4218" s="3">
        <v>45094</v>
      </c>
      <c r="C4218" s="3">
        <v>45106</v>
      </c>
      <c r="D4218" t="s">
        <v>39</v>
      </c>
      <c r="E4218">
        <v>123512</v>
      </c>
      <c r="F4218" t="s">
        <v>19</v>
      </c>
      <c r="G4218" t="s">
        <v>53</v>
      </c>
      <c r="H4218" t="s">
        <v>21</v>
      </c>
      <c r="I4218">
        <v>90045</v>
      </c>
      <c r="J4218" t="s">
        <v>22</v>
      </c>
      <c r="K4218" t="s">
        <v>23</v>
      </c>
      <c r="L4218" t="s">
        <v>36</v>
      </c>
      <c r="M4218" t="s">
        <v>37</v>
      </c>
      <c r="N4218" s="5">
        <v>19.5</v>
      </c>
      <c r="O4218" s="7">
        <v>6</v>
      </c>
      <c r="P4218" s="5">
        <v>12.66</v>
      </c>
      <c r="Q4218" s="5">
        <v>6.84</v>
      </c>
      <c r="R4218" s="22">
        <f>Tabla1[[#This Row],[Fecha de Envío]]-Tabla1[[#This Row],[Fecha de Orden]]</f>
        <v>12</v>
      </c>
      <c r="S4218" s="24">
        <f>YEAR(Tabla1[[#This Row],[Fecha de Orden]])</f>
        <v>2023</v>
      </c>
      <c r="T4218" t="str">
        <f>VLOOKUP(Tabla1[[#This Row],[Nombre del Producto]],Tabla2[[Nombre Producto]:[Costo Unitario]],2,FALSE)</f>
        <v>Wicked Choccy's</v>
      </c>
      <c r="U4218" t="str">
        <f>VLOOKUP(Tabla1[[#This Row],[Fábrica]],Tabla3[],4,FALSE)</f>
        <v>Georgia</v>
      </c>
    </row>
    <row r="4219" spans="1:21" x14ac:dyDescent="0.25">
      <c r="A4219" t="s">
        <v>6467</v>
      </c>
      <c r="B4219" s="3">
        <v>45094</v>
      </c>
      <c r="C4219" s="3">
        <v>45106</v>
      </c>
      <c r="D4219" t="s">
        <v>39</v>
      </c>
      <c r="E4219">
        <v>123512</v>
      </c>
      <c r="F4219" t="s">
        <v>19</v>
      </c>
      <c r="G4219" t="s">
        <v>53</v>
      </c>
      <c r="H4219" t="s">
        <v>21</v>
      </c>
      <c r="I4219">
        <v>90045</v>
      </c>
      <c r="J4219" t="s">
        <v>22</v>
      </c>
      <c r="K4219" t="s">
        <v>23</v>
      </c>
      <c r="L4219" t="s">
        <v>27</v>
      </c>
      <c r="M4219" t="s">
        <v>28</v>
      </c>
      <c r="N4219" s="5">
        <v>14.4</v>
      </c>
      <c r="O4219" s="7">
        <v>4</v>
      </c>
      <c r="P4219" s="5">
        <v>10</v>
      </c>
      <c r="Q4219" s="5">
        <v>4.4000000000000004</v>
      </c>
      <c r="R4219" s="22">
        <f>Tabla1[[#This Row],[Fecha de Envío]]-Tabla1[[#This Row],[Fecha de Orden]]</f>
        <v>12</v>
      </c>
      <c r="S4219" s="24">
        <f>YEAR(Tabla1[[#This Row],[Fecha de Orden]])</f>
        <v>2023</v>
      </c>
      <c r="T4219" t="str">
        <f>VLOOKUP(Tabla1[[#This Row],[Nombre del Producto]],Tabla2[[Nombre Producto]:[Costo Unitario]],2,FALSE)</f>
        <v>Lot's O' Nuts</v>
      </c>
      <c r="U4219" t="str">
        <f>VLOOKUP(Tabla1[[#This Row],[Fábrica]],Tabla3[],4,FALSE)</f>
        <v>Arizona</v>
      </c>
    </row>
    <row r="4220" spans="1:21" x14ac:dyDescent="0.25">
      <c r="A4220" t="s">
        <v>8560</v>
      </c>
      <c r="B4220" s="3">
        <v>45094</v>
      </c>
      <c r="C4220" s="3">
        <v>45105</v>
      </c>
      <c r="D4220" t="s">
        <v>39</v>
      </c>
      <c r="E4220">
        <v>111682</v>
      </c>
      <c r="F4220" t="s">
        <v>19</v>
      </c>
      <c r="G4220" t="s">
        <v>443</v>
      </c>
      <c r="H4220" t="s">
        <v>31</v>
      </c>
      <c r="I4220">
        <v>12180</v>
      </c>
      <c r="J4220" t="s">
        <v>22</v>
      </c>
      <c r="K4220" t="s">
        <v>32</v>
      </c>
      <c r="L4220" t="s">
        <v>27</v>
      </c>
      <c r="M4220" t="s">
        <v>28</v>
      </c>
      <c r="N4220" s="5">
        <v>18</v>
      </c>
      <c r="O4220" s="7">
        <v>5</v>
      </c>
      <c r="P4220" s="5">
        <v>12.5</v>
      </c>
      <c r="Q4220" s="5">
        <v>5.5</v>
      </c>
      <c r="R4220" s="22">
        <f>Tabla1[[#This Row],[Fecha de Envío]]-Tabla1[[#This Row],[Fecha de Orden]]</f>
        <v>11</v>
      </c>
      <c r="S4220" s="24">
        <f>YEAR(Tabla1[[#This Row],[Fecha de Orden]])</f>
        <v>2023</v>
      </c>
      <c r="T4220" t="str">
        <f>VLOOKUP(Tabla1[[#This Row],[Nombre del Producto]],Tabla2[[Nombre Producto]:[Costo Unitario]],2,FALSE)</f>
        <v>Lot's O' Nuts</v>
      </c>
      <c r="U4220" t="str">
        <f>VLOOKUP(Tabla1[[#This Row],[Fábrica]],Tabla3[],4,FALSE)</f>
        <v>Arizona</v>
      </c>
    </row>
    <row r="4221" spans="1:21" x14ac:dyDescent="0.25">
      <c r="A4221" t="s">
        <v>8561</v>
      </c>
      <c r="B4221" s="3">
        <v>45094</v>
      </c>
      <c r="C4221" s="3">
        <v>45105</v>
      </c>
      <c r="D4221" t="s">
        <v>39</v>
      </c>
      <c r="E4221">
        <v>111682</v>
      </c>
      <c r="F4221" t="s">
        <v>19</v>
      </c>
      <c r="G4221" t="s">
        <v>443</v>
      </c>
      <c r="H4221" t="s">
        <v>31</v>
      </c>
      <c r="I4221">
        <v>12180</v>
      </c>
      <c r="J4221" t="s">
        <v>22</v>
      </c>
      <c r="K4221" t="s">
        <v>32</v>
      </c>
      <c r="L4221" t="s">
        <v>36</v>
      </c>
      <c r="M4221" t="s">
        <v>37</v>
      </c>
      <c r="N4221" s="5">
        <v>3.25</v>
      </c>
      <c r="O4221" s="7">
        <v>1</v>
      </c>
      <c r="P4221" s="5">
        <v>2.11</v>
      </c>
      <c r="Q4221" s="5">
        <v>1.1399999999999999</v>
      </c>
      <c r="R4221" s="22">
        <f>Tabla1[[#This Row],[Fecha de Envío]]-Tabla1[[#This Row],[Fecha de Orden]]</f>
        <v>11</v>
      </c>
      <c r="S4221" s="24">
        <f>YEAR(Tabla1[[#This Row],[Fecha de Orden]])</f>
        <v>2023</v>
      </c>
      <c r="T4221" t="str">
        <f>VLOOKUP(Tabla1[[#This Row],[Nombre del Producto]],Tabla2[[Nombre Producto]:[Costo Unitario]],2,FALSE)</f>
        <v>Wicked Choccy's</v>
      </c>
      <c r="U4221" t="str">
        <f>VLOOKUP(Tabla1[[#This Row],[Fábrica]],Tabla3[],4,FALSE)</f>
        <v>Georgia</v>
      </c>
    </row>
    <row r="4222" spans="1:21" x14ac:dyDescent="0.25">
      <c r="A4222" t="s">
        <v>8562</v>
      </c>
      <c r="B4222" s="3">
        <v>45094</v>
      </c>
      <c r="C4222" s="3">
        <v>45105</v>
      </c>
      <c r="D4222" t="s">
        <v>39</v>
      </c>
      <c r="E4222">
        <v>111682</v>
      </c>
      <c r="F4222" t="s">
        <v>19</v>
      </c>
      <c r="G4222" t="s">
        <v>443</v>
      </c>
      <c r="H4222" t="s">
        <v>31</v>
      </c>
      <c r="I4222">
        <v>12180</v>
      </c>
      <c r="J4222" t="s">
        <v>22</v>
      </c>
      <c r="K4222" t="s">
        <v>32</v>
      </c>
      <c r="L4222" t="s">
        <v>45</v>
      </c>
      <c r="M4222" t="s">
        <v>46</v>
      </c>
      <c r="N4222" s="5">
        <v>6.98</v>
      </c>
      <c r="O4222" s="7">
        <v>2</v>
      </c>
      <c r="P4222" s="5">
        <v>4.9800000000000004</v>
      </c>
      <c r="Q4222" s="5">
        <v>2</v>
      </c>
      <c r="R4222" s="22">
        <f>Tabla1[[#This Row],[Fecha de Envío]]-Tabla1[[#This Row],[Fecha de Orden]]</f>
        <v>11</v>
      </c>
      <c r="S4222" s="24">
        <f>YEAR(Tabla1[[#This Row],[Fecha de Orden]])</f>
        <v>2023</v>
      </c>
      <c r="T4222" t="str">
        <f>VLOOKUP(Tabla1[[#This Row],[Nombre del Producto]],Tabla2[[Nombre Producto]:[Costo Unitario]],2,FALSE)</f>
        <v>Lot's O' Nuts</v>
      </c>
      <c r="U4222" t="str">
        <f>VLOOKUP(Tabla1[[#This Row],[Fábrica]],Tabla3[],4,FALSE)</f>
        <v>Arizona</v>
      </c>
    </row>
    <row r="4223" spans="1:21" x14ac:dyDescent="0.25">
      <c r="A4223" t="s">
        <v>8563</v>
      </c>
      <c r="B4223" s="3">
        <v>45094</v>
      </c>
      <c r="C4223" s="3">
        <v>45105</v>
      </c>
      <c r="D4223" t="s">
        <v>39</v>
      </c>
      <c r="E4223">
        <v>111682</v>
      </c>
      <c r="F4223" t="s">
        <v>19</v>
      </c>
      <c r="G4223" t="s">
        <v>443</v>
      </c>
      <c r="H4223" t="s">
        <v>31</v>
      </c>
      <c r="I4223">
        <v>12180</v>
      </c>
      <c r="J4223" t="s">
        <v>22</v>
      </c>
      <c r="K4223" t="s">
        <v>32</v>
      </c>
      <c r="L4223" t="s">
        <v>33</v>
      </c>
      <c r="M4223" t="s">
        <v>34</v>
      </c>
      <c r="N4223" s="5">
        <v>21.6</v>
      </c>
      <c r="O4223" s="7">
        <v>6</v>
      </c>
      <c r="P4223" s="5">
        <v>14.4</v>
      </c>
      <c r="Q4223" s="5">
        <v>7.2</v>
      </c>
      <c r="R4223" s="22">
        <f>Tabla1[[#This Row],[Fecha de Envío]]-Tabla1[[#This Row],[Fecha de Orden]]</f>
        <v>11</v>
      </c>
      <c r="S4223" s="24">
        <f>YEAR(Tabla1[[#This Row],[Fecha de Orden]])</f>
        <v>2023</v>
      </c>
      <c r="T4223" t="str">
        <f>VLOOKUP(Tabla1[[#This Row],[Nombre del Producto]],Tabla2[[Nombre Producto]:[Costo Unitario]],2,FALSE)</f>
        <v>Lot's O' Nuts</v>
      </c>
      <c r="U4223" t="str">
        <f>VLOOKUP(Tabla1[[#This Row],[Fábrica]],Tabla3[],4,FALSE)</f>
        <v>Arizona</v>
      </c>
    </row>
    <row r="4224" spans="1:21" x14ac:dyDescent="0.25">
      <c r="A4224" t="s">
        <v>1480</v>
      </c>
      <c r="B4224" s="3">
        <v>45095</v>
      </c>
      <c r="C4224" s="3">
        <v>45108</v>
      </c>
      <c r="D4224" t="s">
        <v>39</v>
      </c>
      <c r="E4224">
        <v>163461</v>
      </c>
      <c r="F4224" t="s">
        <v>19</v>
      </c>
      <c r="G4224" t="s">
        <v>1481</v>
      </c>
      <c r="H4224" t="s">
        <v>173</v>
      </c>
      <c r="I4224">
        <v>60423</v>
      </c>
      <c r="J4224" t="s">
        <v>22</v>
      </c>
      <c r="K4224" t="s">
        <v>43</v>
      </c>
      <c r="L4224" t="s">
        <v>27</v>
      </c>
      <c r="M4224" t="s">
        <v>28</v>
      </c>
      <c r="N4224" s="5">
        <v>7.2</v>
      </c>
      <c r="O4224" s="7">
        <v>2</v>
      </c>
      <c r="P4224" s="5">
        <v>5</v>
      </c>
      <c r="Q4224" s="5">
        <v>2.2000000000000002</v>
      </c>
      <c r="R4224" s="22">
        <f>Tabla1[[#This Row],[Fecha de Envío]]-Tabla1[[#This Row],[Fecha de Orden]]</f>
        <v>13</v>
      </c>
      <c r="S4224" s="24">
        <f>YEAR(Tabla1[[#This Row],[Fecha de Orden]])</f>
        <v>2023</v>
      </c>
      <c r="T4224" t="str">
        <f>VLOOKUP(Tabla1[[#This Row],[Nombre del Producto]],Tabla2[[Nombre Producto]:[Costo Unitario]],2,FALSE)</f>
        <v>Lot's O' Nuts</v>
      </c>
      <c r="U4224" t="str">
        <f>VLOOKUP(Tabla1[[#This Row],[Fábrica]],Tabla3[],4,FALSE)</f>
        <v>Arizona</v>
      </c>
    </row>
    <row r="4225" spans="1:21" x14ac:dyDescent="0.25">
      <c r="A4225" t="s">
        <v>3459</v>
      </c>
      <c r="B4225" s="3">
        <v>45095</v>
      </c>
      <c r="C4225" s="3">
        <v>45109</v>
      </c>
      <c r="D4225" t="s">
        <v>18</v>
      </c>
      <c r="E4225">
        <v>136547</v>
      </c>
      <c r="F4225" t="s">
        <v>195</v>
      </c>
      <c r="G4225" t="s">
        <v>697</v>
      </c>
      <c r="H4225" t="s">
        <v>698</v>
      </c>
      <c r="I4225" t="s">
        <v>1002</v>
      </c>
      <c r="J4225" t="s">
        <v>22</v>
      </c>
      <c r="K4225" t="s">
        <v>32</v>
      </c>
      <c r="L4225" t="s">
        <v>36</v>
      </c>
      <c r="M4225" t="s">
        <v>37</v>
      </c>
      <c r="N4225" s="5">
        <v>13</v>
      </c>
      <c r="O4225" s="7">
        <v>4</v>
      </c>
      <c r="P4225" s="5">
        <v>8.44</v>
      </c>
      <c r="Q4225" s="5">
        <v>4.5599999999999996</v>
      </c>
      <c r="R4225" s="22">
        <f>Tabla1[[#This Row],[Fecha de Envío]]-Tabla1[[#This Row],[Fecha de Orden]]</f>
        <v>14</v>
      </c>
      <c r="S4225" s="24">
        <f>YEAR(Tabla1[[#This Row],[Fecha de Orden]])</f>
        <v>2023</v>
      </c>
      <c r="T4225" t="str">
        <f>VLOOKUP(Tabla1[[#This Row],[Nombre del Producto]],Tabla2[[Nombre Producto]:[Costo Unitario]],2,FALSE)</f>
        <v>Wicked Choccy's</v>
      </c>
      <c r="U4225" t="str">
        <f>VLOOKUP(Tabla1[[#This Row],[Fábrica]],Tabla3[],4,FALSE)</f>
        <v>Georgia</v>
      </c>
    </row>
    <row r="4226" spans="1:21" x14ac:dyDescent="0.25">
      <c r="A4226" t="s">
        <v>7972</v>
      </c>
      <c r="B4226" s="3">
        <v>45095</v>
      </c>
      <c r="C4226" s="3">
        <v>45107</v>
      </c>
      <c r="D4226" t="s">
        <v>71</v>
      </c>
      <c r="E4226">
        <v>131744</v>
      </c>
      <c r="F4226" t="s">
        <v>19</v>
      </c>
      <c r="G4226" t="s">
        <v>144</v>
      </c>
      <c r="H4226" t="s">
        <v>101</v>
      </c>
      <c r="I4226">
        <v>19134</v>
      </c>
      <c r="J4226" t="s">
        <v>22</v>
      </c>
      <c r="K4226" t="s">
        <v>32</v>
      </c>
      <c r="L4226" t="s">
        <v>45</v>
      </c>
      <c r="M4226" t="s">
        <v>46</v>
      </c>
      <c r="N4226" s="5">
        <v>10.47</v>
      </c>
      <c r="O4226" s="7">
        <v>3</v>
      </c>
      <c r="P4226" s="5">
        <v>7.47</v>
      </c>
      <c r="Q4226" s="5">
        <v>3</v>
      </c>
      <c r="R4226" s="22">
        <f>Tabla1[[#This Row],[Fecha de Envío]]-Tabla1[[#This Row],[Fecha de Orden]]</f>
        <v>12</v>
      </c>
      <c r="S4226" s="24">
        <f>YEAR(Tabla1[[#This Row],[Fecha de Orden]])</f>
        <v>2023</v>
      </c>
      <c r="T4226" t="str">
        <f>VLOOKUP(Tabla1[[#This Row],[Nombre del Producto]],Tabla2[[Nombre Producto]:[Costo Unitario]],2,FALSE)</f>
        <v>Lot's O' Nuts</v>
      </c>
      <c r="U4226" t="str">
        <f>VLOOKUP(Tabla1[[#This Row],[Fábrica]],Tabla3[],4,FALSE)</f>
        <v>Arizona</v>
      </c>
    </row>
    <row r="4227" spans="1:21" x14ac:dyDescent="0.25">
      <c r="A4227" t="s">
        <v>7973</v>
      </c>
      <c r="B4227" s="3">
        <v>45095</v>
      </c>
      <c r="C4227" s="3">
        <v>45107</v>
      </c>
      <c r="D4227" t="s">
        <v>71</v>
      </c>
      <c r="E4227">
        <v>131744</v>
      </c>
      <c r="F4227" t="s">
        <v>19</v>
      </c>
      <c r="G4227" t="s">
        <v>144</v>
      </c>
      <c r="H4227" t="s">
        <v>101</v>
      </c>
      <c r="I4227">
        <v>19134</v>
      </c>
      <c r="J4227" t="s">
        <v>22</v>
      </c>
      <c r="K4227" t="s">
        <v>32</v>
      </c>
      <c r="L4227" t="s">
        <v>24</v>
      </c>
      <c r="M4227" t="s">
        <v>25</v>
      </c>
      <c r="N4227" s="5">
        <v>7.5</v>
      </c>
      <c r="O4227" s="7">
        <v>2</v>
      </c>
      <c r="P4227" s="5">
        <v>4.9000000000000004</v>
      </c>
      <c r="Q4227" s="5">
        <v>2.6</v>
      </c>
      <c r="R4227" s="22">
        <f>Tabla1[[#This Row],[Fecha de Envío]]-Tabla1[[#This Row],[Fecha de Orden]]</f>
        <v>12</v>
      </c>
      <c r="S4227" s="24">
        <f>YEAR(Tabla1[[#This Row],[Fecha de Orden]])</f>
        <v>2023</v>
      </c>
      <c r="T4227" t="str">
        <f>VLOOKUP(Tabla1[[#This Row],[Nombre del Producto]],Tabla2[[Nombre Producto]:[Costo Unitario]],2,FALSE)</f>
        <v>Wicked Choccy's</v>
      </c>
      <c r="U4227" t="str">
        <f>VLOOKUP(Tabla1[[#This Row],[Fábrica]],Tabla3[],4,FALSE)</f>
        <v>Georgia</v>
      </c>
    </row>
    <row r="4228" spans="1:21" x14ac:dyDescent="0.25">
      <c r="A4228" t="s">
        <v>5027</v>
      </c>
      <c r="B4228" s="3">
        <v>45096</v>
      </c>
      <c r="C4228" s="3">
        <v>45107</v>
      </c>
      <c r="D4228" t="s">
        <v>39</v>
      </c>
      <c r="E4228">
        <v>105760</v>
      </c>
      <c r="F4228" t="s">
        <v>19</v>
      </c>
      <c r="G4228" t="s">
        <v>20</v>
      </c>
      <c r="H4228" t="s">
        <v>21</v>
      </c>
      <c r="I4228">
        <v>94110</v>
      </c>
      <c r="J4228" t="s">
        <v>148</v>
      </c>
      <c r="K4228" t="s">
        <v>23</v>
      </c>
      <c r="L4228" t="s">
        <v>445</v>
      </c>
      <c r="M4228" t="s">
        <v>446</v>
      </c>
      <c r="N4228" s="5">
        <v>6.5</v>
      </c>
      <c r="O4228" s="7">
        <v>2</v>
      </c>
      <c r="P4228" s="5">
        <v>0.5</v>
      </c>
      <c r="Q4228" s="5">
        <v>6</v>
      </c>
      <c r="R4228" s="22">
        <f>Tabla1[[#This Row],[Fecha de Envío]]-Tabla1[[#This Row],[Fecha de Orden]]</f>
        <v>11</v>
      </c>
      <c r="S4228" s="24">
        <f>YEAR(Tabla1[[#This Row],[Fecha de Orden]])</f>
        <v>2023</v>
      </c>
      <c r="T4228" t="str">
        <f>VLOOKUP(Tabla1[[#This Row],[Nombre del Producto]],Tabla2[[Nombre Producto]:[Costo Unitario]],2,FALSE)</f>
        <v>The Other Factory</v>
      </c>
      <c r="U4228" t="str">
        <f>VLOOKUP(Tabla1[[#This Row],[Fábrica]],Tabla3[],4,FALSE)</f>
        <v>Tennessee</v>
      </c>
    </row>
    <row r="4229" spans="1:21" x14ac:dyDescent="0.25">
      <c r="A4229" t="s">
        <v>1408</v>
      </c>
      <c r="B4229" s="3">
        <v>45097</v>
      </c>
      <c r="C4229" s="3">
        <v>45112</v>
      </c>
      <c r="D4229" t="s">
        <v>18</v>
      </c>
      <c r="E4229">
        <v>149965</v>
      </c>
      <c r="F4229" t="s">
        <v>19</v>
      </c>
      <c r="G4229" t="s">
        <v>109</v>
      </c>
      <c r="H4229" t="s">
        <v>110</v>
      </c>
      <c r="I4229">
        <v>73120</v>
      </c>
      <c r="J4229" t="s">
        <v>22</v>
      </c>
      <c r="K4229" t="s">
        <v>43</v>
      </c>
      <c r="L4229" t="s">
        <v>45</v>
      </c>
      <c r="M4229" t="s">
        <v>46</v>
      </c>
      <c r="N4229" s="5">
        <v>10.47</v>
      </c>
      <c r="O4229" s="7">
        <v>3</v>
      </c>
      <c r="P4229" s="5">
        <v>7.47</v>
      </c>
      <c r="Q4229" s="5">
        <v>3</v>
      </c>
      <c r="R4229" s="22">
        <f>Tabla1[[#This Row],[Fecha de Envío]]-Tabla1[[#This Row],[Fecha de Orden]]</f>
        <v>15</v>
      </c>
      <c r="S4229" s="24">
        <f>YEAR(Tabla1[[#This Row],[Fecha de Orden]])</f>
        <v>2023</v>
      </c>
      <c r="T4229" t="str">
        <f>VLOOKUP(Tabla1[[#This Row],[Nombre del Producto]],Tabla2[[Nombre Producto]:[Costo Unitario]],2,FALSE)</f>
        <v>Lot's O' Nuts</v>
      </c>
      <c r="U4229" t="str">
        <f>VLOOKUP(Tabla1[[#This Row],[Fábrica]],Tabla3[],4,FALSE)</f>
        <v>Arizona</v>
      </c>
    </row>
    <row r="4230" spans="1:21" x14ac:dyDescent="0.25">
      <c r="A4230" t="s">
        <v>1409</v>
      </c>
      <c r="B4230" s="3">
        <v>45097</v>
      </c>
      <c r="C4230" s="3">
        <v>45112</v>
      </c>
      <c r="D4230" t="s">
        <v>18</v>
      </c>
      <c r="E4230">
        <v>149965</v>
      </c>
      <c r="F4230" t="s">
        <v>19</v>
      </c>
      <c r="G4230" t="s">
        <v>109</v>
      </c>
      <c r="H4230" t="s">
        <v>110</v>
      </c>
      <c r="I4230">
        <v>73120</v>
      </c>
      <c r="J4230" t="s">
        <v>22</v>
      </c>
      <c r="K4230" t="s">
        <v>43</v>
      </c>
      <c r="L4230" t="s">
        <v>36</v>
      </c>
      <c r="M4230" t="s">
        <v>37</v>
      </c>
      <c r="N4230" s="5">
        <v>3.25</v>
      </c>
      <c r="O4230" s="7">
        <v>1</v>
      </c>
      <c r="P4230" s="5">
        <v>2.11</v>
      </c>
      <c r="Q4230" s="5">
        <v>1.1399999999999999</v>
      </c>
      <c r="R4230" s="22">
        <f>Tabla1[[#This Row],[Fecha de Envío]]-Tabla1[[#This Row],[Fecha de Orden]]</f>
        <v>15</v>
      </c>
      <c r="S4230" s="24">
        <f>YEAR(Tabla1[[#This Row],[Fecha de Orden]])</f>
        <v>2023</v>
      </c>
      <c r="T4230" t="str">
        <f>VLOOKUP(Tabla1[[#This Row],[Nombre del Producto]],Tabla2[[Nombre Producto]:[Costo Unitario]],2,FALSE)</f>
        <v>Wicked Choccy's</v>
      </c>
      <c r="U4230" t="str">
        <f>VLOOKUP(Tabla1[[#This Row],[Fábrica]],Tabla3[],4,FALSE)</f>
        <v>Georgia</v>
      </c>
    </row>
    <row r="4231" spans="1:21" x14ac:dyDescent="0.25">
      <c r="A4231" t="s">
        <v>1835</v>
      </c>
      <c r="B4231" s="3">
        <v>45097</v>
      </c>
      <c r="C4231" s="3">
        <v>45111</v>
      </c>
      <c r="D4231" t="s">
        <v>18</v>
      </c>
      <c r="E4231">
        <v>140081</v>
      </c>
      <c r="F4231" t="s">
        <v>19</v>
      </c>
      <c r="G4231" t="s">
        <v>144</v>
      </c>
      <c r="H4231" t="s">
        <v>101</v>
      </c>
      <c r="I4231">
        <v>19120</v>
      </c>
      <c r="J4231" t="s">
        <v>22</v>
      </c>
      <c r="K4231" t="s">
        <v>32</v>
      </c>
      <c r="L4231" t="s">
        <v>27</v>
      </c>
      <c r="M4231" t="s">
        <v>28</v>
      </c>
      <c r="N4231" s="5">
        <v>7.2</v>
      </c>
      <c r="O4231" s="7">
        <v>2</v>
      </c>
      <c r="P4231" s="5">
        <v>5</v>
      </c>
      <c r="Q4231" s="5">
        <v>2.2000000000000002</v>
      </c>
      <c r="R4231" s="22">
        <f>Tabla1[[#This Row],[Fecha de Envío]]-Tabla1[[#This Row],[Fecha de Orden]]</f>
        <v>14</v>
      </c>
      <c r="S4231" s="24">
        <f>YEAR(Tabla1[[#This Row],[Fecha de Orden]])</f>
        <v>2023</v>
      </c>
      <c r="T4231" t="str">
        <f>VLOOKUP(Tabla1[[#This Row],[Nombre del Producto]],Tabla2[[Nombre Producto]:[Costo Unitario]],2,FALSE)</f>
        <v>Lot's O' Nuts</v>
      </c>
      <c r="U4231" t="str">
        <f>VLOOKUP(Tabla1[[#This Row],[Fábrica]],Tabla3[],4,FALSE)</f>
        <v>Arizona</v>
      </c>
    </row>
    <row r="4232" spans="1:21" x14ac:dyDescent="0.25">
      <c r="A4232" t="s">
        <v>1836</v>
      </c>
      <c r="B4232" s="3">
        <v>45097</v>
      </c>
      <c r="C4232" s="3">
        <v>45111</v>
      </c>
      <c r="D4232" t="s">
        <v>18</v>
      </c>
      <c r="E4232">
        <v>140081</v>
      </c>
      <c r="F4232" t="s">
        <v>19</v>
      </c>
      <c r="G4232" t="s">
        <v>144</v>
      </c>
      <c r="H4232" t="s">
        <v>101</v>
      </c>
      <c r="I4232">
        <v>19120</v>
      </c>
      <c r="J4232" t="s">
        <v>22</v>
      </c>
      <c r="K4232" t="s">
        <v>32</v>
      </c>
      <c r="L4232" t="s">
        <v>36</v>
      </c>
      <c r="M4232" t="s">
        <v>37</v>
      </c>
      <c r="N4232" s="5">
        <v>19.5</v>
      </c>
      <c r="O4232" s="7">
        <v>6</v>
      </c>
      <c r="P4232" s="5">
        <v>12.66</v>
      </c>
      <c r="Q4232" s="5">
        <v>6.84</v>
      </c>
      <c r="R4232" s="22">
        <f>Tabla1[[#This Row],[Fecha de Envío]]-Tabla1[[#This Row],[Fecha de Orden]]</f>
        <v>14</v>
      </c>
      <c r="S4232" s="24">
        <f>YEAR(Tabla1[[#This Row],[Fecha de Orden]])</f>
        <v>2023</v>
      </c>
      <c r="T4232" t="str">
        <f>VLOOKUP(Tabla1[[#This Row],[Nombre del Producto]],Tabla2[[Nombre Producto]:[Costo Unitario]],2,FALSE)</f>
        <v>Wicked Choccy's</v>
      </c>
      <c r="U4232" t="str">
        <f>VLOOKUP(Tabla1[[#This Row],[Fábrica]],Tabla3[],4,FALSE)</f>
        <v>Georgia</v>
      </c>
    </row>
    <row r="4233" spans="1:21" x14ac:dyDescent="0.25">
      <c r="A4233" t="s">
        <v>1837</v>
      </c>
      <c r="B4233" s="3">
        <v>45097</v>
      </c>
      <c r="C4233" s="3">
        <v>45111</v>
      </c>
      <c r="D4233" t="s">
        <v>18</v>
      </c>
      <c r="E4233">
        <v>140081</v>
      </c>
      <c r="F4233" t="s">
        <v>19</v>
      </c>
      <c r="G4233" t="s">
        <v>144</v>
      </c>
      <c r="H4233" t="s">
        <v>101</v>
      </c>
      <c r="I4233">
        <v>19120</v>
      </c>
      <c r="J4233" t="s">
        <v>22</v>
      </c>
      <c r="K4233" t="s">
        <v>32</v>
      </c>
      <c r="L4233" t="s">
        <v>33</v>
      </c>
      <c r="M4233" t="s">
        <v>34</v>
      </c>
      <c r="N4233" s="5">
        <v>28.8</v>
      </c>
      <c r="O4233" s="7">
        <v>8</v>
      </c>
      <c r="P4233" s="5">
        <v>19.2</v>
      </c>
      <c r="Q4233" s="5">
        <v>9.6</v>
      </c>
      <c r="R4233" s="22">
        <f>Tabla1[[#This Row],[Fecha de Envío]]-Tabla1[[#This Row],[Fecha de Orden]]</f>
        <v>14</v>
      </c>
      <c r="S4233" s="24">
        <f>YEAR(Tabla1[[#This Row],[Fecha de Orden]])</f>
        <v>2023</v>
      </c>
      <c r="T4233" t="str">
        <f>VLOOKUP(Tabla1[[#This Row],[Nombre del Producto]],Tabla2[[Nombre Producto]:[Costo Unitario]],2,FALSE)</f>
        <v>Lot's O' Nuts</v>
      </c>
      <c r="U4233" t="str">
        <f>VLOOKUP(Tabla1[[#This Row],[Fábrica]],Tabla3[],4,FALSE)</f>
        <v>Arizona</v>
      </c>
    </row>
    <row r="4234" spans="1:21" x14ac:dyDescent="0.25">
      <c r="A4234" t="s">
        <v>2869</v>
      </c>
      <c r="B4234" s="3">
        <v>45097</v>
      </c>
      <c r="C4234" s="3">
        <v>45112</v>
      </c>
      <c r="D4234" t="s">
        <v>71</v>
      </c>
      <c r="E4234">
        <v>152534</v>
      </c>
      <c r="F4234" t="s">
        <v>19</v>
      </c>
      <c r="G4234" t="s">
        <v>2368</v>
      </c>
      <c r="H4234" t="s">
        <v>21</v>
      </c>
      <c r="I4234">
        <v>93905</v>
      </c>
      <c r="J4234" t="s">
        <v>22</v>
      </c>
      <c r="K4234" t="s">
        <v>23</v>
      </c>
      <c r="L4234" t="s">
        <v>33</v>
      </c>
      <c r="M4234" t="s">
        <v>34</v>
      </c>
      <c r="N4234" s="5">
        <v>7.2</v>
      </c>
      <c r="O4234" s="7">
        <v>2</v>
      </c>
      <c r="P4234" s="5">
        <v>4.8</v>
      </c>
      <c r="Q4234" s="5">
        <v>2.4</v>
      </c>
      <c r="R4234" s="22">
        <f>Tabla1[[#This Row],[Fecha de Envío]]-Tabla1[[#This Row],[Fecha de Orden]]</f>
        <v>15</v>
      </c>
      <c r="S4234" s="24">
        <f>YEAR(Tabla1[[#This Row],[Fecha de Orden]])</f>
        <v>2023</v>
      </c>
      <c r="T4234" t="str">
        <f>VLOOKUP(Tabla1[[#This Row],[Nombre del Producto]],Tabla2[[Nombre Producto]:[Costo Unitario]],2,FALSE)</f>
        <v>Lot's O' Nuts</v>
      </c>
      <c r="U4234" t="str">
        <f>VLOOKUP(Tabla1[[#This Row],[Fábrica]],Tabla3[],4,FALSE)</f>
        <v>Arizona</v>
      </c>
    </row>
    <row r="4235" spans="1:21" x14ac:dyDescent="0.25">
      <c r="A4235" t="s">
        <v>2870</v>
      </c>
      <c r="B4235" s="3">
        <v>45097</v>
      </c>
      <c r="C4235" s="3">
        <v>45112</v>
      </c>
      <c r="D4235" t="s">
        <v>71</v>
      </c>
      <c r="E4235">
        <v>152534</v>
      </c>
      <c r="F4235" t="s">
        <v>19</v>
      </c>
      <c r="G4235" t="s">
        <v>2368</v>
      </c>
      <c r="H4235" t="s">
        <v>21</v>
      </c>
      <c r="I4235">
        <v>93905</v>
      </c>
      <c r="J4235" t="s">
        <v>22</v>
      </c>
      <c r="K4235" t="s">
        <v>23</v>
      </c>
      <c r="L4235" t="s">
        <v>27</v>
      </c>
      <c r="M4235" t="s">
        <v>28</v>
      </c>
      <c r="N4235" s="5">
        <v>21.6</v>
      </c>
      <c r="O4235" s="7">
        <v>6</v>
      </c>
      <c r="P4235" s="5">
        <v>15</v>
      </c>
      <c r="Q4235" s="5">
        <v>6.6</v>
      </c>
      <c r="R4235" s="22">
        <f>Tabla1[[#This Row],[Fecha de Envío]]-Tabla1[[#This Row],[Fecha de Orden]]</f>
        <v>15</v>
      </c>
      <c r="S4235" s="24">
        <f>YEAR(Tabla1[[#This Row],[Fecha de Orden]])</f>
        <v>2023</v>
      </c>
      <c r="T4235" t="str">
        <f>VLOOKUP(Tabla1[[#This Row],[Nombre del Producto]],Tabla2[[Nombre Producto]:[Costo Unitario]],2,FALSE)</f>
        <v>Lot's O' Nuts</v>
      </c>
      <c r="U4235" t="str">
        <f>VLOOKUP(Tabla1[[#This Row],[Fábrica]],Tabla3[],4,FALSE)</f>
        <v>Arizona</v>
      </c>
    </row>
    <row r="4236" spans="1:21" x14ac:dyDescent="0.25">
      <c r="A4236" t="s">
        <v>3067</v>
      </c>
      <c r="B4236" s="3">
        <v>45097</v>
      </c>
      <c r="C4236" s="3">
        <v>45113</v>
      </c>
      <c r="D4236" t="s">
        <v>18</v>
      </c>
      <c r="E4236">
        <v>108581</v>
      </c>
      <c r="F4236" t="s">
        <v>19</v>
      </c>
      <c r="G4236" t="s">
        <v>190</v>
      </c>
      <c r="H4236" t="s">
        <v>42</v>
      </c>
      <c r="I4236">
        <v>75007</v>
      </c>
      <c r="J4236" t="s">
        <v>22</v>
      </c>
      <c r="K4236" t="s">
        <v>43</v>
      </c>
      <c r="L4236" t="s">
        <v>24</v>
      </c>
      <c r="M4236" t="s">
        <v>25</v>
      </c>
      <c r="N4236" s="5">
        <v>7.5</v>
      </c>
      <c r="O4236" s="7">
        <v>2</v>
      </c>
      <c r="P4236" s="5">
        <v>4.9000000000000004</v>
      </c>
      <c r="Q4236" s="5">
        <v>2.6</v>
      </c>
      <c r="R4236" s="22">
        <f>Tabla1[[#This Row],[Fecha de Envío]]-Tabla1[[#This Row],[Fecha de Orden]]</f>
        <v>16</v>
      </c>
      <c r="S4236" s="24">
        <f>YEAR(Tabla1[[#This Row],[Fecha de Orden]])</f>
        <v>2023</v>
      </c>
      <c r="T4236" t="str">
        <f>VLOOKUP(Tabla1[[#This Row],[Nombre del Producto]],Tabla2[[Nombre Producto]:[Costo Unitario]],2,FALSE)</f>
        <v>Wicked Choccy's</v>
      </c>
      <c r="U4236" t="str">
        <f>VLOOKUP(Tabla1[[#This Row],[Fábrica]],Tabla3[],4,FALSE)</f>
        <v>Georgia</v>
      </c>
    </row>
    <row r="4237" spans="1:21" x14ac:dyDescent="0.25">
      <c r="A4237" t="s">
        <v>3068</v>
      </c>
      <c r="B4237" s="3">
        <v>45097</v>
      </c>
      <c r="C4237" s="3">
        <v>45113</v>
      </c>
      <c r="D4237" t="s">
        <v>18</v>
      </c>
      <c r="E4237">
        <v>108581</v>
      </c>
      <c r="F4237" t="s">
        <v>19</v>
      </c>
      <c r="G4237" t="s">
        <v>190</v>
      </c>
      <c r="H4237" t="s">
        <v>42</v>
      </c>
      <c r="I4237">
        <v>75007</v>
      </c>
      <c r="J4237" t="s">
        <v>22</v>
      </c>
      <c r="K4237" t="s">
        <v>43</v>
      </c>
      <c r="L4237" t="s">
        <v>45</v>
      </c>
      <c r="M4237" t="s">
        <v>46</v>
      </c>
      <c r="N4237" s="5">
        <v>13.96</v>
      </c>
      <c r="O4237" s="7">
        <v>4</v>
      </c>
      <c r="P4237" s="5">
        <v>9.9600000000000009</v>
      </c>
      <c r="Q4237" s="5">
        <v>4</v>
      </c>
      <c r="R4237" s="22">
        <f>Tabla1[[#This Row],[Fecha de Envío]]-Tabla1[[#This Row],[Fecha de Orden]]</f>
        <v>16</v>
      </c>
      <c r="S4237" s="24">
        <f>YEAR(Tabla1[[#This Row],[Fecha de Orden]])</f>
        <v>2023</v>
      </c>
      <c r="T4237" t="str">
        <f>VLOOKUP(Tabla1[[#This Row],[Nombre del Producto]],Tabla2[[Nombre Producto]:[Costo Unitario]],2,FALSE)</f>
        <v>Lot's O' Nuts</v>
      </c>
      <c r="U4237" t="str">
        <f>VLOOKUP(Tabla1[[#This Row],[Fábrica]],Tabla3[],4,FALSE)</f>
        <v>Arizona</v>
      </c>
    </row>
    <row r="4238" spans="1:21" x14ac:dyDescent="0.25">
      <c r="A4238" t="s">
        <v>5552</v>
      </c>
      <c r="B4238" s="3">
        <v>45097</v>
      </c>
      <c r="C4238" s="3">
        <v>45112</v>
      </c>
      <c r="D4238" t="s">
        <v>18</v>
      </c>
      <c r="E4238">
        <v>169194</v>
      </c>
      <c r="F4238" t="s">
        <v>19</v>
      </c>
      <c r="G4238" t="s">
        <v>3294</v>
      </c>
      <c r="H4238" t="s">
        <v>1209</v>
      </c>
      <c r="I4238">
        <v>19901</v>
      </c>
      <c r="J4238" t="s">
        <v>22</v>
      </c>
      <c r="K4238" t="s">
        <v>32</v>
      </c>
      <c r="L4238" t="s">
        <v>36</v>
      </c>
      <c r="M4238" t="s">
        <v>37</v>
      </c>
      <c r="N4238" s="5">
        <v>9.75</v>
      </c>
      <c r="O4238" s="7">
        <v>3</v>
      </c>
      <c r="P4238" s="5">
        <v>6.33</v>
      </c>
      <c r="Q4238" s="5">
        <v>3.42</v>
      </c>
      <c r="R4238" s="22">
        <f>Tabla1[[#This Row],[Fecha de Envío]]-Tabla1[[#This Row],[Fecha de Orden]]</f>
        <v>15</v>
      </c>
      <c r="S4238" s="24">
        <f>YEAR(Tabla1[[#This Row],[Fecha de Orden]])</f>
        <v>2023</v>
      </c>
      <c r="T4238" t="str">
        <f>VLOOKUP(Tabla1[[#This Row],[Nombre del Producto]],Tabla2[[Nombre Producto]:[Costo Unitario]],2,FALSE)</f>
        <v>Wicked Choccy's</v>
      </c>
      <c r="U4238" t="str">
        <f>VLOOKUP(Tabla1[[#This Row],[Fábrica]],Tabla3[],4,FALSE)</f>
        <v>Georgia</v>
      </c>
    </row>
    <row r="4239" spans="1:21" x14ac:dyDescent="0.25">
      <c r="A4239" t="s">
        <v>5553</v>
      </c>
      <c r="B4239" s="3">
        <v>45097</v>
      </c>
      <c r="C4239" s="3">
        <v>45112</v>
      </c>
      <c r="D4239" t="s">
        <v>18</v>
      </c>
      <c r="E4239">
        <v>169194</v>
      </c>
      <c r="F4239" t="s">
        <v>19</v>
      </c>
      <c r="G4239" t="s">
        <v>3294</v>
      </c>
      <c r="H4239" t="s">
        <v>1209</v>
      </c>
      <c r="I4239">
        <v>19901</v>
      </c>
      <c r="J4239" t="s">
        <v>22</v>
      </c>
      <c r="K4239" t="s">
        <v>32</v>
      </c>
      <c r="L4239" t="s">
        <v>24</v>
      </c>
      <c r="M4239" t="s">
        <v>25</v>
      </c>
      <c r="N4239" s="5">
        <v>7.5</v>
      </c>
      <c r="O4239" s="7">
        <v>2</v>
      </c>
      <c r="P4239" s="5">
        <v>4.9000000000000004</v>
      </c>
      <c r="Q4239" s="5">
        <v>2.6</v>
      </c>
      <c r="R4239" s="22">
        <f>Tabla1[[#This Row],[Fecha de Envío]]-Tabla1[[#This Row],[Fecha de Orden]]</f>
        <v>15</v>
      </c>
      <c r="S4239" s="24">
        <f>YEAR(Tabla1[[#This Row],[Fecha de Orden]])</f>
        <v>2023</v>
      </c>
      <c r="T4239" t="str">
        <f>VLOOKUP(Tabla1[[#This Row],[Nombre del Producto]],Tabla2[[Nombre Producto]:[Costo Unitario]],2,FALSE)</f>
        <v>Wicked Choccy's</v>
      </c>
      <c r="U4239" t="str">
        <f>VLOOKUP(Tabla1[[#This Row],[Fábrica]],Tabla3[],4,FALSE)</f>
        <v>Georgia</v>
      </c>
    </row>
    <row r="4240" spans="1:21" x14ac:dyDescent="0.25">
      <c r="A4240" t="s">
        <v>7387</v>
      </c>
      <c r="B4240" s="3">
        <v>45097</v>
      </c>
      <c r="C4240" s="3">
        <v>45108</v>
      </c>
      <c r="D4240" t="s">
        <v>39</v>
      </c>
      <c r="E4240">
        <v>141397</v>
      </c>
      <c r="F4240" t="s">
        <v>19</v>
      </c>
      <c r="G4240" t="s">
        <v>757</v>
      </c>
      <c r="H4240" t="s">
        <v>21</v>
      </c>
      <c r="I4240">
        <v>91104</v>
      </c>
      <c r="J4240" t="s">
        <v>22</v>
      </c>
      <c r="K4240" t="s">
        <v>23</v>
      </c>
      <c r="L4240" t="s">
        <v>45</v>
      </c>
      <c r="M4240" t="s">
        <v>46</v>
      </c>
      <c r="N4240" s="5">
        <v>6.98</v>
      </c>
      <c r="O4240" s="7">
        <v>2</v>
      </c>
      <c r="P4240" s="5">
        <v>4.9800000000000004</v>
      </c>
      <c r="Q4240" s="5">
        <v>2</v>
      </c>
      <c r="R4240" s="22">
        <f>Tabla1[[#This Row],[Fecha de Envío]]-Tabla1[[#This Row],[Fecha de Orden]]</f>
        <v>11</v>
      </c>
      <c r="S4240" s="24">
        <f>YEAR(Tabla1[[#This Row],[Fecha de Orden]])</f>
        <v>2023</v>
      </c>
      <c r="T4240" t="str">
        <f>VLOOKUP(Tabla1[[#This Row],[Nombre del Producto]],Tabla2[[Nombre Producto]:[Costo Unitario]],2,FALSE)</f>
        <v>Lot's O' Nuts</v>
      </c>
      <c r="U4240" t="str">
        <f>VLOOKUP(Tabla1[[#This Row],[Fábrica]],Tabla3[],4,FALSE)</f>
        <v>Arizona</v>
      </c>
    </row>
    <row r="4241" spans="1:21" x14ac:dyDescent="0.25">
      <c r="A4241" t="s">
        <v>7388</v>
      </c>
      <c r="B4241" s="3">
        <v>45097</v>
      </c>
      <c r="C4241" s="3">
        <v>45108</v>
      </c>
      <c r="D4241" t="s">
        <v>39</v>
      </c>
      <c r="E4241">
        <v>141397</v>
      </c>
      <c r="F4241" t="s">
        <v>19</v>
      </c>
      <c r="G4241" t="s">
        <v>757</v>
      </c>
      <c r="H4241" t="s">
        <v>21</v>
      </c>
      <c r="I4241">
        <v>91104</v>
      </c>
      <c r="J4241" t="s">
        <v>22</v>
      </c>
      <c r="K4241" t="s">
        <v>23</v>
      </c>
      <c r="L4241" t="s">
        <v>27</v>
      </c>
      <c r="M4241" t="s">
        <v>28</v>
      </c>
      <c r="N4241" s="5">
        <v>7.2</v>
      </c>
      <c r="O4241" s="7">
        <v>2</v>
      </c>
      <c r="P4241" s="5">
        <v>5</v>
      </c>
      <c r="Q4241" s="5">
        <v>2.2000000000000002</v>
      </c>
      <c r="R4241" s="22">
        <f>Tabla1[[#This Row],[Fecha de Envío]]-Tabla1[[#This Row],[Fecha de Orden]]</f>
        <v>11</v>
      </c>
      <c r="S4241" s="24">
        <f>YEAR(Tabla1[[#This Row],[Fecha de Orden]])</f>
        <v>2023</v>
      </c>
      <c r="T4241" t="str">
        <f>VLOOKUP(Tabla1[[#This Row],[Nombre del Producto]],Tabla2[[Nombre Producto]:[Costo Unitario]],2,FALSE)</f>
        <v>Lot's O' Nuts</v>
      </c>
      <c r="U4241" t="str">
        <f>VLOOKUP(Tabla1[[#This Row],[Fábrica]],Tabla3[],4,FALSE)</f>
        <v>Arizona</v>
      </c>
    </row>
    <row r="4242" spans="1:21" x14ac:dyDescent="0.25">
      <c r="A4242" t="s">
        <v>7389</v>
      </c>
      <c r="B4242" s="3">
        <v>45097</v>
      </c>
      <c r="C4242" s="3">
        <v>45108</v>
      </c>
      <c r="D4242" t="s">
        <v>39</v>
      </c>
      <c r="E4242">
        <v>141397</v>
      </c>
      <c r="F4242" t="s">
        <v>19</v>
      </c>
      <c r="G4242" t="s">
        <v>757</v>
      </c>
      <c r="H4242" t="s">
        <v>21</v>
      </c>
      <c r="I4242">
        <v>91104</v>
      </c>
      <c r="J4242" t="s">
        <v>22</v>
      </c>
      <c r="K4242" t="s">
        <v>23</v>
      </c>
      <c r="L4242" t="s">
        <v>36</v>
      </c>
      <c r="M4242" t="s">
        <v>37</v>
      </c>
      <c r="N4242" s="5">
        <v>22.75</v>
      </c>
      <c r="O4242" s="7">
        <v>7</v>
      </c>
      <c r="P4242" s="5">
        <v>14.77</v>
      </c>
      <c r="Q4242" s="5">
        <v>7.98</v>
      </c>
      <c r="R4242" s="22">
        <f>Tabla1[[#This Row],[Fecha de Envío]]-Tabla1[[#This Row],[Fecha de Orden]]</f>
        <v>11</v>
      </c>
      <c r="S4242" s="24">
        <f>YEAR(Tabla1[[#This Row],[Fecha de Orden]])</f>
        <v>2023</v>
      </c>
      <c r="T4242" t="str">
        <f>VLOOKUP(Tabla1[[#This Row],[Nombre del Producto]],Tabla2[[Nombre Producto]:[Costo Unitario]],2,FALSE)</f>
        <v>Wicked Choccy's</v>
      </c>
      <c r="U4242" t="str">
        <f>VLOOKUP(Tabla1[[#This Row],[Fábrica]],Tabla3[],4,FALSE)</f>
        <v>Georgia</v>
      </c>
    </row>
    <row r="4243" spans="1:21" x14ac:dyDescent="0.25">
      <c r="A4243" t="s">
        <v>7390</v>
      </c>
      <c r="B4243" s="3">
        <v>45097</v>
      </c>
      <c r="C4243" s="3">
        <v>45108</v>
      </c>
      <c r="D4243" t="s">
        <v>39</v>
      </c>
      <c r="E4243">
        <v>141397</v>
      </c>
      <c r="F4243" t="s">
        <v>19</v>
      </c>
      <c r="G4243" t="s">
        <v>757</v>
      </c>
      <c r="H4243" t="s">
        <v>21</v>
      </c>
      <c r="I4243">
        <v>91104</v>
      </c>
      <c r="J4243" t="s">
        <v>22</v>
      </c>
      <c r="K4243" t="s">
        <v>23</v>
      </c>
      <c r="L4243" t="s">
        <v>24</v>
      </c>
      <c r="M4243" t="s">
        <v>25</v>
      </c>
      <c r="N4243" s="5">
        <v>11.25</v>
      </c>
      <c r="O4243" s="7">
        <v>3</v>
      </c>
      <c r="P4243" s="5">
        <v>7.35</v>
      </c>
      <c r="Q4243" s="5">
        <v>3.9</v>
      </c>
      <c r="R4243" s="22">
        <f>Tabla1[[#This Row],[Fecha de Envío]]-Tabla1[[#This Row],[Fecha de Orden]]</f>
        <v>11</v>
      </c>
      <c r="S4243" s="24">
        <f>YEAR(Tabla1[[#This Row],[Fecha de Orden]])</f>
        <v>2023</v>
      </c>
      <c r="T4243" t="str">
        <f>VLOOKUP(Tabla1[[#This Row],[Nombre del Producto]],Tabla2[[Nombre Producto]:[Costo Unitario]],2,FALSE)</f>
        <v>Wicked Choccy's</v>
      </c>
      <c r="U4243" t="str">
        <f>VLOOKUP(Tabla1[[#This Row],[Fábrica]],Tabla3[],4,FALSE)</f>
        <v>Georgia</v>
      </c>
    </row>
    <row r="4244" spans="1:21" x14ac:dyDescent="0.25">
      <c r="A4244" t="s">
        <v>769</v>
      </c>
      <c r="B4244" s="3">
        <v>45098</v>
      </c>
      <c r="C4244" s="3">
        <v>45113</v>
      </c>
      <c r="D4244" t="s">
        <v>18</v>
      </c>
      <c r="E4244">
        <v>119865</v>
      </c>
      <c r="F4244" t="s">
        <v>19</v>
      </c>
      <c r="G4244" t="s">
        <v>30</v>
      </c>
      <c r="H4244" t="s">
        <v>31</v>
      </c>
      <c r="I4244">
        <v>10011</v>
      </c>
      <c r="J4244" t="s">
        <v>22</v>
      </c>
      <c r="K4244" t="s">
        <v>32</v>
      </c>
      <c r="L4244" t="s">
        <v>36</v>
      </c>
      <c r="M4244" t="s">
        <v>37</v>
      </c>
      <c r="N4244" s="5">
        <v>6.5</v>
      </c>
      <c r="O4244" s="7">
        <v>2</v>
      </c>
      <c r="P4244" s="5">
        <v>4.22</v>
      </c>
      <c r="Q4244" s="5">
        <v>2.2799999999999998</v>
      </c>
      <c r="R4244" s="22">
        <f>Tabla1[[#This Row],[Fecha de Envío]]-Tabla1[[#This Row],[Fecha de Orden]]</f>
        <v>15</v>
      </c>
      <c r="S4244" s="24">
        <f>YEAR(Tabla1[[#This Row],[Fecha de Orden]])</f>
        <v>2023</v>
      </c>
      <c r="T4244" t="str">
        <f>VLOOKUP(Tabla1[[#This Row],[Nombre del Producto]],Tabla2[[Nombre Producto]:[Costo Unitario]],2,FALSE)</f>
        <v>Wicked Choccy's</v>
      </c>
      <c r="U4244" t="str">
        <f>VLOOKUP(Tabla1[[#This Row],[Fábrica]],Tabla3[],4,FALSE)</f>
        <v>Georgia</v>
      </c>
    </row>
    <row r="4245" spans="1:21" x14ac:dyDescent="0.25">
      <c r="A4245" t="s">
        <v>770</v>
      </c>
      <c r="B4245" s="3">
        <v>45098</v>
      </c>
      <c r="C4245" s="3">
        <v>45113</v>
      </c>
      <c r="D4245" t="s">
        <v>18</v>
      </c>
      <c r="E4245">
        <v>119865</v>
      </c>
      <c r="F4245" t="s">
        <v>19</v>
      </c>
      <c r="G4245" t="s">
        <v>30</v>
      </c>
      <c r="H4245" t="s">
        <v>31</v>
      </c>
      <c r="I4245">
        <v>10011</v>
      </c>
      <c r="J4245" t="s">
        <v>22</v>
      </c>
      <c r="K4245" t="s">
        <v>32</v>
      </c>
      <c r="L4245" t="s">
        <v>24</v>
      </c>
      <c r="M4245" t="s">
        <v>25</v>
      </c>
      <c r="N4245" s="5">
        <v>18.75</v>
      </c>
      <c r="O4245" s="7">
        <v>5</v>
      </c>
      <c r="P4245" s="5">
        <v>12.25</v>
      </c>
      <c r="Q4245" s="5">
        <v>6.5</v>
      </c>
      <c r="R4245" s="22">
        <f>Tabla1[[#This Row],[Fecha de Envío]]-Tabla1[[#This Row],[Fecha de Orden]]</f>
        <v>15</v>
      </c>
      <c r="S4245" s="24">
        <f>YEAR(Tabla1[[#This Row],[Fecha de Orden]])</f>
        <v>2023</v>
      </c>
      <c r="T4245" t="str">
        <f>VLOOKUP(Tabla1[[#This Row],[Nombre del Producto]],Tabla2[[Nombre Producto]:[Costo Unitario]],2,FALSE)</f>
        <v>Wicked Choccy's</v>
      </c>
      <c r="U4245" t="str">
        <f>VLOOKUP(Tabla1[[#This Row],[Fábrica]],Tabla3[],4,FALSE)</f>
        <v>Georgia</v>
      </c>
    </row>
    <row r="4246" spans="1:21" x14ac:dyDescent="0.25">
      <c r="A4246" t="s">
        <v>771</v>
      </c>
      <c r="B4246" s="3">
        <v>45098</v>
      </c>
      <c r="C4246" s="3">
        <v>45113</v>
      </c>
      <c r="D4246" t="s">
        <v>18</v>
      </c>
      <c r="E4246">
        <v>119865</v>
      </c>
      <c r="F4246" t="s">
        <v>19</v>
      </c>
      <c r="G4246" t="s">
        <v>30</v>
      </c>
      <c r="H4246" t="s">
        <v>31</v>
      </c>
      <c r="I4246">
        <v>10011</v>
      </c>
      <c r="J4246" t="s">
        <v>22</v>
      </c>
      <c r="K4246" t="s">
        <v>32</v>
      </c>
      <c r="L4246" t="s">
        <v>45</v>
      </c>
      <c r="M4246" t="s">
        <v>46</v>
      </c>
      <c r="N4246" s="5">
        <v>20.94</v>
      </c>
      <c r="O4246" s="7">
        <v>6</v>
      </c>
      <c r="P4246" s="5">
        <v>14.94</v>
      </c>
      <c r="Q4246" s="5">
        <v>6</v>
      </c>
      <c r="R4246" s="22">
        <f>Tabla1[[#This Row],[Fecha de Envío]]-Tabla1[[#This Row],[Fecha de Orden]]</f>
        <v>15</v>
      </c>
      <c r="S4246" s="24">
        <f>YEAR(Tabla1[[#This Row],[Fecha de Orden]])</f>
        <v>2023</v>
      </c>
      <c r="T4246" t="str">
        <f>VLOOKUP(Tabla1[[#This Row],[Nombre del Producto]],Tabla2[[Nombre Producto]:[Costo Unitario]],2,FALSE)</f>
        <v>Lot's O' Nuts</v>
      </c>
      <c r="U4246" t="str">
        <f>VLOOKUP(Tabla1[[#This Row],[Fábrica]],Tabla3[],4,FALSE)</f>
        <v>Arizona</v>
      </c>
    </row>
    <row r="4247" spans="1:21" x14ac:dyDescent="0.25">
      <c r="A4247" t="s">
        <v>5015</v>
      </c>
      <c r="B4247" s="3">
        <v>45098</v>
      </c>
      <c r="C4247" s="3">
        <v>45112</v>
      </c>
      <c r="D4247" t="s">
        <v>18</v>
      </c>
      <c r="E4247">
        <v>168361</v>
      </c>
      <c r="F4247" t="s">
        <v>19</v>
      </c>
      <c r="G4247" t="s">
        <v>239</v>
      </c>
      <c r="H4247" t="s">
        <v>173</v>
      </c>
      <c r="I4247">
        <v>60623</v>
      </c>
      <c r="J4247" t="s">
        <v>22</v>
      </c>
      <c r="K4247" t="s">
        <v>43</v>
      </c>
      <c r="L4247" t="s">
        <v>24</v>
      </c>
      <c r="M4247" t="s">
        <v>25</v>
      </c>
      <c r="N4247" s="5">
        <v>3.75</v>
      </c>
      <c r="O4247" s="7">
        <v>1</v>
      </c>
      <c r="P4247" s="5">
        <v>2.4500000000000002</v>
      </c>
      <c r="Q4247" s="5">
        <v>1.3</v>
      </c>
      <c r="R4247" s="22">
        <f>Tabla1[[#This Row],[Fecha de Envío]]-Tabla1[[#This Row],[Fecha de Orden]]</f>
        <v>14</v>
      </c>
      <c r="S4247" s="24">
        <f>YEAR(Tabla1[[#This Row],[Fecha de Orden]])</f>
        <v>2023</v>
      </c>
      <c r="T4247" t="str">
        <f>VLOOKUP(Tabla1[[#This Row],[Nombre del Producto]],Tabla2[[Nombre Producto]:[Costo Unitario]],2,FALSE)</f>
        <v>Wicked Choccy's</v>
      </c>
      <c r="U4247" t="str">
        <f>VLOOKUP(Tabla1[[#This Row],[Fábrica]],Tabla3[],4,FALSE)</f>
        <v>Georgia</v>
      </c>
    </row>
    <row r="4248" spans="1:21" x14ac:dyDescent="0.25">
      <c r="A4248" t="s">
        <v>4104</v>
      </c>
      <c r="B4248" s="3">
        <v>45100</v>
      </c>
      <c r="C4248" s="3">
        <v>45115</v>
      </c>
      <c r="D4248" t="s">
        <v>18</v>
      </c>
      <c r="E4248">
        <v>140501</v>
      </c>
      <c r="F4248" t="s">
        <v>19</v>
      </c>
      <c r="G4248" t="s">
        <v>30</v>
      </c>
      <c r="H4248" t="s">
        <v>31</v>
      </c>
      <c r="I4248">
        <v>10009</v>
      </c>
      <c r="J4248" t="s">
        <v>22</v>
      </c>
      <c r="K4248" t="s">
        <v>32</v>
      </c>
      <c r="L4248" t="s">
        <v>24</v>
      </c>
      <c r="M4248" t="s">
        <v>25</v>
      </c>
      <c r="N4248" s="5">
        <v>7.5</v>
      </c>
      <c r="O4248" s="7">
        <v>2</v>
      </c>
      <c r="P4248" s="5">
        <v>4.9000000000000004</v>
      </c>
      <c r="Q4248" s="5">
        <v>2.6</v>
      </c>
      <c r="R4248" s="22">
        <f>Tabla1[[#This Row],[Fecha de Envío]]-Tabla1[[#This Row],[Fecha de Orden]]</f>
        <v>15</v>
      </c>
      <c r="S4248" s="24">
        <f>YEAR(Tabla1[[#This Row],[Fecha de Orden]])</f>
        <v>2023</v>
      </c>
      <c r="T4248" t="str">
        <f>VLOOKUP(Tabla1[[#This Row],[Nombre del Producto]],Tabla2[[Nombre Producto]:[Costo Unitario]],2,FALSE)</f>
        <v>Wicked Choccy's</v>
      </c>
      <c r="U4248" t="str">
        <f>VLOOKUP(Tabla1[[#This Row],[Fábrica]],Tabla3[],4,FALSE)</f>
        <v>Georgia</v>
      </c>
    </row>
    <row r="4249" spans="1:21" x14ac:dyDescent="0.25">
      <c r="A4249" t="s">
        <v>4105</v>
      </c>
      <c r="B4249" s="3">
        <v>45100</v>
      </c>
      <c r="C4249" s="3">
        <v>45115</v>
      </c>
      <c r="D4249" t="s">
        <v>18</v>
      </c>
      <c r="E4249">
        <v>140501</v>
      </c>
      <c r="F4249" t="s">
        <v>19</v>
      </c>
      <c r="G4249" t="s">
        <v>30</v>
      </c>
      <c r="H4249" t="s">
        <v>31</v>
      </c>
      <c r="I4249">
        <v>10009</v>
      </c>
      <c r="J4249" t="s">
        <v>22</v>
      </c>
      <c r="K4249" t="s">
        <v>32</v>
      </c>
      <c r="L4249" t="s">
        <v>45</v>
      </c>
      <c r="M4249" t="s">
        <v>46</v>
      </c>
      <c r="N4249" s="5">
        <v>13.96</v>
      </c>
      <c r="O4249" s="7">
        <v>4</v>
      </c>
      <c r="P4249" s="5">
        <v>9.9600000000000009</v>
      </c>
      <c r="Q4249" s="5">
        <v>4</v>
      </c>
      <c r="R4249" s="22">
        <f>Tabla1[[#This Row],[Fecha de Envío]]-Tabla1[[#This Row],[Fecha de Orden]]</f>
        <v>15</v>
      </c>
      <c r="S4249" s="24">
        <f>YEAR(Tabla1[[#This Row],[Fecha de Orden]])</f>
        <v>2023</v>
      </c>
      <c r="T4249" t="str">
        <f>VLOOKUP(Tabla1[[#This Row],[Nombre del Producto]],Tabla2[[Nombre Producto]:[Costo Unitario]],2,FALSE)</f>
        <v>Lot's O' Nuts</v>
      </c>
      <c r="U4249" t="str">
        <f>VLOOKUP(Tabla1[[#This Row],[Fábrica]],Tabla3[],4,FALSE)</f>
        <v>Arizona</v>
      </c>
    </row>
    <row r="4250" spans="1:21" x14ac:dyDescent="0.25">
      <c r="A4250" t="s">
        <v>6038</v>
      </c>
      <c r="B4250" s="3">
        <v>45100</v>
      </c>
      <c r="C4250" s="3">
        <v>45117</v>
      </c>
      <c r="D4250" t="s">
        <v>18</v>
      </c>
      <c r="E4250">
        <v>142685</v>
      </c>
      <c r="F4250" t="s">
        <v>19</v>
      </c>
      <c r="G4250" t="s">
        <v>3089</v>
      </c>
      <c r="H4250" t="s">
        <v>31</v>
      </c>
      <c r="I4250">
        <v>14215</v>
      </c>
      <c r="J4250" t="s">
        <v>22</v>
      </c>
      <c r="K4250" t="s">
        <v>32</v>
      </c>
      <c r="L4250" t="s">
        <v>27</v>
      </c>
      <c r="M4250" t="s">
        <v>28</v>
      </c>
      <c r="N4250" s="5">
        <v>25.2</v>
      </c>
      <c r="O4250" s="7">
        <v>7</v>
      </c>
      <c r="P4250" s="5">
        <v>17.5</v>
      </c>
      <c r="Q4250" s="5">
        <v>7.7</v>
      </c>
      <c r="R4250" s="22">
        <f>Tabla1[[#This Row],[Fecha de Envío]]-Tabla1[[#This Row],[Fecha de Orden]]</f>
        <v>17</v>
      </c>
      <c r="S4250" s="24">
        <f>YEAR(Tabla1[[#This Row],[Fecha de Orden]])</f>
        <v>2023</v>
      </c>
      <c r="T4250" t="str">
        <f>VLOOKUP(Tabla1[[#This Row],[Nombre del Producto]],Tabla2[[Nombre Producto]:[Costo Unitario]],2,FALSE)</f>
        <v>Lot's O' Nuts</v>
      </c>
      <c r="U4250" t="str">
        <f>VLOOKUP(Tabla1[[#This Row],[Fábrica]],Tabla3[],4,FALSE)</f>
        <v>Arizona</v>
      </c>
    </row>
    <row r="4251" spans="1:21" x14ac:dyDescent="0.25">
      <c r="A4251" t="s">
        <v>7481</v>
      </c>
      <c r="B4251" s="3">
        <v>45100</v>
      </c>
      <c r="C4251" s="3">
        <v>45112</v>
      </c>
      <c r="D4251" t="s">
        <v>71</v>
      </c>
      <c r="E4251">
        <v>140382</v>
      </c>
      <c r="F4251" t="s">
        <v>19</v>
      </c>
      <c r="G4251" t="s">
        <v>20</v>
      </c>
      <c r="H4251" t="s">
        <v>21</v>
      </c>
      <c r="I4251">
        <v>94109</v>
      </c>
      <c r="J4251" t="s">
        <v>22</v>
      </c>
      <c r="K4251" t="s">
        <v>23</v>
      </c>
      <c r="L4251" t="s">
        <v>45</v>
      </c>
      <c r="M4251" t="s">
        <v>46</v>
      </c>
      <c r="N4251" s="5">
        <v>10.47</v>
      </c>
      <c r="O4251" s="7">
        <v>3</v>
      </c>
      <c r="P4251" s="5">
        <v>7.47</v>
      </c>
      <c r="Q4251" s="5">
        <v>3</v>
      </c>
      <c r="R4251" s="22">
        <f>Tabla1[[#This Row],[Fecha de Envío]]-Tabla1[[#This Row],[Fecha de Orden]]</f>
        <v>12</v>
      </c>
      <c r="S4251" s="24">
        <f>YEAR(Tabla1[[#This Row],[Fecha de Orden]])</f>
        <v>2023</v>
      </c>
      <c r="T4251" t="str">
        <f>VLOOKUP(Tabla1[[#This Row],[Nombre del Producto]],Tabla2[[Nombre Producto]:[Costo Unitario]],2,FALSE)</f>
        <v>Lot's O' Nuts</v>
      </c>
      <c r="U4251" t="str">
        <f>VLOOKUP(Tabla1[[#This Row],[Fábrica]],Tabla3[],4,FALSE)</f>
        <v>Arizona</v>
      </c>
    </row>
    <row r="4252" spans="1:21" x14ac:dyDescent="0.25">
      <c r="A4252" t="s">
        <v>7482</v>
      </c>
      <c r="B4252" s="3">
        <v>45100</v>
      </c>
      <c r="C4252" s="3">
        <v>45112</v>
      </c>
      <c r="D4252" t="s">
        <v>71</v>
      </c>
      <c r="E4252">
        <v>140382</v>
      </c>
      <c r="F4252" t="s">
        <v>19</v>
      </c>
      <c r="G4252" t="s">
        <v>20</v>
      </c>
      <c r="H4252" t="s">
        <v>21</v>
      </c>
      <c r="I4252">
        <v>94109</v>
      </c>
      <c r="J4252" t="s">
        <v>22</v>
      </c>
      <c r="K4252" t="s">
        <v>23</v>
      </c>
      <c r="L4252" t="s">
        <v>27</v>
      </c>
      <c r="M4252" t="s">
        <v>28</v>
      </c>
      <c r="N4252" s="5">
        <v>3.6</v>
      </c>
      <c r="O4252" s="7">
        <v>1</v>
      </c>
      <c r="P4252" s="5">
        <v>2.5</v>
      </c>
      <c r="Q4252" s="5">
        <v>1.1000000000000001</v>
      </c>
      <c r="R4252" s="22">
        <f>Tabla1[[#This Row],[Fecha de Envío]]-Tabla1[[#This Row],[Fecha de Orden]]</f>
        <v>12</v>
      </c>
      <c r="S4252" s="24">
        <f>YEAR(Tabla1[[#This Row],[Fecha de Orden]])</f>
        <v>2023</v>
      </c>
      <c r="T4252" t="str">
        <f>VLOOKUP(Tabla1[[#This Row],[Nombre del Producto]],Tabla2[[Nombre Producto]:[Costo Unitario]],2,FALSE)</f>
        <v>Lot's O' Nuts</v>
      </c>
      <c r="U4252" t="str">
        <f>VLOOKUP(Tabla1[[#This Row],[Fábrica]],Tabla3[],4,FALSE)</f>
        <v>Arizona</v>
      </c>
    </row>
    <row r="4253" spans="1:21" x14ac:dyDescent="0.25">
      <c r="A4253" t="s">
        <v>7483</v>
      </c>
      <c r="B4253" s="3">
        <v>45100</v>
      </c>
      <c r="C4253" s="3">
        <v>45112</v>
      </c>
      <c r="D4253" t="s">
        <v>71</v>
      </c>
      <c r="E4253">
        <v>140382</v>
      </c>
      <c r="F4253" t="s">
        <v>19</v>
      </c>
      <c r="G4253" t="s">
        <v>20</v>
      </c>
      <c r="H4253" t="s">
        <v>21</v>
      </c>
      <c r="I4253">
        <v>94109</v>
      </c>
      <c r="J4253" t="s">
        <v>22</v>
      </c>
      <c r="K4253" t="s">
        <v>23</v>
      </c>
      <c r="L4253" t="s">
        <v>33</v>
      </c>
      <c r="M4253" t="s">
        <v>34</v>
      </c>
      <c r="N4253" s="5">
        <v>14.4</v>
      </c>
      <c r="O4253" s="7">
        <v>4</v>
      </c>
      <c r="P4253" s="5">
        <v>9.6</v>
      </c>
      <c r="Q4253" s="5">
        <v>4.8</v>
      </c>
      <c r="R4253" s="22">
        <f>Tabla1[[#This Row],[Fecha de Envío]]-Tabla1[[#This Row],[Fecha de Orden]]</f>
        <v>12</v>
      </c>
      <c r="S4253" s="24">
        <f>YEAR(Tabla1[[#This Row],[Fecha de Orden]])</f>
        <v>2023</v>
      </c>
      <c r="T4253" t="str">
        <f>VLOOKUP(Tabla1[[#This Row],[Nombre del Producto]],Tabla2[[Nombre Producto]:[Costo Unitario]],2,FALSE)</f>
        <v>Lot's O' Nuts</v>
      </c>
      <c r="U4253" t="str">
        <f>VLOOKUP(Tabla1[[#This Row],[Fábrica]],Tabla3[],4,FALSE)</f>
        <v>Arizona</v>
      </c>
    </row>
    <row r="4254" spans="1:21" x14ac:dyDescent="0.25">
      <c r="A4254" t="s">
        <v>7484</v>
      </c>
      <c r="B4254" s="3">
        <v>45100</v>
      </c>
      <c r="C4254" s="3">
        <v>45112</v>
      </c>
      <c r="D4254" t="s">
        <v>71</v>
      </c>
      <c r="E4254">
        <v>140382</v>
      </c>
      <c r="F4254" t="s">
        <v>19</v>
      </c>
      <c r="G4254" t="s">
        <v>20</v>
      </c>
      <c r="H4254" t="s">
        <v>21</v>
      </c>
      <c r="I4254">
        <v>94109</v>
      </c>
      <c r="J4254" t="s">
        <v>22</v>
      </c>
      <c r="K4254" t="s">
        <v>23</v>
      </c>
      <c r="L4254" t="s">
        <v>36</v>
      </c>
      <c r="M4254" t="s">
        <v>37</v>
      </c>
      <c r="N4254" s="5">
        <v>22.75</v>
      </c>
      <c r="O4254" s="7">
        <v>7</v>
      </c>
      <c r="P4254" s="5">
        <v>14.77</v>
      </c>
      <c r="Q4254" s="5">
        <v>7.98</v>
      </c>
      <c r="R4254" s="22">
        <f>Tabla1[[#This Row],[Fecha de Envío]]-Tabla1[[#This Row],[Fecha de Orden]]</f>
        <v>12</v>
      </c>
      <c r="S4254" s="24">
        <f>YEAR(Tabla1[[#This Row],[Fecha de Orden]])</f>
        <v>2023</v>
      </c>
      <c r="T4254" t="str">
        <f>VLOOKUP(Tabla1[[#This Row],[Nombre del Producto]],Tabla2[[Nombre Producto]:[Costo Unitario]],2,FALSE)</f>
        <v>Wicked Choccy's</v>
      </c>
      <c r="U4254" t="str">
        <f>VLOOKUP(Tabla1[[#This Row],[Fábrica]],Tabla3[],4,FALSE)</f>
        <v>Georgia</v>
      </c>
    </row>
    <row r="4255" spans="1:21" x14ac:dyDescent="0.25">
      <c r="A4255" t="s">
        <v>8186</v>
      </c>
      <c r="B4255" s="3">
        <v>45100</v>
      </c>
      <c r="C4255" s="3">
        <v>45114</v>
      </c>
      <c r="D4255" t="s">
        <v>71</v>
      </c>
      <c r="E4255">
        <v>154256</v>
      </c>
      <c r="F4255" t="s">
        <v>19</v>
      </c>
      <c r="G4255" t="s">
        <v>30</v>
      </c>
      <c r="H4255" t="s">
        <v>31</v>
      </c>
      <c r="I4255">
        <v>10035</v>
      </c>
      <c r="J4255" t="s">
        <v>22</v>
      </c>
      <c r="K4255" t="s">
        <v>32</v>
      </c>
      <c r="L4255" t="s">
        <v>33</v>
      </c>
      <c r="M4255" t="s">
        <v>34</v>
      </c>
      <c r="N4255" s="5">
        <v>25.2</v>
      </c>
      <c r="O4255" s="7">
        <v>7</v>
      </c>
      <c r="P4255" s="5">
        <v>16.8</v>
      </c>
      <c r="Q4255" s="5">
        <v>8.4</v>
      </c>
      <c r="R4255" s="22">
        <f>Tabla1[[#This Row],[Fecha de Envío]]-Tabla1[[#This Row],[Fecha de Orden]]</f>
        <v>14</v>
      </c>
      <c r="S4255" s="24">
        <f>YEAR(Tabla1[[#This Row],[Fecha de Orden]])</f>
        <v>2023</v>
      </c>
      <c r="T4255" t="str">
        <f>VLOOKUP(Tabla1[[#This Row],[Nombre del Producto]],Tabla2[[Nombre Producto]:[Costo Unitario]],2,FALSE)</f>
        <v>Lot's O' Nuts</v>
      </c>
      <c r="U4255" t="str">
        <f>VLOOKUP(Tabla1[[#This Row],[Fábrica]],Tabla3[],4,FALSE)</f>
        <v>Arizona</v>
      </c>
    </row>
    <row r="4256" spans="1:21" x14ac:dyDescent="0.25">
      <c r="A4256" t="s">
        <v>959</v>
      </c>
      <c r="B4256" s="3">
        <v>45101</v>
      </c>
      <c r="C4256" s="3">
        <v>45116</v>
      </c>
      <c r="D4256" t="s">
        <v>18</v>
      </c>
      <c r="E4256">
        <v>130680</v>
      </c>
      <c r="F4256" t="s">
        <v>19</v>
      </c>
      <c r="G4256" t="s">
        <v>120</v>
      </c>
      <c r="H4256" t="s">
        <v>21</v>
      </c>
      <c r="I4256">
        <v>92024</v>
      </c>
      <c r="J4256" t="s">
        <v>22</v>
      </c>
      <c r="K4256" t="s">
        <v>23</v>
      </c>
      <c r="L4256" t="s">
        <v>36</v>
      </c>
      <c r="M4256" t="s">
        <v>37</v>
      </c>
      <c r="N4256" s="5">
        <v>13</v>
      </c>
      <c r="O4256" s="7">
        <v>4</v>
      </c>
      <c r="P4256" s="5">
        <v>8.44</v>
      </c>
      <c r="Q4256" s="5">
        <v>4.5599999999999996</v>
      </c>
      <c r="R4256" s="22">
        <f>Tabla1[[#This Row],[Fecha de Envío]]-Tabla1[[#This Row],[Fecha de Orden]]</f>
        <v>15</v>
      </c>
      <c r="S4256" s="24">
        <f>YEAR(Tabla1[[#This Row],[Fecha de Orden]])</f>
        <v>2023</v>
      </c>
      <c r="T4256" t="str">
        <f>VLOOKUP(Tabla1[[#This Row],[Nombre del Producto]],Tabla2[[Nombre Producto]:[Costo Unitario]],2,FALSE)</f>
        <v>Wicked Choccy's</v>
      </c>
      <c r="U4256" t="str">
        <f>VLOOKUP(Tabla1[[#This Row],[Fábrica]],Tabla3[],4,FALSE)</f>
        <v>Georgia</v>
      </c>
    </row>
    <row r="4257" spans="1:21" x14ac:dyDescent="0.25">
      <c r="A4257" t="s">
        <v>2564</v>
      </c>
      <c r="B4257" s="3">
        <v>45101</v>
      </c>
      <c r="C4257" s="3">
        <v>45115</v>
      </c>
      <c r="D4257" t="s">
        <v>18</v>
      </c>
      <c r="E4257">
        <v>166240</v>
      </c>
      <c r="F4257" t="s">
        <v>19</v>
      </c>
      <c r="G4257" t="s">
        <v>159</v>
      </c>
      <c r="H4257" t="s">
        <v>42</v>
      </c>
      <c r="I4257">
        <v>77095</v>
      </c>
      <c r="J4257" t="s">
        <v>22</v>
      </c>
      <c r="K4257" t="s">
        <v>43</v>
      </c>
      <c r="L4257" t="s">
        <v>36</v>
      </c>
      <c r="M4257" t="s">
        <v>37</v>
      </c>
      <c r="N4257" s="5">
        <v>6.5</v>
      </c>
      <c r="O4257" s="7">
        <v>2</v>
      </c>
      <c r="P4257" s="5">
        <v>4.22</v>
      </c>
      <c r="Q4257" s="5">
        <v>2.2799999999999998</v>
      </c>
      <c r="R4257" s="22">
        <f>Tabla1[[#This Row],[Fecha de Envío]]-Tabla1[[#This Row],[Fecha de Orden]]</f>
        <v>14</v>
      </c>
      <c r="S4257" s="24">
        <f>YEAR(Tabla1[[#This Row],[Fecha de Orden]])</f>
        <v>2023</v>
      </c>
      <c r="T4257" t="str">
        <f>VLOOKUP(Tabla1[[#This Row],[Nombre del Producto]],Tabla2[[Nombre Producto]:[Costo Unitario]],2,FALSE)</f>
        <v>Wicked Choccy's</v>
      </c>
      <c r="U4257" t="str">
        <f>VLOOKUP(Tabla1[[#This Row],[Fábrica]],Tabla3[],4,FALSE)</f>
        <v>Georgia</v>
      </c>
    </row>
    <row r="4258" spans="1:21" x14ac:dyDescent="0.25">
      <c r="A4258" t="s">
        <v>3976</v>
      </c>
      <c r="B4258" s="3">
        <v>45101</v>
      </c>
      <c r="C4258" s="3">
        <v>45117</v>
      </c>
      <c r="D4258" t="s">
        <v>18</v>
      </c>
      <c r="E4258">
        <v>101987</v>
      </c>
      <c r="F4258" t="s">
        <v>19</v>
      </c>
      <c r="G4258" t="s">
        <v>393</v>
      </c>
      <c r="H4258" t="s">
        <v>147</v>
      </c>
      <c r="I4258">
        <v>47374</v>
      </c>
      <c r="J4258" t="s">
        <v>22</v>
      </c>
      <c r="K4258" t="s">
        <v>43</v>
      </c>
      <c r="L4258" t="s">
        <v>45</v>
      </c>
      <c r="M4258" t="s">
        <v>46</v>
      </c>
      <c r="N4258" s="5">
        <v>31.41</v>
      </c>
      <c r="O4258" s="7">
        <v>9</v>
      </c>
      <c r="P4258" s="5">
        <v>22.41</v>
      </c>
      <c r="Q4258" s="5">
        <v>9</v>
      </c>
      <c r="R4258" s="22">
        <f>Tabla1[[#This Row],[Fecha de Envío]]-Tabla1[[#This Row],[Fecha de Orden]]</f>
        <v>16</v>
      </c>
      <c r="S4258" s="24">
        <f>YEAR(Tabla1[[#This Row],[Fecha de Orden]])</f>
        <v>2023</v>
      </c>
      <c r="T4258" t="str">
        <f>VLOOKUP(Tabla1[[#This Row],[Nombre del Producto]],Tabla2[[Nombre Producto]:[Costo Unitario]],2,FALSE)</f>
        <v>Lot's O' Nuts</v>
      </c>
      <c r="U4258" t="str">
        <f>VLOOKUP(Tabla1[[#This Row],[Fábrica]],Tabla3[],4,FALSE)</f>
        <v>Arizona</v>
      </c>
    </row>
    <row r="4259" spans="1:21" x14ac:dyDescent="0.25">
      <c r="A4259" t="s">
        <v>6144</v>
      </c>
      <c r="B4259" s="3">
        <v>45101</v>
      </c>
      <c r="C4259" s="3">
        <v>45113</v>
      </c>
      <c r="D4259" t="s">
        <v>71</v>
      </c>
      <c r="E4259">
        <v>100300</v>
      </c>
      <c r="F4259" t="s">
        <v>19</v>
      </c>
      <c r="G4259" t="s">
        <v>120</v>
      </c>
      <c r="H4259" t="s">
        <v>21</v>
      </c>
      <c r="I4259">
        <v>92037</v>
      </c>
      <c r="J4259" t="s">
        <v>22</v>
      </c>
      <c r="K4259" t="s">
        <v>23</v>
      </c>
      <c r="L4259" t="s">
        <v>24</v>
      </c>
      <c r="M4259" t="s">
        <v>25</v>
      </c>
      <c r="N4259" s="5">
        <v>11.25</v>
      </c>
      <c r="O4259" s="7">
        <v>3</v>
      </c>
      <c r="P4259" s="5">
        <v>7.35</v>
      </c>
      <c r="Q4259" s="5">
        <v>3.9</v>
      </c>
      <c r="R4259" s="22">
        <f>Tabla1[[#This Row],[Fecha de Envío]]-Tabla1[[#This Row],[Fecha de Orden]]</f>
        <v>12</v>
      </c>
      <c r="S4259" s="24">
        <f>YEAR(Tabla1[[#This Row],[Fecha de Orden]])</f>
        <v>2023</v>
      </c>
      <c r="T4259" t="str">
        <f>VLOOKUP(Tabla1[[#This Row],[Nombre del Producto]],Tabla2[[Nombre Producto]:[Costo Unitario]],2,FALSE)</f>
        <v>Wicked Choccy's</v>
      </c>
      <c r="U4259" t="str">
        <f>VLOOKUP(Tabla1[[#This Row],[Fábrica]],Tabla3[],4,FALSE)</f>
        <v>Georgia</v>
      </c>
    </row>
    <row r="4260" spans="1:21" x14ac:dyDescent="0.25">
      <c r="A4260" t="s">
        <v>6145</v>
      </c>
      <c r="B4260" s="3">
        <v>45101</v>
      </c>
      <c r="C4260" s="3">
        <v>45113</v>
      </c>
      <c r="D4260" t="s">
        <v>71</v>
      </c>
      <c r="E4260">
        <v>100300</v>
      </c>
      <c r="F4260" t="s">
        <v>19</v>
      </c>
      <c r="G4260" t="s">
        <v>120</v>
      </c>
      <c r="H4260" t="s">
        <v>21</v>
      </c>
      <c r="I4260">
        <v>92037</v>
      </c>
      <c r="J4260" t="s">
        <v>22</v>
      </c>
      <c r="K4260" t="s">
        <v>23</v>
      </c>
      <c r="L4260" t="s">
        <v>33</v>
      </c>
      <c r="M4260" t="s">
        <v>34</v>
      </c>
      <c r="N4260" s="5">
        <v>3.6</v>
      </c>
      <c r="O4260" s="7">
        <v>1</v>
      </c>
      <c r="P4260" s="5">
        <v>2.4</v>
      </c>
      <c r="Q4260" s="5">
        <v>1.2</v>
      </c>
      <c r="R4260" s="22">
        <f>Tabla1[[#This Row],[Fecha de Envío]]-Tabla1[[#This Row],[Fecha de Orden]]</f>
        <v>12</v>
      </c>
      <c r="S4260" s="24">
        <f>YEAR(Tabla1[[#This Row],[Fecha de Orden]])</f>
        <v>2023</v>
      </c>
      <c r="T4260" t="str">
        <f>VLOOKUP(Tabla1[[#This Row],[Nombre del Producto]],Tabla2[[Nombre Producto]:[Costo Unitario]],2,FALSE)</f>
        <v>Lot's O' Nuts</v>
      </c>
      <c r="U4260" t="str">
        <f>VLOOKUP(Tabla1[[#This Row],[Fábrica]],Tabla3[],4,FALSE)</f>
        <v>Arizona</v>
      </c>
    </row>
    <row r="4261" spans="1:21" x14ac:dyDescent="0.25">
      <c r="A4261" t="s">
        <v>807</v>
      </c>
      <c r="B4261" s="3">
        <v>45102</v>
      </c>
      <c r="C4261" s="3">
        <v>45116</v>
      </c>
      <c r="D4261" t="s">
        <v>18</v>
      </c>
      <c r="E4261">
        <v>118913</v>
      </c>
      <c r="F4261" t="s">
        <v>19</v>
      </c>
      <c r="G4261" t="s">
        <v>53</v>
      </c>
      <c r="H4261" t="s">
        <v>21</v>
      </c>
      <c r="I4261">
        <v>90049</v>
      </c>
      <c r="J4261" t="s">
        <v>22</v>
      </c>
      <c r="K4261" t="s">
        <v>23</v>
      </c>
      <c r="L4261" t="s">
        <v>45</v>
      </c>
      <c r="M4261" t="s">
        <v>46</v>
      </c>
      <c r="N4261" s="5">
        <v>10.47</v>
      </c>
      <c r="O4261" s="7">
        <v>3</v>
      </c>
      <c r="P4261" s="5">
        <v>7.47</v>
      </c>
      <c r="Q4261" s="5">
        <v>3</v>
      </c>
      <c r="R4261" s="22">
        <f>Tabla1[[#This Row],[Fecha de Envío]]-Tabla1[[#This Row],[Fecha de Orden]]</f>
        <v>14</v>
      </c>
      <c r="S4261" s="24">
        <f>YEAR(Tabla1[[#This Row],[Fecha de Orden]])</f>
        <v>2023</v>
      </c>
      <c r="T4261" t="str">
        <f>VLOOKUP(Tabla1[[#This Row],[Nombre del Producto]],Tabla2[[Nombre Producto]:[Costo Unitario]],2,FALSE)</f>
        <v>Lot's O' Nuts</v>
      </c>
      <c r="U4261" t="str">
        <f>VLOOKUP(Tabla1[[#This Row],[Fábrica]],Tabla3[],4,FALSE)</f>
        <v>Arizona</v>
      </c>
    </row>
    <row r="4262" spans="1:21" x14ac:dyDescent="0.25">
      <c r="A4262" t="s">
        <v>5504</v>
      </c>
      <c r="B4262" s="3">
        <v>45102</v>
      </c>
      <c r="C4262" s="3">
        <v>45114</v>
      </c>
      <c r="D4262" t="s">
        <v>71</v>
      </c>
      <c r="E4262">
        <v>101693</v>
      </c>
      <c r="F4262" t="s">
        <v>19</v>
      </c>
      <c r="G4262" t="s">
        <v>159</v>
      </c>
      <c r="H4262" t="s">
        <v>42</v>
      </c>
      <c r="I4262">
        <v>77070</v>
      </c>
      <c r="J4262" t="s">
        <v>22</v>
      </c>
      <c r="K4262" t="s">
        <v>43</v>
      </c>
      <c r="L4262" t="s">
        <v>24</v>
      </c>
      <c r="M4262" t="s">
        <v>25</v>
      </c>
      <c r="N4262" s="5">
        <v>7.5</v>
      </c>
      <c r="O4262" s="7">
        <v>2</v>
      </c>
      <c r="P4262" s="5">
        <v>4.9000000000000004</v>
      </c>
      <c r="Q4262" s="5">
        <v>2.6</v>
      </c>
      <c r="R4262" s="22">
        <f>Tabla1[[#This Row],[Fecha de Envío]]-Tabla1[[#This Row],[Fecha de Orden]]</f>
        <v>12</v>
      </c>
      <c r="S4262" s="24">
        <f>YEAR(Tabla1[[#This Row],[Fecha de Orden]])</f>
        <v>2023</v>
      </c>
      <c r="T4262" t="str">
        <f>VLOOKUP(Tabla1[[#This Row],[Nombre del Producto]],Tabla2[[Nombre Producto]:[Costo Unitario]],2,FALSE)</f>
        <v>Wicked Choccy's</v>
      </c>
      <c r="U4262" t="str">
        <f>VLOOKUP(Tabla1[[#This Row],[Fábrica]],Tabla3[],4,FALSE)</f>
        <v>Georgia</v>
      </c>
    </row>
    <row r="4263" spans="1:21" x14ac:dyDescent="0.25">
      <c r="A4263" t="s">
        <v>5505</v>
      </c>
      <c r="B4263" s="3">
        <v>45102</v>
      </c>
      <c r="C4263" s="3">
        <v>45114</v>
      </c>
      <c r="D4263" t="s">
        <v>71</v>
      </c>
      <c r="E4263">
        <v>101693</v>
      </c>
      <c r="F4263" t="s">
        <v>19</v>
      </c>
      <c r="G4263" t="s">
        <v>159</v>
      </c>
      <c r="H4263" t="s">
        <v>42</v>
      </c>
      <c r="I4263">
        <v>77070</v>
      </c>
      <c r="J4263" t="s">
        <v>22</v>
      </c>
      <c r="K4263" t="s">
        <v>43</v>
      </c>
      <c r="L4263" t="s">
        <v>36</v>
      </c>
      <c r="M4263" t="s">
        <v>37</v>
      </c>
      <c r="N4263" s="5">
        <v>6.5</v>
      </c>
      <c r="O4263" s="7">
        <v>2</v>
      </c>
      <c r="P4263" s="5">
        <v>4.22</v>
      </c>
      <c r="Q4263" s="5">
        <v>2.2799999999999998</v>
      </c>
      <c r="R4263" s="22">
        <f>Tabla1[[#This Row],[Fecha de Envío]]-Tabla1[[#This Row],[Fecha de Orden]]</f>
        <v>12</v>
      </c>
      <c r="S4263" s="24">
        <f>YEAR(Tabla1[[#This Row],[Fecha de Orden]])</f>
        <v>2023</v>
      </c>
      <c r="T4263" t="str">
        <f>VLOOKUP(Tabla1[[#This Row],[Nombre del Producto]],Tabla2[[Nombre Producto]:[Costo Unitario]],2,FALSE)</f>
        <v>Wicked Choccy's</v>
      </c>
      <c r="U4263" t="str">
        <f>VLOOKUP(Tabla1[[#This Row],[Fábrica]],Tabla3[],4,FALSE)</f>
        <v>Georgia</v>
      </c>
    </row>
    <row r="4264" spans="1:21" x14ac:dyDescent="0.25">
      <c r="A4264" t="s">
        <v>8864</v>
      </c>
      <c r="B4264" s="3">
        <v>45102</v>
      </c>
      <c r="C4264" s="3">
        <v>45116</v>
      </c>
      <c r="D4264" t="s">
        <v>18</v>
      </c>
      <c r="E4264">
        <v>152051</v>
      </c>
      <c r="F4264" t="s">
        <v>19</v>
      </c>
      <c r="G4264" t="s">
        <v>6590</v>
      </c>
      <c r="H4264" t="s">
        <v>101</v>
      </c>
      <c r="I4264">
        <v>17403</v>
      </c>
      <c r="J4264" t="s">
        <v>22</v>
      </c>
      <c r="K4264" t="s">
        <v>32</v>
      </c>
      <c r="L4264" t="s">
        <v>33</v>
      </c>
      <c r="M4264" t="s">
        <v>34</v>
      </c>
      <c r="N4264" s="5">
        <v>10.8</v>
      </c>
      <c r="O4264" s="7">
        <v>3</v>
      </c>
      <c r="P4264" s="5">
        <v>7.2</v>
      </c>
      <c r="Q4264" s="5">
        <v>3.6</v>
      </c>
      <c r="R4264" s="22">
        <f>Tabla1[[#This Row],[Fecha de Envío]]-Tabla1[[#This Row],[Fecha de Orden]]</f>
        <v>14</v>
      </c>
      <c r="S4264" s="24">
        <f>YEAR(Tabla1[[#This Row],[Fecha de Orden]])</f>
        <v>2023</v>
      </c>
      <c r="T4264" t="str">
        <f>VLOOKUP(Tabla1[[#This Row],[Nombre del Producto]],Tabla2[[Nombre Producto]:[Costo Unitario]],2,FALSE)</f>
        <v>Lot's O' Nuts</v>
      </c>
      <c r="U4264" t="str">
        <f>VLOOKUP(Tabla1[[#This Row],[Fábrica]],Tabla3[],4,FALSE)</f>
        <v>Arizona</v>
      </c>
    </row>
    <row r="4265" spans="1:21" x14ac:dyDescent="0.25">
      <c r="A4265" t="s">
        <v>8865</v>
      </c>
      <c r="B4265" s="3">
        <v>45102</v>
      </c>
      <c r="C4265" s="3">
        <v>45116</v>
      </c>
      <c r="D4265" t="s">
        <v>18</v>
      </c>
      <c r="E4265">
        <v>152051</v>
      </c>
      <c r="F4265" t="s">
        <v>19</v>
      </c>
      <c r="G4265" t="s">
        <v>6590</v>
      </c>
      <c r="H4265" t="s">
        <v>101</v>
      </c>
      <c r="I4265">
        <v>17403</v>
      </c>
      <c r="J4265" t="s">
        <v>22</v>
      </c>
      <c r="K4265" t="s">
        <v>32</v>
      </c>
      <c r="L4265" t="s">
        <v>24</v>
      </c>
      <c r="M4265" t="s">
        <v>25</v>
      </c>
      <c r="N4265" s="5">
        <v>15</v>
      </c>
      <c r="O4265" s="7">
        <v>4</v>
      </c>
      <c r="P4265" s="5">
        <v>9.8000000000000007</v>
      </c>
      <c r="Q4265" s="5">
        <v>5.2</v>
      </c>
      <c r="R4265" s="22">
        <f>Tabla1[[#This Row],[Fecha de Envío]]-Tabla1[[#This Row],[Fecha de Orden]]</f>
        <v>14</v>
      </c>
      <c r="S4265" s="24">
        <f>YEAR(Tabla1[[#This Row],[Fecha de Orden]])</f>
        <v>2023</v>
      </c>
      <c r="T4265" t="str">
        <f>VLOOKUP(Tabla1[[#This Row],[Nombre del Producto]],Tabla2[[Nombre Producto]:[Costo Unitario]],2,FALSE)</f>
        <v>Wicked Choccy's</v>
      </c>
      <c r="U4265" t="str">
        <f>VLOOKUP(Tabla1[[#This Row],[Fábrica]],Tabla3[],4,FALSE)</f>
        <v>Georgia</v>
      </c>
    </row>
    <row r="4266" spans="1:21" x14ac:dyDescent="0.25">
      <c r="A4266" t="s">
        <v>221</v>
      </c>
      <c r="B4266" s="3">
        <v>45103</v>
      </c>
      <c r="C4266" s="3">
        <v>45116</v>
      </c>
      <c r="D4266" t="s">
        <v>71</v>
      </c>
      <c r="E4266">
        <v>158708</v>
      </c>
      <c r="F4266" t="s">
        <v>19</v>
      </c>
      <c r="G4266" t="s">
        <v>222</v>
      </c>
      <c r="H4266" t="s">
        <v>42</v>
      </c>
      <c r="I4266">
        <v>75023</v>
      </c>
      <c r="J4266" t="s">
        <v>223</v>
      </c>
      <c r="K4266" t="s">
        <v>43</v>
      </c>
      <c r="L4266" t="s">
        <v>224</v>
      </c>
      <c r="M4266" t="s">
        <v>225</v>
      </c>
      <c r="N4266" s="5">
        <v>3</v>
      </c>
      <c r="O4266" s="7">
        <v>2</v>
      </c>
      <c r="P4266" s="5">
        <v>1.4</v>
      </c>
      <c r="Q4266" s="5">
        <v>1.6</v>
      </c>
      <c r="R4266" s="22">
        <f>Tabla1[[#This Row],[Fecha de Envío]]-Tabla1[[#This Row],[Fecha de Orden]]</f>
        <v>13</v>
      </c>
      <c r="S4266" s="24">
        <f>YEAR(Tabla1[[#This Row],[Fecha de Orden]])</f>
        <v>2023</v>
      </c>
      <c r="T4266" t="str">
        <f>VLOOKUP(Tabla1[[#This Row],[Nombre del Producto]],Tabla2[[Nombre Producto]:[Costo Unitario]],2,FALSE)</f>
        <v>Sugar Shack</v>
      </c>
      <c r="U4266" t="str">
        <f>VLOOKUP(Tabla1[[#This Row],[Fábrica]],Tabla3[],4,FALSE)</f>
        <v>Minnesota</v>
      </c>
    </row>
    <row r="4267" spans="1:21" x14ac:dyDescent="0.25">
      <c r="A4267" t="s">
        <v>460</v>
      </c>
      <c r="B4267" s="3">
        <v>45103</v>
      </c>
      <c r="C4267" s="3">
        <v>45113</v>
      </c>
      <c r="D4267" t="s">
        <v>82</v>
      </c>
      <c r="E4267">
        <v>144015</v>
      </c>
      <c r="F4267" t="s">
        <v>19</v>
      </c>
      <c r="G4267" t="s">
        <v>53</v>
      </c>
      <c r="H4267" t="s">
        <v>21</v>
      </c>
      <c r="I4267">
        <v>90036</v>
      </c>
      <c r="J4267" t="s">
        <v>22</v>
      </c>
      <c r="K4267" t="s">
        <v>23</v>
      </c>
      <c r="L4267" t="s">
        <v>27</v>
      </c>
      <c r="M4267" t="s">
        <v>28</v>
      </c>
      <c r="N4267" s="5">
        <v>18</v>
      </c>
      <c r="O4267" s="7">
        <v>5</v>
      </c>
      <c r="P4267" s="5">
        <v>12.5</v>
      </c>
      <c r="Q4267" s="5">
        <v>5.5</v>
      </c>
      <c r="R4267" s="22">
        <f>Tabla1[[#This Row],[Fecha de Envío]]-Tabla1[[#This Row],[Fecha de Orden]]</f>
        <v>10</v>
      </c>
      <c r="S4267" s="24">
        <f>YEAR(Tabla1[[#This Row],[Fecha de Orden]])</f>
        <v>2023</v>
      </c>
      <c r="T4267" t="str">
        <f>VLOOKUP(Tabla1[[#This Row],[Nombre del Producto]],Tabla2[[Nombre Producto]:[Costo Unitario]],2,FALSE)</f>
        <v>Lot's O' Nuts</v>
      </c>
      <c r="U4267" t="str">
        <f>VLOOKUP(Tabla1[[#This Row],[Fábrica]],Tabla3[],4,FALSE)</f>
        <v>Arizona</v>
      </c>
    </row>
    <row r="4268" spans="1:21" x14ac:dyDescent="0.25">
      <c r="A4268" t="s">
        <v>461</v>
      </c>
      <c r="B4268" s="3">
        <v>45103</v>
      </c>
      <c r="C4268" s="3">
        <v>45113</v>
      </c>
      <c r="D4268" t="s">
        <v>82</v>
      </c>
      <c r="E4268">
        <v>144015</v>
      </c>
      <c r="F4268" t="s">
        <v>19</v>
      </c>
      <c r="G4268" t="s">
        <v>53</v>
      </c>
      <c r="H4268" t="s">
        <v>21</v>
      </c>
      <c r="I4268">
        <v>90036</v>
      </c>
      <c r="J4268" t="s">
        <v>22</v>
      </c>
      <c r="K4268" t="s">
        <v>23</v>
      </c>
      <c r="L4268" t="s">
        <v>36</v>
      </c>
      <c r="M4268" t="s">
        <v>37</v>
      </c>
      <c r="N4268" s="5">
        <v>6.5</v>
      </c>
      <c r="O4268" s="7">
        <v>2</v>
      </c>
      <c r="P4268" s="5">
        <v>4.22</v>
      </c>
      <c r="Q4268" s="5">
        <v>2.2799999999999998</v>
      </c>
      <c r="R4268" s="22">
        <f>Tabla1[[#This Row],[Fecha de Envío]]-Tabla1[[#This Row],[Fecha de Orden]]</f>
        <v>10</v>
      </c>
      <c r="S4268" s="24">
        <f>YEAR(Tabla1[[#This Row],[Fecha de Orden]])</f>
        <v>2023</v>
      </c>
      <c r="T4268" t="str">
        <f>VLOOKUP(Tabla1[[#This Row],[Nombre del Producto]],Tabla2[[Nombre Producto]:[Costo Unitario]],2,FALSE)</f>
        <v>Wicked Choccy's</v>
      </c>
      <c r="U4268" t="str">
        <f>VLOOKUP(Tabla1[[#This Row],[Fábrica]],Tabla3[],4,FALSE)</f>
        <v>Georgia</v>
      </c>
    </row>
    <row r="4269" spans="1:21" x14ac:dyDescent="0.25">
      <c r="A4269" t="s">
        <v>462</v>
      </c>
      <c r="B4269" s="3">
        <v>45103</v>
      </c>
      <c r="C4269" s="3">
        <v>45113</v>
      </c>
      <c r="D4269" t="s">
        <v>82</v>
      </c>
      <c r="E4269">
        <v>144015</v>
      </c>
      <c r="F4269" t="s">
        <v>19</v>
      </c>
      <c r="G4269" t="s">
        <v>53</v>
      </c>
      <c r="H4269" t="s">
        <v>21</v>
      </c>
      <c r="I4269">
        <v>90036</v>
      </c>
      <c r="J4269" t="s">
        <v>22</v>
      </c>
      <c r="K4269" t="s">
        <v>23</v>
      </c>
      <c r="L4269" t="s">
        <v>33</v>
      </c>
      <c r="M4269" t="s">
        <v>34</v>
      </c>
      <c r="N4269" s="5">
        <v>7.2</v>
      </c>
      <c r="O4269" s="7">
        <v>2</v>
      </c>
      <c r="P4269" s="5">
        <v>4.8</v>
      </c>
      <c r="Q4269" s="5">
        <v>2.4</v>
      </c>
      <c r="R4269" s="22">
        <f>Tabla1[[#This Row],[Fecha de Envío]]-Tabla1[[#This Row],[Fecha de Orden]]</f>
        <v>10</v>
      </c>
      <c r="S4269" s="24">
        <f>YEAR(Tabla1[[#This Row],[Fecha de Orden]])</f>
        <v>2023</v>
      </c>
      <c r="T4269" t="str">
        <f>VLOOKUP(Tabla1[[#This Row],[Nombre del Producto]],Tabla2[[Nombre Producto]:[Costo Unitario]],2,FALSE)</f>
        <v>Lot's O' Nuts</v>
      </c>
      <c r="U4269" t="str">
        <f>VLOOKUP(Tabla1[[#This Row],[Fábrica]],Tabla3[],4,FALSE)</f>
        <v>Arizona</v>
      </c>
    </row>
    <row r="4270" spans="1:21" x14ac:dyDescent="0.25">
      <c r="A4270" t="s">
        <v>2823</v>
      </c>
      <c r="B4270" s="3">
        <v>45103</v>
      </c>
      <c r="C4270" s="3">
        <v>45120</v>
      </c>
      <c r="D4270" t="s">
        <v>18</v>
      </c>
      <c r="E4270">
        <v>114951</v>
      </c>
      <c r="F4270" t="s">
        <v>19</v>
      </c>
      <c r="G4270" t="s">
        <v>20</v>
      </c>
      <c r="H4270" t="s">
        <v>21</v>
      </c>
      <c r="I4270">
        <v>94109</v>
      </c>
      <c r="J4270" t="s">
        <v>22</v>
      </c>
      <c r="K4270" t="s">
        <v>23</v>
      </c>
      <c r="L4270" t="s">
        <v>27</v>
      </c>
      <c r="M4270" t="s">
        <v>28</v>
      </c>
      <c r="N4270" s="5">
        <v>10.8</v>
      </c>
      <c r="O4270" s="7">
        <v>3</v>
      </c>
      <c r="P4270" s="5">
        <v>7.5</v>
      </c>
      <c r="Q4270" s="5">
        <v>3.3</v>
      </c>
      <c r="R4270" s="22">
        <f>Tabla1[[#This Row],[Fecha de Envío]]-Tabla1[[#This Row],[Fecha de Orden]]</f>
        <v>17</v>
      </c>
      <c r="S4270" s="24">
        <f>YEAR(Tabla1[[#This Row],[Fecha de Orden]])</f>
        <v>2023</v>
      </c>
      <c r="T4270" t="str">
        <f>VLOOKUP(Tabla1[[#This Row],[Nombre del Producto]],Tabla2[[Nombre Producto]:[Costo Unitario]],2,FALSE)</f>
        <v>Lot's O' Nuts</v>
      </c>
      <c r="U4270" t="str">
        <f>VLOOKUP(Tabla1[[#This Row],[Fábrica]],Tabla3[],4,FALSE)</f>
        <v>Arizona</v>
      </c>
    </row>
    <row r="4271" spans="1:21" x14ac:dyDescent="0.25">
      <c r="A4271" t="s">
        <v>3757</v>
      </c>
      <c r="B4271" s="3">
        <v>45103</v>
      </c>
      <c r="C4271" s="3">
        <v>45120</v>
      </c>
      <c r="D4271" t="s">
        <v>18</v>
      </c>
      <c r="E4271">
        <v>119445</v>
      </c>
      <c r="F4271" t="s">
        <v>19</v>
      </c>
      <c r="G4271" t="s">
        <v>76</v>
      </c>
      <c r="H4271" t="s">
        <v>77</v>
      </c>
      <c r="I4271">
        <v>2908</v>
      </c>
      <c r="J4271" t="s">
        <v>22</v>
      </c>
      <c r="K4271" t="s">
        <v>32</v>
      </c>
      <c r="L4271" t="s">
        <v>27</v>
      </c>
      <c r="M4271" t="s">
        <v>28</v>
      </c>
      <c r="N4271" s="5">
        <v>18</v>
      </c>
      <c r="O4271" s="7">
        <v>5</v>
      </c>
      <c r="P4271" s="5">
        <v>12.5</v>
      </c>
      <c r="Q4271" s="5">
        <v>5.5</v>
      </c>
      <c r="R4271" s="22">
        <f>Tabla1[[#This Row],[Fecha de Envío]]-Tabla1[[#This Row],[Fecha de Orden]]</f>
        <v>17</v>
      </c>
      <c r="S4271" s="24">
        <f>YEAR(Tabla1[[#This Row],[Fecha de Orden]])</f>
        <v>2023</v>
      </c>
      <c r="T4271" t="str">
        <f>VLOOKUP(Tabla1[[#This Row],[Nombre del Producto]],Tabla2[[Nombre Producto]:[Costo Unitario]],2,FALSE)</f>
        <v>Lot's O' Nuts</v>
      </c>
      <c r="U4271" t="str">
        <f>VLOOKUP(Tabla1[[#This Row],[Fábrica]],Tabla3[],4,FALSE)</f>
        <v>Arizona</v>
      </c>
    </row>
    <row r="4272" spans="1:21" x14ac:dyDescent="0.25">
      <c r="A4272" t="s">
        <v>4458</v>
      </c>
      <c r="B4272" s="3">
        <v>45103</v>
      </c>
      <c r="C4272" s="3">
        <v>45119</v>
      </c>
      <c r="D4272" t="s">
        <v>18</v>
      </c>
      <c r="E4272">
        <v>100790</v>
      </c>
      <c r="F4272" t="s">
        <v>19</v>
      </c>
      <c r="G4272" t="s">
        <v>30</v>
      </c>
      <c r="H4272" t="s">
        <v>31</v>
      </c>
      <c r="I4272">
        <v>10024</v>
      </c>
      <c r="J4272" t="s">
        <v>22</v>
      </c>
      <c r="K4272" t="s">
        <v>32</v>
      </c>
      <c r="L4272" t="s">
        <v>45</v>
      </c>
      <c r="M4272" t="s">
        <v>46</v>
      </c>
      <c r="N4272" s="5">
        <v>17.45</v>
      </c>
      <c r="O4272" s="7">
        <v>5</v>
      </c>
      <c r="P4272" s="5">
        <v>12.45</v>
      </c>
      <c r="Q4272" s="5">
        <v>5</v>
      </c>
      <c r="R4272" s="22">
        <f>Tabla1[[#This Row],[Fecha de Envío]]-Tabla1[[#This Row],[Fecha de Orden]]</f>
        <v>16</v>
      </c>
      <c r="S4272" s="24">
        <f>YEAR(Tabla1[[#This Row],[Fecha de Orden]])</f>
        <v>2023</v>
      </c>
      <c r="T4272" t="str">
        <f>VLOOKUP(Tabla1[[#This Row],[Nombre del Producto]],Tabla2[[Nombre Producto]:[Costo Unitario]],2,FALSE)</f>
        <v>Lot's O' Nuts</v>
      </c>
      <c r="U4272" t="str">
        <f>VLOOKUP(Tabla1[[#This Row],[Fábrica]],Tabla3[],4,FALSE)</f>
        <v>Arizona</v>
      </c>
    </row>
    <row r="4273" spans="1:21" x14ac:dyDescent="0.25">
      <c r="A4273" t="s">
        <v>4459</v>
      </c>
      <c r="B4273" s="3">
        <v>45103</v>
      </c>
      <c r="C4273" s="3">
        <v>45119</v>
      </c>
      <c r="D4273" t="s">
        <v>18</v>
      </c>
      <c r="E4273">
        <v>100790</v>
      </c>
      <c r="F4273" t="s">
        <v>19</v>
      </c>
      <c r="G4273" t="s">
        <v>30</v>
      </c>
      <c r="H4273" t="s">
        <v>31</v>
      </c>
      <c r="I4273">
        <v>10024</v>
      </c>
      <c r="J4273" t="s">
        <v>22</v>
      </c>
      <c r="K4273" t="s">
        <v>32</v>
      </c>
      <c r="L4273" t="s">
        <v>27</v>
      </c>
      <c r="M4273" t="s">
        <v>28</v>
      </c>
      <c r="N4273" s="5">
        <v>18</v>
      </c>
      <c r="O4273" s="7">
        <v>5</v>
      </c>
      <c r="P4273" s="5">
        <v>12.5</v>
      </c>
      <c r="Q4273" s="5">
        <v>5.5</v>
      </c>
      <c r="R4273" s="22">
        <f>Tabla1[[#This Row],[Fecha de Envío]]-Tabla1[[#This Row],[Fecha de Orden]]</f>
        <v>16</v>
      </c>
      <c r="S4273" s="24">
        <f>YEAR(Tabla1[[#This Row],[Fecha de Orden]])</f>
        <v>2023</v>
      </c>
      <c r="T4273" t="str">
        <f>VLOOKUP(Tabla1[[#This Row],[Nombre del Producto]],Tabla2[[Nombre Producto]:[Costo Unitario]],2,FALSE)</f>
        <v>Lot's O' Nuts</v>
      </c>
      <c r="U4273" t="str">
        <f>VLOOKUP(Tabla1[[#This Row],[Fábrica]],Tabla3[],4,FALSE)</f>
        <v>Arizona</v>
      </c>
    </row>
    <row r="4274" spans="1:21" x14ac:dyDescent="0.25">
      <c r="A4274" t="s">
        <v>5514</v>
      </c>
      <c r="B4274" s="3">
        <v>45103</v>
      </c>
      <c r="C4274" s="3">
        <v>45117</v>
      </c>
      <c r="D4274" t="s">
        <v>18</v>
      </c>
      <c r="E4274">
        <v>152331</v>
      </c>
      <c r="F4274" t="s">
        <v>19</v>
      </c>
      <c r="G4274" t="s">
        <v>239</v>
      </c>
      <c r="H4274" t="s">
        <v>173</v>
      </c>
      <c r="I4274">
        <v>60653</v>
      </c>
      <c r="J4274" t="s">
        <v>22</v>
      </c>
      <c r="K4274" t="s">
        <v>43</v>
      </c>
      <c r="L4274" t="s">
        <v>27</v>
      </c>
      <c r="M4274" t="s">
        <v>28</v>
      </c>
      <c r="N4274" s="5">
        <v>10.8</v>
      </c>
      <c r="O4274" s="7">
        <v>3</v>
      </c>
      <c r="P4274" s="5">
        <v>7.5</v>
      </c>
      <c r="Q4274" s="5">
        <v>3.3</v>
      </c>
      <c r="R4274" s="22">
        <f>Tabla1[[#This Row],[Fecha de Envío]]-Tabla1[[#This Row],[Fecha de Orden]]</f>
        <v>14</v>
      </c>
      <c r="S4274" s="24">
        <f>YEAR(Tabla1[[#This Row],[Fecha de Orden]])</f>
        <v>2023</v>
      </c>
      <c r="T4274" t="str">
        <f>VLOOKUP(Tabla1[[#This Row],[Nombre del Producto]],Tabla2[[Nombre Producto]:[Costo Unitario]],2,FALSE)</f>
        <v>Lot's O' Nuts</v>
      </c>
      <c r="U4274" t="str">
        <f>VLOOKUP(Tabla1[[#This Row],[Fábrica]],Tabla3[],4,FALSE)</f>
        <v>Arizona</v>
      </c>
    </row>
    <row r="4275" spans="1:21" x14ac:dyDescent="0.25">
      <c r="A4275" t="s">
        <v>6950</v>
      </c>
      <c r="B4275" s="3">
        <v>45103</v>
      </c>
      <c r="C4275" s="3">
        <v>45120</v>
      </c>
      <c r="D4275" t="s">
        <v>18</v>
      </c>
      <c r="E4275">
        <v>160234</v>
      </c>
      <c r="F4275" t="s">
        <v>19</v>
      </c>
      <c r="G4275" t="s">
        <v>72</v>
      </c>
      <c r="H4275" t="s">
        <v>73</v>
      </c>
      <c r="I4275">
        <v>30318</v>
      </c>
      <c r="J4275" t="s">
        <v>22</v>
      </c>
      <c r="K4275" t="s">
        <v>66</v>
      </c>
      <c r="L4275" t="s">
        <v>33</v>
      </c>
      <c r="M4275" t="s">
        <v>34</v>
      </c>
      <c r="N4275" s="5">
        <v>3.6</v>
      </c>
      <c r="O4275" s="7">
        <v>1</v>
      </c>
      <c r="P4275" s="5">
        <v>2.4</v>
      </c>
      <c r="Q4275" s="5">
        <v>1.2</v>
      </c>
      <c r="R4275" s="22">
        <f>Tabla1[[#This Row],[Fecha de Envío]]-Tabla1[[#This Row],[Fecha de Orden]]</f>
        <v>17</v>
      </c>
      <c r="S4275" s="24">
        <f>YEAR(Tabla1[[#This Row],[Fecha de Orden]])</f>
        <v>2023</v>
      </c>
      <c r="T4275" t="str">
        <f>VLOOKUP(Tabla1[[#This Row],[Nombre del Producto]],Tabla2[[Nombre Producto]:[Costo Unitario]],2,FALSE)</f>
        <v>Lot's O' Nuts</v>
      </c>
      <c r="U4275" t="str">
        <f>VLOOKUP(Tabla1[[#This Row],[Fábrica]],Tabla3[],4,FALSE)</f>
        <v>Arizona</v>
      </c>
    </row>
    <row r="4276" spans="1:21" x14ac:dyDescent="0.25">
      <c r="A4276" t="s">
        <v>8237</v>
      </c>
      <c r="B4276" s="3">
        <v>45103</v>
      </c>
      <c r="C4276" s="3">
        <v>45113</v>
      </c>
      <c r="D4276" t="s">
        <v>82</v>
      </c>
      <c r="E4276">
        <v>118101</v>
      </c>
      <c r="F4276" t="s">
        <v>19</v>
      </c>
      <c r="G4276" t="s">
        <v>560</v>
      </c>
      <c r="H4276" t="s">
        <v>93</v>
      </c>
      <c r="I4276">
        <v>48066</v>
      </c>
      <c r="J4276" t="s">
        <v>22</v>
      </c>
      <c r="K4276" t="s">
        <v>43</v>
      </c>
      <c r="L4276" t="s">
        <v>33</v>
      </c>
      <c r="M4276" t="s">
        <v>34</v>
      </c>
      <c r="N4276" s="5">
        <v>3.6</v>
      </c>
      <c r="O4276" s="7">
        <v>1</v>
      </c>
      <c r="P4276" s="5">
        <v>2.4</v>
      </c>
      <c r="Q4276" s="5">
        <v>1.2</v>
      </c>
      <c r="R4276" s="22">
        <f>Tabla1[[#This Row],[Fecha de Envío]]-Tabla1[[#This Row],[Fecha de Orden]]</f>
        <v>10</v>
      </c>
      <c r="S4276" s="24">
        <f>YEAR(Tabla1[[#This Row],[Fecha de Orden]])</f>
        <v>2023</v>
      </c>
      <c r="T4276" t="str">
        <f>VLOOKUP(Tabla1[[#This Row],[Nombre del Producto]],Tabla2[[Nombre Producto]:[Costo Unitario]],2,FALSE)</f>
        <v>Lot's O' Nuts</v>
      </c>
      <c r="U4276" t="str">
        <f>VLOOKUP(Tabla1[[#This Row],[Fábrica]],Tabla3[],4,FALSE)</f>
        <v>Arizona</v>
      </c>
    </row>
    <row r="4277" spans="1:21" x14ac:dyDescent="0.25">
      <c r="A4277" t="s">
        <v>8238</v>
      </c>
      <c r="B4277" s="3">
        <v>45103</v>
      </c>
      <c r="C4277" s="3">
        <v>45113</v>
      </c>
      <c r="D4277" t="s">
        <v>82</v>
      </c>
      <c r="E4277">
        <v>118101</v>
      </c>
      <c r="F4277" t="s">
        <v>19</v>
      </c>
      <c r="G4277" t="s">
        <v>560</v>
      </c>
      <c r="H4277" t="s">
        <v>93</v>
      </c>
      <c r="I4277">
        <v>48066</v>
      </c>
      <c r="J4277" t="s">
        <v>22</v>
      </c>
      <c r="K4277" t="s">
        <v>43</v>
      </c>
      <c r="L4277" t="s">
        <v>24</v>
      </c>
      <c r="M4277" t="s">
        <v>25</v>
      </c>
      <c r="N4277" s="5">
        <v>33.75</v>
      </c>
      <c r="O4277" s="7">
        <v>9</v>
      </c>
      <c r="P4277" s="5">
        <v>22.05</v>
      </c>
      <c r="Q4277" s="5">
        <v>11.7</v>
      </c>
      <c r="R4277" s="22">
        <f>Tabla1[[#This Row],[Fecha de Envío]]-Tabla1[[#This Row],[Fecha de Orden]]</f>
        <v>10</v>
      </c>
      <c r="S4277" s="24">
        <f>YEAR(Tabla1[[#This Row],[Fecha de Orden]])</f>
        <v>2023</v>
      </c>
      <c r="T4277" t="str">
        <f>VLOOKUP(Tabla1[[#This Row],[Nombre del Producto]],Tabla2[[Nombre Producto]:[Costo Unitario]],2,FALSE)</f>
        <v>Wicked Choccy's</v>
      </c>
      <c r="U4277" t="str">
        <f>VLOOKUP(Tabla1[[#This Row],[Fábrica]],Tabla3[],4,FALSE)</f>
        <v>Georgia</v>
      </c>
    </row>
    <row r="4278" spans="1:21" x14ac:dyDescent="0.25">
      <c r="A4278" t="s">
        <v>8239</v>
      </c>
      <c r="B4278" s="3">
        <v>45103</v>
      </c>
      <c r="C4278" s="3">
        <v>45113</v>
      </c>
      <c r="D4278" t="s">
        <v>82</v>
      </c>
      <c r="E4278">
        <v>118101</v>
      </c>
      <c r="F4278" t="s">
        <v>19</v>
      </c>
      <c r="G4278" t="s">
        <v>560</v>
      </c>
      <c r="H4278" t="s">
        <v>93</v>
      </c>
      <c r="I4278">
        <v>48066</v>
      </c>
      <c r="J4278" t="s">
        <v>22</v>
      </c>
      <c r="K4278" t="s">
        <v>43</v>
      </c>
      <c r="L4278" t="s">
        <v>36</v>
      </c>
      <c r="M4278" t="s">
        <v>37</v>
      </c>
      <c r="N4278" s="5">
        <v>13</v>
      </c>
      <c r="O4278" s="7">
        <v>4</v>
      </c>
      <c r="P4278" s="5">
        <v>8.44</v>
      </c>
      <c r="Q4278" s="5">
        <v>4.5599999999999996</v>
      </c>
      <c r="R4278" s="22">
        <f>Tabla1[[#This Row],[Fecha de Envío]]-Tabla1[[#This Row],[Fecha de Orden]]</f>
        <v>10</v>
      </c>
      <c r="S4278" s="24">
        <f>YEAR(Tabla1[[#This Row],[Fecha de Orden]])</f>
        <v>2023</v>
      </c>
      <c r="T4278" t="str">
        <f>VLOOKUP(Tabla1[[#This Row],[Nombre del Producto]],Tabla2[[Nombre Producto]:[Costo Unitario]],2,FALSE)</f>
        <v>Wicked Choccy's</v>
      </c>
      <c r="U4278" t="str">
        <f>VLOOKUP(Tabla1[[#This Row],[Fábrica]],Tabla3[],4,FALSE)</f>
        <v>Georgia</v>
      </c>
    </row>
    <row r="4279" spans="1:21" x14ac:dyDescent="0.25">
      <c r="A4279" t="s">
        <v>9093</v>
      </c>
      <c r="B4279" s="3">
        <v>45103</v>
      </c>
      <c r="C4279" s="3">
        <v>45119</v>
      </c>
      <c r="D4279" t="s">
        <v>18</v>
      </c>
      <c r="E4279">
        <v>102127</v>
      </c>
      <c r="F4279" t="s">
        <v>19</v>
      </c>
      <c r="G4279" t="s">
        <v>30</v>
      </c>
      <c r="H4279" t="s">
        <v>31</v>
      </c>
      <c r="I4279">
        <v>10035</v>
      </c>
      <c r="J4279" t="s">
        <v>148</v>
      </c>
      <c r="K4279" t="s">
        <v>32</v>
      </c>
      <c r="L4279" t="s">
        <v>149</v>
      </c>
      <c r="M4279" t="s">
        <v>150</v>
      </c>
      <c r="N4279" s="5">
        <v>3.75</v>
      </c>
      <c r="O4279" s="7">
        <v>3</v>
      </c>
      <c r="P4279" s="5">
        <v>1.95</v>
      </c>
      <c r="Q4279" s="5">
        <v>1.8</v>
      </c>
      <c r="R4279" s="22">
        <f>Tabla1[[#This Row],[Fecha de Envío]]-Tabla1[[#This Row],[Fecha de Orden]]</f>
        <v>16</v>
      </c>
      <c r="S4279" s="24">
        <f>YEAR(Tabla1[[#This Row],[Fecha de Orden]])</f>
        <v>2023</v>
      </c>
      <c r="T4279" t="str">
        <f>VLOOKUP(Tabla1[[#This Row],[Nombre del Producto]],Tabla2[[Nombre Producto]:[Costo Unitario]],2,FALSE)</f>
        <v>Secret Factory</v>
      </c>
      <c r="U4279" t="str">
        <f>VLOOKUP(Tabla1[[#This Row],[Fábrica]],Tabla3[],4,FALSE)</f>
        <v>Illinois</v>
      </c>
    </row>
    <row r="4280" spans="1:21" x14ac:dyDescent="0.25">
      <c r="A4280" t="s">
        <v>9094</v>
      </c>
      <c r="B4280" s="3">
        <v>45103</v>
      </c>
      <c r="C4280" s="3">
        <v>45119</v>
      </c>
      <c r="D4280" t="s">
        <v>18</v>
      </c>
      <c r="E4280">
        <v>102127</v>
      </c>
      <c r="F4280" t="s">
        <v>19</v>
      </c>
      <c r="G4280" t="s">
        <v>30</v>
      </c>
      <c r="H4280" t="s">
        <v>31</v>
      </c>
      <c r="I4280">
        <v>10035</v>
      </c>
      <c r="J4280" t="s">
        <v>22</v>
      </c>
      <c r="K4280" t="s">
        <v>32</v>
      </c>
      <c r="L4280" t="s">
        <v>24</v>
      </c>
      <c r="M4280" t="s">
        <v>25</v>
      </c>
      <c r="N4280" s="5">
        <v>15</v>
      </c>
      <c r="O4280" s="7">
        <v>4</v>
      </c>
      <c r="P4280" s="5">
        <v>9.8000000000000007</v>
      </c>
      <c r="Q4280" s="5">
        <v>5.2</v>
      </c>
      <c r="R4280" s="22">
        <f>Tabla1[[#This Row],[Fecha de Envío]]-Tabla1[[#This Row],[Fecha de Orden]]</f>
        <v>16</v>
      </c>
      <c r="S4280" s="24">
        <f>YEAR(Tabla1[[#This Row],[Fecha de Orden]])</f>
        <v>2023</v>
      </c>
      <c r="T4280" t="str">
        <f>VLOOKUP(Tabla1[[#This Row],[Nombre del Producto]],Tabla2[[Nombre Producto]:[Costo Unitario]],2,FALSE)</f>
        <v>Wicked Choccy's</v>
      </c>
      <c r="U4280" t="str">
        <f>VLOOKUP(Tabla1[[#This Row],[Fábrica]],Tabla3[],4,FALSE)</f>
        <v>Georgia</v>
      </c>
    </row>
    <row r="4281" spans="1:21" x14ac:dyDescent="0.25">
      <c r="A4281" t="s">
        <v>9095</v>
      </c>
      <c r="B4281" s="3">
        <v>45103</v>
      </c>
      <c r="C4281" s="3">
        <v>45119</v>
      </c>
      <c r="D4281" t="s">
        <v>18</v>
      </c>
      <c r="E4281">
        <v>102127</v>
      </c>
      <c r="F4281" t="s">
        <v>19</v>
      </c>
      <c r="G4281" t="s">
        <v>30</v>
      </c>
      <c r="H4281" t="s">
        <v>31</v>
      </c>
      <c r="I4281">
        <v>10035</v>
      </c>
      <c r="J4281" t="s">
        <v>22</v>
      </c>
      <c r="K4281" t="s">
        <v>32</v>
      </c>
      <c r="L4281" t="s">
        <v>27</v>
      </c>
      <c r="M4281" t="s">
        <v>28</v>
      </c>
      <c r="N4281" s="5">
        <v>10.8</v>
      </c>
      <c r="O4281" s="7">
        <v>3</v>
      </c>
      <c r="P4281" s="5">
        <v>7.5</v>
      </c>
      <c r="Q4281" s="5">
        <v>3.3</v>
      </c>
      <c r="R4281" s="22">
        <f>Tabla1[[#This Row],[Fecha de Envío]]-Tabla1[[#This Row],[Fecha de Orden]]</f>
        <v>16</v>
      </c>
      <c r="S4281" s="24">
        <f>YEAR(Tabla1[[#This Row],[Fecha de Orden]])</f>
        <v>2023</v>
      </c>
      <c r="T4281" t="str">
        <f>VLOOKUP(Tabla1[[#This Row],[Nombre del Producto]],Tabla2[[Nombre Producto]:[Costo Unitario]],2,FALSE)</f>
        <v>Lot's O' Nuts</v>
      </c>
      <c r="U4281" t="str">
        <f>VLOOKUP(Tabla1[[#This Row],[Fábrica]],Tabla3[],4,FALSE)</f>
        <v>Arizona</v>
      </c>
    </row>
    <row r="4282" spans="1:21" x14ac:dyDescent="0.25">
      <c r="A4282" t="s">
        <v>281</v>
      </c>
      <c r="B4282" s="3">
        <v>45104</v>
      </c>
      <c r="C4282" s="3">
        <v>45116</v>
      </c>
      <c r="D4282" t="s">
        <v>71</v>
      </c>
      <c r="E4282">
        <v>161928</v>
      </c>
      <c r="F4282" t="s">
        <v>19</v>
      </c>
      <c r="G4282" t="s">
        <v>20</v>
      </c>
      <c r="H4282" t="s">
        <v>21</v>
      </c>
      <c r="I4282">
        <v>94109</v>
      </c>
      <c r="J4282" t="s">
        <v>22</v>
      </c>
      <c r="K4282" t="s">
        <v>23</v>
      </c>
      <c r="L4282" t="s">
        <v>33</v>
      </c>
      <c r="M4282" t="s">
        <v>34</v>
      </c>
      <c r="N4282" s="5">
        <v>7.2</v>
      </c>
      <c r="O4282" s="7">
        <v>2</v>
      </c>
      <c r="P4282" s="5">
        <v>4.8</v>
      </c>
      <c r="Q4282" s="5">
        <v>2.4</v>
      </c>
      <c r="R4282" s="22">
        <f>Tabla1[[#This Row],[Fecha de Envío]]-Tabla1[[#This Row],[Fecha de Orden]]</f>
        <v>12</v>
      </c>
      <c r="S4282" s="24">
        <f>YEAR(Tabla1[[#This Row],[Fecha de Orden]])</f>
        <v>2023</v>
      </c>
      <c r="T4282" t="str">
        <f>VLOOKUP(Tabla1[[#This Row],[Nombre del Producto]],Tabla2[[Nombre Producto]:[Costo Unitario]],2,FALSE)</f>
        <v>Lot's O' Nuts</v>
      </c>
      <c r="U4282" t="str">
        <f>VLOOKUP(Tabla1[[#This Row],[Fábrica]],Tabla3[],4,FALSE)</f>
        <v>Arizona</v>
      </c>
    </row>
    <row r="4283" spans="1:21" x14ac:dyDescent="0.25">
      <c r="A4283" t="s">
        <v>5134</v>
      </c>
      <c r="B4283" s="3">
        <v>45104</v>
      </c>
      <c r="C4283" s="3">
        <v>45118</v>
      </c>
      <c r="D4283" t="s">
        <v>18</v>
      </c>
      <c r="E4283">
        <v>153577</v>
      </c>
      <c r="F4283" t="s">
        <v>19</v>
      </c>
      <c r="G4283" t="s">
        <v>5135</v>
      </c>
      <c r="H4283" t="s">
        <v>173</v>
      </c>
      <c r="I4283">
        <v>60035</v>
      </c>
      <c r="J4283" t="s">
        <v>22</v>
      </c>
      <c r="K4283" t="s">
        <v>43</v>
      </c>
      <c r="L4283" t="s">
        <v>24</v>
      </c>
      <c r="M4283" t="s">
        <v>25</v>
      </c>
      <c r="N4283" s="5">
        <v>11.25</v>
      </c>
      <c r="O4283" s="7">
        <v>3</v>
      </c>
      <c r="P4283" s="5">
        <v>7.35</v>
      </c>
      <c r="Q4283" s="5">
        <v>3.9</v>
      </c>
      <c r="R4283" s="22">
        <f>Tabla1[[#This Row],[Fecha de Envío]]-Tabla1[[#This Row],[Fecha de Orden]]</f>
        <v>14</v>
      </c>
      <c r="S4283" s="24">
        <f>YEAR(Tabla1[[#This Row],[Fecha de Orden]])</f>
        <v>2023</v>
      </c>
      <c r="T4283" t="str">
        <f>VLOOKUP(Tabla1[[#This Row],[Nombre del Producto]],Tabla2[[Nombre Producto]:[Costo Unitario]],2,FALSE)</f>
        <v>Wicked Choccy's</v>
      </c>
      <c r="U4283" t="str">
        <f>VLOOKUP(Tabla1[[#This Row],[Fábrica]],Tabla3[],4,FALSE)</f>
        <v>Georgia</v>
      </c>
    </row>
    <row r="4284" spans="1:21" x14ac:dyDescent="0.25">
      <c r="A4284" t="s">
        <v>5136</v>
      </c>
      <c r="B4284" s="3">
        <v>45104</v>
      </c>
      <c r="C4284" s="3">
        <v>45118</v>
      </c>
      <c r="D4284" t="s">
        <v>18</v>
      </c>
      <c r="E4284">
        <v>153577</v>
      </c>
      <c r="F4284" t="s">
        <v>19</v>
      </c>
      <c r="G4284" t="s">
        <v>5135</v>
      </c>
      <c r="H4284" t="s">
        <v>173</v>
      </c>
      <c r="I4284">
        <v>60035</v>
      </c>
      <c r="J4284" t="s">
        <v>22</v>
      </c>
      <c r="K4284" t="s">
        <v>43</v>
      </c>
      <c r="L4284" t="s">
        <v>27</v>
      </c>
      <c r="M4284" t="s">
        <v>28</v>
      </c>
      <c r="N4284" s="5">
        <v>25.2</v>
      </c>
      <c r="O4284" s="7">
        <v>7</v>
      </c>
      <c r="P4284" s="5">
        <v>17.5</v>
      </c>
      <c r="Q4284" s="5">
        <v>7.7</v>
      </c>
      <c r="R4284" s="22">
        <f>Tabla1[[#This Row],[Fecha de Envío]]-Tabla1[[#This Row],[Fecha de Orden]]</f>
        <v>14</v>
      </c>
      <c r="S4284" s="24">
        <f>YEAR(Tabla1[[#This Row],[Fecha de Orden]])</f>
        <v>2023</v>
      </c>
      <c r="T4284" t="str">
        <f>VLOOKUP(Tabla1[[#This Row],[Nombre del Producto]],Tabla2[[Nombre Producto]:[Costo Unitario]],2,FALSE)</f>
        <v>Lot's O' Nuts</v>
      </c>
      <c r="U4284" t="str">
        <f>VLOOKUP(Tabla1[[#This Row],[Fábrica]],Tabla3[],4,FALSE)</f>
        <v>Arizona</v>
      </c>
    </row>
    <row r="4285" spans="1:21" x14ac:dyDescent="0.25">
      <c r="A4285" t="s">
        <v>1354</v>
      </c>
      <c r="B4285" s="3">
        <v>45105</v>
      </c>
      <c r="C4285" s="3">
        <v>45117</v>
      </c>
      <c r="D4285" t="s">
        <v>71</v>
      </c>
      <c r="E4285">
        <v>154767</v>
      </c>
      <c r="F4285" t="s">
        <v>19</v>
      </c>
      <c r="G4285" t="s">
        <v>1355</v>
      </c>
      <c r="H4285" t="s">
        <v>306</v>
      </c>
      <c r="I4285">
        <v>7501</v>
      </c>
      <c r="J4285" t="s">
        <v>22</v>
      </c>
      <c r="K4285" t="s">
        <v>32</v>
      </c>
      <c r="L4285" t="s">
        <v>24</v>
      </c>
      <c r="M4285" t="s">
        <v>25</v>
      </c>
      <c r="N4285" s="5">
        <v>7.5</v>
      </c>
      <c r="O4285" s="7">
        <v>2</v>
      </c>
      <c r="P4285" s="5">
        <v>4.9000000000000004</v>
      </c>
      <c r="Q4285" s="5">
        <v>2.6</v>
      </c>
      <c r="R4285" s="22">
        <f>Tabla1[[#This Row],[Fecha de Envío]]-Tabla1[[#This Row],[Fecha de Orden]]</f>
        <v>12</v>
      </c>
      <c r="S4285" s="24">
        <f>YEAR(Tabla1[[#This Row],[Fecha de Orden]])</f>
        <v>2023</v>
      </c>
      <c r="T4285" t="str">
        <f>VLOOKUP(Tabla1[[#This Row],[Nombre del Producto]],Tabla2[[Nombre Producto]:[Costo Unitario]],2,FALSE)</f>
        <v>Wicked Choccy's</v>
      </c>
      <c r="U4285" t="str">
        <f>VLOOKUP(Tabla1[[#This Row],[Fábrica]],Tabla3[],4,FALSE)</f>
        <v>Georgia</v>
      </c>
    </row>
    <row r="4286" spans="1:21" x14ac:dyDescent="0.25">
      <c r="A4286" t="s">
        <v>1356</v>
      </c>
      <c r="B4286" s="3">
        <v>45105</v>
      </c>
      <c r="C4286" s="3">
        <v>45117</v>
      </c>
      <c r="D4286" t="s">
        <v>71</v>
      </c>
      <c r="E4286">
        <v>154767</v>
      </c>
      <c r="F4286" t="s">
        <v>19</v>
      </c>
      <c r="G4286" t="s">
        <v>1355</v>
      </c>
      <c r="H4286" t="s">
        <v>306</v>
      </c>
      <c r="I4286">
        <v>7501</v>
      </c>
      <c r="J4286" t="s">
        <v>22</v>
      </c>
      <c r="K4286" t="s">
        <v>32</v>
      </c>
      <c r="L4286" t="s">
        <v>36</v>
      </c>
      <c r="M4286" t="s">
        <v>37</v>
      </c>
      <c r="N4286" s="5">
        <v>6.5</v>
      </c>
      <c r="O4286" s="7">
        <v>2</v>
      </c>
      <c r="P4286" s="5">
        <v>4.22</v>
      </c>
      <c r="Q4286" s="5">
        <v>2.2799999999999998</v>
      </c>
      <c r="R4286" s="22">
        <f>Tabla1[[#This Row],[Fecha de Envío]]-Tabla1[[#This Row],[Fecha de Orden]]</f>
        <v>12</v>
      </c>
      <c r="S4286" s="24">
        <f>YEAR(Tabla1[[#This Row],[Fecha de Orden]])</f>
        <v>2023</v>
      </c>
      <c r="T4286" t="str">
        <f>VLOOKUP(Tabla1[[#This Row],[Nombre del Producto]],Tabla2[[Nombre Producto]:[Costo Unitario]],2,FALSE)</f>
        <v>Wicked Choccy's</v>
      </c>
      <c r="U4286" t="str">
        <f>VLOOKUP(Tabla1[[#This Row],[Fábrica]],Tabla3[],4,FALSE)</f>
        <v>Georgia</v>
      </c>
    </row>
    <row r="4287" spans="1:21" x14ac:dyDescent="0.25">
      <c r="A4287" t="s">
        <v>1357</v>
      </c>
      <c r="B4287" s="3">
        <v>45105</v>
      </c>
      <c r="C4287" s="3">
        <v>45117</v>
      </c>
      <c r="D4287" t="s">
        <v>71</v>
      </c>
      <c r="E4287">
        <v>154767</v>
      </c>
      <c r="F4287" t="s">
        <v>19</v>
      </c>
      <c r="G4287" t="s">
        <v>1355</v>
      </c>
      <c r="H4287" t="s">
        <v>306</v>
      </c>
      <c r="I4287">
        <v>7501</v>
      </c>
      <c r="J4287" t="s">
        <v>22</v>
      </c>
      <c r="K4287" t="s">
        <v>32</v>
      </c>
      <c r="L4287" t="s">
        <v>33</v>
      </c>
      <c r="M4287" t="s">
        <v>34</v>
      </c>
      <c r="N4287" s="5">
        <v>14.4</v>
      </c>
      <c r="O4287" s="7">
        <v>4</v>
      </c>
      <c r="P4287" s="5">
        <v>9.6</v>
      </c>
      <c r="Q4287" s="5">
        <v>4.8</v>
      </c>
      <c r="R4287" s="22">
        <f>Tabla1[[#This Row],[Fecha de Envío]]-Tabla1[[#This Row],[Fecha de Orden]]</f>
        <v>12</v>
      </c>
      <c r="S4287" s="24">
        <f>YEAR(Tabla1[[#This Row],[Fecha de Orden]])</f>
        <v>2023</v>
      </c>
      <c r="T4287" t="str">
        <f>VLOOKUP(Tabla1[[#This Row],[Nombre del Producto]],Tabla2[[Nombre Producto]:[Costo Unitario]],2,FALSE)</f>
        <v>Lot's O' Nuts</v>
      </c>
      <c r="U4287" t="str">
        <f>VLOOKUP(Tabla1[[#This Row],[Fábrica]],Tabla3[],4,FALSE)</f>
        <v>Arizona</v>
      </c>
    </row>
    <row r="4288" spans="1:21" x14ac:dyDescent="0.25">
      <c r="A4288" t="s">
        <v>1358</v>
      </c>
      <c r="B4288" s="3">
        <v>45105</v>
      </c>
      <c r="C4288" s="3">
        <v>45117</v>
      </c>
      <c r="D4288" t="s">
        <v>71</v>
      </c>
      <c r="E4288">
        <v>154767</v>
      </c>
      <c r="F4288" t="s">
        <v>19</v>
      </c>
      <c r="G4288" t="s">
        <v>1355</v>
      </c>
      <c r="H4288" t="s">
        <v>306</v>
      </c>
      <c r="I4288">
        <v>7501</v>
      </c>
      <c r="J4288" t="s">
        <v>22</v>
      </c>
      <c r="K4288" t="s">
        <v>32</v>
      </c>
      <c r="L4288" t="s">
        <v>45</v>
      </c>
      <c r="M4288" t="s">
        <v>46</v>
      </c>
      <c r="N4288" s="5">
        <v>6.98</v>
      </c>
      <c r="O4288" s="7">
        <v>2</v>
      </c>
      <c r="P4288" s="5">
        <v>4.9800000000000004</v>
      </c>
      <c r="Q4288" s="5">
        <v>2</v>
      </c>
      <c r="R4288" s="22">
        <f>Tabla1[[#This Row],[Fecha de Envío]]-Tabla1[[#This Row],[Fecha de Orden]]</f>
        <v>12</v>
      </c>
      <c r="S4288" s="24">
        <f>YEAR(Tabla1[[#This Row],[Fecha de Orden]])</f>
        <v>2023</v>
      </c>
      <c r="T4288" t="str">
        <f>VLOOKUP(Tabla1[[#This Row],[Nombre del Producto]],Tabla2[[Nombre Producto]:[Costo Unitario]],2,FALSE)</f>
        <v>Lot's O' Nuts</v>
      </c>
      <c r="U4288" t="str">
        <f>VLOOKUP(Tabla1[[#This Row],[Fábrica]],Tabla3[],4,FALSE)</f>
        <v>Arizona</v>
      </c>
    </row>
    <row r="4289" spans="1:21" x14ac:dyDescent="0.25">
      <c r="A4289" t="s">
        <v>2204</v>
      </c>
      <c r="B4289" s="3">
        <v>45105</v>
      </c>
      <c r="C4289" s="3">
        <v>45115</v>
      </c>
      <c r="D4289" t="s">
        <v>82</v>
      </c>
      <c r="E4289">
        <v>161095</v>
      </c>
      <c r="F4289" t="s">
        <v>19</v>
      </c>
      <c r="G4289" t="s">
        <v>53</v>
      </c>
      <c r="H4289" t="s">
        <v>21</v>
      </c>
      <c r="I4289">
        <v>90032</v>
      </c>
      <c r="J4289" t="s">
        <v>22</v>
      </c>
      <c r="K4289" t="s">
        <v>23</v>
      </c>
      <c r="L4289" t="s">
        <v>45</v>
      </c>
      <c r="M4289" t="s">
        <v>46</v>
      </c>
      <c r="N4289" s="5">
        <v>6.98</v>
      </c>
      <c r="O4289" s="7">
        <v>2</v>
      </c>
      <c r="P4289" s="5">
        <v>4.9800000000000004</v>
      </c>
      <c r="Q4289" s="5">
        <v>2</v>
      </c>
      <c r="R4289" s="22">
        <f>Tabla1[[#This Row],[Fecha de Envío]]-Tabla1[[#This Row],[Fecha de Orden]]</f>
        <v>10</v>
      </c>
      <c r="S4289" s="24">
        <f>YEAR(Tabla1[[#This Row],[Fecha de Orden]])</f>
        <v>2023</v>
      </c>
      <c r="T4289" t="str">
        <f>VLOOKUP(Tabla1[[#This Row],[Nombre del Producto]],Tabla2[[Nombre Producto]:[Costo Unitario]],2,FALSE)</f>
        <v>Lot's O' Nuts</v>
      </c>
      <c r="U4289" t="str">
        <f>VLOOKUP(Tabla1[[#This Row],[Fábrica]],Tabla3[],4,FALSE)</f>
        <v>Arizona</v>
      </c>
    </row>
    <row r="4290" spans="1:21" x14ac:dyDescent="0.25">
      <c r="A4290" t="s">
        <v>2205</v>
      </c>
      <c r="B4290" s="3">
        <v>45105</v>
      </c>
      <c r="C4290" s="3">
        <v>45115</v>
      </c>
      <c r="D4290" t="s">
        <v>82</v>
      </c>
      <c r="E4290">
        <v>161095</v>
      </c>
      <c r="F4290" t="s">
        <v>19</v>
      </c>
      <c r="G4290" t="s">
        <v>53</v>
      </c>
      <c r="H4290" t="s">
        <v>21</v>
      </c>
      <c r="I4290">
        <v>90032</v>
      </c>
      <c r="J4290" t="s">
        <v>22</v>
      </c>
      <c r="K4290" t="s">
        <v>23</v>
      </c>
      <c r="L4290" t="s">
        <v>27</v>
      </c>
      <c r="M4290" t="s">
        <v>28</v>
      </c>
      <c r="N4290" s="5">
        <v>10.8</v>
      </c>
      <c r="O4290" s="7">
        <v>3</v>
      </c>
      <c r="P4290" s="5">
        <v>7.5</v>
      </c>
      <c r="Q4290" s="5">
        <v>3.3</v>
      </c>
      <c r="R4290" s="22">
        <f>Tabla1[[#This Row],[Fecha de Envío]]-Tabla1[[#This Row],[Fecha de Orden]]</f>
        <v>10</v>
      </c>
      <c r="S4290" s="24">
        <f>YEAR(Tabla1[[#This Row],[Fecha de Orden]])</f>
        <v>2023</v>
      </c>
      <c r="T4290" t="str">
        <f>VLOOKUP(Tabla1[[#This Row],[Nombre del Producto]],Tabla2[[Nombre Producto]:[Costo Unitario]],2,FALSE)</f>
        <v>Lot's O' Nuts</v>
      </c>
      <c r="U4290" t="str">
        <f>VLOOKUP(Tabla1[[#This Row],[Fábrica]],Tabla3[],4,FALSE)</f>
        <v>Arizona</v>
      </c>
    </row>
    <row r="4291" spans="1:21" x14ac:dyDescent="0.25">
      <c r="A4291" t="s">
        <v>3852</v>
      </c>
      <c r="B4291" s="3">
        <v>45105</v>
      </c>
      <c r="C4291" s="3">
        <v>45120</v>
      </c>
      <c r="D4291" t="s">
        <v>18</v>
      </c>
      <c r="E4291">
        <v>187423</v>
      </c>
      <c r="F4291" t="s">
        <v>195</v>
      </c>
      <c r="G4291" t="s">
        <v>697</v>
      </c>
      <c r="H4291" t="s">
        <v>698</v>
      </c>
      <c r="I4291" t="s">
        <v>1002</v>
      </c>
      <c r="J4291" t="s">
        <v>22</v>
      </c>
      <c r="K4291" t="s">
        <v>32</v>
      </c>
      <c r="L4291" t="s">
        <v>33</v>
      </c>
      <c r="M4291" t="s">
        <v>34</v>
      </c>
      <c r="N4291" s="5">
        <v>21.6</v>
      </c>
      <c r="O4291" s="7">
        <v>6</v>
      </c>
      <c r="P4291" s="5">
        <v>14.4</v>
      </c>
      <c r="Q4291" s="5">
        <v>7.2</v>
      </c>
      <c r="R4291" s="22">
        <f>Tabla1[[#This Row],[Fecha de Envío]]-Tabla1[[#This Row],[Fecha de Orden]]</f>
        <v>15</v>
      </c>
      <c r="S4291" s="24">
        <f>YEAR(Tabla1[[#This Row],[Fecha de Orden]])</f>
        <v>2023</v>
      </c>
      <c r="T4291" t="str">
        <f>VLOOKUP(Tabla1[[#This Row],[Nombre del Producto]],Tabla2[[Nombre Producto]:[Costo Unitario]],2,FALSE)</f>
        <v>Lot's O' Nuts</v>
      </c>
      <c r="U4291" t="str">
        <f>VLOOKUP(Tabla1[[#This Row],[Fábrica]],Tabla3[],4,FALSE)</f>
        <v>Arizona</v>
      </c>
    </row>
    <row r="4292" spans="1:21" x14ac:dyDescent="0.25">
      <c r="A4292" t="s">
        <v>7524</v>
      </c>
      <c r="B4292" s="3">
        <v>45105</v>
      </c>
      <c r="C4292" s="3">
        <v>45119</v>
      </c>
      <c r="D4292" t="s">
        <v>71</v>
      </c>
      <c r="E4292">
        <v>110044</v>
      </c>
      <c r="F4292" t="s">
        <v>19</v>
      </c>
      <c r="G4292" t="s">
        <v>239</v>
      </c>
      <c r="H4292" t="s">
        <v>173</v>
      </c>
      <c r="I4292">
        <v>60610</v>
      </c>
      <c r="J4292" t="s">
        <v>22</v>
      </c>
      <c r="K4292" t="s">
        <v>43</v>
      </c>
      <c r="L4292" t="s">
        <v>36</v>
      </c>
      <c r="M4292" t="s">
        <v>37</v>
      </c>
      <c r="N4292" s="5">
        <v>9.75</v>
      </c>
      <c r="O4292" s="7">
        <v>3</v>
      </c>
      <c r="P4292" s="5">
        <v>6.33</v>
      </c>
      <c r="Q4292" s="5">
        <v>3.42</v>
      </c>
      <c r="R4292" s="22">
        <f>Tabla1[[#This Row],[Fecha de Envío]]-Tabla1[[#This Row],[Fecha de Orden]]</f>
        <v>14</v>
      </c>
      <c r="S4292" s="24">
        <f>YEAR(Tabla1[[#This Row],[Fecha de Orden]])</f>
        <v>2023</v>
      </c>
      <c r="T4292" t="str">
        <f>VLOOKUP(Tabla1[[#This Row],[Nombre del Producto]],Tabla2[[Nombre Producto]:[Costo Unitario]],2,FALSE)</f>
        <v>Wicked Choccy's</v>
      </c>
      <c r="U4292" t="str">
        <f>VLOOKUP(Tabla1[[#This Row],[Fábrica]],Tabla3[],4,FALSE)</f>
        <v>Georgia</v>
      </c>
    </row>
    <row r="4293" spans="1:21" x14ac:dyDescent="0.25">
      <c r="A4293" t="s">
        <v>2082</v>
      </c>
      <c r="B4293" s="3">
        <v>45106</v>
      </c>
      <c r="C4293" s="3">
        <v>45120</v>
      </c>
      <c r="D4293" t="s">
        <v>71</v>
      </c>
      <c r="E4293">
        <v>140543</v>
      </c>
      <c r="F4293" t="s">
        <v>19</v>
      </c>
      <c r="G4293" t="s">
        <v>652</v>
      </c>
      <c r="H4293" t="s">
        <v>678</v>
      </c>
      <c r="I4293">
        <v>29501</v>
      </c>
      <c r="J4293" t="s">
        <v>22</v>
      </c>
      <c r="K4293" t="s">
        <v>66</v>
      </c>
      <c r="L4293" t="s">
        <v>33</v>
      </c>
      <c r="M4293" t="s">
        <v>34</v>
      </c>
      <c r="N4293" s="5">
        <v>21.6</v>
      </c>
      <c r="O4293" s="7">
        <v>6</v>
      </c>
      <c r="P4293" s="5">
        <v>14.4</v>
      </c>
      <c r="Q4293" s="5">
        <v>7.2</v>
      </c>
      <c r="R4293" s="22">
        <f>Tabla1[[#This Row],[Fecha de Envío]]-Tabla1[[#This Row],[Fecha de Orden]]</f>
        <v>14</v>
      </c>
      <c r="S4293" s="24">
        <f>YEAR(Tabla1[[#This Row],[Fecha de Orden]])</f>
        <v>2023</v>
      </c>
      <c r="T4293" t="str">
        <f>VLOOKUP(Tabla1[[#This Row],[Nombre del Producto]],Tabla2[[Nombre Producto]:[Costo Unitario]],2,FALSE)</f>
        <v>Lot's O' Nuts</v>
      </c>
      <c r="U4293" t="str">
        <f>VLOOKUP(Tabla1[[#This Row],[Fábrica]],Tabla3[],4,FALSE)</f>
        <v>Arizona</v>
      </c>
    </row>
    <row r="4294" spans="1:21" x14ac:dyDescent="0.25">
      <c r="A4294" t="s">
        <v>477</v>
      </c>
      <c r="B4294" s="3">
        <v>45107</v>
      </c>
      <c r="C4294" s="3">
        <v>45120</v>
      </c>
      <c r="D4294" t="s">
        <v>71</v>
      </c>
      <c r="E4294">
        <v>135594</v>
      </c>
      <c r="F4294" t="s">
        <v>19</v>
      </c>
      <c r="G4294" t="s">
        <v>478</v>
      </c>
      <c r="H4294" t="s">
        <v>173</v>
      </c>
      <c r="I4294">
        <v>60505</v>
      </c>
      <c r="J4294" t="s">
        <v>22</v>
      </c>
      <c r="K4294" t="s">
        <v>43</v>
      </c>
      <c r="L4294" t="s">
        <v>45</v>
      </c>
      <c r="M4294" t="s">
        <v>46</v>
      </c>
      <c r="N4294" s="5">
        <v>24.43</v>
      </c>
      <c r="O4294" s="7">
        <v>7</v>
      </c>
      <c r="P4294" s="5">
        <v>17.43</v>
      </c>
      <c r="Q4294" s="5">
        <v>7</v>
      </c>
      <c r="R4294" s="22">
        <f>Tabla1[[#This Row],[Fecha de Envío]]-Tabla1[[#This Row],[Fecha de Orden]]</f>
        <v>13</v>
      </c>
      <c r="S4294" s="24">
        <f>YEAR(Tabla1[[#This Row],[Fecha de Orden]])</f>
        <v>2023</v>
      </c>
      <c r="T4294" t="str">
        <f>VLOOKUP(Tabla1[[#This Row],[Nombre del Producto]],Tabla2[[Nombre Producto]:[Costo Unitario]],2,FALSE)</f>
        <v>Lot's O' Nuts</v>
      </c>
      <c r="U4294" t="str">
        <f>VLOOKUP(Tabla1[[#This Row],[Fábrica]],Tabla3[],4,FALSE)</f>
        <v>Arizona</v>
      </c>
    </row>
    <row r="4295" spans="1:21" x14ac:dyDescent="0.25">
      <c r="A4295" t="s">
        <v>6945</v>
      </c>
      <c r="B4295" s="3">
        <v>45107</v>
      </c>
      <c r="C4295" s="3">
        <v>45119</v>
      </c>
      <c r="D4295" t="s">
        <v>71</v>
      </c>
      <c r="E4295">
        <v>162355</v>
      </c>
      <c r="F4295" t="s">
        <v>19</v>
      </c>
      <c r="G4295" t="s">
        <v>3297</v>
      </c>
      <c r="H4295" t="s">
        <v>73</v>
      </c>
      <c r="I4295">
        <v>30328</v>
      </c>
      <c r="J4295" t="s">
        <v>22</v>
      </c>
      <c r="K4295" t="s">
        <v>66</v>
      </c>
      <c r="L4295" t="s">
        <v>45</v>
      </c>
      <c r="M4295" t="s">
        <v>46</v>
      </c>
      <c r="N4295" s="5">
        <v>24.43</v>
      </c>
      <c r="O4295" s="7">
        <v>7</v>
      </c>
      <c r="P4295" s="5">
        <v>17.43</v>
      </c>
      <c r="Q4295" s="5">
        <v>7</v>
      </c>
      <c r="R4295" s="22">
        <f>Tabla1[[#This Row],[Fecha de Envío]]-Tabla1[[#This Row],[Fecha de Orden]]</f>
        <v>12</v>
      </c>
      <c r="S4295" s="24">
        <f>YEAR(Tabla1[[#This Row],[Fecha de Orden]])</f>
        <v>2023</v>
      </c>
      <c r="T4295" t="str">
        <f>VLOOKUP(Tabla1[[#This Row],[Nombre del Producto]],Tabla2[[Nombre Producto]:[Costo Unitario]],2,FALSE)</f>
        <v>Lot's O' Nuts</v>
      </c>
      <c r="U4295" t="str">
        <f>VLOOKUP(Tabla1[[#This Row],[Fábrica]],Tabla3[],4,FALSE)</f>
        <v>Arizona</v>
      </c>
    </row>
    <row r="4296" spans="1:21" x14ac:dyDescent="0.25">
      <c r="A4296" t="s">
        <v>6946</v>
      </c>
      <c r="B4296" s="3">
        <v>45107</v>
      </c>
      <c r="C4296" s="3">
        <v>45119</v>
      </c>
      <c r="D4296" t="s">
        <v>71</v>
      </c>
      <c r="E4296">
        <v>162355</v>
      </c>
      <c r="F4296" t="s">
        <v>19</v>
      </c>
      <c r="G4296" t="s">
        <v>3297</v>
      </c>
      <c r="H4296" t="s">
        <v>73</v>
      </c>
      <c r="I4296">
        <v>30328</v>
      </c>
      <c r="J4296" t="s">
        <v>22</v>
      </c>
      <c r="K4296" t="s">
        <v>66</v>
      </c>
      <c r="L4296" t="s">
        <v>27</v>
      </c>
      <c r="M4296" t="s">
        <v>28</v>
      </c>
      <c r="N4296" s="5">
        <v>10.8</v>
      </c>
      <c r="O4296" s="7">
        <v>3</v>
      </c>
      <c r="P4296" s="5">
        <v>7.5</v>
      </c>
      <c r="Q4296" s="5">
        <v>3.3</v>
      </c>
      <c r="R4296" s="22">
        <f>Tabla1[[#This Row],[Fecha de Envío]]-Tabla1[[#This Row],[Fecha de Orden]]</f>
        <v>12</v>
      </c>
      <c r="S4296" s="24">
        <f>YEAR(Tabla1[[#This Row],[Fecha de Orden]])</f>
        <v>2023</v>
      </c>
      <c r="T4296" t="str">
        <f>VLOOKUP(Tabla1[[#This Row],[Nombre del Producto]],Tabla2[[Nombre Producto]:[Costo Unitario]],2,FALSE)</f>
        <v>Lot's O' Nuts</v>
      </c>
      <c r="U4296" t="str">
        <f>VLOOKUP(Tabla1[[#This Row],[Fábrica]],Tabla3[],4,FALSE)</f>
        <v>Arizona</v>
      </c>
    </row>
    <row r="4297" spans="1:21" x14ac:dyDescent="0.25">
      <c r="A4297" t="s">
        <v>3338</v>
      </c>
      <c r="B4297" s="3">
        <v>45108</v>
      </c>
      <c r="C4297" s="3">
        <v>45120</v>
      </c>
      <c r="D4297" t="s">
        <v>39</v>
      </c>
      <c r="E4297">
        <v>139997</v>
      </c>
      <c r="F4297" t="s">
        <v>19</v>
      </c>
      <c r="G4297" t="s">
        <v>3339</v>
      </c>
      <c r="H4297" t="s">
        <v>325</v>
      </c>
      <c r="I4297">
        <v>84043</v>
      </c>
      <c r="J4297" t="s">
        <v>22</v>
      </c>
      <c r="K4297" t="s">
        <v>23</v>
      </c>
      <c r="L4297" t="s">
        <v>36</v>
      </c>
      <c r="M4297" t="s">
        <v>37</v>
      </c>
      <c r="N4297" s="5">
        <v>16.25</v>
      </c>
      <c r="O4297" s="7">
        <v>5</v>
      </c>
      <c r="P4297" s="5">
        <v>10.55</v>
      </c>
      <c r="Q4297" s="5">
        <v>5.7</v>
      </c>
      <c r="R4297" s="22">
        <f>Tabla1[[#This Row],[Fecha de Envío]]-Tabla1[[#This Row],[Fecha de Orden]]</f>
        <v>12</v>
      </c>
      <c r="S4297" s="24">
        <f>YEAR(Tabla1[[#This Row],[Fecha de Orden]])</f>
        <v>2023</v>
      </c>
      <c r="T4297" t="str">
        <f>VLOOKUP(Tabla1[[#This Row],[Nombre del Producto]],Tabla2[[Nombre Producto]:[Costo Unitario]],2,FALSE)</f>
        <v>Wicked Choccy's</v>
      </c>
      <c r="U4297" t="str">
        <f>VLOOKUP(Tabla1[[#This Row],[Fábrica]],Tabla3[],4,FALSE)</f>
        <v>Georgia</v>
      </c>
    </row>
    <row r="4298" spans="1:21" x14ac:dyDescent="0.25">
      <c r="A4298" t="s">
        <v>4373</v>
      </c>
      <c r="B4298" s="3">
        <v>45108</v>
      </c>
      <c r="C4298" s="3">
        <v>45118</v>
      </c>
      <c r="D4298" t="s">
        <v>82</v>
      </c>
      <c r="E4298">
        <v>152163</v>
      </c>
      <c r="F4298" t="s">
        <v>19</v>
      </c>
      <c r="G4298" t="s">
        <v>931</v>
      </c>
      <c r="H4298" t="s">
        <v>678</v>
      </c>
      <c r="I4298">
        <v>29203</v>
      </c>
      <c r="J4298" t="s">
        <v>22</v>
      </c>
      <c r="K4298" t="s">
        <v>66</v>
      </c>
      <c r="L4298" t="s">
        <v>24</v>
      </c>
      <c r="M4298" t="s">
        <v>25</v>
      </c>
      <c r="N4298" s="5">
        <v>7.5</v>
      </c>
      <c r="O4298" s="7">
        <v>2</v>
      </c>
      <c r="P4298" s="5">
        <v>4.9000000000000004</v>
      </c>
      <c r="Q4298" s="5">
        <v>2.6</v>
      </c>
      <c r="R4298" s="22">
        <f>Tabla1[[#This Row],[Fecha de Envío]]-Tabla1[[#This Row],[Fecha de Orden]]</f>
        <v>10</v>
      </c>
      <c r="S4298" s="24">
        <f>YEAR(Tabla1[[#This Row],[Fecha de Orden]])</f>
        <v>2023</v>
      </c>
      <c r="T4298" t="str">
        <f>VLOOKUP(Tabla1[[#This Row],[Nombre del Producto]],Tabla2[[Nombre Producto]:[Costo Unitario]],2,FALSE)</f>
        <v>Wicked Choccy's</v>
      </c>
      <c r="U4298" t="str">
        <f>VLOOKUP(Tabla1[[#This Row],[Fábrica]],Tabla3[],4,FALSE)</f>
        <v>Georgia</v>
      </c>
    </row>
    <row r="4299" spans="1:21" x14ac:dyDescent="0.25">
      <c r="A4299" t="s">
        <v>4374</v>
      </c>
      <c r="B4299" s="3">
        <v>45108</v>
      </c>
      <c r="C4299" s="3">
        <v>45118</v>
      </c>
      <c r="D4299" t="s">
        <v>82</v>
      </c>
      <c r="E4299">
        <v>152163</v>
      </c>
      <c r="F4299" t="s">
        <v>19</v>
      </c>
      <c r="G4299" t="s">
        <v>931</v>
      </c>
      <c r="H4299" t="s">
        <v>678</v>
      </c>
      <c r="I4299">
        <v>29203</v>
      </c>
      <c r="J4299" t="s">
        <v>22</v>
      </c>
      <c r="K4299" t="s">
        <v>66</v>
      </c>
      <c r="L4299" t="s">
        <v>33</v>
      </c>
      <c r="M4299" t="s">
        <v>34</v>
      </c>
      <c r="N4299" s="5">
        <v>7.2</v>
      </c>
      <c r="O4299" s="7">
        <v>2</v>
      </c>
      <c r="P4299" s="5">
        <v>4.8</v>
      </c>
      <c r="Q4299" s="5">
        <v>2.4</v>
      </c>
      <c r="R4299" s="22">
        <f>Tabla1[[#This Row],[Fecha de Envío]]-Tabla1[[#This Row],[Fecha de Orden]]</f>
        <v>10</v>
      </c>
      <c r="S4299" s="24">
        <f>YEAR(Tabla1[[#This Row],[Fecha de Orden]])</f>
        <v>2023</v>
      </c>
      <c r="T4299" t="str">
        <f>VLOOKUP(Tabla1[[#This Row],[Nombre del Producto]],Tabla2[[Nombre Producto]:[Costo Unitario]],2,FALSE)</f>
        <v>Lot's O' Nuts</v>
      </c>
      <c r="U4299" t="str">
        <f>VLOOKUP(Tabla1[[#This Row],[Fábrica]],Tabla3[],4,FALSE)</f>
        <v>Arizona</v>
      </c>
    </row>
    <row r="4300" spans="1:21" x14ac:dyDescent="0.25">
      <c r="A4300" t="s">
        <v>6856</v>
      </c>
      <c r="B4300" s="3">
        <v>45108</v>
      </c>
      <c r="C4300" s="3">
        <v>45119</v>
      </c>
      <c r="D4300" t="s">
        <v>39</v>
      </c>
      <c r="E4300">
        <v>158680</v>
      </c>
      <c r="F4300" t="s">
        <v>19</v>
      </c>
      <c r="G4300" t="s">
        <v>124</v>
      </c>
      <c r="H4300" t="s">
        <v>125</v>
      </c>
      <c r="I4300">
        <v>98115</v>
      </c>
      <c r="J4300" t="s">
        <v>22</v>
      </c>
      <c r="K4300" t="s">
        <v>23</v>
      </c>
      <c r="L4300" t="s">
        <v>36</v>
      </c>
      <c r="M4300" t="s">
        <v>37</v>
      </c>
      <c r="N4300" s="5">
        <v>3.25</v>
      </c>
      <c r="O4300" s="7">
        <v>1</v>
      </c>
      <c r="P4300" s="5">
        <v>2.11</v>
      </c>
      <c r="Q4300" s="5">
        <v>1.1399999999999999</v>
      </c>
      <c r="R4300" s="22">
        <f>Tabla1[[#This Row],[Fecha de Envío]]-Tabla1[[#This Row],[Fecha de Orden]]</f>
        <v>11</v>
      </c>
      <c r="S4300" s="24">
        <f>YEAR(Tabla1[[#This Row],[Fecha de Orden]])</f>
        <v>2023</v>
      </c>
      <c r="T4300" t="str">
        <f>VLOOKUP(Tabla1[[#This Row],[Nombre del Producto]],Tabla2[[Nombre Producto]:[Costo Unitario]],2,FALSE)</f>
        <v>Wicked Choccy's</v>
      </c>
      <c r="U4300" t="str">
        <f>VLOOKUP(Tabla1[[#This Row],[Fábrica]],Tabla3[],4,FALSE)</f>
        <v>Georgia</v>
      </c>
    </row>
    <row r="4301" spans="1:21" x14ac:dyDescent="0.25">
      <c r="A4301" t="s">
        <v>8426</v>
      </c>
      <c r="B4301" s="3">
        <v>45108</v>
      </c>
      <c r="C4301" s="3">
        <v>45118</v>
      </c>
      <c r="D4301" t="s">
        <v>82</v>
      </c>
      <c r="E4301">
        <v>126431</v>
      </c>
      <c r="F4301" t="s">
        <v>19</v>
      </c>
      <c r="G4301" t="s">
        <v>30</v>
      </c>
      <c r="H4301" t="s">
        <v>31</v>
      </c>
      <c r="I4301">
        <v>10009</v>
      </c>
      <c r="J4301" t="s">
        <v>22</v>
      </c>
      <c r="K4301" t="s">
        <v>32</v>
      </c>
      <c r="L4301" t="s">
        <v>33</v>
      </c>
      <c r="M4301" t="s">
        <v>34</v>
      </c>
      <c r="N4301" s="5">
        <v>3.6</v>
      </c>
      <c r="O4301" s="7">
        <v>1</v>
      </c>
      <c r="P4301" s="5">
        <v>2.4</v>
      </c>
      <c r="Q4301" s="5">
        <v>1.2</v>
      </c>
      <c r="R4301" s="22">
        <f>Tabla1[[#This Row],[Fecha de Envío]]-Tabla1[[#This Row],[Fecha de Orden]]</f>
        <v>10</v>
      </c>
      <c r="S4301" s="24">
        <f>YEAR(Tabla1[[#This Row],[Fecha de Orden]])</f>
        <v>2023</v>
      </c>
      <c r="T4301" t="str">
        <f>VLOOKUP(Tabla1[[#This Row],[Nombre del Producto]],Tabla2[[Nombre Producto]:[Costo Unitario]],2,FALSE)</f>
        <v>Lot's O' Nuts</v>
      </c>
      <c r="U4301" t="str">
        <f>VLOOKUP(Tabla1[[#This Row],[Fábrica]],Tabla3[],4,FALSE)</f>
        <v>Arizona</v>
      </c>
    </row>
    <row r="4302" spans="1:21" x14ac:dyDescent="0.25">
      <c r="A4302" t="s">
        <v>8427</v>
      </c>
      <c r="B4302" s="3">
        <v>45108</v>
      </c>
      <c r="C4302" s="3">
        <v>45118</v>
      </c>
      <c r="D4302" t="s">
        <v>82</v>
      </c>
      <c r="E4302">
        <v>126431</v>
      </c>
      <c r="F4302" t="s">
        <v>19</v>
      </c>
      <c r="G4302" t="s">
        <v>30</v>
      </c>
      <c r="H4302" t="s">
        <v>31</v>
      </c>
      <c r="I4302">
        <v>10009</v>
      </c>
      <c r="J4302" t="s">
        <v>22</v>
      </c>
      <c r="K4302" t="s">
        <v>32</v>
      </c>
      <c r="L4302" t="s">
        <v>36</v>
      </c>
      <c r="M4302" t="s">
        <v>37</v>
      </c>
      <c r="N4302" s="5">
        <v>29.25</v>
      </c>
      <c r="O4302" s="7">
        <v>9</v>
      </c>
      <c r="P4302" s="5">
        <v>18.989999999999998</v>
      </c>
      <c r="Q4302" s="5">
        <v>10.26</v>
      </c>
      <c r="R4302" s="22">
        <f>Tabla1[[#This Row],[Fecha de Envío]]-Tabla1[[#This Row],[Fecha de Orden]]</f>
        <v>10</v>
      </c>
      <c r="S4302" s="24">
        <f>YEAR(Tabla1[[#This Row],[Fecha de Orden]])</f>
        <v>2023</v>
      </c>
      <c r="T4302" t="str">
        <f>VLOOKUP(Tabla1[[#This Row],[Nombre del Producto]],Tabla2[[Nombre Producto]:[Costo Unitario]],2,FALSE)</f>
        <v>Wicked Choccy's</v>
      </c>
      <c r="U4302" t="str">
        <f>VLOOKUP(Tabla1[[#This Row],[Fábrica]],Tabla3[],4,FALSE)</f>
        <v>Georgia</v>
      </c>
    </row>
    <row r="4303" spans="1:21" x14ac:dyDescent="0.25">
      <c r="A4303" t="s">
        <v>3069</v>
      </c>
      <c r="B4303" s="3">
        <v>45109</v>
      </c>
      <c r="C4303" s="3">
        <v>45120</v>
      </c>
      <c r="D4303" t="s">
        <v>39</v>
      </c>
      <c r="E4303">
        <v>102813</v>
      </c>
      <c r="F4303" t="s">
        <v>19</v>
      </c>
      <c r="G4303" t="s">
        <v>285</v>
      </c>
      <c r="H4303" t="s">
        <v>42</v>
      </c>
      <c r="I4303">
        <v>77340</v>
      </c>
      <c r="J4303" t="s">
        <v>22</v>
      </c>
      <c r="K4303" t="s">
        <v>43</v>
      </c>
      <c r="L4303" t="s">
        <v>45</v>
      </c>
      <c r="M4303" t="s">
        <v>46</v>
      </c>
      <c r="N4303" s="5">
        <v>17.45</v>
      </c>
      <c r="O4303" s="7">
        <v>5</v>
      </c>
      <c r="P4303" s="5">
        <v>12.45</v>
      </c>
      <c r="Q4303" s="5">
        <v>5</v>
      </c>
      <c r="R4303" s="22">
        <f>Tabla1[[#This Row],[Fecha de Envío]]-Tabla1[[#This Row],[Fecha de Orden]]</f>
        <v>11</v>
      </c>
      <c r="S4303" s="24">
        <f>YEAR(Tabla1[[#This Row],[Fecha de Orden]])</f>
        <v>2023</v>
      </c>
      <c r="T4303" t="str">
        <f>VLOOKUP(Tabla1[[#This Row],[Nombre del Producto]],Tabla2[[Nombre Producto]:[Costo Unitario]],2,FALSE)</f>
        <v>Lot's O' Nuts</v>
      </c>
      <c r="U4303" t="str">
        <f>VLOOKUP(Tabla1[[#This Row],[Fábrica]],Tabla3[],4,FALSE)</f>
        <v>Arizona</v>
      </c>
    </row>
    <row r="4304" spans="1:21" x14ac:dyDescent="0.25">
      <c r="A4304" t="s">
        <v>3070</v>
      </c>
      <c r="B4304" s="3">
        <v>45109</v>
      </c>
      <c r="C4304" s="3">
        <v>45120</v>
      </c>
      <c r="D4304" t="s">
        <v>39</v>
      </c>
      <c r="E4304">
        <v>102813</v>
      </c>
      <c r="F4304" t="s">
        <v>19</v>
      </c>
      <c r="G4304" t="s">
        <v>285</v>
      </c>
      <c r="H4304" t="s">
        <v>42</v>
      </c>
      <c r="I4304">
        <v>77340</v>
      </c>
      <c r="J4304" t="s">
        <v>22</v>
      </c>
      <c r="K4304" t="s">
        <v>43</v>
      </c>
      <c r="L4304" t="s">
        <v>27</v>
      </c>
      <c r="M4304" t="s">
        <v>28</v>
      </c>
      <c r="N4304" s="5">
        <v>28.8</v>
      </c>
      <c r="O4304" s="7">
        <v>8</v>
      </c>
      <c r="P4304" s="5">
        <v>20</v>
      </c>
      <c r="Q4304" s="5">
        <v>8.8000000000000007</v>
      </c>
      <c r="R4304" s="22">
        <f>Tabla1[[#This Row],[Fecha de Envío]]-Tabla1[[#This Row],[Fecha de Orden]]</f>
        <v>11</v>
      </c>
      <c r="S4304" s="24">
        <f>YEAR(Tabla1[[#This Row],[Fecha de Orden]])</f>
        <v>2023</v>
      </c>
      <c r="T4304" t="str">
        <f>VLOOKUP(Tabla1[[#This Row],[Nombre del Producto]],Tabla2[[Nombre Producto]:[Costo Unitario]],2,FALSE)</f>
        <v>Lot's O' Nuts</v>
      </c>
      <c r="U4304" t="str">
        <f>VLOOKUP(Tabla1[[#This Row],[Fábrica]],Tabla3[],4,FALSE)</f>
        <v>Arizona</v>
      </c>
    </row>
    <row r="4305" spans="1:21" x14ac:dyDescent="0.25">
      <c r="A4305" t="s">
        <v>3621</v>
      </c>
      <c r="B4305" s="3">
        <v>45109</v>
      </c>
      <c r="C4305" s="3">
        <v>45124</v>
      </c>
      <c r="D4305" t="s">
        <v>71</v>
      </c>
      <c r="E4305">
        <v>149314</v>
      </c>
      <c r="F4305" t="s">
        <v>19</v>
      </c>
      <c r="G4305" t="s">
        <v>53</v>
      </c>
      <c r="H4305" t="s">
        <v>21</v>
      </c>
      <c r="I4305">
        <v>90004</v>
      </c>
      <c r="J4305" t="s">
        <v>22</v>
      </c>
      <c r="K4305" t="s">
        <v>23</v>
      </c>
      <c r="L4305" t="s">
        <v>27</v>
      </c>
      <c r="M4305" t="s">
        <v>28</v>
      </c>
      <c r="N4305" s="5">
        <v>3.6</v>
      </c>
      <c r="O4305" s="7">
        <v>1</v>
      </c>
      <c r="P4305" s="5">
        <v>2.5</v>
      </c>
      <c r="Q4305" s="5">
        <v>1.1000000000000001</v>
      </c>
      <c r="R4305" s="22">
        <f>Tabla1[[#This Row],[Fecha de Envío]]-Tabla1[[#This Row],[Fecha de Orden]]</f>
        <v>15</v>
      </c>
      <c r="S4305" s="24">
        <f>YEAR(Tabla1[[#This Row],[Fecha de Orden]])</f>
        <v>2023</v>
      </c>
      <c r="T4305" t="str">
        <f>VLOOKUP(Tabla1[[#This Row],[Nombre del Producto]],Tabla2[[Nombre Producto]:[Costo Unitario]],2,FALSE)</f>
        <v>Lot's O' Nuts</v>
      </c>
      <c r="U4305" t="str">
        <f>VLOOKUP(Tabla1[[#This Row],[Fábrica]],Tabla3[],4,FALSE)</f>
        <v>Arizona</v>
      </c>
    </row>
    <row r="4306" spans="1:21" x14ac:dyDescent="0.25">
      <c r="A4306" t="s">
        <v>5147</v>
      </c>
      <c r="B4306" s="3">
        <v>45109</v>
      </c>
      <c r="C4306" s="3">
        <v>45125</v>
      </c>
      <c r="D4306" t="s">
        <v>18</v>
      </c>
      <c r="E4306">
        <v>101469</v>
      </c>
      <c r="F4306" t="s">
        <v>19</v>
      </c>
      <c r="G4306" t="s">
        <v>122</v>
      </c>
      <c r="H4306" t="s">
        <v>133</v>
      </c>
      <c r="I4306">
        <v>22204</v>
      </c>
      <c r="J4306" t="s">
        <v>22</v>
      </c>
      <c r="K4306" t="s">
        <v>66</v>
      </c>
      <c r="L4306" t="s">
        <v>36</v>
      </c>
      <c r="M4306" t="s">
        <v>37</v>
      </c>
      <c r="N4306" s="5">
        <v>6.5</v>
      </c>
      <c r="O4306" s="7">
        <v>2</v>
      </c>
      <c r="P4306" s="5">
        <v>4.22</v>
      </c>
      <c r="Q4306" s="5">
        <v>2.2799999999999998</v>
      </c>
      <c r="R4306" s="22">
        <f>Tabla1[[#This Row],[Fecha de Envío]]-Tabla1[[#This Row],[Fecha de Orden]]</f>
        <v>16</v>
      </c>
      <c r="S4306" s="24">
        <f>YEAR(Tabla1[[#This Row],[Fecha de Orden]])</f>
        <v>2023</v>
      </c>
      <c r="T4306" t="str">
        <f>VLOOKUP(Tabla1[[#This Row],[Nombre del Producto]],Tabla2[[Nombre Producto]:[Costo Unitario]],2,FALSE)</f>
        <v>Wicked Choccy's</v>
      </c>
      <c r="U4306" t="str">
        <f>VLOOKUP(Tabla1[[#This Row],[Fábrica]],Tabla3[],4,FALSE)</f>
        <v>Georgia</v>
      </c>
    </row>
    <row r="4307" spans="1:21" x14ac:dyDescent="0.25">
      <c r="A4307" t="s">
        <v>2672</v>
      </c>
      <c r="B4307" s="3">
        <v>45110</v>
      </c>
      <c r="C4307" s="3">
        <v>45124</v>
      </c>
      <c r="D4307" t="s">
        <v>18</v>
      </c>
      <c r="E4307">
        <v>168543</v>
      </c>
      <c r="F4307" t="s">
        <v>19</v>
      </c>
      <c r="G4307" t="s">
        <v>30</v>
      </c>
      <c r="H4307" t="s">
        <v>31</v>
      </c>
      <c r="I4307">
        <v>10035</v>
      </c>
      <c r="J4307" t="s">
        <v>22</v>
      </c>
      <c r="K4307" t="s">
        <v>32</v>
      </c>
      <c r="L4307" t="s">
        <v>36</v>
      </c>
      <c r="M4307" t="s">
        <v>37</v>
      </c>
      <c r="N4307" s="5">
        <v>22.75</v>
      </c>
      <c r="O4307" s="7">
        <v>7</v>
      </c>
      <c r="P4307" s="5">
        <v>14.77</v>
      </c>
      <c r="Q4307" s="5">
        <v>7.98</v>
      </c>
      <c r="R4307" s="22">
        <f>Tabla1[[#This Row],[Fecha de Envío]]-Tabla1[[#This Row],[Fecha de Orden]]</f>
        <v>14</v>
      </c>
      <c r="S4307" s="24">
        <f>YEAR(Tabla1[[#This Row],[Fecha de Orden]])</f>
        <v>2023</v>
      </c>
      <c r="T4307" t="str">
        <f>VLOOKUP(Tabla1[[#This Row],[Nombre del Producto]],Tabla2[[Nombre Producto]:[Costo Unitario]],2,FALSE)</f>
        <v>Wicked Choccy's</v>
      </c>
      <c r="U4307" t="str">
        <f>VLOOKUP(Tabla1[[#This Row],[Fábrica]],Tabla3[],4,FALSE)</f>
        <v>Georgia</v>
      </c>
    </row>
    <row r="4308" spans="1:21" x14ac:dyDescent="0.25">
      <c r="A4308" t="s">
        <v>3513</v>
      </c>
      <c r="B4308" s="3">
        <v>45110</v>
      </c>
      <c r="C4308" s="3">
        <v>45120</v>
      </c>
      <c r="D4308" t="s">
        <v>82</v>
      </c>
      <c r="E4308">
        <v>104983</v>
      </c>
      <c r="F4308" t="s">
        <v>19</v>
      </c>
      <c r="G4308" t="s">
        <v>144</v>
      </c>
      <c r="H4308" t="s">
        <v>101</v>
      </c>
      <c r="I4308">
        <v>19143</v>
      </c>
      <c r="J4308" t="s">
        <v>22</v>
      </c>
      <c r="K4308" t="s">
        <v>32</v>
      </c>
      <c r="L4308" t="s">
        <v>24</v>
      </c>
      <c r="M4308" t="s">
        <v>25</v>
      </c>
      <c r="N4308" s="5">
        <v>18.75</v>
      </c>
      <c r="O4308" s="7">
        <v>5</v>
      </c>
      <c r="P4308" s="5">
        <v>12.25</v>
      </c>
      <c r="Q4308" s="5">
        <v>6.5</v>
      </c>
      <c r="R4308" s="22">
        <f>Tabla1[[#This Row],[Fecha de Envío]]-Tabla1[[#This Row],[Fecha de Orden]]</f>
        <v>10</v>
      </c>
      <c r="S4308" s="24">
        <f>YEAR(Tabla1[[#This Row],[Fecha de Orden]])</f>
        <v>2023</v>
      </c>
      <c r="T4308" t="str">
        <f>VLOOKUP(Tabla1[[#This Row],[Nombre del Producto]],Tabla2[[Nombre Producto]:[Costo Unitario]],2,FALSE)</f>
        <v>Wicked Choccy's</v>
      </c>
      <c r="U4308" t="str">
        <f>VLOOKUP(Tabla1[[#This Row],[Fábrica]],Tabla3[],4,FALSE)</f>
        <v>Georgia</v>
      </c>
    </row>
    <row r="4309" spans="1:21" x14ac:dyDescent="0.25">
      <c r="A4309" t="s">
        <v>3819</v>
      </c>
      <c r="B4309" s="3">
        <v>45110</v>
      </c>
      <c r="C4309" s="3">
        <v>45123</v>
      </c>
      <c r="D4309" t="s">
        <v>39</v>
      </c>
      <c r="E4309">
        <v>130029</v>
      </c>
      <c r="F4309" t="s">
        <v>19</v>
      </c>
      <c r="G4309" t="s">
        <v>53</v>
      </c>
      <c r="H4309" t="s">
        <v>21</v>
      </c>
      <c r="I4309">
        <v>90049</v>
      </c>
      <c r="J4309" t="s">
        <v>22</v>
      </c>
      <c r="K4309" t="s">
        <v>23</v>
      </c>
      <c r="L4309" t="s">
        <v>24</v>
      </c>
      <c r="M4309" t="s">
        <v>25</v>
      </c>
      <c r="N4309" s="5">
        <v>7.5</v>
      </c>
      <c r="O4309" s="7">
        <v>2</v>
      </c>
      <c r="P4309" s="5">
        <v>4.9000000000000004</v>
      </c>
      <c r="Q4309" s="5">
        <v>2.6</v>
      </c>
      <c r="R4309" s="22">
        <f>Tabla1[[#This Row],[Fecha de Envío]]-Tabla1[[#This Row],[Fecha de Orden]]</f>
        <v>13</v>
      </c>
      <c r="S4309" s="24">
        <f>YEAR(Tabla1[[#This Row],[Fecha de Orden]])</f>
        <v>2023</v>
      </c>
      <c r="T4309" t="str">
        <f>VLOOKUP(Tabla1[[#This Row],[Nombre del Producto]],Tabla2[[Nombre Producto]:[Costo Unitario]],2,FALSE)</f>
        <v>Wicked Choccy's</v>
      </c>
      <c r="U4309" t="str">
        <f>VLOOKUP(Tabla1[[#This Row],[Fábrica]],Tabla3[],4,FALSE)</f>
        <v>Georgia</v>
      </c>
    </row>
    <row r="4310" spans="1:21" x14ac:dyDescent="0.25">
      <c r="A4310" t="s">
        <v>3820</v>
      </c>
      <c r="B4310" s="3">
        <v>45110</v>
      </c>
      <c r="C4310" s="3">
        <v>45123</v>
      </c>
      <c r="D4310" t="s">
        <v>39</v>
      </c>
      <c r="E4310">
        <v>130029</v>
      </c>
      <c r="F4310" t="s">
        <v>19</v>
      </c>
      <c r="G4310" t="s">
        <v>53</v>
      </c>
      <c r="H4310" t="s">
        <v>21</v>
      </c>
      <c r="I4310">
        <v>90049</v>
      </c>
      <c r="J4310" t="s">
        <v>22</v>
      </c>
      <c r="K4310" t="s">
        <v>23</v>
      </c>
      <c r="L4310" t="s">
        <v>45</v>
      </c>
      <c r="M4310" t="s">
        <v>46</v>
      </c>
      <c r="N4310" s="5">
        <v>6.98</v>
      </c>
      <c r="O4310" s="7">
        <v>2</v>
      </c>
      <c r="P4310" s="5">
        <v>4.9800000000000004</v>
      </c>
      <c r="Q4310" s="5">
        <v>2</v>
      </c>
      <c r="R4310" s="22">
        <f>Tabla1[[#This Row],[Fecha de Envío]]-Tabla1[[#This Row],[Fecha de Orden]]</f>
        <v>13</v>
      </c>
      <c r="S4310" s="24">
        <f>YEAR(Tabla1[[#This Row],[Fecha de Orden]])</f>
        <v>2023</v>
      </c>
      <c r="T4310" t="str">
        <f>VLOOKUP(Tabla1[[#This Row],[Nombre del Producto]],Tabla2[[Nombre Producto]:[Costo Unitario]],2,FALSE)</f>
        <v>Lot's O' Nuts</v>
      </c>
      <c r="U4310" t="str">
        <f>VLOOKUP(Tabla1[[#This Row],[Fábrica]],Tabla3[],4,FALSE)</f>
        <v>Arizona</v>
      </c>
    </row>
    <row r="4311" spans="1:21" x14ac:dyDescent="0.25">
      <c r="A4311" t="s">
        <v>111</v>
      </c>
      <c r="B4311" s="3">
        <v>45111</v>
      </c>
      <c r="C4311" s="3">
        <v>45123</v>
      </c>
      <c r="D4311" t="s">
        <v>39</v>
      </c>
      <c r="E4311">
        <v>147137</v>
      </c>
      <c r="F4311" t="s">
        <v>19</v>
      </c>
      <c r="G4311" t="s">
        <v>20</v>
      </c>
      <c r="H4311" t="s">
        <v>21</v>
      </c>
      <c r="I4311">
        <v>94109</v>
      </c>
      <c r="J4311" t="s">
        <v>22</v>
      </c>
      <c r="K4311" t="s">
        <v>23</v>
      </c>
      <c r="L4311" t="s">
        <v>33</v>
      </c>
      <c r="M4311" t="s">
        <v>34</v>
      </c>
      <c r="N4311" s="5">
        <v>18</v>
      </c>
      <c r="O4311" s="7">
        <v>5</v>
      </c>
      <c r="P4311" s="5">
        <v>12</v>
      </c>
      <c r="Q4311" s="5">
        <v>6</v>
      </c>
      <c r="R4311" s="22">
        <f>Tabla1[[#This Row],[Fecha de Envío]]-Tabla1[[#This Row],[Fecha de Orden]]</f>
        <v>12</v>
      </c>
      <c r="S4311" s="24">
        <f>YEAR(Tabla1[[#This Row],[Fecha de Orden]])</f>
        <v>2023</v>
      </c>
      <c r="T4311" t="str">
        <f>VLOOKUP(Tabla1[[#This Row],[Nombre del Producto]],Tabla2[[Nombre Producto]:[Costo Unitario]],2,FALSE)</f>
        <v>Lot's O' Nuts</v>
      </c>
      <c r="U4311" t="str">
        <f>VLOOKUP(Tabla1[[#This Row],[Fábrica]],Tabla3[],4,FALSE)</f>
        <v>Arizona</v>
      </c>
    </row>
    <row r="4312" spans="1:21" x14ac:dyDescent="0.25">
      <c r="A4312" t="s">
        <v>112</v>
      </c>
      <c r="B4312" s="3">
        <v>45111</v>
      </c>
      <c r="C4312" s="3">
        <v>45123</v>
      </c>
      <c r="D4312" t="s">
        <v>39</v>
      </c>
      <c r="E4312">
        <v>147137</v>
      </c>
      <c r="F4312" t="s">
        <v>19</v>
      </c>
      <c r="G4312" t="s">
        <v>20</v>
      </c>
      <c r="H4312" t="s">
        <v>21</v>
      </c>
      <c r="I4312">
        <v>94109</v>
      </c>
      <c r="J4312" t="s">
        <v>22</v>
      </c>
      <c r="K4312" t="s">
        <v>23</v>
      </c>
      <c r="L4312" t="s">
        <v>36</v>
      </c>
      <c r="M4312" t="s">
        <v>37</v>
      </c>
      <c r="N4312" s="5">
        <v>16.25</v>
      </c>
      <c r="O4312" s="7">
        <v>5</v>
      </c>
      <c r="P4312" s="5">
        <v>10.55</v>
      </c>
      <c r="Q4312" s="5">
        <v>5.7</v>
      </c>
      <c r="R4312" s="22">
        <f>Tabla1[[#This Row],[Fecha de Envío]]-Tabla1[[#This Row],[Fecha de Orden]]</f>
        <v>12</v>
      </c>
      <c r="S4312" s="24">
        <f>YEAR(Tabla1[[#This Row],[Fecha de Orden]])</f>
        <v>2023</v>
      </c>
      <c r="T4312" t="str">
        <f>VLOOKUP(Tabla1[[#This Row],[Nombre del Producto]],Tabla2[[Nombre Producto]:[Costo Unitario]],2,FALSE)</f>
        <v>Wicked Choccy's</v>
      </c>
      <c r="U4312" t="str">
        <f>VLOOKUP(Tabla1[[#This Row],[Fábrica]],Tabla3[],4,FALSE)</f>
        <v>Georgia</v>
      </c>
    </row>
    <row r="4313" spans="1:21" x14ac:dyDescent="0.25">
      <c r="A4313" t="s">
        <v>113</v>
      </c>
      <c r="B4313" s="3">
        <v>45111</v>
      </c>
      <c r="C4313" s="3">
        <v>45123</v>
      </c>
      <c r="D4313" t="s">
        <v>39</v>
      </c>
      <c r="E4313">
        <v>147137</v>
      </c>
      <c r="F4313" t="s">
        <v>19</v>
      </c>
      <c r="G4313" t="s">
        <v>20</v>
      </c>
      <c r="H4313" t="s">
        <v>21</v>
      </c>
      <c r="I4313">
        <v>94109</v>
      </c>
      <c r="J4313" t="s">
        <v>22</v>
      </c>
      <c r="K4313" t="s">
        <v>23</v>
      </c>
      <c r="L4313" t="s">
        <v>45</v>
      </c>
      <c r="M4313" t="s">
        <v>46</v>
      </c>
      <c r="N4313" s="5">
        <v>13.96</v>
      </c>
      <c r="O4313" s="7">
        <v>4</v>
      </c>
      <c r="P4313" s="5">
        <v>9.9600000000000009</v>
      </c>
      <c r="Q4313" s="5">
        <v>4</v>
      </c>
      <c r="R4313" s="22">
        <f>Tabla1[[#This Row],[Fecha de Envío]]-Tabla1[[#This Row],[Fecha de Orden]]</f>
        <v>12</v>
      </c>
      <c r="S4313" s="24">
        <f>YEAR(Tabla1[[#This Row],[Fecha de Orden]])</f>
        <v>2023</v>
      </c>
      <c r="T4313" t="str">
        <f>VLOOKUP(Tabla1[[#This Row],[Nombre del Producto]],Tabla2[[Nombre Producto]:[Costo Unitario]],2,FALSE)</f>
        <v>Lot's O' Nuts</v>
      </c>
      <c r="U4313" t="str">
        <f>VLOOKUP(Tabla1[[#This Row],[Fábrica]],Tabla3[],4,FALSE)</f>
        <v>Arizona</v>
      </c>
    </row>
    <row r="4314" spans="1:21" x14ac:dyDescent="0.25">
      <c r="A4314" t="s">
        <v>7335</v>
      </c>
      <c r="B4314" s="3">
        <v>45111</v>
      </c>
      <c r="C4314" s="3">
        <v>45121</v>
      </c>
      <c r="D4314" t="s">
        <v>82</v>
      </c>
      <c r="E4314">
        <v>103107</v>
      </c>
      <c r="F4314" t="s">
        <v>19</v>
      </c>
      <c r="G4314" t="s">
        <v>124</v>
      </c>
      <c r="H4314" t="s">
        <v>125</v>
      </c>
      <c r="I4314">
        <v>98103</v>
      </c>
      <c r="J4314" t="s">
        <v>22</v>
      </c>
      <c r="K4314" t="s">
        <v>23</v>
      </c>
      <c r="L4314" t="s">
        <v>36</v>
      </c>
      <c r="M4314" t="s">
        <v>37</v>
      </c>
      <c r="N4314" s="5">
        <v>16.25</v>
      </c>
      <c r="O4314" s="7">
        <v>5</v>
      </c>
      <c r="P4314" s="5">
        <v>10.55</v>
      </c>
      <c r="Q4314" s="5">
        <v>5.7</v>
      </c>
      <c r="R4314" s="22">
        <f>Tabla1[[#This Row],[Fecha de Envío]]-Tabla1[[#This Row],[Fecha de Orden]]</f>
        <v>10</v>
      </c>
      <c r="S4314" s="24">
        <f>YEAR(Tabla1[[#This Row],[Fecha de Orden]])</f>
        <v>2023</v>
      </c>
      <c r="T4314" t="str">
        <f>VLOOKUP(Tabla1[[#This Row],[Nombre del Producto]],Tabla2[[Nombre Producto]:[Costo Unitario]],2,FALSE)</f>
        <v>Wicked Choccy's</v>
      </c>
      <c r="U4314" t="str">
        <f>VLOOKUP(Tabla1[[#This Row],[Fábrica]],Tabla3[],4,FALSE)</f>
        <v>Georgia</v>
      </c>
    </row>
    <row r="4315" spans="1:21" x14ac:dyDescent="0.25">
      <c r="A4315" t="s">
        <v>7336</v>
      </c>
      <c r="B4315" s="3">
        <v>45111</v>
      </c>
      <c r="C4315" s="3">
        <v>45121</v>
      </c>
      <c r="D4315" t="s">
        <v>82</v>
      </c>
      <c r="E4315">
        <v>103107</v>
      </c>
      <c r="F4315" t="s">
        <v>19</v>
      </c>
      <c r="G4315" t="s">
        <v>124</v>
      </c>
      <c r="H4315" t="s">
        <v>125</v>
      </c>
      <c r="I4315">
        <v>98103</v>
      </c>
      <c r="J4315" t="s">
        <v>22</v>
      </c>
      <c r="K4315" t="s">
        <v>23</v>
      </c>
      <c r="L4315" t="s">
        <v>45</v>
      </c>
      <c r="M4315" t="s">
        <v>46</v>
      </c>
      <c r="N4315" s="5">
        <v>10.47</v>
      </c>
      <c r="O4315" s="7">
        <v>3</v>
      </c>
      <c r="P4315" s="5">
        <v>7.47</v>
      </c>
      <c r="Q4315" s="5">
        <v>3</v>
      </c>
      <c r="R4315" s="22">
        <f>Tabla1[[#This Row],[Fecha de Envío]]-Tabla1[[#This Row],[Fecha de Orden]]</f>
        <v>10</v>
      </c>
      <c r="S4315" s="24">
        <f>YEAR(Tabla1[[#This Row],[Fecha de Orden]])</f>
        <v>2023</v>
      </c>
      <c r="T4315" t="str">
        <f>VLOOKUP(Tabla1[[#This Row],[Nombre del Producto]],Tabla2[[Nombre Producto]:[Costo Unitario]],2,FALSE)</f>
        <v>Lot's O' Nuts</v>
      </c>
      <c r="U4315" t="str">
        <f>VLOOKUP(Tabla1[[#This Row],[Fábrica]],Tabla3[],4,FALSE)</f>
        <v>Arizona</v>
      </c>
    </row>
    <row r="4316" spans="1:21" x14ac:dyDescent="0.25">
      <c r="A4316" t="s">
        <v>1098</v>
      </c>
      <c r="B4316" s="3">
        <v>45114</v>
      </c>
      <c r="C4316" s="3">
        <v>45128</v>
      </c>
      <c r="D4316" t="s">
        <v>71</v>
      </c>
      <c r="E4316">
        <v>159940</v>
      </c>
      <c r="F4316" t="s">
        <v>19</v>
      </c>
      <c r="G4316" t="s">
        <v>478</v>
      </c>
      <c r="H4316" t="s">
        <v>173</v>
      </c>
      <c r="I4316">
        <v>60505</v>
      </c>
      <c r="J4316" t="s">
        <v>22</v>
      </c>
      <c r="K4316" t="s">
        <v>43</v>
      </c>
      <c r="L4316" t="s">
        <v>27</v>
      </c>
      <c r="M4316" t="s">
        <v>28</v>
      </c>
      <c r="N4316" s="5">
        <v>7.2</v>
      </c>
      <c r="O4316" s="7">
        <v>2</v>
      </c>
      <c r="P4316" s="5">
        <v>5</v>
      </c>
      <c r="Q4316" s="5">
        <v>2.2000000000000002</v>
      </c>
      <c r="R4316" s="22">
        <f>Tabla1[[#This Row],[Fecha de Envío]]-Tabla1[[#This Row],[Fecha de Orden]]</f>
        <v>14</v>
      </c>
      <c r="S4316" s="24">
        <f>YEAR(Tabla1[[#This Row],[Fecha de Orden]])</f>
        <v>2023</v>
      </c>
      <c r="T4316" t="str">
        <f>VLOOKUP(Tabla1[[#This Row],[Nombre del Producto]],Tabla2[[Nombre Producto]:[Costo Unitario]],2,FALSE)</f>
        <v>Lot's O' Nuts</v>
      </c>
      <c r="U4316" t="str">
        <f>VLOOKUP(Tabla1[[#This Row],[Fábrica]],Tabla3[],4,FALSE)</f>
        <v>Arizona</v>
      </c>
    </row>
    <row r="4317" spans="1:21" x14ac:dyDescent="0.25">
      <c r="A4317" t="s">
        <v>1099</v>
      </c>
      <c r="B4317" s="3">
        <v>45114</v>
      </c>
      <c r="C4317" s="3">
        <v>45128</v>
      </c>
      <c r="D4317" t="s">
        <v>71</v>
      </c>
      <c r="E4317">
        <v>159940</v>
      </c>
      <c r="F4317" t="s">
        <v>19</v>
      </c>
      <c r="G4317" t="s">
        <v>478</v>
      </c>
      <c r="H4317" t="s">
        <v>173</v>
      </c>
      <c r="I4317">
        <v>60505</v>
      </c>
      <c r="J4317" t="s">
        <v>22</v>
      </c>
      <c r="K4317" t="s">
        <v>43</v>
      </c>
      <c r="L4317" t="s">
        <v>33</v>
      </c>
      <c r="M4317" t="s">
        <v>34</v>
      </c>
      <c r="N4317" s="5">
        <v>28.8</v>
      </c>
      <c r="O4317" s="7">
        <v>8</v>
      </c>
      <c r="P4317" s="5">
        <v>19.2</v>
      </c>
      <c r="Q4317" s="5">
        <v>9.6</v>
      </c>
      <c r="R4317" s="22">
        <f>Tabla1[[#This Row],[Fecha de Envío]]-Tabla1[[#This Row],[Fecha de Orden]]</f>
        <v>14</v>
      </c>
      <c r="S4317" s="24">
        <f>YEAR(Tabla1[[#This Row],[Fecha de Orden]])</f>
        <v>2023</v>
      </c>
      <c r="T4317" t="str">
        <f>VLOOKUP(Tabla1[[#This Row],[Nombre del Producto]],Tabla2[[Nombre Producto]:[Costo Unitario]],2,FALSE)</f>
        <v>Lot's O' Nuts</v>
      </c>
      <c r="U4317" t="str">
        <f>VLOOKUP(Tabla1[[#This Row],[Fábrica]],Tabla3[],4,FALSE)</f>
        <v>Arizona</v>
      </c>
    </row>
    <row r="4318" spans="1:21" x14ac:dyDescent="0.25">
      <c r="A4318" t="s">
        <v>1100</v>
      </c>
      <c r="B4318" s="3">
        <v>45114</v>
      </c>
      <c r="C4318" s="3">
        <v>45128</v>
      </c>
      <c r="D4318" t="s">
        <v>71</v>
      </c>
      <c r="E4318">
        <v>159940</v>
      </c>
      <c r="F4318" t="s">
        <v>19</v>
      </c>
      <c r="G4318" t="s">
        <v>478</v>
      </c>
      <c r="H4318" t="s">
        <v>173</v>
      </c>
      <c r="I4318">
        <v>60505</v>
      </c>
      <c r="J4318" t="s">
        <v>22</v>
      </c>
      <c r="K4318" t="s">
        <v>43</v>
      </c>
      <c r="L4318" t="s">
        <v>45</v>
      </c>
      <c r="M4318" t="s">
        <v>46</v>
      </c>
      <c r="N4318" s="5">
        <v>31.41</v>
      </c>
      <c r="O4318" s="7">
        <v>9</v>
      </c>
      <c r="P4318" s="5">
        <v>22.41</v>
      </c>
      <c r="Q4318" s="5">
        <v>9</v>
      </c>
      <c r="R4318" s="22">
        <f>Tabla1[[#This Row],[Fecha de Envío]]-Tabla1[[#This Row],[Fecha de Orden]]</f>
        <v>14</v>
      </c>
      <c r="S4318" s="24">
        <f>YEAR(Tabla1[[#This Row],[Fecha de Orden]])</f>
        <v>2023</v>
      </c>
      <c r="T4318" t="str">
        <f>VLOOKUP(Tabla1[[#This Row],[Nombre del Producto]],Tabla2[[Nombre Producto]:[Costo Unitario]],2,FALSE)</f>
        <v>Lot's O' Nuts</v>
      </c>
      <c r="U4318" t="str">
        <f>VLOOKUP(Tabla1[[#This Row],[Fábrica]],Tabla3[],4,FALSE)</f>
        <v>Arizona</v>
      </c>
    </row>
    <row r="4319" spans="1:21" x14ac:dyDescent="0.25">
      <c r="A4319" t="s">
        <v>1674</v>
      </c>
      <c r="B4319" s="3">
        <v>45114</v>
      </c>
      <c r="C4319" s="3">
        <v>45130</v>
      </c>
      <c r="D4319" t="s">
        <v>18</v>
      </c>
      <c r="E4319">
        <v>129308</v>
      </c>
      <c r="F4319" t="s">
        <v>19</v>
      </c>
      <c r="G4319" t="s">
        <v>144</v>
      </c>
      <c r="H4319" t="s">
        <v>101</v>
      </c>
      <c r="I4319">
        <v>19120</v>
      </c>
      <c r="J4319" t="s">
        <v>22</v>
      </c>
      <c r="K4319" t="s">
        <v>32</v>
      </c>
      <c r="L4319" t="s">
        <v>27</v>
      </c>
      <c r="M4319" t="s">
        <v>28</v>
      </c>
      <c r="N4319" s="5">
        <v>18</v>
      </c>
      <c r="O4319" s="7">
        <v>5</v>
      </c>
      <c r="P4319" s="5">
        <v>12.5</v>
      </c>
      <c r="Q4319" s="5">
        <v>5.5</v>
      </c>
      <c r="R4319" s="22">
        <f>Tabla1[[#This Row],[Fecha de Envío]]-Tabla1[[#This Row],[Fecha de Orden]]</f>
        <v>16</v>
      </c>
      <c r="S4319" s="24">
        <f>YEAR(Tabla1[[#This Row],[Fecha de Orden]])</f>
        <v>2023</v>
      </c>
      <c r="T4319" t="str">
        <f>VLOOKUP(Tabla1[[#This Row],[Nombre del Producto]],Tabla2[[Nombre Producto]:[Costo Unitario]],2,FALSE)</f>
        <v>Lot's O' Nuts</v>
      </c>
      <c r="U4319" t="str">
        <f>VLOOKUP(Tabla1[[#This Row],[Fábrica]],Tabla3[],4,FALSE)</f>
        <v>Arizona</v>
      </c>
    </row>
    <row r="4320" spans="1:21" x14ac:dyDescent="0.25">
      <c r="A4320" t="s">
        <v>1675</v>
      </c>
      <c r="B4320" s="3">
        <v>45114</v>
      </c>
      <c r="C4320" s="3">
        <v>45130</v>
      </c>
      <c r="D4320" t="s">
        <v>18</v>
      </c>
      <c r="E4320">
        <v>129308</v>
      </c>
      <c r="F4320" t="s">
        <v>19</v>
      </c>
      <c r="G4320" t="s">
        <v>144</v>
      </c>
      <c r="H4320" t="s">
        <v>101</v>
      </c>
      <c r="I4320">
        <v>19120</v>
      </c>
      <c r="J4320" t="s">
        <v>148</v>
      </c>
      <c r="K4320" t="s">
        <v>32</v>
      </c>
      <c r="L4320" t="s">
        <v>149</v>
      </c>
      <c r="M4320" t="s">
        <v>150</v>
      </c>
      <c r="N4320" s="5">
        <v>2.5</v>
      </c>
      <c r="O4320" s="7">
        <v>2</v>
      </c>
      <c r="P4320" s="5">
        <v>1.3</v>
      </c>
      <c r="Q4320" s="5">
        <v>1.2</v>
      </c>
      <c r="R4320" s="22">
        <f>Tabla1[[#This Row],[Fecha de Envío]]-Tabla1[[#This Row],[Fecha de Orden]]</f>
        <v>16</v>
      </c>
      <c r="S4320" s="24">
        <f>YEAR(Tabla1[[#This Row],[Fecha de Orden]])</f>
        <v>2023</v>
      </c>
      <c r="T4320" t="str">
        <f>VLOOKUP(Tabla1[[#This Row],[Nombre del Producto]],Tabla2[[Nombre Producto]:[Costo Unitario]],2,FALSE)</f>
        <v>Secret Factory</v>
      </c>
      <c r="U4320" t="str">
        <f>VLOOKUP(Tabla1[[#This Row],[Fábrica]],Tabla3[],4,FALSE)</f>
        <v>Illinois</v>
      </c>
    </row>
    <row r="4321" spans="1:21" x14ac:dyDescent="0.25">
      <c r="A4321" t="s">
        <v>1676</v>
      </c>
      <c r="B4321" s="3">
        <v>45114</v>
      </c>
      <c r="C4321" s="3">
        <v>45130</v>
      </c>
      <c r="D4321" t="s">
        <v>18</v>
      </c>
      <c r="E4321">
        <v>129308</v>
      </c>
      <c r="F4321" t="s">
        <v>19</v>
      </c>
      <c r="G4321" t="s">
        <v>144</v>
      </c>
      <c r="H4321" t="s">
        <v>101</v>
      </c>
      <c r="I4321">
        <v>19120</v>
      </c>
      <c r="J4321" t="s">
        <v>22</v>
      </c>
      <c r="K4321" t="s">
        <v>32</v>
      </c>
      <c r="L4321" t="s">
        <v>36</v>
      </c>
      <c r="M4321" t="s">
        <v>37</v>
      </c>
      <c r="N4321" s="5">
        <v>3.25</v>
      </c>
      <c r="O4321" s="7">
        <v>1</v>
      </c>
      <c r="P4321" s="5">
        <v>2.11</v>
      </c>
      <c r="Q4321" s="5">
        <v>1.1399999999999999</v>
      </c>
      <c r="R4321" s="22">
        <f>Tabla1[[#This Row],[Fecha de Envío]]-Tabla1[[#This Row],[Fecha de Orden]]</f>
        <v>16</v>
      </c>
      <c r="S4321" s="24">
        <f>YEAR(Tabla1[[#This Row],[Fecha de Orden]])</f>
        <v>2023</v>
      </c>
      <c r="T4321" t="str">
        <f>VLOOKUP(Tabla1[[#This Row],[Nombre del Producto]],Tabla2[[Nombre Producto]:[Costo Unitario]],2,FALSE)</f>
        <v>Wicked Choccy's</v>
      </c>
      <c r="U4321" t="str">
        <f>VLOOKUP(Tabla1[[#This Row],[Fábrica]],Tabla3[],4,FALSE)</f>
        <v>Georgia</v>
      </c>
    </row>
    <row r="4322" spans="1:21" x14ac:dyDescent="0.25">
      <c r="A4322" t="s">
        <v>1716</v>
      </c>
      <c r="B4322" s="3">
        <v>45114</v>
      </c>
      <c r="C4322" s="3">
        <v>45126</v>
      </c>
      <c r="D4322" t="s">
        <v>71</v>
      </c>
      <c r="E4322">
        <v>135265</v>
      </c>
      <c r="F4322" t="s">
        <v>19</v>
      </c>
      <c r="G4322" t="s">
        <v>53</v>
      </c>
      <c r="H4322" t="s">
        <v>21</v>
      </c>
      <c r="I4322">
        <v>90045</v>
      </c>
      <c r="J4322" t="s">
        <v>22</v>
      </c>
      <c r="K4322" t="s">
        <v>23</v>
      </c>
      <c r="L4322" t="s">
        <v>33</v>
      </c>
      <c r="M4322" t="s">
        <v>34</v>
      </c>
      <c r="N4322" s="5">
        <v>14.4</v>
      </c>
      <c r="O4322" s="7">
        <v>4</v>
      </c>
      <c r="P4322" s="5">
        <v>9.6</v>
      </c>
      <c r="Q4322" s="5">
        <v>4.8</v>
      </c>
      <c r="R4322" s="22">
        <f>Tabla1[[#This Row],[Fecha de Envío]]-Tabla1[[#This Row],[Fecha de Orden]]</f>
        <v>12</v>
      </c>
      <c r="S4322" s="24">
        <f>YEAR(Tabla1[[#This Row],[Fecha de Orden]])</f>
        <v>2023</v>
      </c>
      <c r="T4322" t="str">
        <f>VLOOKUP(Tabla1[[#This Row],[Nombre del Producto]],Tabla2[[Nombre Producto]:[Costo Unitario]],2,FALSE)</f>
        <v>Lot's O' Nuts</v>
      </c>
      <c r="U4322" t="str">
        <f>VLOOKUP(Tabla1[[#This Row],[Fábrica]],Tabla3[],4,FALSE)</f>
        <v>Arizona</v>
      </c>
    </row>
    <row r="4323" spans="1:21" x14ac:dyDescent="0.25">
      <c r="A4323" t="s">
        <v>1717</v>
      </c>
      <c r="B4323" s="3">
        <v>45114</v>
      </c>
      <c r="C4323" s="3">
        <v>45126</v>
      </c>
      <c r="D4323" t="s">
        <v>71</v>
      </c>
      <c r="E4323">
        <v>135265</v>
      </c>
      <c r="F4323" t="s">
        <v>19</v>
      </c>
      <c r="G4323" t="s">
        <v>53</v>
      </c>
      <c r="H4323" t="s">
        <v>21</v>
      </c>
      <c r="I4323">
        <v>90045</v>
      </c>
      <c r="J4323" t="s">
        <v>22</v>
      </c>
      <c r="K4323" t="s">
        <v>23</v>
      </c>
      <c r="L4323" t="s">
        <v>24</v>
      </c>
      <c r="M4323" t="s">
        <v>25</v>
      </c>
      <c r="N4323" s="5">
        <v>3.75</v>
      </c>
      <c r="O4323" s="7">
        <v>1</v>
      </c>
      <c r="P4323" s="5">
        <v>2.4500000000000002</v>
      </c>
      <c r="Q4323" s="5">
        <v>1.3</v>
      </c>
      <c r="R4323" s="22">
        <f>Tabla1[[#This Row],[Fecha de Envío]]-Tabla1[[#This Row],[Fecha de Orden]]</f>
        <v>12</v>
      </c>
      <c r="S4323" s="24">
        <f>YEAR(Tabla1[[#This Row],[Fecha de Orden]])</f>
        <v>2023</v>
      </c>
      <c r="T4323" t="str">
        <f>VLOOKUP(Tabla1[[#This Row],[Nombre del Producto]],Tabla2[[Nombre Producto]:[Costo Unitario]],2,FALSE)</f>
        <v>Wicked Choccy's</v>
      </c>
      <c r="U4323" t="str">
        <f>VLOOKUP(Tabla1[[#This Row],[Fábrica]],Tabla3[],4,FALSE)</f>
        <v>Georgia</v>
      </c>
    </row>
    <row r="4324" spans="1:21" x14ac:dyDescent="0.25">
      <c r="A4324" t="s">
        <v>1718</v>
      </c>
      <c r="B4324" s="3">
        <v>45114</v>
      </c>
      <c r="C4324" s="3">
        <v>45126</v>
      </c>
      <c r="D4324" t="s">
        <v>71</v>
      </c>
      <c r="E4324">
        <v>135265</v>
      </c>
      <c r="F4324" t="s">
        <v>19</v>
      </c>
      <c r="G4324" t="s">
        <v>53</v>
      </c>
      <c r="H4324" t="s">
        <v>21</v>
      </c>
      <c r="I4324">
        <v>90045</v>
      </c>
      <c r="J4324" t="s">
        <v>22</v>
      </c>
      <c r="K4324" t="s">
        <v>23</v>
      </c>
      <c r="L4324" t="s">
        <v>45</v>
      </c>
      <c r="M4324" t="s">
        <v>46</v>
      </c>
      <c r="N4324" s="5">
        <v>17.45</v>
      </c>
      <c r="O4324" s="7">
        <v>5</v>
      </c>
      <c r="P4324" s="5">
        <v>12.45</v>
      </c>
      <c r="Q4324" s="5">
        <v>5</v>
      </c>
      <c r="R4324" s="22">
        <f>Tabla1[[#This Row],[Fecha de Envío]]-Tabla1[[#This Row],[Fecha de Orden]]</f>
        <v>12</v>
      </c>
      <c r="S4324" s="24">
        <f>YEAR(Tabla1[[#This Row],[Fecha de Orden]])</f>
        <v>2023</v>
      </c>
      <c r="T4324" t="str">
        <f>VLOOKUP(Tabla1[[#This Row],[Nombre del Producto]],Tabla2[[Nombre Producto]:[Costo Unitario]],2,FALSE)</f>
        <v>Lot's O' Nuts</v>
      </c>
      <c r="U4324" t="str">
        <f>VLOOKUP(Tabla1[[#This Row],[Fábrica]],Tabla3[],4,FALSE)</f>
        <v>Arizona</v>
      </c>
    </row>
    <row r="4325" spans="1:21" x14ac:dyDescent="0.25">
      <c r="A4325" t="s">
        <v>6146</v>
      </c>
      <c r="B4325" s="3">
        <v>45114</v>
      </c>
      <c r="C4325" s="3">
        <v>45130</v>
      </c>
      <c r="D4325" t="s">
        <v>18</v>
      </c>
      <c r="E4325">
        <v>106397</v>
      </c>
      <c r="F4325" t="s">
        <v>19</v>
      </c>
      <c r="G4325" t="s">
        <v>1907</v>
      </c>
      <c r="H4325" t="s">
        <v>325</v>
      </c>
      <c r="I4325">
        <v>84057</v>
      </c>
      <c r="J4325" t="s">
        <v>22</v>
      </c>
      <c r="K4325" t="s">
        <v>23</v>
      </c>
      <c r="L4325" t="s">
        <v>27</v>
      </c>
      <c r="M4325" t="s">
        <v>28</v>
      </c>
      <c r="N4325" s="5">
        <v>7.2</v>
      </c>
      <c r="O4325" s="7">
        <v>2</v>
      </c>
      <c r="P4325" s="5">
        <v>5</v>
      </c>
      <c r="Q4325" s="5">
        <v>2.2000000000000002</v>
      </c>
      <c r="R4325" s="22">
        <f>Tabla1[[#This Row],[Fecha de Envío]]-Tabla1[[#This Row],[Fecha de Orden]]</f>
        <v>16</v>
      </c>
      <c r="S4325" s="24">
        <f>YEAR(Tabla1[[#This Row],[Fecha de Orden]])</f>
        <v>2023</v>
      </c>
      <c r="T4325" t="str">
        <f>VLOOKUP(Tabla1[[#This Row],[Nombre del Producto]],Tabla2[[Nombre Producto]:[Costo Unitario]],2,FALSE)</f>
        <v>Lot's O' Nuts</v>
      </c>
      <c r="U4325" t="str">
        <f>VLOOKUP(Tabla1[[#This Row],[Fábrica]],Tabla3[],4,FALSE)</f>
        <v>Arizona</v>
      </c>
    </row>
    <row r="4326" spans="1:21" x14ac:dyDescent="0.25">
      <c r="A4326" t="s">
        <v>6147</v>
      </c>
      <c r="B4326" s="3">
        <v>45114</v>
      </c>
      <c r="C4326" s="3">
        <v>45130</v>
      </c>
      <c r="D4326" t="s">
        <v>18</v>
      </c>
      <c r="E4326">
        <v>106397</v>
      </c>
      <c r="F4326" t="s">
        <v>19</v>
      </c>
      <c r="G4326" t="s">
        <v>1907</v>
      </c>
      <c r="H4326" t="s">
        <v>325</v>
      </c>
      <c r="I4326">
        <v>84057</v>
      </c>
      <c r="J4326" t="s">
        <v>22</v>
      </c>
      <c r="K4326" t="s">
        <v>23</v>
      </c>
      <c r="L4326" t="s">
        <v>36</v>
      </c>
      <c r="M4326" t="s">
        <v>37</v>
      </c>
      <c r="N4326" s="5">
        <v>6.5</v>
      </c>
      <c r="O4326" s="7">
        <v>2</v>
      </c>
      <c r="P4326" s="5">
        <v>4.22</v>
      </c>
      <c r="Q4326" s="5">
        <v>2.2799999999999998</v>
      </c>
      <c r="R4326" s="22">
        <f>Tabla1[[#This Row],[Fecha de Envío]]-Tabla1[[#This Row],[Fecha de Orden]]</f>
        <v>16</v>
      </c>
      <c r="S4326" s="24">
        <f>YEAR(Tabla1[[#This Row],[Fecha de Orden]])</f>
        <v>2023</v>
      </c>
      <c r="T4326" t="str">
        <f>VLOOKUP(Tabla1[[#This Row],[Nombre del Producto]],Tabla2[[Nombre Producto]:[Costo Unitario]],2,FALSE)</f>
        <v>Wicked Choccy's</v>
      </c>
      <c r="U4326" t="str">
        <f>VLOOKUP(Tabla1[[#This Row],[Fábrica]],Tabla3[],4,FALSE)</f>
        <v>Georgia</v>
      </c>
    </row>
    <row r="4327" spans="1:21" x14ac:dyDescent="0.25">
      <c r="A4327" t="s">
        <v>7605</v>
      </c>
      <c r="B4327" s="3">
        <v>45114</v>
      </c>
      <c r="C4327" s="3">
        <v>45128</v>
      </c>
      <c r="D4327" t="s">
        <v>18</v>
      </c>
      <c r="E4327">
        <v>100965</v>
      </c>
      <c r="F4327" t="s">
        <v>19</v>
      </c>
      <c r="G4327" t="s">
        <v>2241</v>
      </c>
      <c r="H4327" t="s">
        <v>21</v>
      </c>
      <c r="I4327">
        <v>95123</v>
      </c>
      <c r="J4327" t="s">
        <v>22</v>
      </c>
      <c r="K4327" t="s">
        <v>23</v>
      </c>
      <c r="L4327" t="s">
        <v>33</v>
      </c>
      <c r="M4327" t="s">
        <v>34</v>
      </c>
      <c r="N4327" s="5">
        <v>18</v>
      </c>
      <c r="O4327" s="7">
        <v>5</v>
      </c>
      <c r="P4327" s="5">
        <v>12</v>
      </c>
      <c r="Q4327" s="5">
        <v>6</v>
      </c>
      <c r="R4327" s="22">
        <f>Tabla1[[#This Row],[Fecha de Envío]]-Tabla1[[#This Row],[Fecha de Orden]]</f>
        <v>14</v>
      </c>
      <c r="S4327" s="24">
        <f>YEAR(Tabla1[[#This Row],[Fecha de Orden]])</f>
        <v>2023</v>
      </c>
      <c r="T4327" t="str">
        <f>VLOOKUP(Tabla1[[#This Row],[Nombre del Producto]],Tabla2[[Nombre Producto]:[Costo Unitario]],2,FALSE)</f>
        <v>Lot's O' Nuts</v>
      </c>
      <c r="U4327" t="str">
        <f>VLOOKUP(Tabla1[[#This Row],[Fábrica]],Tabla3[],4,FALSE)</f>
        <v>Arizona</v>
      </c>
    </row>
    <row r="4328" spans="1:21" x14ac:dyDescent="0.25">
      <c r="A4328" t="s">
        <v>7929</v>
      </c>
      <c r="B4328" s="3">
        <v>45114</v>
      </c>
      <c r="C4328" s="3">
        <v>45129</v>
      </c>
      <c r="D4328" t="s">
        <v>18</v>
      </c>
      <c r="E4328">
        <v>114713</v>
      </c>
      <c r="F4328" t="s">
        <v>19</v>
      </c>
      <c r="G4328" t="s">
        <v>1207</v>
      </c>
      <c r="H4328" t="s">
        <v>255</v>
      </c>
      <c r="I4328">
        <v>33012</v>
      </c>
      <c r="J4328" t="s">
        <v>22</v>
      </c>
      <c r="K4328" t="s">
        <v>66</v>
      </c>
      <c r="L4328" t="s">
        <v>33</v>
      </c>
      <c r="M4328" t="s">
        <v>34</v>
      </c>
      <c r="N4328" s="5">
        <v>25.2</v>
      </c>
      <c r="O4328" s="7">
        <v>7</v>
      </c>
      <c r="P4328" s="5">
        <v>16.8</v>
      </c>
      <c r="Q4328" s="5">
        <v>8.4</v>
      </c>
      <c r="R4328" s="22">
        <f>Tabla1[[#This Row],[Fecha de Envío]]-Tabla1[[#This Row],[Fecha de Orden]]</f>
        <v>15</v>
      </c>
      <c r="S4328" s="24">
        <f>YEAR(Tabla1[[#This Row],[Fecha de Orden]])</f>
        <v>2023</v>
      </c>
      <c r="T4328" t="str">
        <f>VLOOKUP(Tabla1[[#This Row],[Nombre del Producto]],Tabla2[[Nombre Producto]:[Costo Unitario]],2,FALSE)</f>
        <v>Lot's O' Nuts</v>
      </c>
      <c r="U4328" t="str">
        <f>VLOOKUP(Tabla1[[#This Row],[Fábrica]],Tabla3[],4,FALSE)</f>
        <v>Arizona</v>
      </c>
    </row>
    <row r="4329" spans="1:21" x14ac:dyDescent="0.25">
      <c r="A4329" t="s">
        <v>1697</v>
      </c>
      <c r="B4329" s="3">
        <v>45115</v>
      </c>
      <c r="C4329" s="3">
        <v>45131</v>
      </c>
      <c r="D4329" t="s">
        <v>18</v>
      </c>
      <c r="E4329">
        <v>155474</v>
      </c>
      <c r="F4329" t="s">
        <v>19</v>
      </c>
      <c r="G4329" t="s">
        <v>124</v>
      </c>
      <c r="H4329" t="s">
        <v>125</v>
      </c>
      <c r="I4329">
        <v>98105</v>
      </c>
      <c r="J4329" t="s">
        <v>22</v>
      </c>
      <c r="K4329" t="s">
        <v>23</v>
      </c>
      <c r="L4329" t="s">
        <v>45</v>
      </c>
      <c r="M4329" t="s">
        <v>46</v>
      </c>
      <c r="N4329" s="5">
        <v>10.47</v>
      </c>
      <c r="O4329" s="7">
        <v>3</v>
      </c>
      <c r="P4329" s="5">
        <v>7.47</v>
      </c>
      <c r="Q4329" s="5">
        <v>3</v>
      </c>
      <c r="R4329" s="22">
        <f>Tabla1[[#This Row],[Fecha de Envío]]-Tabla1[[#This Row],[Fecha de Orden]]</f>
        <v>16</v>
      </c>
      <c r="S4329" s="24">
        <f>YEAR(Tabla1[[#This Row],[Fecha de Orden]])</f>
        <v>2023</v>
      </c>
      <c r="T4329" t="str">
        <f>VLOOKUP(Tabla1[[#This Row],[Nombre del Producto]],Tabla2[[Nombre Producto]:[Costo Unitario]],2,FALSE)</f>
        <v>Lot's O' Nuts</v>
      </c>
      <c r="U4329" t="str">
        <f>VLOOKUP(Tabla1[[#This Row],[Fábrica]],Tabla3[],4,FALSE)</f>
        <v>Arizona</v>
      </c>
    </row>
    <row r="4330" spans="1:21" x14ac:dyDescent="0.25">
      <c r="A4330" t="s">
        <v>1698</v>
      </c>
      <c r="B4330" s="3">
        <v>45115</v>
      </c>
      <c r="C4330" s="3">
        <v>45131</v>
      </c>
      <c r="D4330" t="s">
        <v>18</v>
      </c>
      <c r="E4330">
        <v>155474</v>
      </c>
      <c r="F4330" t="s">
        <v>19</v>
      </c>
      <c r="G4330" t="s">
        <v>124</v>
      </c>
      <c r="H4330" t="s">
        <v>125</v>
      </c>
      <c r="I4330">
        <v>98105</v>
      </c>
      <c r="J4330" t="s">
        <v>22</v>
      </c>
      <c r="K4330" t="s">
        <v>23</v>
      </c>
      <c r="L4330" t="s">
        <v>36</v>
      </c>
      <c r="M4330" t="s">
        <v>37</v>
      </c>
      <c r="N4330" s="5">
        <v>3.25</v>
      </c>
      <c r="O4330" s="7">
        <v>1</v>
      </c>
      <c r="P4330" s="5">
        <v>2.11</v>
      </c>
      <c r="Q4330" s="5">
        <v>1.1399999999999999</v>
      </c>
      <c r="R4330" s="22">
        <f>Tabla1[[#This Row],[Fecha de Envío]]-Tabla1[[#This Row],[Fecha de Orden]]</f>
        <v>16</v>
      </c>
      <c r="S4330" s="24">
        <f>YEAR(Tabla1[[#This Row],[Fecha de Orden]])</f>
        <v>2023</v>
      </c>
      <c r="T4330" t="str">
        <f>VLOOKUP(Tabla1[[#This Row],[Nombre del Producto]],Tabla2[[Nombre Producto]:[Costo Unitario]],2,FALSE)</f>
        <v>Wicked Choccy's</v>
      </c>
      <c r="U4330" t="str">
        <f>VLOOKUP(Tabla1[[#This Row],[Fábrica]],Tabla3[],4,FALSE)</f>
        <v>Georgia</v>
      </c>
    </row>
    <row r="4331" spans="1:21" x14ac:dyDescent="0.25">
      <c r="A4331" t="s">
        <v>4293</v>
      </c>
      <c r="B4331" s="3">
        <v>45115</v>
      </c>
      <c r="C4331" s="3">
        <v>45129</v>
      </c>
      <c r="D4331" t="s">
        <v>18</v>
      </c>
      <c r="E4331">
        <v>112109</v>
      </c>
      <c r="F4331" t="s">
        <v>19</v>
      </c>
      <c r="G4331" t="s">
        <v>4294</v>
      </c>
      <c r="H4331" t="s">
        <v>203</v>
      </c>
      <c r="I4331">
        <v>80020</v>
      </c>
      <c r="J4331" t="s">
        <v>22</v>
      </c>
      <c r="K4331" t="s">
        <v>23</v>
      </c>
      <c r="L4331" t="s">
        <v>36</v>
      </c>
      <c r="M4331" t="s">
        <v>37</v>
      </c>
      <c r="N4331" s="5">
        <v>9.75</v>
      </c>
      <c r="O4331" s="7">
        <v>3</v>
      </c>
      <c r="P4331" s="5">
        <v>6.33</v>
      </c>
      <c r="Q4331" s="5">
        <v>3.42</v>
      </c>
      <c r="R4331" s="22">
        <f>Tabla1[[#This Row],[Fecha de Envío]]-Tabla1[[#This Row],[Fecha de Orden]]</f>
        <v>14</v>
      </c>
      <c r="S4331" s="24">
        <f>YEAR(Tabla1[[#This Row],[Fecha de Orden]])</f>
        <v>2023</v>
      </c>
      <c r="T4331" t="str">
        <f>VLOOKUP(Tabla1[[#This Row],[Nombre del Producto]],Tabla2[[Nombre Producto]:[Costo Unitario]],2,FALSE)</f>
        <v>Wicked Choccy's</v>
      </c>
      <c r="U4331" t="str">
        <f>VLOOKUP(Tabla1[[#This Row],[Fábrica]],Tabla3[],4,FALSE)</f>
        <v>Georgia</v>
      </c>
    </row>
    <row r="4332" spans="1:21" x14ac:dyDescent="0.25">
      <c r="A4332" t="s">
        <v>4295</v>
      </c>
      <c r="B4332" s="3">
        <v>45115</v>
      </c>
      <c r="C4332" s="3">
        <v>45129</v>
      </c>
      <c r="D4332" t="s">
        <v>18</v>
      </c>
      <c r="E4332">
        <v>112109</v>
      </c>
      <c r="F4332" t="s">
        <v>19</v>
      </c>
      <c r="G4332" t="s">
        <v>4294</v>
      </c>
      <c r="H4332" t="s">
        <v>203</v>
      </c>
      <c r="I4332">
        <v>80020</v>
      </c>
      <c r="J4332" t="s">
        <v>22</v>
      </c>
      <c r="K4332" t="s">
        <v>23</v>
      </c>
      <c r="L4332" t="s">
        <v>24</v>
      </c>
      <c r="M4332" t="s">
        <v>25</v>
      </c>
      <c r="N4332" s="5">
        <v>15</v>
      </c>
      <c r="O4332" s="7">
        <v>4</v>
      </c>
      <c r="P4332" s="5">
        <v>9.8000000000000007</v>
      </c>
      <c r="Q4332" s="5">
        <v>5.2</v>
      </c>
      <c r="R4332" s="22">
        <f>Tabla1[[#This Row],[Fecha de Envío]]-Tabla1[[#This Row],[Fecha de Orden]]</f>
        <v>14</v>
      </c>
      <c r="S4332" s="24">
        <f>YEAR(Tabla1[[#This Row],[Fecha de Orden]])</f>
        <v>2023</v>
      </c>
      <c r="T4332" t="str">
        <f>VLOOKUP(Tabla1[[#This Row],[Nombre del Producto]],Tabla2[[Nombre Producto]:[Costo Unitario]],2,FALSE)</f>
        <v>Wicked Choccy's</v>
      </c>
      <c r="U4332" t="str">
        <f>VLOOKUP(Tabla1[[#This Row],[Fábrica]],Tabla3[],4,FALSE)</f>
        <v>Georgia</v>
      </c>
    </row>
    <row r="4333" spans="1:21" x14ac:dyDescent="0.25">
      <c r="A4333" t="s">
        <v>4296</v>
      </c>
      <c r="B4333" s="3">
        <v>45115</v>
      </c>
      <c r="C4333" s="3">
        <v>45129</v>
      </c>
      <c r="D4333" t="s">
        <v>18</v>
      </c>
      <c r="E4333">
        <v>112109</v>
      </c>
      <c r="F4333" t="s">
        <v>195</v>
      </c>
      <c r="G4333" t="s">
        <v>4297</v>
      </c>
      <c r="H4333" t="s">
        <v>4298</v>
      </c>
      <c r="I4333" t="s">
        <v>4299</v>
      </c>
      <c r="J4333" t="s">
        <v>22</v>
      </c>
      <c r="K4333" t="s">
        <v>43</v>
      </c>
      <c r="L4333" t="s">
        <v>36</v>
      </c>
      <c r="M4333" t="s">
        <v>37</v>
      </c>
      <c r="N4333" s="5">
        <v>9.75</v>
      </c>
      <c r="O4333" s="7">
        <v>3</v>
      </c>
      <c r="P4333" s="5">
        <v>6.33</v>
      </c>
      <c r="Q4333" s="5">
        <v>3.42</v>
      </c>
      <c r="R4333" s="22">
        <f>Tabla1[[#This Row],[Fecha de Envío]]-Tabla1[[#This Row],[Fecha de Orden]]</f>
        <v>14</v>
      </c>
      <c r="S4333" s="24">
        <f>YEAR(Tabla1[[#This Row],[Fecha de Orden]])</f>
        <v>2023</v>
      </c>
      <c r="T4333" t="str">
        <f>VLOOKUP(Tabla1[[#This Row],[Nombre del Producto]],Tabla2[[Nombre Producto]:[Costo Unitario]],2,FALSE)</f>
        <v>Wicked Choccy's</v>
      </c>
      <c r="U4333" t="str">
        <f>VLOOKUP(Tabla1[[#This Row],[Fábrica]],Tabla3[],4,FALSE)</f>
        <v>Georgia</v>
      </c>
    </row>
    <row r="4334" spans="1:21" x14ac:dyDescent="0.25">
      <c r="A4334" t="s">
        <v>4300</v>
      </c>
      <c r="B4334" s="3">
        <v>45115</v>
      </c>
      <c r="C4334" s="3">
        <v>45129</v>
      </c>
      <c r="D4334" t="s">
        <v>18</v>
      </c>
      <c r="E4334">
        <v>112109</v>
      </c>
      <c r="F4334" t="s">
        <v>195</v>
      </c>
      <c r="G4334" t="s">
        <v>4297</v>
      </c>
      <c r="H4334" t="s">
        <v>4298</v>
      </c>
      <c r="I4334" t="s">
        <v>4299</v>
      </c>
      <c r="J4334" t="s">
        <v>22</v>
      </c>
      <c r="K4334" t="s">
        <v>43</v>
      </c>
      <c r="L4334" t="s">
        <v>24</v>
      </c>
      <c r="M4334" t="s">
        <v>25</v>
      </c>
      <c r="N4334" s="5">
        <v>33.75</v>
      </c>
      <c r="O4334" s="7">
        <v>9</v>
      </c>
      <c r="P4334" s="5">
        <v>22.05</v>
      </c>
      <c r="Q4334" s="5">
        <v>11.7</v>
      </c>
      <c r="R4334" s="22">
        <f>Tabla1[[#This Row],[Fecha de Envío]]-Tabla1[[#This Row],[Fecha de Orden]]</f>
        <v>14</v>
      </c>
      <c r="S4334" s="24">
        <f>YEAR(Tabla1[[#This Row],[Fecha de Orden]])</f>
        <v>2023</v>
      </c>
      <c r="T4334" t="str">
        <f>VLOOKUP(Tabla1[[#This Row],[Nombre del Producto]],Tabla2[[Nombre Producto]:[Costo Unitario]],2,FALSE)</f>
        <v>Wicked Choccy's</v>
      </c>
      <c r="U4334" t="str">
        <f>VLOOKUP(Tabla1[[#This Row],[Fábrica]],Tabla3[],4,FALSE)</f>
        <v>Georgia</v>
      </c>
    </row>
    <row r="4335" spans="1:21" x14ac:dyDescent="0.25">
      <c r="A4335" t="s">
        <v>7850</v>
      </c>
      <c r="B4335" s="3">
        <v>45115</v>
      </c>
      <c r="C4335" s="3">
        <v>45127</v>
      </c>
      <c r="D4335" t="s">
        <v>71</v>
      </c>
      <c r="E4335">
        <v>156685</v>
      </c>
      <c r="F4335" t="s">
        <v>19</v>
      </c>
      <c r="G4335" t="s">
        <v>122</v>
      </c>
      <c r="H4335" t="s">
        <v>42</v>
      </c>
      <c r="I4335">
        <v>76017</v>
      </c>
      <c r="J4335" t="s">
        <v>22</v>
      </c>
      <c r="K4335" t="s">
        <v>43</v>
      </c>
      <c r="L4335" t="s">
        <v>24</v>
      </c>
      <c r="M4335" t="s">
        <v>25</v>
      </c>
      <c r="N4335" s="5">
        <v>11.25</v>
      </c>
      <c r="O4335" s="7">
        <v>3</v>
      </c>
      <c r="P4335" s="5">
        <v>7.35</v>
      </c>
      <c r="Q4335" s="5">
        <v>3.9</v>
      </c>
      <c r="R4335" s="22">
        <f>Tabla1[[#This Row],[Fecha de Envío]]-Tabla1[[#This Row],[Fecha de Orden]]</f>
        <v>12</v>
      </c>
      <c r="S4335" s="24">
        <f>YEAR(Tabla1[[#This Row],[Fecha de Orden]])</f>
        <v>2023</v>
      </c>
      <c r="T4335" t="str">
        <f>VLOOKUP(Tabla1[[#This Row],[Nombre del Producto]],Tabla2[[Nombre Producto]:[Costo Unitario]],2,FALSE)</f>
        <v>Wicked Choccy's</v>
      </c>
      <c r="U4335" t="str">
        <f>VLOOKUP(Tabla1[[#This Row],[Fábrica]],Tabla3[],4,FALSE)</f>
        <v>Georgia</v>
      </c>
    </row>
    <row r="4336" spans="1:21" x14ac:dyDescent="0.25">
      <c r="A4336" t="s">
        <v>7851</v>
      </c>
      <c r="B4336" s="3">
        <v>45115</v>
      </c>
      <c r="C4336" s="3">
        <v>45127</v>
      </c>
      <c r="D4336" t="s">
        <v>71</v>
      </c>
      <c r="E4336">
        <v>156685</v>
      </c>
      <c r="F4336" t="s">
        <v>19</v>
      </c>
      <c r="G4336" t="s">
        <v>122</v>
      </c>
      <c r="H4336" t="s">
        <v>42</v>
      </c>
      <c r="I4336">
        <v>76017</v>
      </c>
      <c r="J4336" t="s">
        <v>22</v>
      </c>
      <c r="K4336" t="s">
        <v>43</v>
      </c>
      <c r="L4336" t="s">
        <v>45</v>
      </c>
      <c r="M4336" t="s">
        <v>46</v>
      </c>
      <c r="N4336" s="5">
        <v>31.41</v>
      </c>
      <c r="O4336" s="7">
        <v>9</v>
      </c>
      <c r="P4336" s="5">
        <v>22.41</v>
      </c>
      <c r="Q4336" s="5">
        <v>9</v>
      </c>
      <c r="R4336" s="22">
        <f>Tabla1[[#This Row],[Fecha de Envío]]-Tabla1[[#This Row],[Fecha de Orden]]</f>
        <v>12</v>
      </c>
      <c r="S4336" s="24">
        <f>YEAR(Tabla1[[#This Row],[Fecha de Orden]])</f>
        <v>2023</v>
      </c>
      <c r="T4336" t="str">
        <f>VLOOKUP(Tabla1[[#This Row],[Nombre del Producto]],Tabla2[[Nombre Producto]:[Costo Unitario]],2,FALSE)</f>
        <v>Lot's O' Nuts</v>
      </c>
      <c r="U4336" t="str">
        <f>VLOOKUP(Tabla1[[#This Row],[Fábrica]],Tabla3[],4,FALSE)</f>
        <v>Arizona</v>
      </c>
    </row>
    <row r="4337" spans="1:21" x14ac:dyDescent="0.25">
      <c r="A4337" t="s">
        <v>8755</v>
      </c>
      <c r="B4337" s="3">
        <v>45115</v>
      </c>
      <c r="C4337" s="3">
        <v>45129</v>
      </c>
      <c r="D4337" t="s">
        <v>18</v>
      </c>
      <c r="E4337">
        <v>152520</v>
      </c>
      <c r="F4337" t="s">
        <v>19</v>
      </c>
      <c r="G4337" t="s">
        <v>76</v>
      </c>
      <c r="H4337" t="s">
        <v>77</v>
      </c>
      <c r="I4337">
        <v>2908</v>
      </c>
      <c r="J4337" t="s">
        <v>22</v>
      </c>
      <c r="K4337" t="s">
        <v>32</v>
      </c>
      <c r="L4337" t="s">
        <v>27</v>
      </c>
      <c r="M4337" t="s">
        <v>28</v>
      </c>
      <c r="N4337" s="5">
        <v>7.2</v>
      </c>
      <c r="O4337" s="7">
        <v>2</v>
      </c>
      <c r="P4337" s="5">
        <v>5</v>
      </c>
      <c r="Q4337" s="5">
        <v>2.2000000000000002</v>
      </c>
      <c r="R4337" s="22">
        <f>Tabla1[[#This Row],[Fecha de Envío]]-Tabla1[[#This Row],[Fecha de Orden]]</f>
        <v>14</v>
      </c>
      <c r="S4337" s="24">
        <f>YEAR(Tabla1[[#This Row],[Fecha de Orden]])</f>
        <v>2023</v>
      </c>
      <c r="T4337" t="str">
        <f>VLOOKUP(Tabla1[[#This Row],[Nombre del Producto]],Tabla2[[Nombre Producto]:[Costo Unitario]],2,FALSE)</f>
        <v>Lot's O' Nuts</v>
      </c>
      <c r="U4337" t="str">
        <f>VLOOKUP(Tabla1[[#This Row],[Fábrica]],Tabla3[],4,FALSE)</f>
        <v>Arizona</v>
      </c>
    </row>
    <row r="4338" spans="1:21" x14ac:dyDescent="0.25">
      <c r="A4338" t="s">
        <v>9228</v>
      </c>
      <c r="B4338" s="3">
        <v>45115</v>
      </c>
      <c r="C4338" s="3">
        <v>45125</v>
      </c>
      <c r="D4338" t="s">
        <v>82</v>
      </c>
      <c r="E4338">
        <v>152471</v>
      </c>
      <c r="F4338" t="s">
        <v>19</v>
      </c>
      <c r="G4338" t="s">
        <v>242</v>
      </c>
      <c r="H4338" t="s">
        <v>255</v>
      </c>
      <c r="I4338">
        <v>32216</v>
      </c>
      <c r="J4338" t="s">
        <v>22</v>
      </c>
      <c r="K4338" t="s">
        <v>66</v>
      </c>
      <c r="L4338" t="s">
        <v>24</v>
      </c>
      <c r="M4338" t="s">
        <v>25</v>
      </c>
      <c r="N4338" s="5">
        <v>7.5</v>
      </c>
      <c r="O4338" s="7">
        <v>2</v>
      </c>
      <c r="P4338" s="5">
        <v>4.9000000000000004</v>
      </c>
      <c r="Q4338" s="5">
        <v>2.6</v>
      </c>
      <c r="R4338" s="22">
        <f>Tabla1[[#This Row],[Fecha de Envío]]-Tabla1[[#This Row],[Fecha de Orden]]</f>
        <v>10</v>
      </c>
      <c r="S4338" s="24">
        <f>YEAR(Tabla1[[#This Row],[Fecha de Orden]])</f>
        <v>2023</v>
      </c>
      <c r="T4338" t="str">
        <f>VLOOKUP(Tabla1[[#This Row],[Nombre del Producto]],Tabla2[[Nombre Producto]:[Costo Unitario]],2,FALSE)</f>
        <v>Wicked Choccy's</v>
      </c>
      <c r="U4338" t="str">
        <f>VLOOKUP(Tabla1[[#This Row],[Fábrica]],Tabla3[],4,FALSE)</f>
        <v>Georgia</v>
      </c>
    </row>
    <row r="4339" spans="1:21" x14ac:dyDescent="0.25">
      <c r="A4339" t="s">
        <v>4223</v>
      </c>
      <c r="B4339" s="3">
        <v>45116</v>
      </c>
      <c r="C4339" s="3">
        <v>45130</v>
      </c>
      <c r="D4339" t="s">
        <v>18</v>
      </c>
      <c r="E4339">
        <v>136329</v>
      </c>
      <c r="F4339" t="s">
        <v>19</v>
      </c>
      <c r="G4339" t="s">
        <v>30</v>
      </c>
      <c r="H4339" t="s">
        <v>31</v>
      </c>
      <c r="I4339">
        <v>10035</v>
      </c>
      <c r="J4339" t="s">
        <v>22</v>
      </c>
      <c r="K4339" t="s">
        <v>32</v>
      </c>
      <c r="L4339" t="s">
        <v>27</v>
      </c>
      <c r="M4339" t="s">
        <v>28</v>
      </c>
      <c r="N4339" s="5">
        <v>7.2</v>
      </c>
      <c r="O4339" s="7">
        <v>2</v>
      </c>
      <c r="P4339" s="5">
        <v>5</v>
      </c>
      <c r="Q4339" s="5">
        <v>2.2000000000000002</v>
      </c>
      <c r="R4339" s="22">
        <f>Tabla1[[#This Row],[Fecha de Envío]]-Tabla1[[#This Row],[Fecha de Orden]]</f>
        <v>14</v>
      </c>
      <c r="S4339" s="24">
        <f>YEAR(Tabla1[[#This Row],[Fecha de Orden]])</f>
        <v>2023</v>
      </c>
      <c r="T4339" t="str">
        <f>VLOOKUP(Tabla1[[#This Row],[Nombre del Producto]],Tabla2[[Nombre Producto]:[Costo Unitario]],2,FALSE)</f>
        <v>Lot's O' Nuts</v>
      </c>
      <c r="U4339" t="str">
        <f>VLOOKUP(Tabla1[[#This Row],[Fábrica]],Tabla3[],4,FALSE)</f>
        <v>Arizona</v>
      </c>
    </row>
    <row r="4340" spans="1:21" x14ac:dyDescent="0.25">
      <c r="A4340" t="s">
        <v>4224</v>
      </c>
      <c r="B4340" s="3">
        <v>45116</v>
      </c>
      <c r="C4340" s="3">
        <v>45130</v>
      </c>
      <c r="D4340" t="s">
        <v>18</v>
      </c>
      <c r="E4340">
        <v>136329</v>
      </c>
      <c r="F4340" t="s">
        <v>19</v>
      </c>
      <c r="G4340" t="s">
        <v>30</v>
      </c>
      <c r="H4340" t="s">
        <v>31</v>
      </c>
      <c r="I4340">
        <v>10035</v>
      </c>
      <c r="J4340" t="s">
        <v>22</v>
      </c>
      <c r="K4340" t="s">
        <v>32</v>
      </c>
      <c r="L4340" t="s">
        <v>33</v>
      </c>
      <c r="M4340" t="s">
        <v>34</v>
      </c>
      <c r="N4340" s="5">
        <v>14.4</v>
      </c>
      <c r="O4340" s="7">
        <v>4</v>
      </c>
      <c r="P4340" s="5">
        <v>9.6</v>
      </c>
      <c r="Q4340" s="5">
        <v>4.8</v>
      </c>
      <c r="R4340" s="22">
        <f>Tabla1[[#This Row],[Fecha de Envío]]-Tabla1[[#This Row],[Fecha de Orden]]</f>
        <v>14</v>
      </c>
      <c r="S4340" s="24">
        <f>YEAR(Tabla1[[#This Row],[Fecha de Orden]])</f>
        <v>2023</v>
      </c>
      <c r="T4340" t="str">
        <f>VLOOKUP(Tabla1[[#This Row],[Nombre del Producto]],Tabla2[[Nombre Producto]:[Costo Unitario]],2,FALSE)</f>
        <v>Lot's O' Nuts</v>
      </c>
      <c r="U4340" t="str">
        <f>VLOOKUP(Tabla1[[#This Row],[Fábrica]],Tabla3[],4,FALSE)</f>
        <v>Arizona</v>
      </c>
    </row>
    <row r="4341" spans="1:21" x14ac:dyDescent="0.25">
      <c r="A4341" t="s">
        <v>67</v>
      </c>
      <c r="B4341" s="3">
        <v>45117</v>
      </c>
      <c r="C4341" s="3">
        <v>45133</v>
      </c>
      <c r="D4341" t="s">
        <v>18</v>
      </c>
      <c r="E4341">
        <v>126613</v>
      </c>
      <c r="F4341" t="s">
        <v>19</v>
      </c>
      <c r="G4341" t="s">
        <v>68</v>
      </c>
      <c r="H4341" t="s">
        <v>69</v>
      </c>
      <c r="I4341">
        <v>85204</v>
      </c>
      <c r="J4341" t="s">
        <v>22</v>
      </c>
      <c r="K4341" t="s">
        <v>23</v>
      </c>
      <c r="L4341" t="s">
        <v>24</v>
      </c>
      <c r="M4341" t="s">
        <v>25</v>
      </c>
      <c r="N4341" s="5">
        <v>7.5</v>
      </c>
      <c r="O4341" s="7">
        <v>2</v>
      </c>
      <c r="P4341" s="5">
        <v>4.9000000000000004</v>
      </c>
      <c r="Q4341" s="5">
        <v>2.6</v>
      </c>
      <c r="R4341" s="22">
        <f>Tabla1[[#This Row],[Fecha de Envío]]-Tabla1[[#This Row],[Fecha de Orden]]</f>
        <v>16</v>
      </c>
      <c r="S4341" s="24">
        <f>YEAR(Tabla1[[#This Row],[Fecha de Orden]])</f>
        <v>2023</v>
      </c>
      <c r="T4341" t="str">
        <f>VLOOKUP(Tabla1[[#This Row],[Nombre del Producto]],Tabla2[[Nombre Producto]:[Costo Unitario]],2,FALSE)</f>
        <v>Wicked Choccy's</v>
      </c>
      <c r="U4341" t="str">
        <f>VLOOKUP(Tabla1[[#This Row],[Fábrica]],Tabla3[],4,FALSE)</f>
        <v>Georgia</v>
      </c>
    </row>
    <row r="4342" spans="1:21" x14ac:dyDescent="0.25">
      <c r="A4342" t="s">
        <v>3071</v>
      </c>
      <c r="B4342" s="3">
        <v>45117</v>
      </c>
      <c r="C4342" s="3">
        <v>45127</v>
      </c>
      <c r="D4342" t="s">
        <v>82</v>
      </c>
      <c r="E4342">
        <v>164924</v>
      </c>
      <c r="F4342" t="s">
        <v>19</v>
      </c>
      <c r="G4342" t="s">
        <v>144</v>
      </c>
      <c r="H4342" t="s">
        <v>101</v>
      </c>
      <c r="I4342">
        <v>19143</v>
      </c>
      <c r="J4342" t="s">
        <v>148</v>
      </c>
      <c r="K4342" t="s">
        <v>32</v>
      </c>
      <c r="L4342" t="s">
        <v>348</v>
      </c>
      <c r="M4342" t="s">
        <v>349</v>
      </c>
      <c r="N4342" s="5">
        <v>60</v>
      </c>
      <c r="O4342" s="7">
        <v>3</v>
      </c>
      <c r="P4342" s="5">
        <v>30</v>
      </c>
      <c r="Q4342" s="5">
        <v>30</v>
      </c>
      <c r="R4342" s="22">
        <f>Tabla1[[#This Row],[Fecha de Envío]]-Tabla1[[#This Row],[Fecha de Orden]]</f>
        <v>10</v>
      </c>
      <c r="S4342" s="24">
        <f>YEAR(Tabla1[[#This Row],[Fecha de Orden]])</f>
        <v>2023</v>
      </c>
      <c r="T4342" t="str">
        <f>VLOOKUP(Tabla1[[#This Row],[Nombre del Producto]],Tabla2[[Nombre Producto]:[Costo Unitario]],2,FALSE)</f>
        <v>Secret Factory</v>
      </c>
      <c r="U4342" t="str">
        <f>VLOOKUP(Tabla1[[#This Row],[Fábrica]],Tabla3[],4,FALSE)</f>
        <v>Illinois</v>
      </c>
    </row>
    <row r="4343" spans="1:21" x14ac:dyDescent="0.25">
      <c r="A4343" t="s">
        <v>5574</v>
      </c>
      <c r="B4343" s="3">
        <v>45117</v>
      </c>
      <c r="C4343" s="3">
        <v>45131</v>
      </c>
      <c r="D4343" t="s">
        <v>18</v>
      </c>
      <c r="E4343">
        <v>131149</v>
      </c>
      <c r="F4343" t="s">
        <v>19</v>
      </c>
      <c r="G4343" t="s">
        <v>186</v>
      </c>
      <c r="H4343" t="s">
        <v>42</v>
      </c>
      <c r="I4343">
        <v>75081</v>
      </c>
      <c r="J4343" t="s">
        <v>22</v>
      </c>
      <c r="K4343" t="s">
        <v>43</v>
      </c>
      <c r="L4343" t="s">
        <v>36</v>
      </c>
      <c r="M4343" t="s">
        <v>37</v>
      </c>
      <c r="N4343" s="5">
        <v>13</v>
      </c>
      <c r="O4343" s="7">
        <v>4</v>
      </c>
      <c r="P4343" s="5">
        <v>8.44</v>
      </c>
      <c r="Q4343" s="5">
        <v>4.5599999999999996</v>
      </c>
      <c r="R4343" s="22">
        <f>Tabla1[[#This Row],[Fecha de Envío]]-Tabla1[[#This Row],[Fecha de Orden]]</f>
        <v>14</v>
      </c>
      <c r="S4343" s="24">
        <f>YEAR(Tabla1[[#This Row],[Fecha de Orden]])</f>
        <v>2023</v>
      </c>
      <c r="T4343" t="str">
        <f>VLOOKUP(Tabla1[[#This Row],[Nombre del Producto]],Tabla2[[Nombre Producto]:[Costo Unitario]],2,FALSE)</f>
        <v>Wicked Choccy's</v>
      </c>
      <c r="U4343" t="str">
        <f>VLOOKUP(Tabla1[[#This Row],[Fábrica]],Tabla3[],4,FALSE)</f>
        <v>Georgia</v>
      </c>
    </row>
    <row r="4344" spans="1:21" x14ac:dyDescent="0.25">
      <c r="A4344" t="s">
        <v>5575</v>
      </c>
      <c r="B4344" s="3">
        <v>45117</v>
      </c>
      <c r="C4344" s="3">
        <v>45131</v>
      </c>
      <c r="D4344" t="s">
        <v>18</v>
      </c>
      <c r="E4344">
        <v>131149</v>
      </c>
      <c r="F4344" t="s">
        <v>19</v>
      </c>
      <c r="G4344" t="s">
        <v>186</v>
      </c>
      <c r="H4344" t="s">
        <v>42</v>
      </c>
      <c r="I4344">
        <v>75081</v>
      </c>
      <c r="J4344" t="s">
        <v>22</v>
      </c>
      <c r="K4344" t="s">
        <v>43</v>
      </c>
      <c r="L4344" t="s">
        <v>27</v>
      </c>
      <c r="M4344" t="s">
        <v>28</v>
      </c>
      <c r="N4344" s="5">
        <v>10.8</v>
      </c>
      <c r="O4344" s="7">
        <v>3</v>
      </c>
      <c r="P4344" s="5">
        <v>7.5</v>
      </c>
      <c r="Q4344" s="5">
        <v>3.3</v>
      </c>
      <c r="R4344" s="22">
        <f>Tabla1[[#This Row],[Fecha de Envío]]-Tabla1[[#This Row],[Fecha de Orden]]</f>
        <v>14</v>
      </c>
      <c r="S4344" s="24">
        <f>YEAR(Tabla1[[#This Row],[Fecha de Orden]])</f>
        <v>2023</v>
      </c>
      <c r="T4344" t="str">
        <f>VLOOKUP(Tabla1[[#This Row],[Nombre del Producto]],Tabla2[[Nombre Producto]:[Costo Unitario]],2,FALSE)</f>
        <v>Lot's O' Nuts</v>
      </c>
      <c r="U4344" t="str">
        <f>VLOOKUP(Tabla1[[#This Row],[Fábrica]],Tabla3[],4,FALSE)</f>
        <v>Arizona</v>
      </c>
    </row>
    <row r="4345" spans="1:21" x14ac:dyDescent="0.25">
      <c r="A4345" t="s">
        <v>6857</v>
      </c>
      <c r="B4345" s="3">
        <v>45117</v>
      </c>
      <c r="C4345" s="3">
        <v>45128</v>
      </c>
      <c r="D4345" t="s">
        <v>82</v>
      </c>
      <c r="E4345">
        <v>134222</v>
      </c>
      <c r="F4345" t="s">
        <v>19</v>
      </c>
      <c r="G4345" t="s">
        <v>2776</v>
      </c>
      <c r="H4345" t="s">
        <v>69</v>
      </c>
      <c r="I4345">
        <v>85364</v>
      </c>
      <c r="J4345" t="s">
        <v>22</v>
      </c>
      <c r="K4345" t="s">
        <v>23</v>
      </c>
      <c r="L4345" t="s">
        <v>45</v>
      </c>
      <c r="M4345" t="s">
        <v>46</v>
      </c>
      <c r="N4345" s="5">
        <v>20.94</v>
      </c>
      <c r="O4345" s="7">
        <v>6</v>
      </c>
      <c r="P4345" s="5">
        <v>14.94</v>
      </c>
      <c r="Q4345" s="5">
        <v>6</v>
      </c>
      <c r="R4345" s="22">
        <f>Tabla1[[#This Row],[Fecha de Envío]]-Tabla1[[#This Row],[Fecha de Orden]]</f>
        <v>11</v>
      </c>
      <c r="S4345" s="24">
        <f>YEAR(Tabla1[[#This Row],[Fecha de Orden]])</f>
        <v>2023</v>
      </c>
      <c r="T4345" t="str">
        <f>VLOOKUP(Tabla1[[#This Row],[Nombre del Producto]],Tabla2[[Nombre Producto]:[Costo Unitario]],2,FALSE)</f>
        <v>Lot's O' Nuts</v>
      </c>
      <c r="U4345" t="str">
        <f>VLOOKUP(Tabla1[[#This Row],[Fábrica]],Tabla3[],4,FALSE)</f>
        <v>Arizona</v>
      </c>
    </row>
    <row r="4346" spans="1:21" x14ac:dyDescent="0.25">
      <c r="A4346" t="s">
        <v>5196</v>
      </c>
      <c r="B4346" s="3">
        <v>45119</v>
      </c>
      <c r="C4346" s="3">
        <v>45136</v>
      </c>
      <c r="D4346" t="s">
        <v>18</v>
      </c>
      <c r="E4346">
        <v>103891</v>
      </c>
      <c r="F4346" t="s">
        <v>19</v>
      </c>
      <c r="G4346" t="s">
        <v>53</v>
      </c>
      <c r="H4346" t="s">
        <v>21</v>
      </c>
      <c r="I4346">
        <v>90008</v>
      </c>
      <c r="J4346" t="s">
        <v>22</v>
      </c>
      <c r="K4346" t="s">
        <v>23</v>
      </c>
      <c r="L4346" t="s">
        <v>36</v>
      </c>
      <c r="M4346" t="s">
        <v>37</v>
      </c>
      <c r="N4346" s="5">
        <v>19.5</v>
      </c>
      <c r="O4346" s="7">
        <v>6</v>
      </c>
      <c r="P4346" s="5">
        <v>12.66</v>
      </c>
      <c r="Q4346" s="5">
        <v>6.84</v>
      </c>
      <c r="R4346" s="22">
        <f>Tabla1[[#This Row],[Fecha de Envío]]-Tabla1[[#This Row],[Fecha de Orden]]</f>
        <v>17</v>
      </c>
      <c r="S4346" s="24">
        <f>YEAR(Tabla1[[#This Row],[Fecha de Orden]])</f>
        <v>2023</v>
      </c>
      <c r="T4346" t="str">
        <f>VLOOKUP(Tabla1[[#This Row],[Nombre del Producto]],Tabla2[[Nombre Producto]:[Costo Unitario]],2,FALSE)</f>
        <v>Wicked Choccy's</v>
      </c>
      <c r="U4346" t="str">
        <f>VLOOKUP(Tabla1[[#This Row],[Fábrica]],Tabla3[],4,FALSE)</f>
        <v>Georgia</v>
      </c>
    </row>
    <row r="4347" spans="1:21" x14ac:dyDescent="0.25">
      <c r="A4347" t="s">
        <v>732</v>
      </c>
      <c r="B4347" s="3">
        <v>45121</v>
      </c>
      <c r="C4347" s="3">
        <v>45136</v>
      </c>
      <c r="D4347" t="s">
        <v>18</v>
      </c>
      <c r="E4347">
        <v>157588</v>
      </c>
      <c r="F4347" t="s">
        <v>19</v>
      </c>
      <c r="G4347" t="s">
        <v>412</v>
      </c>
      <c r="H4347" t="s">
        <v>73</v>
      </c>
      <c r="I4347">
        <v>31907</v>
      </c>
      <c r="J4347" t="s">
        <v>22</v>
      </c>
      <c r="K4347" t="s">
        <v>66</v>
      </c>
      <c r="L4347" t="s">
        <v>33</v>
      </c>
      <c r="M4347" t="s">
        <v>34</v>
      </c>
      <c r="N4347" s="5">
        <v>3.6</v>
      </c>
      <c r="O4347" s="7">
        <v>1</v>
      </c>
      <c r="P4347" s="5">
        <v>2.4</v>
      </c>
      <c r="Q4347" s="5">
        <v>1.2</v>
      </c>
      <c r="R4347" s="22">
        <f>Tabla1[[#This Row],[Fecha de Envío]]-Tabla1[[#This Row],[Fecha de Orden]]</f>
        <v>15</v>
      </c>
      <c r="S4347" s="24">
        <f>YEAR(Tabla1[[#This Row],[Fecha de Orden]])</f>
        <v>2023</v>
      </c>
      <c r="T4347" t="str">
        <f>VLOOKUP(Tabla1[[#This Row],[Nombre del Producto]],Tabla2[[Nombre Producto]:[Costo Unitario]],2,FALSE)</f>
        <v>Lot's O' Nuts</v>
      </c>
      <c r="U4347" t="str">
        <f>VLOOKUP(Tabla1[[#This Row],[Fábrica]],Tabla3[],4,FALSE)</f>
        <v>Arizona</v>
      </c>
    </row>
    <row r="4348" spans="1:21" x14ac:dyDescent="0.25">
      <c r="A4348" t="s">
        <v>733</v>
      </c>
      <c r="B4348" s="3">
        <v>45121</v>
      </c>
      <c r="C4348" s="3">
        <v>45136</v>
      </c>
      <c r="D4348" t="s">
        <v>18</v>
      </c>
      <c r="E4348">
        <v>157588</v>
      </c>
      <c r="F4348" t="s">
        <v>19</v>
      </c>
      <c r="G4348" t="s">
        <v>412</v>
      </c>
      <c r="H4348" t="s">
        <v>73</v>
      </c>
      <c r="I4348">
        <v>31907</v>
      </c>
      <c r="J4348" t="s">
        <v>22</v>
      </c>
      <c r="K4348" t="s">
        <v>66</v>
      </c>
      <c r="L4348" t="s">
        <v>45</v>
      </c>
      <c r="M4348" t="s">
        <v>46</v>
      </c>
      <c r="N4348" s="5">
        <v>17.45</v>
      </c>
      <c r="O4348" s="7">
        <v>5</v>
      </c>
      <c r="P4348" s="5">
        <v>12.45</v>
      </c>
      <c r="Q4348" s="5">
        <v>5</v>
      </c>
      <c r="R4348" s="22">
        <f>Tabla1[[#This Row],[Fecha de Envío]]-Tabla1[[#This Row],[Fecha de Orden]]</f>
        <v>15</v>
      </c>
      <c r="S4348" s="24">
        <f>YEAR(Tabla1[[#This Row],[Fecha de Orden]])</f>
        <v>2023</v>
      </c>
      <c r="T4348" t="str">
        <f>VLOOKUP(Tabla1[[#This Row],[Nombre del Producto]],Tabla2[[Nombre Producto]:[Costo Unitario]],2,FALSE)</f>
        <v>Lot's O' Nuts</v>
      </c>
      <c r="U4348" t="str">
        <f>VLOOKUP(Tabla1[[#This Row],[Fábrica]],Tabla3[],4,FALSE)</f>
        <v>Arizona</v>
      </c>
    </row>
    <row r="4349" spans="1:21" x14ac:dyDescent="0.25">
      <c r="A4349" t="s">
        <v>1288</v>
      </c>
      <c r="B4349" s="3">
        <v>45121</v>
      </c>
      <c r="C4349" s="3">
        <v>45133</v>
      </c>
      <c r="D4349" t="s">
        <v>71</v>
      </c>
      <c r="E4349">
        <v>101966</v>
      </c>
      <c r="F4349" t="s">
        <v>19</v>
      </c>
      <c r="G4349" t="s">
        <v>159</v>
      </c>
      <c r="H4349" t="s">
        <v>42</v>
      </c>
      <c r="I4349">
        <v>77036</v>
      </c>
      <c r="J4349" t="s">
        <v>22</v>
      </c>
      <c r="K4349" t="s">
        <v>43</v>
      </c>
      <c r="L4349" t="s">
        <v>33</v>
      </c>
      <c r="M4349" t="s">
        <v>34</v>
      </c>
      <c r="N4349" s="5">
        <v>25.2</v>
      </c>
      <c r="O4349" s="7">
        <v>7</v>
      </c>
      <c r="P4349" s="5">
        <v>16.8</v>
      </c>
      <c r="Q4349" s="5">
        <v>8.4</v>
      </c>
      <c r="R4349" s="22">
        <f>Tabla1[[#This Row],[Fecha de Envío]]-Tabla1[[#This Row],[Fecha de Orden]]</f>
        <v>12</v>
      </c>
      <c r="S4349" s="24">
        <f>YEAR(Tabla1[[#This Row],[Fecha de Orden]])</f>
        <v>2023</v>
      </c>
      <c r="T4349" t="str">
        <f>VLOOKUP(Tabla1[[#This Row],[Nombre del Producto]],Tabla2[[Nombre Producto]:[Costo Unitario]],2,FALSE)</f>
        <v>Lot's O' Nuts</v>
      </c>
      <c r="U4349" t="str">
        <f>VLOOKUP(Tabla1[[#This Row],[Fábrica]],Tabla3[],4,FALSE)</f>
        <v>Arizona</v>
      </c>
    </row>
    <row r="4350" spans="1:21" x14ac:dyDescent="0.25">
      <c r="A4350" t="s">
        <v>2936</v>
      </c>
      <c r="B4350" s="3">
        <v>45121</v>
      </c>
      <c r="C4350" s="3">
        <v>45135</v>
      </c>
      <c r="D4350" t="s">
        <v>18</v>
      </c>
      <c r="E4350">
        <v>117282</v>
      </c>
      <c r="F4350" t="s">
        <v>19</v>
      </c>
      <c r="G4350" t="s">
        <v>30</v>
      </c>
      <c r="H4350" t="s">
        <v>31</v>
      </c>
      <c r="I4350">
        <v>10009</v>
      </c>
      <c r="J4350" t="s">
        <v>22</v>
      </c>
      <c r="K4350" t="s">
        <v>32</v>
      </c>
      <c r="L4350" t="s">
        <v>24</v>
      </c>
      <c r="M4350" t="s">
        <v>25</v>
      </c>
      <c r="N4350" s="5">
        <v>7.5</v>
      </c>
      <c r="O4350" s="7">
        <v>2</v>
      </c>
      <c r="P4350" s="5">
        <v>4.9000000000000004</v>
      </c>
      <c r="Q4350" s="5">
        <v>2.6</v>
      </c>
      <c r="R4350" s="22">
        <f>Tabla1[[#This Row],[Fecha de Envío]]-Tabla1[[#This Row],[Fecha de Orden]]</f>
        <v>14</v>
      </c>
      <c r="S4350" s="24">
        <f>YEAR(Tabla1[[#This Row],[Fecha de Orden]])</f>
        <v>2023</v>
      </c>
      <c r="T4350" t="str">
        <f>VLOOKUP(Tabla1[[#This Row],[Nombre del Producto]],Tabla2[[Nombre Producto]:[Costo Unitario]],2,FALSE)</f>
        <v>Wicked Choccy's</v>
      </c>
      <c r="U4350" t="str">
        <f>VLOOKUP(Tabla1[[#This Row],[Fábrica]],Tabla3[],4,FALSE)</f>
        <v>Georgia</v>
      </c>
    </row>
    <row r="4351" spans="1:21" x14ac:dyDescent="0.25">
      <c r="A4351" t="s">
        <v>3404</v>
      </c>
      <c r="B4351" s="3">
        <v>45121</v>
      </c>
      <c r="C4351" s="3">
        <v>45134</v>
      </c>
      <c r="D4351" t="s">
        <v>39</v>
      </c>
      <c r="E4351">
        <v>136924</v>
      </c>
      <c r="F4351" t="s">
        <v>19</v>
      </c>
      <c r="G4351" t="s">
        <v>244</v>
      </c>
      <c r="H4351" t="s">
        <v>69</v>
      </c>
      <c r="I4351">
        <v>85705</v>
      </c>
      <c r="J4351" t="s">
        <v>148</v>
      </c>
      <c r="K4351" t="s">
        <v>23</v>
      </c>
      <c r="L4351" t="s">
        <v>348</v>
      </c>
      <c r="M4351" t="s">
        <v>349</v>
      </c>
      <c r="N4351" s="5">
        <v>160</v>
      </c>
      <c r="O4351" s="7">
        <v>8</v>
      </c>
      <c r="P4351" s="5">
        <v>80</v>
      </c>
      <c r="Q4351" s="5">
        <v>80</v>
      </c>
      <c r="R4351" s="22">
        <f>Tabla1[[#This Row],[Fecha de Envío]]-Tabla1[[#This Row],[Fecha de Orden]]</f>
        <v>13</v>
      </c>
      <c r="S4351" s="24">
        <f>YEAR(Tabla1[[#This Row],[Fecha de Orden]])</f>
        <v>2023</v>
      </c>
      <c r="T4351" t="str">
        <f>VLOOKUP(Tabla1[[#This Row],[Nombre del Producto]],Tabla2[[Nombre Producto]:[Costo Unitario]],2,FALSE)</f>
        <v>Secret Factory</v>
      </c>
      <c r="U4351" t="str">
        <f>VLOOKUP(Tabla1[[#This Row],[Fábrica]],Tabla3[],4,FALSE)</f>
        <v>Illinois</v>
      </c>
    </row>
    <row r="4352" spans="1:21" x14ac:dyDescent="0.25">
      <c r="A4352" t="s">
        <v>4881</v>
      </c>
      <c r="B4352" s="3">
        <v>45121</v>
      </c>
      <c r="C4352" s="3">
        <v>45135</v>
      </c>
      <c r="D4352" t="s">
        <v>71</v>
      </c>
      <c r="E4352">
        <v>115483</v>
      </c>
      <c r="F4352" t="s">
        <v>19</v>
      </c>
      <c r="G4352" t="s">
        <v>766</v>
      </c>
      <c r="H4352" t="s">
        <v>42</v>
      </c>
      <c r="I4352">
        <v>75061</v>
      </c>
      <c r="J4352" t="s">
        <v>22</v>
      </c>
      <c r="K4352" t="s">
        <v>43</v>
      </c>
      <c r="L4352" t="s">
        <v>27</v>
      </c>
      <c r="M4352" t="s">
        <v>28</v>
      </c>
      <c r="N4352" s="5">
        <v>18</v>
      </c>
      <c r="O4352" s="7">
        <v>5</v>
      </c>
      <c r="P4352" s="5">
        <v>12.5</v>
      </c>
      <c r="Q4352" s="5">
        <v>5.5</v>
      </c>
      <c r="R4352" s="22">
        <f>Tabla1[[#This Row],[Fecha de Envío]]-Tabla1[[#This Row],[Fecha de Orden]]</f>
        <v>14</v>
      </c>
      <c r="S4352" s="24">
        <f>YEAR(Tabla1[[#This Row],[Fecha de Orden]])</f>
        <v>2023</v>
      </c>
      <c r="T4352" t="str">
        <f>VLOOKUP(Tabla1[[#This Row],[Nombre del Producto]],Tabla2[[Nombre Producto]:[Costo Unitario]],2,FALSE)</f>
        <v>Lot's O' Nuts</v>
      </c>
      <c r="U4352" t="str">
        <f>VLOOKUP(Tabla1[[#This Row],[Fábrica]],Tabla3[],4,FALSE)</f>
        <v>Arizona</v>
      </c>
    </row>
    <row r="4353" spans="1:21" x14ac:dyDescent="0.25">
      <c r="A4353" t="s">
        <v>7306</v>
      </c>
      <c r="B4353" s="3">
        <v>45121</v>
      </c>
      <c r="C4353" s="3">
        <v>45135</v>
      </c>
      <c r="D4353" t="s">
        <v>18</v>
      </c>
      <c r="E4353">
        <v>109953</v>
      </c>
      <c r="F4353" t="s">
        <v>19</v>
      </c>
      <c r="G4353" t="s">
        <v>20</v>
      </c>
      <c r="H4353" t="s">
        <v>21</v>
      </c>
      <c r="I4353">
        <v>94122</v>
      </c>
      <c r="J4353" t="s">
        <v>22</v>
      </c>
      <c r="K4353" t="s">
        <v>23</v>
      </c>
      <c r="L4353" t="s">
        <v>45</v>
      </c>
      <c r="M4353" t="s">
        <v>46</v>
      </c>
      <c r="N4353" s="5">
        <v>13.96</v>
      </c>
      <c r="O4353" s="7">
        <v>4</v>
      </c>
      <c r="P4353" s="5">
        <v>9.9600000000000009</v>
      </c>
      <c r="Q4353" s="5">
        <v>4</v>
      </c>
      <c r="R4353" s="22">
        <f>Tabla1[[#This Row],[Fecha de Envío]]-Tabla1[[#This Row],[Fecha de Orden]]</f>
        <v>14</v>
      </c>
      <c r="S4353" s="24">
        <f>YEAR(Tabla1[[#This Row],[Fecha de Orden]])</f>
        <v>2023</v>
      </c>
      <c r="T4353" t="str">
        <f>VLOOKUP(Tabla1[[#This Row],[Nombre del Producto]],Tabla2[[Nombre Producto]:[Costo Unitario]],2,FALSE)</f>
        <v>Lot's O' Nuts</v>
      </c>
      <c r="U4353" t="str">
        <f>VLOOKUP(Tabla1[[#This Row],[Fábrica]],Tabla3[],4,FALSE)</f>
        <v>Arizona</v>
      </c>
    </row>
    <row r="4354" spans="1:21" x14ac:dyDescent="0.25">
      <c r="A4354" t="s">
        <v>7307</v>
      </c>
      <c r="B4354" s="3">
        <v>45121</v>
      </c>
      <c r="C4354" s="3">
        <v>45135</v>
      </c>
      <c r="D4354" t="s">
        <v>18</v>
      </c>
      <c r="E4354">
        <v>109953</v>
      </c>
      <c r="F4354" t="s">
        <v>19</v>
      </c>
      <c r="G4354" t="s">
        <v>20</v>
      </c>
      <c r="H4354" t="s">
        <v>21</v>
      </c>
      <c r="I4354">
        <v>94122</v>
      </c>
      <c r="J4354" t="s">
        <v>22</v>
      </c>
      <c r="K4354" t="s">
        <v>23</v>
      </c>
      <c r="L4354" t="s">
        <v>36</v>
      </c>
      <c r="M4354" t="s">
        <v>37</v>
      </c>
      <c r="N4354" s="5">
        <v>22.75</v>
      </c>
      <c r="O4354" s="7">
        <v>7</v>
      </c>
      <c r="P4354" s="5">
        <v>14.77</v>
      </c>
      <c r="Q4354" s="5">
        <v>7.98</v>
      </c>
      <c r="R4354" s="22">
        <f>Tabla1[[#This Row],[Fecha de Envío]]-Tabla1[[#This Row],[Fecha de Orden]]</f>
        <v>14</v>
      </c>
      <c r="S4354" s="24">
        <f>YEAR(Tabla1[[#This Row],[Fecha de Orden]])</f>
        <v>2023</v>
      </c>
      <c r="T4354" t="str">
        <f>VLOOKUP(Tabla1[[#This Row],[Nombre del Producto]],Tabla2[[Nombre Producto]:[Costo Unitario]],2,FALSE)</f>
        <v>Wicked Choccy's</v>
      </c>
      <c r="U4354" t="str">
        <f>VLOOKUP(Tabla1[[#This Row],[Fábrica]],Tabla3[],4,FALSE)</f>
        <v>Georgia</v>
      </c>
    </row>
    <row r="4355" spans="1:21" x14ac:dyDescent="0.25">
      <c r="A4355" t="s">
        <v>7504</v>
      </c>
      <c r="B4355" s="3">
        <v>45121</v>
      </c>
      <c r="C4355" s="3">
        <v>45135</v>
      </c>
      <c r="D4355" t="s">
        <v>71</v>
      </c>
      <c r="E4355">
        <v>169215</v>
      </c>
      <c r="F4355" t="s">
        <v>19</v>
      </c>
      <c r="G4355" t="s">
        <v>638</v>
      </c>
      <c r="H4355" t="s">
        <v>31</v>
      </c>
      <c r="I4355">
        <v>13021</v>
      </c>
      <c r="J4355" t="s">
        <v>22</v>
      </c>
      <c r="K4355" t="s">
        <v>32</v>
      </c>
      <c r="L4355" t="s">
        <v>33</v>
      </c>
      <c r="M4355" t="s">
        <v>34</v>
      </c>
      <c r="N4355" s="5">
        <v>32.4</v>
      </c>
      <c r="O4355" s="7">
        <v>9</v>
      </c>
      <c r="P4355" s="5">
        <v>21.6</v>
      </c>
      <c r="Q4355" s="5">
        <v>10.8</v>
      </c>
      <c r="R4355" s="22">
        <f>Tabla1[[#This Row],[Fecha de Envío]]-Tabla1[[#This Row],[Fecha de Orden]]</f>
        <v>14</v>
      </c>
      <c r="S4355" s="24">
        <f>YEAR(Tabla1[[#This Row],[Fecha de Orden]])</f>
        <v>2023</v>
      </c>
      <c r="T4355" t="str">
        <f>VLOOKUP(Tabla1[[#This Row],[Nombre del Producto]],Tabla2[[Nombre Producto]:[Costo Unitario]],2,FALSE)</f>
        <v>Lot's O' Nuts</v>
      </c>
      <c r="U4355" t="str">
        <f>VLOOKUP(Tabla1[[#This Row],[Fábrica]],Tabla3[],4,FALSE)</f>
        <v>Arizona</v>
      </c>
    </row>
    <row r="4356" spans="1:21" x14ac:dyDescent="0.25">
      <c r="A4356" t="s">
        <v>7575</v>
      </c>
      <c r="B4356" s="3">
        <v>45121</v>
      </c>
      <c r="C4356" s="3">
        <v>45131</v>
      </c>
      <c r="D4356" t="s">
        <v>82</v>
      </c>
      <c r="E4356">
        <v>101378</v>
      </c>
      <c r="F4356" t="s">
        <v>19</v>
      </c>
      <c r="G4356" t="s">
        <v>285</v>
      </c>
      <c r="H4356" t="s">
        <v>522</v>
      </c>
      <c r="I4356">
        <v>35810</v>
      </c>
      <c r="J4356" t="s">
        <v>22</v>
      </c>
      <c r="K4356" t="s">
        <v>66</v>
      </c>
      <c r="L4356" t="s">
        <v>36</v>
      </c>
      <c r="M4356" t="s">
        <v>37</v>
      </c>
      <c r="N4356" s="5">
        <v>6.5</v>
      </c>
      <c r="O4356" s="7">
        <v>2</v>
      </c>
      <c r="P4356" s="5">
        <v>4.22</v>
      </c>
      <c r="Q4356" s="5">
        <v>2.2799999999999998</v>
      </c>
      <c r="R4356" s="22">
        <f>Tabla1[[#This Row],[Fecha de Envío]]-Tabla1[[#This Row],[Fecha de Orden]]</f>
        <v>10</v>
      </c>
      <c r="S4356" s="24">
        <f>YEAR(Tabla1[[#This Row],[Fecha de Orden]])</f>
        <v>2023</v>
      </c>
      <c r="T4356" t="str">
        <f>VLOOKUP(Tabla1[[#This Row],[Nombre del Producto]],Tabla2[[Nombre Producto]:[Costo Unitario]],2,FALSE)</f>
        <v>Wicked Choccy's</v>
      </c>
      <c r="U4356" t="str">
        <f>VLOOKUP(Tabla1[[#This Row],[Fábrica]],Tabla3[],4,FALSE)</f>
        <v>Georgia</v>
      </c>
    </row>
    <row r="4357" spans="1:21" x14ac:dyDescent="0.25">
      <c r="A4357" t="s">
        <v>8530</v>
      </c>
      <c r="B4357" s="3">
        <v>45121</v>
      </c>
      <c r="C4357" s="3">
        <v>45135</v>
      </c>
      <c r="D4357" t="s">
        <v>71</v>
      </c>
      <c r="E4357">
        <v>137050</v>
      </c>
      <c r="F4357" t="s">
        <v>19</v>
      </c>
      <c r="G4357" t="s">
        <v>30</v>
      </c>
      <c r="H4357" t="s">
        <v>31</v>
      </c>
      <c r="I4357">
        <v>10009</v>
      </c>
      <c r="J4357" t="s">
        <v>22</v>
      </c>
      <c r="K4357" t="s">
        <v>32</v>
      </c>
      <c r="L4357" t="s">
        <v>45</v>
      </c>
      <c r="M4357" t="s">
        <v>46</v>
      </c>
      <c r="N4357" s="5">
        <v>13.96</v>
      </c>
      <c r="O4357" s="7">
        <v>4</v>
      </c>
      <c r="P4357" s="5">
        <v>9.9600000000000009</v>
      </c>
      <c r="Q4357" s="5">
        <v>4</v>
      </c>
      <c r="R4357" s="22">
        <f>Tabla1[[#This Row],[Fecha de Envío]]-Tabla1[[#This Row],[Fecha de Orden]]</f>
        <v>14</v>
      </c>
      <c r="S4357" s="24">
        <f>YEAR(Tabla1[[#This Row],[Fecha de Orden]])</f>
        <v>2023</v>
      </c>
      <c r="T4357" t="str">
        <f>VLOOKUP(Tabla1[[#This Row],[Nombre del Producto]],Tabla2[[Nombre Producto]:[Costo Unitario]],2,FALSE)</f>
        <v>Lot's O' Nuts</v>
      </c>
      <c r="U4357" t="str">
        <f>VLOOKUP(Tabla1[[#This Row],[Fábrica]],Tabla3[],4,FALSE)</f>
        <v>Arizona</v>
      </c>
    </row>
    <row r="4358" spans="1:21" x14ac:dyDescent="0.25">
      <c r="A4358" t="s">
        <v>8531</v>
      </c>
      <c r="B4358" s="3">
        <v>45121</v>
      </c>
      <c r="C4358" s="3">
        <v>45135</v>
      </c>
      <c r="D4358" t="s">
        <v>71</v>
      </c>
      <c r="E4358">
        <v>137050</v>
      </c>
      <c r="F4358" t="s">
        <v>19</v>
      </c>
      <c r="G4358" t="s">
        <v>30</v>
      </c>
      <c r="H4358" t="s">
        <v>31</v>
      </c>
      <c r="I4358">
        <v>10009</v>
      </c>
      <c r="J4358" t="s">
        <v>22</v>
      </c>
      <c r="K4358" t="s">
        <v>32</v>
      </c>
      <c r="L4358" t="s">
        <v>27</v>
      </c>
      <c r="M4358" t="s">
        <v>28</v>
      </c>
      <c r="N4358" s="5">
        <v>7.2</v>
      </c>
      <c r="O4358" s="7">
        <v>2</v>
      </c>
      <c r="P4358" s="5">
        <v>5</v>
      </c>
      <c r="Q4358" s="5">
        <v>2.2000000000000002</v>
      </c>
      <c r="R4358" s="22">
        <f>Tabla1[[#This Row],[Fecha de Envío]]-Tabla1[[#This Row],[Fecha de Orden]]</f>
        <v>14</v>
      </c>
      <c r="S4358" s="24">
        <f>YEAR(Tabla1[[#This Row],[Fecha de Orden]])</f>
        <v>2023</v>
      </c>
      <c r="T4358" t="str">
        <f>VLOOKUP(Tabla1[[#This Row],[Nombre del Producto]],Tabla2[[Nombre Producto]:[Costo Unitario]],2,FALSE)</f>
        <v>Lot's O' Nuts</v>
      </c>
      <c r="U4358" t="str">
        <f>VLOOKUP(Tabla1[[#This Row],[Fábrica]],Tabla3[],4,FALSE)</f>
        <v>Arizona</v>
      </c>
    </row>
    <row r="4359" spans="1:21" x14ac:dyDescent="0.25">
      <c r="A4359" t="s">
        <v>8532</v>
      </c>
      <c r="B4359" s="3">
        <v>45121</v>
      </c>
      <c r="C4359" s="3">
        <v>45135</v>
      </c>
      <c r="D4359" t="s">
        <v>71</v>
      </c>
      <c r="E4359">
        <v>137050</v>
      </c>
      <c r="F4359" t="s">
        <v>19</v>
      </c>
      <c r="G4359" t="s">
        <v>30</v>
      </c>
      <c r="H4359" t="s">
        <v>31</v>
      </c>
      <c r="I4359">
        <v>10009</v>
      </c>
      <c r="J4359" t="s">
        <v>22</v>
      </c>
      <c r="K4359" t="s">
        <v>32</v>
      </c>
      <c r="L4359" t="s">
        <v>33</v>
      </c>
      <c r="M4359" t="s">
        <v>34</v>
      </c>
      <c r="N4359" s="5">
        <v>25.2</v>
      </c>
      <c r="O4359" s="7">
        <v>7</v>
      </c>
      <c r="P4359" s="5">
        <v>16.8</v>
      </c>
      <c r="Q4359" s="5">
        <v>8.4</v>
      </c>
      <c r="R4359" s="22">
        <f>Tabla1[[#This Row],[Fecha de Envío]]-Tabla1[[#This Row],[Fecha de Orden]]</f>
        <v>14</v>
      </c>
      <c r="S4359" s="24">
        <f>YEAR(Tabla1[[#This Row],[Fecha de Orden]])</f>
        <v>2023</v>
      </c>
      <c r="T4359" t="str">
        <f>VLOOKUP(Tabla1[[#This Row],[Nombre del Producto]],Tabla2[[Nombre Producto]:[Costo Unitario]],2,FALSE)</f>
        <v>Lot's O' Nuts</v>
      </c>
      <c r="U4359" t="str">
        <f>VLOOKUP(Tabla1[[#This Row],[Fábrica]],Tabla3[],4,FALSE)</f>
        <v>Arizona</v>
      </c>
    </row>
    <row r="4360" spans="1:21" x14ac:dyDescent="0.25">
      <c r="A4360" t="s">
        <v>8813</v>
      </c>
      <c r="B4360" s="3">
        <v>45121</v>
      </c>
      <c r="C4360" s="3">
        <v>45133</v>
      </c>
      <c r="D4360" t="s">
        <v>39</v>
      </c>
      <c r="E4360">
        <v>120180</v>
      </c>
      <c r="F4360" t="s">
        <v>19</v>
      </c>
      <c r="G4360" t="s">
        <v>144</v>
      </c>
      <c r="H4360" t="s">
        <v>101</v>
      </c>
      <c r="I4360">
        <v>19134</v>
      </c>
      <c r="J4360" t="s">
        <v>22</v>
      </c>
      <c r="K4360" t="s">
        <v>32</v>
      </c>
      <c r="L4360" t="s">
        <v>33</v>
      </c>
      <c r="M4360" t="s">
        <v>34</v>
      </c>
      <c r="N4360" s="5">
        <v>7.2</v>
      </c>
      <c r="O4360" s="7">
        <v>2</v>
      </c>
      <c r="P4360" s="5">
        <v>4.8</v>
      </c>
      <c r="Q4360" s="5">
        <v>2.4</v>
      </c>
      <c r="R4360" s="22">
        <f>Tabla1[[#This Row],[Fecha de Envío]]-Tabla1[[#This Row],[Fecha de Orden]]</f>
        <v>12</v>
      </c>
      <c r="S4360" s="24">
        <f>YEAR(Tabla1[[#This Row],[Fecha de Orden]])</f>
        <v>2023</v>
      </c>
      <c r="T4360" t="str">
        <f>VLOOKUP(Tabla1[[#This Row],[Nombre del Producto]],Tabla2[[Nombre Producto]:[Costo Unitario]],2,FALSE)</f>
        <v>Lot's O' Nuts</v>
      </c>
      <c r="U4360" t="str">
        <f>VLOOKUP(Tabla1[[#This Row],[Fábrica]],Tabla3[],4,FALSE)</f>
        <v>Arizona</v>
      </c>
    </row>
    <row r="4361" spans="1:21" x14ac:dyDescent="0.25">
      <c r="A4361" t="s">
        <v>5852</v>
      </c>
      <c r="B4361" s="3">
        <v>45122</v>
      </c>
      <c r="C4361" s="3">
        <v>45137</v>
      </c>
      <c r="D4361" t="s">
        <v>18</v>
      </c>
      <c r="E4361">
        <v>168095</v>
      </c>
      <c r="F4361" t="s">
        <v>19</v>
      </c>
      <c r="G4361" t="s">
        <v>168</v>
      </c>
      <c r="H4361" t="s">
        <v>62</v>
      </c>
      <c r="I4361">
        <v>97206</v>
      </c>
      <c r="J4361" t="s">
        <v>22</v>
      </c>
      <c r="K4361" t="s">
        <v>23</v>
      </c>
      <c r="L4361" t="s">
        <v>45</v>
      </c>
      <c r="M4361" t="s">
        <v>46</v>
      </c>
      <c r="N4361" s="5">
        <v>10.47</v>
      </c>
      <c r="O4361" s="7">
        <v>3</v>
      </c>
      <c r="P4361" s="5">
        <v>7.47</v>
      </c>
      <c r="Q4361" s="5">
        <v>3</v>
      </c>
      <c r="R4361" s="22">
        <f>Tabla1[[#This Row],[Fecha de Envío]]-Tabla1[[#This Row],[Fecha de Orden]]</f>
        <v>15</v>
      </c>
      <c r="S4361" s="24">
        <f>YEAR(Tabla1[[#This Row],[Fecha de Orden]])</f>
        <v>2023</v>
      </c>
      <c r="T4361" t="str">
        <f>VLOOKUP(Tabla1[[#This Row],[Nombre del Producto]],Tabla2[[Nombre Producto]:[Costo Unitario]],2,FALSE)</f>
        <v>Lot's O' Nuts</v>
      </c>
      <c r="U4361" t="str">
        <f>VLOOKUP(Tabla1[[#This Row],[Fábrica]],Tabla3[],4,FALSE)</f>
        <v>Arizona</v>
      </c>
    </row>
    <row r="4362" spans="1:21" x14ac:dyDescent="0.25">
      <c r="A4362" t="s">
        <v>5853</v>
      </c>
      <c r="B4362" s="3">
        <v>45122</v>
      </c>
      <c r="C4362" s="3">
        <v>45137</v>
      </c>
      <c r="D4362" t="s">
        <v>18</v>
      </c>
      <c r="E4362">
        <v>168095</v>
      </c>
      <c r="F4362" t="s">
        <v>19</v>
      </c>
      <c r="G4362" t="s">
        <v>168</v>
      </c>
      <c r="H4362" t="s">
        <v>62</v>
      </c>
      <c r="I4362">
        <v>97206</v>
      </c>
      <c r="J4362" t="s">
        <v>22</v>
      </c>
      <c r="K4362" t="s">
        <v>23</v>
      </c>
      <c r="L4362" t="s">
        <v>36</v>
      </c>
      <c r="M4362" t="s">
        <v>37</v>
      </c>
      <c r="N4362" s="5">
        <v>16.25</v>
      </c>
      <c r="O4362" s="7">
        <v>5</v>
      </c>
      <c r="P4362" s="5">
        <v>10.55</v>
      </c>
      <c r="Q4362" s="5">
        <v>5.7</v>
      </c>
      <c r="R4362" s="22">
        <f>Tabla1[[#This Row],[Fecha de Envío]]-Tabla1[[#This Row],[Fecha de Orden]]</f>
        <v>15</v>
      </c>
      <c r="S4362" s="24">
        <f>YEAR(Tabla1[[#This Row],[Fecha de Orden]])</f>
        <v>2023</v>
      </c>
      <c r="T4362" t="str">
        <f>VLOOKUP(Tabla1[[#This Row],[Nombre del Producto]],Tabla2[[Nombre Producto]:[Costo Unitario]],2,FALSE)</f>
        <v>Wicked Choccy's</v>
      </c>
      <c r="U4362" t="str">
        <f>VLOOKUP(Tabla1[[#This Row],[Fábrica]],Tabla3[],4,FALSE)</f>
        <v>Georgia</v>
      </c>
    </row>
    <row r="4363" spans="1:21" x14ac:dyDescent="0.25">
      <c r="A4363" t="s">
        <v>7560</v>
      </c>
      <c r="B4363" s="3">
        <v>45122</v>
      </c>
      <c r="C4363" s="3">
        <v>45138</v>
      </c>
      <c r="D4363" t="s">
        <v>18</v>
      </c>
      <c r="E4363">
        <v>122322</v>
      </c>
      <c r="F4363" t="s">
        <v>19</v>
      </c>
      <c r="G4363" t="s">
        <v>792</v>
      </c>
      <c r="H4363" t="s">
        <v>325</v>
      </c>
      <c r="I4363">
        <v>84604</v>
      </c>
      <c r="J4363" t="s">
        <v>148</v>
      </c>
      <c r="K4363" t="s">
        <v>23</v>
      </c>
      <c r="L4363" t="s">
        <v>348</v>
      </c>
      <c r="M4363" t="s">
        <v>349</v>
      </c>
      <c r="N4363" s="5">
        <v>100</v>
      </c>
      <c r="O4363" s="7">
        <v>5</v>
      </c>
      <c r="P4363" s="5">
        <v>50</v>
      </c>
      <c r="Q4363" s="5">
        <v>50</v>
      </c>
      <c r="R4363" s="22">
        <f>Tabla1[[#This Row],[Fecha de Envío]]-Tabla1[[#This Row],[Fecha de Orden]]</f>
        <v>16</v>
      </c>
      <c r="S4363" s="24">
        <f>YEAR(Tabla1[[#This Row],[Fecha de Orden]])</f>
        <v>2023</v>
      </c>
      <c r="T4363" t="str">
        <f>VLOOKUP(Tabla1[[#This Row],[Nombre del Producto]],Tabla2[[Nombre Producto]:[Costo Unitario]],2,FALSE)</f>
        <v>Secret Factory</v>
      </c>
      <c r="U4363" t="str">
        <f>VLOOKUP(Tabla1[[#This Row],[Fábrica]],Tabla3[],4,FALSE)</f>
        <v>Illinois</v>
      </c>
    </row>
    <row r="4364" spans="1:21" x14ac:dyDescent="0.25">
      <c r="A4364" t="s">
        <v>623</v>
      </c>
      <c r="B4364" s="3">
        <v>45123</v>
      </c>
      <c r="C4364" s="3">
        <v>45139</v>
      </c>
      <c r="D4364" t="s">
        <v>18</v>
      </c>
      <c r="E4364">
        <v>157000</v>
      </c>
      <c r="F4364" t="s">
        <v>19</v>
      </c>
      <c r="G4364" t="s">
        <v>624</v>
      </c>
      <c r="H4364" t="s">
        <v>42</v>
      </c>
      <c r="I4364">
        <v>75051</v>
      </c>
      <c r="J4364" t="s">
        <v>22</v>
      </c>
      <c r="K4364" t="s">
        <v>43</v>
      </c>
      <c r="L4364" t="s">
        <v>36</v>
      </c>
      <c r="M4364" t="s">
        <v>37</v>
      </c>
      <c r="N4364" s="5">
        <v>9.75</v>
      </c>
      <c r="O4364" s="7">
        <v>3</v>
      </c>
      <c r="P4364" s="5">
        <v>6.33</v>
      </c>
      <c r="Q4364" s="5">
        <v>3.42</v>
      </c>
      <c r="R4364" s="22">
        <f>Tabla1[[#This Row],[Fecha de Envío]]-Tabla1[[#This Row],[Fecha de Orden]]</f>
        <v>16</v>
      </c>
      <c r="S4364" s="24">
        <f>YEAR(Tabla1[[#This Row],[Fecha de Orden]])</f>
        <v>2023</v>
      </c>
      <c r="T4364" t="str">
        <f>VLOOKUP(Tabla1[[#This Row],[Nombre del Producto]],Tabla2[[Nombre Producto]:[Costo Unitario]],2,FALSE)</f>
        <v>Wicked Choccy's</v>
      </c>
      <c r="U4364" t="str">
        <f>VLOOKUP(Tabla1[[#This Row],[Fábrica]],Tabla3[],4,FALSE)</f>
        <v>Georgia</v>
      </c>
    </row>
    <row r="4365" spans="1:21" x14ac:dyDescent="0.25">
      <c r="A4365" t="s">
        <v>1886</v>
      </c>
      <c r="B4365" s="3">
        <v>45123</v>
      </c>
      <c r="C4365" s="3">
        <v>45138</v>
      </c>
      <c r="D4365" t="s">
        <v>18</v>
      </c>
      <c r="E4365">
        <v>100720</v>
      </c>
      <c r="F4365" t="s">
        <v>19</v>
      </c>
      <c r="G4365" t="s">
        <v>144</v>
      </c>
      <c r="H4365" t="s">
        <v>101</v>
      </c>
      <c r="I4365">
        <v>19120</v>
      </c>
      <c r="J4365" t="s">
        <v>22</v>
      </c>
      <c r="K4365" t="s">
        <v>32</v>
      </c>
      <c r="L4365" t="s">
        <v>36</v>
      </c>
      <c r="M4365" t="s">
        <v>37</v>
      </c>
      <c r="N4365" s="5">
        <v>6.5</v>
      </c>
      <c r="O4365" s="7">
        <v>2</v>
      </c>
      <c r="P4365" s="5">
        <v>4.22</v>
      </c>
      <c r="Q4365" s="5">
        <v>2.2799999999999998</v>
      </c>
      <c r="R4365" s="22">
        <f>Tabla1[[#This Row],[Fecha de Envío]]-Tabla1[[#This Row],[Fecha de Orden]]</f>
        <v>15</v>
      </c>
      <c r="S4365" s="24">
        <f>YEAR(Tabla1[[#This Row],[Fecha de Orden]])</f>
        <v>2023</v>
      </c>
      <c r="T4365" t="str">
        <f>VLOOKUP(Tabla1[[#This Row],[Nombre del Producto]],Tabla2[[Nombre Producto]:[Costo Unitario]],2,FALSE)</f>
        <v>Wicked Choccy's</v>
      </c>
      <c r="U4365" t="str">
        <f>VLOOKUP(Tabla1[[#This Row],[Fábrica]],Tabla3[],4,FALSE)</f>
        <v>Georgia</v>
      </c>
    </row>
    <row r="4366" spans="1:21" x14ac:dyDescent="0.25">
      <c r="A4366" t="s">
        <v>1887</v>
      </c>
      <c r="B4366" s="3">
        <v>45123</v>
      </c>
      <c r="C4366" s="3">
        <v>45138</v>
      </c>
      <c r="D4366" t="s">
        <v>18</v>
      </c>
      <c r="E4366">
        <v>100720</v>
      </c>
      <c r="F4366" t="s">
        <v>19</v>
      </c>
      <c r="G4366" t="s">
        <v>144</v>
      </c>
      <c r="H4366" t="s">
        <v>101</v>
      </c>
      <c r="I4366">
        <v>19120</v>
      </c>
      <c r="J4366" t="s">
        <v>22</v>
      </c>
      <c r="K4366" t="s">
        <v>32</v>
      </c>
      <c r="L4366" t="s">
        <v>27</v>
      </c>
      <c r="M4366" t="s">
        <v>28</v>
      </c>
      <c r="N4366" s="5">
        <v>10.8</v>
      </c>
      <c r="O4366" s="7">
        <v>3</v>
      </c>
      <c r="P4366" s="5">
        <v>7.5</v>
      </c>
      <c r="Q4366" s="5">
        <v>3.3</v>
      </c>
      <c r="R4366" s="22">
        <f>Tabla1[[#This Row],[Fecha de Envío]]-Tabla1[[#This Row],[Fecha de Orden]]</f>
        <v>15</v>
      </c>
      <c r="S4366" s="24">
        <f>YEAR(Tabla1[[#This Row],[Fecha de Orden]])</f>
        <v>2023</v>
      </c>
      <c r="T4366" t="str">
        <f>VLOOKUP(Tabla1[[#This Row],[Nombre del Producto]],Tabla2[[Nombre Producto]:[Costo Unitario]],2,FALSE)</f>
        <v>Lot's O' Nuts</v>
      </c>
      <c r="U4366" t="str">
        <f>VLOOKUP(Tabla1[[#This Row],[Fábrica]],Tabla3[],4,FALSE)</f>
        <v>Arizona</v>
      </c>
    </row>
    <row r="4367" spans="1:21" x14ac:dyDescent="0.25">
      <c r="A4367" t="s">
        <v>1888</v>
      </c>
      <c r="B4367" s="3">
        <v>45123</v>
      </c>
      <c r="C4367" s="3">
        <v>45138</v>
      </c>
      <c r="D4367" t="s">
        <v>18</v>
      </c>
      <c r="E4367">
        <v>100720</v>
      </c>
      <c r="F4367" t="s">
        <v>19</v>
      </c>
      <c r="G4367" t="s">
        <v>144</v>
      </c>
      <c r="H4367" t="s">
        <v>101</v>
      </c>
      <c r="I4367">
        <v>19120</v>
      </c>
      <c r="J4367" t="s">
        <v>22</v>
      </c>
      <c r="K4367" t="s">
        <v>32</v>
      </c>
      <c r="L4367" t="s">
        <v>33</v>
      </c>
      <c r="M4367" t="s">
        <v>34</v>
      </c>
      <c r="N4367" s="5">
        <v>14.4</v>
      </c>
      <c r="O4367" s="7">
        <v>4</v>
      </c>
      <c r="P4367" s="5">
        <v>9.6</v>
      </c>
      <c r="Q4367" s="5">
        <v>4.8</v>
      </c>
      <c r="R4367" s="22">
        <f>Tabla1[[#This Row],[Fecha de Envío]]-Tabla1[[#This Row],[Fecha de Orden]]</f>
        <v>15</v>
      </c>
      <c r="S4367" s="24">
        <f>YEAR(Tabla1[[#This Row],[Fecha de Orden]])</f>
        <v>2023</v>
      </c>
      <c r="T4367" t="str">
        <f>VLOOKUP(Tabla1[[#This Row],[Nombre del Producto]],Tabla2[[Nombre Producto]:[Costo Unitario]],2,FALSE)</f>
        <v>Lot's O' Nuts</v>
      </c>
      <c r="U4367" t="str">
        <f>VLOOKUP(Tabla1[[#This Row],[Fábrica]],Tabla3[],4,FALSE)</f>
        <v>Arizona</v>
      </c>
    </row>
    <row r="4368" spans="1:21" x14ac:dyDescent="0.25">
      <c r="A4368" t="s">
        <v>4225</v>
      </c>
      <c r="B4368" s="3">
        <v>45123</v>
      </c>
      <c r="C4368" s="3">
        <v>45137</v>
      </c>
      <c r="D4368" t="s">
        <v>71</v>
      </c>
      <c r="E4368">
        <v>157161</v>
      </c>
      <c r="F4368" t="s">
        <v>19</v>
      </c>
      <c r="G4368" t="s">
        <v>931</v>
      </c>
      <c r="H4368" t="s">
        <v>678</v>
      </c>
      <c r="I4368">
        <v>29203</v>
      </c>
      <c r="J4368" t="s">
        <v>22</v>
      </c>
      <c r="K4368" t="s">
        <v>66</v>
      </c>
      <c r="L4368" t="s">
        <v>24</v>
      </c>
      <c r="M4368" t="s">
        <v>25</v>
      </c>
      <c r="N4368" s="5">
        <v>11.25</v>
      </c>
      <c r="O4368" s="7">
        <v>3</v>
      </c>
      <c r="P4368" s="5">
        <v>7.35</v>
      </c>
      <c r="Q4368" s="5">
        <v>3.9</v>
      </c>
      <c r="R4368" s="22">
        <f>Tabla1[[#This Row],[Fecha de Envío]]-Tabla1[[#This Row],[Fecha de Orden]]</f>
        <v>14</v>
      </c>
      <c r="S4368" s="24">
        <f>YEAR(Tabla1[[#This Row],[Fecha de Orden]])</f>
        <v>2023</v>
      </c>
      <c r="T4368" t="str">
        <f>VLOOKUP(Tabla1[[#This Row],[Nombre del Producto]],Tabla2[[Nombre Producto]:[Costo Unitario]],2,FALSE)</f>
        <v>Wicked Choccy's</v>
      </c>
      <c r="U4368" t="str">
        <f>VLOOKUP(Tabla1[[#This Row],[Fábrica]],Tabla3[],4,FALSE)</f>
        <v>Georgia</v>
      </c>
    </row>
    <row r="4369" spans="1:21" x14ac:dyDescent="0.25">
      <c r="A4369" t="s">
        <v>4226</v>
      </c>
      <c r="B4369" s="3">
        <v>45123</v>
      </c>
      <c r="C4369" s="3">
        <v>45137</v>
      </c>
      <c r="D4369" t="s">
        <v>71</v>
      </c>
      <c r="E4369">
        <v>157161</v>
      </c>
      <c r="F4369" t="s">
        <v>19</v>
      </c>
      <c r="G4369" t="s">
        <v>931</v>
      </c>
      <c r="H4369" t="s">
        <v>678</v>
      </c>
      <c r="I4369">
        <v>29203</v>
      </c>
      <c r="J4369" t="s">
        <v>22</v>
      </c>
      <c r="K4369" t="s">
        <v>66</v>
      </c>
      <c r="L4369" t="s">
        <v>27</v>
      </c>
      <c r="M4369" t="s">
        <v>28</v>
      </c>
      <c r="N4369" s="5">
        <v>7.2</v>
      </c>
      <c r="O4369" s="7">
        <v>2</v>
      </c>
      <c r="P4369" s="5">
        <v>5</v>
      </c>
      <c r="Q4369" s="5">
        <v>2.2000000000000002</v>
      </c>
      <c r="R4369" s="22">
        <f>Tabla1[[#This Row],[Fecha de Envío]]-Tabla1[[#This Row],[Fecha de Orden]]</f>
        <v>14</v>
      </c>
      <c r="S4369" s="24">
        <f>YEAR(Tabla1[[#This Row],[Fecha de Orden]])</f>
        <v>2023</v>
      </c>
      <c r="T4369" t="str">
        <f>VLOOKUP(Tabla1[[#This Row],[Nombre del Producto]],Tabla2[[Nombre Producto]:[Costo Unitario]],2,FALSE)</f>
        <v>Lot's O' Nuts</v>
      </c>
      <c r="U4369" t="str">
        <f>VLOOKUP(Tabla1[[#This Row],[Fábrica]],Tabla3[],4,FALSE)</f>
        <v>Arizona</v>
      </c>
    </row>
    <row r="4370" spans="1:21" x14ac:dyDescent="0.25">
      <c r="A4370" t="s">
        <v>4227</v>
      </c>
      <c r="B4370" s="3">
        <v>45123</v>
      </c>
      <c r="C4370" s="3">
        <v>45137</v>
      </c>
      <c r="D4370" t="s">
        <v>71</v>
      </c>
      <c r="E4370">
        <v>157161</v>
      </c>
      <c r="F4370" t="s">
        <v>19</v>
      </c>
      <c r="G4370" t="s">
        <v>931</v>
      </c>
      <c r="H4370" t="s">
        <v>678</v>
      </c>
      <c r="I4370">
        <v>29203</v>
      </c>
      <c r="J4370" t="s">
        <v>22</v>
      </c>
      <c r="K4370" t="s">
        <v>66</v>
      </c>
      <c r="L4370" t="s">
        <v>36</v>
      </c>
      <c r="M4370" t="s">
        <v>37</v>
      </c>
      <c r="N4370" s="5">
        <v>29.25</v>
      </c>
      <c r="O4370" s="7">
        <v>9</v>
      </c>
      <c r="P4370" s="5">
        <v>18.989999999999998</v>
      </c>
      <c r="Q4370" s="5">
        <v>10.26</v>
      </c>
      <c r="R4370" s="22">
        <f>Tabla1[[#This Row],[Fecha de Envío]]-Tabla1[[#This Row],[Fecha de Orden]]</f>
        <v>14</v>
      </c>
      <c r="S4370" s="24">
        <f>YEAR(Tabla1[[#This Row],[Fecha de Orden]])</f>
        <v>2023</v>
      </c>
      <c r="T4370" t="str">
        <f>VLOOKUP(Tabla1[[#This Row],[Nombre del Producto]],Tabla2[[Nombre Producto]:[Costo Unitario]],2,FALSE)</f>
        <v>Wicked Choccy's</v>
      </c>
      <c r="U4370" t="str">
        <f>VLOOKUP(Tabla1[[#This Row],[Fábrica]],Tabla3[],4,FALSE)</f>
        <v>Georgia</v>
      </c>
    </row>
    <row r="4371" spans="1:21" x14ac:dyDescent="0.25">
      <c r="A4371" t="s">
        <v>4228</v>
      </c>
      <c r="B4371" s="3">
        <v>45123</v>
      </c>
      <c r="C4371" s="3">
        <v>45137</v>
      </c>
      <c r="D4371" t="s">
        <v>71</v>
      </c>
      <c r="E4371">
        <v>157161</v>
      </c>
      <c r="F4371" t="s">
        <v>19</v>
      </c>
      <c r="G4371" t="s">
        <v>931</v>
      </c>
      <c r="H4371" t="s">
        <v>678</v>
      </c>
      <c r="I4371">
        <v>29203</v>
      </c>
      <c r="J4371" t="s">
        <v>148</v>
      </c>
      <c r="K4371" t="s">
        <v>66</v>
      </c>
      <c r="L4371" t="s">
        <v>445</v>
      </c>
      <c r="M4371" t="s">
        <v>446</v>
      </c>
      <c r="N4371" s="5">
        <v>6.5</v>
      </c>
      <c r="O4371" s="7">
        <v>2</v>
      </c>
      <c r="P4371" s="5">
        <v>0.5</v>
      </c>
      <c r="Q4371" s="5">
        <v>6</v>
      </c>
      <c r="R4371" s="22">
        <f>Tabla1[[#This Row],[Fecha de Envío]]-Tabla1[[#This Row],[Fecha de Orden]]</f>
        <v>14</v>
      </c>
      <c r="S4371" s="24">
        <f>YEAR(Tabla1[[#This Row],[Fecha de Orden]])</f>
        <v>2023</v>
      </c>
      <c r="T4371" t="str">
        <f>VLOOKUP(Tabla1[[#This Row],[Nombre del Producto]],Tabla2[[Nombre Producto]:[Costo Unitario]],2,FALSE)</f>
        <v>The Other Factory</v>
      </c>
      <c r="U4371" t="str">
        <f>VLOOKUP(Tabla1[[#This Row],[Fábrica]],Tabla3[],4,FALSE)</f>
        <v>Tennessee</v>
      </c>
    </row>
    <row r="4372" spans="1:21" x14ac:dyDescent="0.25">
      <c r="A4372" t="s">
        <v>5854</v>
      </c>
      <c r="B4372" s="3">
        <v>45123</v>
      </c>
      <c r="C4372" s="3">
        <v>45135</v>
      </c>
      <c r="D4372" t="s">
        <v>71</v>
      </c>
      <c r="E4372">
        <v>130050</v>
      </c>
      <c r="F4372" t="s">
        <v>19</v>
      </c>
      <c r="G4372" t="s">
        <v>159</v>
      </c>
      <c r="H4372" t="s">
        <v>42</v>
      </c>
      <c r="I4372">
        <v>77036</v>
      </c>
      <c r="J4372" t="s">
        <v>22</v>
      </c>
      <c r="K4372" t="s">
        <v>43</v>
      </c>
      <c r="L4372" t="s">
        <v>33</v>
      </c>
      <c r="M4372" t="s">
        <v>34</v>
      </c>
      <c r="N4372" s="5">
        <v>10.8</v>
      </c>
      <c r="O4372" s="7">
        <v>3</v>
      </c>
      <c r="P4372" s="5">
        <v>7.2</v>
      </c>
      <c r="Q4372" s="5">
        <v>3.6</v>
      </c>
      <c r="R4372" s="22">
        <f>Tabla1[[#This Row],[Fecha de Envío]]-Tabla1[[#This Row],[Fecha de Orden]]</f>
        <v>12</v>
      </c>
      <c r="S4372" s="24">
        <f>YEAR(Tabla1[[#This Row],[Fecha de Orden]])</f>
        <v>2023</v>
      </c>
      <c r="T4372" t="str">
        <f>VLOOKUP(Tabla1[[#This Row],[Nombre del Producto]],Tabla2[[Nombre Producto]:[Costo Unitario]],2,FALSE)</f>
        <v>Lot's O' Nuts</v>
      </c>
      <c r="U4372" t="str">
        <f>VLOOKUP(Tabla1[[#This Row],[Fábrica]],Tabla3[],4,FALSE)</f>
        <v>Arizona</v>
      </c>
    </row>
    <row r="4373" spans="1:21" x14ac:dyDescent="0.25">
      <c r="A4373" t="s">
        <v>85</v>
      </c>
      <c r="B4373" s="3">
        <v>45124</v>
      </c>
      <c r="C4373" s="3">
        <v>45139</v>
      </c>
      <c r="D4373" t="s">
        <v>18</v>
      </c>
      <c r="E4373">
        <v>121671</v>
      </c>
      <c r="F4373" t="s">
        <v>19</v>
      </c>
      <c r="G4373" t="s">
        <v>86</v>
      </c>
      <c r="H4373" t="s">
        <v>87</v>
      </c>
      <c r="I4373">
        <v>65807</v>
      </c>
      <c r="J4373" t="s">
        <v>22</v>
      </c>
      <c r="K4373" t="s">
        <v>43</v>
      </c>
      <c r="L4373" t="s">
        <v>24</v>
      </c>
      <c r="M4373" t="s">
        <v>25</v>
      </c>
      <c r="N4373" s="5">
        <v>11.25</v>
      </c>
      <c r="O4373" s="7">
        <v>3</v>
      </c>
      <c r="P4373" s="5">
        <v>7.35</v>
      </c>
      <c r="Q4373" s="5">
        <v>3.9</v>
      </c>
      <c r="R4373" s="22">
        <f>Tabla1[[#This Row],[Fecha de Envío]]-Tabla1[[#This Row],[Fecha de Orden]]</f>
        <v>15</v>
      </c>
      <c r="S4373" s="24">
        <f>YEAR(Tabla1[[#This Row],[Fecha de Orden]])</f>
        <v>2023</v>
      </c>
      <c r="T4373" t="str">
        <f>VLOOKUP(Tabla1[[#This Row],[Nombre del Producto]],Tabla2[[Nombre Producto]:[Costo Unitario]],2,FALSE)</f>
        <v>Wicked Choccy's</v>
      </c>
      <c r="U4373" t="str">
        <f>VLOOKUP(Tabla1[[#This Row],[Fábrica]],Tabla3[],4,FALSE)</f>
        <v>Georgia</v>
      </c>
    </row>
    <row r="4374" spans="1:21" x14ac:dyDescent="0.25">
      <c r="A4374" t="s">
        <v>88</v>
      </c>
      <c r="B4374" s="3">
        <v>45124</v>
      </c>
      <c r="C4374" s="3">
        <v>45139</v>
      </c>
      <c r="D4374" t="s">
        <v>18</v>
      </c>
      <c r="E4374">
        <v>121671</v>
      </c>
      <c r="F4374" t="s">
        <v>19</v>
      </c>
      <c r="G4374" t="s">
        <v>86</v>
      </c>
      <c r="H4374" t="s">
        <v>87</v>
      </c>
      <c r="I4374">
        <v>65807</v>
      </c>
      <c r="J4374" t="s">
        <v>22</v>
      </c>
      <c r="K4374" t="s">
        <v>43</v>
      </c>
      <c r="L4374" t="s">
        <v>27</v>
      </c>
      <c r="M4374" t="s">
        <v>28</v>
      </c>
      <c r="N4374" s="5">
        <v>3.6</v>
      </c>
      <c r="O4374" s="7">
        <v>1</v>
      </c>
      <c r="P4374" s="5">
        <v>2.5</v>
      </c>
      <c r="Q4374" s="5">
        <v>1.1000000000000001</v>
      </c>
      <c r="R4374" s="22">
        <f>Tabla1[[#This Row],[Fecha de Envío]]-Tabla1[[#This Row],[Fecha de Orden]]</f>
        <v>15</v>
      </c>
      <c r="S4374" s="24">
        <f>YEAR(Tabla1[[#This Row],[Fecha de Orden]])</f>
        <v>2023</v>
      </c>
      <c r="T4374" t="str">
        <f>VLOOKUP(Tabla1[[#This Row],[Nombre del Producto]],Tabla2[[Nombre Producto]:[Costo Unitario]],2,FALSE)</f>
        <v>Lot's O' Nuts</v>
      </c>
      <c r="U4374" t="str">
        <f>VLOOKUP(Tabla1[[#This Row],[Fábrica]],Tabla3[],4,FALSE)</f>
        <v>Arizona</v>
      </c>
    </row>
    <row r="4375" spans="1:21" x14ac:dyDescent="0.25">
      <c r="A4375" t="s">
        <v>89</v>
      </c>
      <c r="B4375" s="3">
        <v>45124</v>
      </c>
      <c r="C4375" s="3">
        <v>45139</v>
      </c>
      <c r="D4375" t="s">
        <v>18</v>
      </c>
      <c r="E4375">
        <v>121671</v>
      </c>
      <c r="F4375" t="s">
        <v>19</v>
      </c>
      <c r="G4375" t="s">
        <v>86</v>
      </c>
      <c r="H4375" t="s">
        <v>87</v>
      </c>
      <c r="I4375">
        <v>65807</v>
      </c>
      <c r="J4375" t="s">
        <v>22</v>
      </c>
      <c r="K4375" t="s">
        <v>43</v>
      </c>
      <c r="L4375" t="s">
        <v>45</v>
      </c>
      <c r="M4375" t="s">
        <v>46</v>
      </c>
      <c r="N4375" s="5">
        <v>27.92</v>
      </c>
      <c r="O4375" s="7">
        <v>8</v>
      </c>
      <c r="P4375" s="5">
        <v>19.920000000000002</v>
      </c>
      <c r="Q4375" s="5">
        <v>8</v>
      </c>
      <c r="R4375" s="22">
        <f>Tabla1[[#This Row],[Fecha de Envío]]-Tabla1[[#This Row],[Fecha de Orden]]</f>
        <v>15</v>
      </c>
      <c r="S4375" s="24">
        <f>YEAR(Tabla1[[#This Row],[Fecha de Orden]])</f>
        <v>2023</v>
      </c>
      <c r="T4375" t="str">
        <f>VLOOKUP(Tabla1[[#This Row],[Nombre del Producto]],Tabla2[[Nombre Producto]:[Costo Unitario]],2,FALSE)</f>
        <v>Lot's O' Nuts</v>
      </c>
      <c r="U4375" t="str">
        <f>VLOOKUP(Tabla1[[#This Row],[Fábrica]],Tabla3[],4,FALSE)</f>
        <v>Arizona</v>
      </c>
    </row>
    <row r="4376" spans="1:21" x14ac:dyDescent="0.25">
      <c r="A4376" t="s">
        <v>90</v>
      </c>
      <c r="B4376" s="3">
        <v>45124</v>
      </c>
      <c r="C4376" s="3">
        <v>45139</v>
      </c>
      <c r="D4376" t="s">
        <v>18</v>
      </c>
      <c r="E4376">
        <v>121671</v>
      </c>
      <c r="F4376" t="s">
        <v>19</v>
      </c>
      <c r="G4376" t="s">
        <v>86</v>
      </c>
      <c r="H4376" t="s">
        <v>87</v>
      </c>
      <c r="I4376">
        <v>65807</v>
      </c>
      <c r="J4376" t="s">
        <v>22</v>
      </c>
      <c r="K4376" t="s">
        <v>43</v>
      </c>
      <c r="L4376" t="s">
        <v>33</v>
      </c>
      <c r="M4376" t="s">
        <v>34</v>
      </c>
      <c r="N4376" s="5">
        <v>10.8</v>
      </c>
      <c r="O4376" s="7">
        <v>3</v>
      </c>
      <c r="P4376" s="5">
        <v>7.2</v>
      </c>
      <c r="Q4376" s="5">
        <v>3.6</v>
      </c>
      <c r="R4376" s="22">
        <f>Tabla1[[#This Row],[Fecha de Envío]]-Tabla1[[#This Row],[Fecha de Orden]]</f>
        <v>15</v>
      </c>
      <c r="S4376" s="24">
        <f>YEAR(Tabla1[[#This Row],[Fecha de Orden]])</f>
        <v>2023</v>
      </c>
      <c r="T4376" t="str">
        <f>VLOOKUP(Tabla1[[#This Row],[Nombre del Producto]],Tabla2[[Nombre Producto]:[Costo Unitario]],2,FALSE)</f>
        <v>Lot's O' Nuts</v>
      </c>
      <c r="U4376" t="str">
        <f>VLOOKUP(Tabla1[[#This Row],[Fábrica]],Tabla3[],4,FALSE)</f>
        <v>Arizona</v>
      </c>
    </row>
    <row r="4377" spans="1:21" x14ac:dyDescent="0.25">
      <c r="A4377" t="s">
        <v>853</v>
      </c>
      <c r="B4377" s="3">
        <v>45124</v>
      </c>
      <c r="C4377" s="3">
        <v>45139</v>
      </c>
      <c r="D4377" t="s">
        <v>18</v>
      </c>
      <c r="E4377">
        <v>116603</v>
      </c>
      <c r="F4377" t="s">
        <v>19</v>
      </c>
      <c r="G4377" t="s">
        <v>30</v>
      </c>
      <c r="H4377" t="s">
        <v>31</v>
      </c>
      <c r="I4377">
        <v>10024</v>
      </c>
      <c r="J4377" t="s">
        <v>22</v>
      </c>
      <c r="K4377" t="s">
        <v>32</v>
      </c>
      <c r="L4377" t="s">
        <v>27</v>
      </c>
      <c r="M4377" t="s">
        <v>28</v>
      </c>
      <c r="N4377" s="5">
        <v>7.2</v>
      </c>
      <c r="O4377" s="7">
        <v>2</v>
      </c>
      <c r="P4377" s="5">
        <v>5</v>
      </c>
      <c r="Q4377" s="5">
        <v>2.2000000000000002</v>
      </c>
      <c r="R4377" s="22">
        <f>Tabla1[[#This Row],[Fecha de Envío]]-Tabla1[[#This Row],[Fecha de Orden]]</f>
        <v>15</v>
      </c>
      <c r="S4377" s="24">
        <f>YEAR(Tabla1[[#This Row],[Fecha de Orden]])</f>
        <v>2023</v>
      </c>
      <c r="T4377" t="str">
        <f>VLOOKUP(Tabla1[[#This Row],[Nombre del Producto]],Tabla2[[Nombre Producto]:[Costo Unitario]],2,FALSE)</f>
        <v>Lot's O' Nuts</v>
      </c>
      <c r="U4377" t="str">
        <f>VLOOKUP(Tabla1[[#This Row],[Fábrica]],Tabla3[],4,FALSE)</f>
        <v>Arizona</v>
      </c>
    </row>
    <row r="4378" spans="1:21" x14ac:dyDescent="0.25">
      <c r="A4378" t="s">
        <v>2684</v>
      </c>
      <c r="B4378" s="3">
        <v>45124</v>
      </c>
      <c r="C4378" s="3">
        <v>45139</v>
      </c>
      <c r="D4378" t="s">
        <v>71</v>
      </c>
      <c r="E4378">
        <v>139087</v>
      </c>
      <c r="F4378" t="s">
        <v>19</v>
      </c>
      <c r="G4378" t="s">
        <v>124</v>
      </c>
      <c r="H4378" t="s">
        <v>125</v>
      </c>
      <c r="I4378">
        <v>98105</v>
      </c>
      <c r="J4378" t="s">
        <v>22</v>
      </c>
      <c r="K4378" t="s">
        <v>23</v>
      </c>
      <c r="L4378" t="s">
        <v>36</v>
      </c>
      <c r="M4378" t="s">
        <v>37</v>
      </c>
      <c r="N4378" s="5">
        <v>9.75</v>
      </c>
      <c r="O4378" s="7">
        <v>3</v>
      </c>
      <c r="P4378" s="5">
        <v>6.33</v>
      </c>
      <c r="Q4378" s="5">
        <v>3.42</v>
      </c>
      <c r="R4378" s="22">
        <f>Tabla1[[#This Row],[Fecha de Envío]]-Tabla1[[#This Row],[Fecha de Orden]]</f>
        <v>15</v>
      </c>
      <c r="S4378" s="24">
        <f>YEAR(Tabla1[[#This Row],[Fecha de Orden]])</f>
        <v>2023</v>
      </c>
      <c r="T4378" t="str">
        <f>VLOOKUP(Tabla1[[#This Row],[Nombre del Producto]],Tabla2[[Nombre Producto]:[Costo Unitario]],2,FALSE)</f>
        <v>Wicked Choccy's</v>
      </c>
      <c r="U4378" t="str">
        <f>VLOOKUP(Tabla1[[#This Row],[Fábrica]],Tabla3[],4,FALSE)</f>
        <v>Georgia</v>
      </c>
    </row>
    <row r="4379" spans="1:21" x14ac:dyDescent="0.25">
      <c r="A4379" t="s">
        <v>2685</v>
      </c>
      <c r="B4379" s="3">
        <v>45124</v>
      </c>
      <c r="C4379" s="3">
        <v>45139</v>
      </c>
      <c r="D4379" t="s">
        <v>71</v>
      </c>
      <c r="E4379">
        <v>139087</v>
      </c>
      <c r="F4379" t="s">
        <v>19</v>
      </c>
      <c r="G4379" t="s">
        <v>124</v>
      </c>
      <c r="H4379" t="s">
        <v>125</v>
      </c>
      <c r="I4379">
        <v>98105</v>
      </c>
      <c r="J4379" t="s">
        <v>22</v>
      </c>
      <c r="K4379" t="s">
        <v>23</v>
      </c>
      <c r="L4379" t="s">
        <v>45</v>
      </c>
      <c r="M4379" t="s">
        <v>46</v>
      </c>
      <c r="N4379" s="5">
        <v>17.45</v>
      </c>
      <c r="O4379" s="7">
        <v>5</v>
      </c>
      <c r="P4379" s="5">
        <v>12.45</v>
      </c>
      <c r="Q4379" s="5">
        <v>5</v>
      </c>
      <c r="R4379" s="22">
        <f>Tabla1[[#This Row],[Fecha de Envío]]-Tabla1[[#This Row],[Fecha de Orden]]</f>
        <v>15</v>
      </c>
      <c r="S4379" s="24">
        <f>YEAR(Tabla1[[#This Row],[Fecha de Orden]])</f>
        <v>2023</v>
      </c>
      <c r="T4379" t="str">
        <f>VLOOKUP(Tabla1[[#This Row],[Nombre del Producto]],Tabla2[[Nombre Producto]:[Costo Unitario]],2,FALSE)</f>
        <v>Lot's O' Nuts</v>
      </c>
      <c r="U4379" t="str">
        <f>VLOOKUP(Tabla1[[#This Row],[Fábrica]],Tabla3[],4,FALSE)</f>
        <v>Arizona</v>
      </c>
    </row>
    <row r="4380" spans="1:21" x14ac:dyDescent="0.25">
      <c r="A4380" t="s">
        <v>2686</v>
      </c>
      <c r="B4380" s="3">
        <v>45124</v>
      </c>
      <c r="C4380" s="3">
        <v>45139</v>
      </c>
      <c r="D4380" t="s">
        <v>71</v>
      </c>
      <c r="E4380">
        <v>139087</v>
      </c>
      <c r="F4380" t="s">
        <v>19</v>
      </c>
      <c r="G4380" t="s">
        <v>124</v>
      </c>
      <c r="H4380" t="s">
        <v>125</v>
      </c>
      <c r="I4380">
        <v>98105</v>
      </c>
      <c r="J4380" t="s">
        <v>22</v>
      </c>
      <c r="K4380" t="s">
        <v>23</v>
      </c>
      <c r="L4380" t="s">
        <v>24</v>
      </c>
      <c r="M4380" t="s">
        <v>25</v>
      </c>
      <c r="N4380" s="5">
        <v>26.25</v>
      </c>
      <c r="O4380" s="7">
        <v>7</v>
      </c>
      <c r="P4380" s="5">
        <v>17.149999999999999</v>
      </c>
      <c r="Q4380" s="5">
        <v>9.1</v>
      </c>
      <c r="R4380" s="22">
        <f>Tabla1[[#This Row],[Fecha de Envío]]-Tabla1[[#This Row],[Fecha de Orden]]</f>
        <v>15</v>
      </c>
      <c r="S4380" s="24">
        <f>YEAR(Tabla1[[#This Row],[Fecha de Orden]])</f>
        <v>2023</v>
      </c>
      <c r="T4380" t="str">
        <f>VLOOKUP(Tabla1[[#This Row],[Nombre del Producto]],Tabla2[[Nombre Producto]:[Costo Unitario]],2,FALSE)</f>
        <v>Wicked Choccy's</v>
      </c>
      <c r="U4380" t="str">
        <f>VLOOKUP(Tabla1[[#This Row],[Fábrica]],Tabla3[],4,FALSE)</f>
        <v>Georgia</v>
      </c>
    </row>
    <row r="4381" spans="1:21" x14ac:dyDescent="0.25">
      <c r="A4381" t="s">
        <v>2687</v>
      </c>
      <c r="B4381" s="3">
        <v>45124</v>
      </c>
      <c r="C4381" s="3">
        <v>45139</v>
      </c>
      <c r="D4381" t="s">
        <v>71</v>
      </c>
      <c r="E4381">
        <v>139087</v>
      </c>
      <c r="F4381" t="s">
        <v>19</v>
      </c>
      <c r="G4381" t="s">
        <v>124</v>
      </c>
      <c r="H4381" t="s">
        <v>125</v>
      </c>
      <c r="I4381">
        <v>98105</v>
      </c>
      <c r="J4381" t="s">
        <v>22</v>
      </c>
      <c r="K4381" t="s">
        <v>23</v>
      </c>
      <c r="L4381" t="s">
        <v>33</v>
      </c>
      <c r="M4381" t="s">
        <v>34</v>
      </c>
      <c r="N4381" s="5">
        <v>7.2</v>
      </c>
      <c r="O4381" s="7">
        <v>2</v>
      </c>
      <c r="P4381" s="5">
        <v>4.8</v>
      </c>
      <c r="Q4381" s="5">
        <v>2.4</v>
      </c>
      <c r="R4381" s="22">
        <f>Tabla1[[#This Row],[Fecha de Envío]]-Tabla1[[#This Row],[Fecha de Orden]]</f>
        <v>15</v>
      </c>
      <c r="S4381" s="24">
        <f>YEAR(Tabla1[[#This Row],[Fecha de Orden]])</f>
        <v>2023</v>
      </c>
      <c r="T4381" t="str">
        <f>VLOOKUP(Tabla1[[#This Row],[Nombre del Producto]],Tabla2[[Nombre Producto]:[Costo Unitario]],2,FALSE)</f>
        <v>Lot's O' Nuts</v>
      </c>
      <c r="U4381" t="str">
        <f>VLOOKUP(Tabla1[[#This Row],[Fábrica]],Tabla3[],4,FALSE)</f>
        <v>Arizona</v>
      </c>
    </row>
    <row r="4382" spans="1:21" x14ac:dyDescent="0.25">
      <c r="A4382" t="s">
        <v>2688</v>
      </c>
      <c r="B4382" s="3">
        <v>45124</v>
      </c>
      <c r="C4382" s="3">
        <v>45139</v>
      </c>
      <c r="D4382" t="s">
        <v>71</v>
      </c>
      <c r="E4382">
        <v>139087</v>
      </c>
      <c r="F4382" t="s">
        <v>19</v>
      </c>
      <c r="G4382" t="s">
        <v>124</v>
      </c>
      <c r="H4382" t="s">
        <v>125</v>
      </c>
      <c r="I4382">
        <v>98105</v>
      </c>
      <c r="J4382" t="s">
        <v>22</v>
      </c>
      <c r="K4382" t="s">
        <v>23</v>
      </c>
      <c r="L4382" t="s">
        <v>27</v>
      </c>
      <c r="M4382" t="s">
        <v>28</v>
      </c>
      <c r="N4382" s="5">
        <v>7.2</v>
      </c>
      <c r="O4382" s="7">
        <v>2</v>
      </c>
      <c r="P4382" s="5">
        <v>5</v>
      </c>
      <c r="Q4382" s="5">
        <v>2.2000000000000002</v>
      </c>
      <c r="R4382" s="22">
        <f>Tabla1[[#This Row],[Fecha de Envío]]-Tabla1[[#This Row],[Fecha de Orden]]</f>
        <v>15</v>
      </c>
      <c r="S4382" s="24">
        <f>YEAR(Tabla1[[#This Row],[Fecha de Orden]])</f>
        <v>2023</v>
      </c>
      <c r="T4382" t="str">
        <f>VLOOKUP(Tabla1[[#This Row],[Nombre del Producto]],Tabla2[[Nombre Producto]:[Costo Unitario]],2,FALSE)</f>
        <v>Lot's O' Nuts</v>
      </c>
      <c r="U4382" t="str">
        <f>VLOOKUP(Tabla1[[#This Row],[Fábrica]],Tabla3[],4,FALSE)</f>
        <v>Arizona</v>
      </c>
    </row>
    <row r="4383" spans="1:21" x14ac:dyDescent="0.25">
      <c r="A4383" t="s">
        <v>5875</v>
      </c>
      <c r="B4383" s="3">
        <v>45124</v>
      </c>
      <c r="C4383" s="3">
        <v>45138</v>
      </c>
      <c r="D4383" t="s">
        <v>18</v>
      </c>
      <c r="E4383">
        <v>131835</v>
      </c>
      <c r="F4383" t="s">
        <v>19</v>
      </c>
      <c r="G4383" t="s">
        <v>3692</v>
      </c>
      <c r="H4383" t="s">
        <v>306</v>
      </c>
      <c r="I4383">
        <v>8861</v>
      </c>
      <c r="J4383" t="s">
        <v>22</v>
      </c>
      <c r="K4383" t="s">
        <v>32</v>
      </c>
      <c r="L4383" t="s">
        <v>27</v>
      </c>
      <c r="M4383" t="s">
        <v>28</v>
      </c>
      <c r="N4383" s="5">
        <v>7.2</v>
      </c>
      <c r="O4383" s="7">
        <v>2</v>
      </c>
      <c r="P4383" s="5">
        <v>5</v>
      </c>
      <c r="Q4383" s="5">
        <v>2.2000000000000002</v>
      </c>
      <c r="R4383" s="22">
        <f>Tabla1[[#This Row],[Fecha de Envío]]-Tabla1[[#This Row],[Fecha de Orden]]</f>
        <v>14</v>
      </c>
      <c r="S4383" s="24">
        <f>YEAR(Tabla1[[#This Row],[Fecha de Orden]])</f>
        <v>2023</v>
      </c>
      <c r="T4383" t="str">
        <f>VLOOKUP(Tabla1[[#This Row],[Nombre del Producto]],Tabla2[[Nombre Producto]:[Costo Unitario]],2,FALSE)</f>
        <v>Lot's O' Nuts</v>
      </c>
      <c r="U4383" t="str">
        <f>VLOOKUP(Tabla1[[#This Row],[Fábrica]],Tabla3[],4,FALSE)</f>
        <v>Arizona</v>
      </c>
    </row>
    <row r="4384" spans="1:21" x14ac:dyDescent="0.25">
      <c r="A4384" t="s">
        <v>5876</v>
      </c>
      <c r="B4384" s="3">
        <v>45124</v>
      </c>
      <c r="C4384" s="3">
        <v>45138</v>
      </c>
      <c r="D4384" t="s">
        <v>18</v>
      </c>
      <c r="E4384">
        <v>131835</v>
      </c>
      <c r="F4384" t="s">
        <v>19</v>
      </c>
      <c r="G4384" t="s">
        <v>3692</v>
      </c>
      <c r="H4384" t="s">
        <v>306</v>
      </c>
      <c r="I4384">
        <v>8861</v>
      </c>
      <c r="J4384" t="s">
        <v>22</v>
      </c>
      <c r="K4384" t="s">
        <v>32</v>
      </c>
      <c r="L4384" t="s">
        <v>24</v>
      </c>
      <c r="M4384" t="s">
        <v>25</v>
      </c>
      <c r="N4384" s="5">
        <v>3.75</v>
      </c>
      <c r="O4384" s="7">
        <v>1</v>
      </c>
      <c r="P4384" s="5">
        <v>2.4500000000000002</v>
      </c>
      <c r="Q4384" s="5">
        <v>1.3</v>
      </c>
      <c r="R4384" s="22">
        <f>Tabla1[[#This Row],[Fecha de Envío]]-Tabla1[[#This Row],[Fecha de Orden]]</f>
        <v>14</v>
      </c>
      <c r="S4384" s="24">
        <f>YEAR(Tabla1[[#This Row],[Fecha de Orden]])</f>
        <v>2023</v>
      </c>
      <c r="T4384" t="str">
        <f>VLOOKUP(Tabla1[[#This Row],[Nombre del Producto]],Tabla2[[Nombre Producto]:[Costo Unitario]],2,FALSE)</f>
        <v>Wicked Choccy's</v>
      </c>
      <c r="U4384" t="str">
        <f>VLOOKUP(Tabla1[[#This Row],[Fábrica]],Tabla3[],4,FALSE)</f>
        <v>Georgia</v>
      </c>
    </row>
    <row r="4385" spans="1:21" x14ac:dyDescent="0.25">
      <c r="A4385" t="s">
        <v>7266</v>
      </c>
      <c r="B4385" s="3">
        <v>45124</v>
      </c>
      <c r="C4385" s="3">
        <v>45139</v>
      </c>
      <c r="D4385" t="s">
        <v>18</v>
      </c>
      <c r="E4385">
        <v>101343</v>
      </c>
      <c r="F4385" t="s">
        <v>19</v>
      </c>
      <c r="G4385" t="s">
        <v>53</v>
      </c>
      <c r="H4385" t="s">
        <v>21</v>
      </c>
      <c r="I4385">
        <v>90049</v>
      </c>
      <c r="J4385" t="s">
        <v>22</v>
      </c>
      <c r="K4385" t="s">
        <v>23</v>
      </c>
      <c r="L4385" t="s">
        <v>27</v>
      </c>
      <c r="M4385" t="s">
        <v>28</v>
      </c>
      <c r="N4385" s="5">
        <v>7.2</v>
      </c>
      <c r="O4385" s="7">
        <v>2</v>
      </c>
      <c r="P4385" s="5">
        <v>5</v>
      </c>
      <c r="Q4385" s="5">
        <v>2.2000000000000002</v>
      </c>
      <c r="R4385" s="22">
        <f>Tabla1[[#This Row],[Fecha de Envío]]-Tabla1[[#This Row],[Fecha de Orden]]</f>
        <v>15</v>
      </c>
      <c r="S4385" s="24">
        <f>YEAR(Tabla1[[#This Row],[Fecha de Orden]])</f>
        <v>2023</v>
      </c>
      <c r="T4385" t="str">
        <f>VLOOKUP(Tabla1[[#This Row],[Nombre del Producto]],Tabla2[[Nombre Producto]:[Costo Unitario]],2,FALSE)</f>
        <v>Lot's O' Nuts</v>
      </c>
      <c r="U4385" t="str">
        <f>VLOOKUP(Tabla1[[#This Row],[Fábrica]],Tabla3[],4,FALSE)</f>
        <v>Arizona</v>
      </c>
    </row>
    <row r="4386" spans="1:21" x14ac:dyDescent="0.25">
      <c r="A4386" t="s">
        <v>4810</v>
      </c>
      <c r="B4386" s="3">
        <v>45125</v>
      </c>
      <c r="C4386" s="3">
        <v>45140</v>
      </c>
      <c r="D4386" t="s">
        <v>18</v>
      </c>
      <c r="E4386">
        <v>161676</v>
      </c>
      <c r="F4386" t="s">
        <v>19</v>
      </c>
      <c r="G4386" t="s">
        <v>568</v>
      </c>
      <c r="H4386" t="s">
        <v>69</v>
      </c>
      <c r="I4386">
        <v>85301</v>
      </c>
      <c r="J4386" t="s">
        <v>22</v>
      </c>
      <c r="K4386" t="s">
        <v>23</v>
      </c>
      <c r="L4386" t="s">
        <v>33</v>
      </c>
      <c r="M4386" t="s">
        <v>34</v>
      </c>
      <c r="N4386" s="5">
        <v>18</v>
      </c>
      <c r="O4386" s="7">
        <v>5</v>
      </c>
      <c r="P4386" s="5">
        <v>12</v>
      </c>
      <c r="Q4386" s="5">
        <v>6</v>
      </c>
      <c r="R4386" s="22">
        <f>Tabla1[[#This Row],[Fecha de Envío]]-Tabla1[[#This Row],[Fecha de Orden]]</f>
        <v>15</v>
      </c>
      <c r="S4386" s="24">
        <f>YEAR(Tabla1[[#This Row],[Fecha de Orden]])</f>
        <v>2023</v>
      </c>
      <c r="T4386" t="str">
        <f>VLOOKUP(Tabla1[[#This Row],[Nombre del Producto]],Tabla2[[Nombre Producto]:[Costo Unitario]],2,FALSE)</f>
        <v>Lot's O' Nuts</v>
      </c>
      <c r="U4386" t="str">
        <f>VLOOKUP(Tabla1[[#This Row],[Fábrica]],Tabla3[],4,FALSE)</f>
        <v>Arizona</v>
      </c>
    </row>
    <row r="4387" spans="1:21" x14ac:dyDescent="0.25">
      <c r="A4387" t="s">
        <v>5137</v>
      </c>
      <c r="B4387" s="3">
        <v>45125</v>
      </c>
      <c r="C4387" s="3">
        <v>45140</v>
      </c>
      <c r="D4387" t="s">
        <v>18</v>
      </c>
      <c r="E4387">
        <v>157763</v>
      </c>
      <c r="F4387" t="s">
        <v>19</v>
      </c>
      <c r="G4387" t="s">
        <v>1024</v>
      </c>
      <c r="H4387" t="s">
        <v>116</v>
      </c>
      <c r="I4387">
        <v>42104</v>
      </c>
      <c r="J4387" t="s">
        <v>22</v>
      </c>
      <c r="K4387" t="s">
        <v>66</v>
      </c>
      <c r="L4387" t="s">
        <v>24</v>
      </c>
      <c r="M4387" t="s">
        <v>25</v>
      </c>
      <c r="N4387" s="5">
        <v>3.75</v>
      </c>
      <c r="O4387" s="7">
        <v>1</v>
      </c>
      <c r="P4387" s="5">
        <v>2.4500000000000002</v>
      </c>
      <c r="Q4387" s="5">
        <v>1.3</v>
      </c>
      <c r="R4387" s="22">
        <f>Tabla1[[#This Row],[Fecha de Envío]]-Tabla1[[#This Row],[Fecha de Orden]]</f>
        <v>15</v>
      </c>
      <c r="S4387" s="24">
        <f>YEAR(Tabla1[[#This Row],[Fecha de Orden]])</f>
        <v>2023</v>
      </c>
      <c r="T4387" t="str">
        <f>VLOOKUP(Tabla1[[#This Row],[Nombre del Producto]],Tabla2[[Nombre Producto]:[Costo Unitario]],2,FALSE)</f>
        <v>Wicked Choccy's</v>
      </c>
      <c r="U4387" t="str">
        <f>VLOOKUP(Tabla1[[#This Row],[Fábrica]],Tabla3[],4,FALSE)</f>
        <v>Georgia</v>
      </c>
    </row>
    <row r="4388" spans="1:21" x14ac:dyDescent="0.25">
      <c r="A4388" t="s">
        <v>5657</v>
      </c>
      <c r="B4388" s="3">
        <v>45125</v>
      </c>
      <c r="C4388" s="3">
        <v>45141</v>
      </c>
      <c r="D4388" t="s">
        <v>18</v>
      </c>
      <c r="E4388">
        <v>114727</v>
      </c>
      <c r="F4388" t="s">
        <v>19</v>
      </c>
      <c r="G4388" t="s">
        <v>668</v>
      </c>
      <c r="H4388" t="s">
        <v>203</v>
      </c>
      <c r="I4388">
        <v>80219</v>
      </c>
      <c r="J4388" t="s">
        <v>22</v>
      </c>
      <c r="K4388" t="s">
        <v>23</v>
      </c>
      <c r="L4388" t="s">
        <v>24</v>
      </c>
      <c r="M4388" t="s">
        <v>25</v>
      </c>
      <c r="N4388" s="5">
        <v>11.25</v>
      </c>
      <c r="O4388" s="7">
        <v>3</v>
      </c>
      <c r="P4388" s="5">
        <v>7.35</v>
      </c>
      <c r="Q4388" s="5">
        <v>3.9</v>
      </c>
      <c r="R4388" s="22">
        <f>Tabla1[[#This Row],[Fecha de Envío]]-Tabla1[[#This Row],[Fecha de Orden]]</f>
        <v>16</v>
      </c>
      <c r="S4388" s="24">
        <f>YEAR(Tabla1[[#This Row],[Fecha de Orden]])</f>
        <v>2023</v>
      </c>
      <c r="T4388" t="str">
        <f>VLOOKUP(Tabla1[[#This Row],[Nombre del Producto]],Tabla2[[Nombre Producto]:[Costo Unitario]],2,FALSE)</f>
        <v>Wicked Choccy's</v>
      </c>
      <c r="U4388" t="str">
        <f>VLOOKUP(Tabla1[[#This Row],[Fábrica]],Tabla3[],4,FALSE)</f>
        <v>Georgia</v>
      </c>
    </row>
    <row r="4389" spans="1:21" x14ac:dyDescent="0.25">
      <c r="A4389" t="s">
        <v>5658</v>
      </c>
      <c r="B4389" s="3">
        <v>45125</v>
      </c>
      <c r="C4389" s="3">
        <v>45141</v>
      </c>
      <c r="D4389" t="s">
        <v>18</v>
      </c>
      <c r="E4389">
        <v>114727</v>
      </c>
      <c r="F4389" t="s">
        <v>19</v>
      </c>
      <c r="G4389" t="s">
        <v>668</v>
      </c>
      <c r="H4389" t="s">
        <v>203</v>
      </c>
      <c r="I4389">
        <v>80219</v>
      </c>
      <c r="J4389" t="s">
        <v>22</v>
      </c>
      <c r="K4389" t="s">
        <v>23</v>
      </c>
      <c r="L4389" t="s">
        <v>27</v>
      </c>
      <c r="M4389" t="s">
        <v>28</v>
      </c>
      <c r="N4389" s="5">
        <v>10.8</v>
      </c>
      <c r="O4389" s="7">
        <v>3</v>
      </c>
      <c r="P4389" s="5">
        <v>7.5</v>
      </c>
      <c r="Q4389" s="5">
        <v>3.3</v>
      </c>
      <c r="R4389" s="22">
        <f>Tabla1[[#This Row],[Fecha de Envío]]-Tabla1[[#This Row],[Fecha de Orden]]</f>
        <v>16</v>
      </c>
      <c r="S4389" s="24">
        <f>YEAR(Tabla1[[#This Row],[Fecha de Orden]])</f>
        <v>2023</v>
      </c>
      <c r="T4389" t="str">
        <f>VLOOKUP(Tabla1[[#This Row],[Nombre del Producto]],Tabla2[[Nombre Producto]:[Costo Unitario]],2,FALSE)</f>
        <v>Lot's O' Nuts</v>
      </c>
      <c r="U4389" t="str">
        <f>VLOOKUP(Tabla1[[#This Row],[Fábrica]],Tabla3[],4,FALSE)</f>
        <v>Arizona</v>
      </c>
    </row>
    <row r="4390" spans="1:21" x14ac:dyDescent="0.25">
      <c r="A4390" t="s">
        <v>5659</v>
      </c>
      <c r="B4390" s="3">
        <v>45125</v>
      </c>
      <c r="C4390" s="3">
        <v>45141</v>
      </c>
      <c r="D4390" t="s">
        <v>18</v>
      </c>
      <c r="E4390">
        <v>114727</v>
      </c>
      <c r="F4390" t="s">
        <v>19</v>
      </c>
      <c r="G4390" t="s">
        <v>668</v>
      </c>
      <c r="H4390" t="s">
        <v>203</v>
      </c>
      <c r="I4390">
        <v>80219</v>
      </c>
      <c r="J4390" t="s">
        <v>22</v>
      </c>
      <c r="K4390" t="s">
        <v>23</v>
      </c>
      <c r="L4390" t="s">
        <v>33</v>
      </c>
      <c r="M4390" t="s">
        <v>34</v>
      </c>
      <c r="N4390" s="5">
        <v>10.8</v>
      </c>
      <c r="O4390" s="7">
        <v>3</v>
      </c>
      <c r="P4390" s="5">
        <v>7.2</v>
      </c>
      <c r="Q4390" s="5">
        <v>3.6</v>
      </c>
      <c r="R4390" s="22">
        <f>Tabla1[[#This Row],[Fecha de Envío]]-Tabla1[[#This Row],[Fecha de Orden]]</f>
        <v>16</v>
      </c>
      <c r="S4390" s="24">
        <f>YEAR(Tabla1[[#This Row],[Fecha de Orden]])</f>
        <v>2023</v>
      </c>
      <c r="T4390" t="str">
        <f>VLOOKUP(Tabla1[[#This Row],[Nombre del Producto]],Tabla2[[Nombre Producto]:[Costo Unitario]],2,FALSE)</f>
        <v>Lot's O' Nuts</v>
      </c>
      <c r="U4390" t="str">
        <f>VLOOKUP(Tabla1[[#This Row],[Fábrica]],Tabla3[],4,FALSE)</f>
        <v>Arizona</v>
      </c>
    </row>
    <row r="4391" spans="1:21" x14ac:dyDescent="0.25">
      <c r="A4391" t="s">
        <v>5660</v>
      </c>
      <c r="B4391" s="3">
        <v>45125</v>
      </c>
      <c r="C4391" s="3">
        <v>45141</v>
      </c>
      <c r="D4391" t="s">
        <v>18</v>
      </c>
      <c r="E4391">
        <v>114727</v>
      </c>
      <c r="F4391" t="s">
        <v>19</v>
      </c>
      <c r="G4391" t="s">
        <v>668</v>
      </c>
      <c r="H4391" t="s">
        <v>203</v>
      </c>
      <c r="I4391">
        <v>80219</v>
      </c>
      <c r="J4391" t="s">
        <v>148</v>
      </c>
      <c r="K4391" t="s">
        <v>23</v>
      </c>
      <c r="L4391" t="s">
        <v>445</v>
      </c>
      <c r="M4391" t="s">
        <v>446</v>
      </c>
      <c r="N4391" s="5">
        <v>6.5</v>
      </c>
      <c r="O4391" s="7">
        <v>2</v>
      </c>
      <c r="P4391" s="5">
        <v>0.5</v>
      </c>
      <c r="Q4391" s="5">
        <v>6</v>
      </c>
      <c r="R4391" s="22">
        <f>Tabla1[[#This Row],[Fecha de Envío]]-Tabla1[[#This Row],[Fecha de Orden]]</f>
        <v>16</v>
      </c>
      <c r="S4391" s="24">
        <f>YEAR(Tabla1[[#This Row],[Fecha de Orden]])</f>
        <v>2023</v>
      </c>
      <c r="T4391" t="str">
        <f>VLOOKUP(Tabla1[[#This Row],[Nombre del Producto]],Tabla2[[Nombre Producto]:[Costo Unitario]],2,FALSE)</f>
        <v>The Other Factory</v>
      </c>
      <c r="U4391" t="str">
        <f>VLOOKUP(Tabla1[[#This Row],[Fábrica]],Tabla3[],4,FALSE)</f>
        <v>Tennessee</v>
      </c>
    </row>
    <row r="4392" spans="1:21" x14ac:dyDescent="0.25">
      <c r="A4392" t="s">
        <v>6696</v>
      </c>
      <c r="B4392" s="3">
        <v>45125</v>
      </c>
      <c r="C4392" s="3">
        <v>45139</v>
      </c>
      <c r="D4392" t="s">
        <v>18</v>
      </c>
      <c r="E4392">
        <v>102561</v>
      </c>
      <c r="F4392" t="s">
        <v>19</v>
      </c>
      <c r="G4392" t="s">
        <v>144</v>
      </c>
      <c r="H4392" t="s">
        <v>101</v>
      </c>
      <c r="I4392">
        <v>19140</v>
      </c>
      <c r="J4392" t="s">
        <v>22</v>
      </c>
      <c r="K4392" t="s">
        <v>32</v>
      </c>
      <c r="L4392" t="s">
        <v>45</v>
      </c>
      <c r="M4392" t="s">
        <v>46</v>
      </c>
      <c r="N4392" s="5">
        <v>27.92</v>
      </c>
      <c r="O4392" s="7">
        <v>8</v>
      </c>
      <c r="P4392" s="5">
        <v>19.920000000000002</v>
      </c>
      <c r="Q4392" s="5">
        <v>8</v>
      </c>
      <c r="R4392" s="22">
        <f>Tabla1[[#This Row],[Fecha de Envío]]-Tabla1[[#This Row],[Fecha de Orden]]</f>
        <v>14</v>
      </c>
      <c r="S4392" s="24">
        <f>YEAR(Tabla1[[#This Row],[Fecha de Orden]])</f>
        <v>2023</v>
      </c>
      <c r="T4392" t="str">
        <f>VLOOKUP(Tabla1[[#This Row],[Nombre del Producto]],Tabla2[[Nombre Producto]:[Costo Unitario]],2,FALSE)</f>
        <v>Lot's O' Nuts</v>
      </c>
      <c r="U4392" t="str">
        <f>VLOOKUP(Tabla1[[#This Row],[Fábrica]],Tabla3[],4,FALSE)</f>
        <v>Arizona</v>
      </c>
    </row>
    <row r="4393" spans="1:21" x14ac:dyDescent="0.25">
      <c r="A4393" t="s">
        <v>6697</v>
      </c>
      <c r="B4393" s="3">
        <v>45125</v>
      </c>
      <c r="C4393" s="3">
        <v>45139</v>
      </c>
      <c r="D4393" t="s">
        <v>18</v>
      </c>
      <c r="E4393">
        <v>102561</v>
      </c>
      <c r="F4393" t="s">
        <v>19</v>
      </c>
      <c r="G4393" t="s">
        <v>144</v>
      </c>
      <c r="H4393" t="s">
        <v>101</v>
      </c>
      <c r="I4393">
        <v>19140</v>
      </c>
      <c r="J4393" t="s">
        <v>22</v>
      </c>
      <c r="K4393" t="s">
        <v>32</v>
      </c>
      <c r="L4393" t="s">
        <v>27</v>
      </c>
      <c r="M4393" t="s">
        <v>28</v>
      </c>
      <c r="N4393" s="5">
        <v>14.4</v>
      </c>
      <c r="O4393" s="7">
        <v>4</v>
      </c>
      <c r="P4393" s="5">
        <v>10</v>
      </c>
      <c r="Q4393" s="5">
        <v>4.4000000000000004</v>
      </c>
      <c r="R4393" s="22">
        <f>Tabla1[[#This Row],[Fecha de Envío]]-Tabla1[[#This Row],[Fecha de Orden]]</f>
        <v>14</v>
      </c>
      <c r="S4393" s="24">
        <f>YEAR(Tabla1[[#This Row],[Fecha de Orden]])</f>
        <v>2023</v>
      </c>
      <c r="T4393" t="str">
        <f>VLOOKUP(Tabla1[[#This Row],[Nombre del Producto]],Tabla2[[Nombre Producto]:[Costo Unitario]],2,FALSE)</f>
        <v>Lot's O' Nuts</v>
      </c>
      <c r="U4393" t="str">
        <f>VLOOKUP(Tabla1[[#This Row],[Fábrica]],Tabla3[],4,FALSE)</f>
        <v>Arizona</v>
      </c>
    </row>
    <row r="4394" spans="1:21" x14ac:dyDescent="0.25">
      <c r="A4394" t="s">
        <v>6698</v>
      </c>
      <c r="B4394" s="3">
        <v>45125</v>
      </c>
      <c r="C4394" s="3">
        <v>45139</v>
      </c>
      <c r="D4394" t="s">
        <v>18</v>
      </c>
      <c r="E4394">
        <v>102561</v>
      </c>
      <c r="F4394" t="s">
        <v>19</v>
      </c>
      <c r="G4394" t="s">
        <v>144</v>
      </c>
      <c r="H4394" t="s">
        <v>101</v>
      </c>
      <c r="I4394">
        <v>19140</v>
      </c>
      <c r="J4394" t="s">
        <v>22</v>
      </c>
      <c r="K4394" t="s">
        <v>32</v>
      </c>
      <c r="L4394" t="s">
        <v>36</v>
      </c>
      <c r="M4394" t="s">
        <v>37</v>
      </c>
      <c r="N4394" s="5">
        <v>32.5</v>
      </c>
      <c r="O4394" s="7">
        <v>10</v>
      </c>
      <c r="P4394" s="5">
        <v>21.1</v>
      </c>
      <c r="Q4394" s="5">
        <v>11.4</v>
      </c>
      <c r="R4394" s="22">
        <f>Tabla1[[#This Row],[Fecha de Envío]]-Tabla1[[#This Row],[Fecha de Orden]]</f>
        <v>14</v>
      </c>
      <c r="S4394" s="24">
        <f>YEAR(Tabla1[[#This Row],[Fecha de Orden]])</f>
        <v>2023</v>
      </c>
      <c r="T4394" t="str">
        <f>VLOOKUP(Tabla1[[#This Row],[Nombre del Producto]],Tabla2[[Nombre Producto]:[Costo Unitario]],2,FALSE)</f>
        <v>Wicked Choccy's</v>
      </c>
      <c r="U4394" t="str">
        <f>VLOOKUP(Tabla1[[#This Row],[Fábrica]],Tabla3[],4,FALSE)</f>
        <v>Georgia</v>
      </c>
    </row>
    <row r="4395" spans="1:21" x14ac:dyDescent="0.25">
      <c r="A4395" t="s">
        <v>6757</v>
      </c>
      <c r="B4395" s="3">
        <v>45125</v>
      </c>
      <c r="C4395" s="3">
        <v>45139</v>
      </c>
      <c r="D4395" t="s">
        <v>18</v>
      </c>
      <c r="E4395">
        <v>162110</v>
      </c>
      <c r="F4395" t="s">
        <v>19</v>
      </c>
      <c r="G4395" t="s">
        <v>165</v>
      </c>
      <c r="H4395" t="s">
        <v>69</v>
      </c>
      <c r="I4395">
        <v>85023</v>
      </c>
      <c r="J4395" t="s">
        <v>22</v>
      </c>
      <c r="K4395" t="s">
        <v>23</v>
      </c>
      <c r="L4395" t="s">
        <v>27</v>
      </c>
      <c r="M4395" t="s">
        <v>28</v>
      </c>
      <c r="N4395" s="5">
        <v>3.6</v>
      </c>
      <c r="O4395" s="7">
        <v>1</v>
      </c>
      <c r="P4395" s="5">
        <v>2.5</v>
      </c>
      <c r="Q4395" s="5">
        <v>1.1000000000000001</v>
      </c>
      <c r="R4395" s="22">
        <f>Tabla1[[#This Row],[Fecha de Envío]]-Tabla1[[#This Row],[Fecha de Orden]]</f>
        <v>14</v>
      </c>
      <c r="S4395" s="24">
        <f>YEAR(Tabla1[[#This Row],[Fecha de Orden]])</f>
        <v>2023</v>
      </c>
      <c r="T4395" t="str">
        <f>VLOOKUP(Tabla1[[#This Row],[Nombre del Producto]],Tabla2[[Nombre Producto]:[Costo Unitario]],2,FALSE)</f>
        <v>Lot's O' Nuts</v>
      </c>
      <c r="U4395" t="str">
        <f>VLOOKUP(Tabla1[[#This Row],[Fábrica]],Tabla3[],4,FALSE)</f>
        <v>Arizona</v>
      </c>
    </row>
    <row r="4396" spans="1:21" x14ac:dyDescent="0.25">
      <c r="A4396" t="s">
        <v>8486</v>
      </c>
      <c r="B4396" s="3">
        <v>45125</v>
      </c>
      <c r="C4396" s="3">
        <v>45140</v>
      </c>
      <c r="D4396" t="s">
        <v>71</v>
      </c>
      <c r="E4396">
        <v>124681</v>
      </c>
      <c r="F4396" t="s">
        <v>19</v>
      </c>
      <c r="G4396" t="s">
        <v>186</v>
      </c>
      <c r="H4396" t="s">
        <v>42</v>
      </c>
      <c r="I4396">
        <v>75217</v>
      </c>
      <c r="J4396" t="s">
        <v>22</v>
      </c>
      <c r="K4396" t="s">
        <v>43</v>
      </c>
      <c r="L4396" t="s">
        <v>36</v>
      </c>
      <c r="M4396" t="s">
        <v>37</v>
      </c>
      <c r="N4396" s="5">
        <v>9.75</v>
      </c>
      <c r="O4396" s="7">
        <v>3</v>
      </c>
      <c r="P4396" s="5">
        <v>6.33</v>
      </c>
      <c r="Q4396" s="5">
        <v>3.42</v>
      </c>
      <c r="R4396" s="22">
        <f>Tabla1[[#This Row],[Fecha de Envío]]-Tabla1[[#This Row],[Fecha de Orden]]</f>
        <v>15</v>
      </c>
      <c r="S4396" s="24">
        <f>YEAR(Tabla1[[#This Row],[Fecha de Orden]])</f>
        <v>2023</v>
      </c>
      <c r="T4396" t="str">
        <f>VLOOKUP(Tabla1[[#This Row],[Nombre del Producto]],Tabla2[[Nombre Producto]:[Costo Unitario]],2,FALSE)</f>
        <v>Wicked Choccy's</v>
      </c>
      <c r="U4396" t="str">
        <f>VLOOKUP(Tabla1[[#This Row],[Fábrica]],Tabla3[],4,FALSE)</f>
        <v>Georgia</v>
      </c>
    </row>
    <row r="4397" spans="1:21" x14ac:dyDescent="0.25">
      <c r="A4397" t="s">
        <v>4892</v>
      </c>
      <c r="B4397" s="3">
        <v>45126</v>
      </c>
      <c r="C4397" s="3">
        <v>45142</v>
      </c>
      <c r="D4397" t="s">
        <v>18</v>
      </c>
      <c r="E4397">
        <v>163776</v>
      </c>
      <c r="F4397" t="s">
        <v>19</v>
      </c>
      <c r="G4397" t="s">
        <v>709</v>
      </c>
      <c r="H4397" t="s">
        <v>229</v>
      </c>
      <c r="I4397">
        <v>39401</v>
      </c>
      <c r="J4397" t="s">
        <v>22</v>
      </c>
      <c r="K4397" t="s">
        <v>66</v>
      </c>
      <c r="L4397" t="s">
        <v>27</v>
      </c>
      <c r="M4397" t="s">
        <v>28</v>
      </c>
      <c r="N4397" s="5">
        <v>18</v>
      </c>
      <c r="O4397" s="7">
        <v>5</v>
      </c>
      <c r="P4397" s="5">
        <v>12.5</v>
      </c>
      <c r="Q4397" s="5">
        <v>5.5</v>
      </c>
      <c r="R4397" s="22">
        <f>Tabla1[[#This Row],[Fecha de Envío]]-Tabla1[[#This Row],[Fecha de Orden]]</f>
        <v>16</v>
      </c>
      <c r="S4397" s="24">
        <f>YEAR(Tabla1[[#This Row],[Fecha de Orden]])</f>
        <v>2023</v>
      </c>
      <c r="T4397" t="str">
        <f>VLOOKUP(Tabla1[[#This Row],[Nombre del Producto]],Tabla2[[Nombre Producto]:[Costo Unitario]],2,FALSE)</f>
        <v>Lot's O' Nuts</v>
      </c>
      <c r="U4397" t="str">
        <f>VLOOKUP(Tabla1[[#This Row],[Fábrica]],Tabla3[],4,FALSE)</f>
        <v>Arizona</v>
      </c>
    </row>
    <row r="4398" spans="1:21" x14ac:dyDescent="0.25">
      <c r="A4398" t="s">
        <v>4893</v>
      </c>
      <c r="B4398" s="3">
        <v>45126</v>
      </c>
      <c r="C4398" s="3">
        <v>45142</v>
      </c>
      <c r="D4398" t="s">
        <v>18</v>
      </c>
      <c r="E4398">
        <v>163776</v>
      </c>
      <c r="F4398" t="s">
        <v>19</v>
      </c>
      <c r="G4398" t="s">
        <v>709</v>
      </c>
      <c r="H4398" t="s">
        <v>229</v>
      </c>
      <c r="I4398">
        <v>39401</v>
      </c>
      <c r="J4398" t="s">
        <v>22</v>
      </c>
      <c r="K4398" t="s">
        <v>66</v>
      </c>
      <c r="L4398" t="s">
        <v>36</v>
      </c>
      <c r="M4398" t="s">
        <v>37</v>
      </c>
      <c r="N4398" s="5">
        <v>19.5</v>
      </c>
      <c r="O4398" s="7">
        <v>6</v>
      </c>
      <c r="P4398" s="5">
        <v>12.66</v>
      </c>
      <c r="Q4398" s="5">
        <v>6.84</v>
      </c>
      <c r="R4398" s="22">
        <f>Tabla1[[#This Row],[Fecha de Envío]]-Tabla1[[#This Row],[Fecha de Orden]]</f>
        <v>16</v>
      </c>
      <c r="S4398" s="24">
        <f>YEAR(Tabla1[[#This Row],[Fecha de Orden]])</f>
        <v>2023</v>
      </c>
      <c r="T4398" t="str">
        <f>VLOOKUP(Tabla1[[#This Row],[Nombre del Producto]],Tabla2[[Nombre Producto]:[Costo Unitario]],2,FALSE)</f>
        <v>Wicked Choccy's</v>
      </c>
      <c r="U4398" t="str">
        <f>VLOOKUP(Tabla1[[#This Row],[Fábrica]],Tabla3[],4,FALSE)</f>
        <v>Georgia</v>
      </c>
    </row>
    <row r="4399" spans="1:21" x14ac:dyDescent="0.25">
      <c r="A4399" t="s">
        <v>4894</v>
      </c>
      <c r="B4399" s="3">
        <v>45126</v>
      </c>
      <c r="C4399" s="3">
        <v>45142</v>
      </c>
      <c r="D4399" t="s">
        <v>18</v>
      </c>
      <c r="E4399">
        <v>163776</v>
      </c>
      <c r="F4399" t="s">
        <v>19</v>
      </c>
      <c r="G4399" t="s">
        <v>709</v>
      </c>
      <c r="H4399" t="s">
        <v>229</v>
      </c>
      <c r="I4399">
        <v>39401</v>
      </c>
      <c r="J4399" t="s">
        <v>22</v>
      </c>
      <c r="K4399" t="s">
        <v>66</v>
      </c>
      <c r="L4399" t="s">
        <v>24</v>
      </c>
      <c r="M4399" t="s">
        <v>25</v>
      </c>
      <c r="N4399" s="5">
        <v>3.75</v>
      </c>
      <c r="O4399" s="7">
        <v>1</v>
      </c>
      <c r="P4399" s="5">
        <v>2.4500000000000002</v>
      </c>
      <c r="Q4399" s="5">
        <v>1.3</v>
      </c>
      <c r="R4399" s="22">
        <f>Tabla1[[#This Row],[Fecha de Envío]]-Tabla1[[#This Row],[Fecha de Orden]]</f>
        <v>16</v>
      </c>
      <c r="S4399" s="24">
        <f>YEAR(Tabla1[[#This Row],[Fecha de Orden]])</f>
        <v>2023</v>
      </c>
      <c r="T4399" t="str">
        <f>VLOOKUP(Tabla1[[#This Row],[Nombre del Producto]],Tabla2[[Nombre Producto]:[Costo Unitario]],2,FALSE)</f>
        <v>Wicked Choccy's</v>
      </c>
      <c r="U4399" t="str">
        <f>VLOOKUP(Tabla1[[#This Row],[Fábrica]],Tabla3[],4,FALSE)</f>
        <v>Georgia</v>
      </c>
    </row>
    <row r="4400" spans="1:21" x14ac:dyDescent="0.25">
      <c r="A4400" t="s">
        <v>4895</v>
      </c>
      <c r="B4400" s="3">
        <v>45126</v>
      </c>
      <c r="C4400" s="3">
        <v>45142</v>
      </c>
      <c r="D4400" t="s">
        <v>18</v>
      </c>
      <c r="E4400">
        <v>163776</v>
      </c>
      <c r="F4400" t="s">
        <v>19</v>
      </c>
      <c r="G4400" t="s">
        <v>709</v>
      </c>
      <c r="H4400" t="s">
        <v>229</v>
      </c>
      <c r="I4400">
        <v>39401</v>
      </c>
      <c r="J4400" t="s">
        <v>22</v>
      </c>
      <c r="K4400" t="s">
        <v>66</v>
      </c>
      <c r="L4400" t="s">
        <v>45</v>
      </c>
      <c r="M4400" t="s">
        <v>46</v>
      </c>
      <c r="N4400" s="5">
        <v>6.98</v>
      </c>
      <c r="O4400" s="7">
        <v>2</v>
      </c>
      <c r="P4400" s="5">
        <v>4.9800000000000004</v>
      </c>
      <c r="Q4400" s="5">
        <v>2</v>
      </c>
      <c r="R4400" s="22">
        <f>Tabla1[[#This Row],[Fecha de Envío]]-Tabla1[[#This Row],[Fecha de Orden]]</f>
        <v>16</v>
      </c>
      <c r="S4400" s="24">
        <f>YEAR(Tabla1[[#This Row],[Fecha de Orden]])</f>
        <v>2023</v>
      </c>
      <c r="T4400" t="str">
        <f>VLOOKUP(Tabla1[[#This Row],[Nombre del Producto]],Tabla2[[Nombre Producto]:[Costo Unitario]],2,FALSE)</f>
        <v>Lot's O' Nuts</v>
      </c>
      <c r="U4400" t="str">
        <f>VLOOKUP(Tabla1[[#This Row],[Fábrica]],Tabla3[],4,FALSE)</f>
        <v>Arizona</v>
      </c>
    </row>
    <row r="4401" spans="1:21" x14ac:dyDescent="0.25">
      <c r="A4401" t="s">
        <v>8712</v>
      </c>
      <c r="B4401" s="3">
        <v>45126</v>
      </c>
      <c r="C4401" s="3">
        <v>45138</v>
      </c>
      <c r="D4401" t="s">
        <v>39</v>
      </c>
      <c r="E4401">
        <v>157217</v>
      </c>
      <c r="F4401" t="s">
        <v>19</v>
      </c>
      <c r="G4401" t="s">
        <v>20</v>
      </c>
      <c r="H4401" t="s">
        <v>21</v>
      </c>
      <c r="I4401">
        <v>94110</v>
      </c>
      <c r="J4401" t="s">
        <v>22</v>
      </c>
      <c r="K4401" t="s">
        <v>23</v>
      </c>
      <c r="L4401" t="s">
        <v>33</v>
      </c>
      <c r="M4401" t="s">
        <v>34</v>
      </c>
      <c r="N4401" s="5">
        <v>10.8</v>
      </c>
      <c r="O4401" s="7">
        <v>3</v>
      </c>
      <c r="P4401" s="5">
        <v>7.2</v>
      </c>
      <c r="Q4401" s="5">
        <v>3.6</v>
      </c>
      <c r="R4401" s="22">
        <f>Tabla1[[#This Row],[Fecha de Envío]]-Tabla1[[#This Row],[Fecha de Orden]]</f>
        <v>12</v>
      </c>
      <c r="S4401" s="24">
        <f>YEAR(Tabla1[[#This Row],[Fecha de Orden]])</f>
        <v>2023</v>
      </c>
      <c r="T4401" t="str">
        <f>VLOOKUP(Tabla1[[#This Row],[Nombre del Producto]],Tabla2[[Nombre Producto]:[Costo Unitario]],2,FALSE)</f>
        <v>Lot's O' Nuts</v>
      </c>
      <c r="U4401" t="str">
        <f>VLOOKUP(Tabla1[[#This Row],[Fábrica]],Tabla3[],4,FALSE)</f>
        <v>Arizona</v>
      </c>
    </row>
    <row r="4402" spans="1:21" x14ac:dyDescent="0.25">
      <c r="A4402" t="s">
        <v>8713</v>
      </c>
      <c r="B4402" s="3">
        <v>45126</v>
      </c>
      <c r="C4402" s="3">
        <v>45138</v>
      </c>
      <c r="D4402" t="s">
        <v>39</v>
      </c>
      <c r="E4402">
        <v>157217</v>
      </c>
      <c r="F4402" t="s">
        <v>19</v>
      </c>
      <c r="G4402" t="s">
        <v>20</v>
      </c>
      <c r="H4402" t="s">
        <v>21</v>
      </c>
      <c r="I4402">
        <v>94110</v>
      </c>
      <c r="J4402" t="s">
        <v>22</v>
      </c>
      <c r="K4402" t="s">
        <v>23</v>
      </c>
      <c r="L4402" t="s">
        <v>27</v>
      </c>
      <c r="M4402" t="s">
        <v>28</v>
      </c>
      <c r="N4402" s="5">
        <v>7.2</v>
      </c>
      <c r="O4402" s="7">
        <v>2</v>
      </c>
      <c r="P4402" s="5">
        <v>5</v>
      </c>
      <c r="Q4402" s="5">
        <v>2.2000000000000002</v>
      </c>
      <c r="R4402" s="22">
        <f>Tabla1[[#This Row],[Fecha de Envío]]-Tabla1[[#This Row],[Fecha de Orden]]</f>
        <v>12</v>
      </c>
      <c r="S4402" s="24">
        <f>YEAR(Tabla1[[#This Row],[Fecha de Orden]])</f>
        <v>2023</v>
      </c>
      <c r="T4402" t="str">
        <f>VLOOKUP(Tabla1[[#This Row],[Nombre del Producto]],Tabla2[[Nombre Producto]:[Costo Unitario]],2,FALSE)</f>
        <v>Lot's O' Nuts</v>
      </c>
      <c r="U4402" t="str">
        <f>VLOOKUP(Tabla1[[#This Row],[Fábrica]],Tabla3[],4,FALSE)</f>
        <v>Arizona</v>
      </c>
    </row>
    <row r="4403" spans="1:21" x14ac:dyDescent="0.25">
      <c r="A4403" t="s">
        <v>7009</v>
      </c>
      <c r="B4403" s="3">
        <v>45127</v>
      </c>
      <c r="C4403" s="3">
        <v>45140</v>
      </c>
      <c r="D4403" t="s">
        <v>71</v>
      </c>
      <c r="E4403">
        <v>137939</v>
      </c>
      <c r="F4403" t="s">
        <v>19</v>
      </c>
      <c r="G4403" t="s">
        <v>188</v>
      </c>
      <c r="H4403" t="s">
        <v>31</v>
      </c>
      <c r="I4403">
        <v>11561</v>
      </c>
      <c r="J4403" t="s">
        <v>22</v>
      </c>
      <c r="K4403" t="s">
        <v>32</v>
      </c>
      <c r="L4403" t="s">
        <v>24</v>
      </c>
      <c r="M4403" t="s">
        <v>25</v>
      </c>
      <c r="N4403" s="5">
        <v>18.75</v>
      </c>
      <c r="O4403" s="7">
        <v>5</v>
      </c>
      <c r="P4403" s="5">
        <v>12.25</v>
      </c>
      <c r="Q4403" s="5">
        <v>6.5</v>
      </c>
      <c r="R4403" s="22">
        <f>Tabla1[[#This Row],[Fecha de Envío]]-Tabla1[[#This Row],[Fecha de Orden]]</f>
        <v>13</v>
      </c>
      <c r="S4403" s="24">
        <f>YEAR(Tabla1[[#This Row],[Fecha de Orden]])</f>
        <v>2023</v>
      </c>
      <c r="T4403" t="str">
        <f>VLOOKUP(Tabla1[[#This Row],[Nombre del Producto]],Tabla2[[Nombre Producto]:[Costo Unitario]],2,FALSE)</f>
        <v>Wicked Choccy's</v>
      </c>
      <c r="U4403" t="str">
        <f>VLOOKUP(Tabla1[[#This Row],[Fábrica]],Tabla3[],4,FALSE)</f>
        <v>Georgia</v>
      </c>
    </row>
    <row r="4404" spans="1:21" x14ac:dyDescent="0.25">
      <c r="A4404" t="s">
        <v>1394</v>
      </c>
      <c r="B4404" s="3">
        <v>45128</v>
      </c>
      <c r="C4404" s="3">
        <v>45143</v>
      </c>
      <c r="D4404" t="s">
        <v>18</v>
      </c>
      <c r="E4404">
        <v>142895</v>
      </c>
      <c r="F4404" t="s">
        <v>19</v>
      </c>
      <c r="G4404" t="s">
        <v>97</v>
      </c>
      <c r="H4404" t="s">
        <v>98</v>
      </c>
      <c r="I4404">
        <v>28027</v>
      </c>
      <c r="J4404" t="s">
        <v>22</v>
      </c>
      <c r="K4404" t="s">
        <v>66</v>
      </c>
      <c r="L4404" t="s">
        <v>45</v>
      </c>
      <c r="M4404" t="s">
        <v>46</v>
      </c>
      <c r="N4404" s="5">
        <v>17.45</v>
      </c>
      <c r="O4404" s="7">
        <v>5</v>
      </c>
      <c r="P4404" s="5">
        <v>12.45</v>
      </c>
      <c r="Q4404" s="5">
        <v>5</v>
      </c>
      <c r="R4404" s="22">
        <f>Tabla1[[#This Row],[Fecha de Envío]]-Tabla1[[#This Row],[Fecha de Orden]]</f>
        <v>15</v>
      </c>
      <c r="S4404" s="24">
        <f>YEAR(Tabla1[[#This Row],[Fecha de Orden]])</f>
        <v>2023</v>
      </c>
      <c r="T4404" t="str">
        <f>VLOOKUP(Tabla1[[#This Row],[Nombre del Producto]],Tabla2[[Nombre Producto]:[Costo Unitario]],2,FALSE)</f>
        <v>Lot's O' Nuts</v>
      </c>
      <c r="U4404" t="str">
        <f>VLOOKUP(Tabla1[[#This Row],[Fábrica]],Tabla3[],4,FALSE)</f>
        <v>Arizona</v>
      </c>
    </row>
    <row r="4405" spans="1:21" x14ac:dyDescent="0.25">
      <c r="A4405" t="s">
        <v>1395</v>
      </c>
      <c r="B4405" s="3">
        <v>45128</v>
      </c>
      <c r="C4405" s="3">
        <v>45143</v>
      </c>
      <c r="D4405" t="s">
        <v>18</v>
      </c>
      <c r="E4405">
        <v>142895</v>
      </c>
      <c r="F4405" t="s">
        <v>19</v>
      </c>
      <c r="G4405" t="s">
        <v>97</v>
      </c>
      <c r="H4405" t="s">
        <v>98</v>
      </c>
      <c r="I4405">
        <v>28027</v>
      </c>
      <c r="J4405" t="s">
        <v>22</v>
      </c>
      <c r="K4405" t="s">
        <v>66</v>
      </c>
      <c r="L4405" t="s">
        <v>36</v>
      </c>
      <c r="M4405" t="s">
        <v>37</v>
      </c>
      <c r="N4405" s="5">
        <v>9.75</v>
      </c>
      <c r="O4405" s="7">
        <v>3</v>
      </c>
      <c r="P4405" s="5">
        <v>6.33</v>
      </c>
      <c r="Q4405" s="5">
        <v>3.42</v>
      </c>
      <c r="R4405" s="22">
        <f>Tabla1[[#This Row],[Fecha de Envío]]-Tabla1[[#This Row],[Fecha de Orden]]</f>
        <v>15</v>
      </c>
      <c r="S4405" s="24">
        <f>YEAR(Tabla1[[#This Row],[Fecha de Orden]])</f>
        <v>2023</v>
      </c>
      <c r="T4405" t="str">
        <f>VLOOKUP(Tabla1[[#This Row],[Nombre del Producto]],Tabla2[[Nombre Producto]:[Costo Unitario]],2,FALSE)</f>
        <v>Wicked Choccy's</v>
      </c>
      <c r="U4405" t="str">
        <f>VLOOKUP(Tabla1[[#This Row],[Fábrica]],Tabla3[],4,FALSE)</f>
        <v>Georgia</v>
      </c>
    </row>
    <row r="4406" spans="1:21" x14ac:dyDescent="0.25">
      <c r="A4406" t="s">
        <v>1770</v>
      </c>
      <c r="B4406" s="3">
        <v>45128</v>
      </c>
      <c r="C4406" s="3">
        <v>45140</v>
      </c>
      <c r="D4406" t="s">
        <v>71</v>
      </c>
      <c r="E4406">
        <v>146521</v>
      </c>
      <c r="F4406" t="s">
        <v>19</v>
      </c>
      <c r="G4406" t="s">
        <v>144</v>
      </c>
      <c r="H4406" t="s">
        <v>101</v>
      </c>
      <c r="I4406">
        <v>19134</v>
      </c>
      <c r="J4406" t="s">
        <v>22</v>
      </c>
      <c r="K4406" t="s">
        <v>32</v>
      </c>
      <c r="L4406" t="s">
        <v>45</v>
      </c>
      <c r="M4406" t="s">
        <v>46</v>
      </c>
      <c r="N4406" s="5">
        <v>3.49</v>
      </c>
      <c r="O4406" s="7">
        <v>1</v>
      </c>
      <c r="P4406" s="5">
        <v>2.4900000000000002</v>
      </c>
      <c r="Q4406" s="5">
        <v>1</v>
      </c>
      <c r="R4406" s="22">
        <f>Tabla1[[#This Row],[Fecha de Envío]]-Tabla1[[#This Row],[Fecha de Orden]]</f>
        <v>12</v>
      </c>
      <c r="S4406" s="24">
        <f>YEAR(Tabla1[[#This Row],[Fecha de Orden]])</f>
        <v>2023</v>
      </c>
      <c r="T4406" t="str">
        <f>VLOOKUP(Tabla1[[#This Row],[Nombre del Producto]],Tabla2[[Nombre Producto]:[Costo Unitario]],2,FALSE)</f>
        <v>Lot's O' Nuts</v>
      </c>
      <c r="U4406" t="str">
        <f>VLOOKUP(Tabla1[[#This Row],[Fábrica]],Tabla3[],4,FALSE)</f>
        <v>Arizona</v>
      </c>
    </row>
    <row r="4407" spans="1:21" x14ac:dyDescent="0.25">
      <c r="A4407" t="s">
        <v>2611</v>
      </c>
      <c r="B4407" s="3">
        <v>45128</v>
      </c>
      <c r="C4407" s="3">
        <v>45143</v>
      </c>
      <c r="D4407" t="s">
        <v>18</v>
      </c>
      <c r="E4407">
        <v>160941</v>
      </c>
      <c r="F4407" t="s">
        <v>19</v>
      </c>
      <c r="G4407" t="s">
        <v>560</v>
      </c>
      <c r="H4407" t="s">
        <v>21</v>
      </c>
      <c r="I4407">
        <v>95661</v>
      </c>
      <c r="J4407" t="s">
        <v>22</v>
      </c>
      <c r="K4407" t="s">
        <v>23</v>
      </c>
      <c r="L4407" t="s">
        <v>24</v>
      </c>
      <c r="M4407" t="s">
        <v>25</v>
      </c>
      <c r="N4407" s="5">
        <v>18.75</v>
      </c>
      <c r="O4407" s="7">
        <v>5</v>
      </c>
      <c r="P4407" s="5">
        <v>12.25</v>
      </c>
      <c r="Q4407" s="5">
        <v>6.5</v>
      </c>
      <c r="R4407" s="22">
        <f>Tabla1[[#This Row],[Fecha de Envío]]-Tabla1[[#This Row],[Fecha de Orden]]</f>
        <v>15</v>
      </c>
      <c r="S4407" s="24">
        <f>YEAR(Tabla1[[#This Row],[Fecha de Orden]])</f>
        <v>2023</v>
      </c>
      <c r="T4407" t="str">
        <f>VLOOKUP(Tabla1[[#This Row],[Nombre del Producto]],Tabla2[[Nombre Producto]:[Costo Unitario]],2,FALSE)</f>
        <v>Wicked Choccy's</v>
      </c>
      <c r="U4407" t="str">
        <f>VLOOKUP(Tabla1[[#This Row],[Fábrica]],Tabla3[],4,FALSE)</f>
        <v>Georgia</v>
      </c>
    </row>
    <row r="4408" spans="1:21" x14ac:dyDescent="0.25">
      <c r="A4408" t="s">
        <v>2612</v>
      </c>
      <c r="B4408" s="3">
        <v>45128</v>
      </c>
      <c r="C4408" s="3">
        <v>45143</v>
      </c>
      <c r="D4408" t="s">
        <v>18</v>
      </c>
      <c r="E4408">
        <v>160941</v>
      </c>
      <c r="F4408" t="s">
        <v>19</v>
      </c>
      <c r="G4408" t="s">
        <v>560</v>
      </c>
      <c r="H4408" t="s">
        <v>21</v>
      </c>
      <c r="I4408">
        <v>95661</v>
      </c>
      <c r="J4408" t="s">
        <v>22</v>
      </c>
      <c r="K4408" t="s">
        <v>23</v>
      </c>
      <c r="L4408" t="s">
        <v>27</v>
      </c>
      <c r="M4408" t="s">
        <v>28</v>
      </c>
      <c r="N4408" s="5">
        <v>3.6</v>
      </c>
      <c r="O4408" s="7">
        <v>1</v>
      </c>
      <c r="P4408" s="5">
        <v>2.5</v>
      </c>
      <c r="Q4408" s="5">
        <v>1.1000000000000001</v>
      </c>
      <c r="R4408" s="22">
        <f>Tabla1[[#This Row],[Fecha de Envío]]-Tabla1[[#This Row],[Fecha de Orden]]</f>
        <v>15</v>
      </c>
      <c r="S4408" s="24">
        <f>YEAR(Tabla1[[#This Row],[Fecha de Orden]])</f>
        <v>2023</v>
      </c>
      <c r="T4408" t="str">
        <f>VLOOKUP(Tabla1[[#This Row],[Nombre del Producto]],Tabla2[[Nombre Producto]:[Costo Unitario]],2,FALSE)</f>
        <v>Lot's O' Nuts</v>
      </c>
      <c r="U4408" t="str">
        <f>VLOOKUP(Tabla1[[#This Row],[Fábrica]],Tabla3[],4,FALSE)</f>
        <v>Arizona</v>
      </c>
    </row>
    <row r="4409" spans="1:21" x14ac:dyDescent="0.25">
      <c r="A4409" t="s">
        <v>4447</v>
      </c>
      <c r="B4409" s="3">
        <v>45128</v>
      </c>
      <c r="C4409" s="3">
        <v>45138</v>
      </c>
      <c r="D4409" t="s">
        <v>82</v>
      </c>
      <c r="E4409">
        <v>141957</v>
      </c>
      <c r="F4409" t="s">
        <v>19</v>
      </c>
      <c r="G4409" t="s">
        <v>1028</v>
      </c>
      <c r="H4409" t="s">
        <v>210</v>
      </c>
      <c r="I4409">
        <v>43055</v>
      </c>
      <c r="J4409" t="s">
        <v>22</v>
      </c>
      <c r="K4409" t="s">
        <v>32</v>
      </c>
      <c r="L4409" t="s">
        <v>24</v>
      </c>
      <c r="M4409" t="s">
        <v>25</v>
      </c>
      <c r="N4409" s="5">
        <v>7.5</v>
      </c>
      <c r="O4409" s="7">
        <v>2</v>
      </c>
      <c r="P4409" s="5">
        <v>4.9000000000000004</v>
      </c>
      <c r="Q4409" s="5">
        <v>2.6</v>
      </c>
      <c r="R4409" s="22">
        <f>Tabla1[[#This Row],[Fecha de Envío]]-Tabla1[[#This Row],[Fecha de Orden]]</f>
        <v>10</v>
      </c>
      <c r="S4409" s="24">
        <f>YEAR(Tabla1[[#This Row],[Fecha de Orden]])</f>
        <v>2023</v>
      </c>
      <c r="T4409" t="str">
        <f>VLOOKUP(Tabla1[[#This Row],[Nombre del Producto]],Tabla2[[Nombre Producto]:[Costo Unitario]],2,FALSE)</f>
        <v>Wicked Choccy's</v>
      </c>
      <c r="U4409" t="str">
        <f>VLOOKUP(Tabla1[[#This Row],[Fábrica]],Tabla3[],4,FALSE)</f>
        <v>Georgia</v>
      </c>
    </row>
    <row r="4410" spans="1:21" x14ac:dyDescent="0.25">
      <c r="A4410" t="s">
        <v>4448</v>
      </c>
      <c r="B4410" s="3">
        <v>45128</v>
      </c>
      <c r="C4410" s="3">
        <v>45138</v>
      </c>
      <c r="D4410" t="s">
        <v>82</v>
      </c>
      <c r="E4410">
        <v>141957</v>
      </c>
      <c r="F4410" t="s">
        <v>19</v>
      </c>
      <c r="G4410" t="s">
        <v>1028</v>
      </c>
      <c r="H4410" t="s">
        <v>210</v>
      </c>
      <c r="I4410">
        <v>43055</v>
      </c>
      <c r="J4410" t="s">
        <v>22</v>
      </c>
      <c r="K4410" t="s">
        <v>32</v>
      </c>
      <c r="L4410" t="s">
        <v>36</v>
      </c>
      <c r="M4410" t="s">
        <v>37</v>
      </c>
      <c r="N4410" s="5">
        <v>22.75</v>
      </c>
      <c r="O4410" s="7">
        <v>7</v>
      </c>
      <c r="P4410" s="5">
        <v>14.77</v>
      </c>
      <c r="Q4410" s="5">
        <v>7.98</v>
      </c>
      <c r="R4410" s="22">
        <f>Tabla1[[#This Row],[Fecha de Envío]]-Tabla1[[#This Row],[Fecha de Orden]]</f>
        <v>10</v>
      </c>
      <c r="S4410" s="24">
        <f>YEAR(Tabla1[[#This Row],[Fecha de Orden]])</f>
        <v>2023</v>
      </c>
      <c r="T4410" t="str">
        <f>VLOOKUP(Tabla1[[#This Row],[Nombre del Producto]],Tabla2[[Nombre Producto]:[Costo Unitario]],2,FALSE)</f>
        <v>Wicked Choccy's</v>
      </c>
      <c r="U4410" t="str">
        <f>VLOOKUP(Tabla1[[#This Row],[Fábrica]],Tabla3[],4,FALSE)</f>
        <v>Georgia</v>
      </c>
    </row>
    <row r="4411" spans="1:21" x14ac:dyDescent="0.25">
      <c r="A4411" t="s">
        <v>1856</v>
      </c>
      <c r="B4411" s="3">
        <v>45129</v>
      </c>
      <c r="C4411" s="3">
        <v>45144</v>
      </c>
      <c r="D4411" t="s">
        <v>18</v>
      </c>
      <c r="E4411">
        <v>122392</v>
      </c>
      <c r="F4411" t="s">
        <v>19</v>
      </c>
      <c r="G4411" t="s">
        <v>1857</v>
      </c>
      <c r="H4411" t="s">
        <v>101</v>
      </c>
      <c r="I4411">
        <v>18103</v>
      </c>
      <c r="J4411" t="s">
        <v>22</v>
      </c>
      <c r="K4411" t="s">
        <v>32</v>
      </c>
      <c r="L4411" t="s">
        <v>33</v>
      </c>
      <c r="M4411" t="s">
        <v>34</v>
      </c>
      <c r="N4411" s="5">
        <v>7.2</v>
      </c>
      <c r="O4411" s="7">
        <v>2</v>
      </c>
      <c r="P4411" s="5">
        <v>4.8</v>
      </c>
      <c r="Q4411" s="5">
        <v>2.4</v>
      </c>
      <c r="R4411" s="22">
        <f>Tabla1[[#This Row],[Fecha de Envío]]-Tabla1[[#This Row],[Fecha de Orden]]</f>
        <v>15</v>
      </c>
      <c r="S4411" s="24">
        <f>YEAR(Tabla1[[#This Row],[Fecha de Orden]])</f>
        <v>2023</v>
      </c>
      <c r="T4411" t="str">
        <f>VLOOKUP(Tabla1[[#This Row],[Nombre del Producto]],Tabla2[[Nombre Producto]:[Costo Unitario]],2,FALSE)</f>
        <v>Lot's O' Nuts</v>
      </c>
      <c r="U4411" t="str">
        <f>VLOOKUP(Tabla1[[#This Row],[Fábrica]],Tabla3[],4,FALSE)</f>
        <v>Arizona</v>
      </c>
    </row>
    <row r="4412" spans="1:21" x14ac:dyDescent="0.25">
      <c r="A4412" t="s">
        <v>2689</v>
      </c>
      <c r="B4412" s="3">
        <v>45129</v>
      </c>
      <c r="C4412" s="3">
        <v>45143</v>
      </c>
      <c r="D4412" t="s">
        <v>18</v>
      </c>
      <c r="E4412">
        <v>111290</v>
      </c>
      <c r="F4412" t="s">
        <v>19</v>
      </c>
      <c r="G4412" t="s">
        <v>2690</v>
      </c>
      <c r="H4412" t="s">
        <v>93</v>
      </c>
      <c r="I4412">
        <v>48185</v>
      </c>
      <c r="J4412" t="s">
        <v>22</v>
      </c>
      <c r="K4412" t="s">
        <v>43</v>
      </c>
      <c r="L4412" t="s">
        <v>36</v>
      </c>
      <c r="M4412" t="s">
        <v>37</v>
      </c>
      <c r="N4412" s="5">
        <v>16.25</v>
      </c>
      <c r="O4412" s="7">
        <v>5</v>
      </c>
      <c r="P4412" s="5">
        <v>10.55</v>
      </c>
      <c r="Q4412" s="5">
        <v>5.7</v>
      </c>
      <c r="R4412" s="22">
        <f>Tabla1[[#This Row],[Fecha de Envío]]-Tabla1[[#This Row],[Fecha de Orden]]</f>
        <v>14</v>
      </c>
      <c r="S4412" s="24">
        <f>YEAR(Tabla1[[#This Row],[Fecha de Orden]])</f>
        <v>2023</v>
      </c>
      <c r="T4412" t="str">
        <f>VLOOKUP(Tabla1[[#This Row],[Nombre del Producto]],Tabla2[[Nombre Producto]:[Costo Unitario]],2,FALSE)</f>
        <v>Wicked Choccy's</v>
      </c>
      <c r="U4412" t="str">
        <f>VLOOKUP(Tabla1[[#This Row],[Fábrica]],Tabla3[],4,FALSE)</f>
        <v>Georgia</v>
      </c>
    </row>
    <row r="4413" spans="1:21" x14ac:dyDescent="0.25">
      <c r="A4413" t="s">
        <v>2691</v>
      </c>
      <c r="B4413" s="3">
        <v>45129</v>
      </c>
      <c r="C4413" s="3">
        <v>45143</v>
      </c>
      <c r="D4413" t="s">
        <v>18</v>
      </c>
      <c r="E4413">
        <v>111290</v>
      </c>
      <c r="F4413" t="s">
        <v>19</v>
      </c>
      <c r="G4413" t="s">
        <v>2690</v>
      </c>
      <c r="H4413" t="s">
        <v>93</v>
      </c>
      <c r="I4413">
        <v>48185</v>
      </c>
      <c r="J4413" t="s">
        <v>22</v>
      </c>
      <c r="K4413" t="s">
        <v>43</v>
      </c>
      <c r="L4413" t="s">
        <v>45</v>
      </c>
      <c r="M4413" t="s">
        <v>46</v>
      </c>
      <c r="N4413" s="5">
        <v>17.45</v>
      </c>
      <c r="O4413" s="7">
        <v>5</v>
      </c>
      <c r="P4413" s="5">
        <v>12.45</v>
      </c>
      <c r="Q4413" s="5">
        <v>5</v>
      </c>
      <c r="R4413" s="22">
        <f>Tabla1[[#This Row],[Fecha de Envío]]-Tabla1[[#This Row],[Fecha de Orden]]</f>
        <v>14</v>
      </c>
      <c r="S4413" s="24">
        <f>YEAR(Tabla1[[#This Row],[Fecha de Orden]])</f>
        <v>2023</v>
      </c>
      <c r="T4413" t="str">
        <f>VLOOKUP(Tabla1[[#This Row],[Nombre del Producto]],Tabla2[[Nombre Producto]:[Costo Unitario]],2,FALSE)</f>
        <v>Lot's O' Nuts</v>
      </c>
      <c r="U4413" t="str">
        <f>VLOOKUP(Tabla1[[#This Row],[Fábrica]],Tabla3[],4,FALSE)</f>
        <v>Arizona</v>
      </c>
    </row>
    <row r="4414" spans="1:21" x14ac:dyDescent="0.25">
      <c r="A4414" t="s">
        <v>2692</v>
      </c>
      <c r="B4414" s="3">
        <v>45129</v>
      </c>
      <c r="C4414" s="3">
        <v>45143</v>
      </c>
      <c r="D4414" t="s">
        <v>18</v>
      </c>
      <c r="E4414">
        <v>111290</v>
      </c>
      <c r="F4414" t="s">
        <v>19</v>
      </c>
      <c r="G4414" t="s">
        <v>2690</v>
      </c>
      <c r="H4414" t="s">
        <v>93</v>
      </c>
      <c r="I4414">
        <v>48185</v>
      </c>
      <c r="J4414" t="s">
        <v>22</v>
      </c>
      <c r="K4414" t="s">
        <v>43</v>
      </c>
      <c r="L4414" t="s">
        <v>33</v>
      </c>
      <c r="M4414" t="s">
        <v>34</v>
      </c>
      <c r="N4414" s="5">
        <v>18</v>
      </c>
      <c r="O4414" s="7">
        <v>5</v>
      </c>
      <c r="P4414" s="5">
        <v>12</v>
      </c>
      <c r="Q4414" s="5">
        <v>6</v>
      </c>
      <c r="R4414" s="22">
        <f>Tabla1[[#This Row],[Fecha de Envío]]-Tabla1[[#This Row],[Fecha de Orden]]</f>
        <v>14</v>
      </c>
      <c r="S4414" s="24">
        <f>YEAR(Tabla1[[#This Row],[Fecha de Orden]])</f>
        <v>2023</v>
      </c>
      <c r="T4414" t="str">
        <f>VLOOKUP(Tabla1[[#This Row],[Nombre del Producto]],Tabla2[[Nombre Producto]:[Costo Unitario]],2,FALSE)</f>
        <v>Lot's O' Nuts</v>
      </c>
      <c r="U4414" t="str">
        <f>VLOOKUP(Tabla1[[#This Row],[Fábrica]],Tabla3[],4,FALSE)</f>
        <v>Arizona</v>
      </c>
    </row>
    <row r="4415" spans="1:21" x14ac:dyDescent="0.25">
      <c r="A4415" t="s">
        <v>2693</v>
      </c>
      <c r="B4415" s="3">
        <v>45129</v>
      </c>
      <c r="C4415" s="3">
        <v>45143</v>
      </c>
      <c r="D4415" t="s">
        <v>18</v>
      </c>
      <c r="E4415">
        <v>111290</v>
      </c>
      <c r="F4415" t="s">
        <v>19</v>
      </c>
      <c r="G4415" t="s">
        <v>2690</v>
      </c>
      <c r="H4415" t="s">
        <v>93</v>
      </c>
      <c r="I4415">
        <v>48185</v>
      </c>
      <c r="J4415" t="s">
        <v>22</v>
      </c>
      <c r="K4415" t="s">
        <v>43</v>
      </c>
      <c r="L4415" t="s">
        <v>24</v>
      </c>
      <c r="M4415" t="s">
        <v>25</v>
      </c>
      <c r="N4415" s="5">
        <v>3.75</v>
      </c>
      <c r="O4415" s="7">
        <v>1</v>
      </c>
      <c r="P4415" s="5">
        <v>2.4500000000000002</v>
      </c>
      <c r="Q4415" s="5">
        <v>1.3</v>
      </c>
      <c r="R4415" s="22">
        <f>Tabla1[[#This Row],[Fecha de Envío]]-Tabla1[[#This Row],[Fecha de Orden]]</f>
        <v>14</v>
      </c>
      <c r="S4415" s="24">
        <f>YEAR(Tabla1[[#This Row],[Fecha de Orden]])</f>
        <v>2023</v>
      </c>
      <c r="T4415" t="str">
        <f>VLOOKUP(Tabla1[[#This Row],[Nombre del Producto]],Tabla2[[Nombre Producto]:[Costo Unitario]],2,FALSE)</f>
        <v>Wicked Choccy's</v>
      </c>
      <c r="U4415" t="str">
        <f>VLOOKUP(Tabla1[[#This Row],[Fábrica]],Tabla3[],4,FALSE)</f>
        <v>Georgia</v>
      </c>
    </row>
    <row r="4416" spans="1:21" x14ac:dyDescent="0.25">
      <c r="A4416" t="s">
        <v>2755</v>
      </c>
      <c r="B4416" s="3">
        <v>45129</v>
      </c>
      <c r="C4416" s="3">
        <v>45141</v>
      </c>
      <c r="D4416" t="s">
        <v>71</v>
      </c>
      <c r="E4416">
        <v>144855</v>
      </c>
      <c r="F4416" t="s">
        <v>19</v>
      </c>
      <c r="G4416" t="s">
        <v>20</v>
      </c>
      <c r="H4416" t="s">
        <v>21</v>
      </c>
      <c r="I4416">
        <v>94110</v>
      </c>
      <c r="J4416" t="s">
        <v>22</v>
      </c>
      <c r="K4416" t="s">
        <v>23</v>
      </c>
      <c r="L4416" t="s">
        <v>27</v>
      </c>
      <c r="M4416" t="s">
        <v>28</v>
      </c>
      <c r="N4416" s="5">
        <v>7.2</v>
      </c>
      <c r="O4416" s="7">
        <v>2</v>
      </c>
      <c r="P4416" s="5">
        <v>5</v>
      </c>
      <c r="Q4416" s="5">
        <v>2.2000000000000002</v>
      </c>
      <c r="R4416" s="22">
        <f>Tabla1[[#This Row],[Fecha de Envío]]-Tabla1[[#This Row],[Fecha de Orden]]</f>
        <v>12</v>
      </c>
      <c r="S4416" s="24">
        <f>YEAR(Tabla1[[#This Row],[Fecha de Orden]])</f>
        <v>2023</v>
      </c>
      <c r="T4416" t="str">
        <f>VLOOKUP(Tabla1[[#This Row],[Nombre del Producto]],Tabla2[[Nombre Producto]:[Costo Unitario]],2,FALSE)</f>
        <v>Lot's O' Nuts</v>
      </c>
      <c r="U4416" t="str">
        <f>VLOOKUP(Tabla1[[#This Row],[Fábrica]],Tabla3[],4,FALSE)</f>
        <v>Arizona</v>
      </c>
    </row>
    <row r="4417" spans="1:21" x14ac:dyDescent="0.25">
      <c r="A4417" t="s">
        <v>5333</v>
      </c>
      <c r="B4417" s="3">
        <v>45129</v>
      </c>
      <c r="C4417" s="3">
        <v>45146</v>
      </c>
      <c r="D4417" t="s">
        <v>18</v>
      </c>
      <c r="E4417">
        <v>140613</v>
      </c>
      <c r="F4417" t="s">
        <v>19</v>
      </c>
      <c r="G4417" t="s">
        <v>4386</v>
      </c>
      <c r="H4417" t="s">
        <v>345</v>
      </c>
      <c r="I4417">
        <v>89431</v>
      </c>
      <c r="J4417" t="s">
        <v>22</v>
      </c>
      <c r="K4417" t="s">
        <v>23</v>
      </c>
      <c r="L4417" t="s">
        <v>27</v>
      </c>
      <c r="M4417" t="s">
        <v>28</v>
      </c>
      <c r="N4417" s="5">
        <v>18</v>
      </c>
      <c r="O4417" s="7">
        <v>5</v>
      </c>
      <c r="P4417" s="5">
        <v>12.5</v>
      </c>
      <c r="Q4417" s="5">
        <v>5.5</v>
      </c>
      <c r="R4417" s="22">
        <f>Tabla1[[#This Row],[Fecha de Envío]]-Tabla1[[#This Row],[Fecha de Orden]]</f>
        <v>17</v>
      </c>
      <c r="S4417" s="24">
        <f>YEAR(Tabla1[[#This Row],[Fecha de Orden]])</f>
        <v>2023</v>
      </c>
      <c r="T4417" t="str">
        <f>VLOOKUP(Tabla1[[#This Row],[Nombre del Producto]],Tabla2[[Nombre Producto]:[Costo Unitario]],2,FALSE)</f>
        <v>Lot's O' Nuts</v>
      </c>
      <c r="U4417" t="str">
        <f>VLOOKUP(Tabla1[[#This Row],[Fábrica]],Tabla3[],4,FALSE)</f>
        <v>Arizona</v>
      </c>
    </row>
    <row r="4418" spans="1:21" x14ac:dyDescent="0.25">
      <c r="A4418" t="s">
        <v>6000</v>
      </c>
      <c r="B4418" s="3">
        <v>45129</v>
      </c>
      <c r="C4418" s="3">
        <v>45143</v>
      </c>
      <c r="D4418" t="s">
        <v>18</v>
      </c>
      <c r="E4418">
        <v>114307</v>
      </c>
      <c r="F4418" t="s">
        <v>19</v>
      </c>
      <c r="G4418" t="s">
        <v>931</v>
      </c>
      <c r="H4418" t="s">
        <v>583</v>
      </c>
      <c r="I4418">
        <v>21044</v>
      </c>
      <c r="J4418" t="s">
        <v>22</v>
      </c>
      <c r="K4418" t="s">
        <v>32</v>
      </c>
      <c r="L4418" t="s">
        <v>45</v>
      </c>
      <c r="M4418" t="s">
        <v>46</v>
      </c>
      <c r="N4418" s="5">
        <v>10.47</v>
      </c>
      <c r="O4418" s="7">
        <v>3</v>
      </c>
      <c r="P4418" s="5">
        <v>7.47</v>
      </c>
      <c r="Q4418" s="5">
        <v>3</v>
      </c>
      <c r="R4418" s="22">
        <f>Tabla1[[#This Row],[Fecha de Envío]]-Tabla1[[#This Row],[Fecha de Orden]]</f>
        <v>14</v>
      </c>
      <c r="S4418" s="24">
        <f>YEAR(Tabla1[[#This Row],[Fecha de Orden]])</f>
        <v>2023</v>
      </c>
      <c r="T4418" t="str">
        <f>VLOOKUP(Tabla1[[#This Row],[Nombre del Producto]],Tabla2[[Nombre Producto]:[Costo Unitario]],2,FALSE)</f>
        <v>Lot's O' Nuts</v>
      </c>
      <c r="U4418" t="str">
        <f>VLOOKUP(Tabla1[[#This Row],[Fábrica]],Tabla3[],4,FALSE)</f>
        <v>Arizona</v>
      </c>
    </row>
    <row r="4419" spans="1:21" x14ac:dyDescent="0.25">
      <c r="A4419" t="s">
        <v>6001</v>
      </c>
      <c r="B4419" s="3">
        <v>45129</v>
      </c>
      <c r="C4419" s="3">
        <v>45143</v>
      </c>
      <c r="D4419" t="s">
        <v>18</v>
      </c>
      <c r="E4419">
        <v>114307</v>
      </c>
      <c r="F4419" t="s">
        <v>19</v>
      </c>
      <c r="G4419" t="s">
        <v>931</v>
      </c>
      <c r="H4419" t="s">
        <v>583</v>
      </c>
      <c r="I4419">
        <v>21044</v>
      </c>
      <c r="J4419" t="s">
        <v>22</v>
      </c>
      <c r="K4419" t="s">
        <v>32</v>
      </c>
      <c r="L4419" t="s">
        <v>27</v>
      </c>
      <c r="M4419" t="s">
        <v>28</v>
      </c>
      <c r="N4419" s="5">
        <v>7.2</v>
      </c>
      <c r="O4419" s="7">
        <v>2</v>
      </c>
      <c r="P4419" s="5">
        <v>5</v>
      </c>
      <c r="Q4419" s="5">
        <v>2.2000000000000002</v>
      </c>
      <c r="R4419" s="22">
        <f>Tabla1[[#This Row],[Fecha de Envío]]-Tabla1[[#This Row],[Fecha de Orden]]</f>
        <v>14</v>
      </c>
      <c r="S4419" s="24">
        <f>YEAR(Tabla1[[#This Row],[Fecha de Orden]])</f>
        <v>2023</v>
      </c>
      <c r="T4419" t="str">
        <f>VLOOKUP(Tabla1[[#This Row],[Nombre del Producto]],Tabla2[[Nombre Producto]:[Costo Unitario]],2,FALSE)</f>
        <v>Lot's O' Nuts</v>
      </c>
      <c r="U4419" t="str">
        <f>VLOOKUP(Tabla1[[#This Row],[Fábrica]],Tabla3[],4,FALSE)</f>
        <v>Arizona</v>
      </c>
    </row>
    <row r="4420" spans="1:21" x14ac:dyDescent="0.25">
      <c r="A4420" t="s">
        <v>6002</v>
      </c>
      <c r="B4420" s="3">
        <v>45129</v>
      </c>
      <c r="C4420" s="3">
        <v>45143</v>
      </c>
      <c r="D4420" t="s">
        <v>18</v>
      </c>
      <c r="E4420">
        <v>114307</v>
      </c>
      <c r="F4420" t="s">
        <v>19</v>
      </c>
      <c r="G4420" t="s">
        <v>931</v>
      </c>
      <c r="H4420" t="s">
        <v>583</v>
      </c>
      <c r="I4420">
        <v>21044</v>
      </c>
      <c r="J4420" t="s">
        <v>22</v>
      </c>
      <c r="K4420" t="s">
        <v>32</v>
      </c>
      <c r="L4420" t="s">
        <v>24</v>
      </c>
      <c r="M4420" t="s">
        <v>25</v>
      </c>
      <c r="N4420" s="5">
        <v>11.25</v>
      </c>
      <c r="O4420" s="7">
        <v>3</v>
      </c>
      <c r="P4420" s="5">
        <v>7.35</v>
      </c>
      <c r="Q4420" s="5">
        <v>3.9</v>
      </c>
      <c r="R4420" s="22">
        <f>Tabla1[[#This Row],[Fecha de Envío]]-Tabla1[[#This Row],[Fecha de Orden]]</f>
        <v>14</v>
      </c>
      <c r="S4420" s="24">
        <f>YEAR(Tabla1[[#This Row],[Fecha de Orden]])</f>
        <v>2023</v>
      </c>
      <c r="T4420" t="str">
        <f>VLOOKUP(Tabla1[[#This Row],[Nombre del Producto]],Tabla2[[Nombre Producto]:[Costo Unitario]],2,FALSE)</f>
        <v>Wicked Choccy's</v>
      </c>
      <c r="U4420" t="str">
        <f>VLOOKUP(Tabla1[[#This Row],[Fábrica]],Tabla3[],4,FALSE)</f>
        <v>Georgia</v>
      </c>
    </row>
    <row r="4421" spans="1:21" x14ac:dyDescent="0.25">
      <c r="A4421" t="s">
        <v>1889</v>
      </c>
      <c r="B4421" s="3">
        <v>45130</v>
      </c>
      <c r="C4421" s="3">
        <v>45145</v>
      </c>
      <c r="D4421" t="s">
        <v>18</v>
      </c>
      <c r="E4421">
        <v>112256</v>
      </c>
      <c r="F4421" t="s">
        <v>19</v>
      </c>
      <c r="G4421" t="s">
        <v>1890</v>
      </c>
      <c r="H4421" t="s">
        <v>42</v>
      </c>
      <c r="I4421">
        <v>78501</v>
      </c>
      <c r="J4421" t="s">
        <v>22</v>
      </c>
      <c r="K4421" t="s">
        <v>43</v>
      </c>
      <c r="L4421" t="s">
        <v>36</v>
      </c>
      <c r="M4421" t="s">
        <v>37</v>
      </c>
      <c r="N4421" s="5">
        <v>6.5</v>
      </c>
      <c r="O4421" s="7">
        <v>2</v>
      </c>
      <c r="P4421" s="5">
        <v>4.22</v>
      </c>
      <c r="Q4421" s="5">
        <v>2.2799999999999998</v>
      </c>
      <c r="R4421" s="22">
        <f>Tabla1[[#This Row],[Fecha de Envío]]-Tabla1[[#This Row],[Fecha de Orden]]</f>
        <v>15</v>
      </c>
      <c r="S4421" s="24">
        <f>YEAR(Tabla1[[#This Row],[Fecha de Orden]])</f>
        <v>2023</v>
      </c>
      <c r="T4421" t="str">
        <f>VLOOKUP(Tabla1[[#This Row],[Nombre del Producto]],Tabla2[[Nombre Producto]:[Costo Unitario]],2,FALSE)</f>
        <v>Wicked Choccy's</v>
      </c>
      <c r="U4421" t="str">
        <f>VLOOKUP(Tabla1[[#This Row],[Fábrica]],Tabla3[],4,FALSE)</f>
        <v>Georgia</v>
      </c>
    </row>
    <row r="4422" spans="1:21" x14ac:dyDescent="0.25">
      <c r="A4422" t="s">
        <v>1891</v>
      </c>
      <c r="B4422" s="3">
        <v>45130</v>
      </c>
      <c r="C4422" s="3">
        <v>45145</v>
      </c>
      <c r="D4422" t="s">
        <v>18</v>
      </c>
      <c r="E4422">
        <v>112256</v>
      </c>
      <c r="F4422" t="s">
        <v>19</v>
      </c>
      <c r="G4422" t="s">
        <v>1890</v>
      </c>
      <c r="H4422" t="s">
        <v>42</v>
      </c>
      <c r="I4422">
        <v>78501</v>
      </c>
      <c r="J4422" t="s">
        <v>22</v>
      </c>
      <c r="K4422" t="s">
        <v>43</v>
      </c>
      <c r="L4422" t="s">
        <v>27</v>
      </c>
      <c r="M4422" t="s">
        <v>28</v>
      </c>
      <c r="N4422" s="5">
        <v>18</v>
      </c>
      <c r="O4422" s="7">
        <v>5</v>
      </c>
      <c r="P4422" s="5">
        <v>12.5</v>
      </c>
      <c r="Q4422" s="5">
        <v>5.5</v>
      </c>
      <c r="R4422" s="22">
        <f>Tabla1[[#This Row],[Fecha de Envío]]-Tabla1[[#This Row],[Fecha de Orden]]</f>
        <v>15</v>
      </c>
      <c r="S4422" s="24">
        <f>YEAR(Tabla1[[#This Row],[Fecha de Orden]])</f>
        <v>2023</v>
      </c>
      <c r="T4422" t="str">
        <f>VLOOKUP(Tabla1[[#This Row],[Nombre del Producto]],Tabla2[[Nombre Producto]:[Costo Unitario]],2,FALSE)</f>
        <v>Lot's O' Nuts</v>
      </c>
      <c r="U4422" t="str">
        <f>VLOOKUP(Tabla1[[#This Row],[Fábrica]],Tabla3[],4,FALSE)</f>
        <v>Arizona</v>
      </c>
    </row>
    <row r="4423" spans="1:21" x14ac:dyDescent="0.25">
      <c r="A4423" t="s">
        <v>1892</v>
      </c>
      <c r="B4423" s="3">
        <v>45130</v>
      </c>
      <c r="C4423" s="3">
        <v>45145</v>
      </c>
      <c r="D4423" t="s">
        <v>18</v>
      </c>
      <c r="E4423">
        <v>112256</v>
      </c>
      <c r="F4423" t="s">
        <v>19</v>
      </c>
      <c r="G4423" t="s">
        <v>1890</v>
      </c>
      <c r="H4423" t="s">
        <v>42</v>
      </c>
      <c r="I4423">
        <v>78501</v>
      </c>
      <c r="J4423" t="s">
        <v>22</v>
      </c>
      <c r="K4423" t="s">
        <v>43</v>
      </c>
      <c r="L4423" t="s">
        <v>24</v>
      </c>
      <c r="M4423" t="s">
        <v>25</v>
      </c>
      <c r="N4423" s="5">
        <v>15</v>
      </c>
      <c r="O4423" s="7">
        <v>4</v>
      </c>
      <c r="P4423" s="5">
        <v>9.8000000000000007</v>
      </c>
      <c r="Q4423" s="5">
        <v>5.2</v>
      </c>
      <c r="R4423" s="22">
        <f>Tabla1[[#This Row],[Fecha de Envío]]-Tabla1[[#This Row],[Fecha de Orden]]</f>
        <v>15</v>
      </c>
      <c r="S4423" s="24">
        <f>YEAR(Tabla1[[#This Row],[Fecha de Orden]])</f>
        <v>2023</v>
      </c>
      <c r="T4423" t="str">
        <f>VLOOKUP(Tabla1[[#This Row],[Nombre del Producto]],Tabla2[[Nombre Producto]:[Costo Unitario]],2,FALSE)</f>
        <v>Wicked Choccy's</v>
      </c>
      <c r="U4423" t="str">
        <f>VLOOKUP(Tabla1[[#This Row],[Fábrica]],Tabla3[],4,FALSE)</f>
        <v>Georgia</v>
      </c>
    </row>
    <row r="4424" spans="1:21" x14ac:dyDescent="0.25">
      <c r="A4424" t="s">
        <v>1893</v>
      </c>
      <c r="B4424" s="3">
        <v>45130</v>
      </c>
      <c r="C4424" s="3">
        <v>45145</v>
      </c>
      <c r="D4424" t="s">
        <v>18</v>
      </c>
      <c r="E4424">
        <v>112256</v>
      </c>
      <c r="F4424" t="s">
        <v>19</v>
      </c>
      <c r="G4424" t="s">
        <v>1890</v>
      </c>
      <c r="H4424" t="s">
        <v>42</v>
      </c>
      <c r="I4424">
        <v>78501</v>
      </c>
      <c r="J4424" t="s">
        <v>22</v>
      </c>
      <c r="K4424" t="s">
        <v>43</v>
      </c>
      <c r="L4424" t="s">
        <v>45</v>
      </c>
      <c r="M4424" t="s">
        <v>46</v>
      </c>
      <c r="N4424" s="5">
        <v>3.49</v>
      </c>
      <c r="O4424" s="7">
        <v>1</v>
      </c>
      <c r="P4424" s="5">
        <v>2.4900000000000002</v>
      </c>
      <c r="Q4424" s="5">
        <v>1</v>
      </c>
      <c r="R4424" s="22">
        <f>Tabla1[[#This Row],[Fecha de Envío]]-Tabla1[[#This Row],[Fecha de Orden]]</f>
        <v>15</v>
      </c>
      <c r="S4424" s="24">
        <f>YEAR(Tabla1[[#This Row],[Fecha de Orden]])</f>
        <v>2023</v>
      </c>
      <c r="T4424" t="str">
        <f>VLOOKUP(Tabla1[[#This Row],[Nombre del Producto]],Tabla2[[Nombre Producto]:[Costo Unitario]],2,FALSE)</f>
        <v>Lot's O' Nuts</v>
      </c>
      <c r="U4424" t="str">
        <f>VLOOKUP(Tabla1[[#This Row],[Fábrica]],Tabla3[],4,FALSE)</f>
        <v>Arizona</v>
      </c>
    </row>
    <row r="4425" spans="1:21" x14ac:dyDescent="0.25">
      <c r="A4425" t="s">
        <v>4085</v>
      </c>
      <c r="B4425" s="3">
        <v>45130</v>
      </c>
      <c r="C4425" s="3">
        <v>45143</v>
      </c>
      <c r="D4425" t="s">
        <v>39</v>
      </c>
      <c r="E4425">
        <v>111318</v>
      </c>
      <c r="F4425" t="s">
        <v>19</v>
      </c>
      <c r="G4425" t="s">
        <v>159</v>
      </c>
      <c r="H4425" t="s">
        <v>42</v>
      </c>
      <c r="I4425">
        <v>77041</v>
      </c>
      <c r="J4425" t="s">
        <v>22</v>
      </c>
      <c r="K4425" t="s">
        <v>43</v>
      </c>
      <c r="L4425" t="s">
        <v>24</v>
      </c>
      <c r="M4425" t="s">
        <v>25</v>
      </c>
      <c r="N4425" s="5">
        <v>30</v>
      </c>
      <c r="O4425" s="7">
        <v>8</v>
      </c>
      <c r="P4425" s="5">
        <v>19.600000000000001</v>
      </c>
      <c r="Q4425" s="5">
        <v>10.4</v>
      </c>
      <c r="R4425" s="22">
        <f>Tabla1[[#This Row],[Fecha de Envío]]-Tabla1[[#This Row],[Fecha de Orden]]</f>
        <v>13</v>
      </c>
      <c r="S4425" s="24">
        <f>YEAR(Tabla1[[#This Row],[Fecha de Orden]])</f>
        <v>2023</v>
      </c>
      <c r="T4425" t="str">
        <f>VLOOKUP(Tabla1[[#This Row],[Nombre del Producto]],Tabla2[[Nombre Producto]:[Costo Unitario]],2,FALSE)</f>
        <v>Wicked Choccy's</v>
      </c>
      <c r="U4425" t="str">
        <f>VLOOKUP(Tabla1[[#This Row],[Fábrica]],Tabla3[],4,FALSE)</f>
        <v>Georgia</v>
      </c>
    </row>
    <row r="4426" spans="1:21" x14ac:dyDescent="0.25">
      <c r="A4426" t="s">
        <v>4134</v>
      </c>
      <c r="B4426" s="3">
        <v>45130</v>
      </c>
      <c r="C4426" s="3">
        <v>45144</v>
      </c>
      <c r="D4426" t="s">
        <v>18</v>
      </c>
      <c r="E4426">
        <v>165316</v>
      </c>
      <c r="F4426" t="s">
        <v>19</v>
      </c>
      <c r="G4426" t="s">
        <v>254</v>
      </c>
      <c r="H4426" t="s">
        <v>255</v>
      </c>
      <c r="I4426">
        <v>33614</v>
      </c>
      <c r="J4426" t="s">
        <v>22</v>
      </c>
      <c r="K4426" t="s">
        <v>66</v>
      </c>
      <c r="L4426" t="s">
        <v>27</v>
      </c>
      <c r="M4426" t="s">
        <v>28</v>
      </c>
      <c r="N4426" s="5">
        <v>7.2</v>
      </c>
      <c r="O4426" s="7">
        <v>2</v>
      </c>
      <c r="P4426" s="5">
        <v>5</v>
      </c>
      <c r="Q4426" s="5">
        <v>2.2000000000000002</v>
      </c>
      <c r="R4426" s="22">
        <f>Tabla1[[#This Row],[Fecha de Envío]]-Tabla1[[#This Row],[Fecha de Orden]]</f>
        <v>14</v>
      </c>
      <c r="S4426" s="24">
        <f>YEAR(Tabla1[[#This Row],[Fecha de Orden]])</f>
        <v>2023</v>
      </c>
      <c r="T4426" t="str">
        <f>VLOOKUP(Tabla1[[#This Row],[Nombre del Producto]],Tabla2[[Nombre Producto]:[Costo Unitario]],2,FALSE)</f>
        <v>Lot's O' Nuts</v>
      </c>
      <c r="U4426" t="str">
        <f>VLOOKUP(Tabla1[[#This Row],[Fábrica]],Tabla3[],4,FALSE)</f>
        <v>Arizona</v>
      </c>
    </row>
    <row r="4427" spans="1:21" x14ac:dyDescent="0.25">
      <c r="A4427" t="s">
        <v>4135</v>
      </c>
      <c r="B4427" s="3">
        <v>45130</v>
      </c>
      <c r="C4427" s="3">
        <v>45144</v>
      </c>
      <c r="D4427" t="s">
        <v>18</v>
      </c>
      <c r="E4427">
        <v>165316</v>
      </c>
      <c r="F4427" t="s">
        <v>19</v>
      </c>
      <c r="G4427" t="s">
        <v>254</v>
      </c>
      <c r="H4427" t="s">
        <v>255</v>
      </c>
      <c r="I4427">
        <v>33614</v>
      </c>
      <c r="J4427" t="s">
        <v>22</v>
      </c>
      <c r="K4427" t="s">
        <v>66</v>
      </c>
      <c r="L4427" t="s">
        <v>24</v>
      </c>
      <c r="M4427" t="s">
        <v>25</v>
      </c>
      <c r="N4427" s="5">
        <v>7.5</v>
      </c>
      <c r="O4427" s="7">
        <v>2</v>
      </c>
      <c r="P4427" s="5">
        <v>4.9000000000000004</v>
      </c>
      <c r="Q4427" s="5">
        <v>2.6</v>
      </c>
      <c r="R4427" s="22">
        <f>Tabla1[[#This Row],[Fecha de Envío]]-Tabla1[[#This Row],[Fecha de Orden]]</f>
        <v>14</v>
      </c>
      <c r="S4427" s="24">
        <f>YEAR(Tabla1[[#This Row],[Fecha de Orden]])</f>
        <v>2023</v>
      </c>
      <c r="T4427" t="str">
        <f>VLOOKUP(Tabla1[[#This Row],[Nombre del Producto]],Tabla2[[Nombre Producto]:[Costo Unitario]],2,FALSE)</f>
        <v>Wicked Choccy's</v>
      </c>
      <c r="U4427" t="str">
        <f>VLOOKUP(Tabla1[[#This Row],[Fábrica]],Tabla3[],4,FALSE)</f>
        <v>Georgia</v>
      </c>
    </row>
    <row r="4428" spans="1:21" x14ac:dyDescent="0.25">
      <c r="A4428" t="s">
        <v>6643</v>
      </c>
      <c r="B4428" s="3">
        <v>45130</v>
      </c>
      <c r="C4428" s="3">
        <v>45144</v>
      </c>
      <c r="D4428" t="s">
        <v>18</v>
      </c>
      <c r="E4428">
        <v>162404</v>
      </c>
      <c r="F4428" t="s">
        <v>19</v>
      </c>
      <c r="G4428" t="s">
        <v>2544</v>
      </c>
      <c r="H4428" t="s">
        <v>173</v>
      </c>
      <c r="I4428">
        <v>61107</v>
      </c>
      <c r="J4428" t="s">
        <v>22</v>
      </c>
      <c r="K4428" t="s">
        <v>43</v>
      </c>
      <c r="L4428" t="s">
        <v>45</v>
      </c>
      <c r="M4428" t="s">
        <v>46</v>
      </c>
      <c r="N4428" s="5">
        <v>13.96</v>
      </c>
      <c r="O4428" s="7">
        <v>4</v>
      </c>
      <c r="P4428" s="5">
        <v>9.9600000000000009</v>
      </c>
      <c r="Q4428" s="5">
        <v>4</v>
      </c>
      <c r="R4428" s="22">
        <f>Tabla1[[#This Row],[Fecha de Envío]]-Tabla1[[#This Row],[Fecha de Orden]]</f>
        <v>14</v>
      </c>
      <c r="S4428" s="24">
        <f>YEAR(Tabla1[[#This Row],[Fecha de Orden]])</f>
        <v>2023</v>
      </c>
      <c r="T4428" t="str">
        <f>VLOOKUP(Tabla1[[#This Row],[Nombre del Producto]],Tabla2[[Nombre Producto]:[Costo Unitario]],2,FALSE)</f>
        <v>Lot's O' Nuts</v>
      </c>
      <c r="U4428" t="str">
        <f>VLOOKUP(Tabla1[[#This Row],[Fábrica]],Tabla3[],4,FALSE)</f>
        <v>Arizona</v>
      </c>
    </row>
    <row r="4429" spans="1:21" x14ac:dyDescent="0.25">
      <c r="A4429" t="s">
        <v>2377</v>
      </c>
      <c r="B4429" s="3">
        <v>45131</v>
      </c>
      <c r="C4429" s="3">
        <v>45143</v>
      </c>
      <c r="D4429" t="s">
        <v>71</v>
      </c>
      <c r="E4429">
        <v>162943</v>
      </c>
      <c r="F4429" t="s">
        <v>19</v>
      </c>
      <c r="G4429" t="s">
        <v>30</v>
      </c>
      <c r="H4429" t="s">
        <v>31</v>
      </c>
      <c r="I4429">
        <v>10035</v>
      </c>
      <c r="J4429" t="s">
        <v>22</v>
      </c>
      <c r="K4429" t="s">
        <v>32</v>
      </c>
      <c r="L4429" t="s">
        <v>36</v>
      </c>
      <c r="M4429" t="s">
        <v>37</v>
      </c>
      <c r="N4429" s="5">
        <v>6.5</v>
      </c>
      <c r="O4429" s="7">
        <v>2</v>
      </c>
      <c r="P4429" s="5">
        <v>4.22</v>
      </c>
      <c r="Q4429" s="5">
        <v>2.2799999999999998</v>
      </c>
      <c r="R4429" s="22">
        <f>Tabla1[[#This Row],[Fecha de Envío]]-Tabla1[[#This Row],[Fecha de Orden]]</f>
        <v>12</v>
      </c>
      <c r="S4429" s="24">
        <f>YEAR(Tabla1[[#This Row],[Fecha de Orden]])</f>
        <v>2023</v>
      </c>
      <c r="T4429" t="str">
        <f>VLOOKUP(Tabla1[[#This Row],[Nombre del Producto]],Tabla2[[Nombre Producto]:[Costo Unitario]],2,FALSE)</f>
        <v>Wicked Choccy's</v>
      </c>
      <c r="U4429" t="str">
        <f>VLOOKUP(Tabla1[[#This Row],[Fábrica]],Tabla3[],4,FALSE)</f>
        <v>Georgia</v>
      </c>
    </row>
    <row r="4430" spans="1:21" x14ac:dyDescent="0.25">
      <c r="A4430" t="s">
        <v>4434</v>
      </c>
      <c r="B4430" s="3">
        <v>45131</v>
      </c>
      <c r="C4430" s="3">
        <v>45142</v>
      </c>
      <c r="D4430" t="s">
        <v>39</v>
      </c>
      <c r="E4430">
        <v>102498</v>
      </c>
      <c r="F4430" t="s">
        <v>19</v>
      </c>
      <c r="G4430" t="s">
        <v>263</v>
      </c>
      <c r="H4430" t="s">
        <v>264</v>
      </c>
      <c r="I4430">
        <v>70506</v>
      </c>
      <c r="J4430" t="s">
        <v>22</v>
      </c>
      <c r="K4430" t="s">
        <v>66</v>
      </c>
      <c r="L4430" t="s">
        <v>45</v>
      </c>
      <c r="M4430" t="s">
        <v>46</v>
      </c>
      <c r="N4430" s="5">
        <v>17.45</v>
      </c>
      <c r="O4430" s="7">
        <v>5</v>
      </c>
      <c r="P4430" s="5">
        <v>12.45</v>
      </c>
      <c r="Q4430" s="5">
        <v>5</v>
      </c>
      <c r="R4430" s="22">
        <f>Tabla1[[#This Row],[Fecha de Envío]]-Tabla1[[#This Row],[Fecha de Orden]]</f>
        <v>11</v>
      </c>
      <c r="S4430" s="24">
        <f>YEAR(Tabla1[[#This Row],[Fecha de Orden]])</f>
        <v>2023</v>
      </c>
      <c r="T4430" t="str">
        <f>VLOOKUP(Tabla1[[#This Row],[Nombre del Producto]],Tabla2[[Nombre Producto]:[Costo Unitario]],2,FALSE)</f>
        <v>Lot's O' Nuts</v>
      </c>
      <c r="U4430" t="str">
        <f>VLOOKUP(Tabla1[[#This Row],[Fábrica]],Tabla3[],4,FALSE)</f>
        <v>Arizona</v>
      </c>
    </row>
    <row r="4431" spans="1:21" x14ac:dyDescent="0.25">
      <c r="A4431" t="s">
        <v>946</v>
      </c>
      <c r="B4431" s="3">
        <v>45132</v>
      </c>
      <c r="C4431" s="3">
        <v>45142</v>
      </c>
      <c r="D4431" t="s">
        <v>82</v>
      </c>
      <c r="E4431">
        <v>149335</v>
      </c>
      <c r="F4431" t="s">
        <v>19</v>
      </c>
      <c r="G4431" t="s">
        <v>20</v>
      </c>
      <c r="H4431" t="s">
        <v>21</v>
      </c>
      <c r="I4431">
        <v>94122</v>
      </c>
      <c r="J4431" t="s">
        <v>22</v>
      </c>
      <c r="K4431" t="s">
        <v>23</v>
      </c>
      <c r="L4431" t="s">
        <v>24</v>
      </c>
      <c r="M4431" t="s">
        <v>25</v>
      </c>
      <c r="N4431" s="5">
        <v>33.75</v>
      </c>
      <c r="O4431" s="7">
        <v>9</v>
      </c>
      <c r="P4431" s="5">
        <v>22.05</v>
      </c>
      <c r="Q4431" s="5">
        <v>11.7</v>
      </c>
      <c r="R4431" s="22">
        <f>Tabla1[[#This Row],[Fecha de Envío]]-Tabla1[[#This Row],[Fecha de Orden]]</f>
        <v>10</v>
      </c>
      <c r="S4431" s="24">
        <f>YEAR(Tabla1[[#This Row],[Fecha de Orden]])</f>
        <v>2023</v>
      </c>
      <c r="T4431" t="str">
        <f>VLOOKUP(Tabla1[[#This Row],[Nombre del Producto]],Tabla2[[Nombre Producto]:[Costo Unitario]],2,FALSE)</f>
        <v>Wicked Choccy's</v>
      </c>
      <c r="U4431" t="str">
        <f>VLOOKUP(Tabla1[[#This Row],[Fábrica]],Tabla3[],4,FALSE)</f>
        <v>Georgia</v>
      </c>
    </row>
    <row r="4432" spans="1:21" x14ac:dyDescent="0.25">
      <c r="A4432" t="s">
        <v>1046</v>
      </c>
      <c r="B4432" s="3">
        <v>45132</v>
      </c>
      <c r="C4432" s="3">
        <v>45146</v>
      </c>
      <c r="D4432" t="s">
        <v>18</v>
      </c>
      <c r="E4432">
        <v>128307</v>
      </c>
      <c r="F4432" t="s">
        <v>19</v>
      </c>
      <c r="G4432" t="s">
        <v>159</v>
      </c>
      <c r="H4432" t="s">
        <v>42</v>
      </c>
      <c r="I4432">
        <v>77041</v>
      </c>
      <c r="J4432" t="s">
        <v>148</v>
      </c>
      <c r="K4432" t="s">
        <v>43</v>
      </c>
      <c r="L4432" t="s">
        <v>149</v>
      </c>
      <c r="M4432" t="s">
        <v>150</v>
      </c>
      <c r="N4432" s="5">
        <v>1.25</v>
      </c>
      <c r="O4432" s="7">
        <v>1</v>
      </c>
      <c r="P4432" s="5">
        <v>0.65</v>
      </c>
      <c r="Q4432" s="5">
        <v>0.6</v>
      </c>
      <c r="R4432" s="22">
        <f>Tabla1[[#This Row],[Fecha de Envío]]-Tabla1[[#This Row],[Fecha de Orden]]</f>
        <v>14</v>
      </c>
      <c r="S4432" s="24">
        <f>YEAR(Tabla1[[#This Row],[Fecha de Orden]])</f>
        <v>2023</v>
      </c>
      <c r="T4432" t="str">
        <f>VLOOKUP(Tabla1[[#This Row],[Nombre del Producto]],Tabla2[[Nombre Producto]:[Costo Unitario]],2,FALSE)</f>
        <v>Secret Factory</v>
      </c>
      <c r="U4432" t="str">
        <f>VLOOKUP(Tabla1[[#This Row],[Fábrica]],Tabla3[],4,FALSE)</f>
        <v>Illinois</v>
      </c>
    </row>
    <row r="4433" spans="1:21" x14ac:dyDescent="0.25">
      <c r="A4433" t="s">
        <v>1641</v>
      </c>
      <c r="B4433" s="3">
        <v>45132</v>
      </c>
      <c r="C4433" s="3">
        <v>45144</v>
      </c>
      <c r="D4433" t="s">
        <v>39</v>
      </c>
      <c r="E4433">
        <v>147417</v>
      </c>
      <c r="F4433" t="s">
        <v>19</v>
      </c>
      <c r="G4433" t="s">
        <v>412</v>
      </c>
      <c r="H4433" t="s">
        <v>210</v>
      </c>
      <c r="I4433">
        <v>43229</v>
      </c>
      <c r="J4433" t="s">
        <v>22</v>
      </c>
      <c r="K4433" t="s">
        <v>32</v>
      </c>
      <c r="L4433" t="s">
        <v>24</v>
      </c>
      <c r="M4433" t="s">
        <v>25</v>
      </c>
      <c r="N4433" s="5">
        <v>15</v>
      </c>
      <c r="O4433" s="7">
        <v>4</v>
      </c>
      <c r="P4433" s="5">
        <v>9.8000000000000007</v>
      </c>
      <c r="Q4433" s="5">
        <v>5.2</v>
      </c>
      <c r="R4433" s="22">
        <f>Tabla1[[#This Row],[Fecha de Envío]]-Tabla1[[#This Row],[Fecha de Orden]]</f>
        <v>12</v>
      </c>
      <c r="S4433" s="24">
        <f>YEAR(Tabla1[[#This Row],[Fecha de Orden]])</f>
        <v>2023</v>
      </c>
      <c r="T4433" t="str">
        <f>VLOOKUP(Tabla1[[#This Row],[Nombre del Producto]],Tabla2[[Nombre Producto]:[Costo Unitario]],2,FALSE)</f>
        <v>Wicked Choccy's</v>
      </c>
      <c r="U4433" t="str">
        <f>VLOOKUP(Tabla1[[#This Row],[Fábrica]],Tabla3[],4,FALSE)</f>
        <v>Georgia</v>
      </c>
    </row>
    <row r="4434" spans="1:21" x14ac:dyDescent="0.25">
      <c r="A4434" t="s">
        <v>5178</v>
      </c>
      <c r="B4434" s="3">
        <v>45132</v>
      </c>
      <c r="C4434" s="3">
        <v>45146</v>
      </c>
      <c r="D4434" t="s">
        <v>18</v>
      </c>
      <c r="E4434">
        <v>103037</v>
      </c>
      <c r="F4434" t="s">
        <v>19</v>
      </c>
      <c r="G4434" t="s">
        <v>159</v>
      </c>
      <c r="H4434" t="s">
        <v>42</v>
      </c>
      <c r="I4434">
        <v>77070</v>
      </c>
      <c r="J4434" t="s">
        <v>22</v>
      </c>
      <c r="K4434" t="s">
        <v>43</v>
      </c>
      <c r="L4434" t="s">
        <v>24</v>
      </c>
      <c r="M4434" t="s">
        <v>25</v>
      </c>
      <c r="N4434" s="5">
        <v>15</v>
      </c>
      <c r="O4434" s="7">
        <v>4</v>
      </c>
      <c r="P4434" s="5">
        <v>9.8000000000000007</v>
      </c>
      <c r="Q4434" s="5">
        <v>5.2</v>
      </c>
      <c r="R4434" s="22">
        <f>Tabla1[[#This Row],[Fecha de Envío]]-Tabla1[[#This Row],[Fecha de Orden]]</f>
        <v>14</v>
      </c>
      <c r="S4434" s="24">
        <f>YEAR(Tabla1[[#This Row],[Fecha de Orden]])</f>
        <v>2023</v>
      </c>
      <c r="T4434" t="str">
        <f>VLOOKUP(Tabla1[[#This Row],[Nombre del Producto]],Tabla2[[Nombre Producto]:[Costo Unitario]],2,FALSE)</f>
        <v>Wicked Choccy's</v>
      </c>
      <c r="U4434" t="str">
        <f>VLOOKUP(Tabla1[[#This Row],[Fábrica]],Tabla3[],4,FALSE)</f>
        <v>Georgia</v>
      </c>
    </row>
    <row r="4435" spans="1:21" x14ac:dyDescent="0.25">
      <c r="A4435" t="s">
        <v>5265</v>
      </c>
      <c r="B4435" s="3">
        <v>45132</v>
      </c>
      <c r="C4435" s="3">
        <v>45143</v>
      </c>
      <c r="D4435" t="s">
        <v>39</v>
      </c>
      <c r="E4435">
        <v>149454</v>
      </c>
      <c r="F4435" t="s">
        <v>19</v>
      </c>
      <c r="G4435" t="s">
        <v>122</v>
      </c>
      <c r="H4435" t="s">
        <v>133</v>
      </c>
      <c r="I4435">
        <v>22204</v>
      </c>
      <c r="J4435" t="s">
        <v>22</v>
      </c>
      <c r="K4435" t="s">
        <v>66</v>
      </c>
      <c r="L4435" t="s">
        <v>45</v>
      </c>
      <c r="M4435" t="s">
        <v>46</v>
      </c>
      <c r="N4435" s="5">
        <v>3.49</v>
      </c>
      <c r="O4435" s="7">
        <v>1</v>
      </c>
      <c r="P4435" s="5">
        <v>2.4900000000000002</v>
      </c>
      <c r="Q4435" s="5">
        <v>1</v>
      </c>
      <c r="R4435" s="22">
        <f>Tabla1[[#This Row],[Fecha de Envío]]-Tabla1[[#This Row],[Fecha de Orden]]</f>
        <v>11</v>
      </c>
      <c r="S4435" s="24">
        <f>YEAR(Tabla1[[#This Row],[Fecha de Orden]])</f>
        <v>2023</v>
      </c>
      <c r="T4435" t="str">
        <f>VLOOKUP(Tabla1[[#This Row],[Nombre del Producto]],Tabla2[[Nombre Producto]:[Costo Unitario]],2,FALSE)</f>
        <v>Lot's O' Nuts</v>
      </c>
      <c r="U4435" t="str">
        <f>VLOOKUP(Tabla1[[#This Row],[Fábrica]],Tabla3[],4,FALSE)</f>
        <v>Arizona</v>
      </c>
    </row>
    <row r="4436" spans="1:21" x14ac:dyDescent="0.25">
      <c r="A4436" t="s">
        <v>5408</v>
      </c>
      <c r="B4436" s="3">
        <v>45132</v>
      </c>
      <c r="C4436" s="3">
        <v>45144</v>
      </c>
      <c r="D4436" t="s">
        <v>71</v>
      </c>
      <c r="E4436">
        <v>111115</v>
      </c>
      <c r="F4436" t="s">
        <v>19</v>
      </c>
      <c r="G4436" t="s">
        <v>53</v>
      </c>
      <c r="H4436" t="s">
        <v>21</v>
      </c>
      <c r="I4436">
        <v>90032</v>
      </c>
      <c r="J4436" t="s">
        <v>22</v>
      </c>
      <c r="K4436" t="s">
        <v>23</v>
      </c>
      <c r="L4436" t="s">
        <v>27</v>
      </c>
      <c r="M4436" t="s">
        <v>28</v>
      </c>
      <c r="N4436" s="5">
        <v>21.6</v>
      </c>
      <c r="O4436" s="7">
        <v>6</v>
      </c>
      <c r="P4436" s="5">
        <v>15</v>
      </c>
      <c r="Q4436" s="5">
        <v>6.6</v>
      </c>
      <c r="R4436" s="22">
        <f>Tabla1[[#This Row],[Fecha de Envío]]-Tabla1[[#This Row],[Fecha de Orden]]</f>
        <v>12</v>
      </c>
      <c r="S4436" s="24">
        <f>YEAR(Tabla1[[#This Row],[Fecha de Orden]])</f>
        <v>2023</v>
      </c>
      <c r="T4436" t="str">
        <f>VLOOKUP(Tabla1[[#This Row],[Nombre del Producto]],Tabla2[[Nombre Producto]:[Costo Unitario]],2,FALSE)</f>
        <v>Lot's O' Nuts</v>
      </c>
      <c r="U4436" t="str">
        <f>VLOOKUP(Tabla1[[#This Row],[Fábrica]],Tabla3[],4,FALSE)</f>
        <v>Arizona</v>
      </c>
    </row>
    <row r="4437" spans="1:21" x14ac:dyDescent="0.25">
      <c r="A4437" t="s">
        <v>6433</v>
      </c>
      <c r="B4437" s="3">
        <v>45132</v>
      </c>
      <c r="C4437" s="3">
        <v>45146</v>
      </c>
      <c r="D4437" t="s">
        <v>18</v>
      </c>
      <c r="E4437">
        <v>104157</v>
      </c>
      <c r="F4437" t="s">
        <v>19</v>
      </c>
      <c r="G4437" t="s">
        <v>228</v>
      </c>
      <c r="H4437" t="s">
        <v>229</v>
      </c>
      <c r="I4437">
        <v>39212</v>
      </c>
      <c r="J4437" t="s">
        <v>22</v>
      </c>
      <c r="K4437" t="s">
        <v>66</v>
      </c>
      <c r="L4437" t="s">
        <v>45</v>
      </c>
      <c r="M4437" t="s">
        <v>46</v>
      </c>
      <c r="N4437" s="5">
        <v>27.92</v>
      </c>
      <c r="O4437" s="7">
        <v>8</v>
      </c>
      <c r="P4437" s="5">
        <v>19.920000000000002</v>
      </c>
      <c r="Q4437" s="5">
        <v>8</v>
      </c>
      <c r="R4437" s="22">
        <f>Tabla1[[#This Row],[Fecha de Envío]]-Tabla1[[#This Row],[Fecha de Orden]]</f>
        <v>14</v>
      </c>
      <c r="S4437" s="24">
        <f>YEAR(Tabla1[[#This Row],[Fecha de Orden]])</f>
        <v>2023</v>
      </c>
      <c r="T4437" t="str">
        <f>VLOOKUP(Tabla1[[#This Row],[Nombre del Producto]],Tabla2[[Nombre Producto]:[Costo Unitario]],2,FALSE)</f>
        <v>Lot's O' Nuts</v>
      </c>
      <c r="U4437" t="str">
        <f>VLOOKUP(Tabla1[[#This Row],[Fábrica]],Tabla3[],4,FALSE)</f>
        <v>Arizona</v>
      </c>
    </row>
    <row r="4438" spans="1:21" x14ac:dyDescent="0.25">
      <c r="A4438" t="s">
        <v>6434</v>
      </c>
      <c r="B4438" s="3">
        <v>45132</v>
      </c>
      <c r="C4438" s="3">
        <v>45146</v>
      </c>
      <c r="D4438" t="s">
        <v>18</v>
      </c>
      <c r="E4438">
        <v>104157</v>
      </c>
      <c r="F4438" t="s">
        <v>19</v>
      </c>
      <c r="G4438" t="s">
        <v>228</v>
      </c>
      <c r="H4438" t="s">
        <v>229</v>
      </c>
      <c r="I4438">
        <v>39212</v>
      </c>
      <c r="J4438" t="s">
        <v>22</v>
      </c>
      <c r="K4438" t="s">
        <v>66</v>
      </c>
      <c r="L4438" t="s">
        <v>33</v>
      </c>
      <c r="M4438" t="s">
        <v>34</v>
      </c>
      <c r="N4438" s="5">
        <v>18</v>
      </c>
      <c r="O4438" s="7">
        <v>5</v>
      </c>
      <c r="P4438" s="5">
        <v>12</v>
      </c>
      <c r="Q4438" s="5">
        <v>6</v>
      </c>
      <c r="R4438" s="22">
        <f>Tabla1[[#This Row],[Fecha de Envío]]-Tabla1[[#This Row],[Fecha de Orden]]</f>
        <v>14</v>
      </c>
      <c r="S4438" s="24">
        <f>YEAR(Tabla1[[#This Row],[Fecha de Orden]])</f>
        <v>2023</v>
      </c>
      <c r="T4438" t="str">
        <f>VLOOKUP(Tabla1[[#This Row],[Nombre del Producto]],Tabla2[[Nombre Producto]:[Costo Unitario]],2,FALSE)</f>
        <v>Lot's O' Nuts</v>
      </c>
      <c r="U4438" t="str">
        <f>VLOOKUP(Tabla1[[#This Row],[Fábrica]],Tabla3[],4,FALSE)</f>
        <v>Arizona</v>
      </c>
    </row>
    <row r="4439" spans="1:21" x14ac:dyDescent="0.25">
      <c r="A4439" t="s">
        <v>7687</v>
      </c>
      <c r="B4439" s="3">
        <v>45132</v>
      </c>
      <c r="C4439" s="3">
        <v>45146</v>
      </c>
      <c r="D4439" t="s">
        <v>18</v>
      </c>
      <c r="E4439">
        <v>115525</v>
      </c>
      <c r="F4439" t="s">
        <v>19</v>
      </c>
      <c r="G4439" t="s">
        <v>209</v>
      </c>
      <c r="H4439" t="s">
        <v>210</v>
      </c>
      <c r="I4439">
        <v>43615</v>
      </c>
      <c r="J4439" t="s">
        <v>22</v>
      </c>
      <c r="K4439" t="s">
        <v>32</v>
      </c>
      <c r="L4439" t="s">
        <v>36</v>
      </c>
      <c r="M4439" t="s">
        <v>37</v>
      </c>
      <c r="N4439" s="5">
        <v>16.25</v>
      </c>
      <c r="O4439" s="7">
        <v>5</v>
      </c>
      <c r="P4439" s="5">
        <v>10.55</v>
      </c>
      <c r="Q4439" s="5">
        <v>5.7</v>
      </c>
      <c r="R4439" s="22">
        <f>Tabla1[[#This Row],[Fecha de Envío]]-Tabla1[[#This Row],[Fecha de Orden]]</f>
        <v>14</v>
      </c>
      <c r="S4439" s="24">
        <f>YEAR(Tabla1[[#This Row],[Fecha de Orden]])</f>
        <v>2023</v>
      </c>
      <c r="T4439" t="str">
        <f>VLOOKUP(Tabla1[[#This Row],[Nombre del Producto]],Tabla2[[Nombre Producto]:[Costo Unitario]],2,FALSE)</f>
        <v>Wicked Choccy's</v>
      </c>
      <c r="U4439" t="str">
        <f>VLOOKUP(Tabla1[[#This Row],[Fábrica]],Tabla3[],4,FALSE)</f>
        <v>Georgia</v>
      </c>
    </row>
    <row r="4440" spans="1:21" x14ac:dyDescent="0.25">
      <c r="A4440" t="s">
        <v>7845</v>
      </c>
      <c r="B4440" s="3">
        <v>45132</v>
      </c>
      <c r="C4440" s="3">
        <v>45148</v>
      </c>
      <c r="D4440" t="s">
        <v>18</v>
      </c>
      <c r="E4440">
        <v>126158</v>
      </c>
      <c r="F4440" t="s">
        <v>19</v>
      </c>
      <c r="G4440" t="s">
        <v>1462</v>
      </c>
      <c r="H4440" t="s">
        <v>21</v>
      </c>
      <c r="I4440">
        <v>92627</v>
      </c>
      <c r="J4440" t="s">
        <v>22</v>
      </c>
      <c r="K4440" t="s">
        <v>23</v>
      </c>
      <c r="L4440" t="s">
        <v>24</v>
      </c>
      <c r="M4440" t="s">
        <v>25</v>
      </c>
      <c r="N4440" s="5">
        <v>7.5</v>
      </c>
      <c r="O4440" s="7">
        <v>2</v>
      </c>
      <c r="P4440" s="5">
        <v>4.9000000000000004</v>
      </c>
      <c r="Q4440" s="5">
        <v>2.6</v>
      </c>
      <c r="R4440" s="22">
        <f>Tabla1[[#This Row],[Fecha de Envío]]-Tabla1[[#This Row],[Fecha de Orden]]</f>
        <v>16</v>
      </c>
      <c r="S4440" s="24">
        <f>YEAR(Tabla1[[#This Row],[Fecha de Orden]])</f>
        <v>2023</v>
      </c>
      <c r="T4440" t="str">
        <f>VLOOKUP(Tabla1[[#This Row],[Nombre del Producto]],Tabla2[[Nombre Producto]:[Costo Unitario]],2,FALSE)</f>
        <v>Wicked Choccy's</v>
      </c>
      <c r="U4440" t="str">
        <f>VLOOKUP(Tabla1[[#This Row],[Fábrica]],Tabla3[],4,FALSE)</f>
        <v>Georgia</v>
      </c>
    </row>
    <row r="4441" spans="1:21" x14ac:dyDescent="0.25">
      <c r="A4441" t="s">
        <v>7846</v>
      </c>
      <c r="B4441" s="3">
        <v>45132</v>
      </c>
      <c r="C4441" s="3">
        <v>45148</v>
      </c>
      <c r="D4441" t="s">
        <v>18</v>
      </c>
      <c r="E4441">
        <v>126158</v>
      </c>
      <c r="F4441" t="s">
        <v>19</v>
      </c>
      <c r="G4441" t="s">
        <v>1462</v>
      </c>
      <c r="H4441" t="s">
        <v>21</v>
      </c>
      <c r="I4441">
        <v>92627</v>
      </c>
      <c r="J4441" t="s">
        <v>22</v>
      </c>
      <c r="K4441" t="s">
        <v>23</v>
      </c>
      <c r="L4441" t="s">
        <v>45</v>
      </c>
      <c r="M4441" t="s">
        <v>46</v>
      </c>
      <c r="N4441" s="5">
        <v>31.41</v>
      </c>
      <c r="O4441" s="7">
        <v>9</v>
      </c>
      <c r="P4441" s="5">
        <v>22.41</v>
      </c>
      <c r="Q4441" s="5">
        <v>9</v>
      </c>
      <c r="R4441" s="22">
        <f>Tabla1[[#This Row],[Fecha de Envío]]-Tabla1[[#This Row],[Fecha de Orden]]</f>
        <v>16</v>
      </c>
      <c r="S4441" s="24">
        <f>YEAR(Tabla1[[#This Row],[Fecha de Orden]])</f>
        <v>2023</v>
      </c>
      <c r="T4441" t="str">
        <f>VLOOKUP(Tabla1[[#This Row],[Nombre del Producto]],Tabla2[[Nombre Producto]:[Costo Unitario]],2,FALSE)</f>
        <v>Lot's O' Nuts</v>
      </c>
      <c r="U4441" t="str">
        <f>VLOOKUP(Tabla1[[#This Row],[Fábrica]],Tabla3[],4,FALSE)</f>
        <v>Arizona</v>
      </c>
    </row>
    <row r="4442" spans="1:21" x14ac:dyDescent="0.25">
      <c r="A4442" t="s">
        <v>7847</v>
      </c>
      <c r="B4442" s="3">
        <v>45132</v>
      </c>
      <c r="C4442" s="3">
        <v>45148</v>
      </c>
      <c r="D4442" t="s">
        <v>18</v>
      </c>
      <c r="E4442">
        <v>126158</v>
      </c>
      <c r="F4442" t="s">
        <v>19</v>
      </c>
      <c r="G4442" t="s">
        <v>1462</v>
      </c>
      <c r="H4442" t="s">
        <v>21</v>
      </c>
      <c r="I4442">
        <v>92627</v>
      </c>
      <c r="J4442" t="s">
        <v>22</v>
      </c>
      <c r="K4442" t="s">
        <v>23</v>
      </c>
      <c r="L4442" t="s">
        <v>36</v>
      </c>
      <c r="M4442" t="s">
        <v>37</v>
      </c>
      <c r="N4442" s="5">
        <v>13</v>
      </c>
      <c r="O4442" s="7">
        <v>4</v>
      </c>
      <c r="P4442" s="5">
        <v>8.44</v>
      </c>
      <c r="Q4442" s="5">
        <v>4.5599999999999996</v>
      </c>
      <c r="R4442" s="22">
        <f>Tabla1[[#This Row],[Fecha de Envío]]-Tabla1[[#This Row],[Fecha de Orden]]</f>
        <v>16</v>
      </c>
      <c r="S4442" s="24">
        <f>YEAR(Tabla1[[#This Row],[Fecha de Orden]])</f>
        <v>2023</v>
      </c>
      <c r="T4442" t="str">
        <f>VLOOKUP(Tabla1[[#This Row],[Nombre del Producto]],Tabla2[[Nombre Producto]:[Costo Unitario]],2,FALSE)</f>
        <v>Wicked Choccy's</v>
      </c>
      <c r="U4442" t="str">
        <f>VLOOKUP(Tabla1[[#This Row],[Fábrica]],Tabla3[],4,FALSE)</f>
        <v>Georgia</v>
      </c>
    </row>
    <row r="4443" spans="1:21" x14ac:dyDescent="0.25">
      <c r="A4443" t="s">
        <v>8099</v>
      </c>
      <c r="B4443" s="3">
        <v>45132</v>
      </c>
      <c r="C4443" s="3">
        <v>45145</v>
      </c>
      <c r="D4443" t="s">
        <v>71</v>
      </c>
      <c r="E4443">
        <v>115441</v>
      </c>
      <c r="F4443" t="s">
        <v>19</v>
      </c>
      <c r="G4443" t="s">
        <v>409</v>
      </c>
      <c r="H4443" t="s">
        <v>410</v>
      </c>
      <c r="I4443">
        <v>53209</v>
      </c>
      <c r="J4443" t="s">
        <v>22</v>
      </c>
      <c r="K4443" t="s">
        <v>43</v>
      </c>
      <c r="L4443" t="s">
        <v>45</v>
      </c>
      <c r="M4443" t="s">
        <v>46</v>
      </c>
      <c r="N4443" s="5">
        <v>13.96</v>
      </c>
      <c r="O4443" s="7">
        <v>4</v>
      </c>
      <c r="P4443" s="5">
        <v>9.9600000000000009</v>
      </c>
      <c r="Q4443" s="5">
        <v>4</v>
      </c>
      <c r="R4443" s="22">
        <f>Tabla1[[#This Row],[Fecha de Envío]]-Tabla1[[#This Row],[Fecha de Orden]]</f>
        <v>13</v>
      </c>
      <c r="S4443" s="24">
        <f>YEAR(Tabla1[[#This Row],[Fecha de Orden]])</f>
        <v>2023</v>
      </c>
      <c r="T4443" t="str">
        <f>VLOOKUP(Tabla1[[#This Row],[Nombre del Producto]],Tabla2[[Nombre Producto]:[Costo Unitario]],2,FALSE)</f>
        <v>Lot's O' Nuts</v>
      </c>
      <c r="U4443" t="str">
        <f>VLOOKUP(Tabla1[[#This Row],[Fábrica]],Tabla3[],4,FALSE)</f>
        <v>Arizona</v>
      </c>
    </row>
    <row r="4444" spans="1:21" x14ac:dyDescent="0.25">
      <c r="A4444" t="s">
        <v>8100</v>
      </c>
      <c r="B4444" s="3">
        <v>45132</v>
      </c>
      <c r="C4444" s="3">
        <v>45145</v>
      </c>
      <c r="D4444" t="s">
        <v>71</v>
      </c>
      <c r="E4444">
        <v>115441</v>
      </c>
      <c r="F4444" t="s">
        <v>19</v>
      </c>
      <c r="G4444" t="s">
        <v>409</v>
      </c>
      <c r="H4444" t="s">
        <v>410</v>
      </c>
      <c r="I4444">
        <v>53209</v>
      </c>
      <c r="J4444" t="s">
        <v>22</v>
      </c>
      <c r="K4444" t="s">
        <v>43</v>
      </c>
      <c r="L4444" t="s">
        <v>27</v>
      </c>
      <c r="M4444" t="s">
        <v>28</v>
      </c>
      <c r="N4444" s="5">
        <v>18</v>
      </c>
      <c r="O4444" s="7">
        <v>5</v>
      </c>
      <c r="P4444" s="5">
        <v>12.5</v>
      </c>
      <c r="Q4444" s="5">
        <v>5.5</v>
      </c>
      <c r="R4444" s="22">
        <f>Tabla1[[#This Row],[Fecha de Envío]]-Tabla1[[#This Row],[Fecha de Orden]]</f>
        <v>13</v>
      </c>
      <c r="S4444" s="24">
        <f>YEAR(Tabla1[[#This Row],[Fecha de Orden]])</f>
        <v>2023</v>
      </c>
      <c r="T4444" t="str">
        <f>VLOOKUP(Tabla1[[#This Row],[Nombre del Producto]],Tabla2[[Nombre Producto]:[Costo Unitario]],2,FALSE)</f>
        <v>Lot's O' Nuts</v>
      </c>
      <c r="U4444" t="str">
        <f>VLOOKUP(Tabla1[[#This Row],[Fábrica]],Tabla3[],4,FALSE)</f>
        <v>Arizona</v>
      </c>
    </row>
    <row r="4445" spans="1:21" x14ac:dyDescent="0.25">
      <c r="A4445" t="s">
        <v>8101</v>
      </c>
      <c r="B4445" s="3">
        <v>45132</v>
      </c>
      <c r="C4445" s="3">
        <v>45145</v>
      </c>
      <c r="D4445" t="s">
        <v>71</v>
      </c>
      <c r="E4445">
        <v>115441</v>
      </c>
      <c r="F4445" t="s">
        <v>19</v>
      </c>
      <c r="G4445" t="s">
        <v>409</v>
      </c>
      <c r="H4445" t="s">
        <v>410</v>
      </c>
      <c r="I4445">
        <v>53209</v>
      </c>
      <c r="J4445" t="s">
        <v>22</v>
      </c>
      <c r="K4445" t="s">
        <v>43</v>
      </c>
      <c r="L4445" t="s">
        <v>36</v>
      </c>
      <c r="M4445" t="s">
        <v>37</v>
      </c>
      <c r="N4445" s="5">
        <v>22.75</v>
      </c>
      <c r="O4445" s="7">
        <v>7</v>
      </c>
      <c r="P4445" s="5">
        <v>14.77</v>
      </c>
      <c r="Q4445" s="5">
        <v>7.98</v>
      </c>
      <c r="R4445" s="22">
        <f>Tabla1[[#This Row],[Fecha de Envío]]-Tabla1[[#This Row],[Fecha de Orden]]</f>
        <v>13</v>
      </c>
      <c r="S4445" s="24">
        <f>YEAR(Tabla1[[#This Row],[Fecha de Orden]])</f>
        <v>2023</v>
      </c>
      <c r="T4445" t="str">
        <f>VLOOKUP(Tabla1[[#This Row],[Nombre del Producto]],Tabla2[[Nombre Producto]:[Costo Unitario]],2,FALSE)</f>
        <v>Wicked Choccy's</v>
      </c>
      <c r="U4445" t="str">
        <f>VLOOKUP(Tabla1[[#This Row],[Fábrica]],Tabla3[],4,FALSE)</f>
        <v>Georgia</v>
      </c>
    </row>
    <row r="4446" spans="1:21" x14ac:dyDescent="0.25">
      <c r="A4446" t="s">
        <v>8102</v>
      </c>
      <c r="B4446" s="3">
        <v>45132</v>
      </c>
      <c r="C4446" s="3">
        <v>45145</v>
      </c>
      <c r="D4446" t="s">
        <v>71</v>
      </c>
      <c r="E4446">
        <v>115441</v>
      </c>
      <c r="F4446" t="s">
        <v>19</v>
      </c>
      <c r="G4446" t="s">
        <v>409</v>
      </c>
      <c r="H4446" t="s">
        <v>410</v>
      </c>
      <c r="I4446">
        <v>53209</v>
      </c>
      <c r="J4446" t="s">
        <v>148</v>
      </c>
      <c r="K4446" t="s">
        <v>43</v>
      </c>
      <c r="L4446" t="s">
        <v>348</v>
      </c>
      <c r="M4446" t="s">
        <v>349</v>
      </c>
      <c r="N4446" s="5">
        <v>100</v>
      </c>
      <c r="O4446" s="7">
        <v>5</v>
      </c>
      <c r="P4446" s="5">
        <v>50</v>
      </c>
      <c r="Q4446" s="5">
        <v>50</v>
      </c>
      <c r="R4446" s="22">
        <f>Tabla1[[#This Row],[Fecha de Envío]]-Tabla1[[#This Row],[Fecha de Orden]]</f>
        <v>13</v>
      </c>
      <c r="S4446" s="24">
        <f>YEAR(Tabla1[[#This Row],[Fecha de Orden]])</f>
        <v>2023</v>
      </c>
      <c r="T4446" t="str">
        <f>VLOOKUP(Tabla1[[#This Row],[Nombre del Producto]],Tabla2[[Nombre Producto]:[Costo Unitario]],2,FALSE)</f>
        <v>Secret Factory</v>
      </c>
      <c r="U4446" t="str">
        <f>VLOOKUP(Tabla1[[#This Row],[Fábrica]],Tabla3[],4,FALSE)</f>
        <v>Illinois</v>
      </c>
    </row>
    <row r="4447" spans="1:21" x14ac:dyDescent="0.25">
      <c r="A4447" t="s">
        <v>1091</v>
      </c>
      <c r="B4447" s="3">
        <v>45135</v>
      </c>
      <c r="C4447" s="3">
        <v>45149</v>
      </c>
      <c r="D4447" t="s">
        <v>18</v>
      </c>
      <c r="E4447">
        <v>105452</v>
      </c>
      <c r="F4447" t="s">
        <v>19</v>
      </c>
      <c r="G4447" t="s">
        <v>757</v>
      </c>
      <c r="H4447" t="s">
        <v>42</v>
      </c>
      <c r="I4447">
        <v>77506</v>
      </c>
      <c r="J4447" t="s">
        <v>22</v>
      </c>
      <c r="K4447" t="s">
        <v>43</v>
      </c>
      <c r="L4447" t="s">
        <v>36</v>
      </c>
      <c r="M4447" t="s">
        <v>37</v>
      </c>
      <c r="N4447" s="5">
        <v>16.25</v>
      </c>
      <c r="O4447" s="7">
        <v>5</v>
      </c>
      <c r="P4447" s="5">
        <v>10.55</v>
      </c>
      <c r="Q4447" s="5">
        <v>5.7</v>
      </c>
      <c r="R4447" s="22">
        <f>Tabla1[[#This Row],[Fecha de Envío]]-Tabla1[[#This Row],[Fecha de Orden]]</f>
        <v>14</v>
      </c>
      <c r="S4447" s="24">
        <f>YEAR(Tabla1[[#This Row],[Fecha de Orden]])</f>
        <v>2023</v>
      </c>
      <c r="T4447" t="str">
        <f>VLOOKUP(Tabla1[[#This Row],[Nombre del Producto]],Tabla2[[Nombre Producto]:[Costo Unitario]],2,FALSE)</f>
        <v>Wicked Choccy's</v>
      </c>
      <c r="U4447" t="str">
        <f>VLOOKUP(Tabla1[[#This Row],[Fábrica]],Tabla3[],4,FALSE)</f>
        <v>Georgia</v>
      </c>
    </row>
    <row r="4448" spans="1:21" x14ac:dyDescent="0.25">
      <c r="A4448" t="s">
        <v>1092</v>
      </c>
      <c r="B4448" s="3">
        <v>45135</v>
      </c>
      <c r="C4448" s="3">
        <v>45149</v>
      </c>
      <c r="D4448" t="s">
        <v>18</v>
      </c>
      <c r="E4448">
        <v>105452</v>
      </c>
      <c r="F4448" t="s">
        <v>19</v>
      </c>
      <c r="G4448" t="s">
        <v>757</v>
      </c>
      <c r="H4448" t="s">
        <v>42</v>
      </c>
      <c r="I4448">
        <v>77506</v>
      </c>
      <c r="J4448" t="s">
        <v>22</v>
      </c>
      <c r="K4448" t="s">
        <v>43</v>
      </c>
      <c r="L4448" t="s">
        <v>33</v>
      </c>
      <c r="M4448" t="s">
        <v>34</v>
      </c>
      <c r="N4448" s="5">
        <v>18</v>
      </c>
      <c r="O4448" s="7">
        <v>5</v>
      </c>
      <c r="P4448" s="5">
        <v>12</v>
      </c>
      <c r="Q4448" s="5">
        <v>6</v>
      </c>
      <c r="R4448" s="22">
        <f>Tabla1[[#This Row],[Fecha de Envío]]-Tabla1[[#This Row],[Fecha de Orden]]</f>
        <v>14</v>
      </c>
      <c r="S4448" s="24">
        <f>YEAR(Tabla1[[#This Row],[Fecha de Orden]])</f>
        <v>2023</v>
      </c>
      <c r="T4448" t="str">
        <f>VLOOKUP(Tabla1[[#This Row],[Nombre del Producto]],Tabla2[[Nombre Producto]:[Costo Unitario]],2,FALSE)</f>
        <v>Lot's O' Nuts</v>
      </c>
      <c r="U4448" t="str">
        <f>VLOOKUP(Tabla1[[#This Row],[Fábrica]],Tabla3[],4,FALSE)</f>
        <v>Arizona</v>
      </c>
    </row>
    <row r="4449" spans="1:21" x14ac:dyDescent="0.25">
      <c r="A4449" t="s">
        <v>5277</v>
      </c>
      <c r="B4449" s="3">
        <v>45135</v>
      </c>
      <c r="C4449" s="3">
        <v>45151</v>
      </c>
      <c r="D4449" t="s">
        <v>18</v>
      </c>
      <c r="E4449">
        <v>140046</v>
      </c>
      <c r="F4449" t="s">
        <v>19</v>
      </c>
      <c r="G4449" t="s">
        <v>53</v>
      </c>
      <c r="H4449" t="s">
        <v>21</v>
      </c>
      <c r="I4449">
        <v>90032</v>
      </c>
      <c r="J4449" t="s">
        <v>22</v>
      </c>
      <c r="K4449" t="s">
        <v>23</v>
      </c>
      <c r="L4449" t="s">
        <v>27</v>
      </c>
      <c r="M4449" t="s">
        <v>28</v>
      </c>
      <c r="N4449" s="5">
        <v>10.8</v>
      </c>
      <c r="O4449" s="7">
        <v>3</v>
      </c>
      <c r="P4449" s="5">
        <v>7.5</v>
      </c>
      <c r="Q4449" s="5">
        <v>3.3</v>
      </c>
      <c r="R4449" s="22">
        <f>Tabla1[[#This Row],[Fecha de Envío]]-Tabla1[[#This Row],[Fecha de Orden]]</f>
        <v>16</v>
      </c>
      <c r="S4449" s="24">
        <f>YEAR(Tabla1[[#This Row],[Fecha de Orden]])</f>
        <v>2023</v>
      </c>
      <c r="T4449" t="str">
        <f>VLOOKUP(Tabla1[[#This Row],[Nombre del Producto]],Tabla2[[Nombre Producto]:[Costo Unitario]],2,FALSE)</f>
        <v>Lot's O' Nuts</v>
      </c>
      <c r="U4449" t="str">
        <f>VLOOKUP(Tabla1[[#This Row],[Fábrica]],Tabla3[],4,FALSE)</f>
        <v>Arizona</v>
      </c>
    </row>
    <row r="4450" spans="1:21" x14ac:dyDescent="0.25">
      <c r="A4450" t="s">
        <v>6886</v>
      </c>
      <c r="B4450" s="3">
        <v>45135</v>
      </c>
      <c r="C4450" s="3">
        <v>45146</v>
      </c>
      <c r="D4450" t="s">
        <v>39</v>
      </c>
      <c r="E4450">
        <v>107783</v>
      </c>
      <c r="F4450" t="s">
        <v>19</v>
      </c>
      <c r="G4450" t="s">
        <v>491</v>
      </c>
      <c r="H4450" t="s">
        <v>101</v>
      </c>
      <c r="I4450">
        <v>18018</v>
      </c>
      <c r="J4450" t="s">
        <v>22</v>
      </c>
      <c r="K4450" t="s">
        <v>32</v>
      </c>
      <c r="L4450" t="s">
        <v>24</v>
      </c>
      <c r="M4450" t="s">
        <v>25</v>
      </c>
      <c r="N4450" s="5">
        <v>18.75</v>
      </c>
      <c r="O4450" s="7">
        <v>5</v>
      </c>
      <c r="P4450" s="5">
        <v>12.25</v>
      </c>
      <c r="Q4450" s="5">
        <v>6.5</v>
      </c>
      <c r="R4450" s="22">
        <f>Tabla1[[#This Row],[Fecha de Envío]]-Tabla1[[#This Row],[Fecha de Orden]]</f>
        <v>11</v>
      </c>
      <c r="S4450" s="24">
        <f>YEAR(Tabla1[[#This Row],[Fecha de Orden]])</f>
        <v>2023</v>
      </c>
      <c r="T4450" t="str">
        <f>VLOOKUP(Tabla1[[#This Row],[Nombre del Producto]],Tabla2[[Nombre Producto]:[Costo Unitario]],2,FALSE)</f>
        <v>Wicked Choccy's</v>
      </c>
      <c r="U4450" t="str">
        <f>VLOOKUP(Tabla1[[#This Row],[Fábrica]],Tabla3[],4,FALSE)</f>
        <v>Georgia</v>
      </c>
    </row>
    <row r="4451" spans="1:21" x14ac:dyDescent="0.25">
      <c r="A4451" t="s">
        <v>6887</v>
      </c>
      <c r="B4451" s="3">
        <v>45135</v>
      </c>
      <c r="C4451" s="3">
        <v>45146</v>
      </c>
      <c r="D4451" t="s">
        <v>39</v>
      </c>
      <c r="E4451">
        <v>107783</v>
      </c>
      <c r="F4451" t="s">
        <v>19</v>
      </c>
      <c r="G4451" t="s">
        <v>491</v>
      </c>
      <c r="H4451" t="s">
        <v>101</v>
      </c>
      <c r="I4451">
        <v>18018</v>
      </c>
      <c r="J4451" t="s">
        <v>22</v>
      </c>
      <c r="K4451" t="s">
        <v>32</v>
      </c>
      <c r="L4451" t="s">
        <v>33</v>
      </c>
      <c r="M4451" t="s">
        <v>34</v>
      </c>
      <c r="N4451" s="5">
        <v>21.6</v>
      </c>
      <c r="O4451" s="7">
        <v>6</v>
      </c>
      <c r="P4451" s="5">
        <v>14.4</v>
      </c>
      <c r="Q4451" s="5">
        <v>7.2</v>
      </c>
      <c r="R4451" s="22">
        <f>Tabla1[[#This Row],[Fecha de Envío]]-Tabla1[[#This Row],[Fecha de Orden]]</f>
        <v>11</v>
      </c>
      <c r="S4451" s="24">
        <f>YEAR(Tabla1[[#This Row],[Fecha de Orden]])</f>
        <v>2023</v>
      </c>
      <c r="T4451" t="str">
        <f>VLOOKUP(Tabla1[[#This Row],[Nombre del Producto]],Tabla2[[Nombre Producto]:[Costo Unitario]],2,FALSE)</f>
        <v>Lot's O' Nuts</v>
      </c>
      <c r="U4451" t="str">
        <f>VLOOKUP(Tabla1[[#This Row],[Fábrica]],Tabla3[],4,FALSE)</f>
        <v>Arizona</v>
      </c>
    </row>
    <row r="4452" spans="1:21" x14ac:dyDescent="0.25">
      <c r="A4452" t="s">
        <v>7921</v>
      </c>
      <c r="B4452" s="3">
        <v>45135</v>
      </c>
      <c r="C4452" s="3">
        <v>45151</v>
      </c>
      <c r="D4452" t="s">
        <v>18</v>
      </c>
      <c r="E4452">
        <v>143924</v>
      </c>
      <c r="F4452" t="s">
        <v>19</v>
      </c>
      <c r="G4452" t="s">
        <v>4472</v>
      </c>
      <c r="H4452" t="s">
        <v>93</v>
      </c>
      <c r="I4452">
        <v>49423</v>
      </c>
      <c r="J4452" t="s">
        <v>22</v>
      </c>
      <c r="K4452" t="s">
        <v>43</v>
      </c>
      <c r="L4452" t="s">
        <v>45</v>
      </c>
      <c r="M4452" t="s">
        <v>46</v>
      </c>
      <c r="N4452" s="5">
        <v>24.43</v>
      </c>
      <c r="O4452" s="7">
        <v>7</v>
      </c>
      <c r="P4452" s="5">
        <v>17.43</v>
      </c>
      <c r="Q4452" s="5">
        <v>7</v>
      </c>
      <c r="R4452" s="22">
        <f>Tabla1[[#This Row],[Fecha de Envío]]-Tabla1[[#This Row],[Fecha de Orden]]</f>
        <v>16</v>
      </c>
      <c r="S4452" s="24">
        <f>YEAR(Tabla1[[#This Row],[Fecha de Orden]])</f>
        <v>2023</v>
      </c>
      <c r="T4452" t="str">
        <f>VLOOKUP(Tabla1[[#This Row],[Nombre del Producto]],Tabla2[[Nombre Producto]:[Costo Unitario]],2,FALSE)</f>
        <v>Lot's O' Nuts</v>
      </c>
      <c r="U4452" t="str">
        <f>VLOOKUP(Tabla1[[#This Row],[Fábrica]],Tabla3[],4,FALSE)</f>
        <v>Arizona</v>
      </c>
    </row>
    <row r="4453" spans="1:21" x14ac:dyDescent="0.25">
      <c r="A4453" t="s">
        <v>7922</v>
      </c>
      <c r="B4453" s="3">
        <v>45135</v>
      </c>
      <c r="C4453" s="3">
        <v>45151</v>
      </c>
      <c r="D4453" t="s">
        <v>18</v>
      </c>
      <c r="E4453">
        <v>143924</v>
      </c>
      <c r="F4453" t="s">
        <v>19</v>
      </c>
      <c r="G4453" t="s">
        <v>4472</v>
      </c>
      <c r="H4453" t="s">
        <v>93</v>
      </c>
      <c r="I4453">
        <v>49423</v>
      </c>
      <c r="J4453" t="s">
        <v>22</v>
      </c>
      <c r="K4453" t="s">
        <v>43</v>
      </c>
      <c r="L4453" t="s">
        <v>24</v>
      </c>
      <c r="M4453" t="s">
        <v>25</v>
      </c>
      <c r="N4453" s="5">
        <v>7.5</v>
      </c>
      <c r="O4453" s="7">
        <v>2</v>
      </c>
      <c r="P4453" s="5">
        <v>4.9000000000000004</v>
      </c>
      <c r="Q4453" s="5">
        <v>2.6</v>
      </c>
      <c r="R4453" s="22">
        <f>Tabla1[[#This Row],[Fecha de Envío]]-Tabla1[[#This Row],[Fecha de Orden]]</f>
        <v>16</v>
      </c>
      <c r="S4453" s="24">
        <f>YEAR(Tabla1[[#This Row],[Fecha de Orden]])</f>
        <v>2023</v>
      </c>
      <c r="T4453" t="str">
        <f>VLOOKUP(Tabla1[[#This Row],[Nombre del Producto]],Tabla2[[Nombre Producto]:[Costo Unitario]],2,FALSE)</f>
        <v>Wicked Choccy's</v>
      </c>
      <c r="U4453" t="str">
        <f>VLOOKUP(Tabla1[[#This Row],[Fábrica]],Tabla3[],4,FALSE)</f>
        <v>Georgia</v>
      </c>
    </row>
    <row r="4454" spans="1:21" x14ac:dyDescent="0.25">
      <c r="A4454" t="s">
        <v>4774</v>
      </c>
      <c r="B4454" s="3">
        <v>45136</v>
      </c>
      <c r="C4454" s="3">
        <v>45150</v>
      </c>
      <c r="D4454" t="s">
        <v>18</v>
      </c>
      <c r="E4454">
        <v>116344</v>
      </c>
      <c r="F4454" t="s">
        <v>19</v>
      </c>
      <c r="G4454" t="s">
        <v>144</v>
      </c>
      <c r="H4454" t="s">
        <v>101</v>
      </c>
      <c r="I4454">
        <v>19140</v>
      </c>
      <c r="J4454" t="s">
        <v>22</v>
      </c>
      <c r="K4454" t="s">
        <v>32</v>
      </c>
      <c r="L4454" t="s">
        <v>24</v>
      </c>
      <c r="M4454" t="s">
        <v>25</v>
      </c>
      <c r="N4454" s="5">
        <v>7.5</v>
      </c>
      <c r="O4454" s="7">
        <v>2</v>
      </c>
      <c r="P4454" s="5">
        <v>4.9000000000000004</v>
      </c>
      <c r="Q4454" s="5">
        <v>2.6</v>
      </c>
      <c r="R4454" s="22">
        <f>Tabla1[[#This Row],[Fecha de Envío]]-Tabla1[[#This Row],[Fecha de Orden]]</f>
        <v>14</v>
      </c>
      <c r="S4454" s="24">
        <f>YEAR(Tabla1[[#This Row],[Fecha de Orden]])</f>
        <v>2023</v>
      </c>
      <c r="T4454" t="str">
        <f>VLOOKUP(Tabla1[[#This Row],[Nombre del Producto]],Tabla2[[Nombre Producto]:[Costo Unitario]],2,FALSE)</f>
        <v>Wicked Choccy's</v>
      </c>
      <c r="U4454" t="str">
        <f>VLOOKUP(Tabla1[[#This Row],[Fábrica]],Tabla3[],4,FALSE)</f>
        <v>Georgia</v>
      </c>
    </row>
    <row r="4455" spans="1:21" x14ac:dyDescent="0.25">
      <c r="A4455" t="s">
        <v>7233</v>
      </c>
      <c r="B4455" s="3">
        <v>45136</v>
      </c>
      <c r="C4455" s="3">
        <v>45148</v>
      </c>
      <c r="D4455" t="s">
        <v>39</v>
      </c>
      <c r="E4455">
        <v>131891</v>
      </c>
      <c r="F4455" t="s">
        <v>19</v>
      </c>
      <c r="G4455" t="s">
        <v>7234</v>
      </c>
      <c r="H4455" t="s">
        <v>255</v>
      </c>
      <c r="I4455">
        <v>32503</v>
      </c>
      <c r="J4455" t="s">
        <v>22</v>
      </c>
      <c r="K4455" t="s">
        <v>66</v>
      </c>
      <c r="L4455" t="s">
        <v>33</v>
      </c>
      <c r="M4455" t="s">
        <v>34</v>
      </c>
      <c r="N4455" s="5">
        <v>10.8</v>
      </c>
      <c r="O4455" s="7">
        <v>3</v>
      </c>
      <c r="P4455" s="5">
        <v>7.2</v>
      </c>
      <c r="Q4455" s="5">
        <v>3.6</v>
      </c>
      <c r="R4455" s="22">
        <f>Tabla1[[#This Row],[Fecha de Envío]]-Tabla1[[#This Row],[Fecha de Orden]]</f>
        <v>12</v>
      </c>
      <c r="S4455" s="24">
        <f>YEAR(Tabla1[[#This Row],[Fecha de Orden]])</f>
        <v>2023</v>
      </c>
      <c r="T4455" t="str">
        <f>VLOOKUP(Tabla1[[#This Row],[Nombre del Producto]],Tabla2[[Nombre Producto]:[Costo Unitario]],2,FALSE)</f>
        <v>Lot's O' Nuts</v>
      </c>
      <c r="U4455" t="str">
        <f>VLOOKUP(Tabla1[[#This Row],[Fábrica]],Tabla3[],4,FALSE)</f>
        <v>Arizona</v>
      </c>
    </row>
    <row r="4456" spans="1:21" x14ac:dyDescent="0.25">
      <c r="A4456" t="s">
        <v>7564</v>
      </c>
      <c r="B4456" s="3">
        <v>45136</v>
      </c>
      <c r="C4456" s="3">
        <v>45151</v>
      </c>
      <c r="D4456" t="s">
        <v>18</v>
      </c>
      <c r="E4456">
        <v>164574</v>
      </c>
      <c r="F4456" t="s">
        <v>19</v>
      </c>
      <c r="G4456" t="s">
        <v>356</v>
      </c>
      <c r="H4456" t="s">
        <v>98</v>
      </c>
      <c r="I4456">
        <v>28205</v>
      </c>
      <c r="J4456" t="s">
        <v>22</v>
      </c>
      <c r="K4456" t="s">
        <v>66</v>
      </c>
      <c r="L4456" t="s">
        <v>24</v>
      </c>
      <c r="M4456" t="s">
        <v>25</v>
      </c>
      <c r="N4456" s="5">
        <v>11.25</v>
      </c>
      <c r="O4456" s="7">
        <v>3</v>
      </c>
      <c r="P4456" s="5">
        <v>7.35</v>
      </c>
      <c r="Q4456" s="5">
        <v>3.9</v>
      </c>
      <c r="R4456" s="22">
        <f>Tabla1[[#This Row],[Fecha de Envío]]-Tabla1[[#This Row],[Fecha de Orden]]</f>
        <v>15</v>
      </c>
      <c r="S4456" s="24">
        <f>YEAR(Tabla1[[#This Row],[Fecha de Orden]])</f>
        <v>2023</v>
      </c>
      <c r="T4456" t="str">
        <f>VLOOKUP(Tabla1[[#This Row],[Nombre del Producto]],Tabla2[[Nombre Producto]:[Costo Unitario]],2,FALSE)</f>
        <v>Wicked Choccy's</v>
      </c>
      <c r="U4456" t="str">
        <f>VLOOKUP(Tabla1[[#This Row],[Fábrica]],Tabla3[],4,FALSE)</f>
        <v>Georgia</v>
      </c>
    </row>
    <row r="4457" spans="1:21" x14ac:dyDescent="0.25">
      <c r="A4457" t="s">
        <v>5148</v>
      </c>
      <c r="B4457" s="3">
        <v>45137</v>
      </c>
      <c r="C4457" s="3">
        <v>45152</v>
      </c>
      <c r="D4457" t="s">
        <v>18</v>
      </c>
      <c r="E4457">
        <v>137743</v>
      </c>
      <c r="F4457" t="s">
        <v>19</v>
      </c>
      <c r="G4457" t="s">
        <v>239</v>
      </c>
      <c r="H4457" t="s">
        <v>173</v>
      </c>
      <c r="I4457">
        <v>60623</v>
      </c>
      <c r="J4457" t="s">
        <v>22</v>
      </c>
      <c r="K4457" t="s">
        <v>43</v>
      </c>
      <c r="L4457" t="s">
        <v>27</v>
      </c>
      <c r="M4457" t="s">
        <v>28</v>
      </c>
      <c r="N4457" s="5">
        <v>14.4</v>
      </c>
      <c r="O4457" s="7">
        <v>4</v>
      </c>
      <c r="P4457" s="5">
        <v>10</v>
      </c>
      <c r="Q4457" s="5">
        <v>4.4000000000000004</v>
      </c>
      <c r="R4457" s="22">
        <f>Tabla1[[#This Row],[Fecha de Envío]]-Tabla1[[#This Row],[Fecha de Orden]]</f>
        <v>15</v>
      </c>
      <c r="S4457" s="24">
        <f>YEAR(Tabla1[[#This Row],[Fecha de Orden]])</f>
        <v>2023</v>
      </c>
      <c r="T4457" t="str">
        <f>VLOOKUP(Tabla1[[#This Row],[Nombre del Producto]],Tabla2[[Nombre Producto]:[Costo Unitario]],2,FALSE)</f>
        <v>Lot's O' Nuts</v>
      </c>
      <c r="U4457" t="str">
        <f>VLOOKUP(Tabla1[[#This Row],[Fábrica]],Tabla3[],4,FALSE)</f>
        <v>Arizona</v>
      </c>
    </row>
    <row r="4458" spans="1:21" x14ac:dyDescent="0.25">
      <c r="A4458" t="s">
        <v>5149</v>
      </c>
      <c r="B4458" s="3">
        <v>45137</v>
      </c>
      <c r="C4458" s="3">
        <v>45152</v>
      </c>
      <c r="D4458" t="s">
        <v>18</v>
      </c>
      <c r="E4458">
        <v>137743</v>
      </c>
      <c r="F4458" t="s">
        <v>19</v>
      </c>
      <c r="G4458" t="s">
        <v>239</v>
      </c>
      <c r="H4458" t="s">
        <v>173</v>
      </c>
      <c r="I4458">
        <v>60623</v>
      </c>
      <c r="J4458" t="s">
        <v>22</v>
      </c>
      <c r="K4458" t="s">
        <v>43</v>
      </c>
      <c r="L4458" t="s">
        <v>36</v>
      </c>
      <c r="M4458" t="s">
        <v>37</v>
      </c>
      <c r="N4458" s="5">
        <v>6.5</v>
      </c>
      <c r="O4458" s="7">
        <v>2</v>
      </c>
      <c r="P4458" s="5">
        <v>4.22</v>
      </c>
      <c r="Q4458" s="5">
        <v>2.2799999999999998</v>
      </c>
      <c r="R4458" s="22">
        <f>Tabla1[[#This Row],[Fecha de Envío]]-Tabla1[[#This Row],[Fecha de Orden]]</f>
        <v>15</v>
      </c>
      <c r="S4458" s="24">
        <f>YEAR(Tabla1[[#This Row],[Fecha de Orden]])</f>
        <v>2023</v>
      </c>
      <c r="T4458" t="str">
        <f>VLOOKUP(Tabla1[[#This Row],[Nombre del Producto]],Tabla2[[Nombre Producto]:[Costo Unitario]],2,FALSE)</f>
        <v>Wicked Choccy's</v>
      </c>
      <c r="U4458" t="str">
        <f>VLOOKUP(Tabla1[[#This Row],[Fábrica]],Tabla3[],4,FALSE)</f>
        <v>Georgia</v>
      </c>
    </row>
    <row r="4459" spans="1:21" x14ac:dyDescent="0.25">
      <c r="A4459" t="s">
        <v>5674</v>
      </c>
      <c r="B4459" s="3">
        <v>45137</v>
      </c>
      <c r="C4459" s="3">
        <v>45152</v>
      </c>
      <c r="D4459" t="s">
        <v>18</v>
      </c>
      <c r="E4459">
        <v>112025</v>
      </c>
      <c r="F4459" t="s">
        <v>19</v>
      </c>
      <c r="G4459" t="s">
        <v>159</v>
      </c>
      <c r="H4459" t="s">
        <v>42</v>
      </c>
      <c r="I4459">
        <v>77070</v>
      </c>
      <c r="J4459" t="s">
        <v>22</v>
      </c>
      <c r="K4459" t="s">
        <v>43</v>
      </c>
      <c r="L4459" t="s">
        <v>45</v>
      </c>
      <c r="M4459" t="s">
        <v>46</v>
      </c>
      <c r="N4459" s="5">
        <v>10.47</v>
      </c>
      <c r="O4459" s="7">
        <v>3</v>
      </c>
      <c r="P4459" s="5">
        <v>7.47</v>
      </c>
      <c r="Q4459" s="5">
        <v>3</v>
      </c>
      <c r="R4459" s="22">
        <f>Tabla1[[#This Row],[Fecha de Envío]]-Tabla1[[#This Row],[Fecha de Orden]]</f>
        <v>15</v>
      </c>
      <c r="S4459" s="24">
        <f>YEAR(Tabla1[[#This Row],[Fecha de Orden]])</f>
        <v>2023</v>
      </c>
      <c r="T4459" t="str">
        <f>VLOOKUP(Tabla1[[#This Row],[Nombre del Producto]],Tabla2[[Nombre Producto]:[Costo Unitario]],2,FALSE)</f>
        <v>Lot's O' Nuts</v>
      </c>
      <c r="U4459" t="str">
        <f>VLOOKUP(Tabla1[[#This Row],[Fábrica]],Tabla3[],4,FALSE)</f>
        <v>Arizona</v>
      </c>
    </row>
    <row r="4460" spans="1:21" x14ac:dyDescent="0.25">
      <c r="A4460" t="s">
        <v>7736</v>
      </c>
      <c r="B4460" s="3">
        <v>45137</v>
      </c>
      <c r="C4460" s="3">
        <v>45150</v>
      </c>
      <c r="D4460" t="s">
        <v>39</v>
      </c>
      <c r="E4460">
        <v>112585</v>
      </c>
      <c r="F4460" t="s">
        <v>19</v>
      </c>
      <c r="G4460" t="s">
        <v>20</v>
      </c>
      <c r="H4460" t="s">
        <v>21</v>
      </c>
      <c r="I4460">
        <v>94122</v>
      </c>
      <c r="J4460" t="s">
        <v>22</v>
      </c>
      <c r="K4460" t="s">
        <v>23</v>
      </c>
      <c r="L4460" t="s">
        <v>45</v>
      </c>
      <c r="M4460" t="s">
        <v>46</v>
      </c>
      <c r="N4460" s="5">
        <v>6.98</v>
      </c>
      <c r="O4460" s="7">
        <v>2</v>
      </c>
      <c r="P4460" s="5">
        <v>4.9800000000000004</v>
      </c>
      <c r="Q4460" s="5">
        <v>2</v>
      </c>
      <c r="R4460" s="22">
        <f>Tabla1[[#This Row],[Fecha de Envío]]-Tabla1[[#This Row],[Fecha de Orden]]</f>
        <v>13</v>
      </c>
      <c r="S4460" s="24">
        <f>YEAR(Tabla1[[#This Row],[Fecha de Orden]])</f>
        <v>2023</v>
      </c>
      <c r="T4460" t="str">
        <f>VLOOKUP(Tabla1[[#This Row],[Nombre del Producto]],Tabla2[[Nombre Producto]:[Costo Unitario]],2,FALSE)</f>
        <v>Lot's O' Nuts</v>
      </c>
      <c r="U4460" t="str">
        <f>VLOOKUP(Tabla1[[#This Row],[Fábrica]],Tabla3[],4,FALSE)</f>
        <v>Arizona</v>
      </c>
    </row>
    <row r="4461" spans="1:21" x14ac:dyDescent="0.25">
      <c r="A4461" t="s">
        <v>548</v>
      </c>
      <c r="B4461" s="3">
        <v>45138</v>
      </c>
      <c r="C4461" s="3">
        <v>45153</v>
      </c>
      <c r="D4461" t="s">
        <v>18</v>
      </c>
      <c r="E4461">
        <v>144148</v>
      </c>
      <c r="F4461" t="s">
        <v>19</v>
      </c>
      <c r="G4461" t="s">
        <v>20</v>
      </c>
      <c r="H4461" t="s">
        <v>21</v>
      </c>
      <c r="I4461">
        <v>94122</v>
      </c>
      <c r="J4461" t="s">
        <v>22</v>
      </c>
      <c r="K4461" t="s">
        <v>23</v>
      </c>
      <c r="L4461" t="s">
        <v>27</v>
      </c>
      <c r="M4461" t="s">
        <v>28</v>
      </c>
      <c r="N4461" s="5">
        <v>25.2</v>
      </c>
      <c r="O4461" s="7">
        <v>7</v>
      </c>
      <c r="P4461" s="5">
        <v>17.5</v>
      </c>
      <c r="Q4461" s="5">
        <v>7.7</v>
      </c>
      <c r="R4461" s="22">
        <f>Tabla1[[#This Row],[Fecha de Envío]]-Tabla1[[#This Row],[Fecha de Orden]]</f>
        <v>15</v>
      </c>
      <c r="S4461" s="24">
        <f>YEAR(Tabla1[[#This Row],[Fecha de Orden]])</f>
        <v>2023</v>
      </c>
      <c r="T4461" t="str">
        <f>VLOOKUP(Tabla1[[#This Row],[Nombre del Producto]],Tabla2[[Nombre Producto]:[Costo Unitario]],2,FALSE)</f>
        <v>Lot's O' Nuts</v>
      </c>
      <c r="U4461" t="str">
        <f>VLOOKUP(Tabla1[[#This Row],[Fábrica]],Tabla3[],4,FALSE)</f>
        <v>Arizona</v>
      </c>
    </row>
    <row r="4462" spans="1:21" x14ac:dyDescent="0.25">
      <c r="A4462" t="s">
        <v>5233</v>
      </c>
      <c r="B4462" s="3">
        <v>45138</v>
      </c>
      <c r="C4462" s="3">
        <v>45154</v>
      </c>
      <c r="D4462" t="s">
        <v>18</v>
      </c>
      <c r="E4462">
        <v>133550</v>
      </c>
      <c r="F4462" t="s">
        <v>19</v>
      </c>
      <c r="G4462" t="s">
        <v>92</v>
      </c>
      <c r="H4462" t="s">
        <v>93</v>
      </c>
      <c r="I4462">
        <v>48205</v>
      </c>
      <c r="J4462" t="s">
        <v>22</v>
      </c>
      <c r="K4462" t="s">
        <v>43</v>
      </c>
      <c r="L4462" t="s">
        <v>33</v>
      </c>
      <c r="M4462" t="s">
        <v>34</v>
      </c>
      <c r="N4462" s="5">
        <v>10.8</v>
      </c>
      <c r="O4462" s="7">
        <v>3</v>
      </c>
      <c r="P4462" s="5">
        <v>7.2</v>
      </c>
      <c r="Q4462" s="5">
        <v>3.6</v>
      </c>
      <c r="R4462" s="22">
        <f>Tabla1[[#This Row],[Fecha de Envío]]-Tabla1[[#This Row],[Fecha de Orden]]</f>
        <v>16</v>
      </c>
      <c r="S4462" s="24">
        <f>YEAR(Tabla1[[#This Row],[Fecha de Orden]])</f>
        <v>2023</v>
      </c>
      <c r="T4462" t="str">
        <f>VLOOKUP(Tabla1[[#This Row],[Nombre del Producto]],Tabla2[[Nombre Producto]:[Costo Unitario]],2,FALSE)</f>
        <v>Lot's O' Nuts</v>
      </c>
      <c r="U4462" t="str">
        <f>VLOOKUP(Tabla1[[#This Row],[Fábrica]],Tabla3[],4,FALSE)</f>
        <v>Arizona</v>
      </c>
    </row>
    <row r="4463" spans="1:21" x14ac:dyDescent="0.25">
      <c r="A4463" t="s">
        <v>5234</v>
      </c>
      <c r="B4463" s="3">
        <v>45138</v>
      </c>
      <c r="C4463" s="3">
        <v>45154</v>
      </c>
      <c r="D4463" t="s">
        <v>18</v>
      </c>
      <c r="E4463">
        <v>133550</v>
      </c>
      <c r="F4463" t="s">
        <v>19</v>
      </c>
      <c r="G4463" t="s">
        <v>92</v>
      </c>
      <c r="H4463" t="s">
        <v>93</v>
      </c>
      <c r="I4463">
        <v>48205</v>
      </c>
      <c r="J4463" t="s">
        <v>22</v>
      </c>
      <c r="K4463" t="s">
        <v>43</v>
      </c>
      <c r="L4463" t="s">
        <v>24</v>
      </c>
      <c r="M4463" t="s">
        <v>25</v>
      </c>
      <c r="N4463" s="5">
        <v>15</v>
      </c>
      <c r="O4463" s="7">
        <v>4</v>
      </c>
      <c r="P4463" s="5">
        <v>9.8000000000000007</v>
      </c>
      <c r="Q4463" s="5">
        <v>5.2</v>
      </c>
      <c r="R4463" s="22">
        <f>Tabla1[[#This Row],[Fecha de Envío]]-Tabla1[[#This Row],[Fecha de Orden]]</f>
        <v>16</v>
      </c>
      <c r="S4463" s="24">
        <f>YEAR(Tabla1[[#This Row],[Fecha de Orden]])</f>
        <v>2023</v>
      </c>
      <c r="T4463" t="str">
        <f>VLOOKUP(Tabla1[[#This Row],[Nombre del Producto]],Tabla2[[Nombre Producto]:[Costo Unitario]],2,FALSE)</f>
        <v>Wicked Choccy's</v>
      </c>
      <c r="U4463" t="str">
        <f>VLOOKUP(Tabla1[[#This Row],[Fábrica]],Tabla3[],4,FALSE)</f>
        <v>Georgia</v>
      </c>
    </row>
    <row r="4464" spans="1:21" x14ac:dyDescent="0.25">
      <c r="A4464" t="s">
        <v>5235</v>
      </c>
      <c r="B4464" s="3">
        <v>45138</v>
      </c>
      <c r="C4464" s="3">
        <v>45154</v>
      </c>
      <c r="D4464" t="s">
        <v>18</v>
      </c>
      <c r="E4464">
        <v>133550</v>
      </c>
      <c r="F4464" t="s">
        <v>19</v>
      </c>
      <c r="G4464" t="s">
        <v>92</v>
      </c>
      <c r="H4464" t="s">
        <v>93</v>
      </c>
      <c r="I4464">
        <v>48205</v>
      </c>
      <c r="J4464" t="s">
        <v>22</v>
      </c>
      <c r="K4464" t="s">
        <v>43</v>
      </c>
      <c r="L4464" t="s">
        <v>36</v>
      </c>
      <c r="M4464" t="s">
        <v>37</v>
      </c>
      <c r="N4464" s="5">
        <v>13</v>
      </c>
      <c r="O4464" s="7">
        <v>4</v>
      </c>
      <c r="P4464" s="5">
        <v>8.44</v>
      </c>
      <c r="Q4464" s="5">
        <v>4.5599999999999996</v>
      </c>
      <c r="R4464" s="22">
        <f>Tabla1[[#This Row],[Fecha de Envío]]-Tabla1[[#This Row],[Fecha de Orden]]</f>
        <v>16</v>
      </c>
      <c r="S4464" s="24">
        <f>YEAR(Tabla1[[#This Row],[Fecha de Orden]])</f>
        <v>2023</v>
      </c>
      <c r="T4464" t="str">
        <f>VLOOKUP(Tabla1[[#This Row],[Nombre del Producto]],Tabla2[[Nombre Producto]:[Costo Unitario]],2,FALSE)</f>
        <v>Wicked Choccy's</v>
      </c>
      <c r="U4464" t="str">
        <f>VLOOKUP(Tabla1[[#This Row],[Fábrica]],Tabla3[],4,FALSE)</f>
        <v>Georgia</v>
      </c>
    </row>
    <row r="4465" spans="1:21" x14ac:dyDescent="0.25">
      <c r="A4465" t="s">
        <v>5278</v>
      </c>
      <c r="B4465" s="3">
        <v>45139</v>
      </c>
      <c r="C4465" s="3">
        <v>45151</v>
      </c>
      <c r="D4465" t="s">
        <v>71</v>
      </c>
      <c r="E4465">
        <v>132990</v>
      </c>
      <c r="F4465" t="s">
        <v>19</v>
      </c>
      <c r="G4465" t="s">
        <v>144</v>
      </c>
      <c r="H4465" t="s">
        <v>101</v>
      </c>
      <c r="I4465">
        <v>19140</v>
      </c>
      <c r="J4465" t="s">
        <v>22</v>
      </c>
      <c r="K4465" t="s">
        <v>32</v>
      </c>
      <c r="L4465" t="s">
        <v>36</v>
      </c>
      <c r="M4465" t="s">
        <v>37</v>
      </c>
      <c r="N4465" s="5">
        <v>6.5</v>
      </c>
      <c r="O4465" s="7">
        <v>2</v>
      </c>
      <c r="P4465" s="5">
        <v>4.22</v>
      </c>
      <c r="Q4465" s="5">
        <v>2.2799999999999998</v>
      </c>
      <c r="R4465" s="22">
        <f>Tabla1[[#This Row],[Fecha de Envío]]-Tabla1[[#This Row],[Fecha de Orden]]</f>
        <v>12</v>
      </c>
      <c r="S4465" s="24">
        <f>YEAR(Tabla1[[#This Row],[Fecha de Orden]])</f>
        <v>2023</v>
      </c>
      <c r="T4465" t="str">
        <f>VLOOKUP(Tabla1[[#This Row],[Nombre del Producto]],Tabla2[[Nombre Producto]:[Costo Unitario]],2,FALSE)</f>
        <v>Wicked Choccy's</v>
      </c>
      <c r="U4465" t="str">
        <f>VLOOKUP(Tabla1[[#This Row],[Fábrica]],Tabla3[],4,FALSE)</f>
        <v>Georgia</v>
      </c>
    </row>
    <row r="4466" spans="1:21" x14ac:dyDescent="0.25">
      <c r="A4466" t="s">
        <v>8089</v>
      </c>
      <c r="B4466" s="3">
        <v>45139</v>
      </c>
      <c r="C4466" s="3">
        <v>45153</v>
      </c>
      <c r="D4466" t="s">
        <v>71</v>
      </c>
      <c r="E4466">
        <v>144337</v>
      </c>
      <c r="F4466" t="s">
        <v>19</v>
      </c>
      <c r="G4466" t="s">
        <v>2991</v>
      </c>
      <c r="H4466" t="s">
        <v>42</v>
      </c>
      <c r="I4466">
        <v>79109</v>
      </c>
      <c r="J4466" t="s">
        <v>22</v>
      </c>
      <c r="K4466" t="s">
        <v>43</v>
      </c>
      <c r="L4466" t="s">
        <v>36</v>
      </c>
      <c r="M4466" t="s">
        <v>37</v>
      </c>
      <c r="N4466" s="5">
        <v>6.5</v>
      </c>
      <c r="O4466" s="7">
        <v>2</v>
      </c>
      <c r="P4466" s="5">
        <v>4.22</v>
      </c>
      <c r="Q4466" s="5">
        <v>2.2799999999999998</v>
      </c>
      <c r="R4466" s="22">
        <f>Tabla1[[#This Row],[Fecha de Envío]]-Tabla1[[#This Row],[Fecha de Orden]]</f>
        <v>14</v>
      </c>
      <c r="S4466" s="24">
        <f>YEAR(Tabla1[[#This Row],[Fecha de Orden]])</f>
        <v>2023</v>
      </c>
      <c r="T4466" t="str">
        <f>VLOOKUP(Tabla1[[#This Row],[Nombre del Producto]],Tabla2[[Nombre Producto]:[Costo Unitario]],2,FALSE)</f>
        <v>Wicked Choccy's</v>
      </c>
      <c r="U4466" t="str">
        <f>VLOOKUP(Tabla1[[#This Row],[Fábrica]],Tabla3[],4,FALSE)</f>
        <v>Georgia</v>
      </c>
    </row>
    <row r="4467" spans="1:21" x14ac:dyDescent="0.25">
      <c r="A4467" t="s">
        <v>8877</v>
      </c>
      <c r="B4467" s="3">
        <v>45139</v>
      </c>
      <c r="C4467" s="3">
        <v>45149</v>
      </c>
      <c r="D4467" t="s">
        <v>82</v>
      </c>
      <c r="E4467">
        <v>155978</v>
      </c>
      <c r="F4467" t="s">
        <v>19</v>
      </c>
      <c r="G4467" t="s">
        <v>2436</v>
      </c>
      <c r="H4467" t="s">
        <v>21</v>
      </c>
      <c r="I4467">
        <v>92503</v>
      </c>
      <c r="J4467" t="s">
        <v>22</v>
      </c>
      <c r="K4467" t="s">
        <v>23</v>
      </c>
      <c r="L4467" t="s">
        <v>27</v>
      </c>
      <c r="M4467" t="s">
        <v>28</v>
      </c>
      <c r="N4467" s="5">
        <v>7.2</v>
      </c>
      <c r="O4467" s="7">
        <v>2</v>
      </c>
      <c r="P4467" s="5">
        <v>5</v>
      </c>
      <c r="Q4467" s="5">
        <v>2.2000000000000002</v>
      </c>
      <c r="R4467" s="22">
        <f>Tabla1[[#This Row],[Fecha de Envío]]-Tabla1[[#This Row],[Fecha de Orden]]</f>
        <v>10</v>
      </c>
      <c r="S4467" s="24">
        <f>YEAR(Tabla1[[#This Row],[Fecha de Orden]])</f>
        <v>2023</v>
      </c>
      <c r="T4467" t="str">
        <f>VLOOKUP(Tabla1[[#This Row],[Nombre del Producto]],Tabla2[[Nombre Producto]:[Costo Unitario]],2,FALSE)</f>
        <v>Lot's O' Nuts</v>
      </c>
      <c r="U4467" t="str">
        <f>VLOOKUP(Tabla1[[#This Row],[Fábrica]],Tabla3[],4,FALSE)</f>
        <v>Arizona</v>
      </c>
    </row>
    <row r="4468" spans="1:21" x14ac:dyDescent="0.25">
      <c r="A4468" t="s">
        <v>8878</v>
      </c>
      <c r="B4468" s="3">
        <v>45139</v>
      </c>
      <c r="C4468" s="3">
        <v>45149</v>
      </c>
      <c r="D4468" t="s">
        <v>82</v>
      </c>
      <c r="E4468">
        <v>155978</v>
      </c>
      <c r="F4468" t="s">
        <v>19</v>
      </c>
      <c r="G4468" t="s">
        <v>2436</v>
      </c>
      <c r="H4468" t="s">
        <v>21</v>
      </c>
      <c r="I4468">
        <v>92503</v>
      </c>
      <c r="J4468" t="s">
        <v>22</v>
      </c>
      <c r="K4468" t="s">
        <v>23</v>
      </c>
      <c r="L4468" t="s">
        <v>33</v>
      </c>
      <c r="M4468" t="s">
        <v>34</v>
      </c>
      <c r="N4468" s="5">
        <v>7.2</v>
      </c>
      <c r="O4468" s="7">
        <v>2</v>
      </c>
      <c r="P4468" s="5">
        <v>4.8</v>
      </c>
      <c r="Q4468" s="5">
        <v>2.4</v>
      </c>
      <c r="R4468" s="22">
        <f>Tabla1[[#This Row],[Fecha de Envío]]-Tabla1[[#This Row],[Fecha de Orden]]</f>
        <v>10</v>
      </c>
      <c r="S4468" s="24">
        <f>YEAR(Tabla1[[#This Row],[Fecha de Orden]])</f>
        <v>2023</v>
      </c>
      <c r="T4468" t="str">
        <f>VLOOKUP(Tabla1[[#This Row],[Nombre del Producto]],Tabla2[[Nombre Producto]:[Costo Unitario]],2,FALSE)</f>
        <v>Lot's O' Nuts</v>
      </c>
      <c r="U4468" t="str">
        <f>VLOOKUP(Tabla1[[#This Row],[Fábrica]],Tabla3[],4,FALSE)</f>
        <v>Arizona</v>
      </c>
    </row>
    <row r="4469" spans="1:21" x14ac:dyDescent="0.25">
      <c r="A4469" t="s">
        <v>1101</v>
      </c>
      <c r="B4469" s="3">
        <v>45140</v>
      </c>
      <c r="C4469" s="3">
        <v>45152</v>
      </c>
      <c r="D4469" t="s">
        <v>71</v>
      </c>
      <c r="E4469">
        <v>156265</v>
      </c>
      <c r="F4469" t="s">
        <v>19</v>
      </c>
      <c r="G4469" t="s">
        <v>53</v>
      </c>
      <c r="H4469" t="s">
        <v>21</v>
      </c>
      <c r="I4469">
        <v>90032</v>
      </c>
      <c r="J4469" t="s">
        <v>148</v>
      </c>
      <c r="K4469" t="s">
        <v>23</v>
      </c>
      <c r="L4469" t="s">
        <v>149</v>
      </c>
      <c r="M4469" t="s">
        <v>150</v>
      </c>
      <c r="N4469" s="5">
        <v>2.5</v>
      </c>
      <c r="O4469" s="7">
        <v>2</v>
      </c>
      <c r="P4469" s="5">
        <v>1.3</v>
      </c>
      <c r="Q4469" s="5">
        <v>1.2</v>
      </c>
      <c r="R4469" s="22">
        <f>Tabla1[[#This Row],[Fecha de Envío]]-Tabla1[[#This Row],[Fecha de Orden]]</f>
        <v>12</v>
      </c>
      <c r="S4469" s="24">
        <f>YEAR(Tabla1[[#This Row],[Fecha de Orden]])</f>
        <v>2023</v>
      </c>
      <c r="T4469" t="str">
        <f>VLOOKUP(Tabla1[[#This Row],[Nombre del Producto]],Tabla2[[Nombre Producto]:[Costo Unitario]],2,FALSE)</f>
        <v>Secret Factory</v>
      </c>
      <c r="U4469" t="str">
        <f>VLOOKUP(Tabla1[[#This Row],[Fábrica]],Tabla3[],4,FALSE)</f>
        <v>Illinois</v>
      </c>
    </row>
    <row r="4470" spans="1:21" x14ac:dyDescent="0.25">
      <c r="A4470" t="s">
        <v>1102</v>
      </c>
      <c r="B4470" s="3">
        <v>45140</v>
      </c>
      <c r="C4470" s="3">
        <v>45152</v>
      </c>
      <c r="D4470" t="s">
        <v>71</v>
      </c>
      <c r="E4470">
        <v>156265</v>
      </c>
      <c r="F4470" t="s">
        <v>19</v>
      </c>
      <c r="G4470" t="s">
        <v>53</v>
      </c>
      <c r="H4470" t="s">
        <v>21</v>
      </c>
      <c r="I4470">
        <v>90032</v>
      </c>
      <c r="J4470" t="s">
        <v>22</v>
      </c>
      <c r="K4470" t="s">
        <v>23</v>
      </c>
      <c r="L4470" t="s">
        <v>24</v>
      </c>
      <c r="M4470" t="s">
        <v>25</v>
      </c>
      <c r="N4470" s="5">
        <v>7.5</v>
      </c>
      <c r="O4470" s="7">
        <v>2</v>
      </c>
      <c r="P4470" s="5">
        <v>4.9000000000000004</v>
      </c>
      <c r="Q4470" s="5">
        <v>2.6</v>
      </c>
      <c r="R4470" s="22">
        <f>Tabla1[[#This Row],[Fecha de Envío]]-Tabla1[[#This Row],[Fecha de Orden]]</f>
        <v>12</v>
      </c>
      <c r="S4470" s="24">
        <f>YEAR(Tabla1[[#This Row],[Fecha de Orden]])</f>
        <v>2023</v>
      </c>
      <c r="T4470" t="str">
        <f>VLOOKUP(Tabla1[[#This Row],[Nombre del Producto]],Tabla2[[Nombre Producto]:[Costo Unitario]],2,FALSE)</f>
        <v>Wicked Choccy's</v>
      </c>
      <c r="U4470" t="str">
        <f>VLOOKUP(Tabla1[[#This Row],[Fábrica]],Tabla3[],4,FALSE)</f>
        <v>Georgia</v>
      </c>
    </row>
    <row r="4471" spans="1:21" x14ac:dyDescent="0.25">
      <c r="A4471" t="s">
        <v>1103</v>
      </c>
      <c r="B4471" s="3">
        <v>45140</v>
      </c>
      <c r="C4471" s="3">
        <v>45152</v>
      </c>
      <c r="D4471" t="s">
        <v>71</v>
      </c>
      <c r="E4471">
        <v>156265</v>
      </c>
      <c r="F4471" t="s">
        <v>19</v>
      </c>
      <c r="G4471" t="s">
        <v>53</v>
      </c>
      <c r="H4471" t="s">
        <v>21</v>
      </c>
      <c r="I4471">
        <v>90032</v>
      </c>
      <c r="J4471" t="s">
        <v>22</v>
      </c>
      <c r="K4471" t="s">
        <v>23</v>
      </c>
      <c r="L4471" t="s">
        <v>33</v>
      </c>
      <c r="M4471" t="s">
        <v>34</v>
      </c>
      <c r="N4471" s="5">
        <v>10.8</v>
      </c>
      <c r="O4471" s="7">
        <v>3</v>
      </c>
      <c r="P4471" s="5">
        <v>7.2</v>
      </c>
      <c r="Q4471" s="5">
        <v>3.6</v>
      </c>
      <c r="R4471" s="22">
        <f>Tabla1[[#This Row],[Fecha de Envío]]-Tabla1[[#This Row],[Fecha de Orden]]</f>
        <v>12</v>
      </c>
      <c r="S4471" s="24">
        <f>YEAR(Tabla1[[#This Row],[Fecha de Orden]])</f>
        <v>2023</v>
      </c>
      <c r="T4471" t="str">
        <f>VLOOKUP(Tabla1[[#This Row],[Nombre del Producto]],Tabla2[[Nombre Producto]:[Costo Unitario]],2,FALSE)</f>
        <v>Lot's O' Nuts</v>
      </c>
      <c r="U4471" t="str">
        <f>VLOOKUP(Tabla1[[#This Row],[Fábrica]],Tabla3[],4,FALSE)</f>
        <v>Arizona</v>
      </c>
    </row>
    <row r="4472" spans="1:21" x14ac:dyDescent="0.25">
      <c r="A4472" t="s">
        <v>351</v>
      </c>
      <c r="B4472" s="3">
        <v>45141</v>
      </c>
      <c r="C4472" s="3">
        <v>45153</v>
      </c>
      <c r="D4472" t="s">
        <v>71</v>
      </c>
      <c r="E4472">
        <v>104150</v>
      </c>
      <c r="F4472" t="s">
        <v>19</v>
      </c>
      <c r="G4472" t="s">
        <v>184</v>
      </c>
      <c r="H4472" t="s">
        <v>110</v>
      </c>
      <c r="I4472">
        <v>74133</v>
      </c>
      <c r="J4472" t="s">
        <v>22</v>
      </c>
      <c r="K4472" t="s">
        <v>43</v>
      </c>
      <c r="L4472" t="s">
        <v>24</v>
      </c>
      <c r="M4472" t="s">
        <v>25</v>
      </c>
      <c r="N4472" s="5">
        <v>11.25</v>
      </c>
      <c r="O4472" s="7">
        <v>3</v>
      </c>
      <c r="P4472" s="5">
        <v>7.35</v>
      </c>
      <c r="Q4472" s="5">
        <v>3.9</v>
      </c>
      <c r="R4472" s="22">
        <f>Tabla1[[#This Row],[Fecha de Envío]]-Tabla1[[#This Row],[Fecha de Orden]]</f>
        <v>12</v>
      </c>
      <c r="S4472" s="24">
        <f>YEAR(Tabla1[[#This Row],[Fecha de Orden]])</f>
        <v>2023</v>
      </c>
      <c r="T4472" t="str">
        <f>VLOOKUP(Tabla1[[#This Row],[Nombre del Producto]],Tabla2[[Nombre Producto]:[Costo Unitario]],2,FALSE)</f>
        <v>Wicked Choccy's</v>
      </c>
      <c r="U4472" t="str">
        <f>VLOOKUP(Tabla1[[#This Row],[Fábrica]],Tabla3[],4,FALSE)</f>
        <v>Georgia</v>
      </c>
    </row>
    <row r="4473" spans="1:21" x14ac:dyDescent="0.25">
      <c r="A4473" t="s">
        <v>5474</v>
      </c>
      <c r="B4473" s="3">
        <v>45142</v>
      </c>
      <c r="C4473" s="3">
        <v>45154</v>
      </c>
      <c r="D4473" t="s">
        <v>71</v>
      </c>
      <c r="E4473">
        <v>111913</v>
      </c>
      <c r="F4473" t="s">
        <v>19</v>
      </c>
      <c r="G4473" t="s">
        <v>1140</v>
      </c>
      <c r="H4473" t="s">
        <v>21</v>
      </c>
      <c r="I4473">
        <v>95823</v>
      </c>
      <c r="J4473" t="s">
        <v>22</v>
      </c>
      <c r="K4473" t="s">
        <v>23</v>
      </c>
      <c r="L4473" t="s">
        <v>36</v>
      </c>
      <c r="M4473" t="s">
        <v>37</v>
      </c>
      <c r="N4473" s="5">
        <v>9.75</v>
      </c>
      <c r="O4473" s="7">
        <v>3</v>
      </c>
      <c r="P4473" s="5">
        <v>6.33</v>
      </c>
      <c r="Q4473" s="5">
        <v>3.42</v>
      </c>
      <c r="R4473" s="22">
        <f>Tabla1[[#This Row],[Fecha de Envío]]-Tabla1[[#This Row],[Fecha de Orden]]</f>
        <v>12</v>
      </c>
      <c r="S4473" s="24">
        <f>YEAR(Tabla1[[#This Row],[Fecha de Orden]])</f>
        <v>2023</v>
      </c>
      <c r="T4473" t="str">
        <f>VLOOKUP(Tabla1[[#This Row],[Nombre del Producto]],Tabla2[[Nombre Producto]:[Costo Unitario]],2,FALSE)</f>
        <v>Wicked Choccy's</v>
      </c>
      <c r="U4473" t="str">
        <f>VLOOKUP(Tabla1[[#This Row],[Fábrica]],Tabla3[],4,FALSE)</f>
        <v>Georgia</v>
      </c>
    </row>
    <row r="4474" spans="1:21" x14ac:dyDescent="0.25">
      <c r="A4474" t="s">
        <v>5475</v>
      </c>
      <c r="B4474" s="3">
        <v>45142</v>
      </c>
      <c r="C4474" s="3">
        <v>45154</v>
      </c>
      <c r="D4474" t="s">
        <v>71</v>
      </c>
      <c r="E4474">
        <v>111913</v>
      </c>
      <c r="F4474" t="s">
        <v>19</v>
      </c>
      <c r="G4474" t="s">
        <v>1140</v>
      </c>
      <c r="H4474" t="s">
        <v>21</v>
      </c>
      <c r="I4474">
        <v>95823</v>
      </c>
      <c r="J4474" t="s">
        <v>22</v>
      </c>
      <c r="K4474" t="s">
        <v>23</v>
      </c>
      <c r="L4474" t="s">
        <v>24</v>
      </c>
      <c r="M4474" t="s">
        <v>25</v>
      </c>
      <c r="N4474" s="5">
        <v>7.5</v>
      </c>
      <c r="O4474" s="7">
        <v>2</v>
      </c>
      <c r="P4474" s="5">
        <v>4.9000000000000004</v>
      </c>
      <c r="Q4474" s="5">
        <v>2.6</v>
      </c>
      <c r="R4474" s="22">
        <f>Tabla1[[#This Row],[Fecha de Envío]]-Tabla1[[#This Row],[Fecha de Orden]]</f>
        <v>12</v>
      </c>
      <c r="S4474" s="24">
        <f>YEAR(Tabla1[[#This Row],[Fecha de Orden]])</f>
        <v>2023</v>
      </c>
      <c r="T4474" t="str">
        <f>VLOOKUP(Tabla1[[#This Row],[Nombre del Producto]],Tabla2[[Nombre Producto]:[Costo Unitario]],2,FALSE)</f>
        <v>Wicked Choccy's</v>
      </c>
      <c r="U4474" t="str">
        <f>VLOOKUP(Tabla1[[#This Row],[Fábrica]],Tabla3[],4,FALSE)</f>
        <v>Georgia</v>
      </c>
    </row>
    <row r="4475" spans="1:21" x14ac:dyDescent="0.25">
      <c r="A4475" t="s">
        <v>6213</v>
      </c>
      <c r="B4475" s="3">
        <v>45142</v>
      </c>
      <c r="C4475" s="3">
        <v>45156</v>
      </c>
      <c r="D4475" t="s">
        <v>18</v>
      </c>
      <c r="E4475">
        <v>110254</v>
      </c>
      <c r="F4475" t="s">
        <v>19</v>
      </c>
      <c r="G4475" t="s">
        <v>5602</v>
      </c>
      <c r="H4475" t="s">
        <v>133</v>
      </c>
      <c r="I4475">
        <v>23434</v>
      </c>
      <c r="J4475" t="s">
        <v>22</v>
      </c>
      <c r="K4475" t="s">
        <v>66</v>
      </c>
      <c r="L4475" t="s">
        <v>24</v>
      </c>
      <c r="M4475" t="s">
        <v>25</v>
      </c>
      <c r="N4475" s="5">
        <v>33.75</v>
      </c>
      <c r="O4475" s="7">
        <v>9</v>
      </c>
      <c r="P4475" s="5">
        <v>22.05</v>
      </c>
      <c r="Q4475" s="5">
        <v>11.7</v>
      </c>
      <c r="R4475" s="22">
        <f>Tabla1[[#This Row],[Fecha de Envío]]-Tabla1[[#This Row],[Fecha de Orden]]</f>
        <v>14</v>
      </c>
      <c r="S4475" s="24">
        <f>YEAR(Tabla1[[#This Row],[Fecha de Orden]])</f>
        <v>2023</v>
      </c>
      <c r="T4475" t="str">
        <f>VLOOKUP(Tabla1[[#This Row],[Nombre del Producto]],Tabla2[[Nombre Producto]:[Costo Unitario]],2,FALSE)</f>
        <v>Wicked Choccy's</v>
      </c>
      <c r="U4475" t="str">
        <f>VLOOKUP(Tabla1[[#This Row],[Fábrica]],Tabla3[],4,FALSE)</f>
        <v>Georgia</v>
      </c>
    </row>
    <row r="4476" spans="1:21" x14ac:dyDescent="0.25">
      <c r="A4476" t="s">
        <v>6214</v>
      </c>
      <c r="B4476" s="3">
        <v>45142</v>
      </c>
      <c r="C4476" s="3">
        <v>45156</v>
      </c>
      <c r="D4476" t="s">
        <v>18</v>
      </c>
      <c r="E4476">
        <v>110254</v>
      </c>
      <c r="F4476" t="s">
        <v>19</v>
      </c>
      <c r="G4476" t="s">
        <v>5602</v>
      </c>
      <c r="H4476" t="s">
        <v>133</v>
      </c>
      <c r="I4476">
        <v>23434</v>
      </c>
      <c r="J4476" t="s">
        <v>22</v>
      </c>
      <c r="K4476" t="s">
        <v>66</v>
      </c>
      <c r="L4476" t="s">
        <v>45</v>
      </c>
      <c r="M4476" t="s">
        <v>46</v>
      </c>
      <c r="N4476" s="5">
        <v>6.98</v>
      </c>
      <c r="O4476" s="7">
        <v>2</v>
      </c>
      <c r="P4476" s="5">
        <v>4.9800000000000004</v>
      </c>
      <c r="Q4476" s="5">
        <v>2</v>
      </c>
      <c r="R4476" s="22">
        <f>Tabla1[[#This Row],[Fecha de Envío]]-Tabla1[[#This Row],[Fecha de Orden]]</f>
        <v>14</v>
      </c>
      <c r="S4476" s="24">
        <f>YEAR(Tabla1[[#This Row],[Fecha de Orden]])</f>
        <v>2023</v>
      </c>
      <c r="T4476" t="str">
        <f>VLOOKUP(Tabla1[[#This Row],[Nombre del Producto]],Tabla2[[Nombre Producto]:[Costo Unitario]],2,FALSE)</f>
        <v>Lot's O' Nuts</v>
      </c>
      <c r="U4476" t="str">
        <f>VLOOKUP(Tabla1[[#This Row],[Fábrica]],Tabla3[],4,FALSE)</f>
        <v>Arizona</v>
      </c>
    </row>
    <row r="4477" spans="1:21" x14ac:dyDescent="0.25">
      <c r="A4477" t="s">
        <v>6215</v>
      </c>
      <c r="B4477" s="3">
        <v>45142</v>
      </c>
      <c r="C4477" s="3">
        <v>45156</v>
      </c>
      <c r="D4477" t="s">
        <v>18</v>
      </c>
      <c r="E4477">
        <v>110254</v>
      </c>
      <c r="F4477" t="s">
        <v>19</v>
      </c>
      <c r="G4477" t="s">
        <v>5602</v>
      </c>
      <c r="H4477" t="s">
        <v>133</v>
      </c>
      <c r="I4477">
        <v>23434</v>
      </c>
      <c r="J4477" t="s">
        <v>22</v>
      </c>
      <c r="K4477" t="s">
        <v>66</v>
      </c>
      <c r="L4477" t="s">
        <v>27</v>
      </c>
      <c r="M4477" t="s">
        <v>28</v>
      </c>
      <c r="N4477" s="5">
        <v>7.2</v>
      </c>
      <c r="O4477" s="7">
        <v>2</v>
      </c>
      <c r="P4477" s="5">
        <v>5</v>
      </c>
      <c r="Q4477" s="5">
        <v>2.2000000000000002</v>
      </c>
      <c r="R4477" s="22">
        <f>Tabla1[[#This Row],[Fecha de Envío]]-Tabla1[[#This Row],[Fecha de Orden]]</f>
        <v>14</v>
      </c>
      <c r="S4477" s="24">
        <f>YEAR(Tabla1[[#This Row],[Fecha de Orden]])</f>
        <v>2023</v>
      </c>
      <c r="T4477" t="str">
        <f>VLOOKUP(Tabla1[[#This Row],[Nombre del Producto]],Tabla2[[Nombre Producto]:[Costo Unitario]],2,FALSE)</f>
        <v>Lot's O' Nuts</v>
      </c>
      <c r="U4477" t="str">
        <f>VLOOKUP(Tabla1[[#This Row],[Fábrica]],Tabla3[],4,FALSE)</f>
        <v>Arizona</v>
      </c>
    </row>
    <row r="4478" spans="1:21" x14ac:dyDescent="0.25">
      <c r="A4478" t="s">
        <v>7253</v>
      </c>
      <c r="B4478" s="3">
        <v>45142</v>
      </c>
      <c r="C4478" s="3">
        <v>45153</v>
      </c>
      <c r="D4478" t="s">
        <v>39</v>
      </c>
      <c r="E4478">
        <v>128195</v>
      </c>
      <c r="F4478" t="s">
        <v>19</v>
      </c>
      <c r="G4478" t="s">
        <v>381</v>
      </c>
      <c r="H4478" t="s">
        <v>173</v>
      </c>
      <c r="I4478">
        <v>61604</v>
      </c>
      <c r="J4478" t="s">
        <v>22</v>
      </c>
      <c r="K4478" t="s">
        <v>43</v>
      </c>
      <c r="L4478" t="s">
        <v>24</v>
      </c>
      <c r="M4478" t="s">
        <v>25</v>
      </c>
      <c r="N4478" s="5">
        <v>18.75</v>
      </c>
      <c r="O4478" s="7">
        <v>5</v>
      </c>
      <c r="P4478" s="5">
        <v>12.25</v>
      </c>
      <c r="Q4478" s="5">
        <v>6.5</v>
      </c>
      <c r="R4478" s="22">
        <f>Tabla1[[#This Row],[Fecha de Envío]]-Tabla1[[#This Row],[Fecha de Orden]]</f>
        <v>11</v>
      </c>
      <c r="S4478" s="24">
        <f>YEAR(Tabla1[[#This Row],[Fecha de Orden]])</f>
        <v>2023</v>
      </c>
      <c r="T4478" t="str">
        <f>VLOOKUP(Tabla1[[#This Row],[Nombre del Producto]],Tabla2[[Nombre Producto]:[Costo Unitario]],2,FALSE)</f>
        <v>Wicked Choccy's</v>
      </c>
      <c r="U4478" t="str">
        <f>VLOOKUP(Tabla1[[#This Row],[Fábrica]],Tabla3[],4,FALSE)</f>
        <v>Georgia</v>
      </c>
    </row>
    <row r="4479" spans="1:21" x14ac:dyDescent="0.25">
      <c r="A4479" t="s">
        <v>6003</v>
      </c>
      <c r="B4479" s="3">
        <v>45143</v>
      </c>
      <c r="C4479" s="3">
        <v>45159</v>
      </c>
      <c r="D4479" t="s">
        <v>18</v>
      </c>
      <c r="E4479">
        <v>102232</v>
      </c>
      <c r="F4479" t="s">
        <v>19</v>
      </c>
      <c r="G4479" t="s">
        <v>285</v>
      </c>
      <c r="H4479" t="s">
        <v>522</v>
      </c>
      <c r="I4479">
        <v>35810</v>
      </c>
      <c r="J4479" t="s">
        <v>148</v>
      </c>
      <c r="K4479" t="s">
        <v>66</v>
      </c>
      <c r="L4479" t="s">
        <v>445</v>
      </c>
      <c r="M4479" t="s">
        <v>446</v>
      </c>
      <c r="N4479" s="5">
        <v>22.75</v>
      </c>
      <c r="O4479" s="7">
        <v>7</v>
      </c>
      <c r="P4479" s="5">
        <v>1.75</v>
      </c>
      <c r="Q4479" s="5">
        <v>21</v>
      </c>
      <c r="R4479" s="22">
        <f>Tabla1[[#This Row],[Fecha de Envío]]-Tabla1[[#This Row],[Fecha de Orden]]</f>
        <v>16</v>
      </c>
      <c r="S4479" s="24">
        <f>YEAR(Tabla1[[#This Row],[Fecha de Orden]])</f>
        <v>2023</v>
      </c>
      <c r="T4479" t="str">
        <f>VLOOKUP(Tabla1[[#This Row],[Nombre del Producto]],Tabla2[[Nombre Producto]:[Costo Unitario]],2,FALSE)</f>
        <v>The Other Factory</v>
      </c>
      <c r="U4479" t="str">
        <f>VLOOKUP(Tabla1[[#This Row],[Fábrica]],Tabla3[],4,FALSE)</f>
        <v>Tennessee</v>
      </c>
    </row>
    <row r="4480" spans="1:21" x14ac:dyDescent="0.25">
      <c r="A4480" t="s">
        <v>549</v>
      </c>
      <c r="B4480" s="3">
        <v>45144</v>
      </c>
      <c r="C4480" s="3">
        <v>45155</v>
      </c>
      <c r="D4480" t="s">
        <v>39</v>
      </c>
      <c r="E4480">
        <v>158869</v>
      </c>
      <c r="F4480" t="s">
        <v>19</v>
      </c>
      <c r="G4480" t="s">
        <v>30</v>
      </c>
      <c r="H4480" t="s">
        <v>31</v>
      </c>
      <c r="I4480">
        <v>10024</v>
      </c>
      <c r="J4480" t="s">
        <v>22</v>
      </c>
      <c r="K4480" t="s">
        <v>32</v>
      </c>
      <c r="L4480" t="s">
        <v>33</v>
      </c>
      <c r="M4480" t="s">
        <v>34</v>
      </c>
      <c r="N4480" s="5">
        <v>7.2</v>
      </c>
      <c r="O4480" s="7">
        <v>2</v>
      </c>
      <c r="P4480" s="5">
        <v>4.8</v>
      </c>
      <c r="Q4480" s="5">
        <v>2.4</v>
      </c>
      <c r="R4480" s="22">
        <f>Tabla1[[#This Row],[Fecha de Envío]]-Tabla1[[#This Row],[Fecha de Orden]]</f>
        <v>11</v>
      </c>
      <c r="S4480" s="24">
        <f>YEAR(Tabla1[[#This Row],[Fecha de Orden]])</f>
        <v>2023</v>
      </c>
      <c r="T4480" t="str">
        <f>VLOOKUP(Tabla1[[#This Row],[Nombre del Producto]],Tabla2[[Nombre Producto]:[Costo Unitario]],2,FALSE)</f>
        <v>Lot's O' Nuts</v>
      </c>
      <c r="U4480" t="str">
        <f>VLOOKUP(Tabla1[[#This Row],[Fábrica]],Tabla3[],4,FALSE)</f>
        <v>Arizona</v>
      </c>
    </row>
    <row r="4481" spans="1:21" x14ac:dyDescent="0.25">
      <c r="A4481" t="s">
        <v>5599</v>
      </c>
      <c r="B4481" s="3">
        <v>45144</v>
      </c>
      <c r="C4481" s="3">
        <v>45159</v>
      </c>
      <c r="D4481" t="s">
        <v>18</v>
      </c>
      <c r="E4481">
        <v>105263</v>
      </c>
      <c r="F4481" t="s">
        <v>19</v>
      </c>
      <c r="G4481" t="s">
        <v>30</v>
      </c>
      <c r="H4481" t="s">
        <v>31</v>
      </c>
      <c r="I4481">
        <v>10024</v>
      </c>
      <c r="J4481" t="s">
        <v>22</v>
      </c>
      <c r="K4481" t="s">
        <v>32</v>
      </c>
      <c r="L4481" t="s">
        <v>36</v>
      </c>
      <c r="M4481" t="s">
        <v>37</v>
      </c>
      <c r="N4481" s="5">
        <v>29.25</v>
      </c>
      <c r="O4481" s="7">
        <v>9</v>
      </c>
      <c r="P4481" s="5">
        <v>18.989999999999998</v>
      </c>
      <c r="Q4481" s="5">
        <v>10.26</v>
      </c>
      <c r="R4481" s="22">
        <f>Tabla1[[#This Row],[Fecha de Envío]]-Tabla1[[#This Row],[Fecha de Orden]]</f>
        <v>15</v>
      </c>
      <c r="S4481" s="24">
        <f>YEAR(Tabla1[[#This Row],[Fecha de Orden]])</f>
        <v>2023</v>
      </c>
      <c r="T4481" t="str">
        <f>VLOOKUP(Tabla1[[#This Row],[Nombre del Producto]],Tabla2[[Nombre Producto]:[Costo Unitario]],2,FALSE)</f>
        <v>Wicked Choccy's</v>
      </c>
      <c r="U4481" t="str">
        <f>VLOOKUP(Tabla1[[#This Row],[Fábrica]],Tabla3[],4,FALSE)</f>
        <v>Georgia</v>
      </c>
    </row>
    <row r="4482" spans="1:21" x14ac:dyDescent="0.25">
      <c r="A4482" t="s">
        <v>9048</v>
      </c>
      <c r="B4482" s="3">
        <v>45144</v>
      </c>
      <c r="C4482" s="3">
        <v>45161</v>
      </c>
      <c r="D4482" t="s">
        <v>18</v>
      </c>
      <c r="E4482">
        <v>151092</v>
      </c>
      <c r="F4482" t="s">
        <v>19</v>
      </c>
      <c r="G4482" t="s">
        <v>53</v>
      </c>
      <c r="H4482" t="s">
        <v>21</v>
      </c>
      <c r="I4482">
        <v>90032</v>
      </c>
      <c r="J4482" t="s">
        <v>22</v>
      </c>
      <c r="K4482" t="s">
        <v>23</v>
      </c>
      <c r="L4482" t="s">
        <v>27</v>
      </c>
      <c r="M4482" t="s">
        <v>28</v>
      </c>
      <c r="N4482" s="5">
        <v>14.4</v>
      </c>
      <c r="O4482" s="7">
        <v>4</v>
      </c>
      <c r="P4482" s="5">
        <v>10</v>
      </c>
      <c r="Q4482" s="5">
        <v>4.4000000000000004</v>
      </c>
      <c r="R4482" s="22">
        <f>Tabla1[[#This Row],[Fecha de Envío]]-Tabla1[[#This Row],[Fecha de Orden]]</f>
        <v>17</v>
      </c>
      <c r="S4482" s="24">
        <f>YEAR(Tabla1[[#This Row],[Fecha de Orden]])</f>
        <v>2023</v>
      </c>
      <c r="T4482" t="str">
        <f>VLOOKUP(Tabla1[[#This Row],[Nombre del Producto]],Tabla2[[Nombre Producto]:[Costo Unitario]],2,FALSE)</f>
        <v>Lot's O' Nuts</v>
      </c>
      <c r="U4482" t="str">
        <f>VLOOKUP(Tabla1[[#This Row],[Fábrica]],Tabla3[],4,FALSE)</f>
        <v>Arizona</v>
      </c>
    </row>
    <row r="4483" spans="1:21" x14ac:dyDescent="0.25">
      <c r="A4483" t="s">
        <v>3042</v>
      </c>
      <c r="B4483" s="3">
        <v>45145</v>
      </c>
      <c r="C4483" s="3">
        <v>45159</v>
      </c>
      <c r="D4483" t="s">
        <v>18</v>
      </c>
      <c r="E4483">
        <v>148516</v>
      </c>
      <c r="F4483" t="s">
        <v>19</v>
      </c>
      <c r="G4483" t="s">
        <v>1038</v>
      </c>
      <c r="H4483" t="s">
        <v>125</v>
      </c>
      <c r="I4483">
        <v>98026</v>
      </c>
      <c r="J4483" t="s">
        <v>22</v>
      </c>
      <c r="K4483" t="s">
        <v>23</v>
      </c>
      <c r="L4483" t="s">
        <v>33</v>
      </c>
      <c r="M4483" t="s">
        <v>34</v>
      </c>
      <c r="N4483" s="5">
        <v>10.8</v>
      </c>
      <c r="O4483" s="7">
        <v>3</v>
      </c>
      <c r="P4483" s="5">
        <v>7.2</v>
      </c>
      <c r="Q4483" s="5">
        <v>3.6</v>
      </c>
      <c r="R4483" s="22">
        <f>Tabla1[[#This Row],[Fecha de Envío]]-Tabla1[[#This Row],[Fecha de Orden]]</f>
        <v>14</v>
      </c>
      <c r="S4483" s="24">
        <f>YEAR(Tabla1[[#This Row],[Fecha de Orden]])</f>
        <v>2023</v>
      </c>
      <c r="T4483" t="str">
        <f>VLOOKUP(Tabla1[[#This Row],[Nombre del Producto]],Tabla2[[Nombre Producto]:[Costo Unitario]],2,FALSE)</f>
        <v>Lot's O' Nuts</v>
      </c>
      <c r="U4483" t="str">
        <f>VLOOKUP(Tabla1[[#This Row],[Fábrica]],Tabla3[],4,FALSE)</f>
        <v>Arizona</v>
      </c>
    </row>
    <row r="4484" spans="1:21" x14ac:dyDescent="0.25">
      <c r="A4484" t="s">
        <v>1567</v>
      </c>
      <c r="B4484" s="3">
        <v>45146</v>
      </c>
      <c r="C4484" s="3">
        <v>45163</v>
      </c>
      <c r="D4484" t="s">
        <v>18</v>
      </c>
      <c r="E4484">
        <v>107328</v>
      </c>
      <c r="F4484" t="s">
        <v>19</v>
      </c>
      <c r="G4484" t="s">
        <v>53</v>
      </c>
      <c r="H4484" t="s">
        <v>21</v>
      </c>
      <c r="I4484">
        <v>90036</v>
      </c>
      <c r="J4484" t="s">
        <v>22</v>
      </c>
      <c r="K4484" t="s">
        <v>23</v>
      </c>
      <c r="L4484" t="s">
        <v>27</v>
      </c>
      <c r="M4484" t="s">
        <v>28</v>
      </c>
      <c r="N4484" s="5">
        <v>7.2</v>
      </c>
      <c r="O4484" s="7">
        <v>2</v>
      </c>
      <c r="P4484" s="5">
        <v>5</v>
      </c>
      <c r="Q4484" s="5">
        <v>2.2000000000000002</v>
      </c>
      <c r="R4484" s="22">
        <f>Tabla1[[#This Row],[Fecha de Envío]]-Tabla1[[#This Row],[Fecha de Orden]]</f>
        <v>17</v>
      </c>
      <c r="S4484" s="24">
        <f>YEAR(Tabla1[[#This Row],[Fecha de Orden]])</f>
        <v>2023</v>
      </c>
      <c r="T4484" t="str">
        <f>VLOOKUP(Tabla1[[#This Row],[Nombre del Producto]],Tabla2[[Nombre Producto]:[Costo Unitario]],2,FALSE)</f>
        <v>Lot's O' Nuts</v>
      </c>
      <c r="U4484" t="str">
        <f>VLOOKUP(Tabla1[[#This Row],[Fábrica]],Tabla3[],4,FALSE)</f>
        <v>Arizona</v>
      </c>
    </row>
    <row r="4485" spans="1:21" x14ac:dyDescent="0.25">
      <c r="A4485" t="s">
        <v>1685</v>
      </c>
      <c r="B4485" s="3">
        <v>45146</v>
      </c>
      <c r="C4485" s="3">
        <v>45162</v>
      </c>
      <c r="D4485" t="s">
        <v>18</v>
      </c>
      <c r="E4485">
        <v>130078</v>
      </c>
      <c r="F4485" t="s">
        <v>19</v>
      </c>
      <c r="G4485" t="s">
        <v>109</v>
      </c>
      <c r="H4485" t="s">
        <v>110</v>
      </c>
      <c r="I4485">
        <v>73120</v>
      </c>
      <c r="J4485" t="s">
        <v>22</v>
      </c>
      <c r="K4485" t="s">
        <v>43</v>
      </c>
      <c r="L4485" t="s">
        <v>45</v>
      </c>
      <c r="M4485" t="s">
        <v>46</v>
      </c>
      <c r="N4485" s="5">
        <v>6.98</v>
      </c>
      <c r="O4485" s="7">
        <v>2</v>
      </c>
      <c r="P4485" s="5">
        <v>4.9800000000000004</v>
      </c>
      <c r="Q4485" s="5">
        <v>2</v>
      </c>
      <c r="R4485" s="22">
        <f>Tabla1[[#This Row],[Fecha de Envío]]-Tabla1[[#This Row],[Fecha de Orden]]</f>
        <v>16</v>
      </c>
      <c r="S4485" s="24">
        <f>YEAR(Tabla1[[#This Row],[Fecha de Orden]])</f>
        <v>2023</v>
      </c>
      <c r="T4485" t="str">
        <f>VLOOKUP(Tabla1[[#This Row],[Nombre del Producto]],Tabla2[[Nombre Producto]:[Costo Unitario]],2,FALSE)</f>
        <v>Lot's O' Nuts</v>
      </c>
      <c r="U4485" t="str">
        <f>VLOOKUP(Tabla1[[#This Row],[Fábrica]],Tabla3[],4,FALSE)</f>
        <v>Arizona</v>
      </c>
    </row>
    <row r="4486" spans="1:21" x14ac:dyDescent="0.25">
      <c r="A4486" t="s">
        <v>2057</v>
      </c>
      <c r="B4486" s="3">
        <v>45146</v>
      </c>
      <c r="C4486" s="3">
        <v>45161</v>
      </c>
      <c r="D4486" t="s">
        <v>18</v>
      </c>
      <c r="E4486">
        <v>169026</v>
      </c>
      <c r="F4486" t="s">
        <v>19</v>
      </c>
      <c r="G4486" t="s">
        <v>228</v>
      </c>
      <c r="H4486" t="s">
        <v>229</v>
      </c>
      <c r="I4486">
        <v>39212</v>
      </c>
      <c r="J4486" t="s">
        <v>22</v>
      </c>
      <c r="K4486" t="s">
        <v>66</v>
      </c>
      <c r="L4486" t="s">
        <v>36</v>
      </c>
      <c r="M4486" t="s">
        <v>37</v>
      </c>
      <c r="N4486" s="5">
        <v>9.75</v>
      </c>
      <c r="O4486" s="7">
        <v>3</v>
      </c>
      <c r="P4486" s="5">
        <v>6.33</v>
      </c>
      <c r="Q4486" s="5">
        <v>3.42</v>
      </c>
      <c r="R4486" s="22">
        <f>Tabla1[[#This Row],[Fecha de Envío]]-Tabla1[[#This Row],[Fecha de Orden]]</f>
        <v>15</v>
      </c>
      <c r="S4486" s="24">
        <f>YEAR(Tabla1[[#This Row],[Fecha de Orden]])</f>
        <v>2023</v>
      </c>
      <c r="T4486" t="str">
        <f>VLOOKUP(Tabla1[[#This Row],[Nombre del Producto]],Tabla2[[Nombre Producto]:[Costo Unitario]],2,FALSE)</f>
        <v>Wicked Choccy's</v>
      </c>
      <c r="U4486" t="str">
        <f>VLOOKUP(Tabla1[[#This Row],[Fábrica]],Tabla3[],4,FALSE)</f>
        <v>Georgia</v>
      </c>
    </row>
    <row r="4487" spans="1:21" x14ac:dyDescent="0.25">
      <c r="A4487" t="s">
        <v>2452</v>
      </c>
      <c r="B4487" s="3">
        <v>45146</v>
      </c>
      <c r="C4487" s="3">
        <v>45158</v>
      </c>
      <c r="D4487" t="s">
        <v>71</v>
      </c>
      <c r="E4487">
        <v>129322</v>
      </c>
      <c r="F4487" t="s">
        <v>195</v>
      </c>
      <c r="G4487" t="s">
        <v>328</v>
      </c>
      <c r="H4487" t="s">
        <v>329</v>
      </c>
      <c r="I4487" t="s">
        <v>2441</v>
      </c>
      <c r="J4487" t="s">
        <v>22</v>
      </c>
      <c r="K4487" t="s">
        <v>32</v>
      </c>
      <c r="L4487" t="s">
        <v>33</v>
      </c>
      <c r="M4487" t="s">
        <v>34</v>
      </c>
      <c r="N4487" s="5">
        <v>7.2</v>
      </c>
      <c r="O4487" s="7">
        <v>2</v>
      </c>
      <c r="P4487" s="5">
        <v>4.8</v>
      </c>
      <c r="Q4487" s="5">
        <v>2.4</v>
      </c>
      <c r="R4487" s="22">
        <f>Tabla1[[#This Row],[Fecha de Envío]]-Tabla1[[#This Row],[Fecha de Orden]]</f>
        <v>12</v>
      </c>
      <c r="S4487" s="24">
        <f>YEAR(Tabla1[[#This Row],[Fecha de Orden]])</f>
        <v>2023</v>
      </c>
      <c r="T4487" t="str">
        <f>VLOOKUP(Tabla1[[#This Row],[Nombre del Producto]],Tabla2[[Nombre Producto]:[Costo Unitario]],2,FALSE)</f>
        <v>Lot's O' Nuts</v>
      </c>
      <c r="U4487" t="str">
        <f>VLOOKUP(Tabla1[[#This Row],[Fábrica]],Tabla3[],4,FALSE)</f>
        <v>Arizona</v>
      </c>
    </row>
    <row r="4488" spans="1:21" x14ac:dyDescent="0.25">
      <c r="A4488" t="s">
        <v>2453</v>
      </c>
      <c r="B4488" s="3">
        <v>45146</v>
      </c>
      <c r="C4488" s="3">
        <v>45158</v>
      </c>
      <c r="D4488" t="s">
        <v>71</v>
      </c>
      <c r="E4488">
        <v>129322</v>
      </c>
      <c r="F4488" t="s">
        <v>195</v>
      </c>
      <c r="G4488" t="s">
        <v>328</v>
      </c>
      <c r="H4488" t="s">
        <v>329</v>
      </c>
      <c r="I4488" t="s">
        <v>2441</v>
      </c>
      <c r="J4488" t="s">
        <v>22</v>
      </c>
      <c r="K4488" t="s">
        <v>32</v>
      </c>
      <c r="L4488" t="s">
        <v>27</v>
      </c>
      <c r="M4488" t="s">
        <v>28</v>
      </c>
      <c r="N4488" s="5">
        <v>7.2</v>
      </c>
      <c r="O4488" s="7">
        <v>2</v>
      </c>
      <c r="P4488" s="5">
        <v>5</v>
      </c>
      <c r="Q4488" s="5">
        <v>2.2000000000000002</v>
      </c>
      <c r="R4488" s="22">
        <f>Tabla1[[#This Row],[Fecha de Envío]]-Tabla1[[#This Row],[Fecha de Orden]]</f>
        <v>12</v>
      </c>
      <c r="S4488" s="24">
        <f>YEAR(Tabla1[[#This Row],[Fecha de Orden]])</f>
        <v>2023</v>
      </c>
      <c r="T4488" t="str">
        <f>VLOOKUP(Tabla1[[#This Row],[Nombre del Producto]],Tabla2[[Nombre Producto]:[Costo Unitario]],2,FALSE)</f>
        <v>Lot's O' Nuts</v>
      </c>
      <c r="U4488" t="str">
        <f>VLOOKUP(Tabla1[[#This Row],[Fábrica]],Tabla3[],4,FALSE)</f>
        <v>Arizona</v>
      </c>
    </row>
    <row r="4489" spans="1:21" x14ac:dyDescent="0.25">
      <c r="A4489" t="s">
        <v>2454</v>
      </c>
      <c r="B4489" s="3">
        <v>45146</v>
      </c>
      <c r="C4489" s="3">
        <v>45158</v>
      </c>
      <c r="D4489" t="s">
        <v>71</v>
      </c>
      <c r="E4489">
        <v>129322</v>
      </c>
      <c r="F4489" t="s">
        <v>195</v>
      </c>
      <c r="G4489" t="s">
        <v>328</v>
      </c>
      <c r="H4489" t="s">
        <v>329</v>
      </c>
      <c r="I4489" t="s">
        <v>2441</v>
      </c>
      <c r="J4489" t="s">
        <v>22</v>
      </c>
      <c r="K4489" t="s">
        <v>32</v>
      </c>
      <c r="L4489" t="s">
        <v>24</v>
      </c>
      <c r="M4489" t="s">
        <v>25</v>
      </c>
      <c r="N4489" s="5">
        <v>26.25</v>
      </c>
      <c r="O4489" s="7">
        <v>7</v>
      </c>
      <c r="P4489" s="5">
        <v>17.149999999999999</v>
      </c>
      <c r="Q4489" s="5">
        <v>9.1</v>
      </c>
      <c r="R4489" s="22">
        <f>Tabla1[[#This Row],[Fecha de Envío]]-Tabla1[[#This Row],[Fecha de Orden]]</f>
        <v>12</v>
      </c>
      <c r="S4489" s="24">
        <f>YEAR(Tabla1[[#This Row],[Fecha de Orden]])</f>
        <v>2023</v>
      </c>
      <c r="T4489" t="str">
        <f>VLOOKUP(Tabla1[[#This Row],[Nombre del Producto]],Tabla2[[Nombre Producto]:[Costo Unitario]],2,FALSE)</f>
        <v>Wicked Choccy's</v>
      </c>
      <c r="U4489" t="str">
        <f>VLOOKUP(Tabla1[[#This Row],[Fábrica]],Tabla3[],4,FALSE)</f>
        <v>Georgia</v>
      </c>
    </row>
    <row r="4490" spans="1:21" x14ac:dyDescent="0.25">
      <c r="A4490" t="s">
        <v>4415</v>
      </c>
      <c r="B4490" s="3">
        <v>45146</v>
      </c>
      <c r="C4490" s="3">
        <v>45158</v>
      </c>
      <c r="D4490" t="s">
        <v>71</v>
      </c>
      <c r="E4490">
        <v>121034</v>
      </c>
      <c r="F4490" t="s">
        <v>19</v>
      </c>
      <c r="G4490" t="s">
        <v>186</v>
      </c>
      <c r="H4490" t="s">
        <v>42</v>
      </c>
      <c r="I4490">
        <v>75081</v>
      </c>
      <c r="J4490" t="s">
        <v>22</v>
      </c>
      <c r="K4490" t="s">
        <v>43</v>
      </c>
      <c r="L4490" t="s">
        <v>33</v>
      </c>
      <c r="M4490" t="s">
        <v>34</v>
      </c>
      <c r="N4490" s="5">
        <v>14.4</v>
      </c>
      <c r="O4490" s="7">
        <v>4</v>
      </c>
      <c r="P4490" s="5">
        <v>9.6</v>
      </c>
      <c r="Q4490" s="5">
        <v>4.8</v>
      </c>
      <c r="R4490" s="22">
        <f>Tabla1[[#This Row],[Fecha de Envío]]-Tabla1[[#This Row],[Fecha de Orden]]</f>
        <v>12</v>
      </c>
      <c r="S4490" s="24">
        <f>YEAR(Tabla1[[#This Row],[Fecha de Orden]])</f>
        <v>2023</v>
      </c>
      <c r="T4490" t="str">
        <f>VLOOKUP(Tabla1[[#This Row],[Nombre del Producto]],Tabla2[[Nombre Producto]:[Costo Unitario]],2,FALSE)</f>
        <v>Lot's O' Nuts</v>
      </c>
      <c r="U4490" t="str">
        <f>VLOOKUP(Tabla1[[#This Row],[Fábrica]],Tabla3[],4,FALSE)</f>
        <v>Arizona</v>
      </c>
    </row>
    <row r="4491" spans="1:21" x14ac:dyDescent="0.25">
      <c r="A4491" t="s">
        <v>3687</v>
      </c>
      <c r="B4491" s="3">
        <v>45147</v>
      </c>
      <c r="C4491" s="3">
        <v>45162</v>
      </c>
      <c r="D4491" t="s">
        <v>18</v>
      </c>
      <c r="E4491">
        <v>118934</v>
      </c>
      <c r="F4491" t="s">
        <v>19</v>
      </c>
      <c r="G4491" t="s">
        <v>2644</v>
      </c>
      <c r="H4491" t="s">
        <v>65</v>
      </c>
      <c r="I4491">
        <v>37075</v>
      </c>
      <c r="J4491" t="s">
        <v>22</v>
      </c>
      <c r="K4491" t="s">
        <v>66</v>
      </c>
      <c r="L4491" t="s">
        <v>33</v>
      </c>
      <c r="M4491" t="s">
        <v>34</v>
      </c>
      <c r="N4491" s="5">
        <v>10.8</v>
      </c>
      <c r="O4491" s="7">
        <v>3</v>
      </c>
      <c r="P4491" s="5">
        <v>7.2</v>
      </c>
      <c r="Q4491" s="5">
        <v>3.6</v>
      </c>
      <c r="R4491" s="22">
        <f>Tabla1[[#This Row],[Fecha de Envío]]-Tabla1[[#This Row],[Fecha de Orden]]</f>
        <v>15</v>
      </c>
      <c r="S4491" s="24">
        <f>YEAR(Tabla1[[#This Row],[Fecha de Orden]])</f>
        <v>2023</v>
      </c>
      <c r="T4491" t="str">
        <f>VLOOKUP(Tabla1[[#This Row],[Nombre del Producto]],Tabla2[[Nombre Producto]:[Costo Unitario]],2,FALSE)</f>
        <v>Lot's O' Nuts</v>
      </c>
      <c r="U4491" t="str">
        <f>VLOOKUP(Tabla1[[#This Row],[Fábrica]],Tabla3[],4,FALSE)</f>
        <v>Arizona</v>
      </c>
    </row>
    <row r="4492" spans="1:21" x14ac:dyDescent="0.25">
      <c r="A4492" t="s">
        <v>3688</v>
      </c>
      <c r="B4492" s="3">
        <v>45147</v>
      </c>
      <c r="C4492" s="3">
        <v>45162</v>
      </c>
      <c r="D4492" t="s">
        <v>18</v>
      </c>
      <c r="E4492">
        <v>118934</v>
      </c>
      <c r="F4492" t="s">
        <v>19</v>
      </c>
      <c r="G4492" t="s">
        <v>2644</v>
      </c>
      <c r="H4492" t="s">
        <v>65</v>
      </c>
      <c r="I4492">
        <v>37075</v>
      </c>
      <c r="J4492" t="s">
        <v>22</v>
      </c>
      <c r="K4492" t="s">
        <v>66</v>
      </c>
      <c r="L4492" t="s">
        <v>24</v>
      </c>
      <c r="M4492" t="s">
        <v>25</v>
      </c>
      <c r="N4492" s="5">
        <v>18.75</v>
      </c>
      <c r="O4492" s="7">
        <v>5</v>
      </c>
      <c r="P4492" s="5">
        <v>12.25</v>
      </c>
      <c r="Q4492" s="5">
        <v>6.5</v>
      </c>
      <c r="R4492" s="22">
        <f>Tabla1[[#This Row],[Fecha de Envío]]-Tabla1[[#This Row],[Fecha de Orden]]</f>
        <v>15</v>
      </c>
      <c r="S4492" s="24">
        <f>YEAR(Tabla1[[#This Row],[Fecha de Orden]])</f>
        <v>2023</v>
      </c>
      <c r="T4492" t="str">
        <f>VLOOKUP(Tabla1[[#This Row],[Nombre del Producto]],Tabla2[[Nombre Producto]:[Costo Unitario]],2,FALSE)</f>
        <v>Wicked Choccy's</v>
      </c>
      <c r="U4492" t="str">
        <f>VLOOKUP(Tabla1[[#This Row],[Fábrica]],Tabla3[],4,FALSE)</f>
        <v>Georgia</v>
      </c>
    </row>
    <row r="4493" spans="1:21" x14ac:dyDescent="0.25">
      <c r="A4493" t="s">
        <v>3873</v>
      </c>
      <c r="B4493" s="3">
        <v>45147</v>
      </c>
      <c r="C4493" s="3">
        <v>45160</v>
      </c>
      <c r="D4493" t="s">
        <v>39</v>
      </c>
      <c r="E4493">
        <v>113649</v>
      </c>
      <c r="F4493" t="s">
        <v>19</v>
      </c>
      <c r="G4493" t="s">
        <v>1082</v>
      </c>
      <c r="H4493" t="s">
        <v>98</v>
      </c>
      <c r="I4493">
        <v>28314</v>
      </c>
      <c r="J4493" t="s">
        <v>22</v>
      </c>
      <c r="K4493" t="s">
        <v>66</v>
      </c>
      <c r="L4493" t="s">
        <v>27</v>
      </c>
      <c r="M4493" t="s">
        <v>28</v>
      </c>
      <c r="N4493" s="5">
        <v>14.4</v>
      </c>
      <c r="O4493" s="7">
        <v>4</v>
      </c>
      <c r="P4493" s="5">
        <v>10</v>
      </c>
      <c r="Q4493" s="5">
        <v>4.4000000000000004</v>
      </c>
      <c r="R4493" s="22">
        <f>Tabla1[[#This Row],[Fecha de Envío]]-Tabla1[[#This Row],[Fecha de Orden]]</f>
        <v>13</v>
      </c>
      <c r="S4493" s="24">
        <f>YEAR(Tabla1[[#This Row],[Fecha de Orden]])</f>
        <v>2023</v>
      </c>
      <c r="T4493" t="str">
        <f>VLOOKUP(Tabla1[[#This Row],[Nombre del Producto]],Tabla2[[Nombre Producto]:[Costo Unitario]],2,FALSE)</f>
        <v>Lot's O' Nuts</v>
      </c>
      <c r="U4493" t="str">
        <f>VLOOKUP(Tabla1[[#This Row],[Fábrica]],Tabla3[],4,FALSE)</f>
        <v>Arizona</v>
      </c>
    </row>
    <row r="4494" spans="1:21" x14ac:dyDescent="0.25">
      <c r="A4494" t="s">
        <v>3874</v>
      </c>
      <c r="B4494" s="3">
        <v>45147</v>
      </c>
      <c r="C4494" s="3">
        <v>45160</v>
      </c>
      <c r="D4494" t="s">
        <v>39</v>
      </c>
      <c r="E4494">
        <v>113649</v>
      </c>
      <c r="F4494" t="s">
        <v>19</v>
      </c>
      <c r="G4494" t="s">
        <v>1082</v>
      </c>
      <c r="H4494" t="s">
        <v>98</v>
      </c>
      <c r="I4494">
        <v>28314</v>
      </c>
      <c r="J4494" t="s">
        <v>22</v>
      </c>
      <c r="K4494" t="s">
        <v>66</v>
      </c>
      <c r="L4494" t="s">
        <v>24</v>
      </c>
      <c r="M4494" t="s">
        <v>25</v>
      </c>
      <c r="N4494" s="5">
        <v>33.75</v>
      </c>
      <c r="O4494" s="7">
        <v>9</v>
      </c>
      <c r="P4494" s="5">
        <v>22.05</v>
      </c>
      <c r="Q4494" s="5">
        <v>11.7</v>
      </c>
      <c r="R4494" s="22">
        <f>Tabla1[[#This Row],[Fecha de Envío]]-Tabla1[[#This Row],[Fecha de Orden]]</f>
        <v>13</v>
      </c>
      <c r="S4494" s="24">
        <f>YEAR(Tabla1[[#This Row],[Fecha de Orden]])</f>
        <v>2023</v>
      </c>
      <c r="T4494" t="str">
        <f>VLOOKUP(Tabla1[[#This Row],[Nombre del Producto]],Tabla2[[Nombre Producto]:[Costo Unitario]],2,FALSE)</f>
        <v>Wicked Choccy's</v>
      </c>
      <c r="U4494" t="str">
        <f>VLOOKUP(Tabla1[[#This Row],[Fábrica]],Tabla3[],4,FALSE)</f>
        <v>Georgia</v>
      </c>
    </row>
    <row r="4495" spans="1:21" x14ac:dyDescent="0.25">
      <c r="A4495" t="s">
        <v>6443</v>
      </c>
      <c r="B4495" s="3">
        <v>45149</v>
      </c>
      <c r="C4495" s="3">
        <v>45164</v>
      </c>
      <c r="D4495" t="s">
        <v>18</v>
      </c>
      <c r="E4495">
        <v>128671</v>
      </c>
      <c r="F4495" t="s">
        <v>19</v>
      </c>
      <c r="G4495" t="s">
        <v>184</v>
      </c>
      <c r="H4495" t="s">
        <v>110</v>
      </c>
      <c r="I4495">
        <v>74133</v>
      </c>
      <c r="J4495" t="s">
        <v>22</v>
      </c>
      <c r="K4495" t="s">
        <v>43</v>
      </c>
      <c r="L4495" t="s">
        <v>45</v>
      </c>
      <c r="M4495" t="s">
        <v>46</v>
      </c>
      <c r="N4495" s="5">
        <v>6.98</v>
      </c>
      <c r="O4495" s="7">
        <v>2</v>
      </c>
      <c r="P4495" s="5">
        <v>4.9800000000000004</v>
      </c>
      <c r="Q4495" s="5">
        <v>2</v>
      </c>
      <c r="R4495" s="22">
        <f>Tabla1[[#This Row],[Fecha de Envío]]-Tabla1[[#This Row],[Fecha de Orden]]</f>
        <v>15</v>
      </c>
      <c r="S4495" s="24">
        <f>YEAR(Tabla1[[#This Row],[Fecha de Orden]])</f>
        <v>2023</v>
      </c>
      <c r="T4495" t="str">
        <f>VLOOKUP(Tabla1[[#This Row],[Nombre del Producto]],Tabla2[[Nombre Producto]:[Costo Unitario]],2,FALSE)</f>
        <v>Lot's O' Nuts</v>
      </c>
      <c r="U4495" t="str">
        <f>VLOOKUP(Tabla1[[#This Row],[Fábrica]],Tabla3[],4,FALSE)</f>
        <v>Arizona</v>
      </c>
    </row>
    <row r="4496" spans="1:21" x14ac:dyDescent="0.25">
      <c r="A4496" t="s">
        <v>6444</v>
      </c>
      <c r="B4496" s="3">
        <v>45149</v>
      </c>
      <c r="C4496" s="3">
        <v>45164</v>
      </c>
      <c r="D4496" t="s">
        <v>18</v>
      </c>
      <c r="E4496">
        <v>128671</v>
      </c>
      <c r="F4496" t="s">
        <v>19</v>
      </c>
      <c r="G4496" t="s">
        <v>184</v>
      </c>
      <c r="H4496" t="s">
        <v>110</v>
      </c>
      <c r="I4496">
        <v>74133</v>
      </c>
      <c r="J4496" t="s">
        <v>22</v>
      </c>
      <c r="K4496" t="s">
        <v>43</v>
      </c>
      <c r="L4496" t="s">
        <v>27</v>
      </c>
      <c r="M4496" t="s">
        <v>28</v>
      </c>
      <c r="N4496" s="5">
        <v>18</v>
      </c>
      <c r="O4496" s="7">
        <v>5</v>
      </c>
      <c r="P4496" s="5">
        <v>12.5</v>
      </c>
      <c r="Q4496" s="5">
        <v>5.5</v>
      </c>
      <c r="R4496" s="22">
        <f>Tabla1[[#This Row],[Fecha de Envío]]-Tabla1[[#This Row],[Fecha de Orden]]</f>
        <v>15</v>
      </c>
      <c r="S4496" s="24">
        <f>YEAR(Tabla1[[#This Row],[Fecha de Orden]])</f>
        <v>2023</v>
      </c>
      <c r="T4496" t="str">
        <f>VLOOKUP(Tabla1[[#This Row],[Nombre del Producto]],Tabla2[[Nombre Producto]:[Costo Unitario]],2,FALSE)</f>
        <v>Lot's O' Nuts</v>
      </c>
      <c r="U4496" t="str">
        <f>VLOOKUP(Tabla1[[#This Row],[Fábrica]],Tabla3[],4,FALSE)</f>
        <v>Arizona</v>
      </c>
    </row>
    <row r="4497" spans="1:21" x14ac:dyDescent="0.25">
      <c r="A4497" t="s">
        <v>947</v>
      </c>
      <c r="B4497" s="3">
        <v>45150</v>
      </c>
      <c r="C4497" s="3">
        <v>45164</v>
      </c>
      <c r="D4497" t="s">
        <v>18</v>
      </c>
      <c r="E4497">
        <v>143910</v>
      </c>
      <c r="F4497" t="s">
        <v>19</v>
      </c>
      <c r="G4497" t="s">
        <v>30</v>
      </c>
      <c r="H4497" t="s">
        <v>31</v>
      </c>
      <c r="I4497">
        <v>10011</v>
      </c>
      <c r="J4497" t="s">
        <v>22</v>
      </c>
      <c r="K4497" t="s">
        <v>32</v>
      </c>
      <c r="L4497" t="s">
        <v>27</v>
      </c>
      <c r="M4497" t="s">
        <v>28</v>
      </c>
      <c r="N4497" s="5">
        <v>7.2</v>
      </c>
      <c r="O4497" s="7">
        <v>2</v>
      </c>
      <c r="P4497" s="5">
        <v>5</v>
      </c>
      <c r="Q4497" s="5">
        <v>2.2000000000000002</v>
      </c>
      <c r="R4497" s="22">
        <f>Tabla1[[#This Row],[Fecha de Envío]]-Tabla1[[#This Row],[Fecha de Orden]]</f>
        <v>14</v>
      </c>
      <c r="S4497" s="24">
        <f>YEAR(Tabla1[[#This Row],[Fecha de Orden]])</f>
        <v>2023</v>
      </c>
      <c r="T4497" t="str">
        <f>VLOOKUP(Tabla1[[#This Row],[Nombre del Producto]],Tabla2[[Nombre Producto]:[Costo Unitario]],2,FALSE)</f>
        <v>Lot's O' Nuts</v>
      </c>
      <c r="U4497" t="str">
        <f>VLOOKUP(Tabla1[[#This Row],[Fábrica]],Tabla3[],4,FALSE)</f>
        <v>Arizona</v>
      </c>
    </row>
    <row r="4498" spans="1:21" x14ac:dyDescent="0.25">
      <c r="A4498" t="s">
        <v>2033</v>
      </c>
      <c r="B4498" s="3">
        <v>45150</v>
      </c>
      <c r="C4498" s="3">
        <v>45163</v>
      </c>
      <c r="D4498" t="s">
        <v>71</v>
      </c>
      <c r="E4498">
        <v>155845</v>
      </c>
      <c r="F4498" t="s">
        <v>19</v>
      </c>
      <c r="G4498" t="s">
        <v>190</v>
      </c>
      <c r="H4498" t="s">
        <v>42</v>
      </c>
      <c r="I4498">
        <v>75007</v>
      </c>
      <c r="J4498" t="s">
        <v>22</v>
      </c>
      <c r="K4498" t="s">
        <v>43</v>
      </c>
      <c r="L4498" t="s">
        <v>45</v>
      </c>
      <c r="M4498" t="s">
        <v>46</v>
      </c>
      <c r="N4498" s="5">
        <v>24.43</v>
      </c>
      <c r="O4498" s="7">
        <v>7</v>
      </c>
      <c r="P4498" s="5">
        <v>17.43</v>
      </c>
      <c r="Q4498" s="5">
        <v>7</v>
      </c>
      <c r="R4498" s="22">
        <f>Tabla1[[#This Row],[Fecha de Envío]]-Tabla1[[#This Row],[Fecha de Orden]]</f>
        <v>13</v>
      </c>
      <c r="S4498" s="24">
        <f>YEAR(Tabla1[[#This Row],[Fecha de Orden]])</f>
        <v>2023</v>
      </c>
      <c r="T4498" t="str">
        <f>VLOOKUP(Tabla1[[#This Row],[Nombre del Producto]],Tabla2[[Nombre Producto]:[Costo Unitario]],2,FALSE)</f>
        <v>Lot's O' Nuts</v>
      </c>
      <c r="U4498" t="str">
        <f>VLOOKUP(Tabla1[[#This Row],[Fábrica]],Tabla3[],4,FALSE)</f>
        <v>Arizona</v>
      </c>
    </row>
    <row r="4499" spans="1:21" x14ac:dyDescent="0.25">
      <c r="A4499" t="s">
        <v>2262</v>
      </c>
      <c r="B4499" s="3">
        <v>45150</v>
      </c>
      <c r="C4499" s="3">
        <v>45164</v>
      </c>
      <c r="D4499" t="s">
        <v>18</v>
      </c>
      <c r="E4499">
        <v>118073</v>
      </c>
      <c r="F4499" t="s">
        <v>19</v>
      </c>
      <c r="G4499" t="s">
        <v>2145</v>
      </c>
      <c r="H4499" t="s">
        <v>255</v>
      </c>
      <c r="I4499">
        <v>33801</v>
      </c>
      <c r="J4499" t="s">
        <v>22</v>
      </c>
      <c r="K4499" t="s">
        <v>66</v>
      </c>
      <c r="L4499" t="s">
        <v>24</v>
      </c>
      <c r="M4499" t="s">
        <v>25</v>
      </c>
      <c r="N4499" s="5">
        <v>26.25</v>
      </c>
      <c r="O4499" s="7">
        <v>7</v>
      </c>
      <c r="P4499" s="5">
        <v>17.149999999999999</v>
      </c>
      <c r="Q4499" s="5">
        <v>9.1</v>
      </c>
      <c r="R4499" s="22">
        <f>Tabla1[[#This Row],[Fecha de Envío]]-Tabla1[[#This Row],[Fecha de Orden]]</f>
        <v>14</v>
      </c>
      <c r="S4499" s="24">
        <f>YEAR(Tabla1[[#This Row],[Fecha de Orden]])</f>
        <v>2023</v>
      </c>
      <c r="T4499" t="str">
        <f>VLOOKUP(Tabla1[[#This Row],[Nombre del Producto]],Tabla2[[Nombre Producto]:[Costo Unitario]],2,FALSE)</f>
        <v>Wicked Choccy's</v>
      </c>
      <c r="U4499" t="str">
        <f>VLOOKUP(Tabla1[[#This Row],[Fábrica]],Tabla3[],4,FALSE)</f>
        <v>Georgia</v>
      </c>
    </row>
    <row r="4500" spans="1:21" x14ac:dyDescent="0.25">
      <c r="A4500" t="s">
        <v>2425</v>
      </c>
      <c r="B4500" s="3">
        <v>45150</v>
      </c>
      <c r="C4500" s="3">
        <v>45162</v>
      </c>
      <c r="D4500" t="s">
        <v>71</v>
      </c>
      <c r="E4500">
        <v>144477</v>
      </c>
      <c r="F4500" t="s">
        <v>19</v>
      </c>
      <c r="G4500" t="s">
        <v>144</v>
      </c>
      <c r="H4500" t="s">
        <v>101</v>
      </c>
      <c r="I4500">
        <v>19134</v>
      </c>
      <c r="J4500" t="s">
        <v>22</v>
      </c>
      <c r="K4500" t="s">
        <v>32</v>
      </c>
      <c r="L4500" t="s">
        <v>24</v>
      </c>
      <c r="M4500" t="s">
        <v>25</v>
      </c>
      <c r="N4500" s="5">
        <v>15</v>
      </c>
      <c r="O4500" s="7">
        <v>4</v>
      </c>
      <c r="P4500" s="5">
        <v>9.8000000000000007</v>
      </c>
      <c r="Q4500" s="5">
        <v>5.2</v>
      </c>
      <c r="R4500" s="22">
        <f>Tabla1[[#This Row],[Fecha de Envío]]-Tabla1[[#This Row],[Fecha de Orden]]</f>
        <v>12</v>
      </c>
      <c r="S4500" s="24">
        <f>YEAR(Tabla1[[#This Row],[Fecha de Orden]])</f>
        <v>2023</v>
      </c>
      <c r="T4500" t="str">
        <f>VLOOKUP(Tabla1[[#This Row],[Nombre del Producto]],Tabla2[[Nombre Producto]:[Costo Unitario]],2,FALSE)</f>
        <v>Wicked Choccy's</v>
      </c>
      <c r="U4500" t="str">
        <f>VLOOKUP(Tabla1[[#This Row],[Fábrica]],Tabla3[],4,FALSE)</f>
        <v>Georgia</v>
      </c>
    </row>
    <row r="4501" spans="1:21" x14ac:dyDescent="0.25">
      <c r="A4501" t="s">
        <v>5442</v>
      </c>
      <c r="B4501" s="3">
        <v>45150</v>
      </c>
      <c r="C4501" s="3">
        <v>45160</v>
      </c>
      <c r="D4501" t="s">
        <v>82</v>
      </c>
      <c r="E4501">
        <v>167584</v>
      </c>
      <c r="F4501" t="s">
        <v>19</v>
      </c>
      <c r="G4501" t="s">
        <v>130</v>
      </c>
      <c r="H4501" t="s">
        <v>1065</v>
      </c>
      <c r="I4501">
        <v>50315</v>
      </c>
      <c r="J4501" t="s">
        <v>22</v>
      </c>
      <c r="K4501" t="s">
        <v>43</v>
      </c>
      <c r="L4501" t="s">
        <v>24</v>
      </c>
      <c r="M4501" t="s">
        <v>25</v>
      </c>
      <c r="N4501" s="5">
        <v>3.75</v>
      </c>
      <c r="O4501" s="7">
        <v>1</v>
      </c>
      <c r="P4501" s="5">
        <v>2.4500000000000002</v>
      </c>
      <c r="Q4501" s="5">
        <v>1.3</v>
      </c>
      <c r="R4501" s="22">
        <f>Tabla1[[#This Row],[Fecha de Envío]]-Tabla1[[#This Row],[Fecha de Orden]]</f>
        <v>10</v>
      </c>
      <c r="S4501" s="24">
        <f>YEAR(Tabla1[[#This Row],[Fecha de Orden]])</f>
        <v>2023</v>
      </c>
      <c r="T4501" t="str">
        <f>VLOOKUP(Tabla1[[#This Row],[Nombre del Producto]],Tabla2[[Nombre Producto]:[Costo Unitario]],2,FALSE)</f>
        <v>Wicked Choccy's</v>
      </c>
      <c r="U4501" t="str">
        <f>VLOOKUP(Tabla1[[#This Row],[Fábrica]],Tabla3[],4,FALSE)</f>
        <v>Georgia</v>
      </c>
    </row>
    <row r="4502" spans="1:21" x14ac:dyDescent="0.25">
      <c r="A4502" t="s">
        <v>6780</v>
      </c>
      <c r="B4502" s="3">
        <v>45150</v>
      </c>
      <c r="C4502" s="3">
        <v>45165</v>
      </c>
      <c r="D4502" t="s">
        <v>71</v>
      </c>
      <c r="E4502">
        <v>105459</v>
      </c>
      <c r="F4502" t="s">
        <v>19</v>
      </c>
      <c r="G4502" t="s">
        <v>30</v>
      </c>
      <c r="H4502" t="s">
        <v>31</v>
      </c>
      <c r="I4502">
        <v>10024</v>
      </c>
      <c r="J4502" t="s">
        <v>22</v>
      </c>
      <c r="K4502" t="s">
        <v>32</v>
      </c>
      <c r="L4502" t="s">
        <v>36</v>
      </c>
      <c r="M4502" t="s">
        <v>37</v>
      </c>
      <c r="N4502" s="5">
        <v>6.5</v>
      </c>
      <c r="O4502" s="7">
        <v>2</v>
      </c>
      <c r="P4502" s="5">
        <v>4.22</v>
      </c>
      <c r="Q4502" s="5">
        <v>2.2799999999999998</v>
      </c>
      <c r="R4502" s="22">
        <f>Tabla1[[#This Row],[Fecha de Envío]]-Tabla1[[#This Row],[Fecha de Orden]]</f>
        <v>15</v>
      </c>
      <c r="S4502" s="24">
        <f>YEAR(Tabla1[[#This Row],[Fecha de Orden]])</f>
        <v>2023</v>
      </c>
      <c r="T4502" t="str">
        <f>VLOOKUP(Tabla1[[#This Row],[Nombre del Producto]],Tabla2[[Nombre Producto]:[Costo Unitario]],2,FALSE)</f>
        <v>Wicked Choccy's</v>
      </c>
      <c r="U4502" t="str">
        <f>VLOOKUP(Tabla1[[#This Row],[Fábrica]],Tabla3[],4,FALSE)</f>
        <v>Georgia</v>
      </c>
    </row>
    <row r="4503" spans="1:21" x14ac:dyDescent="0.25">
      <c r="A4503" t="s">
        <v>6781</v>
      </c>
      <c r="B4503" s="3">
        <v>45150</v>
      </c>
      <c r="C4503" s="3">
        <v>45165</v>
      </c>
      <c r="D4503" t="s">
        <v>71</v>
      </c>
      <c r="E4503">
        <v>105459</v>
      </c>
      <c r="F4503" t="s">
        <v>19</v>
      </c>
      <c r="G4503" t="s">
        <v>30</v>
      </c>
      <c r="H4503" t="s">
        <v>31</v>
      </c>
      <c r="I4503">
        <v>10024</v>
      </c>
      <c r="J4503" t="s">
        <v>22</v>
      </c>
      <c r="K4503" t="s">
        <v>32</v>
      </c>
      <c r="L4503" t="s">
        <v>45</v>
      </c>
      <c r="M4503" t="s">
        <v>46</v>
      </c>
      <c r="N4503" s="5">
        <v>20.94</v>
      </c>
      <c r="O4503" s="7">
        <v>6</v>
      </c>
      <c r="P4503" s="5">
        <v>14.94</v>
      </c>
      <c r="Q4503" s="5">
        <v>6</v>
      </c>
      <c r="R4503" s="22">
        <f>Tabla1[[#This Row],[Fecha de Envío]]-Tabla1[[#This Row],[Fecha de Orden]]</f>
        <v>15</v>
      </c>
      <c r="S4503" s="24">
        <f>YEAR(Tabla1[[#This Row],[Fecha de Orden]])</f>
        <v>2023</v>
      </c>
      <c r="T4503" t="str">
        <f>VLOOKUP(Tabla1[[#This Row],[Nombre del Producto]],Tabla2[[Nombre Producto]:[Costo Unitario]],2,FALSE)</f>
        <v>Lot's O' Nuts</v>
      </c>
      <c r="U4503" t="str">
        <f>VLOOKUP(Tabla1[[#This Row],[Fábrica]],Tabla3[],4,FALSE)</f>
        <v>Arizona</v>
      </c>
    </row>
    <row r="4504" spans="1:21" x14ac:dyDescent="0.25">
      <c r="A4504" t="s">
        <v>2294</v>
      </c>
      <c r="B4504" s="3">
        <v>45151</v>
      </c>
      <c r="C4504" s="3">
        <v>45167</v>
      </c>
      <c r="D4504" t="s">
        <v>18</v>
      </c>
      <c r="E4504">
        <v>141264</v>
      </c>
      <c r="F4504" t="s">
        <v>19</v>
      </c>
      <c r="G4504" t="s">
        <v>766</v>
      </c>
      <c r="H4504" t="s">
        <v>42</v>
      </c>
      <c r="I4504">
        <v>75061</v>
      </c>
      <c r="J4504" t="s">
        <v>22</v>
      </c>
      <c r="K4504" t="s">
        <v>43</v>
      </c>
      <c r="L4504" t="s">
        <v>45</v>
      </c>
      <c r="M4504" t="s">
        <v>46</v>
      </c>
      <c r="N4504" s="5">
        <v>3.49</v>
      </c>
      <c r="O4504" s="7">
        <v>1</v>
      </c>
      <c r="P4504" s="5">
        <v>2.4900000000000002</v>
      </c>
      <c r="Q4504" s="5">
        <v>1</v>
      </c>
      <c r="R4504" s="22">
        <f>Tabla1[[#This Row],[Fecha de Envío]]-Tabla1[[#This Row],[Fecha de Orden]]</f>
        <v>16</v>
      </c>
      <c r="S4504" s="24">
        <f>YEAR(Tabla1[[#This Row],[Fecha de Orden]])</f>
        <v>2023</v>
      </c>
      <c r="T4504" t="str">
        <f>VLOOKUP(Tabla1[[#This Row],[Nombre del Producto]],Tabla2[[Nombre Producto]:[Costo Unitario]],2,FALSE)</f>
        <v>Lot's O' Nuts</v>
      </c>
      <c r="U4504" t="str">
        <f>VLOOKUP(Tabla1[[#This Row],[Fábrica]],Tabla3[],4,FALSE)</f>
        <v>Arizona</v>
      </c>
    </row>
    <row r="4505" spans="1:21" x14ac:dyDescent="0.25">
      <c r="A4505" t="s">
        <v>2295</v>
      </c>
      <c r="B4505" s="3">
        <v>45151</v>
      </c>
      <c r="C4505" s="3">
        <v>45167</v>
      </c>
      <c r="D4505" t="s">
        <v>18</v>
      </c>
      <c r="E4505">
        <v>141264</v>
      </c>
      <c r="F4505" t="s">
        <v>19</v>
      </c>
      <c r="G4505" t="s">
        <v>766</v>
      </c>
      <c r="H4505" t="s">
        <v>42</v>
      </c>
      <c r="I4505">
        <v>75061</v>
      </c>
      <c r="J4505" t="s">
        <v>22</v>
      </c>
      <c r="K4505" t="s">
        <v>43</v>
      </c>
      <c r="L4505" t="s">
        <v>33</v>
      </c>
      <c r="M4505" t="s">
        <v>34</v>
      </c>
      <c r="N4505" s="5">
        <v>7.2</v>
      </c>
      <c r="O4505" s="7">
        <v>2</v>
      </c>
      <c r="P4505" s="5">
        <v>4.8</v>
      </c>
      <c r="Q4505" s="5">
        <v>2.4</v>
      </c>
      <c r="R4505" s="22">
        <f>Tabla1[[#This Row],[Fecha de Envío]]-Tabla1[[#This Row],[Fecha de Orden]]</f>
        <v>16</v>
      </c>
      <c r="S4505" s="24">
        <f>YEAR(Tabla1[[#This Row],[Fecha de Orden]])</f>
        <v>2023</v>
      </c>
      <c r="T4505" t="str">
        <f>VLOOKUP(Tabla1[[#This Row],[Nombre del Producto]],Tabla2[[Nombre Producto]:[Costo Unitario]],2,FALSE)</f>
        <v>Lot's O' Nuts</v>
      </c>
      <c r="U4505" t="str">
        <f>VLOOKUP(Tabla1[[#This Row],[Fábrica]],Tabla3[],4,FALSE)</f>
        <v>Arizona</v>
      </c>
    </row>
    <row r="4506" spans="1:21" x14ac:dyDescent="0.25">
      <c r="A4506" t="s">
        <v>3318</v>
      </c>
      <c r="B4506" s="3">
        <v>45151</v>
      </c>
      <c r="C4506" s="3">
        <v>45165</v>
      </c>
      <c r="D4506" t="s">
        <v>71</v>
      </c>
      <c r="E4506">
        <v>155670</v>
      </c>
      <c r="F4506" t="s">
        <v>19</v>
      </c>
      <c r="G4506" t="s">
        <v>242</v>
      </c>
      <c r="H4506" t="s">
        <v>98</v>
      </c>
      <c r="I4506">
        <v>28540</v>
      </c>
      <c r="J4506" t="s">
        <v>22</v>
      </c>
      <c r="K4506" t="s">
        <v>66</v>
      </c>
      <c r="L4506" t="s">
        <v>36</v>
      </c>
      <c r="M4506" t="s">
        <v>37</v>
      </c>
      <c r="N4506" s="5">
        <v>26</v>
      </c>
      <c r="O4506" s="7">
        <v>8</v>
      </c>
      <c r="P4506" s="5">
        <v>16.88</v>
      </c>
      <c r="Q4506" s="5">
        <v>9.1199999999999992</v>
      </c>
      <c r="R4506" s="22">
        <f>Tabla1[[#This Row],[Fecha de Envío]]-Tabla1[[#This Row],[Fecha de Orden]]</f>
        <v>14</v>
      </c>
      <c r="S4506" s="24">
        <f>YEAR(Tabla1[[#This Row],[Fecha de Orden]])</f>
        <v>2023</v>
      </c>
      <c r="T4506" t="str">
        <f>VLOOKUP(Tabla1[[#This Row],[Nombre del Producto]],Tabla2[[Nombre Producto]:[Costo Unitario]],2,FALSE)</f>
        <v>Wicked Choccy's</v>
      </c>
      <c r="U4506" t="str">
        <f>VLOOKUP(Tabla1[[#This Row],[Fábrica]],Tabla3[],4,FALSE)</f>
        <v>Georgia</v>
      </c>
    </row>
    <row r="4507" spans="1:21" x14ac:dyDescent="0.25">
      <c r="A4507" t="s">
        <v>3319</v>
      </c>
      <c r="B4507" s="3">
        <v>45151</v>
      </c>
      <c r="C4507" s="3">
        <v>45165</v>
      </c>
      <c r="D4507" t="s">
        <v>71</v>
      </c>
      <c r="E4507">
        <v>155670</v>
      </c>
      <c r="F4507" t="s">
        <v>19</v>
      </c>
      <c r="G4507" t="s">
        <v>242</v>
      </c>
      <c r="H4507" t="s">
        <v>98</v>
      </c>
      <c r="I4507">
        <v>28540</v>
      </c>
      <c r="J4507" t="s">
        <v>22</v>
      </c>
      <c r="K4507" t="s">
        <v>66</v>
      </c>
      <c r="L4507" t="s">
        <v>45</v>
      </c>
      <c r="M4507" t="s">
        <v>46</v>
      </c>
      <c r="N4507" s="5">
        <v>10.47</v>
      </c>
      <c r="O4507" s="7">
        <v>3</v>
      </c>
      <c r="P4507" s="5">
        <v>7.47</v>
      </c>
      <c r="Q4507" s="5">
        <v>3</v>
      </c>
      <c r="R4507" s="22">
        <f>Tabla1[[#This Row],[Fecha de Envío]]-Tabla1[[#This Row],[Fecha de Orden]]</f>
        <v>14</v>
      </c>
      <c r="S4507" s="24">
        <f>YEAR(Tabla1[[#This Row],[Fecha de Orden]])</f>
        <v>2023</v>
      </c>
      <c r="T4507" t="str">
        <f>VLOOKUP(Tabla1[[#This Row],[Nombre del Producto]],Tabla2[[Nombre Producto]:[Costo Unitario]],2,FALSE)</f>
        <v>Lot's O' Nuts</v>
      </c>
      <c r="U4507" t="str">
        <f>VLOOKUP(Tabla1[[#This Row],[Fábrica]],Tabla3[],4,FALSE)</f>
        <v>Arizona</v>
      </c>
    </row>
    <row r="4508" spans="1:21" x14ac:dyDescent="0.25">
      <c r="A4508" t="s">
        <v>3940</v>
      </c>
      <c r="B4508" s="3">
        <v>45151</v>
      </c>
      <c r="C4508" s="3">
        <v>45161</v>
      </c>
      <c r="D4508" t="s">
        <v>82</v>
      </c>
      <c r="E4508">
        <v>156692</v>
      </c>
      <c r="F4508" t="s">
        <v>19</v>
      </c>
      <c r="G4508" t="s">
        <v>3941</v>
      </c>
      <c r="H4508" t="s">
        <v>264</v>
      </c>
      <c r="I4508">
        <v>70065</v>
      </c>
      <c r="J4508" t="s">
        <v>22</v>
      </c>
      <c r="K4508" t="s">
        <v>66</v>
      </c>
      <c r="L4508" t="s">
        <v>33</v>
      </c>
      <c r="M4508" t="s">
        <v>34</v>
      </c>
      <c r="N4508" s="5">
        <v>7.2</v>
      </c>
      <c r="O4508" s="7">
        <v>2</v>
      </c>
      <c r="P4508" s="5">
        <v>4.8</v>
      </c>
      <c r="Q4508" s="5">
        <v>2.4</v>
      </c>
      <c r="R4508" s="22">
        <f>Tabla1[[#This Row],[Fecha de Envío]]-Tabla1[[#This Row],[Fecha de Orden]]</f>
        <v>10</v>
      </c>
      <c r="S4508" s="24">
        <f>YEAR(Tabla1[[#This Row],[Fecha de Orden]])</f>
        <v>2023</v>
      </c>
      <c r="T4508" t="str">
        <f>VLOOKUP(Tabla1[[#This Row],[Nombre del Producto]],Tabla2[[Nombre Producto]:[Costo Unitario]],2,FALSE)</f>
        <v>Lot's O' Nuts</v>
      </c>
      <c r="U4508" t="str">
        <f>VLOOKUP(Tabla1[[#This Row],[Fábrica]],Tabla3[],4,FALSE)</f>
        <v>Arizona</v>
      </c>
    </row>
    <row r="4509" spans="1:21" x14ac:dyDescent="0.25">
      <c r="A4509" t="s">
        <v>3942</v>
      </c>
      <c r="B4509" s="3">
        <v>45151</v>
      </c>
      <c r="C4509" s="3">
        <v>45161</v>
      </c>
      <c r="D4509" t="s">
        <v>82</v>
      </c>
      <c r="E4509">
        <v>156692</v>
      </c>
      <c r="F4509" t="s">
        <v>19</v>
      </c>
      <c r="G4509" t="s">
        <v>3941</v>
      </c>
      <c r="H4509" t="s">
        <v>264</v>
      </c>
      <c r="I4509">
        <v>70065</v>
      </c>
      <c r="J4509" t="s">
        <v>22</v>
      </c>
      <c r="K4509" t="s">
        <v>66</v>
      </c>
      <c r="L4509" t="s">
        <v>45</v>
      </c>
      <c r="M4509" t="s">
        <v>46</v>
      </c>
      <c r="N4509" s="5">
        <v>6.98</v>
      </c>
      <c r="O4509" s="7">
        <v>2</v>
      </c>
      <c r="P4509" s="5">
        <v>4.9800000000000004</v>
      </c>
      <c r="Q4509" s="5">
        <v>2</v>
      </c>
      <c r="R4509" s="22">
        <f>Tabla1[[#This Row],[Fecha de Envío]]-Tabla1[[#This Row],[Fecha de Orden]]</f>
        <v>10</v>
      </c>
      <c r="S4509" s="24">
        <f>YEAR(Tabla1[[#This Row],[Fecha de Orden]])</f>
        <v>2023</v>
      </c>
      <c r="T4509" t="str">
        <f>VLOOKUP(Tabla1[[#This Row],[Nombre del Producto]],Tabla2[[Nombre Producto]:[Costo Unitario]],2,FALSE)</f>
        <v>Lot's O' Nuts</v>
      </c>
      <c r="U4509" t="str">
        <f>VLOOKUP(Tabla1[[#This Row],[Fábrica]],Tabla3[],4,FALSE)</f>
        <v>Arizona</v>
      </c>
    </row>
    <row r="4510" spans="1:21" x14ac:dyDescent="0.25">
      <c r="A4510" t="s">
        <v>7539</v>
      </c>
      <c r="B4510" s="3">
        <v>45151</v>
      </c>
      <c r="C4510" s="3">
        <v>45164</v>
      </c>
      <c r="D4510" t="s">
        <v>39</v>
      </c>
      <c r="E4510">
        <v>125843</v>
      </c>
      <c r="F4510" t="s">
        <v>19</v>
      </c>
      <c r="G4510" t="s">
        <v>86</v>
      </c>
      <c r="H4510" t="s">
        <v>133</v>
      </c>
      <c r="I4510">
        <v>22153</v>
      </c>
      <c r="J4510" t="s">
        <v>22</v>
      </c>
      <c r="K4510" t="s">
        <v>66</v>
      </c>
      <c r="L4510" t="s">
        <v>36</v>
      </c>
      <c r="M4510" t="s">
        <v>37</v>
      </c>
      <c r="N4510" s="5">
        <v>13</v>
      </c>
      <c r="O4510" s="7">
        <v>4</v>
      </c>
      <c r="P4510" s="5">
        <v>8.44</v>
      </c>
      <c r="Q4510" s="5">
        <v>4.5599999999999996</v>
      </c>
      <c r="R4510" s="22">
        <f>Tabla1[[#This Row],[Fecha de Envío]]-Tabla1[[#This Row],[Fecha de Orden]]</f>
        <v>13</v>
      </c>
      <c r="S4510" s="24">
        <f>YEAR(Tabla1[[#This Row],[Fecha de Orden]])</f>
        <v>2023</v>
      </c>
      <c r="T4510" t="str">
        <f>VLOOKUP(Tabla1[[#This Row],[Nombre del Producto]],Tabla2[[Nombre Producto]:[Costo Unitario]],2,FALSE)</f>
        <v>Wicked Choccy's</v>
      </c>
      <c r="U4510" t="str">
        <f>VLOOKUP(Tabla1[[#This Row],[Fábrica]],Tabla3[],4,FALSE)</f>
        <v>Georgia</v>
      </c>
    </row>
    <row r="4511" spans="1:21" x14ac:dyDescent="0.25">
      <c r="A4511" t="s">
        <v>7540</v>
      </c>
      <c r="B4511" s="3">
        <v>45151</v>
      </c>
      <c r="C4511" s="3">
        <v>45164</v>
      </c>
      <c r="D4511" t="s">
        <v>39</v>
      </c>
      <c r="E4511">
        <v>125843</v>
      </c>
      <c r="F4511" t="s">
        <v>19</v>
      </c>
      <c r="G4511" t="s">
        <v>86</v>
      </c>
      <c r="H4511" t="s">
        <v>133</v>
      </c>
      <c r="I4511">
        <v>22153</v>
      </c>
      <c r="J4511" t="s">
        <v>22</v>
      </c>
      <c r="K4511" t="s">
        <v>66</v>
      </c>
      <c r="L4511" t="s">
        <v>33</v>
      </c>
      <c r="M4511" t="s">
        <v>34</v>
      </c>
      <c r="N4511" s="5">
        <v>25.2</v>
      </c>
      <c r="O4511" s="7">
        <v>7</v>
      </c>
      <c r="P4511" s="5">
        <v>16.8</v>
      </c>
      <c r="Q4511" s="5">
        <v>8.4</v>
      </c>
      <c r="R4511" s="22">
        <f>Tabla1[[#This Row],[Fecha de Envío]]-Tabla1[[#This Row],[Fecha de Orden]]</f>
        <v>13</v>
      </c>
      <c r="S4511" s="24">
        <f>YEAR(Tabla1[[#This Row],[Fecha de Orden]])</f>
        <v>2023</v>
      </c>
      <c r="T4511" t="str">
        <f>VLOOKUP(Tabla1[[#This Row],[Nombre del Producto]],Tabla2[[Nombre Producto]:[Costo Unitario]],2,FALSE)</f>
        <v>Lot's O' Nuts</v>
      </c>
      <c r="U4511" t="str">
        <f>VLOOKUP(Tabla1[[#This Row],[Fábrica]],Tabla3[],4,FALSE)</f>
        <v>Arizona</v>
      </c>
    </row>
    <row r="4512" spans="1:21" x14ac:dyDescent="0.25">
      <c r="A4512" t="s">
        <v>8866</v>
      </c>
      <c r="B4512" s="3">
        <v>45151</v>
      </c>
      <c r="C4512" s="3">
        <v>45166</v>
      </c>
      <c r="D4512" t="s">
        <v>71</v>
      </c>
      <c r="E4512">
        <v>156251</v>
      </c>
      <c r="F4512" t="s">
        <v>19</v>
      </c>
      <c r="G4512" t="s">
        <v>8867</v>
      </c>
      <c r="H4512" t="s">
        <v>410</v>
      </c>
      <c r="I4512">
        <v>53214</v>
      </c>
      <c r="J4512" t="s">
        <v>22</v>
      </c>
      <c r="K4512" t="s">
        <v>43</v>
      </c>
      <c r="L4512" t="s">
        <v>36</v>
      </c>
      <c r="M4512" t="s">
        <v>37</v>
      </c>
      <c r="N4512" s="5">
        <v>6.5</v>
      </c>
      <c r="O4512" s="7">
        <v>2</v>
      </c>
      <c r="P4512" s="5">
        <v>4.22</v>
      </c>
      <c r="Q4512" s="5">
        <v>2.2799999999999998</v>
      </c>
      <c r="R4512" s="22">
        <f>Tabla1[[#This Row],[Fecha de Envío]]-Tabla1[[#This Row],[Fecha de Orden]]</f>
        <v>15</v>
      </c>
      <c r="S4512" s="24">
        <f>YEAR(Tabla1[[#This Row],[Fecha de Orden]])</f>
        <v>2023</v>
      </c>
      <c r="T4512" t="str">
        <f>VLOOKUP(Tabla1[[#This Row],[Nombre del Producto]],Tabla2[[Nombre Producto]:[Costo Unitario]],2,FALSE)</f>
        <v>Wicked Choccy's</v>
      </c>
      <c r="U4512" t="str">
        <f>VLOOKUP(Tabla1[[#This Row],[Fábrica]],Tabla3[],4,FALSE)</f>
        <v>Georgia</v>
      </c>
    </row>
    <row r="4513" spans="1:21" x14ac:dyDescent="0.25">
      <c r="A4513" t="s">
        <v>8868</v>
      </c>
      <c r="B4513" s="3">
        <v>45151</v>
      </c>
      <c r="C4513" s="3">
        <v>45166</v>
      </c>
      <c r="D4513" t="s">
        <v>71</v>
      </c>
      <c r="E4513">
        <v>156251</v>
      </c>
      <c r="F4513" t="s">
        <v>19</v>
      </c>
      <c r="G4513" t="s">
        <v>8867</v>
      </c>
      <c r="H4513" t="s">
        <v>410</v>
      </c>
      <c r="I4513">
        <v>53214</v>
      </c>
      <c r="J4513" t="s">
        <v>22</v>
      </c>
      <c r="K4513" t="s">
        <v>43</v>
      </c>
      <c r="L4513" t="s">
        <v>45</v>
      </c>
      <c r="M4513" t="s">
        <v>46</v>
      </c>
      <c r="N4513" s="5">
        <v>10.47</v>
      </c>
      <c r="O4513" s="7">
        <v>3</v>
      </c>
      <c r="P4513" s="5">
        <v>7.47</v>
      </c>
      <c r="Q4513" s="5">
        <v>3</v>
      </c>
      <c r="R4513" s="22">
        <f>Tabla1[[#This Row],[Fecha de Envío]]-Tabla1[[#This Row],[Fecha de Orden]]</f>
        <v>15</v>
      </c>
      <c r="S4513" s="24">
        <f>YEAR(Tabla1[[#This Row],[Fecha de Orden]])</f>
        <v>2023</v>
      </c>
      <c r="T4513" t="str">
        <f>VLOOKUP(Tabla1[[#This Row],[Nombre del Producto]],Tabla2[[Nombre Producto]:[Costo Unitario]],2,FALSE)</f>
        <v>Lot's O' Nuts</v>
      </c>
      <c r="U4513" t="str">
        <f>VLOOKUP(Tabla1[[#This Row],[Fábrica]],Tabla3[],4,FALSE)</f>
        <v>Arizona</v>
      </c>
    </row>
    <row r="4514" spans="1:21" x14ac:dyDescent="0.25">
      <c r="A4514" t="s">
        <v>4718</v>
      </c>
      <c r="B4514" s="3">
        <v>45152</v>
      </c>
      <c r="C4514" s="3">
        <v>45166</v>
      </c>
      <c r="D4514" t="s">
        <v>18</v>
      </c>
      <c r="E4514">
        <v>136021</v>
      </c>
      <c r="F4514" t="s">
        <v>19</v>
      </c>
      <c r="G4514" t="s">
        <v>53</v>
      </c>
      <c r="H4514" t="s">
        <v>21</v>
      </c>
      <c r="I4514">
        <v>90045</v>
      </c>
      <c r="J4514" t="s">
        <v>22</v>
      </c>
      <c r="K4514" t="s">
        <v>23</v>
      </c>
      <c r="L4514" t="s">
        <v>36</v>
      </c>
      <c r="M4514" t="s">
        <v>37</v>
      </c>
      <c r="N4514" s="5">
        <v>9.75</v>
      </c>
      <c r="O4514" s="7">
        <v>3</v>
      </c>
      <c r="P4514" s="5">
        <v>6.33</v>
      </c>
      <c r="Q4514" s="5">
        <v>3.42</v>
      </c>
      <c r="R4514" s="22">
        <f>Tabla1[[#This Row],[Fecha de Envío]]-Tabla1[[#This Row],[Fecha de Orden]]</f>
        <v>14</v>
      </c>
      <c r="S4514" s="24">
        <f>YEAR(Tabla1[[#This Row],[Fecha de Orden]])</f>
        <v>2023</v>
      </c>
      <c r="T4514" t="str">
        <f>VLOOKUP(Tabla1[[#This Row],[Nombre del Producto]],Tabla2[[Nombre Producto]:[Costo Unitario]],2,FALSE)</f>
        <v>Wicked Choccy's</v>
      </c>
      <c r="U4514" t="str">
        <f>VLOOKUP(Tabla1[[#This Row],[Fábrica]],Tabla3[],4,FALSE)</f>
        <v>Georgia</v>
      </c>
    </row>
    <row r="4515" spans="1:21" x14ac:dyDescent="0.25">
      <c r="A4515" t="s">
        <v>4719</v>
      </c>
      <c r="B4515" s="3">
        <v>45152</v>
      </c>
      <c r="C4515" s="3">
        <v>45166</v>
      </c>
      <c r="D4515" t="s">
        <v>18</v>
      </c>
      <c r="E4515">
        <v>136021</v>
      </c>
      <c r="F4515" t="s">
        <v>19</v>
      </c>
      <c r="G4515" t="s">
        <v>53</v>
      </c>
      <c r="H4515" t="s">
        <v>21</v>
      </c>
      <c r="I4515">
        <v>90045</v>
      </c>
      <c r="J4515" t="s">
        <v>22</v>
      </c>
      <c r="K4515" t="s">
        <v>23</v>
      </c>
      <c r="L4515" t="s">
        <v>33</v>
      </c>
      <c r="M4515" t="s">
        <v>34</v>
      </c>
      <c r="N4515" s="5">
        <v>21.6</v>
      </c>
      <c r="O4515" s="7">
        <v>6</v>
      </c>
      <c r="P4515" s="5">
        <v>14.4</v>
      </c>
      <c r="Q4515" s="5">
        <v>7.2</v>
      </c>
      <c r="R4515" s="22">
        <f>Tabla1[[#This Row],[Fecha de Envío]]-Tabla1[[#This Row],[Fecha de Orden]]</f>
        <v>14</v>
      </c>
      <c r="S4515" s="24">
        <f>YEAR(Tabla1[[#This Row],[Fecha de Orden]])</f>
        <v>2023</v>
      </c>
      <c r="T4515" t="str">
        <f>VLOOKUP(Tabla1[[#This Row],[Nombre del Producto]],Tabla2[[Nombre Producto]:[Costo Unitario]],2,FALSE)</f>
        <v>Lot's O' Nuts</v>
      </c>
      <c r="U4515" t="str">
        <f>VLOOKUP(Tabla1[[#This Row],[Fábrica]],Tabla3[],4,FALSE)</f>
        <v>Arizona</v>
      </c>
    </row>
    <row r="4516" spans="1:21" x14ac:dyDescent="0.25">
      <c r="A4516" t="s">
        <v>8306</v>
      </c>
      <c r="B4516" s="3">
        <v>45152</v>
      </c>
      <c r="C4516" s="3">
        <v>45166</v>
      </c>
      <c r="D4516" t="s">
        <v>18</v>
      </c>
      <c r="E4516">
        <v>136770</v>
      </c>
      <c r="F4516" t="s">
        <v>19</v>
      </c>
      <c r="G4516" t="s">
        <v>836</v>
      </c>
      <c r="H4516" t="s">
        <v>210</v>
      </c>
      <c r="I4516">
        <v>44312</v>
      </c>
      <c r="J4516" t="s">
        <v>22</v>
      </c>
      <c r="K4516" t="s">
        <v>32</v>
      </c>
      <c r="L4516" t="s">
        <v>45</v>
      </c>
      <c r="M4516" t="s">
        <v>46</v>
      </c>
      <c r="N4516" s="5">
        <v>17.45</v>
      </c>
      <c r="O4516" s="7">
        <v>5</v>
      </c>
      <c r="P4516" s="5">
        <v>12.45</v>
      </c>
      <c r="Q4516" s="5">
        <v>5</v>
      </c>
      <c r="R4516" s="22">
        <f>Tabla1[[#This Row],[Fecha de Envío]]-Tabla1[[#This Row],[Fecha de Orden]]</f>
        <v>14</v>
      </c>
      <c r="S4516" s="24">
        <f>YEAR(Tabla1[[#This Row],[Fecha de Orden]])</f>
        <v>2023</v>
      </c>
      <c r="T4516" t="str">
        <f>VLOOKUP(Tabla1[[#This Row],[Nombre del Producto]],Tabla2[[Nombre Producto]:[Costo Unitario]],2,FALSE)</f>
        <v>Lot's O' Nuts</v>
      </c>
      <c r="U4516" t="str">
        <f>VLOOKUP(Tabla1[[#This Row],[Fábrica]],Tabla3[],4,FALSE)</f>
        <v>Arizona</v>
      </c>
    </row>
    <row r="4517" spans="1:21" x14ac:dyDescent="0.25">
      <c r="A4517" t="s">
        <v>8307</v>
      </c>
      <c r="B4517" s="3">
        <v>45152</v>
      </c>
      <c r="C4517" s="3">
        <v>45166</v>
      </c>
      <c r="D4517" t="s">
        <v>18</v>
      </c>
      <c r="E4517">
        <v>136770</v>
      </c>
      <c r="F4517" t="s">
        <v>19</v>
      </c>
      <c r="G4517" t="s">
        <v>836</v>
      </c>
      <c r="H4517" t="s">
        <v>210</v>
      </c>
      <c r="I4517">
        <v>44312</v>
      </c>
      <c r="J4517" t="s">
        <v>22</v>
      </c>
      <c r="K4517" t="s">
        <v>32</v>
      </c>
      <c r="L4517" t="s">
        <v>36</v>
      </c>
      <c r="M4517" t="s">
        <v>37</v>
      </c>
      <c r="N4517" s="5">
        <v>6.5</v>
      </c>
      <c r="O4517" s="7">
        <v>2</v>
      </c>
      <c r="P4517" s="5">
        <v>4.22</v>
      </c>
      <c r="Q4517" s="5">
        <v>2.2799999999999998</v>
      </c>
      <c r="R4517" s="22">
        <f>Tabla1[[#This Row],[Fecha de Envío]]-Tabla1[[#This Row],[Fecha de Orden]]</f>
        <v>14</v>
      </c>
      <c r="S4517" s="24">
        <f>YEAR(Tabla1[[#This Row],[Fecha de Orden]])</f>
        <v>2023</v>
      </c>
      <c r="T4517" t="str">
        <f>VLOOKUP(Tabla1[[#This Row],[Nombre del Producto]],Tabla2[[Nombre Producto]:[Costo Unitario]],2,FALSE)</f>
        <v>Wicked Choccy's</v>
      </c>
      <c r="U4517" t="str">
        <f>VLOOKUP(Tabla1[[#This Row],[Fábrica]],Tabla3[],4,FALSE)</f>
        <v>Georgia</v>
      </c>
    </row>
    <row r="4518" spans="1:21" x14ac:dyDescent="0.25">
      <c r="A4518" t="s">
        <v>8844</v>
      </c>
      <c r="B4518" s="3">
        <v>45152</v>
      </c>
      <c r="C4518" s="3">
        <v>45164</v>
      </c>
      <c r="D4518" t="s">
        <v>39</v>
      </c>
      <c r="E4518">
        <v>119515</v>
      </c>
      <c r="F4518" t="s">
        <v>19</v>
      </c>
      <c r="G4518" t="s">
        <v>507</v>
      </c>
      <c r="H4518" t="s">
        <v>65</v>
      </c>
      <c r="I4518">
        <v>37211</v>
      </c>
      <c r="J4518" t="s">
        <v>22</v>
      </c>
      <c r="K4518" t="s">
        <v>66</v>
      </c>
      <c r="L4518" t="s">
        <v>45</v>
      </c>
      <c r="M4518" t="s">
        <v>46</v>
      </c>
      <c r="N4518" s="5">
        <v>10.47</v>
      </c>
      <c r="O4518" s="7">
        <v>3</v>
      </c>
      <c r="P4518" s="5">
        <v>7.47</v>
      </c>
      <c r="Q4518" s="5">
        <v>3</v>
      </c>
      <c r="R4518" s="22">
        <f>Tabla1[[#This Row],[Fecha de Envío]]-Tabla1[[#This Row],[Fecha de Orden]]</f>
        <v>12</v>
      </c>
      <c r="S4518" s="24">
        <f>YEAR(Tabla1[[#This Row],[Fecha de Orden]])</f>
        <v>2023</v>
      </c>
      <c r="T4518" t="str">
        <f>VLOOKUP(Tabla1[[#This Row],[Nombre del Producto]],Tabla2[[Nombre Producto]:[Costo Unitario]],2,FALSE)</f>
        <v>Lot's O' Nuts</v>
      </c>
      <c r="U4518" t="str">
        <f>VLOOKUP(Tabla1[[#This Row],[Fábrica]],Tabla3[],4,FALSE)</f>
        <v>Arizona</v>
      </c>
    </row>
    <row r="4519" spans="1:21" x14ac:dyDescent="0.25">
      <c r="A4519" t="s">
        <v>960</v>
      </c>
      <c r="B4519" s="3">
        <v>45153</v>
      </c>
      <c r="C4519" s="3">
        <v>45170</v>
      </c>
      <c r="D4519" t="s">
        <v>18</v>
      </c>
      <c r="E4519">
        <v>167241</v>
      </c>
      <c r="F4519" t="s">
        <v>19</v>
      </c>
      <c r="G4519" t="s">
        <v>53</v>
      </c>
      <c r="H4519" t="s">
        <v>21</v>
      </c>
      <c r="I4519">
        <v>90004</v>
      </c>
      <c r="J4519" t="s">
        <v>22</v>
      </c>
      <c r="K4519" t="s">
        <v>23</v>
      </c>
      <c r="L4519" t="s">
        <v>45</v>
      </c>
      <c r="M4519" t="s">
        <v>46</v>
      </c>
      <c r="N4519" s="5">
        <v>10.47</v>
      </c>
      <c r="O4519" s="7">
        <v>3</v>
      </c>
      <c r="P4519" s="5">
        <v>7.47</v>
      </c>
      <c r="Q4519" s="5">
        <v>3</v>
      </c>
      <c r="R4519" s="22">
        <f>Tabla1[[#This Row],[Fecha de Envío]]-Tabla1[[#This Row],[Fecha de Orden]]</f>
        <v>17</v>
      </c>
      <c r="S4519" s="24">
        <f>YEAR(Tabla1[[#This Row],[Fecha de Orden]])</f>
        <v>2023</v>
      </c>
      <c r="T4519" t="str">
        <f>VLOOKUP(Tabla1[[#This Row],[Nombre del Producto]],Tabla2[[Nombre Producto]:[Costo Unitario]],2,FALSE)</f>
        <v>Lot's O' Nuts</v>
      </c>
      <c r="U4519" t="str">
        <f>VLOOKUP(Tabla1[[#This Row],[Fábrica]],Tabla3[],4,FALSE)</f>
        <v>Arizona</v>
      </c>
    </row>
    <row r="4520" spans="1:21" x14ac:dyDescent="0.25">
      <c r="A4520" t="s">
        <v>961</v>
      </c>
      <c r="B4520" s="3">
        <v>45153</v>
      </c>
      <c r="C4520" s="3">
        <v>45170</v>
      </c>
      <c r="D4520" t="s">
        <v>18</v>
      </c>
      <c r="E4520">
        <v>167241</v>
      </c>
      <c r="F4520" t="s">
        <v>19</v>
      </c>
      <c r="G4520" t="s">
        <v>53</v>
      </c>
      <c r="H4520" t="s">
        <v>21</v>
      </c>
      <c r="I4520">
        <v>90004</v>
      </c>
      <c r="J4520" t="s">
        <v>22</v>
      </c>
      <c r="K4520" t="s">
        <v>23</v>
      </c>
      <c r="L4520" t="s">
        <v>33</v>
      </c>
      <c r="M4520" t="s">
        <v>34</v>
      </c>
      <c r="N4520" s="5">
        <v>14.4</v>
      </c>
      <c r="O4520" s="7">
        <v>4</v>
      </c>
      <c r="P4520" s="5">
        <v>9.6</v>
      </c>
      <c r="Q4520" s="5">
        <v>4.8</v>
      </c>
      <c r="R4520" s="22">
        <f>Tabla1[[#This Row],[Fecha de Envío]]-Tabla1[[#This Row],[Fecha de Orden]]</f>
        <v>17</v>
      </c>
      <c r="S4520" s="24">
        <f>YEAR(Tabla1[[#This Row],[Fecha de Orden]])</f>
        <v>2023</v>
      </c>
      <c r="T4520" t="str">
        <f>VLOOKUP(Tabla1[[#This Row],[Nombre del Producto]],Tabla2[[Nombre Producto]:[Costo Unitario]],2,FALSE)</f>
        <v>Lot's O' Nuts</v>
      </c>
      <c r="U4520" t="str">
        <f>VLOOKUP(Tabla1[[#This Row],[Fábrica]],Tabla3[],4,FALSE)</f>
        <v>Arizona</v>
      </c>
    </row>
    <row r="4521" spans="1:21" x14ac:dyDescent="0.25">
      <c r="A4521" t="s">
        <v>962</v>
      </c>
      <c r="B4521" s="3">
        <v>45153</v>
      </c>
      <c r="C4521" s="3">
        <v>45170</v>
      </c>
      <c r="D4521" t="s">
        <v>18</v>
      </c>
      <c r="E4521">
        <v>167241</v>
      </c>
      <c r="F4521" t="s">
        <v>19</v>
      </c>
      <c r="G4521" t="s">
        <v>53</v>
      </c>
      <c r="H4521" t="s">
        <v>21</v>
      </c>
      <c r="I4521">
        <v>90004</v>
      </c>
      <c r="J4521" t="s">
        <v>22</v>
      </c>
      <c r="K4521" t="s">
        <v>23</v>
      </c>
      <c r="L4521" t="s">
        <v>36</v>
      </c>
      <c r="M4521" t="s">
        <v>37</v>
      </c>
      <c r="N4521" s="5">
        <v>9.75</v>
      </c>
      <c r="O4521" s="7">
        <v>3</v>
      </c>
      <c r="P4521" s="5">
        <v>6.33</v>
      </c>
      <c r="Q4521" s="5">
        <v>3.42</v>
      </c>
      <c r="R4521" s="22">
        <f>Tabla1[[#This Row],[Fecha de Envío]]-Tabla1[[#This Row],[Fecha de Orden]]</f>
        <v>17</v>
      </c>
      <c r="S4521" s="24">
        <f>YEAR(Tabla1[[#This Row],[Fecha de Orden]])</f>
        <v>2023</v>
      </c>
      <c r="T4521" t="str">
        <f>VLOOKUP(Tabla1[[#This Row],[Nombre del Producto]],Tabla2[[Nombre Producto]:[Costo Unitario]],2,FALSE)</f>
        <v>Wicked Choccy's</v>
      </c>
      <c r="U4521" t="str">
        <f>VLOOKUP(Tabla1[[#This Row],[Fábrica]],Tabla3[],4,FALSE)</f>
        <v>Georgia</v>
      </c>
    </row>
    <row r="4522" spans="1:21" x14ac:dyDescent="0.25">
      <c r="A4522" t="s">
        <v>963</v>
      </c>
      <c r="B4522" s="3">
        <v>45153</v>
      </c>
      <c r="C4522" s="3">
        <v>45170</v>
      </c>
      <c r="D4522" t="s">
        <v>18</v>
      </c>
      <c r="E4522">
        <v>167241</v>
      </c>
      <c r="F4522" t="s">
        <v>19</v>
      </c>
      <c r="G4522" t="s">
        <v>53</v>
      </c>
      <c r="H4522" t="s">
        <v>21</v>
      </c>
      <c r="I4522">
        <v>90004</v>
      </c>
      <c r="J4522" t="s">
        <v>22</v>
      </c>
      <c r="K4522" t="s">
        <v>23</v>
      </c>
      <c r="L4522" t="s">
        <v>27</v>
      </c>
      <c r="M4522" t="s">
        <v>28</v>
      </c>
      <c r="N4522" s="5">
        <v>10.8</v>
      </c>
      <c r="O4522" s="7">
        <v>3</v>
      </c>
      <c r="P4522" s="5">
        <v>7.5</v>
      </c>
      <c r="Q4522" s="5">
        <v>3.3</v>
      </c>
      <c r="R4522" s="22">
        <f>Tabla1[[#This Row],[Fecha de Envío]]-Tabla1[[#This Row],[Fecha de Orden]]</f>
        <v>17</v>
      </c>
      <c r="S4522" s="24">
        <f>YEAR(Tabla1[[#This Row],[Fecha de Orden]])</f>
        <v>2023</v>
      </c>
      <c r="T4522" t="str">
        <f>VLOOKUP(Tabla1[[#This Row],[Nombre del Producto]],Tabla2[[Nombre Producto]:[Costo Unitario]],2,FALSE)</f>
        <v>Lot's O' Nuts</v>
      </c>
      <c r="U4522" t="str">
        <f>VLOOKUP(Tabla1[[#This Row],[Fábrica]],Tabla3[],4,FALSE)</f>
        <v>Arizona</v>
      </c>
    </row>
    <row r="4523" spans="1:21" x14ac:dyDescent="0.25">
      <c r="A4523" t="s">
        <v>1719</v>
      </c>
      <c r="B4523" s="3">
        <v>45153</v>
      </c>
      <c r="C4523" s="3">
        <v>45165</v>
      </c>
      <c r="D4523" t="s">
        <v>71</v>
      </c>
      <c r="E4523">
        <v>154690</v>
      </c>
      <c r="F4523" t="s">
        <v>19</v>
      </c>
      <c r="G4523" t="s">
        <v>1082</v>
      </c>
      <c r="H4523" t="s">
        <v>98</v>
      </c>
      <c r="I4523">
        <v>28314</v>
      </c>
      <c r="J4523" t="s">
        <v>22</v>
      </c>
      <c r="K4523" t="s">
        <v>66</v>
      </c>
      <c r="L4523" t="s">
        <v>24</v>
      </c>
      <c r="M4523" t="s">
        <v>25</v>
      </c>
      <c r="N4523" s="5">
        <v>7.5</v>
      </c>
      <c r="O4523" s="7">
        <v>2</v>
      </c>
      <c r="P4523" s="5">
        <v>4.9000000000000004</v>
      </c>
      <c r="Q4523" s="5">
        <v>2.6</v>
      </c>
      <c r="R4523" s="22">
        <f>Tabla1[[#This Row],[Fecha de Envío]]-Tabla1[[#This Row],[Fecha de Orden]]</f>
        <v>12</v>
      </c>
      <c r="S4523" s="24">
        <f>YEAR(Tabla1[[#This Row],[Fecha de Orden]])</f>
        <v>2023</v>
      </c>
      <c r="T4523" t="str">
        <f>VLOOKUP(Tabla1[[#This Row],[Nombre del Producto]],Tabla2[[Nombre Producto]:[Costo Unitario]],2,FALSE)</f>
        <v>Wicked Choccy's</v>
      </c>
      <c r="U4523" t="str">
        <f>VLOOKUP(Tabla1[[#This Row],[Fábrica]],Tabla3[],4,FALSE)</f>
        <v>Georgia</v>
      </c>
    </row>
    <row r="4524" spans="1:21" x14ac:dyDescent="0.25">
      <c r="A4524" t="s">
        <v>2342</v>
      </c>
      <c r="B4524" s="3">
        <v>45153</v>
      </c>
      <c r="C4524" s="3">
        <v>45168</v>
      </c>
      <c r="D4524" t="s">
        <v>71</v>
      </c>
      <c r="E4524">
        <v>166163</v>
      </c>
      <c r="F4524" t="s">
        <v>19</v>
      </c>
      <c r="G4524" t="s">
        <v>936</v>
      </c>
      <c r="H4524" t="s">
        <v>21</v>
      </c>
      <c r="I4524">
        <v>94601</v>
      </c>
      <c r="J4524" t="s">
        <v>22</v>
      </c>
      <c r="K4524" t="s">
        <v>23</v>
      </c>
      <c r="L4524" t="s">
        <v>36</v>
      </c>
      <c r="M4524" t="s">
        <v>37</v>
      </c>
      <c r="N4524" s="5">
        <v>3.25</v>
      </c>
      <c r="O4524" s="7">
        <v>1</v>
      </c>
      <c r="P4524" s="5">
        <v>2.11</v>
      </c>
      <c r="Q4524" s="5">
        <v>1.1399999999999999</v>
      </c>
      <c r="R4524" s="22">
        <f>Tabla1[[#This Row],[Fecha de Envío]]-Tabla1[[#This Row],[Fecha de Orden]]</f>
        <v>15</v>
      </c>
      <c r="S4524" s="24">
        <f>YEAR(Tabla1[[#This Row],[Fecha de Orden]])</f>
        <v>2023</v>
      </c>
      <c r="T4524" t="str">
        <f>VLOOKUP(Tabla1[[#This Row],[Nombre del Producto]],Tabla2[[Nombre Producto]:[Costo Unitario]],2,FALSE)</f>
        <v>Wicked Choccy's</v>
      </c>
      <c r="U4524" t="str">
        <f>VLOOKUP(Tabla1[[#This Row],[Fábrica]],Tabla3[],4,FALSE)</f>
        <v>Georgia</v>
      </c>
    </row>
    <row r="4525" spans="1:21" x14ac:dyDescent="0.25">
      <c r="A4525" t="s">
        <v>2343</v>
      </c>
      <c r="B4525" s="3">
        <v>45153</v>
      </c>
      <c r="C4525" s="3">
        <v>45168</v>
      </c>
      <c r="D4525" t="s">
        <v>71</v>
      </c>
      <c r="E4525">
        <v>166163</v>
      </c>
      <c r="F4525" t="s">
        <v>19</v>
      </c>
      <c r="G4525" t="s">
        <v>936</v>
      </c>
      <c r="H4525" t="s">
        <v>21</v>
      </c>
      <c r="I4525">
        <v>94601</v>
      </c>
      <c r="J4525" t="s">
        <v>22</v>
      </c>
      <c r="K4525" t="s">
        <v>23</v>
      </c>
      <c r="L4525" t="s">
        <v>45</v>
      </c>
      <c r="M4525" t="s">
        <v>46</v>
      </c>
      <c r="N4525" s="5">
        <v>10.47</v>
      </c>
      <c r="O4525" s="7">
        <v>3</v>
      </c>
      <c r="P4525" s="5">
        <v>7.47</v>
      </c>
      <c r="Q4525" s="5">
        <v>3</v>
      </c>
      <c r="R4525" s="22">
        <f>Tabla1[[#This Row],[Fecha de Envío]]-Tabla1[[#This Row],[Fecha de Orden]]</f>
        <v>15</v>
      </c>
      <c r="S4525" s="24">
        <f>YEAR(Tabla1[[#This Row],[Fecha de Orden]])</f>
        <v>2023</v>
      </c>
      <c r="T4525" t="str">
        <f>VLOOKUP(Tabla1[[#This Row],[Nombre del Producto]],Tabla2[[Nombre Producto]:[Costo Unitario]],2,FALSE)</f>
        <v>Lot's O' Nuts</v>
      </c>
      <c r="U4525" t="str">
        <f>VLOOKUP(Tabla1[[#This Row],[Fábrica]],Tabla3[],4,FALSE)</f>
        <v>Arizona</v>
      </c>
    </row>
    <row r="4526" spans="1:21" x14ac:dyDescent="0.25">
      <c r="A4526" t="s">
        <v>4182</v>
      </c>
      <c r="B4526" s="3">
        <v>45153</v>
      </c>
      <c r="C4526" s="3">
        <v>45168</v>
      </c>
      <c r="D4526" t="s">
        <v>18</v>
      </c>
      <c r="E4526">
        <v>118626</v>
      </c>
      <c r="F4526" t="s">
        <v>19</v>
      </c>
      <c r="G4526" t="s">
        <v>4183</v>
      </c>
      <c r="H4526" t="s">
        <v>255</v>
      </c>
      <c r="I4526">
        <v>32303</v>
      </c>
      <c r="J4526" t="s">
        <v>22</v>
      </c>
      <c r="K4526" t="s">
        <v>66</v>
      </c>
      <c r="L4526" t="s">
        <v>36</v>
      </c>
      <c r="M4526" t="s">
        <v>37</v>
      </c>
      <c r="N4526" s="5">
        <v>22.75</v>
      </c>
      <c r="O4526" s="7">
        <v>7</v>
      </c>
      <c r="P4526" s="5">
        <v>14.77</v>
      </c>
      <c r="Q4526" s="5">
        <v>7.98</v>
      </c>
      <c r="R4526" s="22">
        <f>Tabla1[[#This Row],[Fecha de Envío]]-Tabla1[[#This Row],[Fecha de Orden]]</f>
        <v>15</v>
      </c>
      <c r="S4526" s="24">
        <f>YEAR(Tabla1[[#This Row],[Fecha de Orden]])</f>
        <v>2023</v>
      </c>
      <c r="T4526" t="str">
        <f>VLOOKUP(Tabla1[[#This Row],[Nombre del Producto]],Tabla2[[Nombre Producto]:[Costo Unitario]],2,FALSE)</f>
        <v>Wicked Choccy's</v>
      </c>
      <c r="U4526" t="str">
        <f>VLOOKUP(Tabla1[[#This Row],[Fábrica]],Tabla3[],4,FALSE)</f>
        <v>Georgia</v>
      </c>
    </row>
    <row r="4527" spans="1:21" x14ac:dyDescent="0.25">
      <c r="A4527" t="s">
        <v>5986</v>
      </c>
      <c r="B4527" s="3">
        <v>45153</v>
      </c>
      <c r="C4527" s="3">
        <v>45169</v>
      </c>
      <c r="D4527" t="s">
        <v>18</v>
      </c>
      <c r="E4527">
        <v>123470</v>
      </c>
      <c r="F4527" t="s">
        <v>19</v>
      </c>
      <c r="G4527" t="s">
        <v>478</v>
      </c>
      <c r="H4527" t="s">
        <v>203</v>
      </c>
      <c r="I4527">
        <v>80013</v>
      </c>
      <c r="J4527" t="s">
        <v>22</v>
      </c>
      <c r="K4527" t="s">
        <v>23</v>
      </c>
      <c r="L4527" t="s">
        <v>33</v>
      </c>
      <c r="M4527" t="s">
        <v>34</v>
      </c>
      <c r="N4527" s="5">
        <v>10.8</v>
      </c>
      <c r="O4527" s="7">
        <v>3</v>
      </c>
      <c r="P4527" s="5">
        <v>7.2</v>
      </c>
      <c r="Q4527" s="5">
        <v>3.6</v>
      </c>
      <c r="R4527" s="22">
        <f>Tabla1[[#This Row],[Fecha de Envío]]-Tabla1[[#This Row],[Fecha de Orden]]</f>
        <v>16</v>
      </c>
      <c r="S4527" s="24">
        <f>YEAR(Tabla1[[#This Row],[Fecha de Orden]])</f>
        <v>2023</v>
      </c>
      <c r="T4527" t="str">
        <f>VLOOKUP(Tabla1[[#This Row],[Nombre del Producto]],Tabla2[[Nombre Producto]:[Costo Unitario]],2,FALSE)</f>
        <v>Lot's O' Nuts</v>
      </c>
      <c r="U4527" t="str">
        <f>VLOOKUP(Tabla1[[#This Row],[Fábrica]],Tabla3[],4,FALSE)</f>
        <v>Arizona</v>
      </c>
    </row>
    <row r="4528" spans="1:21" x14ac:dyDescent="0.25">
      <c r="A4528" t="s">
        <v>646</v>
      </c>
      <c r="B4528" s="3">
        <v>45154</v>
      </c>
      <c r="C4528" s="3">
        <v>45167</v>
      </c>
      <c r="D4528" t="s">
        <v>39</v>
      </c>
      <c r="E4528">
        <v>148096</v>
      </c>
      <c r="F4528" t="s">
        <v>19</v>
      </c>
      <c r="G4528" t="s">
        <v>53</v>
      </c>
      <c r="H4528" t="s">
        <v>21</v>
      </c>
      <c r="I4528">
        <v>90045</v>
      </c>
      <c r="J4528" t="s">
        <v>148</v>
      </c>
      <c r="K4528" t="s">
        <v>23</v>
      </c>
      <c r="L4528" t="s">
        <v>445</v>
      </c>
      <c r="M4528" t="s">
        <v>446</v>
      </c>
      <c r="N4528" s="5">
        <v>6.5</v>
      </c>
      <c r="O4528" s="7">
        <v>2</v>
      </c>
      <c r="P4528" s="5">
        <v>0.5</v>
      </c>
      <c r="Q4528" s="5">
        <v>6</v>
      </c>
      <c r="R4528" s="22">
        <f>Tabla1[[#This Row],[Fecha de Envío]]-Tabla1[[#This Row],[Fecha de Orden]]</f>
        <v>13</v>
      </c>
      <c r="S4528" s="24">
        <f>YEAR(Tabla1[[#This Row],[Fecha de Orden]])</f>
        <v>2023</v>
      </c>
      <c r="T4528" t="str">
        <f>VLOOKUP(Tabla1[[#This Row],[Nombre del Producto]],Tabla2[[Nombre Producto]:[Costo Unitario]],2,FALSE)</f>
        <v>The Other Factory</v>
      </c>
      <c r="U4528" t="str">
        <f>VLOOKUP(Tabla1[[#This Row],[Fábrica]],Tabla3[],4,FALSE)</f>
        <v>Tennessee</v>
      </c>
    </row>
    <row r="4529" spans="1:21" x14ac:dyDescent="0.25">
      <c r="A4529" t="s">
        <v>4821</v>
      </c>
      <c r="B4529" s="3">
        <v>45154</v>
      </c>
      <c r="C4529" s="3">
        <v>45170</v>
      </c>
      <c r="D4529" t="s">
        <v>18</v>
      </c>
      <c r="E4529">
        <v>113117</v>
      </c>
      <c r="F4529" t="s">
        <v>19</v>
      </c>
      <c r="G4529" t="s">
        <v>4822</v>
      </c>
      <c r="H4529" t="s">
        <v>21</v>
      </c>
      <c r="I4529">
        <v>95616</v>
      </c>
      <c r="J4529" t="s">
        <v>22</v>
      </c>
      <c r="K4529" t="s">
        <v>23</v>
      </c>
      <c r="L4529" t="s">
        <v>36</v>
      </c>
      <c r="M4529" t="s">
        <v>37</v>
      </c>
      <c r="N4529" s="5">
        <v>16.25</v>
      </c>
      <c r="O4529" s="7">
        <v>5</v>
      </c>
      <c r="P4529" s="5">
        <v>10.55</v>
      </c>
      <c r="Q4529" s="5">
        <v>5.7</v>
      </c>
      <c r="R4529" s="22">
        <f>Tabla1[[#This Row],[Fecha de Envío]]-Tabla1[[#This Row],[Fecha de Orden]]</f>
        <v>16</v>
      </c>
      <c r="S4529" s="24">
        <f>YEAR(Tabla1[[#This Row],[Fecha de Orden]])</f>
        <v>2023</v>
      </c>
      <c r="T4529" t="str">
        <f>VLOOKUP(Tabla1[[#This Row],[Nombre del Producto]],Tabla2[[Nombre Producto]:[Costo Unitario]],2,FALSE)</f>
        <v>Wicked Choccy's</v>
      </c>
      <c r="U4529" t="str">
        <f>VLOOKUP(Tabla1[[#This Row],[Fábrica]],Tabla3[],4,FALSE)</f>
        <v>Georgia</v>
      </c>
    </row>
    <row r="4530" spans="1:21" x14ac:dyDescent="0.25">
      <c r="A4530" t="s">
        <v>7020</v>
      </c>
      <c r="B4530" s="3">
        <v>45154</v>
      </c>
      <c r="C4530" s="3">
        <v>45168</v>
      </c>
      <c r="D4530" t="s">
        <v>18</v>
      </c>
      <c r="E4530">
        <v>150343</v>
      </c>
      <c r="F4530" t="s">
        <v>19</v>
      </c>
      <c r="G4530" t="s">
        <v>20</v>
      </c>
      <c r="H4530" t="s">
        <v>21</v>
      </c>
      <c r="I4530">
        <v>94110</v>
      </c>
      <c r="J4530" t="s">
        <v>22</v>
      </c>
      <c r="K4530" t="s">
        <v>23</v>
      </c>
      <c r="L4530" t="s">
        <v>27</v>
      </c>
      <c r="M4530" t="s">
        <v>28</v>
      </c>
      <c r="N4530" s="5">
        <v>10.8</v>
      </c>
      <c r="O4530" s="7">
        <v>3</v>
      </c>
      <c r="P4530" s="5">
        <v>7.5</v>
      </c>
      <c r="Q4530" s="5">
        <v>3.3</v>
      </c>
      <c r="R4530" s="22">
        <f>Tabla1[[#This Row],[Fecha de Envío]]-Tabla1[[#This Row],[Fecha de Orden]]</f>
        <v>14</v>
      </c>
      <c r="S4530" s="24">
        <f>YEAR(Tabla1[[#This Row],[Fecha de Orden]])</f>
        <v>2023</v>
      </c>
      <c r="T4530" t="str">
        <f>VLOOKUP(Tabla1[[#This Row],[Nombre del Producto]],Tabla2[[Nombre Producto]:[Costo Unitario]],2,FALSE)</f>
        <v>Lot's O' Nuts</v>
      </c>
      <c r="U4530" t="str">
        <f>VLOOKUP(Tabla1[[#This Row],[Fábrica]],Tabla3[],4,FALSE)</f>
        <v>Arizona</v>
      </c>
    </row>
    <row r="4531" spans="1:21" x14ac:dyDescent="0.25">
      <c r="A4531" t="s">
        <v>6737</v>
      </c>
      <c r="B4531" s="3">
        <v>45155</v>
      </c>
      <c r="C4531" s="3">
        <v>45169</v>
      </c>
      <c r="D4531" t="s">
        <v>18</v>
      </c>
      <c r="E4531">
        <v>157308</v>
      </c>
      <c r="F4531" t="s">
        <v>19</v>
      </c>
      <c r="G4531" t="s">
        <v>124</v>
      </c>
      <c r="H4531" t="s">
        <v>125</v>
      </c>
      <c r="I4531">
        <v>98105</v>
      </c>
      <c r="J4531" t="s">
        <v>22</v>
      </c>
      <c r="K4531" t="s">
        <v>23</v>
      </c>
      <c r="L4531" t="s">
        <v>27</v>
      </c>
      <c r="M4531" t="s">
        <v>28</v>
      </c>
      <c r="N4531" s="5">
        <v>14.4</v>
      </c>
      <c r="O4531" s="7">
        <v>4</v>
      </c>
      <c r="P4531" s="5">
        <v>10</v>
      </c>
      <c r="Q4531" s="5">
        <v>4.4000000000000004</v>
      </c>
      <c r="R4531" s="22">
        <f>Tabla1[[#This Row],[Fecha de Envío]]-Tabla1[[#This Row],[Fecha de Orden]]</f>
        <v>14</v>
      </c>
      <c r="S4531" s="24">
        <f>YEAR(Tabla1[[#This Row],[Fecha de Orden]])</f>
        <v>2023</v>
      </c>
      <c r="T4531" t="str">
        <f>VLOOKUP(Tabla1[[#This Row],[Nombre del Producto]],Tabla2[[Nombre Producto]:[Costo Unitario]],2,FALSE)</f>
        <v>Lot's O' Nuts</v>
      </c>
      <c r="U4531" t="str">
        <f>VLOOKUP(Tabla1[[#This Row],[Fábrica]],Tabla3[],4,FALSE)</f>
        <v>Arizona</v>
      </c>
    </row>
    <row r="4532" spans="1:21" x14ac:dyDescent="0.25">
      <c r="A4532" t="s">
        <v>3663</v>
      </c>
      <c r="B4532" s="3">
        <v>45156</v>
      </c>
      <c r="C4532" s="3">
        <v>45172</v>
      </c>
      <c r="D4532" t="s">
        <v>18</v>
      </c>
      <c r="E4532">
        <v>153353</v>
      </c>
      <c r="F4532" t="s">
        <v>19</v>
      </c>
      <c r="G4532" t="s">
        <v>30</v>
      </c>
      <c r="H4532" t="s">
        <v>31</v>
      </c>
      <c r="I4532">
        <v>10035</v>
      </c>
      <c r="J4532" t="s">
        <v>22</v>
      </c>
      <c r="K4532" t="s">
        <v>32</v>
      </c>
      <c r="L4532" t="s">
        <v>33</v>
      </c>
      <c r="M4532" t="s">
        <v>34</v>
      </c>
      <c r="N4532" s="5">
        <v>3.6</v>
      </c>
      <c r="O4532" s="7">
        <v>1</v>
      </c>
      <c r="P4532" s="5">
        <v>2.4</v>
      </c>
      <c r="Q4532" s="5">
        <v>1.2</v>
      </c>
      <c r="R4532" s="22">
        <f>Tabla1[[#This Row],[Fecha de Envío]]-Tabla1[[#This Row],[Fecha de Orden]]</f>
        <v>16</v>
      </c>
      <c r="S4532" s="24">
        <f>YEAR(Tabla1[[#This Row],[Fecha de Orden]])</f>
        <v>2023</v>
      </c>
      <c r="T4532" t="str">
        <f>VLOOKUP(Tabla1[[#This Row],[Nombre del Producto]],Tabla2[[Nombre Producto]:[Costo Unitario]],2,FALSE)</f>
        <v>Lot's O' Nuts</v>
      </c>
      <c r="U4532" t="str">
        <f>VLOOKUP(Tabla1[[#This Row],[Fábrica]],Tabla3[],4,FALSE)</f>
        <v>Arizona</v>
      </c>
    </row>
    <row r="4533" spans="1:21" x14ac:dyDescent="0.25">
      <c r="A4533" t="s">
        <v>4049</v>
      </c>
      <c r="B4533" s="3">
        <v>45156</v>
      </c>
      <c r="C4533" s="3">
        <v>45171</v>
      </c>
      <c r="D4533" t="s">
        <v>71</v>
      </c>
      <c r="E4533">
        <v>136133</v>
      </c>
      <c r="F4533" t="s">
        <v>19</v>
      </c>
      <c r="G4533" t="s">
        <v>30</v>
      </c>
      <c r="H4533" t="s">
        <v>31</v>
      </c>
      <c r="I4533">
        <v>10024</v>
      </c>
      <c r="J4533" t="s">
        <v>22</v>
      </c>
      <c r="K4533" t="s">
        <v>32</v>
      </c>
      <c r="L4533" t="s">
        <v>45</v>
      </c>
      <c r="M4533" t="s">
        <v>46</v>
      </c>
      <c r="N4533" s="5">
        <v>31.41</v>
      </c>
      <c r="O4533" s="7">
        <v>9</v>
      </c>
      <c r="P4533" s="5">
        <v>22.41</v>
      </c>
      <c r="Q4533" s="5">
        <v>9</v>
      </c>
      <c r="R4533" s="22">
        <f>Tabla1[[#This Row],[Fecha de Envío]]-Tabla1[[#This Row],[Fecha de Orden]]</f>
        <v>15</v>
      </c>
      <c r="S4533" s="24">
        <f>YEAR(Tabla1[[#This Row],[Fecha de Orden]])</f>
        <v>2023</v>
      </c>
      <c r="T4533" t="str">
        <f>VLOOKUP(Tabla1[[#This Row],[Nombre del Producto]],Tabla2[[Nombre Producto]:[Costo Unitario]],2,FALSE)</f>
        <v>Lot's O' Nuts</v>
      </c>
      <c r="U4533" t="str">
        <f>VLOOKUP(Tabla1[[#This Row],[Fábrica]],Tabla3[],4,FALSE)</f>
        <v>Arizona</v>
      </c>
    </row>
    <row r="4534" spans="1:21" x14ac:dyDescent="0.25">
      <c r="A4534" t="s">
        <v>5784</v>
      </c>
      <c r="B4534" s="3">
        <v>45156</v>
      </c>
      <c r="C4534" s="3">
        <v>45168</v>
      </c>
      <c r="D4534" t="s">
        <v>71</v>
      </c>
      <c r="E4534">
        <v>128916</v>
      </c>
      <c r="F4534" t="s">
        <v>19</v>
      </c>
      <c r="G4534" t="s">
        <v>159</v>
      </c>
      <c r="H4534" t="s">
        <v>42</v>
      </c>
      <c r="I4534">
        <v>77070</v>
      </c>
      <c r="J4534" t="s">
        <v>22</v>
      </c>
      <c r="K4534" t="s">
        <v>43</v>
      </c>
      <c r="L4534" t="s">
        <v>27</v>
      </c>
      <c r="M4534" t="s">
        <v>28</v>
      </c>
      <c r="N4534" s="5">
        <v>14.4</v>
      </c>
      <c r="O4534" s="7">
        <v>4</v>
      </c>
      <c r="P4534" s="5">
        <v>10</v>
      </c>
      <c r="Q4534" s="5">
        <v>4.4000000000000004</v>
      </c>
      <c r="R4534" s="22">
        <f>Tabla1[[#This Row],[Fecha de Envío]]-Tabla1[[#This Row],[Fecha de Orden]]</f>
        <v>12</v>
      </c>
      <c r="S4534" s="24">
        <f>YEAR(Tabla1[[#This Row],[Fecha de Orden]])</f>
        <v>2023</v>
      </c>
      <c r="T4534" t="str">
        <f>VLOOKUP(Tabla1[[#This Row],[Nombre del Producto]],Tabla2[[Nombre Producto]:[Costo Unitario]],2,FALSE)</f>
        <v>Lot's O' Nuts</v>
      </c>
      <c r="U4534" t="str">
        <f>VLOOKUP(Tabla1[[#This Row],[Fábrica]],Tabla3[],4,FALSE)</f>
        <v>Arizona</v>
      </c>
    </row>
    <row r="4535" spans="1:21" x14ac:dyDescent="0.25">
      <c r="A4535" t="s">
        <v>5785</v>
      </c>
      <c r="B4535" s="3">
        <v>45156</v>
      </c>
      <c r="C4535" s="3">
        <v>45168</v>
      </c>
      <c r="D4535" t="s">
        <v>71</v>
      </c>
      <c r="E4535">
        <v>128916</v>
      </c>
      <c r="F4535" t="s">
        <v>19</v>
      </c>
      <c r="G4535" t="s">
        <v>159</v>
      </c>
      <c r="H4535" t="s">
        <v>42</v>
      </c>
      <c r="I4535">
        <v>77070</v>
      </c>
      <c r="J4535" t="s">
        <v>22</v>
      </c>
      <c r="K4535" t="s">
        <v>43</v>
      </c>
      <c r="L4535" t="s">
        <v>33</v>
      </c>
      <c r="M4535" t="s">
        <v>34</v>
      </c>
      <c r="N4535" s="5">
        <v>10.8</v>
      </c>
      <c r="O4535" s="7">
        <v>3</v>
      </c>
      <c r="P4535" s="5">
        <v>7.2</v>
      </c>
      <c r="Q4535" s="5">
        <v>3.6</v>
      </c>
      <c r="R4535" s="22">
        <f>Tabla1[[#This Row],[Fecha de Envío]]-Tabla1[[#This Row],[Fecha de Orden]]</f>
        <v>12</v>
      </c>
      <c r="S4535" s="24">
        <f>YEAR(Tabla1[[#This Row],[Fecha de Orden]])</f>
        <v>2023</v>
      </c>
      <c r="T4535" t="str">
        <f>VLOOKUP(Tabla1[[#This Row],[Nombre del Producto]],Tabla2[[Nombre Producto]:[Costo Unitario]],2,FALSE)</f>
        <v>Lot's O' Nuts</v>
      </c>
      <c r="U4535" t="str">
        <f>VLOOKUP(Tabla1[[#This Row],[Fábrica]],Tabla3[],4,FALSE)</f>
        <v>Arizona</v>
      </c>
    </row>
    <row r="4536" spans="1:21" x14ac:dyDescent="0.25">
      <c r="A4536" t="s">
        <v>6632</v>
      </c>
      <c r="B4536" s="3">
        <v>45156</v>
      </c>
      <c r="C4536" s="3">
        <v>45168</v>
      </c>
      <c r="D4536" t="s">
        <v>39</v>
      </c>
      <c r="E4536">
        <v>113551</v>
      </c>
      <c r="F4536" t="s">
        <v>19</v>
      </c>
      <c r="G4536" t="s">
        <v>6633</v>
      </c>
      <c r="H4536" t="s">
        <v>42</v>
      </c>
      <c r="I4536">
        <v>78539</v>
      </c>
      <c r="J4536" t="s">
        <v>22</v>
      </c>
      <c r="K4536" t="s">
        <v>43</v>
      </c>
      <c r="L4536" t="s">
        <v>45</v>
      </c>
      <c r="M4536" t="s">
        <v>46</v>
      </c>
      <c r="N4536" s="5">
        <v>3.49</v>
      </c>
      <c r="O4536" s="7">
        <v>1</v>
      </c>
      <c r="P4536" s="5">
        <v>2.4900000000000002</v>
      </c>
      <c r="Q4536" s="5">
        <v>1</v>
      </c>
      <c r="R4536" s="22">
        <f>Tabla1[[#This Row],[Fecha de Envío]]-Tabla1[[#This Row],[Fecha de Orden]]</f>
        <v>12</v>
      </c>
      <c r="S4536" s="24">
        <f>YEAR(Tabla1[[#This Row],[Fecha de Orden]])</f>
        <v>2023</v>
      </c>
      <c r="T4536" t="str">
        <f>VLOOKUP(Tabla1[[#This Row],[Nombre del Producto]],Tabla2[[Nombre Producto]:[Costo Unitario]],2,FALSE)</f>
        <v>Lot's O' Nuts</v>
      </c>
      <c r="U4536" t="str">
        <f>VLOOKUP(Tabla1[[#This Row],[Fábrica]],Tabla3[],4,FALSE)</f>
        <v>Arizona</v>
      </c>
    </row>
    <row r="4537" spans="1:21" x14ac:dyDescent="0.25">
      <c r="A4537" t="s">
        <v>6634</v>
      </c>
      <c r="B4537" s="3">
        <v>45156</v>
      </c>
      <c r="C4537" s="3">
        <v>45168</v>
      </c>
      <c r="D4537" t="s">
        <v>39</v>
      </c>
      <c r="E4537">
        <v>113551</v>
      </c>
      <c r="F4537" t="s">
        <v>19</v>
      </c>
      <c r="G4537" t="s">
        <v>6633</v>
      </c>
      <c r="H4537" t="s">
        <v>42</v>
      </c>
      <c r="I4537">
        <v>78539</v>
      </c>
      <c r="J4537" t="s">
        <v>22</v>
      </c>
      <c r="K4537" t="s">
        <v>43</v>
      </c>
      <c r="L4537" t="s">
        <v>33</v>
      </c>
      <c r="M4537" t="s">
        <v>34</v>
      </c>
      <c r="N4537" s="5">
        <v>28.8</v>
      </c>
      <c r="O4537" s="7">
        <v>8</v>
      </c>
      <c r="P4537" s="5">
        <v>19.2</v>
      </c>
      <c r="Q4537" s="5">
        <v>9.6</v>
      </c>
      <c r="R4537" s="22">
        <f>Tabla1[[#This Row],[Fecha de Envío]]-Tabla1[[#This Row],[Fecha de Orden]]</f>
        <v>12</v>
      </c>
      <c r="S4537" s="24">
        <f>YEAR(Tabla1[[#This Row],[Fecha de Orden]])</f>
        <v>2023</v>
      </c>
      <c r="T4537" t="str">
        <f>VLOOKUP(Tabla1[[#This Row],[Nombre del Producto]],Tabla2[[Nombre Producto]:[Costo Unitario]],2,FALSE)</f>
        <v>Lot's O' Nuts</v>
      </c>
      <c r="U4537" t="str">
        <f>VLOOKUP(Tabla1[[#This Row],[Fábrica]],Tabla3[],4,FALSE)</f>
        <v>Arizona</v>
      </c>
    </row>
    <row r="4538" spans="1:21" x14ac:dyDescent="0.25">
      <c r="A4538" t="s">
        <v>7656</v>
      </c>
      <c r="B4538" s="3">
        <v>45157</v>
      </c>
      <c r="C4538" s="3">
        <v>45168</v>
      </c>
      <c r="D4538" t="s">
        <v>39</v>
      </c>
      <c r="E4538">
        <v>101980</v>
      </c>
      <c r="F4538" t="s">
        <v>19</v>
      </c>
      <c r="G4538" t="s">
        <v>30</v>
      </c>
      <c r="H4538" t="s">
        <v>31</v>
      </c>
      <c r="I4538">
        <v>10009</v>
      </c>
      <c r="J4538" t="s">
        <v>22</v>
      </c>
      <c r="K4538" t="s">
        <v>32</v>
      </c>
      <c r="L4538" t="s">
        <v>36</v>
      </c>
      <c r="M4538" t="s">
        <v>37</v>
      </c>
      <c r="N4538" s="5">
        <v>19.5</v>
      </c>
      <c r="O4538" s="7">
        <v>6</v>
      </c>
      <c r="P4538" s="5">
        <v>12.66</v>
      </c>
      <c r="Q4538" s="5">
        <v>6.84</v>
      </c>
      <c r="R4538" s="22">
        <f>Tabla1[[#This Row],[Fecha de Envío]]-Tabla1[[#This Row],[Fecha de Orden]]</f>
        <v>11</v>
      </c>
      <c r="S4538" s="24">
        <f>YEAR(Tabla1[[#This Row],[Fecha de Orden]])</f>
        <v>2023</v>
      </c>
      <c r="T4538" t="str">
        <f>VLOOKUP(Tabla1[[#This Row],[Nombre del Producto]],Tabla2[[Nombre Producto]:[Costo Unitario]],2,FALSE)</f>
        <v>Wicked Choccy's</v>
      </c>
      <c r="U4538" t="str">
        <f>VLOOKUP(Tabla1[[#This Row],[Fábrica]],Tabla3[],4,FALSE)</f>
        <v>Georgia</v>
      </c>
    </row>
    <row r="4539" spans="1:21" x14ac:dyDescent="0.25">
      <c r="A4539" t="s">
        <v>7657</v>
      </c>
      <c r="B4539" s="3">
        <v>45157</v>
      </c>
      <c r="C4539" s="3">
        <v>45168</v>
      </c>
      <c r="D4539" t="s">
        <v>39</v>
      </c>
      <c r="E4539">
        <v>101980</v>
      </c>
      <c r="F4539" t="s">
        <v>19</v>
      </c>
      <c r="G4539" t="s">
        <v>30</v>
      </c>
      <c r="H4539" t="s">
        <v>31</v>
      </c>
      <c r="I4539">
        <v>10009</v>
      </c>
      <c r="J4539" t="s">
        <v>22</v>
      </c>
      <c r="K4539" t="s">
        <v>32</v>
      </c>
      <c r="L4539" t="s">
        <v>27</v>
      </c>
      <c r="M4539" t="s">
        <v>28</v>
      </c>
      <c r="N4539" s="5">
        <v>18</v>
      </c>
      <c r="O4539" s="7">
        <v>5</v>
      </c>
      <c r="P4539" s="5">
        <v>12.5</v>
      </c>
      <c r="Q4539" s="5">
        <v>5.5</v>
      </c>
      <c r="R4539" s="22">
        <f>Tabla1[[#This Row],[Fecha de Envío]]-Tabla1[[#This Row],[Fecha de Orden]]</f>
        <v>11</v>
      </c>
      <c r="S4539" s="24">
        <f>YEAR(Tabla1[[#This Row],[Fecha de Orden]])</f>
        <v>2023</v>
      </c>
      <c r="T4539" t="str">
        <f>VLOOKUP(Tabla1[[#This Row],[Nombre del Producto]],Tabla2[[Nombre Producto]:[Costo Unitario]],2,FALSE)</f>
        <v>Lot's O' Nuts</v>
      </c>
      <c r="U4539" t="str">
        <f>VLOOKUP(Tabla1[[#This Row],[Fábrica]],Tabla3[],4,FALSE)</f>
        <v>Arizona</v>
      </c>
    </row>
    <row r="4540" spans="1:21" x14ac:dyDescent="0.25">
      <c r="A4540" t="s">
        <v>7658</v>
      </c>
      <c r="B4540" s="3">
        <v>45157</v>
      </c>
      <c r="C4540" s="3">
        <v>45168</v>
      </c>
      <c r="D4540" t="s">
        <v>39</v>
      </c>
      <c r="E4540">
        <v>101980</v>
      </c>
      <c r="F4540" t="s">
        <v>19</v>
      </c>
      <c r="G4540" t="s">
        <v>30</v>
      </c>
      <c r="H4540" t="s">
        <v>31</v>
      </c>
      <c r="I4540">
        <v>10009</v>
      </c>
      <c r="J4540" t="s">
        <v>22</v>
      </c>
      <c r="K4540" t="s">
        <v>32</v>
      </c>
      <c r="L4540" t="s">
        <v>24</v>
      </c>
      <c r="M4540" t="s">
        <v>25</v>
      </c>
      <c r="N4540" s="5">
        <v>7.5</v>
      </c>
      <c r="O4540" s="7">
        <v>2</v>
      </c>
      <c r="P4540" s="5">
        <v>4.9000000000000004</v>
      </c>
      <c r="Q4540" s="5">
        <v>2.6</v>
      </c>
      <c r="R4540" s="22">
        <f>Tabla1[[#This Row],[Fecha de Envío]]-Tabla1[[#This Row],[Fecha de Orden]]</f>
        <v>11</v>
      </c>
      <c r="S4540" s="24">
        <f>YEAR(Tabla1[[#This Row],[Fecha de Orden]])</f>
        <v>2023</v>
      </c>
      <c r="T4540" t="str">
        <f>VLOOKUP(Tabla1[[#This Row],[Nombre del Producto]],Tabla2[[Nombre Producto]:[Costo Unitario]],2,FALSE)</f>
        <v>Wicked Choccy's</v>
      </c>
      <c r="U4540" t="str">
        <f>VLOOKUP(Tabla1[[#This Row],[Fábrica]],Tabla3[],4,FALSE)</f>
        <v>Georgia</v>
      </c>
    </row>
    <row r="4541" spans="1:21" x14ac:dyDescent="0.25">
      <c r="A4541" t="s">
        <v>3028</v>
      </c>
      <c r="B4541" s="3">
        <v>45158</v>
      </c>
      <c r="C4541" s="3">
        <v>45171</v>
      </c>
      <c r="D4541" t="s">
        <v>39</v>
      </c>
      <c r="E4541">
        <v>151141</v>
      </c>
      <c r="F4541" t="s">
        <v>19</v>
      </c>
      <c r="G4541" t="s">
        <v>92</v>
      </c>
      <c r="H4541" t="s">
        <v>93</v>
      </c>
      <c r="I4541">
        <v>48205</v>
      </c>
      <c r="J4541" t="s">
        <v>22</v>
      </c>
      <c r="K4541" t="s">
        <v>43</v>
      </c>
      <c r="L4541" t="s">
        <v>36</v>
      </c>
      <c r="M4541" t="s">
        <v>37</v>
      </c>
      <c r="N4541" s="5">
        <v>6.5</v>
      </c>
      <c r="O4541" s="7">
        <v>2</v>
      </c>
      <c r="P4541" s="5">
        <v>4.22</v>
      </c>
      <c r="Q4541" s="5">
        <v>2.2799999999999998</v>
      </c>
      <c r="R4541" s="22">
        <f>Tabla1[[#This Row],[Fecha de Envío]]-Tabla1[[#This Row],[Fecha de Orden]]</f>
        <v>13</v>
      </c>
      <c r="S4541" s="24">
        <f>YEAR(Tabla1[[#This Row],[Fecha de Orden]])</f>
        <v>2023</v>
      </c>
      <c r="T4541" t="str">
        <f>VLOOKUP(Tabla1[[#This Row],[Nombre del Producto]],Tabla2[[Nombre Producto]:[Costo Unitario]],2,FALSE)</f>
        <v>Wicked Choccy's</v>
      </c>
      <c r="U4541" t="str">
        <f>VLOOKUP(Tabla1[[#This Row],[Fábrica]],Tabla3[],4,FALSE)</f>
        <v>Georgia</v>
      </c>
    </row>
    <row r="4542" spans="1:21" x14ac:dyDescent="0.25">
      <c r="A4542" t="s">
        <v>4536</v>
      </c>
      <c r="B4542" s="3">
        <v>45159</v>
      </c>
      <c r="C4542" s="3">
        <v>45173</v>
      </c>
      <c r="D4542" t="s">
        <v>18</v>
      </c>
      <c r="E4542">
        <v>122581</v>
      </c>
      <c r="F4542" t="s">
        <v>19</v>
      </c>
      <c r="G4542" t="s">
        <v>30</v>
      </c>
      <c r="H4542" t="s">
        <v>31</v>
      </c>
      <c r="I4542">
        <v>10035</v>
      </c>
      <c r="J4542" t="s">
        <v>22</v>
      </c>
      <c r="K4542" t="s">
        <v>32</v>
      </c>
      <c r="L4542" t="s">
        <v>45</v>
      </c>
      <c r="M4542" t="s">
        <v>46</v>
      </c>
      <c r="N4542" s="5">
        <v>24.43</v>
      </c>
      <c r="O4542" s="7">
        <v>7</v>
      </c>
      <c r="P4542" s="5">
        <v>17.43</v>
      </c>
      <c r="Q4542" s="5">
        <v>7</v>
      </c>
      <c r="R4542" s="22">
        <f>Tabla1[[#This Row],[Fecha de Envío]]-Tabla1[[#This Row],[Fecha de Orden]]</f>
        <v>14</v>
      </c>
      <c r="S4542" s="24">
        <f>YEAR(Tabla1[[#This Row],[Fecha de Orden]])</f>
        <v>2023</v>
      </c>
      <c r="T4542" t="str">
        <f>VLOOKUP(Tabla1[[#This Row],[Nombre del Producto]],Tabla2[[Nombre Producto]:[Costo Unitario]],2,FALSE)</f>
        <v>Lot's O' Nuts</v>
      </c>
      <c r="U4542" t="str">
        <f>VLOOKUP(Tabla1[[#This Row],[Fábrica]],Tabla3[],4,FALSE)</f>
        <v>Arizona</v>
      </c>
    </row>
    <row r="4543" spans="1:21" x14ac:dyDescent="0.25">
      <c r="A4543" t="s">
        <v>7337</v>
      </c>
      <c r="B4543" s="3">
        <v>45159</v>
      </c>
      <c r="C4543" s="3">
        <v>45171</v>
      </c>
      <c r="D4543" t="s">
        <v>71</v>
      </c>
      <c r="E4543">
        <v>146066</v>
      </c>
      <c r="F4543" t="s">
        <v>19</v>
      </c>
      <c r="G4543" t="s">
        <v>144</v>
      </c>
      <c r="H4543" t="s">
        <v>101</v>
      </c>
      <c r="I4543">
        <v>19143</v>
      </c>
      <c r="J4543" t="s">
        <v>22</v>
      </c>
      <c r="K4543" t="s">
        <v>32</v>
      </c>
      <c r="L4543" t="s">
        <v>45</v>
      </c>
      <c r="M4543" t="s">
        <v>46</v>
      </c>
      <c r="N4543" s="5">
        <v>31.41</v>
      </c>
      <c r="O4543" s="7">
        <v>9</v>
      </c>
      <c r="P4543" s="5">
        <v>22.41</v>
      </c>
      <c r="Q4543" s="5">
        <v>9</v>
      </c>
      <c r="R4543" s="22">
        <f>Tabla1[[#This Row],[Fecha de Envío]]-Tabla1[[#This Row],[Fecha de Orden]]</f>
        <v>12</v>
      </c>
      <c r="S4543" s="24">
        <f>YEAR(Tabla1[[#This Row],[Fecha de Orden]])</f>
        <v>2023</v>
      </c>
      <c r="T4543" t="str">
        <f>VLOOKUP(Tabla1[[#This Row],[Nombre del Producto]],Tabla2[[Nombre Producto]:[Costo Unitario]],2,FALSE)</f>
        <v>Lot's O' Nuts</v>
      </c>
      <c r="U4543" t="str">
        <f>VLOOKUP(Tabla1[[#This Row],[Fábrica]],Tabla3[],4,FALSE)</f>
        <v>Arizona</v>
      </c>
    </row>
    <row r="4544" spans="1:21" x14ac:dyDescent="0.25">
      <c r="A4544" t="s">
        <v>7640</v>
      </c>
      <c r="B4544" s="3">
        <v>45159</v>
      </c>
      <c r="C4544" s="3">
        <v>45172</v>
      </c>
      <c r="D4544" t="s">
        <v>71</v>
      </c>
      <c r="E4544">
        <v>167983</v>
      </c>
      <c r="F4544" t="s">
        <v>19</v>
      </c>
      <c r="G4544" t="s">
        <v>124</v>
      </c>
      <c r="H4544" t="s">
        <v>125</v>
      </c>
      <c r="I4544">
        <v>98115</v>
      </c>
      <c r="J4544" t="s">
        <v>22</v>
      </c>
      <c r="K4544" t="s">
        <v>23</v>
      </c>
      <c r="L4544" t="s">
        <v>24</v>
      </c>
      <c r="M4544" t="s">
        <v>25</v>
      </c>
      <c r="N4544" s="5">
        <v>37.5</v>
      </c>
      <c r="O4544" s="7">
        <v>10</v>
      </c>
      <c r="P4544" s="5">
        <v>24.5</v>
      </c>
      <c r="Q4544" s="5">
        <v>13</v>
      </c>
      <c r="R4544" s="22">
        <f>Tabla1[[#This Row],[Fecha de Envío]]-Tabla1[[#This Row],[Fecha de Orden]]</f>
        <v>13</v>
      </c>
      <c r="S4544" s="24">
        <f>YEAR(Tabla1[[#This Row],[Fecha de Orden]])</f>
        <v>2023</v>
      </c>
      <c r="T4544" t="str">
        <f>VLOOKUP(Tabla1[[#This Row],[Nombre del Producto]],Tabla2[[Nombre Producto]:[Costo Unitario]],2,FALSE)</f>
        <v>Wicked Choccy's</v>
      </c>
      <c r="U4544" t="str">
        <f>VLOOKUP(Tabla1[[#This Row],[Fábrica]],Tabla3[],4,FALSE)</f>
        <v>Georgia</v>
      </c>
    </row>
    <row r="4545" spans="1:21" x14ac:dyDescent="0.25">
      <c r="A4545" t="s">
        <v>7852</v>
      </c>
      <c r="B4545" s="3">
        <v>45159</v>
      </c>
      <c r="C4545" s="3">
        <v>45176</v>
      </c>
      <c r="D4545" t="s">
        <v>18</v>
      </c>
      <c r="E4545">
        <v>126452</v>
      </c>
      <c r="F4545" t="s">
        <v>19</v>
      </c>
      <c r="G4545" t="s">
        <v>53</v>
      </c>
      <c r="H4545" t="s">
        <v>21</v>
      </c>
      <c r="I4545">
        <v>90004</v>
      </c>
      <c r="J4545" t="s">
        <v>22</v>
      </c>
      <c r="K4545" t="s">
        <v>23</v>
      </c>
      <c r="L4545" t="s">
        <v>33</v>
      </c>
      <c r="M4545" t="s">
        <v>34</v>
      </c>
      <c r="N4545" s="5">
        <v>32.4</v>
      </c>
      <c r="O4545" s="7">
        <v>9</v>
      </c>
      <c r="P4545" s="5">
        <v>21.6</v>
      </c>
      <c r="Q4545" s="5">
        <v>10.8</v>
      </c>
      <c r="R4545" s="22">
        <f>Tabla1[[#This Row],[Fecha de Envío]]-Tabla1[[#This Row],[Fecha de Orden]]</f>
        <v>17</v>
      </c>
      <c r="S4545" s="24">
        <f>YEAR(Tabla1[[#This Row],[Fecha de Orden]])</f>
        <v>2023</v>
      </c>
      <c r="T4545" t="str">
        <f>VLOOKUP(Tabla1[[#This Row],[Nombre del Producto]],Tabla2[[Nombre Producto]:[Costo Unitario]],2,FALSE)</f>
        <v>Lot's O' Nuts</v>
      </c>
      <c r="U4545" t="str">
        <f>VLOOKUP(Tabla1[[#This Row],[Fábrica]],Tabla3[],4,FALSE)</f>
        <v>Arizona</v>
      </c>
    </row>
    <row r="4546" spans="1:21" x14ac:dyDescent="0.25">
      <c r="A4546" t="s">
        <v>7853</v>
      </c>
      <c r="B4546" s="3">
        <v>45159</v>
      </c>
      <c r="C4546" s="3">
        <v>45176</v>
      </c>
      <c r="D4546" t="s">
        <v>18</v>
      </c>
      <c r="E4546">
        <v>126452</v>
      </c>
      <c r="F4546" t="s">
        <v>19</v>
      </c>
      <c r="G4546" t="s">
        <v>53</v>
      </c>
      <c r="H4546" t="s">
        <v>21</v>
      </c>
      <c r="I4546">
        <v>90004</v>
      </c>
      <c r="J4546" t="s">
        <v>22</v>
      </c>
      <c r="K4546" t="s">
        <v>23</v>
      </c>
      <c r="L4546" t="s">
        <v>24</v>
      </c>
      <c r="M4546" t="s">
        <v>25</v>
      </c>
      <c r="N4546" s="5">
        <v>7.5</v>
      </c>
      <c r="O4546" s="7">
        <v>2</v>
      </c>
      <c r="P4546" s="5">
        <v>4.9000000000000004</v>
      </c>
      <c r="Q4546" s="5">
        <v>2.6</v>
      </c>
      <c r="R4546" s="22">
        <f>Tabla1[[#This Row],[Fecha de Envío]]-Tabla1[[#This Row],[Fecha de Orden]]</f>
        <v>17</v>
      </c>
      <c r="S4546" s="24">
        <f>YEAR(Tabla1[[#This Row],[Fecha de Orden]])</f>
        <v>2023</v>
      </c>
      <c r="T4546" t="str">
        <f>VLOOKUP(Tabla1[[#This Row],[Nombre del Producto]],Tabla2[[Nombre Producto]:[Costo Unitario]],2,FALSE)</f>
        <v>Wicked Choccy's</v>
      </c>
      <c r="U4546" t="str">
        <f>VLOOKUP(Tabla1[[#This Row],[Fábrica]],Tabla3[],4,FALSE)</f>
        <v>Georgia</v>
      </c>
    </row>
    <row r="4547" spans="1:21" x14ac:dyDescent="0.25">
      <c r="A4547" t="s">
        <v>7854</v>
      </c>
      <c r="B4547" s="3">
        <v>45159</v>
      </c>
      <c r="C4547" s="3">
        <v>45176</v>
      </c>
      <c r="D4547" t="s">
        <v>18</v>
      </c>
      <c r="E4547">
        <v>126452</v>
      </c>
      <c r="F4547" t="s">
        <v>19</v>
      </c>
      <c r="G4547" t="s">
        <v>53</v>
      </c>
      <c r="H4547" t="s">
        <v>21</v>
      </c>
      <c r="I4547">
        <v>90004</v>
      </c>
      <c r="J4547" t="s">
        <v>22</v>
      </c>
      <c r="K4547" t="s">
        <v>23</v>
      </c>
      <c r="L4547" t="s">
        <v>36</v>
      </c>
      <c r="M4547" t="s">
        <v>37</v>
      </c>
      <c r="N4547" s="5">
        <v>29.25</v>
      </c>
      <c r="O4547" s="7">
        <v>9</v>
      </c>
      <c r="P4547" s="5">
        <v>18.989999999999998</v>
      </c>
      <c r="Q4547" s="5">
        <v>10.26</v>
      </c>
      <c r="R4547" s="22">
        <f>Tabla1[[#This Row],[Fecha de Envío]]-Tabla1[[#This Row],[Fecha de Orden]]</f>
        <v>17</v>
      </c>
      <c r="S4547" s="24">
        <f>YEAR(Tabla1[[#This Row],[Fecha de Orden]])</f>
        <v>2023</v>
      </c>
      <c r="T4547" t="str">
        <f>VLOOKUP(Tabla1[[#This Row],[Nombre del Producto]],Tabla2[[Nombre Producto]:[Costo Unitario]],2,FALSE)</f>
        <v>Wicked Choccy's</v>
      </c>
      <c r="U4547" t="str">
        <f>VLOOKUP(Tabla1[[#This Row],[Fábrica]],Tabla3[],4,FALSE)</f>
        <v>Georgia</v>
      </c>
    </row>
    <row r="4548" spans="1:21" x14ac:dyDescent="0.25">
      <c r="A4548" t="s">
        <v>7855</v>
      </c>
      <c r="B4548" s="3">
        <v>45159</v>
      </c>
      <c r="C4548" s="3">
        <v>45176</v>
      </c>
      <c r="D4548" t="s">
        <v>18</v>
      </c>
      <c r="E4548">
        <v>126452</v>
      </c>
      <c r="F4548" t="s">
        <v>19</v>
      </c>
      <c r="G4548" t="s">
        <v>53</v>
      </c>
      <c r="H4548" t="s">
        <v>21</v>
      </c>
      <c r="I4548">
        <v>90004</v>
      </c>
      <c r="J4548" t="s">
        <v>22</v>
      </c>
      <c r="K4548" t="s">
        <v>23</v>
      </c>
      <c r="L4548" t="s">
        <v>45</v>
      </c>
      <c r="M4548" t="s">
        <v>46</v>
      </c>
      <c r="N4548" s="5">
        <v>6.98</v>
      </c>
      <c r="O4548" s="7">
        <v>2</v>
      </c>
      <c r="P4548" s="5">
        <v>4.9800000000000004</v>
      </c>
      <c r="Q4548" s="5">
        <v>2</v>
      </c>
      <c r="R4548" s="22">
        <f>Tabla1[[#This Row],[Fecha de Envío]]-Tabla1[[#This Row],[Fecha de Orden]]</f>
        <v>17</v>
      </c>
      <c r="S4548" s="24">
        <f>YEAR(Tabla1[[#This Row],[Fecha de Orden]])</f>
        <v>2023</v>
      </c>
      <c r="T4548" t="str">
        <f>VLOOKUP(Tabla1[[#This Row],[Nombre del Producto]],Tabla2[[Nombre Producto]:[Costo Unitario]],2,FALSE)</f>
        <v>Lot's O' Nuts</v>
      </c>
      <c r="U4548" t="str">
        <f>VLOOKUP(Tabla1[[#This Row],[Fábrica]],Tabla3[],4,FALSE)</f>
        <v>Arizona</v>
      </c>
    </row>
    <row r="4549" spans="1:21" x14ac:dyDescent="0.25">
      <c r="A4549" t="s">
        <v>8428</v>
      </c>
      <c r="B4549" s="3">
        <v>45159</v>
      </c>
      <c r="C4549" s="3">
        <v>45175</v>
      </c>
      <c r="D4549" t="s">
        <v>18</v>
      </c>
      <c r="E4549">
        <v>123414</v>
      </c>
      <c r="F4549" t="s">
        <v>19</v>
      </c>
      <c r="G4549" t="s">
        <v>2714</v>
      </c>
      <c r="H4549" t="s">
        <v>98</v>
      </c>
      <c r="I4549">
        <v>27834</v>
      </c>
      <c r="J4549" t="s">
        <v>22</v>
      </c>
      <c r="K4549" t="s">
        <v>66</v>
      </c>
      <c r="L4549" t="s">
        <v>27</v>
      </c>
      <c r="M4549" t="s">
        <v>28</v>
      </c>
      <c r="N4549" s="5">
        <v>14.4</v>
      </c>
      <c r="O4549" s="7">
        <v>4</v>
      </c>
      <c r="P4549" s="5">
        <v>10</v>
      </c>
      <c r="Q4549" s="5">
        <v>4.4000000000000004</v>
      </c>
      <c r="R4549" s="22">
        <f>Tabla1[[#This Row],[Fecha de Envío]]-Tabla1[[#This Row],[Fecha de Orden]]</f>
        <v>16</v>
      </c>
      <c r="S4549" s="24">
        <f>YEAR(Tabla1[[#This Row],[Fecha de Orden]])</f>
        <v>2023</v>
      </c>
      <c r="T4549" t="str">
        <f>VLOOKUP(Tabla1[[#This Row],[Nombre del Producto]],Tabla2[[Nombre Producto]:[Costo Unitario]],2,FALSE)</f>
        <v>Lot's O' Nuts</v>
      </c>
      <c r="U4549" t="str">
        <f>VLOOKUP(Tabla1[[#This Row],[Fábrica]],Tabla3[],4,FALSE)</f>
        <v>Arizona</v>
      </c>
    </row>
    <row r="4550" spans="1:21" x14ac:dyDescent="0.25">
      <c r="A4550" t="s">
        <v>2124</v>
      </c>
      <c r="B4550" s="3">
        <v>45160</v>
      </c>
      <c r="C4550" s="3">
        <v>45176</v>
      </c>
      <c r="D4550" t="s">
        <v>18</v>
      </c>
      <c r="E4550">
        <v>137239</v>
      </c>
      <c r="F4550" t="s">
        <v>19</v>
      </c>
      <c r="G4550" t="s">
        <v>412</v>
      </c>
      <c r="H4550" t="s">
        <v>210</v>
      </c>
      <c r="I4550">
        <v>43229</v>
      </c>
      <c r="J4550" t="s">
        <v>22</v>
      </c>
      <c r="K4550" t="s">
        <v>32</v>
      </c>
      <c r="L4550" t="s">
        <v>36</v>
      </c>
      <c r="M4550" t="s">
        <v>37</v>
      </c>
      <c r="N4550" s="5">
        <v>6.5</v>
      </c>
      <c r="O4550" s="7">
        <v>2</v>
      </c>
      <c r="P4550" s="5">
        <v>4.22</v>
      </c>
      <c r="Q4550" s="5">
        <v>2.2799999999999998</v>
      </c>
      <c r="R4550" s="22">
        <f>Tabla1[[#This Row],[Fecha de Envío]]-Tabla1[[#This Row],[Fecha de Orden]]</f>
        <v>16</v>
      </c>
      <c r="S4550" s="24">
        <f>YEAR(Tabla1[[#This Row],[Fecha de Orden]])</f>
        <v>2023</v>
      </c>
      <c r="T4550" t="str">
        <f>VLOOKUP(Tabla1[[#This Row],[Nombre del Producto]],Tabla2[[Nombre Producto]:[Costo Unitario]],2,FALSE)</f>
        <v>Wicked Choccy's</v>
      </c>
      <c r="U4550" t="str">
        <f>VLOOKUP(Tabla1[[#This Row],[Fábrica]],Tabla3[],4,FALSE)</f>
        <v>Georgia</v>
      </c>
    </row>
    <row r="4551" spans="1:21" x14ac:dyDescent="0.25">
      <c r="A4551" t="s">
        <v>2125</v>
      </c>
      <c r="B4551" s="3">
        <v>45160</v>
      </c>
      <c r="C4551" s="3">
        <v>45176</v>
      </c>
      <c r="D4551" t="s">
        <v>18</v>
      </c>
      <c r="E4551">
        <v>137239</v>
      </c>
      <c r="F4551" t="s">
        <v>19</v>
      </c>
      <c r="G4551" t="s">
        <v>412</v>
      </c>
      <c r="H4551" t="s">
        <v>210</v>
      </c>
      <c r="I4551">
        <v>43229</v>
      </c>
      <c r="J4551" t="s">
        <v>22</v>
      </c>
      <c r="K4551" t="s">
        <v>32</v>
      </c>
      <c r="L4551" t="s">
        <v>45</v>
      </c>
      <c r="M4551" t="s">
        <v>46</v>
      </c>
      <c r="N4551" s="5">
        <v>6.98</v>
      </c>
      <c r="O4551" s="7">
        <v>2</v>
      </c>
      <c r="P4551" s="5">
        <v>4.9800000000000004</v>
      </c>
      <c r="Q4551" s="5">
        <v>2</v>
      </c>
      <c r="R4551" s="22">
        <f>Tabla1[[#This Row],[Fecha de Envío]]-Tabla1[[#This Row],[Fecha de Orden]]</f>
        <v>16</v>
      </c>
      <c r="S4551" s="24">
        <f>YEAR(Tabla1[[#This Row],[Fecha de Orden]])</f>
        <v>2023</v>
      </c>
      <c r="T4551" t="str">
        <f>VLOOKUP(Tabla1[[#This Row],[Nombre del Producto]],Tabla2[[Nombre Producto]:[Costo Unitario]],2,FALSE)</f>
        <v>Lot's O' Nuts</v>
      </c>
      <c r="U4551" t="str">
        <f>VLOOKUP(Tabla1[[#This Row],[Fábrica]],Tabla3[],4,FALSE)</f>
        <v>Arizona</v>
      </c>
    </row>
    <row r="4552" spans="1:21" x14ac:dyDescent="0.25">
      <c r="A4552" t="s">
        <v>2126</v>
      </c>
      <c r="B4552" s="3">
        <v>45160</v>
      </c>
      <c r="C4552" s="3">
        <v>45176</v>
      </c>
      <c r="D4552" t="s">
        <v>18</v>
      </c>
      <c r="E4552">
        <v>137239</v>
      </c>
      <c r="F4552" t="s">
        <v>19</v>
      </c>
      <c r="G4552" t="s">
        <v>412</v>
      </c>
      <c r="H4552" t="s">
        <v>210</v>
      </c>
      <c r="I4552">
        <v>43229</v>
      </c>
      <c r="J4552" t="s">
        <v>22</v>
      </c>
      <c r="K4552" t="s">
        <v>32</v>
      </c>
      <c r="L4552" t="s">
        <v>33</v>
      </c>
      <c r="M4552" t="s">
        <v>34</v>
      </c>
      <c r="N4552" s="5">
        <v>7.2</v>
      </c>
      <c r="O4552" s="7">
        <v>2</v>
      </c>
      <c r="P4552" s="5">
        <v>4.8</v>
      </c>
      <c r="Q4552" s="5">
        <v>2.4</v>
      </c>
      <c r="R4552" s="22">
        <f>Tabla1[[#This Row],[Fecha de Envío]]-Tabla1[[#This Row],[Fecha de Orden]]</f>
        <v>16</v>
      </c>
      <c r="S4552" s="24">
        <f>YEAR(Tabla1[[#This Row],[Fecha de Orden]])</f>
        <v>2023</v>
      </c>
      <c r="T4552" t="str">
        <f>VLOOKUP(Tabla1[[#This Row],[Nombre del Producto]],Tabla2[[Nombre Producto]:[Costo Unitario]],2,FALSE)</f>
        <v>Lot's O' Nuts</v>
      </c>
      <c r="U4552" t="str">
        <f>VLOOKUP(Tabla1[[#This Row],[Fábrica]],Tabla3[],4,FALSE)</f>
        <v>Arizona</v>
      </c>
    </row>
    <row r="4553" spans="1:21" x14ac:dyDescent="0.25">
      <c r="A4553" t="s">
        <v>2523</v>
      </c>
      <c r="B4553" s="3">
        <v>45160</v>
      </c>
      <c r="C4553" s="3">
        <v>45174</v>
      </c>
      <c r="D4553" t="s">
        <v>18</v>
      </c>
      <c r="E4553">
        <v>148334</v>
      </c>
      <c r="F4553" t="s">
        <v>19</v>
      </c>
      <c r="G4553" t="s">
        <v>159</v>
      </c>
      <c r="H4553" t="s">
        <v>42</v>
      </c>
      <c r="I4553">
        <v>77041</v>
      </c>
      <c r="J4553" t="s">
        <v>22</v>
      </c>
      <c r="K4553" t="s">
        <v>43</v>
      </c>
      <c r="L4553" t="s">
        <v>33</v>
      </c>
      <c r="M4553" t="s">
        <v>34</v>
      </c>
      <c r="N4553" s="5">
        <v>7.2</v>
      </c>
      <c r="O4553" s="7">
        <v>2</v>
      </c>
      <c r="P4553" s="5">
        <v>4.8</v>
      </c>
      <c r="Q4553" s="5">
        <v>2.4</v>
      </c>
      <c r="R4553" s="22">
        <f>Tabla1[[#This Row],[Fecha de Envío]]-Tabla1[[#This Row],[Fecha de Orden]]</f>
        <v>14</v>
      </c>
      <c r="S4553" s="24">
        <f>YEAR(Tabla1[[#This Row],[Fecha de Orden]])</f>
        <v>2023</v>
      </c>
      <c r="T4553" t="str">
        <f>VLOOKUP(Tabla1[[#This Row],[Nombre del Producto]],Tabla2[[Nombre Producto]:[Costo Unitario]],2,FALSE)</f>
        <v>Lot's O' Nuts</v>
      </c>
      <c r="U4553" t="str">
        <f>VLOOKUP(Tabla1[[#This Row],[Fábrica]],Tabla3[],4,FALSE)</f>
        <v>Arizona</v>
      </c>
    </row>
    <row r="4554" spans="1:21" x14ac:dyDescent="0.25">
      <c r="A4554" t="s">
        <v>2552</v>
      </c>
      <c r="B4554" s="3">
        <v>45160</v>
      </c>
      <c r="C4554" s="3">
        <v>45174</v>
      </c>
      <c r="D4554" t="s">
        <v>18</v>
      </c>
      <c r="E4554">
        <v>106313</v>
      </c>
      <c r="F4554" t="s">
        <v>19</v>
      </c>
      <c r="G4554" t="s">
        <v>124</v>
      </c>
      <c r="H4554" t="s">
        <v>125</v>
      </c>
      <c r="I4554">
        <v>98105</v>
      </c>
      <c r="J4554" t="s">
        <v>22</v>
      </c>
      <c r="K4554" t="s">
        <v>23</v>
      </c>
      <c r="L4554" t="s">
        <v>27</v>
      </c>
      <c r="M4554" t="s">
        <v>28</v>
      </c>
      <c r="N4554" s="5">
        <v>10.8</v>
      </c>
      <c r="O4554" s="7">
        <v>3</v>
      </c>
      <c r="P4554" s="5">
        <v>7.5</v>
      </c>
      <c r="Q4554" s="5">
        <v>3.3</v>
      </c>
      <c r="R4554" s="22">
        <f>Tabla1[[#This Row],[Fecha de Envío]]-Tabla1[[#This Row],[Fecha de Orden]]</f>
        <v>14</v>
      </c>
      <c r="S4554" s="24">
        <f>YEAR(Tabla1[[#This Row],[Fecha de Orden]])</f>
        <v>2023</v>
      </c>
      <c r="T4554" t="str">
        <f>VLOOKUP(Tabla1[[#This Row],[Nombre del Producto]],Tabla2[[Nombre Producto]:[Costo Unitario]],2,FALSE)</f>
        <v>Lot's O' Nuts</v>
      </c>
      <c r="U4554" t="str">
        <f>VLOOKUP(Tabla1[[#This Row],[Fábrica]],Tabla3[],4,FALSE)</f>
        <v>Arizona</v>
      </c>
    </row>
    <row r="4555" spans="1:21" x14ac:dyDescent="0.25">
      <c r="A4555" t="s">
        <v>7214</v>
      </c>
      <c r="B4555" s="3">
        <v>45160</v>
      </c>
      <c r="C4555" s="3">
        <v>45177</v>
      </c>
      <c r="D4555" t="s">
        <v>18</v>
      </c>
      <c r="E4555">
        <v>140256</v>
      </c>
      <c r="F4555" t="s">
        <v>19</v>
      </c>
      <c r="G4555" t="s">
        <v>53</v>
      </c>
      <c r="H4555" t="s">
        <v>21</v>
      </c>
      <c r="I4555">
        <v>90049</v>
      </c>
      <c r="J4555" t="s">
        <v>22</v>
      </c>
      <c r="K4555" t="s">
        <v>23</v>
      </c>
      <c r="L4555" t="s">
        <v>45</v>
      </c>
      <c r="M4555" t="s">
        <v>46</v>
      </c>
      <c r="N4555" s="5">
        <v>6.98</v>
      </c>
      <c r="O4555" s="7">
        <v>2</v>
      </c>
      <c r="P4555" s="5">
        <v>4.9800000000000004</v>
      </c>
      <c r="Q4555" s="5">
        <v>2</v>
      </c>
      <c r="R4555" s="22">
        <f>Tabla1[[#This Row],[Fecha de Envío]]-Tabla1[[#This Row],[Fecha de Orden]]</f>
        <v>17</v>
      </c>
      <c r="S4555" s="24">
        <f>YEAR(Tabla1[[#This Row],[Fecha de Orden]])</f>
        <v>2023</v>
      </c>
      <c r="T4555" t="str">
        <f>VLOOKUP(Tabla1[[#This Row],[Nombre del Producto]],Tabla2[[Nombre Producto]:[Costo Unitario]],2,FALSE)</f>
        <v>Lot's O' Nuts</v>
      </c>
      <c r="U4555" t="str">
        <f>VLOOKUP(Tabla1[[#This Row],[Fábrica]],Tabla3[],4,FALSE)</f>
        <v>Arizona</v>
      </c>
    </row>
    <row r="4556" spans="1:21" x14ac:dyDescent="0.25">
      <c r="A4556" t="s">
        <v>8074</v>
      </c>
      <c r="B4556" s="3">
        <v>45160</v>
      </c>
      <c r="C4556" s="3">
        <v>45175</v>
      </c>
      <c r="D4556" t="s">
        <v>18</v>
      </c>
      <c r="E4556">
        <v>130484</v>
      </c>
      <c r="F4556" t="s">
        <v>19</v>
      </c>
      <c r="G4556" t="s">
        <v>1965</v>
      </c>
      <c r="H4556" t="s">
        <v>62</v>
      </c>
      <c r="I4556">
        <v>97030</v>
      </c>
      <c r="J4556" t="s">
        <v>22</v>
      </c>
      <c r="K4556" t="s">
        <v>23</v>
      </c>
      <c r="L4556" t="s">
        <v>24</v>
      </c>
      <c r="M4556" t="s">
        <v>25</v>
      </c>
      <c r="N4556" s="5">
        <v>30</v>
      </c>
      <c r="O4556" s="7">
        <v>8</v>
      </c>
      <c r="P4556" s="5">
        <v>19.600000000000001</v>
      </c>
      <c r="Q4556" s="5">
        <v>10.4</v>
      </c>
      <c r="R4556" s="22">
        <f>Tabla1[[#This Row],[Fecha de Envío]]-Tabla1[[#This Row],[Fecha de Orden]]</f>
        <v>15</v>
      </c>
      <c r="S4556" s="24">
        <f>YEAR(Tabla1[[#This Row],[Fecha de Orden]])</f>
        <v>2023</v>
      </c>
      <c r="T4556" t="str">
        <f>VLOOKUP(Tabla1[[#This Row],[Nombre del Producto]],Tabla2[[Nombre Producto]:[Costo Unitario]],2,FALSE)</f>
        <v>Wicked Choccy's</v>
      </c>
      <c r="U4556" t="str">
        <f>VLOOKUP(Tabla1[[#This Row],[Fábrica]],Tabla3[],4,FALSE)</f>
        <v>Georgia</v>
      </c>
    </row>
    <row r="4557" spans="1:21" x14ac:dyDescent="0.25">
      <c r="A4557" t="s">
        <v>8702</v>
      </c>
      <c r="B4557" s="3">
        <v>45160</v>
      </c>
      <c r="C4557" s="3">
        <v>45171</v>
      </c>
      <c r="D4557" t="s">
        <v>39</v>
      </c>
      <c r="E4557">
        <v>141880</v>
      </c>
      <c r="F4557" t="s">
        <v>19</v>
      </c>
      <c r="G4557" t="s">
        <v>694</v>
      </c>
      <c r="H4557" t="s">
        <v>203</v>
      </c>
      <c r="I4557">
        <v>80525</v>
      </c>
      <c r="J4557" t="s">
        <v>22</v>
      </c>
      <c r="K4557" t="s">
        <v>23</v>
      </c>
      <c r="L4557" t="s">
        <v>36</v>
      </c>
      <c r="M4557" t="s">
        <v>37</v>
      </c>
      <c r="N4557" s="5">
        <v>9.75</v>
      </c>
      <c r="O4557" s="7">
        <v>3</v>
      </c>
      <c r="P4557" s="5">
        <v>6.33</v>
      </c>
      <c r="Q4557" s="5">
        <v>3.42</v>
      </c>
      <c r="R4557" s="22">
        <f>Tabla1[[#This Row],[Fecha de Envío]]-Tabla1[[#This Row],[Fecha de Orden]]</f>
        <v>11</v>
      </c>
      <c r="S4557" s="24">
        <f>YEAR(Tabla1[[#This Row],[Fecha de Orden]])</f>
        <v>2023</v>
      </c>
      <c r="T4557" t="str">
        <f>VLOOKUP(Tabla1[[#This Row],[Nombre del Producto]],Tabla2[[Nombre Producto]:[Costo Unitario]],2,FALSE)</f>
        <v>Wicked Choccy's</v>
      </c>
      <c r="U4557" t="str">
        <f>VLOOKUP(Tabla1[[#This Row],[Fábrica]],Tabla3[],4,FALSE)</f>
        <v>Georgia</v>
      </c>
    </row>
    <row r="4558" spans="1:21" x14ac:dyDescent="0.25">
      <c r="A4558" t="s">
        <v>4811</v>
      </c>
      <c r="B4558" s="3">
        <v>45161</v>
      </c>
      <c r="C4558" s="3">
        <v>45175</v>
      </c>
      <c r="D4558" t="s">
        <v>18</v>
      </c>
      <c r="E4558">
        <v>158001</v>
      </c>
      <c r="F4558" t="s">
        <v>19</v>
      </c>
      <c r="G4558" t="s">
        <v>30</v>
      </c>
      <c r="H4558" t="s">
        <v>31</v>
      </c>
      <c r="I4558">
        <v>10035</v>
      </c>
      <c r="J4558" t="s">
        <v>22</v>
      </c>
      <c r="K4558" t="s">
        <v>32</v>
      </c>
      <c r="L4558" t="s">
        <v>45</v>
      </c>
      <c r="M4558" t="s">
        <v>46</v>
      </c>
      <c r="N4558" s="5">
        <v>17.45</v>
      </c>
      <c r="O4558" s="7">
        <v>5</v>
      </c>
      <c r="P4558" s="5">
        <v>12.45</v>
      </c>
      <c r="Q4558" s="5">
        <v>5</v>
      </c>
      <c r="R4558" s="22">
        <f>Tabla1[[#This Row],[Fecha de Envío]]-Tabla1[[#This Row],[Fecha de Orden]]</f>
        <v>14</v>
      </c>
      <c r="S4558" s="24">
        <f>YEAR(Tabla1[[#This Row],[Fecha de Orden]])</f>
        <v>2023</v>
      </c>
      <c r="T4558" t="str">
        <f>VLOOKUP(Tabla1[[#This Row],[Nombre del Producto]],Tabla2[[Nombre Producto]:[Costo Unitario]],2,FALSE)</f>
        <v>Lot's O' Nuts</v>
      </c>
      <c r="U4558" t="str">
        <f>VLOOKUP(Tabla1[[#This Row],[Fábrica]],Tabla3[],4,FALSE)</f>
        <v>Arizona</v>
      </c>
    </row>
    <row r="4559" spans="1:21" x14ac:dyDescent="0.25">
      <c r="A4559" t="s">
        <v>4812</v>
      </c>
      <c r="B4559" s="3">
        <v>45161</v>
      </c>
      <c r="C4559" s="3">
        <v>45175</v>
      </c>
      <c r="D4559" t="s">
        <v>18</v>
      </c>
      <c r="E4559">
        <v>158001</v>
      </c>
      <c r="F4559" t="s">
        <v>19</v>
      </c>
      <c r="G4559" t="s">
        <v>30</v>
      </c>
      <c r="H4559" t="s">
        <v>31</v>
      </c>
      <c r="I4559">
        <v>10035</v>
      </c>
      <c r="J4559" t="s">
        <v>22</v>
      </c>
      <c r="K4559" t="s">
        <v>32</v>
      </c>
      <c r="L4559" t="s">
        <v>36</v>
      </c>
      <c r="M4559" t="s">
        <v>37</v>
      </c>
      <c r="N4559" s="5">
        <v>16.25</v>
      </c>
      <c r="O4559" s="7">
        <v>5</v>
      </c>
      <c r="P4559" s="5">
        <v>10.55</v>
      </c>
      <c r="Q4559" s="5">
        <v>5.7</v>
      </c>
      <c r="R4559" s="22">
        <f>Tabla1[[#This Row],[Fecha de Envío]]-Tabla1[[#This Row],[Fecha de Orden]]</f>
        <v>14</v>
      </c>
      <c r="S4559" s="24">
        <f>YEAR(Tabla1[[#This Row],[Fecha de Orden]])</f>
        <v>2023</v>
      </c>
      <c r="T4559" t="str">
        <f>VLOOKUP(Tabla1[[#This Row],[Nombre del Producto]],Tabla2[[Nombre Producto]:[Costo Unitario]],2,FALSE)</f>
        <v>Wicked Choccy's</v>
      </c>
      <c r="U4559" t="str">
        <f>VLOOKUP(Tabla1[[#This Row],[Fábrica]],Tabla3[],4,FALSE)</f>
        <v>Georgia</v>
      </c>
    </row>
    <row r="4560" spans="1:21" x14ac:dyDescent="0.25">
      <c r="A4560" t="s">
        <v>5786</v>
      </c>
      <c r="B4560" s="3">
        <v>45161</v>
      </c>
      <c r="C4560" s="3">
        <v>45177</v>
      </c>
      <c r="D4560" t="s">
        <v>18</v>
      </c>
      <c r="E4560">
        <v>117793</v>
      </c>
      <c r="F4560" t="s">
        <v>19</v>
      </c>
      <c r="G4560" t="s">
        <v>5787</v>
      </c>
      <c r="H4560" t="s">
        <v>410</v>
      </c>
      <c r="I4560">
        <v>53081</v>
      </c>
      <c r="J4560" t="s">
        <v>148</v>
      </c>
      <c r="K4560" t="s">
        <v>43</v>
      </c>
      <c r="L4560" t="s">
        <v>149</v>
      </c>
      <c r="M4560" t="s">
        <v>150</v>
      </c>
      <c r="N4560" s="5">
        <v>5</v>
      </c>
      <c r="O4560" s="7">
        <v>4</v>
      </c>
      <c r="P4560" s="5">
        <v>2.6</v>
      </c>
      <c r="Q4560" s="5">
        <v>2.4</v>
      </c>
      <c r="R4560" s="22">
        <f>Tabla1[[#This Row],[Fecha de Envío]]-Tabla1[[#This Row],[Fecha de Orden]]</f>
        <v>16</v>
      </c>
      <c r="S4560" s="24">
        <f>YEAR(Tabla1[[#This Row],[Fecha de Orden]])</f>
        <v>2023</v>
      </c>
      <c r="T4560" t="str">
        <f>VLOOKUP(Tabla1[[#This Row],[Nombre del Producto]],Tabla2[[Nombre Producto]:[Costo Unitario]],2,FALSE)</f>
        <v>Secret Factory</v>
      </c>
      <c r="U4560" t="str">
        <f>VLOOKUP(Tabla1[[#This Row],[Fábrica]],Tabla3[],4,FALSE)</f>
        <v>Illinois</v>
      </c>
    </row>
    <row r="4561" spans="1:21" x14ac:dyDescent="0.25">
      <c r="A4561" t="s">
        <v>5788</v>
      </c>
      <c r="B4561" s="3">
        <v>45161</v>
      </c>
      <c r="C4561" s="3">
        <v>45177</v>
      </c>
      <c r="D4561" t="s">
        <v>18</v>
      </c>
      <c r="E4561">
        <v>117793</v>
      </c>
      <c r="F4561" t="s">
        <v>19</v>
      </c>
      <c r="G4561" t="s">
        <v>5787</v>
      </c>
      <c r="H4561" t="s">
        <v>410</v>
      </c>
      <c r="I4561">
        <v>53081</v>
      </c>
      <c r="J4561" t="s">
        <v>22</v>
      </c>
      <c r="K4561" t="s">
        <v>43</v>
      </c>
      <c r="L4561" t="s">
        <v>33</v>
      </c>
      <c r="M4561" t="s">
        <v>34</v>
      </c>
      <c r="N4561" s="5">
        <v>10.8</v>
      </c>
      <c r="O4561" s="7">
        <v>3</v>
      </c>
      <c r="P4561" s="5">
        <v>7.2</v>
      </c>
      <c r="Q4561" s="5">
        <v>3.6</v>
      </c>
      <c r="R4561" s="22">
        <f>Tabla1[[#This Row],[Fecha de Envío]]-Tabla1[[#This Row],[Fecha de Orden]]</f>
        <v>16</v>
      </c>
      <c r="S4561" s="24">
        <f>YEAR(Tabla1[[#This Row],[Fecha de Orden]])</f>
        <v>2023</v>
      </c>
      <c r="T4561" t="str">
        <f>VLOOKUP(Tabla1[[#This Row],[Nombre del Producto]],Tabla2[[Nombre Producto]:[Costo Unitario]],2,FALSE)</f>
        <v>Lot's O' Nuts</v>
      </c>
      <c r="U4561" t="str">
        <f>VLOOKUP(Tabla1[[#This Row],[Fábrica]],Tabla3[],4,FALSE)</f>
        <v>Arizona</v>
      </c>
    </row>
    <row r="4562" spans="1:21" x14ac:dyDescent="0.25">
      <c r="A4562" t="s">
        <v>5789</v>
      </c>
      <c r="B4562" s="3">
        <v>45161</v>
      </c>
      <c r="C4562" s="3">
        <v>45177</v>
      </c>
      <c r="D4562" t="s">
        <v>18</v>
      </c>
      <c r="E4562">
        <v>117793</v>
      </c>
      <c r="F4562" t="s">
        <v>19</v>
      </c>
      <c r="G4562" t="s">
        <v>5787</v>
      </c>
      <c r="H4562" t="s">
        <v>410</v>
      </c>
      <c r="I4562">
        <v>53081</v>
      </c>
      <c r="J4562" t="s">
        <v>22</v>
      </c>
      <c r="K4562" t="s">
        <v>43</v>
      </c>
      <c r="L4562" t="s">
        <v>36</v>
      </c>
      <c r="M4562" t="s">
        <v>37</v>
      </c>
      <c r="N4562" s="5">
        <v>3.25</v>
      </c>
      <c r="O4562" s="7">
        <v>1</v>
      </c>
      <c r="P4562" s="5">
        <v>2.11</v>
      </c>
      <c r="Q4562" s="5">
        <v>1.1399999999999999</v>
      </c>
      <c r="R4562" s="22">
        <f>Tabla1[[#This Row],[Fecha de Envío]]-Tabla1[[#This Row],[Fecha de Orden]]</f>
        <v>16</v>
      </c>
      <c r="S4562" s="24">
        <f>YEAR(Tabla1[[#This Row],[Fecha de Orden]])</f>
        <v>2023</v>
      </c>
      <c r="T4562" t="str">
        <f>VLOOKUP(Tabla1[[#This Row],[Nombre del Producto]],Tabla2[[Nombre Producto]:[Costo Unitario]],2,FALSE)</f>
        <v>Wicked Choccy's</v>
      </c>
      <c r="U4562" t="str">
        <f>VLOOKUP(Tabla1[[#This Row],[Fábrica]],Tabla3[],4,FALSE)</f>
        <v>Georgia</v>
      </c>
    </row>
    <row r="4563" spans="1:21" x14ac:dyDescent="0.25">
      <c r="A4563" t="s">
        <v>5790</v>
      </c>
      <c r="B4563" s="3">
        <v>45161</v>
      </c>
      <c r="C4563" s="3">
        <v>45177</v>
      </c>
      <c r="D4563" t="s">
        <v>18</v>
      </c>
      <c r="E4563">
        <v>117793</v>
      </c>
      <c r="F4563" t="s">
        <v>19</v>
      </c>
      <c r="G4563" t="s">
        <v>5787</v>
      </c>
      <c r="H4563" t="s">
        <v>410</v>
      </c>
      <c r="I4563">
        <v>53081</v>
      </c>
      <c r="J4563" t="s">
        <v>22</v>
      </c>
      <c r="K4563" t="s">
        <v>43</v>
      </c>
      <c r="L4563" t="s">
        <v>24</v>
      </c>
      <c r="M4563" t="s">
        <v>25</v>
      </c>
      <c r="N4563" s="5">
        <v>7.5</v>
      </c>
      <c r="O4563" s="7">
        <v>2</v>
      </c>
      <c r="P4563" s="5">
        <v>4.9000000000000004</v>
      </c>
      <c r="Q4563" s="5">
        <v>2.6</v>
      </c>
      <c r="R4563" s="22">
        <f>Tabla1[[#This Row],[Fecha de Envío]]-Tabla1[[#This Row],[Fecha de Orden]]</f>
        <v>16</v>
      </c>
      <c r="S4563" s="24">
        <f>YEAR(Tabla1[[#This Row],[Fecha de Orden]])</f>
        <v>2023</v>
      </c>
      <c r="T4563" t="str">
        <f>VLOOKUP(Tabla1[[#This Row],[Nombre del Producto]],Tabla2[[Nombre Producto]:[Costo Unitario]],2,FALSE)</f>
        <v>Wicked Choccy's</v>
      </c>
      <c r="U4563" t="str">
        <f>VLOOKUP(Tabla1[[#This Row],[Fábrica]],Tabla3[],4,FALSE)</f>
        <v>Georgia</v>
      </c>
    </row>
    <row r="4564" spans="1:21" x14ac:dyDescent="0.25">
      <c r="A4564" t="s">
        <v>6121</v>
      </c>
      <c r="B4564" s="3">
        <v>45161</v>
      </c>
      <c r="C4564" s="3">
        <v>45178</v>
      </c>
      <c r="D4564" t="s">
        <v>18</v>
      </c>
      <c r="E4564">
        <v>160528</v>
      </c>
      <c r="F4564" t="s">
        <v>19</v>
      </c>
      <c r="G4564" t="s">
        <v>3759</v>
      </c>
      <c r="H4564" t="s">
        <v>42</v>
      </c>
      <c r="I4564">
        <v>78577</v>
      </c>
      <c r="J4564" t="s">
        <v>22</v>
      </c>
      <c r="K4564" t="s">
        <v>43</v>
      </c>
      <c r="L4564" t="s">
        <v>33</v>
      </c>
      <c r="M4564" t="s">
        <v>34</v>
      </c>
      <c r="N4564" s="5">
        <v>10.8</v>
      </c>
      <c r="O4564" s="7">
        <v>3</v>
      </c>
      <c r="P4564" s="5">
        <v>7.2</v>
      </c>
      <c r="Q4564" s="5">
        <v>3.6</v>
      </c>
      <c r="R4564" s="22">
        <f>Tabla1[[#This Row],[Fecha de Envío]]-Tabla1[[#This Row],[Fecha de Orden]]</f>
        <v>17</v>
      </c>
      <c r="S4564" s="24">
        <f>YEAR(Tabla1[[#This Row],[Fecha de Orden]])</f>
        <v>2023</v>
      </c>
      <c r="T4564" t="str">
        <f>VLOOKUP(Tabla1[[#This Row],[Nombre del Producto]],Tabla2[[Nombre Producto]:[Costo Unitario]],2,FALSE)</f>
        <v>Lot's O' Nuts</v>
      </c>
      <c r="U4564" t="str">
        <f>VLOOKUP(Tabla1[[#This Row],[Fábrica]],Tabla3[],4,FALSE)</f>
        <v>Arizona</v>
      </c>
    </row>
    <row r="4565" spans="1:21" x14ac:dyDescent="0.25">
      <c r="A4565" t="s">
        <v>6122</v>
      </c>
      <c r="B4565" s="3">
        <v>45161</v>
      </c>
      <c r="C4565" s="3">
        <v>45178</v>
      </c>
      <c r="D4565" t="s">
        <v>18</v>
      </c>
      <c r="E4565">
        <v>160528</v>
      </c>
      <c r="F4565" t="s">
        <v>19</v>
      </c>
      <c r="G4565" t="s">
        <v>3759</v>
      </c>
      <c r="H4565" t="s">
        <v>42</v>
      </c>
      <c r="I4565">
        <v>78577</v>
      </c>
      <c r="J4565" t="s">
        <v>22</v>
      </c>
      <c r="K4565" t="s">
        <v>43</v>
      </c>
      <c r="L4565" t="s">
        <v>27</v>
      </c>
      <c r="M4565" t="s">
        <v>28</v>
      </c>
      <c r="N4565" s="5">
        <v>28.8</v>
      </c>
      <c r="O4565" s="7">
        <v>8</v>
      </c>
      <c r="P4565" s="5">
        <v>20</v>
      </c>
      <c r="Q4565" s="5">
        <v>8.8000000000000007</v>
      </c>
      <c r="R4565" s="22">
        <f>Tabla1[[#This Row],[Fecha de Envío]]-Tabla1[[#This Row],[Fecha de Orden]]</f>
        <v>17</v>
      </c>
      <c r="S4565" s="24">
        <f>YEAR(Tabla1[[#This Row],[Fecha de Orden]])</f>
        <v>2023</v>
      </c>
      <c r="T4565" t="str">
        <f>VLOOKUP(Tabla1[[#This Row],[Nombre del Producto]],Tabla2[[Nombre Producto]:[Costo Unitario]],2,FALSE)</f>
        <v>Lot's O' Nuts</v>
      </c>
      <c r="U4565" t="str">
        <f>VLOOKUP(Tabla1[[#This Row],[Fábrica]],Tabla3[],4,FALSE)</f>
        <v>Arizona</v>
      </c>
    </row>
    <row r="4566" spans="1:21" x14ac:dyDescent="0.25">
      <c r="A4566" t="s">
        <v>6411</v>
      </c>
      <c r="B4566" s="3">
        <v>45161</v>
      </c>
      <c r="C4566" s="3">
        <v>45178</v>
      </c>
      <c r="D4566" t="s">
        <v>18</v>
      </c>
      <c r="E4566">
        <v>150350</v>
      </c>
      <c r="F4566" t="s">
        <v>19</v>
      </c>
      <c r="G4566" t="s">
        <v>124</v>
      </c>
      <c r="H4566" t="s">
        <v>125</v>
      </c>
      <c r="I4566">
        <v>98105</v>
      </c>
      <c r="J4566" t="s">
        <v>22</v>
      </c>
      <c r="K4566" t="s">
        <v>23</v>
      </c>
      <c r="L4566" t="s">
        <v>36</v>
      </c>
      <c r="M4566" t="s">
        <v>37</v>
      </c>
      <c r="N4566" s="5">
        <v>19.5</v>
      </c>
      <c r="O4566" s="7">
        <v>6</v>
      </c>
      <c r="P4566" s="5">
        <v>12.66</v>
      </c>
      <c r="Q4566" s="5">
        <v>6.84</v>
      </c>
      <c r="R4566" s="22">
        <f>Tabla1[[#This Row],[Fecha de Envío]]-Tabla1[[#This Row],[Fecha de Orden]]</f>
        <v>17</v>
      </c>
      <c r="S4566" s="24">
        <f>YEAR(Tabla1[[#This Row],[Fecha de Orden]])</f>
        <v>2023</v>
      </c>
      <c r="T4566" t="str">
        <f>VLOOKUP(Tabla1[[#This Row],[Nombre del Producto]],Tabla2[[Nombre Producto]:[Costo Unitario]],2,FALSE)</f>
        <v>Wicked Choccy's</v>
      </c>
      <c r="U4566" t="str">
        <f>VLOOKUP(Tabla1[[#This Row],[Fábrica]],Tabla3[],4,FALSE)</f>
        <v>Georgia</v>
      </c>
    </row>
    <row r="4567" spans="1:21" x14ac:dyDescent="0.25">
      <c r="A4567" t="s">
        <v>6412</v>
      </c>
      <c r="B4567" s="3">
        <v>45161</v>
      </c>
      <c r="C4567" s="3">
        <v>45178</v>
      </c>
      <c r="D4567" t="s">
        <v>18</v>
      </c>
      <c r="E4567">
        <v>150350</v>
      </c>
      <c r="F4567" t="s">
        <v>19</v>
      </c>
      <c r="G4567" t="s">
        <v>124</v>
      </c>
      <c r="H4567" t="s">
        <v>125</v>
      </c>
      <c r="I4567">
        <v>98105</v>
      </c>
      <c r="J4567" t="s">
        <v>22</v>
      </c>
      <c r="K4567" t="s">
        <v>23</v>
      </c>
      <c r="L4567" t="s">
        <v>45</v>
      </c>
      <c r="M4567" t="s">
        <v>46</v>
      </c>
      <c r="N4567" s="5">
        <v>17.45</v>
      </c>
      <c r="O4567" s="7">
        <v>5</v>
      </c>
      <c r="P4567" s="5">
        <v>12.45</v>
      </c>
      <c r="Q4567" s="5">
        <v>5</v>
      </c>
      <c r="R4567" s="22">
        <f>Tabla1[[#This Row],[Fecha de Envío]]-Tabla1[[#This Row],[Fecha de Orden]]</f>
        <v>17</v>
      </c>
      <c r="S4567" s="24">
        <f>YEAR(Tabla1[[#This Row],[Fecha de Orden]])</f>
        <v>2023</v>
      </c>
      <c r="T4567" t="str">
        <f>VLOOKUP(Tabla1[[#This Row],[Nombre del Producto]],Tabla2[[Nombre Producto]:[Costo Unitario]],2,FALSE)</f>
        <v>Lot's O' Nuts</v>
      </c>
      <c r="U4567" t="str">
        <f>VLOOKUP(Tabla1[[#This Row],[Fábrica]],Tabla3[],4,FALSE)</f>
        <v>Arizona</v>
      </c>
    </row>
    <row r="4568" spans="1:21" x14ac:dyDescent="0.25">
      <c r="A4568" t="s">
        <v>6413</v>
      </c>
      <c r="B4568" s="3">
        <v>45161</v>
      </c>
      <c r="C4568" s="3">
        <v>45178</v>
      </c>
      <c r="D4568" t="s">
        <v>18</v>
      </c>
      <c r="E4568">
        <v>150350</v>
      </c>
      <c r="F4568" t="s">
        <v>19</v>
      </c>
      <c r="G4568" t="s">
        <v>124</v>
      </c>
      <c r="H4568" t="s">
        <v>125</v>
      </c>
      <c r="I4568">
        <v>98105</v>
      </c>
      <c r="J4568" t="s">
        <v>22</v>
      </c>
      <c r="K4568" t="s">
        <v>23</v>
      </c>
      <c r="L4568" t="s">
        <v>24</v>
      </c>
      <c r="M4568" t="s">
        <v>25</v>
      </c>
      <c r="N4568" s="5">
        <v>18.75</v>
      </c>
      <c r="O4568" s="7">
        <v>5</v>
      </c>
      <c r="P4568" s="5">
        <v>12.25</v>
      </c>
      <c r="Q4568" s="5">
        <v>6.5</v>
      </c>
      <c r="R4568" s="22">
        <f>Tabla1[[#This Row],[Fecha de Envío]]-Tabla1[[#This Row],[Fecha de Orden]]</f>
        <v>17</v>
      </c>
      <c r="S4568" s="24">
        <f>YEAR(Tabla1[[#This Row],[Fecha de Orden]])</f>
        <v>2023</v>
      </c>
      <c r="T4568" t="str">
        <f>VLOOKUP(Tabla1[[#This Row],[Nombre del Producto]],Tabla2[[Nombre Producto]:[Costo Unitario]],2,FALSE)</f>
        <v>Wicked Choccy's</v>
      </c>
      <c r="U4568" t="str">
        <f>VLOOKUP(Tabla1[[#This Row],[Fábrica]],Tabla3[],4,FALSE)</f>
        <v>Georgia</v>
      </c>
    </row>
    <row r="4569" spans="1:21" x14ac:dyDescent="0.25">
      <c r="A4569" t="s">
        <v>6414</v>
      </c>
      <c r="B4569" s="3">
        <v>45161</v>
      </c>
      <c r="C4569" s="3">
        <v>45178</v>
      </c>
      <c r="D4569" t="s">
        <v>18</v>
      </c>
      <c r="E4569">
        <v>150350</v>
      </c>
      <c r="F4569" t="s">
        <v>19</v>
      </c>
      <c r="G4569" t="s">
        <v>124</v>
      </c>
      <c r="H4569" t="s">
        <v>125</v>
      </c>
      <c r="I4569">
        <v>98105</v>
      </c>
      <c r="J4569" t="s">
        <v>22</v>
      </c>
      <c r="K4569" t="s">
        <v>23</v>
      </c>
      <c r="L4569" t="s">
        <v>27</v>
      </c>
      <c r="M4569" t="s">
        <v>28</v>
      </c>
      <c r="N4569" s="5">
        <v>21.6</v>
      </c>
      <c r="O4569" s="7">
        <v>6</v>
      </c>
      <c r="P4569" s="5">
        <v>15</v>
      </c>
      <c r="Q4569" s="5">
        <v>6.6</v>
      </c>
      <c r="R4569" s="22">
        <f>Tabla1[[#This Row],[Fecha de Envío]]-Tabla1[[#This Row],[Fecha de Orden]]</f>
        <v>17</v>
      </c>
      <c r="S4569" s="24">
        <f>YEAR(Tabla1[[#This Row],[Fecha de Orden]])</f>
        <v>2023</v>
      </c>
      <c r="T4569" t="str">
        <f>VLOOKUP(Tabla1[[#This Row],[Nombre del Producto]],Tabla2[[Nombre Producto]:[Costo Unitario]],2,FALSE)</f>
        <v>Lot's O' Nuts</v>
      </c>
      <c r="U4569" t="str">
        <f>VLOOKUP(Tabla1[[#This Row],[Fábrica]],Tabla3[],4,FALSE)</f>
        <v>Arizona</v>
      </c>
    </row>
    <row r="4570" spans="1:21" x14ac:dyDescent="0.25">
      <c r="A4570" t="s">
        <v>91</v>
      </c>
      <c r="B4570" s="3">
        <v>45164</v>
      </c>
      <c r="C4570" s="3">
        <v>45181</v>
      </c>
      <c r="D4570" t="s">
        <v>18</v>
      </c>
      <c r="E4570">
        <v>114601</v>
      </c>
      <c r="F4570" t="s">
        <v>19</v>
      </c>
      <c r="G4570" t="s">
        <v>92</v>
      </c>
      <c r="H4570" t="s">
        <v>93</v>
      </c>
      <c r="I4570">
        <v>48234</v>
      </c>
      <c r="J4570" t="s">
        <v>22</v>
      </c>
      <c r="K4570" t="s">
        <v>43</v>
      </c>
      <c r="L4570" t="s">
        <v>27</v>
      </c>
      <c r="M4570" t="s">
        <v>28</v>
      </c>
      <c r="N4570" s="5">
        <v>14.4</v>
      </c>
      <c r="O4570" s="7">
        <v>4</v>
      </c>
      <c r="P4570" s="5">
        <v>10</v>
      </c>
      <c r="Q4570" s="5">
        <v>4.4000000000000004</v>
      </c>
      <c r="R4570" s="22">
        <f>Tabla1[[#This Row],[Fecha de Envío]]-Tabla1[[#This Row],[Fecha de Orden]]</f>
        <v>17</v>
      </c>
      <c r="S4570" s="24">
        <f>YEAR(Tabla1[[#This Row],[Fecha de Orden]])</f>
        <v>2023</v>
      </c>
      <c r="T4570" t="str">
        <f>VLOOKUP(Tabla1[[#This Row],[Nombre del Producto]],Tabla2[[Nombre Producto]:[Costo Unitario]],2,FALSE)</f>
        <v>Lot's O' Nuts</v>
      </c>
      <c r="U4570" t="str">
        <f>VLOOKUP(Tabla1[[#This Row],[Fábrica]],Tabla3[],4,FALSE)</f>
        <v>Arizona</v>
      </c>
    </row>
    <row r="4571" spans="1:21" x14ac:dyDescent="0.25">
      <c r="A4571" t="s">
        <v>94</v>
      </c>
      <c r="B4571" s="3">
        <v>45164</v>
      </c>
      <c r="C4571" s="3">
        <v>45181</v>
      </c>
      <c r="D4571" t="s">
        <v>18</v>
      </c>
      <c r="E4571">
        <v>114601</v>
      </c>
      <c r="F4571" t="s">
        <v>19</v>
      </c>
      <c r="G4571" t="s">
        <v>92</v>
      </c>
      <c r="H4571" t="s">
        <v>93</v>
      </c>
      <c r="I4571">
        <v>48234</v>
      </c>
      <c r="J4571" t="s">
        <v>22</v>
      </c>
      <c r="K4571" t="s">
        <v>43</v>
      </c>
      <c r="L4571" t="s">
        <v>24</v>
      </c>
      <c r="M4571" t="s">
        <v>25</v>
      </c>
      <c r="N4571" s="5">
        <v>7.5</v>
      </c>
      <c r="O4571" s="7">
        <v>2</v>
      </c>
      <c r="P4571" s="5">
        <v>4.9000000000000004</v>
      </c>
      <c r="Q4571" s="5">
        <v>2.6</v>
      </c>
      <c r="R4571" s="22">
        <f>Tabla1[[#This Row],[Fecha de Envío]]-Tabla1[[#This Row],[Fecha de Orden]]</f>
        <v>17</v>
      </c>
      <c r="S4571" s="24">
        <f>YEAR(Tabla1[[#This Row],[Fecha de Orden]])</f>
        <v>2023</v>
      </c>
      <c r="T4571" t="str">
        <f>VLOOKUP(Tabla1[[#This Row],[Nombre del Producto]],Tabla2[[Nombre Producto]:[Costo Unitario]],2,FALSE)</f>
        <v>Wicked Choccy's</v>
      </c>
      <c r="U4571" t="str">
        <f>VLOOKUP(Tabla1[[#This Row],[Fábrica]],Tabla3[],4,FALSE)</f>
        <v>Georgia</v>
      </c>
    </row>
    <row r="4572" spans="1:21" x14ac:dyDescent="0.25">
      <c r="A4572" t="s">
        <v>95</v>
      </c>
      <c r="B4572" s="3">
        <v>45164</v>
      </c>
      <c r="C4572" s="3">
        <v>45181</v>
      </c>
      <c r="D4572" t="s">
        <v>18</v>
      </c>
      <c r="E4572">
        <v>114601</v>
      </c>
      <c r="F4572" t="s">
        <v>19</v>
      </c>
      <c r="G4572" t="s">
        <v>92</v>
      </c>
      <c r="H4572" t="s">
        <v>93</v>
      </c>
      <c r="I4572">
        <v>48234</v>
      </c>
      <c r="J4572" t="s">
        <v>22</v>
      </c>
      <c r="K4572" t="s">
        <v>43</v>
      </c>
      <c r="L4572" t="s">
        <v>45</v>
      </c>
      <c r="M4572" t="s">
        <v>46</v>
      </c>
      <c r="N4572" s="5">
        <v>10.47</v>
      </c>
      <c r="O4572" s="7">
        <v>3</v>
      </c>
      <c r="P4572" s="5">
        <v>7.47</v>
      </c>
      <c r="Q4572" s="5">
        <v>3</v>
      </c>
      <c r="R4572" s="22">
        <f>Tabla1[[#This Row],[Fecha de Envío]]-Tabla1[[#This Row],[Fecha de Orden]]</f>
        <v>17</v>
      </c>
      <c r="S4572" s="24">
        <f>YEAR(Tabla1[[#This Row],[Fecha de Orden]])</f>
        <v>2023</v>
      </c>
      <c r="T4572" t="str">
        <f>VLOOKUP(Tabla1[[#This Row],[Nombre del Producto]],Tabla2[[Nombre Producto]:[Costo Unitario]],2,FALSE)</f>
        <v>Lot's O' Nuts</v>
      </c>
      <c r="U4572" t="str">
        <f>VLOOKUP(Tabla1[[#This Row],[Fábrica]],Tabla3[],4,FALSE)</f>
        <v>Arizona</v>
      </c>
    </row>
    <row r="4573" spans="1:21" x14ac:dyDescent="0.25">
      <c r="A4573" t="s">
        <v>1686</v>
      </c>
      <c r="B4573" s="3">
        <v>45164</v>
      </c>
      <c r="C4573" s="3">
        <v>45177</v>
      </c>
      <c r="D4573" t="s">
        <v>71</v>
      </c>
      <c r="E4573">
        <v>148201</v>
      </c>
      <c r="F4573" t="s">
        <v>19</v>
      </c>
      <c r="G4573" t="s">
        <v>124</v>
      </c>
      <c r="H4573" t="s">
        <v>125</v>
      </c>
      <c r="I4573">
        <v>98103</v>
      </c>
      <c r="J4573" t="s">
        <v>22</v>
      </c>
      <c r="K4573" t="s">
        <v>23</v>
      </c>
      <c r="L4573" t="s">
        <v>36</v>
      </c>
      <c r="M4573" t="s">
        <v>37</v>
      </c>
      <c r="N4573" s="5">
        <v>3.25</v>
      </c>
      <c r="O4573" s="7">
        <v>1</v>
      </c>
      <c r="P4573" s="5">
        <v>2.11</v>
      </c>
      <c r="Q4573" s="5">
        <v>1.1399999999999999</v>
      </c>
      <c r="R4573" s="22">
        <f>Tabla1[[#This Row],[Fecha de Envío]]-Tabla1[[#This Row],[Fecha de Orden]]</f>
        <v>13</v>
      </c>
      <c r="S4573" s="24">
        <f>YEAR(Tabla1[[#This Row],[Fecha de Orden]])</f>
        <v>2023</v>
      </c>
      <c r="T4573" t="str">
        <f>VLOOKUP(Tabla1[[#This Row],[Nombre del Producto]],Tabla2[[Nombre Producto]:[Costo Unitario]],2,FALSE)</f>
        <v>Wicked Choccy's</v>
      </c>
      <c r="U4573" t="str">
        <f>VLOOKUP(Tabla1[[#This Row],[Fábrica]],Tabla3[],4,FALSE)</f>
        <v>Georgia</v>
      </c>
    </row>
    <row r="4574" spans="1:21" x14ac:dyDescent="0.25">
      <c r="A4574" t="s">
        <v>2584</v>
      </c>
      <c r="B4574" s="3">
        <v>45164</v>
      </c>
      <c r="C4574" s="3">
        <v>45177</v>
      </c>
      <c r="D4574" t="s">
        <v>39</v>
      </c>
      <c r="E4574">
        <v>128594</v>
      </c>
      <c r="F4574" t="s">
        <v>19</v>
      </c>
      <c r="G4574" t="s">
        <v>120</v>
      </c>
      <c r="H4574" t="s">
        <v>21</v>
      </c>
      <c r="I4574">
        <v>92037</v>
      </c>
      <c r="J4574" t="s">
        <v>22</v>
      </c>
      <c r="K4574" t="s">
        <v>23</v>
      </c>
      <c r="L4574" t="s">
        <v>45</v>
      </c>
      <c r="M4574" t="s">
        <v>46</v>
      </c>
      <c r="N4574" s="5">
        <v>13.96</v>
      </c>
      <c r="O4574" s="7">
        <v>4</v>
      </c>
      <c r="P4574" s="5">
        <v>9.9600000000000009</v>
      </c>
      <c r="Q4574" s="5">
        <v>4</v>
      </c>
      <c r="R4574" s="22">
        <f>Tabla1[[#This Row],[Fecha de Envío]]-Tabla1[[#This Row],[Fecha de Orden]]</f>
        <v>13</v>
      </c>
      <c r="S4574" s="24">
        <f>YEAR(Tabla1[[#This Row],[Fecha de Orden]])</f>
        <v>2023</v>
      </c>
      <c r="T4574" t="str">
        <f>VLOOKUP(Tabla1[[#This Row],[Nombre del Producto]],Tabla2[[Nombre Producto]:[Costo Unitario]],2,FALSE)</f>
        <v>Lot's O' Nuts</v>
      </c>
      <c r="U4574" t="str">
        <f>VLOOKUP(Tabla1[[#This Row],[Fábrica]],Tabla3[],4,FALSE)</f>
        <v>Arizona</v>
      </c>
    </row>
    <row r="4575" spans="1:21" x14ac:dyDescent="0.25">
      <c r="A4575" t="s">
        <v>2937</v>
      </c>
      <c r="B4575" s="3">
        <v>45164</v>
      </c>
      <c r="C4575" s="3">
        <v>45179</v>
      </c>
      <c r="D4575" t="s">
        <v>18</v>
      </c>
      <c r="E4575">
        <v>127425</v>
      </c>
      <c r="F4575" t="s">
        <v>19</v>
      </c>
      <c r="G4575" t="s">
        <v>30</v>
      </c>
      <c r="H4575" t="s">
        <v>31</v>
      </c>
      <c r="I4575">
        <v>10035</v>
      </c>
      <c r="J4575" t="s">
        <v>22</v>
      </c>
      <c r="K4575" t="s">
        <v>32</v>
      </c>
      <c r="L4575" t="s">
        <v>27</v>
      </c>
      <c r="M4575" t="s">
        <v>28</v>
      </c>
      <c r="N4575" s="5">
        <v>18</v>
      </c>
      <c r="O4575" s="7">
        <v>5</v>
      </c>
      <c r="P4575" s="5">
        <v>12.5</v>
      </c>
      <c r="Q4575" s="5">
        <v>5.5</v>
      </c>
      <c r="R4575" s="22">
        <f>Tabla1[[#This Row],[Fecha de Envío]]-Tabla1[[#This Row],[Fecha de Orden]]</f>
        <v>15</v>
      </c>
      <c r="S4575" s="24">
        <f>YEAR(Tabla1[[#This Row],[Fecha de Orden]])</f>
        <v>2023</v>
      </c>
      <c r="T4575" t="str">
        <f>VLOOKUP(Tabla1[[#This Row],[Nombre del Producto]],Tabla2[[Nombre Producto]:[Costo Unitario]],2,FALSE)</f>
        <v>Lot's O' Nuts</v>
      </c>
      <c r="U4575" t="str">
        <f>VLOOKUP(Tabla1[[#This Row],[Fábrica]],Tabla3[],4,FALSE)</f>
        <v>Arizona</v>
      </c>
    </row>
    <row r="4576" spans="1:21" x14ac:dyDescent="0.25">
      <c r="A4576" t="s">
        <v>2938</v>
      </c>
      <c r="B4576" s="3">
        <v>45164</v>
      </c>
      <c r="C4576" s="3">
        <v>45179</v>
      </c>
      <c r="D4576" t="s">
        <v>18</v>
      </c>
      <c r="E4576">
        <v>127425</v>
      </c>
      <c r="F4576" t="s">
        <v>19</v>
      </c>
      <c r="G4576" t="s">
        <v>30</v>
      </c>
      <c r="H4576" t="s">
        <v>31</v>
      </c>
      <c r="I4576">
        <v>10035</v>
      </c>
      <c r="J4576" t="s">
        <v>22</v>
      </c>
      <c r="K4576" t="s">
        <v>32</v>
      </c>
      <c r="L4576" t="s">
        <v>24</v>
      </c>
      <c r="M4576" t="s">
        <v>25</v>
      </c>
      <c r="N4576" s="5">
        <v>22.5</v>
      </c>
      <c r="O4576" s="7">
        <v>6</v>
      </c>
      <c r="P4576" s="5">
        <v>14.7</v>
      </c>
      <c r="Q4576" s="5">
        <v>7.8</v>
      </c>
      <c r="R4576" s="22">
        <f>Tabla1[[#This Row],[Fecha de Envío]]-Tabla1[[#This Row],[Fecha de Orden]]</f>
        <v>15</v>
      </c>
      <c r="S4576" s="24">
        <f>YEAR(Tabla1[[#This Row],[Fecha de Orden]])</f>
        <v>2023</v>
      </c>
      <c r="T4576" t="str">
        <f>VLOOKUP(Tabla1[[#This Row],[Nombre del Producto]],Tabla2[[Nombre Producto]:[Costo Unitario]],2,FALSE)</f>
        <v>Wicked Choccy's</v>
      </c>
      <c r="U4576" t="str">
        <f>VLOOKUP(Tabla1[[#This Row],[Fábrica]],Tabla3[],4,FALSE)</f>
        <v>Georgia</v>
      </c>
    </row>
    <row r="4577" spans="1:21" x14ac:dyDescent="0.25">
      <c r="A4577" t="s">
        <v>5093</v>
      </c>
      <c r="B4577" s="3">
        <v>45164</v>
      </c>
      <c r="C4577" s="3">
        <v>45179</v>
      </c>
      <c r="D4577" t="s">
        <v>18</v>
      </c>
      <c r="E4577">
        <v>102141</v>
      </c>
      <c r="F4577" t="s">
        <v>19</v>
      </c>
      <c r="G4577" t="s">
        <v>30</v>
      </c>
      <c r="H4577" t="s">
        <v>31</v>
      </c>
      <c r="I4577">
        <v>10024</v>
      </c>
      <c r="J4577" t="s">
        <v>22</v>
      </c>
      <c r="K4577" t="s">
        <v>32</v>
      </c>
      <c r="L4577" t="s">
        <v>33</v>
      </c>
      <c r="M4577" t="s">
        <v>34</v>
      </c>
      <c r="N4577" s="5">
        <v>28.8</v>
      </c>
      <c r="O4577" s="7">
        <v>8</v>
      </c>
      <c r="P4577" s="5">
        <v>19.2</v>
      </c>
      <c r="Q4577" s="5">
        <v>9.6</v>
      </c>
      <c r="R4577" s="22">
        <f>Tabla1[[#This Row],[Fecha de Envío]]-Tabla1[[#This Row],[Fecha de Orden]]</f>
        <v>15</v>
      </c>
      <c r="S4577" s="24">
        <f>YEAR(Tabla1[[#This Row],[Fecha de Orden]])</f>
        <v>2023</v>
      </c>
      <c r="T4577" t="str">
        <f>VLOOKUP(Tabla1[[#This Row],[Nombre del Producto]],Tabla2[[Nombre Producto]:[Costo Unitario]],2,FALSE)</f>
        <v>Lot's O' Nuts</v>
      </c>
      <c r="U4577" t="str">
        <f>VLOOKUP(Tabla1[[#This Row],[Fábrica]],Tabla3[],4,FALSE)</f>
        <v>Arizona</v>
      </c>
    </row>
    <row r="4578" spans="1:21" x14ac:dyDescent="0.25">
      <c r="A4578" t="s">
        <v>5476</v>
      </c>
      <c r="B4578" s="3">
        <v>45164</v>
      </c>
      <c r="C4578" s="3">
        <v>45176</v>
      </c>
      <c r="D4578" t="s">
        <v>39</v>
      </c>
      <c r="E4578">
        <v>152289</v>
      </c>
      <c r="F4578" t="s">
        <v>19</v>
      </c>
      <c r="G4578" t="s">
        <v>757</v>
      </c>
      <c r="H4578" t="s">
        <v>42</v>
      </c>
      <c r="I4578">
        <v>77506</v>
      </c>
      <c r="J4578" t="s">
        <v>22</v>
      </c>
      <c r="K4578" t="s">
        <v>43</v>
      </c>
      <c r="L4578" t="s">
        <v>27</v>
      </c>
      <c r="M4578" t="s">
        <v>28</v>
      </c>
      <c r="N4578" s="5">
        <v>21.6</v>
      </c>
      <c r="O4578" s="7">
        <v>6</v>
      </c>
      <c r="P4578" s="5">
        <v>15</v>
      </c>
      <c r="Q4578" s="5">
        <v>6.6</v>
      </c>
      <c r="R4578" s="22">
        <f>Tabla1[[#This Row],[Fecha de Envío]]-Tabla1[[#This Row],[Fecha de Orden]]</f>
        <v>12</v>
      </c>
      <c r="S4578" s="24">
        <f>YEAR(Tabla1[[#This Row],[Fecha de Orden]])</f>
        <v>2023</v>
      </c>
      <c r="T4578" t="str">
        <f>VLOOKUP(Tabla1[[#This Row],[Nombre del Producto]],Tabla2[[Nombre Producto]:[Costo Unitario]],2,FALSE)</f>
        <v>Lot's O' Nuts</v>
      </c>
      <c r="U4578" t="str">
        <f>VLOOKUP(Tabla1[[#This Row],[Fábrica]],Tabla3[],4,FALSE)</f>
        <v>Arizona</v>
      </c>
    </row>
    <row r="4579" spans="1:21" x14ac:dyDescent="0.25">
      <c r="A4579" t="s">
        <v>5477</v>
      </c>
      <c r="B4579" s="3">
        <v>45164</v>
      </c>
      <c r="C4579" s="3">
        <v>45176</v>
      </c>
      <c r="D4579" t="s">
        <v>39</v>
      </c>
      <c r="E4579">
        <v>152289</v>
      </c>
      <c r="F4579" t="s">
        <v>19</v>
      </c>
      <c r="G4579" t="s">
        <v>757</v>
      </c>
      <c r="H4579" t="s">
        <v>42</v>
      </c>
      <c r="I4579">
        <v>77506</v>
      </c>
      <c r="J4579" t="s">
        <v>22</v>
      </c>
      <c r="K4579" t="s">
        <v>43</v>
      </c>
      <c r="L4579" t="s">
        <v>45</v>
      </c>
      <c r="M4579" t="s">
        <v>46</v>
      </c>
      <c r="N4579" s="5">
        <v>6.98</v>
      </c>
      <c r="O4579" s="7">
        <v>2</v>
      </c>
      <c r="P4579" s="5">
        <v>4.9800000000000004</v>
      </c>
      <c r="Q4579" s="5">
        <v>2</v>
      </c>
      <c r="R4579" s="22">
        <f>Tabla1[[#This Row],[Fecha de Envío]]-Tabla1[[#This Row],[Fecha de Orden]]</f>
        <v>12</v>
      </c>
      <c r="S4579" s="24">
        <f>YEAR(Tabla1[[#This Row],[Fecha de Orden]])</f>
        <v>2023</v>
      </c>
      <c r="T4579" t="str">
        <f>VLOOKUP(Tabla1[[#This Row],[Nombre del Producto]],Tabla2[[Nombre Producto]:[Costo Unitario]],2,FALSE)</f>
        <v>Lot's O' Nuts</v>
      </c>
      <c r="U4579" t="str">
        <f>VLOOKUP(Tabla1[[#This Row],[Fábrica]],Tabla3[],4,FALSE)</f>
        <v>Arizona</v>
      </c>
    </row>
    <row r="4580" spans="1:21" x14ac:dyDescent="0.25">
      <c r="A4580" t="s">
        <v>7525</v>
      </c>
      <c r="B4580" s="3">
        <v>45164</v>
      </c>
      <c r="C4580" s="3">
        <v>45175</v>
      </c>
      <c r="D4580" t="s">
        <v>39</v>
      </c>
      <c r="E4580">
        <v>105585</v>
      </c>
      <c r="F4580" t="s">
        <v>19</v>
      </c>
      <c r="G4580" t="s">
        <v>2241</v>
      </c>
      <c r="H4580" t="s">
        <v>21</v>
      </c>
      <c r="I4580">
        <v>95123</v>
      </c>
      <c r="J4580" t="s">
        <v>22</v>
      </c>
      <c r="K4580" t="s">
        <v>23</v>
      </c>
      <c r="L4580" t="s">
        <v>45</v>
      </c>
      <c r="M4580" t="s">
        <v>46</v>
      </c>
      <c r="N4580" s="5">
        <v>10.47</v>
      </c>
      <c r="O4580" s="7">
        <v>3</v>
      </c>
      <c r="P4580" s="5">
        <v>7.47</v>
      </c>
      <c r="Q4580" s="5">
        <v>3</v>
      </c>
      <c r="R4580" s="22">
        <f>Tabla1[[#This Row],[Fecha de Envío]]-Tabla1[[#This Row],[Fecha de Orden]]</f>
        <v>11</v>
      </c>
      <c r="S4580" s="24">
        <f>YEAR(Tabla1[[#This Row],[Fecha de Orden]])</f>
        <v>2023</v>
      </c>
      <c r="T4580" t="str">
        <f>VLOOKUP(Tabla1[[#This Row],[Nombre del Producto]],Tabla2[[Nombre Producto]:[Costo Unitario]],2,FALSE)</f>
        <v>Lot's O' Nuts</v>
      </c>
      <c r="U4580" t="str">
        <f>VLOOKUP(Tabla1[[#This Row],[Fábrica]],Tabla3[],4,FALSE)</f>
        <v>Arizona</v>
      </c>
    </row>
    <row r="4581" spans="1:21" x14ac:dyDescent="0.25">
      <c r="A4581" t="s">
        <v>7526</v>
      </c>
      <c r="B4581" s="3">
        <v>45164</v>
      </c>
      <c r="C4581" s="3">
        <v>45175</v>
      </c>
      <c r="D4581" t="s">
        <v>39</v>
      </c>
      <c r="E4581">
        <v>105585</v>
      </c>
      <c r="F4581" t="s">
        <v>19</v>
      </c>
      <c r="G4581" t="s">
        <v>2241</v>
      </c>
      <c r="H4581" t="s">
        <v>21</v>
      </c>
      <c r="I4581">
        <v>95123</v>
      </c>
      <c r="J4581" t="s">
        <v>22</v>
      </c>
      <c r="K4581" t="s">
        <v>23</v>
      </c>
      <c r="L4581" t="s">
        <v>27</v>
      </c>
      <c r="M4581" t="s">
        <v>28</v>
      </c>
      <c r="N4581" s="5">
        <v>18</v>
      </c>
      <c r="O4581" s="7">
        <v>5</v>
      </c>
      <c r="P4581" s="5">
        <v>12.5</v>
      </c>
      <c r="Q4581" s="5">
        <v>5.5</v>
      </c>
      <c r="R4581" s="22">
        <f>Tabla1[[#This Row],[Fecha de Envío]]-Tabla1[[#This Row],[Fecha de Orden]]</f>
        <v>11</v>
      </c>
      <c r="S4581" s="24">
        <f>YEAR(Tabla1[[#This Row],[Fecha de Orden]])</f>
        <v>2023</v>
      </c>
      <c r="T4581" t="str">
        <f>VLOOKUP(Tabla1[[#This Row],[Nombre del Producto]],Tabla2[[Nombre Producto]:[Costo Unitario]],2,FALSE)</f>
        <v>Lot's O' Nuts</v>
      </c>
      <c r="U4581" t="str">
        <f>VLOOKUP(Tabla1[[#This Row],[Fábrica]],Tabla3[],4,FALSE)</f>
        <v>Arizona</v>
      </c>
    </row>
    <row r="4582" spans="1:21" x14ac:dyDescent="0.25">
      <c r="A4582" t="s">
        <v>8392</v>
      </c>
      <c r="B4582" s="3">
        <v>45164</v>
      </c>
      <c r="C4582" s="3">
        <v>45178</v>
      </c>
      <c r="D4582" t="s">
        <v>18</v>
      </c>
      <c r="E4582">
        <v>163538</v>
      </c>
      <c r="F4582" t="s">
        <v>19</v>
      </c>
      <c r="G4582" t="s">
        <v>347</v>
      </c>
      <c r="H4582" t="s">
        <v>410</v>
      </c>
      <c r="I4582">
        <v>53132</v>
      </c>
      <c r="J4582" t="s">
        <v>22</v>
      </c>
      <c r="K4582" t="s">
        <v>43</v>
      </c>
      <c r="L4582" t="s">
        <v>36</v>
      </c>
      <c r="M4582" t="s">
        <v>37</v>
      </c>
      <c r="N4582" s="5">
        <v>9.75</v>
      </c>
      <c r="O4582" s="7">
        <v>3</v>
      </c>
      <c r="P4582" s="5">
        <v>6.33</v>
      </c>
      <c r="Q4582" s="5">
        <v>3.42</v>
      </c>
      <c r="R4582" s="22">
        <f>Tabla1[[#This Row],[Fecha de Envío]]-Tabla1[[#This Row],[Fecha de Orden]]</f>
        <v>14</v>
      </c>
      <c r="S4582" s="24">
        <f>YEAR(Tabla1[[#This Row],[Fecha de Orden]])</f>
        <v>2023</v>
      </c>
      <c r="T4582" t="str">
        <f>VLOOKUP(Tabla1[[#This Row],[Nombre del Producto]],Tabla2[[Nombre Producto]:[Costo Unitario]],2,FALSE)</f>
        <v>Wicked Choccy's</v>
      </c>
      <c r="U4582" t="str">
        <f>VLOOKUP(Tabla1[[#This Row],[Fábrica]],Tabla3[],4,FALSE)</f>
        <v>Georgia</v>
      </c>
    </row>
    <row r="4583" spans="1:21" x14ac:dyDescent="0.25">
      <c r="A4583" t="s">
        <v>8482</v>
      </c>
      <c r="B4583" s="3">
        <v>45164</v>
      </c>
      <c r="C4583" s="3">
        <v>45176</v>
      </c>
      <c r="D4583" t="s">
        <v>39</v>
      </c>
      <c r="E4583">
        <v>160598</v>
      </c>
      <c r="F4583" t="s">
        <v>19</v>
      </c>
      <c r="G4583" t="s">
        <v>529</v>
      </c>
      <c r="H4583" t="s">
        <v>255</v>
      </c>
      <c r="I4583">
        <v>33142</v>
      </c>
      <c r="J4583" t="s">
        <v>22</v>
      </c>
      <c r="K4583" t="s">
        <v>66</v>
      </c>
      <c r="L4583" t="s">
        <v>24</v>
      </c>
      <c r="M4583" t="s">
        <v>25</v>
      </c>
      <c r="N4583" s="5">
        <v>3.75</v>
      </c>
      <c r="O4583" s="7">
        <v>1</v>
      </c>
      <c r="P4583" s="5">
        <v>2.4500000000000002</v>
      </c>
      <c r="Q4583" s="5">
        <v>1.3</v>
      </c>
      <c r="R4583" s="22">
        <f>Tabla1[[#This Row],[Fecha de Envío]]-Tabla1[[#This Row],[Fecha de Orden]]</f>
        <v>12</v>
      </c>
      <c r="S4583" s="24">
        <f>YEAR(Tabla1[[#This Row],[Fecha de Orden]])</f>
        <v>2023</v>
      </c>
      <c r="T4583" t="str">
        <f>VLOOKUP(Tabla1[[#This Row],[Nombre del Producto]],Tabla2[[Nombre Producto]:[Costo Unitario]],2,FALSE)</f>
        <v>Wicked Choccy's</v>
      </c>
      <c r="U4583" t="str">
        <f>VLOOKUP(Tabla1[[#This Row],[Fábrica]],Tabla3[],4,FALSE)</f>
        <v>Georgia</v>
      </c>
    </row>
    <row r="4584" spans="1:21" x14ac:dyDescent="0.25">
      <c r="A4584" t="s">
        <v>8908</v>
      </c>
      <c r="B4584" s="3">
        <v>45164</v>
      </c>
      <c r="C4584" s="3">
        <v>45176</v>
      </c>
      <c r="D4584" t="s">
        <v>71</v>
      </c>
      <c r="E4584">
        <v>100405</v>
      </c>
      <c r="F4584" t="s">
        <v>19</v>
      </c>
      <c r="G4584" t="s">
        <v>53</v>
      </c>
      <c r="H4584" t="s">
        <v>21</v>
      </c>
      <c r="I4584">
        <v>90045</v>
      </c>
      <c r="J4584" t="s">
        <v>22</v>
      </c>
      <c r="K4584" t="s">
        <v>23</v>
      </c>
      <c r="L4584" t="s">
        <v>27</v>
      </c>
      <c r="M4584" t="s">
        <v>28</v>
      </c>
      <c r="N4584" s="5">
        <v>7.2</v>
      </c>
      <c r="O4584" s="7">
        <v>2</v>
      </c>
      <c r="P4584" s="5">
        <v>5</v>
      </c>
      <c r="Q4584" s="5">
        <v>2.2000000000000002</v>
      </c>
      <c r="R4584" s="22">
        <f>Tabla1[[#This Row],[Fecha de Envío]]-Tabla1[[#This Row],[Fecha de Orden]]</f>
        <v>12</v>
      </c>
      <c r="S4584" s="24">
        <f>YEAR(Tabla1[[#This Row],[Fecha de Orden]])</f>
        <v>2023</v>
      </c>
      <c r="T4584" t="str">
        <f>VLOOKUP(Tabla1[[#This Row],[Nombre del Producto]],Tabla2[[Nombre Producto]:[Costo Unitario]],2,FALSE)</f>
        <v>Lot's O' Nuts</v>
      </c>
      <c r="U4584" t="str">
        <f>VLOOKUP(Tabla1[[#This Row],[Fábrica]],Tabla3[],4,FALSE)</f>
        <v>Arizona</v>
      </c>
    </row>
    <row r="4585" spans="1:21" x14ac:dyDescent="0.25">
      <c r="A4585" t="s">
        <v>9057</v>
      </c>
      <c r="B4585" s="3">
        <v>45164</v>
      </c>
      <c r="C4585" s="3">
        <v>45181</v>
      </c>
      <c r="D4585" t="s">
        <v>18</v>
      </c>
      <c r="E4585">
        <v>132094</v>
      </c>
      <c r="F4585" t="s">
        <v>19</v>
      </c>
      <c r="G4585" t="s">
        <v>144</v>
      </c>
      <c r="H4585" t="s">
        <v>101</v>
      </c>
      <c r="I4585">
        <v>19140</v>
      </c>
      <c r="J4585" t="s">
        <v>148</v>
      </c>
      <c r="K4585" t="s">
        <v>32</v>
      </c>
      <c r="L4585" t="s">
        <v>445</v>
      </c>
      <c r="M4585" t="s">
        <v>446</v>
      </c>
      <c r="N4585" s="5">
        <v>9.75</v>
      </c>
      <c r="O4585" s="7">
        <v>3</v>
      </c>
      <c r="P4585" s="5">
        <v>0.75</v>
      </c>
      <c r="Q4585" s="5">
        <v>9</v>
      </c>
      <c r="R4585" s="22">
        <f>Tabla1[[#This Row],[Fecha de Envío]]-Tabla1[[#This Row],[Fecha de Orden]]</f>
        <v>17</v>
      </c>
      <c r="S4585" s="24">
        <f>YEAR(Tabla1[[#This Row],[Fecha de Orden]])</f>
        <v>2023</v>
      </c>
      <c r="T4585" t="str">
        <f>VLOOKUP(Tabla1[[#This Row],[Nombre del Producto]],Tabla2[[Nombre Producto]:[Costo Unitario]],2,FALSE)</f>
        <v>The Other Factory</v>
      </c>
      <c r="U4585" t="str">
        <f>VLOOKUP(Tabla1[[#This Row],[Fábrica]],Tabla3[],4,FALSE)</f>
        <v>Tennessee</v>
      </c>
    </row>
    <row r="4586" spans="1:21" x14ac:dyDescent="0.25">
      <c r="A4586" t="s">
        <v>9058</v>
      </c>
      <c r="B4586" s="3">
        <v>45164</v>
      </c>
      <c r="C4586" s="3">
        <v>45181</v>
      </c>
      <c r="D4586" t="s">
        <v>18</v>
      </c>
      <c r="E4586">
        <v>132094</v>
      </c>
      <c r="F4586" t="s">
        <v>19</v>
      </c>
      <c r="G4586" t="s">
        <v>144</v>
      </c>
      <c r="H4586" t="s">
        <v>101</v>
      </c>
      <c r="I4586">
        <v>19140</v>
      </c>
      <c r="J4586" t="s">
        <v>22</v>
      </c>
      <c r="K4586" t="s">
        <v>32</v>
      </c>
      <c r="L4586" t="s">
        <v>45</v>
      </c>
      <c r="M4586" t="s">
        <v>46</v>
      </c>
      <c r="N4586" s="5">
        <v>6.98</v>
      </c>
      <c r="O4586" s="7">
        <v>2</v>
      </c>
      <c r="P4586" s="5">
        <v>4.9800000000000004</v>
      </c>
      <c r="Q4586" s="5">
        <v>2</v>
      </c>
      <c r="R4586" s="22">
        <f>Tabla1[[#This Row],[Fecha de Envío]]-Tabla1[[#This Row],[Fecha de Orden]]</f>
        <v>17</v>
      </c>
      <c r="S4586" s="24">
        <f>YEAR(Tabla1[[#This Row],[Fecha de Orden]])</f>
        <v>2023</v>
      </c>
      <c r="T4586" t="str">
        <f>VLOOKUP(Tabla1[[#This Row],[Nombre del Producto]],Tabla2[[Nombre Producto]:[Costo Unitario]],2,FALSE)</f>
        <v>Lot's O' Nuts</v>
      </c>
      <c r="U4586" t="str">
        <f>VLOOKUP(Tabla1[[#This Row],[Fábrica]],Tabla3[],4,FALSE)</f>
        <v>Arizona</v>
      </c>
    </row>
    <row r="4587" spans="1:21" x14ac:dyDescent="0.25">
      <c r="A4587" t="s">
        <v>9167</v>
      </c>
      <c r="B4587" s="3">
        <v>45164</v>
      </c>
      <c r="C4587" s="3">
        <v>45178</v>
      </c>
      <c r="D4587" t="s">
        <v>18</v>
      </c>
      <c r="E4587">
        <v>163174</v>
      </c>
      <c r="F4587" t="s">
        <v>19</v>
      </c>
      <c r="G4587" t="s">
        <v>4404</v>
      </c>
      <c r="H4587" t="s">
        <v>73</v>
      </c>
      <c r="I4587">
        <v>30605</v>
      </c>
      <c r="J4587" t="s">
        <v>22</v>
      </c>
      <c r="K4587" t="s">
        <v>66</v>
      </c>
      <c r="L4587" t="s">
        <v>33</v>
      </c>
      <c r="M4587" t="s">
        <v>34</v>
      </c>
      <c r="N4587" s="5">
        <v>10.8</v>
      </c>
      <c r="O4587" s="7">
        <v>3</v>
      </c>
      <c r="P4587" s="5">
        <v>7.2</v>
      </c>
      <c r="Q4587" s="5">
        <v>3.6</v>
      </c>
      <c r="R4587" s="22">
        <f>Tabla1[[#This Row],[Fecha de Envío]]-Tabla1[[#This Row],[Fecha de Orden]]</f>
        <v>14</v>
      </c>
      <c r="S4587" s="24">
        <f>YEAR(Tabla1[[#This Row],[Fecha de Orden]])</f>
        <v>2023</v>
      </c>
      <c r="T4587" t="str">
        <f>VLOOKUP(Tabla1[[#This Row],[Nombre del Producto]],Tabla2[[Nombre Producto]:[Costo Unitario]],2,FALSE)</f>
        <v>Lot's O' Nuts</v>
      </c>
      <c r="U4587" t="str">
        <f>VLOOKUP(Tabla1[[#This Row],[Fábrica]],Tabla3[],4,FALSE)</f>
        <v>Arizona</v>
      </c>
    </row>
    <row r="4588" spans="1:21" x14ac:dyDescent="0.25">
      <c r="A4588" t="s">
        <v>3302</v>
      </c>
      <c r="B4588" s="3">
        <v>45165</v>
      </c>
      <c r="C4588" s="3">
        <v>45181</v>
      </c>
      <c r="D4588" t="s">
        <v>18</v>
      </c>
      <c r="E4588">
        <v>116764</v>
      </c>
      <c r="F4588" t="s">
        <v>19</v>
      </c>
      <c r="G4588" t="s">
        <v>2216</v>
      </c>
      <c r="H4588" t="s">
        <v>255</v>
      </c>
      <c r="I4588">
        <v>33021</v>
      </c>
      <c r="J4588" t="s">
        <v>148</v>
      </c>
      <c r="K4588" t="s">
        <v>66</v>
      </c>
      <c r="L4588" t="s">
        <v>445</v>
      </c>
      <c r="M4588" t="s">
        <v>446</v>
      </c>
      <c r="N4588" s="5">
        <v>13</v>
      </c>
      <c r="O4588" s="7">
        <v>4</v>
      </c>
      <c r="P4588" s="5">
        <v>1</v>
      </c>
      <c r="Q4588" s="5">
        <v>12</v>
      </c>
      <c r="R4588" s="22">
        <f>Tabla1[[#This Row],[Fecha de Envío]]-Tabla1[[#This Row],[Fecha de Orden]]</f>
        <v>16</v>
      </c>
      <c r="S4588" s="24">
        <f>YEAR(Tabla1[[#This Row],[Fecha de Orden]])</f>
        <v>2023</v>
      </c>
      <c r="T4588" t="str">
        <f>VLOOKUP(Tabla1[[#This Row],[Nombre del Producto]],Tabla2[[Nombre Producto]:[Costo Unitario]],2,FALSE)</f>
        <v>The Other Factory</v>
      </c>
      <c r="U4588" t="str">
        <f>VLOOKUP(Tabla1[[#This Row],[Fábrica]],Tabla3[],4,FALSE)</f>
        <v>Tennessee</v>
      </c>
    </row>
    <row r="4589" spans="1:21" x14ac:dyDescent="0.25">
      <c r="A4589" t="s">
        <v>8410</v>
      </c>
      <c r="B4589" s="3">
        <v>45165</v>
      </c>
      <c r="C4589" s="3">
        <v>45180</v>
      </c>
      <c r="D4589" t="s">
        <v>18</v>
      </c>
      <c r="E4589">
        <v>146710</v>
      </c>
      <c r="F4589" t="s">
        <v>19</v>
      </c>
      <c r="G4589" t="s">
        <v>186</v>
      </c>
      <c r="H4589" t="s">
        <v>42</v>
      </c>
      <c r="I4589">
        <v>75220</v>
      </c>
      <c r="J4589" t="s">
        <v>22</v>
      </c>
      <c r="K4589" t="s">
        <v>43</v>
      </c>
      <c r="L4589" t="s">
        <v>24</v>
      </c>
      <c r="M4589" t="s">
        <v>25</v>
      </c>
      <c r="N4589" s="5">
        <v>3.75</v>
      </c>
      <c r="O4589" s="7">
        <v>1</v>
      </c>
      <c r="P4589" s="5">
        <v>2.4500000000000002</v>
      </c>
      <c r="Q4589" s="5">
        <v>1.3</v>
      </c>
      <c r="R4589" s="22">
        <f>Tabla1[[#This Row],[Fecha de Envío]]-Tabla1[[#This Row],[Fecha de Orden]]</f>
        <v>15</v>
      </c>
      <c r="S4589" s="24">
        <f>YEAR(Tabla1[[#This Row],[Fecha de Orden]])</f>
        <v>2023</v>
      </c>
      <c r="T4589" t="str">
        <f>VLOOKUP(Tabla1[[#This Row],[Nombre del Producto]],Tabla2[[Nombre Producto]:[Costo Unitario]],2,FALSE)</f>
        <v>Wicked Choccy's</v>
      </c>
      <c r="U4589" t="str">
        <f>VLOOKUP(Tabla1[[#This Row],[Fábrica]],Tabla3[],4,FALSE)</f>
        <v>Georgia</v>
      </c>
    </row>
    <row r="4590" spans="1:21" x14ac:dyDescent="0.25">
      <c r="A4590" t="s">
        <v>8411</v>
      </c>
      <c r="B4590" s="3">
        <v>45165</v>
      </c>
      <c r="C4590" s="3">
        <v>45180</v>
      </c>
      <c r="D4590" t="s">
        <v>18</v>
      </c>
      <c r="E4590">
        <v>146710</v>
      </c>
      <c r="F4590" t="s">
        <v>19</v>
      </c>
      <c r="G4590" t="s">
        <v>186</v>
      </c>
      <c r="H4590" t="s">
        <v>42</v>
      </c>
      <c r="I4590">
        <v>75220</v>
      </c>
      <c r="J4590" t="s">
        <v>22</v>
      </c>
      <c r="K4590" t="s">
        <v>43</v>
      </c>
      <c r="L4590" t="s">
        <v>27</v>
      </c>
      <c r="M4590" t="s">
        <v>28</v>
      </c>
      <c r="N4590" s="5">
        <v>3.6</v>
      </c>
      <c r="O4590" s="7">
        <v>1</v>
      </c>
      <c r="P4590" s="5">
        <v>2.5</v>
      </c>
      <c r="Q4590" s="5">
        <v>1.1000000000000001</v>
      </c>
      <c r="R4590" s="22">
        <f>Tabla1[[#This Row],[Fecha de Envío]]-Tabla1[[#This Row],[Fecha de Orden]]</f>
        <v>15</v>
      </c>
      <c r="S4590" s="24">
        <f>YEAR(Tabla1[[#This Row],[Fecha de Orden]])</f>
        <v>2023</v>
      </c>
      <c r="T4590" t="str">
        <f>VLOOKUP(Tabla1[[#This Row],[Nombre del Producto]],Tabla2[[Nombre Producto]:[Costo Unitario]],2,FALSE)</f>
        <v>Lot's O' Nuts</v>
      </c>
      <c r="U4590" t="str">
        <f>VLOOKUP(Tabla1[[#This Row],[Fábrica]],Tabla3[],4,FALSE)</f>
        <v>Arizona</v>
      </c>
    </row>
    <row r="4591" spans="1:21" x14ac:dyDescent="0.25">
      <c r="A4591" t="s">
        <v>8564</v>
      </c>
      <c r="B4591" s="3">
        <v>45165</v>
      </c>
      <c r="C4591" s="3">
        <v>45180</v>
      </c>
      <c r="D4591" t="s">
        <v>71</v>
      </c>
      <c r="E4591">
        <v>145982</v>
      </c>
      <c r="F4591" t="s">
        <v>19</v>
      </c>
      <c r="G4591" t="s">
        <v>726</v>
      </c>
      <c r="H4591" t="s">
        <v>106</v>
      </c>
      <c r="I4591">
        <v>2169</v>
      </c>
      <c r="J4591" t="s">
        <v>22</v>
      </c>
      <c r="K4591" t="s">
        <v>32</v>
      </c>
      <c r="L4591" t="s">
        <v>33</v>
      </c>
      <c r="M4591" t="s">
        <v>34</v>
      </c>
      <c r="N4591" s="5">
        <v>3.6</v>
      </c>
      <c r="O4591" s="7">
        <v>1</v>
      </c>
      <c r="P4591" s="5">
        <v>2.4</v>
      </c>
      <c r="Q4591" s="5">
        <v>1.2</v>
      </c>
      <c r="R4591" s="22">
        <f>Tabla1[[#This Row],[Fecha de Envío]]-Tabla1[[#This Row],[Fecha de Orden]]</f>
        <v>15</v>
      </c>
      <c r="S4591" s="24">
        <f>YEAR(Tabla1[[#This Row],[Fecha de Orden]])</f>
        <v>2023</v>
      </c>
      <c r="T4591" t="str">
        <f>VLOOKUP(Tabla1[[#This Row],[Nombre del Producto]],Tabla2[[Nombre Producto]:[Costo Unitario]],2,FALSE)</f>
        <v>Lot's O' Nuts</v>
      </c>
      <c r="U4591" t="str">
        <f>VLOOKUP(Tabla1[[#This Row],[Fábrica]],Tabla3[],4,FALSE)</f>
        <v>Arizona</v>
      </c>
    </row>
    <row r="4592" spans="1:21" x14ac:dyDescent="0.25">
      <c r="A4592" t="s">
        <v>8565</v>
      </c>
      <c r="B4592" s="3">
        <v>45165</v>
      </c>
      <c r="C4592" s="3">
        <v>45180</v>
      </c>
      <c r="D4592" t="s">
        <v>71</v>
      </c>
      <c r="E4592">
        <v>145982</v>
      </c>
      <c r="F4592" t="s">
        <v>19</v>
      </c>
      <c r="G4592" t="s">
        <v>726</v>
      </c>
      <c r="H4592" t="s">
        <v>106</v>
      </c>
      <c r="I4592">
        <v>2169</v>
      </c>
      <c r="J4592" t="s">
        <v>22</v>
      </c>
      <c r="K4592" t="s">
        <v>32</v>
      </c>
      <c r="L4592" t="s">
        <v>36</v>
      </c>
      <c r="M4592" t="s">
        <v>37</v>
      </c>
      <c r="N4592" s="5">
        <v>16.25</v>
      </c>
      <c r="O4592" s="7">
        <v>5</v>
      </c>
      <c r="P4592" s="5">
        <v>10.55</v>
      </c>
      <c r="Q4592" s="5">
        <v>5.7</v>
      </c>
      <c r="R4592" s="22">
        <f>Tabla1[[#This Row],[Fecha de Envío]]-Tabla1[[#This Row],[Fecha de Orden]]</f>
        <v>15</v>
      </c>
      <c r="S4592" s="24">
        <f>YEAR(Tabla1[[#This Row],[Fecha de Orden]])</f>
        <v>2023</v>
      </c>
      <c r="T4592" t="str">
        <f>VLOOKUP(Tabla1[[#This Row],[Nombre del Producto]],Tabla2[[Nombre Producto]:[Costo Unitario]],2,FALSE)</f>
        <v>Wicked Choccy's</v>
      </c>
      <c r="U4592" t="str">
        <f>VLOOKUP(Tabla1[[#This Row],[Fábrica]],Tabla3[],4,FALSE)</f>
        <v>Georgia</v>
      </c>
    </row>
    <row r="4593" spans="1:21" x14ac:dyDescent="0.25">
      <c r="A4593" t="s">
        <v>8566</v>
      </c>
      <c r="B4593" s="3">
        <v>45165</v>
      </c>
      <c r="C4593" s="3">
        <v>45180</v>
      </c>
      <c r="D4593" t="s">
        <v>71</v>
      </c>
      <c r="E4593">
        <v>145982</v>
      </c>
      <c r="F4593" t="s">
        <v>19</v>
      </c>
      <c r="G4593" t="s">
        <v>726</v>
      </c>
      <c r="H4593" t="s">
        <v>106</v>
      </c>
      <c r="I4593">
        <v>2169</v>
      </c>
      <c r="J4593" t="s">
        <v>22</v>
      </c>
      <c r="K4593" t="s">
        <v>32</v>
      </c>
      <c r="L4593" t="s">
        <v>45</v>
      </c>
      <c r="M4593" t="s">
        <v>46</v>
      </c>
      <c r="N4593" s="5">
        <v>13.96</v>
      </c>
      <c r="O4593" s="7">
        <v>4</v>
      </c>
      <c r="P4593" s="5">
        <v>9.9600000000000009</v>
      </c>
      <c r="Q4593" s="5">
        <v>4</v>
      </c>
      <c r="R4593" s="22">
        <f>Tabla1[[#This Row],[Fecha de Envío]]-Tabla1[[#This Row],[Fecha de Orden]]</f>
        <v>15</v>
      </c>
      <c r="S4593" s="24">
        <f>YEAR(Tabla1[[#This Row],[Fecha de Orden]])</f>
        <v>2023</v>
      </c>
      <c r="T4593" t="str">
        <f>VLOOKUP(Tabla1[[#This Row],[Nombre del Producto]],Tabla2[[Nombre Producto]:[Costo Unitario]],2,FALSE)</f>
        <v>Lot's O' Nuts</v>
      </c>
      <c r="U4593" t="str">
        <f>VLOOKUP(Tabla1[[#This Row],[Fábrica]],Tabla3[],4,FALSE)</f>
        <v>Arizona</v>
      </c>
    </row>
    <row r="4594" spans="1:21" x14ac:dyDescent="0.25">
      <c r="A4594" t="s">
        <v>8567</v>
      </c>
      <c r="B4594" s="3">
        <v>45165</v>
      </c>
      <c r="C4594" s="3">
        <v>45180</v>
      </c>
      <c r="D4594" t="s">
        <v>71</v>
      </c>
      <c r="E4594">
        <v>145982</v>
      </c>
      <c r="F4594" t="s">
        <v>19</v>
      </c>
      <c r="G4594" t="s">
        <v>726</v>
      </c>
      <c r="H4594" t="s">
        <v>106</v>
      </c>
      <c r="I4594">
        <v>2169</v>
      </c>
      <c r="J4594" t="s">
        <v>22</v>
      </c>
      <c r="K4594" t="s">
        <v>32</v>
      </c>
      <c r="L4594" t="s">
        <v>24</v>
      </c>
      <c r="M4594" t="s">
        <v>25</v>
      </c>
      <c r="N4594" s="5">
        <v>33.75</v>
      </c>
      <c r="O4594" s="7">
        <v>9</v>
      </c>
      <c r="P4594" s="5">
        <v>22.05</v>
      </c>
      <c r="Q4594" s="5">
        <v>11.7</v>
      </c>
      <c r="R4594" s="22">
        <f>Tabla1[[#This Row],[Fecha de Envío]]-Tabla1[[#This Row],[Fecha de Orden]]</f>
        <v>15</v>
      </c>
      <c r="S4594" s="24">
        <f>YEAR(Tabla1[[#This Row],[Fecha de Orden]])</f>
        <v>2023</v>
      </c>
      <c r="T4594" t="str">
        <f>VLOOKUP(Tabla1[[#This Row],[Nombre del Producto]],Tabla2[[Nombre Producto]:[Costo Unitario]],2,FALSE)</f>
        <v>Wicked Choccy's</v>
      </c>
      <c r="U4594" t="str">
        <f>VLOOKUP(Tabla1[[#This Row],[Fábrica]],Tabla3[],4,FALSE)</f>
        <v>Georgia</v>
      </c>
    </row>
    <row r="4595" spans="1:21" x14ac:dyDescent="0.25">
      <c r="A4595" t="s">
        <v>8610</v>
      </c>
      <c r="B4595" s="3">
        <v>45165</v>
      </c>
      <c r="C4595" s="3">
        <v>45177</v>
      </c>
      <c r="D4595" t="s">
        <v>71</v>
      </c>
      <c r="E4595">
        <v>117919</v>
      </c>
      <c r="F4595" t="s">
        <v>19</v>
      </c>
      <c r="G4595" t="s">
        <v>159</v>
      </c>
      <c r="H4595" t="s">
        <v>42</v>
      </c>
      <c r="I4595">
        <v>77041</v>
      </c>
      <c r="J4595" t="s">
        <v>22</v>
      </c>
      <c r="K4595" t="s">
        <v>43</v>
      </c>
      <c r="L4595" t="s">
        <v>24</v>
      </c>
      <c r="M4595" t="s">
        <v>25</v>
      </c>
      <c r="N4595" s="5">
        <v>18.75</v>
      </c>
      <c r="O4595" s="7">
        <v>5</v>
      </c>
      <c r="P4595" s="5">
        <v>12.25</v>
      </c>
      <c r="Q4595" s="5">
        <v>6.5</v>
      </c>
      <c r="R4595" s="22">
        <f>Tabla1[[#This Row],[Fecha de Envío]]-Tabla1[[#This Row],[Fecha de Orden]]</f>
        <v>12</v>
      </c>
      <c r="S4595" s="24">
        <f>YEAR(Tabla1[[#This Row],[Fecha de Orden]])</f>
        <v>2023</v>
      </c>
      <c r="T4595" t="str">
        <f>VLOOKUP(Tabla1[[#This Row],[Nombre del Producto]],Tabla2[[Nombre Producto]:[Costo Unitario]],2,FALSE)</f>
        <v>Wicked Choccy's</v>
      </c>
      <c r="U4595" t="str">
        <f>VLOOKUP(Tabla1[[#This Row],[Fábrica]],Tabla3[],4,FALSE)</f>
        <v>Georgia</v>
      </c>
    </row>
    <row r="4596" spans="1:21" x14ac:dyDescent="0.25">
      <c r="A4596" t="s">
        <v>8611</v>
      </c>
      <c r="B4596" s="3">
        <v>45165</v>
      </c>
      <c r="C4596" s="3">
        <v>45177</v>
      </c>
      <c r="D4596" t="s">
        <v>71</v>
      </c>
      <c r="E4596">
        <v>117919</v>
      </c>
      <c r="F4596" t="s">
        <v>19</v>
      </c>
      <c r="G4596" t="s">
        <v>159</v>
      </c>
      <c r="H4596" t="s">
        <v>42</v>
      </c>
      <c r="I4596">
        <v>77041</v>
      </c>
      <c r="J4596" t="s">
        <v>22</v>
      </c>
      <c r="K4596" t="s">
        <v>43</v>
      </c>
      <c r="L4596" t="s">
        <v>45</v>
      </c>
      <c r="M4596" t="s">
        <v>46</v>
      </c>
      <c r="N4596" s="5">
        <v>3.49</v>
      </c>
      <c r="O4596" s="7">
        <v>1</v>
      </c>
      <c r="P4596" s="5">
        <v>2.4900000000000002</v>
      </c>
      <c r="Q4596" s="5">
        <v>1</v>
      </c>
      <c r="R4596" s="22">
        <f>Tabla1[[#This Row],[Fecha de Envío]]-Tabla1[[#This Row],[Fecha de Orden]]</f>
        <v>12</v>
      </c>
      <c r="S4596" s="24">
        <f>YEAR(Tabla1[[#This Row],[Fecha de Orden]])</f>
        <v>2023</v>
      </c>
      <c r="T4596" t="str">
        <f>VLOOKUP(Tabla1[[#This Row],[Nombre del Producto]],Tabla2[[Nombre Producto]:[Costo Unitario]],2,FALSE)</f>
        <v>Lot's O' Nuts</v>
      </c>
      <c r="U4596" t="str">
        <f>VLOOKUP(Tabla1[[#This Row],[Fábrica]],Tabla3[],4,FALSE)</f>
        <v>Arizona</v>
      </c>
    </row>
    <row r="4597" spans="1:21" x14ac:dyDescent="0.25">
      <c r="A4597" t="s">
        <v>2177</v>
      </c>
      <c r="B4597" s="3">
        <v>45166</v>
      </c>
      <c r="C4597" s="3">
        <v>45181</v>
      </c>
      <c r="D4597" t="s">
        <v>18</v>
      </c>
      <c r="E4597">
        <v>144211</v>
      </c>
      <c r="F4597" t="s">
        <v>19</v>
      </c>
      <c r="G4597" t="s">
        <v>2178</v>
      </c>
      <c r="H4597" t="s">
        <v>203</v>
      </c>
      <c r="I4597">
        <v>80112</v>
      </c>
      <c r="J4597" t="s">
        <v>22</v>
      </c>
      <c r="K4597" t="s">
        <v>23</v>
      </c>
      <c r="L4597" t="s">
        <v>24</v>
      </c>
      <c r="M4597" t="s">
        <v>25</v>
      </c>
      <c r="N4597" s="5">
        <v>11.25</v>
      </c>
      <c r="O4597" s="7">
        <v>3</v>
      </c>
      <c r="P4597" s="5">
        <v>7.35</v>
      </c>
      <c r="Q4597" s="5">
        <v>3.9</v>
      </c>
      <c r="R4597" s="22">
        <f>Tabla1[[#This Row],[Fecha de Envío]]-Tabla1[[#This Row],[Fecha de Orden]]</f>
        <v>15</v>
      </c>
      <c r="S4597" s="24">
        <f>YEAR(Tabla1[[#This Row],[Fecha de Orden]])</f>
        <v>2023</v>
      </c>
      <c r="T4597" t="str">
        <f>VLOOKUP(Tabla1[[#This Row],[Nombre del Producto]],Tabla2[[Nombre Producto]:[Costo Unitario]],2,FALSE)</f>
        <v>Wicked Choccy's</v>
      </c>
      <c r="U4597" t="str">
        <f>VLOOKUP(Tabla1[[#This Row],[Fábrica]],Tabla3[],4,FALSE)</f>
        <v>Georgia</v>
      </c>
    </row>
    <row r="4598" spans="1:21" x14ac:dyDescent="0.25">
      <c r="A4598" t="s">
        <v>3093</v>
      </c>
      <c r="B4598" s="3">
        <v>45166</v>
      </c>
      <c r="C4598" s="3">
        <v>45178</v>
      </c>
      <c r="D4598" t="s">
        <v>39</v>
      </c>
      <c r="E4598">
        <v>137652</v>
      </c>
      <c r="F4598" t="s">
        <v>19</v>
      </c>
      <c r="G4598" t="s">
        <v>365</v>
      </c>
      <c r="H4598" t="s">
        <v>210</v>
      </c>
      <c r="I4598">
        <v>45231</v>
      </c>
      <c r="J4598" t="s">
        <v>148</v>
      </c>
      <c r="K4598" t="s">
        <v>32</v>
      </c>
      <c r="L4598" t="s">
        <v>149</v>
      </c>
      <c r="M4598" t="s">
        <v>150</v>
      </c>
      <c r="N4598" s="5">
        <v>10</v>
      </c>
      <c r="O4598" s="7">
        <v>8</v>
      </c>
      <c r="P4598" s="5">
        <v>5.2</v>
      </c>
      <c r="Q4598" s="5">
        <v>4.8</v>
      </c>
      <c r="R4598" s="22">
        <f>Tabla1[[#This Row],[Fecha de Envío]]-Tabla1[[#This Row],[Fecha de Orden]]</f>
        <v>12</v>
      </c>
      <c r="S4598" s="24">
        <f>YEAR(Tabla1[[#This Row],[Fecha de Orden]])</f>
        <v>2023</v>
      </c>
      <c r="T4598" t="str">
        <f>VLOOKUP(Tabla1[[#This Row],[Nombre del Producto]],Tabla2[[Nombre Producto]:[Costo Unitario]],2,FALSE)</f>
        <v>Secret Factory</v>
      </c>
      <c r="U4598" t="str">
        <f>VLOOKUP(Tabla1[[#This Row],[Fábrica]],Tabla3[],4,FALSE)</f>
        <v>Illinois</v>
      </c>
    </row>
    <row r="4599" spans="1:21" x14ac:dyDescent="0.25">
      <c r="A4599" t="s">
        <v>8825</v>
      </c>
      <c r="B4599" s="3">
        <v>45166</v>
      </c>
      <c r="C4599" s="3">
        <v>45179</v>
      </c>
      <c r="D4599" t="s">
        <v>39</v>
      </c>
      <c r="E4599">
        <v>145303</v>
      </c>
      <c r="F4599" t="s">
        <v>19</v>
      </c>
      <c r="G4599" t="s">
        <v>186</v>
      </c>
      <c r="H4599" t="s">
        <v>42</v>
      </c>
      <c r="I4599">
        <v>75081</v>
      </c>
      <c r="J4599" t="s">
        <v>22</v>
      </c>
      <c r="K4599" t="s">
        <v>43</v>
      </c>
      <c r="L4599" t="s">
        <v>27</v>
      </c>
      <c r="M4599" t="s">
        <v>28</v>
      </c>
      <c r="N4599" s="5">
        <v>7.2</v>
      </c>
      <c r="O4599" s="7">
        <v>2</v>
      </c>
      <c r="P4599" s="5">
        <v>5</v>
      </c>
      <c r="Q4599" s="5">
        <v>2.2000000000000002</v>
      </c>
      <c r="R4599" s="22">
        <f>Tabla1[[#This Row],[Fecha de Envío]]-Tabla1[[#This Row],[Fecha de Orden]]</f>
        <v>13</v>
      </c>
      <c r="S4599" s="24">
        <f>YEAR(Tabla1[[#This Row],[Fecha de Orden]])</f>
        <v>2023</v>
      </c>
      <c r="T4599" t="str">
        <f>VLOOKUP(Tabla1[[#This Row],[Nombre del Producto]],Tabla2[[Nombre Producto]:[Costo Unitario]],2,FALSE)</f>
        <v>Lot's O' Nuts</v>
      </c>
      <c r="U4599" t="str">
        <f>VLOOKUP(Tabla1[[#This Row],[Fábrica]],Tabla3[],4,FALSE)</f>
        <v>Arizona</v>
      </c>
    </row>
    <row r="4600" spans="1:21" x14ac:dyDescent="0.25">
      <c r="A4600" t="s">
        <v>8826</v>
      </c>
      <c r="B4600" s="3">
        <v>45166</v>
      </c>
      <c r="C4600" s="3">
        <v>45179</v>
      </c>
      <c r="D4600" t="s">
        <v>39</v>
      </c>
      <c r="E4600">
        <v>145303</v>
      </c>
      <c r="F4600" t="s">
        <v>19</v>
      </c>
      <c r="G4600" t="s">
        <v>186</v>
      </c>
      <c r="H4600" t="s">
        <v>42</v>
      </c>
      <c r="I4600">
        <v>75081</v>
      </c>
      <c r="J4600" t="s">
        <v>22</v>
      </c>
      <c r="K4600" t="s">
        <v>43</v>
      </c>
      <c r="L4600" t="s">
        <v>36</v>
      </c>
      <c r="M4600" t="s">
        <v>37</v>
      </c>
      <c r="N4600" s="5">
        <v>13</v>
      </c>
      <c r="O4600" s="7">
        <v>4</v>
      </c>
      <c r="P4600" s="5">
        <v>8.44</v>
      </c>
      <c r="Q4600" s="5">
        <v>4.5599999999999996</v>
      </c>
      <c r="R4600" s="22">
        <f>Tabla1[[#This Row],[Fecha de Envío]]-Tabla1[[#This Row],[Fecha de Orden]]</f>
        <v>13</v>
      </c>
      <c r="S4600" s="24">
        <f>YEAR(Tabla1[[#This Row],[Fecha de Orden]])</f>
        <v>2023</v>
      </c>
      <c r="T4600" t="str">
        <f>VLOOKUP(Tabla1[[#This Row],[Nombre del Producto]],Tabla2[[Nombre Producto]:[Costo Unitario]],2,FALSE)</f>
        <v>Wicked Choccy's</v>
      </c>
      <c r="U4600" t="str">
        <f>VLOOKUP(Tabla1[[#This Row],[Fábrica]],Tabla3[],4,FALSE)</f>
        <v>Georgia</v>
      </c>
    </row>
    <row r="4601" spans="1:21" x14ac:dyDescent="0.25">
      <c r="A4601" t="s">
        <v>136</v>
      </c>
      <c r="B4601" s="3">
        <v>45167</v>
      </c>
      <c r="C4601" s="3">
        <v>45182</v>
      </c>
      <c r="D4601" t="s">
        <v>18</v>
      </c>
      <c r="E4601">
        <v>161207</v>
      </c>
      <c r="F4601" t="s">
        <v>19</v>
      </c>
      <c r="G4601" t="s">
        <v>97</v>
      </c>
      <c r="H4601" t="s">
        <v>137</v>
      </c>
      <c r="I4601">
        <v>3301</v>
      </c>
      <c r="J4601" t="s">
        <v>22</v>
      </c>
      <c r="K4601" t="s">
        <v>32</v>
      </c>
      <c r="L4601" t="s">
        <v>45</v>
      </c>
      <c r="M4601" t="s">
        <v>46</v>
      </c>
      <c r="N4601" s="5">
        <v>10.47</v>
      </c>
      <c r="O4601" s="7">
        <v>3</v>
      </c>
      <c r="P4601" s="5">
        <v>7.47</v>
      </c>
      <c r="Q4601" s="5">
        <v>3</v>
      </c>
      <c r="R4601" s="22">
        <f>Tabla1[[#This Row],[Fecha de Envío]]-Tabla1[[#This Row],[Fecha de Orden]]</f>
        <v>15</v>
      </c>
      <c r="S4601" s="24">
        <f>YEAR(Tabla1[[#This Row],[Fecha de Orden]])</f>
        <v>2023</v>
      </c>
      <c r="T4601" t="str">
        <f>VLOOKUP(Tabla1[[#This Row],[Nombre del Producto]],Tabla2[[Nombre Producto]:[Costo Unitario]],2,FALSE)</f>
        <v>Lot's O' Nuts</v>
      </c>
      <c r="U4601" t="str">
        <f>VLOOKUP(Tabla1[[#This Row],[Fábrica]],Tabla3[],4,FALSE)</f>
        <v>Arizona</v>
      </c>
    </row>
    <row r="4602" spans="1:21" x14ac:dyDescent="0.25">
      <c r="A4602" t="s">
        <v>3622</v>
      </c>
      <c r="B4602" s="3">
        <v>45167</v>
      </c>
      <c r="C4602" s="3">
        <v>45182</v>
      </c>
      <c r="D4602" t="s">
        <v>18</v>
      </c>
      <c r="E4602">
        <v>159912</v>
      </c>
      <c r="F4602" t="s">
        <v>19</v>
      </c>
      <c r="G4602" t="s">
        <v>144</v>
      </c>
      <c r="H4602" t="s">
        <v>101</v>
      </c>
      <c r="I4602">
        <v>19120</v>
      </c>
      <c r="J4602" t="s">
        <v>148</v>
      </c>
      <c r="K4602" t="s">
        <v>32</v>
      </c>
      <c r="L4602" t="s">
        <v>348</v>
      </c>
      <c r="M4602" t="s">
        <v>349</v>
      </c>
      <c r="N4602" s="5">
        <v>80</v>
      </c>
      <c r="O4602" s="7">
        <v>4</v>
      </c>
      <c r="P4602" s="5">
        <v>40</v>
      </c>
      <c r="Q4602" s="5">
        <v>40</v>
      </c>
      <c r="R4602" s="22">
        <f>Tabla1[[#This Row],[Fecha de Envío]]-Tabla1[[#This Row],[Fecha de Orden]]</f>
        <v>15</v>
      </c>
      <c r="S4602" s="24">
        <f>YEAR(Tabla1[[#This Row],[Fecha de Orden]])</f>
        <v>2023</v>
      </c>
      <c r="T4602" t="str">
        <f>VLOOKUP(Tabla1[[#This Row],[Nombre del Producto]],Tabla2[[Nombre Producto]:[Costo Unitario]],2,FALSE)</f>
        <v>Secret Factory</v>
      </c>
      <c r="U4602" t="str">
        <f>VLOOKUP(Tabla1[[#This Row],[Fábrica]],Tabla3[],4,FALSE)</f>
        <v>Illinois</v>
      </c>
    </row>
    <row r="4603" spans="1:21" x14ac:dyDescent="0.25">
      <c r="A4603" t="s">
        <v>3623</v>
      </c>
      <c r="B4603" s="3">
        <v>45167</v>
      </c>
      <c r="C4603" s="3">
        <v>45182</v>
      </c>
      <c r="D4603" t="s">
        <v>18</v>
      </c>
      <c r="E4603">
        <v>159912</v>
      </c>
      <c r="F4603" t="s">
        <v>19</v>
      </c>
      <c r="G4603" t="s">
        <v>144</v>
      </c>
      <c r="H4603" t="s">
        <v>101</v>
      </c>
      <c r="I4603">
        <v>19120</v>
      </c>
      <c r="J4603" t="s">
        <v>148</v>
      </c>
      <c r="K4603" t="s">
        <v>32</v>
      </c>
      <c r="L4603" t="s">
        <v>445</v>
      </c>
      <c r="M4603" t="s">
        <v>446</v>
      </c>
      <c r="N4603" s="5">
        <v>13</v>
      </c>
      <c r="O4603" s="7">
        <v>4</v>
      </c>
      <c r="P4603" s="5">
        <v>1</v>
      </c>
      <c r="Q4603" s="5">
        <v>12</v>
      </c>
      <c r="R4603" s="22">
        <f>Tabla1[[#This Row],[Fecha de Envío]]-Tabla1[[#This Row],[Fecha de Orden]]</f>
        <v>15</v>
      </c>
      <c r="S4603" s="24">
        <f>YEAR(Tabla1[[#This Row],[Fecha de Orden]])</f>
        <v>2023</v>
      </c>
      <c r="T4603" t="str">
        <f>VLOOKUP(Tabla1[[#This Row],[Nombre del Producto]],Tabla2[[Nombre Producto]:[Costo Unitario]],2,FALSE)</f>
        <v>The Other Factory</v>
      </c>
      <c r="U4603" t="str">
        <f>VLOOKUP(Tabla1[[#This Row],[Fábrica]],Tabla3[],4,FALSE)</f>
        <v>Tennessee</v>
      </c>
    </row>
    <row r="4604" spans="1:21" x14ac:dyDescent="0.25">
      <c r="A4604" t="s">
        <v>3624</v>
      </c>
      <c r="B4604" s="3">
        <v>45167</v>
      </c>
      <c r="C4604" s="3">
        <v>45182</v>
      </c>
      <c r="D4604" t="s">
        <v>18</v>
      </c>
      <c r="E4604">
        <v>159912</v>
      </c>
      <c r="F4604" t="s">
        <v>19</v>
      </c>
      <c r="G4604" t="s">
        <v>144</v>
      </c>
      <c r="H4604" t="s">
        <v>101</v>
      </c>
      <c r="I4604">
        <v>19120</v>
      </c>
      <c r="J4604" t="s">
        <v>22</v>
      </c>
      <c r="K4604" t="s">
        <v>32</v>
      </c>
      <c r="L4604" t="s">
        <v>36</v>
      </c>
      <c r="M4604" t="s">
        <v>37</v>
      </c>
      <c r="N4604" s="5">
        <v>6.5</v>
      </c>
      <c r="O4604" s="7">
        <v>2</v>
      </c>
      <c r="P4604" s="5">
        <v>4.22</v>
      </c>
      <c r="Q4604" s="5">
        <v>2.2799999999999998</v>
      </c>
      <c r="R4604" s="22">
        <f>Tabla1[[#This Row],[Fecha de Envío]]-Tabla1[[#This Row],[Fecha de Orden]]</f>
        <v>15</v>
      </c>
      <c r="S4604" s="24">
        <f>YEAR(Tabla1[[#This Row],[Fecha de Orden]])</f>
        <v>2023</v>
      </c>
      <c r="T4604" t="str">
        <f>VLOOKUP(Tabla1[[#This Row],[Nombre del Producto]],Tabla2[[Nombre Producto]:[Costo Unitario]],2,FALSE)</f>
        <v>Wicked Choccy's</v>
      </c>
      <c r="U4604" t="str">
        <f>VLOOKUP(Tabla1[[#This Row],[Fábrica]],Tabla3[],4,FALSE)</f>
        <v>Georgia</v>
      </c>
    </row>
    <row r="4605" spans="1:21" x14ac:dyDescent="0.25">
      <c r="A4605" t="s">
        <v>3625</v>
      </c>
      <c r="B4605" s="3">
        <v>45167</v>
      </c>
      <c r="C4605" s="3">
        <v>45182</v>
      </c>
      <c r="D4605" t="s">
        <v>18</v>
      </c>
      <c r="E4605">
        <v>159912</v>
      </c>
      <c r="F4605" t="s">
        <v>19</v>
      </c>
      <c r="G4605" t="s">
        <v>144</v>
      </c>
      <c r="H4605" t="s">
        <v>101</v>
      </c>
      <c r="I4605">
        <v>19120</v>
      </c>
      <c r="J4605" t="s">
        <v>22</v>
      </c>
      <c r="K4605" t="s">
        <v>32</v>
      </c>
      <c r="L4605" t="s">
        <v>33</v>
      </c>
      <c r="M4605" t="s">
        <v>34</v>
      </c>
      <c r="N4605" s="5">
        <v>25.2</v>
      </c>
      <c r="O4605" s="7">
        <v>7</v>
      </c>
      <c r="P4605" s="5">
        <v>16.8</v>
      </c>
      <c r="Q4605" s="5">
        <v>8.4</v>
      </c>
      <c r="R4605" s="22">
        <f>Tabla1[[#This Row],[Fecha de Envío]]-Tabla1[[#This Row],[Fecha de Orden]]</f>
        <v>15</v>
      </c>
      <c r="S4605" s="24">
        <f>YEAR(Tabla1[[#This Row],[Fecha de Orden]])</f>
        <v>2023</v>
      </c>
      <c r="T4605" t="str">
        <f>VLOOKUP(Tabla1[[#This Row],[Nombre del Producto]],Tabla2[[Nombre Producto]:[Costo Unitario]],2,FALSE)</f>
        <v>Lot's O' Nuts</v>
      </c>
      <c r="U4605" t="str">
        <f>VLOOKUP(Tabla1[[#This Row],[Fábrica]],Tabla3[],4,FALSE)</f>
        <v>Arizona</v>
      </c>
    </row>
    <row r="4606" spans="1:21" x14ac:dyDescent="0.25">
      <c r="A4606" t="s">
        <v>6296</v>
      </c>
      <c r="B4606" s="3">
        <v>45167</v>
      </c>
      <c r="C4606" s="3">
        <v>45183</v>
      </c>
      <c r="D4606" t="s">
        <v>18</v>
      </c>
      <c r="E4606">
        <v>128727</v>
      </c>
      <c r="F4606" t="s">
        <v>19</v>
      </c>
      <c r="G4606" t="s">
        <v>30</v>
      </c>
      <c r="H4606" t="s">
        <v>31</v>
      </c>
      <c r="I4606">
        <v>10024</v>
      </c>
      <c r="J4606" t="s">
        <v>22</v>
      </c>
      <c r="K4606" t="s">
        <v>32</v>
      </c>
      <c r="L4606" t="s">
        <v>24</v>
      </c>
      <c r="M4606" t="s">
        <v>25</v>
      </c>
      <c r="N4606" s="5">
        <v>15</v>
      </c>
      <c r="O4606" s="7">
        <v>4</v>
      </c>
      <c r="P4606" s="5">
        <v>9.8000000000000007</v>
      </c>
      <c r="Q4606" s="5">
        <v>5.2</v>
      </c>
      <c r="R4606" s="22">
        <f>Tabla1[[#This Row],[Fecha de Envío]]-Tabla1[[#This Row],[Fecha de Orden]]</f>
        <v>16</v>
      </c>
      <c r="S4606" s="24">
        <f>YEAR(Tabla1[[#This Row],[Fecha de Orden]])</f>
        <v>2023</v>
      </c>
      <c r="T4606" t="str">
        <f>VLOOKUP(Tabla1[[#This Row],[Nombre del Producto]],Tabla2[[Nombre Producto]:[Costo Unitario]],2,FALSE)</f>
        <v>Wicked Choccy's</v>
      </c>
      <c r="U4606" t="str">
        <f>VLOOKUP(Tabla1[[#This Row],[Fábrica]],Tabla3[],4,FALSE)</f>
        <v>Georgia</v>
      </c>
    </row>
    <row r="4607" spans="1:21" x14ac:dyDescent="0.25">
      <c r="A4607" t="s">
        <v>7338</v>
      </c>
      <c r="B4607" s="3">
        <v>45167</v>
      </c>
      <c r="C4607" s="3">
        <v>45181</v>
      </c>
      <c r="D4607" t="s">
        <v>18</v>
      </c>
      <c r="E4607">
        <v>158568</v>
      </c>
      <c r="F4607" t="s">
        <v>19</v>
      </c>
      <c r="G4607" t="s">
        <v>239</v>
      </c>
      <c r="H4607" t="s">
        <v>173</v>
      </c>
      <c r="I4607">
        <v>60610</v>
      </c>
      <c r="J4607" t="s">
        <v>22</v>
      </c>
      <c r="K4607" t="s">
        <v>43</v>
      </c>
      <c r="L4607" t="s">
        <v>24</v>
      </c>
      <c r="M4607" t="s">
        <v>25</v>
      </c>
      <c r="N4607" s="5">
        <v>11.25</v>
      </c>
      <c r="O4607" s="7">
        <v>3</v>
      </c>
      <c r="P4607" s="5">
        <v>7.35</v>
      </c>
      <c r="Q4607" s="5">
        <v>3.9</v>
      </c>
      <c r="R4607" s="22">
        <f>Tabla1[[#This Row],[Fecha de Envío]]-Tabla1[[#This Row],[Fecha de Orden]]</f>
        <v>14</v>
      </c>
      <c r="S4607" s="24">
        <f>YEAR(Tabla1[[#This Row],[Fecha de Orden]])</f>
        <v>2023</v>
      </c>
      <c r="T4607" t="str">
        <f>VLOOKUP(Tabla1[[#This Row],[Nombre del Producto]],Tabla2[[Nombre Producto]:[Costo Unitario]],2,FALSE)</f>
        <v>Wicked Choccy's</v>
      </c>
      <c r="U4607" t="str">
        <f>VLOOKUP(Tabla1[[#This Row],[Fábrica]],Tabla3[],4,FALSE)</f>
        <v>Georgia</v>
      </c>
    </row>
    <row r="4608" spans="1:21" x14ac:dyDescent="0.25">
      <c r="A4608" t="s">
        <v>1185</v>
      </c>
      <c r="B4608" s="3">
        <v>45168</v>
      </c>
      <c r="C4608" s="3">
        <v>45185</v>
      </c>
      <c r="D4608" t="s">
        <v>18</v>
      </c>
      <c r="E4608">
        <v>165995</v>
      </c>
      <c r="F4608" t="s">
        <v>19</v>
      </c>
      <c r="G4608" t="s">
        <v>53</v>
      </c>
      <c r="H4608" t="s">
        <v>21</v>
      </c>
      <c r="I4608">
        <v>90008</v>
      </c>
      <c r="J4608" t="s">
        <v>22</v>
      </c>
      <c r="K4608" t="s">
        <v>23</v>
      </c>
      <c r="L4608" t="s">
        <v>45</v>
      </c>
      <c r="M4608" t="s">
        <v>46</v>
      </c>
      <c r="N4608" s="5">
        <v>13.96</v>
      </c>
      <c r="O4608" s="7">
        <v>4</v>
      </c>
      <c r="P4608" s="5">
        <v>9.9600000000000009</v>
      </c>
      <c r="Q4608" s="5">
        <v>4</v>
      </c>
      <c r="R4608" s="22">
        <f>Tabla1[[#This Row],[Fecha de Envío]]-Tabla1[[#This Row],[Fecha de Orden]]</f>
        <v>17</v>
      </c>
      <c r="S4608" s="24">
        <f>YEAR(Tabla1[[#This Row],[Fecha de Orden]])</f>
        <v>2023</v>
      </c>
      <c r="T4608" t="str">
        <f>VLOOKUP(Tabla1[[#This Row],[Nombre del Producto]],Tabla2[[Nombre Producto]:[Costo Unitario]],2,FALSE)</f>
        <v>Lot's O' Nuts</v>
      </c>
      <c r="U4608" t="str">
        <f>VLOOKUP(Tabla1[[#This Row],[Fábrica]],Tabla3[],4,FALSE)</f>
        <v>Arizona</v>
      </c>
    </row>
    <row r="4609" spans="1:21" x14ac:dyDescent="0.25">
      <c r="A4609" t="s">
        <v>1186</v>
      </c>
      <c r="B4609" s="3">
        <v>45168</v>
      </c>
      <c r="C4609" s="3">
        <v>45185</v>
      </c>
      <c r="D4609" t="s">
        <v>18</v>
      </c>
      <c r="E4609">
        <v>165995</v>
      </c>
      <c r="F4609" t="s">
        <v>19</v>
      </c>
      <c r="G4609" t="s">
        <v>53</v>
      </c>
      <c r="H4609" t="s">
        <v>21</v>
      </c>
      <c r="I4609">
        <v>90008</v>
      </c>
      <c r="J4609" t="s">
        <v>22</v>
      </c>
      <c r="K4609" t="s">
        <v>23</v>
      </c>
      <c r="L4609" t="s">
        <v>33</v>
      </c>
      <c r="M4609" t="s">
        <v>34</v>
      </c>
      <c r="N4609" s="5">
        <v>18</v>
      </c>
      <c r="O4609" s="7">
        <v>5</v>
      </c>
      <c r="P4609" s="5">
        <v>12</v>
      </c>
      <c r="Q4609" s="5">
        <v>6</v>
      </c>
      <c r="R4609" s="22">
        <f>Tabla1[[#This Row],[Fecha de Envío]]-Tabla1[[#This Row],[Fecha de Orden]]</f>
        <v>17</v>
      </c>
      <c r="S4609" s="24">
        <f>YEAR(Tabla1[[#This Row],[Fecha de Orden]])</f>
        <v>2023</v>
      </c>
      <c r="T4609" t="str">
        <f>VLOOKUP(Tabla1[[#This Row],[Nombre del Producto]],Tabla2[[Nombre Producto]:[Costo Unitario]],2,FALSE)</f>
        <v>Lot's O' Nuts</v>
      </c>
      <c r="U4609" t="str">
        <f>VLOOKUP(Tabla1[[#This Row],[Fábrica]],Tabla3[],4,FALSE)</f>
        <v>Arizona</v>
      </c>
    </row>
    <row r="4610" spans="1:21" x14ac:dyDescent="0.25">
      <c r="A4610" t="s">
        <v>7075</v>
      </c>
      <c r="B4610" s="3">
        <v>45168</v>
      </c>
      <c r="C4610" s="3">
        <v>45180</v>
      </c>
      <c r="D4610" t="s">
        <v>39</v>
      </c>
      <c r="E4610">
        <v>141544</v>
      </c>
      <c r="F4610" t="s">
        <v>19</v>
      </c>
      <c r="G4610" t="s">
        <v>144</v>
      </c>
      <c r="H4610" t="s">
        <v>101</v>
      </c>
      <c r="I4610">
        <v>19143</v>
      </c>
      <c r="J4610" t="s">
        <v>22</v>
      </c>
      <c r="K4610" t="s">
        <v>32</v>
      </c>
      <c r="L4610" t="s">
        <v>24</v>
      </c>
      <c r="M4610" t="s">
        <v>25</v>
      </c>
      <c r="N4610" s="5">
        <v>15</v>
      </c>
      <c r="O4610" s="7">
        <v>4</v>
      </c>
      <c r="P4610" s="5">
        <v>9.8000000000000007</v>
      </c>
      <c r="Q4610" s="5">
        <v>5.2</v>
      </c>
      <c r="R4610" s="22">
        <f>Tabla1[[#This Row],[Fecha de Envío]]-Tabla1[[#This Row],[Fecha de Orden]]</f>
        <v>12</v>
      </c>
      <c r="S4610" s="24">
        <f>YEAR(Tabla1[[#This Row],[Fecha de Orden]])</f>
        <v>2023</v>
      </c>
      <c r="T4610" t="str">
        <f>VLOOKUP(Tabla1[[#This Row],[Nombre del Producto]],Tabla2[[Nombre Producto]:[Costo Unitario]],2,FALSE)</f>
        <v>Wicked Choccy's</v>
      </c>
      <c r="U4610" t="str">
        <f>VLOOKUP(Tabla1[[#This Row],[Fábrica]],Tabla3[],4,FALSE)</f>
        <v>Georgia</v>
      </c>
    </row>
    <row r="4611" spans="1:21" x14ac:dyDescent="0.25">
      <c r="A4611" t="s">
        <v>7076</v>
      </c>
      <c r="B4611" s="3">
        <v>45168</v>
      </c>
      <c r="C4611" s="3">
        <v>45180</v>
      </c>
      <c r="D4611" t="s">
        <v>39</v>
      </c>
      <c r="E4611">
        <v>141544</v>
      </c>
      <c r="F4611" t="s">
        <v>19</v>
      </c>
      <c r="G4611" t="s">
        <v>144</v>
      </c>
      <c r="H4611" t="s">
        <v>101</v>
      </c>
      <c r="I4611">
        <v>19143</v>
      </c>
      <c r="J4611" t="s">
        <v>22</v>
      </c>
      <c r="K4611" t="s">
        <v>32</v>
      </c>
      <c r="L4611" t="s">
        <v>45</v>
      </c>
      <c r="M4611" t="s">
        <v>46</v>
      </c>
      <c r="N4611" s="5">
        <v>20.94</v>
      </c>
      <c r="O4611" s="7">
        <v>6</v>
      </c>
      <c r="P4611" s="5">
        <v>14.94</v>
      </c>
      <c r="Q4611" s="5">
        <v>6</v>
      </c>
      <c r="R4611" s="22">
        <f>Tabla1[[#This Row],[Fecha de Envío]]-Tabla1[[#This Row],[Fecha de Orden]]</f>
        <v>12</v>
      </c>
      <c r="S4611" s="24">
        <f>YEAR(Tabla1[[#This Row],[Fecha de Orden]])</f>
        <v>2023</v>
      </c>
      <c r="T4611" t="str">
        <f>VLOOKUP(Tabla1[[#This Row],[Nombre del Producto]],Tabla2[[Nombre Producto]:[Costo Unitario]],2,FALSE)</f>
        <v>Lot's O' Nuts</v>
      </c>
      <c r="U4611" t="str">
        <f>VLOOKUP(Tabla1[[#This Row],[Fábrica]],Tabla3[],4,FALSE)</f>
        <v>Arizona</v>
      </c>
    </row>
    <row r="4612" spans="1:21" x14ac:dyDescent="0.25">
      <c r="A4612" t="s">
        <v>7077</v>
      </c>
      <c r="B4612" s="3">
        <v>45168</v>
      </c>
      <c r="C4612" s="3">
        <v>45180</v>
      </c>
      <c r="D4612" t="s">
        <v>39</v>
      </c>
      <c r="E4612">
        <v>141544</v>
      </c>
      <c r="F4612" t="s">
        <v>19</v>
      </c>
      <c r="G4612" t="s">
        <v>144</v>
      </c>
      <c r="H4612" t="s">
        <v>101</v>
      </c>
      <c r="I4612">
        <v>19143</v>
      </c>
      <c r="J4612" t="s">
        <v>22</v>
      </c>
      <c r="K4612" t="s">
        <v>32</v>
      </c>
      <c r="L4612" t="s">
        <v>36</v>
      </c>
      <c r="M4612" t="s">
        <v>37</v>
      </c>
      <c r="N4612" s="5">
        <v>9.75</v>
      </c>
      <c r="O4612" s="7">
        <v>3</v>
      </c>
      <c r="P4612" s="5">
        <v>6.33</v>
      </c>
      <c r="Q4612" s="5">
        <v>3.42</v>
      </c>
      <c r="R4612" s="22">
        <f>Tabla1[[#This Row],[Fecha de Envío]]-Tabla1[[#This Row],[Fecha de Orden]]</f>
        <v>12</v>
      </c>
      <c r="S4612" s="24">
        <f>YEAR(Tabla1[[#This Row],[Fecha de Orden]])</f>
        <v>2023</v>
      </c>
      <c r="T4612" t="str">
        <f>VLOOKUP(Tabla1[[#This Row],[Nombre del Producto]],Tabla2[[Nombre Producto]:[Costo Unitario]],2,FALSE)</f>
        <v>Wicked Choccy's</v>
      </c>
      <c r="U4612" t="str">
        <f>VLOOKUP(Tabla1[[#This Row],[Fábrica]],Tabla3[],4,FALSE)</f>
        <v>Georgia</v>
      </c>
    </row>
    <row r="4613" spans="1:21" x14ac:dyDescent="0.25">
      <c r="A4613" t="s">
        <v>8814</v>
      </c>
      <c r="B4613" s="3">
        <v>45169</v>
      </c>
      <c r="C4613" s="3">
        <v>45185</v>
      </c>
      <c r="D4613" t="s">
        <v>18</v>
      </c>
      <c r="E4613">
        <v>117408</v>
      </c>
      <c r="F4613" t="s">
        <v>19</v>
      </c>
      <c r="G4613" t="s">
        <v>1582</v>
      </c>
      <c r="H4613" t="s">
        <v>42</v>
      </c>
      <c r="I4613">
        <v>76706</v>
      </c>
      <c r="J4613" t="s">
        <v>22</v>
      </c>
      <c r="K4613" t="s">
        <v>43</v>
      </c>
      <c r="L4613" t="s">
        <v>45</v>
      </c>
      <c r="M4613" t="s">
        <v>46</v>
      </c>
      <c r="N4613" s="5">
        <v>6.98</v>
      </c>
      <c r="O4613" s="7">
        <v>2</v>
      </c>
      <c r="P4613" s="5">
        <v>4.9800000000000004</v>
      </c>
      <c r="Q4613" s="5">
        <v>2</v>
      </c>
      <c r="R4613" s="22">
        <f>Tabla1[[#This Row],[Fecha de Envío]]-Tabla1[[#This Row],[Fecha de Orden]]</f>
        <v>16</v>
      </c>
      <c r="S4613" s="24">
        <f>YEAR(Tabla1[[#This Row],[Fecha de Orden]])</f>
        <v>2023</v>
      </c>
      <c r="T4613" t="str">
        <f>VLOOKUP(Tabla1[[#This Row],[Nombre del Producto]],Tabla2[[Nombre Producto]:[Costo Unitario]],2,FALSE)</f>
        <v>Lot's O' Nuts</v>
      </c>
      <c r="U4613" t="str">
        <f>VLOOKUP(Tabla1[[#This Row],[Fábrica]],Tabla3[],4,FALSE)</f>
        <v>Arizona</v>
      </c>
    </row>
    <row r="4614" spans="1:21" x14ac:dyDescent="0.25">
      <c r="A4614" t="s">
        <v>138</v>
      </c>
      <c r="B4614" s="3">
        <v>45170</v>
      </c>
      <c r="C4614" s="3">
        <v>45182</v>
      </c>
      <c r="D4614" t="s">
        <v>39</v>
      </c>
      <c r="E4614">
        <v>129714</v>
      </c>
      <c r="F4614" t="s">
        <v>19</v>
      </c>
      <c r="G4614" t="s">
        <v>30</v>
      </c>
      <c r="H4614" t="s">
        <v>31</v>
      </c>
      <c r="I4614">
        <v>10009</v>
      </c>
      <c r="J4614" t="s">
        <v>22</v>
      </c>
      <c r="K4614" t="s">
        <v>32</v>
      </c>
      <c r="L4614" t="s">
        <v>27</v>
      </c>
      <c r="M4614" t="s">
        <v>28</v>
      </c>
      <c r="N4614" s="5">
        <v>3.6</v>
      </c>
      <c r="O4614" s="7">
        <v>1</v>
      </c>
      <c r="P4614" s="5">
        <v>2.5</v>
      </c>
      <c r="Q4614" s="5">
        <v>1.1000000000000001</v>
      </c>
      <c r="R4614" s="22">
        <f>Tabla1[[#This Row],[Fecha de Envío]]-Tabla1[[#This Row],[Fecha de Orden]]</f>
        <v>12</v>
      </c>
      <c r="S4614" s="24">
        <f>YEAR(Tabla1[[#This Row],[Fecha de Orden]])</f>
        <v>2023</v>
      </c>
      <c r="T4614" t="str">
        <f>VLOOKUP(Tabla1[[#This Row],[Nombre del Producto]],Tabla2[[Nombre Producto]:[Costo Unitario]],2,FALSE)</f>
        <v>Lot's O' Nuts</v>
      </c>
      <c r="U4614" t="str">
        <f>VLOOKUP(Tabla1[[#This Row],[Fábrica]],Tabla3[],4,FALSE)</f>
        <v>Arizona</v>
      </c>
    </row>
    <row r="4615" spans="1:21" x14ac:dyDescent="0.25">
      <c r="A4615" t="s">
        <v>139</v>
      </c>
      <c r="B4615" s="3">
        <v>45170</v>
      </c>
      <c r="C4615" s="3">
        <v>45182</v>
      </c>
      <c r="D4615" t="s">
        <v>39</v>
      </c>
      <c r="E4615">
        <v>129714</v>
      </c>
      <c r="F4615" t="s">
        <v>19</v>
      </c>
      <c r="G4615" t="s">
        <v>30</v>
      </c>
      <c r="H4615" t="s">
        <v>31</v>
      </c>
      <c r="I4615">
        <v>10009</v>
      </c>
      <c r="J4615" t="s">
        <v>22</v>
      </c>
      <c r="K4615" t="s">
        <v>32</v>
      </c>
      <c r="L4615" t="s">
        <v>33</v>
      </c>
      <c r="M4615" t="s">
        <v>34</v>
      </c>
      <c r="N4615" s="5">
        <v>14.4</v>
      </c>
      <c r="O4615" s="7">
        <v>4</v>
      </c>
      <c r="P4615" s="5">
        <v>9.6</v>
      </c>
      <c r="Q4615" s="5">
        <v>4.8</v>
      </c>
      <c r="R4615" s="22">
        <f>Tabla1[[#This Row],[Fecha de Envío]]-Tabla1[[#This Row],[Fecha de Orden]]</f>
        <v>12</v>
      </c>
      <c r="S4615" s="24">
        <f>YEAR(Tabla1[[#This Row],[Fecha de Orden]])</f>
        <v>2023</v>
      </c>
      <c r="T4615" t="str">
        <f>VLOOKUP(Tabla1[[#This Row],[Nombre del Producto]],Tabla2[[Nombre Producto]:[Costo Unitario]],2,FALSE)</f>
        <v>Lot's O' Nuts</v>
      </c>
      <c r="U4615" t="str">
        <f>VLOOKUP(Tabla1[[#This Row],[Fábrica]],Tabla3[],4,FALSE)</f>
        <v>Arizona</v>
      </c>
    </row>
    <row r="4616" spans="1:21" x14ac:dyDescent="0.25">
      <c r="A4616" t="s">
        <v>140</v>
      </c>
      <c r="B4616" s="3">
        <v>45170</v>
      </c>
      <c r="C4616" s="3">
        <v>45182</v>
      </c>
      <c r="D4616" t="s">
        <v>39</v>
      </c>
      <c r="E4616">
        <v>129714</v>
      </c>
      <c r="F4616" t="s">
        <v>19</v>
      </c>
      <c r="G4616" t="s">
        <v>30</v>
      </c>
      <c r="H4616" t="s">
        <v>31</v>
      </c>
      <c r="I4616">
        <v>10009</v>
      </c>
      <c r="J4616" t="s">
        <v>22</v>
      </c>
      <c r="K4616" t="s">
        <v>32</v>
      </c>
      <c r="L4616" t="s">
        <v>45</v>
      </c>
      <c r="M4616" t="s">
        <v>46</v>
      </c>
      <c r="N4616" s="5">
        <v>6.98</v>
      </c>
      <c r="O4616" s="7">
        <v>2</v>
      </c>
      <c r="P4616" s="5">
        <v>4.9800000000000004</v>
      </c>
      <c r="Q4616" s="5">
        <v>2</v>
      </c>
      <c r="R4616" s="22">
        <f>Tabla1[[#This Row],[Fecha de Envío]]-Tabla1[[#This Row],[Fecha de Orden]]</f>
        <v>12</v>
      </c>
      <c r="S4616" s="24">
        <f>YEAR(Tabla1[[#This Row],[Fecha de Orden]])</f>
        <v>2023</v>
      </c>
      <c r="T4616" t="str">
        <f>VLOOKUP(Tabla1[[#This Row],[Nombre del Producto]],Tabla2[[Nombre Producto]:[Costo Unitario]],2,FALSE)</f>
        <v>Lot's O' Nuts</v>
      </c>
      <c r="U4616" t="str">
        <f>VLOOKUP(Tabla1[[#This Row],[Fábrica]],Tabla3[],4,FALSE)</f>
        <v>Arizona</v>
      </c>
    </row>
    <row r="4617" spans="1:21" x14ac:dyDescent="0.25">
      <c r="A4617" t="s">
        <v>141</v>
      </c>
      <c r="B4617" s="3">
        <v>45170</v>
      </c>
      <c r="C4617" s="3">
        <v>45182</v>
      </c>
      <c r="D4617" t="s">
        <v>39</v>
      </c>
      <c r="E4617">
        <v>129714</v>
      </c>
      <c r="F4617" t="s">
        <v>19</v>
      </c>
      <c r="G4617" t="s">
        <v>30</v>
      </c>
      <c r="H4617" t="s">
        <v>31</v>
      </c>
      <c r="I4617">
        <v>10009</v>
      </c>
      <c r="J4617" t="s">
        <v>22</v>
      </c>
      <c r="K4617" t="s">
        <v>32</v>
      </c>
      <c r="L4617" t="s">
        <v>24</v>
      </c>
      <c r="M4617" t="s">
        <v>25</v>
      </c>
      <c r="N4617" s="5">
        <v>3.75</v>
      </c>
      <c r="O4617" s="7">
        <v>1</v>
      </c>
      <c r="P4617" s="5">
        <v>2.4500000000000002</v>
      </c>
      <c r="Q4617" s="5">
        <v>1.3</v>
      </c>
      <c r="R4617" s="22">
        <f>Tabla1[[#This Row],[Fecha de Envío]]-Tabla1[[#This Row],[Fecha de Orden]]</f>
        <v>12</v>
      </c>
      <c r="S4617" s="24">
        <f>YEAR(Tabla1[[#This Row],[Fecha de Orden]])</f>
        <v>2023</v>
      </c>
      <c r="T4617" t="str">
        <f>VLOOKUP(Tabla1[[#This Row],[Nombre del Producto]],Tabla2[[Nombre Producto]:[Costo Unitario]],2,FALSE)</f>
        <v>Wicked Choccy's</v>
      </c>
      <c r="U4617" t="str">
        <f>VLOOKUP(Tabla1[[#This Row],[Fábrica]],Tabla3[],4,FALSE)</f>
        <v>Georgia</v>
      </c>
    </row>
    <row r="4618" spans="1:21" x14ac:dyDescent="0.25">
      <c r="A4618" t="s">
        <v>2315</v>
      </c>
      <c r="B4618" s="3">
        <v>45170</v>
      </c>
      <c r="C4618" s="3">
        <v>45183</v>
      </c>
      <c r="D4618" t="s">
        <v>39</v>
      </c>
      <c r="E4618">
        <v>120859</v>
      </c>
      <c r="F4618" t="s">
        <v>19</v>
      </c>
      <c r="G4618" t="s">
        <v>20</v>
      </c>
      <c r="H4618" t="s">
        <v>21</v>
      </c>
      <c r="I4618">
        <v>94110</v>
      </c>
      <c r="J4618" t="s">
        <v>22</v>
      </c>
      <c r="K4618" t="s">
        <v>23</v>
      </c>
      <c r="L4618" t="s">
        <v>33</v>
      </c>
      <c r="M4618" t="s">
        <v>34</v>
      </c>
      <c r="N4618" s="5">
        <v>7.2</v>
      </c>
      <c r="O4618" s="7">
        <v>2</v>
      </c>
      <c r="P4618" s="5">
        <v>4.8</v>
      </c>
      <c r="Q4618" s="5">
        <v>2.4</v>
      </c>
      <c r="R4618" s="22">
        <f>Tabla1[[#This Row],[Fecha de Envío]]-Tabla1[[#This Row],[Fecha de Orden]]</f>
        <v>13</v>
      </c>
      <c r="S4618" s="24">
        <f>YEAR(Tabla1[[#This Row],[Fecha de Orden]])</f>
        <v>2023</v>
      </c>
      <c r="T4618" t="str">
        <f>VLOOKUP(Tabla1[[#This Row],[Nombre del Producto]],Tabla2[[Nombre Producto]:[Costo Unitario]],2,FALSE)</f>
        <v>Lot's O' Nuts</v>
      </c>
      <c r="U4618" t="str">
        <f>VLOOKUP(Tabla1[[#This Row],[Fábrica]],Tabla3[],4,FALSE)</f>
        <v>Arizona</v>
      </c>
    </row>
    <row r="4619" spans="1:21" x14ac:dyDescent="0.25">
      <c r="A4619" t="s">
        <v>2673</v>
      </c>
      <c r="B4619" s="3">
        <v>45170</v>
      </c>
      <c r="C4619" s="3">
        <v>45184</v>
      </c>
      <c r="D4619" t="s">
        <v>18</v>
      </c>
      <c r="E4619">
        <v>155481</v>
      </c>
      <c r="F4619" t="s">
        <v>19</v>
      </c>
      <c r="G4619" t="s">
        <v>144</v>
      </c>
      <c r="H4619" t="s">
        <v>101</v>
      </c>
      <c r="I4619">
        <v>19140</v>
      </c>
      <c r="J4619" t="s">
        <v>148</v>
      </c>
      <c r="K4619" t="s">
        <v>32</v>
      </c>
      <c r="L4619" t="s">
        <v>348</v>
      </c>
      <c r="M4619" t="s">
        <v>349</v>
      </c>
      <c r="N4619" s="5">
        <v>140</v>
      </c>
      <c r="O4619" s="7">
        <v>7</v>
      </c>
      <c r="P4619" s="5">
        <v>70</v>
      </c>
      <c r="Q4619" s="5">
        <v>70</v>
      </c>
      <c r="R4619" s="22">
        <f>Tabla1[[#This Row],[Fecha de Envío]]-Tabla1[[#This Row],[Fecha de Orden]]</f>
        <v>14</v>
      </c>
      <c r="S4619" s="24">
        <f>YEAR(Tabla1[[#This Row],[Fecha de Orden]])</f>
        <v>2023</v>
      </c>
      <c r="T4619" t="str">
        <f>VLOOKUP(Tabla1[[#This Row],[Nombre del Producto]],Tabla2[[Nombre Producto]:[Costo Unitario]],2,FALSE)</f>
        <v>Secret Factory</v>
      </c>
      <c r="U4619" t="str">
        <f>VLOOKUP(Tabla1[[#This Row],[Fábrica]],Tabla3[],4,FALSE)</f>
        <v>Illinois</v>
      </c>
    </row>
    <row r="4620" spans="1:21" x14ac:dyDescent="0.25">
      <c r="A4620" t="s">
        <v>2674</v>
      </c>
      <c r="B4620" s="3">
        <v>45170</v>
      </c>
      <c r="C4620" s="3">
        <v>45184</v>
      </c>
      <c r="D4620" t="s">
        <v>18</v>
      </c>
      <c r="E4620">
        <v>155481</v>
      </c>
      <c r="F4620" t="s">
        <v>19</v>
      </c>
      <c r="G4620" t="s">
        <v>144</v>
      </c>
      <c r="H4620" t="s">
        <v>101</v>
      </c>
      <c r="I4620">
        <v>19140</v>
      </c>
      <c r="J4620" t="s">
        <v>22</v>
      </c>
      <c r="K4620" t="s">
        <v>32</v>
      </c>
      <c r="L4620" t="s">
        <v>36</v>
      </c>
      <c r="M4620" t="s">
        <v>37</v>
      </c>
      <c r="N4620" s="5">
        <v>19.5</v>
      </c>
      <c r="O4620" s="7">
        <v>6</v>
      </c>
      <c r="P4620" s="5">
        <v>12.66</v>
      </c>
      <c r="Q4620" s="5">
        <v>6.84</v>
      </c>
      <c r="R4620" s="22">
        <f>Tabla1[[#This Row],[Fecha de Envío]]-Tabla1[[#This Row],[Fecha de Orden]]</f>
        <v>14</v>
      </c>
      <c r="S4620" s="24">
        <f>YEAR(Tabla1[[#This Row],[Fecha de Orden]])</f>
        <v>2023</v>
      </c>
      <c r="T4620" t="str">
        <f>VLOOKUP(Tabla1[[#This Row],[Nombre del Producto]],Tabla2[[Nombre Producto]:[Costo Unitario]],2,FALSE)</f>
        <v>Wicked Choccy's</v>
      </c>
      <c r="U4620" t="str">
        <f>VLOOKUP(Tabla1[[#This Row],[Fábrica]],Tabla3[],4,FALSE)</f>
        <v>Georgia</v>
      </c>
    </row>
    <row r="4621" spans="1:21" x14ac:dyDescent="0.25">
      <c r="A4621" t="s">
        <v>2675</v>
      </c>
      <c r="B4621" s="3">
        <v>45170</v>
      </c>
      <c r="C4621" s="3">
        <v>45184</v>
      </c>
      <c r="D4621" t="s">
        <v>18</v>
      </c>
      <c r="E4621">
        <v>155481</v>
      </c>
      <c r="F4621" t="s">
        <v>19</v>
      </c>
      <c r="G4621" t="s">
        <v>144</v>
      </c>
      <c r="H4621" t="s">
        <v>101</v>
      </c>
      <c r="I4621">
        <v>19140</v>
      </c>
      <c r="J4621" t="s">
        <v>22</v>
      </c>
      <c r="K4621" t="s">
        <v>32</v>
      </c>
      <c r="L4621" t="s">
        <v>45</v>
      </c>
      <c r="M4621" t="s">
        <v>46</v>
      </c>
      <c r="N4621" s="5">
        <v>6.98</v>
      </c>
      <c r="O4621" s="7">
        <v>2</v>
      </c>
      <c r="P4621" s="5">
        <v>4.9800000000000004</v>
      </c>
      <c r="Q4621" s="5">
        <v>2</v>
      </c>
      <c r="R4621" s="22">
        <f>Tabla1[[#This Row],[Fecha de Envío]]-Tabla1[[#This Row],[Fecha de Orden]]</f>
        <v>14</v>
      </c>
      <c r="S4621" s="24">
        <f>YEAR(Tabla1[[#This Row],[Fecha de Orden]])</f>
        <v>2023</v>
      </c>
      <c r="T4621" t="str">
        <f>VLOOKUP(Tabla1[[#This Row],[Nombre del Producto]],Tabla2[[Nombre Producto]:[Costo Unitario]],2,FALSE)</f>
        <v>Lot's O' Nuts</v>
      </c>
      <c r="U4621" t="str">
        <f>VLOOKUP(Tabla1[[#This Row],[Fábrica]],Tabla3[],4,FALSE)</f>
        <v>Arizona</v>
      </c>
    </row>
    <row r="4622" spans="1:21" x14ac:dyDescent="0.25">
      <c r="A4622" t="s">
        <v>4112</v>
      </c>
      <c r="B4622" s="3">
        <v>45170</v>
      </c>
      <c r="C4622" s="3">
        <v>45184</v>
      </c>
      <c r="D4622" t="s">
        <v>18</v>
      </c>
      <c r="E4622">
        <v>116526</v>
      </c>
      <c r="F4622" t="s">
        <v>19</v>
      </c>
      <c r="G4622" t="s">
        <v>92</v>
      </c>
      <c r="H4622" t="s">
        <v>93</v>
      </c>
      <c r="I4622">
        <v>48227</v>
      </c>
      <c r="J4622" t="s">
        <v>22</v>
      </c>
      <c r="K4622" t="s">
        <v>43</v>
      </c>
      <c r="L4622" t="s">
        <v>45</v>
      </c>
      <c r="M4622" t="s">
        <v>46</v>
      </c>
      <c r="N4622" s="5">
        <v>13.96</v>
      </c>
      <c r="O4622" s="7">
        <v>4</v>
      </c>
      <c r="P4622" s="5">
        <v>9.9600000000000009</v>
      </c>
      <c r="Q4622" s="5">
        <v>4</v>
      </c>
      <c r="R4622" s="22">
        <f>Tabla1[[#This Row],[Fecha de Envío]]-Tabla1[[#This Row],[Fecha de Orden]]</f>
        <v>14</v>
      </c>
      <c r="S4622" s="24">
        <f>YEAR(Tabla1[[#This Row],[Fecha de Orden]])</f>
        <v>2023</v>
      </c>
      <c r="T4622" t="str">
        <f>VLOOKUP(Tabla1[[#This Row],[Nombre del Producto]],Tabla2[[Nombre Producto]:[Costo Unitario]],2,FALSE)</f>
        <v>Lot's O' Nuts</v>
      </c>
      <c r="U4622" t="str">
        <f>VLOOKUP(Tabla1[[#This Row],[Fábrica]],Tabla3[],4,FALSE)</f>
        <v>Arizona</v>
      </c>
    </row>
    <row r="4623" spans="1:21" x14ac:dyDescent="0.25">
      <c r="A4623" t="s">
        <v>4113</v>
      </c>
      <c r="B4623" s="3">
        <v>45170</v>
      </c>
      <c r="C4623" s="3">
        <v>45184</v>
      </c>
      <c r="D4623" t="s">
        <v>18</v>
      </c>
      <c r="E4623">
        <v>116526</v>
      </c>
      <c r="F4623" t="s">
        <v>19</v>
      </c>
      <c r="G4623" t="s">
        <v>92</v>
      </c>
      <c r="H4623" t="s">
        <v>93</v>
      </c>
      <c r="I4623">
        <v>48227</v>
      </c>
      <c r="J4623" t="s">
        <v>22</v>
      </c>
      <c r="K4623" t="s">
        <v>43</v>
      </c>
      <c r="L4623" t="s">
        <v>27</v>
      </c>
      <c r="M4623" t="s">
        <v>28</v>
      </c>
      <c r="N4623" s="5">
        <v>14.4</v>
      </c>
      <c r="O4623" s="7">
        <v>4</v>
      </c>
      <c r="P4623" s="5">
        <v>10</v>
      </c>
      <c r="Q4623" s="5">
        <v>4.4000000000000004</v>
      </c>
      <c r="R4623" s="22">
        <f>Tabla1[[#This Row],[Fecha de Envío]]-Tabla1[[#This Row],[Fecha de Orden]]</f>
        <v>14</v>
      </c>
      <c r="S4623" s="24">
        <f>YEAR(Tabla1[[#This Row],[Fecha de Orden]])</f>
        <v>2023</v>
      </c>
      <c r="T4623" t="str">
        <f>VLOOKUP(Tabla1[[#This Row],[Nombre del Producto]],Tabla2[[Nombre Producto]:[Costo Unitario]],2,FALSE)</f>
        <v>Lot's O' Nuts</v>
      </c>
      <c r="U4623" t="str">
        <f>VLOOKUP(Tabla1[[#This Row],[Fábrica]],Tabla3[],4,FALSE)</f>
        <v>Arizona</v>
      </c>
    </row>
    <row r="4624" spans="1:21" x14ac:dyDescent="0.25">
      <c r="A4624" t="s">
        <v>4114</v>
      </c>
      <c r="B4624" s="3">
        <v>45170</v>
      </c>
      <c r="C4624" s="3">
        <v>45184</v>
      </c>
      <c r="D4624" t="s">
        <v>18</v>
      </c>
      <c r="E4624">
        <v>116526</v>
      </c>
      <c r="F4624" t="s">
        <v>19</v>
      </c>
      <c r="G4624" t="s">
        <v>92</v>
      </c>
      <c r="H4624" t="s">
        <v>93</v>
      </c>
      <c r="I4624">
        <v>48227</v>
      </c>
      <c r="J4624" t="s">
        <v>22</v>
      </c>
      <c r="K4624" t="s">
        <v>43</v>
      </c>
      <c r="L4624" t="s">
        <v>36</v>
      </c>
      <c r="M4624" t="s">
        <v>37</v>
      </c>
      <c r="N4624" s="5">
        <v>16.25</v>
      </c>
      <c r="O4624" s="7">
        <v>5</v>
      </c>
      <c r="P4624" s="5">
        <v>10.55</v>
      </c>
      <c r="Q4624" s="5">
        <v>5.7</v>
      </c>
      <c r="R4624" s="22">
        <f>Tabla1[[#This Row],[Fecha de Envío]]-Tabla1[[#This Row],[Fecha de Orden]]</f>
        <v>14</v>
      </c>
      <c r="S4624" s="24">
        <f>YEAR(Tabla1[[#This Row],[Fecha de Orden]])</f>
        <v>2023</v>
      </c>
      <c r="T4624" t="str">
        <f>VLOOKUP(Tabla1[[#This Row],[Nombre del Producto]],Tabla2[[Nombre Producto]:[Costo Unitario]],2,FALSE)</f>
        <v>Wicked Choccy's</v>
      </c>
      <c r="U4624" t="str">
        <f>VLOOKUP(Tabla1[[#This Row],[Fábrica]],Tabla3[],4,FALSE)</f>
        <v>Georgia</v>
      </c>
    </row>
    <row r="4625" spans="1:21" x14ac:dyDescent="0.25">
      <c r="A4625" t="s">
        <v>4115</v>
      </c>
      <c r="B4625" s="3">
        <v>45170</v>
      </c>
      <c r="C4625" s="3">
        <v>45184</v>
      </c>
      <c r="D4625" t="s">
        <v>18</v>
      </c>
      <c r="E4625">
        <v>116526</v>
      </c>
      <c r="F4625" t="s">
        <v>19</v>
      </c>
      <c r="G4625" t="s">
        <v>92</v>
      </c>
      <c r="H4625" t="s">
        <v>93</v>
      </c>
      <c r="I4625">
        <v>48227</v>
      </c>
      <c r="J4625" t="s">
        <v>22</v>
      </c>
      <c r="K4625" t="s">
        <v>43</v>
      </c>
      <c r="L4625" t="s">
        <v>24</v>
      </c>
      <c r="M4625" t="s">
        <v>25</v>
      </c>
      <c r="N4625" s="5">
        <v>3.75</v>
      </c>
      <c r="O4625" s="7">
        <v>1</v>
      </c>
      <c r="P4625" s="5">
        <v>2.4500000000000002</v>
      </c>
      <c r="Q4625" s="5">
        <v>1.3</v>
      </c>
      <c r="R4625" s="22">
        <f>Tabla1[[#This Row],[Fecha de Envío]]-Tabla1[[#This Row],[Fecha de Orden]]</f>
        <v>14</v>
      </c>
      <c r="S4625" s="24">
        <f>YEAR(Tabla1[[#This Row],[Fecha de Orden]])</f>
        <v>2023</v>
      </c>
      <c r="T4625" t="str">
        <f>VLOOKUP(Tabla1[[#This Row],[Nombre del Producto]],Tabla2[[Nombre Producto]:[Costo Unitario]],2,FALSE)</f>
        <v>Wicked Choccy's</v>
      </c>
      <c r="U4625" t="str">
        <f>VLOOKUP(Tabla1[[#This Row],[Fábrica]],Tabla3[],4,FALSE)</f>
        <v>Georgia</v>
      </c>
    </row>
    <row r="4626" spans="1:21" x14ac:dyDescent="0.25">
      <c r="A4626" t="s">
        <v>5413</v>
      </c>
      <c r="B4626" s="3">
        <v>45170</v>
      </c>
      <c r="C4626" s="3">
        <v>45182</v>
      </c>
      <c r="D4626" t="s">
        <v>71</v>
      </c>
      <c r="E4626">
        <v>124583</v>
      </c>
      <c r="F4626" t="s">
        <v>19</v>
      </c>
      <c r="G4626" t="s">
        <v>458</v>
      </c>
      <c r="H4626" t="s">
        <v>21</v>
      </c>
      <c r="I4626">
        <v>92646</v>
      </c>
      <c r="J4626" t="s">
        <v>22</v>
      </c>
      <c r="K4626" t="s">
        <v>23</v>
      </c>
      <c r="L4626" t="s">
        <v>33</v>
      </c>
      <c r="M4626" t="s">
        <v>34</v>
      </c>
      <c r="N4626" s="5">
        <v>3.6</v>
      </c>
      <c r="O4626" s="7">
        <v>1</v>
      </c>
      <c r="P4626" s="5">
        <v>2.4</v>
      </c>
      <c r="Q4626" s="5">
        <v>1.2</v>
      </c>
      <c r="R4626" s="22">
        <f>Tabla1[[#This Row],[Fecha de Envío]]-Tabla1[[#This Row],[Fecha de Orden]]</f>
        <v>12</v>
      </c>
      <c r="S4626" s="24">
        <f>YEAR(Tabla1[[#This Row],[Fecha de Orden]])</f>
        <v>2023</v>
      </c>
      <c r="T4626" t="str">
        <f>VLOOKUP(Tabla1[[#This Row],[Nombre del Producto]],Tabla2[[Nombre Producto]:[Costo Unitario]],2,FALSE)</f>
        <v>Lot's O' Nuts</v>
      </c>
      <c r="U4626" t="str">
        <f>VLOOKUP(Tabla1[[#This Row],[Fábrica]],Tabla3[],4,FALSE)</f>
        <v>Arizona</v>
      </c>
    </row>
    <row r="4627" spans="1:21" x14ac:dyDescent="0.25">
      <c r="A4627" t="s">
        <v>6966</v>
      </c>
      <c r="B4627" s="3">
        <v>45170</v>
      </c>
      <c r="C4627" s="3">
        <v>45186</v>
      </c>
      <c r="D4627" t="s">
        <v>18</v>
      </c>
      <c r="E4627">
        <v>151561</v>
      </c>
      <c r="F4627" t="s">
        <v>19</v>
      </c>
      <c r="G4627" t="s">
        <v>30</v>
      </c>
      <c r="H4627" t="s">
        <v>31</v>
      </c>
      <c r="I4627">
        <v>10011</v>
      </c>
      <c r="J4627" t="s">
        <v>22</v>
      </c>
      <c r="K4627" t="s">
        <v>32</v>
      </c>
      <c r="L4627" t="s">
        <v>36</v>
      </c>
      <c r="M4627" t="s">
        <v>37</v>
      </c>
      <c r="N4627" s="5">
        <v>9.75</v>
      </c>
      <c r="O4627" s="7">
        <v>3</v>
      </c>
      <c r="P4627" s="5">
        <v>6.33</v>
      </c>
      <c r="Q4627" s="5">
        <v>3.42</v>
      </c>
      <c r="R4627" s="22">
        <f>Tabla1[[#This Row],[Fecha de Envío]]-Tabla1[[#This Row],[Fecha de Orden]]</f>
        <v>16</v>
      </c>
      <c r="S4627" s="24">
        <f>YEAR(Tabla1[[#This Row],[Fecha de Orden]])</f>
        <v>2023</v>
      </c>
      <c r="T4627" t="str">
        <f>VLOOKUP(Tabla1[[#This Row],[Nombre del Producto]],Tabla2[[Nombre Producto]:[Costo Unitario]],2,FALSE)</f>
        <v>Wicked Choccy's</v>
      </c>
      <c r="U4627" t="str">
        <f>VLOOKUP(Tabla1[[#This Row],[Fábrica]],Tabla3[],4,FALSE)</f>
        <v>Georgia</v>
      </c>
    </row>
    <row r="4628" spans="1:21" x14ac:dyDescent="0.25">
      <c r="A4628" t="s">
        <v>6967</v>
      </c>
      <c r="B4628" s="3">
        <v>45170</v>
      </c>
      <c r="C4628" s="3">
        <v>45186</v>
      </c>
      <c r="D4628" t="s">
        <v>18</v>
      </c>
      <c r="E4628">
        <v>151561</v>
      </c>
      <c r="F4628" t="s">
        <v>19</v>
      </c>
      <c r="G4628" t="s">
        <v>30</v>
      </c>
      <c r="H4628" t="s">
        <v>31</v>
      </c>
      <c r="I4628">
        <v>10011</v>
      </c>
      <c r="J4628" t="s">
        <v>22</v>
      </c>
      <c r="K4628" t="s">
        <v>32</v>
      </c>
      <c r="L4628" t="s">
        <v>27</v>
      </c>
      <c r="M4628" t="s">
        <v>28</v>
      </c>
      <c r="N4628" s="5">
        <v>21.6</v>
      </c>
      <c r="O4628" s="7">
        <v>6</v>
      </c>
      <c r="P4628" s="5">
        <v>15</v>
      </c>
      <c r="Q4628" s="5">
        <v>6.6</v>
      </c>
      <c r="R4628" s="22">
        <f>Tabla1[[#This Row],[Fecha de Envío]]-Tabla1[[#This Row],[Fecha de Orden]]</f>
        <v>16</v>
      </c>
      <c r="S4628" s="24">
        <f>YEAR(Tabla1[[#This Row],[Fecha de Orden]])</f>
        <v>2023</v>
      </c>
      <c r="T4628" t="str">
        <f>VLOOKUP(Tabla1[[#This Row],[Nombre del Producto]],Tabla2[[Nombre Producto]:[Costo Unitario]],2,FALSE)</f>
        <v>Lot's O' Nuts</v>
      </c>
      <c r="U4628" t="str">
        <f>VLOOKUP(Tabla1[[#This Row],[Fábrica]],Tabla3[],4,FALSE)</f>
        <v>Arizona</v>
      </c>
    </row>
    <row r="4629" spans="1:21" x14ac:dyDescent="0.25">
      <c r="A4629" t="s">
        <v>1234</v>
      </c>
      <c r="B4629" s="3">
        <v>45171</v>
      </c>
      <c r="C4629" s="3">
        <v>45184</v>
      </c>
      <c r="D4629" t="s">
        <v>71</v>
      </c>
      <c r="E4629">
        <v>106278</v>
      </c>
      <c r="F4629" t="s">
        <v>19</v>
      </c>
      <c r="G4629" t="s">
        <v>130</v>
      </c>
      <c r="H4629" t="s">
        <v>125</v>
      </c>
      <c r="I4629">
        <v>98198</v>
      </c>
      <c r="J4629" t="s">
        <v>22</v>
      </c>
      <c r="K4629" t="s">
        <v>23</v>
      </c>
      <c r="L4629" t="s">
        <v>33</v>
      </c>
      <c r="M4629" t="s">
        <v>34</v>
      </c>
      <c r="N4629" s="5">
        <v>10.8</v>
      </c>
      <c r="O4629" s="7">
        <v>3</v>
      </c>
      <c r="P4629" s="5">
        <v>7.2</v>
      </c>
      <c r="Q4629" s="5">
        <v>3.6</v>
      </c>
      <c r="R4629" s="22">
        <f>Tabla1[[#This Row],[Fecha de Envío]]-Tabla1[[#This Row],[Fecha de Orden]]</f>
        <v>13</v>
      </c>
      <c r="S4629" s="24">
        <f>YEAR(Tabla1[[#This Row],[Fecha de Orden]])</f>
        <v>2023</v>
      </c>
      <c r="T4629" t="str">
        <f>VLOOKUP(Tabla1[[#This Row],[Nombre del Producto]],Tabla2[[Nombre Producto]:[Costo Unitario]],2,FALSE)</f>
        <v>Lot's O' Nuts</v>
      </c>
      <c r="U4629" t="str">
        <f>VLOOKUP(Tabla1[[#This Row],[Fábrica]],Tabla3[],4,FALSE)</f>
        <v>Arizona</v>
      </c>
    </row>
    <row r="4630" spans="1:21" x14ac:dyDescent="0.25">
      <c r="A4630" t="s">
        <v>4301</v>
      </c>
      <c r="B4630" s="3">
        <v>45171</v>
      </c>
      <c r="C4630" s="3">
        <v>45185</v>
      </c>
      <c r="D4630" t="s">
        <v>18</v>
      </c>
      <c r="E4630">
        <v>106950</v>
      </c>
      <c r="F4630" t="s">
        <v>19</v>
      </c>
      <c r="G4630" t="s">
        <v>356</v>
      </c>
      <c r="H4630" t="s">
        <v>98</v>
      </c>
      <c r="I4630">
        <v>28205</v>
      </c>
      <c r="J4630" t="s">
        <v>22</v>
      </c>
      <c r="K4630" t="s">
        <v>66</v>
      </c>
      <c r="L4630" t="s">
        <v>27</v>
      </c>
      <c r="M4630" t="s">
        <v>28</v>
      </c>
      <c r="N4630" s="5">
        <v>10.8</v>
      </c>
      <c r="O4630" s="7">
        <v>3</v>
      </c>
      <c r="P4630" s="5">
        <v>7.5</v>
      </c>
      <c r="Q4630" s="5">
        <v>3.3</v>
      </c>
      <c r="R4630" s="22">
        <f>Tabla1[[#This Row],[Fecha de Envío]]-Tabla1[[#This Row],[Fecha de Orden]]</f>
        <v>14</v>
      </c>
      <c r="S4630" s="24">
        <f>YEAR(Tabla1[[#This Row],[Fecha de Orden]])</f>
        <v>2023</v>
      </c>
      <c r="T4630" t="str">
        <f>VLOOKUP(Tabla1[[#This Row],[Nombre del Producto]],Tabla2[[Nombre Producto]:[Costo Unitario]],2,FALSE)</f>
        <v>Lot's O' Nuts</v>
      </c>
      <c r="U4630" t="str">
        <f>VLOOKUP(Tabla1[[#This Row],[Fábrica]],Tabla3[],4,FALSE)</f>
        <v>Arizona</v>
      </c>
    </row>
    <row r="4631" spans="1:21" x14ac:dyDescent="0.25">
      <c r="A4631" t="s">
        <v>4302</v>
      </c>
      <c r="B4631" s="3">
        <v>45171</v>
      </c>
      <c r="C4631" s="3">
        <v>45185</v>
      </c>
      <c r="D4631" t="s">
        <v>18</v>
      </c>
      <c r="E4631">
        <v>106950</v>
      </c>
      <c r="F4631" t="s">
        <v>19</v>
      </c>
      <c r="G4631" t="s">
        <v>356</v>
      </c>
      <c r="H4631" t="s">
        <v>98</v>
      </c>
      <c r="I4631">
        <v>28205</v>
      </c>
      <c r="J4631" t="s">
        <v>22</v>
      </c>
      <c r="K4631" t="s">
        <v>66</v>
      </c>
      <c r="L4631" t="s">
        <v>36</v>
      </c>
      <c r="M4631" t="s">
        <v>37</v>
      </c>
      <c r="N4631" s="5">
        <v>29.25</v>
      </c>
      <c r="O4631" s="7">
        <v>9</v>
      </c>
      <c r="P4631" s="5">
        <v>18.989999999999998</v>
      </c>
      <c r="Q4631" s="5">
        <v>10.26</v>
      </c>
      <c r="R4631" s="22">
        <f>Tabla1[[#This Row],[Fecha de Envío]]-Tabla1[[#This Row],[Fecha de Orden]]</f>
        <v>14</v>
      </c>
      <c r="S4631" s="24">
        <f>YEAR(Tabla1[[#This Row],[Fecha de Orden]])</f>
        <v>2023</v>
      </c>
      <c r="T4631" t="str">
        <f>VLOOKUP(Tabla1[[#This Row],[Nombre del Producto]],Tabla2[[Nombre Producto]:[Costo Unitario]],2,FALSE)</f>
        <v>Wicked Choccy's</v>
      </c>
      <c r="U4631" t="str">
        <f>VLOOKUP(Tabla1[[#This Row],[Fábrica]],Tabla3[],4,FALSE)</f>
        <v>Georgia</v>
      </c>
    </row>
    <row r="4632" spans="1:21" x14ac:dyDescent="0.25">
      <c r="A4632" t="s">
        <v>4303</v>
      </c>
      <c r="B4632" s="3">
        <v>45171</v>
      </c>
      <c r="C4632" s="3">
        <v>45185</v>
      </c>
      <c r="D4632" t="s">
        <v>18</v>
      </c>
      <c r="E4632">
        <v>106950</v>
      </c>
      <c r="F4632" t="s">
        <v>19</v>
      </c>
      <c r="G4632" t="s">
        <v>356</v>
      </c>
      <c r="H4632" t="s">
        <v>98</v>
      </c>
      <c r="I4632">
        <v>28205</v>
      </c>
      <c r="J4632" t="s">
        <v>22</v>
      </c>
      <c r="K4632" t="s">
        <v>66</v>
      </c>
      <c r="L4632" t="s">
        <v>33</v>
      </c>
      <c r="M4632" t="s">
        <v>34</v>
      </c>
      <c r="N4632" s="5">
        <v>14.4</v>
      </c>
      <c r="O4632" s="7">
        <v>4</v>
      </c>
      <c r="P4632" s="5">
        <v>9.6</v>
      </c>
      <c r="Q4632" s="5">
        <v>4.8</v>
      </c>
      <c r="R4632" s="22">
        <f>Tabla1[[#This Row],[Fecha de Envío]]-Tabla1[[#This Row],[Fecha de Orden]]</f>
        <v>14</v>
      </c>
      <c r="S4632" s="24">
        <f>YEAR(Tabla1[[#This Row],[Fecha de Orden]])</f>
        <v>2023</v>
      </c>
      <c r="T4632" t="str">
        <f>VLOOKUP(Tabla1[[#This Row],[Nombre del Producto]],Tabla2[[Nombre Producto]:[Costo Unitario]],2,FALSE)</f>
        <v>Lot's O' Nuts</v>
      </c>
      <c r="U4632" t="str">
        <f>VLOOKUP(Tabla1[[#This Row],[Fábrica]],Tabla3[],4,FALSE)</f>
        <v>Arizona</v>
      </c>
    </row>
    <row r="4633" spans="1:21" x14ac:dyDescent="0.25">
      <c r="A4633" t="s">
        <v>4304</v>
      </c>
      <c r="B4633" s="3">
        <v>45171</v>
      </c>
      <c r="C4633" s="3">
        <v>45185</v>
      </c>
      <c r="D4633" t="s">
        <v>18</v>
      </c>
      <c r="E4633">
        <v>106950</v>
      </c>
      <c r="F4633" t="s">
        <v>19</v>
      </c>
      <c r="G4633" t="s">
        <v>356</v>
      </c>
      <c r="H4633" t="s">
        <v>98</v>
      </c>
      <c r="I4633">
        <v>28205</v>
      </c>
      <c r="J4633" t="s">
        <v>22</v>
      </c>
      <c r="K4633" t="s">
        <v>66</v>
      </c>
      <c r="L4633" t="s">
        <v>24</v>
      </c>
      <c r="M4633" t="s">
        <v>25</v>
      </c>
      <c r="N4633" s="5">
        <v>26.25</v>
      </c>
      <c r="O4633" s="7">
        <v>7</v>
      </c>
      <c r="P4633" s="5">
        <v>17.149999999999999</v>
      </c>
      <c r="Q4633" s="5">
        <v>9.1</v>
      </c>
      <c r="R4633" s="22">
        <f>Tabla1[[#This Row],[Fecha de Envío]]-Tabla1[[#This Row],[Fecha de Orden]]</f>
        <v>14</v>
      </c>
      <c r="S4633" s="24">
        <f>YEAR(Tabla1[[#This Row],[Fecha de Orden]])</f>
        <v>2023</v>
      </c>
      <c r="T4633" t="str">
        <f>VLOOKUP(Tabla1[[#This Row],[Nombre del Producto]],Tabla2[[Nombre Producto]:[Costo Unitario]],2,FALSE)</f>
        <v>Wicked Choccy's</v>
      </c>
      <c r="U4633" t="str">
        <f>VLOOKUP(Tabla1[[#This Row],[Fábrica]],Tabla3[],4,FALSE)</f>
        <v>Georgia</v>
      </c>
    </row>
    <row r="4634" spans="1:21" x14ac:dyDescent="0.25">
      <c r="A4634" t="s">
        <v>4305</v>
      </c>
      <c r="B4634" s="3">
        <v>45171</v>
      </c>
      <c r="C4634" s="3">
        <v>45185</v>
      </c>
      <c r="D4634" t="s">
        <v>18</v>
      </c>
      <c r="E4634">
        <v>106950</v>
      </c>
      <c r="F4634" t="s">
        <v>19</v>
      </c>
      <c r="G4634" t="s">
        <v>356</v>
      </c>
      <c r="H4634" t="s">
        <v>98</v>
      </c>
      <c r="I4634">
        <v>28205</v>
      </c>
      <c r="J4634" t="s">
        <v>22</v>
      </c>
      <c r="K4634" t="s">
        <v>66</v>
      </c>
      <c r="L4634" t="s">
        <v>45</v>
      </c>
      <c r="M4634" t="s">
        <v>46</v>
      </c>
      <c r="N4634" s="5">
        <v>17.45</v>
      </c>
      <c r="O4634" s="7">
        <v>5</v>
      </c>
      <c r="P4634" s="5">
        <v>12.45</v>
      </c>
      <c r="Q4634" s="5">
        <v>5</v>
      </c>
      <c r="R4634" s="22">
        <f>Tabla1[[#This Row],[Fecha de Envío]]-Tabla1[[#This Row],[Fecha de Orden]]</f>
        <v>14</v>
      </c>
      <c r="S4634" s="24">
        <f>YEAR(Tabla1[[#This Row],[Fecha de Orden]])</f>
        <v>2023</v>
      </c>
      <c r="T4634" t="str">
        <f>VLOOKUP(Tabla1[[#This Row],[Nombre del Producto]],Tabla2[[Nombre Producto]:[Costo Unitario]],2,FALSE)</f>
        <v>Lot's O' Nuts</v>
      </c>
      <c r="U4634" t="str">
        <f>VLOOKUP(Tabla1[[#This Row],[Fábrica]],Tabla3[],4,FALSE)</f>
        <v>Arizona</v>
      </c>
    </row>
    <row r="4635" spans="1:21" x14ac:dyDescent="0.25">
      <c r="A4635" t="s">
        <v>5052</v>
      </c>
      <c r="B4635" s="3">
        <v>45171</v>
      </c>
      <c r="C4635" s="3">
        <v>45185</v>
      </c>
      <c r="D4635" t="s">
        <v>18</v>
      </c>
      <c r="E4635">
        <v>130407</v>
      </c>
      <c r="F4635" t="s">
        <v>19</v>
      </c>
      <c r="G4635" t="s">
        <v>30</v>
      </c>
      <c r="H4635" t="s">
        <v>31</v>
      </c>
      <c r="I4635">
        <v>10024</v>
      </c>
      <c r="J4635" t="s">
        <v>22</v>
      </c>
      <c r="K4635" t="s">
        <v>32</v>
      </c>
      <c r="L4635" t="s">
        <v>45</v>
      </c>
      <c r="M4635" t="s">
        <v>46</v>
      </c>
      <c r="N4635" s="5">
        <v>6.98</v>
      </c>
      <c r="O4635" s="7">
        <v>2</v>
      </c>
      <c r="P4635" s="5">
        <v>4.9800000000000004</v>
      </c>
      <c r="Q4635" s="5">
        <v>2</v>
      </c>
      <c r="R4635" s="22">
        <f>Tabla1[[#This Row],[Fecha de Envío]]-Tabla1[[#This Row],[Fecha de Orden]]</f>
        <v>14</v>
      </c>
      <c r="S4635" s="24">
        <f>YEAR(Tabla1[[#This Row],[Fecha de Orden]])</f>
        <v>2023</v>
      </c>
      <c r="T4635" t="str">
        <f>VLOOKUP(Tabla1[[#This Row],[Nombre del Producto]],Tabla2[[Nombre Producto]:[Costo Unitario]],2,FALSE)</f>
        <v>Lot's O' Nuts</v>
      </c>
      <c r="U4635" t="str">
        <f>VLOOKUP(Tabla1[[#This Row],[Fábrica]],Tabla3[],4,FALSE)</f>
        <v>Arizona</v>
      </c>
    </row>
    <row r="4636" spans="1:21" x14ac:dyDescent="0.25">
      <c r="A4636" t="s">
        <v>5053</v>
      </c>
      <c r="B4636" s="3">
        <v>45171</v>
      </c>
      <c r="C4636" s="3">
        <v>45185</v>
      </c>
      <c r="D4636" t="s">
        <v>18</v>
      </c>
      <c r="E4636">
        <v>130407</v>
      </c>
      <c r="F4636" t="s">
        <v>19</v>
      </c>
      <c r="G4636" t="s">
        <v>30</v>
      </c>
      <c r="H4636" t="s">
        <v>31</v>
      </c>
      <c r="I4636">
        <v>10024</v>
      </c>
      <c r="J4636" t="s">
        <v>22</v>
      </c>
      <c r="K4636" t="s">
        <v>32</v>
      </c>
      <c r="L4636" t="s">
        <v>27</v>
      </c>
      <c r="M4636" t="s">
        <v>28</v>
      </c>
      <c r="N4636" s="5">
        <v>7.2</v>
      </c>
      <c r="O4636" s="7">
        <v>2</v>
      </c>
      <c r="P4636" s="5">
        <v>5</v>
      </c>
      <c r="Q4636" s="5">
        <v>2.2000000000000002</v>
      </c>
      <c r="R4636" s="22">
        <f>Tabla1[[#This Row],[Fecha de Envío]]-Tabla1[[#This Row],[Fecha de Orden]]</f>
        <v>14</v>
      </c>
      <c r="S4636" s="24">
        <f>YEAR(Tabla1[[#This Row],[Fecha de Orden]])</f>
        <v>2023</v>
      </c>
      <c r="T4636" t="str">
        <f>VLOOKUP(Tabla1[[#This Row],[Nombre del Producto]],Tabla2[[Nombre Producto]:[Costo Unitario]],2,FALSE)</f>
        <v>Lot's O' Nuts</v>
      </c>
      <c r="U4636" t="str">
        <f>VLOOKUP(Tabla1[[#This Row],[Fábrica]],Tabla3[],4,FALSE)</f>
        <v>Arizona</v>
      </c>
    </row>
    <row r="4637" spans="1:21" x14ac:dyDescent="0.25">
      <c r="A4637" t="s">
        <v>5639</v>
      </c>
      <c r="B4637" s="3">
        <v>45171</v>
      </c>
      <c r="C4637" s="3">
        <v>45185</v>
      </c>
      <c r="D4637" t="s">
        <v>18</v>
      </c>
      <c r="E4637">
        <v>126732</v>
      </c>
      <c r="F4637" t="s">
        <v>19</v>
      </c>
      <c r="G4637" t="s">
        <v>53</v>
      </c>
      <c r="H4637" t="s">
        <v>21</v>
      </c>
      <c r="I4637">
        <v>90036</v>
      </c>
      <c r="J4637" t="s">
        <v>22</v>
      </c>
      <c r="K4637" t="s">
        <v>23</v>
      </c>
      <c r="L4637" t="s">
        <v>24</v>
      </c>
      <c r="M4637" t="s">
        <v>25</v>
      </c>
      <c r="N4637" s="5">
        <v>33.75</v>
      </c>
      <c r="O4637" s="7">
        <v>9</v>
      </c>
      <c r="P4637" s="5">
        <v>22.05</v>
      </c>
      <c r="Q4637" s="5">
        <v>11.7</v>
      </c>
      <c r="R4637" s="22">
        <f>Tabla1[[#This Row],[Fecha de Envío]]-Tabla1[[#This Row],[Fecha de Orden]]</f>
        <v>14</v>
      </c>
      <c r="S4637" s="24">
        <f>YEAR(Tabla1[[#This Row],[Fecha de Orden]])</f>
        <v>2023</v>
      </c>
      <c r="T4637" t="str">
        <f>VLOOKUP(Tabla1[[#This Row],[Nombre del Producto]],Tabla2[[Nombre Producto]:[Costo Unitario]],2,FALSE)</f>
        <v>Wicked Choccy's</v>
      </c>
      <c r="U4637" t="str">
        <f>VLOOKUP(Tabla1[[#This Row],[Fábrica]],Tabla3[],4,FALSE)</f>
        <v>Georgia</v>
      </c>
    </row>
    <row r="4638" spans="1:21" x14ac:dyDescent="0.25">
      <c r="A4638" t="s">
        <v>5640</v>
      </c>
      <c r="B4638" s="3">
        <v>45171</v>
      </c>
      <c r="C4638" s="3">
        <v>45185</v>
      </c>
      <c r="D4638" t="s">
        <v>18</v>
      </c>
      <c r="E4638">
        <v>126732</v>
      </c>
      <c r="F4638" t="s">
        <v>19</v>
      </c>
      <c r="G4638" t="s">
        <v>53</v>
      </c>
      <c r="H4638" t="s">
        <v>21</v>
      </c>
      <c r="I4638">
        <v>90036</v>
      </c>
      <c r="J4638" t="s">
        <v>22</v>
      </c>
      <c r="K4638" t="s">
        <v>23</v>
      </c>
      <c r="L4638" t="s">
        <v>27</v>
      </c>
      <c r="M4638" t="s">
        <v>28</v>
      </c>
      <c r="N4638" s="5">
        <v>10.8</v>
      </c>
      <c r="O4638" s="7">
        <v>3</v>
      </c>
      <c r="P4638" s="5">
        <v>7.5</v>
      </c>
      <c r="Q4638" s="5">
        <v>3.3</v>
      </c>
      <c r="R4638" s="22">
        <f>Tabla1[[#This Row],[Fecha de Envío]]-Tabla1[[#This Row],[Fecha de Orden]]</f>
        <v>14</v>
      </c>
      <c r="S4638" s="24">
        <f>YEAR(Tabla1[[#This Row],[Fecha de Orden]])</f>
        <v>2023</v>
      </c>
      <c r="T4638" t="str">
        <f>VLOOKUP(Tabla1[[#This Row],[Nombre del Producto]],Tabla2[[Nombre Producto]:[Costo Unitario]],2,FALSE)</f>
        <v>Lot's O' Nuts</v>
      </c>
      <c r="U4638" t="str">
        <f>VLOOKUP(Tabla1[[#This Row],[Fábrica]],Tabla3[],4,FALSE)</f>
        <v>Arizona</v>
      </c>
    </row>
    <row r="4639" spans="1:21" x14ac:dyDescent="0.25">
      <c r="A4639" t="s">
        <v>5641</v>
      </c>
      <c r="B4639" s="3">
        <v>45171</v>
      </c>
      <c r="C4639" s="3">
        <v>45185</v>
      </c>
      <c r="D4639" t="s">
        <v>18</v>
      </c>
      <c r="E4639">
        <v>126732</v>
      </c>
      <c r="F4639" t="s">
        <v>19</v>
      </c>
      <c r="G4639" t="s">
        <v>53</v>
      </c>
      <c r="H4639" t="s">
        <v>21</v>
      </c>
      <c r="I4639">
        <v>90036</v>
      </c>
      <c r="J4639" t="s">
        <v>22</v>
      </c>
      <c r="K4639" t="s">
        <v>23</v>
      </c>
      <c r="L4639" t="s">
        <v>36</v>
      </c>
      <c r="M4639" t="s">
        <v>37</v>
      </c>
      <c r="N4639" s="5">
        <v>22.75</v>
      </c>
      <c r="O4639" s="7">
        <v>7</v>
      </c>
      <c r="P4639" s="5">
        <v>14.77</v>
      </c>
      <c r="Q4639" s="5">
        <v>7.98</v>
      </c>
      <c r="R4639" s="22">
        <f>Tabla1[[#This Row],[Fecha de Envío]]-Tabla1[[#This Row],[Fecha de Orden]]</f>
        <v>14</v>
      </c>
      <c r="S4639" s="24">
        <f>YEAR(Tabla1[[#This Row],[Fecha de Orden]])</f>
        <v>2023</v>
      </c>
      <c r="T4639" t="str">
        <f>VLOOKUP(Tabla1[[#This Row],[Nombre del Producto]],Tabla2[[Nombre Producto]:[Costo Unitario]],2,FALSE)</f>
        <v>Wicked Choccy's</v>
      </c>
      <c r="U4639" t="str">
        <f>VLOOKUP(Tabla1[[#This Row],[Fábrica]],Tabla3[],4,FALSE)</f>
        <v>Georgia</v>
      </c>
    </row>
    <row r="4640" spans="1:21" x14ac:dyDescent="0.25">
      <c r="A4640" t="s">
        <v>5642</v>
      </c>
      <c r="B4640" s="3">
        <v>45171</v>
      </c>
      <c r="C4640" s="3">
        <v>45185</v>
      </c>
      <c r="D4640" t="s">
        <v>18</v>
      </c>
      <c r="E4640">
        <v>126732</v>
      </c>
      <c r="F4640" t="s">
        <v>19</v>
      </c>
      <c r="G4640" t="s">
        <v>53</v>
      </c>
      <c r="H4640" t="s">
        <v>21</v>
      </c>
      <c r="I4640">
        <v>90036</v>
      </c>
      <c r="J4640" t="s">
        <v>22</v>
      </c>
      <c r="K4640" t="s">
        <v>23</v>
      </c>
      <c r="L4640" t="s">
        <v>33</v>
      </c>
      <c r="M4640" t="s">
        <v>34</v>
      </c>
      <c r="N4640" s="5">
        <v>10.8</v>
      </c>
      <c r="O4640" s="7">
        <v>3</v>
      </c>
      <c r="P4640" s="5">
        <v>7.2</v>
      </c>
      <c r="Q4640" s="5">
        <v>3.6</v>
      </c>
      <c r="R4640" s="22">
        <f>Tabla1[[#This Row],[Fecha de Envío]]-Tabla1[[#This Row],[Fecha de Orden]]</f>
        <v>14</v>
      </c>
      <c r="S4640" s="24">
        <f>YEAR(Tabla1[[#This Row],[Fecha de Orden]])</f>
        <v>2023</v>
      </c>
      <c r="T4640" t="str">
        <f>VLOOKUP(Tabla1[[#This Row],[Nombre del Producto]],Tabla2[[Nombre Producto]:[Costo Unitario]],2,FALSE)</f>
        <v>Lot's O' Nuts</v>
      </c>
      <c r="U4640" t="str">
        <f>VLOOKUP(Tabla1[[#This Row],[Fábrica]],Tabla3[],4,FALSE)</f>
        <v>Arizona</v>
      </c>
    </row>
    <row r="4641" spans="1:21" x14ac:dyDescent="0.25">
      <c r="A4641" t="s">
        <v>5643</v>
      </c>
      <c r="B4641" s="3">
        <v>45171</v>
      </c>
      <c r="C4641" s="3">
        <v>45185</v>
      </c>
      <c r="D4641" t="s">
        <v>18</v>
      </c>
      <c r="E4641">
        <v>126732</v>
      </c>
      <c r="F4641" t="s">
        <v>19</v>
      </c>
      <c r="G4641" t="s">
        <v>53</v>
      </c>
      <c r="H4641" t="s">
        <v>21</v>
      </c>
      <c r="I4641">
        <v>90036</v>
      </c>
      <c r="J4641" t="s">
        <v>22</v>
      </c>
      <c r="K4641" t="s">
        <v>23</v>
      </c>
      <c r="L4641" t="s">
        <v>45</v>
      </c>
      <c r="M4641" t="s">
        <v>46</v>
      </c>
      <c r="N4641" s="5">
        <v>13.96</v>
      </c>
      <c r="O4641" s="7">
        <v>4</v>
      </c>
      <c r="P4641" s="5">
        <v>9.9600000000000009</v>
      </c>
      <c r="Q4641" s="5">
        <v>4</v>
      </c>
      <c r="R4641" s="22">
        <f>Tabla1[[#This Row],[Fecha de Envío]]-Tabla1[[#This Row],[Fecha de Orden]]</f>
        <v>14</v>
      </c>
      <c r="S4641" s="24">
        <f>YEAR(Tabla1[[#This Row],[Fecha de Orden]])</f>
        <v>2023</v>
      </c>
      <c r="T4641" t="str">
        <f>VLOOKUP(Tabla1[[#This Row],[Nombre del Producto]],Tabla2[[Nombre Producto]:[Costo Unitario]],2,FALSE)</f>
        <v>Lot's O' Nuts</v>
      </c>
      <c r="U4641" t="str">
        <f>VLOOKUP(Tabla1[[#This Row],[Fábrica]],Tabla3[],4,FALSE)</f>
        <v>Arizona</v>
      </c>
    </row>
    <row r="4642" spans="1:21" x14ac:dyDescent="0.25">
      <c r="A4642" t="s">
        <v>7461</v>
      </c>
      <c r="B4642" s="3">
        <v>45171</v>
      </c>
      <c r="C4642" s="3">
        <v>45186</v>
      </c>
      <c r="D4642" t="s">
        <v>71</v>
      </c>
      <c r="E4642">
        <v>112739</v>
      </c>
      <c r="F4642" t="s">
        <v>19</v>
      </c>
      <c r="G4642" t="s">
        <v>159</v>
      </c>
      <c r="H4642" t="s">
        <v>42</v>
      </c>
      <c r="I4642">
        <v>77070</v>
      </c>
      <c r="J4642" t="s">
        <v>22</v>
      </c>
      <c r="K4642" t="s">
        <v>43</v>
      </c>
      <c r="L4642" t="s">
        <v>45</v>
      </c>
      <c r="M4642" t="s">
        <v>46</v>
      </c>
      <c r="N4642" s="5">
        <v>27.92</v>
      </c>
      <c r="O4642" s="7">
        <v>8</v>
      </c>
      <c r="P4642" s="5">
        <v>19.920000000000002</v>
      </c>
      <c r="Q4642" s="5">
        <v>8</v>
      </c>
      <c r="R4642" s="22">
        <f>Tabla1[[#This Row],[Fecha de Envío]]-Tabla1[[#This Row],[Fecha de Orden]]</f>
        <v>15</v>
      </c>
      <c r="S4642" s="24">
        <f>YEAR(Tabla1[[#This Row],[Fecha de Orden]])</f>
        <v>2023</v>
      </c>
      <c r="T4642" t="str">
        <f>VLOOKUP(Tabla1[[#This Row],[Nombre del Producto]],Tabla2[[Nombre Producto]:[Costo Unitario]],2,FALSE)</f>
        <v>Lot's O' Nuts</v>
      </c>
      <c r="U4642" t="str">
        <f>VLOOKUP(Tabla1[[#This Row],[Fábrica]],Tabla3[],4,FALSE)</f>
        <v>Arizona</v>
      </c>
    </row>
    <row r="4643" spans="1:21" x14ac:dyDescent="0.25">
      <c r="A4643" t="s">
        <v>7462</v>
      </c>
      <c r="B4643" s="3">
        <v>45171</v>
      </c>
      <c r="C4643" s="3">
        <v>45186</v>
      </c>
      <c r="D4643" t="s">
        <v>71</v>
      </c>
      <c r="E4643">
        <v>112739</v>
      </c>
      <c r="F4643" t="s">
        <v>19</v>
      </c>
      <c r="G4643" t="s">
        <v>159</v>
      </c>
      <c r="H4643" t="s">
        <v>42</v>
      </c>
      <c r="I4643">
        <v>77070</v>
      </c>
      <c r="J4643" t="s">
        <v>22</v>
      </c>
      <c r="K4643" t="s">
        <v>43</v>
      </c>
      <c r="L4643" t="s">
        <v>27</v>
      </c>
      <c r="M4643" t="s">
        <v>28</v>
      </c>
      <c r="N4643" s="5">
        <v>18</v>
      </c>
      <c r="O4643" s="7">
        <v>5</v>
      </c>
      <c r="P4643" s="5">
        <v>12.5</v>
      </c>
      <c r="Q4643" s="5">
        <v>5.5</v>
      </c>
      <c r="R4643" s="22">
        <f>Tabla1[[#This Row],[Fecha de Envío]]-Tabla1[[#This Row],[Fecha de Orden]]</f>
        <v>15</v>
      </c>
      <c r="S4643" s="24">
        <f>YEAR(Tabla1[[#This Row],[Fecha de Orden]])</f>
        <v>2023</v>
      </c>
      <c r="T4643" t="str">
        <f>VLOOKUP(Tabla1[[#This Row],[Nombre del Producto]],Tabla2[[Nombre Producto]:[Costo Unitario]],2,FALSE)</f>
        <v>Lot's O' Nuts</v>
      </c>
      <c r="U4643" t="str">
        <f>VLOOKUP(Tabla1[[#This Row],[Fábrica]],Tabla3[],4,FALSE)</f>
        <v>Arizona</v>
      </c>
    </row>
    <row r="4644" spans="1:21" x14ac:dyDescent="0.25">
      <c r="A4644" t="s">
        <v>7591</v>
      </c>
      <c r="B4644" s="3">
        <v>45171</v>
      </c>
      <c r="C4644" s="3">
        <v>45187</v>
      </c>
      <c r="D4644" t="s">
        <v>18</v>
      </c>
      <c r="E4644">
        <v>144764</v>
      </c>
      <c r="F4644" t="s">
        <v>19</v>
      </c>
      <c r="G4644" t="s">
        <v>239</v>
      </c>
      <c r="H4644" t="s">
        <v>173</v>
      </c>
      <c r="I4644">
        <v>60623</v>
      </c>
      <c r="J4644" t="s">
        <v>22</v>
      </c>
      <c r="K4644" t="s">
        <v>43</v>
      </c>
      <c r="L4644" t="s">
        <v>27</v>
      </c>
      <c r="M4644" t="s">
        <v>28</v>
      </c>
      <c r="N4644" s="5">
        <v>18</v>
      </c>
      <c r="O4644" s="7">
        <v>5</v>
      </c>
      <c r="P4644" s="5">
        <v>12.5</v>
      </c>
      <c r="Q4644" s="5">
        <v>5.5</v>
      </c>
      <c r="R4644" s="22">
        <f>Tabla1[[#This Row],[Fecha de Envío]]-Tabla1[[#This Row],[Fecha de Orden]]</f>
        <v>16</v>
      </c>
      <c r="S4644" s="24">
        <f>YEAR(Tabla1[[#This Row],[Fecha de Orden]])</f>
        <v>2023</v>
      </c>
      <c r="T4644" t="str">
        <f>VLOOKUP(Tabla1[[#This Row],[Nombre del Producto]],Tabla2[[Nombre Producto]:[Costo Unitario]],2,FALSE)</f>
        <v>Lot's O' Nuts</v>
      </c>
      <c r="U4644" t="str">
        <f>VLOOKUP(Tabla1[[#This Row],[Fábrica]],Tabla3[],4,FALSE)</f>
        <v>Arizona</v>
      </c>
    </row>
    <row r="4645" spans="1:21" x14ac:dyDescent="0.25">
      <c r="A4645" t="s">
        <v>7592</v>
      </c>
      <c r="B4645" s="3">
        <v>45171</v>
      </c>
      <c r="C4645" s="3">
        <v>45187</v>
      </c>
      <c r="D4645" t="s">
        <v>18</v>
      </c>
      <c r="E4645">
        <v>144764</v>
      </c>
      <c r="F4645" t="s">
        <v>19</v>
      </c>
      <c r="G4645" t="s">
        <v>239</v>
      </c>
      <c r="H4645" t="s">
        <v>173</v>
      </c>
      <c r="I4645">
        <v>60623</v>
      </c>
      <c r="J4645" t="s">
        <v>22</v>
      </c>
      <c r="K4645" t="s">
        <v>43</v>
      </c>
      <c r="L4645" t="s">
        <v>24</v>
      </c>
      <c r="M4645" t="s">
        <v>25</v>
      </c>
      <c r="N4645" s="5">
        <v>7.5</v>
      </c>
      <c r="O4645" s="7">
        <v>2</v>
      </c>
      <c r="P4645" s="5">
        <v>4.9000000000000004</v>
      </c>
      <c r="Q4645" s="5">
        <v>2.6</v>
      </c>
      <c r="R4645" s="22">
        <f>Tabla1[[#This Row],[Fecha de Envío]]-Tabla1[[#This Row],[Fecha de Orden]]</f>
        <v>16</v>
      </c>
      <c r="S4645" s="24">
        <f>YEAR(Tabla1[[#This Row],[Fecha de Orden]])</f>
        <v>2023</v>
      </c>
      <c r="T4645" t="str">
        <f>VLOOKUP(Tabla1[[#This Row],[Nombre del Producto]],Tabla2[[Nombre Producto]:[Costo Unitario]],2,FALSE)</f>
        <v>Wicked Choccy's</v>
      </c>
      <c r="U4645" t="str">
        <f>VLOOKUP(Tabla1[[#This Row],[Fábrica]],Tabla3[],4,FALSE)</f>
        <v>Georgia</v>
      </c>
    </row>
    <row r="4646" spans="1:21" x14ac:dyDescent="0.25">
      <c r="A4646" t="s">
        <v>7593</v>
      </c>
      <c r="B4646" s="3">
        <v>45171</v>
      </c>
      <c r="C4646" s="3">
        <v>45187</v>
      </c>
      <c r="D4646" t="s">
        <v>18</v>
      </c>
      <c r="E4646">
        <v>144764</v>
      </c>
      <c r="F4646" t="s">
        <v>19</v>
      </c>
      <c r="G4646" t="s">
        <v>239</v>
      </c>
      <c r="H4646" t="s">
        <v>173</v>
      </c>
      <c r="I4646">
        <v>60623</v>
      </c>
      <c r="J4646" t="s">
        <v>22</v>
      </c>
      <c r="K4646" t="s">
        <v>43</v>
      </c>
      <c r="L4646" t="s">
        <v>33</v>
      </c>
      <c r="M4646" t="s">
        <v>34</v>
      </c>
      <c r="N4646" s="5">
        <v>10.8</v>
      </c>
      <c r="O4646" s="7">
        <v>3</v>
      </c>
      <c r="P4646" s="5">
        <v>7.2</v>
      </c>
      <c r="Q4646" s="5">
        <v>3.6</v>
      </c>
      <c r="R4646" s="22">
        <f>Tabla1[[#This Row],[Fecha de Envío]]-Tabla1[[#This Row],[Fecha de Orden]]</f>
        <v>16</v>
      </c>
      <c r="S4646" s="24">
        <f>YEAR(Tabla1[[#This Row],[Fecha de Orden]])</f>
        <v>2023</v>
      </c>
      <c r="T4646" t="str">
        <f>VLOOKUP(Tabla1[[#This Row],[Nombre del Producto]],Tabla2[[Nombre Producto]:[Costo Unitario]],2,FALSE)</f>
        <v>Lot's O' Nuts</v>
      </c>
      <c r="U4646" t="str">
        <f>VLOOKUP(Tabla1[[#This Row],[Fábrica]],Tabla3[],4,FALSE)</f>
        <v>Arizona</v>
      </c>
    </row>
    <row r="4647" spans="1:21" x14ac:dyDescent="0.25">
      <c r="A4647" t="s">
        <v>8400</v>
      </c>
      <c r="B4647" s="3">
        <v>45171</v>
      </c>
      <c r="C4647" s="3">
        <v>45181</v>
      </c>
      <c r="D4647" t="s">
        <v>82</v>
      </c>
      <c r="E4647">
        <v>116540</v>
      </c>
      <c r="F4647" t="s">
        <v>19</v>
      </c>
      <c r="G4647" t="s">
        <v>4825</v>
      </c>
      <c r="H4647" t="s">
        <v>410</v>
      </c>
      <c r="I4647">
        <v>53711</v>
      </c>
      <c r="J4647" t="s">
        <v>22</v>
      </c>
      <c r="K4647" t="s">
        <v>43</v>
      </c>
      <c r="L4647" t="s">
        <v>45</v>
      </c>
      <c r="M4647" t="s">
        <v>46</v>
      </c>
      <c r="N4647" s="5">
        <v>6.98</v>
      </c>
      <c r="O4647" s="7">
        <v>2</v>
      </c>
      <c r="P4647" s="5">
        <v>4.9800000000000004</v>
      </c>
      <c r="Q4647" s="5">
        <v>2</v>
      </c>
      <c r="R4647" s="22">
        <f>Tabla1[[#This Row],[Fecha de Envío]]-Tabla1[[#This Row],[Fecha de Orden]]</f>
        <v>10</v>
      </c>
      <c r="S4647" s="24">
        <f>YEAR(Tabla1[[#This Row],[Fecha de Orden]])</f>
        <v>2023</v>
      </c>
      <c r="T4647" t="str">
        <f>VLOOKUP(Tabla1[[#This Row],[Nombre del Producto]],Tabla2[[Nombre Producto]:[Costo Unitario]],2,FALSE)</f>
        <v>Lot's O' Nuts</v>
      </c>
      <c r="U4647" t="str">
        <f>VLOOKUP(Tabla1[[#This Row],[Fábrica]],Tabla3[],4,FALSE)</f>
        <v>Arizona</v>
      </c>
    </row>
    <row r="4648" spans="1:21" x14ac:dyDescent="0.25">
      <c r="A4648" t="s">
        <v>8401</v>
      </c>
      <c r="B4648" s="3">
        <v>45171</v>
      </c>
      <c r="C4648" s="3">
        <v>45181</v>
      </c>
      <c r="D4648" t="s">
        <v>82</v>
      </c>
      <c r="E4648">
        <v>116540</v>
      </c>
      <c r="F4648" t="s">
        <v>19</v>
      </c>
      <c r="G4648" t="s">
        <v>4825</v>
      </c>
      <c r="H4648" t="s">
        <v>410</v>
      </c>
      <c r="I4648">
        <v>53711</v>
      </c>
      <c r="J4648" t="s">
        <v>22</v>
      </c>
      <c r="K4648" t="s">
        <v>43</v>
      </c>
      <c r="L4648" t="s">
        <v>24</v>
      </c>
      <c r="M4648" t="s">
        <v>25</v>
      </c>
      <c r="N4648" s="5">
        <v>3.75</v>
      </c>
      <c r="O4648" s="7">
        <v>1</v>
      </c>
      <c r="P4648" s="5">
        <v>2.4500000000000002</v>
      </c>
      <c r="Q4648" s="5">
        <v>1.3</v>
      </c>
      <c r="R4648" s="22">
        <f>Tabla1[[#This Row],[Fecha de Envío]]-Tabla1[[#This Row],[Fecha de Orden]]</f>
        <v>10</v>
      </c>
      <c r="S4648" s="24">
        <f>YEAR(Tabla1[[#This Row],[Fecha de Orden]])</f>
        <v>2023</v>
      </c>
      <c r="T4648" t="str">
        <f>VLOOKUP(Tabla1[[#This Row],[Nombre del Producto]],Tabla2[[Nombre Producto]:[Costo Unitario]],2,FALSE)</f>
        <v>Wicked Choccy's</v>
      </c>
      <c r="U4648" t="str">
        <f>VLOOKUP(Tabla1[[#This Row],[Fábrica]],Tabla3[],4,FALSE)</f>
        <v>Georgia</v>
      </c>
    </row>
    <row r="4649" spans="1:21" x14ac:dyDescent="0.25">
      <c r="A4649" t="s">
        <v>8542</v>
      </c>
      <c r="B4649" s="3">
        <v>45171</v>
      </c>
      <c r="C4649" s="3">
        <v>45183</v>
      </c>
      <c r="D4649" t="s">
        <v>39</v>
      </c>
      <c r="E4649">
        <v>113096</v>
      </c>
      <c r="F4649" t="s">
        <v>19</v>
      </c>
      <c r="G4649" t="s">
        <v>20</v>
      </c>
      <c r="H4649" t="s">
        <v>21</v>
      </c>
      <c r="I4649">
        <v>94122</v>
      </c>
      <c r="J4649" t="s">
        <v>22</v>
      </c>
      <c r="K4649" t="s">
        <v>23</v>
      </c>
      <c r="L4649" t="s">
        <v>27</v>
      </c>
      <c r="M4649" t="s">
        <v>28</v>
      </c>
      <c r="N4649" s="5">
        <v>10.8</v>
      </c>
      <c r="O4649" s="7">
        <v>3</v>
      </c>
      <c r="P4649" s="5">
        <v>7.5</v>
      </c>
      <c r="Q4649" s="5">
        <v>3.3</v>
      </c>
      <c r="R4649" s="22">
        <f>Tabla1[[#This Row],[Fecha de Envío]]-Tabla1[[#This Row],[Fecha de Orden]]</f>
        <v>12</v>
      </c>
      <c r="S4649" s="24">
        <f>YEAR(Tabla1[[#This Row],[Fecha de Orden]])</f>
        <v>2023</v>
      </c>
      <c r="T4649" t="str">
        <f>VLOOKUP(Tabla1[[#This Row],[Nombre del Producto]],Tabla2[[Nombre Producto]:[Costo Unitario]],2,FALSE)</f>
        <v>Lot's O' Nuts</v>
      </c>
      <c r="U4649" t="str">
        <f>VLOOKUP(Tabla1[[#This Row],[Fábrica]],Tabla3[],4,FALSE)</f>
        <v>Arizona</v>
      </c>
    </row>
    <row r="4650" spans="1:21" x14ac:dyDescent="0.25">
      <c r="A4650" t="s">
        <v>8554</v>
      </c>
      <c r="B4650" s="3">
        <v>45171</v>
      </c>
      <c r="C4650" s="3">
        <v>45183</v>
      </c>
      <c r="D4650" t="s">
        <v>39</v>
      </c>
      <c r="E4650">
        <v>129847</v>
      </c>
      <c r="F4650" t="s">
        <v>19</v>
      </c>
      <c r="G4650" t="s">
        <v>239</v>
      </c>
      <c r="H4650" t="s">
        <v>173</v>
      </c>
      <c r="I4650">
        <v>60653</v>
      </c>
      <c r="J4650" t="s">
        <v>22</v>
      </c>
      <c r="K4650" t="s">
        <v>43</v>
      </c>
      <c r="L4650" t="s">
        <v>27</v>
      </c>
      <c r="M4650" t="s">
        <v>28</v>
      </c>
      <c r="N4650" s="5">
        <v>7.2</v>
      </c>
      <c r="O4650" s="7">
        <v>2</v>
      </c>
      <c r="P4650" s="5">
        <v>5</v>
      </c>
      <c r="Q4650" s="5">
        <v>2.2000000000000002</v>
      </c>
      <c r="R4650" s="22">
        <f>Tabla1[[#This Row],[Fecha de Envío]]-Tabla1[[#This Row],[Fecha de Orden]]</f>
        <v>12</v>
      </c>
      <c r="S4650" s="24">
        <f>YEAR(Tabla1[[#This Row],[Fecha de Orden]])</f>
        <v>2023</v>
      </c>
      <c r="T4650" t="str">
        <f>VLOOKUP(Tabla1[[#This Row],[Nombre del Producto]],Tabla2[[Nombre Producto]:[Costo Unitario]],2,FALSE)</f>
        <v>Lot's O' Nuts</v>
      </c>
      <c r="U4650" t="str">
        <f>VLOOKUP(Tabla1[[#This Row],[Fábrica]],Tabla3[],4,FALSE)</f>
        <v>Arizona</v>
      </c>
    </row>
    <row r="4651" spans="1:21" x14ac:dyDescent="0.25">
      <c r="A4651" t="s">
        <v>8733</v>
      </c>
      <c r="B4651" s="3">
        <v>45171</v>
      </c>
      <c r="C4651" s="3">
        <v>45187</v>
      </c>
      <c r="D4651" t="s">
        <v>18</v>
      </c>
      <c r="E4651">
        <v>166429</v>
      </c>
      <c r="F4651" t="s">
        <v>19</v>
      </c>
      <c r="G4651" t="s">
        <v>130</v>
      </c>
      <c r="H4651" t="s">
        <v>125</v>
      </c>
      <c r="I4651">
        <v>98198</v>
      </c>
      <c r="J4651" t="s">
        <v>22</v>
      </c>
      <c r="K4651" t="s">
        <v>23</v>
      </c>
      <c r="L4651" t="s">
        <v>33</v>
      </c>
      <c r="M4651" t="s">
        <v>34</v>
      </c>
      <c r="N4651" s="5">
        <v>7.2</v>
      </c>
      <c r="O4651" s="7">
        <v>2</v>
      </c>
      <c r="P4651" s="5">
        <v>4.8</v>
      </c>
      <c r="Q4651" s="5">
        <v>2.4</v>
      </c>
      <c r="R4651" s="22">
        <f>Tabla1[[#This Row],[Fecha de Envío]]-Tabla1[[#This Row],[Fecha de Orden]]</f>
        <v>16</v>
      </c>
      <c r="S4651" s="24">
        <f>YEAR(Tabla1[[#This Row],[Fecha de Orden]])</f>
        <v>2023</v>
      </c>
      <c r="T4651" t="str">
        <f>VLOOKUP(Tabla1[[#This Row],[Nombre del Producto]],Tabla2[[Nombre Producto]:[Costo Unitario]],2,FALSE)</f>
        <v>Lot's O' Nuts</v>
      </c>
      <c r="U4651" t="str">
        <f>VLOOKUP(Tabla1[[#This Row],[Fábrica]],Tabla3[],4,FALSE)</f>
        <v>Arizona</v>
      </c>
    </row>
    <row r="4652" spans="1:21" x14ac:dyDescent="0.25">
      <c r="A4652" t="s">
        <v>2163</v>
      </c>
      <c r="B4652" s="3">
        <v>45172</v>
      </c>
      <c r="C4652" s="3">
        <v>45188</v>
      </c>
      <c r="D4652" t="s">
        <v>18</v>
      </c>
      <c r="E4652">
        <v>159737</v>
      </c>
      <c r="F4652" t="s">
        <v>19</v>
      </c>
      <c r="G4652" t="s">
        <v>239</v>
      </c>
      <c r="H4652" t="s">
        <v>173</v>
      </c>
      <c r="I4652">
        <v>60610</v>
      </c>
      <c r="J4652" t="s">
        <v>22</v>
      </c>
      <c r="K4652" t="s">
        <v>43</v>
      </c>
      <c r="L4652" t="s">
        <v>45</v>
      </c>
      <c r="M4652" t="s">
        <v>46</v>
      </c>
      <c r="N4652" s="5">
        <v>10.47</v>
      </c>
      <c r="O4652" s="7">
        <v>3</v>
      </c>
      <c r="P4652" s="5">
        <v>7.47</v>
      </c>
      <c r="Q4652" s="5">
        <v>3</v>
      </c>
      <c r="R4652" s="22">
        <f>Tabla1[[#This Row],[Fecha de Envío]]-Tabla1[[#This Row],[Fecha de Orden]]</f>
        <v>16</v>
      </c>
      <c r="S4652" s="24">
        <f>YEAR(Tabla1[[#This Row],[Fecha de Orden]])</f>
        <v>2023</v>
      </c>
      <c r="T4652" t="str">
        <f>VLOOKUP(Tabla1[[#This Row],[Nombre del Producto]],Tabla2[[Nombre Producto]:[Costo Unitario]],2,FALSE)</f>
        <v>Lot's O' Nuts</v>
      </c>
      <c r="U4652" t="str">
        <f>VLOOKUP(Tabla1[[#This Row],[Fábrica]],Tabla3[],4,FALSE)</f>
        <v>Arizona</v>
      </c>
    </row>
    <row r="4653" spans="1:21" x14ac:dyDescent="0.25">
      <c r="A4653" t="s">
        <v>2344</v>
      </c>
      <c r="B4653" s="3">
        <v>45172</v>
      </c>
      <c r="C4653" s="3">
        <v>45185</v>
      </c>
      <c r="D4653" t="s">
        <v>39</v>
      </c>
      <c r="E4653">
        <v>101616</v>
      </c>
      <c r="F4653" t="s">
        <v>19</v>
      </c>
      <c r="G4653" t="s">
        <v>997</v>
      </c>
      <c r="H4653" t="s">
        <v>264</v>
      </c>
      <c r="I4653">
        <v>71203</v>
      </c>
      <c r="J4653" t="s">
        <v>22</v>
      </c>
      <c r="K4653" t="s">
        <v>66</v>
      </c>
      <c r="L4653" t="s">
        <v>24</v>
      </c>
      <c r="M4653" t="s">
        <v>25</v>
      </c>
      <c r="N4653" s="5">
        <v>30</v>
      </c>
      <c r="O4653" s="7">
        <v>8</v>
      </c>
      <c r="P4653" s="5">
        <v>19.600000000000001</v>
      </c>
      <c r="Q4653" s="5">
        <v>10.4</v>
      </c>
      <c r="R4653" s="22">
        <f>Tabla1[[#This Row],[Fecha de Envío]]-Tabla1[[#This Row],[Fecha de Orden]]</f>
        <v>13</v>
      </c>
      <c r="S4653" s="24">
        <f>YEAR(Tabla1[[#This Row],[Fecha de Orden]])</f>
        <v>2023</v>
      </c>
      <c r="T4653" t="str">
        <f>VLOOKUP(Tabla1[[#This Row],[Nombre del Producto]],Tabla2[[Nombre Producto]:[Costo Unitario]],2,FALSE)</f>
        <v>Wicked Choccy's</v>
      </c>
      <c r="U4653" t="str">
        <f>VLOOKUP(Tabla1[[#This Row],[Fábrica]],Tabla3[],4,FALSE)</f>
        <v>Georgia</v>
      </c>
    </row>
    <row r="4654" spans="1:21" x14ac:dyDescent="0.25">
      <c r="A4654" t="s">
        <v>3514</v>
      </c>
      <c r="B4654" s="3">
        <v>45172</v>
      </c>
      <c r="C4654" s="3">
        <v>45184</v>
      </c>
      <c r="D4654" t="s">
        <v>39</v>
      </c>
      <c r="E4654">
        <v>132143</v>
      </c>
      <c r="F4654" t="s">
        <v>19</v>
      </c>
      <c r="G4654" t="s">
        <v>83</v>
      </c>
      <c r="H4654" t="s">
        <v>84</v>
      </c>
      <c r="I4654">
        <v>6457</v>
      </c>
      <c r="J4654" t="s">
        <v>22</v>
      </c>
      <c r="K4654" t="s">
        <v>32</v>
      </c>
      <c r="L4654" t="s">
        <v>24</v>
      </c>
      <c r="M4654" t="s">
        <v>25</v>
      </c>
      <c r="N4654" s="5">
        <v>26.25</v>
      </c>
      <c r="O4654" s="7">
        <v>7</v>
      </c>
      <c r="P4654" s="5">
        <v>17.149999999999999</v>
      </c>
      <c r="Q4654" s="5">
        <v>9.1</v>
      </c>
      <c r="R4654" s="22">
        <f>Tabla1[[#This Row],[Fecha de Envío]]-Tabla1[[#This Row],[Fecha de Orden]]</f>
        <v>12</v>
      </c>
      <c r="S4654" s="24">
        <f>YEAR(Tabla1[[#This Row],[Fecha de Orden]])</f>
        <v>2023</v>
      </c>
      <c r="T4654" t="str">
        <f>VLOOKUP(Tabla1[[#This Row],[Nombre del Producto]],Tabla2[[Nombre Producto]:[Costo Unitario]],2,FALSE)</f>
        <v>Wicked Choccy's</v>
      </c>
      <c r="U4654" t="str">
        <f>VLOOKUP(Tabla1[[#This Row],[Fábrica]],Tabla3[],4,FALSE)</f>
        <v>Georgia</v>
      </c>
    </row>
    <row r="4655" spans="1:21" x14ac:dyDescent="0.25">
      <c r="A4655" t="s">
        <v>3908</v>
      </c>
      <c r="B4655" s="3">
        <v>45172</v>
      </c>
      <c r="C4655" s="3">
        <v>45187</v>
      </c>
      <c r="D4655" t="s">
        <v>71</v>
      </c>
      <c r="E4655">
        <v>147711</v>
      </c>
      <c r="F4655" t="s">
        <v>19</v>
      </c>
      <c r="G4655" t="s">
        <v>582</v>
      </c>
      <c r="H4655" t="s">
        <v>583</v>
      </c>
      <c r="I4655">
        <v>21215</v>
      </c>
      <c r="J4655" t="s">
        <v>22</v>
      </c>
      <c r="K4655" t="s">
        <v>32</v>
      </c>
      <c r="L4655" t="s">
        <v>27</v>
      </c>
      <c r="M4655" t="s">
        <v>28</v>
      </c>
      <c r="N4655" s="5">
        <v>10.8</v>
      </c>
      <c r="O4655" s="7">
        <v>3</v>
      </c>
      <c r="P4655" s="5">
        <v>7.5</v>
      </c>
      <c r="Q4655" s="5">
        <v>3.3</v>
      </c>
      <c r="R4655" s="22">
        <f>Tabla1[[#This Row],[Fecha de Envío]]-Tabla1[[#This Row],[Fecha de Orden]]</f>
        <v>15</v>
      </c>
      <c r="S4655" s="24">
        <f>YEAR(Tabla1[[#This Row],[Fecha de Orden]])</f>
        <v>2023</v>
      </c>
      <c r="T4655" t="str">
        <f>VLOOKUP(Tabla1[[#This Row],[Nombre del Producto]],Tabla2[[Nombre Producto]:[Costo Unitario]],2,FALSE)</f>
        <v>Lot's O' Nuts</v>
      </c>
      <c r="U4655" t="str">
        <f>VLOOKUP(Tabla1[[#This Row],[Fábrica]],Tabla3[],4,FALSE)</f>
        <v>Arizona</v>
      </c>
    </row>
    <row r="4656" spans="1:21" x14ac:dyDescent="0.25">
      <c r="A4656" t="s">
        <v>3909</v>
      </c>
      <c r="B4656" s="3">
        <v>45172</v>
      </c>
      <c r="C4656" s="3">
        <v>45187</v>
      </c>
      <c r="D4656" t="s">
        <v>71</v>
      </c>
      <c r="E4656">
        <v>147711</v>
      </c>
      <c r="F4656" t="s">
        <v>19</v>
      </c>
      <c r="G4656" t="s">
        <v>582</v>
      </c>
      <c r="H4656" t="s">
        <v>583</v>
      </c>
      <c r="I4656">
        <v>21215</v>
      </c>
      <c r="J4656" t="s">
        <v>22</v>
      </c>
      <c r="K4656" t="s">
        <v>32</v>
      </c>
      <c r="L4656" t="s">
        <v>36</v>
      </c>
      <c r="M4656" t="s">
        <v>37</v>
      </c>
      <c r="N4656" s="5">
        <v>6.5</v>
      </c>
      <c r="O4656" s="7">
        <v>2</v>
      </c>
      <c r="P4656" s="5">
        <v>4.22</v>
      </c>
      <c r="Q4656" s="5">
        <v>2.2799999999999998</v>
      </c>
      <c r="R4656" s="22">
        <f>Tabla1[[#This Row],[Fecha de Envío]]-Tabla1[[#This Row],[Fecha de Orden]]</f>
        <v>15</v>
      </c>
      <c r="S4656" s="24">
        <f>YEAR(Tabla1[[#This Row],[Fecha de Orden]])</f>
        <v>2023</v>
      </c>
      <c r="T4656" t="str">
        <f>VLOOKUP(Tabla1[[#This Row],[Nombre del Producto]],Tabla2[[Nombre Producto]:[Costo Unitario]],2,FALSE)</f>
        <v>Wicked Choccy's</v>
      </c>
      <c r="U4656" t="str">
        <f>VLOOKUP(Tabla1[[#This Row],[Fábrica]],Tabla3[],4,FALSE)</f>
        <v>Georgia</v>
      </c>
    </row>
    <row r="4657" spans="1:21" x14ac:dyDescent="0.25">
      <c r="A4657" t="s">
        <v>4510</v>
      </c>
      <c r="B4657" s="3">
        <v>45172</v>
      </c>
      <c r="C4657" s="3">
        <v>45189</v>
      </c>
      <c r="D4657" t="s">
        <v>18</v>
      </c>
      <c r="E4657">
        <v>163986</v>
      </c>
      <c r="F4657" t="s">
        <v>19</v>
      </c>
      <c r="G4657" t="s">
        <v>4511</v>
      </c>
      <c r="H4657" t="s">
        <v>410</v>
      </c>
      <c r="I4657">
        <v>53186</v>
      </c>
      <c r="J4657" t="s">
        <v>22</v>
      </c>
      <c r="K4657" t="s">
        <v>43</v>
      </c>
      <c r="L4657" t="s">
        <v>27</v>
      </c>
      <c r="M4657" t="s">
        <v>28</v>
      </c>
      <c r="N4657" s="5">
        <v>18</v>
      </c>
      <c r="O4657" s="7">
        <v>5</v>
      </c>
      <c r="P4657" s="5">
        <v>12.5</v>
      </c>
      <c r="Q4657" s="5">
        <v>5.5</v>
      </c>
      <c r="R4657" s="22">
        <f>Tabla1[[#This Row],[Fecha de Envío]]-Tabla1[[#This Row],[Fecha de Orden]]</f>
        <v>17</v>
      </c>
      <c r="S4657" s="24">
        <f>YEAR(Tabla1[[#This Row],[Fecha de Orden]])</f>
        <v>2023</v>
      </c>
      <c r="T4657" t="str">
        <f>VLOOKUP(Tabla1[[#This Row],[Nombre del Producto]],Tabla2[[Nombre Producto]:[Costo Unitario]],2,FALSE)</f>
        <v>Lot's O' Nuts</v>
      </c>
      <c r="U4657" t="str">
        <f>VLOOKUP(Tabla1[[#This Row],[Fábrica]],Tabla3[],4,FALSE)</f>
        <v>Arizona</v>
      </c>
    </row>
    <row r="4658" spans="1:21" x14ac:dyDescent="0.25">
      <c r="A4658" t="s">
        <v>4598</v>
      </c>
      <c r="B4658" s="3">
        <v>45172</v>
      </c>
      <c r="C4658" s="3">
        <v>45188</v>
      </c>
      <c r="D4658" t="s">
        <v>18</v>
      </c>
      <c r="E4658">
        <v>100566</v>
      </c>
      <c r="F4658" t="s">
        <v>19</v>
      </c>
      <c r="G4658" t="s">
        <v>478</v>
      </c>
      <c r="H4658" t="s">
        <v>173</v>
      </c>
      <c r="I4658">
        <v>60505</v>
      </c>
      <c r="J4658" t="s">
        <v>22</v>
      </c>
      <c r="K4658" t="s">
        <v>43</v>
      </c>
      <c r="L4658" t="s">
        <v>24</v>
      </c>
      <c r="M4658" t="s">
        <v>25</v>
      </c>
      <c r="N4658" s="5">
        <v>11.25</v>
      </c>
      <c r="O4658" s="7">
        <v>3</v>
      </c>
      <c r="P4658" s="5">
        <v>7.35</v>
      </c>
      <c r="Q4658" s="5">
        <v>3.9</v>
      </c>
      <c r="R4658" s="22">
        <f>Tabla1[[#This Row],[Fecha de Envío]]-Tabla1[[#This Row],[Fecha de Orden]]</f>
        <v>16</v>
      </c>
      <c r="S4658" s="24">
        <f>YEAR(Tabla1[[#This Row],[Fecha de Orden]])</f>
        <v>2023</v>
      </c>
      <c r="T4658" t="str">
        <f>VLOOKUP(Tabla1[[#This Row],[Nombre del Producto]],Tabla2[[Nombre Producto]:[Costo Unitario]],2,FALSE)</f>
        <v>Wicked Choccy's</v>
      </c>
      <c r="U4658" t="str">
        <f>VLOOKUP(Tabla1[[#This Row],[Fábrica]],Tabla3[],4,FALSE)</f>
        <v>Georgia</v>
      </c>
    </row>
    <row r="4659" spans="1:21" x14ac:dyDescent="0.25">
      <c r="A4659" t="s">
        <v>6096</v>
      </c>
      <c r="B4659" s="3">
        <v>45172</v>
      </c>
      <c r="C4659" s="3">
        <v>45187</v>
      </c>
      <c r="D4659" t="s">
        <v>18</v>
      </c>
      <c r="E4659">
        <v>153185</v>
      </c>
      <c r="F4659" t="s">
        <v>19</v>
      </c>
      <c r="G4659" t="s">
        <v>365</v>
      </c>
      <c r="H4659" t="s">
        <v>210</v>
      </c>
      <c r="I4659">
        <v>45231</v>
      </c>
      <c r="J4659" t="s">
        <v>22</v>
      </c>
      <c r="K4659" t="s">
        <v>32</v>
      </c>
      <c r="L4659" t="s">
        <v>24</v>
      </c>
      <c r="M4659" t="s">
        <v>25</v>
      </c>
      <c r="N4659" s="5">
        <v>22.5</v>
      </c>
      <c r="O4659" s="7">
        <v>6</v>
      </c>
      <c r="P4659" s="5">
        <v>14.7</v>
      </c>
      <c r="Q4659" s="5">
        <v>7.8</v>
      </c>
      <c r="R4659" s="22">
        <f>Tabla1[[#This Row],[Fecha de Envío]]-Tabla1[[#This Row],[Fecha de Orden]]</f>
        <v>15</v>
      </c>
      <c r="S4659" s="24">
        <f>YEAR(Tabla1[[#This Row],[Fecha de Orden]])</f>
        <v>2023</v>
      </c>
      <c r="T4659" t="str">
        <f>VLOOKUP(Tabla1[[#This Row],[Nombre del Producto]],Tabla2[[Nombre Producto]:[Costo Unitario]],2,FALSE)</f>
        <v>Wicked Choccy's</v>
      </c>
      <c r="U4659" t="str">
        <f>VLOOKUP(Tabla1[[#This Row],[Fábrica]],Tabla3[],4,FALSE)</f>
        <v>Georgia</v>
      </c>
    </row>
    <row r="4660" spans="1:21" x14ac:dyDescent="0.25">
      <c r="A4660" t="s">
        <v>7016</v>
      </c>
      <c r="B4660" s="3">
        <v>45172</v>
      </c>
      <c r="C4660" s="3">
        <v>45184</v>
      </c>
      <c r="D4660" t="s">
        <v>39</v>
      </c>
      <c r="E4660">
        <v>158099</v>
      </c>
      <c r="F4660" t="s">
        <v>19</v>
      </c>
      <c r="G4660" t="s">
        <v>144</v>
      </c>
      <c r="H4660" t="s">
        <v>101</v>
      </c>
      <c r="I4660">
        <v>19143</v>
      </c>
      <c r="J4660" t="s">
        <v>22</v>
      </c>
      <c r="K4660" t="s">
        <v>32</v>
      </c>
      <c r="L4660" t="s">
        <v>33</v>
      </c>
      <c r="M4660" t="s">
        <v>34</v>
      </c>
      <c r="N4660" s="5">
        <v>18</v>
      </c>
      <c r="O4660" s="7">
        <v>5</v>
      </c>
      <c r="P4660" s="5">
        <v>12</v>
      </c>
      <c r="Q4660" s="5">
        <v>6</v>
      </c>
      <c r="R4660" s="22">
        <f>Tabla1[[#This Row],[Fecha de Envío]]-Tabla1[[#This Row],[Fecha de Orden]]</f>
        <v>12</v>
      </c>
      <c r="S4660" s="24">
        <f>YEAR(Tabla1[[#This Row],[Fecha de Orden]])</f>
        <v>2023</v>
      </c>
      <c r="T4660" t="str">
        <f>VLOOKUP(Tabla1[[#This Row],[Nombre del Producto]],Tabla2[[Nombre Producto]:[Costo Unitario]],2,FALSE)</f>
        <v>Lot's O' Nuts</v>
      </c>
      <c r="U4660" t="str">
        <f>VLOOKUP(Tabla1[[#This Row],[Fábrica]],Tabla3[],4,FALSE)</f>
        <v>Arizona</v>
      </c>
    </row>
    <row r="4661" spans="1:21" x14ac:dyDescent="0.25">
      <c r="A4661" t="s">
        <v>7017</v>
      </c>
      <c r="B4661" s="3">
        <v>45172</v>
      </c>
      <c r="C4661" s="3">
        <v>45184</v>
      </c>
      <c r="D4661" t="s">
        <v>39</v>
      </c>
      <c r="E4661">
        <v>158099</v>
      </c>
      <c r="F4661" t="s">
        <v>19</v>
      </c>
      <c r="G4661" t="s">
        <v>144</v>
      </c>
      <c r="H4661" t="s">
        <v>101</v>
      </c>
      <c r="I4661">
        <v>19143</v>
      </c>
      <c r="J4661" t="s">
        <v>22</v>
      </c>
      <c r="K4661" t="s">
        <v>32</v>
      </c>
      <c r="L4661" t="s">
        <v>24</v>
      </c>
      <c r="M4661" t="s">
        <v>25</v>
      </c>
      <c r="N4661" s="5">
        <v>11.25</v>
      </c>
      <c r="O4661" s="7">
        <v>3</v>
      </c>
      <c r="P4661" s="5">
        <v>7.35</v>
      </c>
      <c r="Q4661" s="5">
        <v>3.9</v>
      </c>
      <c r="R4661" s="22">
        <f>Tabla1[[#This Row],[Fecha de Envío]]-Tabla1[[#This Row],[Fecha de Orden]]</f>
        <v>12</v>
      </c>
      <c r="S4661" s="24">
        <f>YEAR(Tabla1[[#This Row],[Fecha de Orden]])</f>
        <v>2023</v>
      </c>
      <c r="T4661" t="str">
        <f>VLOOKUP(Tabla1[[#This Row],[Nombre del Producto]],Tabla2[[Nombre Producto]:[Costo Unitario]],2,FALSE)</f>
        <v>Wicked Choccy's</v>
      </c>
      <c r="U4661" t="str">
        <f>VLOOKUP(Tabla1[[#This Row],[Fábrica]],Tabla3[],4,FALSE)</f>
        <v>Georgia</v>
      </c>
    </row>
    <row r="4662" spans="1:21" x14ac:dyDescent="0.25">
      <c r="A4662" t="s">
        <v>7345</v>
      </c>
      <c r="B4662" s="3">
        <v>45172</v>
      </c>
      <c r="C4662" s="3">
        <v>45186</v>
      </c>
      <c r="D4662" t="s">
        <v>18</v>
      </c>
      <c r="E4662">
        <v>104815</v>
      </c>
      <c r="F4662" t="s">
        <v>19</v>
      </c>
      <c r="G4662" t="s">
        <v>239</v>
      </c>
      <c r="H4662" t="s">
        <v>173</v>
      </c>
      <c r="I4662">
        <v>60610</v>
      </c>
      <c r="J4662" t="s">
        <v>22</v>
      </c>
      <c r="K4662" t="s">
        <v>43</v>
      </c>
      <c r="L4662" t="s">
        <v>45</v>
      </c>
      <c r="M4662" t="s">
        <v>46</v>
      </c>
      <c r="N4662" s="5">
        <v>13.96</v>
      </c>
      <c r="O4662" s="7">
        <v>4</v>
      </c>
      <c r="P4662" s="5">
        <v>9.9600000000000009</v>
      </c>
      <c r="Q4662" s="5">
        <v>4</v>
      </c>
      <c r="R4662" s="22">
        <f>Tabla1[[#This Row],[Fecha de Envío]]-Tabla1[[#This Row],[Fecha de Orden]]</f>
        <v>14</v>
      </c>
      <c r="S4662" s="24">
        <f>YEAR(Tabla1[[#This Row],[Fecha de Orden]])</f>
        <v>2023</v>
      </c>
      <c r="T4662" t="str">
        <f>VLOOKUP(Tabla1[[#This Row],[Nombre del Producto]],Tabla2[[Nombre Producto]:[Costo Unitario]],2,FALSE)</f>
        <v>Lot's O' Nuts</v>
      </c>
      <c r="U4662" t="str">
        <f>VLOOKUP(Tabla1[[#This Row],[Fábrica]],Tabla3[],4,FALSE)</f>
        <v>Arizona</v>
      </c>
    </row>
    <row r="4663" spans="1:21" x14ac:dyDescent="0.25">
      <c r="A4663" t="s">
        <v>114</v>
      </c>
      <c r="B4663" s="3">
        <v>45173</v>
      </c>
      <c r="C4663" s="3">
        <v>45187</v>
      </c>
      <c r="D4663" t="s">
        <v>18</v>
      </c>
      <c r="E4663">
        <v>131205</v>
      </c>
      <c r="F4663" t="s">
        <v>19</v>
      </c>
      <c r="G4663" t="s">
        <v>115</v>
      </c>
      <c r="H4663" t="s">
        <v>116</v>
      </c>
      <c r="I4663">
        <v>40324</v>
      </c>
      <c r="J4663" t="s">
        <v>22</v>
      </c>
      <c r="K4663" t="s">
        <v>66</v>
      </c>
      <c r="L4663" t="s">
        <v>24</v>
      </c>
      <c r="M4663" t="s">
        <v>25</v>
      </c>
      <c r="N4663" s="5">
        <v>11.25</v>
      </c>
      <c r="O4663" s="7">
        <v>3</v>
      </c>
      <c r="P4663" s="5">
        <v>7.35</v>
      </c>
      <c r="Q4663" s="5">
        <v>3.9</v>
      </c>
      <c r="R4663" s="22">
        <f>Tabla1[[#This Row],[Fecha de Envío]]-Tabla1[[#This Row],[Fecha de Orden]]</f>
        <v>14</v>
      </c>
      <c r="S4663" s="24">
        <f>YEAR(Tabla1[[#This Row],[Fecha de Orden]])</f>
        <v>2023</v>
      </c>
      <c r="T4663" t="str">
        <f>VLOOKUP(Tabla1[[#This Row],[Nombre del Producto]],Tabla2[[Nombre Producto]:[Costo Unitario]],2,FALSE)</f>
        <v>Wicked Choccy's</v>
      </c>
      <c r="U4663" t="str">
        <f>VLOOKUP(Tabla1[[#This Row],[Fábrica]],Tabla3[],4,FALSE)</f>
        <v>Georgia</v>
      </c>
    </row>
    <row r="4664" spans="1:21" x14ac:dyDescent="0.25">
      <c r="A4664" t="s">
        <v>117</v>
      </c>
      <c r="B4664" s="3">
        <v>45173</v>
      </c>
      <c r="C4664" s="3">
        <v>45187</v>
      </c>
      <c r="D4664" t="s">
        <v>18</v>
      </c>
      <c r="E4664">
        <v>131205</v>
      </c>
      <c r="F4664" t="s">
        <v>19</v>
      </c>
      <c r="G4664" t="s">
        <v>115</v>
      </c>
      <c r="H4664" t="s">
        <v>116</v>
      </c>
      <c r="I4664">
        <v>40324</v>
      </c>
      <c r="J4664" t="s">
        <v>22</v>
      </c>
      <c r="K4664" t="s">
        <v>66</v>
      </c>
      <c r="L4664" t="s">
        <v>27</v>
      </c>
      <c r="M4664" t="s">
        <v>28</v>
      </c>
      <c r="N4664" s="5">
        <v>10.8</v>
      </c>
      <c r="O4664" s="7">
        <v>3</v>
      </c>
      <c r="P4664" s="5">
        <v>7.5</v>
      </c>
      <c r="Q4664" s="5">
        <v>3.3</v>
      </c>
      <c r="R4664" s="22">
        <f>Tabla1[[#This Row],[Fecha de Envío]]-Tabla1[[#This Row],[Fecha de Orden]]</f>
        <v>14</v>
      </c>
      <c r="S4664" s="24">
        <f>YEAR(Tabla1[[#This Row],[Fecha de Orden]])</f>
        <v>2023</v>
      </c>
      <c r="T4664" t="str">
        <f>VLOOKUP(Tabla1[[#This Row],[Nombre del Producto]],Tabla2[[Nombre Producto]:[Costo Unitario]],2,FALSE)</f>
        <v>Lot's O' Nuts</v>
      </c>
      <c r="U4664" t="str">
        <f>VLOOKUP(Tabla1[[#This Row],[Fábrica]],Tabla3[],4,FALSE)</f>
        <v>Arizona</v>
      </c>
    </row>
    <row r="4665" spans="1:21" x14ac:dyDescent="0.25">
      <c r="A4665" t="s">
        <v>118</v>
      </c>
      <c r="B4665" s="3">
        <v>45173</v>
      </c>
      <c r="C4665" s="3">
        <v>45187</v>
      </c>
      <c r="D4665" t="s">
        <v>18</v>
      </c>
      <c r="E4665">
        <v>131205</v>
      </c>
      <c r="F4665" t="s">
        <v>19</v>
      </c>
      <c r="G4665" t="s">
        <v>115</v>
      </c>
      <c r="H4665" t="s">
        <v>116</v>
      </c>
      <c r="I4665">
        <v>40324</v>
      </c>
      <c r="J4665" t="s">
        <v>22</v>
      </c>
      <c r="K4665" t="s">
        <v>66</v>
      </c>
      <c r="L4665" t="s">
        <v>36</v>
      </c>
      <c r="M4665" t="s">
        <v>37</v>
      </c>
      <c r="N4665" s="5">
        <v>19.5</v>
      </c>
      <c r="O4665" s="7">
        <v>6</v>
      </c>
      <c r="P4665" s="5">
        <v>12.66</v>
      </c>
      <c r="Q4665" s="5">
        <v>6.84</v>
      </c>
      <c r="R4665" s="22">
        <f>Tabla1[[#This Row],[Fecha de Envío]]-Tabla1[[#This Row],[Fecha de Orden]]</f>
        <v>14</v>
      </c>
      <c r="S4665" s="24">
        <f>YEAR(Tabla1[[#This Row],[Fecha de Orden]])</f>
        <v>2023</v>
      </c>
      <c r="T4665" t="str">
        <f>VLOOKUP(Tabla1[[#This Row],[Nombre del Producto]],Tabla2[[Nombre Producto]:[Costo Unitario]],2,FALSE)</f>
        <v>Wicked Choccy's</v>
      </c>
      <c r="U4665" t="str">
        <f>VLOOKUP(Tabla1[[#This Row],[Fábrica]],Tabla3[],4,FALSE)</f>
        <v>Georgia</v>
      </c>
    </row>
    <row r="4666" spans="1:21" x14ac:dyDescent="0.25">
      <c r="A4666" t="s">
        <v>2303</v>
      </c>
      <c r="B4666" s="3">
        <v>45173</v>
      </c>
      <c r="C4666" s="3">
        <v>45187</v>
      </c>
      <c r="D4666" t="s">
        <v>18</v>
      </c>
      <c r="E4666">
        <v>123120</v>
      </c>
      <c r="F4666" t="s">
        <v>19</v>
      </c>
      <c r="G4666" t="s">
        <v>30</v>
      </c>
      <c r="H4666" t="s">
        <v>31</v>
      </c>
      <c r="I4666">
        <v>10011</v>
      </c>
      <c r="J4666" t="s">
        <v>22</v>
      </c>
      <c r="K4666" t="s">
        <v>32</v>
      </c>
      <c r="L4666" t="s">
        <v>27</v>
      </c>
      <c r="M4666" t="s">
        <v>28</v>
      </c>
      <c r="N4666" s="5">
        <v>3.6</v>
      </c>
      <c r="O4666" s="7">
        <v>1</v>
      </c>
      <c r="P4666" s="5">
        <v>2.5</v>
      </c>
      <c r="Q4666" s="5">
        <v>1.1000000000000001</v>
      </c>
      <c r="R4666" s="22">
        <f>Tabla1[[#This Row],[Fecha de Envío]]-Tabla1[[#This Row],[Fecha de Orden]]</f>
        <v>14</v>
      </c>
      <c r="S4666" s="24">
        <f>YEAR(Tabla1[[#This Row],[Fecha de Orden]])</f>
        <v>2023</v>
      </c>
      <c r="T4666" t="str">
        <f>VLOOKUP(Tabla1[[#This Row],[Nombre del Producto]],Tabla2[[Nombre Producto]:[Costo Unitario]],2,FALSE)</f>
        <v>Lot's O' Nuts</v>
      </c>
      <c r="U4666" t="str">
        <f>VLOOKUP(Tabla1[[#This Row],[Fábrica]],Tabla3[],4,FALSE)</f>
        <v>Arizona</v>
      </c>
    </row>
    <row r="4667" spans="1:21" x14ac:dyDescent="0.25">
      <c r="A4667" t="s">
        <v>2304</v>
      </c>
      <c r="B4667" s="3">
        <v>45173</v>
      </c>
      <c r="C4667" s="3">
        <v>45187</v>
      </c>
      <c r="D4667" t="s">
        <v>18</v>
      </c>
      <c r="E4667">
        <v>123120</v>
      </c>
      <c r="F4667" t="s">
        <v>19</v>
      </c>
      <c r="G4667" t="s">
        <v>30</v>
      </c>
      <c r="H4667" t="s">
        <v>31</v>
      </c>
      <c r="I4667">
        <v>10011</v>
      </c>
      <c r="J4667" t="s">
        <v>22</v>
      </c>
      <c r="K4667" t="s">
        <v>32</v>
      </c>
      <c r="L4667" t="s">
        <v>36</v>
      </c>
      <c r="M4667" t="s">
        <v>37</v>
      </c>
      <c r="N4667" s="5">
        <v>16.25</v>
      </c>
      <c r="O4667" s="7">
        <v>5</v>
      </c>
      <c r="P4667" s="5">
        <v>10.55</v>
      </c>
      <c r="Q4667" s="5">
        <v>5.7</v>
      </c>
      <c r="R4667" s="22">
        <f>Tabla1[[#This Row],[Fecha de Envío]]-Tabla1[[#This Row],[Fecha de Orden]]</f>
        <v>14</v>
      </c>
      <c r="S4667" s="24">
        <f>YEAR(Tabla1[[#This Row],[Fecha de Orden]])</f>
        <v>2023</v>
      </c>
      <c r="T4667" t="str">
        <f>VLOOKUP(Tabla1[[#This Row],[Nombre del Producto]],Tabla2[[Nombre Producto]:[Costo Unitario]],2,FALSE)</f>
        <v>Wicked Choccy's</v>
      </c>
      <c r="U4667" t="str">
        <f>VLOOKUP(Tabla1[[#This Row],[Fábrica]],Tabla3[],4,FALSE)</f>
        <v>Georgia</v>
      </c>
    </row>
    <row r="4668" spans="1:21" x14ac:dyDescent="0.25">
      <c r="A4668" t="s">
        <v>2731</v>
      </c>
      <c r="B4668" s="3">
        <v>45173</v>
      </c>
      <c r="C4668" s="3">
        <v>45186</v>
      </c>
      <c r="D4668" t="s">
        <v>71</v>
      </c>
      <c r="E4668">
        <v>149783</v>
      </c>
      <c r="F4668" t="s">
        <v>19</v>
      </c>
      <c r="G4668" t="s">
        <v>367</v>
      </c>
      <c r="H4668" t="s">
        <v>65</v>
      </c>
      <c r="I4668">
        <v>37918</v>
      </c>
      <c r="J4668" t="s">
        <v>22</v>
      </c>
      <c r="K4668" t="s">
        <v>66</v>
      </c>
      <c r="L4668" t="s">
        <v>24</v>
      </c>
      <c r="M4668" t="s">
        <v>25</v>
      </c>
      <c r="N4668" s="5">
        <v>7.5</v>
      </c>
      <c r="O4668" s="7">
        <v>2</v>
      </c>
      <c r="P4668" s="5">
        <v>4.9000000000000004</v>
      </c>
      <c r="Q4668" s="5">
        <v>2.6</v>
      </c>
      <c r="R4668" s="22">
        <f>Tabla1[[#This Row],[Fecha de Envío]]-Tabla1[[#This Row],[Fecha de Orden]]</f>
        <v>13</v>
      </c>
      <c r="S4668" s="24">
        <f>YEAR(Tabla1[[#This Row],[Fecha de Orden]])</f>
        <v>2023</v>
      </c>
      <c r="T4668" t="str">
        <f>VLOOKUP(Tabla1[[#This Row],[Nombre del Producto]],Tabla2[[Nombre Producto]:[Costo Unitario]],2,FALSE)</f>
        <v>Wicked Choccy's</v>
      </c>
      <c r="U4668" t="str">
        <f>VLOOKUP(Tabla1[[#This Row],[Fábrica]],Tabla3[],4,FALSE)</f>
        <v>Georgia</v>
      </c>
    </row>
    <row r="4669" spans="1:21" x14ac:dyDescent="0.25">
      <c r="A4669" t="s">
        <v>2732</v>
      </c>
      <c r="B4669" s="3">
        <v>45173</v>
      </c>
      <c r="C4669" s="3">
        <v>45186</v>
      </c>
      <c r="D4669" t="s">
        <v>71</v>
      </c>
      <c r="E4669">
        <v>149783</v>
      </c>
      <c r="F4669" t="s">
        <v>19</v>
      </c>
      <c r="G4669" t="s">
        <v>367</v>
      </c>
      <c r="H4669" t="s">
        <v>65</v>
      </c>
      <c r="I4669">
        <v>37918</v>
      </c>
      <c r="J4669" t="s">
        <v>22</v>
      </c>
      <c r="K4669" t="s">
        <v>66</v>
      </c>
      <c r="L4669" t="s">
        <v>45</v>
      </c>
      <c r="M4669" t="s">
        <v>46</v>
      </c>
      <c r="N4669" s="5">
        <v>6.98</v>
      </c>
      <c r="O4669" s="7">
        <v>2</v>
      </c>
      <c r="P4669" s="5">
        <v>4.9800000000000004</v>
      </c>
      <c r="Q4669" s="5">
        <v>2</v>
      </c>
      <c r="R4669" s="22">
        <f>Tabla1[[#This Row],[Fecha de Envío]]-Tabla1[[#This Row],[Fecha de Orden]]</f>
        <v>13</v>
      </c>
      <c r="S4669" s="24">
        <f>YEAR(Tabla1[[#This Row],[Fecha de Orden]])</f>
        <v>2023</v>
      </c>
      <c r="T4669" t="str">
        <f>VLOOKUP(Tabla1[[#This Row],[Nombre del Producto]],Tabla2[[Nombre Producto]:[Costo Unitario]],2,FALSE)</f>
        <v>Lot's O' Nuts</v>
      </c>
      <c r="U4669" t="str">
        <f>VLOOKUP(Tabla1[[#This Row],[Fábrica]],Tabla3[],4,FALSE)</f>
        <v>Arizona</v>
      </c>
    </row>
    <row r="4670" spans="1:21" x14ac:dyDescent="0.25">
      <c r="A4670" t="s">
        <v>2733</v>
      </c>
      <c r="B4670" s="3">
        <v>45173</v>
      </c>
      <c r="C4670" s="3">
        <v>45186</v>
      </c>
      <c r="D4670" t="s">
        <v>71</v>
      </c>
      <c r="E4670">
        <v>149783</v>
      </c>
      <c r="F4670" t="s">
        <v>19</v>
      </c>
      <c r="G4670" t="s">
        <v>367</v>
      </c>
      <c r="H4670" t="s">
        <v>65</v>
      </c>
      <c r="I4670">
        <v>37918</v>
      </c>
      <c r="J4670" t="s">
        <v>22</v>
      </c>
      <c r="K4670" t="s">
        <v>66</v>
      </c>
      <c r="L4670" t="s">
        <v>33</v>
      </c>
      <c r="M4670" t="s">
        <v>34</v>
      </c>
      <c r="N4670" s="5">
        <v>10.8</v>
      </c>
      <c r="O4670" s="7">
        <v>3</v>
      </c>
      <c r="P4670" s="5">
        <v>7.2</v>
      </c>
      <c r="Q4670" s="5">
        <v>3.6</v>
      </c>
      <c r="R4670" s="22">
        <f>Tabla1[[#This Row],[Fecha de Envío]]-Tabla1[[#This Row],[Fecha de Orden]]</f>
        <v>13</v>
      </c>
      <c r="S4670" s="24">
        <f>YEAR(Tabla1[[#This Row],[Fecha de Orden]])</f>
        <v>2023</v>
      </c>
      <c r="T4670" t="str">
        <f>VLOOKUP(Tabla1[[#This Row],[Nombre del Producto]],Tabla2[[Nombre Producto]:[Costo Unitario]],2,FALSE)</f>
        <v>Lot's O' Nuts</v>
      </c>
      <c r="U4670" t="str">
        <f>VLOOKUP(Tabla1[[#This Row],[Fábrica]],Tabla3[],4,FALSE)</f>
        <v>Arizona</v>
      </c>
    </row>
    <row r="4671" spans="1:21" x14ac:dyDescent="0.25">
      <c r="A4671" t="s">
        <v>4086</v>
      </c>
      <c r="B4671" s="3">
        <v>45173</v>
      </c>
      <c r="C4671" s="3">
        <v>45188</v>
      </c>
      <c r="D4671" t="s">
        <v>18</v>
      </c>
      <c r="E4671">
        <v>169971</v>
      </c>
      <c r="F4671" t="s">
        <v>19</v>
      </c>
      <c r="G4671" t="s">
        <v>159</v>
      </c>
      <c r="H4671" t="s">
        <v>42</v>
      </c>
      <c r="I4671">
        <v>77041</v>
      </c>
      <c r="J4671" t="s">
        <v>22</v>
      </c>
      <c r="K4671" t="s">
        <v>43</v>
      </c>
      <c r="L4671" t="s">
        <v>33</v>
      </c>
      <c r="M4671" t="s">
        <v>34</v>
      </c>
      <c r="N4671" s="5">
        <v>10.8</v>
      </c>
      <c r="O4671" s="7">
        <v>3</v>
      </c>
      <c r="P4671" s="5">
        <v>7.2</v>
      </c>
      <c r="Q4671" s="5">
        <v>3.6</v>
      </c>
      <c r="R4671" s="22">
        <f>Tabla1[[#This Row],[Fecha de Envío]]-Tabla1[[#This Row],[Fecha de Orden]]</f>
        <v>15</v>
      </c>
      <c r="S4671" s="24">
        <f>YEAR(Tabla1[[#This Row],[Fecha de Orden]])</f>
        <v>2023</v>
      </c>
      <c r="T4671" t="str">
        <f>VLOOKUP(Tabla1[[#This Row],[Nombre del Producto]],Tabla2[[Nombre Producto]:[Costo Unitario]],2,FALSE)</f>
        <v>Lot's O' Nuts</v>
      </c>
      <c r="U4671" t="str">
        <f>VLOOKUP(Tabla1[[#This Row],[Fábrica]],Tabla3[],4,FALSE)</f>
        <v>Arizona</v>
      </c>
    </row>
    <row r="4672" spans="1:21" x14ac:dyDescent="0.25">
      <c r="A4672" t="s">
        <v>4087</v>
      </c>
      <c r="B4672" s="3">
        <v>45173</v>
      </c>
      <c r="C4672" s="3">
        <v>45188</v>
      </c>
      <c r="D4672" t="s">
        <v>18</v>
      </c>
      <c r="E4672">
        <v>169971</v>
      </c>
      <c r="F4672" t="s">
        <v>19</v>
      </c>
      <c r="G4672" t="s">
        <v>159</v>
      </c>
      <c r="H4672" t="s">
        <v>42</v>
      </c>
      <c r="I4672">
        <v>77041</v>
      </c>
      <c r="J4672" t="s">
        <v>22</v>
      </c>
      <c r="K4672" t="s">
        <v>43</v>
      </c>
      <c r="L4672" t="s">
        <v>24</v>
      </c>
      <c r="M4672" t="s">
        <v>25</v>
      </c>
      <c r="N4672" s="5">
        <v>3.75</v>
      </c>
      <c r="O4672" s="7">
        <v>1</v>
      </c>
      <c r="P4672" s="5">
        <v>2.4500000000000002</v>
      </c>
      <c r="Q4672" s="5">
        <v>1.3</v>
      </c>
      <c r="R4672" s="22">
        <f>Tabla1[[#This Row],[Fecha de Envío]]-Tabla1[[#This Row],[Fecha de Orden]]</f>
        <v>15</v>
      </c>
      <c r="S4672" s="24">
        <f>YEAR(Tabla1[[#This Row],[Fecha de Orden]])</f>
        <v>2023</v>
      </c>
      <c r="T4672" t="str">
        <f>VLOOKUP(Tabla1[[#This Row],[Nombre del Producto]],Tabla2[[Nombre Producto]:[Costo Unitario]],2,FALSE)</f>
        <v>Wicked Choccy's</v>
      </c>
      <c r="U4672" t="str">
        <f>VLOOKUP(Tabla1[[#This Row],[Fábrica]],Tabla3[],4,FALSE)</f>
        <v>Georgia</v>
      </c>
    </row>
    <row r="4673" spans="1:21" x14ac:dyDescent="0.25">
      <c r="A4673" t="s">
        <v>4092</v>
      </c>
      <c r="B4673" s="3">
        <v>45173</v>
      </c>
      <c r="C4673" s="3">
        <v>45183</v>
      </c>
      <c r="D4673" t="s">
        <v>82</v>
      </c>
      <c r="E4673">
        <v>129630</v>
      </c>
      <c r="F4673" t="s">
        <v>19</v>
      </c>
      <c r="G4673" t="s">
        <v>20</v>
      </c>
      <c r="H4673" t="s">
        <v>21</v>
      </c>
      <c r="I4673">
        <v>94122</v>
      </c>
      <c r="J4673" t="s">
        <v>22</v>
      </c>
      <c r="K4673" t="s">
        <v>23</v>
      </c>
      <c r="L4673" t="s">
        <v>24</v>
      </c>
      <c r="M4673" t="s">
        <v>25</v>
      </c>
      <c r="N4673" s="5">
        <v>11.25</v>
      </c>
      <c r="O4673" s="7">
        <v>3</v>
      </c>
      <c r="P4673" s="5">
        <v>7.35</v>
      </c>
      <c r="Q4673" s="5">
        <v>3.9</v>
      </c>
      <c r="R4673" s="22">
        <f>Tabla1[[#This Row],[Fecha de Envío]]-Tabla1[[#This Row],[Fecha de Orden]]</f>
        <v>10</v>
      </c>
      <c r="S4673" s="24">
        <f>YEAR(Tabla1[[#This Row],[Fecha de Orden]])</f>
        <v>2023</v>
      </c>
      <c r="T4673" t="str">
        <f>VLOOKUP(Tabla1[[#This Row],[Nombre del Producto]],Tabla2[[Nombre Producto]:[Costo Unitario]],2,FALSE)</f>
        <v>Wicked Choccy's</v>
      </c>
      <c r="U4673" t="str">
        <f>VLOOKUP(Tabla1[[#This Row],[Fábrica]],Tabla3[],4,FALSE)</f>
        <v>Georgia</v>
      </c>
    </row>
    <row r="4674" spans="1:21" x14ac:dyDescent="0.25">
      <c r="A4674" t="s">
        <v>4093</v>
      </c>
      <c r="B4674" s="3">
        <v>45173</v>
      </c>
      <c r="C4674" s="3">
        <v>45183</v>
      </c>
      <c r="D4674" t="s">
        <v>82</v>
      </c>
      <c r="E4674">
        <v>129630</v>
      </c>
      <c r="F4674" t="s">
        <v>19</v>
      </c>
      <c r="G4674" t="s">
        <v>20</v>
      </c>
      <c r="H4674" t="s">
        <v>21</v>
      </c>
      <c r="I4674">
        <v>94122</v>
      </c>
      <c r="J4674" t="s">
        <v>22</v>
      </c>
      <c r="K4674" t="s">
        <v>23</v>
      </c>
      <c r="L4674" t="s">
        <v>45</v>
      </c>
      <c r="M4674" t="s">
        <v>46</v>
      </c>
      <c r="N4674" s="5">
        <v>17.45</v>
      </c>
      <c r="O4674" s="7">
        <v>5</v>
      </c>
      <c r="P4674" s="5">
        <v>12.45</v>
      </c>
      <c r="Q4674" s="5">
        <v>5</v>
      </c>
      <c r="R4674" s="22">
        <f>Tabla1[[#This Row],[Fecha de Envío]]-Tabla1[[#This Row],[Fecha de Orden]]</f>
        <v>10</v>
      </c>
      <c r="S4674" s="24">
        <f>YEAR(Tabla1[[#This Row],[Fecha de Orden]])</f>
        <v>2023</v>
      </c>
      <c r="T4674" t="str">
        <f>VLOOKUP(Tabla1[[#This Row],[Nombre del Producto]],Tabla2[[Nombre Producto]:[Costo Unitario]],2,FALSE)</f>
        <v>Lot's O' Nuts</v>
      </c>
      <c r="U4674" t="str">
        <f>VLOOKUP(Tabla1[[#This Row],[Fábrica]],Tabla3[],4,FALSE)</f>
        <v>Arizona</v>
      </c>
    </row>
    <row r="4675" spans="1:21" x14ac:dyDescent="0.25">
      <c r="A4675" t="s">
        <v>4823</v>
      </c>
      <c r="B4675" s="3">
        <v>45173</v>
      </c>
      <c r="C4675" s="3">
        <v>45188</v>
      </c>
      <c r="D4675" t="s">
        <v>18</v>
      </c>
      <c r="E4675">
        <v>117604</v>
      </c>
      <c r="F4675" t="s">
        <v>19</v>
      </c>
      <c r="G4675" t="s">
        <v>3228</v>
      </c>
      <c r="H4675" t="s">
        <v>1911</v>
      </c>
      <c r="I4675">
        <v>72401</v>
      </c>
      <c r="J4675" t="s">
        <v>22</v>
      </c>
      <c r="K4675" t="s">
        <v>66</v>
      </c>
      <c r="L4675" t="s">
        <v>36</v>
      </c>
      <c r="M4675" t="s">
        <v>37</v>
      </c>
      <c r="N4675" s="5">
        <v>16.25</v>
      </c>
      <c r="O4675" s="7">
        <v>5</v>
      </c>
      <c r="P4675" s="5">
        <v>10.55</v>
      </c>
      <c r="Q4675" s="5">
        <v>5.7</v>
      </c>
      <c r="R4675" s="22">
        <f>Tabla1[[#This Row],[Fecha de Envío]]-Tabla1[[#This Row],[Fecha de Orden]]</f>
        <v>15</v>
      </c>
      <c r="S4675" s="24">
        <f>YEAR(Tabla1[[#This Row],[Fecha de Orden]])</f>
        <v>2023</v>
      </c>
      <c r="T4675" t="str">
        <f>VLOOKUP(Tabla1[[#This Row],[Nombre del Producto]],Tabla2[[Nombre Producto]:[Costo Unitario]],2,FALSE)</f>
        <v>Wicked Choccy's</v>
      </c>
      <c r="U4675" t="str">
        <f>VLOOKUP(Tabla1[[#This Row],[Fábrica]],Tabla3[],4,FALSE)</f>
        <v>Georgia</v>
      </c>
    </row>
    <row r="4676" spans="1:21" x14ac:dyDescent="0.25">
      <c r="A4676" t="s">
        <v>5829</v>
      </c>
      <c r="B4676" s="3">
        <v>45173</v>
      </c>
      <c r="C4676" s="3">
        <v>45187</v>
      </c>
      <c r="D4676" t="s">
        <v>18</v>
      </c>
      <c r="E4676">
        <v>142524</v>
      </c>
      <c r="F4676" t="s">
        <v>19</v>
      </c>
      <c r="G4676" t="s">
        <v>86</v>
      </c>
      <c r="H4676" t="s">
        <v>87</v>
      </c>
      <c r="I4676">
        <v>65807</v>
      </c>
      <c r="J4676" t="s">
        <v>22</v>
      </c>
      <c r="K4676" t="s">
        <v>43</v>
      </c>
      <c r="L4676" t="s">
        <v>36</v>
      </c>
      <c r="M4676" t="s">
        <v>37</v>
      </c>
      <c r="N4676" s="5">
        <v>6.5</v>
      </c>
      <c r="O4676" s="7">
        <v>2</v>
      </c>
      <c r="P4676" s="5">
        <v>4.22</v>
      </c>
      <c r="Q4676" s="5">
        <v>2.2799999999999998</v>
      </c>
      <c r="R4676" s="22">
        <f>Tabla1[[#This Row],[Fecha de Envío]]-Tabla1[[#This Row],[Fecha de Orden]]</f>
        <v>14</v>
      </c>
      <c r="S4676" s="24">
        <f>YEAR(Tabla1[[#This Row],[Fecha de Orden]])</f>
        <v>2023</v>
      </c>
      <c r="T4676" t="str">
        <f>VLOOKUP(Tabla1[[#This Row],[Nombre del Producto]],Tabla2[[Nombre Producto]:[Costo Unitario]],2,FALSE)</f>
        <v>Wicked Choccy's</v>
      </c>
      <c r="U4676" t="str">
        <f>VLOOKUP(Tabla1[[#This Row],[Fábrica]],Tabla3[],4,FALSE)</f>
        <v>Georgia</v>
      </c>
    </row>
    <row r="4677" spans="1:21" x14ac:dyDescent="0.25">
      <c r="A4677" t="s">
        <v>5830</v>
      </c>
      <c r="B4677" s="3">
        <v>45173</v>
      </c>
      <c r="C4677" s="3">
        <v>45187</v>
      </c>
      <c r="D4677" t="s">
        <v>18</v>
      </c>
      <c r="E4677">
        <v>142524</v>
      </c>
      <c r="F4677" t="s">
        <v>19</v>
      </c>
      <c r="G4677" t="s">
        <v>86</v>
      </c>
      <c r="H4677" t="s">
        <v>87</v>
      </c>
      <c r="I4677">
        <v>65807</v>
      </c>
      <c r="J4677" t="s">
        <v>22</v>
      </c>
      <c r="K4677" t="s">
        <v>43</v>
      </c>
      <c r="L4677" t="s">
        <v>45</v>
      </c>
      <c r="M4677" t="s">
        <v>46</v>
      </c>
      <c r="N4677" s="5">
        <v>17.45</v>
      </c>
      <c r="O4677" s="7">
        <v>5</v>
      </c>
      <c r="P4677" s="5">
        <v>12.45</v>
      </c>
      <c r="Q4677" s="5">
        <v>5</v>
      </c>
      <c r="R4677" s="22">
        <f>Tabla1[[#This Row],[Fecha de Envío]]-Tabla1[[#This Row],[Fecha de Orden]]</f>
        <v>14</v>
      </c>
      <c r="S4677" s="24">
        <f>YEAR(Tabla1[[#This Row],[Fecha de Orden]])</f>
        <v>2023</v>
      </c>
      <c r="T4677" t="str">
        <f>VLOOKUP(Tabla1[[#This Row],[Nombre del Producto]],Tabla2[[Nombre Producto]:[Costo Unitario]],2,FALSE)</f>
        <v>Lot's O' Nuts</v>
      </c>
      <c r="U4677" t="str">
        <f>VLOOKUP(Tabla1[[#This Row],[Fábrica]],Tabla3[],4,FALSE)</f>
        <v>Arizona</v>
      </c>
    </row>
    <row r="4678" spans="1:21" x14ac:dyDescent="0.25">
      <c r="A4678" t="s">
        <v>7673</v>
      </c>
      <c r="B4678" s="3">
        <v>45173</v>
      </c>
      <c r="C4678" s="3">
        <v>45188</v>
      </c>
      <c r="D4678" t="s">
        <v>18</v>
      </c>
      <c r="E4678">
        <v>168774</v>
      </c>
      <c r="F4678" t="s">
        <v>19</v>
      </c>
      <c r="G4678" t="s">
        <v>2198</v>
      </c>
      <c r="H4678" t="s">
        <v>51</v>
      </c>
      <c r="I4678">
        <v>55125</v>
      </c>
      <c r="J4678" t="s">
        <v>22</v>
      </c>
      <c r="K4678" t="s">
        <v>43</v>
      </c>
      <c r="L4678" t="s">
        <v>33</v>
      </c>
      <c r="M4678" t="s">
        <v>34</v>
      </c>
      <c r="N4678" s="5">
        <v>10.8</v>
      </c>
      <c r="O4678" s="7">
        <v>3</v>
      </c>
      <c r="P4678" s="5">
        <v>7.2</v>
      </c>
      <c r="Q4678" s="5">
        <v>3.6</v>
      </c>
      <c r="R4678" s="22">
        <f>Tabla1[[#This Row],[Fecha de Envío]]-Tabla1[[#This Row],[Fecha de Orden]]</f>
        <v>15</v>
      </c>
      <c r="S4678" s="24">
        <f>YEAR(Tabla1[[#This Row],[Fecha de Orden]])</f>
        <v>2023</v>
      </c>
      <c r="T4678" t="str">
        <f>VLOOKUP(Tabla1[[#This Row],[Nombre del Producto]],Tabla2[[Nombre Producto]:[Costo Unitario]],2,FALSE)</f>
        <v>Lot's O' Nuts</v>
      </c>
      <c r="U4678" t="str">
        <f>VLOOKUP(Tabla1[[#This Row],[Fábrica]],Tabla3[],4,FALSE)</f>
        <v>Arizona</v>
      </c>
    </row>
    <row r="4679" spans="1:21" x14ac:dyDescent="0.25">
      <c r="A4679" t="s">
        <v>737</v>
      </c>
      <c r="B4679" s="3">
        <v>45174</v>
      </c>
      <c r="C4679" s="3">
        <v>45190</v>
      </c>
      <c r="D4679" t="s">
        <v>18</v>
      </c>
      <c r="E4679">
        <v>148110</v>
      </c>
      <c r="F4679" t="s">
        <v>19</v>
      </c>
      <c r="G4679" t="s">
        <v>703</v>
      </c>
      <c r="H4679" t="s">
        <v>42</v>
      </c>
      <c r="I4679">
        <v>78745</v>
      </c>
      <c r="J4679" t="s">
        <v>22</v>
      </c>
      <c r="K4679" t="s">
        <v>43</v>
      </c>
      <c r="L4679" t="s">
        <v>27</v>
      </c>
      <c r="M4679" t="s">
        <v>28</v>
      </c>
      <c r="N4679" s="5">
        <v>25.2</v>
      </c>
      <c r="O4679" s="7">
        <v>7</v>
      </c>
      <c r="P4679" s="5">
        <v>17.5</v>
      </c>
      <c r="Q4679" s="5">
        <v>7.7</v>
      </c>
      <c r="R4679" s="22">
        <f>Tabla1[[#This Row],[Fecha de Envío]]-Tabla1[[#This Row],[Fecha de Orden]]</f>
        <v>16</v>
      </c>
      <c r="S4679" s="24">
        <f>YEAR(Tabla1[[#This Row],[Fecha de Orden]])</f>
        <v>2023</v>
      </c>
      <c r="T4679" t="str">
        <f>VLOOKUP(Tabla1[[#This Row],[Nombre del Producto]],Tabla2[[Nombre Producto]:[Costo Unitario]],2,FALSE)</f>
        <v>Lot's O' Nuts</v>
      </c>
      <c r="U4679" t="str">
        <f>VLOOKUP(Tabla1[[#This Row],[Fábrica]],Tabla3[],4,FALSE)</f>
        <v>Arizona</v>
      </c>
    </row>
    <row r="4680" spans="1:21" x14ac:dyDescent="0.25">
      <c r="A4680" t="s">
        <v>1070</v>
      </c>
      <c r="B4680" s="3">
        <v>45174</v>
      </c>
      <c r="C4680" s="3">
        <v>45189</v>
      </c>
      <c r="D4680" t="s">
        <v>18</v>
      </c>
      <c r="E4680">
        <v>140774</v>
      </c>
      <c r="F4680" t="s">
        <v>19</v>
      </c>
      <c r="G4680" t="s">
        <v>1071</v>
      </c>
      <c r="H4680" t="s">
        <v>1072</v>
      </c>
      <c r="I4680">
        <v>66062</v>
      </c>
      <c r="J4680" t="s">
        <v>22</v>
      </c>
      <c r="K4680" t="s">
        <v>43</v>
      </c>
      <c r="L4680" t="s">
        <v>27</v>
      </c>
      <c r="M4680" t="s">
        <v>28</v>
      </c>
      <c r="N4680" s="5">
        <v>10.8</v>
      </c>
      <c r="O4680" s="7">
        <v>3</v>
      </c>
      <c r="P4680" s="5">
        <v>7.5</v>
      </c>
      <c r="Q4680" s="5">
        <v>3.3</v>
      </c>
      <c r="R4680" s="22">
        <f>Tabla1[[#This Row],[Fecha de Envío]]-Tabla1[[#This Row],[Fecha de Orden]]</f>
        <v>15</v>
      </c>
      <c r="S4680" s="24">
        <f>YEAR(Tabla1[[#This Row],[Fecha de Orden]])</f>
        <v>2023</v>
      </c>
      <c r="T4680" t="str">
        <f>VLOOKUP(Tabla1[[#This Row],[Nombre del Producto]],Tabla2[[Nombre Producto]:[Costo Unitario]],2,FALSE)</f>
        <v>Lot's O' Nuts</v>
      </c>
      <c r="U4680" t="str">
        <f>VLOOKUP(Tabla1[[#This Row],[Fábrica]],Tabla3[],4,FALSE)</f>
        <v>Arizona</v>
      </c>
    </row>
    <row r="4681" spans="1:21" x14ac:dyDescent="0.25">
      <c r="A4681" t="s">
        <v>2410</v>
      </c>
      <c r="B4681" s="3">
        <v>45174</v>
      </c>
      <c r="C4681" s="3">
        <v>45188</v>
      </c>
      <c r="D4681" t="s">
        <v>18</v>
      </c>
      <c r="E4681">
        <v>158778</v>
      </c>
      <c r="F4681" t="s">
        <v>19</v>
      </c>
      <c r="G4681" t="s">
        <v>144</v>
      </c>
      <c r="H4681" t="s">
        <v>101</v>
      </c>
      <c r="I4681">
        <v>19134</v>
      </c>
      <c r="J4681" t="s">
        <v>22</v>
      </c>
      <c r="K4681" t="s">
        <v>32</v>
      </c>
      <c r="L4681" t="s">
        <v>33</v>
      </c>
      <c r="M4681" t="s">
        <v>34</v>
      </c>
      <c r="N4681" s="5">
        <v>10.8</v>
      </c>
      <c r="O4681" s="7">
        <v>3</v>
      </c>
      <c r="P4681" s="5">
        <v>7.2</v>
      </c>
      <c r="Q4681" s="5">
        <v>3.6</v>
      </c>
      <c r="R4681" s="22">
        <f>Tabla1[[#This Row],[Fecha de Envío]]-Tabla1[[#This Row],[Fecha de Orden]]</f>
        <v>14</v>
      </c>
      <c r="S4681" s="24">
        <f>YEAR(Tabla1[[#This Row],[Fecha de Orden]])</f>
        <v>2023</v>
      </c>
      <c r="T4681" t="str">
        <f>VLOOKUP(Tabla1[[#This Row],[Nombre del Producto]],Tabla2[[Nombre Producto]:[Costo Unitario]],2,FALSE)</f>
        <v>Lot's O' Nuts</v>
      </c>
      <c r="U4681" t="str">
        <f>VLOOKUP(Tabla1[[#This Row],[Fábrica]],Tabla3[],4,FALSE)</f>
        <v>Arizona</v>
      </c>
    </row>
    <row r="4682" spans="1:21" x14ac:dyDescent="0.25">
      <c r="A4682" t="s">
        <v>2411</v>
      </c>
      <c r="B4682" s="3">
        <v>45174</v>
      </c>
      <c r="C4682" s="3">
        <v>45188</v>
      </c>
      <c r="D4682" t="s">
        <v>18</v>
      </c>
      <c r="E4682">
        <v>158778</v>
      </c>
      <c r="F4682" t="s">
        <v>19</v>
      </c>
      <c r="G4682" t="s">
        <v>144</v>
      </c>
      <c r="H4682" t="s">
        <v>101</v>
      </c>
      <c r="I4682">
        <v>19134</v>
      </c>
      <c r="J4682" t="s">
        <v>22</v>
      </c>
      <c r="K4682" t="s">
        <v>32</v>
      </c>
      <c r="L4682" t="s">
        <v>24</v>
      </c>
      <c r="M4682" t="s">
        <v>25</v>
      </c>
      <c r="N4682" s="5">
        <v>7.5</v>
      </c>
      <c r="O4682" s="7">
        <v>2</v>
      </c>
      <c r="P4682" s="5">
        <v>4.9000000000000004</v>
      </c>
      <c r="Q4682" s="5">
        <v>2.6</v>
      </c>
      <c r="R4682" s="22">
        <f>Tabla1[[#This Row],[Fecha de Envío]]-Tabla1[[#This Row],[Fecha de Orden]]</f>
        <v>14</v>
      </c>
      <c r="S4682" s="24">
        <f>YEAR(Tabla1[[#This Row],[Fecha de Orden]])</f>
        <v>2023</v>
      </c>
      <c r="T4682" t="str">
        <f>VLOOKUP(Tabla1[[#This Row],[Nombre del Producto]],Tabla2[[Nombre Producto]:[Costo Unitario]],2,FALSE)</f>
        <v>Wicked Choccy's</v>
      </c>
      <c r="U4682" t="str">
        <f>VLOOKUP(Tabla1[[#This Row],[Fábrica]],Tabla3[],4,FALSE)</f>
        <v>Georgia</v>
      </c>
    </row>
    <row r="4683" spans="1:21" x14ac:dyDescent="0.25">
      <c r="A4683" t="s">
        <v>2412</v>
      </c>
      <c r="B4683" s="3">
        <v>45174</v>
      </c>
      <c r="C4683" s="3">
        <v>45188</v>
      </c>
      <c r="D4683" t="s">
        <v>18</v>
      </c>
      <c r="E4683">
        <v>158778</v>
      </c>
      <c r="F4683" t="s">
        <v>19</v>
      </c>
      <c r="G4683" t="s">
        <v>144</v>
      </c>
      <c r="H4683" t="s">
        <v>101</v>
      </c>
      <c r="I4683">
        <v>19134</v>
      </c>
      <c r="J4683" t="s">
        <v>22</v>
      </c>
      <c r="K4683" t="s">
        <v>32</v>
      </c>
      <c r="L4683" t="s">
        <v>27</v>
      </c>
      <c r="M4683" t="s">
        <v>28</v>
      </c>
      <c r="N4683" s="5">
        <v>10.8</v>
      </c>
      <c r="O4683" s="7">
        <v>3</v>
      </c>
      <c r="P4683" s="5">
        <v>7.5</v>
      </c>
      <c r="Q4683" s="5">
        <v>3.3</v>
      </c>
      <c r="R4683" s="22">
        <f>Tabla1[[#This Row],[Fecha de Envío]]-Tabla1[[#This Row],[Fecha de Orden]]</f>
        <v>14</v>
      </c>
      <c r="S4683" s="24">
        <f>YEAR(Tabla1[[#This Row],[Fecha de Orden]])</f>
        <v>2023</v>
      </c>
      <c r="T4683" t="str">
        <f>VLOOKUP(Tabla1[[#This Row],[Nombre del Producto]],Tabla2[[Nombre Producto]:[Costo Unitario]],2,FALSE)</f>
        <v>Lot's O' Nuts</v>
      </c>
      <c r="U4683" t="str">
        <f>VLOOKUP(Tabla1[[#This Row],[Fábrica]],Tabla3[],4,FALSE)</f>
        <v>Arizona</v>
      </c>
    </row>
    <row r="4684" spans="1:21" x14ac:dyDescent="0.25">
      <c r="A4684" t="s">
        <v>2787</v>
      </c>
      <c r="B4684" s="3">
        <v>45174</v>
      </c>
      <c r="C4684" s="3">
        <v>45186</v>
      </c>
      <c r="D4684" t="s">
        <v>71</v>
      </c>
      <c r="E4684">
        <v>136231</v>
      </c>
      <c r="F4684" t="s">
        <v>19</v>
      </c>
      <c r="G4684" t="s">
        <v>1212</v>
      </c>
      <c r="H4684" t="s">
        <v>65</v>
      </c>
      <c r="I4684">
        <v>37604</v>
      </c>
      <c r="J4684" t="s">
        <v>22</v>
      </c>
      <c r="K4684" t="s">
        <v>66</v>
      </c>
      <c r="L4684" t="s">
        <v>36</v>
      </c>
      <c r="M4684" t="s">
        <v>37</v>
      </c>
      <c r="N4684" s="5">
        <v>22.75</v>
      </c>
      <c r="O4684" s="7">
        <v>7</v>
      </c>
      <c r="P4684" s="5">
        <v>14.77</v>
      </c>
      <c r="Q4684" s="5">
        <v>7.98</v>
      </c>
      <c r="R4684" s="22">
        <f>Tabla1[[#This Row],[Fecha de Envío]]-Tabla1[[#This Row],[Fecha de Orden]]</f>
        <v>12</v>
      </c>
      <c r="S4684" s="24">
        <f>YEAR(Tabla1[[#This Row],[Fecha de Orden]])</f>
        <v>2023</v>
      </c>
      <c r="T4684" t="str">
        <f>VLOOKUP(Tabla1[[#This Row],[Nombre del Producto]],Tabla2[[Nombre Producto]:[Costo Unitario]],2,FALSE)</f>
        <v>Wicked Choccy's</v>
      </c>
      <c r="U4684" t="str">
        <f>VLOOKUP(Tabla1[[#This Row],[Fábrica]],Tabla3[],4,FALSE)</f>
        <v>Georgia</v>
      </c>
    </row>
    <row r="4685" spans="1:21" x14ac:dyDescent="0.25">
      <c r="A4685" t="s">
        <v>2788</v>
      </c>
      <c r="B4685" s="3">
        <v>45174</v>
      </c>
      <c r="C4685" s="3">
        <v>45186</v>
      </c>
      <c r="D4685" t="s">
        <v>71</v>
      </c>
      <c r="E4685">
        <v>136231</v>
      </c>
      <c r="F4685" t="s">
        <v>19</v>
      </c>
      <c r="G4685" t="s">
        <v>1212</v>
      </c>
      <c r="H4685" t="s">
        <v>65</v>
      </c>
      <c r="I4685">
        <v>37604</v>
      </c>
      <c r="J4685" t="s">
        <v>22</v>
      </c>
      <c r="K4685" t="s">
        <v>66</v>
      </c>
      <c r="L4685" t="s">
        <v>27</v>
      </c>
      <c r="M4685" t="s">
        <v>28</v>
      </c>
      <c r="N4685" s="5">
        <v>10.8</v>
      </c>
      <c r="O4685" s="7">
        <v>3</v>
      </c>
      <c r="P4685" s="5">
        <v>7.5</v>
      </c>
      <c r="Q4685" s="5">
        <v>3.3</v>
      </c>
      <c r="R4685" s="22">
        <f>Tabla1[[#This Row],[Fecha de Envío]]-Tabla1[[#This Row],[Fecha de Orden]]</f>
        <v>12</v>
      </c>
      <c r="S4685" s="24">
        <f>YEAR(Tabla1[[#This Row],[Fecha de Orden]])</f>
        <v>2023</v>
      </c>
      <c r="T4685" t="str">
        <f>VLOOKUP(Tabla1[[#This Row],[Nombre del Producto]],Tabla2[[Nombre Producto]:[Costo Unitario]],2,FALSE)</f>
        <v>Lot's O' Nuts</v>
      </c>
      <c r="U4685" t="str">
        <f>VLOOKUP(Tabla1[[#This Row],[Fábrica]],Tabla3[],4,FALSE)</f>
        <v>Arizona</v>
      </c>
    </row>
    <row r="4686" spans="1:21" x14ac:dyDescent="0.25">
      <c r="A4686" t="s">
        <v>2789</v>
      </c>
      <c r="B4686" s="3">
        <v>45174</v>
      </c>
      <c r="C4686" s="3">
        <v>45186</v>
      </c>
      <c r="D4686" t="s">
        <v>71</v>
      </c>
      <c r="E4686">
        <v>136231</v>
      </c>
      <c r="F4686" t="s">
        <v>19</v>
      </c>
      <c r="G4686" t="s">
        <v>1212</v>
      </c>
      <c r="H4686" t="s">
        <v>65</v>
      </c>
      <c r="I4686">
        <v>37604</v>
      </c>
      <c r="J4686" t="s">
        <v>22</v>
      </c>
      <c r="K4686" t="s">
        <v>66</v>
      </c>
      <c r="L4686" t="s">
        <v>24</v>
      </c>
      <c r="M4686" t="s">
        <v>25</v>
      </c>
      <c r="N4686" s="5">
        <v>11.25</v>
      </c>
      <c r="O4686" s="7">
        <v>3</v>
      </c>
      <c r="P4686" s="5">
        <v>7.35</v>
      </c>
      <c r="Q4686" s="5">
        <v>3.9</v>
      </c>
      <c r="R4686" s="22">
        <f>Tabla1[[#This Row],[Fecha de Envío]]-Tabla1[[#This Row],[Fecha de Orden]]</f>
        <v>12</v>
      </c>
      <c r="S4686" s="24">
        <f>YEAR(Tabla1[[#This Row],[Fecha de Orden]])</f>
        <v>2023</v>
      </c>
      <c r="T4686" t="str">
        <f>VLOOKUP(Tabla1[[#This Row],[Nombre del Producto]],Tabla2[[Nombre Producto]:[Costo Unitario]],2,FALSE)</f>
        <v>Wicked Choccy's</v>
      </c>
      <c r="U4686" t="str">
        <f>VLOOKUP(Tabla1[[#This Row],[Fábrica]],Tabla3[],4,FALSE)</f>
        <v>Georgia</v>
      </c>
    </row>
    <row r="4687" spans="1:21" x14ac:dyDescent="0.25">
      <c r="A4687" t="s">
        <v>2790</v>
      </c>
      <c r="B4687" s="3">
        <v>45174</v>
      </c>
      <c r="C4687" s="3">
        <v>45186</v>
      </c>
      <c r="D4687" t="s">
        <v>71</v>
      </c>
      <c r="E4687">
        <v>136231</v>
      </c>
      <c r="F4687" t="s">
        <v>19</v>
      </c>
      <c r="G4687" t="s">
        <v>1212</v>
      </c>
      <c r="H4687" t="s">
        <v>65</v>
      </c>
      <c r="I4687">
        <v>37604</v>
      </c>
      <c r="J4687" t="s">
        <v>22</v>
      </c>
      <c r="K4687" t="s">
        <v>66</v>
      </c>
      <c r="L4687" t="s">
        <v>33</v>
      </c>
      <c r="M4687" t="s">
        <v>34</v>
      </c>
      <c r="N4687" s="5">
        <v>7.2</v>
      </c>
      <c r="O4687" s="7">
        <v>2</v>
      </c>
      <c r="P4687" s="5">
        <v>4.8</v>
      </c>
      <c r="Q4687" s="5">
        <v>2.4</v>
      </c>
      <c r="R4687" s="22">
        <f>Tabla1[[#This Row],[Fecha de Envío]]-Tabla1[[#This Row],[Fecha de Orden]]</f>
        <v>12</v>
      </c>
      <c r="S4687" s="24">
        <f>YEAR(Tabla1[[#This Row],[Fecha de Orden]])</f>
        <v>2023</v>
      </c>
      <c r="T4687" t="str">
        <f>VLOOKUP(Tabla1[[#This Row],[Nombre del Producto]],Tabla2[[Nombre Producto]:[Costo Unitario]],2,FALSE)</f>
        <v>Lot's O' Nuts</v>
      </c>
      <c r="U4687" t="str">
        <f>VLOOKUP(Tabla1[[#This Row],[Fábrica]],Tabla3[],4,FALSE)</f>
        <v>Arizona</v>
      </c>
    </row>
    <row r="4688" spans="1:21" x14ac:dyDescent="0.25">
      <c r="A4688" t="s">
        <v>2814</v>
      </c>
      <c r="B4688" s="3">
        <v>45174</v>
      </c>
      <c r="C4688" s="3">
        <v>45186</v>
      </c>
      <c r="D4688" t="s">
        <v>71</v>
      </c>
      <c r="E4688">
        <v>149195</v>
      </c>
      <c r="F4688" t="s">
        <v>19</v>
      </c>
      <c r="G4688" t="s">
        <v>159</v>
      </c>
      <c r="H4688" t="s">
        <v>42</v>
      </c>
      <c r="I4688">
        <v>77070</v>
      </c>
      <c r="J4688" t="s">
        <v>22</v>
      </c>
      <c r="K4688" t="s">
        <v>43</v>
      </c>
      <c r="L4688" t="s">
        <v>33</v>
      </c>
      <c r="M4688" t="s">
        <v>34</v>
      </c>
      <c r="N4688" s="5">
        <v>28.8</v>
      </c>
      <c r="O4688" s="7">
        <v>8</v>
      </c>
      <c r="P4688" s="5">
        <v>19.2</v>
      </c>
      <c r="Q4688" s="5">
        <v>9.6</v>
      </c>
      <c r="R4688" s="22">
        <f>Tabla1[[#This Row],[Fecha de Envío]]-Tabla1[[#This Row],[Fecha de Orden]]</f>
        <v>12</v>
      </c>
      <c r="S4688" s="24">
        <f>YEAR(Tabla1[[#This Row],[Fecha de Orden]])</f>
        <v>2023</v>
      </c>
      <c r="T4688" t="str">
        <f>VLOOKUP(Tabla1[[#This Row],[Nombre del Producto]],Tabla2[[Nombre Producto]:[Costo Unitario]],2,FALSE)</f>
        <v>Lot's O' Nuts</v>
      </c>
      <c r="U4688" t="str">
        <f>VLOOKUP(Tabla1[[#This Row],[Fábrica]],Tabla3[],4,FALSE)</f>
        <v>Arizona</v>
      </c>
    </row>
    <row r="4689" spans="1:21" x14ac:dyDescent="0.25">
      <c r="A4689" t="s">
        <v>2815</v>
      </c>
      <c r="B4689" s="3">
        <v>45174</v>
      </c>
      <c r="C4689" s="3">
        <v>45186</v>
      </c>
      <c r="D4689" t="s">
        <v>71</v>
      </c>
      <c r="E4689">
        <v>149195</v>
      </c>
      <c r="F4689" t="s">
        <v>19</v>
      </c>
      <c r="G4689" t="s">
        <v>159</v>
      </c>
      <c r="H4689" t="s">
        <v>42</v>
      </c>
      <c r="I4689">
        <v>77070</v>
      </c>
      <c r="J4689" t="s">
        <v>22</v>
      </c>
      <c r="K4689" t="s">
        <v>43</v>
      </c>
      <c r="L4689" t="s">
        <v>27</v>
      </c>
      <c r="M4689" t="s">
        <v>28</v>
      </c>
      <c r="N4689" s="5">
        <v>18</v>
      </c>
      <c r="O4689" s="7">
        <v>5</v>
      </c>
      <c r="P4689" s="5">
        <v>12.5</v>
      </c>
      <c r="Q4689" s="5">
        <v>5.5</v>
      </c>
      <c r="R4689" s="22">
        <f>Tabla1[[#This Row],[Fecha de Envío]]-Tabla1[[#This Row],[Fecha de Orden]]</f>
        <v>12</v>
      </c>
      <c r="S4689" s="24">
        <f>YEAR(Tabla1[[#This Row],[Fecha de Orden]])</f>
        <v>2023</v>
      </c>
      <c r="T4689" t="str">
        <f>VLOOKUP(Tabla1[[#This Row],[Nombre del Producto]],Tabla2[[Nombre Producto]:[Costo Unitario]],2,FALSE)</f>
        <v>Lot's O' Nuts</v>
      </c>
      <c r="U4689" t="str">
        <f>VLOOKUP(Tabla1[[#This Row],[Fábrica]],Tabla3[],4,FALSE)</f>
        <v>Arizona</v>
      </c>
    </row>
    <row r="4690" spans="1:21" x14ac:dyDescent="0.25">
      <c r="A4690" t="s">
        <v>2816</v>
      </c>
      <c r="B4690" s="3">
        <v>45174</v>
      </c>
      <c r="C4690" s="3">
        <v>45186</v>
      </c>
      <c r="D4690" t="s">
        <v>71</v>
      </c>
      <c r="E4690">
        <v>149195</v>
      </c>
      <c r="F4690" t="s">
        <v>19</v>
      </c>
      <c r="G4690" t="s">
        <v>159</v>
      </c>
      <c r="H4690" t="s">
        <v>42</v>
      </c>
      <c r="I4690">
        <v>77070</v>
      </c>
      <c r="J4690" t="s">
        <v>22</v>
      </c>
      <c r="K4690" t="s">
        <v>43</v>
      </c>
      <c r="L4690" t="s">
        <v>24</v>
      </c>
      <c r="M4690" t="s">
        <v>25</v>
      </c>
      <c r="N4690" s="5">
        <v>7.5</v>
      </c>
      <c r="O4690" s="7">
        <v>2</v>
      </c>
      <c r="P4690" s="5">
        <v>4.9000000000000004</v>
      </c>
      <c r="Q4690" s="5">
        <v>2.6</v>
      </c>
      <c r="R4690" s="22">
        <f>Tabla1[[#This Row],[Fecha de Envío]]-Tabla1[[#This Row],[Fecha de Orden]]</f>
        <v>12</v>
      </c>
      <c r="S4690" s="24">
        <f>YEAR(Tabla1[[#This Row],[Fecha de Orden]])</f>
        <v>2023</v>
      </c>
      <c r="T4690" t="str">
        <f>VLOOKUP(Tabla1[[#This Row],[Nombre del Producto]],Tabla2[[Nombre Producto]:[Costo Unitario]],2,FALSE)</f>
        <v>Wicked Choccy's</v>
      </c>
      <c r="U4690" t="str">
        <f>VLOOKUP(Tabla1[[#This Row],[Fábrica]],Tabla3[],4,FALSE)</f>
        <v>Georgia</v>
      </c>
    </row>
    <row r="4691" spans="1:21" x14ac:dyDescent="0.25">
      <c r="A4691" t="s">
        <v>3303</v>
      </c>
      <c r="B4691" s="3">
        <v>45174</v>
      </c>
      <c r="C4691" s="3">
        <v>45186</v>
      </c>
      <c r="D4691" t="s">
        <v>39</v>
      </c>
      <c r="E4691">
        <v>136595</v>
      </c>
      <c r="F4691" t="s">
        <v>19</v>
      </c>
      <c r="G4691" t="s">
        <v>159</v>
      </c>
      <c r="H4691" t="s">
        <v>42</v>
      </c>
      <c r="I4691">
        <v>77036</v>
      </c>
      <c r="J4691" t="s">
        <v>22</v>
      </c>
      <c r="K4691" t="s">
        <v>43</v>
      </c>
      <c r="L4691" t="s">
        <v>36</v>
      </c>
      <c r="M4691" t="s">
        <v>37</v>
      </c>
      <c r="N4691" s="5">
        <v>9.75</v>
      </c>
      <c r="O4691" s="7">
        <v>3</v>
      </c>
      <c r="P4691" s="5">
        <v>6.33</v>
      </c>
      <c r="Q4691" s="5">
        <v>3.42</v>
      </c>
      <c r="R4691" s="22">
        <f>Tabla1[[#This Row],[Fecha de Envío]]-Tabla1[[#This Row],[Fecha de Orden]]</f>
        <v>12</v>
      </c>
      <c r="S4691" s="24">
        <f>YEAR(Tabla1[[#This Row],[Fecha de Orden]])</f>
        <v>2023</v>
      </c>
      <c r="T4691" t="str">
        <f>VLOOKUP(Tabla1[[#This Row],[Nombre del Producto]],Tabla2[[Nombre Producto]:[Costo Unitario]],2,FALSE)</f>
        <v>Wicked Choccy's</v>
      </c>
      <c r="U4691" t="str">
        <f>VLOOKUP(Tabla1[[#This Row],[Fábrica]],Tabla3[],4,FALSE)</f>
        <v>Georgia</v>
      </c>
    </row>
    <row r="4692" spans="1:21" x14ac:dyDescent="0.25">
      <c r="A4692" t="s">
        <v>3580</v>
      </c>
      <c r="B4692" s="3">
        <v>45174</v>
      </c>
      <c r="C4692" s="3">
        <v>45186</v>
      </c>
      <c r="D4692" t="s">
        <v>39</v>
      </c>
      <c r="E4692">
        <v>139409</v>
      </c>
      <c r="F4692" t="s">
        <v>19</v>
      </c>
      <c r="G4692" t="s">
        <v>30</v>
      </c>
      <c r="H4692" t="s">
        <v>31</v>
      </c>
      <c r="I4692">
        <v>10011</v>
      </c>
      <c r="J4692" t="s">
        <v>22</v>
      </c>
      <c r="K4692" t="s">
        <v>32</v>
      </c>
      <c r="L4692" t="s">
        <v>24</v>
      </c>
      <c r="M4692" t="s">
        <v>25</v>
      </c>
      <c r="N4692" s="5">
        <v>15</v>
      </c>
      <c r="O4692" s="7">
        <v>4</v>
      </c>
      <c r="P4692" s="5">
        <v>9.8000000000000007</v>
      </c>
      <c r="Q4692" s="5">
        <v>5.2</v>
      </c>
      <c r="R4692" s="22">
        <f>Tabla1[[#This Row],[Fecha de Envío]]-Tabla1[[#This Row],[Fecha de Orden]]</f>
        <v>12</v>
      </c>
      <c r="S4692" s="24">
        <f>YEAR(Tabla1[[#This Row],[Fecha de Orden]])</f>
        <v>2023</v>
      </c>
      <c r="T4692" t="str">
        <f>VLOOKUP(Tabla1[[#This Row],[Nombre del Producto]],Tabla2[[Nombre Producto]:[Costo Unitario]],2,FALSE)</f>
        <v>Wicked Choccy's</v>
      </c>
      <c r="U4692" t="str">
        <f>VLOOKUP(Tabla1[[#This Row],[Fábrica]],Tabla3[],4,FALSE)</f>
        <v>Georgia</v>
      </c>
    </row>
    <row r="4693" spans="1:21" x14ac:dyDescent="0.25">
      <c r="A4693" t="s">
        <v>3689</v>
      </c>
      <c r="B4693" s="3">
        <v>45174</v>
      </c>
      <c r="C4693" s="3">
        <v>45189</v>
      </c>
      <c r="D4693" t="s">
        <v>18</v>
      </c>
      <c r="E4693">
        <v>144540</v>
      </c>
      <c r="F4693" t="s">
        <v>19</v>
      </c>
      <c r="G4693" t="s">
        <v>159</v>
      </c>
      <c r="H4693" t="s">
        <v>42</v>
      </c>
      <c r="I4693">
        <v>77070</v>
      </c>
      <c r="J4693" t="s">
        <v>22</v>
      </c>
      <c r="K4693" t="s">
        <v>43</v>
      </c>
      <c r="L4693" t="s">
        <v>45</v>
      </c>
      <c r="M4693" t="s">
        <v>46</v>
      </c>
      <c r="N4693" s="5">
        <v>10.47</v>
      </c>
      <c r="O4693" s="7">
        <v>3</v>
      </c>
      <c r="P4693" s="5">
        <v>7.47</v>
      </c>
      <c r="Q4693" s="5">
        <v>3</v>
      </c>
      <c r="R4693" s="22">
        <f>Tabla1[[#This Row],[Fecha de Envío]]-Tabla1[[#This Row],[Fecha de Orden]]</f>
        <v>15</v>
      </c>
      <c r="S4693" s="24">
        <f>YEAR(Tabla1[[#This Row],[Fecha de Orden]])</f>
        <v>2023</v>
      </c>
      <c r="T4693" t="str">
        <f>VLOOKUP(Tabla1[[#This Row],[Nombre del Producto]],Tabla2[[Nombre Producto]:[Costo Unitario]],2,FALSE)</f>
        <v>Lot's O' Nuts</v>
      </c>
      <c r="U4693" t="str">
        <f>VLOOKUP(Tabla1[[#This Row],[Fábrica]],Tabla3[],4,FALSE)</f>
        <v>Arizona</v>
      </c>
    </row>
    <row r="4694" spans="1:21" x14ac:dyDescent="0.25">
      <c r="A4694" t="s">
        <v>3690</v>
      </c>
      <c r="B4694" s="3">
        <v>45174</v>
      </c>
      <c r="C4694" s="3">
        <v>45189</v>
      </c>
      <c r="D4694" t="s">
        <v>18</v>
      </c>
      <c r="E4694">
        <v>144540</v>
      </c>
      <c r="F4694" t="s">
        <v>19</v>
      </c>
      <c r="G4694" t="s">
        <v>159</v>
      </c>
      <c r="H4694" t="s">
        <v>42</v>
      </c>
      <c r="I4694">
        <v>77070</v>
      </c>
      <c r="J4694" t="s">
        <v>22</v>
      </c>
      <c r="K4694" t="s">
        <v>43</v>
      </c>
      <c r="L4694" t="s">
        <v>36</v>
      </c>
      <c r="M4694" t="s">
        <v>37</v>
      </c>
      <c r="N4694" s="5">
        <v>29.25</v>
      </c>
      <c r="O4694" s="7">
        <v>9</v>
      </c>
      <c r="P4694" s="5">
        <v>18.989999999999998</v>
      </c>
      <c r="Q4694" s="5">
        <v>10.26</v>
      </c>
      <c r="R4694" s="22">
        <f>Tabla1[[#This Row],[Fecha de Envío]]-Tabla1[[#This Row],[Fecha de Orden]]</f>
        <v>15</v>
      </c>
      <c r="S4694" s="24">
        <f>YEAR(Tabla1[[#This Row],[Fecha de Orden]])</f>
        <v>2023</v>
      </c>
      <c r="T4694" t="str">
        <f>VLOOKUP(Tabla1[[#This Row],[Nombre del Producto]],Tabla2[[Nombre Producto]:[Costo Unitario]],2,FALSE)</f>
        <v>Wicked Choccy's</v>
      </c>
      <c r="U4694" t="str">
        <f>VLOOKUP(Tabla1[[#This Row],[Fábrica]],Tabla3[],4,FALSE)</f>
        <v>Georgia</v>
      </c>
    </row>
    <row r="4695" spans="1:21" x14ac:dyDescent="0.25">
      <c r="A4695" t="s">
        <v>4169</v>
      </c>
      <c r="B4695" s="3">
        <v>45174</v>
      </c>
      <c r="C4695" s="3">
        <v>45188</v>
      </c>
      <c r="D4695" t="s">
        <v>18</v>
      </c>
      <c r="E4695">
        <v>154536</v>
      </c>
      <c r="F4695" t="s">
        <v>19</v>
      </c>
      <c r="G4695" t="s">
        <v>144</v>
      </c>
      <c r="H4695" t="s">
        <v>101</v>
      </c>
      <c r="I4695">
        <v>19120</v>
      </c>
      <c r="J4695" t="s">
        <v>22</v>
      </c>
      <c r="K4695" t="s">
        <v>32</v>
      </c>
      <c r="L4695" t="s">
        <v>33</v>
      </c>
      <c r="M4695" t="s">
        <v>34</v>
      </c>
      <c r="N4695" s="5">
        <v>18</v>
      </c>
      <c r="O4695" s="7">
        <v>5</v>
      </c>
      <c r="P4695" s="5">
        <v>12</v>
      </c>
      <c r="Q4695" s="5">
        <v>6</v>
      </c>
      <c r="R4695" s="22">
        <f>Tabla1[[#This Row],[Fecha de Envío]]-Tabla1[[#This Row],[Fecha de Orden]]</f>
        <v>14</v>
      </c>
      <c r="S4695" s="24">
        <f>YEAR(Tabla1[[#This Row],[Fecha de Orden]])</f>
        <v>2023</v>
      </c>
      <c r="T4695" t="str">
        <f>VLOOKUP(Tabla1[[#This Row],[Nombre del Producto]],Tabla2[[Nombre Producto]:[Costo Unitario]],2,FALSE)</f>
        <v>Lot's O' Nuts</v>
      </c>
      <c r="U4695" t="str">
        <f>VLOOKUP(Tabla1[[#This Row],[Fábrica]],Tabla3[],4,FALSE)</f>
        <v>Arizona</v>
      </c>
    </row>
    <row r="4696" spans="1:21" x14ac:dyDescent="0.25">
      <c r="A4696" t="s">
        <v>4229</v>
      </c>
      <c r="B4696" s="3">
        <v>45174</v>
      </c>
      <c r="C4696" s="3">
        <v>45186</v>
      </c>
      <c r="D4696" t="s">
        <v>71</v>
      </c>
      <c r="E4696">
        <v>110366</v>
      </c>
      <c r="F4696" t="s">
        <v>19</v>
      </c>
      <c r="G4696" t="s">
        <v>144</v>
      </c>
      <c r="H4696" t="s">
        <v>101</v>
      </c>
      <c r="I4696">
        <v>19140</v>
      </c>
      <c r="J4696" t="s">
        <v>22</v>
      </c>
      <c r="K4696" t="s">
        <v>32</v>
      </c>
      <c r="L4696" t="s">
        <v>33</v>
      </c>
      <c r="M4696" t="s">
        <v>34</v>
      </c>
      <c r="N4696" s="5">
        <v>7.2</v>
      </c>
      <c r="O4696" s="7">
        <v>2</v>
      </c>
      <c r="P4696" s="5">
        <v>4.8</v>
      </c>
      <c r="Q4696" s="5">
        <v>2.4</v>
      </c>
      <c r="R4696" s="22">
        <f>Tabla1[[#This Row],[Fecha de Envío]]-Tabla1[[#This Row],[Fecha de Orden]]</f>
        <v>12</v>
      </c>
      <c r="S4696" s="24">
        <f>YEAR(Tabla1[[#This Row],[Fecha de Orden]])</f>
        <v>2023</v>
      </c>
      <c r="T4696" t="str">
        <f>VLOOKUP(Tabla1[[#This Row],[Nombre del Producto]],Tabla2[[Nombre Producto]:[Costo Unitario]],2,FALSE)</f>
        <v>Lot's O' Nuts</v>
      </c>
      <c r="U4696" t="str">
        <f>VLOOKUP(Tabla1[[#This Row],[Fábrica]],Tabla3[],4,FALSE)</f>
        <v>Arizona</v>
      </c>
    </row>
    <row r="4697" spans="1:21" x14ac:dyDescent="0.25">
      <c r="A4697" t="s">
        <v>4492</v>
      </c>
      <c r="B4697" s="3">
        <v>45174</v>
      </c>
      <c r="C4697" s="3">
        <v>45185</v>
      </c>
      <c r="D4697" t="s">
        <v>39</v>
      </c>
      <c r="E4697">
        <v>151372</v>
      </c>
      <c r="F4697" t="s">
        <v>19</v>
      </c>
      <c r="G4697" t="s">
        <v>802</v>
      </c>
      <c r="H4697" t="s">
        <v>21</v>
      </c>
      <c r="I4697">
        <v>90278</v>
      </c>
      <c r="J4697" t="s">
        <v>22</v>
      </c>
      <c r="K4697" t="s">
        <v>23</v>
      </c>
      <c r="L4697" t="s">
        <v>27</v>
      </c>
      <c r="M4697" t="s">
        <v>28</v>
      </c>
      <c r="N4697" s="5">
        <v>7.2</v>
      </c>
      <c r="O4697" s="7">
        <v>2</v>
      </c>
      <c r="P4697" s="5">
        <v>5</v>
      </c>
      <c r="Q4697" s="5">
        <v>2.2000000000000002</v>
      </c>
      <c r="R4697" s="22">
        <f>Tabla1[[#This Row],[Fecha de Envío]]-Tabla1[[#This Row],[Fecha de Orden]]</f>
        <v>11</v>
      </c>
      <c r="S4697" s="24">
        <f>YEAR(Tabla1[[#This Row],[Fecha de Orden]])</f>
        <v>2023</v>
      </c>
      <c r="T4697" t="str">
        <f>VLOOKUP(Tabla1[[#This Row],[Nombre del Producto]],Tabla2[[Nombre Producto]:[Costo Unitario]],2,FALSE)</f>
        <v>Lot's O' Nuts</v>
      </c>
      <c r="U4697" t="str">
        <f>VLOOKUP(Tabla1[[#This Row],[Fábrica]],Tabla3[],4,FALSE)</f>
        <v>Arizona</v>
      </c>
    </row>
    <row r="4698" spans="1:21" x14ac:dyDescent="0.25">
      <c r="A4698" t="s">
        <v>4493</v>
      </c>
      <c r="B4698" s="3">
        <v>45174</v>
      </c>
      <c r="C4698" s="3">
        <v>45185</v>
      </c>
      <c r="D4698" t="s">
        <v>39</v>
      </c>
      <c r="E4698">
        <v>151372</v>
      </c>
      <c r="F4698" t="s">
        <v>19</v>
      </c>
      <c r="G4698" t="s">
        <v>802</v>
      </c>
      <c r="H4698" t="s">
        <v>21</v>
      </c>
      <c r="I4698">
        <v>90278</v>
      </c>
      <c r="J4698" t="s">
        <v>22</v>
      </c>
      <c r="K4698" t="s">
        <v>23</v>
      </c>
      <c r="L4698" t="s">
        <v>45</v>
      </c>
      <c r="M4698" t="s">
        <v>46</v>
      </c>
      <c r="N4698" s="5">
        <v>6.98</v>
      </c>
      <c r="O4698" s="7">
        <v>2</v>
      </c>
      <c r="P4698" s="5">
        <v>4.9800000000000004</v>
      </c>
      <c r="Q4698" s="5">
        <v>2</v>
      </c>
      <c r="R4698" s="22">
        <f>Tabla1[[#This Row],[Fecha de Envío]]-Tabla1[[#This Row],[Fecha de Orden]]</f>
        <v>11</v>
      </c>
      <c r="S4698" s="24">
        <f>YEAR(Tabla1[[#This Row],[Fecha de Orden]])</f>
        <v>2023</v>
      </c>
      <c r="T4698" t="str">
        <f>VLOOKUP(Tabla1[[#This Row],[Nombre del Producto]],Tabla2[[Nombre Producto]:[Costo Unitario]],2,FALSE)</f>
        <v>Lot's O' Nuts</v>
      </c>
      <c r="U4698" t="str">
        <f>VLOOKUP(Tabla1[[#This Row],[Fábrica]],Tabla3[],4,FALSE)</f>
        <v>Arizona</v>
      </c>
    </row>
    <row r="4699" spans="1:21" x14ac:dyDescent="0.25">
      <c r="A4699" t="s">
        <v>5946</v>
      </c>
      <c r="B4699" s="3">
        <v>45174</v>
      </c>
      <c r="C4699" s="3">
        <v>45190</v>
      </c>
      <c r="D4699" t="s">
        <v>18</v>
      </c>
      <c r="E4699">
        <v>162383</v>
      </c>
      <c r="F4699" t="s">
        <v>19</v>
      </c>
      <c r="G4699" t="s">
        <v>1008</v>
      </c>
      <c r="H4699" t="s">
        <v>210</v>
      </c>
      <c r="I4699">
        <v>43130</v>
      </c>
      <c r="J4699" t="s">
        <v>22</v>
      </c>
      <c r="K4699" t="s">
        <v>32</v>
      </c>
      <c r="L4699" t="s">
        <v>45</v>
      </c>
      <c r="M4699" t="s">
        <v>46</v>
      </c>
      <c r="N4699" s="5">
        <v>6.98</v>
      </c>
      <c r="O4699" s="7">
        <v>2</v>
      </c>
      <c r="P4699" s="5">
        <v>4.9800000000000004</v>
      </c>
      <c r="Q4699" s="5">
        <v>2</v>
      </c>
      <c r="R4699" s="22">
        <f>Tabla1[[#This Row],[Fecha de Envío]]-Tabla1[[#This Row],[Fecha de Orden]]</f>
        <v>16</v>
      </c>
      <c r="S4699" s="24">
        <f>YEAR(Tabla1[[#This Row],[Fecha de Orden]])</f>
        <v>2023</v>
      </c>
      <c r="T4699" t="str">
        <f>VLOOKUP(Tabla1[[#This Row],[Nombre del Producto]],Tabla2[[Nombre Producto]:[Costo Unitario]],2,FALSE)</f>
        <v>Lot's O' Nuts</v>
      </c>
      <c r="U4699" t="str">
        <f>VLOOKUP(Tabla1[[#This Row],[Fábrica]],Tabla3[],4,FALSE)</f>
        <v>Arizona</v>
      </c>
    </row>
    <row r="4700" spans="1:21" x14ac:dyDescent="0.25">
      <c r="A4700" t="s">
        <v>6196</v>
      </c>
      <c r="B4700" s="3">
        <v>45174</v>
      </c>
      <c r="C4700" s="3">
        <v>45189</v>
      </c>
      <c r="D4700" t="s">
        <v>18</v>
      </c>
      <c r="E4700">
        <v>137673</v>
      </c>
      <c r="F4700" t="s">
        <v>19</v>
      </c>
      <c r="G4700" t="s">
        <v>120</v>
      </c>
      <c r="H4700" t="s">
        <v>21</v>
      </c>
      <c r="I4700">
        <v>92105</v>
      </c>
      <c r="J4700" t="s">
        <v>22</v>
      </c>
      <c r="K4700" t="s">
        <v>23</v>
      </c>
      <c r="L4700" t="s">
        <v>36</v>
      </c>
      <c r="M4700" t="s">
        <v>37</v>
      </c>
      <c r="N4700" s="5">
        <v>26</v>
      </c>
      <c r="O4700" s="7">
        <v>8</v>
      </c>
      <c r="P4700" s="5">
        <v>16.88</v>
      </c>
      <c r="Q4700" s="5">
        <v>9.1199999999999992</v>
      </c>
      <c r="R4700" s="22">
        <f>Tabla1[[#This Row],[Fecha de Envío]]-Tabla1[[#This Row],[Fecha de Orden]]</f>
        <v>15</v>
      </c>
      <c r="S4700" s="24">
        <f>YEAR(Tabla1[[#This Row],[Fecha de Orden]])</f>
        <v>2023</v>
      </c>
      <c r="T4700" t="str">
        <f>VLOOKUP(Tabla1[[#This Row],[Nombre del Producto]],Tabla2[[Nombre Producto]:[Costo Unitario]],2,FALSE)</f>
        <v>Wicked Choccy's</v>
      </c>
      <c r="U4700" t="str">
        <f>VLOOKUP(Tabla1[[#This Row],[Fábrica]],Tabla3[],4,FALSE)</f>
        <v>Georgia</v>
      </c>
    </row>
    <row r="4701" spans="1:21" x14ac:dyDescent="0.25">
      <c r="A4701" t="s">
        <v>6243</v>
      </c>
      <c r="B4701" s="3">
        <v>45174</v>
      </c>
      <c r="C4701" s="3">
        <v>45189</v>
      </c>
      <c r="D4701" t="s">
        <v>18</v>
      </c>
      <c r="E4701">
        <v>121013</v>
      </c>
      <c r="F4701" t="s">
        <v>19</v>
      </c>
      <c r="G4701" t="s">
        <v>571</v>
      </c>
      <c r="H4701" t="s">
        <v>133</v>
      </c>
      <c r="I4701">
        <v>23320</v>
      </c>
      <c r="J4701" t="s">
        <v>22</v>
      </c>
      <c r="K4701" t="s">
        <v>66</v>
      </c>
      <c r="L4701" t="s">
        <v>45</v>
      </c>
      <c r="M4701" t="s">
        <v>46</v>
      </c>
      <c r="N4701" s="5">
        <v>10.47</v>
      </c>
      <c r="O4701" s="7">
        <v>3</v>
      </c>
      <c r="P4701" s="5">
        <v>7.47</v>
      </c>
      <c r="Q4701" s="5">
        <v>3</v>
      </c>
      <c r="R4701" s="22">
        <f>Tabla1[[#This Row],[Fecha de Envío]]-Tabla1[[#This Row],[Fecha de Orden]]</f>
        <v>15</v>
      </c>
      <c r="S4701" s="24">
        <f>YEAR(Tabla1[[#This Row],[Fecha de Orden]])</f>
        <v>2023</v>
      </c>
      <c r="T4701" t="str">
        <f>VLOOKUP(Tabla1[[#This Row],[Nombre del Producto]],Tabla2[[Nombre Producto]:[Costo Unitario]],2,FALSE)</f>
        <v>Lot's O' Nuts</v>
      </c>
      <c r="U4701" t="str">
        <f>VLOOKUP(Tabla1[[#This Row],[Fábrica]],Tabla3[],4,FALSE)</f>
        <v>Arizona</v>
      </c>
    </row>
    <row r="4702" spans="1:21" x14ac:dyDescent="0.25">
      <c r="A4702" t="s">
        <v>6244</v>
      </c>
      <c r="B4702" s="3">
        <v>45174</v>
      </c>
      <c r="C4702" s="3">
        <v>45189</v>
      </c>
      <c r="D4702" t="s">
        <v>18</v>
      </c>
      <c r="E4702">
        <v>121013</v>
      </c>
      <c r="F4702" t="s">
        <v>19</v>
      </c>
      <c r="G4702" t="s">
        <v>571</v>
      </c>
      <c r="H4702" t="s">
        <v>133</v>
      </c>
      <c r="I4702">
        <v>23320</v>
      </c>
      <c r="J4702" t="s">
        <v>22</v>
      </c>
      <c r="K4702" t="s">
        <v>66</v>
      </c>
      <c r="L4702" t="s">
        <v>24</v>
      </c>
      <c r="M4702" t="s">
        <v>25</v>
      </c>
      <c r="N4702" s="5">
        <v>7.5</v>
      </c>
      <c r="O4702" s="7">
        <v>2</v>
      </c>
      <c r="P4702" s="5">
        <v>4.9000000000000004</v>
      </c>
      <c r="Q4702" s="5">
        <v>2.6</v>
      </c>
      <c r="R4702" s="22">
        <f>Tabla1[[#This Row],[Fecha de Envío]]-Tabla1[[#This Row],[Fecha de Orden]]</f>
        <v>15</v>
      </c>
      <c r="S4702" s="24">
        <f>YEAR(Tabla1[[#This Row],[Fecha de Orden]])</f>
        <v>2023</v>
      </c>
      <c r="T4702" t="str">
        <f>VLOOKUP(Tabla1[[#This Row],[Nombre del Producto]],Tabla2[[Nombre Producto]:[Costo Unitario]],2,FALSE)</f>
        <v>Wicked Choccy's</v>
      </c>
      <c r="U4702" t="str">
        <f>VLOOKUP(Tabla1[[#This Row],[Fábrica]],Tabla3[],4,FALSE)</f>
        <v>Georgia</v>
      </c>
    </row>
    <row r="4703" spans="1:21" x14ac:dyDescent="0.25">
      <c r="A4703" t="s">
        <v>6457</v>
      </c>
      <c r="B4703" s="3">
        <v>45174</v>
      </c>
      <c r="C4703" s="3">
        <v>45190</v>
      </c>
      <c r="D4703" t="s">
        <v>18</v>
      </c>
      <c r="E4703">
        <v>133319</v>
      </c>
      <c r="F4703" t="s">
        <v>19</v>
      </c>
      <c r="G4703" t="s">
        <v>30</v>
      </c>
      <c r="H4703" t="s">
        <v>31</v>
      </c>
      <c r="I4703">
        <v>10011</v>
      </c>
      <c r="J4703" t="s">
        <v>22</v>
      </c>
      <c r="K4703" t="s">
        <v>32</v>
      </c>
      <c r="L4703" t="s">
        <v>36</v>
      </c>
      <c r="M4703" t="s">
        <v>37</v>
      </c>
      <c r="N4703" s="5">
        <v>13</v>
      </c>
      <c r="O4703" s="7">
        <v>4</v>
      </c>
      <c r="P4703" s="5">
        <v>8.44</v>
      </c>
      <c r="Q4703" s="5">
        <v>4.5599999999999996</v>
      </c>
      <c r="R4703" s="22">
        <f>Tabla1[[#This Row],[Fecha de Envío]]-Tabla1[[#This Row],[Fecha de Orden]]</f>
        <v>16</v>
      </c>
      <c r="S4703" s="24">
        <f>YEAR(Tabla1[[#This Row],[Fecha de Orden]])</f>
        <v>2023</v>
      </c>
      <c r="T4703" t="str">
        <f>VLOOKUP(Tabla1[[#This Row],[Nombre del Producto]],Tabla2[[Nombre Producto]:[Costo Unitario]],2,FALSE)</f>
        <v>Wicked Choccy's</v>
      </c>
      <c r="U4703" t="str">
        <f>VLOOKUP(Tabla1[[#This Row],[Fábrica]],Tabla3[],4,FALSE)</f>
        <v>Georgia</v>
      </c>
    </row>
    <row r="4704" spans="1:21" x14ac:dyDescent="0.25">
      <c r="A4704" t="s">
        <v>7021</v>
      </c>
      <c r="B4704" s="3">
        <v>45174</v>
      </c>
      <c r="C4704" s="3">
        <v>45186</v>
      </c>
      <c r="D4704" t="s">
        <v>71</v>
      </c>
      <c r="E4704">
        <v>115756</v>
      </c>
      <c r="F4704" t="s">
        <v>19</v>
      </c>
      <c r="G4704" t="s">
        <v>92</v>
      </c>
      <c r="H4704" t="s">
        <v>93</v>
      </c>
      <c r="I4704">
        <v>48227</v>
      </c>
      <c r="J4704" t="s">
        <v>22</v>
      </c>
      <c r="K4704" t="s">
        <v>43</v>
      </c>
      <c r="L4704" t="s">
        <v>33</v>
      </c>
      <c r="M4704" t="s">
        <v>34</v>
      </c>
      <c r="N4704" s="5">
        <v>10.8</v>
      </c>
      <c r="O4704" s="7">
        <v>3</v>
      </c>
      <c r="P4704" s="5">
        <v>7.2</v>
      </c>
      <c r="Q4704" s="5">
        <v>3.6</v>
      </c>
      <c r="R4704" s="22">
        <f>Tabla1[[#This Row],[Fecha de Envío]]-Tabla1[[#This Row],[Fecha de Orden]]</f>
        <v>12</v>
      </c>
      <c r="S4704" s="24">
        <f>YEAR(Tabla1[[#This Row],[Fecha de Orden]])</f>
        <v>2023</v>
      </c>
      <c r="T4704" t="str">
        <f>VLOOKUP(Tabla1[[#This Row],[Nombre del Producto]],Tabla2[[Nombre Producto]:[Costo Unitario]],2,FALSE)</f>
        <v>Lot's O' Nuts</v>
      </c>
      <c r="U4704" t="str">
        <f>VLOOKUP(Tabla1[[#This Row],[Fábrica]],Tabla3[],4,FALSE)</f>
        <v>Arizona</v>
      </c>
    </row>
    <row r="4705" spans="1:21" x14ac:dyDescent="0.25">
      <c r="A4705" t="s">
        <v>7022</v>
      </c>
      <c r="B4705" s="3">
        <v>45174</v>
      </c>
      <c r="C4705" s="3">
        <v>45186</v>
      </c>
      <c r="D4705" t="s">
        <v>71</v>
      </c>
      <c r="E4705">
        <v>115756</v>
      </c>
      <c r="F4705" t="s">
        <v>19</v>
      </c>
      <c r="G4705" t="s">
        <v>92</v>
      </c>
      <c r="H4705" t="s">
        <v>93</v>
      </c>
      <c r="I4705">
        <v>48227</v>
      </c>
      <c r="J4705" t="s">
        <v>22</v>
      </c>
      <c r="K4705" t="s">
        <v>43</v>
      </c>
      <c r="L4705" t="s">
        <v>36</v>
      </c>
      <c r="M4705" t="s">
        <v>37</v>
      </c>
      <c r="N4705" s="5">
        <v>3.25</v>
      </c>
      <c r="O4705" s="7">
        <v>1</v>
      </c>
      <c r="P4705" s="5">
        <v>2.11</v>
      </c>
      <c r="Q4705" s="5">
        <v>1.1399999999999999</v>
      </c>
      <c r="R4705" s="22">
        <f>Tabla1[[#This Row],[Fecha de Envío]]-Tabla1[[#This Row],[Fecha de Orden]]</f>
        <v>12</v>
      </c>
      <c r="S4705" s="24">
        <f>YEAR(Tabla1[[#This Row],[Fecha de Orden]])</f>
        <v>2023</v>
      </c>
      <c r="T4705" t="str">
        <f>VLOOKUP(Tabla1[[#This Row],[Nombre del Producto]],Tabla2[[Nombre Producto]:[Costo Unitario]],2,FALSE)</f>
        <v>Wicked Choccy's</v>
      </c>
      <c r="U4705" t="str">
        <f>VLOOKUP(Tabla1[[#This Row],[Fábrica]],Tabla3[],4,FALSE)</f>
        <v>Georgia</v>
      </c>
    </row>
    <row r="4706" spans="1:21" x14ac:dyDescent="0.25">
      <c r="A4706" t="s">
        <v>7023</v>
      </c>
      <c r="B4706" s="3">
        <v>45174</v>
      </c>
      <c r="C4706" s="3">
        <v>45186</v>
      </c>
      <c r="D4706" t="s">
        <v>71</v>
      </c>
      <c r="E4706">
        <v>115756</v>
      </c>
      <c r="F4706" t="s">
        <v>19</v>
      </c>
      <c r="G4706" t="s">
        <v>92</v>
      </c>
      <c r="H4706" t="s">
        <v>93</v>
      </c>
      <c r="I4706">
        <v>48227</v>
      </c>
      <c r="J4706" t="s">
        <v>22</v>
      </c>
      <c r="K4706" t="s">
        <v>43</v>
      </c>
      <c r="L4706" t="s">
        <v>27</v>
      </c>
      <c r="M4706" t="s">
        <v>28</v>
      </c>
      <c r="N4706" s="5">
        <v>25.2</v>
      </c>
      <c r="O4706" s="7">
        <v>7</v>
      </c>
      <c r="P4706" s="5">
        <v>17.5</v>
      </c>
      <c r="Q4706" s="5">
        <v>7.7</v>
      </c>
      <c r="R4706" s="22">
        <f>Tabla1[[#This Row],[Fecha de Envío]]-Tabla1[[#This Row],[Fecha de Orden]]</f>
        <v>12</v>
      </c>
      <c r="S4706" s="24">
        <f>YEAR(Tabla1[[#This Row],[Fecha de Orden]])</f>
        <v>2023</v>
      </c>
      <c r="T4706" t="str">
        <f>VLOOKUP(Tabla1[[#This Row],[Nombre del Producto]],Tabla2[[Nombre Producto]:[Costo Unitario]],2,FALSE)</f>
        <v>Lot's O' Nuts</v>
      </c>
      <c r="U4706" t="str">
        <f>VLOOKUP(Tabla1[[#This Row],[Fábrica]],Tabla3[],4,FALSE)</f>
        <v>Arizona</v>
      </c>
    </row>
    <row r="4707" spans="1:21" x14ac:dyDescent="0.25">
      <c r="A4707" t="s">
        <v>7024</v>
      </c>
      <c r="B4707" s="3">
        <v>45174</v>
      </c>
      <c r="C4707" s="3">
        <v>45186</v>
      </c>
      <c r="D4707" t="s">
        <v>71</v>
      </c>
      <c r="E4707">
        <v>115756</v>
      </c>
      <c r="F4707" t="s">
        <v>19</v>
      </c>
      <c r="G4707" t="s">
        <v>92</v>
      </c>
      <c r="H4707" t="s">
        <v>93</v>
      </c>
      <c r="I4707">
        <v>48227</v>
      </c>
      <c r="J4707" t="s">
        <v>22</v>
      </c>
      <c r="K4707" t="s">
        <v>43</v>
      </c>
      <c r="L4707" t="s">
        <v>24</v>
      </c>
      <c r="M4707" t="s">
        <v>25</v>
      </c>
      <c r="N4707" s="5">
        <v>11.25</v>
      </c>
      <c r="O4707" s="7">
        <v>3</v>
      </c>
      <c r="P4707" s="5">
        <v>7.35</v>
      </c>
      <c r="Q4707" s="5">
        <v>3.9</v>
      </c>
      <c r="R4707" s="22">
        <f>Tabla1[[#This Row],[Fecha de Envío]]-Tabla1[[#This Row],[Fecha de Orden]]</f>
        <v>12</v>
      </c>
      <c r="S4707" s="24">
        <f>YEAR(Tabla1[[#This Row],[Fecha de Orden]])</f>
        <v>2023</v>
      </c>
      <c r="T4707" t="str">
        <f>VLOOKUP(Tabla1[[#This Row],[Nombre del Producto]],Tabla2[[Nombre Producto]:[Costo Unitario]],2,FALSE)</f>
        <v>Wicked Choccy's</v>
      </c>
      <c r="U4707" t="str">
        <f>VLOOKUP(Tabla1[[#This Row],[Fábrica]],Tabla3[],4,FALSE)</f>
        <v>Georgia</v>
      </c>
    </row>
    <row r="4708" spans="1:21" x14ac:dyDescent="0.25">
      <c r="A4708" t="s">
        <v>7198</v>
      </c>
      <c r="B4708" s="3">
        <v>45174</v>
      </c>
      <c r="C4708" s="3">
        <v>45190</v>
      </c>
      <c r="D4708" t="s">
        <v>18</v>
      </c>
      <c r="E4708">
        <v>152373</v>
      </c>
      <c r="F4708" t="s">
        <v>19</v>
      </c>
      <c r="G4708" t="s">
        <v>908</v>
      </c>
      <c r="H4708" t="s">
        <v>42</v>
      </c>
      <c r="I4708">
        <v>78207</v>
      </c>
      <c r="J4708" t="s">
        <v>22</v>
      </c>
      <c r="K4708" t="s">
        <v>43</v>
      </c>
      <c r="L4708" t="s">
        <v>27</v>
      </c>
      <c r="M4708" t="s">
        <v>28</v>
      </c>
      <c r="N4708" s="5">
        <v>10.8</v>
      </c>
      <c r="O4708" s="7">
        <v>3</v>
      </c>
      <c r="P4708" s="5">
        <v>7.5</v>
      </c>
      <c r="Q4708" s="5">
        <v>3.3</v>
      </c>
      <c r="R4708" s="22">
        <f>Tabla1[[#This Row],[Fecha de Envío]]-Tabla1[[#This Row],[Fecha de Orden]]</f>
        <v>16</v>
      </c>
      <c r="S4708" s="24">
        <f>YEAR(Tabla1[[#This Row],[Fecha de Orden]])</f>
        <v>2023</v>
      </c>
      <c r="T4708" t="str">
        <f>VLOOKUP(Tabla1[[#This Row],[Nombre del Producto]],Tabla2[[Nombre Producto]:[Costo Unitario]],2,FALSE)</f>
        <v>Lot's O' Nuts</v>
      </c>
      <c r="U4708" t="str">
        <f>VLOOKUP(Tabla1[[#This Row],[Fábrica]],Tabla3[],4,FALSE)</f>
        <v>Arizona</v>
      </c>
    </row>
    <row r="4709" spans="1:21" x14ac:dyDescent="0.25">
      <c r="A4709" t="s">
        <v>8429</v>
      </c>
      <c r="B4709" s="3">
        <v>45174</v>
      </c>
      <c r="C4709" s="3">
        <v>45189</v>
      </c>
      <c r="D4709" t="s">
        <v>71</v>
      </c>
      <c r="E4709">
        <v>164490</v>
      </c>
      <c r="F4709" t="s">
        <v>19</v>
      </c>
      <c r="G4709" t="s">
        <v>239</v>
      </c>
      <c r="H4709" t="s">
        <v>173</v>
      </c>
      <c r="I4709">
        <v>60653</v>
      </c>
      <c r="J4709" t="s">
        <v>22</v>
      </c>
      <c r="K4709" t="s">
        <v>43</v>
      </c>
      <c r="L4709" t="s">
        <v>27</v>
      </c>
      <c r="M4709" t="s">
        <v>28</v>
      </c>
      <c r="N4709" s="5">
        <v>7.2</v>
      </c>
      <c r="O4709" s="7">
        <v>2</v>
      </c>
      <c r="P4709" s="5">
        <v>5</v>
      </c>
      <c r="Q4709" s="5">
        <v>2.2000000000000002</v>
      </c>
      <c r="R4709" s="22">
        <f>Tabla1[[#This Row],[Fecha de Envío]]-Tabla1[[#This Row],[Fecha de Orden]]</f>
        <v>15</v>
      </c>
      <c r="S4709" s="24">
        <f>YEAR(Tabla1[[#This Row],[Fecha de Orden]])</f>
        <v>2023</v>
      </c>
      <c r="T4709" t="str">
        <f>VLOOKUP(Tabla1[[#This Row],[Nombre del Producto]],Tabla2[[Nombre Producto]:[Costo Unitario]],2,FALSE)</f>
        <v>Lot's O' Nuts</v>
      </c>
      <c r="U4709" t="str">
        <f>VLOOKUP(Tabla1[[#This Row],[Fábrica]],Tabla3[],4,FALSE)</f>
        <v>Arizona</v>
      </c>
    </row>
    <row r="4710" spans="1:21" x14ac:dyDescent="0.25">
      <c r="A4710" t="s">
        <v>8845</v>
      </c>
      <c r="B4710" s="3">
        <v>45174</v>
      </c>
      <c r="C4710" s="3">
        <v>45185</v>
      </c>
      <c r="D4710" t="s">
        <v>39</v>
      </c>
      <c r="E4710">
        <v>160815</v>
      </c>
      <c r="F4710" t="s">
        <v>19</v>
      </c>
      <c r="G4710" t="s">
        <v>8846</v>
      </c>
      <c r="H4710" t="s">
        <v>1065</v>
      </c>
      <c r="I4710">
        <v>52402</v>
      </c>
      <c r="J4710" t="s">
        <v>22</v>
      </c>
      <c r="K4710" t="s">
        <v>43</v>
      </c>
      <c r="L4710" t="s">
        <v>45</v>
      </c>
      <c r="M4710" t="s">
        <v>46</v>
      </c>
      <c r="N4710" s="5">
        <v>10.47</v>
      </c>
      <c r="O4710" s="7">
        <v>3</v>
      </c>
      <c r="P4710" s="5">
        <v>7.47</v>
      </c>
      <c r="Q4710" s="5">
        <v>3</v>
      </c>
      <c r="R4710" s="22">
        <f>Tabla1[[#This Row],[Fecha de Envío]]-Tabla1[[#This Row],[Fecha de Orden]]</f>
        <v>11</v>
      </c>
      <c r="S4710" s="24">
        <f>YEAR(Tabla1[[#This Row],[Fecha de Orden]])</f>
        <v>2023</v>
      </c>
      <c r="T4710" t="str">
        <f>VLOOKUP(Tabla1[[#This Row],[Nombre del Producto]],Tabla2[[Nombre Producto]:[Costo Unitario]],2,FALSE)</f>
        <v>Lot's O' Nuts</v>
      </c>
      <c r="U4710" t="str">
        <f>VLOOKUP(Tabla1[[#This Row],[Fábrica]],Tabla3[],4,FALSE)</f>
        <v>Arizona</v>
      </c>
    </row>
    <row r="4711" spans="1:21" x14ac:dyDescent="0.25">
      <c r="A4711" t="s">
        <v>1187</v>
      </c>
      <c r="B4711" s="3">
        <v>45175</v>
      </c>
      <c r="C4711" s="3">
        <v>45187</v>
      </c>
      <c r="D4711" t="s">
        <v>39</v>
      </c>
      <c r="E4711">
        <v>145240</v>
      </c>
      <c r="F4711" t="s">
        <v>19</v>
      </c>
      <c r="G4711" t="s">
        <v>159</v>
      </c>
      <c r="H4711" t="s">
        <v>42</v>
      </c>
      <c r="I4711">
        <v>77070</v>
      </c>
      <c r="J4711" t="s">
        <v>22</v>
      </c>
      <c r="K4711" t="s">
        <v>43</v>
      </c>
      <c r="L4711" t="s">
        <v>36</v>
      </c>
      <c r="M4711" t="s">
        <v>37</v>
      </c>
      <c r="N4711" s="5">
        <v>3.25</v>
      </c>
      <c r="O4711" s="7">
        <v>1</v>
      </c>
      <c r="P4711" s="5">
        <v>2.11</v>
      </c>
      <c r="Q4711" s="5">
        <v>1.1399999999999999</v>
      </c>
      <c r="R4711" s="22">
        <f>Tabla1[[#This Row],[Fecha de Envío]]-Tabla1[[#This Row],[Fecha de Orden]]</f>
        <v>12</v>
      </c>
      <c r="S4711" s="24">
        <f>YEAR(Tabla1[[#This Row],[Fecha de Orden]])</f>
        <v>2023</v>
      </c>
      <c r="T4711" t="str">
        <f>VLOOKUP(Tabla1[[#This Row],[Nombre del Producto]],Tabla2[[Nombre Producto]:[Costo Unitario]],2,FALSE)</f>
        <v>Wicked Choccy's</v>
      </c>
      <c r="U4711" t="str">
        <f>VLOOKUP(Tabla1[[#This Row],[Fábrica]],Tabla3[],4,FALSE)</f>
        <v>Georgia</v>
      </c>
    </row>
    <row r="4712" spans="1:21" x14ac:dyDescent="0.25">
      <c r="A4712" t="s">
        <v>3386</v>
      </c>
      <c r="B4712" s="3">
        <v>45175</v>
      </c>
      <c r="C4712" s="3">
        <v>45190</v>
      </c>
      <c r="D4712" t="s">
        <v>18</v>
      </c>
      <c r="E4712">
        <v>149223</v>
      </c>
      <c r="F4712" t="s">
        <v>19</v>
      </c>
      <c r="G4712" t="s">
        <v>3387</v>
      </c>
      <c r="H4712" t="s">
        <v>51</v>
      </c>
      <c r="I4712">
        <v>55106</v>
      </c>
      <c r="J4712" t="s">
        <v>22</v>
      </c>
      <c r="K4712" t="s">
        <v>43</v>
      </c>
      <c r="L4712" t="s">
        <v>45</v>
      </c>
      <c r="M4712" t="s">
        <v>46</v>
      </c>
      <c r="N4712" s="5">
        <v>20.94</v>
      </c>
      <c r="O4712" s="7">
        <v>6</v>
      </c>
      <c r="P4712" s="5">
        <v>14.94</v>
      </c>
      <c r="Q4712" s="5">
        <v>6</v>
      </c>
      <c r="R4712" s="22">
        <f>Tabla1[[#This Row],[Fecha de Envío]]-Tabla1[[#This Row],[Fecha de Orden]]</f>
        <v>15</v>
      </c>
      <c r="S4712" s="24">
        <f>YEAR(Tabla1[[#This Row],[Fecha de Orden]])</f>
        <v>2023</v>
      </c>
      <c r="T4712" t="str">
        <f>VLOOKUP(Tabla1[[#This Row],[Nombre del Producto]],Tabla2[[Nombre Producto]:[Costo Unitario]],2,FALSE)</f>
        <v>Lot's O' Nuts</v>
      </c>
      <c r="U4712" t="str">
        <f>VLOOKUP(Tabla1[[#This Row],[Fábrica]],Tabla3[],4,FALSE)</f>
        <v>Arizona</v>
      </c>
    </row>
    <row r="4713" spans="1:21" x14ac:dyDescent="0.25">
      <c r="A4713" t="s">
        <v>4979</v>
      </c>
      <c r="B4713" s="3">
        <v>45175</v>
      </c>
      <c r="C4713" s="3">
        <v>45190</v>
      </c>
      <c r="D4713" t="s">
        <v>18</v>
      </c>
      <c r="E4713">
        <v>133123</v>
      </c>
      <c r="F4713" t="s">
        <v>19</v>
      </c>
      <c r="G4713" t="s">
        <v>2271</v>
      </c>
      <c r="H4713" t="s">
        <v>98</v>
      </c>
      <c r="I4713">
        <v>27360</v>
      </c>
      <c r="J4713" t="s">
        <v>22</v>
      </c>
      <c r="K4713" t="s">
        <v>66</v>
      </c>
      <c r="L4713" t="s">
        <v>27</v>
      </c>
      <c r="M4713" t="s">
        <v>28</v>
      </c>
      <c r="N4713" s="5">
        <v>7.2</v>
      </c>
      <c r="O4713" s="7">
        <v>2</v>
      </c>
      <c r="P4713" s="5">
        <v>5</v>
      </c>
      <c r="Q4713" s="5">
        <v>2.2000000000000002</v>
      </c>
      <c r="R4713" s="22">
        <f>Tabla1[[#This Row],[Fecha de Envío]]-Tabla1[[#This Row],[Fecha de Orden]]</f>
        <v>15</v>
      </c>
      <c r="S4713" s="24">
        <f>YEAR(Tabla1[[#This Row],[Fecha de Orden]])</f>
        <v>2023</v>
      </c>
      <c r="T4713" t="str">
        <f>VLOOKUP(Tabla1[[#This Row],[Nombre del Producto]],Tabla2[[Nombre Producto]:[Costo Unitario]],2,FALSE)</f>
        <v>Lot's O' Nuts</v>
      </c>
      <c r="U4713" t="str">
        <f>VLOOKUP(Tabla1[[#This Row],[Fábrica]],Tabla3[],4,FALSE)</f>
        <v>Arizona</v>
      </c>
    </row>
    <row r="4714" spans="1:21" x14ac:dyDescent="0.25">
      <c r="A4714" t="s">
        <v>4980</v>
      </c>
      <c r="B4714" s="3">
        <v>45175</v>
      </c>
      <c r="C4714" s="3">
        <v>45190</v>
      </c>
      <c r="D4714" t="s">
        <v>18</v>
      </c>
      <c r="E4714">
        <v>133123</v>
      </c>
      <c r="F4714" t="s">
        <v>19</v>
      </c>
      <c r="G4714" t="s">
        <v>2271</v>
      </c>
      <c r="H4714" t="s">
        <v>98</v>
      </c>
      <c r="I4714">
        <v>27360</v>
      </c>
      <c r="J4714" t="s">
        <v>22</v>
      </c>
      <c r="K4714" t="s">
        <v>66</v>
      </c>
      <c r="L4714" t="s">
        <v>33</v>
      </c>
      <c r="M4714" t="s">
        <v>34</v>
      </c>
      <c r="N4714" s="5">
        <v>10.8</v>
      </c>
      <c r="O4714" s="7">
        <v>3</v>
      </c>
      <c r="P4714" s="5">
        <v>7.2</v>
      </c>
      <c r="Q4714" s="5">
        <v>3.6</v>
      </c>
      <c r="R4714" s="22">
        <f>Tabla1[[#This Row],[Fecha de Envío]]-Tabla1[[#This Row],[Fecha de Orden]]</f>
        <v>15</v>
      </c>
      <c r="S4714" s="24">
        <f>YEAR(Tabla1[[#This Row],[Fecha de Orden]])</f>
        <v>2023</v>
      </c>
      <c r="T4714" t="str">
        <f>VLOOKUP(Tabla1[[#This Row],[Nombre del Producto]],Tabla2[[Nombre Producto]:[Costo Unitario]],2,FALSE)</f>
        <v>Lot's O' Nuts</v>
      </c>
      <c r="U4714" t="str">
        <f>VLOOKUP(Tabla1[[#This Row],[Fábrica]],Tabla3[],4,FALSE)</f>
        <v>Arizona</v>
      </c>
    </row>
    <row r="4715" spans="1:21" x14ac:dyDescent="0.25">
      <c r="A4715" t="s">
        <v>6290</v>
      </c>
      <c r="B4715" s="3">
        <v>45175</v>
      </c>
      <c r="C4715" s="3">
        <v>45188</v>
      </c>
      <c r="D4715" t="s">
        <v>71</v>
      </c>
      <c r="E4715">
        <v>102981</v>
      </c>
      <c r="F4715" t="s">
        <v>19</v>
      </c>
      <c r="G4715" t="s">
        <v>30</v>
      </c>
      <c r="H4715" t="s">
        <v>31</v>
      </c>
      <c r="I4715">
        <v>10035</v>
      </c>
      <c r="J4715" t="s">
        <v>22</v>
      </c>
      <c r="K4715" t="s">
        <v>32</v>
      </c>
      <c r="L4715" t="s">
        <v>33</v>
      </c>
      <c r="M4715" t="s">
        <v>34</v>
      </c>
      <c r="N4715" s="5">
        <v>10.8</v>
      </c>
      <c r="O4715" s="7">
        <v>3</v>
      </c>
      <c r="P4715" s="5">
        <v>7.2</v>
      </c>
      <c r="Q4715" s="5">
        <v>3.6</v>
      </c>
      <c r="R4715" s="22">
        <f>Tabla1[[#This Row],[Fecha de Envío]]-Tabla1[[#This Row],[Fecha de Orden]]</f>
        <v>13</v>
      </c>
      <c r="S4715" s="24">
        <f>YEAR(Tabla1[[#This Row],[Fecha de Orden]])</f>
        <v>2023</v>
      </c>
      <c r="T4715" t="str">
        <f>VLOOKUP(Tabla1[[#This Row],[Nombre del Producto]],Tabla2[[Nombre Producto]:[Costo Unitario]],2,FALSE)</f>
        <v>Lot's O' Nuts</v>
      </c>
      <c r="U4715" t="str">
        <f>VLOOKUP(Tabla1[[#This Row],[Fábrica]],Tabla3[],4,FALSE)</f>
        <v>Arizona</v>
      </c>
    </row>
    <row r="4716" spans="1:21" x14ac:dyDescent="0.25">
      <c r="A4716" t="s">
        <v>6291</v>
      </c>
      <c r="B4716" s="3">
        <v>45175</v>
      </c>
      <c r="C4716" s="3">
        <v>45188</v>
      </c>
      <c r="D4716" t="s">
        <v>71</v>
      </c>
      <c r="E4716">
        <v>102981</v>
      </c>
      <c r="F4716" t="s">
        <v>19</v>
      </c>
      <c r="G4716" t="s">
        <v>30</v>
      </c>
      <c r="H4716" t="s">
        <v>31</v>
      </c>
      <c r="I4716">
        <v>10035</v>
      </c>
      <c r="J4716" t="s">
        <v>22</v>
      </c>
      <c r="K4716" t="s">
        <v>32</v>
      </c>
      <c r="L4716" t="s">
        <v>27</v>
      </c>
      <c r="M4716" t="s">
        <v>28</v>
      </c>
      <c r="N4716" s="5">
        <v>7.2</v>
      </c>
      <c r="O4716" s="7">
        <v>2</v>
      </c>
      <c r="P4716" s="5">
        <v>5</v>
      </c>
      <c r="Q4716" s="5">
        <v>2.2000000000000002</v>
      </c>
      <c r="R4716" s="22">
        <f>Tabla1[[#This Row],[Fecha de Envío]]-Tabla1[[#This Row],[Fecha de Orden]]</f>
        <v>13</v>
      </c>
      <c r="S4716" s="24">
        <f>YEAR(Tabla1[[#This Row],[Fecha de Orden]])</f>
        <v>2023</v>
      </c>
      <c r="T4716" t="str">
        <f>VLOOKUP(Tabla1[[#This Row],[Nombre del Producto]],Tabla2[[Nombre Producto]:[Costo Unitario]],2,FALSE)</f>
        <v>Lot's O' Nuts</v>
      </c>
      <c r="U4716" t="str">
        <f>VLOOKUP(Tabla1[[#This Row],[Fábrica]],Tabla3[],4,FALSE)</f>
        <v>Arizona</v>
      </c>
    </row>
    <row r="4717" spans="1:21" x14ac:dyDescent="0.25">
      <c r="A4717" t="s">
        <v>9186</v>
      </c>
      <c r="B4717" s="3">
        <v>45175</v>
      </c>
      <c r="C4717" s="3">
        <v>45191</v>
      </c>
      <c r="D4717" t="s">
        <v>18</v>
      </c>
      <c r="E4717">
        <v>123932</v>
      </c>
      <c r="F4717" t="s">
        <v>19</v>
      </c>
      <c r="G4717" t="s">
        <v>186</v>
      </c>
      <c r="H4717" t="s">
        <v>42</v>
      </c>
      <c r="I4717">
        <v>75217</v>
      </c>
      <c r="J4717" t="s">
        <v>22</v>
      </c>
      <c r="K4717" t="s">
        <v>43</v>
      </c>
      <c r="L4717" t="s">
        <v>33</v>
      </c>
      <c r="M4717" t="s">
        <v>34</v>
      </c>
      <c r="N4717" s="5">
        <v>14.4</v>
      </c>
      <c r="O4717" s="7">
        <v>4</v>
      </c>
      <c r="P4717" s="5">
        <v>9.6</v>
      </c>
      <c r="Q4717" s="5">
        <v>4.8</v>
      </c>
      <c r="R4717" s="22">
        <f>Tabla1[[#This Row],[Fecha de Envío]]-Tabla1[[#This Row],[Fecha de Orden]]</f>
        <v>16</v>
      </c>
      <c r="S4717" s="24">
        <f>YEAR(Tabla1[[#This Row],[Fecha de Orden]])</f>
        <v>2023</v>
      </c>
      <c r="T4717" t="str">
        <f>VLOOKUP(Tabla1[[#This Row],[Nombre del Producto]],Tabla2[[Nombre Producto]:[Costo Unitario]],2,FALSE)</f>
        <v>Lot's O' Nuts</v>
      </c>
      <c r="U4717" t="str">
        <f>VLOOKUP(Tabla1[[#This Row],[Fábrica]],Tabla3[],4,FALSE)</f>
        <v>Arizona</v>
      </c>
    </row>
    <row r="4718" spans="1:21" x14ac:dyDescent="0.25">
      <c r="A4718" t="s">
        <v>9187</v>
      </c>
      <c r="B4718" s="3">
        <v>45175</v>
      </c>
      <c r="C4718" s="3">
        <v>45191</v>
      </c>
      <c r="D4718" t="s">
        <v>18</v>
      </c>
      <c r="E4718">
        <v>123932</v>
      </c>
      <c r="F4718" t="s">
        <v>19</v>
      </c>
      <c r="G4718" t="s">
        <v>186</v>
      </c>
      <c r="H4718" t="s">
        <v>42</v>
      </c>
      <c r="I4718">
        <v>75217</v>
      </c>
      <c r="J4718" t="s">
        <v>22</v>
      </c>
      <c r="K4718" t="s">
        <v>43</v>
      </c>
      <c r="L4718" t="s">
        <v>45</v>
      </c>
      <c r="M4718" t="s">
        <v>46</v>
      </c>
      <c r="N4718" s="5">
        <v>6.98</v>
      </c>
      <c r="O4718" s="7">
        <v>2</v>
      </c>
      <c r="P4718" s="5">
        <v>4.9800000000000004</v>
      </c>
      <c r="Q4718" s="5">
        <v>2</v>
      </c>
      <c r="R4718" s="22">
        <f>Tabla1[[#This Row],[Fecha de Envío]]-Tabla1[[#This Row],[Fecha de Orden]]</f>
        <v>16</v>
      </c>
      <c r="S4718" s="24">
        <f>YEAR(Tabla1[[#This Row],[Fecha de Orden]])</f>
        <v>2023</v>
      </c>
      <c r="T4718" t="str">
        <f>VLOOKUP(Tabla1[[#This Row],[Nombre del Producto]],Tabla2[[Nombre Producto]:[Costo Unitario]],2,FALSE)</f>
        <v>Lot's O' Nuts</v>
      </c>
      <c r="U4718" t="str">
        <f>VLOOKUP(Tabla1[[#This Row],[Fábrica]],Tabla3[],4,FALSE)</f>
        <v>Arizona</v>
      </c>
    </row>
    <row r="4719" spans="1:21" x14ac:dyDescent="0.25">
      <c r="A4719" t="s">
        <v>401</v>
      </c>
      <c r="B4719" s="3">
        <v>45177</v>
      </c>
      <c r="C4719" s="3">
        <v>45189</v>
      </c>
      <c r="D4719" t="s">
        <v>71</v>
      </c>
      <c r="E4719">
        <v>108987</v>
      </c>
      <c r="F4719" t="s">
        <v>19</v>
      </c>
      <c r="G4719" t="s">
        <v>159</v>
      </c>
      <c r="H4719" t="s">
        <v>42</v>
      </c>
      <c r="I4719">
        <v>77036</v>
      </c>
      <c r="J4719" t="s">
        <v>22</v>
      </c>
      <c r="K4719" t="s">
        <v>43</v>
      </c>
      <c r="L4719" t="s">
        <v>27</v>
      </c>
      <c r="M4719" t="s">
        <v>28</v>
      </c>
      <c r="N4719" s="5">
        <v>14.4</v>
      </c>
      <c r="O4719" s="7">
        <v>4</v>
      </c>
      <c r="P4719" s="5">
        <v>10</v>
      </c>
      <c r="Q4719" s="5">
        <v>4.4000000000000004</v>
      </c>
      <c r="R4719" s="22">
        <f>Tabla1[[#This Row],[Fecha de Envío]]-Tabla1[[#This Row],[Fecha de Orden]]</f>
        <v>12</v>
      </c>
      <c r="S4719" s="24">
        <f>YEAR(Tabla1[[#This Row],[Fecha de Orden]])</f>
        <v>2023</v>
      </c>
      <c r="T4719" t="str">
        <f>VLOOKUP(Tabla1[[#This Row],[Nombre del Producto]],Tabla2[[Nombre Producto]:[Costo Unitario]],2,FALSE)</f>
        <v>Lot's O' Nuts</v>
      </c>
      <c r="U4719" t="str">
        <f>VLOOKUP(Tabla1[[#This Row],[Fábrica]],Tabla3[],4,FALSE)</f>
        <v>Arizona</v>
      </c>
    </row>
    <row r="4720" spans="1:21" x14ac:dyDescent="0.25">
      <c r="A4720" t="s">
        <v>402</v>
      </c>
      <c r="B4720" s="3">
        <v>45177</v>
      </c>
      <c r="C4720" s="3">
        <v>45189</v>
      </c>
      <c r="D4720" t="s">
        <v>71</v>
      </c>
      <c r="E4720">
        <v>108987</v>
      </c>
      <c r="F4720" t="s">
        <v>19</v>
      </c>
      <c r="G4720" t="s">
        <v>159</v>
      </c>
      <c r="H4720" t="s">
        <v>42</v>
      </c>
      <c r="I4720">
        <v>77036</v>
      </c>
      <c r="J4720" t="s">
        <v>22</v>
      </c>
      <c r="K4720" t="s">
        <v>43</v>
      </c>
      <c r="L4720" t="s">
        <v>33</v>
      </c>
      <c r="M4720" t="s">
        <v>34</v>
      </c>
      <c r="N4720" s="5">
        <v>14.4</v>
      </c>
      <c r="O4720" s="7">
        <v>4</v>
      </c>
      <c r="P4720" s="5">
        <v>9.6</v>
      </c>
      <c r="Q4720" s="5">
        <v>4.8</v>
      </c>
      <c r="R4720" s="22">
        <f>Tabla1[[#This Row],[Fecha de Envío]]-Tabla1[[#This Row],[Fecha de Orden]]</f>
        <v>12</v>
      </c>
      <c r="S4720" s="24">
        <f>YEAR(Tabla1[[#This Row],[Fecha de Orden]])</f>
        <v>2023</v>
      </c>
      <c r="T4720" t="str">
        <f>VLOOKUP(Tabla1[[#This Row],[Nombre del Producto]],Tabla2[[Nombre Producto]:[Costo Unitario]],2,FALSE)</f>
        <v>Lot's O' Nuts</v>
      </c>
      <c r="U4720" t="str">
        <f>VLOOKUP(Tabla1[[#This Row],[Fábrica]],Tabla3[],4,FALSE)</f>
        <v>Arizona</v>
      </c>
    </row>
    <row r="4721" spans="1:21" x14ac:dyDescent="0.25">
      <c r="A4721" t="s">
        <v>403</v>
      </c>
      <c r="B4721" s="3">
        <v>45177</v>
      </c>
      <c r="C4721" s="3">
        <v>45189</v>
      </c>
      <c r="D4721" t="s">
        <v>71</v>
      </c>
      <c r="E4721">
        <v>108987</v>
      </c>
      <c r="F4721" t="s">
        <v>19</v>
      </c>
      <c r="G4721" t="s">
        <v>159</v>
      </c>
      <c r="H4721" t="s">
        <v>42</v>
      </c>
      <c r="I4721">
        <v>77036</v>
      </c>
      <c r="J4721" t="s">
        <v>22</v>
      </c>
      <c r="K4721" t="s">
        <v>43</v>
      </c>
      <c r="L4721" t="s">
        <v>45</v>
      </c>
      <c r="M4721" t="s">
        <v>46</v>
      </c>
      <c r="N4721" s="5">
        <v>10.47</v>
      </c>
      <c r="O4721" s="7">
        <v>3</v>
      </c>
      <c r="P4721" s="5">
        <v>7.47</v>
      </c>
      <c r="Q4721" s="5">
        <v>3</v>
      </c>
      <c r="R4721" s="22">
        <f>Tabla1[[#This Row],[Fecha de Envío]]-Tabla1[[#This Row],[Fecha de Orden]]</f>
        <v>12</v>
      </c>
      <c r="S4721" s="24">
        <f>YEAR(Tabla1[[#This Row],[Fecha de Orden]])</f>
        <v>2023</v>
      </c>
      <c r="T4721" t="str">
        <f>VLOOKUP(Tabla1[[#This Row],[Nombre del Producto]],Tabla2[[Nombre Producto]:[Costo Unitario]],2,FALSE)</f>
        <v>Lot's O' Nuts</v>
      </c>
      <c r="U4721" t="str">
        <f>VLOOKUP(Tabla1[[#This Row],[Fábrica]],Tabla3[],4,FALSE)</f>
        <v>Arizona</v>
      </c>
    </row>
    <row r="4722" spans="1:21" x14ac:dyDescent="0.25">
      <c r="A4722" t="s">
        <v>653</v>
      </c>
      <c r="B4722" s="3">
        <v>45177</v>
      </c>
      <c r="C4722" s="3">
        <v>45193</v>
      </c>
      <c r="D4722" t="s">
        <v>18</v>
      </c>
      <c r="E4722">
        <v>114174</v>
      </c>
      <c r="F4722" t="s">
        <v>19</v>
      </c>
      <c r="G4722" t="s">
        <v>654</v>
      </c>
      <c r="H4722" t="s">
        <v>106</v>
      </c>
      <c r="I4722">
        <v>2148</v>
      </c>
      <c r="J4722" t="s">
        <v>22</v>
      </c>
      <c r="K4722" t="s">
        <v>32</v>
      </c>
      <c r="L4722" t="s">
        <v>45</v>
      </c>
      <c r="M4722" t="s">
        <v>46</v>
      </c>
      <c r="N4722" s="5">
        <v>10.47</v>
      </c>
      <c r="O4722" s="7">
        <v>3</v>
      </c>
      <c r="P4722" s="5">
        <v>7.47</v>
      </c>
      <c r="Q4722" s="5">
        <v>3</v>
      </c>
      <c r="R4722" s="22">
        <f>Tabla1[[#This Row],[Fecha de Envío]]-Tabla1[[#This Row],[Fecha de Orden]]</f>
        <v>16</v>
      </c>
      <c r="S4722" s="24">
        <f>YEAR(Tabla1[[#This Row],[Fecha de Orden]])</f>
        <v>2023</v>
      </c>
      <c r="T4722" t="str">
        <f>VLOOKUP(Tabla1[[#This Row],[Nombre del Producto]],Tabla2[[Nombre Producto]:[Costo Unitario]],2,FALSE)</f>
        <v>Lot's O' Nuts</v>
      </c>
      <c r="U4722" t="str">
        <f>VLOOKUP(Tabla1[[#This Row],[Fábrica]],Tabla3[],4,FALSE)</f>
        <v>Arizona</v>
      </c>
    </row>
    <row r="4723" spans="1:21" x14ac:dyDescent="0.25">
      <c r="A4723" t="s">
        <v>655</v>
      </c>
      <c r="B4723" s="3">
        <v>45177</v>
      </c>
      <c r="C4723" s="3">
        <v>45193</v>
      </c>
      <c r="D4723" t="s">
        <v>18</v>
      </c>
      <c r="E4723">
        <v>114174</v>
      </c>
      <c r="F4723" t="s">
        <v>19</v>
      </c>
      <c r="G4723" t="s">
        <v>654</v>
      </c>
      <c r="H4723" t="s">
        <v>106</v>
      </c>
      <c r="I4723">
        <v>2148</v>
      </c>
      <c r="J4723" t="s">
        <v>22</v>
      </c>
      <c r="K4723" t="s">
        <v>32</v>
      </c>
      <c r="L4723" t="s">
        <v>24</v>
      </c>
      <c r="M4723" t="s">
        <v>25</v>
      </c>
      <c r="N4723" s="5">
        <v>15</v>
      </c>
      <c r="O4723" s="7">
        <v>4</v>
      </c>
      <c r="P4723" s="5">
        <v>9.8000000000000007</v>
      </c>
      <c r="Q4723" s="5">
        <v>5.2</v>
      </c>
      <c r="R4723" s="22">
        <f>Tabla1[[#This Row],[Fecha de Envío]]-Tabla1[[#This Row],[Fecha de Orden]]</f>
        <v>16</v>
      </c>
      <c r="S4723" s="24">
        <f>YEAR(Tabla1[[#This Row],[Fecha de Orden]])</f>
        <v>2023</v>
      </c>
      <c r="T4723" t="str">
        <f>VLOOKUP(Tabla1[[#This Row],[Nombre del Producto]],Tabla2[[Nombre Producto]:[Costo Unitario]],2,FALSE)</f>
        <v>Wicked Choccy's</v>
      </c>
      <c r="U4723" t="str">
        <f>VLOOKUP(Tabla1[[#This Row],[Fábrica]],Tabla3[],4,FALSE)</f>
        <v>Georgia</v>
      </c>
    </row>
    <row r="4724" spans="1:21" x14ac:dyDescent="0.25">
      <c r="A4724" t="s">
        <v>4720</v>
      </c>
      <c r="B4724" s="3">
        <v>45177</v>
      </c>
      <c r="C4724" s="3">
        <v>45191</v>
      </c>
      <c r="D4724" t="s">
        <v>18</v>
      </c>
      <c r="E4724">
        <v>155138</v>
      </c>
      <c r="F4724" t="s">
        <v>19</v>
      </c>
      <c r="G4724" t="s">
        <v>997</v>
      </c>
      <c r="H4724" t="s">
        <v>98</v>
      </c>
      <c r="I4724">
        <v>28110</v>
      </c>
      <c r="J4724" t="s">
        <v>22</v>
      </c>
      <c r="K4724" t="s">
        <v>66</v>
      </c>
      <c r="L4724" t="s">
        <v>33</v>
      </c>
      <c r="M4724" t="s">
        <v>34</v>
      </c>
      <c r="N4724" s="5">
        <v>10.8</v>
      </c>
      <c r="O4724" s="7">
        <v>3</v>
      </c>
      <c r="P4724" s="5">
        <v>7.2</v>
      </c>
      <c r="Q4724" s="5">
        <v>3.6</v>
      </c>
      <c r="R4724" s="22">
        <f>Tabla1[[#This Row],[Fecha de Envío]]-Tabla1[[#This Row],[Fecha de Orden]]</f>
        <v>14</v>
      </c>
      <c r="S4724" s="24">
        <f>YEAR(Tabla1[[#This Row],[Fecha de Orden]])</f>
        <v>2023</v>
      </c>
      <c r="T4724" t="str">
        <f>VLOOKUP(Tabla1[[#This Row],[Nombre del Producto]],Tabla2[[Nombre Producto]:[Costo Unitario]],2,FALSE)</f>
        <v>Lot's O' Nuts</v>
      </c>
      <c r="U4724" t="str">
        <f>VLOOKUP(Tabla1[[#This Row],[Fábrica]],Tabla3[],4,FALSE)</f>
        <v>Arizona</v>
      </c>
    </row>
    <row r="4725" spans="1:21" x14ac:dyDescent="0.25">
      <c r="A4725" t="s">
        <v>4721</v>
      </c>
      <c r="B4725" s="3">
        <v>45177</v>
      </c>
      <c r="C4725" s="3">
        <v>45191</v>
      </c>
      <c r="D4725" t="s">
        <v>18</v>
      </c>
      <c r="E4725">
        <v>155138</v>
      </c>
      <c r="F4725" t="s">
        <v>19</v>
      </c>
      <c r="G4725" t="s">
        <v>997</v>
      </c>
      <c r="H4725" t="s">
        <v>98</v>
      </c>
      <c r="I4725">
        <v>28110</v>
      </c>
      <c r="J4725" t="s">
        <v>22</v>
      </c>
      <c r="K4725" t="s">
        <v>66</v>
      </c>
      <c r="L4725" t="s">
        <v>36</v>
      </c>
      <c r="M4725" t="s">
        <v>37</v>
      </c>
      <c r="N4725" s="5">
        <v>13</v>
      </c>
      <c r="O4725" s="7">
        <v>4</v>
      </c>
      <c r="P4725" s="5">
        <v>8.44</v>
      </c>
      <c r="Q4725" s="5">
        <v>4.5599999999999996</v>
      </c>
      <c r="R4725" s="22">
        <f>Tabla1[[#This Row],[Fecha de Envío]]-Tabla1[[#This Row],[Fecha de Orden]]</f>
        <v>14</v>
      </c>
      <c r="S4725" s="24">
        <f>YEAR(Tabla1[[#This Row],[Fecha de Orden]])</f>
        <v>2023</v>
      </c>
      <c r="T4725" t="str">
        <f>VLOOKUP(Tabla1[[#This Row],[Nombre del Producto]],Tabla2[[Nombre Producto]:[Costo Unitario]],2,FALSE)</f>
        <v>Wicked Choccy's</v>
      </c>
      <c r="U4725" t="str">
        <f>VLOOKUP(Tabla1[[#This Row],[Fábrica]],Tabla3[],4,FALSE)</f>
        <v>Georgia</v>
      </c>
    </row>
    <row r="4726" spans="1:21" x14ac:dyDescent="0.25">
      <c r="A4726" t="s">
        <v>5005</v>
      </c>
      <c r="B4726" s="3">
        <v>45177</v>
      </c>
      <c r="C4726" s="3">
        <v>45191</v>
      </c>
      <c r="D4726" t="s">
        <v>18</v>
      </c>
      <c r="E4726">
        <v>108868</v>
      </c>
      <c r="F4726" t="s">
        <v>19</v>
      </c>
      <c r="G4726" t="s">
        <v>186</v>
      </c>
      <c r="H4726" t="s">
        <v>42</v>
      </c>
      <c r="I4726">
        <v>75081</v>
      </c>
      <c r="J4726" t="s">
        <v>22</v>
      </c>
      <c r="K4726" t="s">
        <v>43</v>
      </c>
      <c r="L4726" t="s">
        <v>27</v>
      </c>
      <c r="M4726" t="s">
        <v>28</v>
      </c>
      <c r="N4726" s="5">
        <v>7.2</v>
      </c>
      <c r="O4726" s="7">
        <v>2</v>
      </c>
      <c r="P4726" s="5">
        <v>5</v>
      </c>
      <c r="Q4726" s="5">
        <v>2.2000000000000002</v>
      </c>
      <c r="R4726" s="22">
        <f>Tabla1[[#This Row],[Fecha de Envío]]-Tabla1[[#This Row],[Fecha de Orden]]</f>
        <v>14</v>
      </c>
      <c r="S4726" s="24">
        <f>YEAR(Tabla1[[#This Row],[Fecha de Orden]])</f>
        <v>2023</v>
      </c>
      <c r="T4726" t="str">
        <f>VLOOKUP(Tabla1[[#This Row],[Nombre del Producto]],Tabla2[[Nombre Producto]:[Costo Unitario]],2,FALSE)</f>
        <v>Lot's O' Nuts</v>
      </c>
      <c r="U4726" t="str">
        <f>VLOOKUP(Tabla1[[#This Row],[Fábrica]],Tabla3[],4,FALSE)</f>
        <v>Arizona</v>
      </c>
    </row>
    <row r="4727" spans="1:21" x14ac:dyDescent="0.25">
      <c r="A4727" t="s">
        <v>5006</v>
      </c>
      <c r="B4727" s="3">
        <v>45177</v>
      </c>
      <c r="C4727" s="3">
        <v>45191</v>
      </c>
      <c r="D4727" t="s">
        <v>18</v>
      </c>
      <c r="E4727">
        <v>108868</v>
      </c>
      <c r="F4727" t="s">
        <v>19</v>
      </c>
      <c r="G4727" t="s">
        <v>186</v>
      </c>
      <c r="H4727" t="s">
        <v>42</v>
      </c>
      <c r="I4727">
        <v>75081</v>
      </c>
      <c r="J4727" t="s">
        <v>22</v>
      </c>
      <c r="K4727" t="s">
        <v>43</v>
      </c>
      <c r="L4727" t="s">
        <v>36</v>
      </c>
      <c r="M4727" t="s">
        <v>37</v>
      </c>
      <c r="N4727" s="5">
        <v>16.25</v>
      </c>
      <c r="O4727" s="7">
        <v>5</v>
      </c>
      <c r="P4727" s="5">
        <v>10.55</v>
      </c>
      <c r="Q4727" s="5">
        <v>5.7</v>
      </c>
      <c r="R4727" s="22">
        <f>Tabla1[[#This Row],[Fecha de Envío]]-Tabla1[[#This Row],[Fecha de Orden]]</f>
        <v>14</v>
      </c>
      <c r="S4727" s="24">
        <f>YEAR(Tabla1[[#This Row],[Fecha de Orden]])</f>
        <v>2023</v>
      </c>
      <c r="T4727" t="str">
        <f>VLOOKUP(Tabla1[[#This Row],[Nombre del Producto]],Tabla2[[Nombre Producto]:[Costo Unitario]],2,FALSE)</f>
        <v>Wicked Choccy's</v>
      </c>
      <c r="U4727" t="str">
        <f>VLOOKUP(Tabla1[[#This Row],[Fábrica]],Tabla3[],4,FALSE)</f>
        <v>Georgia</v>
      </c>
    </row>
    <row r="4728" spans="1:21" x14ac:dyDescent="0.25">
      <c r="A4728" t="s">
        <v>5621</v>
      </c>
      <c r="B4728" s="3">
        <v>45177</v>
      </c>
      <c r="C4728" s="3">
        <v>45194</v>
      </c>
      <c r="D4728" t="s">
        <v>18</v>
      </c>
      <c r="E4728">
        <v>103709</v>
      </c>
      <c r="F4728" t="s">
        <v>19</v>
      </c>
      <c r="G4728" t="s">
        <v>5325</v>
      </c>
      <c r="H4728" t="s">
        <v>21</v>
      </c>
      <c r="I4728">
        <v>93277</v>
      </c>
      <c r="J4728" t="s">
        <v>22</v>
      </c>
      <c r="K4728" t="s">
        <v>23</v>
      </c>
      <c r="L4728" t="s">
        <v>24</v>
      </c>
      <c r="M4728" t="s">
        <v>25</v>
      </c>
      <c r="N4728" s="5">
        <v>7.5</v>
      </c>
      <c r="O4728" s="7">
        <v>2</v>
      </c>
      <c r="P4728" s="5">
        <v>4.9000000000000004</v>
      </c>
      <c r="Q4728" s="5">
        <v>2.6</v>
      </c>
      <c r="R4728" s="22">
        <f>Tabla1[[#This Row],[Fecha de Envío]]-Tabla1[[#This Row],[Fecha de Orden]]</f>
        <v>17</v>
      </c>
      <c r="S4728" s="24">
        <f>YEAR(Tabla1[[#This Row],[Fecha de Orden]])</f>
        <v>2023</v>
      </c>
      <c r="T4728" t="str">
        <f>VLOOKUP(Tabla1[[#This Row],[Nombre del Producto]],Tabla2[[Nombre Producto]:[Costo Unitario]],2,FALSE)</f>
        <v>Wicked Choccy's</v>
      </c>
      <c r="U4728" t="str">
        <f>VLOOKUP(Tabla1[[#This Row],[Fábrica]],Tabla3[],4,FALSE)</f>
        <v>Georgia</v>
      </c>
    </row>
    <row r="4729" spans="1:21" x14ac:dyDescent="0.25">
      <c r="A4729" t="s">
        <v>5622</v>
      </c>
      <c r="B4729" s="3">
        <v>45177</v>
      </c>
      <c r="C4729" s="3">
        <v>45194</v>
      </c>
      <c r="D4729" t="s">
        <v>18</v>
      </c>
      <c r="E4729">
        <v>103709</v>
      </c>
      <c r="F4729" t="s">
        <v>19</v>
      </c>
      <c r="G4729" t="s">
        <v>5325</v>
      </c>
      <c r="H4729" t="s">
        <v>21</v>
      </c>
      <c r="I4729">
        <v>93277</v>
      </c>
      <c r="J4729" t="s">
        <v>22</v>
      </c>
      <c r="K4729" t="s">
        <v>23</v>
      </c>
      <c r="L4729" t="s">
        <v>27</v>
      </c>
      <c r="M4729" t="s">
        <v>28</v>
      </c>
      <c r="N4729" s="5">
        <v>7.2</v>
      </c>
      <c r="O4729" s="7">
        <v>2</v>
      </c>
      <c r="P4729" s="5">
        <v>5</v>
      </c>
      <c r="Q4729" s="5">
        <v>2.2000000000000002</v>
      </c>
      <c r="R4729" s="22">
        <f>Tabla1[[#This Row],[Fecha de Envío]]-Tabla1[[#This Row],[Fecha de Orden]]</f>
        <v>17</v>
      </c>
      <c r="S4729" s="24">
        <f>YEAR(Tabla1[[#This Row],[Fecha de Orden]])</f>
        <v>2023</v>
      </c>
      <c r="T4729" t="str">
        <f>VLOOKUP(Tabla1[[#This Row],[Nombre del Producto]],Tabla2[[Nombre Producto]:[Costo Unitario]],2,FALSE)</f>
        <v>Lot's O' Nuts</v>
      </c>
      <c r="U4729" t="str">
        <f>VLOOKUP(Tabla1[[#This Row],[Fábrica]],Tabla3[],4,FALSE)</f>
        <v>Arizona</v>
      </c>
    </row>
    <row r="4730" spans="1:21" x14ac:dyDescent="0.25">
      <c r="A4730" t="s">
        <v>6044</v>
      </c>
      <c r="B4730" s="3">
        <v>45177</v>
      </c>
      <c r="C4730" s="3">
        <v>45189</v>
      </c>
      <c r="D4730" t="s">
        <v>39</v>
      </c>
      <c r="E4730">
        <v>131499</v>
      </c>
      <c r="F4730" t="s">
        <v>19</v>
      </c>
      <c r="G4730" t="s">
        <v>30</v>
      </c>
      <c r="H4730" t="s">
        <v>31</v>
      </c>
      <c r="I4730">
        <v>10011</v>
      </c>
      <c r="J4730" t="s">
        <v>223</v>
      </c>
      <c r="K4730" t="s">
        <v>32</v>
      </c>
      <c r="L4730" t="s">
        <v>2907</v>
      </c>
      <c r="M4730" t="s">
        <v>2908</v>
      </c>
      <c r="N4730" s="5">
        <v>1.99</v>
      </c>
      <c r="O4730" s="7">
        <v>1</v>
      </c>
      <c r="P4730" s="5">
        <v>1.24</v>
      </c>
      <c r="Q4730" s="5">
        <v>0.75</v>
      </c>
      <c r="R4730" s="22">
        <f>Tabla1[[#This Row],[Fecha de Envío]]-Tabla1[[#This Row],[Fecha de Orden]]</f>
        <v>12</v>
      </c>
      <c r="S4730" s="24">
        <f>YEAR(Tabla1[[#This Row],[Fecha de Orden]])</f>
        <v>2023</v>
      </c>
      <c r="T4730" t="str">
        <f>VLOOKUP(Tabla1[[#This Row],[Nombre del Producto]],Tabla2[[Nombre Producto]:[Costo Unitario]],2,FALSE)</f>
        <v>Sugar Shack</v>
      </c>
      <c r="U4730" t="str">
        <f>VLOOKUP(Tabla1[[#This Row],[Fábrica]],Tabla3[],4,FALSE)</f>
        <v>Minnesota</v>
      </c>
    </row>
    <row r="4731" spans="1:21" x14ac:dyDescent="0.25">
      <c r="A4731" t="s">
        <v>7010</v>
      </c>
      <c r="B4731" s="3">
        <v>45177</v>
      </c>
      <c r="C4731" s="3">
        <v>45187</v>
      </c>
      <c r="D4731" t="s">
        <v>82</v>
      </c>
      <c r="E4731">
        <v>153101</v>
      </c>
      <c r="F4731" t="s">
        <v>19</v>
      </c>
      <c r="G4731" t="s">
        <v>1229</v>
      </c>
      <c r="H4731" t="s">
        <v>21</v>
      </c>
      <c r="I4731">
        <v>92704</v>
      </c>
      <c r="J4731" t="s">
        <v>22</v>
      </c>
      <c r="K4731" t="s">
        <v>23</v>
      </c>
      <c r="L4731" t="s">
        <v>33</v>
      </c>
      <c r="M4731" t="s">
        <v>34</v>
      </c>
      <c r="N4731" s="5">
        <v>3.6</v>
      </c>
      <c r="O4731" s="7">
        <v>1</v>
      </c>
      <c r="P4731" s="5">
        <v>2.4</v>
      </c>
      <c r="Q4731" s="5">
        <v>1.2</v>
      </c>
      <c r="R4731" s="22">
        <f>Tabla1[[#This Row],[Fecha de Envío]]-Tabla1[[#This Row],[Fecha de Orden]]</f>
        <v>10</v>
      </c>
      <c r="S4731" s="24">
        <f>YEAR(Tabla1[[#This Row],[Fecha de Orden]])</f>
        <v>2023</v>
      </c>
      <c r="T4731" t="str">
        <f>VLOOKUP(Tabla1[[#This Row],[Nombre del Producto]],Tabla2[[Nombre Producto]:[Costo Unitario]],2,FALSE)</f>
        <v>Lot's O' Nuts</v>
      </c>
      <c r="U4731" t="str">
        <f>VLOOKUP(Tabla1[[#This Row],[Fábrica]],Tabla3[],4,FALSE)</f>
        <v>Arizona</v>
      </c>
    </row>
    <row r="4732" spans="1:21" x14ac:dyDescent="0.25">
      <c r="A4732" t="s">
        <v>8014</v>
      </c>
      <c r="B4732" s="3">
        <v>45177</v>
      </c>
      <c r="C4732" s="3">
        <v>45193</v>
      </c>
      <c r="D4732" t="s">
        <v>18</v>
      </c>
      <c r="E4732">
        <v>115455</v>
      </c>
      <c r="F4732" t="s">
        <v>19</v>
      </c>
      <c r="G4732" t="s">
        <v>905</v>
      </c>
      <c r="H4732" t="s">
        <v>173</v>
      </c>
      <c r="I4732">
        <v>60090</v>
      </c>
      <c r="J4732" t="s">
        <v>22</v>
      </c>
      <c r="K4732" t="s">
        <v>43</v>
      </c>
      <c r="L4732" t="s">
        <v>36</v>
      </c>
      <c r="M4732" t="s">
        <v>37</v>
      </c>
      <c r="N4732" s="5">
        <v>6.5</v>
      </c>
      <c r="O4732" s="7">
        <v>2</v>
      </c>
      <c r="P4732" s="5">
        <v>4.22</v>
      </c>
      <c r="Q4732" s="5">
        <v>2.2799999999999998</v>
      </c>
      <c r="R4732" s="22">
        <f>Tabla1[[#This Row],[Fecha de Envío]]-Tabla1[[#This Row],[Fecha de Orden]]</f>
        <v>16</v>
      </c>
      <c r="S4732" s="24">
        <f>YEAR(Tabla1[[#This Row],[Fecha de Orden]])</f>
        <v>2023</v>
      </c>
      <c r="T4732" t="str">
        <f>VLOOKUP(Tabla1[[#This Row],[Nombre del Producto]],Tabla2[[Nombre Producto]:[Costo Unitario]],2,FALSE)</f>
        <v>Wicked Choccy's</v>
      </c>
      <c r="U4732" t="str">
        <f>VLOOKUP(Tabla1[[#This Row],[Fábrica]],Tabla3[],4,FALSE)</f>
        <v>Georgia</v>
      </c>
    </row>
    <row r="4733" spans="1:21" x14ac:dyDescent="0.25">
      <c r="A4733" t="s">
        <v>8015</v>
      </c>
      <c r="B4733" s="3">
        <v>45177</v>
      </c>
      <c r="C4733" s="3">
        <v>45193</v>
      </c>
      <c r="D4733" t="s">
        <v>18</v>
      </c>
      <c r="E4733">
        <v>115455</v>
      </c>
      <c r="F4733" t="s">
        <v>19</v>
      </c>
      <c r="G4733" t="s">
        <v>905</v>
      </c>
      <c r="H4733" t="s">
        <v>173</v>
      </c>
      <c r="I4733">
        <v>60090</v>
      </c>
      <c r="J4733" t="s">
        <v>22</v>
      </c>
      <c r="K4733" t="s">
        <v>43</v>
      </c>
      <c r="L4733" t="s">
        <v>33</v>
      </c>
      <c r="M4733" t="s">
        <v>34</v>
      </c>
      <c r="N4733" s="5">
        <v>10.8</v>
      </c>
      <c r="O4733" s="7">
        <v>3</v>
      </c>
      <c r="P4733" s="5">
        <v>7.2</v>
      </c>
      <c r="Q4733" s="5">
        <v>3.6</v>
      </c>
      <c r="R4733" s="22">
        <f>Tabla1[[#This Row],[Fecha de Envío]]-Tabla1[[#This Row],[Fecha de Orden]]</f>
        <v>16</v>
      </c>
      <c r="S4733" s="24">
        <f>YEAR(Tabla1[[#This Row],[Fecha de Orden]])</f>
        <v>2023</v>
      </c>
      <c r="T4733" t="str">
        <f>VLOOKUP(Tabla1[[#This Row],[Nombre del Producto]],Tabla2[[Nombre Producto]:[Costo Unitario]],2,FALSE)</f>
        <v>Lot's O' Nuts</v>
      </c>
      <c r="U4733" t="str">
        <f>VLOOKUP(Tabla1[[#This Row],[Fábrica]],Tabla3[],4,FALSE)</f>
        <v>Arizona</v>
      </c>
    </row>
    <row r="4734" spans="1:21" x14ac:dyDescent="0.25">
      <c r="A4734" t="s">
        <v>8847</v>
      </c>
      <c r="B4734" s="3">
        <v>45177</v>
      </c>
      <c r="C4734" s="3">
        <v>45192</v>
      </c>
      <c r="D4734" t="s">
        <v>18</v>
      </c>
      <c r="E4734">
        <v>110009</v>
      </c>
      <c r="F4734" t="s">
        <v>19</v>
      </c>
      <c r="G4734" t="s">
        <v>124</v>
      </c>
      <c r="H4734" t="s">
        <v>125</v>
      </c>
      <c r="I4734">
        <v>98103</v>
      </c>
      <c r="J4734" t="s">
        <v>22</v>
      </c>
      <c r="K4734" t="s">
        <v>23</v>
      </c>
      <c r="L4734" t="s">
        <v>33</v>
      </c>
      <c r="M4734" t="s">
        <v>34</v>
      </c>
      <c r="N4734" s="5">
        <v>3.6</v>
      </c>
      <c r="O4734" s="7">
        <v>1</v>
      </c>
      <c r="P4734" s="5">
        <v>2.4</v>
      </c>
      <c r="Q4734" s="5">
        <v>1.2</v>
      </c>
      <c r="R4734" s="22">
        <f>Tabla1[[#This Row],[Fecha de Envío]]-Tabla1[[#This Row],[Fecha de Orden]]</f>
        <v>15</v>
      </c>
      <c r="S4734" s="24">
        <f>YEAR(Tabla1[[#This Row],[Fecha de Orden]])</f>
        <v>2023</v>
      </c>
      <c r="T4734" t="str">
        <f>VLOOKUP(Tabla1[[#This Row],[Nombre del Producto]],Tabla2[[Nombre Producto]:[Costo Unitario]],2,FALSE)</f>
        <v>Lot's O' Nuts</v>
      </c>
      <c r="U4734" t="str">
        <f>VLOOKUP(Tabla1[[#This Row],[Fábrica]],Tabla3[],4,FALSE)</f>
        <v>Arizona</v>
      </c>
    </row>
    <row r="4735" spans="1:21" x14ac:dyDescent="0.25">
      <c r="A4735" t="s">
        <v>8848</v>
      </c>
      <c r="B4735" s="3">
        <v>45177</v>
      </c>
      <c r="C4735" s="3">
        <v>45192</v>
      </c>
      <c r="D4735" t="s">
        <v>18</v>
      </c>
      <c r="E4735">
        <v>110009</v>
      </c>
      <c r="F4735" t="s">
        <v>19</v>
      </c>
      <c r="G4735" t="s">
        <v>124</v>
      </c>
      <c r="H4735" t="s">
        <v>125</v>
      </c>
      <c r="I4735">
        <v>98103</v>
      </c>
      <c r="J4735" t="s">
        <v>22</v>
      </c>
      <c r="K4735" t="s">
        <v>23</v>
      </c>
      <c r="L4735" t="s">
        <v>24</v>
      </c>
      <c r="M4735" t="s">
        <v>25</v>
      </c>
      <c r="N4735" s="5">
        <v>26.25</v>
      </c>
      <c r="O4735" s="7">
        <v>7</v>
      </c>
      <c r="P4735" s="5">
        <v>17.149999999999999</v>
      </c>
      <c r="Q4735" s="5">
        <v>9.1</v>
      </c>
      <c r="R4735" s="22">
        <f>Tabla1[[#This Row],[Fecha de Envío]]-Tabla1[[#This Row],[Fecha de Orden]]</f>
        <v>15</v>
      </c>
      <c r="S4735" s="24">
        <f>YEAR(Tabla1[[#This Row],[Fecha de Orden]])</f>
        <v>2023</v>
      </c>
      <c r="T4735" t="str">
        <f>VLOOKUP(Tabla1[[#This Row],[Nombre del Producto]],Tabla2[[Nombre Producto]:[Costo Unitario]],2,FALSE)</f>
        <v>Wicked Choccy's</v>
      </c>
      <c r="U4735" t="str">
        <f>VLOOKUP(Tabla1[[#This Row],[Fábrica]],Tabla3[],4,FALSE)</f>
        <v>Georgia</v>
      </c>
    </row>
    <row r="4736" spans="1:21" x14ac:dyDescent="0.25">
      <c r="A4736" t="s">
        <v>9065</v>
      </c>
      <c r="B4736" s="3">
        <v>45177</v>
      </c>
      <c r="C4736" s="3">
        <v>45189</v>
      </c>
      <c r="D4736" t="s">
        <v>71</v>
      </c>
      <c r="E4736">
        <v>113516</v>
      </c>
      <c r="F4736" t="s">
        <v>19</v>
      </c>
      <c r="G4736" t="s">
        <v>1008</v>
      </c>
      <c r="H4736" t="s">
        <v>21</v>
      </c>
      <c r="I4736">
        <v>93534</v>
      </c>
      <c r="J4736" t="s">
        <v>22</v>
      </c>
      <c r="K4736" t="s">
        <v>23</v>
      </c>
      <c r="L4736" t="s">
        <v>33</v>
      </c>
      <c r="M4736" t="s">
        <v>34</v>
      </c>
      <c r="N4736" s="5">
        <v>14.4</v>
      </c>
      <c r="O4736" s="7">
        <v>4</v>
      </c>
      <c r="P4736" s="5">
        <v>9.6</v>
      </c>
      <c r="Q4736" s="5">
        <v>4.8</v>
      </c>
      <c r="R4736" s="22">
        <f>Tabla1[[#This Row],[Fecha de Envío]]-Tabla1[[#This Row],[Fecha de Orden]]</f>
        <v>12</v>
      </c>
      <c r="S4736" s="24">
        <f>YEAR(Tabla1[[#This Row],[Fecha de Orden]])</f>
        <v>2023</v>
      </c>
      <c r="T4736" t="str">
        <f>VLOOKUP(Tabla1[[#This Row],[Nombre del Producto]],Tabla2[[Nombre Producto]:[Costo Unitario]],2,FALSE)</f>
        <v>Lot's O' Nuts</v>
      </c>
      <c r="U4736" t="str">
        <f>VLOOKUP(Tabla1[[#This Row],[Fábrica]],Tabla3[],4,FALSE)</f>
        <v>Arizona</v>
      </c>
    </row>
    <row r="4737" spans="1:21" x14ac:dyDescent="0.25">
      <c r="A4737" t="s">
        <v>9066</v>
      </c>
      <c r="B4737" s="3">
        <v>45177</v>
      </c>
      <c r="C4737" s="3">
        <v>45189</v>
      </c>
      <c r="D4737" t="s">
        <v>71</v>
      </c>
      <c r="E4737">
        <v>113516</v>
      </c>
      <c r="F4737" t="s">
        <v>19</v>
      </c>
      <c r="G4737" t="s">
        <v>1008</v>
      </c>
      <c r="H4737" t="s">
        <v>21</v>
      </c>
      <c r="I4737">
        <v>93534</v>
      </c>
      <c r="J4737" t="s">
        <v>22</v>
      </c>
      <c r="K4737" t="s">
        <v>23</v>
      </c>
      <c r="L4737" t="s">
        <v>45</v>
      </c>
      <c r="M4737" t="s">
        <v>46</v>
      </c>
      <c r="N4737" s="5">
        <v>6.98</v>
      </c>
      <c r="O4737" s="7">
        <v>2</v>
      </c>
      <c r="P4737" s="5">
        <v>4.9800000000000004</v>
      </c>
      <c r="Q4737" s="5">
        <v>2</v>
      </c>
      <c r="R4737" s="22">
        <f>Tabla1[[#This Row],[Fecha de Envío]]-Tabla1[[#This Row],[Fecha de Orden]]</f>
        <v>12</v>
      </c>
      <c r="S4737" s="24">
        <f>YEAR(Tabla1[[#This Row],[Fecha de Orden]])</f>
        <v>2023</v>
      </c>
      <c r="T4737" t="str">
        <f>VLOOKUP(Tabla1[[#This Row],[Nombre del Producto]],Tabla2[[Nombre Producto]:[Costo Unitario]],2,FALSE)</f>
        <v>Lot's O' Nuts</v>
      </c>
      <c r="U4737" t="str">
        <f>VLOOKUP(Tabla1[[#This Row],[Fábrica]],Tabla3[],4,FALSE)</f>
        <v>Arizona</v>
      </c>
    </row>
    <row r="4738" spans="1:21" x14ac:dyDescent="0.25">
      <c r="A4738" t="s">
        <v>854</v>
      </c>
      <c r="B4738" s="3">
        <v>45178</v>
      </c>
      <c r="C4738" s="3">
        <v>45192</v>
      </c>
      <c r="D4738" t="s">
        <v>71</v>
      </c>
      <c r="E4738">
        <v>112893</v>
      </c>
      <c r="F4738" t="s">
        <v>19</v>
      </c>
      <c r="G4738" t="s">
        <v>353</v>
      </c>
      <c r="H4738" t="s">
        <v>21</v>
      </c>
      <c r="I4738">
        <v>95207</v>
      </c>
      <c r="J4738" t="s">
        <v>22</v>
      </c>
      <c r="K4738" t="s">
        <v>23</v>
      </c>
      <c r="L4738" t="s">
        <v>45</v>
      </c>
      <c r="M4738" t="s">
        <v>46</v>
      </c>
      <c r="N4738" s="5">
        <v>13.96</v>
      </c>
      <c r="O4738" s="7">
        <v>4</v>
      </c>
      <c r="P4738" s="5">
        <v>9.9600000000000009</v>
      </c>
      <c r="Q4738" s="5">
        <v>4</v>
      </c>
      <c r="R4738" s="22">
        <f>Tabla1[[#This Row],[Fecha de Envío]]-Tabla1[[#This Row],[Fecha de Orden]]</f>
        <v>14</v>
      </c>
      <c r="S4738" s="24">
        <f>YEAR(Tabla1[[#This Row],[Fecha de Orden]])</f>
        <v>2023</v>
      </c>
      <c r="T4738" t="str">
        <f>VLOOKUP(Tabla1[[#This Row],[Nombre del Producto]],Tabla2[[Nombre Producto]:[Costo Unitario]],2,FALSE)</f>
        <v>Lot's O' Nuts</v>
      </c>
      <c r="U4738" t="str">
        <f>VLOOKUP(Tabla1[[#This Row],[Fábrica]],Tabla3[],4,FALSE)</f>
        <v>Arizona</v>
      </c>
    </row>
    <row r="4739" spans="1:21" x14ac:dyDescent="0.25">
      <c r="A4739" t="s">
        <v>2358</v>
      </c>
      <c r="B4739" s="3">
        <v>45178</v>
      </c>
      <c r="C4739" s="3">
        <v>45193</v>
      </c>
      <c r="D4739" t="s">
        <v>71</v>
      </c>
      <c r="E4739">
        <v>137176</v>
      </c>
      <c r="F4739" t="s">
        <v>19</v>
      </c>
      <c r="G4739" t="s">
        <v>186</v>
      </c>
      <c r="H4739" t="s">
        <v>42</v>
      </c>
      <c r="I4739">
        <v>75220</v>
      </c>
      <c r="J4739" t="s">
        <v>22</v>
      </c>
      <c r="K4739" t="s">
        <v>43</v>
      </c>
      <c r="L4739" t="s">
        <v>36</v>
      </c>
      <c r="M4739" t="s">
        <v>37</v>
      </c>
      <c r="N4739" s="5">
        <v>13</v>
      </c>
      <c r="O4739" s="7">
        <v>4</v>
      </c>
      <c r="P4739" s="5">
        <v>8.44</v>
      </c>
      <c r="Q4739" s="5">
        <v>4.5599999999999996</v>
      </c>
      <c r="R4739" s="22">
        <f>Tabla1[[#This Row],[Fecha de Envío]]-Tabla1[[#This Row],[Fecha de Orden]]</f>
        <v>15</v>
      </c>
      <c r="S4739" s="24">
        <f>YEAR(Tabla1[[#This Row],[Fecha de Orden]])</f>
        <v>2023</v>
      </c>
      <c r="T4739" t="str">
        <f>VLOOKUP(Tabla1[[#This Row],[Nombre del Producto]],Tabla2[[Nombre Producto]:[Costo Unitario]],2,FALSE)</f>
        <v>Wicked Choccy's</v>
      </c>
      <c r="U4739" t="str">
        <f>VLOOKUP(Tabla1[[#This Row],[Fábrica]],Tabla3[],4,FALSE)</f>
        <v>Georgia</v>
      </c>
    </row>
    <row r="4740" spans="1:21" x14ac:dyDescent="0.25">
      <c r="A4740" t="s">
        <v>8926</v>
      </c>
      <c r="B4740" s="3">
        <v>45178</v>
      </c>
      <c r="C4740" s="3">
        <v>45190</v>
      </c>
      <c r="D4740" t="s">
        <v>39</v>
      </c>
      <c r="E4740">
        <v>110023</v>
      </c>
      <c r="F4740" t="s">
        <v>19</v>
      </c>
      <c r="G4740" t="s">
        <v>30</v>
      </c>
      <c r="H4740" t="s">
        <v>31</v>
      </c>
      <c r="I4740">
        <v>10024</v>
      </c>
      <c r="J4740" t="s">
        <v>22</v>
      </c>
      <c r="K4740" t="s">
        <v>32</v>
      </c>
      <c r="L4740" t="s">
        <v>36</v>
      </c>
      <c r="M4740" t="s">
        <v>37</v>
      </c>
      <c r="N4740" s="5">
        <v>6.5</v>
      </c>
      <c r="O4740" s="7">
        <v>2</v>
      </c>
      <c r="P4740" s="5">
        <v>4.22</v>
      </c>
      <c r="Q4740" s="5">
        <v>2.2799999999999998</v>
      </c>
      <c r="R4740" s="22">
        <f>Tabla1[[#This Row],[Fecha de Envío]]-Tabla1[[#This Row],[Fecha de Orden]]</f>
        <v>12</v>
      </c>
      <c r="S4740" s="24">
        <f>YEAR(Tabla1[[#This Row],[Fecha de Orden]])</f>
        <v>2023</v>
      </c>
      <c r="T4740" t="str">
        <f>VLOOKUP(Tabla1[[#This Row],[Nombre del Producto]],Tabla2[[Nombre Producto]:[Costo Unitario]],2,FALSE)</f>
        <v>Wicked Choccy's</v>
      </c>
      <c r="U4740" t="str">
        <f>VLOOKUP(Tabla1[[#This Row],[Fábrica]],Tabla3[],4,FALSE)</f>
        <v>Georgia</v>
      </c>
    </row>
    <row r="4741" spans="1:21" x14ac:dyDescent="0.25">
      <c r="A4741" t="s">
        <v>1037</v>
      </c>
      <c r="B4741" s="3">
        <v>45179</v>
      </c>
      <c r="C4741" s="3">
        <v>45193</v>
      </c>
      <c r="D4741" t="s">
        <v>18</v>
      </c>
      <c r="E4741">
        <v>165918</v>
      </c>
      <c r="F4741" t="s">
        <v>19</v>
      </c>
      <c r="G4741" t="s">
        <v>1038</v>
      </c>
      <c r="H4741" t="s">
        <v>125</v>
      </c>
      <c r="I4741">
        <v>98026</v>
      </c>
      <c r="J4741" t="s">
        <v>22</v>
      </c>
      <c r="K4741" t="s">
        <v>23</v>
      </c>
      <c r="L4741" t="s">
        <v>24</v>
      </c>
      <c r="M4741" t="s">
        <v>25</v>
      </c>
      <c r="N4741" s="5">
        <v>11.25</v>
      </c>
      <c r="O4741" s="7">
        <v>3</v>
      </c>
      <c r="P4741" s="5">
        <v>7.35</v>
      </c>
      <c r="Q4741" s="5">
        <v>3.9</v>
      </c>
      <c r="R4741" s="22">
        <f>Tabla1[[#This Row],[Fecha de Envío]]-Tabla1[[#This Row],[Fecha de Orden]]</f>
        <v>14</v>
      </c>
      <c r="S4741" s="24">
        <f>YEAR(Tabla1[[#This Row],[Fecha de Orden]])</f>
        <v>2023</v>
      </c>
      <c r="T4741" t="str">
        <f>VLOOKUP(Tabla1[[#This Row],[Nombre del Producto]],Tabla2[[Nombre Producto]:[Costo Unitario]],2,FALSE)</f>
        <v>Wicked Choccy's</v>
      </c>
      <c r="U4741" t="str">
        <f>VLOOKUP(Tabla1[[#This Row],[Fábrica]],Tabla3[],4,FALSE)</f>
        <v>Georgia</v>
      </c>
    </row>
    <row r="4742" spans="1:21" x14ac:dyDescent="0.25">
      <c r="A4742" t="s">
        <v>1039</v>
      </c>
      <c r="B4742" s="3">
        <v>45179</v>
      </c>
      <c r="C4742" s="3">
        <v>45193</v>
      </c>
      <c r="D4742" t="s">
        <v>18</v>
      </c>
      <c r="E4742">
        <v>165918</v>
      </c>
      <c r="F4742" t="s">
        <v>19</v>
      </c>
      <c r="G4742" t="s">
        <v>1038</v>
      </c>
      <c r="H4742" t="s">
        <v>125</v>
      </c>
      <c r="I4742">
        <v>98026</v>
      </c>
      <c r="J4742" t="s">
        <v>22</v>
      </c>
      <c r="K4742" t="s">
        <v>23</v>
      </c>
      <c r="L4742" t="s">
        <v>36</v>
      </c>
      <c r="M4742" t="s">
        <v>37</v>
      </c>
      <c r="N4742" s="5">
        <v>9.75</v>
      </c>
      <c r="O4742" s="7">
        <v>3</v>
      </c>
      <c r="P4742" s="5">
        <v>6.33</v>
      </c>
      <c r="Q4742" s="5">
        <v>3.42</v>
      </c>
      <c r="R4742" s="22">
        <f>Tabla1[[#This Row],[Fecha de Envío]]-Tabla1[[#This Row],[Fecha de Orden]]</f>
        <v>14</v>
      </c>
      <c r="S4742" s="24">
        <f>YEAR(Tabla1[[#This Row],[Fecha de Orden]])</f>
        <v>2023</v>
      </c>
      <c r="T4742" t="str">
        <f>VLOOKUP(Tabla1[[#This Row],[Nombre del Producto]],Tabla2[[Nombre Producto]:[Costo Unitario]],2,FALSE)</f>
        <v>Wicked Choccy's</v>
      </c>
      <c r="U4742" t="str">
        <f>VLOOKUP(Tabla1[[#This Row],[Fábrica]],Tabla3[],4,FALSE)</f>
        <v>Georgia</v>
      </c>
    </row>
    <row r="4743" spans="1:21" x14ac:dyDescent="0.25">
      <c r="A4743" t="s">
        <v>1040</v>
      </c>
      <c r="B4743" s="3">
        <v>45179</v>
      </c>
      <c r="C4743" s="3">
        <v>45193</v>
      </c>
      <c r="D4743" t="s">
        <v>18</v>
      </c>
      <c r="E4743">
        <v>165918</v>
      </c>
      <c r="F4743" t="s">
        <v>19</v>
      </c>
      <c r="G4743" t="s">
        <v>1038</v>
      </c>
      <c r="H4743" t="s">
        <v>125</v>
      </c>
      <c r="I4743">
        <v>98026</v>
      </c>
      <c r="J4743" t="s">
        <v>22</v>
      </c>
      <c r="K4743" t="s">
        <v>23</v>
      </c>
      <c r="L4743" t="s">
        <v>33</v>
      </c>
      <c r="M4743" t="s">
        <v>34</v>
      </c>
      <c r="N4743" s="5">
        <v>7.2</v>
      </c>
      <c r="O4743" s="7">
        <v>2</v>
      </c>
      <c r="P4743" s="5">
        <v>4.8</v>
      </c>
      <c r="Q4743" s="5">
        <v>2.4</v>
      </c>
      <c r="R4743" s="22">
        <f>Tabla1[[#This Row],[Fecha de Envío]]-Tabla1[[#This Row],[Fecha de Orden]]</f>
        <v>14</v>
      </c>
      <c r="S4743" s="24">
        <f>YEAR(Tabla1[[#This Row],[Fecha de Orden]])</f>
        <v>2023</v>
      </c>
      <c r="T4743" t="str">
        <f>VLOOKUP(Tabla1[[#This Row],[Nombre del Producto]],Tabla2[[Nombre Producto]:[Costo Unitario]],2,FALSE)</f>
        <v>Lot's O' Nuts</v>
      </c>
      <c r="U4743" t="str">
        <f>VLOOKUP(Tabla1[[#This Row],[Fábrica]],Tabla3[],4,FALSE)</f>
        <v>Arizona</v>
      </c>
    </row>
    <row r="4744" spans="1:21" x14ac:dyDescent="0.25">
      <c r="A4744" t="s">
        <v>1838</v>
      </c>
      <c r="B4744" s="3">
        <v>45179</v>
      </c>
      <c r="C4744" s="3">
        <v>45191</v>
      </c>
      <c r="D4744" t="s">
        <v>71</v>
      </c>
      <c r="E4744">
        <v>164350</v>
      </c>
      <c r="F4744" t="s">
        <v>19</v>
      </c>
      <c r="G4744" t="s">
        <v>846</v>
      </c>
      <c r="H4744" t="s">
        <v>65</v>
      </c>
      <c r="I4744">
        <v>37620</v>
      </c>
      <c r="J4744" t="s">
        <v>148</v>
      </c>
      <c r="K4744" t="s">
        <v>66</v>
      </c>
      <c r="L4744" t="s">
        <v>445</v>
      </c>
      <c r="M4744" t="s">
        <v>446</v>
      </c>
      <c r="N4744" s="5">
        <v>9.75</v>
      </c>
      <c r="O4744" s="7">
        <v>3</v>
      </c>
      <c r="P4744" s="5">
        <v>0.75</v>
      </c>
      <c r="Q4744" s="5">
        <v>9</v>
      </c>
      <c r="R4744" s="22">
        <f>Tabla1[[#This Row],[Fecha de Envío]]-Tabla1[[#This Row],[Fecha de Orden]]</f>
        <v>12</v>
      </c>
      <c r="S4744" s="24">
        <f>YEAR(Tabla1[[#This Row],[Fecha de Orden]])</f>
        <v>2023</v>
      </c>
      <c r="T4744" t="str">
        <f>VLOOKUP(Tabla1[[#This Row],[Nombre del Producto]],Tabla2[[Nombre Producto]:[Costo Unitario]],2,FALSE)</f>
        <v>The Other Factory</v>
      </c>
      <c r="U4744" t="str">
        <f>VLOOKUP(Tabla1[[#This Row],[Fábrica]],Tabla3[],4,FALSE)</f>
        <v>Tennessee</v>
      </c>
    </row>
    <row r="4745" spans="1:21" x14ac:dyDescent="0.25">
      <c r="A4745" t="s">
        <v>3008</v>
      </c>
      <c r="B4745" s="3">
        <v>45179</v>
      </c>
      <c r="C4745" s="3">
        <v>45191</v>
      </c>
      <c r="D4745" t="s">
        <v>71</v>
      </c>
      <c r="E4745">
        <v>126102</v>
      </c>
      <c r="F4745" t="s">
        <v>19</v>
      </c>
      <c r="G4745" t="s">
        <v>53</v>
      </c>
      <c r="H4745" t="s">
        <v>21</v>
      </c>
      <c r="I4745">
        <v>90049</v>
      </c>
      <c r="J4745" t="s">
        <v>22</v>
      </c>
      <c r="K4745" t="s">
        <v>23</v>
      </c>
      <c r="L4745" t="s">
        <v>24</v>
      </c>
      <c r="M4745" t="s">
        <v>25</v>
      </c>
      <c r="N4745" s="5">
        <v>7.5</v>
      </c>
      <c r="O4745" s="7">
        <v>2</v>
      </c>
      <c r="P4745" s="5">
        <v>4.9000000000000004</v>
      </c>
      <c r="Q4745" s="5">
        <v>2.6</v>
      </c>
      <c r="R4745" s="22">
        <f>Tabla1[[#This Row],[Fecha de Envío]]-Tabla1[[#This Row],[Fecha de Orden]]</f>
        <v>12</v>
      </c>
      <c r="S4745" s="24">
        <f>YEAR(Tabla1[[#This Row],[Fecha de Orden]])</f>
        <v>2023</v>
      </c>
      <c r="T4745" t="str">
        <f>VLOOKUP(Tabla1[[#This Row],[Nombre del Producto]],Tabla2[[Nombre Producto]:[Costo Unitario]],2,FALSE)</f>
        <v>Wicked Choccy's</v>
      </c>
      <c r="U4745" t="str">
        <f>VLOOKUP(Tabla1[[#This Row],[Fábrica]],Tabla3[],4,FALSE)</f>
        <v>Georgia</v>
      </c>
    </row>
    <row r="4746" spans="1:21" x14ac:dyDescent="0.25">
      <c r="A4746" t="s">
        <v>5361</v>
      </c>
      <c r="B4746" s="3">
        <v>45179</v>
      </c>
      <c r="C4746" s="3">
        <v>45193</v>
      </c>
      <c r="D4746" t="s">
        <v>71</v>
      </c>
      <c r="E4746">
        <v>146206</v>
      </c>
      <c r="F4746" t="s">
        <v>19</v>
      </c>
      <c r="G4746" t="s">
        <v>159</v>
      </c>
      <c r="H4746" t="s">
        <v>42</v>
      </c>
      <c r="I4746">
        <v>77095</v>
      </c>
      <c r="J4746" t="s">
        <v>22</v>
      </c>
      <c r="K4746" t="s">
        <v>43</v>
      </c>
      <c r="L4746" t="s">
        <v>27</v>
      </c>
      <c r="M4746" t="s">
        <v>28</v>
      </c>
      <c r="N4746" s="5">
        <v>18</v>
      </c>
      <c r="O4746" s="7">
        <v>5</v>
      </c>
      <c r="P4746" s="5">
        <v>12.5</v>
      </c>
      <c r="Q4746" s="5">
        <v>5.5</v>
      </c>
      <c r="R4746" s="22">
        <f>Tabla1[[#This Row],[Fecha de Envío]]-Tabla1[[#This Row],[Fecha de Orden]]</f>
        <v>14</v>
      </c>
      <c r="S4746" s="24">
        <f>YEAR(Tabla1[[#This Row],[Fecha de Orden]])</f>
        <v>2023</v>
      </c>
      <c r="T4746" t="str">
        <f>VLOOKUP(Tabla1[[#This Row],[Nombre del Producto]],Tabla2[[Nombre Producto]:[Costo Unitario]],2,FALSE)</f>
        <v>Lot's O' Nuts</v>
      </c>
      <c r="U4746" t="str">
        <f>VLOOKUP(Tabla1[[#This Row],[Fábrica]],Tabla3[],4,FALSE)</f>
        <v>Arizona</v>
      </c>
    </row>
    <row r="4747" spans="1:21" x14ac:dyDescent="0.25">
      <c r="A4747" t="s">
        <v>5362</v>
      </c>
      <c r="B4747" s="3">
        <v>45179</v>
      </c>
      <c r="C4747" s="3">
        <v>45193</v>
      </c>
      <c r="D4747" t="s">
        <v>71</v>
      </c>
      <c r="E4747">
        <v>146206</v>
      </c>
      <c r="F4747" t="s">
        <v>19</v>
      </c>
      <c r="G4747" t="s">
        <v>159</v>
      </c>
      <c r="H4747" t="s">
        <v>42</v>
      </c>
      <c r="I4747">
        <v>77095</v>
      </c>
      <c r="J4747" t="s">
        <v>22</v>
      </c>
      <c r="K4747" t="s">
        <v>43</v>
      </c>
      <c r="L4747" t="s">
        <v>36</v>
      </c>
      <c r="M4747" t="s">
        <v>37</v>
      </c>
      <c r="N4747" s="5">
        <v>16.25</v>
      </c>
      <c r="O4747" s="7">
        <v>5</v>
      </c>
      <c r="P4747" s="5">
        <v>10.55</v>
      </c>
      <c r="Q4747" s="5">
        <v>5.7</v>
      </c>
      <c r="R4747" s="22">
        <f>Tabla1[[#This Row],[Fecha de Envío]]-Tabla1[[#This Row],[Fecha de Orden]]</f>
        <v>14</v>
      </c>
      <c r="S4747" s="24">
        <f>YEAR(Tabla1[[#This Row],[Fecha de Orden]])</f>
        <v>2023</v>
      </c>
      <c r="T4747" t="str">
        <f>VLOOKUP(Tabla1[[#This Row],[Nombre del Producto]],Tabla2[[Nombre Producto]:[Costo Unitario]],2,FALSE)</f>
        <v>Wicked Choccy's</v>
      </c>
      <c r="U4747" t="str">
        <f>VLOOKUP(Tabla1[[#This Row],[Fábrica]],Tabla3[],4,FALSE)</f>
        <v>Georgia</v>
      </c>
    </row>
    <row r="4748" spans="1:21" x14ac:dyDescent="0.25">
      <c r="A4748" t="s">
        <v>7057</v>
      </c>
      <c r="B4748" s="3">
        <v>45179</v>
      </c>
      <c r="C4748" s="3">
        <v>45193</v>
      </c>
      <c r="D4748" t="s">
        <v>71</v>
      </c>
      <c r="E4748">
        <v>118780</v>
      </c>
      <c r="F4748" t="s">
        <v>19</v>
      </c>
      <c r="G4748" t="s">
        <v>30</v>
      </c>
      <c r="H4748" t="s">
        <v>31</v>
      </c>
      <c r="I4748">
        <v>10011</v>
      </c>
      <c r="J4748" t="s">
        <v>22</v>
      </c>
      <c r="K4748" t="s">
        <v>32</v>
      </c>
      <c r="L4748" t="s">
        <v>27</v>
      </c>
      <c r="M4748" t="s">
        <v>28</v>
      </c>
      <c r="N4748" s="5">
        <v>3.6</v>
      </c>
      <c r="O4748" s="7">
        <v>1</v>
      </c>
      <c r="P4748" s="5">
        <v>2.5</v>
      </c>
      <c r="Q4748" s="5">
        <v>1.1000000000000001</v>
      </c>
      <c r="R4748" s="22">
        <f>Tabla1[[#This Row],[Fecha de Envío]]-Tabla1[[#This Row],[Fecha de Orden]]</f>
        <v>14</v>
      </c>
      <c r="S4748" s="24">
        <f>YEAR(Tabla1[[#This Row],[Fecha de Orden]])</f>
        <v>2023</v>
      </c>
      <c r="T4748" t="str">
        <f>VLOOKUP(Tabla1[[#This Row],[Nombre del Producto]],Tabla2[[Nombre Producto]:[Costo Unitario]],2,FALSE)</f>
        <v>Lot's O' Nuts</v>
      </c>
      <c r="U4748" t="str">
        <f>VLOOKUP(Tabla1[[#This Row],[Fábrica]],Tabla3[],4,FALSE)</f>
        <v>Arizona</v>
      </c>
    </row>
    <row r="4749" spans="1:21" x14ac:dyDescent="0.25">
      <c r="A4749" t="s">
        <v>7058</v>
      </c>
      <c r="B4749" s="3">
        <v>45179</v>
      </c>
      <c r="C4749" s="3">
        <v>45193</v>
      </c>
      <c r="D4749" t="s">
        <v>71</v>
      </c>
      <c r="E4749">
        <v>118780</v>
      </c>
      <c r="F4749" t="s">
        <v>19</v>
      </c>
      <c r="G4749" t="s">
        <v>30</v>
      </c>
      <c r="H4749" t="s">
        <v>31</v>
      </c>
      <c r="I4749">
        <v>10011</v>
      </c>
      <c r="J4749" t="s">
        <v>22</v>
      </c>
      <c r="K4749" t="s">
        <v>32</v>
      </c>
      <c r="L4749" t="s">
        <v>45</v>
      </c>
      <c r="M4749" t="s">
        <v>46</v>
      </c>
      <c r="N4749" s="5">
        <v>6.98</v>
      </c>
      <c r="O4749" s="7">
        <v>2</v>
      </c>
      <c r="P4749" s="5">
        <v>4.9800000000000004</v>
      </c>
      <c r="Q4749" s="5">
        <v>2</v>
      </c>
      <c r="R4749" s="22">
        <f>Tabla1[[#This Row],[Fecha de Envío]]-Tabla1[[#This Row],[Fecha de Orden]]</f>
        <v>14</v>
      </c>
      <c r="S4749" s="24">
        <f>YEAR(Tabla1[[#This Row],[Fecha de Orden]])</f>
        <v>2023</v>
      </c>
      <c r="T4749" t="str">
        <f>VLOOKUP(Tabla1[[#This Row],[Nombre del Producto]],Tabla2[[Nombre Producto]:[Costo Unitario]],2,FALSE)</f>
        <v>Lot's O' Nuts</v>
      </c>
      <c r="U4749" t="str">
        <f>VLOOKUP(Tabla1[[#This Row],[Fábrica]],Tabla3[],4,FALSE)</f>
        <v>Arizona</v>
      </c>
    </row>
    <row r="4750" spans="1:21" x14ac:dyDescent="0.25">
      <c r="A4750" t="s">
        <v>7930</v>
      </c>
      <c r="B4750" s="3">
        <v>45179</v>
      </c>
      <c r="C4750" s="3">
        <v>45194</v>
      </c>
      <c r="D4750" t="s">
        <v>18</v>
      </c>
      <c r="E4750">
        <v>112277</v>
      </c>
      <c r="F4750" t="s">
        <v>19</v>
      </c>
      <c r="G4750" t="s">
        <v>658</v>
      </c>
      <c r="H4750" t="s">
        <v>255</v>
      </c>
      <c r="I4750">
        <v>33311</v>
      </c>
      <c r="J4750" t="s">
        <v>22</v>
      </c>
      <c r="K4750" t="s">
        <v>66</v>
      </c>
      <c r="L4750" t="s">
        <v>45</v>
      </c>
      <c r="M4750" t="s">
        <v>46</v>
      </c>
      <c r="N4750" s="5">
        <v>24.43</v>
      </c>
      <c r="O4750" s="7">
        <v>7</v>
      </c>
      <c r="P4750" s="5">
        <v>17.43</v>
      </c>
      <c r="Q4750" s="5">
        <v>7</v>
      </c>
      <c r="R4750" s="22">
        <f>Tabla1[[#This Row],[Fecha de Envío]]-Tabla1[[#This Row],[Fecha de Orden]]</f>
        <v>15</v>
      </c>
      <c r="S4750" s="24">
        <f>YEAR(Tabla1[[#This Row],[Fecha de Orden]])</f>
        <v>2023</v>
      </c>
      <c r="T4750" t="str">
        <f>VLOOKUP(Tabla1[[#This Row],[Nombre del Producto]],Tabla2[[Nombre Producto]:[Costo Unitario]],2,FALSE)</f>
        <v>Lot's O' Nuts</v>
      </c>
      <c r="U4750" t="str">
        <f>VLOOKUP(Tabla1[[#This Row],[Fábrica]],Tabla3[],4,FALSE)</f>
        <v>Arizona</v>
      </c>
    </row>
    <row r="4751" spans="1:21" x14ac:dyDescent="0.25">
      <c r="A4751" t="s">
        <v>772</v>
      </c>
      <c r="B4751" s="3">
        <v>45180</v>
      </c>
      <c r="C4751" s="3">
        <v>45195</v>
      </c>
      <c r="D4751" t="s">
        <v>18</v>
      </c>
      <c r="E4751">
        <v>150007</v>
      </c>
      <c r="F4751" t="s">
        <v>19</v>
      </c>
      <c r="G4751" t="s">
        <v>239</v>
      </c>
      <c r="H4751" t="s">
        <v>173</v>
      </c>
      <c r="I4751">
        <v>60653</v>
      </c>
      <c r="J4751" t="s">
        <v>22</v>
      </c>
      <c r="K4751" t="s">
        <v>43</v>
      </c>
      <c r="L4751" t="s">
        <v>24</v>
      </c>
      <c r="M4751" t="s">
        <v>25</v>
      </c>
      <c r="N4751" s="5">
        <v>11.25</v>
      </c>
      <c r="O4751" s="7">
        <v>3</v>
      </c>
      <c r="P4751" s="5">
        <v>7.35</v>
      </c>
      <c r="Q4751" s="5">
        <v>3.9</v>
      </c>
      <c r="R4751" s="22">
        <f>Tabla1[[#This Row],[Fecha de Envío]]-Tabla1[[#This Row],[Fecha de Orden]]</f>
        <v>15</v>
      </c>
      <c r="S4751" s="24">
        <f>YEAR(Tabla1[[#This Row],[Fecha de Orden]])</f>
        <v>2023</v>
      </c>
      <c r="T4751" t="str">
        <f>VLOOKUP(Tabla1[[#This Row],[Nombre del Producto]],Tabla2[[Nombre Producto]:[Costo Unitario]],2,FALSE)</f>
        <v>Wicked Choccy's</v>
      </c>
      <c r="U4751" t="str">
        <f>VLOOKUP(Tabla1[[#This Row],[Fábrica]],Tabla3[],4,FALSE)</f>
        <v>Georgia</v>
      </c>
    </row>
    <row r="4752" spans="1:21" x14ac:dyDescent="0.25">
      <c r="A4752" t="s">
        <v>773</v>
      </c>
      <c r="B4752" s="3">
        <v>45180</v>
      </c>
      <c r="C4752" s="3">
        <v>45195</v>
      </c>
      <c r="D4752" t="s">
        <v>18</v>
      </c>
      <c r="E4752">
        <v>150007</v>
      </c>
      <c r="F4752" t="s">
        <v>19</v>
      </c>
      <c r="G4752" t="s">
        <v>239</v>
      </c>
      <c r="H4752" t="s">
        <v>173</v>
      </c>
      <c r="I4752">
        <v>60653</v>
      </c>
      <c r="J4752" t="s">
        <v>22</v>
      </c>
      <c r="K4752" t="s">
        <v>43</v>
      </c>
      <c r="L4752" t="s">
        <v>27</v>
      </c>
      <c r="M4752" t="s">
        <v>28</v>
      </c>
      <c r="N4752" s="5">
        <v>7.2</v>
      </c>
      <c r="O4752" s="7">
        <v>2</v>
      </c>
      <c r="P4752" s="5">
        <v>5</v>
      </c>
      <c r="Q4752" s="5">
        <v>2.2000000000000002</v>
      </c>
      <c r="R4752" s="22">
        <f>Tabla1[[#This Row],[Fecha de Envío]]-Tabla1[[#This Row],[Fecha de Orden]]</f>
        <v>15</v>
      </c>
      <c r="S4752" s="24">
        <f>YEAR(Tabla1[[#This Row],[Fecha de Orden]])</f>
        <v>2023</v>
      </c>
      <c r="T4752" t="str">
        <f>VLOOKUP(Tabla1[[#This Row],[Nombre del Producto]],Tabla2[[Nombre Producto]:[Costo Unitario]],2,FALSE)</f>
        <v>Lot's O' Nuts</v>
      </c>
      <c r="U4752" t="str">
        <f>VLOOKUP(Tabla1[[#This Row],[Fábrica]],Tabla3[],4,FALSE)</f>
        <v>Arizona</v>
      </c>
    </row>
    <row r="4753" spans="1:21" x14ac:dyDescent="0.25">
      <c r="A4753" t="s">
        <v>3141</v>
      </c>
      <c r="B4753" s="3">
        <v>45180</v>
      </c>
      <c r="C4753" s="3">
        <v>45196</v>
      </c>
      <c r="D4753" t="s">
        <v>18</v>
      </c>
      <c r="E4753">
        <v>116561</v>
      </c>
      <c r="F4753" t="s">
        <v>19</v>
      </c>
      <c r="G4753" t="s">
        <v>2241</v>
      </c>
      <c r="H4753" t="s">
        <v>21</v>
      </c>
      <c r="I4753">
        <v>95123</v>
      </c>
      <c r="J4753" t="s">
        <v>22</v>
      </c>
      <c r="K4753" t="s">
        <v>23</v>
      </c>
      <c r="L4753" t="s">
        <v>45</v>
      </c>
      <c r="M4753" t="s">
        <v>46</v>
      </c>
      <c r="N4753" s="5">
        <v>6.98</v>
      </c>
      <c r="O4753" s="7">
        <v>2</v>
      </c>
      <c r="P4753" s="5">
        <v>4.9800000000000004</v>
      </c>
      <c r="Q4753" s="5">
        <v>2</v>
      </c>
      <c r="R4753" s="22">
        <f>Tabla1[[#This Row],[Fecha de Envío]]-Tabla1[[#This Row],[Fecha de Orden]]</f>
        <v>16</v>
      </c>
      <c r="S4753" s="24">
        <f>YEAR(Tabla1[[#This Row],[Fecha de Orden]])</f>
        <v>2023</v>
      </c>
      <c r="T4753" t="str">
        <f>VLOOKUP(Tabla1[[#This Row],[Nombre del Producto]],Tabla2[[Nombre Producto]:[Costo Unitario]],2,FALSE)</f>
        <v>Lot's O' Nuts</v>
      </c>
      <c r="U4753" t="str">
        <f>VLOOKUP(Tabla1[[#This Row],[Fábrica]],Tabla3[],4,FALSE)</f>
        <v>Arizona</v>
      </c>
    </row>
    <row r="4754" spans="1:21" x14ac:dyDescent="0.25">
      <c r="A4754" t="s">
        <v>3642</v>
      </c>
      <c r="B4754" s="3">
        <v>45180</v>
      </c>
      <c r="C4754" s="3">
        <v>45192</v>
      </c>
      <c r="D4754" t="s">
        <v>71</v>
      </c>
      <c r="E4754">
        <v>121223</v>
      </c>
      <c r="F4754" t="s">
        <v>19</v>
      </c>
      <c r="G4754" t="s">
        <v>144</v>
      </c>
      <c r="H4754" t="s">
        <v>101</v>
      </c>
      <c r="I4754">
        <v>19143</v>
      </c>
      <c r="J4754" t="s">
        <v>22</v>
      </c>
      <c r="K4754" t="s">
        <v>32</v>
      </c>
      <c r="L4754" t="s">
        <v>45</v>
      </c>
      <c r="M4754" t="s">
        <v>46</v>
      </c>
      <c r="N4754" s="5">
        <v>6.98</v>
      </c>
      <c r="O4754" s="7">
        <v>2</v>
      </c>
      <c r="P4754" s="5">
        <v>4.9800000000000004</v>
      </c>
      <c r="Q4754" s="5">
        <v>2</v>
      </c>
      <c r="R4754" s="22">
        <f>Tabla1[[#This Row],[Fecha de Envío]]-Tabla1[[#This Row],[Fecha de Orden]]</f>
        <v>12</v>
      </c>
      <c r="S4754" s="24">
        <f>YEAR(Tabla1[[#This Row],[Fecha de Orden]])</f>
        <v>2023</v>
      </c>
      <c r="T4754" t="str">
        <f>VLOOKUP(Tabla1[[#This Row],[Nombre del Producto]],Tabla2[[Nombre Producto]:[Costo Unitario]],2,FALSE)</f>
        <v>Lot's O' Nuts</v>
      </c>
      <c r="U4754" t="str">
        <f>VLOOKUP(Tabla1[[#This Row],[Fábrica]],Tabla3[],4,FALSE)</f>
        <v>Arizona</v>
      </c>
    </row>
    <row r="4755" spans="1:21" x14ac:dyDescent="0.25">
      <c r="A4755" t="s">
        <v>3643</v>
      </c>
      <c r="B4755" s="3">
        <v>45180</v>
      </c>
      <c r="C4755" s="3">
        <v>45192</v>
      </c>
      <c r="D4755" t="s">
        <v>71</v>
      </c>
      <c r="E4755">
        <v>121223</v>
      </c>
      <c r="F4755" t="s">
        <v>19</v>
      </c>
      <c r="G4755" t="s">
        <v>144</v>
      </c>
      <c r="H4755" t="s">
        <v>101</v>
      </c>
      <c r="I4755">
        <v>19143</v>
      </c>
      <c r="J4755" t="s">
        <v>22</v>
      </c>
      <c r="K4755" t="s">
        <v>32</v>
      </c>
      <c r="L4755" t="s">
        <v>27</v>
      </c>
      <c r="M4755" t="s">
        <v>28</v>
      </c>
      <c r="N4755" s="5">
        <v>32.4</v>
      </c>
      <c r="O4755" s="7">
        <v>9</v>
      </c>
      <c r="P4755" s="5">
        <v>22.5</v>
      </c>
      <c r="Q4755" s="5">
        <v>9.9</v>
      </c>
      <c r="R4755" s="22">
        <f>Tabla1[[#This Row],[Fecha de Envío]]-Tabla1[[#This Row],[Fecha de Orden]]</f>
        <v>12</v>
      </c>
      <c r="S4755" s="24">
        <f>YEAR(Tabla1[[#This Row],[Fecha de Orden]])</f>
        <v>2023</v>
      </c>
      <c r="T4755" t="str">
        <f>VLOOKUP(Tabla1[[#This Row],[Nombre del Producto]],Tabla2[[Nombre Producto]:[Costo Unitario]],2,FALSE)</f>
        <v>Lot's O' Nuts</v>
      </c>
      <c r="U4755" t="str">
        <f>VLOOKUP(Tabla1[[#This Row],[Fábrica]],Tabla3[],4,FALSE)</f>
        <v>Arizona</v>
      </c>
    </row>
    <row r="4756" spans="1:21" x14ac:dyDescent="0.25">
      <c r="A4756" t="s">
        <v>4416</v>
      </c>
      <c r="B4756" s="3">
        <v>45180</v>
      </c>
      <c r="C4756" s="3">
        <v>45195</v>
      </c>
      <c r="D4756" t="s">
        <v>18</v>
      </c>
      <c r="E4756">
        <v>102162</v>
      </c>
      <c r="F4756" t="s">
        <v>19</v>
      </c>
      <c r="G4756" t="s">
        <v>979</v>
      </c>
      <c r="H4756" t="s">
        <v>133</v>
      </c>
      <c r="I4756">
        <v>23602</v>
      </c>
      <c r="J4756" t="s">
        <v>22</v>
      </c>
      <c r="K4756" t="s">
        <v>66</v>
      </c>
      <c r="L4756" t="s">
        <v>45</v>
      </c>
      <c r="M4756" t="s">
        <v>46</v>
      </c>
      <c r="N4756" s="5">
        <v>3.49</v>
      </c>
      <c r="O4756" s="7">
        <v>1</v>
      </c>
      <c r="P4756" s="5">
        <v>2.4900000000000002</v>
      </c>
      <c r="Q4756" s="5">
        <v>1</v>
      </c>
      <c r="R4756" s="22">
        <f>Tabla1[[#This Row],[Fecha de Envío]]-Tabla1[[#This Row],[Fecha de Orden]]</f>
        <v>15</v>
      </c>
      <c r="S4756" s="24">
        <f>YEAR(Tabla1[[#This Row],[Fecha de Orden]])</f>
        <v>2023</v>
      </c>
      <c r="T4756" t="str">
        <f>VLOOKUP(Tabla1[[#This Row],[Nombre del Producto]],Tabla2[[Nombre Producto]:[Costo Unitario]],2,FALSE)</f>
        <v>Lot's O' Nuts</v>
      </c>
      <c r="U4756" t="str">
        <f>VLOOKUP(Tabla1[[#This Row],[Fábrica]],Tabla3[],4,FALSE)</f>
        <v>Arizona</v>
      </c>
    </row>
    <row r="4757" spans="1:21" x14ac:dyDescent="0.25">
      <c r="A4757" t="s">
        <v>4417</v>
      </c>
      <c r="B4757" s="3">
        <v>45180</v>
      </c>
      <c r="C4757" s="3">
        <v>45195</v>
      </c>
      <c r="D4757" t="s">
        <v>18</v>
      </c>
      <c r="E4757">
        <v>102162</v>
      </c>
      <c r="F4757" t="s">
        <v>19</v>
      </c>
      <c r="G4757" t="s">
        <v>979</v>
      </c>
      <c r="H4757" t="s">
        <v>133</v>
      </c>
      <c r="I4757">
        <v>23602</v>
      </c>
      <c r="J4757" t="s">
        <v>22</v>
      </c>
      <c r="K4757" t="s">
        <v>66</v>
      </c>
      <c r="L4757" t="s">
        <v>33</v>
      </c>
      <c r="M4757" t="s">
        <v>34</v>
      </c>
      <c r="N4757" s="5">
        <v>28.8</v>
      </c>
      <c r="O4757" s="7">
        <v>8</v>
      </c>
      <c r="P4757" s="5">
        <v>19.2</v>
      </c>
      <c r="Q4757" s="5">
        <v>9.6</v>
      </c>
      <c r="R4757" s="22">
        <f>Tabla1[[#This Row],[Fecha de Envío]]-Tabla1[[#This Row],[Fecha de Orden]]</f>
        <v>15</v>
      </c>
      <c r="S4757" s="24">
        <f>YEAR(Tabla1[[#This Row],[Fecha de Orden]])</f>
        <v>2023</v>
      </c>
      <c r="T4757" t="str">
        <f>VLOOKUP(Tabla1[[#This Row],[Nombre del Producto]],Tabla2[[Nombre Producto]:[Costo Unitario]],2,FALSE)</f>
        <v>Lot's O' Nuts</v>
      </c>
      <c r="U4757" t="str">
        <f>VLOOKUP(Tabla1[[#This Row],[Fábrica]],Tabla3[],4,FALSE)</f>
        <v>Arizona</v>
      </c>
    </row>
    <row r="4758" spans="1:21" x14ac:dyDescent="0.25">
      <c r="A4758" t="s">
        <v>5030</v>
      </c>
      <c r="B4758" s="3">
        <v>45180</v>
      </c>
      <c r="C4758" s="3">
        <v>45196</v>
      </c>
      <c r="D4758" t="s">
        <v>18</v>
      </c>
      <c r="E4758">
        <v>145625</v>
      </c>
      <c r="F4758" t="s">
        <v>19</v>
      </c>
      <c r="G4758" t="s">
        <v>120</v>
      </c>
      <c r="H4758" t="s">
        <v>21</v>
      </c>
      <c r="I4758">
        <v>92037</v>
      </c>
      <c r="J4758" t="s">
        <v>22</v>
      </c>
      <c r="K4758" t="s">
        <v>23</v>
      </c>
      <c r="L4758" t="s">
        <v>45</v>
      </c>
      <c r="M4758" t="s">
        <v>46</v>
      </c>
      <c r="N4758" s="5">
        <v>3.49</v>
      </c>
      <c r="O4758" s="7">
        <v>1</v>
      </c>
      <c r="P4758" s="5">
        <v>2.4900000000000002</v>
      </c>
      <c r="Q4758" s="5">
        <v>1</v>
      </c>
      <c r="R4758" s="22">
        <f>Tabla1[[#This Row],[Fecha de Envío]]-Tabla1[[#This Row],[Fecha de Orden]]</f>
        <v>16</v>
      </c>
      <c r="S4758" s="24">
        <f>YEAR(Tabla1[[#This Row],[Fecha de Orden]])</f>
        <v>2023</v>
      </c>
      <c r="T4758" t="str">
        <f>VLOOKUP(Tabla1[[#This Row],[Nombre del Producto]],Tabla2[[Nombre Producto]:[Costo Unitario]],2,FALSE)</f>
        <v>Lot's O' Nuts</v>
      </c>
      <c r="U4758" t="str">
        <f>VLOOKUP(Tabla1[[#This Row],[Fábrica]],Tabla3[],4,FALSE)</f>
        <v>Arizona</v>
      </c>
    </row>
    <row r="4759" spans="1:21" x14ac:dyDescent="0.25">
      <c r="A4759" t="s">
        <v>5031</v>
      </c>
      <c r="B4759" s="3">
        <v>45180</v>
      </c>
      <c r="C4759" s="3">
        <v>45196</v>
      </c>
      <c r="D4759" t="s">
        <v>18</v>
      </c>
      <c r="E4759">
        <v>145625</v>
      </c>
      <c r="F4759" t="s">
        <v>19</v>
      </c>
      <c r="G4759" t="s">
        <v>120</v>
      </c>
      <c r="H4759" t="s">
        <v>21</v>
      </c>
      <c r="I4759">
        <v>92037</v>
      </c>
      <c r="J4759" t="s">
        <v>22</v>
      </c>
      <c r="K4759" t="s">
        <v>23</v>
      </c>
      <c r="L4759" t="s">
        <v>33</v>
      </c>
      <c r="M4759" t="s">
        <v>34</v>
      </c>
      <c r="N4759" s="5">
        <v>46.8</v>
      </c>
      <c r="O4759" s="7">
        <v>13</v>
      </c>
      <c r="P4759" s="5">
        <v>31.2</v>
      </c>
      <c r="Q4759" s="5">
        <v>15.6</v>
      </c>
      <c r="R4759" s="22">
        <f>Tabla1[[#This Row],[Fecha de Envío]]-Tabla1[[#This Row],[Fecha de Orden]]</f>
        <v>16</v>
      </c>
      <c r="S4759" s="24">
        <f>YEAR(Tabla1[[#This Row],[Fecha de Orden]])</f>
        <v>2023</v>
      </c>
      <c r="T4759" t="str">
        <f>VLOOKUP(Tabla1[[#This Row],[Nombre del Producto]],Tabla2[[Nombre Producto]:[Costo Unitario]],2,FALSE)</f>
        <v>Lot's O' Nuts</v>
      </c>
      <c r="U4759" t="str">
        <f>VLOOKUP(Tabla1[[#This Row],[Fábrica]],Tabla3[],4,FALSE)</f>
        <v>Arizona</v>
      </c>
    </row>
    <row r="4760" spans="1:21" x14ac:dyDescent="0.25">
      <c r="A4760" t="s">
        <v>5478</v>
      </c>
      <c r="B4760" s="3">
        <v>45180</v>
      </c>
      <c r="C4760" s="3">
        <v>45192</v>
      </c>
      <c r="D4760" t="s">
        <v>39</v>
      </c>
      <c r="E4760">
        <v>143476</v>
      </c>
      <c r="F4760" t="s">
        <v>19</v>
      </c>
      <c r="G4760" t="s">
        <v>165</v>
      </c>
      <c r="H4760" t="s">
        <v>69</v>
      </c>
      <c r="I4760">
        <v>85023</v>
      </c>
      <c r="J4760" t="s">
        <v>22</v>
      </c>
      <c r="K4760" t="s">
        <v>23</v>
      </c>
      <c r="L4760" t="s">
        <v>27</v>
      </c>
      <c r="M4760" t="s">
        <v>28</v>
      </c>
      <c r="N4760" s="5">
        <v>7.2</v>
      </c>
      <c r="O4760" s="7">
        <v>2</v>
      </c>
      <c r="P4760" s="5">
        <v>5</v>
      </c>
      <c r="Q4760" s="5">
        <v>2.2000000000000002</v>
      </c>
      <c r="R4760" s="22">
        <f>Tabla1[[#This Row],[Fecha de Envío]]-Tabla1[[#This Row],[Fecha de Orden]]</f>
        <v>12</v>
      </c>
      <c r="S4760" s="24">
        <f>YEAR(Tabla1[[#This Row],[Fecha de Orden]])</f>
        <v>2023</v>
      </c>
      <c r="T4760" t="str">
        <f>VLOOKUP(Tabla1[[#This Row],[Nombre del Producto]],Tabla2[[Nombre Producto]:[Costo Unitario]],2,FALSE)</f>
        <v>Lot's O' Nuts</v>
      </c>
      <c r="U4760" t="str">
        <f>VLOOKUP(Tabla1[[#This Row],[Fábrica]],Tabla3[],4,FALSE)</f>
        <v>Arizona</v>
      </c>
    </row>
    <row r="4761" spans="1:21" x14ac:dyDescent="0.25">
      <c r="A4761" t="s">
        <v>5479</v>
      </c>
      <c r="B4761" s="3">
        <v>45180</v>
      </c>
      <c r="C4761" s="3">
        <v>45192</v>
      </c>
      <c r="D4761" t="s">
        <v>39</v>
      </c>
      <c r="E4761">
        <v>143476</v>
      </c>
      <c r="F4761" t="s">
        <v>19</v>
      </c>
      <c r="G4761" t="s">
        <v>165</v>
      </c>
      <c r="H4761" t="s">
        <v>69</v>
      </c>
      <c r="I4761">
        <v>85023</v>
      </c>
      <c r="J4761" t="s">
        <v>22</v>
      </c>
      <c r="K4761" t="s">
        <v>23</v>
      </c>
      <c r="L4761" t="s">
        <v>24</v>
      </c>
      <c r="M4761" t="s">
        <v>25</v>
      </c>
      <c r="N4761" s="5">
        <v>15</v>
      </c>
      <c r="O4761" s="7">
        <v>4</v>
      </c>
      <c r="P4761" s="5">
        <v>9.8000000000000007</v>
      </c>
      <c r="Q4761" s="5">
        <v>5.2</v>
      </c>
      <c r="R4761" s="22">
        <f>Tabla1[[#This Row],[Fecha de Envío]]-Tabla1[[#This Row],[Fecha de Orden]]</f>
        <v>12</v>
      </c>
      <c r="S4761" s="24">
        <f>YEAR(Tabla1[[#This Row],[Fecha de Orden]])</f>
        <v>2023</v>
      </c>
      <c r="T4761" t="str">
        <f>VLOOKUP(Tabla1[[#This Row],[Nombre del Producto]],Tabla2[[Nombre Producto]:[Costo Unitario]],2,FALSE)</f>
        <v>Wicked Choccy's</v>
      </c>
      <c r="U4761" t="str">
        <f>VLOOKUP(Tabla1[[#This Row],[Fábrica]],Tabla3[],4,FALSE)</f>
        <v>Georgia</v>
      </c>
    </row>
    <row r="4762" spans="1:21" x14ac:dyDescent="0.25">
      <c r="A4762" t="s">
        <v>6858</v>
      </c>
      <c r="B4762" s="3">
        <v>45180</v>
      </c>
      <c r="C4762" s="3">
        <v>45196</v>
      </c>
      <c r="D4762" t="s">
        <v>18</v>
      </c>
      <c r="E4762">
        <v>164154</v>
      </c>
      <c r="F4762" t="s">
        <v>19</v>
      </c>
      <c r="G4762" t="s">
        <v>209</v>
      </c>
      <c r="H4762" t="s">
        <v>210</v>
      </c>
      <c r="I4762">
        <v>43615</v>
      </c>
      <c r="J4762" t="s">
        <v>22</v>
      </c>
      <c r="K4762" t="s">
        <v>32</v>
      </c>
      <c r="L4762" t="s">
        <v>45</v>
      </c>
      <c r="M4762" t="s">
        <v>46</v>
      </c>
      <c r="N4762" s="5">
        <v>10.47</v>
      </c>
      <c r="O4762" s="7">
        <v>3</v>
      </c>
      <c r="P4762" s="5">
        <v>7.47</v>
      </c>
      <c r="Q4762" s="5">
        <v>3</v>
      </c>
      <c r="R4762" s="22">
        <f>Tabla1[[#This Row],[Fecha de Envío]]-Tabla1[[#This Row],[Fecha de Orden]]</f>
        <v>16</v>
      </c>
      <c r="S4762" s="24">
        <f>YEAR(Tabla1[[#This Row],[Fecha de Orden]])</f>
        <v>2023</v>
      </c>
      <c r="T4762" t="str">
        <f>VLOOKUP(Tabla1[[#This Row],[Nombre del Producto]],Tabla2[[Nombre Producto]:[Costo Unitario]],2,FALSE)</f>
        <v>Lot's O' Nuts</v>
      </c>
      <c r="U4762" t="str">
        <f>VLOOKUP(Tabla1[[#This Row],[Fábrica]],Tabla3[],4,FALSE)</f>
        <v>Arizona</v>
      </c>
    </row>
    <row r="4763" spans="1:21" x14ac:dyDescent="0.25">
      <c r="A4763" t="s">
        <v>6859</v>
      </c>
      <c r="B4763" s="3">
        <v>45180</v>
      </c>
      <c r="C4763" s="3">
        <v>45196</v>
      </c>
      <c r="D4763" t="s">
        <v>18</v>
      </c>
      <c r="E4763">
        <v>164154</v>
      </c>
      <c r="F4763" t="s">
        <v>19</v>
      </c>
      <c r="G4763" t="s">
        <v>209</v>
      </c>
      <c r="H4763" t="s">
        <v>210</v>
      </c>
      <c r="I4763">
        <v>43615</v>
      </c>
      <c r="J4763" t="s">
        <v>22</v>
      </c>
      <c r="K4763" t="s">
        <v>32</v>
      </c>
      <c r="L4763" t="s">
        <v>36</v>
      </c>
      <c r="M4763" t="s">
        <v>37</v>
      </c>
      <c r="N4763" s="5">
        <v>16.25</v>
      </c>
      <c r="O4763" s="7">
        <v>5</v>
      </c>
      <c r="P4763" s="5">
        <v>10.55</v>
      </c>
      <c r="Q4763" s="5">
        <v>5.7</v>
      </c>
      <c r="R4763" s="22">
        <f>Tabla1[[#This Row],[Fecha de Envío]]-Tabla1[[#This Row],[Fecha de Orden]]</f>
        <v>16</v>
      </c>
      <c r="S4763" s="24">
        <f>YEAR(Tabla1[[#This Row],[Fecha de Orden]])</f>
        <v>2023</v>
      </c>
      <c r="T4763" t="str">
        <f>VLOOKUP(Tabla1[[#This Row],[Nombre del Producto]],Tabla2[[Nombre Producto]:[Costo Unitario]],2,FALSE)</f>
        <v>Wicked Choccy's</v>
      </c>
      <c r="U4763" t="str">
        <f>VLOOKUP(Tabla1[[#This Row],[Fábrica]],Tabla3[],4,FALSE)</f>
        <v>Georgia</v>
      </c>
    </row>
    <row r="4764" spans="1:21" x14ac:dyDescent="0.25">
      <c r="A4764" t="s">
        <v>7396</v>
      </c>
      <c r="B4764" s="3">
        <v>45180</v>
      </c>
      <c r="C4764" s="3">
        <v>45196</v>
      </c>
      <c r="D4764" t="s">
        <v>18</v>
      </c>
      <c r="E4764">
        <v>130225</v>
      </c>
      <c r="F4764" t="s">
        <v>19</v>
      </c>
      <c r="G4764" t="s">
        <v>159</v>
      </c>
      <c r="H4764" t="s">
        <v>42</v>
      </c>
      <c r="I4764">
        <v>77041</v>
      </c>
      <c r="J4764" t="s">
        <v>22</v>
      </c>
      <c r="K4764" t="s">
        <v>43</v>
      </c>
      <c r="L4764" t="s">
        <v>45</v>
      </c>
      <c r="M4764" t="s">
        <v>46</v>
      </c>
      <c r="N4764" s="5">
        <v>6.98</v>
      </c>
      <c r="O4764" s="7">
        <v>2</v>
      </c>
      <c r="P4764" s="5">
        <v>4.9800000000000004</v>
      </c>
      <c r="Q4764" s="5">
        <v>2</v>
      </c>
      <c r="R4764" s="22">
        <f>Tabla1[[#This Row],[Fecha de Envío]]-Tabla1[[#This Row],[Fecha de Orden]]</f>
        <v>16</v>
      </c>
      <c r="S4764" s="24">
        <f>YEAR(Tabla1[[#This Row],[Fecha de Orden]])</f>
        <v>2023</v>
      </c>
      <c r="T4764" t="str">
        <f>VLOOKUP(Tabla1[[#This Row],[Nombre del Producto]],Tabla2[[Nombre Producto]:[Costo Unitario]],2,FALSE)</f>
        <v>Lot's O' Nuts</v>
      </c>
      <c r="U4764" t="str">
        <f>VLOOKUP(Tabla1[[#This Row],[Fábrica]],Tabla3[],4,FALSE)</f>
        <v>Arizona</v>
      </c>
    </row>
    <row r="4765" spans="1:21" x14ac:dyDescent="0.25">
      <c r="A4765" t="s">
        <v>8663</v>
      </c>
      <c r="B4765" s="3">
        <v>45180</v>
      </c>
      <c r="C4765" s="3">
        <v>45193</v>
      </c>
      <c r="D4765" t="s">
        <v>39</v>
      </c>
      <c r="E4765">
        <v>153157</v>
      </c>
      <c r="F4765" t="s">
        <v>19</v>
      </c>
      <c r="G4765" t="s">
        <v>1801</v>
      </c>
      <c r="H4765" t="s">
        <v>1072</v>
      </c>
      <c r="I4765">
        <v>67212</v>
      </c>
      <c r="J4765" t="s">
        <v>22</v>
      </c>
      <c r="K4765" t="s">
        <v>43</v>
      </c>
      <c r="L4765" t="s">
        <v>45</v>
      </c>
      <c r="M4765" t="s">
        <v>46</v>
      </c>
      <c r="N4765" s="5">
        <v>17.45</v>
      </c>
      <c r="O4765" s="7">
        <v>5</v>
      </c>
      <c r="P4765" s="5">
        <v>12.45</v>
      </c>
      <c r="Q4765" s="5">
        <v>5</v>
      </c>
      <c r="R4765" s="22">
        <f>Tabla1[[#This Row],[Fecha de Envío]]-Tabla1[[#This Row],[Fecha de Orden]]</f>
        <v>13</v>
      </c>
      <c r="S4765" s="24">
        <f>YEAR(Tabla1[[#This Row],[Fecha de Orden]])</f>
        <v>2023</v>
      </c>
      <c r="T4765" t="str">
        <f>VLOOKUP(Tabla1[[#This Row],[Nombre del Producto]],Tabla2[[Nombre Producto]:[Costo Unitario]],2,FALSE)</f>
        <v>Lot's O' Nuts</v>
      </c>
      <c r="U4765" t="str">
        <f>VLOOKUP(Tabla1[[#This Row],[Fábrica]],Tabla3[],4,FALSE)</f>
        <v>Arizona</v>
      </c>
    </row>
    <row r="4766" spans="1:21" x14ac:dyDescent="0.25">
      <c r="A4766" t="s">
        <v>596</v>
      </c>
      <c r="B4766" s="3">
        <v>45181</v>
      </c>
      <c r="C4766" s="3">
        <v>45196</v>
      </c>
      <c r="D4766" t="s">
        <v>18</v>
      </c>
      <c r="E4766">
        <v>123946</v>
      </c>
      <c r="F4766" t="s">
        <v>19</v>
      </c>
      <c r="G4766" t="s">
        <v>86</v>
      </c>
      <c r="H4766" t="s">
        <v>133</v>
      </c>
      <c r="I4766">
        <v>22153</v>
      </c>
      <c r="J4766" t="s">
        <v>22</v>
      </c>
      <c r="K4766" t="s">
        <v>66</v>
      </c>
      <c r="L4766" t="s">
        <v>33</v>
      </c>
      <c r="M4766" t="s">
        <v>34</v>
      </c>
      <c r="N4766" s="5">
        <v>14.4</v>
      </c>
      <c r="O4766" s="7">
        <v>4</v>
      </c>
      <c r="P4766" s="5">
        <v>9.6</v>
      </c>
      <c r="Q4766" s="5">
        <v>4.8</v>
      </c>
      <c r="R4766" s="22">
        <f>Tabla1[[#This Row],[Fecha de Envío]]-Tabla1[[#This Row],[Fecha de Orden]]</f>
        <v>15</v>
      </c>
      <c r="S4766" s="24">
        <f>YEAR(Tabla1[[#This Row],[Fecha de Orden]])</f>
        <v>2023</v>
      </c>
      <c r="T4766" t="str">
        <f>VLOOKUP(Tabla1[[#This Row],[Nombre del Producto]],Tabla2[[Nombre Producto]:[Costo Unitario]],2,FALSE)</f>
        <v>Lot's O' Nuts</v>
      </c>
      <c r="U4766" t="str">
        <f>VLOOKUP(Tabla1[[#This Row],[Fábrica]],Tabla3[],4,FALSE)</f>
        <v>Arizona</v>
      </c>
    </row>
    <row r="4767" spans="1:21" x14ac:dyDescent="0.25">
      <c r="A4767" t="s">
        <v>597</v>
      </c>
      <c r="B4767" s="3">
        <v>45181</v>
      </c>
      <c r="C4767" s="3">
        <v>45196</v>
      </c>
      <c r="D4767" t="s">
        <v>18</v>
      </c>
      <c r="E4767">
        <v>123946</v>
      </c>
      <c r="F4767" t="s">
        <v>19</v>
      </c>
      <c r="G4767" t="s">
        <v>86</v>
      </c>
      <c r="H4767" t="s">
        <v>133</v>
      </c>
      <c r="I4767">
        <v>22153</v>
      </c>
      <c r="J4767" t="s">
        <v>22</v>
      </c>
      <c r="K4767" t="s">
        <v>66</v>
      </c>
      <c r="L4767" t="s">
        <v>24</v>
      </c>
      <c r="M4767" t="s">
        <v>25</v>
      </c>
      <c r="N4767" s="5">
        <v>11.25</v>
      </c>
      <c r="O4767" s="7">
        <v>3</v>
      </c>
      <c r="P4767" s="5">
        <v>7.35</v>
      </c>
      <c r="Q4767" s="5">
        <v>3.9</v>
      </c>
      <c r="R4767" s="22">
        <f>Tabla1[[#This Row],[Fecha de Envío]]-Tabla1[[#This Row],[Fecha de Orden]]</f>
        <v>15</v>
      </c>
      <c r="S4767" s="24">
        <f>YEAR(Tabla1[[#This Row],[Fecha de Orden]])</f>
        <v>2023</v>
      </c>
      <c r="T4767" t="str">
        <f>VLOOKUP(Tabla1[[#This Row],[Nombre del Producto]],Tabla2[[Nombre Producto]:[Costo Unitario]],2,FALSE)</f>
        <v>Wicked Choccy's</v>
      </c>
      <c r="U4767" t="str">
        <f>VLOOKUP(Tabla1[[#This Row],[Fábrica]],Tabla3[],4,FALSE)</f>
        <v>Georgia</v>
      </c>
    </row>
    <row r="4768" spans="1:21" x14ac:dyDescent="0.25">
      <c r="A4768" t="s">
        <v>598</v>
      </c>
      <c r="B4768" s="3">
        <v>45181</v>
      </c>
      <c r="C4768" s="3">
        <v>45196</v>
      </c>
      <c r="D4768" t="s">
        <v>18</v>
      </c>
      <c r="E4768">
        <v>123946</v>
      </c>
      <c r="F4768" t="s">
        <v>19</v>
      </c>
      <c r="G4768" t="s">
        <v>86</v>
      </c>
      <c r="H4768" t="s">
        <v>133</v>
      </c>
      <c r="I4768">
        <v>22153</v>
      </c>
      <c r="J4768" t="s">
        <v>22</v>
      </c>
      <c r="K4768" t="s">
        <v>66</v>
      </c>
      <c r="L4768" t="s">
        <v>36</v>
      </c>
      <c r="M4768" t="s">
        <v>37</v>
      </c>
      <c r="N4768" s="5">
        <v>16.25</v>
      </c>
      <c r="O4768" s="7">
        <v>5</v>
      </c>
      <c r="P4768" s="5">
        <v>10.55</v>
      </c>
      <c r="Q4768" s="5">
        <v>5.7</v>
      </c>
      <c r="R4768" s="22">
        <f>Tabla1[[#This Row],[Fecha de Envío]]-Tabla1[[#This Row],[Fecha de Orden]]</f>
        <v>15</v>
      </c>
      <c r="S4768" s="24">
        <f>YEAR(Tabla1[[#This Row],[Fecha de Orden]])</f>
        <v>2023</v>
      </c>
      <c r="T4768" t="str">
        <f>VLOOKUP(Tabla1[[#This Row],[Nombre del Producto]],Tabla2[[Nombre Producto]:[Costo Unitario]],2,FALSE)</f>
        <v>Wicked Choccy's</v>
      </c>
      <c r="U4768" t="str">
        <f>VLOOKUP(Tabla1[[#This Row],[Fábrica]],Tabla3[],4,FALSE)</f>
        <v>Georgia</v>
      </c>
    </row>
    <row r="4769" spans="1:21" x14ac:dyDescent="0.25">
      <c r="A4769" t="s">
        <v>1368</v>
      </c>
      <c r="B4769" s="3">
        <v>45181</v>
      </c>
      <c r="C4769" s="3">
        <v>45193</v>
      </c>
      <c r="D4769" t="s">
        <v>71</v>
      </c>
      <c r="E4769">
        <v>142902</v>
      </c>
      <c r="F4769" t="s">
        <v>19</v>
      </c>
      <c r="G4769" t="s">
        <v>1369</v>
      </c>
      <c r="H4769" t="s">
        <v>203</v>
      </c>
      <c r="I4769">
        <v>80004</v>
      </c>
      <c r="J4769" t="s">
        <v>22</v>
      </c>
      <c r="K4769" t="s">
        <v>23</v>
      </c>
      <c r="L4769" t="s">
        <v>45</v>
      </c>
      <c r="M4769" t="s">
        <v>46</v>
      </c>
      <c r="N4769" s="5">
        <v>6.98</v>
      </c>
      <c r="O4769" s="7">
        <v>2</v>
      </c>
      <c r="P4769" s="5">
        <v>4.9800000000000004</v>
      </c>
      <c r="Q4769" s="5">
        <v>2</v>
      </c>
      <c r="R4769" s="22">
        <f>Tabla1[[#This Row],[Fecha de Envío]]-Tabla1[[#This Row],[Fecha de Orden]]</f>
        <v>12</v>
      </c>
      <c r="S4769" s="24">
        <f>YEAR(Tabla1[[#This Row],[Fecha de Orden]])</f>
        <v>2023</v>
      </c>
      <c r="T4769" t="str">
        <f>VLOOKUP(Tabla1[[#This Row],[Nombre del Producto]],Tabla2[[Nombre Producto]:[Costo Unitario]],2,FALSE)</f>
        <v>Lot's O' Nuts</v>
      </c>
      <c r="U4769" t="str">
        <f>VLOOKUP(Tabla1[[#This Row],[Fábrica]],Tabla3[],4,FALSE)</f>
        <v>Arizona</v>
      </c>
    </row>
    <row r="4770" spans="1:21" x14ac:dyDescent="0.25">
      <c r="A4770" t="s">
        <v>1370</v>
      </c>
      <c r="B4770" s="3">
        <v>45181</v>
      </c>
      <c r="C4770" s="3">
        <v>45193</v>
      </c>
      <c r="D4770" t="s">
        <v>71</v>
      </c>
      <c r="E4770">
        <v>142902</v>
      </c>
      <c r="F4770" t="s">
        <v>19</v>
      </c>
      <c r="G4770" t="s">
        <v>1369</v>
      </c>
      <c r="H4770" t="s">
        <v>203</v>
      </c>
      <c r="I4770">
        <v>80004</v>
      </c>
      <c r="J4770" t="s">
        <v>22</v>
      </c>
      <c r="K4770" t="s">
        <v>23</v>
      </c>
      <c r="L4770" t="s">
        <v>27</v>
      </c>
      <c r="M4770" t="s">
        <v>28</v>
      </c>
      <c r="N4770" s="5">
        <v>3.6</v>
      </c>
      <c r="O4770" s="7">
        <v>1</v>
      </c>
      <c r="P4770" s="5">
        <v>2.5</v>
      </c>
      <c r="Q4770" s="5">
        <v>1.1000000000000001</v>
      </c>
      <c r="R4770" s="22">
        <f>Tabla1[[#This Row],[Fecha de Envío]]-Tabla1[[#This Row],[Fecha de Orden]]</f>
        <v>12</v>
      </c>
      <c r="S4770" s="24">
        <f>YEAR(Tabla1[[#This Row],[Fecha de Orden]])</f>
        <v>2023</v>
      </c>
      <c r="T4770" t="str">
        <f>VLOOKUP(Tabla1[[#This Row],[Nombre del Producto]],Tabla2[[Nombre Producto]:[Costo Unitario]],2,FALSE)</f>
        <v>Lot's O' Nuts</v>
      </c>
      <c r="U4770" t="str">
        <f>VLOOKUP(Tabla1[[#This Row],[Fábrica]],Tabla3[],4,FALSE)</f>
        <v>Arizona</v>
      </c>
    </row>
    <row r="4771" spans="1:21" x14ac:dyDescent="0.25">
      <c r="A4771" t="s">
        <v>1371</v>
      </c>
      <c r="B4771" s="3">
        <v>45181</v>
      </c>
      <c r="C4771" s="3">
        <v>45193</v>
      </c>
      <c r="D4771" t="s">
        <v>71</v>
      </c>
      <c r="E4771">
        <v>142902</v>
      </c>
      <c r="F4771" t="s">
        <v>19</v>
      </c>
      <c r="G4771" t="s">
        <v>1369</v>
      </c>
      <c r="H4771" t="s">
        <v>203</v>
      </c>
      <c r="I4771">
        <v>80004</v>
      </c>
      <c r="J4771" t="s">
        <v>22</v>
      </c>
      <c r="K4771" t="s">
        <v>23</v>
      </c>
      <c r="L4771" t="s">
        <v>36</v>
      </c>
      <c r="M4771" t="s">
        <v>37</v>
      </c>
      <c r="N4771" s="5">
        <v>13</v>
      </c>
      <c r="O4771" s="7">
        <v>4</v>
      </c>
      <c r="P4771" s="5">
        <v>8.44</v>
      </c>
      <c r="Q4771" s="5">
        <v>4.5599999999999996</v>
      </c>
      <c r="R4771" s="22">
        <f>Tabla1[[#This Row],[Fecha de Envío]]-Tabla1[[#This Row],[Fecha de Orden]]</f>
        <v>12</v>
      </c>
      <c r="S4771" s="24">
        <f>YEAR(Tabla1[[#This Row],[Fecha de Orden]])</f>
        <v>2023</v>
      </c>
      <c r="T4771" t="str">
        <f>VLOOKUP(Tabla1[[#This Row],[Nombre del Producto]],Tabla2[[Nombre Producto]:[Costo Unitario]],2,FALSE)</f>
        <v>Wicked Choccy's</v>
      </c>
      <c r="U4771" t="str">
        <f>VLOOKUP(Tabla1[[#This Row],[Fábrica]],Tabla3[],4,FALSE)</f>
        <v>Georgia</v>
      </c>
    </row>
    <row r="4772" spans="1:21" x14ac:dyDescent="0.25">
      <c r="A4772" t="s">
        <v>5877</v>
      </c>
      <c r="B4772" s="3">
        <v>45181</v>
      </c>
      <c r="C4772" s="3">
        <v>45195</v>
      </c>
      <c r="D4772" t="s">
        <v>18</v>
      </c>
      <c r="E4772">
        <v>113082</v>
      </c>
      <c r="F4772" t="s">
        <v>19</v>
      </c>
      <c r="G4772" t="s">
        <v>2027</v>
      </c>
      <c r="H4772" t="s">
        <v>31</v>
      </c>
      <c r="I4772">
        <v>13501</v>
      </c>
      <c r="J4772" t="s">
        <v>22</v>
      </c>
      <c r="K4772" t="s">
        <v>32</v>
      </c>
      <c r="L4772" t="s">
        <v>36</v>
      </c>
      <c r="M4772" t="s">
        <v>37</v>
      </c>
      <c r="N4772" s="5">
        <v>6.5</v>
      </c>
      <c r="O4772" s="7">
        <v>2</v>
      </c>
      <c r="P4772" s="5">
        <v>4.22</v>
      </c>
      <c r="Q4772" s="5">
        <v>2.2799999999999998</v>
      </c>
      <c r="R4772" s="22">
        <f>Tabla1[[#This Row],[Fecha de Envío]]-Tabla1[[#This Row],[Fecha de Orden]]</f>
        <v>14</v>
      </c>
      <c r="S4772" s="24">
        <f>YEAR(Tabla1[[#This Row],[Fecha de Orden]])</f>
        <v>2023</v>
      </c>
      <c r="T4772" t="str">
        <f>VLOOKUP(Tabla1[[#This Row],[Nombre del Producto]],Tabla2[[Nombre Producto]:[Costo Unitario]],2,FALSE)</f>
        <v>Wicked Choccy's</v>
      </c>
      <c r="U4772" t="str">
        <f>VLOOKUP(Tabla1[[#This Row],[Fábrica]],Tabla3[],4,FALSE)</f>
        <v>Georgia</v>
      </c>
    </row>
    <row r="4773" spans="1:21" x14ac:dyDescent="0.25">
      <c r="A4773" t="s">
        <v>7109</v>
      </c>
      <c r="B4773" s="3">
        <v>45181</v>
      </c>
      <c r="C4773" s="3">
        <v>45192</v>
      </c>
      <c r="D4773" t="s">
        <v>82</v>
      </c>
      <c r="E4773">
        <v>151148</v>
      </c>
      <c r="F4773" t="s">
        <v>19</v>
      </c>
      <c r="G4773" t="s">
        <v>202</v>
      </c>
      <c r="H4773" t="s">
        <v>203</v>
      </c>
      <c r="I4773">
        <v>80027</v>
      </c>
      <c r="J4773" t="s">
        <v>22</v>
      </c>
      <c r="K4773" t="s">
        <v>23</v>
      </c>
      <c r="L4773" t="s">
        <v>36</v>
      </c>
      <c r="M4773" t="s">
        <v>37</v>
      </c>
      <c r="N4773" s="5">
        <v>13</v>
      </c>
      <c r="O4773" s="7">
        <v>4</v>
      </c>
      <c r="P4773" s="5">
        <v>8.44</v>
      </c>
      <c r="Q4773" s="5">
        <v>4.5599999999999996</v>
      </c>
      <c r="R4773" s="22">
        <f>Tabla1[[#This Row],[Fecha de Envío]]-Tabla1[[#This Row],[Fecha de Orden]]</f>
        <v>11</v>
      </c>
      <c r="S4773" s="24">
        <f>YEAR(Tabla1[[#This Row],[Fecha de Orden]])</f>
        <v>2023</v>
      </c>
      <c r="T4773" t="str">
        <f>VLOOKUP(Tabla1[[#This Row],[Nombre del Producto]],Tabla2[[Nombre Producto]:[Costo Unitario]],2,FALSE)</f>
        <v>Wicked Choccy's</v>
      </c>
      <c r="U4773" t="str">
        <f>VLOOKUP(Tabla1[[#This Row],[Fábrica]],Tabla3[],4,FALSE)</f>
        <v>Georgia</v>
      </c>
    </row>
    <row r="4774" spans="1:21" x14ac:dyDescent="0.25">
      <c r="A4774" t="s">
        <v>7110</v>
      </c>
      <c r="B4774" s="3">
        <v>45181</v>
      </c>
      <c r="C4774" s="3">
        <v>45192</v>
      </c>
      <c r="D4774" t="s">
        <v>82</v>
      </c>
      <c r="E4774">
        <v>151148</v>
      </c>
      <c r="F4774" t="s">
        <v>19</v>
      </c>
      <c r="G4774" t="s">
        <v>202</v>
      </c>
      <c r="H4774" t="s">
        <v>203</v>
      </c>
      <c r="I4774">
        <v>80027</v>
      </c>
      <c r="J4774" t="s">
        <v>148</v>
      </c>
      <c r="K4774" t="s">
        <v>23</v>
      </c>
      <c r="L4774" t="s">
        <v>149</v>
      </c>
      <c r="M4774" t="s">
        <v>150</v>
      </c>
      <c r="N4774" s="5">
        <v>3.75</v>
      </c>
      <c r="O4774" s="7">
        <v>3</v>
      </c>
      <c r="P4774" s="5">
        <v>1.95</v>
      </c>
      <c r="Q4774" s="5">
        <v>1.8</v>
      </c>
      <c r="R4774" s="22">
        <f>Tabla1[[#This Row],[Fecha de Envío]]-Tabla1[[#This Row],[Fecha de Orden]]</f>
        <v>11</v>
      </c>
      <c r="S4774" s="24">
        <f>YEAR(Tabla1[[#This Row],[Fecha de Orden]])</f>
        <v>2023</v>
      </c>
      <c r="T4774" t="str">
        <f>VLOOKUP(Tabla1[[#This Row],[Nombre del Producto]],Tabla2[[Nombre Producto]:[Costo Unitario]],2,FALSE)</f>
        <v>Secret Factory</v>
      </c>
      <c r="U4774" t="str">
        <f>VLOOKUP(Tabla1[[#This Row],[Fábrica]],Tabla3[],4,FALSE)</f>
        <v>Illinois</v>
      </c>
    </row>
    <row r="4775" spans="1:21" x14ac:dyDescent="0.25">
      <c r="A4775" t="s">
        <v>7931</v>
      </c>
      <c r="B4775" s="3">
        <v>45181</v>
      </c>
      <c r="C4775" s="3">
        <v>45197</v>
      </c>
      <c r="D4775" t="s">
        <v>18</v>
      </c>
      <c r="E4775">
        <v>152457</v>
      </c>
      <c r="F4775" t="s">
        <v>19</v>
      </c>
      <c r="G4775" t="s">
        <v>560</v>
      </c>
      <c r="H4775" t="s">
        <v>93</v>
      </c>
      <c r="I4775">
        <v>48066</v>
      </c>
      <c r="J4775" t="s">
        <v>22</v>
      </c>
      <c r="K4775" t="s">
        <v>43</v>
      </c>
      <c r="L4775" t="s">
        <v>24</v>
      </c>
      <c r="M4775" t="s">
        <v>25</v>
      </c>
      <c r="N4775" s="5">
        <v>11.25</v>
      </c>
      <c r="O4775" s="7">
        <v>3</v>
      </c>
      <c r="P4775" s="5">
        <v>7.35</v>
      </c>
      <c r="Q4775" s="5">
        <v>3.9</v>
      </c>
      <c r="R4775" s="22">
        <f>Tabla1[[#This Row],[Fecha de Envío]]-Tabla1[[#This Row],[Fecha de Orden]]</f>
        <v>16</v>
      </c>
      <c r="S4775" s="24">
        <f>YEAR(Tabla1[[#This Row],[Fecha de Orden]])</f>
        <v>2023</v>
      </c>
      <c r="T4775" t="str">
        <f>VLOOKUP(Tabla1[[#This Row],[Nombre del Producto]],Tabla2[[Nombre Producto]:[Costo Unitario]],2,FALSE)</f>
        <v>Wicked Choccy's</v>
      </c>
      <c r="U4775" t="str">
        <f>VLOOKUP(Tabla1[[#This Row],[Fábrica]],Tabla3[],4,FALSE)</f>
        <v>Georgia</v>
      </c>
    </row>
    <row r="4776" spans="1:21" x14ac:dyDescent="0.25">
      <c r="A4776" t="s">
        <v>8037</v>
      </c>
      <c r="B4776" s="3">
        <v>45181</v>
      </c>
      <c r="C4776" s="3">
        <v>45195</v>
      </c>
      <c r="D4776" t="s">
        <v>18</v>
      </c>
      <c r="E4776">
        <v>128811</v>
      </c>
      <c r="F4776" t="s">
        <v>19</v>
      </c>
      <c r="G4776" t="s">
        <v>124</v>
      </c>
      <c r="H4776" t="s">
        <v>125</v>
      </c>
      <c r="I4776">
        <v>98103</v>
      </c>
      <c r="J4776" t="s">
        <v>22</v>
      </c>
      <c r="K4776" t="s">
        <v>23</v>
      </c>
      <c r="L4776" t="s">
        <v>45</v>
      </c>
      <c r="M4776" t="s">
        <v>46</v>
      </c>
      <c r="N4776" s="5">
        <v>13.96</v>
      </c>
      <c r="O4776" s="7">
        <v>4</v>
      </c>
      <c r="P4776" s="5">
        <v>9.9600000000000009</v>
      </c>
      <c r="Q4776" s="5">
        <v>4</v>
      </c>
      <c r="R4776" s="22">
        <f>Tabla1[[#This Row],[Fecha de Envío]]-Tabla1[[#This Row],[Fecha de Orden]]</f>
        <v>14</v>
      </c>
      <c r="S4776" s="24">
        <f>YEAR(Tabla1[[#This Row],[Fecha de Orden]])</f>
        <v>2023</v>
      </c>
      <c r="T4776" t="str">
        <f>VLOOKUP(Tabla1[[#This Row],[Nombre del Producto]],Tabla2[[Nombre Producto]:[Costo Unitario]],2,FALSE)</f>
        <v>Lot's O' Nuts</v>
      </c>
      <c r="U4776" t="str">
        <f>VLOOKUP(Tabla1[[#This Row],[Fábrica]],Tabla3[],4,FALSE)</f>
        <v>Arizona</v>
      </c>
    </row>
    <row r="4777" spans="1:21" x14ac:dyDescent="0.25">
      <c r="A4777" t="s">
        <v>8038</v>
      </c>
      <c r="B4777" s="3">
        <v>45181</v>
      </c>
      <c r="C4777" s="3">
        <v>45195</v>
      </c>
      <c r="D4777" t="s">
        <v>18</v>
      </c>
      <c r="E4777">
        <v>128811</v>
      </c>
      <c r="F4777" t="s">
        <v>19</v>
      </c>
      <c r="G4777" t="s">
        <v>124</v>
      </c>
      <c r="H4777" t="s">
        <v>125</v>
      </c>
      <c r="I4777">
        <v>98103</v>
      </c>
      <c r="J4777" t="s">
        <v>22</v>
      </c>
      <c r="K4777" t="s">
        <v>23</v>
      </c>
      <c r="L4777" t="s">
        <v>33</v>
      </c>
      <c r="M4777" t="s">
        <v>34</v>
      </c>
      <c r="N4777" s="5">
        <v>10.8</v>
      </c>
      <c r="O4777" s="7">
        <v>3</v>
      </c>
      <c r="P4777" s="5">
        <v>7.2</v>
      </c>
      <c r="Q4777" s="5">
        <v>3.6</v>
      </c>
      <c r="R4777" s="22">
        <f>Tabla1[[#This Row],[Fecha de Envío]]-Tabla1[[#This Row],[Fecha de Orden]]</f>
        <v>14</v>
      </c>
      <c r="S4777" s="24">
        <f>YEAR(Tabla1[[#This Row],[Fecha de Orden]])</f>
        <v>2023</v>
      </c>
      <c r="T4777" t="str">
        <f>VLOOKUP(Tabla1[[#This Row],[Nombre del Producto]],Tabla2[[Nombre Producto]:[Costo Unitario]],2,FALSE)</f>
        <v>Lot's O' Nuts</v>
      </c>
      <c r="U4777" t="str">
        <f>VLOOKUP(Tabla1[[#This Row],[Fábrica]],Tabla3[],4,FALSE)</f>
        <v>Arizona</v>
      </c>
    </row>
    <row r="4778" spans="1:21" x14ac:dyDescent="0.25">
      <c r="A4778" t="s">
        <v>333</v>
      </c>
      <c r="B4778" s="3">
        <v>45182</v>
      </c>
      <c r="C4778" s="3">
        <v>45197</v>
      </c>
      <c r="D4778" t="s">
        <v>18</v>
      </c>
      <c r="E4778">
        <v>105732</v>
      </c>
      <c r="F4778" t="s">
        <v>19</v>
      </c>
      <c r="G4778" t="s">
        <v>57</v>
      </c>
      <c r="H4778" t="s">
        <v>58</v>
      </c>
      <c r="I4778">
        <v>68104</v>
      </c>
      <c r="J4778" t="s">
        <v>22</v>
      </c>
      <c r="K4778" t="s">
        <v>43</v>
      </c>
      <c r="L4778" t="s">
        <v>24</v>
      </c>
      <c r="M4778" t="s">
        <v>25</v>
      </c>
      <c r="N4778" s="5">
        <v>52.5</v>
      </c>
      <c r="O4778" s="7">
        <v>14</v>
      </c>
      <c r="P4778" s="5">
        <v>34.299999999999997</v>
      </c>
      <c r="Q4778" s="5">
        <v>18.2</v>
      </c>
      <c r="R4778" s="22">
        <f>Tabla1[[#This Row],[Fecha de Envío]]-Tabla1[[#This Row],[Fecha de Orden]]</f>
        <v>15</v>
      </c>
      <c r="S4778" s="24">
        <f>YEAR(Tabla1[[#This Row],[Fecha de Orden]])</f>
        <v>2023</v>
      </c>
      <c r="T4778" t="str">
        <f>VLOOKUP(Tabla1[[#This Row],[Nombre del Producto]],Tabla2[[Nombre Producto]:[Costo Unitario]],2,FALSE)</f>
        <v>Wicked Choccy's</v>
      </c>
      <c r="U4778" t="str">
        <f>VLOOKUP(Tabla1[[#This Row],[Fábrica]],Tabla3[],4,FALSE)</f>
        <v>Georgia</v>
      </c>
    </row>
    <row r="4779" spans="1:21" x14ac:dyDescent="0.25">
      <c r="A4779" t="s">
        <v>334</v>
      </c>
      <c r="B4779" s="3">
        <v>45182</v>
      </c>
      <c r="C4779" s="3">
        <v>45197</v>
      </c>
      <c r="D4779" t="s">
        <v>18</v>
      </c>
      <c r="E4779">
        <v>105732</v>
      </c>
      <c r="F4779" t="s">
        <v>19</v>
      </c>
      <c r="G4779" t="s">
        <v>57</v>
      </c>
      <c r="H4779" t="s">
        <v>58</v>
      </c>
      <c r="I4779">
        <v>68104</v>
      </c>
      <c r="J4779" t="s">
        <v>22</v>
      </c>
      <c r="K4779" t="s">
        <v>43</v>
      </c>
      <c r="L4779" t="s">
        <v>45</v>
      </c>
      <c r="M4779" t="s">
        <v>46</v>
      </c>
      <c r="N4779" s="5">
        <v>6.98</v>
      </c>
      <c r="O4779" s="7">
        <v>2</v>
      </c>
      <c r="P4779" s="5">
        <v>4.9800000000000004</v>
      </c>
      <c r="Q4779" s="5">
        <v>2</v>
      </c>
      <c r="R4779" s="22">
        <f>Tabla1[[#This Row],[Fecha de Envío]]-Tabla1[[#This Row],[Fecha de Orden]]</f>
        <v>15</v>
      </c>
      <c r="S4779" s="24">
        <f>YEAR(Tabla1[[#This Row],[Fecha de Orden]])</f>
        <v>2023</v>
      </c>
      <c r="T4779" t="str">
        <f>VLOOKUP(Tabla1[[#This Row],[Nombre del Producto]],Tabla2[[Nombre Producto]:[Costo Unitario]],2,FALSE)</f>
        <v>Lot's O' Nuts</v>
      </c>
      <c r="U4779" t="str">
        <f>VLOOKUP(Tabla1[[#This Row],[Fábrica]],Tabla3[],4,FALSE)</f>
        <v>Arizona</v>
      </c>
    </row>
    <row r="4780" spans="1:21" x14ac:dyDescent="0.25">
      <c r="A4780" t="s">
        <v>335</v>
      </c>
      <c r="B4780" s="3">
        <v>45182</v>
      </c>
      <c r="C4780" s="3">
        <v>45197</v>
      </c>
      <c r="D4780" t="s">
        <v>18</v>
      </c>
      <c r="E4780">
        <v>105732</v>
      </c>
      <c r="F4780" t="s">
        <v>19</v>
      </c>
      <c r="G4780" t="s">
        <v>57</v>
      </c>
      <c r="H4780" t="s">
        <v>58</v>
      </c>
      <c r="I4780">
        <v>68104</v>
      </c>
      <c r="J4780" t="s">
        <v>22</v>
      </c>
      <c r="K4780" t="s">
        <v>43</v>
      </c>
      <c r="L4780" t="s">
        <v>27</v>
      </c>
      <c r="M4780" t="s">
        <v>28</v>
      </c>
      <c r="N4780" s="5">
        <v>18</v>
      </c>
      <c r="O4780" s="7">
        <v>5</v>
      </c>
      <c r="P4780" s="5">
        <v>12.5</v>
      </c>
      <c r="Q4780" s="5">
        <v>5.5</v>
      </c>
      <c r="R4780" s="22">
        <f>Tabla1[[#This Row],[Fecha de Envío]]-Tabla1[[#This Row],[Fecha de Orden]]</f>
        <v>15</v>
      </c>
      <c r="S4780" s="24">
        <f>YEAR(Tabla1[[#This Row],[Fecha de Orden]])</f>
        <v>2023</v>
      </c>
      <c r="T4780" t="str">
        <f>VLOOKUP(Tabla1[[#This Row],[Nombre del Producto]],Tabla2[[Nombre Producto]:[Costo Unitario]],2,FALSE)</f>
        <v>Lot's O' Nuts</v>
      </c>
      <c r="U4780" t="str">
        <f>VLOOKUP(Tabla1[[#This Row],[Fábrica]],Tabla3[],4,FALSE)</f>
        <v>Arizona</v>
      </c>
    </row>
    <row r="4781" spans="1:21" x14ac:dyDescent="0.25">
      <c r="A4781" t="s">
        <v>336</v>
      </c>
      <c r="B4781" s="3">
        <v>45182</v>
      </c>
      <c r="C4781" s="3">
        <v>45197</v>
      </c>
      <c r="D4781" t="s">
        <v>18</v>
      </c>
      <c r="E4781">
        <v>105732</v>
      </c>
      <c r="F4781" t="s">
        <v>19</v>
      </c>
      <c r="G4781" t="s">
        <v>57</v>
      </c>
      <c r="H4781" t="s">
        <v>58</v>
      </c>
      <c r="I4781">
        <v>68104</v>
      </c>
      <c r="J4781" t="s">
        <v>22</v>
      </c>
      <c r="K4781" t="s">
        <v>43</v>
      </c>
      <c r="L4781" t="s">
        <v>36</v>
      </c>
      <c r="M4781" t="s">
        <v>37</v>
      </c>
      <c r="N4781" s="5">
        <v>9.75</v>
      </c>
      <c r="O4781" s="7">
        <v>3</v>
      </c>
      <c r="P4781" s="5">
        <v>6.33</v>
      </c>
      <c r="Q4781" s="5">
        <v>3.42</v>
      </c>
      <c r="R4781" s="22">
        <f>Tabla1[[#This Row],[Fecha de Envío]]-Tabla1[[#This Row],[Fecha de Orden]]</f>
        <v>15</v>
      </c>
      <c r="S4781" s="24">
        <f>YEAR(Tabla1[[#This Row],[Fecha de Orden]])</f>
        <v>2023</v>
      </c>
      <c r="T4781" t="str">
        <f>VLOOKUP(Tabla1[[#This Row],[Nombre del Producto]],Tabla2[[Nombre Producto]:[Costo Unitario]],2,FALSE)</f>
        <v>Wicked Choccy's</v>
      </c>
      <c r="U4781" t="str">
        <f>VLOOKUP(Tabla1[[#This Row],[Fábrica]],Tabla3[],4,FALSE)</f>
        <v>Georgia</v>
      </c>
    </row>
    <row r="4782" spans="1:21" x14ac:dyDescent="0.25">
      <c r="A4782" t="s">
        <v>337</v>
      </c>
      <c r="B4782" s="3">
        <v>45182</v>
      </c>
      <c r="C4782" s="3">
        <v>45197</v>
      </c>
      <c r="D4782" t="s">
        <v>18</v>
      </c>
      <c r="E4782">
        <v>105732</v>
      </c>
      <c r="F4782" t="s">
        <v>19</v>
      </c>
      <c r="G4782" t="s">
        <v>57</v>
      </c>
      <c r="H4782" t="s">
        <v>58</v>
      </c>
      <c r="I4782">
        <v>68104</v>
      </c>
      <c r="J4782" t="s">
        <v>22</v>
      </c>
      <c r="K4782" t="s">
        <v>43</v>
      </c>
      <c r="L4782" t="s">
        <v>33</v>
      </c>
      <c r="M4782" t="s">
        <v>34</v>
      </c>
      <c r="N4782" s="5">
        <v>7.2</v>
      </c>
      <c r="O4782" s="7">
        <v>2</v>
      </c>
      <c r="P4782" s="5">
        <v>4.8</v>
      </c>
      <c r="Q4782" s="5">
        <v>2.4</v>
      </c>
      <c r="R4782" s="22">
        <f>Tabla1[[#This Row],[Fecha de Envío]]-Tabla1[[#This Row],[Fecha de Orden]]</f>
        <v>15</v>
      </c>
      <c r="S4782" s="24">
        <f>YEAR(Tabla1[[#This Row],[Fecha de Orden]])</f>
        <v>2023</v>
      </c>
      <c r="T4782" t="str">
        <f>VLOOKUP(Tabla1[[#This Row],[Nombre del Producto]],Tabla2[[Nombre Producto]:[Costo Unitario]],2,FALSE)</f>
        <v>Lot's O' Nuts</v>
      </c>
      <c r="U4782" t="str">
        <f>VLOOKUP(Tabla1[[#This Row],[Fábrica]],Tabla3[],4,FALSE)</f>
        <v>Arizona</v>
      </c>
    </row>
    <row r="4783" spans="1:21" x14ac:dyDescent="0.25">
      <c r="A4783" t="s">
        <v>1977</v>
      </c>
      <c r="B4783" s="3">
        <v>45183</v>
      </c>
      <c r="C4783" s="3">
        <v>45197</v>
      </c>
      <c r="D4783" t="s">
        <v>18</v>
      </c>
      <c r="E4783">
        <v>153178</v>
      </c>
      <c r="F4783" t="s">
        <v>19</v>
      </c>
      <c r="G4783" t="s">
        <v>188</v>
      </c>
      <c r="H4783" t="s">
        <v>31</v>
      </c>
      <c r="I4783">
        <v>11561</v>
      </c>
      <c r="J4783" t="s">
        <v>22</v>
      </c>
      <c r="K4783" t="s">
        <v>32</v>
      </c>
      <c r="L4783" t="s">
        <v>27</v>
      </c>
      <c r="M4783" t="s">
        <v>28</v>
      </c>
      <c r="N4783" s="5">
        <v>7.2</v>
      </c>
      <c r="O4783" s="7">
        <v>2</v>
      </c>
      <c r="P4783" s="5">
        <v>5</v>
      </c>
      <c r="Q4783" s="5">
        <v>2.2000000000000002</v>
      </c>
      <c r="R4783" s="22">
        <f>Tabla1[[#This Row],[Fecha de Envío]]-Tabla1[[#This Row],[Fecha de Orden]]</f>
        <v>14</v>
      </c>
      <c r="S4783" s="24">
        <f>YEAR(Tabla1[[#This Row],[Fecha de Orden]])</f>
        <v>2023</v>
      </c>
      <c r="T4783" t="str">
        <f>VLOOKUP(Tabla1[[#This Row],[Nombre del Producto]],Tabla2[[Nombre Producto]:[Costo Unitario]],2,FALSE)</f>
        <v>Lot's O' Nuts</v>
      </c>
      <c r="U4783" t="str">
        <f>VLOOKUP(Tabla1[[#This Row],[Fábrica]],Tabla3[],4,FALSE)</f>
        <v>Arizona</v>
      </c>
    </row>
    <row r="4784" spans="1:21" x14ac:dyDescent="0.25">
      <c r="A4784" t="s">
        <v>1978</v>
      </c>
      <c r="B4784" s="3">
        <v>45183</v>
      </c>
      <c r="C4784" s="3">
        <v>45197</v>
      </c>
      <c r="D4784" t="s">
        <v>18</v>
      </c>
      <c r="E4784">
        <v>153178</v>
      </c>
      <c r="F4784" t="s">
        <v>19</v>
      </c>
      <c r="G4784" t="s">
        <v>188</v>
      </c>
      <c r="H4784" t="s">
        <v>31</v>
      </c>
      <c r="I4784">
        <v>11561</v>
      </c>
      <c r="J4784" t="s">
        <v>22</v>
      </c>
      <c r="K4784" t="s">
        <v>32</v>
      </c>
      <c r="L4784" t="s">
        <v>45</v>
      </c>
      <c r="M4784" t="s">
        <v>46</v>
      </c>
      <c r="N4784" s="5">
        <v>10.47</v>
      </c>
      <c r="O4784" s="7">
        <v>3</v>
      </c>
      <c r="P4784" s="5">
        <v>7.47</v>
      </c>
      <c r="Q4784" s="5">
        <v>3</v>
      </c>
      <c r="R4784" s="22">
        <f>Tabla1[[#This Row],[Fecha de Envío]]-Tabla1[[#This Row],[Fecha de Orden]]</f>
        <v>14</v>
      </c>
      <c r="S4784" s="24">
        <f>YEAR(Tabla1[[#This Row],[Fecha de Orden]])</f>
        <v>2023</v>
      </c>
      <c r="T4784" t="str">
        <f>VLOOKUP(Tabla1[[#This Row],[Nombre del Producto]],Tabla2[[Nombre Producto]:[Costo Unitario]],2,FALSE)</f>
        <v>Lot's O' Nuts</v>
      </c>
      <c r="U4784" t="str">
        <f>VLOOKUP(Tabla1[[#This Row],[Fábrica]],Tabla3[],4,FALSE)</f>
        <v>Arizona</v>
      </c>
    </row>
    <row r="4785" spans="1:21" x14ac:dyDescent="0.25">
      <c r="A4785" t="s">
        <v>7059</v>
      </c>
      <c r="B4785" s="3">
        <v>45183</v>
      </c>
      <c r="C4785" s="3">
        <v>45197</v>
      </c>
      <c r="D4785" t="s">
        <v>18</v>
      </c>
      <c r="E4785">
        <v>155439</v>
      </c>
      <c r="F4785" t="s">
        <v>19</v>
      </c>
      <c r="G4785" t="s">
        <v>931</v>
      </c>
      <c r="H4785" t="s">
        <v>678</v>
      </c>
      <c r="I4785">
        <v>29203</v>
      </c>
      <c r="J4785" t="s">
        <v>22</v>
      </c>
      <c r="K4785" t="s">
        <v>66</v>
      </c>
      <c r="L4785" t="s">
        <v>24</v>
      </c>
      <c r="M4785" t="s">
        <v>25</v>
      </c>
      <c r="N4785" s="5">
        <v>15</v>
      </c>
      <c r="O4785" s="7">
        <v>4</v>
      </c>
      <c r="P4785" s="5">
        <v>9.8000000000000007</v>
      </c>
      <c r="Q4785" s="5">
        <v>5.2</v>
      </c>
      <c r="R4785" s="22">
        <f>Tabla1[[#This Row],[Fecha de Envío]]-Tabla1[[#This Row],[Fecha de Orden]]</f>
        <v>14</v>
      </c>
      <c r="S4785" s="24">
        <f>YEAR(Tabla1[[#This Row],[Fecha de Orden]])</f>
        <v>2023</v>
      </c>
      <c r="T4785" t="str">
        <f>VLOOKUP(Tabla1[[#This Row],[Nombre del Producto]],Tabla2[[Nombre Producto]:[Costo Unitario]],2,FALSE)</f>
        <v>Wicked Choccy's</v>
      </c>
      <c r="U4785" t="str">
        <f>VLOOKUP(Tabla1[[#This Row],[Fábrica]],Tabla3[],4,FALSE)</f>
        <v>Georgia</v>
      </c>
    </row>
    <row r="4786" spans="1:21" x14ac:dyDescent="0.25">
      <c r="A4786" t="s">
        <v>463</v>
      </c>
      <c r="B4786" s="3">
        <v>45184</v>
      </c>
      <c r="C4786" s="3">
        <v>45199</v>
      </c>
      <c r="D4786" t="s">
        <v>18</v>
      </c>
      <c r="E4786">
        <v>149797</v>
      </c>
      <c r="F4786" t="s">
        <v>19</v>
      </c>
      <c r="G4786" t="s">
        <v>30</v>
      </c>
      <c r="H4786" t="s">
        <v>31</v>
      </c>
      <c r="I4786">
        <v>10011</v>
      </c>
      <c r="J4786" t="s">
        <v>22</v>
      </c>
      <c r="K4786" t="s">
        <v>32</v>
      </c>
      <c r="L4786" t="s">
        <v>36</v>
      </c>
      <c r="M4786" t="s">
        <v>37</v>
      </c>
      <c r="N4786" s="5">
        <v>6.5</v>
      </c>
      <c r="O4786" s="7">
        <v>2</v>
      </c>
      <c r="P4786" s="5">
        <v>4.22</v>
      </c>
      <c r="Q4786" s="5">
        <v>2.2799999999999998</v>
      </c>
      <c r="R4786" s="22">
        <f>Tabla1[[#This Row],[Fecha de Envío]]-Tabla1[[#This Row],[Fecha de Orden]]</f>
        <v>15</v>
      </c>
      <c r="S4786" s="24">
        <f>YEAR(Tabla1[[#This Row],[Fecha de Orden]])</f>
        <v>2023</v>
      </c>
      <c r="T4786" t="str">
        <f>VLOOKUP(Tabla1[[#This Row],[Nombre del Producto]],Tabla2[[Nombre Producto]:[Costo Unitario]],2,FALSE)</f>
        <v>Wicked Choccy's</v>
      </c>
      <c r="U4786" t="str">
        <f>VLOOKUP(Tabla1[[#This Row],[Fábrica]],Tabla3[],4,FALSE)</f>
        <v>Georgia</v>
      </c>
    </row>
    <row r="4787" spans="1:21" x14ac:dyDescent="0.25">
      <c r="A4787" t="s">
        <v>527</v>
      </c>
      <c r="B4787" s="3">
        <v>45184</v>
      </c>
      <c r="C4787" s="3">
        <v>45199</v>
      </c>
      <c r="D4787" t="s">
        <v>18</v>
      </c>
      <c r="E4787">
        <v>160479</v>
      </c>
      <c r="F4787" t="s">
        <v>19</v>
      </c>
      <c r="G4787" t="s">
        <v>124</v>
      </c>
      <c r="H4787" t="s">
        <v>125</v>
      </c>
      <c r="I4787">
        <v>98105</v>
      </c>
      <c r="J4787" t="s">
        <v>22</v>
      </c>
      <c r="K4787" t="s">
        <v>23</v>
      </c>
      <c r="L4787" t="s">
        <v>33</v>
      </c>
      <c r="M4787" t="s">
        <v>34</v>
      </c>
      <c r="N4787" s="5">
        <v>18</v>
      </c>
      <c r="O4787" s="7">
        <v>5</v>
      </c>
      <c r="P4787" s="5">
        <v>12</v>
      </c>
      <c r="Q4787" s="5">
        <v>6</v>
      </c>
      <c r="R4787" s="22">
        <f>Tabla1[[#This Row],[Fecha de Envío]]-Tabla1[[#This Row],[Fecha de Orden]]</f>
        <v>15</v>
      </c>
      <c r="S4787" s="24">
        <f>YEAR(Tabla1[[#This Row],[Fecha de Orden]])</f>
        <v>2023</v>
      </c>
      <c r="T4787" t="str">
        <f>VLOOKUP(Tabla1[[#This Row],[Nombre del Producto]],Tabla2[[Nombre Producto]:[Costo Unitario]],2,FALSE)</f>
        <v>Lot's O' Nuts</v>
      </c>
      <c r="U4787" t="str">
        <f>VLOOKUP(Tabla1[[#This Row],[Fábrica]],Tabla3[],4,FALSE)</f>
        <v>Arizona</v>
      </c>
    </row>
    <row r="4788" spans="1:21" x14ac:dyDescent="0.25">
      <c r="A4788" t="s">
        <v>2413</v>
      </c>
      <c r="B4788" s="3">
        <v>45184</v>
      </c>
      <c r="C4788" s="3">
        <v>45198</v>
      </c>
      <c r="D4788" t="s">
        <v>18</v>
      </c>
      <c r="E4788">
        <v>149370</v>
      </c>
      <c r="F4788" t="s">
        <v>19</v>
      </c>
      <c r="G4788" t="s">
        <v>144</v>
      </c>
      <c r="H4788" t="s">
        <v>101</v>
      </c>
      <c r="I4788">
        <v>19140</v>
      </c>
      <c r="J4788" t="s">
        <v>22</v>
      </c>
      <c r="K4788" t="s">
        <v>32</v>
      </c>
      <c r="L4788" t="s">
        <v>27</v>
      </c>
      <c r="M4788" t="s">
        <v>28</v>
      </c>
      <c r="N4788" s="5">
        <v>3.6</v>
      </c>
      <c r="O4788" s="7">
        <v>1</v>
      </c>
      <c r="P4788" s="5">
        <v>2.5</v>
      </c>
      <c r="Q4788" s="5">
        <v>1.1000000000000001</v>
      </c>
      <c r="R4788" s="22">
        <f>Tabla1[[#This Row],[Fecha de Envío]]-Tabla1[[#This Row],[Fecha de Orden]]</f>
        <v>14</v>
      </c>
      <c r="S4788" s="24">
        <f>YEAR(Tabla1[[#This Row],[Fecha de Orden]])</f>
        <v>2023</v>
      </c>
      <c r="T4788" t="str">
        <f>VLOOKUP(Tabla1[[#This Row],[Nombre del Producto]],Tabla2[[Nombre Producto]:[Costo Unitario]],2,FALSE)</f>
        <v>Lot's O' Nuts</v>
      </c>
      <c r="U4788" t="str">
        <f>VLOOKUP(Tabla1[[#This Row],[Fábrica]],Tabla3[],4,FALSE)</f>
        <v>Arizona</v>
      </c>
    </row>
    <row r="4789" spans="1:21" x14ac:dyDescent="0.25">
      <c r="A4789" t="s">
        <v>4257</v>
      </c>
      <c r="B4789" s="3">
        <v>45184</v>
      </c>
      <c r="C4789" s="3">
        <v>45199</v>
      </c>
      <c r="D4789" t="s">
        <v>18</v>
      </c>
      <c r="E4789">
        <v>116911</v>
      </c>
      <c r="F4789" t="s">
        <v>19</v>
      </c>
      <c r="G4789" t="s">
        <v>4258</v>
      </c>
      <c r="H4789" t="s">
        <v>2883</v>
      </c>
      <c r="I4789">
        <v>83301</v>
      </c>
      <c r="J4789" t="s">
        <v>22</v>
      </c>
      <c r="K4789" t="s">
        <v>23</v>
      </c>
      <c r="L4789" t="s">
        <v>36</v>
      </c>
      <c r="M4789" t="s">
        <v>37</v>
      </c>
      <c r="N4789" s="5">
        <v>9.75</v>
      </c>
      <c r="O4789" s="7">
        <v>3</v>
      </c>
      <c r="P4789" s="5">
        <v>6.33</v>
      </c>
      <c r="Q4789" s="5">
        <v>3.42</v>
      </c>
      <c r="R4789" s="22">
        <f>Tabla1[[#This Row],[Fecha de Envío]]-Tabla1[[#This Row],[Fecha de Orden]]</f>
        <v>15</v>
      </c>
      <c r="S4789" s="24">
        <f>YEAR(Tabla1[[#This Row],[Fecha de Orden]])</f>
        <v>2023</v>
      </c>
      <c r="T4789" t="str">
        <f>VLOOKUP(Tabla1[[#This Row],[Nombre del Producto]],Tabla2[[Nombre Producto]:[Costo Unitario]],2,FALSE)</f>
        <v>Wicked Choccy's</v>
      </c>
      <c r="U4789" t="str">
        <f>VLOOKUP(Tabla1[[#This Row],[Fábrica]],Tabla3[],4,FALSE)</f>
        <v>Georgia</v>
      </c>
    </row>
    <row r="4790" spans="1:21" x14ac:dyDescent="0.25">
      <c r="A4790" t="s">
        <v>4259</v>
      </c>
      <c r="B4790" s="3">
        <v>45184</v>
      </c>
      <c r="C4790" s="3">
        <v>45199</v>
      </c>
      <c r="D4790" t="s">
        <v>18</v>
      </c>
      <c r="E4790">
        <v>116911</v>
      </c>
      <c r="F4790" t="s">
        <v>19</v>
      </c>
      <c r="G4790" t="s">
        <v>4258</v>
      </c>
      <c r="H4790" t="s">
        <v>2883</v>
      </c>
      <c r="I4790">
        <v>83301</v>
      </c>
      <c r="J4790" t="s">
        <v>22</v>
      </c>
      <c r="K4790" t="s">
        <v>23</v>
      </c>
      <c r="L4790" t="s">
        <v>27</v>
      </c>
      <c r="M4790" t="s">
        <v>28</v>
      </c>
      <c r="N4790" s="5">
        <v>14.4</v>
      </c>
      <c r="O4790" s="7">
        <v>4</v>
      </c>
      <c r="P4790" s="5">
        <v>10</v>
      </c>
      <c r="Q4790" s="5">
        <v>4.4000000000000004</v>
      </c>
      <c r="R4790" s="22">
        <f>Tabla1[[#This Row],[Fecha de Envío]]-Tabla1[[#This Row],[Fecha de Orden]]</f>
        <v>15</v>
      </c>
      <c r="S4790" s="24">
        <f>YEAR(Tabla1[[#This Row],[Fecha de Orden]])</f>
        <v>2023</v>
      </c>
      <c r="T4790" t="str">
        <f>VLOOKUP(Tabla1[[#This Row],[Nombre del Producto]],Tabla2[[Nombre Producto]:[Costo Unitario]],2,FALSE)</f>
        <v>Lot's O' Nuts</v>
      </c>
      <c r="U4790" t="str">
        <f>VLOOKUP(Tabla1[[#This Row],[Fábrica]],Tabla3[],4,FALSE)</f>
        <v>Arizona</v>
      </c>
    </row>
    <row r="4791" spans="1:21" x14ac:dyDescent="0.25">
      <c r="A4791" t="s">
        <v>7346</v>
      </c>
      <c r="B4791" s="3">
        <v>45184</v>
      </c>
      <c r="C4791" s="3">
        <v>45199</v>
      </c>
      <c r="D4791" t="s">
        <v>18</v>
      </c>
      <c r="E4791">
        <v>128678</v>
      </c>
      <c r="F4791" t="s">
        <v>19</v>
      </c>
      <c r="G4791" t="s">
        <v>124</v>
      </c>
      <c r="H4791" t="s">
        <v>125</v>
      </c>
      <c r="I4791">
        <v>98105</v>
      </c>
      <c r="J4791" t="s">
        <v>22</v>
      </c>
      <c r="K4791" t="s">
        <v>23</v>
      </c>
      <c r="L4791" t="s">
        <v>24</v>
      </c>
      <c r="M4791" t="s">
        <v>25</v>
      </c>
      <c r="N4791" s="5">
        <v>26.25</v>
      </c>
      <c r="O4791" s="7">
        <v>7</v>
      </c>
      <c r="P4791" s="5">
        <v>17.149999999999999</v>
      </c>
      <c r="Q4791" s="5">
        <v>9.1</v>
      </c>
      <c r="R4791" s="22">
        <f>Tabla1[[#This Row],[Fecha de Envío]]-Tabla1[[#This Row],[Fecha de Orden]]</f>
        <v>15</v>
      </c>
      <c r="S4791" s="24">
        <f>YEAR(Tabla1[[#This Row],[Fecha de Orden]])</f>
        <v>2023</v>
      </c>
      <c r="T4791" t="str">
        <f>VLOOKUP(Tabla1[[#This Row],[Nombre del Producto]],Tabla2[[Nombre Producto]:[Costo Unitario]],2,FALSE)</f>
        <v>Wicked Choccy's</v>
      </c>
      <c r="U4791" t="str">
        <f>VLOOKUP(Tabla1[[#This Row],[Fábrica]],Tabla3[],4,FALSE)</f>
        <v>Georgia</v>
      </c>
    </row>
    <row r="4792" spans="1:21" x14ac:dyDescent="0.25">
      <c r="A4792" t="s">
        <v>7347</v>
      </c>
      <c r="B4792" s="3">
        <v>45184</v>
      </c>
      <c r="C4792" s="3">
        <v>45199</v>
      </c>
      <c r="D4792" t="s">
        <v>18</v>
      </c>
      <c r="E4792">
        <v>128678</v>
      </c>
      <c r="F4792" t="s">
        <v>19</v>
      </c>
      <c r="G4792" t="s">
        <v>124</v>
      </c>
      <c r="H4792" t="s">
        <v>125</v>
      </c>
      <c r="I4792">
        <v>98105</v>
      </c>
      <c r="J4792" t="s">
        <v>22</v>
      </c>
      <c r="K4792" t="s">
        <v>23</v>
      </c>
      <c r="L4792" t="s">
        <v>27</v>
      </c>
      <c r="M4792" t="s">
        <v>28</v>
      </c>
      <c r="N4792" s="5">
        <v>18</v>
      </c>
      <c r="O4792" s="7">
        <v>5</v>
      </c>
      <c r="P4792" s="5">
        <v>12.5</v>
      </c>
      <c r="Q4792" s="5">
        <v>5.5</v>
      </c>
      <c r="R4792" s="22">
        <f>Tabla1[[#This Row],[Fecha de Envío]]-Tabla1[[#This Row],[Fecha de Orden]]</f>
        <v>15</v>
      </c>
      <c r="S4792" s="24">
        <f>YEAR(Tabla1[[#This Row],[Fecha de Orden]])</f>
        <v>2023</v>
      </c>
      <c r="T4792" t="str">
        <f>VLOOKUP(Tabla1[[#This Row],[Nombre del Producto]],Tabla2[[Nombre Producto]:[Costo Unitario]],2,FALSE)</f>
        <v>Lot's O' Nuts</v>
      </c>
      <c r="U4792" t="str">
        <f>VLOOKUP(Tabla1[[#This Row],[Fábrica]],Tabla3[],4,FALSE)</f>
        <v>Arizona</v>
      </c>
    </row>
    <row r="4793" spans="1:21" x14ac:dyDescent="0.25">
      <c r="A4793" t="s">
        <v>948</v>
      </c>
      <c r="B4793" s="3">
        <v>45185</v>
      </c>
      <c r="C4793" s="3">
        <v>45201</v>
      </c>
      <c r="D4793" t="s">
        <v>18</v>
      </c>
      <c r="E4793">
        <v>134369</v>
      </c>
      <c r="F4793" t="s">
        <v>19</v>
      </c>
      <c r="G4793" t="s">
        <v>949</v>
      </c>
      <c r="H4793" t="s">
        <v>21</v>
      </c>
      <c r="I4793">
        <v>92677</v>
      </c>
      <c r="J4793" t="s">
        <v>22</v>
      </c>
      <c r="K4793" t="s">
        <v>23</v>
      </c>
      <c r="L4793" t="s">
        <v>33</v>
      </c>
      <c r="M4793" t="s">
        <v>34</v>
      </c>
      <c r="N4793" s="5">
        <v>7.2</v>
      </c>
      <c r="O4793" s="7">
        <v>2</v>
      </c>
      <c r="P4793" s="5">
        <v>4.8</v>
      </c>
      <c r="Q4793" s="5">
        <v>2.4</v>
      </c>
      <c r="R4793" s="22">
        <f>Tabla1[[#This Row],[Fecha de Envío]]-Tabla1[[#This Row],[Fecha de Orden]]</f>
        <v>16</v>
      </c>
      <c r="S4793" s="24">
        <f>YEAR(Tabla1[[#This Row],[Fecha de Orden]])</f>
        <v>2023</v>
      </c>
      <c r="T4793" t="str">
        <f>VLOOKUP(Tabla1[[#This Row],[Nombre del Producto]],Tabla2[[Nombre Producto]:[Costo Unitario]],2,FALSE)</f>
        <v>Lot's O' Nuts</v>
      </c>
      <c r="U4793" t="str">
        <f>VLOOKUP(Tabla1[[#This Row],[Fábrica]],Tabla3[],4,FALSE)</f>
        <v>Arizona</v>
      </c>
    </row>
    <row r="4794" spans="1:21" x14ac:dyDescent="0.25">
      <c r="A4794" t="s">
        <v>2121</v>
      </c>
      <c r="B4794" s="3">
        <v>45185</v>
      </c>
      <c r="C4794" s="3">
        <v>45197</v>
      </c>
      <c r="D4794" t="s">
        <v>39</v>
      </c>
      <c r="E4794">
        <v>162159</v>
      </c>
      <c r="F4794" t="s">
        <v>19</v>
      </c>
      <c r="G4794" t="s">
        <v>412</v>
      </c>
      <c r="H4794" t="s">
        <v>73</v>
      </c>
      <c r="I4794">
        <v>31907</v>
      </c>
      <c r="J4794" t="s">
        <v>22</v>
      </c>
      <c r="K4794" t="s">
        <v>66</v>
      </c>
      <c r="L4794" t="s">
        <v>24</v>
      </c>
      <c r="M4794" t="s">
        <v>25</v>
      </c>
      <c r="N4794" s="5">
        <v>7.5</v>
      </c>
      <c r="O4794" s="7">
        <v>2</v>
      </c>
      <c r="P4794" s="5">
        <v>4.9000000000000004</v>
      </c>
      <c r="Q4794" s="5">
        <v>2.6</v>
      </c>
      <c r="R4794" s="22">
        <f>Tabla1[[#This Row],[Fecha de Envío]]-Tabla1[[#This Row],[Fecha de Orden]]</f>
        <v>12</v>
      </c>
      <c r="S4794" s="24">
        <f>YEAR(Tabla1[[#This Row],[Fecha de Orden]])</f>
        <v>2023</v>
      </c>
      <c r="T4794" t="str">
        <f>VLOOKUP(Tabla1[[#This Row],[Nombre del Producto]],Tabla2[[Nombre Producto]:[Costo Unitario]],2,FALSE)</f>
        <v>Wicked Choccy's</v>
      </c>
      <c r="U4794" t="str">
        <f>VLOOKUP(Tabla1[[#This Row],[Fábrica]],Tabla3[],4,FALSE)</f>
        <v>Georgia</v>
      </c>
    </row>
    <row r="4795" spans="1:21" x14ac:dyDescent="0.25">
      <c r="A4795" t="s">
        <v>5075</v>
      </c>
      <c r="B4795" s="3">
        <v>45185</v>
      </c>
      <c r="C4795" s="3">
        <v>45201</v>
      </c>
      <c r="D4795" t="s">
        <v>18</v>
      </c>
      <c r="E4795">
        <v>123337</v>
      </c>
      <c r="F4795" t="s">
        <v>19</v>
      </c>
      <c r="G4795" t="s">
        <v>2241</v>
      </c>
      <c r="H4795" t="s">
        <v>21</v>
      </c>
      <c r="I4795">
        <v>95123</v>
      </c>
      <c r="J4795" t="s">
        <v>22</v>
      </c>
      <c r="K4795" t="s">
        <v>23</v>
      </c>
      <c r="L4795" t="s">
        <v>36</v>
      </c>
      <c r="M4795" t="s">
        <v>37</v>
      </c>
      <c r="N4795" s="5">
        <v>6.5</v>
      </c>
      <c r="O4795" s="7">
        <v>2</v>
      </c>
      <c r="P4795" s="5">
        <v>4.22</v>
      </c>
      <c r="Q4795" s="5">
        <v>2.2799999999999998</v>
      </c>
      <c r="R4795" s="22">
        <f>Tabla1[[#This Row],[Fecha de Envío]]-Tabla1[[#This Row],[Fecha de Orden]]</f>
        <v>16</v>
      </c>
      <c r="S4795" s="24">
        <f>YEAR(Tabla1[[#This Row],[Fecha de Orden]])</f>
        <v>2023</v>
      </c>
      <c r="T4795" t="str">
        <f>VLOOKUP(Tabla1[[#This Row],[Nombre del Producto]],Tabla2[[Nombre Producto]:[Costo Unitario]],2,FALSE)</f>
        <v>Wicked Choccy's</v>
      </c>
      <c r="U4795" t="str">
        <f>VLOOKUP(Tabla1[[#This Row],[Fábrica]],Tabla3[],4,FALSE)</f>
        <v>Georgia</v>
      </c>
    </row>
    <row r="4796" spans="1:21" x14ac:dyDescent="0.25">
      <c r="A4796" t="s">
        <v>5076</v>
      </c>
      <c r="B4796" s="3">
        <v>45185</v>
      </c>
      <c r="C4796" s="3">
        <v>45201</v>
      </c>
      <c r="D4796" t="s">
        <v>18</v>
      </c>
      <c r="E4796">
        <v>123337</v>
      </c>
      <c r="F4796" t="s">
        <v>19</v>
      </c>
      <c r="G4796" t="s">
        <v>2241</v>
      </c>
      <c r="H4796" t="s">
        <v>21</v>
      </c>
      <c r="I4796">
        <v>95123</v>
      </c>
      <c r="J4796" t="s">
        <v>22</v>
      </c>
      <c r="K4796" t="s">
        <v>23</v>
      </c>
      <c r="L4796" t="s">
        <v>24</v>
      </c>
      <c r="M4796" t="s">
        <v>25</v>
      </c>
      <c r="N4796" s="5">
        <v>15</v>
      </c>
      <c r="O4796" s="7">
        <v>4</v>
      </c>
      <c r="P4796" s="5">
        <v>9.8000000000000007</v>
      </c>
      <c r="Q4796" s="5">
        <v>5.2</v>
      </c>
      <c r="R4796" s="22">
        <f>Tabla1[[#This Row],[Fecha de Envío]]-Tabla1[[#This Row],[Fecha de Orden]]</f>
        <v>16</v>
      </c>
      <c r="S4796" s="24">
        <f>YEAR(Tabla1[[#This Row],[Fecha de Orden]])</f>
        <v>2023</v>
      </c>
      <c r="T4796" t="str">
        <f>VLOOKUP(Tabla1[[#This Row],[Nombre del Producto]],Tabla2[[Nombre Producto]:[Costo Unitario]],2,FALSE)</f>
        <v>Wicked Choccy's</v>
      </c>
      <c r="U4796" t="str">
        <f>VLOOKUP(Tabla1[[#This Row],[Fábrica]],Tabla3[],4,FALSE)</f>
        <v>Georgia</v>
      </c>
    </row>
    <row r="4797" spans="1:21" x14ac:dyDescent="0.25">
      <c r="A4797" t="s">
        <v>1428</v>
      </c>
      <c r="B4797" s="3">
        <v>45186</v>
      </c>
      <c r="C4797" s="3">
        <v>45202</v>
      </c>
      <c r="D4797" t="s">
        <v>18</v>
      </c>
      <c r="E4797">
        <v>105900</v>
      </c>
      <c r="F4797" t="s">
        <v>19</v>
      </c>
      <c r="G4797" t="s">
        <v>412</v>
      </c>
      <c r="H4797" t="s">
        <v>147</v>
      </c>
      <c r="I4797">
        <v>47201</v>
      </c>
      <c r="J4797" t="s">
        <v>22</v>
      </c>
      <c r="K4797" t="s">
        <v>43</v>
      </c>
      <c r="L4797" t="s">
        <v>27</v>
      </c>
      <c r="M4797" t="s">
        <v>28</v>
      </c>
      <c r="N4797" s="5">
        <v>18</v>
      </c>
      <c r="O4797" s="7">
        <v>5</v>
      </c>
      <c r="P4797" s="5">
        <v>12.5</v>
      </c>
      <c r="Q4797" s="5">
        <v>5.5</v>
      </c>
      <c r="R4797" s="22">
        <f>Tabla1[[#This Row],[Fecha de Envío]]-Tabla1[[#This Row],[Fecha de Orden]]</f>
        <v>16</v>
      </c>
      <c r="S4797" s="24">
        <f>YEAR(Tabla1[[#This Row],[Fecha de Orden]])</f>
        <v>2023</v>
      </c>
      <c r="T4797" t="str">
        <f>VLOOKUP(Tabla1[[#This Row],[Nombre del Producto]],Tabla2[[Nombre Producto]:[Costo Unitario]],2,FALSE)</f>
        <v>Lot's O' Nuts</v>
      </c>
      <c r="U4797" t="str">
        <f>VLOOKUP(Tabla1[[#This Row],[Fábrica]],Tabla3[],4,FALSE)</f>
        <v>Arizona</v>
      </c>
    </row>
    <row r="4798" spans="1:21" x14ac:dyDescent="0.25">
      <c r="A4798" t="s">
        <v>1731</v>
      </c>
      <c r="B4798" s="3">
        <v>45186</v>
      </c>
      <c r="C4798" s="3">
        <v>45202</v>
      </c>
      <c r="D4798" t="s">
        <v>18</v>
      </c>
      <c r="E4798">
        <v>148957</v>
      </c>
      <c r="F4798" t="s">
        <v>19</v>
      </c>
      <c r="G4798" t="s">
        <v>755</v>
      </c>
      <c r="H4798" t="s">
        <v>125</v>
      </c>
      <c r="I4798">
        <v>98052</v>
      </c>
      <c r="J4798" t="s">
        <v>22</v>
      </c>
      <c r="K4798" t="s">
        <v>23</v>
      </c>
      <c r="L4798" t="s">
        <v>36</v>
      </c>
      <c r="M4798" t="s">
        <v>37</v>
      </c>
      <c r="N4798" s="5">
        <v>13</v>
      </c>
      <c r="O4798" s="7">
        <v>4</v>
      </c>
      <c r="P4798" s="5">
        <v>8.44</v>
      </c>
      <c r="Q4798" s="5">
        <v>4.5599999999999996</v>
      </c>
      <c r="R4798" s="22">
        <f>Tabla1[[#This Row],[Fecha de Envío]]-Tabla1[[#This Row],[Fecha de Orden]]</f>
        <v>16</v>
      </c>
      <c r="S4798" s="24">
        <f>YEAR(Tabla1[[#This Row],[Fecha de Orden]])</f>
        <v>2023</v>
      </c>
      <c r="T4798" t="str">
        <f>VLOOKUP(Tabla1[[#This Row],[Nombre del Producto]],Tabla2[[Nombre Producto]:[Costo Unitario]],2,FALSE)</f>
        <v>Wicked Choccy's</v>
      </c>
      <c r="U4798" t="str">
        <f>VLOOKUP(Tabla1[[#This Row],[Fábrica]],Tabla3[],4,FALSE)</f>
        <v>Georgia</v>
      </c>
    </row>
    <row r="4799" spans="1:21" x14ac:dyDescent="0.25">
      <c r="A4799" t="s">
        <v>2269</v>
      </c>
      <c r="B4799" s="3">
        <v>45186</v>
      </c>
      <c r="C4799" s="3">
        <v>45202</v>
      </c>
      <c r="D4799" t="s">
        <v>18</v>
      </c>
      <c r="E4799">
        <v>134208</v>
      </c>
      <c r="F4799" t="s">
        <v>19</v>
      </c>
      <c r="G4799" t="s">
        <v>412</v>
      </c>
      <c r="H4799" t="s">
        <v>73</v>
      </c>
      <c r="I4799">
        <v>31907</v>
      </c>
      <c r="J4799" t="s">
        <v>22</v>
      </c>
      <c r="K4799" t="s">
        <v>66</v>
      </c>
      <c r="L4799" t="s">
        <v>24</v>
      </c>
      <c r="M4799" t="s">
        <v>25</v>
      </c>
      <c r="N4799" s="5">
        <v>15</v>
      </c>
      <c r="O4799" s="7">
        <v>4</v>
      </c>
      <c r="P4799" s="5">
        <v>9.8000000000000007</v>
      </c>
      <c r="Q4799" s="5">
        <v>5.2</v>
      </c>
      <c r="R4799" s="22">
        <f>Tabla1[[#This Row],[Fecha de Envío]]-Tabla1[[#This Row],[Fecha de Orden]]</f>
        <v>16</v>
      </c>
      <c r="S4799" s="24">
        <f>YEAR(Tabla1[[#This Row],[Fecha de Orden]])</f>
        <v>2023</v>
      </c>
      <c r="T4799" t="str">
        <f>VLOOKUP(Tabla1[[#This Row],[Nombre del Producto]],Tabla2[[Nombre Producto]:[Costo Unitario]],2,FALSE)</f>
        <v>Wicked Choccy's</v>
      </c>
      <c r="U4799" t="str">
        <f>VLOOKUP(Tabla1[[#This Row],[Fábrica]],Tabla3[],4,FALSE)</f>
        <v>Georgia</v>
      </c>
    </row>
    <row r="4800" spans="1:21" x14ac:dyDescent="0.25">
      <c r="A4800" t="s">
        <v>4866</v>
      </c>
      <c r="B4800" s="3">
        <v>45186</v>
      </c>
      <c r="C4800" s="3">
        <v>45201</v>
      </c>
      <c r="D4800" t="s">
        <v>18</v>
      </c>
      <c r="E4800">
        <v>109806</v>
      </c>
      <c r="F4800" t="s">
        <v>19</v>
      </c>
      <c r="G4800" t="s">
        <v>53</v>
      </c>
      <c r="H4800" t="s">
        <v>21</v>
      </c>
      <c r="I4800">
        <v>90036</v>
      </c>
      <c r="J4800" t="s">
        <v>22</v>
      </c>
      <c r="K4800" t="s">
        <v>23</v>
      </c>
      <c r="L4800" t="s">
        <v>33</v>
      </c>
      <c r="M4800" t="s">
        <v>34</v>
      </c>
      <c r="N4800" s="5">
        <v>10.8</v>
      </c>
      <c r="O4800" s="7">
        <v>3</v>
      </c>
      <c r="P4800" s="5">
        <v>7.2</v>
      </c>
      <c r="Q4800" s="5">
        <v>3.6</v>
      </c>
      <c r="R4800" s="22">
        <f>Tabla1[[#This Row],[Fecha de Envío]]-Tabla1[[#This Row],[Fecha de Orden]]</f>
        <v>15</v>
      </c>
      <c r="S4800" s="24">
        <f>YEAR(Tabla1[[#This Row],[Fecha de Orden]])</f>
        <v>2023</v>
      </c>
      <c r="T4800" t="str">
        <f>VLOOKUP(Tabla1[[#This Row],[Nombre del Producto]],Tabla2[[Nombre Producto]:[Costo Unitario]],2,FALSE)</f>
        <v>Lot's O' Nuts</v>
      </c>
      <c r="U4800" t="str">
        <f>VLOOKUP(Tabla1[[#This Row],[Fábrica]],Tabla3[],4,FALSE)</f>
        <v>Arizona</v>
      </c>
    </row>
    <row r="4801" spans="1:21" x14ac:dyDescent="0.25">
      <c r="A4801" t="s">
        <v>4867</v>
      </c>
      <c r="B4801" s="3">
        <v>45186</v>
      </c>
      <c r="C4801" s="3">
        <v>45201</v>
      </c>
      <c r="D4801" t="s">
        <v>18</v>
      </c>
      <c r="E4801">
        <v>109806</v>
      </c>
      <c r="F4801" t="s">
        <v>19</v>
      </c>
      <c r="G4801" t="s">
        <v>53</v>
      </c>
      <c r="H4801" t="s">
        <v>21</v>
      </c>
      <c r="I4801">
        <v>90036</v>
      </c>
      <c r="J4801" t="s">
        <v>22</v>
      </c>
      <c r="K4801" t="s">
        <v>23</v>
      </c>
      <c r="L4801" t="s">
        <v>36</v>
      </c>
      <c r="M4801" t="s">
        <v>37</v>
      </c>
      <c r="N4801" s="5">
        <v>3.25</v>
      </c>
      <c r="O4801" s="7">
        <v>1</v>
      </c>
      <c r="P4801" s="5">
        <v>2.11</v>
      </c>
      <c r="Q4801" s="5">
        <v>1.1399999999999999</v>
      </c>
      <c r="R4801" s="22">
        <f>Tabla1[[#This Row],[Fecha de Envío]]-Tabla1[[#This Row],[Fecha de Orden]]</f>
        <v>15</v>
      </c>
      <c r="S4801" s="24">
        <f>YEAR(Tabla1[[#This Row],[Fecha de Orden]])</f>
        <v>2023</v>
      </c>
      <c r="T4801" t="str">
        <f>VLOOKUP(Tabla1[[#This Row],[Nombre del Producto]],Tabla2[[Nombre Producto]:[Costo Unitario]],2,FALSE)</f>
        <v>Wicked Choccy's</v>
      </c>
      <c r="U4801" t="str">
        <f>VLOOKUP(Tabla1[[#This Row],[Fábrica]],Tabla3[],4,FALSE)</f>
        <v>Georgia</v>
      </c>
    </row>
    <row r="4802" spans="1:21" x14ac:dyDescent="0.25">
      <c r="A4802" t="s">
        <v>5395</v>
      </c>
      <c r="B4802" s="3">
        <v>45186</v>
      </c>
      <c r="C4802" s="3">
        <v>45201</v>
      </c>
      <c r="D4802" t="s">
        <v>18</v>
      </c>
      <c r="E4802">
        <v>164091</v>
      </c>
      <c r="F4802" t="s">
        <v>19</v>
      </c>
      <c r="G4802" t="s">
        <v>5396</v>
      </c>
      <c r="H4802" t="s">
        <v>5397</v>
      </c>
      <c r="I4802">
        <v>4401</v>
      </c>
      <c r="J4802" t="s">
        <v>22</v>
      </c>
      <c r="K4802" t="s">
        <v>32</v>
      </c>
      <c r="L4802" t="s">
        <v>27</v>
      </c>
      <c r="M4802" t="s">
        <v>28</v>
      </c>
      <c r="N4802" s="5">
        <v>7.2</v>
      </c>
      <c r="O4802" s="7">
        <v>2</v>
      </c>
      <c r="P4802" s="5">
        <v>5</v>
      </c>
      <c r="Q4802" s="5">
        <v>2.2000000000000002</v>
      </c>
      <c r="R4802" s="22">
        <f>Tabla1[[#This Row],[Fecha de Envío]]-Tabla1[[#This Row],[Fecha de Orden]]</f>
        <v>15</v>
      </c>
      <c r="S4802" s="24">
        <f>YEAR(Tabla1[[#This Row],[Fecha de Orden]])</f>
        <v>2023</v>
      </c>
      <c r="T4802" t="str">
        <f>VLOOKUP(Tabla1[[#This Row],[Nombre del Producto]],Tabla2[[Nombre Producto]:[Costo Unitario]],2,FALSE)</f>
        <v>Lot's O' Nuts</v>
      </c>
      <c r="U4802" t="str">
        <f>VLOOKUP(Tabla1[[#This Row],[Fábrica]],Tabla3[],4,FALSE)</f>
        <v>Arizona</v>
      </c>
    </row>
    <row r="4803" spans="1:21" x14ac:dyDescent="0.25">
      <c r="A4803" t="s">
        <v>5398</v>
      </c>
      <c r="B4803" s="3">
        <v>45186</v>
      </c>
      <c r="C4803" s="3">
        <v>45201</v>
      </c>
      <c r="D4803" t="s">
        <v>18</v>
      </c>
      <c r="E4803">
        <v>164091</v>
      </c>
      <c r="F4803" t="s">
        <v>19</v>
      </c>
      <c r="G4803" t="s">
        <v>5396</v>
      </c>
      <c r="H4803" t="s">
        <v>5397</v>
      </c>
      <c r="I4803">
        <v>4401</v>
      </c>
      <c r="J4803" t="s">
        <v>22</v>
      </c>
      <c r="K4803" t="s">
        <v>32</v>
      </c>
      <c r="L4803" t="s">
        <v>45</v>
      </c>
      <c r="M4803" t="s">
        <v>46</v>
      </c>
      <c r="N4803" s="5">
        <v>10.47</v>
      </c>
      <c r="O4803" s="7">
        <v>3</v>
      </c>
      <c r="P4803" s="5">
        <v>7.47</v>
      </c>
      <c r="Q4803" s="5">
        <v>3</v>
      </c>
      <c r="R4803" s="22">
        <f>Tabla1[[#This Row],[Fecha de Envío]]-Tabla1[[#This Row],[Fecha de Orden]]</f>
        <v>15</v>
      </c>
      <c r="S4803" s="24">
        <f>YEAR(Tabla1[[#This Row],[Fecha de Orden]])</f>
        <v>2023</v>
      </c>
      <c r="T4803" t="str">
        <f>VLOOKUP(Tabla1[[#This Row],[Nombre del Producto]],Tabla2[[Nombre Producto]:[Costo Unitario]],2,FALSE)</f>
        <v>Lot's O' Nuts</v>
      </c>
      <c r="U4803" t="str">
        <f>VLOOKUP(Tabla1[[#This Row],[Fábrica]],Tabla3[],4,FALSE)</f>
        <v>Arizona</v>
      </c>
    </row>
    <row r="4804" spans="1:21" x14ac:dyDescent="0.25">
      <c r="A4804" t="s">
        <v>5758</v>
      </c>
      <c r="B4804" s="3">
        <v>45186</v>
      </c>
      <c r="C4804" s="3">
        <v>45201</v>
      </c>
      <c r="D4804" t="s">
        <v>18</v>
      </c>
      <c r="E4804">
        <v>111416</v>
      </c>
      <c r="F4804" t="s">
        <v>19</v>
      </c>
      <c r="G4804" t="s">
        <v>30</v>
      </c>
      <c r="H4804" t="s">
        <v>31</v>
      </c>
      <c r="I4804">
        <v>10035</v>
      </c>
      <c r="J4804" t="s">
        <v>22</v>
      </c>
      <c r="K4804" t="s">
        <v>32</v>
      </c>
      <c r="L4804" t="s">
        <v>45</v>
      </c>
      <c r="M4804" t="s">
        <v>46</v>
      </c>
      <c r="N4804" s="5">
        <v>17.45</v>
      </c>
      <c r="O4804" s="7">
        <v>5</v>
      </c>
      <c r="P4804" s="5">
        <v>12.45</v>
      </c>
      <c r="Q4804" s="5">
        <v>5</v>
      </c>
      <c r="R4804" s="22">
        <f>Tabla1[[#This Row],[Fecha de Envío]]-Tabla1[[#This Row],[Fecha de Orden]]</f>
        <v>15</v>
      </c>
      <c r="S4804" s="24">
        <f>YEAR(Tabla1[[#This Row],[Fecha de Orden]])</f>
        <v>2023</v>
      </c>
      <c r="T4804" t="str">
        <f>VLOOKUP(Tabla1[[#This Row],[Nombre del Producto]],Tabla2[[Nombre Producto]:[Costo Unitario]],2,FALSE)</f>
        <v>Lot's O' Nuts</v>
      </c>
      <c r="U4804" t="str">
        <f>VLOOKUP(Tabla1[[#This Row],[Fábrica]],Tabla3[],4,FALSE)</f>
        <v>Arizona</v>
      </c>
    </row>
    <row r="4805" spans="1:21" x14ac:dyDescent="0.25">
      <c r="A4805" t="s">
        <v>7091</v>
      </c>
      <c r="B4805" s="3">
        <v>45186</v>
      </c>
      <c r="C4805" s="3">
        <v>45201</v>
      </c>
      <c r="D4805" t="s">
        <v>18</v>
      </c>
      <c r="E4805">
        <v>152415</v>
      </c>
      <c r="F4805" t="s">
        <v>19</v>
      </c>
      <c r="G4805" t="s">
        <v>7092</v>
      </c>
      <c r="H4805" t="s">
        <v>106</v>
      </c>
      <c r="I4805">
        <v>1752</v>
      </c>
      <c r="J4805" t="s">
        <v>22</v>
      </c>
      <c r="K4805" t="s">
        <v>32</v>
      </c>
      <c r="L4805" t="s">
        <v>33</v>
      </c>
      <c r="M4805" t="s">
        <v>34</v>
      </c>
      <c r="N4805" s="5">
        <v>10.8</v>
      </c>
      <c r="O4805" s="7">
        <v>3</v>
      </c>
      <c r="P4805" s="5">
        <v>7.2</v>
      </c>
      <c r="Q4805" s="5">
        <v>3.6</v>
      </c>
      <c r="R4805" s="22">
        <f>Tabla1[[#This Row],[Fecha de Envío]]-Tabla1[[#This Row],[Fecha de Orden]]</f>
        <v>15</v>
      </c>
      <c r="S4805" s="24">
        <f>YEAR(Tabla1[[#This Row],[Fecha de Orden]])</f>
        <v>2023</v>
      </c>
      <c r="T4805" t="str">
        <f>VLOOKUP(Tabla1[[#This Row],[Nombre del Producto]],Tabla2[[Nombre Producto]:[Costo Unitario]],2,FALSE)</f>
        <v>Lot's O' Nuts</v>
      </c>
      <c r="U4805" t="str">
        <f>VLOOKUP(Tabla1[[#This Row],[Fábrica]],Tabla3[],4,FALSE)</f>
        <v>Arizona</v>
      </c>
    </row>
    <row r="4806" spans="1:21" x14ac:dyDescent="0.25">
      <c r="A4806" t="s">
        <v>7093</v>
      </c>
      <c r="B4806" s="3">
        <v>45186</v>
      </c>
      <c r="C4806" s="3">
        <v>45201</v>
      </c>
      <c r="D4806" t="s">
        <v>18</v>
      </c>
      <c r="E4806">
        <v>152415</v>
      </c>
      <c r="F4806" t="s">
        <v>19</v>
      </c>
      <c r="G4806" t="s">
        <v>7092</v>
      </c>
      <c r="H4806" t="s">
        <v>106</v>
      </c>
      <c r="I4806">
        <v>1752</v>
      </c>
      <c r="J4806" t="s">
        <v>22</v>
      </c>
      <c r="K4806" t="s">
        <v>32</v>
      </c>
      <c r="L4806" t="s">
        <v>36</v>
      </c>
      <c r="M4806" t="s">
        <v>37</v>
      </c>
      <c r="N4806" s="5">
        <v>9.75</v>
      </c>
      <c r="O4806" s="7">
        <v>3</v>
      </c>
      <c r="P4806" s="5">
        <v>6.33</v>
      </c>
      <c r="Q4806" s="5">
        <v>3.42</v>
      </c>
      <c r="R4806" s="22">
        <f>Tabla1[[#This Row],[Fecha de Envío]]-Tabla1[[#This Row],[Fecha de Orden]]</f>
        <v>15</v>
      </c>
      <c r="S4806" s="24">
        <f>YEAR(Tabla1[[#This Row],[Fecha de Orden]])</f>
        <v>2023</v>
      </c>
      <c r="T4806" t="str">
        <f>VLOOKUP(Tabla1[[#This Row],[Nombre del Producto]],Tabla2[[Nombre Producto]:[Costo Unitario]],2,FALSE)</f>
        <v>Wicked Choccy's</v>
      </c>
      <c r="U4806" t="str">
        <f>VLOOKUP(Tabla1[[#This Row],[Fábrica]],Tabla3[],4,FALSE)</f>
        <v>Georgia</v>
      </c>
    </row>
    <row r="4807" spans="1:21" x14ac:dyDescent="0.25">
      <c r="A4807" t="s">
        <v>8143</v>
      </c>
      <c r="B4807" s="3">
        <v>45186</v>
      </c>
      <c r="C4807" s="3">
        <v>45200</v>
      </c>
      <c r="D4807" t="s">
        <v>18</v>
      </c>
      <c r="E4807">
        <v>159730</v>
      </c>
      <c r="F4807" t="s">
        <v>19</v>
      </c>
      <c r="G4807" t="s">
        <v>124</v>
      </c>
      <c r="H4807" t="s">
        <v>125</v>
      </c>
      <c r="I4807">
        <v>98103</v>
      </c>
      <c r="J4807" t="s">
        <v>22</v>
      </c>
      <c r="K4807" t="s">
        <v>23</v>
      </c>
      <c r="L4807" t="s">
        <v>45</v>
      </c>
      <c r="M4807" t="s">
        <v>46</v>
      </c>
      <c r="N4807" s="5">
        <v>6.98</v>
      </c>
      <c r="O4807" s="7">
        <v>2</v>
      </c>
      <c r="P4807" s="5">
        <v>4.9800000000000004</v>
      </c>
      <c r="Q4807" s="5">
        <v>2</v>
      </c>
      <c r="R4807" s="22">
        <f>Tabla1[[#This Row],[Fecha de Envío]]-Tabla1[[#This Row],[Fecha de Orden]]</f>
        <v>14</v>
      </c>
      <c r="S4807" s="24">
        <f>YEAR(Tabla1[[#This Row],[Fecha de Orden]])</f>
        <v>2023</v>
      </c>
      <c r="T4807" t="str">
        <f>VLOOKUP(Tabla1[[#This Row],[Nombre del Producto]],Tabla2[[Nombre Producto]:[Costo Unitario]],2,FALSE)</f>
        <v>Lot's O' Nuts</v>
      </c>
      <c r="U4807" t="str">
        <f>VLOOKUP(Tabla1[[#This Row],[Fábrica]],Tabla3[],4,FALSE)</f>
        <v>Arizona</v>
      </c>
    </row>
    <row r="4808" spans="1:21" x14ac:dyDescent="0.25">
      <c r="A4808" t="s">
        <v>8927</v>
      </c>
      <c r="B4808" s="3">
        <v>45186</v>
      </c>
      <c r="C4808" s="3">
        <v>45199</v>
      </c>
      <c r="D4808" t="s">
        <v>71</v>
      </c>
      <c r="E4808">
        <v>131093</v>
      </c>
      <c r="F4808" t="s">
        <v>19</v>
      </c>
      <c r="G4808" t="s">
        <v>86</v>
      </c>
      <c r="H4808" t="s">
        <v>210</v>
      </c>
      <c r="I4808">
        <v>45503</v>
      </c>
      <c r="J4808" t="s">
        <v>22</v>
      </c>
      <c r="K4808" t="s">
        <v>32</v>
      </c>
      <c r="L4808" t="s">
        <v>36</v>
      </c>
      <c r="M4808" t="s">
        <v>37</v>
      </c>
      <c r="N4808" s="5">
        <v>16.25</v>
      </c>
      <c r="O4808" s="7">
        <v>5</v>
      </c>
      <c r="P4808" s="5">
        <v>10.55</v>
      </c>
      <c r="Q4808" s="5">
        <v>5.7</v>
      </c>
      <c r="R4808" s="22">
        <f>Tabla1[[#This Row],[Fecha de Envío]]-Tabla1[[#This Row],[Fecha de Orden]]</f>
        <v>13</v>
      </c>
      <c r="S4808" s="24">
        <f>YEAR(Tabla1[[#This Row],[Fecha de Orden]])</f>
        <v>2023</v>
      </c>
      <c r="T4808" t="str">
        <f>VLOOKUP(Tabla1[[#This Row],[Nombre del Producto]],Tabla2[[Nombre Producto]:[Costo Unitario]],2,FALSE)</f>
        <v>Wicked Choccy's</v>
      </c>
      <c r="U4808" t="str">
        <f>VLOOKUP(Tabla1[[#This Row],[Fábrica]],Tabla3[],4,FALSE)</f>
        <v>Georgia</v>
      </c>
    </row>
    <row r="4809" spans="1:21" x14ac:dyDescent="0.25">
      <c r="A4809" t="s">
        <v>637</v>
      </c>
      <c r="B4809" s="3">
        <v>45187</v>
      </c>
      <c r="C4809" s="3">
        <v>45202</v>
      </c>
      <c r="D4809" t="s">
        <v>18</v>
      </c>
      <c r="E4809">
        <v>145905</v>
      </c>
      <c r="F4809" t="s">
        <v>19</v>
      </c>
      <c r="G4809" t="s">
        <v>638</v>
      </c>
      <c r="H4809" t="s">
        <v>522</v>
      </c>
      <c r="I4809">
        <v>36830</v>
      </c>
      <c r="J4809" t="s">
        <v>22</v>
      </c>
      <c r="K4809" t="s">
        <v>66</v>
      </c>
      <c r="L4809" t="s">
        <v>24</v>
      </c>
      <c r="M4809" t="s">
        <v>25</v>
      </c>
      <c r="N4809" s="5">
        <v>3.75</v>
      </c>
      <c r="O4809" s="7">
        <v>1</v>
      </c>
      <c r="P4809" s="5">
        <v>2.4500000000000002</v>
      </c>
      <c r="Q4809" s="5">
        <v>1.3</v>
      </c>
      <c r="R4809" s="22">
        <f>Tabla1[[#This Row],[Fecha de Envío]]-Tabla1[[#This Row],[Fecha de Orden]]</f>
        <v>15</v>
      </c>
      <c r="S4809" s="24">
        <f>YEAR(Tabla1[[#This Row],[Fecha de Orden]])</f>
        <v>2023</v>
      </c>
      <c r="T4809" t="str">
        <f>VLOOKUP(Tabla1[[#This Row],[Nombre del Producto]],Tabla2[[Nombre Producto]:[Costo Unitario]],2,FALSE)</f>
        <v>Wicked Choccy's</v>
      </c>
      <c r="U4809" t="str">
        <f>VLOOKUP(Tabla1[[#This Row],[Fábrica]],Tabla3[],4,FALSE)</f>
        <v>Georgia</v>
      </c>
    </row>
    <row r="4810" spans="1:21" x14ac:dyDescent="0.25">
      <c r="A4810" t="s">
        <v>639</v>
      </c>
      <c r="B4810" s="3">
        <v>45187</v>
      </c>
      <c r="C4810" s="3">
        <v>45202</v>
      </c>
      <c r="D4810" t="s">
        <v>18</v>
      </c>
      <c r="E4810">
        <v>145905</v>
      </c>
      <c r="F4810" t="s">
        <v>19</v>
      </c>
      <c r="G4810" t="s">
        <v>638</v>
      </c>
      <c r="H4810" t="s">
        <v>522</v>
      </c>
      <c r="I4810">
        <v>36830</v>
      </c>
      <c r="J4810" t="s">
        <v>22</v>
      </c>
      <c r="K4810" t="s">
        <v>66</v>
      </c>
      <c r="L4810" t="s">
        <v>33</v>
      </c>
      <c r="M4810" t="s">
        <v>34</v>
      </c>
      <c r="N4810" s="5">
        <v>7.2</v>
      </c>
      <c r="O4810" s="7">
        <v>2</v>
      </c>
      <c r="P4810" s="5">
        <v>4.8</v>
      </c>
      <c r="Q4810" s="5">
        <v>2.4</v>
      </c>
      <c r="R4810" s="22">
        <f>Tabla1[[#This Row],[Fecha de Envío]]-Tabla1[[#This Row],[Fecha de Orden]]</f>
        <v>15</v>
      </c>
      <c r="S4810" s="24">
        <f>YEAR(Tabla1[[#This Row],[Fecha de Orden]])</f>
        <v>2023</v>
      </c>
      <c r="T4810" t="str">
        <f>VLOOKUP(Tabla1[[#This Row],[Nombre del Producto]],Tabla2[[Nombre Producto]:[Costo Unitario]],2,FALSE)</f>
        <v>Lot's O' Nuts</v>
      </c>
      <c r="U4810" t="str">
        <f>VLOOKUP(Tabla1[[#This Row],[Fábrica]],Tabla3[],4,FALSE)</f>
        <v>Arizona</v>
      </c>
    </row>
    <row r="4811" spans="1:21" x14ac:dyDescent="0.25">
      <c r="A4811" t="s">
        <v>964</v>
      </c>
      <c r="B4811" s="3">
        <v>45187</v>
      </c>
      <c r="C4811" s="3">
        <v>45201</v>
      </c>
      <c r="D4811" t="s">
        <v>18</v>
      </c>
      <c r="E4811">
        <v>110086</v>
      </c>
      <c r="F4811" t="s">
        <v>19</v>
      </c>
      <c r="G4811" t="s">
        <v>965</v>
      </c>
      <c r="H4811" t="s">
        <v>21</v>
      </c>
      <c r="I4811">
        <v>95695</v>
      </c>
      <c r="J4811" t="s">
        <v>22</v>
      </c>
      <c r="K4811" t="s">
        <v>23</v>
      </c>
      <c r="L4811" t="s">
        <v>36</v>
      </c>
      <c r="M4811" t="s">
        <v>37</v>
      </c>
      <c r="N4811" s="5">
        <v>6.5</v>
      </c>
      <c r="O4811" s="7">
        <v>2</v>
      </c>
      <c r="P4811" s="5">
        <v>4.22</v>
      </c>
      <c r="Q4811" s="5">
        <v>2.2799999999999998</v>
      </c>
      <c r="R4811" s="22">
        <f>Tabla1[[#This Row],[Fecha de Envío]]-Tabla1[[#This Row],[Fecha de Orden]]</f>
        <v>14</v>
      </c>
      <c r="S4811" s="24">
        <f>YEAR(Tabla1[[#This Row],[Fecha de Orden]])</f>
        <v>2023</v>
      </c>
      <c r="T4811" t="str">
        <f>VLOOKUP(Tabla1[[#This Row],[Nombre del Producto]],Tabla2[[Nombre Producto]:[Costo Unitario]],2,FALSE)</f>
        <v>Wicked Choccy's</v>
      </c>
      <c r="U4811" t="str">
        <f>VLOOKUP(Tabla1[[#This Row],[Fábrica]],Tabla3[],4,FALSE)</f>
        <v>Georgia</v>
      </c>
    </row>
    <row r="4812" spans="1:21" x14ac:dyDescent="0.25">
      <c r="A4812" t="s">
        <v>4003</v>
      </c>
      <c r="B4812" s="3">
        <v>45187</v>
      </c>
      <c r="C4812" s="3">
        <v>45202</v>
      </c>
      <c r="D4812" t="s">
        <v>18</v>
      </c>
      <c r="E4812">
        <v>106075</v>
      </c>
      <c r="F4812" t="s">
        <v>19</v>
      </c>
      <c r="G4812" t="s">
        <v>30</v>
      </c>
      <c r="H4812" t="s">
        <v>31</v>
      </c>
      <c r="I4812">
        <v>10009</v>
      </c>
      <c r="J4812" t="s">
        <v>22</v>
      </c>
      <c r="K4812" t="s">
        <v>32</v>
      </c>
      <c r="L4812" t="s">
        <v>45</v>
      </c>
      <c r="M4812" t="s">
        <v>46</v>
      </c>
      <c r="N4812" s="5">
        <v>3.49</v>
      </c>
      <c r="O4812" s="7">
        <v>1</v>
      </c>
      <c r="P4812" s="5">
        <v>2.4900000000000002</v>
      </c>
      <c r="Q4812" s="5">
        <v>1</v>
      </c>
      <c r="R4812" s="22">
        <f>Tabla1[[#This Row],[Fecha de Envío]]-Tabla1[[#This Row],[Fecha de Orden]]</f>
        <v>15</v>
      </c>
      <c r="S4812" s="24">
        <f>YEAR(Tabla1[[#This Row],[Fecha de Orden]])</f>
        <v>2023</v>
      </c>
      <c r="T4812" t="str">
        <f>VLOOKUP(Tabla1[[#This Row],[Nombre del Producto]],Tabla2[[Nombre Producto]:[Costo Unitario]],2,FALSE)</f>
        <v>Lot's O' Nuts</v>
      </c>
      <c r="U4812" t="str">
        <f>VLOOKUP(Tabla1[[#This Row],[Fábrica]],Tabla3[],4,FALSE)</f>
        <v>Arizona</v>
      </c>
    </row>
    <row r="4813" spans="1:21" x14ac:dyDescent="0.25">
      <c r="A4813" t="s">
        <v>4919</v>
      </c>
      <c r="B4813" s="3">
        <v>45187</v>
      </c>
      <c r="C4813" s="3">
        <v>45201</v>
      </c>
      <c r="D4813" t="s">
        <v>18</v>
      </c>
      <c r="E4813">
        <v>133935</v>
      </c>
      <c r="F4813" t="s">
        <v>19</v>
      </c>
      <c r="G4813" t="s">
        <v>120</v>
      </c>
      <c r="H4813" t="s">
        <v>21</v>
      </c>
      <c r="I4813">
        <v>92105</v>
      </c>
      <c r="J4813" t="s">
        <v>22</v>
      </c>
      <c r="K4813" t="s">
        <v>23</v>
      </c>
      <c r="L4813" t="s">
        <v>45</v>
      </c>
      <c r="M4813" t="s">
        <v>46</v>
      </c>
      <c r="N4813" s="5">
        <v>6.98</v>
      </c>
      <c r="O4813" s="7">
        <v>2</v>
      </c>
      <c r="P4813" s="5">
        <v>4.9800000000000004</v>
      </c>
      <c r="Q4813" s="5">
        <v>2</v>
      </c>
      <c r="R4813" s="22">
        <f>Tabla1[[#This Row],[Fecha de Envío]]-Tabla1[[#This Row],[Fecha de Orden]]</f>
        <v>14</v>
      </c>
      <c r="S4813" s="24">
        <f>YEAR(Tabla1[[#This Row],[Fecha de Orden]])</f>
        <v>2023</v>
      </c>
      <c r="T4813" t="str">
        <f>VLOOKUP(Tabla1[[#This Row],[Nombre del Producto]],Tabla2[[Nombre Producto]:[Costo Unitario]],2,FALSE)</f>
        <v>Lot's O' Nuts</v>
      </c>
      <c r="U4813" t="str">
        <f>VLOOKUP(Tabla1[[#This Row],[Fábrica]],Tabla3[],4,FALSE)</f>
        <v>Arizona</v>
      </c>
    </row>
    <row r="4814" spans="1:21" x14ac:dyDescent="0.25">
      <c r="A4814" t="s">
        <v>4920</v>
      </c>
      <c r="B4814" s="3">
        <v>45187</v>
      </c>
      <c r="C4814" s="3">
        <v>45201</v>
      </c>
      <c r="D4814" t="s">
        <v>18</v>
      </c>
      <c r="E4814">
        <v>133935</v>
      </c>
      <c r="F4814" t="s">
        <v>19</v>
      </c>
      <c r="G4814" t="s">
        <v>120</v>
      </c>
      <c r="H4814" t="s">
        <v>21</v>
      </c>
      <c r="I4814">
        <v>92105</v>
      </c>
      <c r="J4814" t="s">
        <v>22</v>
      </c>
      <c r="K4814" t="s">
        <v>23</v>
      </c>
      <c r="L4814" t="s">
        <v>24</v>
      </c>
      <c r="M4814" t="s">
        <v>25</v>
      </c>
      <c r="N4814" s="5">
        <v>33.75</v>
      </c>
      <c r="O4814" s="7">
        <v>9</v>
      </c>
      <c r="P4814" s="5">
        <v>22.05</v>
      </c>
      <c r="Q4814" s="5">
        <v>11.7</v>
      </c>
      <c r="R4814" s="22">
        <f>Tabla1[[#This Row],[Fecha de Envío]]-Tabla1[[#This Row],[Fecha de Orden]]</f>
        <v>14</v>
      </c>
      <c r="S4814" s="24">
        <f>YEAR(Tabla1[[#This Row],[Fecha de Orden]])</f>
        <v>2023</v>
      </c>
      <c r="T4814" t="str">
        <f>VLOOKUP(Tabla1[[#This Row],[Nombre del Producto]],Tabla2[[Nombre Producto]:[Costo Unitario]],2,FALSE)</f>
        <v>Wicked Choccy's</v>
      </c>
      <c r="U4814" t="str">
        <f>VLOOKUP(Tabla1[[#This Row],[Fábrica]],Tabla3[],4,FALSE)</f>
        <v>Georgia</v>
      </c>
    </row>
    <row r="4815" spans="1:21" x14ac:dyDescent="0.25">
      <c r="A4815" t="s">
        <v>6233</v>
      </c>
      <c r="B4815" s="3">
        <v>45187</v>
      </c>
      <c r="C4815" s="3">
        <v>45204</v>
      </c>
      <c r="D4815" t="s">
        <v>18</v>
      </c>
      <c r="E4815">
        <v>120355</v>
      </c>
      <c r="F4815" t="s">
        <v>19</v>
      </c>
      <c r="G4815" t="s">
        <v>4273</v>
      </c>
      <c r="H4815" t="s">
        <v>31</v>
      </c>
      <c r="I4815">
        <v>10801</v>
      </c>
      <c r="J4815" t="s">
        <v>22</v>
      </c>
      <c r="K4815" t="s">
        <v>32</v>
      </c>
      <c r="L4815" t="s">
        <v>36</v>
      </c>
      <c r="M4815" t="s">
        <v>37</v>
      </c>
      <c r="N4815" s="5">
        <v>6.5</v>
      </c>
      <c r="O4815" s="7">
        <v>2</v>
      </c>
      <c r="P4815" s="5">
        <v>4.22</v>
      </c>
      <c r="Q4815" s="5">
        <v>2.2799999999999998</v>
      </c>
      <c r="R4815" s="22">
        <f>Tabla1[[#This Row],[Fecha de Envío]]-Tabla1[[#This Row],[Fecha de Orden]]</f>
        <v>17</v>
      </c>
      <c r="S4815" s="24">
        <f>YEAR(Tabla1[[#This Row],[Fecha de Orden]])</f>
        <v>2023</v>
      </c>
      <c r="T4815" t="str">
        <f>VLOOKUP(Tabla1[[#This Row],[Nombre del Producto]],Tabla2[[Nombre Producto]:[Costo Unitario]],2,FALSE)</f>
        <v>Wicked Choccy's</v>
      </c>
      <c r="U4815" t="str">
        <f>VLOOKUP(Tabla1[[#This Row],[Fábrica]],Tabla3[],4,FALSE)</f>
        <v>Georgia</v>
      </c>
    </row>
    <row r="4816" spans="1:21" x14ac:dyDescent="0.25">
      <c r="A4816" t="s">
        <v>6234</v>
      </c>
      <c r="B4816" s="3">
        <v>45187</v>
      </c>
      <c r="C4816" s="3">
        <v>45204</v>
      </c>
      <c r="D4816" t="s">
        <v>18</v>
      </c>
      <c r="E4816">
        <v>120355</v>
      </c>
      <c r="F4816" t="s">
        <v>19</v>
      </c>
      <c r="G4816" t="s">
        <v>4273</v>
      </c>
      <c r="H4816" t="s">
        <v>31</v>
      </c>
      <c r="I4816">
        <v>10801</v>
      </c>
      <c r="J4816" t="s">
        <v>22</v>
      </c>
      <c r="K4816" t="s">
        <v>32</v>
      </c>
      <c r="L4816" t="s">
        <v>45</v>
      </c>
      <c r="M4816" t="s">
        <v>46</v>
      </c>
      <c r="N4816" s="5">
        <v>10.47</v>
      </c>
      <c r="O4816" s="7">
        <v>3</v>
      </c>
      <c r="P4816" s="5">
        <v>7.47</v>
      </c>
      <c r="Q4816" s="5">
        <v>3</v>
      </c>
      <c r="R4816" s="22">
        <f>Tabla1[[#This Row],[Fecha de Envío]]-Tabla1[[#This Row],[Fecha de Orden]]</f>
        <v>17</v>
      </c>
      <c r="S4816" s="24">
        <f>YEAR(Tabla1[[#This Row],[Fecha de Orden]])</f>
        <v>2023</v>
      </c>
      <c r="T4816" t="str">
        <f>VLOOKUP(Tabla1[[#This Row],[Nombre del Producto]],Tabla2[[Nombre Producto]:[Costo Unitario]],2,FALSE)</f>
        <v>Lot's O' Nuts</v>
      </c>
      <c r="U4816" t="str">
        <f>VLOOKUP(Tabla1[[#This Row],[Fábrica]],Tabla3[],4,FALSE)</f>
        <v>Arizona</v>
      </c>
    </row>
    <row r="4817" spans="1:21" x14ac:dyDescent="0.25">
      <c r="A4817" t="s">
        <v>6540</v>
      </c>
      <c r="B4817" s="3">
        <v>45187</v>
      </c>
      <c r="C4817" s="3">
        <v>45201</v>
      </c>
      <c r="D4817" t="s">
        <v>18</v>
      </c>
      <c r="E4817">
        <v>140928</v>
      </c>
      <c r="F4817" t="s">
        <v>19</v>
      </c>
      <c r="G4817" t="s">
        <v>242</v>
      </c>
      <c r="H4817" t="s">
        <v>255</v>
      </c>
      <c r="I4817">
        <v>32216</v>
      </c>
      <c r="J4817" t="s">
        <v>22</v>
      </c>
      <c r="K4817" t="s">
        <v>66</v>
      </c>
      <c r="L4817" t="s">
        <v>36</v>
      </c>
      <c r="M4817" t="s">
        <v>37</v>
      </c>
      <c r="N4817" s="5">
        <v>13</v>
      </c>
      <c r="O4817" s="7">
        <v>4</v>
      </c>
      <c r="P4817" s="5">
        <v>8.44</v>
      </c>
      <c r="Q4817" s="5">
        <v>4.5599999999999996</v>
      </c>
      <c r="R4817" s="22">
        <f>Tabla1[[#This Row],[Fecha de Envío]]-Tabla1[[#This Row],[Fecha de Orden]]</f>
        <v>14</v>
      </c>
      <c r="S4817" s="24">
        <f>YEAR(Tabla1[[#This Row],[Fecha de Orden]])</f>
        <v>2023</v>
      </c>
      <c r="T4817" t="str">
        <f>VLOOKUP(Tabla1[[#This Row],[Nombre del Producto]],Tabla2[[Nombre Producto]:[Costo Unitario]],2,FALSE)</f>
        <v>Wicked Choccy's</v>
      </c>
      <c r="U4817" t="str">
        <f>VLOOKUP(Tabla1[[#This Row],[Fábrica]],Tabla3[],4,FALSE)</f>
        <v>Georgia</v>
      </c>
    </row>
    <row r="4818" spans="1:21" x14ac:dyDescent="0.25">
      <c r="A4818" t="s">
        <v>7078</v>
      </c>
      <c r="B4818" s="3">
        <v>45187</v>
      </c>
      <c r="C4818" s="3">
        <v>45201</v>
      </c>
      <c r="D4818" t="s">
        <v>18</v>
      </c>
      <c r="E4818">
        <v>111409</v>
      </c>
      <c r="F4818" t="s">
        <v>19</v>
      </c>
      <c r="G4818" t="s">
        <v>242</v>
      </c>
      <c r="H4818" t="s">
        <v>255</v>
      </c>
      <c r="I4818">
        <v>32216</v>
      </c>
      <c r="J4818" t="s">
        <v>22</v>
      </c>
      <c r="K4818" t="s">
        <v>66</v>
      </c>
      <c r="L4818" t="s">
        <v>24</v>
      </c>
      <c r="M4818" t="s">
        <v>25</v>
      </c>
      <c r="N4818" s="5">
        <v>3.75</v>
      </c>
      <c r="O4818" s="7">
        <v>1</v>
      </c>
      <c r="P4818" s="5">
        <v>2.4500000000000002</v>
      </c>
      <c r="Q4818" s="5">
        <v>1.3</v>
      </c>
      <c r="R4818" s="22">
        <f>Tabla1[[#This Row],[Fecha de Envío]]-Tabla1[[#This Row],[Fecha de Orden]]</f>
        <v>14</v>
      </c>
      <c r="S4818" s="24">
        <f>YEAR(Tabla1[[#This Row],[Fecha de Orden]])</f>
        <v>2023</v>
      </c>
      <c r="T4818" t="str">
        <f>VLOOKUP(Tabla1[[#This Row],[Nombre del Producto]],Tabla2[[Nombre Producto]:[Costo Unitario]],2,FALSE)</f>
        <v>Wicked Choccy's</v>
      </c>
      <c r="U4818" t="str">
        <f>VLOOKUP(Tabla1[[#This Row],[Fábrica]],Tabla3[],4,FALSE)</f>
        <v>Georgia</v>
      </c>
    </row>
    <row r="4819" spans="1:21" x14ac:dyDescent="0.25">
      <c r="A4819" t="s">
        <v>8444</v>
      </c>
      <c r="B4819" s="3">
        <v>45187</v>
      </c>
      <c r="C4819" s="3">
        <v>45199</v>
      </c>
      <c r="D4819" t="s">
        <v>39</v>
      </c>
      <c r="E4819">
        <v>157511</v>
      </c>
      <c r="F4819" t="s">
        <v>19</v>
      </c>
      <c r="G4819" t="s">
        <v>412</v>
      </c>
      <c r="H4819" t="s">
        <v>210</v>
      </c>
      <c r="I4819">
        <v>43229</v>
      </c>
      <c r="J4819" t="s">
        <v>22</v>
      </c>
      <c r="K4819" t="s">
        <v>32</v>
      </c>
      <c r="L4819" t="s">
        <v>27</v>
      </c>
      <c r="M4819" t="s">
        <v>28</v>
      </c>
      <c r="N4819" s="5">
        <v>7.2</v>
      </c>
      <c r="O4819" s="7">
        <v>2</v>
      </c>
      <c r="P4819" s="5">
        <v>5</v>
      </c>
      <c r="Q4819" s="5">
        <v>2.2000000000000002</v>
      </c>
      <c r="R4819" s="22">
        <f>Tabla1[[#This Row],[Fecha de Envío]]-Tabla1[[#This Row],[Fecha de Orden]]</f>
        <v>12</v>
      </c>
      <c r="S4819" s="24">
        <f>YEAR(Tabla1[[#This Row],[Fecha de Orden]])</f>
        <v>2023</v>
      </c>
      <c r="T4819" t="str">
        <f>VLOOKUP(Tabla1[[#This Row],[Nombre del Producto]],Tabla2[[Nombre Producto]:[Costo Unitario]],2,FALSE)</f>
        <v>Lot's O' Nuts</v>
      </c>
      <c r="U4819" t="str">
        <f>VLOOKUP(Tabla1[[#This Row],[Fábrica]],Tabla3[],4,FALSE)</f>
        <v>Arizona</v>
      </c>
    </row>
    <row r="4820" spans="1:21" x14ac:dyDescent="0.25">
      <c r="A4820" t="s">
        <v>8445</v>
      </c>
      <c r="B4820" s="3">
        <v>45187</v>
      </c>
      <c r="C4820" s="3">
        <v>45199</v>
      </c>
      <c r="D4820" t="s">
        <v>39</v>
      </c>
      <c r="E4820">
        <v>157511</v>
      </c>
      <c r="F4820" t="s">
        <v>19</v>
      </c>
      <c r="G4820" t="s">
        <v>412</v>
      </c>
      <c r="H4820" t="s">
        <v>210</v>
      </c>
      <c r="I4820">
        <v>43229</v>
      </c>
      <c r="J4820" t="s">
        <v>22</v>
      </c>
      <c r="K4820" t="s">
        <v>32</v>
      </c>
      <c r="L4820" t="s">
        <v>33</v>
      </c>
      <c r="M4820" t="s">
        <v>34</v>
      </c>
      <c r="N4820" s="5">
        <v>10.8</v>
      </c>
      <c r="O4820" s="7">
        <v>3</v>
      </c>
      <c r="P4820" s="5">
        <v>7.2</v>
      </c>
      <c r="Q4820" s="5">
        <v>3.6</v>
      </c>
      <c r="R4820" s="22">
        <f>Tabla1[[#This Row],[Fecha de Envío]]-Tabla1[[#This Row],[Fecha de Orden]]</f>
        <v>12</v>
      </c>
      <c r="S4820" s="24">
        <f>YEAR(Tabla1[[#This Row],[Fecha de Orden]])</f>
        <v>2023</v>
      </c>
      <c r="T4820" t="str">
        <f>VLOOKUP(Tabla1[[#This Row],[Nombre del Producto]],Tabla2[[Nombre Producto]:[Costo Unitario]],2,FALSE)</f>
        <v>Lot's O' Nuts</v>
      </c>
      <c r="U4820" t="str">
        <f>VLOOKUP(Tabla1[[#This Row],[Fábrica]],Tabla3[],4,FALSE)</f>
        <v>Arizona</v>
      </c>
    </row>
    <row r="4821" spans="1:21" x14ac:dyDescent="0.25">
      <c r="A4821" t="s">
        <v>8446</v>
      </c>
      <c r="B4821" s="3">
        <v>45187</v>
      </c>
      <c r="C4821" s="3">
        <v>45199</v>
      </c>
      <c r="D4821" t="s">
        <v>39</v>
      </c>
      <c r="E4821">
        <v>157511</v>
      </c>
      <c r="F4821" t="s">
        <v>19</v>
      </c>
      <c r="G4821" t="s">
        <v>412</v>
      </c>
      <c r="H4821" t="s">
        <v>210</v>
      </c>
      <c r="I4821">
        <v>43229</v>
      </c>
      <c r="J4821" t="s">
        <v>22</v>
      </c>
      <c r="K4821" t="s">
        <v>32</v>
      </c>
      <c r="L4821" t="s">
        <v>36</v>
      </c>
      <c r="M4821" t="s">
        <v>37</v>
      </c>
      <c r="N4821" s="5">
        <v>3.25</v>
      </c>
      <c r="O4821" s="7">
        <v>1</v>
      </c>
      <c r="P4821" s="5">
        <v>2.11</v>
      </c>
      <c r="Q4821" s="5">
        <v>1.1399999999999999</v>
      </c>
      <c r="R4821" s="22">
        <f>Tabla1[[#This Row],[Fecha de Envío]]-Tabla1[[#This Row],[Fecha de Orden]]</f>
        <v>12</v>
      </c>
      <c r="S4821" s="24">
        <f>YEAR(Tabla1[[#This Row],[Fecha de Orden]])</f>
        <v>2023</v>
      </c>
      <c r="T4821" t="str">
        <f>VLOOKUP(Tabla1[[#This Row],[Nombre del Producto]],Tabla2[[Nombre Producto]:[Costo Unitario]],2,FALSE)</f>
        <v>Wicked Choccy's</v>
      </c>
      <c r="U4821" t="str">
        <f>VLOOKUP(Tabla1[[#This Row],[Fábrica]],Tabla3[],4,FALSE)</f>
        <v>Georgia</v>
      </c>
    </row>
    <row r="4822" spans="1:21" x14ac:dyDescent="0.25">
      <c r="A4822" t="s">
        <v>656</v>
      </c>
      <c r="B4822" s="3">
        <v>45188</v>
      </c>
      <c r="C4822" s="3">
        <v>45201</v>
      </c>
      <c r="D4822" t="s">
        <v>39</v>
      </c>
      <c r="E4822">
        <v>120250</v>
      </c>
      <c r="F4822" t="s">
        <v>19</v>
      </c>
      <c r="G4822" t="s">
        <v>144</v>
      </c>
      <c r="H4822" t="s">
        <v>101</v>
      </c>
      <c r="I4822">
        <v>19140</v>
      </c>
      <c r="J4822" t="s">
        <v>22</v>
      </c>
      <c r="K4822" t="s">
        <v>32</v>
      </c>
      <c r="L4822" t="s">
        <v>27</v>
      </c>
      <c r="M4822" t="s">
        <v>28</v>
      </c>
      <c r="N4822" s="5">
        <v>10.8</v>
      </c>
      <c r="O4822" s="7">
        <v>3</v>
      </c>
      <c r="P4822" s="5">
        <v>7.5</v>
      </c>
      <c r="Q4822" s="5">
        <v>3.3</v>
      </c>
      <c r="R4822" s="22">
        <f>Tabla1[[#This Row],[Fecha de Envío]]-Tabla1[[#This Row],[Fecha de Orden]]</f>
        <v>13</v>
      </c>
      <c r="S4822" s="24">
        <f>YEAR(Tabla1[[#This Row],[Fecha de Orden]])</f>
        <v>2023</v>
      </c>
      <c r="T4822" t="str">
        <f>VLOOKUP(Tabla1[[#This Row],[Nombre del Producto]],Tabla2[[Nombre Producto]:[Costo Unitario]],2,FALSE)</f>
        <v>Lot's O' Nuts</v>
      </c>
      <c r="U4822" t="str">
        <f>VLOOKUP(Tabla1[[#This Row],[Fábrica]],Tabla3[],4,FALSE)</f>
        <v>Arizona</v>
      </c>
    </row>
    <row r="4823" spans="1:21" x14ac:dyDescent="0.25">
      <c r="A4823" t="s">
        <v>1732</v>
      </c>
      <c r="B4823" s="3">
        <v>45188</v>
      </c>
      <c r="C4823" s="3">
        <v>45203</v>
      </c>
      <c r="D4823" t="s">
        <v>71</v>
      </c>
      <c r="E4823">
        <v>114888</v>
      </c>
      <c r="F4823" t="s">
        <v>19</v>
      </c>
      <c r="G4823" t="s">
        <v>20</v>
      </c>
      <c r="H4823" t="s">
        <v>21</v>
      </c>
      <c r="I4823">
        <v>94109</v>
      </c>
      <c r="J4823" t="s">
        <v>22</v>
      </c>
      <c r="K4823" t="s">
        <v>23</v>
      </c>
      <c r="L4823" t="s">
        <v>33</v>
      </c>
      <c r="M4823" t="s">
        <v>34</v>
      </c>
      <c r="N4823" s="5">
        <v>10.8</v>
      </c>
      <c r="O4823" s="7">
        <v>3</v>
      </c>
      <c r="P4823" s="5">
        <v>7.2</v>
      </c>
      <c r="Q4823" s="5">
        <v>3.6</v>
      </c>
      <c r="R4823" s="22">
        <f>Tabla1[[#This Row],[Fecha de Envío]]-Tabla1[[#This Row],[Fecha de Orden]]</f>
        <v>15</v>
      </c>
      <c r="S4823" s="24">
        <f>YEAR(Tabla1[[#This Row],[Fecha de Orden]])</f>
        <v>2023</v>
      </c>
      <c r="T4823" t="str">
        <f>VLOOKUP(Tabla1[[#This Row],[Nombre del Producto]],Tabla2[[Nombre Producto]:[Costo Unitario]],2,FALSE)</f>
        <v>Lot's O' Nuts</v>
      </c>
      <c r="U4823" t="str">
        <f>VLOOKUP(Tabla1[[#This Row],[Fábrica]],Tabla3[],4,FALSE)</f>
        <v>Arizona</v>
      </c>
    </row>
    <row r="4824" spans="1:21" x14ac:dyDescent="0.25">
      <c r="A4824" t="s">
        <v>1932</v>
      </c>
      <c r="B4824" s="3">
        <v>45188</v>
      </c>
      <c r="C4824" s="3">
        <v>45201</v>
      </c>
      <c r="D4824" t="s">
        <v>39</v>
      </c>
      <c r="E4824">
        <v>158610</v>
      </c>
      <c r="F4824" t="s">
        <v>19</v>
      </c>
      <c r="G4824" t="s">
        <v>76</v>
      </c>
      <c r="H4824" t="s">
        <v>77</v>
      </c>
      <c r="I4824">
        <v>2908</v>
      </c>
      <c r="J4824" t="s">
        <v>22</v>
      </c>
      <c r="K4824" t="s">
        <v>32</v>
      </c>
      <c r="L4824" t="s">
        <v>33</v>
      </c>
      <c r="M4824" t="s">
        <v>34</v>
      </c>
      <c r="N4824" s="5">
        <v>7.2</v>
      </c>
      <c r="O4824" s="7">
        <v>2</v>
      </c>
      <c r="P4824" s="5">
        <v>4.8</v>
      </c>
      <c r="Q4824" s="5">
        <v>2.4</v>
      </c>
      <c r="R4824" s="22">
        <f>Tabla1[[#This Row],[Fecha de Envío]]-Tabla1[[#This Row],[Fecha de Orden]]</f>
        <v>13</v>
      </c>
      <c r="S4824" s="24">
        <f>YEAR(Tabla1[[#This Row],[Fecha de Orden]])</f>
        <v>2023</v>
      </c>
      <c r="T4824" t="str">
        <f>VLOOKUP(Tabla1[[#This Row],[Nombre del Producto]],Tabla2[[Nombre Producto]:[Costo Unitario]],2,FALSE)</f>
        <v>Lot's O' Nuts</v>
      </c>
      <c r="U4824" t="str">
        <f>VLOOKUP(Tabla1[[#This Row],[Fábrica]],Tabla3[],4,FALSE)</f>
        <v>Arizona</v>
      </c>
    </row>
    <row r="4825" spans="1:21" x14ac:dyDescent="0.25">
      <c r="A4825" t="s">
        <v>3247</v>
      </c>
      <c r="B4825" s="3">
        <v>45188</v>
      </c>
      <c r="C4825" s="3">
        <v>45198</v>
      </c>
      <c r="D4825" t="s">
        <v>82</v>
      </c>
      <c r="E4825">
        <v>156097</v>
      </c>
      <c r="F4825" t="s">
        <v>19</v>
      </c>
      <c r="G4825" t="s">
        <v>478</v>
      </c>
      <c r="H4825" t="s">
        <v>173</v>
      </c>
      <c r="I4825">
        <v>60505</v>
      </c>
      <c r="J4825" t="s">
        <v>22</v>
      </c>
      <c r="K4825" t="s">
        <v>43</v>
      </c>
      <c r="L4825" t="s">
        <v>45</v>
      </c>
      <c r="M4825" t="s">
        <v>46</v>
      </c>
      <c r="N4825" s="5">
        <v>6.98</v>
      </c>
      <c r="O4825" s="7">
        <v>2</v>
      </c>
      <c r="P4825" s="5">
        <v>4.9800000000000004</v>
      </c>
      <c r="Q4825" s="5">
        <v>2</v>
      </c>
      <c r="R4825" s="22">
        <f>Tabla1[[#This Row],[Fecha de Envío]]-Tabla1[[#This Row],[Fecha de Orden]]</f>
        <v>10</v>
      </c>
      <c r="S4825" s="24">
        <f>YEAR(Tabla1[[#This Row],[Fecha de Orden]])</f>
        <v>2023</v>
      </c>
      <c r="T4825" t="str">
        <f>VLOOKUP(Tabla1[[#This Row],[Nombre del Producto]],Tabla2[[Nombre Producto]:[Costo Unitario]],2,FALSE)</f>
        <v>Lot's O' Nuts</v>
      </c>
      <c r="U4825" t="str">
        <f>VLOOKUP(Tabla1[[#This Row],[Fábrica]],Tabla3[],4,FALSE)</f>
        <v>Arizona</v>
      </c>
    </row>
    <row r="4826" spans="1:21" x14ac:dyDescent="0.25">
      <c r="A4826" t="s">
        <v>3472</v>
      </c>
      <c r="B4826" s="3">
        <v>45188</v>
      </c>
      <c r="C4826" s="3">
        <v>45202</v>
      </c>
      <c r="D4826" t="s">
        <v>18</v>
      </c>
      <c r="E4826">
        <v>168557</v>
      </c>
      <c r="F4826" t="s">
        <v>19</v>
      </c>
      <c r="G4826" t="s">
        <v>20</v>
      </c>
      <c r="H4826" t="s">
        <v>21</v>
      </c>
      <c r="I4826">
        <v>94122</v>
      </c>
      <c r="J4826" t="s">
        <v>22</v>
      </c>
      <c r="K4826" t="s">
        <v>23</v>
      </c>
      <c r="L4826" t="s">
        <v>36</v>
      </c>
      <c r="M4826" t="s">
        <v>37</v>
      </c>
      <c r="N4826" s="5">
        <v>6.5</v>
      </c>
      <c r="O4826" s="7">
        <v>2</v>
      </c>
      <c r="P4826" s="5">
        <v>4.22</v>
      </c>
      <c r="Q4826" s="5">
        <v>2.2799999999999998</v>
      </c>
      <c r="R4826" s="22">
        <f>Tabla1[[#This Row],[Fecha de Envío]]-Tabla1[[#This Row],[Fecha de Orden]]</f>
        <v>14</v>
      </c>
      <c r="S4826" s="24">
        <f>YEAR(Tabla1[[#This Row],[Fecha de Orden]])</f>
        <v>2023</v>
      </c>
      <c r="T4826" t="str">
        <f>VLOOKUP(Tabla1[[#This Row],[Nombre del Producto]],Tabla2[[Nombre Producto]:[Costo Unitario]],2,FALSE)</f>
        <v>Wicked Choccy's</v>
      </c>
      <c r="U4826" t="str">
        <f>VLOOKUP(Tabla1[[#This Row],[Fábrica]],Tabla3[],4,FALSE)</f>
        <v>Georgia</v>
      </c>
    </row>
    <row r="4827" spans="1:21" x14ac:dyDescent="0.25">
      <c r="A4827" t="s">
        <v>7561</v>
      </c>
      <c r="B4827" s="3">
        <v>45188</v>
      </c>
      <c r="C4827" s="3">
        <v>45200</v>
      </c>
      <c r="D4827" t="s">
        <v>39</v>
      </c>
      <c r="E4827">
        <v>168354</v>
      </c>
      <c r="F4827" t="s">
        <v>19</v>
      </c>
      <c r="G4827" t="s">
        <v>76</v>
      </c>
      <c r="H4827" t="s">
        <v>77</v>
      </c>
      <c r="I4827">
        <v>2908</v>
      </c>
      <c r="J4827" t="s">
        <v>22</v>
      </c>
      <c r="K4827" t="s">
        <v>32</v>
      </c>
      <c r="L4827" t="s">
        <v>36</v>
      </c>
      <c r="M4827" t="s">
        <v>37</v>
      </c>
      <c r="N4827" s="5">
        <v>13</v>
      </c>
      <c r="O4827" s="7">
        <v>4</v>
      </c>
      <c r="P4827" s="5">
        <v>8.44</v>
      </c>
      <c r="Q4827" s="5">
        <v>4.5599999999999996</v>
      </c>
      <c r="R4827" s="22">
        <f>Tabla1[[#This Row],[Fecha de Envío]]-Tabla1[[#This Row],[Fecha de Orden]]</f>
        <v>12</v>
      </c>
      <c r="S4827" s="24">
        <f>YEAR(Tabla1[[#This Row],[Fecha de Orden]])</f>
        <v>2023</v>
      </c>
      <c r="T4827" t="str">
        <f>VLOOKUP(Tabla1[[#This Row],[Nombre del Producto]],Tabla2[[Nombre Producto]:[Costo Unitario]],2,FALSE)</f>
        <v>Wicked Choccy's</v>
      </c>
      <c r="U4827" t="str">
        <f>VLOOKUP(Tabla1[[#This Row],[Fábrica]],Tabla3[],4,FALSE)</f>
        <v>Georgia</v>
      </c>
    </row>
    <row r="4828" spans="1:21" x14ac:dyDescent="0.25">
      <c r="A4828" t="s">
        <v>7562</v>
      </c>
      <c r="B4828" s="3">
        <v>45188</v>
      </c>
      <c r="C4828" s="3">
        <v>45200</v>
      </c>
      <c r="D4828" t="s">
        <v>39</v>
      </c>
      <c r="E4828">
        <v>168354</v>
      </c>
      <c r="F4828" t="s">
        <v>19</v>
      </c>
      <c r="G4828" t="s">
        <v>76</v>
      </c>
      <c r="H4828" t="s">
        <v>77</v>
      </c>
      <c r="I4828">
        <v>2908</v>
      </c>
      <c r="J4828" t="s">
        <v>22</v>
      </c>
      <c r="K4828" t="s">
        <v>32</v>
      </c>
      <c r="L4828" t="s">
        <v>33</v>
      </c>
      <c r="M4828" t="s">
        <v>34</v>
      </c>
      <c r="N4828" s="5">
        <v>10.8</v>
      </c>
      <c r="O4828" s="7">
        <v>3</v>
      </c>
      <c r="P4828" s="5">
        <v>7.2</v>
      </c>
      <c r="Q4828" s="5">
        <v>3.6</v>
      </c>
      <c r="R4828" s="22">
        <f>Tabla1[[#This Row],[Fecha de Envío]]-Tabla1[[#This Row],[Fecha de Orden]]</f>
        <v>12</v>
      </c>
      <c r="S4828" s="24">
        <f>YEAR(Tabla1[[#This Row],[Fecha de Orden]])</f>
        <v>2023</v>
      </c>
      <c r="T4828" t="str">
        <f>VLOOKUP(Tabla1[[#This Row],[Nombre del Producto]],Tabla2[[Nombre Producto]:[Costo Unitario]],2,FALSE)</f>
        <v>Lot's O' Nuts</v>
      </c>
      <c r="U4828" t="str">
        <f>VLOOKUP(Tabla1[[#This Row],[Fábrica]],Tabla3[],4,FALSE)</f>
        <v>Arizona</v>
      </c>
    </row>
    <row r="4829" spans="1:21" x14ac:dyDescent="0.25">
      <c r="A4829" t="s">
        <v>7999</v>
      </c>
      <c r="B4829" s="3">
        <v>45188</v>
      </c>
      <c r="C4829" s="3">
        <v>45202</v>
      </c>
      <c r="D4829" t="s">
        <v>71</v>
      </c>
      <c r="E4829">
        <v>102932</v>
      </c>
      <c r="F4829" t="s">
        <v>19</v>
      </c>
      <c r="G4829" t="s">
        <v>2547</v>
      </c>
      <c r="H4829" t="s">
        <v>306</v>
      </c>
      <c r="I4829">
        <v>7050</v>
      </c>
      <c r="J4829" t="s">
        <v>22</v>
      </c>
      <c r="K4829" t="s">
        <v>32</v>
      </c>
      <c r="L4829" t="s">
        <v>27</v>
      </c>
      <c r="M4829" t="s">
        <v>28</v>
      </c>
      <c r="N4829" s="5">
        <v>21.6</v>
      </c>
      <c r="O4829" s="7">
        <v>6</v>
      </c>
      <c r="P4829" s="5">
        <v>15</v>
      </c>
      <c r="Q4829" s="5">
        <v>6.6</v>
      </c>
      <c r="R4829" s="22">
        <f>Tabla1[[#This Row],[Fecha de Envío]]-Tabla1[[#This Row],[Fecha de Orden]]</f>
        <v>14</v>
      </c>
      <c r="S4829" s="24">
        <f>YEAR(Tabla1[[#This Row],[Fecha de Orden]])</f>
        <v>2023</v>
      </c>
      <c r="T4829" t="str">
        <f>VLOOKUP(Tabla1[[#This Row],[Nombre del Producto]],Tabla2[[Nombre Producto]:[Costo Unitario]],2,FALSE)</f>
        <v>Lot's O' Nuts</v>
      </c>
      <c r="U4829" t="str">
        <f>VLOOKUP(Tabla1[[#This Row],[Fábrica]],Tabla3[],4,FALSE)</f>
        <v>Arizona</v>
      </c>
    </row>
    <row r="4830" spans="1:21" x14ac:dyDescent="0.25">
      <c r="A4830" t="s">
        <v>8000</v>
      </c>
      <c r="B4830" s="3">
        <v>45188</v>
      </c>
      <c r="C4830" s="3">
        <v>45202</v>
      </c>
      <c r="D4830" t="s">
        <v>71</v>
      </c>
      <c r="E4830">
        <v>102932</v>
      </c>
      <c r="F4830" t="s">
        <v>19</v>
      </c>
      <c r="G4830" t="s">
        <v>2547</v>
      </c>
      <c r="H4830" t="s">
        <v>306</v>
      </c>
      <c r="I4830">
        <v>7050</v>
      </c>
      <c r="J4830" t="s">
        <v>22</v>
      </c>
      <c r="K4830" t="s">
        <v>32</v>
      </c>
      <c r="L4830" t="s">
        <v>45</v>
      </c>
      <c r="M4830" t="s">
        <v>46</v>
      </c>
      <c r="N4830" s="5">
        <v>10.47</v>
      </c>
      <c r="O4830" s="7">
        <v>3</v>
      </c>
      <c r="P4830" s="5">
        <v>7.47</v>
      </c>
      <c r="Q4830" s="5">
        <v>3</v>
      </c>
      <c r="R4830" s="22">
        <f>Tabla1[[#This Row],[Fecha de Envío]]-Tabla1[[#This Row],[Fecha de Orden]]</f>
        <v>14</v>
      </c>
      <c r="S4830" s="24">
        <f>YEAR(Tabla1[[#This Row],[Fecha de Orden]])</f>
        <v>2023</v>
      </c>
      <c r="T4830" t="str">
        <f>VLOOKUP(Tabla1[[#This Row],[Nombre del Producto]],Tabla2[[Nombre Producto]:[Costo Unitario]],2,FALSE)</f>
        <v>Lot's O' Nuts</v>
      </c>
      <c r="U4830" t="str">
        <f>VLOOKUP(Tabla1[[#This Row],[Fábrica]],Tabla3[],4,FALSE)</f>
        <v>Arizona</v>
      </c>
    </row>
    <row r="4831" spans="1:21" x14ac:dyDescent="0.25">
      <c r="A4831" t="s">
        <v>8502</v>
      </c>
      <c r="B4831" s="3">
        <v>45188</v>
      </c>
      <c r="C4831" s="3">
        <v>45202</v>
      </c>
      <c r="D4831" t="s">
        <v>18</v>
      </c>
      <c r="E4831">
        <v>130267</v>
      </c>
      <c r="F4831" t="s">
        <v>19</v>
      </c>
      <c r="G4831" t="s">
        <v>353</v>
      </c>
      <c r="H4831" t="s">
        <v>21</v>
      </c>
      <c r="I4831">
        <v>95207</v>
      </c>
      <c r="J4831" t="s">
        <v>22</v>
      </c>
      <c r="K4831" t="s">
        <v>23</v>
      </c>
      <c r="L4831" t="s">
        <v>27</v>
      </c>
      <c r="M4831" t="s">
        <v>28</v>
      </c>
      <c r="N4831" s="5">
        <v>25.2</v>
      </c>
      <c r="O4831" s="7">
        <v>7</v>
      </c>
      <c r="P4831" s="5">
        <v>17.5</v>
      </c>
      <c r="Q4831" s="5">
        <v>7.7</v>
      </c>
      <c r="R4831" s="22">
        <f>Tabla1[[#This Row],[Fecha de Envío]]-Tabla1[[#This Row],[Fecha de Orden]]</f>
        <v>14</v>
      </c>
      <c r="S4831" s="24">
        <f>YEAR(Tabla1[[#This Row],[Fecha de Orden]])</f>
        <v>2023</v>
      </c>
      <c r="T4831" t="str">
        <f>VLOOKUP(Tabla1[[#This Row],[Nombre del Producto]],Tabla2[[Nombre Producto]:[Costo Unitario]],2,FALSE)</f>
        <v>Lot's O' Nuts</v>
      </c>
      <c r="U4831" t="str">
        <f>VLOOKUP(Tabla1[[#This Row],[Fábrica]],Tabla3[],4,FALSE)</f>
        <v>Arizona</v>
      </c>
    </row>
    <row r="4832" spans="1:21" x14ac:dyDescent="0.25">
      <c r="A4832" t="s">
        <v>8815</v>
      </c>
      <c r="B4832" s="3">
        <v>45188</v>
      </c>
      <c r="C4832" s="3">
        <v>45202</v>
      </c>
      <c r="D4832" t="s">
        <v>18</v>
      </c>
      <c r="E4832">
        <v>142370</v>
      </c>
      <c r="F4832" t="s">
        <v>19</v>
      </c>
      <c r="G4832" t="s">
        <v>412</v>
      </c>
      <c r="H4832" t="s">
        <v>73</v>
      </c>
      <c r="I4832">
        <v>31907</v>
      </c>
      <c r="J4832" t="s">
        <v>22</v>
      </c>
      <c r="K4832" t="s">
        <v>66</v>
      </c>
      <c r="L4832" t="s">
        <v>24</v>
      </c>
      <c r="M4832" t="s">
        <v>25</v>
      </c>
      <c r="N4832" s="5">
        <v>7.5</v>
      </c>
      <c r="O4832" s="7">
        <v>2</v>
      </c>
      <c r="P4832" s="5">
        <v>4.9000000000000004</v>
      </c>
      <c r="Q4832" s="5">
        <v>2.6</v>
      </c>
      <c r="R4832" s="22">
        <f>Tabla1[[#This Row],[Fecha de Envío]]-Tabla1[[#This Row],[Fecha de Orden]]</f>
        <v>14</v>
      </c>
      <c r="S4832" s="24">
        <f>YEAR(Tabla1[[#This Row],[Fecha de Orden]])</f>
        <v>2023</v>
      </c>
      <c r="T4832" t="str">
        <f>VLOOKUP(Tabla1[[#This Row],[Nombre del Producto]],Tabla2[[Nombre Producto]:[Costo Unitario]],2,FALSE)</f>
        <v>Wicked Choccy's</v>
      </c>
      <c r="U4832" t="str">
        <f>VLOOKUP(Tabla1[[#This Row],[Fábrica]],Tabla3[],4,FALSE)</f>
        <v>Georgia</v>
      </c>
    </row>
    <row r="4833" spans="1:21" x14ac:dyDescent="0.25">
      <c r="A4833" t="s">
        <v>338</v>
      </c>
      <c r="B4833" s="3">
        <v>45189</v>
      </c>
      <c r="C4833" s="3">
        <v>45201</v>
      </c>
      <c r="D4833" t="s">
        <v>39</v>
      </c>
      <c r="E4833">
        <v>153738</v>
      </c>
      <c r="F4833" t="s">
        <v>195</v>
      </c>
      <c r="G4833" t="s">
        <v>328</v>
      </c>
      <c r="H4833" t="s">
        <v>329</v>
      </c>
      <c r="I4833" t="s">
        <v>330</v>
      </c>
      <c r="J4833" t="s">
        <v>22</v>
      </c>
      <c r="K4833" t="s">
        <v>32</v>
      </c>
      <c r="L4833" t="s">
        <v>27</v>
      </c>
      <c r="M4833" t="s">
        <v>28</v>
      </c>
      <c r="N4833" s="5">
        <v>21.6</v>
      </c>
      <c r="O4833" s="7">
        <v>6</v>
      </c>
      <c r="P4833" s="5">
        <v>15</v>
      </c>
      <c r="Q4833" s="5">
        <v>6.6</v>
      </c>
      <c r="R4833" s="22">
        <f>Tabla1[[#This Row],[Fecha de Envío]]-Tabla1[[#This Row],[Fecha de Orden]]</f>
        <v>12</v>
      </c>
      <c r="S4833" s="24">
        <f>YEAR(Tabla1[[#This Row],[Fecha de Orden]])</f>
        <v>2023</v>
      </c>
      <c r="T4833" t="str">
        <f>VLOOKUP(Tabla1[[#This Row],[Nombre del Producto]],Tabla2[[Nombre Producto]:[Costo Unitario]],2,FALSE)</f>
        <v>Lot's O' Nuts</v>
      </c>
      <c r="U4833" t="str">
        <f>VLOOKUP(Tabla1[[#This Row],[Fábrica]],Tabla3[],4,FALSE)</f>
        <v>Arizona</v>
      </c>
    </row>
    <row r="4834" spans="1:21" x14ac:dyDescent="0.25">
      <c r="A4834" t="s">
        <v>3355</v>
      </c>
      <c r="B4834" s="3">
        <v>45189</v>
      </c>
      <c r="C4834" s="3">
        <v>45203</v>
      </c>
      <c r="D4834" t="s">
        <v>18</v>
      </c>
      <c r="E4834">
        <v>126284</v>
      </c>
      <c r="F4834" t="s">
        <v>19</v>
      </c>
      <c r="G4834" t="s">
        <v>2120</v>
      </c>
      <c r="H4834" t="s">
        <v>93</v>
      </c>
      <c r="I4834">
        <v>49505</v>
      </c>
      <c r="J4834" t="s">
        <v>22</v>
      </c>
      <c r="K4834" t="s">
        <v>43</v>
      </c>
      <c r="L4834" t="s">
        <v>27</v>
      </c>
      <c r="M4834" t="s">
        <v>28</v>
      </c>
      <c r="N4834" s="5">
        <v>18</v>
      </c>
      <c r="O4834" s="7">
        <v>5</v>
      </c>
      <c r="P4834" s="5">
        <v>12.5</v>
      </c>
      <c r="Q4834" s="5">
        <v>5.5</v>
      </c>
      <c r="R4834" s="22">
        <f>Tabla1[[#This Row],[Fecha de Envío]]-Tabla1[[#This Row],[Fecha de Orden]]</f>
        <v>14</v>
      </c>
      <c r="S4834" s="24">
        <f>YEAR(Tabla1[[#This Row],[Fecha de Orden]])</f>
        <v>2023</v>
      </c>
      <c r="T4834" t="str">
        <f>VLOOKUP(Tabla1[[#This Row],[Nombre del Producto]],Tabla2[[Nombre Producto]:[Costo Unitario]],2,FALSE)</f>
        <v>Lot's O' Nuts</v>
      </c>
      <c r="U4834" t="str">
        <f>VLOOKUP(Tabla1[[#This Row],[Fábrica]],Tabla3[],4,FALSE)</f>
        <v>Arizona</v>
      </c>
    </row>
    <row r="4835" spans="1:21" x14ac:dyDescent="0.25">
      <c r="A4835" t="s">
        <v>3515</v>
      </c>
      <c r="B4835" s="3">
        <v>45189</v>
      </c>
      <c r="C4835" s="3">
        <v>45204</v>
      </c>
      <c r="D4835" t="s">
        <v>18</v>
      </c>
      <c r="E4835">
        <v>134516</v>
      </c>
      <c r="F4835" t="s">
        <v>19</v>
      </c>
      <c r="G4835" t="s">
        <v>1170</v>
      </c>
      <c r="H4835" t="s">
        <v>98</v>
      </c>
      <c r="I4835">
        <v>27405</v>
      </c>
      <c r="J4835" t="s">
        <v>22</v>
      </c>
      <c r="K4835" t="s">
        <v>66</v>
      </c>
      <c r="L4835" t="s">
        <v>45</v>
      </c>
      <c r="M4835" t="s">
        <v>46</v>
      </c>
      <c r="N4835" s="5">
        <v>3.49</v>
      </c>
      <c r="O4835" s="7">
        <v>1</v>
      </c>
      <c r="P4835" s="5">
        <v>2.4900000000000002</v>
      </c>
      <c r="Q4835" s="5">
        <v>1</v>
      </c>
      <c r="R4835" s="22">
        <f>Tabla1[[#This Row],[Fecha de Envío]]-Tabla1[[#This Row],[Fecha de Orden]]</f>
        <v>15</v>
      </c>
      <c r="S4835" s="24">
        <f>YEAR(Tabla1[[#This Row],[Fecha de Orden]])</f>
        <v>2023</v>
      </c>
      <c r="T4835" t="str">
        <f>VLOOKUP(Tabla1[[#This Row],[Nombre del Producto]],Tabla2[[Nombre Producto]:[Costo Unitario]],2,FALSE)</f>
        <v>Lot's O' Nuts</v>
      </c>
      <c r="U4835" t="str">
        <f>VLOOKUP(Tabla1[[#This Row],[Fábrica]],Tabla3[],4,FALSE)</f>
        <v>Arizona</v>
      </c>
    </row>
    <row r="4836" spans="1:21" x14ac:dyDescent="0.25">
      <c r="A4836" t="s">
        <v>3775</v>
      </c>
      <c r="B4836" s="3">
        <v>45189</v>
      </c>
      <c r="C4836" s="3">
        <v>45203</v>
      </c>
      <c r="D4836" t="s">
        <v>18</v>
      </c>
      <c r="E4836">
        <v>100244</v>
      </c>
      <c r="F4836" t="s">
        <v>19</v>
      </c>
      <c r="G4836" t="s">
        <v>20</v>
      </c>
      <c r="H4836" t="s">
        <v>21</v>
      </c>
      <c r="I4836">
        <v>94122</v>
      </c>
      <c r="J4836" t="s">
        <v>22</v>
      </c>
      <c r="K4836" t="s">
        <v>23</v>
      </c>
      <c r="L4836" t="s">
        <v>45</v>
      </c>
      <c r="M4836" t="s">
        <v>46</v>
      </c>
      <c r="N4836" s="5">
        <v>13.96</v>
      </c>
      <c r="O4836" s="7">
        <v>4</v>
      </c>
      <c r="P4836" s="5">
        <v>9.9600000000000009</v>
      </c>
      <c r="Q4836" s="5">
        <v>4</v>
      </c>
      <c r="R4836" s="22">
        <f>Tabla1[[#This Row],[Fecha de Envío]]-Tabla1[[#This Row],[Fecha de Orden]]</f>
        <v>14</v>
      </c>
      <c r="S4836" s="24">
        <f>YEAR(Tabla1[[#This Row],[Fecha de Orden]])</f>
        <v>2023</v>
      </c>
      <c r="T4836" t="str">
        <f>VLOOKUP(Tabla1[[#This Row],[Nombre del Producto]],Tabla2[[Nombre Producto]:[Costo Unitario]],2,FALSE)</f>
        <v>Lot's O' Nuts</v>
      </c>
      <c r="U4836" t="str">
        <f>VLOOKUP(Tabla1[[#This Row],[Fábrica]],Tabla3[],4,FALSE)</f>
        <v>Arizona</v>
      </c>
    </row>
    <row r="4837" spans="1:21" x14ac:dyDescent="0.25">
      <c r="A4837" t="s">
        <v>3776</v>
      </c>
      <c r="B4837" s="3">
        <v>45189</v>
      </c>
      <c r="C4837" s="3">
        <v>45203</v>
      </c>
      <c r="D4837" t="s">
        <v>18</v>
      </c>
      <c r="E4837">
        <v>100244</v>
      </c>
      <c r="F4837" t="s">
        <v>19</v>
      </c>
      <c r="G4837" t="s">
        <v>20</v>
      </c>
      <c r="H4837" t="s">
        <v>21</v>
      </c>
      <c r="I4837">
        <v>94122</v>
      </c>
      <c r="J4837" t="s">
        <v>22</v>
      </c>
      <c r="K4837" t="s">
        <v>23</v>
      </c>
      <c r="L4837" t="s">
        <v>27</v>
      </c>
      <c r="M4837" t="s">
        <v>28</v>
      </c>
      <c r="N4837" s="5">
        <v>7.2</v>
      </c>
      <c r="O4837" s="7">
        <v>2</v>
      </c>
      <c r="P4837" s="5">
        <v>5</v>
      </c>
      <c r="Q4837" s="5">
        <v>2.2000000000000002</v>
      </c>
      <c r="R4837" s="22">
        <f>Tabla1[[#This Row],[Fecha de Envío]]-Tabla1[[#This Row],[Fecha de Orden]]</f>
        <v>14</v>
      </c>
      <c r="S4837" s="24">
        <f>YEAR(Tabla1[[#This Row],[Fecha de Orden]])</f>
        <v>2023</v>
      </c>
      <c r="T4837" t="str">
        <f>VLOOKUP(Tabla1[[#This Row],[Nombre del Producto]],Tabla2[[Nombre Producto]:[Costo Unitario]],2,FALSE)</f>
        <v>Lot's O' Nuts</v>
      </c>
      <c r="U4837" t="str">
        <f>VLOOKUP(Tabla1[[#This Row],[Fábrica]],Tabla3[],4,FALSE)</f>
        <v>Arizona</v>
      </c>
    </row>
    <row r="4838" spans="1:21" x14ac:dyDescent="0.25">
      <c r="A4838" t="s">
        <v>3777</v>
      </c>
      <c r="B4838" s="3">
        <v>45189</v>
      </c>
      <c r="C4838" s="3">
        <v>45203</v>
      </c>
      <c r="D4838" t="s">
        <v>18</v>
      </c>
      <c r="E4838">
        <v>100244</v>
      </c>
      <c r="F4838" t="s">
        <v>19</v>
      </c>
      <c r="G4838" t="s">
        <v>20</v>
      </c>
      <c r="H4838" t="s">
        <v>21</v>
      </c>
      <c r="I4838">
        <v>94122</v>
      </c>
      <c r="J4838" t="s">
        <v>22</v>
      </c>
      <c r="K4838" t="s">
        <v>23</v>
      </c>
      <c r="L4838" t="s">
        <v>24</v>
      </c>
      <c r="M4838" t="s">
        <v>25</v>
      </c>
      <c r="N4838" s="5">
        <v>33.75</v>
      </c>
      <c r="O4838" s="7">
        <v>9</v>
      </c>
      <c r="P4838" s="5">
        <v>22.05</v>
      </c>
      <c r="Q4838" s="5">
        <v>11.7</v>
      </c>
      <c r="R4838" s="22">
        <f>Tabla1[[#This Row],[Fecha de Envío]]-Tabla1[[#This Row],[Fecha de Orden]]</f>
        <v>14</v>
      </c>
      <c r="S4838" s="24">
        <f>YEAR(Tabla1[[#This Row],[Fecha de Orden]])</f>
        <v>2023</v>
      </c>
      <c r="T4838" t="str">
        <f>VLOOKUP(Tabla1[[#This Row],[Nombre del Producto]],Tabla2[[Nombre Producto]:[Costo Unitario]],2,FALSE)</f>
        <v>Wicked Choccy's</v>
      </c>
      <c r="U4838" t="str">
        <f>VLOOKUP(Tabla1[[#This Row],[Fábrica]],Tabla3[],4,FALSE)</f>
        <v>Georgia</v>
      </c>
    </row>
    <row r="4839" spans="1:21" x14ac:dyDescent="0.25">
      <c r="A4839" t="s">
        <v>3863</v>
      </c>
      <c r="B4839" s="3">
        <v>45189</v>
      </c>
      <c r="C4839" s="3">
        <v>45203</v>
      </c>
      <c r="D4839" t="s">
        <v>18</v>
      </c>
      <c r="E4839">
        <v>145611</v>
      </c>
      <c r="F4839" t="s">
        <v>19</v>
      </c>
      <c r="G4839" t="s">
        <v>30</v>
      </c>
      <c r="H4839" t="s">
        <v>31</v>
      </c>
      <c r="I4839">
        <v>10035</v>
      </c>
      <c r="J4839" t="s">
        <v>22</v>
      </c>
      <c r="K4839" t="s">
        <v>32</v>
      </c>
      <c r="L4839" t="s">
        <v>24</v>
      </c>
      <c r="M4839" t="s">
        <v>25</v>
      </c>
      <c r="N4839" s="5">
        <v>18.75</v>
      </c>
      <c r="O4839" s="7">
        <v>5</v>
      </c>
      <c r="P4839" s="5">
        <v>12.25</v>
      </c>
      <c r="Q4839" s="5">
        <v>6.5</v>
      </c>
      <c r="R4839" s="22">
        <f>Tabla1[[#This Row],[Fecha de Envío]]-Tabla1[[#This Row],[Fecha de Orden]]</f>
        <v>14</v>
      </c>
      <c r="S4839" s="24">
        <f>YEAR(Tabla1[[#This Row],[Fecha de Orden]])</f>
        <v>2023</v>
      </c>
      <c r="T4839" t="str">
        <f>VLOOKUP(Tabla1[[#This Row],[Nombre del Producto]],Tabla2[[Nombre Producto]:[Costo Unitario]],2,FALSE)</f>
        <v>Wicked Choccy's</v>
      </c>
      <c r="U4839" t="str">
        <f>VLOOKUP(Tabla1[[#This Row],[Fábrica]],Tabla3[],4,FALSE)</f>
        <v>Georgia</v>
      </c>
    </row>
    <row r="4840" spans="1:21" x14ac:dyDescent="0.25">
      <c r="A4840" t="s">
        <v>3953</v>
      </c>
      <c r="B4840" s="3">
        <v>45189</v>
      </c>
      <c r="C4840" s="3">
        <v>45203</v>
      </c>
      <c r="D4840" t="s">
        <v>18</v>
      </c>
      <c r="E4840">
        <v>166772</v>
      </c>
      <c r="F4840" t="s">
        <v>19</v>
      </c>
      <c r="G4840" t="s">
        <v>124</v>
      </c>
      <c r="H4840" t="s">
        <v>125</v>
      </c>
      <c r="I4840">
        <v>98105</v>
      </c>
      <c r="J4840" t="s">
        <v>148</v>
      </c>
      <c r="K4840" t="s">
        <v>23</v>
      </c>
      <c r="L4840" t="s">
        <v>348</v>
      </c>
      <c r="M4840" t="s">
        <v>349</v>
      </c>
      <c r="N4840" s="5">
        <v>40</v>
      </c>
      <c r="O4840" s="7">
        <v>2</v>
      </c>
      <c r="P4840" s="5">
        <v>20</v>
      </c>
      <c r="Q4840" s="5">
        <v>20</v>
      </c>
      <c r="R4840" s="22">
        <f>Tabla1[[#This Row],[Fecha de Envío]]-Tabla1[[#This Row],[Fecha de Orden]]</f>
        <v>14</v>
      </c>
      <c r="S4840" s="24">
        <f>YEAR(Tabla1[[#This Row],[Fecha de Orden]])</f>
        <v>2023</v>
      </c>
      <c r="T4840" t="str">
        <f>VLOOKUP(Tabla1[[#This Row],[Nombre del Producto]],Tabla2[[Nombre Producto]:[Costo Unitario]],2,FALSE)</f>
        <v>Secret Factory</v>
      </c>
      <c r="U4840" t="str">
        <f>VLOOKUP(Tabla1[[#This Row],[Fábrica]],Tabla3[],4,FALSE)</f>
        <v>Illinois</v>
      </c>
    </row>
    <row r="4841" spans="1:21" x14ac:dyDescent="0.25">
      <c r="A4841" t="s">
        <v>257</v>
      </c>
      <c r="B4841" s="3">
        <v>45191</v>
      </c>
      <c r="C4841" s="3">
        <v>45205</v>
      </c>
      <c r="D4841" t="s">
        <v>18</v>
      </c>
      <c r="E4841">
        <v>116232</v>
      </c>
      <c r="F4841" t="s">
        <v>19</v>
      </c>
      <c r="G4841" t="s">
        <v>258</v>
      </c>
      <c r="H4841" t="s">
        <v>255</v>
      </c>
      <c r="I4841">
        <v>33024</v>
      </c>
      <c r="J4841" t="s">
        <v>22</v>
      </c>
      <c r="K4841" t="s">
        <v>66</v>
      </c>
      <c r="L4841" t="s">
        <v>33</v>
      </c>
      <c r="M4841" t="s">
        <v>34</v>
      </c>
      <c r="N4841" s="5">
        <v>32.4</v>
      </c>
      <c r="O4841" s="7">
        <v>9</v>
      </c>
      <c r="P4841" s="5">
        <v>21.6</v>
      </c>
      <c r="Q4841" s="5">
        <v>10.8</v>
      </c>
      <c r="R4841" s="22">
        <f>Tabla1[[#This Row],[Fecha de Envío]]-Tabla1[[#This Row],[Fecha de Orden]]</f>
        <v>14</v>
      </c>
      <c r="S4841" s="24">
        <f>YEAR(Tabla1[[#This Row],[Fecha de Orden]])</f>
        <v>2023</v>
      </c>
      <c r="T4841" t="str">
        <f>VLOOKUP(Tabla1[[#This Row],[Nombre del Producto]],Tabla2[[Nombre Producto]:[Costo Unitario]],2,FALSE)</f>
        <v>Lot's O' Nuts</v>
      </c>
      <c r="U4841" t="str">
        <f>VLOOKUP(Tabla1[[#This Row],[Fábrica]],Tabla3[],4,FALSE)</f>
        <v>Arizona</v>
      </c>
    </row>
    <row r="4842" spans="1:21" x14ac:dyDescent="0.25">
      <c r="A4842" t="s">
        <v>259</v>
      </c>
      <c r="B4842" s="3">
        <v>45191</v>
      </c>
      <c r="C4842" s="3">
        <v>45205</v>
      </c>
      <c r="D4842" t="s">
        <v>18</v>
      </c>
      <c r="E4842">
        <v>116232</v>
      </c>
      <c r="F4842" t="s">
        <v>19</v>
      </c>
      <c r="G4842" t="s">
        <v>258</v>
      </c>
      <c r="H4842" t="s">
        <v>255</v>
      </c>
      <c r="I4842">
        <v>33024</v>
      </c>
      <c r="J4842" t="s">
        <v>22</v>
      </c>
      <c r="K4842" t="s">
        <v>66</v>
      </c>
      <c r="L4842" t="s">
        <v>36</v>
      </c>
      <c r="M4842" t="s">
        <v>37</v>
      </c>
      <c r="N4842" s="5">
        <v>6.5</v>
      </c>
      <c r="O4842" s="7">
        <v>2</v>
      </c>
      <c r="P4842" s="5">
        <v>4.22</v>
      </c>
      <c r="Q4842" s="5">
        <v>2.2799999999999998</v>
      </c>
      <c r="R4842" s="22">
        <f>Tabla1[[#This Row],[Fecha de Envío]]-Tabla1[[#This Row],[Fecha de Orden]]</f>
        <v>14</v>
      </c>
      <c r="S4842" s="24">
        <f>YEAR(Tabla1[[#This Row],[Fecha de Orden]])</f>
        <v>2023</v>
      </c>
      <c r="T4842" t="str">
        <f>VLOOKUP(Tabla1[[#This Row],[Nombre del Producto]],Tabla2[[Nombre Producto]:[Costo Unitario]],2,FALSE)</f>
        <v>Wicked Choccy's</v>
      </c>
      <c r="U4842" t="str">
        <f>VLOOKUP(Tabla1[[#This Row],[Fábrica]],Tabla3[],4,FALSE)</f>
        <v>Georgia</v>
      </c>
    </row>
    <row r="4843" spans="1:21" x14ac:dyDescent="0.25">
      <c r="A4843" t="s">
        <v>282</v>
      </c>
      <c r="B4843" s="3">
        <v>45191</v>
      </c>
      <c r="C4843" s="3">
        <v>45207</v>
      </c>
      <c r="D4843" t="s">
        <v>18</v>
      </c>
      <c r="E4843">
        <v>158617</v>
      </c>
      <c r="F4843" t="s">
        <v>19</v>
      </c>
      <c r="G4843" t="s">
        <v>283</v>
      </c>
      <c r="H4843" t="s">
        <v>147</v>
      </c>
      <c r="I4843">
        <v>46226</v>
      </c>
      <c r="J4843" t="s">
        <v>22</v>
      </c>
      <c r="K4843" t="s">
        <v>43</v>
      </c>
      <c r="L4843" t="s">
        <v>24</v>
      </c>
      <c r="M4843" t="s">
        <v>25</v>
      </c>
      <c r="N4843" s="5">
        <v>22.5</v>
      </c>
      <c r="O4843" s="7">
        <v>6</v>
      </c>
      <c r="P4843" s="5">
        <v>14.7</v>
      </c>
      <c r="Q4843" s="5">
        <v>7.8</v>
      </c>
      <c r="R4843" s="22">
        <f>Tabla1[[#This Row],[Fecha de Envío]]-Tabla1[[#This Row],[Fecha de Orden]]</f>
        <v>16</v>
      </c>
      <c r="S4843" s="24">
        <f>YEAR(Tabla1[[#This Row],[Fecha de Orden]])</f>
        <v>2023</v>
      </c>
      <c r="T4843" t="str">
        <f>VLOOKUP(Tabla1[[#This Row],[Nombre del Producto]],Tabla2[[Nombre Producto]:[Costo Unitario]],2,FALSE)</f>
        <v>Wicked Choccy's</v>
      </c>
      <c r="U4843" t="str">
        <f>VLOOKUP(Tabla1[[#This Row],[Fábrica]],Tabla3[],4,FALSE)</f>
        <v>Georgia</v>
      </c>
    </row>
    <row r="4844" spans="1:21" x14ac:dyDescent="0.25">
      <c r="A4844" t="s">
        <v>824</v>
      </c>
      <c r="B4844" s="3">
        <v>45191</v>
      </c>
      <c r="C4844" s="3">
        <v>45207</v>
      </c>
      <c r="D4844" t="s">
        <v>18</v>
      </c>
      <c r="E4844">
        <v>155404</v>
      </c>
      <c r="F4844" t="s">
        <v>19</v>
      </c>
      <c r="G4844" t="s">
        <v>202</v>
      </c>
      <c r="H4844" t="s">
        <v>116</v>
      </c>
      <c r="I4844">
        <v>40214</v>
      </c>
      <c r="J4844" t="s">
        <v>22</v>
      </c>
      <c r="K4844" t="s">
        <v>66</v>
      </c>
      <c r="L4844" t="s">
        <v>33</v>
      </c>
      <c r="M4844" t="s">
        <v>34</v>
      </c>
      <c r="N4844" s="5">
        <v>7.2</v>
      </c>
      <c r="O4844" s="7">
        <v>2</v>
      </c>
      <c r="P4844" s="5">
        <v>4.8</v>
      </c>
      <c r="Q4844" s="5">
        <v>2.4</v>
      </c>
      <c r="R4844" s="22">
        <f>Tabla1[[#This Row],[Fecha de Envío]]-Tabla1[[#This Row],[Fecha de Orden]]</f>
        <v>16</v>
      </c>
      <c r="S4844" s="24">
        <f>YEAR(Tabla1[[#This Row],[Fecha de Orden]])</f>
        <v>2023</v>
      </c>
      <c r="T4844" t="str">
        <f>VLOOKUP(Tabla1[[#This Row],[Nombre del Producto]],Tabla2[[Nombre Producto]:[Costo Unitario]],2,FALSE)</f>
        <v>Lot's O' Nuts</v>
      </c>
      <c r="U4844" t="str">
        <f>VLOOKUP(Tabla1[[#This Row],[Fábrica]],Tabla3[],4,FALSE)</f>
        <v>Arizona</v>
      </c>
    </row>
    <row r="4845" spans="1:21" x14ac:dyDescent="0.25">
      <c r="A4845" t="s">
        <v>2206</v>
      </c>
      <c r="B4845" s="3">
        <v>45191</v>
      </c>
      <c r="C4845" s="3">
        <v>45205</v>
      </c>
      <c r="D4845" t="s">
        <v>18</v>
      </c>
      <c r="E4845">
        <v>119641</v>
      </c>
      <c r="F4845" t="s">
        <v>19</v>
      </c>
      <c r="G4845" t="s">
        <v>974</v>
      </c>
      <c r="H4845" t="s">
        <v>410</v>
      </c>
      <c r="I4845">
        <v>54302</v>
      </c>
      <c r="J4845" t="s">
        <v>22</v>
      </c>
      <c r="K4845" t="s">
        <v>43</v>
      </c>
      <c r="L4845" t="s">
        <v>36</v>
      </c>
      <c r="M4845" t="s">
        <v>37</v>
      </c>
      <c r="N4845" s="5">
        <v>6.5</v>
      </c>
      <c r="O4845" s="7">
        <v>2</v>
      </c>
      <c r="P4845" s="5">
        <v>4.22</v>
      </c>
      <c r="Q4845" s="5">
        <v>2.2799999999999998</v>
      </c>
      <c r="R4845" s="22">
        <f>Tabla1[[#This Row],[Fecha de Envío]]-Tabla1[[#This Row],[Fecha de Orden]]</f>
        <v>14</v>
      </c>
      <c r="S4845" s="24">
        <f>YEAR(Tabla1[[#This Row],[Fecha de Orden]])</f>
        <v>2023</v>
      </c>
      <c r="T4845" t="str">
        <f>VLOOKUP(Tabla1[[#This Row],[Nombre del Producto]],Tabla2[[Nombre Producto]:[Costo Unitario]],2,FALSE)</f>
        <v>Wicked Choccy's</v>
      </c>
      <c r="U4845" t="str">
        <f>VLOOKUP(Tabla1[[#This Row],[Fábrica]],Tabla3[],4,FALSE)</f>
        <v>Georgia</v>
      </c>
    </row>
    <row r="4846" spans="1:21" x14ac:dyDescent="0.25">
      <c r="A4846" t="s">
        <v>6771</v>
      </c>
      <c r="B4846" s="3">
        <v>45191</v>
      </c>
      <c r="C4846" s="3">
        <v>45203</v>
      </c>
      <c r="D4846" t="s">
        <v>71</v>
      </c>
      <c r="E4846">
        <v>166653</v>
      </c>
      <c r="F4846" t="s">
        <v>19</v>
      </c>
      <c r="G4846" t="s">
        <v>278</v>
      </c>
      <c r="H4846" t="s">
        <v>210</v>
      </c>
      <c r="I4846">
        <v>44134</v>
      </c>
      <c r="J4846" t="s">
        <v>22</v>
      </c>
      <c r="K4846" t="s">
        <v>32</v>
      </c>
      <c r="L4846" t="s">
        <v>33</v>
      </c>
      <c r="M4846" t="s">
        <v>34</v>
      </c>
      <c r="N4846" s="5">
        <v>7.2</v>
      </c>
      <c r="O4846" s="7">
        <v>2</v>
      </c>
      <c r="P4846" s="5">
        <v>4.8</v>
      </c>
      <c r="Q4846" s="5">
        <v>2.4</v>
      </c>
      <c r="R4846" s="22">
        <f>Tabla1[[#This Row],[Fecha de Envío]]-Tabla1[[#This Row],[Fecha de Orden]]</f>
        <v>12</v>
      </c>
      <c r="S4846" s="24">
        <f>YEAR(Tabla1[[#This Row],[Fecha de Orden]])</f>
        <v>2023</v>
      </c>
      <c r="T4846" t="str">
        <f>VLOOKUP(Tabla1[[#This Row],[Nombre del Producto]],Tabla2[[Nombre Producto]:[Costo Unitario]],2,FALSE)</f>
        <v>Lot's O' Nuts</v>
      </c>
      <c r="U4846" t="str">
        <f>VLOOKUP(Tabla1[[#This Row],[Fábrica]],Tabla3[],4,FALSE)</f>
        <v>Arizona</v>
      </c>
    </row>
    <row r="4847" spans="1:21" x14ac:dyDescent="0.25">
      <c r="A4847" t="s">
        <v>7235</v>
      </c>
      <c r="B4847" s="3">
        <v>45191</v>
      </c>
      <c r="C4847" s="3">
        <v>45207</v>
      </c>
      <c r="D4847" t="s">
        <v>18</v>
      </c>
      <c r="E4847">
        <v>120257</v>
      </c>
      <c r="F4847" t="s">
        <v>19</v>
      </c>
      <c r="G4847" t="s">
        <v>144</v>
      </c>
      <c r="H4847" t="s">
        <v>101</v>
      </c>
      <c r="I4847">
        <v>19140</v>
      </c>
      <c r="J4847" t="s">
        <v>22</v>
      </c>
      <c r="K4847" t="s">
        <v>32</v>
      </c>
      <c r="L4847" t="s">
        <v>36</v>
      </c>
      <c r="M4847" t="s">
        <v>37</v>
      </c>
      <c r="N4847" s="5">
        <v>9.75</v>
      </c>
      <c r="O4847" s="7">
        <v>3</v>
      </c>
      <c r="P4847" s="5">
        <v>6.33</v>
      </c>
      <c r="Q4847" s="5">
        <v>3.42</v>
      </c>
      <c r="R4847" s="22">
        <f>Tabla1[[#This Row],[Fecha de Envío]]-Tabla1[[#This Row],[Fecha de Orden]]</f>
        <v>16</v>
      </c>
      <c r="S4847" s="24">
        <f>YEAR(Tabla1[[#This Row],[Fecha de Orden]])</f>
        <v>2023</v>
      </c>
      <c r="T4847" t="str">
        <f>VLOOKUP(Tabla1[[#This Row],[Nombre del Producto]],Tabla2[[Nombre Producto]:[Costo Unitario]],2,FALSE)</f>
        <v>Wicked Choccy's</v>
      </c>
      <c r="U4847" t="str">
        <f>VLOOKUP(Tabla1[[#This Row],[Fábrica]],Tabla3[],4,FALSE)</f>
        <v>Georgia</v>
      </c>
    </row>
    <row r="4848" spans="1:21" x14ac:dyDescent="0.25">
      <c r="A4848" t="s">
        <v>7397</v>
      </c>
      <c r="B4848" s="3">
        <v>45191</v>
      </c>
      <c r="C4848" s="3">
        <v>45207</v>
      </c>
      <c r="D4848" t="s">
        <v>18</v>
      </c>
      <c r="E4848">
        <v>157728</v>
      </c>
      <c r="F4848" t="s">
        <v>19</v>
      </c>
      <c r="G4848" t="s">
        <v>2120</v>
      </c>
      <c r="H4848" t="s">
        <v>93</v>
      </c>
      <c r="I4848">
        <v>49505</v>
      </c>
      <c r="J4848" t="s">
        <v>22</v>
      </c>
      <c r="K4848" t="s">
        <v>43</v>
      </c>
      <c r="L4848" t="s">
        <v>33</v>
      </c>
      <c r="M4848" t="s">
        <v>34</v>
      </c>
      <c r="N4848" s="5">
        <v>25.2</v>
      </c>
      <c r="O4848" s="7">
        <v>7</v>
      </c>
      <c r="P4848" s="5">
        <v>16.8</v>
      </c>
      <c r="Q4848" s="5">
        <v>8.4</v>
      </c>
      <c r="R4848" s="22">
        <f>Tabla1[[#This Row],[Fecha de Envío]]-Tabla1[[#This Row],[Fecha de Orden]]</f>
        <v>16</v>
      </c>
      <c r="S4848" s="24">
        <f>YEAR(Tabla1[[#This Row],[Fecha de Orden]])</f>
        <v>2023</v>
      </c>
      <c r="T4848" t="str">
        <f>VLOOKUP(Tabla1[[#This Row],[Nombre del Producto]],Tabla2[[Nombre Producto]:[Costo Unitario]],2,FALSE)</f>
        <v>Lot's O' Nuts</v>
      </c>
      <c r="U4848" t="str">
        <f>VLOOKUP(Tabla1[[#This Row],[Fábrica]],Tabla3[],4,FALSE)</f>
        <v>Arizona</v>
      </c>
    </row>
    <row r="4849" spans="1:21" x14ac:dyDescent="0.25">
      <c r="A4849" t="s">
        <v>7398</v>
      </c>
      <c r="B4849" s="3">
        <v>45191</v>
      </c>
      <c r="C4849" s="3">
        <v>45207</v>
      </c>
      <c r="D4849" t="s">
        <v>18</v>
      </c>
      <c r="E4849">
        <v>157728</v>
      </c>
      <c r="F4849" t="s">
        <v>19</v>
      </c>
      <c r="G4849" t="s">
        <v>2120</v>
      </c>
      <c r="H4849" t="s">
        <v>93</v>
      </c>
      <c r="I4849">
        <v>49505</v>
      </c>
      <c r="J4849" t="s">
        <v>22</v>
      </c>
      <c r="K4849" t="s">
        <v>43</v>
      </c>
      <c r="L4849" t="s">
        <v>45</v>
      </c>
      <c r="M4849" t="s">
        <v>46</v>
      </c>
      <c r="N4849" s="5">
        <v>6.98</v>
      </c>
      <c r="O4849" s="7">
        <v>2</v>
      </c>
      <c r="P4849" s="5">
        <v>4.9800000000000004</v>
      </c>
      <c r="Q4849" s="5">
        <v>2</v>
      </c>
      <c r="R4849" s="22">
        <f>Tabla1[[#This Row],[Fecha de Envío]]-Tabla1[[#This Row],[Fecha de Orden]]</f>
        <v>16</v>
      </c>
      <c r="S4849" s="24">
        <f>YEAR(Tabla1[[#This Row],[Fecha de Orden]])</f>
        <v>2023</v>
      </c>
      <c r="T4849" t="str">
        <f>VLOOKUP(Tabla1[[#This Row],[Nombre del Producto]],Tabla2[[Nombre Producto]:[Costo Unitario]],2,FALSE)</f>
        <v>Lot's O' Nuts</v>
      </c>
      <c r="U4849" t="str">
        <f>VLOOKUP(Tabla1[[#This Row],[Fábrica]],Tabla3[],4,FALSE)</f>
        <v>Arizona</v>
      </c>
    </row>
    <row r="4850" spans="1:21" x14ac:dyDescent="0.25">
      <c r="A4850" t="s">
        <v>7435</v>
      </c>
      <c r="B4850" s="3">
        <v>45191</v>
      </c>
      <c r="C4850" s="3">
        <v>45208</v>
      </c>
      <c r="D4850" t="s">
        <v>18</v>
      </c>
      <c r="E4850">
        <v>151974</v>
      </c>
      <c r="F4850" t="s">
        <v>19</v>
      </c>
      <c r="G4850" t="s">
        <v>144</v>
      </c>
      <c r="H4850" t="s">
        <v>101</v>
      </c>
      <c r="I4850">
        <v>19134</v>
      </c>
      <c r="J4850" t="s">
        <v>22</v>
      </c>
      <c r="K4850" t="s">
        <v>32</v>
      </c>
      <c r="L4850" t="s">
        <v>24</v>
      </c>
      <c r="M4850" t="s">
        <v>25</v>
      </c>
      <c r="N4850" s="5">
        <v>18.75</v>
      </c>
      <c r="O4850" s="7">
        <v>5</v>
      </c>
      <c r="P4850" s="5">
        <v>12.25</v>
      </c>
      <c r="Q4850" s="5">
        <v>6.5</v>
      </c>
      <c r="R4850" s="22">
        <f>Tabla1[[#This Row],[Fecha de Envío]]-Tabla1[[#This Row],[Fecha de Orden]]</f>
        <v>17</v>
      </c>
      <c r="S4850" s="24">
        <f>YEAR(Tabla1[[#This Row],[Fecha de Orden]])</f>
        <v>2023</v>
      </c>
      <c r="T4850" t="str">
        <f>VLOOKUP(Tabla1[[#This Row],[Nombre del Producto]],Tabla2[[Nombre Producto]:[Costo Unitario]],2,FALSE)</f>
        <v>Wicked Choccy's</v>
      </c>
      <c r="U4850" t="str">
        <f>VLOOKUP(Tabla1[[#This Row],[Fábrica]],Tabla3[],4,FALSE)</f>
        <v>Georgia</v>
      </c>
    </row>
    <row r="4851" spans="1:21" x14ac:dyDescent="0.25">
      <c r="A4851" t="s">
        <v>8103</v>
      </c>
      <c r="B4851" s="3">
        <v>45191</v>
      </c>
      <c r="C4851" s="3">
        <v>45208</v>
      </c>
      <c r="D4851" t="s">
        <v>18</v>
      </c>
      <c r="E4851">
        <v>109743</v>
      </c>
      <c r="F4851" t="s">
        <v>19</v>
      </c>
      <c r="G4851" t="s">
        <v>1512</v>
      </c>
      <c r="H4851" t="s">
        <v>65</v>
      </c>
      <c r="I4851">
        <v>37167</v>
      </c>
      <c r="J4851" t="s">
        <v>22</v>
      </c>
      <c r="K4851" t="s">
        <v>66</v>
      </c>
      <c r="L4851" t="s">
        <v>33</v>
      </c>
      <c r="M4851" t="s">
        <v>34</v>
      </c>
      <c r="N4851" s="5">
        <v>10.8</v>
      </c>
      <c r="O4851" s="7">
        <v>3</v>
      </c>
      <c r="P4851" s="5">
        <v>7.2</v>
      </c>
      <c r="Q4851" s="5">
        <v>3.6</v>
      </c>
      <c r="R4851" s="22">
        <f>Tabla1[[#This Row],[Fecha de Envío]]-Tabla1[[#This Row],[Fecha de Orden]]</f>
        <v>17</v>
      </c>
      <c r="S4851" s="24">
        <f>YEAR(Tabla1[[#This Row],[Fecha de Orden]])</f>
        <v>2023</v>
      </c>
      <c r="T4851" t="str">
        <f>VLOOKUP(Tabla1[[#This Row],[Nombre del Producto]],Tabla2[[Nombre Producto]:[Costo Unitario]],2,FALSE)</f>
        <v>Lot's O' Nuts</v>
      </c>
      <c r="U4851" t="str">
        <f>VLOOKUP(Tabla1[[#This Row],[Fábrica]],Tabla3[],4,FALSE)</f>
        <v>Arizona</v>
      </c>
    </row>
    <row r="4852" spans="1:21" x14ac:dyDescent="0.25">
      <c r="A4852" t="s">
        <v>8104</v>
      </c>
      <c r="B4852" s="3">
        <v>45191</v>
      </c>
      <c r="C4852" s="3">
        <v>45208</v>
      </c>
      <c r="D4852" t="s">
        <v>18</v>
      </c>
      <c r="E4852">
        <v>109743</v>
      </c>
      <c r="F4852" t="s">
        <v>19</v>
      </c>
      <c r="G4852" t="s">
        <v>1512</v>
      </c>
      <c r="H4852" t="s">
        <v>65</v>
      </c>
      <c r="I4852">
        <v>37167</v>
      </c>
      <c r="J4852" t="s">
        <v>22</v>
      </c>
      <c r="K4852" t="s">
        <v>66</v>
      </c>
      <c r="L4852" t="s">
        <v>24</v>
      </c>
      <c r="M4852" t="s">
        <v>25</v>
      </c>
      <c r="N4852" s="5">
        <v>30</v>
      </c>
      <c r="O4852" s="7">
        <v>8</v>
      </c>
      <c r="P4852" s="5">
        <v>19.600000000000001</v>
      </c>
      <c r="Q4852" s="5">
        <v>10.4</v>
      </c>
      <c r="R4852" s="22">
        <f>Tabla1[[#This Row],[Fecha de Envío]]-Tabla1[[#This Row],[Fecha de Orden]]</f>
        <v>17</v>
      </c>
      <c r="S4852" s="24">
        <f>YEAR(Tabla1[[#This Row],[Fecha de Orden]])</f>
        <v>2023</v>
      </c>
      <c r="T4852" t="str">
        <f>VLOOKUP(Tabla1[[#This Row],[Nombre del Producto]],Tabla2[[Nombre Producto]:[Costo Unitario]],2,FALSE)</f>
        <v>Wicked Choccy's</v>
      </c>
      <c r="U4852" t="str">
        <f>VLOOKUP(Tabla1[[#This Row],[Fábrica]],Tabla3[],4,FALSE)</f>
        <v>Georgia</v>
      </c>
    </row>
    <row r="4853" spans="1:21" x14ac:dyDescent="0.25">
      <c r="A4853" t="s">
        <v>8218</v>
      </c>
      <c r="B4853" s="3">
        <v>45191</v>
      </c>
      <c r="C4853" s="3">
        <v>45206</v>
      </c>
      <c r="D4853" t="s">
        <v>18</v>
      </c>
      <c r="E4853">
        <v>125724</v>
      </c>
      <c r="F4853" t="s">
        <v>19</v>
      </c>
      <c r="G4853" t="s">
        <v>4294</v>
      </c>
      <c r="H4853" t="s">
        <v>203</v>
      </c>
      <c r="I4853">
        <v>80020</v>
      </c>
      <c r="J4853" t="s">
        <v>22</v>
      </c>
      <c r="K4853" t="s">
        <v>23</v>
      </c>
      <c r="L4853" t="s">
        <v>36</v>
      </c>
      <c r="M4853" t="s">
        <v>37</v>
      </c>
      <c r="N4853" s="5">
        <v>22.75</v>
      </c>
      <c r="O4853" s="7">
        <v>7</v>
      </c>
      <c r="P4853" s="5">
        <v>14.77</v>
      </c>
      <c r="Q4853" s="5">
        <v>7.98</v>
      </c>
      <c r="R4853" s="22">
        <f>Tabla1[[#This Row],[Fecha de Envío]]-Tabla1[[#This Row],[Fecha de Orden]]</f>
        <v>15</v>
      </c>
      <c r="S4853" s="24">
        <f>YEAR(Tabla1[[#This Row],[Fecha de Orden]])</f>
        <v>2023</v>
      </c>
      <c r="T4853" t="str">
        <f>VLOOKUP(Tabla1[[#This Row],[Nombre del Producto]],Tabla2[[Nombre Producto]:[Costo Unitario]],2,FALSE)</f>
        <v>Wicked Choccy's</v>
      </c>
      <c r="U4853" t="str">
        <f>VLOOKUP(Tabla1[[#This Row],[Fábrica]],Tabla3[],4,FALSE)</f>
        <v>Georgia</v>
      </c>
    </row>
    <row r="4854" spans="1:21" x14ac:dyDescent="0.25">
      <c r="A4854" t="s">
        <v>8219</v>
      </c>
      <c r="B4854" s="3">
        <v>45191</v>
      </c>
      <c r="C4854" s="3">
        <v>45206</v>
      </c>
      <c r="D4854" t="s">
        <v>18</v>
      </c>
      <c r="E4854">
        <v>125724</v>
      </c>
      <c r="F4854" t="s">
        <v>195</v>
      </c>
      <c r="G4854" t="s">
        <v>8220</v>
      </c>
      <c r="H4854" t="s">
        <v>8221</v>
      </c>
      <c r="I4854" t="s">
        <v>8222</v>
      </c>
      <c r="J4854" t="s">
        <v>22</v>
      </c>
      <c r="K4854" t="s">
        <v>23</v>
      </c>
      <c r="L4854" t="s">
        <v>36</v>
      </c>
      <c r="M4854" t="s">
        <v>37</v>
      </c>
      <c r="N4854" s="5">
        <v>6.5</v>
      </c>
      <c r="O4854" s="7">
        <v>2</v>
      </c>
      <c r="P4854" s="5">
        <v>4.22</v>
      </c>
      <c r="Q4854" s="5">
        <v>2.2799999999999998</v>
      </c>
      <c r="R4854" s="22">
        <f>Tabla1[[#This Row],[Fecha de Envío]]-Tabla1[[#This Row],[Fecha de Orden]]</f>
        <v>15</v>
      </c>
      <c r="S4854" s="24">
        <f>YEAR(Tabla1[[#This Row],[Fecha de Orden]])</f>
        <v>2023</v>
      </c>
      <c r="T4854" t="str">
        <f>VLOOKUP(Tabla1[[#This Row],[Nombre del Producto]],Tabla2[[Nombre Producto]:[Costo Unitario]],2,FALSE)</f>
        <v>Wicked Choccy's</v>
      </c>
      <c r="U4854" t="str">
        <f>VLOOKUP(Tabla1[[#This Row],[Fábrica]],Tabla3[],4,FALSE)</f>
        <v>Georgia</v>
      </c>
    </row>
    <row r="4855" spans="1:21" x14ac:dyDescent="0.25">
      <c r="A4855" t="s">
        <v>8543</v>
      </c>
      <c r="B4855" s="3">
        <v>45191</v>
      </c>
      <c r="C4855" s="3">
        <v>45204</v>
      </c>
      <c r="D4855" t="s">
        <v>39</v>
      </c>
      <c r="E4855">
        <v>135965</v>
      </c>
      <c r="F4855" t="s">
        <v>19</v>
      </c>
      <c r="G4855" t="s">
        <v>30</v>
      </c>
      <c r="H4855" t="s">
        <v>31</v>
      </c>
      <c r="I4855">
        <v>10035</v>
      </c>
      <c r="J4855" t="s">
        <v>22</v>
      </c>
      <c r="K4855" t="s">
        <v>32</v>
      </c>
      <c r="L4855" t="s">
        <v>27</v>
      </c>
      <c r="M4855" t="s">
        <v>28</v>
      </c>
      <c r="N4855" s="5">
        <v>21.6</v>
      </c>
      <c r="O4855" s="7">
        <v>6</v>
      </c>
      <c r="P4855" s="5">
        <v>15</v>
      </c>
      <c r="Q4855" s="5">
        <v>6.6</v>
      </c>
      <c r="R4855" s="22">
        <f>Tabla1[[#This Row],[Fecha de Envío]]-Tabla1[[#This Row],[Fecha de Orden]]</f>
        <v>13</v>
      </c>
      <c r="S4855" s="24">
        <f>YEAR(Tabla1[[#This Row],[Fecha de Orden]])</f>
        <v>2023</v>
      </c>
      <c r="T4855" t="str">
        <f>VLOOKUP(Tabla1[[#This Row],[Nombre del Producto]],Tabla2[[Nombre Producto]:[Costo Unitario]],2,FALSE)</f>
        <v>Lot's O' Nuts</v>
      </c>
      <c r="U4855" t="str">
        <f>VLOOKUP(Tabla1[[#This Row],[Fábrica]],Tabla3[],4,FALSE)</f>
        <v>Arizona</v>
      </c>
    </row>
    <row r="4856" spans="1:21" x14ac:dyDescent="0.25">
      <c r="A4856" t="s">
        <v>1996</v>
      </c>
      <c r="B4856" s="3">
        <v>45192</v>
      </c>
      <c r="C4856" s="3">
        <v>45205</v>
      </c>
      <c r="D4856" t="s">
        <v>71</v>
      </c>
      <c r="E4856">
        <v>110730</v>
      </c>
      <c r="F4856" t="s">
        <v>19</v>
      </c>
      <c r="G4856" t="s">
        <v>124</v>
      </c>
      <c r="H4856" t="s">
        <v>125</v>
      </c>
      <c r="I4856">
        <v>98115</v>
      </c>
      <c r="J4856" t="s">
        <v>22</v>
      </c>
      <c r="K4856" t="s">
        <v>23</v>
      </c>
      <c r="L4856" t="s">
        <v>27</v>
      </c>
      <c r="M4856" t="s">
        <v>28</v>
      </c>
      <c r="N4856" s="5">
        <v>7.2</v>
      </c>
      <c r="O4856" s="7">
        <v>2</v>
      </c>
      <c r="P4856" s="5">
        <v>5</v>
      </c>
      <c r="Q4856" s="5">
        <v>2.2000000000000002</v>
      </c>
      <c r="R4856" s="22">
        <f>Tabla1[[#This Row],[Fecha de Envío]]-Tabla1[[#This Row],[Fecha de Orden]]</f>
        <v>13</v>
      </c>
      <c r="S4856" s="24">
        <f>YEAR(Tabla1[[#This Row],[Fecha de Orden]])</f>
        <v>2023</v>
      </c>
      <c r="T4856" t="str">
        <f>VLOOKUP(Tabla1[[#This Row],[Nombre del Producto]],Tabla2[[Nombre Producto]:[Costo Unitario]],2,FALSE)</f>
        <v>Lot's O' Nuts</v>
      </c>
      <c r="U4856" t="str">
        <f>VLOOKUP(Tabla1[[#This Row],[Fábrica]],Tabla3[],4,FALSE)</f>
        <v>Arizona</v>
      </c>
    </row>
    <row r="4857" spans="1:21" x14ac:dyDescent="0.25">
      <c r="A4857" t="s">
        <v>2114</v>
      </c>
      <c r="B4857" s="3">
        <v>45192</v>
      </c>
      <c r="C4857" s="3">
        <v>45207</v>
      </c>
      <c r="D4857" t="s">
        <v>71</v>
      </c>
      <c r="E4857">
        <v>101742</v>
      </c>
      <c r="F4857" t="s">
        <v>19</v>
      </c>
      <c r="G4857" t="s">
        <v>30</v>
      </c>
      <c r="H4857" t="s">
        <v>31</v>
      </c>
      <c r="I4857">
        <v>10009</v>
      </c>
      <c r="J4857" t="s">
        <v>22</v>
      </c>
      <c r="K4857" t="s">
        <v>32</v>
      </c>
      <c r="L4857" t="s">
        <v>24</v>
      </c>
      <c r="M4857" t="s">
        <v>25</v>
      </c>
      <c r="N4857" s="5">
        <v>26.25</v>
      </c>
      <c r="O4857" s="7">
        <v>7</v>
      </c>
      <c r="P4857" s="5">
        <v>17.149999999999999</v>
      </c>
      <c r="Q4857" s="5">
        <v>9.1</v>
      </c>
      <c r="R4857" s="22">
        <f>Tabla1[[#This Row],[Fecha de Envío]]-Tabla1[[#This Row],[Fecha de Orden]]</f>
        <v>15</v>
      </c>
      <c r="S4857" s="24">
        <f>YEAR(Tabla1[[#This Row],[Fecha de Orden]])</f>
        <v>2023</v>
      </c>
      <c r="T4857" t="str">
        <f>VLOOKUP(Tabla1[[#This Row],[Nombre del Producto]],Tabla2[[Nombre Producto]:[Costo Unitario]],2,FALSE)</f>
        <v>Wicked Choccy's</v>
      </c>
      <c r="U4857" t="str">
        <f>VLOOKUP(Tabla1[[#This Row],[Fábrica]],Tabla3[],4,FALSE)</f>
        <v>Georgia</v>
      </c>
    </row>
    <row r="4858" spans="1:21" x14ac:dyDescent="0.25">
      <c r="A4858" t="s">
        <v>2871</v>
      </c>
      <c r="B4858" s="3">
        <v>45192</v>
      </c>
      <c r="C4858" s="3">
        <v>45206</v>
      </c>
      <c r="D4858" t="s">
        <v>18</v>
      </c>
      <c r="E4858">
        <v>159009</v>
      </c>
      <c r="F4858" t="s">
        <v>19</v>
      </c>
      <c r="G4858" t="s">
        <v>124</v>
      </c>
      <c r="H4858" t="s">
        <v>125</v>
      </c>
      <c r="I4858">
        <v>98115</v>
      </c>
      <c r="J4858" t="s">
        <v>22</v>
      </c>
      <c r="K4858" t="s">
        <v>23</v>
      </c>
      <c r="L4858" t="s">
        <v>24</v>
      </c>
      <c r="M4858" t="s">
        <v>25</v>
      </c>
      <c r="N4858" s="5">
        <v>11.25</v>
      </c>
      <c r="O4858" s="7">
        <v>3</v>
      </c>
      <c r="P4858" s="5">
        <v>7.35</v>
      </c>
      <c r="Q4858" s="5">
        <v>3.9</v>
      </c>
      <c r="R4858" s="22">
        <f>Tabla1[[#This Row],[Fecha de Envío]]-Tabla1[[#This Row],[Fecha de Orden]]</f>
        <v>14</v>
      </c>
      <c r="S4858" s="24">
        <f>YEAR(Tabla1[[#This Row],[Fecha de Orden]])</f>
        <v>2023</v>
      </c>
      <c r="T4858" t="str">
        <f>VLOOKUP(Tabla1[[#This Row],[Nombre del Producto]],Tabla2[[Nombre Producto]:[Costo Unitario]],2,FALSE)</f>
        <v>Wicked Choccy's</v>
      </c>
      <c r="U4858" t="str">
        <f>VLOOKUP(Tabla1[[#This Row],[Fábrica]],Tabla3[],4,FALSE)</f>
        <v>Georgia</v>
      </c>
    </row>
    <row r="4859" spans="1:21" x14ac:dyDescent="0.25">
      <c r="A4859" t="s">
        <v>2872</v>
      </c>
      <c r="B4859" s="3">
        <v>45192</v>
      </c>
      <c r="C4859" s="3">
        <v>45206</v>
      </c>
      <c r="D4859" t="s">
        <v>18</v>
      </c>
      <c r="E4859">
        <v>159009</v>
      </c>
      <c r="F4859" t="s">
        <v>19</v>
      </c>
      <c r="G4859" t="s">
        <v>124</v>
      </c>
      <c r="H4859" t="s">
        <v>125</v>
      </c>
      <c r="I4859">
        <v>98115</v>
      </c>
      <c r="J4859" t="s">
        <v>22</v>
      </c>
      <c r="K4859" t="s">
        <v>23</v>
      </c>
      <c r="L4859" t="s">
        <v>45</v>
      </c>
      <c r="M4859" t="s">
        <v>46</v>
      </c>
      <c r="N4859" s="5">
        <v>13.96</v>
      </c>
      <c r="O4859" s="7">
        <v>4</v>
      </c>
      <c r="P4859" s="5">
        <v>9.9600000000000009</v>
      </c>
      <c r="Q4859" s="5">
        <v>4</v>
      </c>
      <c r="R4859" s="22">
        <f>Tabla1[[#This Row],[Fecha de Envío]]-Tabla1[[#This Row],[Fecha de Orden]]</f>
        <v>14</v>
      </c>
      <c r="S4859" s="24">
        <f>YEAR(Tabla1[[#This Row],[Fecha de Orden]])</f>
        <v>2023</v>
      </c>
      <c r="T4859" t="str">
        <f>VLOOKUP(Tabla1[[#This Row],[Nombre del Producto]],Tabla2[[Nombre Producto]:[Costo Unitario]],2,FALSE)</f>
        <v>Lot's O' Nuts</v>
      </c>
      <c r="U4859" t="str">
        <f>VLOOKUP(Tabla1[[#This Row],[Fábrica]],Tabla3[],4,FALSE)</f>
        <v>Arizona</v>
      </c>
    </row>
    <row r="4860" spans="1:21" x14ac:dyDescent="0.25">
      <c r="A4860" t="s">
        <v>2994</v>
      </c>
      <c r="B4860" s="3">
        <v>45192</v>
      </c>
      <c r="C4860" s="3">
        <v>45205</v>
      </c>
      <c r="D4860" t="s">
        <v>39</v>
      </c>
      <c r="E4860">
        <v>106656</v>
      </c>
      <c r="F4860" t="s">
        <v>19</v>
      </c>
      <c r="G4860" t="s">
        <v>120</v>
      </c>
      <c r="H4860" t="s">
        <v>21</v>
      </c>
      <c r="I4860">
        <v>92037</v>
      </c>
      <c r="J4860" t="s">
        <v>22</v>
      </c>
      <c r="K4860" t="s">
        <v>23</v>
      </c>
      <c r="L4860" t="s">
        <v>24</v>
      </c>
      <c r="M4860" t="s">
        <v>25</v>
      </c>
      <c r="N4860" s="5">
        <v>7.5</v>
      </c>
      <c r="O4860" s="7">
        <v>2</v>
      </c>
      <c r="P4860" s="5">
        <v>4.9000000000000004</v>
      </c>
      <c r="Q4860" s="5">
        <v>2.6</v>
      </c>
      <c r="R4860" s="22">
        <f>Tabla1[[#This Row],[Fecha de Envío]]-Tabla1[[#This Row],[Fecha de Orden]]</f>
        <v>13</v>
      </c>
      <c r="S4860" s="24">
        <f>YEAR(Tabla1[[#This Row],[Fecha de Orden]])</f>
        <v>2023</v>
      </c>
      <c r="T4860" t="str">
        <f>VLOOKUP(Tabla1[[#This Row],[Nombre del Producto]],Tabla2[[Nombre Producto]:[Costo Unitario]],2,FALSE)</f>
        <v>Wicked Choccy's</v>
      </c>
      <c r="U4860" t="str">
        <f>VLOOKUP(Tabla1[[#This Row],[Fábrica]],Tabla3[],4,FALSE)</f>
        <v>Georgia</v>
      </c>
    </row>
    <row r="4861" spans="1:21" x14ac:dyDescent="0.25">
      <c r="A4861" t="s">
        <v>2995</v>
      </c>
      <c r="B4861" s="3">
        <v>45192</v>
      </c>
      <c r="C4861" s="3">
        <v>45205</v>
      </c>
      <c r="D4861" t="s">
        <v>39</v>
      </c>
      <c r="E4861">
        <v>106656</v>
      </c>
      <c r="F4861" t="s">
        <v>19</v>
      </c>
      <c r="G4861" t="s">
        <v>120</v>
      </c>
      <c r="H4861" t="s">
        <v>21</v>
      </c>
      <c r="I4861">
        <v>92037</v>
      </c>
      <c r="J4861" t="s">
        <v>22</v>
      </c>
      <c r="K4861" t="s">
        <v>23</v>
      </c>
      <c r="L4861" t="s">
        <v>27</v>
      </c>
      <c r="M4861" t="s">
        <v>28</v>
      </c>
      <c r="N4861" s="5">
        <v>10.8</v>
      </c>
      <c r="O4861" s="7">
        <v>3</v>
      </c>
      <c r="P4861" s="5">
        <v>7.5</v>
      </c>
      <c r="Q4861" s="5">
        <v>3.3</v>
      </c>
      <c r="R4861" s="22">
        <f>Tabla1[[#This Row],[Fecha de Envío]]-Tabla1[[#This Row],[Fecha de Orden]]</f>
        <v>13</v>
      </c>
      <c r="S4861" s="24">
        <f>YEAR(Tabla1[[#This Row],[Fecha de Orden]])</f>
        <v>2023</v>
      </c>
      <c r="T4861" t="str">
        <f>VLOOKUP(Tabla1[[#This Row],[Nombre del Producto]],Tabla2[[Nombre Producto]:[Costo Unitario]],2,FALSE)</f>
        <v>Lot's O' Nuts</v>
      </c>
      <c r="U4861" t="str">
        <f>VLOOKUP(Tabla1[[#This Row],[Fábrica]],Tabla3[],4,FALSE)</f>
        <v>Arizona</v>
      </c>
    </row>
    <row r="4862" spans="1:21" x14ac:dyDescent="0.25">
      <c r="A4862" t="s">
        <v>4888</v>
      </c>
      <c r="B4862" s="3">
        <v>45192</v>
      </c>
      <c r="C4862" s="3">
        <v>45205</v>
      </c>
      <c r="D4862" t="s">
        <v>71</v>
      </c>
      <c r="E4862">
        <v>124016</v>
      </c>
      <c r="F4862" t="s">
        <v>19</v>
      </c>
      <c r="G4862" t="s">
        <v>1008</v>
      </c>
      <c r="H4862" t="s">
        <v>210</v>
      </c>
      <c r="I4862">
        <v>43130</v>
      </c>
      <c r="J4862" t="s">
        <v>22</v>
      </c>
      <c r="K4862" t="s">
        <v>32</v>
      </c>
      <c r="L4862" t="s">
        <v>33</v>
      </c>
      <c r="M4862" t="s">
        <v>34</v>
      </c>
      <c r="N4862" s="5">
        <v>14.4</v>
      </c>
      <c r="O4862" s="7">
        <v>4</v>
      </c>
      <c r="P4862" s="5">
        <v>9.6</v>
      </c>
      <c r="Q4862" s="5">
        <v>4.8</v>
      </c>
      <c r="R4862" s="22">
        <f>Tabla1[[#This Row],[Fecha de Envío]]-Tabla1[[#This Row],[Fecha de Orden]]</f>
        <v>13</v>
      </c>
      <c r="S4862" s="24">
        <f>YEAR(Tabla1[[#This Row],[Fecha de Orden]])</f>
        <v>2023</v>
      </c>
      <c r="T4862" t="str">
        <f>VLOOKUP(Tabla1[[#This Row],[Nombre del Producto]],Tabla2[[Nombre Producto]:[Costo Unitario]],2,FALSE)</f>
        <v>Lot's O' Nuts</v>
      </c>
      <c r="U4862" t="str">
        <f>VLOOKUP(Tabla1[[#This Row],[Fábrica]],Tabla3[],4,FALSE)</f>
        <v>Arizona</v>
      </c>
    </row>
    <row r="4863" spans="1:21" x14ac:dyDescent="0.25">
      <c r="A4863" t="s">
        <v>4889</v>
      </c>
      <c r="B4863" s="3">
        <v>45192</v>
      </c>
      <c r="C4863" s="3">
        <v>45205</v>
      </c>
      <c r="D4863" t="s">
        <v>71</v>
      </c>
      <c r="E4863">
        <v>124016</v>
      </c>
      <c r="F4863" t="s">
        <v>19</v>
      </c>
      <c r="G4863" t="s">
        <v>1008</v>
      </c>
      <c r="H4863" t="s">
        <v>210</v>
      </c>
      <c r="I4863">
        <v>43130</v>
      </c>
      <c r="J4863" t="s">
        <v>22</v>
      </c>
      <c r="K4863" t="s">
        <v>32</v>
      </c>
      <c r="L4863" t="s">
        <v>36</v>
      </c>
      <c r="M4863" t="s">
        <v>37</v>
      </c>
      <c r="N4863" s="5">
        <v>22.75</v>
      </c>
      <c r="O4863" s="7">
        <v>7</v>
      </c>
      <c r="P4863" s="5">
        <v>14.77</v>
      </c>
      <c r="Q4863" s="5">
        <v>7.98</v>
      </c>
      <c r="R4863" s="22">
        <f>Tabla1[[#This Row],[Fecha de Envío]]-Tabla1[[#This Row],[Fecha de Orden]]</f>
        <v>13</v>
      </c>
      <c r="S4863" s="24">
        <f>YEAR(Tabla1[[#This Row],[Fecha de Orden]])</f>
        <v>2023</v>
      </c>
      <c r="T4863" t="str">
        <f>VLOOKUP(Tabla1[[#This Row],[Nombre del Producto]],Tabla2[[Nombre Producto]:[Costo Unitario]],2,FALSE)</f>
        <v>Wicked Choccy's</v>
      </c>
      <c r="U4863" t="str">
        <f>VLOOKUP(Tabla1[[#This Row],[Fábrica]],Tabla3[],4,FALSE)</f>
        <v>Georgia</v>
      </c>
    </row>
    <row r="4864" spans="1:21" x14ac:dyDescent="0.25">
      <c r="A4864" t="s">
        <v>4890</v>
      </c>
      <c r="B4864" s="3">
        <v>45192</v>
      </c>
      <c r="C4864" s="3">
        <v>45205</v>
      </c>
      <c r="D4864" t="s">
        <v>71</v>
      </c>
      <c r="E4864">
        <v>124016</v>
      </c>
      <c r="F4864" t="s">
        <v>19</v>
      </c>
      <c r="G4864" t="s">
        <v>1008</v>
      </c>
      <c r="H4864" t="s">
        <v>210</v>
      </c>
      <c r="I4864">
        <v>43130</v>
      </c>
      <c r="J4864" t="s">
        <v>22</v>
      </c>
      <c r="K4864" t="s">
        <v>32</v>
      </c>
      <c r="L4864" t="s">
        <v>45</v>
      </c>
      <c r="M4864" t="s">
        <v>46</v>
      </c>
      <c r="N4864" s="5">
        <v>10.47</v>
      </c>
      <c r="O4864" s="7">
        <v>3</v>
      </c>
      <c r="P4864" s="5">
        <v>7.47</v>
      </c>
      <c r="Q4864" s="5">
        <v>3</v>
      </c>
      <c r="R4864" s="22">
        <f>Tabla1[[#This Row],[Fecha de Envío]]-Tabla1[[#This Row],[Fecha de Orden]]</f>
        <v>13</v>
      </c>
      <c r="S4864" s="24">
        <f>YEAR(Tabla1[[#This Row],[Fecha de Orden]])</f>
        <v>2023</v>
      </c>
      <c r="T4864" t="str">
        <f>VLOOKUP(Tabla1[[#This Row],[Nombre del Producto]],Tabla2[[Nombre Producto]:[Costo Unitario]],2,FALSE)</f>
        <v>Lot's O' Nuts</v>
      </c>
      <c r="U4864" t="str">
        <f>VLOOKUP(Tabla1[[#This Row],[Fábrica]],Tabla3[],4,FALSE)</f>
        <v>Arizona</v>
      </c>
    </row>
    <row r="4865" spans="1:21" x14ac:dyDescent="0.25">
      <c r="A4865" t="s">
        <v>5206</v>
      </c>
      <c r="B4865" s="3">
        <v>45192</v>
      </c>
      <c r="C4865" s="3">
        <v>45206</v>
      </c>
      <c r="D4865" t="s">
        <v>18</v>
      </c>
      <c r="E4865">
        <v>129469</v>
      </c>
      <c r="F4865" t="s">
        <v>19</v>
      </c>
      <c r="G4865" t="s">
        <v>297</v>
      </c>
      <c r="H4865" t="s">
        <v>210</v>
      </c>
      <c r="I4865">
        <v>45014</v>
      </c>
      <c r="J4865" t="s">
        <v>22</v>
      </c>
      <c r="K4865" t="s">
        <v>32</v>
      </c>
      <c r="L4865" t="s">
        <v>24</v>
      </c>
      <c r="M4865" t="s">
        <v>25</v>
      </c>
      <c r="N4865" s="5">
        <v>22.5</v>
      </c>
      <c r="O4865" s="7">
        <v>6</v>
      </c>
      <c r="P4865" s="5">
        <v>14.7</v>
      </c>
      <c r="Q4865" s="5">
        <v>7.8</v>
      </c>
      <c r="R4865" s="22">
        <f>Tabla1[[#This Row],[Fecha de Envío]]-Tabla1[[#This Row],[Fecha de Orden]]</f>
        <v>14</v>
      </c>
      <c r="S4865" s="24">
        <f>YEAR(Tabla1[[#This Row],[Fecha de Orden]])</f>
        <v>2023</v>
      </c>
      <c r="T4865" t="str">
        <f>VLOOKUP(Tabla1[[#This Row],[Nombre del Producto]],Tabla2[[Nombre Producto]:[Costo Unitario]],2,FALSE)</f>
        <v>Wicked Choccy's</v>
      </c>
      <c r="U4865" t="str">
        <f>VLOOKUP(Tabla1[[#This Row],[Fábrica]],Tabla3[],4,FALSE)</f>
        <v>Georgia</v>
      </c>
    </row>
    <row r="4866" spans="1:21" x14ac:dyDescent="0.25">
      <c r="A4866" t="s">
        <v>5207</v>
      </c>
      <c r="B4866" s="3">
        <v>45192</v>
      </c>
      <c r="C4866" s="3">
        <v>45206</v>
      </c>
      <c r="D4866" t="s">
        <v>18</v>
      </c>
      <c r="E4866">
        <v>129469</v>
      </c>
      <c r="F4866" t="s">
        <v>19</v>
      </c>
      <c r="G4866" t="s">
        <v>297</v>
      </c>
      <c r="H4866" t="s">
        <v>210</v>
      </c>
      <c r="I4866">
        <v>45014</v>
      </c>
      <c r="J4866" t="s">
        <v>22</v>
      </c>
      <c r="K4866" t="s">
        <v>32</v>
      </c>
      <c r="L4866" t="s">
        <v>33</v>
      </c>
      <c r="M4866" t="s">
        <v>34</v>
      </c>
      <c r="N4866" s="5">
        <v>7.2</v>
      </c>
      <c r="O4866" s="7">
        <v>2</v>
      </c>
      <c r="P4866" s="5">
        <v>4.8</v>
      </c>
      <c r="Q4866" s="5">
        <v>2.4</v>
      </c>
      <c r="R4866" s="22">
        <f>Tabla1[[#This Row],[Fecha de Envío]]-Tabla1[[#This Row],[Fecha de Orden]]</f>
        <v>14</v>
      </c>
      <c r="S4866" s="24">
        <f>YEAR(Tabla1[[#This Row],[Fecha de Orden]])</f>
        <v>2023</v>
      </c>
      <c r="T4866" t="str">
        <f>VLOOKUP(Tabla1[[#This Row],[Nombre del Producto]],Tabla2[[Nombre Producto]:[Costo Unitario]],2,FALSE)</f>
        <v>Lot's O' Nuts</v>
      </c>
      <c r="U4866" t="str">
        <f>VLOOKUP(Tabla1[[#This Row],[Fábrica]],Tabla3[],4,FALSE)</f>
        <v>Arizona</v>
      </c>
    </row>
    <row r="4867" spans="1:21" x14ac:dyDescent="0.25">
      <c r="A4867" t="s">
        <v>7282</v>
      </c>
      <c r="B4867" s="3">
        <v>45192</v>
      </c>
      <c r="C4867" s="3">
        <v>45207</v>
      </c>
      <c r="D4867" t="s">
        <v>71</v>
      </c>
      <c r="E4867">
        <v>149979</v>
      </c>
      <c r="F4867" t="s">
        <v>19</v>
      </c>
      <c r="G4867" t="s">
        <v>412</v>
      </c>
      <c r="H4867" t="s">
        <v>73</v>
      </c>
      <c r="I4867">
        <v>31907</v>
      </c>
      <c r="J4867" t="s">
        <v>22</v>
      </c>
      <c r="K4867" t="s">
        <v>66</v>
      </c>
      <c r="L4867" t="s">
        <v>36</v>
      </c>
      <c r="M4867" t="s">
        <v>37</v>
      </c>
      <c r="N4867" s="5">
        <v>9.75</v>
      </c>
      <c r="O4867" s="7">
        <v>3</v>
      </c>
      <c r="P4867" s="5">
        <v>6.33</v>
      </c>
      <c r="Q4867" s="5">
        <v>3.42</v>
      </c>
      <c r="R4867" s="22">
        <f>Tabla1[[#This Row],[Fecha de Envío]]-Tabla1[[#This Row],[Fecha de Orden]]</f>
        <v>15</v>
      </c>
      <c r="S4867" s="24">
        <f>YEAR(Tabla1[[#This Row],[Fecha de Orden]])</f>
        <v>2023</v>
      </c>
      <c r="T4867" t="str">
        <f>VLOOKUP(Tabla1[[#This Row],[Nombre del Producto]],Tabla2[[Nombre Producto]:[Costo Unitario]],2,FALSE)</f>
        <v>Wicked Choccy's</v>
      </c>
      <c r="U4867" t="str">
        <f>VLOOKUP(Tabla1[[#This Row],[Fábrica]],Tabla3[],4,FALSE)</f>
        <v>Georgia</v>
      </c>
    </row>
    <row r="4868" spans="1:21" x14ac:dyDescent="0.25">
      <c r="A4868" t="s">
        <v>1383</v>
      </c>
      <c r="B4868" s="3">
        <v>45193</v>
      </c>
      <c r="C4868" s="3">
        <v>45209</v>
      </c>
      <c r="D4868" t="s">
        <v>18</v>
      </c>
      <c r="E4868">
        <v>141551</v>
      </c>
      <c r="F4868" t="s">
        <v>19</v>
      </c>
      <c r="G4868" t="s">
        <v>1315</v>
      </c>
      <c r="H4868" t="s">
        <v>110</v>
      </c>
      <c r="I4868">
        <v>74012</v>
      </c>
      <c r="J4868" t="s">
        <v>22</v>
      </c>
      <c r="K4868" t="s">
        <v>43</v>
      </c>
      <c r="L4868" t="s">
        <v>27</v>
      </c>
      <c r="M4868" t="s">
        <v>28</v>
      </c>
      <c r="N4868" s="5">
        <v>3.6</v>
      </c>
      <c r="O4868" s="7">
        <v>1</v>
      </c>
      <c r="P4868" s="5">
        <v>2.5</v>
      </c>
      <c r="Q4868" s="5">
        <v>1.1000000000000001</v>
      </c>
      <c r="R4868" s="22">
        <f>Tabla1[[#This Row],[Fecha de Envío]]-Tabla1[[#This Row],[Fecha de Orden]]</f>
        <v>16</v>
      </c>
      <c r="S4868" s="24">
        <f>YEAR(Tabla1[[#This Row],[Fecha de Orden]])</f>
        <v>2023</v>
      </c>
      <c r="T4868" t="str">
        <f>VLOOKUP(Tabla1[[#This Row],[Nombre del Producto]],Tabla2[[Nombre Producto]:[Costo Unitario]],2,FALSE)</f>
        <v>Lot's O' Nuts</v>
      </c>
      <c r="U4868" t="str">
        <f>VLOOKUP(Tabla1[[#This Row],[Fábrica]],Tabla3[],4,FALSE)</f>
        <v>Arizona</v>
      </c>
    </row>
    <row r="4869" spans="1:21" x14ac:dyDescent="0.25">
      <c r="A4869" t="s">
        <v>1384</v>
      </c>
      <c r="B4869" s="3">
        <v>45193</v>
      </c>
      <c r="C4869" s="3">
        <v>45209</v>
      </c>
      <c r="D4869" t="s">
        <v>18</v>
      </c>
      <c r="E4869">
        <v>141551</v>
      </c>
      <c r="F4869" t="s">
        <v>19</v>
      </c>
      <c r="G4869" t="s">
        <v>1315</v>
      </c>
      <c r="H4869" t="s">
        <v>110</v>
      </c>
      <c r="I4869">
        <v>74012</v>
      </c>
      <c r="J4869" t="s">
        <v>22</v>
      </c>
      <c r="K4869" t="s">
        <v>43</v>
      </c>
      <c r="L4869" t="s">
        <v>36</v>
      </c>
      <c r="M4869" t="s">
        <v>37</v>
      </c>
      <c r="N4869" s="5">
        <v>3.25</v>
      </c>
      <c r="O4869" s="7">
        <v>1</v>
      </c>
      <c r="P4869" s="5">
        <v>2.11</v>
      </c>
      <c r="Q4869" s="5">
        <v>1.1399999999999999</v>
      </c>
      <c r="R4869" s="22">
        <f>Tabla1[[#This Row],[Fecha de Envío]]-Tabla1[[#This Row],[Fecha de Orden]]</f>
        <v>16</v>
      </c>
      <c r="S4869" s="24">
        <f>YEAR(Tabla1[[#This Row],[Fecha de Orden]])</f>
        <v>2023</v>
      </c>
      <c r="T4869" t="str">
        <f>VLOOKUP(Tabla1[[#This Row],[Nombre del Producto]],Tabla2[[Nombre Producto]:[Costo Unitario]],2,FALSE)</f>
        <v>Wicked Choccy's</v>
      </c>
      <c r="U4869" t="str">
        <f>VLOOKUP(Tabla1[[#This Row],[Fábrica]],Tabla3[],4,FALSE)</f>
        <v>Georgia</v>
      </c>
    </row>
    <row r="4870" spans="1:21" x14ac:dyDescent="0.25">
      <c r="A4870" t="s">
        <v>1989</v>
      </c>
      <c r="B4870" s="3">
        <v>45193</v>
      </c>
      <c r="C4870" s="3">
        <v>45210</v>
      </c>
      <c r="D4870" t="s">
        <v>18</v>
      </c>
      <c r="E4870">
        <v>108875</v>
      </c>
      <c r="F4870" t="s">
        <v>19</v>
      </c>
      <c r="G4870" t="s">
        <v>478</v>
      </c>
      <c r="H4870" t="s">
        <v>203</v>
      </c>
      <c r="I4870">
        <v>80013</v>
      </c>
      <c r="J4870" t="s">
        <v>22</v>
      </c>
      <c r="K4870" t="s">
        <v>23</v>
      </c>
      <c r="L4870" t="s">
        <v>45</v>
      </c>
      <c r="M4870" t="s">
        <v>46</v>
      </c>
      <c r="N4870" s="5">
        <v>6.98</v>
      </c>
      <c r="O4870" s="7">
        <v>2</v>
      </c>
      <c r="P4870" s="5">
        <v>4.9800000000000004</v>
      </c>
      <c r="Q4870" s="5">
        <v>2</v>
      </c>
      <c r="R4870" s="22">
        <f>Tabla1[[#This Row],[Fecha de Envío]]-Tabla1[[#This Row],[Fecha de Orden]]</f>
        <v>17</v>
      </c>
      <c r="S4870" s="24">
        <f>YEAR(Tabla1[[#This Row],[Fecha de Orden]])</f>
        <v>2023</v>
      </c>
      <c r="T4870" t="str">
        <f>VLOOKUP(Tabla1[[#This Row],[Nombre del Producto]],Tabla2[[Nombre Producto]:[Costo Unitario]],2,FALSE)</f>
        <v>Lot's O' Nuts</v>
      </c>
      <c r="U4870" t="str">
        <f>VLOOKUP(Tabla1[[#This Row],[Fábrica]],Tabla3[],4,FALSE)</f>
        <v>Arizona</v>
      </c>
    </row>
    <row r="4871" spans="1:21" x14ac:dyDescent="0.25">
      <c r="A4871" t="s">
        <v>1990</v>
      </c>
      <c r="B4871" s="3">
        <v>45193</v>
      </c>
      <c r="C4871" s="3">
        <v>45210</v>
      </c>
      <c r="D4871" t="s">
        <v>18</v>
      </c>
      <c r="E4871">
        <v>108875</v>
      </c>
      <c r="F4871" t="s">
        <v>19</v>
      </c>
      <c r="G4871" t="s">
        <v>478</v>
      </c>
      <c r="H4871" t="s">
        <v>203</v>
      </c>
      <c r="I4871">
        <v>80013</v>
      </c>
      <c r="J4871" t="s">
        <v>22</v>
      </c>
      <c r="K4871" t="s">
        <v>23</v>
      </c>
      <c r="L4871" t="s">
        <v>33</v>
      </c>
      <c r="M4871" t="s">
        <v>34</v>
      </c>
      <c r="N4871" s="5">
        <v>32.4</v>
      </c>
      <c r="O4871" s="7">
        <v>9</v>
      </c>
      <c r="P4871" s="5">
        <v>21.6</v>
      </c>
      <c r="Q4871" s="5">
        <v>10.8</v>
      </c>
      <c r="R4871" s="22">
        <f>Tabla1[[#This Row],[Fecha de Envío]]-Tabla1[[#This Row],[Fecha de Orden]]</f>
        <v>17</v>
      </c>
      <c r="S4871" s="24">
        <f>YEAR(Tabla1[[#This Row],[Fecha de Orden]])</f>
        <v>2023</v>
      </c>
      <c r="T4871" t="str">
        <f>VLOOKUP(Tabla1[[#This Row],[Nombre del Producto]],Tabla2[[Nombre Producto]:[Costo Unitario]],2,FALSE)</f>
        <v>Lot's O' Nuts</v>
      </c>
      <c r="U4871" t="str">
        <f>VLOOKUP(Tabla1[[#This Row],[Fábrica]],Tabla3[],4,FALSE)</f>
        <v>Arizona</v>
      </c>
    </row>
    <row r="4872" spans="1:21" x14ac:dyDescent="0.25">
      <c r="A4872" t="s">
        <v>3094</v>
      </c>
      <c r="B4872" s="3">
        <v>45193</v>
      </c>
      <c r="C4872" s="3">
        <v>45203</v>
      </c>
      <c r="D4872" t="s">
        <v>82</v>
      </c>
      <c r="E4872">
        <v>147340</v>
      </c>
      <c r="F4872" t="s">
        <v>19</v>
      </c>
      <c r="G4872" t="s">
        <v>20</v>
      </c>
      <c r="H4872" t="s">
        <v>21</v>
      </c>
      <c r="I4872">
        <v>94110</v>
      </c>
      <c r="J4872" t="s">
        <v>22</v>
      </c>
      <c r="K4872" t="s">
        <v>23</v>
      </c>
      <c r="L4872" t="s">
        <v>27</v>
      </c>
      <c r="M4872" t="s">
        <v>28</v>
      </c>
      <c r="N4872" s="5">
        <v>18</v>
      </c>
      <c r="O4872" s="7">
        <v>5</v>
      </c>
      <c r="P4872" s="5">
        <v>12.5</v>
      </c>
      <c r="Q4872" s="5">
        <v>5.5</v>
      </c>
      <c r="R4872" s="22">
        <f>Tabla1[[#This Row],[Fecha de Envío]]-Tabla1[[#This Row],[Fecha de Orden]]</f>
        <v>10</v>
      </c>
      <c r="S4872" s="24">
        <f>YEAR(Tabla1[[#This Row],[Fecha de Orden]])</f>
        <v>2023</v>
      </c>
      <c r="T4872" t="str">
        <f>VLOOKUP(Tabla1[[#This Row],[Nombre del Producto]],Tabla2[[Nombre Producto]:[Costo Unitario]],2,FALSE)</f>
        <v>Lot's O' Nuts</v>
      </c>
      <c r="U4872" t="str">
        <f>VLOOKUP(Tabla1[[#This Row],[Fábrica]],Tabla3[],4,FALSE)</f>
        <v>Arizona</v>
      </c>
    </row>
    <row r="4873" spans="1:21" x14ac:dyDescent="0.25">
      <c r="A4873" t="s">
        <v>3192</v>
      </c>
      <c r="B4873" s="3">
        <v>45193</v>
      </c>
      <c r="C4873" s="3">
        <v>45207</v>
      </c>
      <c r="D4873" t="s">
        <v>18</v>
      </c>
      <c r="E4873">
        <v>100944</v>
      </c>
      <c r="F4873" t="s">
        <v>19</v>
      </c>
      <c r="G4873" t="s">
        <v>53</v>
      </c>
      <c r="H4873" t="s">
        <v>21</v>
      </c>
      <c r="I4873">
        <v>90049</v>
      </c>
      <c r="J4873" t="s">
        <v>22</v>
      </c>
      <c r="K4873" t="s">
        <v>23</v>
      </c>
      <c r="L4873" t="s">
        <v>24</v>
      </c>
      <c r="M4873" t="s">
        <v>25</v>
      </c>
      <c r="N4873" s="5">
        <v>18.75</v>
      </c>
      <c r="O4873" s="7">
        <v>5</v>
      </c>
      <c r="P4873" s="5">
        <v>12.25</v>
      </c>
      <c r="Q4873" s="5">
        <v>6.5</v>
      </c>
      <c r="R4873" s="22">
        <f>Tabla1[[#This Row],[Fecha de Envío]]-Tabla1[[#This Row],[Fecha de Orden]]</f>
        <v>14</v>
      </c>
      <c r="S4873" s="24">
        <f>YEAR(Tabla1[[#This Row],[Fecha de Orden]])</f>
        <v>2023</v>
      </c>
      <c r="T4873" t="str">
        <f>VLOOKUP(Tabla1[[#This Row],[Nombre del Producto]],Tabla2[[Nombre Producto]:[Costo Unitario]],2,FALSE)</f>
        <v>Wicked Choccy's</v>
      </c>
      <c r="U4873" t="str">
        <f>VLOOKUP(Tabla1[[#This Row],[Fábrica]],Tabla3[],4,FALSE)</f>
        <v>Georgia</v>
      </c>
    </row>
    <row r="4874" spans="1:21" x14ac:dyDescent="0.25">
      <c r="A4874" t="s">
        <v>3193</v>
      </c>
      <c r="B4874" s="3">
        <v>45193</v>
      </c>
      <c r="C4874" s="3">
        <v>45207</v>
      </c>
      <c r="D4874" t="s">
        <v>18</v>
      </c>
      <c r="E4874">
        <v>100944</v>
      </c>
      <c r="F4874" t="s">
        <v>19</v>
      </c>
      <c r="G4874" t="s">
        <v>53</v>
      </c>
      <c r="H4874" t="s">
        <v>21</v>
      </c>
      <c r="I4874">
        <v>90049</v>
      </c>
      <c r="J4874" t="s">
        <v>22</v>
      </c>
      <c r="K4874" t="s">
        <v>23</v>
      </c>
      <c r="L4874" t="s">
        <v>27</v>
      </c>
      <c r="M4874" t="s">
        <v>28</v>
      </c>
      <c r="N4874" s="5">
        <v>18</v>
      </c>
      <c r="O4874" s="7">
        <v>5</v>
      </c>
      <c r="P4874" s="5">
        <v>12.5</v>
      </c>
      <c r="Q4874" s="5">
        <v>5.5</v>
      </c>
      <c r="R4874" s="22">
        <f>Tabla1[[#This Row],[Fecha de Envío]]-Tabla1[[#This Row],[Fecha de Orden]]</f>
        <v>14</v>
      </c>
      <c r="S4874" s="24">
        <f>YEAR(Tabla1[[#This Row],[Fecha de Orden]])</f>
        <v>2023</v>
      </c>
      <c r="T4874" t="str">
        <f>VLOOKUP(Tabla1[[#This Row],[Nombre del Producto]],Tabla2[[Nombre Producto]:[Costo Unitario]],2,FALSE)</f>
        <v>Lot's O' Nuts</v>
      </c>
      <c r="U4874" t="str">
        <f>VLOOKUP(Tabla1[[#This Row],[Fábrica]],Tabla3[],4,FALSE)</f>
        <v>Arizona</v>
      </c>
    </row>
    <row r="4875" spans="1:21" x14ac:dyDescent="0.25">
      <c r="A4875" t="s">
        <v>5399</v>
      </c>
      <c r="B4875" s="3">
        <v>45193</v>
      </c>
      <c r="C4875" s="3">
        <v>45205</v>
      </c>
      <c r="D4875" t="s">
        <v>71</v>
      </c>
      <c r="E4875">
        <v>155187</v>
      </c>
      <c r="F4875" t="s">
        <v>19</v>
      </c>
      <c r="G4875" t="s">
        <v>53</v>
      </c>
      <c r="H4875" t="s">
        <v>21</v>
      </c>
      <c r="I4875">
        <v>90004</v>
      </c>
      <c r="J4875" t="s">
        <v>22</v>
      </c>
      <c r="K4875" t="s">
        <v>23</v>
      </c>
      <c r="L4875" t="s">
        <v>36</v>
      </c>
      <c r="M4875" t="s">
        <v>37</v>
      </c>
      <c r="N4875" s="5">
        <v>16.25</v>
      </c>
      <c r="O4875" s="7">
        <v>5</v>
      </c>
      <c r="P4875" s="5">
        <v>10.55</v>
      </c>
      <c r="Q4875" s="5">
        <v>5.7</v>
      </c>
      <c r="R4875" s="22">
        <f>Tabla1[[#This Row],[Fecha de Envío]]-Tabla1[[#This Row],[Fecha de Orden]]</f>
        <v>12</v>
      </c>
      <c r="S4875" s="24">
        <f>YEAR(Tabla1[[#This Row],[Fecha de Orden]])</f>
        <v>2023</v>
      </c>
      <c r="T4875" t="str">
        <f>VLOOKUP(Tabla1[[#This Row],[Nombre del Producto]],Tabla2[[Nombre Producto]:[Costo Unitario]],2,FALSE)</f>
        <v>Wicked Choccy's</v>
      </c>
      <c r="U4875" t="str">
        <f>VLOOKUP(Tabla1[[#This Row],[Fábrica]],Tabla3[],4,FALSE)</f>
        <v>Georgia</v>
      </c>
    </row>
    <row r="4876" spans="1:21" x14ac:dyDescent="0.25">
      <c r="A4876" t="s">
        <v>5400</v>
      </c>
      <c r="B4876" s="3">
        <v>45193</v>
      </c>
      <c r="C4876" s="3">
        <v>45205</v>
      </c>
      <c r="D4876" t="s">
        <v>71</v>
      </c>
      <c r="E4876">
        <v>155187</v>
      </c>
      <c r="F4876" t="s">
        <v>19</v>
      </c>
      <c r="G4876" t="s">
        <v>53</v>
      </c>
      <c r="H4876" t="s">
        <v>21</v>
      </c>
      <c r="I4876">
        <v>90004</v>
      </c>
      <c r="J4876" t="s">
        <v>22</v>
      </c>
      <c r="K4876" t="s">
        <v>23</v>
      </c>
      <c r="L4876" t="s">
        <v>33</v>
      </c>
      <c r="M4876" t="s">
        <v>34</v>
      </c>
      <c r="N4876" s="5">
        <v>7.2</v>
      </c>
      <c r="O4876" s="7">
        <v>2</v>
      </c>
      <c r="P4876" s="5">
        <v>4.8</v>
      </c>
      <c r="Q4876" s="5">
        <v>2.4</v>
      </c>
      <c r="R4876" s="22">
        <f>Tabla1[[#This Row],[Fecha de Envío]]-Tabla1[[#This Row],[Fecha de Orden]]</f>
        <v>12</v>
      </c>
      <c r="S4876" s="24">
        <f>YEAR(Tabla1[[#This Row],[Fecha de Orden]])</f>
        <v>2023</v>
      </c>
      <c r="T4876" t="str">
        <f>VLOOKUP(Tabla1[[#This Row],[Nombre del Producto]],Tabla2[[Nombre Producto]:[Costo Unitario]],2,FALSE)</f>
        <v>Lot's O' Nuts</v>
      </c>
      <c r="U4876" t="str">
        <f>VLOOKUP(Tabla1[[#This Row],[Fábrica]],Tabla3[],4,FALSE)</f>
        <v>Arizona</v>
      </c>
    </row>
    <row r="4877" spans="1:21" x14ac:dyDescent="0.25">
      <c r="A4877" t="s">
        <v>6157</v>
      </c>
      <c r="B4877" s="3">
        <v>45193</v>
      </c>
      <c r="C4877" s="3">
        <v>45205</v>
      </c>
      <c r="D4877" t="s">
        <v>39</v>
      </c>
      <c r="E4877">
        <v>132479</v>
      </c>
      <c r="F4877" t="s">
        <v>19</v>
      </c>
      <c r="G4877" t="s">
        <v>2544</v>
      </c>
      <c r="H4877" t="s">
        <v>173</v>
      </c>
      <c r="I4877">
        <v>61107</v>
      </c>
      <c r="J4877" t="s">
        <v>22</v>
      </c>
      <c r="K4877" t="s">
        <v>43</v>
      </c>
      <c r="L4877" t="s">
        <v>24</v>
      </c>
      <c r="M4877" t="s">
        <v>25</v>
      </c>
      <c r="N4877" s="5">
        <v>26.25</v>
      </c>
      <c r="O4877" s="7">
        <v>7</v>
      </c>
      <c r="P4877" s="5">
        <v>17.149999999999999</v>
      </c>
      <c r="Q4877" s="5">
        <v>9.1</v>
      </c>
      <c r="R4877" s="22">
        <f>Tabla1[[#This Row],[Fecha de Envío]]-Tabla1[[#This Row],[Fecha de Orden]]</f>
        <v>12</v>
      </c>
      <c r="S4877" s="24">
        <f>YEAR(Tabla1[[#This Row],[Fecha de Orden]])</f>
        <v>2023</v>
      </c>
      <c r="T4877" t="str">
        <f>VLOOKUP(Tabla1[[#This Row],[Nombre del Producto]],Tabla2[[Nombre Producto]:[Costo Unitario]],2,FALSE)</f>
        <v>Wicked Choccy's</v>
      </c>
      <c r="U4877" t="str">
        <f>VLOOKUP(Tabla1[[#This Row],[Fábrica]],Tabla3[],4,FALSE)</f>
        <v>Georgia</v>
      </c>
    </row>
    <row r="4878" spans="1:21" x14ac:dyDescent="0.25">
      <c r="A4878" t="s">
        <v>7025</v>
      </c>
      <c r="B4878" s="3">
        <v>45193</v>
      </c>
      <c r="C4878" s="3">
        <v>45210</v>
      </c>
      <c r="D4878" t="s">
        <v>18</v>
      </c>
      <c r="E4878">
        <v>134488</v>
      </c>
      <c r="F4878" t="s">
        <v>19</v>
      </c>
      <c r="G4878" t="s">
        <v>412</v>
      </c>
      <c r="H4878" t="s">
        <v>210</v>
      </c>
      <c r="I4878">
        <v>43229</v>
      </c>
      <c r="J4878" t="s">
        <v>22</v>
      </c>
      <c r="K4878" t="s">
        <v>32</v>
      </c>
      <c r="L4878" t="s">
        <v>27</v>
      </c>
      <c r="M4878" t="s">
        <v>28</v>
      </c>
      <c r="N4878" s="5">
        <v>7.2</v>
      </c>
      <c r="O4878" s="7">
        <v>2</v>
      </c>
      <c r="P4878" s="5">
        <v>5</v>
      </c>
      <c r="Q4878" s="5">
        <v>2.2000000000000002</v>
      </c>
      <c r="R4878" s="22">
        <f>Tabla1[[#This Row],[Fecha de Envío]]-Tabla1[[#This Row],[Fecha de Orden]]</f>
        <v>17</v>
      </c>
      <c r="S4878" s="24">
        <f>YEAR(Tabla1[[#This Row],[Fecha de Orden]])</f>
        <v>2023</v>
      </c>
      <c r="T4878" t="str">
        <f>VLOOKUP(Tabla1[[#This Row],[Nombre del Producto]],Tabla2[[Nombre Producto]:[Costo Unitario]],2,FALSE)</f>
        <v>Lot's O' Nuts</v>
      </c>
      <c r="U4878" t="str">
        <f>VLOOKUP(Tabla1[[#This Row],[Fábrica]],Tabla3[],4,FALSE)</f>
        <v>Arizona</v>
      </c>
    </row>
    <row r="4879" spans="1:21" x14ac:dyDescent="0.25">
      <c r="A4879" t="s">
        <v>7485</v>
      </c>
      <c r="B4879" s="3">
        <v>45193</v>
      </c>
      <c r="C4879" s="3">
        <v>45207</v>
      </c>
      <c r="D4879" t="s">
        <v>18</v>
      </c>
      <c r="E4879">
        <v>154235</v>
      </c>
      <c r="F4879" t="s">
        <v>19</v>
      </c>
      <c r="G4879" t="s">
        <v>172</v>
      </c>
      <c r="H4879" t="s">
        <v>147</v>
      </c>
      <c r="I4879">
        <v>47401</v>
      </c>
      <c r="J4879" t="s">
        <v>22</v>
      </c>
      <c r="K4879" t="s">
        <v>43</v>
      </c>
      <c r="L4879" t="s">
        <v>27</v>
      </c>
      <c r="M4879" t="s">
        <v>28</v>
      </c>
      <c r="N4879" s="5">
        <v>10.8</v>
      </c>
      <c r="O4879" s="7">
        <v>3</v>
      </c>
      <c r="P4879" s="5">
        <v>7.5</v>
      </c>
      <c r="Q4879" s="5">
        <v>3.3</v>
      </c>
      <c r="R4879" s="22">
        <f>Tabla1[[#This Row],[Fecha de Envío]]-Tabla1[[#This Row],[Fecha de Orden]]</f>
        <v>14</v>
      </c>
      <c r="S4879" s="24">
        <f>YEAR(Tabla1[[#This Row],[Fecha de Orden]])</f>
        <v>2023</v>
      </c>
      <c r="T4879" t="str">
        <f>VLOOKUP(Tabla1[[#This Row],[Nombre del Producto]],Tabla2[[Nombre Producto]:[Costo Unitario]],2,FALSE)</f>
        <v>Lot's O' Nuts</v>
      </c>
      <c r="U4879" t="str">
        <f>VLOOKUP(Tabla1[[#This Row],[Fábrica]],Tabla3[],4,FALSE)</f>
        <v>Arizona</v>
      </c>
    </row>
    <row r="4880" spans="1:21" x14ac:dyDescent="0.25">
      <c r="A4880" t="s">
        <v>164</v>
      </c>
      <c r="B4880" s="3">
        <v>45194</v>
      </c>
      <c r="C4880" s="3">
        <v>45209</v>
      </c>
      <c r="D4880" t="s">
        <v>18</v>
      </c>
      <c r="E4880">
        <v>122245</v>
      </c>
      <c r="F4880" t="s">
        <v>19</v>
      </c>
      <c r="G4880" t="s">
        <v>165</v>
      </c>
      <c r="H4880" t="s">
        <v>69</v>
      </c>
      <c r="I4880">
        <v>85023</v>
      </c>
      <c r="J4880" t="s">
        <v>22</v>
      </c>
      <c r="K4880" t="s">
        <v>23</v>
      </c>
      <c r="L4880" t="s">
        <v>33</v>
      </c>
      <c r="M4880" t="s">
        <v>34</v>
      </c>
      <c r="N4880" s="5">
        <v>10.8</v>
      </c>
      <c r="O4880" s="7">
        <v>3</v>
      </c>
      <c r="P4880" s="5">
        <v>7.2</v>
      </c>
      <c r="Q4880" s="5">
        <v>3.6</v>
      </c>
      <c r="R4880" s="22">
        <f>Tabla1[[#This Row],[Fecha de Envío]]-Tabla1[[#This Row],[Fecha de Orden]]</f>
        <v>15</v>
      </c>
      <c r="S4880" s="24">
        <f>YEAR(Tabla1[[#This Row],[Fecha de Orden]])</f>
        <v>2023</v>
      </c>
      <c r="T4880" t="str">
        <f>VLOOKUP(Tabla1[[#This Row],[Nombre del Producto]],Tabla2[[Nombre Producto]:[Costo Unitario]],2,FALSE)</f>
        <v>Lot's O' Nuts</v>
      </c>
      <c r="U4880" t="str">
        <f>VLOOKUP(Tabla1[[#This Row],[Fábrica]],Tabla3[],4,FALSE)</f>
        <v>Arizona</v>
      </c>
    </row>
    <row r="4881" spans="1:21" x14ac:dyDescent="0.25">
      <c r="A4881" t="s">
        <v>749</v>
      </c>
      <c r="B4881" s="3">
        <v>45194</v>
      </c>
      <c r="C4881" s="3">
        <v>45206</v>
      </c>
      <c r="D4881" t="s">
        <v>39</v>
      </c>
      <c r="E4881">
        <v>148747</v>
      </c>
      <c r="F4881" t="s">
        <v>19</v>
      </c>
      <c r="G4881" t="s">
        <v>20</v>
      </c>
      <c r="H4881" t="s">
        <v>21</v>
      </c>
      <c r="I4881">
        <v>94110</v>
      </c>
      <c r="J4881" t="s">
        <v>22</v>
      </c>
      <c r="K4881" t="s">
        <v>23</v>
      </c>
      <c r="L4881" t="s">
        <v>24</v>
      </c>
      <c r="M4881" t="s">
        <v>25</v>
      </c>
      <c r="N4881" s="5">
        <v>7.5</v>
      </c>
      <c r="O4881" s="7">
        <v>2</v>
      </c>
      <c r="P4881" s="5">
        <v>4.9000000000000004</v>
      </c>
      <c r="Q4881" s="5">
        <v>2.6</v>
      </c>
      <c r="R4881" s="22">
        <f>Tabla1[[#This Row],[Fecha de Envío]]-Tabla1[[#This Row],[Fecha de Orden]]</f>
        <v>12</v>
      </c>
      <c r="S4881" s="24">
        <f>YEAR(Tabla1[[#This Row],[Fecha de Orden]])</f>
        <v>2023</v>
      </c>
      <c r="T4881" t="str">
        <f>VLOOKUP(Tabla1[[#This Row],[Nombre del Producto]],Tabla2[[Nombre Producto]:[Costo Unitario]],2,FALSE)</f>
        <v>Wicked Choccy's</v>
      </c>
      <c r="U4881" t="str">
        <f>VLOOKUP(Tabla1[[#This Row],[Fábrica]],Tabla3[],4,FALSE)</f>
        <v>Georgia</v>
      </c>
    </row>
    <row r="4882" spans="1:21" x14ac:dyDescent="0.25">
      <c r="A4882" t="s">
        <v>2706</v>
      </c>
      <c r="B4882" s="3">
        <v>45194</v>
      </c>
      <c r="C4882" s="3">
        <v>45210</v>
      </c>
      <c r="D4882" t="s">
        <v>18</v>
      </c>
      <c r="E4882">
        <v>125402</v>
      </c>
      <c r="F4882" t="s">
        <v>19</v>
      </c>
      <c r="G4882" t="s">
        <v>188</v>
      </c>
      <c r="H4882" t="s">
        <v>21</v>
      </c>
      <c r="I4882">
        <v>90805</v>
      </c>
      <c r="J4882" t="s">
        <v>22</v>
      </c>
      <c r="K4882" t="s">
        <v>23</v>
      </c>
      <c r="L4882" t="s">
        <v>45</v>
      </c>
      <c r="M4882" t="s">
        <v>46</v>
      </c>
      <c r="N4882" s="5">
        <v>13.96</v>
      </c>
      <c r="O4882" s="7">
        <v>4</v>
      </c>
      <c r="P4882" s="5">
        <v>9.9600000000000009</v>
      </c>
      <c r="Q4882" s="5">
        <v>4</v>
      </c>
      <c r="R4882" s="22">
        <f>Tabla1[[#This Row],[Fecha de Envío]]-Tabla1[[#This Row],[Fecha de Orden]]</f>
        <v>16</v>
      </c>
      <c r="S4882" s="24">
        <f>YEAR(Tabla1[[#This Row],[Fecha de Orden]])</f>
        <v>2023</v>
      </c>
      <c r="T4882" t="str">
        <f>VLOOKUP(Tabla1[[#This Row],[Nombre del Producto]],Tabla2[[Nombre Producto]:[Costo Unitario]],2,FALSE)</f>
        <v>Lot's O' Nuts</v>
      </c>
      <c r="U4882" t="str">
        <f>VLOOKUP(Tabla1[[#This Row],[Fábrica]],Tabla3[],4,FALSE)</f>
        <v>Arizona</v>
      </c>
    </row>
    <row r="4883" spans="1:21" x14ac:dyDescent="0.25">
      <c r="A4883" t="s">
        <v>2707</v>
      </c>
      <c r="B4883" s="3">
        <v>45194</v>
      </c>
      <c r="C4883" s="3">
        <v>45210</v>
      </c>
      <c r="D4883" t="s">
        <v>18</v>
      </c>
      <c r="E4883">
        <v>125402</v>
      </c>
      <c r="F4883" t="s">
        <v>19</v>
      </c>
      <c r="G4883" t="s">
        <v>188</v>
      </c>
      <c r="H4883" t="s">
        <v>21</v>
      </c>
      <c r="I4883">
        <v>90805</v>
      </c>
      <c r="J4883" t="s">
        <v>22</v>
      </c>
      <c r="K4883" t="s">
        <v>23</v>
      </c>
      <c r="L4883" t="s">
        <v>33</v>
      </c>
      <c r="M4883" t="s">
        <v>34</v>
      </c>
      <c r="N4883" s="5">
        <v>3.6</v>
      </c>
      <c r="O4883" s="7">
        <v>1</v>
      </c>
      <c r="P4883" s="5">
        <v>2.4</v>
      </c>
      <c r="Q4883" s="5">
        <v>1.2</v>
      </c>
      <c r="R4883" s="22">
        <f>Tabla1[[#This Row],[Fecha de Envío]]-Tabla1[[#This Row],[Fecha de Orden]]</f>
        <v>16</v>
      </c>
      <c r="S4883" s="24">
        <f>YEAR(Tabla1[[#This Row],[Fecha de Orden]])</f>
        <v>2023</v>
      </c>
      <c r="T4883" t="str">
        <f>VLOOKUP(Tabla1[[#This Row],[Nombre del Producto]],Tabla2[[Nombre Producto]:[Costo Unitario]],2,FALSE)</f>
        <v>Lot's O' Nuts</v>
      </c>
      <c r="U4883" t="str">
        <f>VLOOKUP(Tabla1[[#This Row],[Fábrica]],Tabla3[],4,FALSE)</f>
        <v>Arizona</v>
      </c>
    </row>
    <row r="4884" spans="1:21" x14ac:dyDescent="0.25">
      <c r="A4884" t="s">
        <v>2708</v>
      </c>
      <c r="B4884" s="3">
        <v>45194</v>
      </c>
      <c r="C4884" s="3">
        <v>45210</v>
      </c>
      <c r="D4884" t="s">
        <v>18</v>
      </c>
      <c r="E4884">
        <v>125402</v>
      </c>
      <c r="F4884" t="s">
        <v>19</v>
      </c>
      <c r="G4884" t="s">
        <v>188</v>
      </c>
      <c r="H4884" t="s">
        <v>21</v>
      </c>
      <c r="I4884">
        <v>90805</v>
      </c>
      <c r="J4884" t="s">
        <v>22</v>
      </c>
      <c r="K4884" t="s">
        <v>23</v>
      </c>
      <c r="L4884" t="s">
        <v>27</v>
      </c>
      <c r="M4884" t="s">
        <v>28</v>
      </c>
      <c r="N4884" s="5">
        <v>18</v>
      </c>
      <c r="O4884" s="7">
        <v>5</v>
      </c>
      <c r="P4884" s="5">
        <v>12.5</v>
      </c>
      <c r="Q4884" s="5">
        <v>5.5</v>
      </c>
      <c r="R4884" s="22">
        <f>Tabla1[[#This Row],[Fecha de Envío]]-Tabla1[[#This Row],[Fecha de Orden]]</f>
        <v>16</v>
      </c>
      <c r="S4884" s="24">
        <f>YEAR(Tabla1[[#This Row],[Fecha de Orden]])</f>
        <v>2023</v>
      </c>
      <c r="T4884" t="str">
        <f>VLOOKUP(Tabla1[[#This Row],[Nombre del Producto]],Tabla2[[Nombre Producto]:[Costo Unitario]],2,FALSE)</f>
        <v>Lot's O' Nuts</v>
      </c>
      <c r="U4884" t="str">
        <f>VLOOKUP(Tabla1[[#This Row],[Fábrica]],Tabla3[],4,FALSE)</f>
        <v>Arizona</v>
      </c>
    </row>
    <row r="4885" spans="1:21" x14ac:dyDescent="0.25">
      <c r="A4885" t="s">
        <v>2709</v>
      </c>
      <c r="B4885" s="3">
        <v>45194</v>
      </c>
      <c r="C4885" s="3">
        <v>45210</v>
      </c>
      <c r="D4885" t="s">
        <v>18</v>
      </c>
      <c r="E4885">
        <v>125402</v>
      </c>
      <c r="F4885" t="s">
        <v>19</v>
      </c>
      <c r="G4885" t="s">
        <v>188</v>
      </c>
      <c r="H4885" t="s">
        <v>21</v>
      </c>
      <c r="I4885">
        <v>90805</v>
      </c>
      <c r="J4885" t="s">
        <v>22</v>
      </c>
      <c r="K4885" t="s">
        <v>23</v>
      </c>
      <c r="L4885" t="s">
        <v>36</v>
      </c>
      <c r="M4885" t="s">
        <v>37</v>
      </c>
      <c r="N4885" s="5">
        <v>26</v>
      </c>
      <c r="O4885" s="7">
        <v>8</v>
      </c>
      <c r="P4885" s="5">
        <v>16.88</v>
      </c>
      <c r="Q4885" s="5">
        <v>9.1199999999999992</v>
      </c>
      <c r="R4885" s="22">
        <f>Tabla1[[#This Row],[Fecha de Envío]]-Tabla1[[#This Row],[Fecha de Orden]]</f>
        <v>16</v>
      </c>
      <c r="S4885" s="24">
        <f>YEAR(Tabla1[[#This Row],[Fecha de Orden]])</f>
        <v>2023</v>
      </c>
      <c r="T4885" t="str">
        <f>VLOOKUP(Tabla1[[#This Row],[Nombre del Producto]],Tabla2[[Nombre Producto]:[Costo Unitario]],2,FALSE)</f>
        <v>Wicked Choccy's</v>
      </c>
      <c r="U4885" t="str">
        <f>VLOOKUP(Tabla1[[#This Row],[Fábrica]],Tabla3[],4,FALSE)</f>
        <v>Georgia</v>
      </c>
    </row>
    <row r="4886" spans="1:21" x14ac:dyDescent="0.25">
      <c r="A4886" t="s">
        <v>4944</v>
      </c>
      <c r="B4886" s="3">
        <v>45194</v>
      </c>
      <c r="C4886" s="3">
        <v>45210</v>
      </c>
      <c r="D4886" t="s">
        <v>18</v>
      </c>
      <c r="E4886">
        <v>101385</v>
      </c>
      <c r="F4886" t="s">
        <v>19</v>
      </c>
      <c r="G4886" t="s">
        <v>20</v>
      </c>
      <c r="H4886" t="s">
        <v>21</v>
      </c>
      <c r="I4886">
        <v>94109</v>
      </c>
      <c r="J4886" t="s">
        <v>22</v>
      </c>
      <c r="K4886" t="s">
        <v>23</v>
      </c>
      <c r="L4886" t="s">
        <v>45</v>
      </c>
      <c r="M4886" t="s">
        <v>46</v>
      </c>
      <c r="N4886" s="5">
        <v>13.96</v>
      </c>
      <c r="O4886" s="7">
        <v>4</v>
      </c>
      <c r="P4886" s="5">
        <v>9.9600000000000009</v>
      </c>
      <c r="Q4886" s="5">
        <v>4</v>
      </c>
      <c r="R4886" s="22">
        <f>Tabla1[[#This Row],[Fecha de Envío]]-Tabla1[[#This Row],[Fecha de Orden]]</f>
        <v>16</v>
      </c>
      <c r="S4886" s="24">
        <f>YEAR(Tabla1[[#This Row],[Fecha de Orden]])</f>
        <v>2023</v>
      </c>
      <c r="T4886" t="str">
        <f>VLOOKUP(Tabla1[[#This Row],[Nombre del Producto]],Tabla2[[Nombre Producto]:[Costo Unitario]],2,FALSE)</f>
        <v>Lot's O' Nuts</v>
      </c>
      <c r="U4886" t="str">
        <f>VLOOKUP(Tabla1[[#This Row],[Fábrica]],Tabla3[],4,FALSE)</f>
        <v>Arizona</v>
      </c>
    </row>
    <row r="4887" spans="1:21" x14ac:dyDescent="0.25">
      <c r="A4887" t="s">
        <v>5106</v>
      </c>
      <c r="B4887" s="3">
        <v>45194</v>
      </c>
      <c r="C4887" s="3">
        <v>45208</v>
      </c>
      <c r="D4887" t="s">
        <v>18</v>
      </c>
      <c r="E4887">
        <v>140417</v>
      </c>
      <c r="F4887" t="s">
        <v>19</v>
      </c>
      <c r="G4887" t="s">
        <v>5107</v>
      </c>
      <c r="H4887" t="s">
        <v>62</v>
      </c>
      <c r="I4887">
        <v>97224</v>
      </c>
      <c r="J4887" t="s">
        <v>22</v>
      </c>
      <c r="K4887" t="s">
        <v>23</v>
      </c>
      <c r="L4887" t="s">
        <v>27</v>
      </c>
      <c r="M4887" t="s">
        <v>28</v>
      </c>
      <c r="N4887" s="5">
        <v>3.6</v>
      </c>
      <c r="O4887" s="7">
        <v>1</v>
      </c>
      <c r="P4887" s="5">
        <v>2.5</v>
      </c>
      <c r="Q4887" s="5">
        <v>1.1000000000000001</v>
      </c>
      <c r="R4887" s="22">
        <f>Tabla1[[#This Row],[Fecha de Envío]]-Tabla1[[#This Row],[Fecha de Orden]]</f>
        <v>14</v>
      </c>
      <c r="S4887" s="24">
        <f>YEAR(Tabla1[[#This Row],[Fecha de Orden]])</f>
        <v>2023</v>
      </c>
      <c r="T4887" t="str">
        <f>VLOOKUP(Tabla1[[#This Row],[Nombre del Producto]],Tabla2[[Nombre Producto]:[Costo Unitario]],2,FALSE)</f>
        <v>Lot's O' Nuts</v>
      </c>
      <c r="U4887" t="str">
        <f>VLOOKUP(Tabla1[[#This Row],[Fábrica]],Tabla3[],4,FALSE)</f>
        <v>Arizona</v>
      </c>
    </row>
    <row r="4888" spans="1:21" x14ac:dyDescent="0.25">
      <c r="A4888" t="s">
        <v>5108</v>
      </c>
      <c r="B4888" s="3">
        <v>45194</v>
      </c>
      <c r="C4888" s="3">
        <v>45208</v>
      </c>
      <c r="D4888" t="s">
        <v>18</v>
      </c>
      <c r="E4888">
        <v>140417</v>
      </c>
      <c r="F4888" t="s">
        <v>19</v>
      </c>
      <c r="G4888" t="s">
        <v>5107</v>
      </c>
      <c r="H4888" t="s">
        <v>62</v>
      </c>
      <c r="I4888">
        <v>97224</v>
      </c>
      <c r="J4888" t="s">
        <v>22</v>
      </c>
      <c r="K4888" t="s">
        <v>23</v>
      </c>
      <c r="L4888" t="s">
        <v>36</v>
      </c>
      <c r="M4888" t="s">
        <v>37</v>
      </c>
      <c r="N4888" s="5">
        <v>29.25</v>
      </c>
      <c r="O4888" s="7">
        <v>9</v>
      </c>
      <c r="P4888" s="5">
        <v>18.989999999999998</v>
      </c>
      <c r="Q4888" s="5">
        <v>10.26</v>
      </c>
      <c r="R4888" s="22">
        <f>Tabla1[[#This Row],[Fecha de Envío]]-Tabla1[[#This Row],[Fecha de Orden]]</f>
        <v>14</v>
      </c>
      <c r="S4888" s="24">
        <f>YEAR(Tabla1[[#This Row],[Fecha de Orden]])</f>
        <v>2023</v>
      </c>
      <c r="T4888" t="str">
        <f>VLOOKUP(Tabla1[[#This Row],[Nombre del Producto]],Tabla2[[Nombre Producto]:[Costo Unitario]],2,FALSE)</f>
        <v>Wicked Choccy's</v>
      </c>
      <c r="U4888" t="str">
        <f>VLOOKUP(Tabla1[[#This Row],[Fábrica]],Tabla3[],4,FALSE)</f>
        <v>Georgia</v>
      </c>
    </row>
    <row r="4889" spans="1:21" x14ac:dyDescent="0.25">
      <c r="A4889" t="s">
        <v>6689</v>
      </c>
      <c r="B4889" s="3">
        <v>45194</v>
      </c>
      <c r="C4889" s="3">
        <v>45210</v>
      </c>
      <c r="D4889" t="s">
        <v>18</v>
      </c>
      <c r="E4889">
        <v>123722</v>
      </c>
      <c r="F4889" t="s">
        <v>19</v>
      </c>
      <c r="G4889" t="s">
        <v>766</v>
      </c>
      <c r="H4889" t="s">
        <v>42</v>
      </c>
      <c r="I4889">
        <v>75061</v>
      </c>
      <c r="J4889" t="s">
        <v>22</v>
      </c>
      <c r="K4889" t="s">
        <v>43</v>
      </c>
      <c r="L4889" t="s">
        <v>24</v>
      </c>
      <c r="M4889" t="s">
        <v>25</v>
      </c>
      <c r="N4889" s="5">
        <v>15</v>
      </c>
      <c r="O4889" s="7">
        <v>4</v>
      </c>
      <c r="P4889" s="5">
        <v>9.8000000000000007</v>
      </c>
      <c r="Q4889" s="5">
        <v>5.2</v>
      </c>
      <c r="R4889" s="22">
        <f>Tabla1[[#This Row],[Fecha de Envío]]-Tabla1[[#This Row],[Fecha de Orden]]</f>
        <v>16</v>
      </c>
      <c r="S4889" s="24">
        <f>YEAR(Tabla1[[#This Row],[Fecha de Orden]])</f>
        <v>2023</v>
      </c>
      <c r="T4889" t="str">
        <f>VLOOKUP(Tabla1[[#This Row],[Nombre del Producto]],Tabla2[[Nombre Producto]:[Costo Unitario]],2,FALSE)</f>
        <v>Wicked Choccy's</v>
      </c>
      <c r="U4889" t="str">
        <f>VLOOKUP(Tabla1[[#This Row],[Fábrica]],Tabla3[],4,FALSE)</f>
        <v>Georgia</v>
      </c>
    </row>
    <row r="4890" spans="1:21" x14ac:dyDescent="0.25">
      <c r="A4890" t="s">
        <v>7932</v>
      </c>
      <c r="B4890" s="3">
        <v>45194</v>
      </c>
      <c r="C4890" s="3">
        <v>45209</v>
      </c>
      <c r="D4890" t="s">
        <v>18</v>
      </c>
      <c r="E4890">
        <v>124163</v>
      </c>
      <c r="F4890" t="s">
        <v>19</v>
      </c>
      <c r="G4890" t="s">
        <v>3125</v>
      </c>
      <c r="H4890" t="s">
        <v>410</v>
      </c>
      <c r="I4890">
        <v>54601</v>
      </c>
      <c r="J4890" t="s">
        <v>22</v>
      </c>
      <c r="K4890" t="s">
        <v>43</v>
      </c>
      <c r="L4890" t="s">
        <v>24</v>
      </c>
      <c r="M4890" t="s">
        <v>25</v>
      </c>
      <c r="N4890" s="5">
        <v>7.5</v>
      </c>
      <c r="O4890" s="7">
        <v>2</v>
      </c>
      <c r="P4890" s="5">
        <v>4.9000000000000004</v>
      </c>
      <c r="Q4890" s="5">
        <v>2.6</v>
      </c>
      <c r="R4890" s="22">
        <f>Tabla1[[#This Row],[Fecha de Envío]]-Tabla1[[#This Row],[Fecha de Orden]]</f>
        <v>15</v>
      </c>
      <c r="S4890" s="24">
        <f>YEAR(Tabla1[[#This Row],[Fecha de Orden]])</f>
        <v>2023</v>
      </c>
      <c r="T4890" t="str">
        <f>VLOOKUP(Tabla1[[#This Row],[Nombre del Producto]],Tabla2[[Nombre Producto]:[Costo Unitario]],2,FALSE)</f>
        <v>Wicked Choccy's</v>
      </c>
      <c r="U4890" t="str">
        <f>VLOOKUP(Tabla1[[#This Row],[Fábrica]],Tabla3[],4,FALSE)</f>
        <v>Georgia</v>
      </c>
    </row>
    <row r="4891" spans="1:21" x14ac:dyDescent="0.25">
      <c r="A4891" t="s">
        <v>7933</v>
      </c>
      <c r="B4891" s="3">
        <v>45194</v>
      </c>
      <c r="C4891" s="3">
        <v>45209</v>
      </c>
      <c r="D4891" t="s">
        <v>18</v>
      </c>
      <c r="E4891">
        <v>124163</v>
      </c>
      <c r="F4891" t="s">
        <v>19</v>
      </c>
      <c r="G4891" t="s">
        <v>3125</v>
      </c>
      <c r="H4891" t="s">
        <v>410</v>
      </c>
      <c r="I4891">
        <v>54601</v>
      </c>
      <c r="J4891" t="s">
        <v>148</v>
      </c>
      <c r="K4891" t="s">
        <v>43</v>
      </c>
      <c r="L4891" t="s">
        <v>348</v>
      </c>
      <c r="M4891" t="s">
        <v>349</v>
      </c>
      <c r="N4891" s="5">
        <v>220</v>
      </c>
      <c r="O4891" s="7">
        <v>11</v>
      </c>
      <c r="P4891" s="5">
        <v>110</v>
      </c>
      <c r="Q4891" s="5">
        <v>110</v>
      </c>
      <c r="R4891" s="22">
        <f>Tabla1[[#This Row],[Fecha de Envío]]-Tabla1[[#This Row],[Fecha de Orden]]</f>
        <v>15</v>
      </c>
      <c r="S4891" s="24">
        <f>YEAR(Tabla1[[#This Row],[Fecha de Orden]])</f>
        <v>2023</v>
      </c>
      <c r="T4891" t="str">
        <f>VLOOKUP(Tabla1[[#This Row],[Nombre del Producto]],Tabla2[[Nombre Producto]:[Costo Unitario]],2,FALSE)</f>
        <v>Secret Factory</v>
      </c>
      <c r="U4891" t="str">
        <f>VLOOKUP(Tabla1[[#This Row],[Fábrica]],Tabla3[],4,FALSE)</f>
        <v>Illinois</v>
      </c>
    </row>
    <row r="4892" spans="1:21" x14ac:dyDescent="0.25">
      <c r="A4892" t="s">
        <v>7934</v>
      </c>
      <c r="B4892" s="3">
        <v>45194</v>
      </c>
      <c r="C4892" s="3">
        <v>45209</v>
      </c>
      <c r="D4892" t="s">
        <v>18</v>
      </c>
      <c r="E4892">
        <v>124163</v>
      </c>
      <c r="F4892" t="s">
        <v>19</v>
      </c>
      <c r="G4892" t="s">
        <v>3125</v>
      </c>
      <c r="H4892" t="s">
        <v>410</v>
      </c>
      <c r="I4892">
        <v>54601</v>
      </c>
      <c r="J4892" t="s">
        <v>22</v>
      </c>
      <c r="K4892" t="s">
        <v>43</v>
      </c>
      <c r="L4892" t="s">
        <v>27</v>
      </c>
      <c r="M4892" t="s">
        <v>28</v>
      </c>
      <c r="N4892" s="5">
        <v>3.6</v>
      </c>
      <c r="O4892" s="7">
        <v>1</v>
      </c>
      <c r="P4892" s="5">
        <v>2.5</v>
      </c>
      <c r="Q4892" s="5">
        <v>1.1000000000000001</v>
      </c>
      <c r="R4892" s="22">
        <f>Tabla1[[#This Row],[Fecha de Envío]]-Tabla1[[#This Row],[Fecha de Orden]]</f>
        <v>15</v>
      </c>
      <c r="S4892" s="24">
        <f>YEAR(Tabla1[[#This Row],[Fecha de Orden]])</f>
        <v>2023</v>
      </c>
      <c r="T4892" t="str">
        <f>VLOOKUP(Tabla1[[#This Row],[Nombre del Producto]],Tabla2[[Nombre Producto]:[Costo Unitario]],2,FALSE)</f>
        <v>Lot's O' Nuts</v>
      </c>
      <c r="U4892" t="str">
        <f>VLOOKUP(Tabla1[[#This Row],[Fábrica]],Tabla3[],4,FALSE)</f>
        <v>Arizona</v>
      </c>
    </row>
    <row r="4893" spans="1:21" x14ac:dyDescent="0.25">
      <c r="A4893" t="s">
        <v>7935</v>
      </c>
      <c r="B4893" s="3">
        <v>45194</v>
      </c>
      <c r="C4893" s="3">
        <v>45209</v>
      </c>
      <c r="D4893" t="s">
        <v>18</v>
      </c>
      <c r="E4893">
        <v>124163</v>
      </c>
      <c r="F4893" t="s">
        <v>19</v>
      </c>
      <c r="G4893" t="s">
        <v>3125</v>
      </c>
      <c r="H4893" t="s">
        <v>410</v>
      </c>
      <c r="I4893">
        <v>54601</v>
      </c>
      <c r="J4893" t="s">
        <v>22</v>
      </c>
      <c r="K4893" t="s">
        <v>43</v>
      </c>
      <c r="L4893" t="s">
        <v>36</v>
      </c>
      <c r="M4893" t="s">
        <v>37</v>
      </c>
      <c r="N4893" s="5">
        <v>16.25</v>
      </c>
      <c r="O4893" s="7">
        <v>5</v>
      </c>
      <c r="P4893" s="5">
        <v>10.55</v>
      </c>
      <c r="Q4893" s="5">
        <v>5.7</v>
      </c>
      <c r="R4893" s="22">
        <f>Tabla1[[#This Row],[Fecha de Envío]]-Tabla1[[#This Row],[Fecha de Orden]]</f>
        <v>15</v>
      </c>
      <c r="S4893" s="24">
        <f>YEAR(Tabla1[[#This Row],[Fecha de Orden]])</f>
        <v>2023</v>
      </c>
      <c r="T4893" t="str">
        <f>VLOOKUP(Tabla1[[#This Row],[Nombre del Producto]],Tabla2[[Nombre Producto]:[Costo Unitario]],2,FALSE)</f>
        <v>Wicked Choccy's</v>
      </c>
      <c r="U4893" t="str">
        <f>VLOOKUP(Tabla1[[#This Row],[Fábrica]],Tabla3[],4,FALSE)</f>
        <v>Georgia</v>
      </c>
    </row>
    <row r="4894" spans="1:21" x14ac:dyDescent="0.25">
      <c r="A4894" t="s">
        <v>8914</v>
      </c>
      <c r="B4894" s="3">
        <v>45194</v>
      </c>
      <c r="C4894" s="3">
        <v>45208</v>
      </c>
      <c r="D4894" t="s">
        <v>18</v>
      </c>
      <c r="E4894">
        <v>113978</v>
      </c>
      <c r="F4894" t="s">
        <v>19</v>
      </c>
      <c r="G4894" t="s">
        <v>626</v>
      </c>
      <c r="H4894" t="s">
        <v>210</v>
      </c>
      <c r="I4894">
        <v>44105</v>
      </c>
      <c r="J4894" t="s">
        <v>22</v>
      </c>
      <c r="K4894" t="s">
        <v>32</v>
      </c>
      <c r="L4894" t="s">
        <v>45</v>
      </c>
      <c r="M4894" t="s">
        <v>46</v>
      </c>
      <c r="N4894" s="5">
        <v>3.49</v>
      </c>
      <c r="O4894" s="7">
        <v>1</v>
      </c>
      <c r="P4894" s="5">
        <v>2.4900000000000002</v>
      </c>
      <c r="Q4894" s="5">
        <v>1</v>
      </c>
      <c r="R4894" s="22">
        <f>Tabla1[[#This Row],[Fecha de Envío]]-Tabla1[[#This Row],[Fecha de Orden]]</f>
        <v>14</v>
      </c>
      <c r="S4894" s="24">
        <f>YEAR(Tabla1[[#This Row],[Fecha de Orden]])</f>
        <v>2023</v>
      </c>
      <c r="T4894" t="str">
        <f>VLOOKUP(Tabla1[[#This Row],[Nombre del Producto]],Tabla2[[Nombre Producto]:[Costo Unitario]],2,FALSE)</f>
        <v>Lot's O' Nuts</v>
      </c>
      <c r="U4894" t="str">
        <f>VLOOKUP(Tabla1[[#This Row],[Fábrica]],Tabla3[],4,FALSE)</f>
        <v>Arizona</v>
      </c>
    </row>
    <row r="4895" spans="1:21" x14ac:dyDescent="0.25">
      <c r="A4895" t="s">
        <v>8915</v>
      </c>
      <c r="B4895" s="3">
        <v>45194</v>
      </c>
      <c r="C4895" s="3">
        <v>45208</v>
      </c>
      <c r="D4895" t="s">
        <v>18</v>
      </c>
      <c r="E4895">
        <v>113978</v>
      </c>
      <c r="F4895" t="s">
        <v>19</v>
      </c>
      <c r="G4895" t="s">
        <v>626</v>
      </c>
      <c r="H4895" t="s">
        <v>210</v>
      </c>
      <c r="I4895">
        <v>44105</v>
      </c>
      <c r="J4895" t="s">
        <v>22</v>
      </c>
      <c r="K4895" t="s">
        <v>32</v>
      </c>
      <c r="L4895" t="s">
        <v>24</v>
      </c>
      <c r="M4895" t="s">
        <v>25</v>
      </c>
      <c r="N4895" s="5">
        <v>11.25</v>
      </c>
      <c r="O4895" s="7">
        <v>3</v>
      </c>
      <c r="P4895" s="5">
        <v>7.35</v>
      </c>
      <c r="Q4895" s="5">
        <v>3.9</v>
      </c>
      <c r="R4895" s="22">
        <f>Tabla1[[#This Row],[Fecha de Envío]]-Tabla1[[#This Row],[Fecha de Orden]]</f>
        <v>14</v>
      </c>
      <c r="S4895" s="24">
        <f>YEAR(Tabla1[[#This Row],[Fecha de Orden]])</f>
        <v>2023</v>
      </c>
      <c r="T4895" t="str">
        <f>VLOOKUP(Tabla1[[#This Row],[Nombre del Producto]],Tabla2[[Nombre Producto]:[Costo Unitario]],2,FALSE)</f>
        <v>Wicked Choccy's</v>
      </c>
      <c r="U4895" t="str">
        <f>VLOOKUP(Tabla1[[#This Row],[Fábrica]],Tabla3[],4,FALSE)</f>
        <v>Georgia</v>
      </c>
    </row>
    <row r="4896" spans="1:21" x14ac:dyDescent="0.25">
      <c r="A4896" t="s">
        <v>8916</v>
      </c>
      <c r="B4896" s="3">
        <v>45194</v>
      </c>
      <c r="C4896" s="3">
        <v>45208</v>
      </c>
      <c r="D4896" t="s">
        <v>18</v>
      </c>
      <c r="E4896">
        <v>113978</v>
      </c>
      <c r="F4896" t="s">
        <v>19</v>
      </c>
      <c r="G4896" t="s">
        <v>626</v>
      </c>
      <c r="H4896" t="s">
        <v>210</v>
      </c>
      <c r="I4896">
        <v>44105</v>
      </c>
      <c r="J4896" t="s">
        <v>22</v>
      </c>
      <c r="K4896" t="s">
        <v>32</v>
      </c>
      <c r="L4896" t="s">
        <v>33</v>
      </c>
      <c r="M4896" t="s">
        <v>34</v>
      </c>
      <c r="N4896" s="5">
        <v>7.2</v>
      </c>
      <c r="O4896" s="7">
        <v>2</v>
      </c>
      <c r="P4896" s="5">
        <v>4.8</v>
      </c>
      <c r="Q4896" s="5">
        <v>2.4</v>
      </c>
      <c r="R4896" s="22">
        <f>Tabla1[[#This Row],[Fecha de Envío]]-Tabla1[[#This Row],[Fecha de Orden]]</f>
        <v>14</v>
      </c>
      <c r="S4896" s="24">
        <f>YEAR(Tabla1[[#This Row],[Fecha de Orden]])</f>
        <v>2023</v>
      </c>
      <c r="T4896" t="str">
        <f>VLOOKUP(Tabla1[[#This Row],[Nombre del Producto]],Tabla2[[Nombre Producto]:[Costo Unitario]],2,FALSE)</f>
        <v>Lot's O' Nuts</v>
      </c>
      <c r="U4896" t="str">
        <f>VLOOKUP(Tabla1[[#This Row],[Fábrica]],Tabla3[],4,FALSE)</f>
        <v>Arizona</v>
      </c>
    </row>
    <row r="4897" spans="1:21" x14ac:dyDescent="0.25">
      <c r="A4897" t="s">
        <v>2047</v>
      </c>
      <c r="B4897" s="3">
        <v>45195</v>
      </c>
      <c r="C4897" s="3">
        <v>45205</v>
      </c>
      <c r="D4897" t="s">
        <v>82</v>
      </c>
      <c r="E4897">
        <v>145898</v>
      </c>
      <c r="F4897" t="s">
        <v>19</v>
      </c>
      <c r="G4897" t="s">
        <v>2048</v>
      </c>
      <c r="H4897" t="s">
        <v>21</v>
      </c>
      <c r="I4897">
        <v>92374</v>
      </c>
      <c r="J4897" t="s">
        <v>22</v>
      </c>
      <c r="K4897" t="s">
        <v>23</v>
      </c>
      <c r="L4897" t="s">
        <v>33</v>
      </c>
      <c r="M4897" t="s">
        <v>34</v>
      </c>
      <c r="N4897" s="5">
        <v>18</v>
      </c>
      <c r="O4897" s="7">
        <v>5</v>
      </c>
      <c r="P4897" s="5">
        <v>12</v>
      </c>
      <c r="Q4897" s="5">
        <v>6</v>
      </c>
      <c r="R4897" s="22">
        <f>Tabla1[[#This Row],[Fecha de Envío]]-Tabla1[[#This Row],[Fecha de Orden]]</f>
        <v>10</v>
      </c>
      <c r="S4897" s="24">
        <f>YEAR(Tabla1[[#This Row],[Fecha de Orden]])</f>
        <v>2023</v>
      </c>
      <c r="T4897" t="str">
        <f>VLOOKUP(Tabla1[[#This Row],[Nombre del Producto]],Tabla2[[Nombre Producto]:[Costo Unitario]],2,FALSE)</f>
        <v>Lot's O' Nuts</v>
      </c>
      <c r="U4897" t="str">
        <f>VLOOKUP(Tabla1[[#This Row],[Fábrica]],Tabla3[],4,FALSE)</f>
        <v>Arizona</v>
      </c>
    </row>
    <row r="4898" spans="1:21" x14ac:dyDescent="0.25">
      <c r="A4898" t="s">
        <v>2049</v>
      </c>
      <c r="B4898" s="3">
        <v>45195</v>
      </c>
      <c r="C4898" s="3">
        <v>45205</v>
      </c>
      <c r="D4898" t="s">
        <v>82</v>
      </c>
      <c r="E4898">
        <v>145898</v>
      </c>
      <c r="F4898" t="s">
        <v>19</v>
      </c>
      <c r="G4898" t="s">
        <v>2048</v>
      </c>
      <c r="H4898" t="s">
        <v>21</v>
      </c>
      <c r="I4898">
        <v>92374</v>
      </c>
      <c r="J4898" t="s">
        <v>22</v>
      </c>
      <c r="K4898" t="s">
        <v>23</v>
      </c>
      <c r="L4898" t="s">
        <v>36</v>
      </c>
      <c r="M4898" t="s">
        <v>37</v>
      </c>
      <c r="N4898" s="5">
        <v>9.75</v>
      </c>
      <c r="O4898" s="7">
        <v>3</v>
      </c>
      <c r="P4898" s="5">
        <v>6.33</v>
      </c>
      <c r="Q4898" s="5">
        <v>3.42</v>
      </c>
      <c r="R4898" s="22">
        <f>Tabla1[[#This Row],[Fecha de Envío]]-Tabla1[[#This Row],[Fecha de Orden]]</f>
        <v>10</v>
      </c>
      <c r="S4898" s="24">
        <f>YEAR(Tabla1[[#This Row],[Fecha de Orden]])</f>
        <v>2023</v>
      </c>
      <c r="T4898" t="str">
        <f>VLOOKUP(Tabla1[[#This Row],[Nombre del Producto]],Tabla2[[Nombre Producto]:[Costo Unitario]],2,FALSE)</f>
        <v>Wicked Choccy's</v>
      </c>
      <c r="U4898" t="str">
        <f>VLOOKUP(Tabla1[[#This Row],[Fábrica]],Tabla3[],4,FALSE)</f>
        <v>Georgia</v>
      </c>
    </row>
    <row r="4899" spans="1:21" x14ac:dyDescent="0.25">
      <c r="A4899" t="s">
        <v>2050</v>
      </c>
      <c r="B4899" s="3">
        <v>45195</v>
      </c>
      <c r="C4899" s="3">
        <v>45205</v>
      </c>
      <c r="D4899" t="s">
        <v>82</v>
      </c>
      <c r="E4899">
        <v>145898</v>
      </c>
      <c r="F4899" t="s">
        <v>19</v>
      </c>
      <c r="G4899" t="s">
        <v>2048</v>
      </c>
      <c r="H4899" t="s">
        <v>21</v>
      </c>
      <c r="I4899">
        <v>92374</v>
      </c>
      <c r="J4899" t="s">
        <v>22</v>
      </c>
      <c r="K4899" t="s">
        <v>23</v>
      </c>
      <c r="L4899" t="s">
        <v>27</v>
      </c>
      <c r="M4899" t="s">
        <v>28</v>
      </c>
      <c r="N4899" s="5">
        <v>18</v>
      </c>
      <c r="O4899" s="7">
        <v>5</v>
      </c>
      <c r="P4899" s="5">
        <v>12.5</v>
      </c>
      <c r="Q4899" s="5">
        <v>5.5</v>
      </c>
      <c r="R4899" s="22">
        <f>Tabla1[[#This Row],[Fecha de Envío]]-Tabla1[[#This Row],[Fecha de Orden]]</f>
        <v>10</v>
      </c>
      <c r="S4899" s="24">
        <f>YEAR(Tabla1[[#This Row],[Fecha de Orden]])</f>
        <v>2023</v>
      </c>
      <c r="T4899" t="str">
        <f>VLOOKUP(Tabla1[[#This Row],[Nombre del Producto]],Tabla2[[Nombre Producto]:[Costo Unitario]],2,FALSE)</f>
        <v>Lot's O' Nuts</v>
      </c>
      <c r="U4899" t="str">
        <f>VLOOKUP(Tabla1[[#This Row],[Fábrica]],Tabla3[],4,FALSE)</f>
        <v>Arizona</v>
      </c>
    </row>
    <row r="4900" spans="1:21" x14ac:dyDescent="0.25">
      <c r="A4900" t="s">
        <v>2181</v>
      </c>
      <c r="B4900" s="3">
        <v>45195</v>
      </c>
      <c r="C4900" s="3">
        <v>45210</v>
      </c>
      <c r="D4900" t="s">
        <v>71</v>
      </c>
      <c r="E4900">
        <v>157714</v>
      </c>
      <c r="F4900" t="s">
        <v>19</v>
      </c>
      <c r="G4900" t="s">
        <v>2182</v>
      </c>
      <c r="H4900" t="s">
        <v>1065</v>
      </c>
      <c r="I4900">
        <v>52240</v>
      </c>
      <c r="J4900" t="s">
        <v>22</v>
      </c>
      <c r="K4900" t="s">
        <v>43</v>
      </c>
      <c r="L4900" t="s">
        <v>27</v>
      </c>
      <c r="M4900" t="s">
        <v>28</v>
      </c>
      <c r="N4900" s="5">
        <v>3.6</v>
      </c>
      <c r="O4900" s="7">
        <v>1</v>
      </c>
      <c r="P4900" s="5">
        <v>2.5</v>
      </c>
      <c r="Q4900" s="5">
        <v>1.1000000000000001</v>
      </c>
      <c r="R4900" s="22">
        <f>Tabla1[[#This Row],[Fecha de Envío]]-Tabla1[[#This Row],[Fecha de Orden]]</f>
        <v>15</v>
      </c>
      <c r="S4900" s="24">
        <f>YEAR(Tabla1[[#This Row],[Fecha de Orden]])</f>
        <v>2023</v>
      </c>
      <c r="T4900" t="str">
        <f>VLOOKUP(Tabla1[[#This Row],[Nombre del Producto]],Tabla2[[Nombre Producto]:[Costo Unitario]],2,FALSE)</f>
        <v>Lot's O' Nuts</v>
      </c>
      <c r="U4900" t="str">
        <f>VLOOKUP(Tabla1[[#This Row],[Fábrica]],Tabla3[],4,FALSE)</f>
        <v>Arizona</v>
      </c>
    </row>
    <row r="4901" spans="1:21" x14ac:dyDescent="0.25">
      <c r="A4901" t="s">
        <v>3043</v>
      </c>
      <c r="B4901" s="3">
        <v>45195</v>
      </c>
      <c r="C4901" s="3">
        <v>45209</v>
      </c>
      <c r="D4901" t="s">
        <v>18</v>
      </c>
      <c r="E4901">
        <v>165820</v>
      </c>
      <c r="F4901" t="s">
        <v>19</v>
      </c>
      <c r="G4901" t="s">
        <v>20</v>
      </c>
      <c r="H4901" t="s">
        <v>21</v>
      </c>
      <c r="I4901">
        <v>94109</v>
      </c>
      <c r="J4901" t="s">
        <v>22</v>
      </c>
      <c r="K4901" t="s">
        <v>23</v>
      </c>
      <c r="L4901" t="s">
        <v>24</v>
      </c>
      <c r="M4901" t="s">
        <v>25</v>
      </c>
      <c r="N4901" s="5">
        <v>7.5</v>
      </c>
      <c r="O4901" s="7">
        <v>2</v>
      </c>
      <c r="P4901" s="5">
        <v>4.9000000000000004</v>
      </c>
      <c r="Q4901" s="5">
        <v>2.6</v>
      </c>
      <c r="R4901" s="22">
        <f>Tabla1[[#This Row],[Fecha de Envío]]-Tabla1[[#This Row],[Fecha de Orden]]</f>
        <v>14</v>
      </c>
      <c r="S4901" s="24">
        <f>YEAR(Tabla1[[#This Row],[Fecha de Orden]])</f>
        <v>2023</v>
      </c>
      <c r="T4901" t="str">
        <f>VLOOKUP(Tabla1[[#This Row],[Nombre del Producto]],Tabla2[[Nombre Producto]:[Costo Unitario]],2,FALSE)</f>
        <v>Wicked Choccy's</v>
      </c>
      <c r="U4901" t="str">
        <f>VLOOKUP(Tabla1[[#This Row],[Fábrica]],Tabla3[],4,FALSE)</f>
        <v>Georgia</v>
      </c>
    </row>
    <row r="4902" spans="1:21" x14ac:dyDescent="0.25">
      <c r="A4902" t="s">
        <v>4856</v>
      </c>
      <c r="B4902" s="3">
        <v>45195</v>
      </c>
      <c r="C4902" s="3">
        <v>45210</v>
      </c>
      <c r="D4902" t="s">
        <v>71</v>
      </c>
      <c r="E4902">
        <v>192314</v>
      </c>
      <c r="F4902" t="s">
        <v>195</v>
      </c>
      <c r="G4902" t="s">
        <v>1191</v>
      </c>
      <c r="H4902" t="s">
        <v>698</v>
      </c>
      <c r="I4902" t="s">
        <v>1192</v>
      </c>
      <c r="J4902" t="s">
        <v>22</v>
      </c>
      <c r="K4902" t="s">
        <v>32</v>
      </c>
      <c r="L4902" t="s">
        <v>27</v>
      </c>
      <c r="M4902" t="s">
        <v>28</v>
      </c>
      <c r="N4902" s="5">
        <v>3.6</v>
      </c>
      <c r="O4902" s="7">
        <v>1</v>
      </c>
      <c r="P4902" s="5">
        <v>2.5</v>
      </c>
      <c r="Q4902" s="5">
        <v>1.1000000000000001</v>
      </c>
      <c r="R4902" s="22">
        <f>Tabla1[[#This Row],[Fecha de Envío]]-Tabla1[[#This Row],[Fecha de Orden]]</f>
        <v>15</v>
      </c>
      <c r="S4902" s="24">
        <f>YEAR(Tabla1[[#This Row],[Fecha de Orden]])</f>
        <v>2023</v>
      </c>
      <c r="T4902" t="str">
        <f>VLOOKUP(Tabla1[[#This Row],[Nombre del Producto]],Tabla2[[Nombre Producto]:[Costo Unitario]],2,FALSE)</f>
        <v>Lot's O' Nuts</v>
      </c>
      <c r="U4902" t="str">
        <f>VLOOKUP(Tabla1[[#This Row],[Fábrica]],Tabla3[],4,FALSE)</f>
        <v>Arizona</v>
      </c>
    </row>
    <row r="4903" spans="1:21" x14ac:dyDescent="0.25">
      <c r="A4903" t="s">
        <v>5650</v>
      </c>
      <c r="B4903" s="3">
        <v>45195</v>
      </c>
      <c r="C4903" s="3">
        <v>45209</v>
      </c>
      <c r="D4903" t="s">
        <v>18</v>
      </c>
      <c r="E4903">
        <v>143406</v>
      </c>
      <c r="F4903" t="s">
        <v>19</v>
      </c>
      <c r="G4903" t="s">
        <v>159</v>
      </c>
      <c r="H4903" t="s">
        <v>42</v>
      </c>
      <c r="I4903">
        <v>77041</v>
      </c>
      <c r="J4903" t="s">
        <v>22</v>
      </c>
      <c r="K4903" t="s">
        <v>43</v>
      </c>
      <c r="L4903" t="s">
        <v>36</v>
      </c>
      <c r="M4903" t="s">
        <v>37</v>
      </c>
      <c r="N4903" s="5">
        <v>16.25</v>
      </c>
      <c r="O4903" s="7">
        <v>5</v>
      </c>
      <c r="P4903" s="5">
        <v>10.55</v>
      </c>
      <c r="Q4903" s="5">
        <v>5.7</v>
      </c>
      <c r="R4903" s="22">
        <f>Tabla1[[#This Row],[Fecha de Envío]]-Tabla1[[#This Row],[Fecha de Orden]]</f>
        <v>14</v>
      </c>
      <c r="S4903" s="24">
        <f>YEAR(Tabla1[[#This Row],[Fecha de Orden]])</f>
        <v>2023</v>
      </c>
      <c r="T4903" t="str">
        <f>VLOOKUP(Tabla1[[#This Row],[Nombre del Producto]],Tabla2[[Nombre Producto]:[Costo Unitario]],2,FALSE)</f>
        <v>Wicked Choccy's</v>
      </c>
      <c r="U4903" t="str">
        <f>VLOOKUP(Tabla1[[#This Row],[Fábrica]],Tabla3[],4,FALSE)</f>
        <v>Georgia</v>
      </c>
    </row>
    <row r="4904" spans="1:21" x14ac:dyDescent="0.25">
      <c r="A4904" t="s">
        <v>5651</v>
      </c>
      <c r="B4904" s="3">
        <v>45195</v>
      </c>
      <c r="C4904" s="3">
        <v>45209</v>
      </c>
      <c r="D4904" t="s">
        <v>18</v>
      </c>
      <c r="E4904">
        <v>143406</v>
      </c>
      <c r="F4904" t="s">
        <v>19</v>
      </c>
      <c r="G4904" t="s">
        <v>159</v>
      </c>
      <c r="H4904" t="s">
        <v>42</v>
      </c>
      <c r="I4904">
        <v>77041</v>
      </c>
      <c r="J4904" t="s">
        <v>22</v>
      </c>
      <c r="K4904" t="s">
        <v>43</v>
      </c>
      <c r="L4904" t="s">
        <v>27</v>
      </c>
      <c r="M4904" t="s">
        <v>28</v>
      </c>
      <c r="N4904" s="5">
        <v>7.2</v>
      </c>
      <c r="O4904" s="7">
        <v>2</v>
      </c>
      <c r="P4904" s="5">
        <v>5</v>
      </c>
      <c r="Q4904" s="5">
        <v>2.2000000000000002</v>
      </c>
      <c r="R4904" s="22">
        <f>Tabla1[[#This Row],[Fecha de Envío]]-Tabla1[[#This Row],[Fecha de Orden]]</f>
        <v>14</v>
      </c>
      <c r="S4904" s="24">
        <f>YEAR(Tabla1[[#This Row],[Fecha de Orden]])</f>
        <v>2023</v>
      </c>
      <c r="T4904" t="str">
        <f>VLOOKUP(Tabla1[[#This Row],[Nombre del Producto]],Tabla2[[Nombre Producto]:[Costo Unitario]],2,FALSE)</f>
        <v>Lot's O' Nuts</v>
      </c>
      <c r="U4904" t="str">
        <f>VLOOKUP(Tabla1[[#This Row],[Fábrica]],Tabla3[],4,FALSE)</f>
        <v>Arizona</v>
      </c>
    </row>
    <row r="4905" spans="1:21" x14ac:dyDescent="0.25">
      <c r="A4905" t="s">
        <v>6097</v>
      </c>
      <c r="B4905" s="3">
        <v>45195</v>
      </c>
      <c r="C4905" s="3">
        <v>45206</v>
      </c>
      <c r="D4905" t="s">
        <v>39</v>
      </c>
      <c r="E4905">
        <v>132017</v>
      </c>
      <c r="F4905" t="s">
        <v>19</v>
      </c>
      <c r="G4905" t="s">
        <v>159</v>
      </c>
      <c r="H4905" t="s">
        <v>42</v>
      </c>
      <c r="I4905">
        <v>77041</v>
      </c>
      <c r="J4905" t="s">
        <v>22</v>
      </c>
      <c r="K4905" t="s">
        <v>43</v>
      </c>
      <c r="L4905" t="s">
        <v>24</v>
      </c>
      <c r="M4905" t="s">
        <v>25</v>
      </c>
      <c r="N4905" s="5">
        <v>7.5</v>
      </c>
      <c r="O4905" s="7">
        <v>2</v>
      </c>
      <c r="P4905" s="5">
        <v>4.9000000000000004</v>
      </c>
      <c r="Q4905" s="5">
        <v>2.6</v>
      </c>
      <c r="R4905" s="22">
        <f>Tabla1[[#This Row],[Fecha de Envío]]-Tabla1[[#This Row],[Fecha de Orden]]</f>
        <v>11</v>
      </c>
      <c r="S4905" s="24">
        <f>YEAR(Tabla1[[#This Row],[Fecha de Orden]])</f>
        <v>2023</v>
      </c>
      <c r="T4905" t="str">
        <f>VLOOKUP(Tabla1[[#This Row],[Nombre del Producto]],Tabla2[[Nombre Producto]:[Costo Unitario]],2,FALSE)</f>
        <v>Wicked Choccy's</v>
      </c>
      <c r="U4905" t="str">
        <f>VLOOKUP(Tabla1[[#This Row],[Fábrica]],Tabla3[],4,FALSE)</f>
        <v>Georgia</v>
      </c>
    </row>
    <row r="4906" spans="1:21" x14ac:dyDescent="0.25">
      <c r="A4906" t="s">
        <v>6635</v>
      </c>
      <c r="B4906" s="3">
        <v>45195</v>
      </c>
      <c r="C4906" s="3">
        <v>45210</v>
      </c>
      <c r="D4906" t="s">
        <v>18</v>
      </c>
      <c r="E4906">
        <v>157945</v>
      </c>
      <c r="F4906" t="s">
        <v>19</v>
      </c>
      <c r="G4906" t="s">
        <v>193</v>
      </c>
      <c r="H4906" t="s">
        <v>173</v>
      </c>
      <c r="I4906">
        <v>62521</v>
      </c>
      <c r="J4906" t="s">
        <v>22</v>
      </c>
      <c r="K4906" t="s">
        <v>43</v>
      </c>
      <c r="L4906" t="s">
        <v>24</v>
      </c>
      <c r="M4906" t="s">
        <v>25</v>
      </c>
      <c r="N4906" s="5">
        <v>11.25</v>
      </c>
      <c r="O4906" s="7">
        <v>3</v>
      </c>
      <c r="P4906" s="5">
        <v>7.35</v>
      </c>
      <c r="Q4906" s="5">
        <v>3.9</v>
      </c>
      <c r="R4906" s="22">
        <f>Tabla1[[#This Row],[Fecha de Envío]]-Tabla1[[#This Row],[Fecha de Orden]]</f>
        <v>15</v>
      </c>
      <c r="S4906" s="24">
        <f>YEAR(Tabla1[[#This Row],[Fecha de Orden]])</f>
        <v>2023</v>
      </c>
      <c r="T4906" t="str">
        <f>VLOOKUP(Tabla1[[#This Row],[Nombre del Producto]],Tabla2[[Nombre Producto]:[Costo Unitario]],2,FALSE)</f>
        <v>Wicked Choccy's</v>
      </c>
      <c r="U4906" t="str">
        <f>VLOOKUP(Tabla1[[#This Row],[Fábrica]],Tabla3[],4,FALSE)</f>
        <v>Georgia</v>
      </c>
    </row>
    <row r="4907" spans="1:21" x14ac:dyDescent="0.25">
      <c r="A4907" t="s">
        <v>6636</v>
      </c>
      <c r="B4907" s="3">
        <v>45195</v>
      </c>
      <c r="C4907" s="3">
        <v>45210</v>
      </c>
      <c r="D4907" t="s">
        <v>18</v>
      </c>
      <c r="E4907">
        <v>157945</v>
      </c>
      <c r="F4907" t="s">
        <v>19</v>
      </c>
      <c r="G4907" t="s">
        <v>193</v>
      </c>
      <c r="H4907" t="s">
        <v>173</v>
      </c>
      <c r="I4907">
        <v>62521</v>
      </c>
      <c r="J4907" t="s">
        <v>22</v>
      </c>
      <c r="K4907" t="s">
        <v>43</v>
      </c>
      <c r="L4907" t="s">
        <v>36</v>
      </c>
      <c r="M4907" t="s">
        <v>37</v>
      </c>
      <c r="N4907" s="5">
        <v>6.5</v>
      </c>
      <c r="O4907" s="7">
        <v>2</v>
      </c>
      <c r="P4907" s="5">
        <v>4.22</v>
      </c>
      <c r="Q4907" s="5">
        <v>2.2799999999999998</v>
      </c>
      <c r="R4907" s="22">
        <f>Tabla1[[#This Row],[Fecha de Envío]]-Tabla1[[#This Row],[Fecha de Orden]]</f>
        <v>15</v>
      </c>
      <c r="S4907" s="24">
        <f>YEAR(Tabla1[[#This Row],[Fecha de Orden]])</f>
        <v>2023</v>
      </c>
      <c r="T4907" t="str">
        <f>VLOOKUP(Tabla1[[#This Row],[Nombre del Producto]],Tabla2[[Nombre Producto]:[Costo Unitario]],2,FALSE)</f>
        <v>Wicked Choccy's</v>
      </c>
      <c r="U4907" t="str">
        <f>VLOOKUP(Tabla1[[#This Row],[Fábrica]],Tabla3[],4,FALSE)</f>
        <v>Georgia</v>
      </c>
    </row>
    <row r="4908" spans="1:21" x14ac:dyDescent="0.25">
      <c r="A4908" t="s">
        <v>7894</v>
      </c>
      <c r="B4908" s="3">
        <v>45195</v>
      </c>
      <c r="C4908" s="3">
        <v>45210</v>
      </c>
      <c r="D4908" t="s">
        <v>18</v>
      </c>
      <c r="E4908">
        <v>149790</v>
      </c>
      <c r="F4908" t="s">
        <v>19</v>
      </c>
      <c r="G4908" t="s">
        <v>159</v>
      </c>
      <c r="H4908" t="s">
        <v>42</v>
      </c>
      <c r="I4908">
        <v>77095</v>
      </c>
      <c r="J4908" t="s">
        <v>22</v>
      </c>
      <c r="K4908" t="s">
        <v>43</v>
      </c>
      <c r="L4908" t="s">
        <v>45</v>
      </c>
      <c r="M4908" t="s">
        <v>46</v>
      </c>
      <c r="N4908" s="5">
        <v>6.98</v>
      </c>
      <c r="O4908" s="7">
        <v>2</v>
      </c>
      <c r="P4908" s="5">
        <v>4.9800000000000004</v>
      </c>
      <c r="Q4908" s="5">
        <v>2</v>
      </c>
      <c r="R4908" s="22">
        <f>Tabla1[[#This Row],[Fecha de Envío]]-Tabla1[[#This Row],[Fecha de Orden]]</f>
        <v>15</v>
      </c>
      <c r="S4908" s="24">
        <f>YEAR(Tabla1[[#This Row],[Fecha de Orden]])</f>
        <v>2023</v>
      </c>
      <c r="T4908" t="str">
        <f>VLOOKUP(Tabla1[[#This Row],[Nombre del Producto]],Tabla2[[Nombre Producto]:[Costo Unitario]],2,FALSE)</f>
        <v>Lot's O' Nuts</v>
      </c>
      <c r="U4908" t="str">
        <f>VLOOKUP(Tabla1[[#This Row],[Fábrica]],Tabla3[],4,FALSE)</f>
        <v>Arizona</v>
      </c>
    </row>
    <row r="4909" spans="1:21" x14ac:dyDescent="0.25">
      <c r="A4909" t="s">
        <v>8105</v>
      </c>
      <c r="B4909" s="3">
        <v>45195</v>
      </c>
      <c r="C4909" s="3">
        <v>45210</v>
      </c>
      <c r="D4909" t="s">
        <v>18</v>
      </c>
      <c r="E4909">
        <v>146794</v>
      </c>
      <c r="F4909" t="s">
        <v>19</v>
      </c>
      <c r="G4909" t="s">
        <v>3722</v>
      </c>
      <c r="H4909" t="s">
        <v>21</v>
      </c>
      <c r="I4909">
        <v>92345</v>
      </c>
      <c r="J4909" t="s">
        <v>22</v>
      </c>
      <c r="K4909" t="s">
        <v>23</v>
      </c>
      <c r="L4909" t="s">
        <v>24</v>
      </c>
      <c r="M4909" t="s">
        <v>25</v>
      </c>
      <c r="N4909" s="5">
        <v>18.75</v>
      </c>
      <c r="O4909" s="7">
        <v>5</v>
      </c>
      <c r="P4909" s="5">
        <v>12.25</v>
      </c>
      <c r="Q4909" s="5">
        <v>6.5</v>
      </c>
      <c r="R4909" s="22">
        <f>Tabla1[[#This Row],[Fecha de Envío]]-Tabla1[[#This Row],[Fecha de Orden]]</f>
        <v>15</v>
      </c>
      <c r="S4909" s="24">
        <f>YEAR(Tabla1[[#This Row],[Fecha de Orden]])</f>
        <v>2023</v>
      </c>
      <c r="T4909" t="str">
        <f>VLOOKUP(Tabla1[[#This Row],[Nombre del Producto]],Tabla2[[Nombre Producto]:[Costo Unitario]],2,FALSE)</f>
        <v>Wicked Choccy's</v>
      </c>
      <c r="U4909" t="str">
        <f>VLOOKUP(Tabla1[[#This Row],[Fábrica]],Tabla3[],4,FALSE)</f>
        <v>Georgia</v>
      </c>
    </row>
    <row r="4910" spans="1:21" x14ac:dyDescent="0.25">
      <c r="A4910" t="s">
        <v>8250</v>
      </c>
      <c r="B4910" s="3">
        <v>45195</v>
      </c>
      <c r="C4910" s="3">
        <v>45209</v>
      </c>
      <c r="D4910" t="s">
        <v>18</v>
      </c>
      <c r="E4910">
        <v>169957</v>
      </c>
      <c r="F4910" t="s">
        <v>19</v>
      </c>
      <c r="G4910" t="s">
        <v>2085</v>
      </c>
      <c r="H4910" t="s">
        <v>125</v>
      </c>
      <c r="I4910">
        <v>98042</v>
      </c>
      <c r="J4910" t="s">
        <v>22</v>
      </c>
      <c r="K4910" t="s">
        <v>23</v>
      </c>
      <c r="L4910" t="s">
        <v>45</v>
      </c>
      <c r="M4910" t="s">
        <v>46</v>
      </c>
      <c r="N4910" s="5">
        <v>20.94</v>
      </c>
      <c r="O4910" s="7">
        <v>6</v>
      </c>
      <c r="P4910" s="5">
        <v>14.94</v>
      </c>
      <c r="Q4910" s="5">
        <v>6</v>
      </c>
      <c r="R4910" s="22">
        <f>Tabla1[[#This Row],[Fecha de Envío]]-Tabla1[[#This Row],[Fecha de Orden]]</f>
        <v>14</v>
      </c>
      <c r="S4910" s="24">
        <f>YEAR(Tabla1[[#This Row],[Fecha de Orden]])</f>
        <v>2023</v>
      </c>
      <c r="T4910" t="str">
        <f>VLOOKUP(Tabla1[[#This Row],[Nombre del Producto]],Tabla2[[Nombre Producto]:[Costo Unitario]],2,FALSE)</f>
        <v>Lot's O' Nuts</v>
      </c>
      <c r="U4910" t="str">
        <f>VLOOKUP(Tabla1[[#This Row],[Fábrica]],Tabla3[],4,FALSE)</f>
        <v>Arizona</v>
      </c>
    </row>
    <row r="4911" spans="1:21" x14ac:dyDescent="0.25">
      <c r="A4911" t="s">
        <v>8251</v>
      </c>
      <c r="B4911" s="3">
        <v>45195</v>
      </c>
      <c r="C4911" s="3">
        <v>45209</v>
      </c>
      <c r="D4911" t="s">
        <v>18</v>
      </c>
      <c r="E4911">
        <v>169957</v>
      </c>
      <c r="F4911" t="s">
        <v>19</v>
      </c>
      <c r="G4911" t="s">
        <v>2085</v>
      </c>
      <c r="H4911" t="s">
        <v>125</v>
      </c>
      <c r="I4911">
        <v>98042</v>
      </c>
      <c r="J4911" t="s">
        <v>22</v>
      </c>
      <c r="K4911" t="s">
        <v>23</v>
      </c>
      <c r="L4911" t="s">
        <v>24</v>
      </c>
      <c r="M4911" t="s">
        <v>25</v>
      </c>
      <c r="N4911" s="5">
        <v>18.75</v>
      </c>
      <c r="O4911" s="7">
        <v>5</v>
      </c>
      <c r="P4911" s="5">
        <v>12.25</v>
      </c>
      <c r="Q4911" s="5">
        <v>6.5</v>
      </c>
      <c r="R4911" s="22">
        <f>Tabla1[[#This Row],[Fecha de Envío]]-Tabla1[[#This Row],[Fecha de Orden]]</f>
        <v>14</v>
      </c>
      <c r="S4911" s="24">
        <f>YEAR(Tabla1[[#This Row],[Fecha de Orden]])</f>
        <v>2023</v>
      </c>
      <c r="T4911" t="str">
        <f>VLOOKUP(Tabla1[[#This Row],[Nombre del Producto]],Tabla2[[Nombre Producto]:[Costo Unitario]],2,FALSE)</f>
        <v>Wicked Choccy's</v>
      </c>
      <c r="U4911" t="str">
        <f>VLOOKUP(Tabla1[[#This Row],[Fábrica]],Tabla3[],4,FALSE)</f>
        <v>Georgia</v>
      </c>
    </row>
    <row r="4912" spans="1:21" x14ac:dyDescent="0.25">
      <c r="A4912" t="s">
        <v>8252</v>
      </c>
      <c r="B4912" s="3">
        <v>45195</v>
      </c>
      <c r="C4912" s="3">
        <v>45209</v>
      </c>
      <c r="D4912" t="s">
        <v>18</v>
      </c>
      <c r="E4912">
        <v>169957</v>
      </c>
      <c r="F4912" t="s">
        <v>19</v>
      </c>
      <c r="G4912" t="s">
        <v>2085</v>
      </c>
      <c r="H4912" t="s">
        <v>125</v>
      </c>
      <c r="I4912">
        <v>98042</v>
      </c>
      <c r="J4912" t="s">
        <v>22</v>
      </c>
      <c r="K4912" t="s">
        <v>23</v>
      </c>
      <c r="L4912" t="s">
        <v>27</v>
      </c>
      <c r="M4912" t="s">
        <v>28</v>
      </c>
      <c r="N4912" s="5">
        <v>14.4</v>
      </c>
      <c r="O4912" s="7">
        <v>4</v>
      </c>
      <c r="P4912" s="5">
        <v>10</v>
      </c>
      <c r="Q4912" s="5">
        <v>4.4000000000000004</v>
      </c>
      <c r="R4912" s="22">
        <f>Tabla1[[#This Row],[Fecha de Envío]]-Tabla1[[#This Row],[Fecha de Orden]]</f>
        <v>14</v>
      </c>
      <c r="S4912" s="24">
        <f>YEAR(Tabla1[[#This Row],[Fecha de Orden]])</f>
        <v>2023</v>
      </c>
      <c r="T4912" t="str">
        <f>VLOOKUP(Tabla1[[#This Row],[Nombre del Producto]],Tabla2[[Nombre Producto]:[Costo Unitario]],2,FALSE)</f>
        <v>Lot's O' Nuts</v>
      </c>
      <c r="U4912" t="str">
        <f>VLOOKUP(Tabla1[[#This Row],[Fábrica]],Tabla3[],4,FALSE)</f>
        <v>Arizona</v>
      </c>
    </row>
    <row r="4913" spans="1:21" x14ac:dyDescent="0.25">
      <c r="A4913" t="s">
        <v>8808</v>
      </c>
      <c r="B4913" s="3">
        <v>45195</v>
      </c>
      <c r="C4913" s="3">
        <v>45210</v>
      </c>
      <c r="D4913" t="s">
        <v>18</v>
      </c>
      <c r="E4913">
        <v>109260</v>
      </c>
      <c r="F4913" t="s">
        <v>19</v>
      </c>
      <c r="G4913" t="s">
        <v>4183</v>
      </c>
      <c r="H4913" t="s">
        <v>255</v>
      </c>
      <c r="I4913">
        <v>32303</v>
      </c>
      <c r="J4913" t="s">
        <v>22</v>
      </c>
      <c r="K4913" t="s">
        <v>66</v>
      </c>
      <c r="L4913" t="s">
        <v>45</v>
      </c>
      <c r="M4913" t="s">
        <v>46</v>
      </c>
      <c r="N4913" s="5">
        <v>10.47</v>
      </c>
      <c r="O4913" s="7">
        <v>3</v>
      </c>
      <c r="P4913" s="5">
        <v>7.47</v>
      </c>
      <c r="Q4913" s="5">
        <v>3</v>
      </c>
      <c r="R4913" s="22">
        <f>Tabla1[[#This Row],[Fecha de Envío]]-Tabla1[[#This Row],[Fecha de Orden]]</f>
        <v>15</v>
      </c>
      <c r="S4913" s="24">
        <f>YEAR(Tabla1[[#This Row],[Fecha de Orden]])</f>
        <v>2023</v>
      </c>
      <c r="T4913" t="str">
        <f>VLOOKUP(Tabla1[[#This Row],[Nombre del Producto]],Tabla2[[Nombre Producto]:[Costo Unitario]],2,FALSE)</f>
        <v>Lot's O' Nuts</v>
      </c>
      <c r="U4913" t="str">
        <f>VLOOKUP(Tabla1[[#This Row],[Fábrica]],Tabla3[],4,FALSE)</f>
        <v>Arizona</v>
      </c>
    </row>
    <row r="4914" spans="1:21" x14ac:dyDescent="0.25">
      <c r="A4914" t="s">
        <v>1264</v>
      </c>
      <c r="B4914" s="3">
        <v>45196</v>
      </c>
      <c r="C4914" s="3">
        <v>45211</v>
      </c>
      <c r="D4914" t="s">
        <v>18</v>
      </c>
      <c r="E4914">
        <v>163202</v>
      </c>
      <c r="F4914" t="s">
        <v>19</v>
      </c>
      <c r="G4914" t="s">
        <v>1008</v>
      </c>
      <c r="H4914" t="s">
        <v>210</v>
      </c>
      <c r="I4914">
        <v>43130</v>
      </c>
      <c r="J4914" t="s">
        <v>22</v>
      </c>
      <c r="K4914" t="s">
        <v>32</v>
      </c>
      <c r="L4914" t="s">
        <v>27</v>
      </c>
      <c r="M4914" t="s">
        <v>28</v>
      </c>
      <c r="N4914" s="5">
        <v>10.8</v>
      </c>
      <c r="O4914" s="7">
        <v>3</v>
      </c>
      <c r="P4914" s="5">
        <v>7.5</v>
      </c>
      <c r="Q4914" s="5">
        <v>3.3</v>
      </c>
      <c r="R4914" s="22">
        <f>Tabla1[[#This Row],[Fecha de Envío]]-Tabla1[[#This Row],[Fecha de Orden]]</f>
        <v>15</v>
      </c>
      <c r="S4914" s="24">
        <f>YEAR(Tabla1[[#This Row],[Fecha de Orden]])</f>
        <v>2023</v>
      </c>
      <c r="T4914" t="str">
        <f>VLOOKUP(Tabla1[[#This Row],[Nombre del Producto]],Tabla2[[Nombre Producto]:[Costo Unitario]],2,FALSE)</f>
        <v>Lot's O' Nuts</v>
      </c>
      <c r="U4914" t="str">
        <f>VLOOKUP(Tabla1[[#This Row],[Fábrica]],Tabla3[],4,FALSE)</f>
        <v>Arizona</v>
      </c>
    </row>
    <row r="4915" spans="1:21" x14ac:dyDescent="0.25">
      <c r="A4915" t="s">
        <v>3991</v>
      </c>
      <c r="B4915" s="3">
        <v>45196</v>
      </c>
      <c r="C4915" s="3">
        <v>45212</v>
      </c>
      <c r="D4915" t="s">
        <v>18</v>
      </c>
      <c r="E4915">
        <v>110170</v>
      </c>
      <c r="F4915" t="s">
        <v>19</v>
      </c>
      <c r="G4915" t="s">
        <v>285</v>
      </c>
      <c r="H4915" t="s">
        <v>42</v>
      </c>
      <c r="I4915">
        <v>77340</v>
      </c>
      <c r="J4915" t="s">
        <v>22</v>
      </c>
      <c r="K4915" t="s">
        <v>43</v>
      </c>
      <c r="L4915" t="s">
        <v>24</v>
      </c>
      <c r="M4915" t="s">
        <v>25</v>
      </c>
      <c r="N4915" s="5">
        <v>26.25</v>
      </c>
      <c r="O4915" s="7">
        <v>7</v>
      </c>
      <c r="P4915" s="5">
        <v>17.149999999999999</v>
      </c>
      <c r="Q4915" s="5">
        <v>9.1</v>
      </c>
      <c r="R4915" s="22">
        <f>Tabla1[[#This Row],[Fecha de Envío]]-Tabla1[[#This Row],[Fecha de Orden]]</f>
        <v>16</v>
      </c>
      <c r="S4915" s="24">
        <f>YEAR(Tabla1[[#This Row],[Fecha de Orden]])</f>
        <v>2023</v>
      </c>
      <c r="T4915" t="str">
        <f>VLOOKUP(Tabla1[[#This Row],[Nombre del Producto]],Tabla2[[Nombre Producto]:[Costo Unitario]],2,FALSE)</f>
        <v>Wicked Choccy's</v>
      </c>
      <c r="U4915" t="str">
        <f>VLOOKUP(Tabla1[[#This Row],[Fábrica]],Tabla3[],4,FALSE)</f>
        <v>Georgia</v>
      </c>
    </row>
    <row r="4916" spans="1:21" x14ac:dyDescent="0.25">
      <c r="A4916" t="s">
        <v>4435</v>
      </c>
      <c r="B4916" s="3">
        <v>45196</v>
      </c>
      <c r="C4916" s="3">
        <v>45208</v>
      </c>
      <c r="D4916" t="s">
        <v>71</v>
      </c>
      <c r="E4916">
        <v>123176</v>
      </c>
      <c r="F4916" t="s">
        <v>19</v>
      </c>
      <c r="G4916" t="s">
        <v>72</v>
      </c>
      <c r="H4916" t="s">
        <v>73</v>
      </c>
      <c r="I4916">
        <v>30318</v>
      </c>
      <c r="J4916" t="s">
        <v>22</v>
      </c>
      <c r="K4916" t="s">
        <v>66</v>
      </c>
      <c r="L4916" t="s">
        <v>36</v>
      </c>
      <c r="M4916" t="s">
        <v>37</v>
      </c>
      <c r="N4916" s="5">
        <v>9.75</v>
      </c>
      <c r="O4916" s="7">
        <v>3</v>
      </c>
      <c r="P4916" s="5">
        <v>6.33</v>
      </c>
      <c r="Q4916" s="5">
        <v>3.42</v>
      </c>
      <c r="R4916" s="22">
        <f>Tabla1[[#This Row],[Fecha de Envío]]-Tabla1[[#This Row],[Fecha de Orden]]</f>
        <v>12</v>
      </c>
      <c r="S4916" s="24">
        <f>YEAR(Tabla1[[#This Row],[Fecha de Orden]])</f>
        <v>2023</v>
      </c>
      <c r="T4916" t="str">
        <f>VLOOKUP(Tabla1[[#This Row],[Nombre del Producto]],Tabla2[[Nombre Producto]:[Costo Unitario]],2,FALSE)</f>
        <v>Wicked Choccy's</v>
      </c>
      <c r="U4916" t="str">
        <f>VLOOKUP(Tabla1[[#This Row],[Fábrica]],Tabla3[],4,FALSE)</f>
        <v>Georgia</v>
      </c>
    </row>
    <row r="4917" spans="1:21" x14ac:dyDescent="0.25">
      <c r="A4917" t="s">
        <v>8523</v>
      </c>
      <c r="B4917" s="3">
        <v>45196</v>
      </c>
      <c r="C4917" s="3">
        <v>45212</v>
      </c>
      <c r="D4917" t="s">
        <v>18</v>
      </c>
      <c r="E4917">
        <v>140249</v>
      </c>
      <c r="F4917" t="s">
        <v>19</v>
      </c>
      <c r="G4917" t="s">
        <v>124</v>
      </c>
      <c r="H4917" t="s">
        <v>125</v>
      </c>
      <c r="I4917">
        <v>98103</v>
      </c>
      <c r="J4917" t="s">
        <v>22</v>
      </c>
      <c r="K4917" t="s">
        <v>23</v>
      </c>
      <c r="L4917" t="s">
        <v>36</v>
      </c>
      <c r="M4917" t="s">
        <v>37</v>
      </c>
      <c r="N4917" s="5">
        <v>6.5</v>
      </c>
      <c r="O4917" s="7">
        <v>2</v>
      </c>
      <c r="P4917" s="5">
        <v>4.22</v>
      </c>
      <c r="Q4917" s="5">
        <v>2.2799999999999998</v>
      </c>
      <c r="R4917" s="22">
        <f>Tabla1[[#This Row],[Fecha de Envío]]-Tabla1[[#This Row],[Fecha de Orden]]</f>
        <v>16</v>
      </c>
      <c r="S4917" s="24">
        <f>YEAR(Tabla1[[#This Row],[Fecha de Orden]])</f>
        <v>2023</v>
      </c>
      <c r="T4917" t="str">
        <f>VLOOKUP(Tabla1[[#This Row],[Nombre del Producto]],Tabla2[[Nombre Producto]:[Costo Unitario]],2,FALSE)</f>
        <v>Wicked Choccy's</v>
      </c>
      <c r="U4917" t="str">
        <f>VLOOKUP(Tabla1[[#This Row],[Fábrica]],Tabla3[],4,FALSE)</f>
        <v>Georgia</v>
      </c>
    </row>
    <row r="4918" spans="1:21" x14ac:dyDescent="0.25">
      <c r="A4918" t="s">
        <v>6275</v>
      </c>
      <c r="B4918" s="3">
        <v>45197</v>
      </c>
      <c r="C4918" s="3">
        <v>45210</v>
      </c>
      <c r="D4918" t="s">
        <v>39</v>
      </c>
      <c r="E4918">
        <v>134656</v>
      </c>
      <c r="F4918" t="s">
        <v>19</v>
      </c>
      <c r="G4918" t="s">
        <v>726</v>
      </c>
      <c r="H4918" t="s">
        <v>173</v>
      </c>
      <c r="I4918">
        <v>62301</v>
      </c>
      <c r="J4918" t="s">
        <v>22</v>
      </c>
      <c r="K4918" t="s">
        <v>43</v>
      </c>
      <c r="L4918" t="s">
        <v>45</v>
      </c>
      <c r="M4918" t="s">
        <v>46</v>
      </c>
      <c r="N4918" s="5">
        <v>13.96</v>
      </c>
      <c r="O4918" s="7">
        <v>4</v>
      </c>
      <c r="P4918" s="5">
        <v>9.9600000000000009</v>
      </c>
      <c r="Q4918" s="5">
        <v>4</v>
      </c>
      <c r="R4918" s="22">
        <f>Tabla1[[#This Row],[Fecha de Envío]]-Tabla1[[#This Row],[Fecha de Orden]]</f>
        <v>13</v>
      </c>
      <c r="S4918" s="24">
        <f>YEAR(Tabla1[[#This Row],[Fecha de Orden]])</f>
        <v>2023</v>
      </c>
      <c r="T4918" t="str">
        <f>VLOOKUP(Tabla1[[#This Row],[Nombre del Producto]],Tabla2[[Nombre Producto]:[Costo Unitario]],2,FALSE)</f>
        <v>Lot's O' Nuts</v>
      </c>
      <c r="U4918" t="str">
        <f>VLOOKUP(Tabla1[[#This Row],[Fábrica]],Tabla3[],4,FALSE)</f>
        <v>Arizona</v>
      </c>
    </row>
    <row r="4919" spans="1:21" x14ac:dyDescent="0.25">
      <c r="A4919" t="s">
        <v>727</v>
      </c>
      <c r="B4919" s="3">
        <v>45198</v>
      </c>
      <c r="C4919" s="3">
        <v>45212</v>
      </c>
      <c r="D4919" t="s">
        <v>18</v>
      </c>
      <c r="E4919">
        <v>138037</v>
      </c>
      <c r="F4919" t="s">
        <v>19</v>
      </c>
      <c r="G4919" t="s">
        <v>20</v>
      </c>
      <c r="H4919" t="s">
        <v>21</v>
      </c>
      <c r="I4919">
        <v>94109</v>
      </c>
      <c r="J4919" t="s">
        <v>22</v>
      </c>
      <c r="K4919" t="s">
        <v>23</v>
      </c>
      <c r="L4919" t="s">
        <v>45</v>
      </c>
      <c r="M4919" t="s">
        <v>46</v>
      </c>
      <c r="N4919" s="5">
        <v>17.45</v>
      </c>
      <c r="O4919" s="7">
        <v>5</v>
      </c>
      <c r="P4919" s="5">
        <v>12.45</v>
      </c>
      <c r="Q4919" s="5">
        <v>5</v>
      </c>
      <c r="R4919" s="22">
        <f>Tabla1[[#This Row],[Fecha de Envío]]-Tabla1[[#This Row],[Fecha de Orden]]</f>
        <v>14</v>
      </c>
      <c r="S4919" s="24">
        <f>YEAR(Tabla1[[#This Row],[Fecha de Orden]])</f>
        <v>2023</v>
      </c>
      <c r="T4919" t="str">
        <f>VLOOKUP(Tabla1[[#This Row],[Nombre del Producto]],Tabla2[[Nombre Producto]:[Costo Unitario]],2,FALSE)</f>
        <v>Lot's O' Nuts</v>
      </c>
      <c r="U4919" t="str">
        <f>VLOOKUP(Tabla1[[#This Row],[Fábrica]],Tabla3[],4,FALSE)</f>
        <v>Arizona</v>
      </c>
    </row>
    <row r="4920" spans="1:21" x14ac:dyDescent="0.25">
      <c r="A4920" t="s">
        <v>1677</v>
      </c>
      <c r="B4920" s="3">
        <v>45198</v>
      </c>
      <c r="C4920" s="3">
        <v>45209</v>
      </c>
      <c r="D4920" t="s">
        <v>39</v>
      </c>
      <c r="E4920">
        <v>161781</v>
      </c>
      <c r="F4920" t="s">
        <v>19</v>
      </c>
      <c r="G4920" t="s">
        <v>412</v>
      </c>
      <c r="H4920" t="s">
        <v>147</v>
      </c>
      <c r="I4920">
        <v>47201</v>
      </c>
      <c r="J4920" t="s">
        <v>22</v>
      </c>
      <c r="K4920" t="s">
        <v>43</v>
      </c>
      <c r="L4920" t="s">
        <v>45</v>
      </c>
      <c r="M4920" t="s">
        <v>46</v>
      </c>
      <c r="N4920" s="5">
        <v>24.43</v>
      </c>
      <c r="O4920" s="7">
        <v>7</v>
      </c>
      <c r="P4920" s="5">
        <v>17.43</v>
      </c>
      <c r="Q4920" s="5">
        <v>7</v>
      </c>
      <c r="R4920" s="22">
        <f>Tabla1[[#This Row],[Fecha de Envío]]-Tabla1[[#This Row],[Fecha de Orden]]</f>
        <v>11</v>
      </c>
      <c r="S4920" s="24">
        <f>YEAR(Tabla1[[#This Row],[Fecha de Orden]])</f>
        <v>2023</v>
      </c>
      <c r="T4920" t="str">
        <f>VLOOKUP(Tabla1[[#This Row],[Nombre del Producto]],Tabla2[[Nombre Producto]:[Costo Unitario]],2,FALSE)</f>
        <v>Lot's O' Nuts</v>
      </c>
      <c r="U4920" t="str">
        <f>VLOOKUP(Tabla1[[#This Row],[Fábrica]],Tabla3[],4,FALSE)</f>
        <v>Arizona</v>
      </c>
    </row>
    <row r="4921" spans="1:21" x14ac:dyDescent="0.25">
      <c r="A4921" t="s">
        <v>2775</v>
      </c>
      <c r="B4921" s="3">
        <v>45198</v>
      </c>
      <c r="C4921" s="3">
        <v>45210</v>
      </c>
      <c r="D4921" t="s">
        <v>71</v>
      </c>
      <c r="E4921">
        <v>106621</v>
      </c>
      <c r="F4921" t="s">
        <v>19</v>
      </c>
      <c r="G4921" t="s">
        <v>2776</v>
      </c>
      <c r="H4921" t="s">
        <v>69</v>
      </c>
      <c r="I4921">
        <v>85364</v>
      </c>
      <c r="J4921" t="s">
        <v>22</v>
      </c>
      <c r="K4921" t="s">
        <v>23</v>
      </c>
      <c r="L4921" t="s">
        <v>24</v>
      </c>
      <c r="M4921" t="s">
        <v>25</v>
      </c>
      <c r="N4921" s="5">
        <v>15</v>
      </c>
      <c r="O4921" s="7">
        <v>4</v>
      </c>
      <c r="P4921" s="5">
        <v>9.8000000000000007</v>
      </c>
      <c r="Q4921" s="5">
        <v>5.2</v>
      </c>
      <c r="R4921" s="22">
        <f>Tabla1[[#This Row],[Fecha de Envío]]-Tabla1[[#This Row],[Fecha de Orden]]</f>
        <v>12</v>
      </c>
      <c r="S4921" s="24">
        <f>YEAR(Tabla1[[#This Row],[Fecha de Orden]])</f>
        <v>2023</v>
      </c>
      <c r="T4921" t="str">
        <f>VLOOKUP(Tabla1[[#This Row],[Nombre del Producto]],Tabla2[[Nombre Producto]:[Costo Unitario]],2,FALSE)</f>
        <v>Wicked Choccy's</v>
      </c>
      <c r="U4921" t="str">
        <f>VLOOKUP(Tabla1[[#This Row],[Fábrica]],Tabla3[],4,FALSE)</f>
        <v>Georgia</v>
      </c>
    </row>
    <row r="4922" spans="1:21" x14ac:dyDescent="0.25">
      <c r="A4922" t="s">
        <v>3405</v>
      </c>
      <c r="B4922" s="3">
        <v>45198</v>
      </c>
      <c r="C4922" s="3">
        <v>45212</v>
      </c>
      <c r="D4922" t="s">
        <v>18</v>
      </c>
      <c r="E4922">
        <v>108056</v>
      </c>
      <c r="F4922" t="s">
        <v>19</v>
      </c>
      <c r="G4922" t="s">
        <v>86</v>
      </c>
      <c r="H4922" t="s">
        <v>62</v>
      </c>
      <c r="I4922">
        <v>97477</v>
      </c>
      <c r="J4922" t="s">
        <v>22</v>
      </c>
      <c r="K4922" t="s">
        <v>23</v>
      </c>
      <c r="L4922" t="s">
        <v>45</v>
      </c>
      <c r="M4922" t="s">
        <v>46</v>
      </c>
      <c r="N4922" s="5">
        <v>10.47</v>
      </c>
      <c r="O4922" s="7">
        <v>3</v>
      </c>
      <c r="P4922" s="5">
        <v>7.47</v>
      </c>
      <c r="Q4922" s="5">
        <v>3</v>
      </c>
      <c r="R4922" s="22">
        <f>Tabla1[[#This Row],[Fecha de Envío]]-Tabla1[[#This Row],[Fecha de Orden]]</f>
        <v>14</v>
      </c>
      <c r="S4922" s="24">
        <f>YEAR(Tabla1[[#This Row],[Fecha de Orden]])</f>
        <v>2023</v>
      </c>
      <c r="T4922" t="str">
        <f>VLOOKUP(Tabla1[[#This Row],[Nombre del Producto]],Tabla2[[Nombre Producto]:[Costo Unitario]],2,FALSE)</f>
        <v>Lot's O' Nuts</v>
      </c>
      <c r="U4922" t="str">
        <f>VLOOKUP(Tabla1[[#This Row],[Fábrica]],Tabla3[],4,FALSE)</f>
        <v>Arizona</v>
      </c>
    </row>
    <row r="4923" spans="1:21" x14ac:dyDescent="0.25">
      <c r="A4923" t="s">
        <v>4578</v>
      </c>
      <c r="B4923" s="3">
        <v>45198</v>
      </c>
      <c r="C4923" s="3">
        <v>45212</v>
      </c>
      <c r="D4923" t="s">
        <v>18</v>
      </c>
      <c r="E4923">
        <v>108616</v>
      </c>
      <c r="F4923" t="s">
        <v>19</v>
      </c>
      <c r="G4923" t="s">
        <v>4579</v>
      </c>
      <c r="H4923" t="s">
        <v>522</v>
      </c>
      <c r="I4923">
        <v>36608</v>
      </c>
      <c r="J4923" t="s">
        <v>22</v>
      </c>
      <c r="K4923" t="s">
        <v>66</v>
      </c>
      <c r="L4923" t="s">
        <v>24</v>
      </c>
      <c r="M4923" t="s">
        <v>25</v>
      </c>
      <c r="N4923" s="5">
        <v>33.75</v>
      </c>
      <c r="O4923" s="7">
        <v>9</v>
      </c>
      <c r="P4923" s="5">
        <v>22.05</v>
      </c>
      <c r="Q4923" s="5">
        <v>11.7</v>
      </c>
      <c r="R4923" s="22">
        <f>Tabla1[[#This Row],[Fecha de Envío]]-Tabla1[[#This Row],[Fecha de Orden]]</f>
        <v>14</v>
      </c>
      <c r="S4923" s="24">
        <f>YEAR(Tabla1[[#This Row],[Fecha de Orden]])</f>
        <v>2023</v>
      </c>
      <c r="T4923" t="str">
        <f>VLOOKUP(Tabla1[[#This Row],[Nombre del Producto]],Tabla2[[Nombre Producto]:[Costo Unitario]],2,FALSE)</f>
        <v>Wicked Choccy's</v>
      </c>
      <c r="U4923" t="str">
        <f>VLOOKUP(Tabla1[[#This Row],[Fábrica]],Tabla3[],4,FALSE)</f>
        <v>Georgia</v>
      </c>
    </row>
    <row r="4924" spans="1:21" x14ac:dyDescent="0.25">
      <c r="A4924" t="s">
        <v>4580</v>
      </c>
      <c r="B4924" s="3">
        <v>45198</v>
      </c>
      <c r="C4924" s="3">
        <v>45212</v>
      </c>
      <c r="D4924" t="s">
        <v>18</v>
      </c>
      <c r="E4924">
        <v>108616</v>
      </c>
      <c r="F4924" t="s">
        <v>19</v>
      </c>
      <c r="G4924" t="s">
        <v>4579</v>
      </c>
      <c r="H4924" t="s">
        <v>522</v>
      </c>
      <c r="I4924">
        <v>36608</v>
      </c>
      <c r="J4924" t="s">
        <v>22</v>
      </c>
      <c r="K4924" t="s">
        <v>66</v>
      </c>
      <c r="L4924" t="s">
        <v>33</v>
      </c>
      <c r="M4924" t="s">
        <v>34</v>
      </c>
      <c r="N4924" s="5">
        <v>10.8</v>
      </c>
      <c r="O4924" s="7">
        <v>3</v>
      </c>
      <c r="P4924" s="5">
        <v>7.2</v>
      </c>
      <c r="Q4924" s="5">
        <v>3.6</v>
      </c>
      <c r="R4924" s="22">
        <f>Tabla1[[#This Row],[Fecha de Envío]]-Tabla1[[#This Row],[Fecha de Orden]]</f>
        <v>14</v>
      </c>
      <c r="S4924" s="24">
        <f>YEAR(Tabla1[[#This Row],[Fecha de Orden]])</f>
        <v>2023</v>
      </c>
      <c r="T4924" t="str">
        <f>VLOOKUP(Tabla1[[#This Row],[Nombre del Producto]],Tabla2[[Nombre Producto]:[Costo Unitario]],2,FALSE)</f>
        <v>Lot's O' Nuts</v>
      </c>
      <c r="U4924" t="str">
        <f>VLOOKUP(Tabla1[[#This Row],[Fábrica]],Tabla3[],4,FALSE)</f>
        <v>Arizona</v>
      </c>
    </row>
    <row r="4925" spans="1:21" x14ac:dyDescent="0.25">
      <c r="A4925" t="s">
        <v>4581</v>
      </c>
      <c r="B4925" s="3">
        <v>45198</v>
      </c>
      <c r="C4925" s="3">
        <v>45212</v>
      </c>
      <c r="D4925" t="s">
        <v>18</v>
      </c>
      <c r="E4925">
        <v>108616</v>
      </c>
      <c r="F4925" t="s">
        <v>19</v>
      </c>
      <c r="G4925" t="s">
        <v>4579</v>
      </c>
      <c r="H4925" t="s">
        <v>522</v>
      </c>
      <c r="I4925">
        <v>36608</v>
      </c>
      <c r="J4925" t="s">
        <v>22</v>
      </c>
      <c r="K4925" t="s">
        <v>66</v>
      </c>
      <c r="L4925" t="s">
        <v>45</v>
      </c>
      <c r="M4925" t="s">
        <v>46</v>
      </c>
      <c r="N4925" s="5">
        <v>10.47</v>
      </c>
      <c r="O4925" s="7">
        <v>3</v>
      </c>
      <c r="P4925" s="5">
        <v>7.47</v>
      </c>
      <c r="Q4925" s="5">
        <v>3</v>
      </c>
      <c r="R4925" s="22">
        <f>Tabla1[[#This Row],[Fecha de Envío]]-Tabla1[[#This Row],[Fecha de Orden]]</f>
        <v>14</v>
      </c>
      <c r="S4925" s="24">
        <f>YEAR(Tabla1[[#This Row],[Fecha de Orden]])</f>
        <v>2023</v>
      </c>
      <c r="T4925" t="str">
        <f>VLOOKUP(Tabla1[[#This Row],[Nombre del Producto]],Tabla2[[Nombre Producto]:[Costo Unitario]],2,FALSE)</f>
        <v>Lot's O' Nuts</v>
      </c>
      <c r="U4925" t="str">
        <f>VLOOKUP(Tabla1[[#This Row],[Fábrica]],Tabla3[],4,FALSE)</f>
        <v>Arizona</v>
      </c>
    </row>
    <row r="4926" spans="1:21" x14ac:dyDescent="0.25">
      <c r="A4926" t="s">
        <v>5661</v>
      </c>
      <c r="B4926" s="3">
        <v>45198</v>
      </c>
      <c r="C4926" s="3">
        <v>45211</v>
      </c>
      <c r="D4926" t="s">
        <v>39</v>
      </c>
      <c r="E4926">
        <v>134362</v>
      </c>
      <c r="F4926" t="s">
        <v>19</v>
      </c>
      <c r="G4926" t="s">
        <v>144</v>
      </c>
      <c r="H4926" t="s">
        <v>101</v>
      </c>
      <c r="I4926">
        <v>19140</v>
      </c>
      <c r="J4926" t="s">
        <v>22</v>
      </c>
      <c r="K4926" t="s">
        <v>32</v>
      </c>
      <c r="L4926" t="s">
        <v>27</v>
      </c>
      <c r="M4926" t="s">
        <v>28</v>
      </c>
      <c r="N4926" s="5">
        <v>14.4</v>
      </c>
      <c r="O4926" s="7">
        <v>4</v>
      </c>
      <c r="P4926" s="5">
        <v>10</v>
      </c>
      <c r="Q4926" s="5">
        <v>4.4000000000000004</v>
      </c>
      <c r="R4926" s="22">
        <f>Tabla1[[#This Row],[Fecha de Envío]]-Tabla1[[#This Row],[Fecha de Orden]]</f>
        <v>13</v>
      </c>
      <c r="S4926" s="24">
        <f>YEAR(Tabla1[[#This Row],[Fecha de Orden]])</f>
        <v>2023</v>
      </c>
      <c r="T4926" t="str">
        <f>VLOOKUP(Tabla1[[#This Row],[Nombre del Producto]],Tabla2[[Nombre Producto]:[Costo Unitario]],2,FALSE)</f>
        <v>Lot's O' Nuts</v>
      </c>
      <c r="U4926" t="str">
        <f>VLOOKUP(Tabla1[[#This Row],[Fábrica]],Tabla3[],4,FALSE)</f>
        <v>Arizona</v>
      </c>
    </row>
    <row r="4927" spans="1:21" x14ac:dyDescent="0.25">
      <c r="A4927" t="s">
        <v>6203</v>
      </c>
      <c r="B4927" s="3">
        <v>45198</v>
      </c>
      <c r="C4927" s="3">
        <v>45212</v>
      </c>
      <c r="D4927" t="s">
        <v>18</v>
      </c>
      <c r="E4927">
        <v>125794</v>
      </c>
      <c r="F4927" t="s">
        <v>19</v>
      </c>
      <c r="G4927" t="s">
        <v>53</v>
      </c>
      <c r="H4927" t="s">
        <v>21</v>
      </c>
      <c r="I4927">
        <v>90008</v>
      </c>
      <c r="J4927" t="s">
        <v>22</v>
      </c>
      <c r="K4927" t="s">
        <v>23</v>
      </c>
      <c r="L4927" t="s">
        <v>36</v>
      </c>
      <c r="M4927" t="s">
        <v>37</v>
      </c>
      <c r="N4927" s="5">
        <v>3.25</v>
      </c>
      <c r="O4927" s="7">
        <v>1</v>
      </c>
      <c r="P4927" s="5">
        <v>2.11</v>
      </c>
      <c r="Q4927" s="5">
        <v>1.1399999999999999</v>
      </c>
      <c r="R4927" s="22">
        <f>Tabla1[[#This Row],[Fecha de Envío]]-Tabla1[[#This Row],[Fecha de Orden]]</f>
        <v>14</v>
      </c>
      <c r="S4927" s="24">
        <f>YEAR(Tabla1[[#This Row],[Fecha de Orden]])</f>
        <v>2023</v>
      </c>
      <c r="T4927" t="str">
        <f>VLOOKUP(Tabla1[[#This Row],[Nombre del Producto]],Tabla2[[Nombre Producto]:[Costo Unitario]],2,FALSE)</f>
        <v>Wicked Choccy's</v>
      </c>
      <c r="U4927" t="str">
        <f>VLOOKUP(Tabla1[[#This Row],[Fábrica]],Tabla3[],4,FALSE)</f>
        <v>Georgia</v>
      </c>
    </row>
    <row r="4928" spans="1:21" x14ac:dyDescent="0.25">
      <c r="A4928" t="s">
        <v>7166</v>
      </c>
      <c r="B4928" s="3">
        <v>45198</v>
      </c>
      <c r="C4928" s="3">
        <v>45210</v>
      </c>
      <c r="D4928" t="s">
        <v>71</v>
      </c>
      <c r="E4928">
        <v>101497</v>
      </c>
      <c r="F4928" t="s">
        <v>19</v>
      </c>
      <c r="G4928" t="s">
        <v>53</v>
      </c>
      <c r="H4928" t="s">
        <v>21</v>
      </c>
      <c r="I4928">
        <v>90008</v>
      </c>
      <c r="J4928" t="s">
        <v>22</v>
      </c>
      <c r="K4928" t="s">
        <v>23</v>
      </c>
      <c r="L4928" t="s">
        <v>45</v>
      </c>
      <c r="M4928" t="s">
        <v>46</v>
      </c>
      <c r="N4928" s="5">
        <v>3.49</v>
      </c>
      <c r="O4928" s="7">
        <v>1</v>
      </c>
      <c r="P4928" s="5">
        <v>2.4900000000000002</v>
      </c>
      <c r="Q4928" s="5">
        <v>1</v>
      </c>
      <c r="R4928" s="22">
        <f>Tabla1[[#This Row],[Fecha de Envío]]-Tabla1[[#This Row],[Fecha de Orden]]</f>
        <v>12</v>
      </c>
      <c r="S4928" s="24">
        <f>YEAR(Tabla1[[#This Row],[Fecha de Orden]])</f>
        <v>2023</v>
      </c>
      <c r="T4928" t="str">
        <f>VLOOKUP(Tabla1[[#This Row],[Nombre del Producto]],Tabla2[[Nombre Producto]:[Costo Unitario]],2,FALSE)</f>
        <v>Lot's O' Nuts</v>
      </c>
      <c r="U4928" t="str">
        <f>VLOOKUP(Tabla1[[#This Row],[Fábrica]],Tabla3[],4,FALSE)</f>
        <v>Arizona</v>
      </c>
    </row>
    <row r="4929" spans="1:21" x14ac:dyDescent="0.25">
      <c r="A4929" t="s">
        <v>3769</v>
      </c>
      <c r="B4929" s="3">
        <v>45199</v>
      </c>
      <c r="C4929" s="3">
        <v>45213</v>
      </c>
      <c r="D4929" t="s">
        <v>18</v>
      </c>
      <c r="E4929">
        <v>106243</v>
      </c>
      <c r="F4929" t="s">
        <v>19</v>
      </c>
      <c r="G4929" t="s">
        <v>30</v>
      </c>
      <c r="H4929" t="s">
        <v>31</v>
      </c>
      <c r="I4929">
        <v>10011</v>
      </c>
      <c r="J4929" t="s">
        <v>22</v>
      </c>
      <c r="K4929" t="s">
        <v>32</v>
      </c>
      <c r="L4929" t="s">
        <v>36</v>
      </c>
      <c r="M4929" t="s">
        <v>37</v>
      </c>
      <c r="N4929" s="5">
        <v>16.25</v>
      </c>
      <c r="O4929" s="7">
        <v>5</v>
      </c>
      <c r="P4929" s="5">
        <v>10.55</v>
      </c>
      <c r="Q4929" s="5">
        <v>5.7</v>
      </c>
      <c r="R4929" s="22">
        <f>Tabla1[[#This Row],[Fecha de Envío]]-Tabla1[[#This Row],[Fecha de Orden]]</f>
        <v>14</v>
      </c>
      <c r="S4929" s="24">
        <f>YEAR(Tabla1[[#This Row],[Fecha de Orden]])</f>
        <v>2023</v>
      </c>
      <c r="T4929" t="str">
        <f>VLOOKUP(Tabla1[[#This Row],[Nombre del Producto]],Tabla2[[Nombre Producto]:[Costo Unitario]],2,FALSE)</f>
        <v>Wicked Choccy's</v>
      </c>
      <c r="U4929" t="str">
        <f>VLOOKUP(Tabla1[[#This Row],[Fábrica]],Tabla3[],4,FALSE)</f>
        <v>Georgia</v>
      </c>
    </row>
    <row r="4930" spans="1:21" x14ac:dyDescent="0.25">
      <c r="A4930" t="s">
        <v>8156</v>
      </c>
      <c r="B4930" s="3">
        <v>45199</v>
      </c>
      <c r="C4930" s="3">
        <v>45212</v>
      </c>
      <c r="D4930" t="s">
        <v>39</v>
      </c>
      <c r="E4930">
        <v>108644</v>
      </c>
      <c r="F4930" t="s">
        <v>19</v>
      </c>
      <c r="G4930" t="s">
        <v>726</v>
      </c>
      <c r="H4930" t="s">
        <v>173</v>
      </c>
      <c r="I4930">
        <v>62301</v>
      </c>
      <c r="J4930" t="s">
        <v>22</v>
      </c>
      <c r="K4930" t="s">
        <v>43</v>
      </c>
      <c r="L4930" t="s">
        <v>36</v>
      </c>
      <c r="M4930" t="s">
        <v>37</v>
      </c>
      <c r="N4930" s="5">
        <v>6.5</v>
      </c>
      <c r="O4930" s="7">
        <v>2</v>
      </c>
      <c r="P4930" s="5">
        <v>4.22</v>
      </c>
      <c r="Q4930" s="5">
        <v>2.2799999999999998</v>
      </c>
      <c r="R4930" s="22">
        <f>Tabla1[[#This Row],[Fecha de Envío]]-Tabla1[[#This Row],[Fecha de Orden]]</f>
        <v>13</v>
      </c>
      <c r="S4930" s="24">
        <f>YEAR(Tabla1[[#This Row],[Fecha de Orden]])</f>
        <v>2023</v>
      </c>
      <c r="T4930" t="str">
        <f>VLOOKUP(Tabla1[[#This Row],[Nombre del Producto]],Tabla2[[Nombre Producto]:[Costo Unitario]],2,FALSE)</f>
        <v>Wicked Choccy's</v>
      </c>
      <c r="U4930" t="str">
        <f>VLOOKUP(Tabla1[[#This Row],[Fábrica]],Tabla3[],4,FALSE)</f>
        <v>Georgia</v>
      </c>
    </row>
    <row r="4931" spans="1:21" x14ac:dyDescent="0.25">
      <c r="A4931" t="s">
        <v>1013</v>
      </c>
      <c r="B4931" s="3">
        <v>45200</v>
      </c>
      <c r="C4931" s="3">
        <v>45211</v>
      </c>
      <c r="D4931" t="s">
        <v>39</v>
      </c>
      <c r="E4931">
        <v>157686</v>
      </c>
      <c r="F4931" t="s">
        <v>19</v>
      </c>
      <c r="G4931" t="s">
        <v>20</v>
      </c>
      <c r="H4931" t="s">
        <v>21</v>
      </c>
      <c r="I4931">
        <v>94122</v>
      </c>
      <c r="J4931" t="s">
        <v>22</v>
      </c>
      <c r="K4931" t="s">
        <v>23</v>
      </c>
      <c r="L4931" t="s">
        <v>24</v>
      </c>
      <c r="M4931" t="s">
        <v>25</v>
      </c>
      <c r="N4931" s="5">
        <v>15</v>
      </c>
      <c r="O4931" s="7">
        <v>4</v>
      </c>
      <c r="P4931" s="5">
        <v>9.8000000000000007</v>
      </c>
      <c r="Q4931" s="5">
        <v>5.2</v>
      </c>
      <c r="R4931" s="22">
        <f>Tabla1[[#This Row],[Fecha de Envío]]-Tabla1[[#This Row],[Fecha de Orden]]</f>
        <v>11</v>
      </c>
      <c r="S4931" s="24">
        <f>YEAR(Tabla1[[#This Row],[Fecha de Orden]])</f>
        <v>2023</v>
      </c>
      <c r="T4931" t="str">
        <f>VLOOKUP(Tabla1[[#This Row],[Nombre del Producto]],Tabla2[[Nombre Producto]:[Costo Unitario]],2,FALSE)</f>
        <v>Wicked Choccy's</v>
      </c>
      <c r="U4931" t="str">
        <f>VLOOKUP(Tabla1[[#This Row],[Fábrica]],Tabla3[],4,FALSE)</f>
        <v>Georgia</v>
      </c>
    </row>
    <row r="4932" spans="1:21" x14ac:dyDescent="0.25">
      <c r="A4932" t="s">
        <v>1699</v>
      </c>
      <c r="B4932" s="3">
        <v>45200</v>
      </c>
      <c r="C4932" s="3">
        <v>45211</v>
      </c>
      <c r="D4932" t="s">
        <v>39</v>
      </c>
      <c r="E4932">
        <v>155992</v>
      </c>
      <c r="F4932" t="s">
        <v>19</v>
      </c>
      <c r="G4932" t="s">
        <v>1700</v>
      </c>
      <c r="H4932" t="s">
        <v>147</v>
      </c>
      <c r="I4932">
        <v>46350</v>
      </c>
      <c r="J4932" t="s">
        <v>22</v>
      </c>
      <c r="K4932" t="s">
        <v>43</v>
      </c>
      <c r="L4932" t="s">
        <v>36</v>
      </c>
      <c r="M4932" t="s">
        <v>37</v>
      </c>
      <c r="N4932" s="5">
        <v>16.25</v>
      </c>
      <c r="O4932" s="7">
        <v>5</v>
      </c>
      <c r="P4932" s="5">
        <v>10.55</v>
      </c>
      <c r="Q4932" s="5">
        <v>5.7</v>
      </c>
      <c r="R4932" s="22">
        <f>Tabla1[[#This Row],[Fecha de Envío]]-Tabla1[[#This Row],[Fecha de Orden]]</f>
        <v>11</v>
      </c>
      <c r="S4932" s="24">
        <f>YEAR(Tabla1[[#This Row],[Fecha de Orden]])</f>
        <v>2023</v>
      </c>
      <c r="T4932" t="str">
        <f>VLOOKUP(Tabla1[[#This Row],[Nombre del Producto]],Tabla2[[Nombre Producto]:[Costo Unitario]],2,FALSE)</f>
        <v>Wicked Choccy's</v>
      </c>
      <c r="U4932" t="str">
        <f>VLOOKUP(Tabla1[[#This Row],[Fábrica]],Tabla3[],4,FALSE)</f>
        <v>Georgia</v>
      </c>
    </row>
    <row r="4933" spans="1:21" x14ac:dyDescent="0.25">
      <c r="A4933" t="s">
        <v>1701</v>
      </c>
      <c r="B4933" s="3">
        <v>45200</v>
      </c>
      <c r="C4933" s="3">
        <v>45211</v>
      </c>
      <c r="D4933" t="s">
        <v>39</v>
      </c>
      <c r="E4933">
        <v>155992</v>
      </c>
      <c r="F4933" t="s">
        <v>19</v>
      </c>
      <c r="G4933" t="s">
        <v>1700</v>
      </c>
      <c r="H4933" t="s">
        <v>147</v>
      </c>
      <c r="I4933">
        <v>46350</v>
      </c>
      <c r="J4933" t="s">
        <v>22</v>
      </c>
      <c r="K4933" t="s">
        <v>43</v>
      </c>
      <c r="L4933" t="s">
        <v>33</v>
      </c>
      <c r="M4933" t="s">
        <v>34</v>
      </c>
      <c r="N4933" s="5">
        <v>7.2</v>
      </c>
      <c r="O4933" s="7">
        <v>2</v>
      </c>
      <c r="P4933" s="5">
        <v>4.8</v>
      </c>
      <c r="Q4933" s="5">
        <v>2.4</v>
      </c>
      <c r="R4933" s="22">
        <f>Tabla1[[#This Row],[Fecha de Envío]]-Tabla1[[#This Row],[Fecha de Orden]]</f>
        <v>11</v>
      </c>
      <c r="S4933" s="24">
        <f>YEAR(Tabla1[[#This Row],[Fecha de Orden]])</f>
        <v>2023</v>
      </c>
      <c r="T4933" t="str">
        <f>VLOOKUP(Tabla1[[#This Row],[Nombre del Producto]],Tabla2[[Nombre Producto]:[Costo Unitario]],2,FALSE)</f>
        <v>Lot's O' Nuts</v>
      </c>
      <c r="U4933" t="str">
        <f>VLOOKUP(Tabla1[[#This Row],[Fábrica]],Tabla3[],4,FALSE)</f>
        <v>Arizona</v>
      </c>
    </row>
    <row r="4934" spans="1:21" x14ac:dyDescent="0.25">
      <c r="A4934" t="s">
        <v>3770</v>
      </c>
      <c r="B4934" s="3">
        <v>45200</v>
      </c>
      <c r="C4934" s="3">
        <v>45214</v>
      </c>
      <c r="D4934" t="s">
        <v>18</v>
      </c>
      <c r="E4934">
        <v>139157</v>
      </c>
      <c r="F4934" t="s">
        <v>19</v>
      </c>
      <c r="G4934" t="s">
        <v>30</v>
      </c>
      <c r="H4934" t="s">
        <v>31</v>
      </c>
      <c r="I4934">
        <v>10024</v>
      </c>
      <c r="J4934" t="s">
        <v>22</v>
      </c>
      <c r="K4934" t="s">
        <v>32</v>
      </c>
      <c r="L4934" t="s">
        <v>45</v>
      </c>
      <c r="M4934" t="s">
        <v>46</v>
      </c>
      <c r="N4934" s="5">
        <v>3.49</v>
      </c>
      <c r="O4934" s="7">
        <v>1</v>
      </c>
      <c r="P4934" s="5">
        <v>2.4900000000000002</v>
      </c>
      <c r="Q4934" s="5">
        <v>1</v>
      </c>
      <c r="R4934" s="22">
        <f>Tabla1[[#This Row],[Fecha de Envío]]-Tabla1[[#This Row],[Fecha de Orden]]</f>
        <v>14</v>
      </c>
      <c r="S4934" s="24">
        <f>YEAR(Tabla1[[#This Row],[Fecha de Orden]])</f>
        <v>2023</v>
      </c>
      <c r="T4934" t="str">
        <f>VLOOKUP(Tabla1[[#This Row],[Nombre del Producto]],Tabla2[[Nombre Producto]:[Costo Unitario]],2,FALSE)</f>
        <v>Lot's O' Nuts</v>
      </c>
      <c r="U4934" t="str">
        <f>VLOOKUP(Tabla1[[#This Row],[Fábrica]],Tabla3[],4,FALSE)</f>
        <v>Arizona</v>
      </c>
    </row>
    <row r="4935" spans="1:21" x14ac:dyDescent="0.25">
      <c r="A4935" t="s">
        <v>3943</v>
      </c>
      <c r="B4935" s="3">
        <v>45200</v>
      </c>
      <c r="C4935" s="3">
        <v>45210</v>
      </c>
      <c r="D4935" t="s">
        <v>82</v>
      </c>
      <c r="E4935">
        <v>111794</v>
      </c>
      <c r="F4935" t="s">
        <v>19</v>
      </c>
      <c r="G4935" t="s">
        <v>2991</v>
      </c>
      <c r="H4935" t="s">
        <v>42</v>
      </c>
      <c r="I4935">
        <v>79109</v>
      </c>
      <c r="J4935" t="s">
        <v>22</v>
      </c>
      <c r="K4935" t="s">
        <v>43</v>
      </c>
      <c r="L4935" t="s">
        <v>33</v>
      </c>
      <c r="M4935" t="s">
        <v>34</v>
      </c>
      <c r="N4935" s="5">
        <v>3.6</v>
      </c>
      <c r="O4935" s="7">
        <v>1</v>
      </c>
      <c r="P4935" s="5">
        <v>2.4</v>
      </c>
      <c r="Q4935" s="5">
        <v>1.2</v>
      </c>
      <c r="R4935" s="22">
        <f>Tabla1[[#This Row],[Fecha de Envío]]-Tabla1[[#This Row],[Fecha de Orden]]</f>
        <v>10</v>
      </c>
      <c r="S4935" s="24">
        <f>YEAR(Tabla1[[#This Row],[Fecha de Orden]])</f>
        <v>2023</v>
      </c>
      <c r="T4935" t="str">
        <f>VLOOKUP(Tabla1[[#This Row],[Nombre del Producto]],Tabla2[[Nombre Producto]:[Costo Unitario]],2,FALSE)</f>
        <v>Lot's O' Nuts</v>
      </c>
      <c r="U4935" t="str">
        <f>VLOOKUP(Tabla1[[#This Row],[Fábrica]],Tabla3[],4,FALSE)</f>
        <v>Arizona</v>
      </c>
    </row>
    <row r="4936" spans="1:21" x14ac:dyDescent="0.25">
      <c r="A4936" t="s">
        <v>4520</v>
      </c>
      <c r="B4936" s="3">
        <v>45200</v>
      </c>
      <c r="C4936" s="3">
        <v>45215</v>
      </c>
      <c r="D4936" t="s">
        <v>71</v>
      </c>
      <c r="E4936">
        <v>116918</v>
      </c>
      <c r="F4936" t="s">
        <v>19</v>
      </c>
      <c r="G4936" t="s">
        <v>1207</v>
      </c>
      <c r="H4936" t="s">
        <v>255</v>
      </c>
      <c r="I4936">
        <v>33012</v>
      </c>
      <c r="J4936" t="s">
        <v>22</v>
      </c>
      <c r="K4936" t="s">
        <v>66</v>
      </c>
      <c r="L4936" t="s">
        <v>36</v>
      </c>
      <c r="M4936" t="s">
        <v>37</v>
      </c>
      <c r="N4936" s="5">
        <v>26</v>
      </c>
      <c r="O4936" s="7">
        <v>8</v>
      </c>
      <c r="P4936" s="5">
        <v>16.88</v>
      </c>
      <c r="Q4936" s="5">
        <v>9.1199999999999992</v>
      </c>
      <c r="R4936" s="22">
        <f>Tabla1[[#This Row],[Fecha de Envío]]-Tabla1[[#This Row],[Fecha de Orden]]</f>
        <v>15</v>
      </c>
      <c r="S4936" s="24">
        <f>YEAR(Tabla1[[#This Row],[Fecha de Orden]])</f>
        <v>2023</v>
      </c>
      <c r="T4936" t="str">
        <f>VLOOKUP(Tabla1[[#This Row],[Nombre del Producto]],Tabla2[[Nombre Producto]:[Costo Unitario]],2,FALSE)</f>
        <v>Wicked Choccy's</v>
      </c>
      <c r="U4936" t="str">
        <f>VLOOKUP(Tabla1[[#This Row],[Fábrica]],Tabla3[],4,FALSE)</f>
        <v>Georgia</v>
      </c>
    </row>
    <row r="4937" spans="1:21" x14ac:dyDescent="0.25">
      <c r="A4937" t="s">
        <v>4521</v>
      </c>
      <c r="B4937" s="3">
        <v>45200</v>
      </c>
      <c r="C4937" s="3">
        <v>45215</v>
      </c>
      <c r="D4937" t="s">
        <v>71</v>
      </c>
      <c r="E4937">
        <v>116918</v>
      </c>
      <c r="F4937" t="s">
        <v>19</v>
      </c>
      <c r="G4937" t="s">
        <v>1207</v>
      </c>
      <c r="H4937" t="s">
        <v>255</v>
      </c>
      <c r="I4937">
        <v>33012</v>
      </c>
      <c r="J4937" t="s">
        <v>22</v>
      </c>
      <c r="K4937" t="s">
        <v>66</v>
      </c>
      <c r="L4937" t="s">
        <v>27</v>
      </c>
      <c r="M4937" t="s">
        <v>28</v>
      </c>
      <c r="N4937" s="5">
        <v>14.4</v>
      </c>
      <c r="O4937" s="7">
        <v>4</v>
      </c>
      <c r="P4937" s="5">
        <v>10</v>
      </c>
      <c r="Q4937" s="5">
        <v>4.4000000000000004</v>
      </c>
      <c r="R4937" s="22">
        <f>Tabla1[[#This Row],[Fecha de Envío]]-Tabla1[[#This Row],[Fecha de Orden]]</f>
        <v>15</v>
      </c>
      <c r="S4937" s="24">
        <f>YEAR(Tabla1[[#This Row],[Fecha de Orden]])</f>
        <v>2023</v>
      </c>
      <c r="T4937" t="str">
        <f>VLOOKUP(Tabla1[[#This Row],[Nombre del Producto]],Tabla2[[Nombre Producto]:[Costo Unitario]],2,FALSE)</f>
        <v>Lot's O' Nuts</v>
      </c>
      <c r="U4937" t="str">
        <f>VLOOKUP(Tabla1[[#This Row],[Fábrica]],Tabla3[],4,FALSE)</f>
        <v>Arizona</v>
      </c>
    </row>
    <row r="4938" spans="1:21" x14ac:dyDescent="0.25">
      <c r="A4938" t="s">
        <v>5623</v>
      </c>
      <c r="B4938" s="3">
        <v>45201</v>
      </c>
      <c r="C4938" s="3">
        <v>45212</v>
      </c>
      <c r="D4938" t="s">
        <v>39</v>
      </c>
      <c r="E4938">
        <v>118969</v>
      </c>
      <c r="F4938" t="s">
        <v>19</v>
      </c>
      <c r="G4938" t="s">
        <v>165</v>
      </c>
      <c r="H4938" t="s">
        <v>69</v>
      </c>
      <c r="I4938">
        <v>85023</v>
      </c>
      <c r="J4938" t="s">
        <v>22</v>
      </c>
      <c r="K4938" t="s">
        <v>23</v>
      </c>
      <c r="L4938" t="s">
        <v>24</v>
      </c>
      <c r="M4938" t="s">
        <v>25</v>
      </c>
      <c r="N4938" s="5">
        <v>22.5</v>
      </c>
      <c r="O4938" s="7">
        <v>6</v>
      </c>
      <c r="P4938" s="5">
        <v>14.7</v>
      </c>
      <c r="Q4938" s="5">
        <v>7.8</v>
      </c>
      <c r="R4938" s="22">
        <f>Tabla1[[#This Row],[Fecha de Envío]]-Tabla1[[#This Row],[Fecha de Orden]]</f>
        <v>11</v>
      </c>
      <c r="S4938" s="24">
        <f>YEAR(Tabla1[[#This Row],[Fecha de Orden]])</f>
        <v>2023</v>
      </c>
      <c r="T4938" t="str">
        <f>VLOOKUP(Tabla1[[#This Row],[Nombre del Producto]],Tabla2[[Nombre Producto]:[Costo Unitario]],2,FALSE)</f>
        <v>Wicked Choccy's</v>
      </c>
      <c r="U4938" t="str">
        <f>VLOOKUP(Tabla1[[#This Row],[Fábrica]],Tabla3[],4,FALSE)</f>
        <v>Georgia</v>
      </c>
    </row>
    <row r="4939" spans="1:21" x14ac:dyDescent="0.25">
      <c r="A4939" t="s">
        <v>8676</v>
      </c>
      <c r="B4939" s="3">
        <v>45201</v>
      </c>
      <c r="C4939" s="3">
        <v>45218</v>
      </c>
      <c r="D4939" t="s">
        <v>18</v>
      </c>
      <c r="E4939">
        <v>118689</v>
      </c>
      <c r="F4939" t="s">
        <v>19</v>
      </c>
      <c r="G4939" t="s">
        <v>263</v>
      </c>
      <c r="H4939" t="s">
        <v>147</v>
      </c>
      <c r="I4939">
        <v>47905</v>
      </c>
      <c r="J4939" t="s">
        <v>22</v>
      </c>
      <c r="K4939" t="s">
        <v>43</v>
      </c>
      <c r="L4939" t="s">
        <v>27</v>
      </c>
      <c r="M4939" t="s">
        <v>28</v>
      </c>
      <c r="N4939" s="5">
        <v>7.2</v>
      </c>
      <c r="O4939" s="7">
        <v>2</v>
      </c>
      <c r="P4939" s="5">
        <v>5</v>
      </c>
      <c r="Q4939" s="5">
        <v>2.2000000000000002</v>
      </c>
      <c r="R4939" s="22">
        <f>Tabla1[[#This Row],[Fecha de Envío]]-Tabla1[[#This Row],[Fecha de Orden]]</f>
        <v>17</v>
      </c>
      <c r="S4939" s="24">
        <f>YEAR(Tabla1[[#This Row],[Fecha de Orden]])</f>
        <v>2023</v>
      </c>
      <c r="T4939" t="str">
        <f>VLOOKUP(Tabla1[[#This Row],[Nombre del Producto]],Tabla2[[Nombre Producto]:[Costo Unitario]],2,FALSE)</f>
        <v>Lot's O' Nuts</v>
      </c>
      <c r="U4939" t="str">
        <f>VLOOKUP(Tabla1[[#This Row],[Fábrica]],Tabla3[],4,FALSE)</f>
        <v>Arizona</v>
      </c>
    </row>
    <row r="4940" spans="1:21" x14ac:dyDescent="0.25">
      <c r="A4940" t="s">
        <v>8677</v>
      </c>
      <c r="B4940" s="3">
        <v>45201</v>
      </c>
      <c r="C4940" s="3">
        <v>45218</v>
      </c>
      <c r="D4940" t="s">
        <v>18</v>
      </c>
      <c r="E4940">
        <v>118689</v>
      </c>
      <c r="F4940" t="s">
        <v>19</v>
      </c>
      <c r="G4940" t="s">
        <v>263</v>
      </c>
      <c r="H4940" t="s">
        <v>147</v>
      </c>
      <c r="I4940">
        <v>47905</v>
      </c>
      <c r="J4940" t="s">
        <v>22</v>
      </c>
      <c r="K4940" t="s">
        <v>43</v>
      </c>
      <c r="L4940" t="s">
        <v>45</v>
      </c>
      <c r="M4940" t="s">
        <v>46</v>
      </c>
      <c r="N4940" s="5">
        <v>6.98</v>
      </c>
      <c r="O4940" s="7">
        <v>2</v>
      </c>
      <c r="P4940" s="5">
        <v>4.9800000000000004</v>
      </c>
      <c r="Q4940" s="5">
        <v>2</v>
      </c>
      <c r="R4940" s="22">
        <f>Tabla1[[#This Row],[Fecha de Envío]]-Tabla1[[#This Row],[Fecha de Orden]]</f>
        <v>17</v>
      </c>
      <c r="S4940" s="24">
        <f>YEAR(Tabla1[[#This Row],[Fecha de Orden]])</f>
        <v>2023</v>
      </c>
      <c r="T4940" t="str">
        <f>VLOOKUP(Tabla1[[#This Row],[Nombre del Producto]],Tabla2[[Nombre Producto]:[Costo Unitario]],2,FALSE)</f>
        <v>Lot's O' Nuts</v>
      </c>
      <c r="U4940" t="str">
        <f>VLOOKUP(Tabla1[[#This Row],[Fábrica]],Tabla3[],4,FALSE)</f>
        <v>Arizona</v>
      </c>
    </row>
    <row r="4941" spans="1:21" x14ac:dyDescent="0.25">
      <c r="A4941" t="s">
        <v>8678</v>
      </c>
      <c r="B4941" s="3">
        <v>45201</v>
      </c>
      <c r="C4941" s="3">
        <v>45218</v>
      </c>
      <c r="D4941" t="s">
        <v>18</v>
      </c>
      <c r="E4941">
        <v>118689</v>
      </c>
      <c r="F4941" t="s">
        <v>19</v>
      </c>
      <c r="G4941" t="s">
        <v>263</v>
      </c>
      <c r="H4941" t="s">
        <v>147</v>
      </c>
      <c r="I4941">
        <v>47905</v>
      </c>
      <c r="J4941" t="s">
        <v>22</v>
      </c>
      <c r="K4941" t="s">
        <v>43</v>
      </c>
      <c r="L4941" t="s">
        <v>36</v>
      </c>
      <c r="M4941" t="s">
        <v>37</v>
      </c>
      <c r="N4941" s="5">
        <v>6.5</v>
      </c>
      <c r="O4941" s="7">
        <v>2</v>
      </c>
      <c r="P4941" s="5">
        <v>4.22</v>
      </c>
      <c r="Q4941" s="5">
        <v>2.2799999999999998</v>
      </c>
      <c r="R4941" s="22">
        <f>Tabla1[[#This Row],[Fecha de Envío]]-Tabla1[[#This Row],[Fecha de Orden]]</f>
        <v>17</v>
      </c>
      <c r="S4941" s="24">
        <f>YEAR(Tabla1[[#This Row],[Fecha de Orden]])</f>
        <v>2023</v>
      </c>
      <c r="T4941" t="str">
        <f>VLOOKUP(Tabla1[[#This Row],[Nombre del Producto]],Tabla2[[Nombre Producto]:[Costo Unitario]],2,FALSE)</f>
        <v>Wicked Choccy's</v>
      </c>
      <c r="U4941" t="str">
        <f>VLOOKUP(Tabla1[[#This Row],[Fábrica]],Tabla3[],4,FALSE)</f>
        <v>Georgia</v>
      </c>
    </row>
    <row r="4942" spans="1:21" x14ac:dyDescent="0.25">
      <c r="A4942" t="s">
        <v>8970</v>
      </c>
      <c r="B4942" s="3">
        <v>45201</v>
      </c>
      <c r="C4942" s="3">
        <v>45215</v>
      </c>
      <c r="D4942" t="s">
        <v>18</v>
      </c>
      <c r="E4942">
        <v>134376</v>
      </c>
      <c r="F4942" t="s">
        <v>19</v>
      </c>
      <c r="G4942" t="s">
        <v>30</v>
      </c>
      <c r="H4942" t="s">
        <v>31</v>
      </c>
      <c r="I4942">
        <v>10024</v>
      </c>
      <c r="J4942" t="s">
        <v>22</v>
      </c>
      <c r="K4942" t="s">
        <v>32</v>
      </c>
      <c r="L4942" t="s">
        <v>33</v>
      </c>
      <c r="M4942" t="s">
        <v>34</v>
      </c>
      <c r="N4942" s="5">
        <v>10.8</v>
      </c>
      <c r="O4942" s="7">
        <v>3</v>
      </c>
      <c r="P4942" s="5">
        <v>7.2</v>
      </c>
      <c r="Q4942" s="5">
        <v>3.6</v>
      </c>
      <c r="R4942" s="22">
        <f>Tabla1[[#This Row],[Fecha de Envío]]-Tabla1[[#This Row],[Fecha de Orden]]</f>
        <v>14</v>
      </c>
      <c r="S4942" s="24">
        <f>YEAR(Tabla1[[#This Row],[Fecha de Orden]])</f>
        <v>2023</v>
      </c>
      <c r="T4942" t="str">
        <f>VLOOKUP(Tabla1[[#This Row],[Nombre del Producto]],Tabla2[[Nombre Producto]:[Costo Unitario]],2,FALSE)</f>
        <v>Lot's O' Nuts</v>
      </c>
      <c r="U4942" t="str">
        <f>VLOOKUP(Tabla1[[#This Row],[Fábrica]],Tabla3[],4,FALSE)</f>
        <v>Arizona</v>
      </c>
    </row>
    <row r="4943" spans="1:21" x14ac:dyDescent="0.25">
      <c r="A4943" t="s">
        <v>2359</v>
      </c>
      <c r="B4943" s="3">
        <v>45202</v>
      </c>
      <c r="C4943" s="3">
        <v>45216</v>
      </c>
      <c r="D4943" t="s">
        <v>18</v>
      </c>
      <c r="E4943">
        <v>101672</v>
      </c>
      <c r="F4943" t="s">
        <v>19</v>
      </c>
      <c r="G4943" t="s">
        <v>2360</v>
      </c>
      <c r="H4943" t="s">
        <v>21</v>
      </c>
      <c r="I4943">
        <v>92630</v>
      </c>
      <c r="J4943" t="s">
        <v>22</v>
      </c>
      <c r="K4943" t="s">
        <v>23</v>
      </c>
      <c r="L4943" t="s">
        <v>27</v>
      </c>
      <c r="M4943" t="s">
        <v>28</v>
      </c>
      <c r="N4943" s="5">
        <v>14.4</v>
      </c>
      <c r="O4943" s="7">
        <v>4</v>
      </c>
      <c r="P4943" s="5">
        <v>10</v>
      </c>
      <c r="Q4943" s="5">
        <v>4.4000000000000004</v>
      </c>
      <c r="R4943" s="22">
        <f>Tabla1[[#This Row],[Fecha de Envío]]-Tabla1[[#This Row],[Fecha de Orden]]</f>
        <v>14</v>
      </c>
      <c r="S4943" s="24">
        <f>YEAR(Tabla1[[#This Row],[Fecha de Orden]])</f>
        <v>2023</v>
      </c>
      <c r="T4943" t="str">
        <f>VLOOKUP(Tabla1[[#This Row],[Nombre del Producto]],Tabla2[[Nombre Producto]:[Costo Unitario]],2,FALSE)</f>
        <v>Lot's O' Nuts</v>
      </c>
      <c r="U4943" t="str">
        <f>VLOOKUP(Tabla1[[#This Row],[Fábrica]],Tabla3[],4,FALSE)</f>
        <v>Arizona</v>
      </c>
    </row>
    <row r="4944" spans="1:21" x14ac:dyDescent="0.25">
      <c r="A4944" t="s">
        <v>2361</v>
      </c>
      <c r="B4944" s="3">
        <v>45202</v>
      </c>
      <c r="C4944" s="3">
        <v>45216</v>
      </c>
      <c r="D4944" t="s">
        <v>18</v>
      </c>
      <c r="E4944">
        <v>101672</v>
      </c>
      <c r="F4944" t="s">
        <v>19</v>
      </c>
      <c r="G4944" t="s">
        <v>2360</v>
      </c>
      <c r="H4944" t="s">
        <v>21</v>
      </c>
      <c r="I4944">
        <v>92630</v>
      </c>
      <c r="J4944" t="s">
        <v>22</v>
      </c>
      <c r="K4944" t="s">
        <v>23</v>
      </c>
      <c r="L4944" t="s">
        <v>45</v>
      </c>
      <c r="M4944" t="s">
        <v>46</v>
      </c>
      <c r="N4944" s="5">
        <v>6.98</v>
      </c>
      <c r="O4944" s="7">
        <v>2</v>
      </c>
      <c r="P4944" s="5">
        <v>4.9800000000000004</v>
      </c>
      <c r="Q4944" s="5">
        <v>2</v>
      </c>
      <c r="R4944" s="22">
        <f>Tabla1[[#This Row],[Fecha de Envío]]-Tabla1[[#This Row],[Fecha de Orden]]</f>
        <v>14</v>
      </c>
      <c r="S4944" s="24">
        <f>YEAR(Tabla1[[#This Row],[Fecha de Orden]])</f>
        <v>2023</v>
      </c>
      <c r="T4944" t="str">
        <f>VLOOKUP(Tabla1[[#This Row],[Nombre del Producto]],Tabla2[[Nombre Producto]:[Costo Unitario]],2,FALSE)</f>
        <v>Lot's O' Nuts</v>
      </c>
      <c r="U4944" t="str">
        <f>VLOOKUP(Tabla1[[#This Row],[Fábrica]],Tabla3[],4,FALSE)</f>
        <v>Arizona</v>
      </c>
    </row>
    <row r="4945" spans="1:21" x14ac:dyDescent="0.25">
      <c r="A4945" t="s">
        <v>2362</v>
      </c>
      <c r="B4945" s="3">
        <v>45202</v>
      </c>
      <c r="C4945" s="3">
        <v>45216</v>
      </c>
      <c r="D4945" t="s">
        <v>18</v>
      </c>
      <c r="E4945">
        <v>101672</v>
      </c>
      <c r="F4945" t="s">
        <v>19</v>
      </c>
      <c r="G4945" t="s">
        <v>2360</v>
      </c>
      <c r="H4945" t="s">
        <v>21</v>
      </c>
      <c r="I4945">
        <v>92630</v>
      </c>
      <c r="J4945" t="s">
        <v>22</v>
      </c>
      <c r="K4945" t="s">
        <v>23</v>
      </c>
      <c r="L4945" t="s">
        <v>24</v>
      </c>
      <c r="M4945" t="s">
        <v>25</v>
      </c>
      <c r="N4945" s="5">
        <v>7.5</v>
      </c>
      <c r="O4945" s="7">
        <v>2</v>
      </c>
      <c r="P4945" s="5">
        <v>4.9000000000000004</v>
      </c>
      <c r="Q4945" s="5">
        <v>2.6</v>
      </c>
      <c r="R4945" s="22">
        <f>Tabla1[[#This Row],[Fecha de Envío]]-Tabla1[[#This Row],[Fecha de Orden]]</f>
        <v>14</v>
      </c>
      <c r="S4945" s="24">
        <f>YEAR(Tabla1[[#This Row],[Fecha de Orden]])</f>
        <v>2023</v>
      </c>
      <c r="T4945" t="str">
        <f>VLOOKUP(Tabla1[[#This Row],[Nombre del Producto]],Tabla2[[Nombre Producto]:[Costo Unitario]],2,FALSE)</f>
        <v>Wicked Choccy's</v>
      </c>
      <c r="U4945" t="str">
        <f>VLOOKUP(Tabla1[[#This Row],[Fábrica]],Tabla3[],4,FALSE)</f>
        <v>Georgia</v>
      </c>
    </row>
    <row r="4946" spans="1:21" x14ac:dyDescent="0.25">
      <c r="A4946" t="s">
        <v>3117</v>
      </c>
      <c r="B4946" s="3">
        <v>45202</v>
      </c>
      <c r="C4946" s="3">
        <v>45217</v>
      </c>
      <c r="D4946" t="s">
        <v>18</v>
      </c>
      <c r="E4946">
        <v>144939</v>
      </c>
      <c r="F4946" t="s">
        <v>19</v>
      </c>
      <c r="G4946" t="s">
        <v>30</v>
      </c>
      <c r="H4946" t="s">
        <v>31</v>
      </c>
      <c r="I4946">
        <v>10035</v>
      </c>
      <c r="J4946" t="s">
        <v>22</v>
      </c>
      <c r="K4946" t="s">
        <v>32</v>
      </c>
      <c r="L4946" t="s">
        <v>27</v>
      </c>
      <c r="M4946" t="s">
        <v>28</v>
      </c>
      <c r="N4946" s="5">
        <v>21.6</v>
      </c>
      <c r="O4946" s="7">
        <v>6</v>
      </c>
      <c r="P4946" s="5">
        <v>15</v>
      </c>
      <c r="Q4946" s="5">
        <v>6.6</v>
      </c>
      <c r="R4946" s="22">
        <f>Tabla1[[#This Row],[Fecha de Envío]]-Tabla1[[#This Row],[Fecha de Orden]]</f>
        <v>15</v>
      </c>
      <c r="S4946" s="24">
        <f>YEAR(Tabla1[[#This Row],[Fecha de Orden]])</f>
        <v>2023</v>
      </c>
      <c r="T4946" t="str">
        <f>VLOOKUP(Tabla1[[#This Row],[Nombre del Producto]],Tabla2[[Nombre Producto]:[Costo Unitario]],2,FALSE)</f>
        <v>Lot's O' Nuts</v>
      </c>
      <c r="U4946" t="str">
        <f>VLOOKUP(Tabla1[[#This Row],[Fábrica]],Tabla3[],4,FALSE)</f>
        <v>Arizona</v>
      </c>
    </row>
    <row r="4947" spans="1:21" x14ac:dyDescent="0.25">
      <c r="A4947" t="s">
        <v>3977</v>
      </c>
      <c r="B4947" s="3">
        <v>45202</v>
      </c>
      <c r="C4947" s="3">
        <v>45215</v>
      </c>
      <c r="D4947" t="s">
        <v>71</v>
      </c>
      <c r="E4947">
        <v>140634</v>
      </c>
      <c r="F4947" t="s">
        <v>19</v>
      </c>
      <c r="G4947" t="s">
        <v>159</v>
      </c>
      <c r="H4947" t="s">
        <v>42</v>
      </c>
      <c r="I4947">
        <v>77095</v>
      </c>
      <c r="J4947" t="s">
        <v>22</v>
      </c>
      <c r="K4947" t="s">
        <v>43</v>
      </c>
      <c r="L4947" t="s">
        <v>27</v>
      </c>
      <c r="M4947" t="s">
        <v>28</v>
      </c>
      <c r="N4947" s="5">
        <v>7.2</v>
      </c>
      <c r="O4947" s="7">
        <v>2</v>
      </c>
      <c r="P4947" s="5">
        <v>5</v>
      </c>
      <c r="Q4947" s="5">
        <v>2.2000000000000002</v>
      </c>
      <c r="R4947" s="22">
        <f>Tabla1[[#This Row],[Fecha de Envío]]-Tabla1[[#This Row],[Fecha de Orden]]</f>
        <v>13</v>
      </c>
      <c r="S4947" s="24">
        <f>YEAR(Tabla1[[#This Row],[Fecha de Orden]])</f>
        <v>2023</v>
      </c>
      <c r="T4947" t="str">
        <f>VLOOKUP(Tabla1[[#This Row],[Nombre del Producto]],Tabla2[[Nombre Producto]:[Costo Unitario]],2,FALSE)</f>
        <v>Lot's O' Nuts</v>
      </c>
      <c r="U4947" t="str">
        <f>VLOOKUP(Tabla1[[#This Row],[Fábrica]],Tabla3[],4,FALSE)</f>
        <v>Arizona</v>
      </c>
    </row>
    <row r="4948" spans="1:21" x14ac:dyDescent="0.25">
      <c r="A4948" t="s">
        <v>8834</v>
      </c>
      <c r="B4948" s="3">
        <v>45202</v>
      </c>
      <c r="C4948" s="3">
        <v>45216</v>
      </c>
      <c r="D4948" t="s">
        <v>18</v>
      </c>
      <c r="E4948">
        <v>103919</v>
      </c>
      <c r="F4948" t="s">
        <v>19</v>
      </c>
      <c r="G4948" t="s">
        <v>624</v>
      </c>
      <c r="H4948" t="s">
        <v>42</v>
      </c>
      <c r="I4948">
        <v>75051</v>
      </c>
      <c r="J4948" t="s">
        <v>22</v>
      </c>
      <c r="K4948" t="s">
        <v>43</v>
      </c>
      <c r="L4948" t="s">
        <v>27</v>
      </c>
      <c r="M4948" t="s">
        <v>28</v>
      </c>
      <c r="N4948" s="5">
        <v>18</v>
      </c>
      <c r="O4948" s="7">
        <v>5</v>
      </c>
      <c r="P4948" s="5">
        <v>12.5</v>
      </c>
      <c r="Q4948" s="5">
        <v>5.5</v>
      </c>
      <c r="R4948" s="22">
        <f>Tabla1[[#This Row],[Fecha de Envío]]-Tabla1[[#This Row],[Fecha de Orden]]</f>
        <v>14</v>
      </c>
      <c r="S4948" s="24">
        <f>YEAR(Tabla1[[#This Row],[Fecha de Orden]])</f>
        <v>2023</v>
      </c>
      <c r="T4948" t="str">
        <f>VLOOKUP(Tabla1[[#This Row],[Nombre del Producto]],Tabla2[[Nombre Producto]:[Costo Unitario]],2,FALSE)</f>
        <v>Lot's O' Nuts</v>
      </c>
      <c r="U4948" t="str">
        <f>VLOOKUP(Tabla1[[#This Row],[Fábrica]],Tabla3[],4,FALSE)</f>
        <v>Arizona</v>
      </c>
    </row>
    <row r="4949" spans="1:21" x14ac:dyDescent="0.25">
      <c r="A4949" t="s">
        <v>550</v>
      </c>
      <c r="B4949" s="3">
        <v>45203</v>
      </c>
      <c r="C4949" s="3">
        <v>45217</v>
      </c>
      <c r="D4949" t="s">
        <v>18</v>
      </c>
      <c r="E4949">
        <v>145709</v>
      </c>
      <c r="F4949" t="s">
        <v>19</v>
      </c>
      <c r="G4949" t="s">
        <v>551</v>
      </c>
      <c r="H4949" t="s">
        <v>255</v>
      </c>
      <c r="I4949">
        <v>33134</v>
      </c>
      <c r="J4949" t="s">
        <v>22</v>
      </c>
      <c r="K4949" t="s">
        <v>66</v>
      </c>
      <c r="L4949" t="s">
        <v>36</v>
      </c>
      <c r="M4949" t="s">
        <v>37</v>
      </c>
      <c r="N4949" s="5">
        <v>9.75</v>
      </c>
      <c r="O4949" s="7">
        <v>3</v>
      </c>
      <c r="P4949" s="5">
        <v>6.33</v>
      </c>
      <c r="Q4949" s="5">
        <v>3.42</v>
      </c>
      <c r="R4949" s="22">
        <f>Tabla1[[#This Row],[Fecha de Envío]]-Tabla1[[#This Row],[Fecha de Orden]]</f>
        <v>14</v>
      </c>
      <c r="S4949" s="24">
        <f>YEAR(Tabla1[[#This Row],[Fecha de Orden]])</f>
        <v>2023</v>
      </c>
      <c r="T4949" t="str">
        <f>VLOOKUP(Tabla1[[#This Row],[Nombre del Producto]],Tabla2[[Nombre Producto]:[Costo Unitario]],2,FALSE)</f>
        <v>Wicked Choccy's</v>
      </c>
      <c r="U4949" t="str">
        <f>VLOOKUP(Tabla1[[#This Row],[Fábrica]],Tabla3[],4,FALSE)</f>
        <v>Georgia</v>
      </c>
    </row>
    <row r="4950" spans="1:21" x14ac:dyDescent="0.25">
      <c r="A4950" t="s">
        <v>552</v>
      </c>
      <c r="B4950" s="3">
        <v>45203</v>
      </c>
      <c r="C4950" s="3">
        <v>45217</v>
      </c>
      <c r="D4950" t="s">
        <v>18</v>
      </c>
      <c r="E4950">
        <v>145709</v>
      </c>
      <c r="F4950" t="s">
        <v>19</v>
      </c>
      <c r="G4950" t="s">
        <v>551</v>
      </c>
      <c r="H4950" t="s">
        <v>255</v>
      </c>
      <c r="I4950">
        <v>33134</v>
      </c>
      <c r="J4950" t="s">
        <v>22</v>
      </c>
      <c r="K4950" t="s">
        <v>66</v>
      </c>
      <c r="L4950" t="s">
        <v>27</v>
      </c>
      <c r="M4950" t="s">
        <v>28</v>
      </c>
      <c r="N4950" s="5">
        <v>10.8</v>
      </c>
      <c r="O4950" s="7">
        <v>3</v>
      </c>
      <c r="P4950" s="5">
        <v>7.5</v>
      </c>
      <c r="Q4950" s="5">
        <v>3.3</v>
      </c>
      <c r="R4950" s="22">
        <f>Tabla1[[#This Row],[Fecha de Envío]]-Tabla1[[#This Row],[Fecha de Orden]]</f>
        <v>14</v>
      </c>
      <c r="S4950" s="24">
        <f>YEAR(Tabla1[[#This Row],[Fecha de Orden]])</f>
        <v>2023</v>
      </c>
      <c r="T4950" t="str">
        <f>VLOOKUP(Tabla1[[#This Row],[Nombre del Producto]],Tabla2[[Nombre Producto]:[Costo Unitario]],2,FALSE)</f>
        <v>Lot's O' Nuts</v>
      </c>
      <c r="U4950" t="str">
        <f>VLOOKUP(Tabla1[[#This Row],[Fábrica]],Tabla3[],4,FALSE)</f>
        <v>Arizona</v>
      </c>
    </row>
    <row r="4951" spans="1:21" x14ac:dyDescent="0.25">
      <c r="A4951" t="s">
        <v>2957</v>
      </c>
      <c r="B4951" s="3">
        <v>45203</v>
      </c>
      <c r="C4951" s="3">
        <v>45217</v>
      </c>
      <c r="D4951" t="s">
        <v>18</v>
      </c>
      <c r="E4951">
        <v>140158</v>
      </c>
      <c r="F4951" t="s">
        <v>19</v>
      </c>
      <c r="G4951" t="s">
        <v>76</v>
      </c>
      <c r="H4951" t="s">
        <v>77</v>
      </c>
      <c r="I4951">
        <v>2908</v>
      </c>
      <c r="J4951" t="s">
        <v>22</v>
      </c>
      <c r="K4951" t="s">
        <v>32</v>
      </c>
      <c r="L4951" t="s">
        <v>27</v>
      </c>
      <c r="M4951" t="s">
        <v>28</v>
      </c>
      <c r="N4951" s="5">
        <v>3.6</v>
      </c>
      <c r="O4951" s="7">
        <v>1</v>
      </c>
      <c r="P4951" s="5">
        <v>2.5</v>
      </c>
      <c r="Q4951" s="5">
        <v>1.1000000000000001</v>
      </c>
      <c r="R4951" s="22">
        <f>Tabla1[[#This Row],[Fecha de Envío]]-Tabla1[[#This Row],[Fecha de Orden]]</f>
        <v>14</v>
      </c>
      <c r="S4951" s="24">
        <f>YEAR(Tabla1[[#This Row],[Fecha de Orden]])</f>
        <v>2023</v>
      </c>
      <c r="T4951" t="str">
        <f>VLOOKUP(Tabla1[[#This Row],[Nombre del Producto]],Tabla2[[Nombre Producto]:[Costo Unitario]],2,FALSE)</f>
        <v>Lot's O' Nuts</v>
      </c>
      <c r="U4951" t="str">
        <f>VLOOKUP(Tabla1[[#This Row],[Fábrica]],Tabla3[],4,FALSE)</f>
        <v>Arizona</v>
      </c>
    </row>
    <row r="4952" spans="1:21" x14ac:dyDescent="0.25">
      <c r="A4952" t="s">
        <v>2958</v>
      </c>
      <c r="B4952" s="3">
        <v>45203</v>
      </c>
      <c r="C4952" s="3">
        <v>45217</v>
      </c>
      <c r="D4952" t="s">
        <v>18</v>
      </c>
      <c r="E4952">
        <v>140158</v>
      </c>
      <c r="F4952" t="s">
        <v>19</v>
      </c>
      <c r="G4952" t="s">
        <v>76</v>
      </c>
      <c r="H4952" t="s">
        <v>77</v>
      </c>
      <c r="I4952">
        <v>2908</v>
      </c>
      <c r="J4952" t="s">
        <v>223</v>
      </c>
      <c r="K4952" t="s">
        <v>32</v>
      </c>
      <c r="L4952" t="s">
        <v>224</v>
      </c>
      <c r="M4952" t="s">
        <v>225</v>
      </c>
      <c r="N4952" s="5">
        <v>4.5</v>
      </c>
      <c r="O4952" s="7">
        <v>3</v>
      </c>
      <c r="P4952" s="5">
        <v>2.1</v>
      </c>
      <c r="Q4952" s="5">
        <v>2.4</v>
      </c>
      <c r="R4952" s="22">
        <f>Tabla1[[#This Row],[Fecha de Envío]]-Tabla1[[#This Row],[Fecha de Orden]]</f>
        <v>14</v>
      </c>
      <c r="S4952" s="24">
        <f>YEAR(Tabla1[[#This Row],[Fecha de Orden]])</f>
        <v>2023</v>
      </c>
      <c r="T4952" t="str">
        <f>VLOOKUP(Tabla1[[#This Row],[Nombre del Producto]],Tabla2[[Nombre Producto]:[Costo Unitario]],2,FALSE)</f>
        <v>Sugar Shack</v>
      </c>
      <c r="U4952" t="str">
        <f>VLOOKUP(Tabla1[[#This Row],[Fábrica]],Tabla3[],4,FALSE)</f>
        <v>Minnesota</v>
      </c>
    </row>
    <row r="4953" spans="1:21" x14ac:dyDescent="0.25">
      <c r="A4953" t="s">
        <v>2959</v>
      </c>
      <c r="B4953" s="3">
        <v>45203</v>
      </c>
      <c r="C4953" s="3">
        <v>45217</v>
      </c>
      <c r="D4953" t="s">
        <v>18</v>
      </c>
      <c r="E4953">
        <v>140158</v>
      </c>
      <c r="F4953" t="s">
        <v>19</v>
      </c>
      <c r="G4953" t="s">
        <v>76</v>
      </c>
      <c r="H4953" t="s">
        <v>77</v>
      </c>
      <c r="I4953">
        <v>2908</v>
      </c>
      <c r="J4953" t="s">
        <v>22</v>
      </c>
      <c r="K4953" t="s">
        <v>32</v>
      </c>
      <c r="L4953" t="s">
        <v>24</v>
      </c>
      <c r="M4953" t="s">
        <v>25</v>
      </c>
      <c r="N4953" s="5">
        <v>33.75</v>
      </c>
      <c r="O4953" s="7">
        <v>9</v>
      </c>
      <c r="P4953" s="5">
        <v>22.05</v>
      </c>
      <c r="Q4953" s="5">
        <v>11.7</v>
      </c>
      <c r="R4953" s="22">
        <f>Tabla1[[#This Row],[Fecha de Envío]]-Tabla1[[#This Row],[Fecha de Orden]]</f>
        <v>14</v>
      </c>
      <c r="S4953" s="24">
        <f>YEAR(Tabla1[[#This Row],[Fecha de Orden]])</f>
        <v>2023</v>
      </c>
      <c r="T4953" t="str">
        <f>VLOOKUP(Tabla1[[#This Row],[Nombre del Producto]],Tabla2[[Nombre Producto]:[Costo Unitario]],2,FALSE)</f>
        <v>Wicked Choccy's</v>
      </c>
      <c r="U4953" t="str">
        <f>VLOOKUP(Tabla1[[#This Row],[Fábrica]],Tabla3[],4,FALSE)</f>
        <v>Georgia</v>
      </c>
    </row>
    <row r="4954" spans="1:21" x14ac:dyDescent="0.25">
      <c r="A4954" t="s">
        <v>6292</v>
      </c>
      <c r="B4954" s="3">
        <v>45203</v>
      </c>
      <c r="C4954" s="3">
        <v>45213</v>
      </c>
      <c r="D4954" t="s">
        <v>82</v>
      </c>
      <c r="E4954">
        <v>121601</v>
      </c>
      <c r="F4954" t="s">
        <v>19</v>
      </c>
      <c r="G4954" t="s">
        <v>1166</v>
      </c>
      <c r="H4954" t="s">
        <v>42</v>
      </c>
      <c r="I4954">
        <v>75056</v>
      </c>
      <c r="J4954" t="s">
        <v>22</v>
      </c>
      <c r="K4954" t="s">
        <v>43</v>
      </c>
      <c r="L4954" t="s">
        <v>24</v>
      </c>
      <c r="M4954" t="s">
        <v>25</v>
      </c>
      <c r="N4954" s="5">
        <v>26.25</v>
      </c>
      <c r="O4954" s="7">
        <v>7</v>
      </c>
      <c r="P4954" s="5">
        <v>17.149999999999999</v>
      </c>
      <c r="Q4954" s="5">
        <v>9.1</v>
      </c>
      <c r="R4954" s="22">
        <f>Tabla1[[#This Row],[Fecha de Envío]]-Tabla1[[#This Row],[Fecha de Orden]]</f>
        <v>10</v>
      </c>
      <c r="S4954" s="24">
        <f>YEAR(Tabla1[[#This Row],[Fecha de Orden]])</f>
        <v>2023</v>
      </c>
      <c r="T4954" t="str">
        <f>VLOOKUP(Tabla1[[#This Row],[Nombre del Producto]],Tabla2[[Nombre Producto]:[Costo Unitario]],2,FALSE)</f>
        <v>Wicked Choccy's</v>
      </c>
      <c r="U4954" t="str">
        <f>VLOOKUP(Tabla1[[#This Row],[Fábrica]],Tabla3[],4,FALSE)</f>
        <v>Georgia</v>
      </c>
    </row>
    <row r="4955" spans="1:21" x14ac:dyDescent="0.25">
      <c r="A4955" t="s">
        <v>6420</v>
      </c>
      <c r="B4955" s="3">
        <v>45203</v>
      </c>
      <c r="C4955" s="3">
        <v>45218</v>
      </c>
      <c r="D4955" t="s">
        <v>18</v>
      </c>
      <c r="E4955">
        <v>131296</v>
      </c>
      <c r="F4955" t="s">
        <v>19</v>
      </c>
      <c r="G4955" t="s">
        <v>582</v>
      </c>
      <c r="H4955" t="s">
        <v>583</v>
      </c>
      <c r="I4955">
        <v>21215</v>
      </c>
      <c r="J4955" t="s">
        <v>22</v>
      </c>
      <c r="K4955" t="s">
        <v>32</v>
      </c>
      <c r="L4955" t="s">
        <v>24</v>
      </c>
      <c r="M4955" t="s">
        <v>25</v>
      </c>
      <c r="N4955" s="5">
        <v>7.5</v>
      </c>
      <c r="O4955" s="7">
        <v>2</v>
      </c>
      <c r="P4955" s="5">
        <v>4.9000000000000004</v>
      </c>
      <c r="Q4955" s="5">
        <v>2.6</v>
      </c>
      <c r="R4955" s="22">
        <f>Tabla1[[#This Row],[Fecha de Envío]]-Tabla1[[#This Row],[Fecha de Orden]]</f>
        <v>15</v>
      </c>
      <c r="S4955" s="24">
        <f>YEAR(Tabla1[[#This Row],[Fecha de Orden]])</f>
        <v>2023</v>
      </c>
      <c r="T4955" t="str">
        <f>VLOOKUP(Tabla1[[#This Row],[Nombre del Producto]],Tabla2[[Nombre Producto]:[Costo Unitario]],2,FALSE)</f>
        <v>Wicked Choccy's</v>
      </c>
      <c r="U4955" t="str">
        <f>VLOOKUP(Tabla1[[#This Row],[Fábrica]],Tabla3[],4,FALSE)</f>
        <v>Georgia</v>
      </c>
    </row>
    <row r="4956" spans="1:21" x14ac:dyDescent="0.25">
      <c r="A4956" t="s">
        <v>4481</v>
      </c>
      <c r="B4956" s="3">
        <v>45205</v>
      </c>
      <c r="C4956" s="3">
        <v>45215</v>
      </c>
      <c r="D4956" t="s">
        <v>82</v>
      </c>
      <c r="E4956">
        <v>115952</v>
      </c>
      <c r="F4956" t="s">
        <v>19</v>
      </c>
      <c r="G4956" t="s">
        <v>184</v>
      </c>
      <c r="H4956" t="s">
        <v>110</v>
      </c>
      <c r="I4956">
        <v>74133</v>
      </c>
      <c r="J4956" t="s">
        <v>22</v>
      </c>
      <c r="K4956" t="s">
        <v>43</v>
      </c>
      <c r="L4956" t="s">
        <v>45</v>
      </c>
      <c r="M4956" t="s">
        <v>46</v>
      </c>
      <c r="N4956" s="5">
        <v>17.45</v>
      </c>
      <c r="O4956" s="7">
        <v>5</v>
      </c>
      <c r="P4956" s="5">
        <v>12.45</v>
      </c>
      <c r="Q4956" s="5">
        <v>5</v>
      </c>
      <c r="R4956" s="22">
        <f>Tabla1[[#This Row],[Fecha de Envío]]-Tabla1[[#This Row],[Fecha de Orden]]</f>
        <v>10</v>
      </c>
      <c r="S4956" s="24">
        <f>YEAR(Tabla1[[#This Row],[Fecha de Orden]])</f>
        <v>2023</v>
      </c>
      <c r="T4956" t="str">
        <f>VLOOKUP(Tabla1[[#This Row],[Nombre del Producto]],Tabla2[[Nombre Producto]:[Costo Unitario]],2,FALSE)</f>
        <v>Lot's O' Nuts</v>
      </c>
      <c r="U4956" t="str">
        <f>VLOOKUP(Tabla1[[#This Row],[Fábrica]],Tabla3[],4,FALSE)</f>
        <v>Arizona</v>
      </c>
    </row>
    <row r="4957" spans="1:21" x14ac:dyDescent="0.25">
      <c r="A4957" t="s">
        <v>5414</v>
      </c>
      <c r="B4957" s="3">
        <v>45205</v>
      </c>
      <c r="C4957" s="3">
        <v>45216</v>
      </c>
      <c r="D4957" t="s">
        <v>39</v>
      </c>
      <c r="E4957">
        <v>157490</v>
      </c>
      <c r="F4957" t="s">
        <v>19</v>
      </c>
      <c r="G4957" t="s">
        <v>3442</v>
      </c>
      <c r="H4957" t="s">
        <v>203</v>
      </c>
      <c r="I4957">
        <v>81001</v>
      </c>
      <c r="J4957" t="s">
        <v>22</v>
      </c>
      <c r="K4957" t="s">
        <v>23</v>
      </c>
      <c r="L4957" t="s">
        <v>36</v>
      </c>
      <c r="M4957" t="s">
        <v>37</v>
      </c>
      <c r="N4957" s="5">
        <v>13</v>
      </c>
      <c r="O4957" s="7">
        <v>4</v>
      </c>
      <c r="P4957" s="5">
        <v>8.44</v>
      </c>
      <c r="Q4957" s="5">
        <v>4.5599999999999996</v>
      </c>
      <c r="R4957" s="22">
        <f>Tabla1[[#This Row],[Fecha de Envío]]-Tabla1[[#This Row],[Fecha de Orden]]</f>
        <v>11</v>
      </c>
      <c r="S4957" s="24">
        <f>YEAR(Tabla1[[#This Row],[Fecha de Orden]])</f>
        <v>2023</v>
      </c>
      <c r="T4957" t="str">
        <f>VLOOKUP(Tabla1[[#This Row],[Nombre del Producto]],Tabla2[[Nombre Producto]:[Costo Unitario]],2,FALSE)</f>
        <v>Wicked Choccy's</v>
      </c>
      <c r="U4957" t="str">
        <f>VLOOKUP(Tabla1[[#This Row],[Fábrica]],Tabla3[],4,FALSE)</f>
        <v>Georgia</v>
      </c>
    </row>
    <row r="4958" spans="1:21" x14ac:dyDescent="0.25">
      <c r="A4958" t="s">
        <v>5415</v>
      </c>
      <c r="B4958" s="3">
        <v>45205</v>
      </c>
      <c r="C4958" s="3">
        <v>45216</v>
      </c>
      <c r="D4958" t="s">
        <v>39</v>
      </c>
      <c r="E4958">
        <v>157490</v>
      </c>
      <c r="F4958" t="s">
        <v>19</v>
      </c>
      <c r="G4958" t="s">
        <v>3442</v>
      </c>
      <c r="H4958" t="s">
        <v>203</v>
      </c>
      <c r="I4958">
        <v>81001</v>
      </c>
      <c r="J4958" t="s">
        <v>22</v>
      </c>
      <c r="K4958" t="s">
        <v>23</v>
      </c>
      <c r="L4958" t="s">
        <v>45</v>
      </c>
      <c r="M4958" t="s">
        <v>46</v>
      </c>
      <c r="N4958" s="5">
        <v>13.96</v>
      </c>
      <c r="O4958" s="7">
        <v>4</v>
      </c>
      <c r="P4958" s="5">
        <v>9.9600000000000009</v>
      </c>
      <c r="Q4958" s="5">
        <v>4</v>
      </c>
      <c r="R4958" s="22">
        <f>Tabla1[[#This Row],[Fecha de Envío]]-Tabla1[[#This Row],[Fecha de Orden]]</f>
        <v>11</v>
      </c>
      <c r="S4958" s="24">
        <f>YEAR(Tabla1[[#This Row],[Fecha de Orden]])</f>
        <v>2023</v>
      </c>
      <c r="T4958" t="str">
        <f>VLOOKUP(Tabla1[[#This Row],[Nombre del Producto]],Tabla2[[Nombre Producto]:[Costo Unitario]],2,FALSE)</f>
        <v>Lot's O' Nuts</v>
      </c>
      <c r="U4958" t="str">
        <f>VLOOKUP(Tabla1[[#This Row],[Fábrica]],Tabla3[],4,FALSE)</f>
        <v>Arizona</v>
      </c>
    </row>
    <row r="4959" spans="1:21" x14ac:dyDescent="0.25">
      <c r="A4959" t="s">
        <v>5416</v>
      </c>
      <c r="B4959" s="3">
        <v>45205</v>
      </c>
      <c r="C4959" s="3">
        <v>45216</v>
      </c>
      <c r="D4959" t="s">
        <v>39</v>
      </c>
      <c r="E4959">
        <v>157490</v>
      </c>
      <c r="F4959" t="s">
        <v>19</v>
      </c>
      <c r="G4959" t="s">
        <v>3442</v>
      </c>
      <c r="H4959" t="s">
        <v>203</v>
      </c>
      <c r="I4959">
        <v>81001</v>
      </c>
      <c r="J4959" t="s">
        <v>22</v>
      </c>
      <c r="K4959" t="s">
        <v>23</v>
      </c>
      <c r="L4959" t="s">
        <v>27</v>
      </c>
      <c r="M4959" t="s">
        <v>28</v>
      </c>
      <c r="N4959" s="5">
        <v>18</v>
      </c>
      <c r="O4959" s="7">
        <v>5</v>
      </c>
      <c r="P4959" s="5">
        <v>12.5</v>
      </c>
      <c r="Q4959" s="5">
        <v>5.5</v>
      </c>
      <c r="R4959" s="22">
        <f>Tabla1[[#This Row],[Fecha de Envío]]-Tabla1[[#This Row],[Fecha de Orden]]</f>
        <v>11</v>
      </c>
      <c r="S4959" s="24">
        <f>YEAR(Tabla1[[#This Row],[Fecha de Orden]])</f>
        <v>2023</v>
      </c>
      <c r="T4959" t="str">
        <f>VLOOKUP(Tabla1[[#This Row],[Nombre del Producto]],Tabla2[[Nombre Producto]:[Costo Unitario]],2,FALSE)</f>
        <v>Lot's O' Nuts</v>
      </c>
      <c r="U4959" t="str">
        <f>VLOOKUP(Tabla1[[#This Row],[Fábrica]],Tabla3[],4,FALSE)</f>
        <v>Arizona</v>
      </c>
    </row>
    <row r="4960" spans="1:21" x14ac:dyDescent="0.25">
      <c r="A4960" t="s">
        <v>5417</v>
      </c>
      <c r="B4960" s="3">
        <v>45205</v>
      </c>
      <c r="C4960" s="3">
        <v>45216</v>
      </c>
      <c r="D4960" t="s">
        <v>39</v>
      </c>
      <c r="E4960">
        <v>157490</v>
      </c>
      <c r="F4960" t="s">
        <v>19</v>
      </c>
      <c r="G4960" t="s">
        <v>3442</v>
      </c>
      <c r="H4960" t="s">
        <v>203</v>
      </c>
      <c r="I4960">
        <v>81001</v>
      </c>
      <c r="J4960" t="s">
        <v>223</v>
      </c>
      <c r="K4960" t="s">
        <v>23</v>
      </c>
      <c r="L4960" t="s">
        <v>833</v>
      </c>
      <c r="M4960" t="s">
        <v>834</v>
      </c>
      <c r="N4960" s="5">
        <v>60</v>
      </c>
      <c r="O4960" s="7">
        <v>6</v>
      </c>
      <c r="P4960" s="5">
        <v>48</v>
      </c>
      <c r="Q4960" s="5">
        <v>12</v>
      </c>
      <c r="R4960" s="22">
        <f>Tabla1[[#This Row],[Fecha de Envío]]-Tabla1[[#This Row],[Fecha de Orden]]</f>
        <v>11</v>
      </c>
      <c r="S4960" s="24">
        <f>YEAR(Tabla1[[#This Row],[Fecha de Orden]])</f>
        <v>2023</v>
      </c>
      <c r="T4960" t="str">
        <f>VLOOKUP(Tabla1[[#This Row],[Nombre del Producto]],Tabla2[[Nombre Producto]:[Costo Unitario]],2,FALSE)</f>
        <v>Secret Factory</v>
      </c>
      <c r="U4960" t="str">
        <f>VLOOKUP(Tabla1[[#This Row],[Fábrica]],Tabla3[],4,FALSE)</f>
        <v>Illinois</v>
      </c>
    </row>
    <row r="4961" spans="1:21" x14ac:dyDescent="0.25">
      <c r="A4961" t="s">
        <v>879</v>
      </c>
      <c r="B4961" s="3">
        <v>45206</v>
      </c>
      <c r="C4961" s="3">
        <v>45219</v>
      </c>
      <c r="D4961" t="s">
        <v>39</v>
      </c>
      <c r="E4961">
        <v>163216</v>
      </c>
      <c r="F4961" t="s">
        <v>19</v>
      </c>
      <c r="G4961" t="s">
        <v>144</v>
      </c>
      <c r="H4961" t="s">
        <v>101</v>
      </c>
      <c r="I4961">
        <v>19143</v>
      </c>
      <c r="J4961" t="s">
        <v>22</v>
      </c>
      <c r="K4961" t="s">
        <v>32</v>
      </c>
      <c r="L4961" t="s">
        <v>24</v>
      </c>
      <c r="M4961" t="s">
        <v>25</v>
      </c>
      <c r="N4961" s="5">
        <v>7.5</v>
      </c>
      <c r="O4961" s="7">
        <v>2</v>
      </c>
      <c r="P4961" s="5">
        <v>4.9000000000000004</v>
      </c>
      <c r="Q4961" s="5">
        <v>2.6</v>
      </c>
      <c r="R4961" s="22">
        <f>Tabla1[[#This Row],[Fecha de Envío]]-Tabla1[[#This Row],[Fecha de Orden]]</f>
        <v>13</v>
      </c>
      <c r="S4961" s="24">
        <f>YEAR(Tabla1[[#This Row],[Fecha de Orden]])</f>
        <v>2023</v>
      </c>
      <c r="T4961" t="str">
        <f>VLOOKUP(Tabla1[[#This Row],[Nombre del Producto]],Tabla2[[Nombre Producto]:[Costo Unitario]],2,FALSE)</f>
        <v>Wicked Choccy's</v>
      </c>
      <c r="U4961" t="str">
        <f>VLOOKUP(Tabla1[[#This Row],[Fábrica]],Tabla3[],4,FALSE)</f>
        <v>Georgia</v>
      </c>
    </row>
    <row r="4962" spans="1:21" x14ac:dyDescent="0.25">
      <c r="A4962" t="s">
        <v>1750</v>
      </c>
      <c r="B4962" s="3">
        <v>45206</v>
      </c>
      <c r="C4962" s="3">
        <v>45221</v>
      </c>
      <c r="D4962" t="s">
        <v>18</v>
      </c>
      <c r="E4962">
        <v>155033</v>
      </c>
      <c r="F4962" t="s">
        <v>19</v>
      </c>
      <c r="G4962" t="s">
        <v>53</v>
      </c>
      <c r="H4962" t="s">
        <v>21</v>
      </c>
      <c r="I4962">
        <v>90032</v>
      </c>
      <c r="J4962" t="s">
        <v>22</v>
      </c>
      <c r="K4962" t="s">
        <v>23</v>
      </c>
      <c r="L4962" t="s">
        <v>33</v>
      </c>
      <c r="M4962" t="s">
        <v>34</v>
      </c>
      <c r="N4962" s="5">
        <v>7.2</v>
      </c>
      <c r="O4962" s="7">
        <v>2</v>
      </c>
      <c r="P4962" s="5">
        <v>4.8</v>
      </c>
      <c r="Q4962" s="5">
        <v>2.4</v>
      </c>
      <c r="R4962" s="22">
        <f>Tabla1[[#This Row],[Fecha de Envío]]-Tabla1[[#This Row],[Fecha de Orden]]</f>
        <v>15</v>
      </c>
      <c r="S4962" s="24">
        <f>YEAR(Tabla1[[#This Row],[Fecha de Orden]])</f>
        <v>2023</v>
      </c>
      <c r="T4962" t="str">
        <f>VLOOKUP(Tabla1[[#This Row],[Nombre del Producto]],Tabla2[[Nombre Producto]:[Costo Unitario]],2,FALSE)</f>
        <v>Lot's O' Nuts</v>
      </c>
      <c r="U4962" t="str">
        <f>VLOOKUP(Tabla1[[#This Row],[Fábrica]],Tabla3[],4,FALSE)</f>
        <v>Arizona</v>
      </c>
    </row>
    <row r="4963" spans="1:21" x14ac:dyDescent="0.25">
      <c r="A4963" t="s">
        <v>2756</v>
      </c>
      <c r="B4963" s="3">
        <v>45206</v>
      </c>
      <c r="C4963" s="3">
        <v>45218</v>
      </c>
      <c r="D4963" t="s">
        <v>39</v>
      </c>
      <c r="E4963">
        <v>127649</v>
      </c>
      <c r="F4963" t="s">
        <v>19</v>
      </c>
      <c r="G4963" t="s">
        <v>1387</v>
      </c>
      <c r="H4963" t="s">
        <v>125</v>
      </c>
      <c r="I4963">
        <v>99207</v>
      </c>
      <c r="J4963" t="s">
        <v>22</v>
      </c>
      <c r="K4963" t="s">
        <v>23</v>
      </c>
      <c r="L4963" t="s">
        <v>24</v>
      </c>
      <c r="M4963" t="s">
        <v>25</v>
      </c>
      <c r="N4963" s="5">
        <v>11.25</v>
      </c>
      <c r="O4963" s="7">
        <v>3</v>
      </c>
      <c r="P4963" s="5">
        <v>7.35</v>
      </c>
      <c r="Q4963" s="5">
        <v>3.9</v>
      </c>
      <c r="R4963" s="22">
        <f>Tabla1[[#This Row],[Fecha de Envío]]-Tabla1[[#This Row],[Fecha de Orden]]</f>
        <v>12</v>
      </c>
      <c r="S4963" s="24">
        <f>YEAR(Tabla1[[#This Row],[Fecha de Orden]])</f>
        <v>2023</v>
      </c>
      <c r="T4963" t="str">
        <f>VLOOKUP(Tabla1[[#This Row],[Nombre del Producto]],Tabla2[[Nombre Producto]:[Costo Unitario]],2,FALSE)</f>
        <v>Wicked Choccy's</v>
      </c>
      <c r="U4963" t="str">
        <f>VLOOKUP(Tabla1[[#This Row],[Fábrica]],Tabla3[],4,FALSE)</f>
        <v>Georgia</v>
      </c>
    </row>
    <row r="4964" spans="1:21" x14ac:dyDescent="0.25">
      <c r="A4964" t="s">
        <v>5923</v>
      </c>
      <c r="B4964" s="3">
        <v>45206</v>
      </c>
      <c r="C4964" s="3">
        <v>45220</v>
      </c>
      <c r="D4964" t="s">
        <v>18</v>
      </c>
      <c r="E4964">
        <v>139808</v>
      </c>
      <c r="F4964" t="s">
        <v>19</v>
      </c>
      <c r="G4964" t="s">
        <v>5924</v>
      </c>
      <c r="H4964" t="s">
        <v>125</v>
      </c>
      <c r="I4964">
        <v>98270</v>
      </c>
      <c r="J4964" t="s">
        <v>22</v>
      </c>
      <c r="K4964" t="s">
        <v>23</v>
      </c>
      <c r="L4964" t="s">
        <v>36</v>
      </c>
      <c r="M4964" t="s">
        <v>37</v>
      </c>
      <c r="N4964" s="5">
        <v>39</v>
      </c>
      <c r="O4964" s="7">
        <v>12</v>
      </c>
      <c r="P4964" s="5">
        <v>25.32</v>
      </c>
      <c r="Q4964" s="5">
        <v>13.68</v>
      </c>
      <c r="R4964" s="22">
        <f>Tabla1[[#This Row],[Fecha de Envío]]-Tabla1[[#This Row],[Fecha de Orden]]</f>
        <v>14</v>
      </c>
      <c r="S4964" s="24">
        <f>YEAR(Tabla1[[#This Row],[Fecha de Orden]])</f>
        <v>2023</v>
      </c>
      <c r="T4964" t="str">
        <f>VLOOKUP(Tabla1[[#This Row],[Nombre del Producto]],Tabla2[[Nombre Producto]:[Costo Unitario]],2,FALSE)</f>
        <v>Wicked Choccy's</v>
      </c>
      <c r="U4964" t="str">
        <f>VLOOKUP(Tabla1[[#This Row],[Fábrica]],Tabla3[],4,FALSE)</f>
        <v>Georgia</v>
      </c>
    </row>
    <row r="4965" spans="1:21" x14ac:dyDescent="0.25">
      <c r="A4965" t="s">
        <v>8595</v>
      </c>
      <c r="B4965" s="3">
        <v>45206</v>
      </c>
      <c r="C4965" s="3">
        <v>45222</v>
      </c>
      <c r="D4965" t="s">
        <v>18</v>
      </c>
      <c r="E4965">
        <v>162614</v>
      </c>
      <c r="F4965" t="s">
        <v>19</v>
      </c>
      <c r="G4965" t="s">
        <v>53</v>
      </c>
      <c r="H4965" t="s">
        <v>21</v>
      </c>
      <c r="I4965">
        <v>90049</v>
      </c>
      <c r="J4965" t="s">
        <v>22</v>
      </c>
      <c r="K4965" t="s">
        <v>23</v>
      </c>
      <c r="L4965" t="s">
        <v>24</v>
      </c>
      <c r="M4965" t="s">
        <v>25</v>
      </c>
      <c r="N4965" s="5">
        <v>7.5</v>
      </c>
      <c r="O4965" s="7">
        <v>2</v>
      </c>
      <c r="P4965" s="5">
        <v>4.9000000000000004</v>
      </c>
      <c r="Q4965" s="5">
        <v>2.6</v>
      </c>
      <c r="R4965" s="22">
        <f>Tabla1[[#This Row],[Fecha de Envío]]-Tabla1[[#This Row],[Fecha de Orden]]</f>
        <v>16</v>
      </c>
      <c r="S4965" s="24">
        <f>YEAR(Tabla1[[#This Row],[Fecha de Orden]])</f>
        <v>2023</v>
      </c>
      <c r="T4965" t="str">
        <f>VLOOKUP(Tabla1[[#This Row],[Nombre del Producto]],Tabla2[[Nombre Producto]:[Costo Unitario]],2,FALSE)</f>
        <v>Wicked Choccy's</v>
      </c>
      <c r="U4965" t="str">
        <f>VLOOKUP(Tabla1[[#This Row],[Fábrica]],Tabla3[],4,FALSE)</f>
        <v>Georgia</v>
      </c>
    </row>
    <row r="4966" spans="1:21" x14ac:dyDescent="0.25">
      <c r="A4966" t="s">
        <v>1531</v>
      </c>
      <c r="B4966" s="3">
        <v>45207</v>
      </c>
      <c r="C4966" s="3">
        <v>45223</v>
      </c>
      <c r="D4966" t="s">
        <v>18</v>
      </c>
      <c r="E4966">
        <v>126844</v>
      </c>
      <c r="F4966" t="s">
        <v>19</v>
      </c>
      <c r="G4966" t="s">
        <v>159</v>
      </c>
      <c r="H4966" t="s">
        <v>42</v>
      </c>
      <c r="I4966">
        <v>77070</v>
      </c>
      <c r="J4966" t="s">
        <v>22</v>
      </c>
      <c r="K4966" t="s">
        <v>43</v>
      </c>
      <c r="L4966" t="s">
        <v>45</v>
      </c>
      <c r="M4966" t="s">
        <v>46</v>
      </c>
      <c r="N4966" s="5">
        <v>27.92</v>
      </c>
      <c r="O4966" s="7">
        <v>8</v>
      </c>
      <c r="P4966" s="5">
        <v>19.920000000000002</v>
      </c>
      <c r="Q4966" s="5">
        <v>8</v>
      </c>
      <c r="R4966" s="22">
        <f>Tabla1[[#This Row],[Fecha de Envío]]-Tabla1[[#This Row],[Fecha de Orden]]</f>
        <v>16</v>
      </c>
      <c r="S4966" s="24">
        <f>YEAR(Tabla1[[#This Row],[Fecha de Orden]])</f>
        <v>2023</v>
      </c>
      <c r="T4966" t="str">
        <f>VLOOKUP(Tabla1[[#This Row],[Nombre del Producto]],Tabla2[[Nombre Producto]:[Costo Unitario]],2,FALSE)</f>
        <v>Lot's O' Nuts</v>
      </c>
      <c r="U4966" t="str">
        <f>VLOOKUP(Tabla1[[#This Row],[Fábrica]],Tabla3[],4,FALSE)</f>
        <v>Arizona</v>
      </c>
    </row>
    <row r="4967" spans="1:21" x14ac:dyDescent="0.25">
      <c r="A4967" t="s">
        <v>2479</v>
      </c>
      <c r="B4967" s="3">
        <v>45207</v>
      </c>
      <c r="C4967" s="3">
        <v>45222</v>
      </c>
      <c r="D4967" t="s">
        <v>18</v>
      </c>
      <c r="E4967">
        <v>135636</v>
      </c>
      <c r="F4967" t="s">
        <v>19</v>
      </c>
      <c r="G4967" t="s">
        <v>356</v>
      </c>
      <c r="H4967" t="s">
        <v>98</v>
      </c>
      <c r="I4967">
        <v>28205</v>
      </c>
      <c r="J4967" t="s">
        <v>22</v>
      </c>
      <c r="K4967" t="s">
        <v>66</v>
      </c>
      <c r="L4967" t="s">
        <v>45</v>
      </c>
      <c r="M4967" t="s">
        <v>46</v>
      </c>
      <c r="N4967" s="5">
        <v>17.45</v>
      </c>
      <c r="O4967" s="7">
        <v>5</v>
      </c>
      <c r="P4967" s="5">
        <v>12.45</v>
      </c>
      <c r="Q4967" s="5">
        <v>5</v>
      </c>
      <c r="R4967" s="22">
        <f>Tabla1[[#This Row],[Fecha de Envío]]-Tabla1[[#This Row],[Fecha de Orden]]</f>
        <v>15</v>
      </c>
      <c r="S4967" s="24">
        <f>YEAR(Tabla1[[#This Row],[Fecha de Orden]])</f>
        <v>2023</v>
      </c>
      <c r="T4967" t="str">
        <f>VLOOKUP(Tabla1[[#This Row],[Nombre del Producto]],Tabla2[[Nombre Producto]:[Costo Unitario]],2,FALSE)</f>
        <v>Lot's O' Nuts</v>
      </c>
      <c r="U4967" t="str">
        <f>VLOOKUP(Tabla1[[#This Row],[Fábrica]],Tabla3[],4,FALSE)</f>
        <v>Arizona</v>
      </c>
    </row>
    <row r="4968" spans="1:21" x14ac:dyDescent="0.25">
      <c r="A4968" t="s">
        <v>4322</v>
      </c>
      <c r="B4968" s="3">
        <v>45207</v>
      </c>
      <c r="C4968" s="3">
        <v>45217</v>
      </c>
      <c r="D4968" t="s">
        <v>82</v>
      </c>
      <c r="E4968">
        <v>162026</v>
      </c>
      <c r="F4968" t="s">
        <v>19</v>
      </c>
      <c r="G4968" t="s">
        <v>53</v>
      </c>
      <c r="H4968" t="s">
        <v>21</v>
      </c>
      <c r="I4968">
        <v>90036</v>
      </c>
      <c r="J4968" t="s">
        <v>22</v>
      </c>
      <c r="K4968" t="s">
        <v>23</v>
      </c>
      <c r="L4968" t="s">
        <v>24</v>
      </c>
      <c r="M4968" t="s">
        <v>25</v>
      </c>
      <c r="N4968" s="5">
        <v>7.5</v>
      </c>
      <c r="O4968" s="7">
        <v>2</v>
      </c>
      <c r="P4968" s="5">
        <v>4.9000000000000004</v>
      </c>
      <c r="Q4968" s="5">
        <v>2.6</v>
      </c>
      <c r="R4968" s="22">
        <f>Tabla1[[#This Row],[Fecha de Envío]]-Tabla1[[#This Row],[Fecha de Orden]]</f>
        <v>10</v>
      </c>
      <c r="S4968" s="24">
        <f>YEAR(Tabla1[[#This Row],[Fecha de Orden]])</f>
        <v>2023</v>
      </c>
      <c r="T4968" t="str">
        <f>VLOOKUP(Tabla1[[#This Row],[Nombre del Producto]],Tabla2[[Nombre Producto]:[Costo Unitario]],2,FALSE)</f>
        <v>Wicked Choccy's</v>
      </c>
      <c r="U4968" t="str">
        <f>VLOOKUP(Tabla1[[#This Row],[Fábrica]],Tabla3[],4,FALSE)</f>
        <v>Georgia</v>
      </c>
    </row>
    <row r="4969" spans="1:21" x14ac:dyDescent="0.25">
      <c r="A4969" t="s">
        <v>7052</v>
      </c>
      <c r="B4969" s="3">
        <v>45207</v>
      </c>
      <c r="C4969" s="3">
        <v>45224</v>
      </c>
      <c r="D4969" t="s">
        <v>18</v>
      </c>
      <c r="E4969">
        <v>149685</v>
      </c>
      <c r="F4969" t="s">
        <v>19</v>
      </c>
      <c r="G4969" t="s">
        <v>908</v>
      </c>
      <c r="H4969" t="s">
        <v>42</v>
      </c>
      <c r="I4969">
        <v>78207</v>
      </c>
      <c r="J4969" t="s">
        <v>22</v>
      </c>
      <c r="K4969" t="s">
        <v>43</v>
      </c>
      <c r="L4969" t="s">
        <v>24</v>
      </c>
      <c r="M4969" t="s">
        <v>25</v>
      </c>
      <c r="N4969" s="5">
        <v>22.5</v>
      </c>
      <c r="O4969" s="7">
        <v>6</v>
      </c>
      <c r="P4969" s="5">
        <v>14.7</v>
      </c>
      <c r="Q4969" s="5">
        <v>7.8</v>
      </c>
      <c r="R4969" s="22">
        <f>Tabla1[[#This Row],[Fecha de Envío]]-Tabla1[[#This Row],[Fecha de Orden]]</f>
        <v>17</v>
      </c>
      <c r="S4969" s="24">
        <f>YEAR(Tabla1[[#This Row],[Fecha de Orden]])</f>
        <v>2023</v>
      </c>
      <c r="T4969" t="str">
        <f>VLOOKUP(Tabla1[[#This Row],[Nombre del Producto]],Tabla2[[Nombre Producto]:[Costo Unitario]],2,FALSE)</f>
        <v>Wicked Choccy's</v>
      </c>
      <c r="U4969" t="str">
        <f>VLOOKUP(Tabla1[[#This Row],[Fábrica]],Tabla3[],4,FALSE)</f>
        <v>Georgia</v>
      </c>
    </row>
    <row r="4970" spans="1:21" x14ac:dyDescent="0.25">
      <c r="A4970" t="s">
        <v>6330</v>
      </c>
      <c r="B4970" s="3">
        <v>45208</v>
      </c>
      <c r="C4970" s="3">
        <v>45224</v>
      </c>
      <c r="D4970" t="s">
        <v>18</v>
      </c>
      <c r="E4970">
        <v>116974</v>
      </c>
      <c r="F4970" t="s">
        <v>19</v>
      </c>
      <c r="G4970" t="s">
        <v>443</v>
      </c>
      <c r="H4970" t="s">
        <v>210</v>
      </c>
      <c r="I4970">
        <v>45373</v>
      </c>
      <c r="J4970" t="s">
        <v>22</v>
      </c>
      <c r="K4970" t="s">
        <v>32</v>
      </c>
      <c r="L4970" t="s">
        <v>27</v>
      </c>
      <c r="M4970" t="s">
        <v>28</v>
      </c>
      <c r="N4970" s="5">
        <v>14.4</v>
      </c>
      <c r="O4970" s="7">
        <v>4</v>
      </c>
      <c r="P4970" s="5">
        <v>10</v>
      </c>
      <c r="Q4970" s="5">
        <v>4.4000000000000004</v>
      </c>
      <c r="R4970" s="22">
        <f>Tabla1[[#This Row],[Fecha de Envío]]-Tabla1[[#This Row],[Fecha de Orden]]</f>
        <v>16</v>
      </c>
      <c r="S4970" s="24">
        <f>YEAR(Tabla1[[#This Row],[Fecha de Orden]])</f>
        <v>2023</v>
      </c>
      <c r="T4970" t="str">
        <f>VLOOKUP(Tabla1[[#This Row],[Nombre del Producto]],Tabla2[[Nombre Producto]:[Costo Unitario]],2,FALSE)</f>
        <v>Lot's O' Nuts</v>
      </c>
      <c r="U4970" t="str">
        <f>VLOOKUP(Tabla1[[#This Row],[Fábrica]],Tabla3[],4,FALSE)</f>
        <v>Arizona</v>
      </c>
    </row>
    <row r="4971" spans="1:21" x14ac:dyDescent="0.25">
      <c r="A4971" t="s">
        <v>6517</v>
      </c>
      <c r="B4971" s="3">
        <v>45208</v>
      </c>
      <c r="C4971" s="3">
        <v>45223</v>
      </c>
      <c r="D4971" t="s">
        <v>18</v>
      </c>
      <c r="E4971">
        <v>114748</v>
      </c>
      <c r="F4971" t="s">
        <v>19</v>
      </c>
      <c r="G4971" t="s">
        <v>165</v>
      </c>
      <c r="H4971" t="s">
        <v>69</v>
      </c>
      <c r="I4971">
        <v>85023</v>
      </c>
      <c r="J4971" t="s">
        <v>22</v>
      </c>
      <c r="K4971" t="s">
        <v>23</v>
      </c>
      <c r="L4971" t="s">
        <v>36</v>
      </c>
      <c r="M4971" t="s">
        <v>37</v>
      </c>
      <c r="N4971" s="5">
        <v>6.5</v>
      </c>
      <c r="O4971" s="7">
        <v>2</v>
      </c>
      <c r="P4971" s="5">
        <v>4.22</v>
      </c>
      <c r="Q4971" s="5">
        <v>2.2799999999999998</v>
      </c>
      <c r="R4971" s="22">
        <f>Tabla1[[#This Row],[Fecha de Envío]]-Tabla1[[#This Row],[Fecha de Orden]]</f>
        <v>15</v>
      </c>
      <c r="S4971" s="24">
        <f>YEAR(Tabla1[[#This Row],[Fecha de Orden]])</f>
        <v>2023</v>
      </c>
      <c r="T4971" t="str">
        <f>VLOOKUP(Tabla1[[#This Row],[Nombre del Producto]],Tabla2[[Nombre Producto]:[Costo Unitario]],2,FALSE)</f>
        <v>Wicked Choccy's</v>
      </c>
      <c r="U4971" t="str">
        <f>VLOOKUP(Tabla1[[#This Row],[Fábrica]],Tabla3[],4,FALSE)</f>
        <v>Georgia</v>
      </c>
    </row>
    <row r="4972" spans="1:21" x14ac:dyDescent="0.25">
      <c r="A4972" t="s">
        <v>6518</v>
      </c>
      <c r="B4972" s="3">
        <v>45208</v>
      </c>
      <c r="C4972" s="3">
        <v>45223</v>
      </c>
      <c r="D4972" t="s">
        <v>18</v>
      </c>
      <c r="E4972">
        <v>114748</v>
      </c>
      <c r="F4972" t="s">
        <v>19</v>
      </c>
      <c r="G4972" t="s">
        <v>165</v>
      </c>
      <c r="H4972" t="s">
        <v>69</v>
      </c>
      <c r="I4972">
        <v>85023</v>
      </c>
      <c r="J4972" t="s">
        <v>22</v>
      </c>
      <c r="K4972" t="s">
        <v>23</v>
      </c>
      <c r="L4972" t="s">
        <v>27</v>
      </c>
      <c r="M4972" t="s">
        <v>28</v>
      </c>
      <c r="N4972" s="5">
        <v>3.6</v>
      </c>
      <c r="O4972" s="7">
        <v>1</v>
      </c>
      <c r="P4972" s="5">
        <v>2.5</v>
      </c>
      <c r="Q4972" s="5">
        <v>1.1000000000000001</v>
      </c>
      <c r="R4972" s="22">
        <f>Tabla1[[#This Row],[Fecha de Envío]]-Tabla1[[#This Row],[Fecha de Orden]]</f>
        <v>15</v>
      </c>
      <c r="S4972" s="24">
        <f>YEAR(Tabla1[[#This Row],[Fecha de Orden]])</f>
        <v>2023</v>
      </c>
      <c r="T4972" t="str">
        <f>VLOOKUP(Tabla1[[#This Row],[Nombre del Producto]],Tabla2[[Nombre Producto]:[Costo Unitario]],2,FALSE)</f>
        <v>Lot's O' Nuts</v>
      </c>
      <c r="U4972" t="str">
        <f>VLOOKUP(Tabla1[[#This Row],[Fábrica]],Tabla3[],4,FALSE)</f>
        <v>Arizona</v>
      </c>
    </row>
    <row r="4973" spans="1:21" x14ac:dyDescent="0.25">
      <c r="A4973" t="s">
        <v>8276</v>
      </c>
      <c r="B4973" s="3">
        <v>45208</v>
      </c>
      <c r="C4973" s="3">
        <v>45220</v>
      </c>
      <c r="D4973" t="s">
        <v>71</v>
      </c>
      <c r="E4973">
        <v>128909</v>
      </c>
      <c r="F4973" t="s">
        <v>19</v>
      </c>
      <c r="G4973" t="s">
        <v>144</v>
      </c>
      <c r="H4973" t="s">
        <v>101</v>
      </c>
      <c r="I4973">
        <v>19143</v>
      </c>
      <c r="J4973" t="s">
        <v>22</v>
      </c>
      <c r="K4973" t="s">
        <v>32</v>
      </c>
      <c r="L4973" t="s">
        <v>45</v>
      </c>
      <c r="M4973" t="s">
        <v>46</v>
      </c>
      <c r="N4973" s="5">
        <v>13.96</v>
      </c>
      <c r="O4973" s="7">
        <v>4</v>
      </c>
      <c r="P4973" s="5">
        <v>9.9600000000000009</v>
      </c>
      <c r="Q4973" s="5">
        <v>4</v>
      </c>
      <c r="R4973" s="22">
        <f>Tabla1[[#This Row],[Fecha de Envío]]-Tabla1[[#This Row],[Fecha de Orden]]</f>
        <v>12</v>
      </c>
      <c r="S4973" s="24">
        <f>YEAR(Tabla1[[#This Row],[Fecha de Orden]])</f>
        <v>2023</v>
      </c>
      <c r="T4973" t="str">
        <f>VLOOKUP(Tabla1[[#This Row],[Nombre del Producto]],Tabla2[[Nombre Producto]:[Costo Unitario]],2,FALSE)</f>
        <v>Lot's O' Nuts</v>
      </c>
      <c r="U4973" t="str">
        <f>VLOOKUP(Tabla1[[#This Row],[Fábrica]],Tabla3[],4,FALSE)</f>
        <v>Arizona</v>
      </c>
    </row>
    <row r="4974" spans="1:21" x14ac:dyDescent="0.25">
      <c r="A4974" t="s">
        <v>8277</v>
      </c>
      <c r="B4974" s="3">
        <v>45208</v>
      </c>
      <c r="C4974" s="3">
        <v>45220</v>
      </c>
      <c r="D4974" t="s">
        <v>71</v>
      </c>
      <c r="E4974">
        <v>128909</v>
      </c>
      <c r="F4974" t="s">
        <v>19</v>
      </c>
      <c r="G4974" t="s">
        <v>144</v>
      </c>
      <c r="H4974" t="s">
        <v>101</v>
      </c>
      <c r="I4974">
        <v>19143</v>
      </c>
      <c r="J4974" t="s">
        <v>22</v>
      </c>
      <c r="K4974" t="s">
        <v>32</v>
      </c>
      <c r="L4974" t="s">
        <v>36</v>
      </c>
      <c r="M4974" t="s">
        <v>37</v>
      </c>
      <c r="N4974" s="5">
        <v>13</v>
      </c>
      <c r="O4974" s="7">
        <v>4</v>
      </c>
      <c r="P4974" s="5">
        <v>8.44</v>
      </c>
      <c r="Q4974" s="5">
        <v>4.5599999999999996</v>
      </c>
      <c r="R4974" s="22">
        <f>Tabla1[[#This Row],[Fecha de Envío]]-Tabla1[[#This Row],[Fecha de Orden]]</f>
        <v>12</v>
      </c>
      <c r="S4974" s="24">
        <f>YEAR(Tabla1[[#This Row],[Fecha de Orden]])</f>
        <v>2023</v>
      </c>
      <c r="T4974" t="str">
        <f>VLOOKUP(Tabla1[[#This Row],[Nombre del Producto]],Tabla2[[Nombre Producto]:[Costo Unitario]],2,FALSE)</f>
        <v>Wicked Choccy's</v>
      </c>
      <c r="U4974" t="str">
        <f>VLOOKUP(Tabla1[[#This Row],[Fábrica]],Tabla3[],4,FALSE)</f>
        <v>Georgia</v>
      </c>
    </row>
    <row r="4975" spans="1:21" x14ac:dyDescent="0.25">
      <c r="A4975" t="s">
        <v>1771</v>
      </c>
      <c r="B4975" s="3">
        <v>45209</v>
      </c>
      <c r="C4975" s="3">
        <v>45221</v>
      </c>
      <c r="D4975" t="s">
        <v>39</v>
      </c>
      <c r="E4975">
        <v>157707</v>
      </c>
      <c r="F4975" t="s">
        <v>19</v>
      </c>
      <c r="G4975" t="s">
        <v>668</v>
      </c>
      <c r="H4975" t="s">
        <v>203</v>
      </c>
      <c r="I4975">
        <v>80219</v>
      </c>
      <c r="J4975" t="s">
        <v>148</v>
      </c>
      <c r="K4975" t="s">
        <v>23</v>
      </c>
      <c r="L4975" t="s">
        <v>348</v>
      </c>
      <c r="M4975" t="s">
        <v>349</v>
      </c>
      <c r="N4975" s="5">
        <v>60</v>
      </c>
      <c r="O4975" s="7">
        <v>3</v>
      </c>
      <c r="P4975" s="5">
        <v>30</v>
      </c>
      <c r="Q4975" s="5">
        <v>30</v>
      </c>
      <c r="R4975" s="22">
        <f>Tabla1[[#This Row],[Fecha de Envío]]-Tabla1[[#This Row],[Fecha de Orden]]</f>
        <v>12</v>
      </c>
      <c r="S4975" s="24">
        <f>YEAR(Tabla1[[#This Row],[Fecha de Orden]])</f>
        <v>2023</v>
      </c>
      <c r="T4975" t="str">
        <f>VLOOKUP(Tabla1[[#This Row],[Nombre del Producto]],Tabla2[[Nombre Producto]:[Costo Unitario]],2,FALSE)</f>
        <v>Secret Factory</v>
      </c>
      <c r="U4975" t="str">
        <f>VLOOKUP(Tabla1[[#This Row],[Fábrica]],Tabla3[],4,FALSE)</f>
        <v>Illinois</v>
      </c>
    </row>
    <row r="4976" spans="1:21" x14ac:dyDescent="0.25">
      <c r="A4976" t="s">
        <v>1772</v>
      </c>
      <c r="B4976" s="3">
        <v>45209</v>
      </c>
      <c r="C4976" s="3">
        <v>45221</v>
      </c>
      <c r="D4976" t="s">
        <v>39</v>
      </c>
      <c r="E4976">
        <v>157707</v>
      </c>
      <c r="F4976" t="s">
        <v>19</v>
      </c>
      <c r="G4976" t="s">
        <v>668</v>
      </c>
      <c r="H4976" t="s">
        <v>203</v>
      </c>
      <c r="I4976">
        <v>80219</v>
      </c>
      <c r="J4976" t="s">
        <v>22</v>
      </c>
      <c r="K4976" t="s">
        <v>23</v>
      </c>
      <c r="L4976" t="s">
        <v>27</v>
      </c>
      <c r="M4976" t="s">
        <v>28</v>
      </c>
      <c r="N4976" s="5">
        <v>3.6</v>
      </c>
      <c r="O4976" s="7">
        <v>1</v>
      </c>
      <c r="P4976" s="5">
        <v>2.5</v>
      </c>
      <c r="Q4976" s="5">
        <v>1.1000000000000001</v>
      </c>
      <c r="R4976" s="22">
        <f>Tabla1[[#This Row],[Fecha de Envío]]-Tabla1[[#This Row],[Fecha de Orden]]</f>
        <v>12</v>
      </c>
      <c r="S4976" s="24">
        <f>YEAR(Tabla1[[#This Row],[Fecha de Orden]])</f>
        <v>2023</v>
      </c>
      <c r="T4976" t="str">
        <f>VLOOKUP(Tabla1[[#This Row],[Nombre del Producto]],Tabla2[[Nombre Producto]:[Costo Unitario]],2,FALSE)</f>
        <v>Lot's O' Nuts</v>
      </c>
      <c r="U4976" t="str">
        <f>VLOOKUP(Tabla1[[#This Row],[Fábrica]],Tabla3[],4,FALSE)</f>
        <v>Arizona</v>
      </c>
    </row>
    <row r="4977" spans="1:21" x14ac:dyDescent="0.25">
      <c r="A4977" t="s">
        <v>1773</v>
      </c>
      <c r="B4977" s="3">
        <v>45209</v>
      </c>
      <c r="C4977" s="3">
        <v>45221</v>
      </c>
      <c r="D4977" t="s">
        <v>39</v>
      </c>
      <c r="E4977">
        <v>157707</v>
      </c>
      <c r="F4977" t="s">
        <v>19</v>
      </c>
      <c r="G4977" t="s">
        <v>668</v>
      </c>
      <c r="H4977" t="s">
        <v>203</v>
      </c>
      <c r="I4977">
        <v>80219</v>
      </c>
      <c r="J4977" t="s">
        <v>22</v>
      </c>
      <c r="K4977" t="s">
        <v>23</v>
      </c>
      <c r="L4977" t="s">
        <v>45</v>
      </c>
      <c r="M4977" t="s">
        <v>46</v>
      </c>
      <c r="N4977" s="5">
        <v>3.49</v>
      </c>
      <c r="O4977" s="7">
        <v>1</v>
      </c>
      <c r="P4977" s="5">
        <v>2.4900000000000002</v>
      </c>
      <c r="Q4977" s="5">
        <v>1</v>
      </c>
      <c r="R4977" s="22">
        <f>Tabla1[[#This Row],[Fecha de Envío]]-Tabla1[[#This Row],[Fecha de Orden]]</f>
        <v>12</v>
      </c>
      <c r="S4977" s="24">
        <f>YEAR(Tabla1[[#This Row],[Fecha de Orden]])</f>
        <v>2023</v>
      </c>
      <c r="T4977" t="str">
        <f>VLOOKUP(Tabla1[[#This Row],[Nombre del Producto]],Tabla2[[Nombre Producto]:[Costo Unitario]],2,FALSE)</f>
        <v>Lot's O' Nuts</v>
      </c>
      <c r="U4977" t="str">
        <f>VLOOKUP(Tabla1[[#This Row],[Fábrica]],Tabla3[],4,FALSE)</f>
        <v>Arizona</v>
      </c>
    </row>
    <row r="4978" spans="1:21" x14ac:dyDescent="0.25">
      <c r="A4978" t="s">
        <v>3132</v>
      </c>
      <c r="B4978" s="3">
        <v>45209</v>
      </c>
      <c r="C4978" s="3">
        <v>45223</v>
      </c>
      <c r="D4978" t="s">
        <v>18</v>
      </c>
      <c r="E4978">
        <v>150357</v>
      </c>
      <c r="F4978" t="s">
        <v>19</v>
      </c>
      <c r="G4978" t="s">
        <v>1170</v>
      </c>
      <c r="H4978" t="s">
        <v>98</v>
      </c>
      <c r="I4978">
        <v>27405</v>
      </c>
      <c r="J4978" t="s">
        <v>22</v>
      </c>
      <c r="K4978" t="s">
        <v>66</v>
      </c>
      <c r="L4978" t="s">
        <v>27</v>
      </c>
      <c r="M4978" t="s">
        <v>28</v>
      </c>
      <c r="N4978" s="5">
        <v>10.8</v>
      </c>
      <c r="O4978" s="7">
        <v>3</v>
      </c>
      <c r="P4978" s="5">
        <v>7.5</v>
      </c>
      <c r="Q4978" s="5">
        <v>3.3</v>
      </c>
      <c r="R4978" s="22">
        <f>Tabla1[[#This Row],[Fecha de Envío]]-Tabla1[[#This Row],[Fecha de Orden]]</f>
        <v>14</v>
      </c>
      <c r="S4978" s="24">
        <f>YEAR(Tabla1[[#This Row],[Fecha de Orden]])</f>
        <v>2023</v>
      </c>
      <c r="T4978" t="str">
        <f>VLOOKUP(Tabla1[[#This Row],[Nombre del Producto]],Tabla2[[Nombre Producto]:[Costo Unitario]],2,FALSE)</f>
        <v>Lot's O' Nuts</v>
      </c>
      <c r="U4978" t="str">
        <f>VLOOKUP(Tabla1[[#This Row],[Fábrica]],Tabla3[],4,FALSE)</f>
        <v>Arizona</v>
      </c>
    </row>
    <row r="4979" spans="1:21" x14ac:dyDescent="0.25">
      <c r="A4979" t="s">
        <v>3133</v>
      </c>
      <c r="B4979" s="3">
        <v>45209</v>
      </c>
      <c r="C4979" s="3">
        <v>45223</v>
      </c>
      <c r="D4979" t="s">
        <v>18</v>
      </c>
      <c r="E4979">
        <v>150357</v>
      </c>
      <c r="F4979" t="s">
        <v>19</v>
      </c>
      <c r="G4979" t="s">
        <v>1170</v>
      </c>
      <c r="H4979" t="s">
        <v>98</v>
      </c>
      <c r="I4979">
        <v>27405</v>
      </c>
      <c r="J4979" t="s">
        <v>22</v>
      </c>
      <c r="K4979" t="s">
        <v>66</v>
      </c>
      <c r="L4979" t="s">
        <v>24</v>
      </c>
      <c r="M4979" t="s">
        <v>25</v>
      </c>
      <c r="N4979" s="5">
        <v>7.5</v>
      </c>
      <c r="O4979" s="7">
        <v>2</v>
      </c>
      <c r="P4979" s="5">
        <v>4.9000000000000004</v>
      </c>
      <c r="Q4979" s="5">
        <v>2.6</v>
      </c>
      <c r="R4979" s="22">
        <f>Tabla1[[#This Row],[Fecha de Envío]]-Tabla1[[#This Row],[Fecha de Orden]]</f>
        <v>14</v>
      </c>
      <c r="S4979" s="24">
        <f>YEAR(Tabla1[[#This Row],[Fecha de Orden]])</f>
        <v>2023</v>
      </c>
      <c r="T4979" t="str">
        <f>VLOOKUP(Tabla1[[#This Row],[Nombre del Producto]],Tabla2[[Nombre Producto]:[Costo Unitario]],2,FALSE)</f>
        <v>Wicked Choccy's</v>
      </c>
      <c r="U4979" t="str">
        <f>VLOOKUP(Tabla1[[#This Row],[Fábrica]],Tabla3[],4,FALSE)</f>
        <v>Georgia</v>
      </c>
    </row>
    <row r="4980" spans="1:21" x14ac:dyDescent="0.25">
      <c r="A4980" t="s">
        <v>9141</v>
      </c>
      <c r="B4980" s="3">
        <v>45209</v>
      </c>
      <c r="C4980" s="3">
        <v>45221</v>
      </c>
      <c r="D4980" t="s">
        <v>39</v>
      </c>
      <c r="E4980">
        <v>126627</v>
      </c>
      <c r="F4980" t="s">
        <v>19</v>
      </c>
      <c r="G4980" t="s">
        <v>1700</v>
      </c>
      <c r="H4980" t="s">
        <v>42</v>
      </c>
      <c r="I4980">
        <v>77571</v>
      </c>
      <c r="J4980" t="s">
        <v>22</v>
      </c>
      <c r="K4980" t="s">
        <v>43</v>
      </c>
      <c r="L4980" t="s">
        <v>33</v>
      </c>
      <c r="M4980" t="s">
        <v>34</v>
      </c>
      <c r="N4980" s="5">
        <v>14.4</v>
      </c>
      <c r="O4980" s="7">
        <v>4</v>
      </c>
      <c r="P4980" s="5">
        <v>9.6</v>
      </c>
      <c r="Q4980" s="5">
        <v>4.8</v>
      </c>
      <c r="R4980" s="22">
        <f>Tabla1[[#This Row],[Fecha de Envío]]-Tabla1[[#This Row],[Fecha de Orden]]</f>
        <v>12</v>
      </c>
      <c r="S4980" s="24">
        <f>YEAR(Tabla1[[#This Row],[Fecha de Orden]])</f>
        <v>2023</v>
      </c>
      <c r="T4980" t="str">
        <f>VLOOKUP(Tabla1[[#This Row],[Nombre del Producto]],Tabla2[[Nombre Producto]:[Costo Unitario]],2,FALSE)</f>
        <v>Lot's O' Nuts</v>
      </c>
      <c r="U4980" t="str">
        <f>VLOOKUP(Tabla1[[#This Row],[Fábrica]],Tabla3[],4,FALSE)</f>
        <v>Arizona</v>
      </c>
    </row>
    <row r="4981" spans="1:21" x14ac:dyDescent="0.25">
      <c r="A4981" t="s">
        <v>9142</v>
      </c>
      <c r="B4981" s="3">
        <v>45209</v>
      </c>
      <c r="C4981" s="3">
        <v>45221</v>
      </c>
      <c r="D4981" t="s">
        <v>39</v>
      </c>
      <c r="E4981">
        <v>126627</v>
      </c>
      <c r="F4981" t="s">
        <v>19</v>
      </c>
      <c r="G4981" t="s">
        <v>1700</v>
      </c>
      <c r="H4981" t="s">
        <v>42</v>
      </c>
      <c r="I4981">
        <v>77571</v>
      </c>
      <c r="J4981" t="s">
        <v>22</v>
      </c>
      <c r="K4981" t="s">
        <v>43</v>
      </c>
      <c r="L4981" t="s">
        <v>36</v>
      </c>
      <c r="M4981" t="s">
        <v>37</v>
      </c>
      <c r="N4981" s="5">
        <v>6.5</v>
      </c>
      <c r="O4981" s="7">
        <v>2</v>
      </c>
      <c r="P4981" s="5">
        <v>4.22</v>
      </c>
      <c r="Q4981" s="5">
        <v>2.2799999999999998</v>
      </c>
      <c r="R4981" s="22">
        <f>Tabla1[[#This Row],[Fecha de Envío]]-Tabla1[[#This Row],[Fecha de Orden]]</f>
        <v>12</v>
      </c>
      <c r="S4981" s="24">
        <f>YEAR(Tabla1[[#This Row],[Fecha de Orden]])</f>
        <v>2023</v>
      </c>
      <c r="T4981" t="str">
        <f>VLOOKUP(Tabla1[[#This Row],[Nombre del Producto]],Tabla2[[Nombre Producto]:[Costo Unitario]],2,FALSE)</f>
        <v>Wicked Choccy's</v>
      </c>
      <c r="U4981" t="str">
        <f>VLOOKUP(Tabla1[[#This Row],[Fábrica]],Tabla3[],4,FALSE)</f>
        <v>Georgia</v>
      </c>
    </row>
    <row r="4982" spans="1:21" x14ac:dyDescent="0.25">
      <c r="A4982" t="s">
        <v>9143</v>
      </c>
      <c r="B4982" s="3">
        <v>45209</v>
      </c>
      <c r="C4982" s="3">
        <v>45221</v>
      </c>
      <c r="D4982" t="s">
        <v>39</v>
      </c>
      <c r="E4982">
        <v>126627</v>
      </c>
      <c r="F4982" t="s">
        <v>195</v>
      </c>
      <c r="G4982" t="s">
        <v>4297</v>
      </c>
      <c r="H4982" t="s">
        <v>4298</v>
      </c>
      <c r="I4982" t="s">
        <v>9144</v>
      </c>
      <c r="J4982" t="s">
        <v>22</v>
      </c>
      <c r="K4982" t="s">
        <v>43</v>
      </c>
      <c r="L4982" t="s">
        <v>33</v>
      </c>
      <c r="M4982" t="s">
        <v>34</v>
      </c>
      <c r="N4982" s="5">
        <v>3.6</v>
      </c>
      <c r="O4982" s="7">
        <v>1</v>
      </c>
      <c r="P4982" s="5">
        <v>2.4</v>
      </c>
      <c r="Q4982" s="5">
        <v>1.2</v>
      </c>
      <c r="R4982" s="22">
        <f>Tabla1[[#This Row],[Fecha de Envío]]-Tabla1[[#This Row],[Fecha de Orden]]</f>
        <v>12</v>
      </c>
      <c r="S4982" s="24">
        <f>YEAR(Tabla1[[#This Row],[Fecha de Orden]])</f>
        <v>2023</v>
      </c>
      <c r="T4982" t="str">
        <f>VLOOKUP(Tabla1[[#This Row],[Nombre del Producto]],Tabla2[[Nombre Producto]:[Costo Unitario]],2,FALSE)</f>
        <v>Lot's O' Nuts</v>
      </c>
      <c r="U4982" t="str">
        <f>VLOOKUP(Tabla1[[#This Row],[Fábrica]],Tabla3[],4,FALSE)</f>
        <v>Arizona</v>
      </c>
    </row>
    <row r="4983" spans="1:21" x14ac:dyDescent="0.25">
      <c r="A4983" t="s">
        <v>9145</v>
      </c>
      <c r="B4983" s="3">
        <v>45209</v>
      </c>
      <c r="C4983" s="3">
        <v>45221</v>
      </c>
      <c r="D4983" t="s">
        <v>39</v>
      </c>
      <c r="E4983">
        <v>126627</v>
      </c>
      <c r="F4983" t="s">
        <v>195</v>
      </c>
      <c r="G4983" t="s">
        <v>4297</v>
      </c>
      <c r="H4983" t="s">
        <v>4298</v>
      </c>
      <c r="I4983" t="s">
        <v>9144</v>
      </c>
      <c r="J4983" t="s">
        <v>22</v>
      </c>
      <c r="K4983" t="s">
        <v>43</v>
      </c>
      <c r="L4983" t="s">
        <v>36</v>
      </c>
      <c r="M4983" t="s">
        <v>37</v>
      </c>
      <c r="N4983" s="5">
        <v>3.25</v>
      </c>
      <c r="O4983" s="7">
        <v>1</v>
      </c>
      <c r="P4983" s="5">
        <v>2.11</v>
      </c>
      <c r="Q4983" s="5">
        <v>1.1399999999999999</v>
      </c>
      <c r="R4983" s="22">
        <f>Tabla1[[#This Row],[Fecha de Envío]]-Tabla1[[#This Row],[Fecha de Orden]]</f>
        <v>12</v>
      </c>
      <c r="S4983" s="24">
        <f>YEAR(Tabla1[[#This Row],[Fecha de Orden]])</f>
        <v>2023</v>
      </c>
      <c r="T4983" t="str">
        <f>VLOOKUP(Tabla1[[#This Row],[Nombre del Producto]],Tabla2[[Nombre Producto]:[Costo Unitario]],2,FALSE)</f>
        <v>Wicked Choccy's</v>
      </c>
      <c r="U4983" t="str">
        <f>VLOOKUP(Tabla1[[#This Row],[Fábrica]],Tabla3[],4,FALSE)</f>
        <v>Georgia</v>
      </c>
    </row>
    <row r="4984" spans="1:21" x14ac:dyDescent="0.25">
      <c r="A4984" t="s">
        <v>3361</v>
      </c>
      <c r="B4984" s="3">
        <v>45210</v>
      </c>
      <c r="C4984" s="3">
        <v>45224</v>
      </c>
      <c r="D4984" t="s">
        <v>18</v>
      </c>
      <c r="E4984">
        <v>113390</v>
      </c>
      <c r="F4984" t="s">
        <v>19</v>
      </c>
      <c r="G4984" t="s">
        <v>239</v>
      </c>
      <c r="H4984" t="s">
        <v>173</v>
      </c>
      <c r="I4984">
        <v>60610</v>
      </c>
      <c r="J4984" t="s">
        <v>22</v>
      </c>
      <c r="K4984" t="s">
        <v>43</v>
      </c>
      <c r="L4984" t="s">
        <v>36</v>
      </c>
      <c r="M4984" t="s">
        <v>37</v>
      </c>
      <c r="N4984" s="5">
        <v>9.75</v>
      </c>
      <c r="O4984" s="7">
        <v>3</v>
      </c>
      <c r="P4984" s="5">
        <v>6.33</v>
      </c>
      <c r="Q4984" s="5">
        <v>3.42</v>
      </c>
      <c r="R4984" s="22">
        <f>Tabla1[[#This Row],[Fecha de Envío]]-Tabla1[[#This Row],[Fecha de Orden]]</f>
        <v>14</v>
      </c>
      <c r="S4984" s="24">
        <f>YEAR(Tabla1[[#This Row],[Fecha de Orden]])</f>
        <v>2023</v>
      </c>
      <c r="T4984" t="str">
        <f>VLOOKUP(Tabla1[[#This Row],[Nombre del Producto]],Tabla2[[Nombre Producto]:[Costo Unitario]],2,FALSE)</f>
        <v>Wicked Choccy's</v>
      </c>
      <c r="U4984" t="str">
        <f>VLOOKUP(Tabla1[[#This Row],[Fábrica]],Tabla3[],4,FALSE)</f>
        <v>Georgia</v>
      </c>
    </row>
    <row r="4985" spans="1:21" x14ac:dyDescent="0.25">
      <c r="A4985" t="s">
        <v>1532</v>
      </c>
      <c r="B4985" s="3">
        <v>45212</v>
      </c>
      <c r="C4985" s="3">
        <v>45229</v>
      </c>
      <c r="D4985" t="s">
        <v>18</v>
      </c>
      <c r="E4985">
        <v>101161</v>
      </c>
      <c r="F4985" t="s">
        <v>19</v>
      </c>
      <c r="G4985" t="s">
        <v>30</v>
      </c>
      <c r="H4985" t="s">
        <v>31</v>
      </c>
      <c r="I4985">
        <v>10024</v>
      </c>
      <c r="J4985" t="s">
        <v>22</v>
      </c>
      <c r="K4985" t="s">
        <v>32</v>
      </c>
      <c r="L4985" t="s">
        <v>45</v>
      </c>
      <c r="M4985" t="s">
        <v>46</v>
      </c>
      <c r="N4985" s="5">
        <v>10.47</v>
      </c>
      <c r="O4985" s="7">
        <v>3</v>
      </c>
      <c r="P4985" s="5">
        <v>7.47</v>
      </c>
      <c r="Q4985" s="5">
        <v>3</v>
      </c>
      <c r="R4985" s="22">
        <f>Tabla1[[#This Row],[Fecha de Envío]]-Tabla1[[#This Row],[Fecha de Orden]]</f>
        <v>17</v>
      </c>
      <c r="S4985" s="24">
        <f>YEAR(Tabla1[[#This Row],[Fecha de Orden]])</f>
        <v>2023</v>
      </c>
      <c r="T4985" t="str">
        <f>VLOOKUP(Tabla1[[#This Row],[Nombre del Producto]],Tabla2[[Nombre Producto]:[Costo Unitario]],2,FALSE)</f>
        <v>Lot's O' Nuts</v>
      </c>
      <c r="U4985" t="str">
        <f>VLOOKUP(Tabla1[[#This Row],[Fábrica]],Tabla3[],4,FALSE)</f>
        <v>Arizona</v>
      </c>
    </row>
    <row r="4986" spans="1:21" x14ac:dyDescent="0.25">
      <c r="A4986" t="s">
        <v>1533</v>
      </c>
      <c r="B4986" s="3">
        <v>45212</v>
      </c>
      <c r="C4986" s="3">
        <v>45229</v>
      </c>
      <c r="D4986" t="s">
        <v>18</v>
      </c>
      <c r="E4986">
        <v>101161</v>
      </c>
      <c r="F4986" t="s">
        <v>19</v>
      </c>
      <c r="G4986" t="s">
        <v>30</v>
      </c>
      <c r="H4986" t="s">
        <v>31</v>
      </c>
      <c r="I4986">
        <v>10024</v>
      </c>
      <c r="J4986" t="s">
        <v>22</v>
      </c>
      <c r="K4986" t="s">
        <v>32</v>
      </c>
      <c r="L4986" t="s">
        <v>33</v>
      </c>
      <c r="M4986" t="s">
        <v>34</v>
      </c>
      <c r="N4986" s="5">
        <v>18</v>
      </c>
      <c r="O4986" s="7">
        <v>5</v>
      </c>
      <c r="P4986" s="5">
        <v>12</v>
      </c>
      <c r="Q4986" s="5">
        <v>6</v>
      </c>
      <c r="R4986" s="22">
        <f>Tabla1[[#This Row],[Fecha de Envío]]-Tabla1[[#This Row],[Fecha de Orden]]</f>
        <v>17</v>
      </c>
      <c r="S4986" s="24">
        <f>YEAR(Tabla1[[#This Row],[Fecha de Orden]])</f>
        <v>2023</v>
      </c>
      <c r="T4986" t="str">
        <f>VLOOKUP(Tabla1[[#This Row],[Nombre del Producto]],Tabla2[[Nombre Producto]:[Costo Unitario]],2,FALSE)</f>
        <v>Lot's O' Nuts</v>
      </c>
      <c r="U4986" t="str">
        <f>VLOOKUP(Tabla1[[#This Row],[Fábrica]],Tabla3[],4,FALSE)</f>
        <v>Arizona</v>
      </c>
    </row>
    <row r="4987" spans="1:21" x14ac:dyDescent="0.25">
      <c r="A4987" t="s">
        <v>1534</v>
      </c>
      <c r="B4987" s="3">
        <v>45212</v>
      </c>
      <c r="C4987" s="3">
        <v>45229</v>
      </c>
      <c r="D4987" t="s">
        <v>18</v>
      </c>
      <c r="E4987">
        <v>101161</v>
      </c>
      <c r="F4987" t="s">
        <v>19</v>
      </c>
      <c r="G4987" t="s">
        <v>30</v>
      </c>
      <c r="H4987" t="s">
        <v>31</v>
      </c>
      <c r="I4987">
        <v>10024</v>
      </c>
      <c r="J4987" t="s">
        <v>22</v>
      </c>
      <c r="K4987" t="s">
        <v>32</v>
      </c>
      <c r="L4987" t="s">
        <v>36</v>
      </c>
      <c r="M4987" t="s">
        <v>37</v>
      </c>
      <c r="N4987" s="5">
        <v>16.25</v>
      </c>
      <c r="O4987" s="7">
        <v>5</v>
      </c>
      <c r="P4987" s="5">
        <v>10.55</v>
      </c>
      <c r="Q4987" s="5">
        <v>5.7</v>
      </c>
      <c r="R4987" s="22">
        <f>Tabla1[[#This Row],[Fecha de Envío]]-Tabla1[[#This Row],[Fecha de Orden]]</f>
        <v>17</v>
      </c>
      <c r="S4987" s="24">
        <f>YEAR(Tabla1[[#This Row],[Fecha de Orden]])</f>
        <v>2023</v>
      </c>
      <c r="T4987" t="str">
        <f>VLOOKUP(Tabla1[[#This Row],[Nombre del Producto]],Tabla2[[Nombre Producto]:[Costo Unitario]],2,FALSE)</f>
        <v>Wicked Choccy's</v>
      </c>
      <c r="U4987" t="str">
        <f>VLOOKUP(Tabla1[[#This Row],[Fábrica]],Tabla3[],4,FALSE)</f>
        <v>Georgia</v>
      </c>
    </row>
    <row r="4988" spans="1:21" x14ac:dyDescent="0.25">
      <c r="A4988" t="s">
        <v>1535</v>
      </c>
      <c r="B4988" s="3">
        <v>45212</v>
      </c>
      <c r="C4988" s="3">
        <v>45229</v>
      </c>
      <c r="D4988" t="s">
        <v>18</v>
      </c>
      <c r="E4988">
        <v>101161</v>
      </c>
      <c r="F4988" t="s">
        <v>19</v>
      </c>
      <c r="G4988" t="s">
        <v>30</v>
      </c>
      <c r="H4988" t="s">
        <v>31</v>
      </c>
      <c r="I4988">
        <v>10024</v>
      </c>
      <c r="J4988" t="s">
        <v>22</v>
      </c>
      <c r="K4988" t="s">
        <v>32</v>
      </c>
      <c r="L4988" t="s">
        <v>24</v>
      </c>
      <c r="M4988" t="s">
        <v>25</v>
      </c>
      <c r="N4988" s="5">
        <v>7.5</v>
      </c>
      <c r="O4988" s="7">
        <v>2</v>
      </c>
      <c r="P4988" s="5">
        <v>4.9000000000000004</v>
      </c>
      <c r="Q4988" s="5">
        <v>2.6</v>
      </c>
      <c r="R4988" s="22">
        <f>Tabla1[[#This Row],[Fecha de Envío]]-Tabla1[[#This Row],[Fecha de Orden]]</f>
        <v>17</v>
      </c>
      <c r="S4988" s="24">
        <f>YEAR(Tabla1[[#This Row],[Fecha de Orden]])</f>
        <v>2023</v>
      </c>
      <c r="T4988" t="str">
        <f>VLOOKUP(Tabla1[[#This Row],[Nombre del Producto]],Tabla2[[Nombre Producto]:[Costo Unitario]],2,FALSE)</f>
        <v>Wicked Choccy's</v>
      </c>
      <c r="U4988" t="str">
        <f>VLOOKUP(Tabla1[[#This Row],[Fábrica]],Tabla3[],4,FALSE)</f>
        <v>Georgia</v>
      </c>
    </row>
    <row r="4989" spans="1:21" x14ac:dyDescent="0.25">
      <c r="A4989" t="s">
        <v>3875</v>
      </c>
      <c r="B4989" s="3">
        <v>45212</v>
      </c>
      <c r="C4989" s="3">
        <v>45228</v>
      </c>
      <c r="D4989" t="s">
        <v>18</v>
      </c>
      <c r="E4989">
        <v>154018</v>
      </c>
      <c r="F4989" t="s">
        <v>19</v>
      </c>
      <c r="G4989" t="s">
        <v>3151</v>
      </c>
      <c r="H4989" t="s">
        <v>42</v>
      </c>
      <c r="I4989">
        <v>78041</v>
      </c>
      <c r="J4989" t="s">
        <v>22</v>
      </c>
      <c r="K4989" t="s">
        <v>43</v>
      </c>
      <c r="L4989" t="s">
        <v>24</v>
      </c>
      <c r="M4989" t="s">
        <v>25</v>
      </c>
      <c r="N4989" s="5">
        <v>18.75</v>
      </c>
      <c r="O4989" s="7">
        <v>5</v>
      </c>
      <c r="P4989" s="5">
        <v>12.25</v>
      </c>
      <c r="Q4989" s="5">
        <v>6.5</v>
      </c>
      <c r="R4989" s="22">
        <f>Tabla1[[#This Row],[Fecha de Envío]]-Tabla1[[#This Row],[Fecha de Orden]]</f>
        <v>16</v>
      </c>
      <c r="S4989" s="24">
        <f>YEAR(Tabla1[[#This Row],[Fecha de Orden]])</f>
        <v>2023</v>
      </c>
      <c r="T4989" t="str">
        <f>VLOOKUP(Tabla1[[#This Row],[Nombre del Producto]],Tabla2[[Nombre Producto]:[Costo Unitario]],2,FALSE)</f>
        <v>Wicked Choccy's</v>
      </c>
      <c r="U4989" t="str">
        <f>VLOOKUP(Tabla1[[#This Row],[Fábrica]],Tabla3[],4,FALSE)</f>
        <v>Georgia</v>
      </c>
    </row>
    <row r="4990" spans="1:21" x14ac:dyDescent="0.25">
      <c r="A4990" t="s">
        <v>3876</v>
      </c>
      <c r="B4990" s="3">
        <v>45212</v>
      </c>
      <c r="C4990" s="3">
        <v>45228</v>
      </c>
      <c r="D4990" t="s">
        <v>18</v>
      </c>
      <c r="E4990">
        <v>154018</v>
      </c>
      <c r="F4990" t="s">
        <v>19</v>
      </c>
      <c r="G4990" t="s">
        <v>3151</v>
      </c>
      <c r="H4990" t="s">
        <v>42</v>
      </c>
      <c r="I4990">
        <v>78041</v>
      </c>
      <c r="J4990" t="s">
        <v>22</v>
      </c>
      <c r="K4990" t="s">
        <v>43</v>
      </c>
      <c r="L4990" t="s">
        <v>33</v>
      </c>
      <c r="M4990" t="s">
        <v>34</v>
      </c>
      <c r="N4990" s="5">
        <v>3.6</v>
      </c>
      <c r="O4990" s="7">
        <v>1</v>
      </c>
      <c r="P4990" s="5">
        <v>2.4</v>
      </c>
      <c r="Q4990" s="5">
        <v>1.2</v>
      </c>
      <c r="R4990" s="22">
        <f>Tabla1[[#This Row],[Fecha de Envío]]-Tabla1[[#This Row],[Fecha de Orden]]</f>
        <v>16</v>
      </c>
      <c r="S4990" s="24">
        <f>YEAR(Tabla1[[#This Row],[Fecha de Orden]])</f>
        <v>2023</v>
      </c>
      <c r="T4990" t="str">
        <f>VLOOKUP(Tabla1[[#This Row],[Nombre del Producto]],Tabla2[[Nombre Producto]:[Costo Unitario]],2,FALSE)</f>
        <v>Lot's O' Nuts</v>
      </c>
      <c r="U4990" t="str">
        <f>VLOOKUP(Tabla1[[#This Row],[Fábrica]],Tabla3[],4,FALSE)</f>
        <v>Arizona</v>
      </c>
    </row>
    <row r="4991" spans="1:21" x14ac:dyDescent="0.25">
      <c r="A4991" t="s">
        <v>3877</v>
      </c>
      <c r="B4991" s="3">
        <v>45212</v>
      </c>
      <c r="C4991" s="3">
        <v>45228</v>
      </c>
      <c r="D4991" t="s">
        <v>18</v>
      </c>
      <c r="E4991">
        <v>154018</v>
      </c>
      <c r="F4991" t="s">
        <v>19</v>
      </c>
      <c r="G4991" t="s">
        <v>3151</v>
      </c>
      <c r="H4991" t="s">
        <v>42</v>
      </c>
      <c r="I4991">
        <v>78041</v>
      </c>
      <c r="J4991" t="s">
        <v>22</v>
      </c>
      <c r="K4991" t="s">
        <v>43</v>
      </c>
      <c r="L4991" t="s">
        <v>27</v>
      </c>
      <c r="M4991" t="s">
        <v>28</v>
      </c>
      <c r="N4991" s="5">
        <v>25.2</v>
      </c>
      <c r="O4991" s="7">
        <v>7</v>
      </c>
      <c r="P4991" s="5">
        <v>17.5</v>
      </c>
      <c r="Q4991" s="5">
        <v>7.7</v>
      </c>
      <c r="R4991" s="22">
        <f>Tabla1[[#This Row],[Fecha de Envío]]-Tabla1[[#This Row],[Fecha de Orden]]</f>
        <v>16</v>
      </c>
      <c r="S4991" s="24">
        <f>YEAR(Tabla1[[#This Row],[Fecha de Orden]])</f>
        <v>2023</v>
      </c>
      <c r="T4991" t="str">
        <f>VLOOKUP(Tabla1[[#This Row],[Nombre del Producto]],Tabla2[[Nombre Producto]:[Costo Unitario]],2,FALSE)</f>
        <v>Lot's O' Nuts</v>
      </c>
      <c r="U4991" t="str">
        <f>VLOOKUP(Tabla1[[#This Row],[Fábrica]],Tabla3[],4,FALSE)</f>
        <v>Arizona</v>
      </c>
    </row>
    <row r="4992" spans="1:21" x14ac:dyDescent="0.25">
      <c r="A4992" t="s">
        <v>3878</v>
      </c>
      <c r="B4992" s="3">
        <v>45212</v>
      </c>
      <c r="C4992" s="3">
        <v>45228</v>
      </c>
      <c r="D4992" t="s">
        <v>18</v>
      </c>
      <c r="E4992">
        <v>154018</v>
      </c>
      <c r="F4992" t="s">
        <v>19</v>
      </c>
      <c r="G4992" t="s">
        <v>3151</v>
      </c>
      <c r="H4992" t="s">
        <v>42</v>
      </c>
      <c r="I4992">
        <v>78041</v>
      </c>
      <c r="J4992" t="s">
        <v>22</v>
      </c>
      <c r="K4992" t="s">
        <v>43</v>
      </c>
      <c r="L4992" t="s">
        <v>36</v>
      </c>
      <c r="M4992" t="s">
        <v>37</v>
      </c>
      <c r="N4992" s="5">
        <v>6.5</v>
      </c>
      <c r="O4992" s="7">
        <v>2</v>
      </c>
      <c r="P4992" s="5">
        <v>4.22</v>
      </c>
      <c r="Q4992" s="5">
        <v>2.2799999999999998</v>
      </c>
      <c r="R4992" s="22">
        <f>Tabla1[[#This Row],[Fecha de Envío]]-Tabla1[[#This Row],[Fecha de Orden]]</f>
        <v>16</v>
      </c>
      <c r="S4992" s="24">
        <f>YEAR(Tabla1[[#This Row],[Fecha de Orden]])</f>
        <v>2023</v>
      </c>
      <c r="T4992" t="str">
        <f>VLOOKUP(Tabla1[[#This Row],[Nombre del Producto]],Tabla2[[Nombre Producto]:[Costo Unitario]],2,FALSE)</f>
        <v>Wicked Choccy's</v>
      </c>
      <c r="U4992" t="str">
        <f>VLOOKUP(Tabla1[[#This Row],[Fábrica]],Tabla3[],4,FALSE)</f>
        <v>Georgia</v>
      </c>
    </row>
    <row r="4993" spans="1:21" x14ac:dyDescent="0.25">
      <c r="A4993" t="s">
        <v>5464</v>
      </c>
      <c r="B4993" s="3">
        <v>45212</v>
      </c>
      <c r="C4993" s="3">
        <v>45228</v>
      </c>
      <c r="D4993" t="s">
        <v>18</v>
      </c>
      <c r="E4993">
        <v>145583</v>
      </c>
      <c r="F4993" t="s">
        <v>19</v>
      </c>
      <c r="G4993" t="s">
        <v>560</v>
      </c>
      <c r="H4993" t="s">
        <v>21</v>
      </c>
      <c r="I4993">
        <v>95661</v>
      </c>
      <c r="J4993" t="s">
        <v>22</v>
      </c>
      <c r="K4993" t="s">
        <v>23</v>
      </c>
      <c r="L4993" t="s">
        <v>33</v>
      </c>
      <c r="M4993" t="s">
        <v>34</v>
      </c>
      <c r="N4993" s="5">
        <v>50.4</v>
      </c>
      <c r="O4993" s="7">
        <v>14</v>
      </c>
      <c r="P4993" s="5">
        <v>33.6</v>
      </c>
      <c r="Q4993" s="5">
        <v>16.8</v>
      </c>
      <c r="R4993" s="22">
        <f>Tabla1[[#This Row],[Fecha de Envío]]-Tabla1[[#This Row],[Fecha de Orden]]</f>
        <v>16</v>
      </c>
      <c r="S4993" s="24">
        <f>YEAR(Tabla1[[#This Row],[Fecha de Orden]])</f>
        <v>2023</v>
      </c>
      <c r="T4993" t="str">
        <f>VLOOKUP(Tabla1[[#This Row],[Nombre del Producto]],Tabla2[[Nombre Producto]:[Costo Unitario]],2,FALSE)</f>
        <v>Lot's O' Nuts</v>
      </c>
      <c r="U4993" t="str">
        <f>VLOOKUP(Tabla1[[#This Row],[Fábrica]],Tabla3[],4,FALSE)</f>
        <v>Arizona</v>
      </c>
    </row>
    <row r="4994" spans="1:21" x14ac:dyDescent="0.25">
      <c r="A4994" t="s">
        <v>5465</v>
      </c>
      <c r="B4994" s="3">
        <v>45212</v>
      </c>
      <c r="C4994" s="3">
        <v>45228</v>
      </c>
      <c r="D4994" t="s">
        <v>18</v>
      </c>
      <c r="E4994">
        <v>145583</v>
      </c>
      <c r="F4994" t="s">
        <v>19</v>
      </c>
      <c r="G4994" t="s">
        <v>560</v>
      </c>
      <c r="H4994" t="s">
        <v>21</v>
      </c>
      <c r="I4994">
        <v>95661</v>
      </c>
      <c r="J4994" t="s">
        <v>22</v>
      </c>
      <c r="K4994" t="s">
        <v>23</v>
      </c>
      <c r="L4994" t="s">
        <v>24</v>
      </c>
      <c r="M4994" t="s">
        <v>25</v>
      </c>
      <c r="N4994" s="5">
        <v>15</v>
      </c>
      <c r="O4994" s="7">
        <v>4</v>
      </c>
      <c r="P4994" s="5">
        <v>9.8000000000000007</v>
      </c>
      <c r="Q4994" s="5">
        <v>5.2</v>
      </c>
      <c r="R4994" s="22">
        <f>Tabla1[[#This Row],[Fecha de Envío]]-Tabla1[[#This Row],[Fecha de Orden]]</f>
        <v>16</v>
      </c>
      <c r="S4994" s="24">
        <f>YEAR(Tabla1[[#This Row],[Fecha de Orden]])</f>
        <v>2023</v>
      </c>
      <c r="T4994" t="str">
        <f>VLOOKUP(Tabla1[[#This Row],[Nombre del Producto]],Tabla2[[Nombre Producto]:[Costo Unitario]],2,FALSE)</f>
        <v>Wicked Choccy's</v>
      </c>
      <c r="U4994" t="str">
        <f>VLOOKUP(Tabla1[[#This Row],[Fábrica]],Tabla3[],4,FALSE)</f>
        <v>Georgia</v>
      </c>
    </row>
    <row r="4995" spans="1:21" x14ac:dyDescent="0.25">
      <c r="A4995" t="s">
        <v>5466</v>
      </c>
      <c r="B4995" s="3">
        <v>45212</v>
      </c>
      <c r="C4995" s="3">
        <v>45228</v>
      </c>
      <c r="D4995" t="s">
        <v>18</v>
      </c>
      <c r="E4995">
        <v>145583</v>
      </c>
      <c r="F4995" t="s">
        <v>19</v>
      </c>
      <c r="G4995" t="s">
        <v>560</v>
      </c>
      <c r="H4995" t="s">
        <v>21</v>
      </c>
      <c r="I4995">
        <v>95661</v>
      </c>
      <c r="J4995" t="s">
        <v>22</v>
      </c>
      <c r="K4995" t="s">
        <v>23</v>
      </c>
      <c r="L4995" t="s">
        <v>27</v>
      </c>
      <c r="M4995" t="s">
        <v>28</v>
      </c>
      <c r="N4995" s="5">
        <v>21.6</v>
      </c>
      <c r="O4995" s="7">
        <v>6</v>
      </c>
      <c r="P4995" s="5">
        <v>15</v>
      </c>
      <c r="Q4995" s="5">
        <v>6.6</v>
      </c>
      <c r="R4995" s="22">
        <f>Tabla1[[#This Row],[Fecha de Envío]]-Tabla1[[#This Row],[Fecha de Orden]]</f>
        <v>16</v>
      </c>
      <c r="S4995" s="24">
        <f>YEAR(Tabla1[[#This Row],[Fecha de Orden]])</f>
        <v>2023</v>
      </c>
      <c r="T4995" t="str">
        <f>VLOOKUP(Tabla1[[#This Row],[Nombre del Producto]],Tabla2[[Nombre Producto]:[Costo Unitario]],2,FALSE)</f>
        <v>Lot's O' Nuts</v>
      </c>
      <c r="U4995" t="str">
        <f>VLOOKUP(Tabla1[[#This Row],[Fábrica]],Tabla3[],4,FALSE)</f>
        <v>Arizona</v>
      </c>
    </row>
    <row r="4996" spans="1:21" x14ac:dyDescent="0.25">
      <c r="A4996" t="s">
        <v>6587</v>
      </c>
      <c r="B4996" s="3">
        <v>45212</v>
      </c>
      <c r="C4996" s="3">
        <v>45226</v>
      </c>
      <c r="D4996" t="s">
        <v>18</v>
      </c>
      <c r="E4996">
        <v>100839</v>
      </c>
      <c r="F4996" t="s">
        <v>19</v>
      </c>
      <c r="G4996" t="s">
        <v>478</v>
      </c>
      <c r="H4996" t="s">
        <v>203</v>
      </c>
      <c r="I4996">
        <v>80013</v>
      </c>
      <c r="J4996" t="s">
        <v>22</v>
      </c>
      <c r="K4996" t="s">
        <v>23</v>
      </c>
      <c r="L4996" t="s">
        <v>45</v>
      </c>
      <c r="M4996" t="s">
        <v>46</v>
      </c>
      <c r="N4996" s="5">
        <v>10.47</v>
      </c>
      <c r="O4996" s="7">
        <v>3</v>
      </c>
      <c r="P4996" s="5">
        <v>7.47</v>
      </c>
      <c r="Q4996" s="5">
        <v>3</v>
      </c>
      <c r="R4996" s="22">
        <f>Tabla1[[#This Row],[Fecha de Envío]]-Tabla1[[#This Row],[Fecha de Orden]]</f>
        <v>14</v>
      </c>
      <c r="S4996" s="24">
        <f>YEAR(Tabla1[[#This Row],[Fecha de Orden]])</f>
        <v>2023</v>
      </c>
      <c r="T4996" t="str">
        <f>VLOOKUP(Tabla1[[#This Row],[Nombre del Producto]],Tabla2[[Nombre Producto]:[Costo Unitario]],2,FALSE)</f>
        <v>Lot's O' Nuts</v>
      </c>
      <c r="U4996" t="str">
        <f>VLOOKUP(Tabla1[[#This Row],[Fábrica]],Tabla3[],4,FALSE)</f>
        <v>Arizona</v>
      </c>
    </row>
    <row r="4997" spans="1:21" x14ac:dyDescent="0.25">
      <c r="A4997" t="s">
        <v>6588</v>
      </c>
      <c r="B4997" s="3">
        <v>45212</v>
      </c>
      <c r="C4997" s="3">
        <v>45226</v>
      </c>
      <c r="D4997" t="s">
        <v>18</v>
      </c>
      <c r="E4997">
        <v>100839</v>
      </c>
      <c r="F4997" t="s">
        <v>19</v>
      </c>
      <c r="G4997" t="s">
        <v>478</v>
      </c>
      <c r="H4997" t="s">
        <v>203</v>
      </c>
      <c r="I4997">
        <v>80013</v>
      </c>
      <c r="J4997" t="s">
        <v>22</v>
      </c>
      <c r="K4997" t="s">
        <v>23</v>
      </c>
      <c r="L4997" t="s">
        <v>33</v>
      </c>
      <c r="M4997" t="s">
        <v>34</v>
      </c>
      <c r="N4997" s="5">
        <v>18</v>
      </c>
      <c r="O4997" s="7">
        <v>5</v>
      </c>
      <c r="P4997" s="5">
        <v>12</v>
      </c>
      <c r="Q4997" s="5">
        <v>6</v>
      </c>
      <c r="R4997" s="22">
        <f>Tabla1[[#This Row],[Fecha de Envío]]-Tabla1[[#This Row],[Fecha de Orden]]</f>
        <v>14</v>
      </c>
      <c r="S4997" s="24">
        <f>YEAR(Tabla1[[#This Row],[Fecha de Orden]])</f>
        <v>2023</v>
      </c>
      <c r="T4997" t="str">
        <f>VLOOKUP(Tabla1[[#This Row],[Nombre del Producto]],Tabla2[[Nombre Producto]:[Costo Unitario]],2,FALSE)</f>
        <v>Lot's O' Nuts</v>
      </c>
      <c r="U4997" t="str">
        <f>VLOOKUP(Tabla1[[#This Row],[Fábrica]],Tabla3[],4,FALSE)</f>
        <v>Arizona</v>
      </c>
    </row>
    <row r="4998" spans="1:21" x14ac:dyDescent="0.25">
      <c r="A4998" t="s">
        <v>1056</v>
      </c>
      <c r="B4998" s="3">
        <v>45213</v>
      </c>
      <c r="C4998" s="3">
        <v>45228</v>
      </c>
      <c r="D4998" t="s">
        <v>18</v>
      </c>
      <c r="E4998">
        <v>125220</v>
      </c>
      <c r="F4998" t="s">
        <v>19</v>
      </c>
      <c r="G4998" t="s">
        <v>1057</v>
      </c>
      <c r="H4998" t="s">
        <v>410</v>
      </c>
      <c r="I4998">
        <v>54915</v>
      </c>
      <c r="J4998" t="s">
        <v>22</v>
      </c>
      <c r="K4998" t="s">
        <v>43</v>
      </c>
      <c r="L4998" t="s">
        <v>24</v>
      </c>
      <c r="M4998" t="s">
        <v>25</v>
      </c>
      <c r="N4998" s="5">
        <v>18.75</v>
      </c>
      <c r="O4998" s="7">
        <v>5</v>
      </c>
      <c r="P4998" s="5">
        <v>12.25</v>
      </c>
      <c r="Q4998" s="5">
        <v>6.5</v>
      </c>
      <c r="R4998" s="22">
        <f>Tabla1[[#This Row],[Fecha de Envío]]-Tabla1[[#This Row],[Fecha de Orden]]</f>
        <v>15</v>
      </c>
      <c r="S4998" s="24">
        <f>YEAR(Tabla1[[#This Row],[Fecha de Orden]])</f>
        <v>2023</v>
      </c>
      <c r="T4998" t="str">
        <f>VLOOKUP(Tabla1[[#This Row],[Nombre del Producto]],Tabla2[[Nombre Producto]:[Costo Unitario]],2,FALSE)</f>
        <v>Wicked Choccy's</v>
      </c>
      <c r="U4998" t="str">
        <f>VLOOKUP(Tabla1[[#This Row],[Fábrica]],Tabla3[],4,FALSE)</f>
        <v>Georgia</v>
      </c>
    </row>
    <row r="4999" spans="1:21" x14ac:dyDescent="0.25">
      <c r="A4999" t="s">
        <v>2108</v>
      </c>
      <c r="B4999" s="3">
        <v>45213</v>
      </c>
      <c r="C4999" s="3">
        <v>45227</v>
      </c>
      <c r="D4999" t="s">
        <v>18</v>
      </c>
      <c r="E4999">
        <v>108098</v>
      </c>
      <c r="F4999" t="s">
        <v>19</v>
      </c>
      <c r="G4999" t="s">
        <v>124</v>
      </c>
      <c r="H4999" t="s">
        <v>125</v>
      </c>
      <c r="I4999">
        <v>98115</v>
      </c>
      <c r="J4999" t="s">
        <v>22</v>
      </c>
      <c r="K4999" t="s">
        <v>23</v>
      </c>
      <c r="L4999" t="s">
        <v>27</v>
      </c>
      <c r="M4999" t="s">
        <v>28</v>
      </c>
      <c r="N4999" s="5">
        <v>10.8</v>
      </c>
      <c r="O4999" s="7">
        <v>3</v>
      </c>
      <c r="P4999" s="5">
        <v>7.5</v>
      </c>
      <c r="Q4999" s="5">
        <v>3.3</v>
      </c>
      <c r="R4999" s="22">
        <f>Tabla1[[#This Row],[Fecha de Envío]]-Tabla1[[#This Row],[Fecha de Orden]]</f>
        <v>14</v>
      </c>
      <c r="S4999" s="24">
        <f>YEAR(Tabla1[[#This Row],[Fecha de Orden]])</f>
        <v>2023</v>
      </c>
      <c r="T4999" t="str">
        <f>VLOOKUP(Tabla1[[#This Row],[Nombre del Producto]],Tabla2[[Nombre Producto]:[Costo Unitario]],2,FALSE)</f>
        <v>Lot's O' Nuts</v>
      </c>
      <c r="U4999" t="str">
        <f>VLOOKUP(Tabla1[[#This Row],[Fábrica]],Tabla3[],4,FALSE)</f>
        <v>Arizona</v>
      </c>
    </row>
    <row r="5000" spans="1:21" x14ac:dyDescent="0.25">
      <c r="A5000" t="s">
        <v>6566</v>
      </c>
      <c r="B5000" s="3">
        <v>45213</v>
      </c>
      <c r="C5000" s="3">
        <v>45229</v>
      </c>
      <c r="D5000" t="s">
        <v>18</v>
      </c>
      <c r="E5000">
        <v>156503</v>
      </c>
      <c r="F5000" t="s">
        <v>19</v>
      </c>
      <c r="G5000" t="s">
        <v>242</v>
      </c>
      <c r="H5000" t="s">
        <v>98</v>
      </c>
      <c r="I5000">
        <v>28540</v>
      </c>
      <c r="J5000" t="s">
        <v>22</v>
      </c>
      <c r="K5000" t="s">
        <v>66</v>
      </c>
      <c r="L5000" t="s">
        <v>24</v>
      </c>
      <c r="M5000" t="s">
        <v>25</v>
      </c>
      <c r="N5000" s="5">
        <v>3.75</v>
      </c>
      <c r="O5000" s="7">
        <v>1</v>
      </c>
      <c r="P5000" s="5">
        <v>2.4500000000000002</v>
      </c>
      <c r="Q5000" s="5">
        <v>1.3</v>
      </c>
      <c r="R5000" s="22">
        <f>Tabla1[[#This Row],[Fecha de Envío]]-Tabla1[[#This Row],[Fecha de Orden]]</f>
        <v>16</v>
      </c>
      <c r="S5000" s="24">
        <f>YEAR(Tabla1[[#This Row],[Fecha de Orden]])</f>
        <v>2023</v>
      </c>
      <c r="T5000" t="str">
        <f>VLOOKUP(Tabla1[[#This Row],[Nombre del Producto]],Tabla2[[Nombre Producto]:[Costo Unitario]],2,FALSE)</f>
        <v>Wicked Choccy's</v>
      </c>
      <c r="U5000" t="str">
        <f>VLOOKUP(Tabla1[[#This Row],[Fábrica]],Tabla3[],4,FALSE)</f>
        <v>Georgia</v>
      </c>
    </row>
    <row r="5001" spans="1:21" x14ac:dyDescent="0.25">
      <c r="A5001" t="s">
        <v>6567</v>
      </c>
      <c r="B5001" s="3">
        <v>45213</v>
      </c>
      <c r="C5001" s="3">
        <v>45229</v>
      </c>
      <c r="D5001" t="s">
        <v>18</v>
      </c>
      <c r="E5001">
        <v>156503</v>
      </c>
      <c r="F5001" t="s">
        <v>19</v>
      </c>
      <c r="G5001" t="s">
        <v>242</v>
      </c>
      <c r="H5001" t="s">
        <v>98</v>
      </c>
      <c r="I5001">
        <v>28540</v>
      </c>
      <c r="J5001" t="s">
        <v>22</v>
      </c>
      <c r="K5001" t="s">
        <v>66</v>
      </c>
      <c r="L5001" t="s">
        <v>33</v>
      </c>
      <c r="M5001" t="s">
        <v>34</v>
      </c>
      <c r="N5001" s="5">
        <v>14.4</v>
      </c>
      <c r="O5001" s="7">
        <v>4</v>
      </c>
      <c r="P5001" s="5">
        <v>9.6</v>
      </c>
      <c r="Q5001" s="5">
        <v>4.8</v>
      </c>
      <c r="R5001" s="22">
        <f>Tabla1[[#This Row],[Fecha de Envío]]-Tabla1[[#This Row],[Fecha de Orden]]</f>
        <v>16</v>
      </c>
      <c r="S5001" s="24">
        <f>YEAR(Tabla1[[#This Row],[Fecha de Orden]])</f>
        <v>2023</v>
      </c>
      <c r="T5001" t="str">
        <f>VLOOKUP(Tabla1[[#This Row],[Nombre del Producto]],Tabla2[[Nombre Producto]:[Costo Unitario]],2,FALSE)</f>
        <v>Lot's O' Nuts</v>
      </c>
      <c r="U5001" t="str">
        <f>VLOOKUP(Tabla1[[#This Row],[Fábrica]],Tabla3[],4,FALSE)</f>
        <v>Arizona</v>
      </c>
    </row>
    <row r="5002" spans="1:21" x14ac:dyDescent="0.25">
      <c r="A5002" t="s">
        <v>6568</v>
      </c>
      <c r="B5002" s="3">
        <v>45213</v>
      </c>
      <c r="C5002" s="3">
        <v>45229</v>
      </c>
      <c r="D5002" t="s">
        <v>18</v>
      </c>
      <c r="E5002">
        <v>156503</v>
      </c>
      <c r="F5002" t="s">
        <v>19</v>
      </c>
      <c r="G5002" t="s">
        <v>242</v>
      </c>
      <c r="H5002" t="s">
        <v>98</v>
      </c>
      <c r="I5002">
        <v>28540</v>
      </c>
      <c r="J5002" t="s">
        <v>22</v>
      </c>
      <c r="K5002" t="s">
        <v>66</v>
      </c>
      <c r="L5002" t="s">
        <v>36</v>
      </c>
      <c r="M5002" t="s">
        <v>37</v>
      </c>
      <c r="N5002" s="5">
        <v>6.5</v>
      </c>
      <c r="O5002" s="7">
        <v>2</v>
      </c>
      <c r="P5002" s="5">
        <v>4.22</v>
      </c>
      <c r="Q5002" s="5">
        <v>2.2799999999999998</v>
      </c>
      <c r="R5002" s="22">
        <f>Tabla1[[#This Row],[Fecha de Envío]]-Tabla1[[#This Row],[Fecha de Orden]]</f>
        <v>16</v>
      </c>
      <c r="S5002" s="24">
        <f>YEAR(Tabla1[[#This Row],[Fecha de Orden]])</f>
        <v>2023</v>
      </c>
      <c r="T5002" t="str">
        <f>VLOOKUP(Tabla1[[#This Row],[Nombre del Producto]],Tabla2[[Nombre Producto]:[Costo Unitario]],2,FALSE)</f>
        <v>Wicked Choccy's</v>
      </c>
      <c r="U5002" t="str">
        <f>VLOOKUP(Tabla1[[#This Row],[Fábrica]],Tabla3[],4,FALSE)</f>
        <v>Georgia</v>
      </c>
    </row>
    <row r="5003" spans="1:21" x14ac:dyDescent="0.25">
      <c r="A5003" t="s">
        <v>7215</v>
      </c>
      <c r="B5003" s="3">
        <v>45213</v>
      </c>
      <c r="C5003" s="3">
        <v>45227</v>
      </c>
      <c r="D5003" t="s">
        <v>18</v>
      </c>
      <c r="E5003">
        <v>113607</v>
      </c>
      <c r="F5003" t="s">
        <v>19</v>
      </c>
      <c r="G5003" t="s">
        <v>30</v>
      </c>
      <c r="H5003" t="s">
        <v>31</v>
      </c>
      <c r="I5003">
        <v>10009</v>
      </c>
      <c r="J5003" t="s">
        <v>22</v>
      </c>
      <c r="K5003" t="s">
        <v>32</v>
      </c>
      <c r="L5003" t="s">
        <v>45</v>
      </c>
      <c r="M5003" t="s">
        <v>46</v>
      </c>
      <c r="N5003" s="5">
        <v>6.98</v>
      </c>
      <c r="O5003" s="7">
        <v>2</v>
      </c>
      <c r="P5003" s="5">
        <v>4.9800000000000004</v>
      </c>
      <c r="Q5003" s="5">
        <v>2</v>
      </c>
      <c r="R5003" s="22">
        <f>Tabla1[[#This Row],[Fecha de Envío]]-Tabla1[[#This Row],[Fecha de Orden]]</f>
        <v>14</v>
      </c>
      <c r="S5003" s="24">
        <f>YEAR(Tabla1[[#This Row],[Fecha de Orden]])</f>
        <v>2023</v>
      </c>
      <c r="T5003" t="str">
        <f>VLOOKUP(Tabla1[[#This Row],[Nombre del Producto]],Tabla2[[Nombre Producto]:[Costo Unitario]],2,FALSE)</f>
        <v>Lot's O' Nuts</v>
      </c>
      <c r="U5003" t="str">
        <f>VLOOKUP(Tabla1[[#This Row],[Fábrica]],Tabla3[],4,FALSE)</f>
        <v>Arizona</v>
      </c>
    </row>
    <row r="5004" spans="1:21" x14ac:dyDescent="0.25">
      <c r="A5004" t="s">
        <v>7216</v>
      </c>
      <c r="B5004" s="3">
        <v>45213</v>
      </c>
      <c r="C5004" s="3">
        <v>45227</v>
      </c>
      <c r="D5004" t="s">
        <v>18</v>
      </c>
      <c r="E5004">
        <v>113607</v>
      </c>
      <c r="F5004" t="s">
        <v>19</v>
      </c>
      <c r="G5004" t="s">
        <v>30</v>
      </c>
      <c r="H5004" t="s">
        <v>31</v>
      </c>
      <c r="I5004">
        <v>10009</v>
      </c>
      <c r="J5004" t="s">
        <v>22</v>
      </c>
      <c r="K5004" t="s">
        <v>32</v>
      </c>
      <c r="L5004" t="s">
        <v>33</v>
      </c>
      <c r="M5004" t="s">
        <v>34</v>
      </c>
      <c r="N5004" s="5">
        <v>25.2</v>
      </c>
      <c r="O5004" s="7">
        <v>7</v>
      </c>
      <c r="P5004" s="5">
        <v>16.8</v>
      </c>
      <c r="Q5004" s="5">
        <v>8.4</v>
      </c>
      <c r="R5004" s="22">
        <f>Tabla1[[#This Row],[Fecha de Envío]]-Tabla1[[#This Row],[Fecha de Orden]]</f>
        <v>14</v>
      </c>
      <c r="S5004" s="24">
        <f>YEAR(Tabla1[[#This Row],[Fecha de Orden]])</f>
        <v>2023</v>
      </c>
      <c r="T5004" t="str">
        <f>VLOOKUP(Tabla1[[#This Row],[Nombre del Producto]],Tabla2[[Nombre Producto]:[Costo Unitario]],2,FALSE)</f>
        <v>Lot's O' Nuts</v>
      </c>
      <c r="U5004" t="str">
        <f>VLOOKUP(Tabla1[[#This Row],[Fábrica]],Tabla3[],4,FALSE)</f>
        <v>Arizona</v>
      </c>
    </row>
    <row r="5005" spans="1:21" x14ac:dyDescent="0.25">
      <c r="A5005" t="s">
        <v>1828</v>
      </c>
      <c r="B5005" s="3">
        <v>45214</v>
      </c>
      <c r="C5005" s="3">
        <v>45230</v>
      </c>
      <c r="D5005" t="s">
        <v>18</v>
      </c>
      <c r="E5005">
        <v>124352</v>
      </c>
      <c r="F5005" t="s">
        <v>19</v>
      </c>
      <c r="G5005" t="s">
        <v>109</v>
      </c>
      <c r="H5005" t="s">
        <v>110</v>
      </c>
      <c r="I5005">
        <v>73120</v>
      </c>
      <c r="J5005" t="s">
        <v>22</v>
      </c>
      <c r="K5005" t="s">
        <v>43</v>
      </c>
      <c r="L5005" t="s">
        <v>24</v>
      </c>
      <c r="M5005" t="s">
        <v>25</v>
      </c>
      <c r="N5005" s="5">
        <v>11.25</v>
      </c>
      <c r="O5005" s="7">
        <v>3</v>
      </c>
      <c r="P5005" s="5">
        <v>7.35</v>
      </c>
      <c r="Q5005" s="5">
        <v>3.9</v>
      </c>
      <c r="R5005" s="22">
        <f>Tabla1[[#This Row],[Fecha de Envío]]-Tabla1[[#This Row],[Fecha de Orden]]</f>
        <v>16</v>
      </c>
      <c r="S5005" s="24">
        <f>YEAR(Tabla1[[#This Row],[Fecha de Orden]])</f>
        <v>2023</v>
      </c>
      <c r="T5005" t="str">
        <f>VLOOKUP(Tabla1[[#This Row],[Nombre del Producto]],Tabla2[[Nombre Producto]:[Costo Unitario]],2,FALSE)</f>
        <v>Wicked Choccy's</v>
      </c>
      <c r="U5005" t="str">
        <f>VLOOKUP(Tabla1[[#This Row],[Fábrica]],Tabla3[],4,FALSE)</f>
        <v>Georgia</v>
      </c>
    </row>
    <row r="5006" spans="1:21" x14ac:dyDescent="0.25">
      <c r="A5006" t="s">
        <v>1829</v>
      </c>
      <c r="B5006" s="3">
        <v>45214</v>
      </c>
      <c r="C5006" s="3">
        <v>45230</v>
      </c>
      <c r="D5006" t="s">
        <v>18</v>
      </c>
      <c r="E5006">
        <v>124352</v>
      </c>
      <c r="F5006" t="s">
        <v>19</v>
      </c>
      <c r="G5006" t="s">
        <v>109</v>
      </c>
      <c r="H5006" t="s">
        <v>110</v>
      </c>
      <c r="I5006">
        <v>73120</v>
      </c>
      <c r="J5006" t="s">
        <v>22</v>
      </c>
      <c r="K5006" t="s">
        <v>43</v>
      </c>
      <c r="L5006" t="s">
        <v>27</v>
      </c>
      <c r="M5006" t="s">
        <v>28</v>
      </c>
      <c r="N5006" s="5">
        <v>14.4</v>
      </c>
      <c r="O5006" s="7">
        <v>4</v>
      </c>
      <c r="P5006" s="5">
        <v>10</v>
      </c>
      <c r="Q5006" s="5">
        <v>4.4000000000000004</v>
      </c>
      <c r="R5006" s="22">
        <f>Tabla1[[#This Row],[Fecha de Envío]]-Tabla1[[#This Row],[Fecha de Orden]]</f>
        <v>16</v>
      </c>
      <c r="S5006" s="24">
        <f>YEAR(Tabla1[[#This Row],[Fecha de Orden]])</f>
        <v>2023</v>
      </c>
      <c r="T5006" t="str">
        <f>VLOOKUP(Tabla1[[#This Row],[Nombre del Producto]],Tabla2[[Nombre Producto]:[Costo Unitario]],2,FALSE)</f>
        <v>Lot's O' Nuts</v>
      </c>
      <c r="U5006" t="str">
        <f>VLOOKUP(Tabla1[[#This Row],[Fábrica]],Tabla3[],4,FALSE)</f>
        <v>Arizona</v>
      </c>
    </row>
    <row r="5007" spans="1:21" x14ac:dyDescent="0.25">
      <c r="A5007" t="s">
        <v>1830</v>
      </c>
      <c r="B5007" s="3">
        <v>45214</v>
      </c>
      <c r="C5007" s="3">
        <v>45230</v>
      </c>
      <c r="D5007" t="s">
        <v>18</v>
      </c>
      <c r="E5007">
        <v>124352</v>
      </c>
      <c r="F5007" t="s">
        <v>19</v>
      </c>
      <c r="G5007" t="s">
        <v>109</v>
      </c>
      <c r="H5007" t="s">
        <v>110</v>
      </c>
      <c r="I5007">
        <v>73120</v>
      </c>
      <c r="J5007" t="s">
        <v>22</v>
      </c>
      <c r="K5007" t="s">
        <v>43</v>
      </c>
      <c r="L5007" t="s">
        <v>45</v>
      </c>
      <c r="M5007" t="s">
        <v>46</v>
      </c>
      <c r="N5007" s="5">
        <v>20.94</v>
      </c>
      <c r="O5007" s="7">
        <v>6</v>
      </c>
      <c r="P5007" s="5">
        <v>14.94</v>
      </c>
      <c r="Q5007" s="5">
        <v>6</v>
      </c>
      <c r="R5007" s="22">
        <f>Tabla1[[#This Row],[Fecha de Envío]]-Tabla1[[#This Row],[Fecha de Orden]]</f>
        <v>16</v>
      </c>
      <c r="S5007" s="24">
        <f>YEAR(Tabla1[[#This Row],[Fecha de Orden]])</f>
        <v>2023</v>
      </c>
      <c r="T5007" t="str">
        <f>VLOOKUP(Tabla1[[#This Row],[Nombre del Producto]],Tabla2[[Nombre Producto]:[Costo Unitario]],2,FALSE)</f>
        <v>Lot's O' Nuts</v>
      </c>
      <c r="U5007" t="str">
        <f>VLOOKUP(Tabla1[[#This Row],[Fábrica]],Tabla3[],4,FALSE)</f>
        <v>Arizona</v>
      </c>
    </row>
    <row r="5008" spans="1:21" x14ac:dyDescent="0.25">
      <c r="A5008" t="s">
        <v>6900</v>
      </c>
      <c r="B5008" s="3">
        <v>45214</v>
      </c>
      <c r="C5008" s="3">
        <v>45230</v>
      </c>
      <c r="D5008" t="s">
        <v>18</v>
      </c>
      <c r="E5008">
        <v>125738</v>
      </c>
      <c r="F5008" t="s">
        <v>19</v>
      </c>
      <c r="G5008" t="s">
        <v>2433</v>
      </c>
      <c r="H5008" t="s">
        <v>325</v>
      </c>
      <c r="I5008">
        <v>84106</v>
      </c>
      <c r="J5008" t="s">
        <v>22</v>
      </c>
      <c r="K5008" t="s">
        <v>23</v>
      </c>
      <c r="L5008" t="s">
        <v>33</v>
      </c>
      <c r="M5008" t="s">
        <v>34</v>
      </c>
      <c r="N5008" s="5">
        <v>18</v>
      </c>
      <c r="O5008" s="7">
        <v>5</v>
      </c>
      <c r="P5008" s="5">
        <v>12</v>
      </c>
      <c r="Q5008" s="5">
        <v>6</v>
      </c>
      <c r="R5008" s="22">
        <f>Tabla1[[#This Row],[Fecha de Envío]]-Tabla1[[#This Row],[Fecha de Orden]]</f>
        <v>16</v>
      </c>
      <c r="S5008" s="24">
        <f>YEAR(Tabla1[[#This Row],[Fecha de Orden]])</f>
        <v>2023</v>
      </c>
      <c r="T5008" t="str">
        <f>VLOOKUP(Tabla1[[#This Row],[Nombre del Producto]],Tabla2[[Nombre Producto]:[Costo Unitario]],2,FALSE)</f>
        <v>Lot's O' Nuts</v>
      </c>
      <c r="U5008" t="str">
        <f>VLOOKUP(Tabla1[[#This Row],[Fábrica]],Tabla3[],4,FALSE)</f>
        <v>Arizona</v>
      </c>
    </row>
    <row r="5009" spans="1:21" x14ac:dyDescent="0.25">
      <c r="A5009" t="s">
        <v>6901</v>
      </c>
      <c r="B5009" s="3">
        <v>45214</v>
      </c>
      <c r="C5009" s="3">
        <v>45230</v>
      </c>
      <c r="D5009" t="s">
        <v>18</v>
      </c>
      <c r="E5009">
        <v>125738</v>
      </c>
      <c r="F5009" t="s">
        <v>19</v>
      </c>
      <c r="G5009" t="s">
        <v>2433</v>
      </c>
      <c r="H5009" t="s">
        <v>325</v>
      </c>
      <c r="I5009">
        <v>84106</v>
      </c>
      <c r="J5009" t="s">
        <v>22</v>
      </c>
      <c r="K5009" t="s">
        <v>23</v>
      </c>
      <c r="L5009" t="s">
        <v>24</v>
      </c>
      <c r="M5009" t="s">
        <v>25</v>
      </c>
      <c r="N5009" s="5">
        <v>33.75</v>
      </c>
      <c r="O5009" s="7">
        <v>9</v>
      </c>
      <c r="P5009" s="5">
        <v>22.05</v>
      </c>
      <c r="Q5009" s="5">
        <v>11.7</v>
      </c>
      <c r="R5009" s="22">
        <f>Tabla1[[#This Row],[Fecha de Envío]]-Tabla1[[#This Row],[Fecha de Orden]]</f>
        <v>16</v>
      </c>
      <c r="S5009" s="24">
        <f>YEAR(Tabla1[[#This Row],[Fecha de Orden]])</f>
        <v>2023</v>
      </c>
      <c r="T5009" t="str">
        <f>VLOOKUP(Tabla1[[#This Row],[Nombre del Producto]],Tabla2[[Nombre Producto]:[Costo Unitario]],2,FALSE)</f>
        <v>Wicked Choccy's</v>
      </c>
      <c r="U5009" t="str">
        <f>VLOOKUP(Tabla1[[#This Row],[Fábrica]],Tabla3[],4,FALSE)</f>
        <v>Georgia</v>
      </c>
    </row>
    <row r="5010" spans="1:21" x14ac:dyDescent="0.25">
      <c r="A5010" t="s">
        <v>7241</v>
      </c>
      <c r="B5010" s="3">
        <v>45214</v>
      </c>
      <c r="C5010" s="3">
        <v>45229</v>
      </c>
      <c r="D5010" t="s">
        <v>18</v>
      </c>
      <c r="E5010">
        <v>142097</v>
      </c>
      <c r="F5010" t="s">
        <v>19</v>
      </c>
      <c r="G5010" t="s">
        <v>86</v>
      </c>
      <c r="H5010" t="s">
        <v>133</v>
      </c>
      <c r="I5010">
        <v>22153</v>
      </c>
      <c r="J5010" t="s">
        <v>22</v>
      </c>
      <c r="K5010" t="s">
        <v>66</v>
      </c>
      <c r="L5010" t="s">
        <v>36</v>
      </c>
      <c r="M5010" t="s">
        <v>37</v>
      </c>
      <c r="N5010" s="5">
        <v>9.75</v>
      </c>
      <c r="O5010" s="7">
        <v>3</v>
      </c>
      <c r="P5010" s="5">
        <v>6.33</v>
      </c>
      <c r="Q5010" s="5">
        <v>3.42</v>
      </c>
      <c r="R5010" s="22">
        <f>Tabla1[[#This Row],[Fecha de Envío]]-Tabla1[[#This Row],[Fecha de Orden]]</f>
        <v>15</v>
      </c>
      <c r="S5010" s="24">
        <f>YEAR(Tabla1[[#This Row],[Fecha de Orden]])</f>
        <v>2023</v>
      </c>
      <c r="T5010" t="str">
        <f>VLOOKUP(Tabla1[[#This Row],[Nombre del Producto]],Tabla2[[Nombre Producto]:[Costo Unitario]],2,FALSE)</f>
        <v>Wicked Choccy's</v>
      </c>
      <c r="U5010" t="str">
        <f>VLOOKUP(Tabla1[[#This Row],[Fábrica]],Tabla3[],4,FALSE)</f>
        <v>Georgia</v>
      </c>
    </row>
    <row r="5011" spans="1:21" x14ac:dyDescent="0.25">
      <c r="A5011" t="s">
        <v>7242</v>
      </c>
      <c r="B5011" s="3">
        <v>45214</v>
      </c>
      <c r="C5011" s="3">
        <v>45229</v>
      </c>
      <c r="D5011" t="s">
        <v>18</v>
      </c>
      <c r="E5011">
        <v>142097</v>
      </c>
      <c r="F5011" t="s">
        <v>19</v>
      </c>
      <c r="G5011" t="s">
        <v>86</v>
      </c>
      <c r="H5011" t="s">
        <v>133</v>
      </c>
      <c r="I5011">
        <v>22153</v>
      </c>
      <c r="J5011" t="s">
        <v>22</v>
      </c>
      <c r="K5011" t="s">
        <v>66</v>
      </c>
      <c r="L5011" t="s">
        <v>45</v>
      </c>
      <c r="M5011" t="s">
        <v>46</v>
      </c>
      <c r="N5011" s="5">
        <v>20.94</v>
      </c>
      <c r="O5011" s="7">
        <v>6</v>
      </c>
      <c r="P5011" s="5">
        <v>14.94</v>
      </c>
      <c r="Q5011" s="5">
        <v>6</v>
      </c>
      <c r="R5011" s="22">
        <f>Tabla1[[#This Row],[Fecha de Envío]]-Tabla1[[#This Row],[Fecha de Orden]]</f>
        <v>15</v>
      </c>
      <c r="S5011" s="24">
        <f>YEAR(Tabla1[[#This Row],[Fecha de Orden]])</f>
        <v>2023</v>
      </c>
      <c r="T5011" t="str">
        <f>VLOOKUP(Tabla1[[#This Row],[Nombre del Producto]],Tabla2[[Nombre Producto]:[Costo Unitario]],2,FALSE)</f>
        <v>Lot's O' Nuts</v>
      </c>
      <c r="U5011" t="str">
        <f>VLOOKUP(Tabla1[[#This Row],[Fábrica]],Tabla3[],4,FALSE)</f>
        <v>Arizona</v>
      </c>
    </row>
    <row r="5012" spans="1:21" x14ac:dyDescent="0.25">
      <c r="A5012" t="s">
        <v>6541</v>
      </c>
      <c r="B5012" s="3">
        <v>45215</v>
      </c>
      <c r="C5012" s="3">
        <v>45229</v>
      </c>
      <c r="D5012" t="s">
        <v>18</v>
      </c>
      <c r="E5012">
        <v>132066</v>
      </c>
      <c r="F5012" t="s">
        <v>19</v>
      </c>
      <c r="G5012" t="s">
        <v>30</v>
      </c>
      <c r="H5012" t="s">
        <v>31</v>
      </c>
      <c r="I5012">
        <v>10011</v>
      </c>
      <c r="J5012" t="s">
        <v>22</v>
      </c>
      <c r="K5012" t="s">
        <v>32</v>
      </c>
      <c r="L5012" t="s">
        <v>27</v>
      </c>
      <c r="M5012" t="s">
        <v>28</v>
      </c>
      <c r="N5012" s="5">
        <v>3.6</v>
      </c>
      <c r="O5012" s="7">
        <v>1</v>
      </c>
      <c r="P5012" s="5">
        <v>2.5</v>
      </c>
      <c r="Q5012" s="5">
        <v>1.1000000000000001</v>
      </c>
      <c r="R5012" s="22">
        <f>Tabla1[[#This Row],[Fecha de Envío]]-Tabla1[[#This Row],[Fecha de Orden]]</f>
        <v>14</v>
      </c>
      <c r="S5012" s="24">
        <f>YEAR(Tabla1[[#This Row],[Fecha de Orden]])</f>
        <v>2023</v>
      </c>
      <c r="T5012" t="str">
        <f>VLOOKUP(Tabla1[[#This Row],[Nombre del Producto]],Tabla2[[Nombre Producto]:[Costo Unitario]],2,FALSE)</f>
        <v>Lot's O' Nuts</v>
      </c>
      <c r="U5012" t="str">
        <f>VLOOKUP(Tabla1[[#This Row],[Fábrica]],Tabla3[],4,FALSE)</f>
        <v>Arizona</v>
      </c>
    </row>
    <row r="5013" spans="1:21" x14ac:dyDescent="0.25">
      <c r="A5013" t="s">
        <v>3431</v>
      </c>
      <c r="B5013" s="3">
        <v>45216</v>
      </c>
      <c r="C5013" s="3">
        <v>45230</v>
      </c>
      <c r="D5013" t="s">
        <v>71</v>
      </c>
      <c r="E5013">
        <v>147256</v>
      </c>
      <c r="F5013" t="s">
        <v>19</v>
      </c>
      <c r="G5013" t="s">
        <v>931</v>
      </c>
      <c r="H5013" t="s">
        <v>87</v>
      </c>
      <c r="I5013">
        <v>65203</v>
      </c>
      <c r="J5013" t="s">
        <v>22</v>
      </c>
      <c r="K5013" t="s">
        <v>43</v>
      </c>
      <c r="L5013" t="s">
        <v>36</v>
      </c>
      <c r="M5013" t="s">
        <v>37</v>
      </c>
      <c r="N5013" s="5">
        <v>22.75</v>
      </c>
      <c r="O5013" s="7">
        <v>7</v>
      </c>
      <c r="P5013" s="5">
        <v>14.77</v>
      </c>
      <c r="Q5013" s="5">
        <v>7.98</v>
      </c>
      <c r="R5013" s="22">
        <f>Tabla1[[#This Row],[Fecha de Envío]]-Tabla1[[#This Row],[Fecha de Orden]]</f>
        <v>14</v>
      </c>
      <c r="S5013" s="24">
        <f>YEAR(Tabla1[[#This Row],[Fecha de Orden]])</f>
        <v>2023</v>
      </c>
      <c r="T5013" t="str">
        <f>VLOOKUP(Tabla1[[#This Row],[Nombre del Producto]],Tabla2[[Nombre Producto]:[Costo Unitario]],2,FALSE)</f>
        <v>Wicked Choccy's</v>
      </c>
      <c r="U5013" t="str">
        <f>VLOOKUP(Tabla1[[#This Row],[Fábrica]],Tabla3[],4,FALSE)</f>
        <v>Georgia</v>
      </c>
    </row>
    <row r="5014" spans="1:21" x14ac:dyDescent="0.25">
      <c r="A5014" t="s">
        <v>3432</v>
      </c>
      <c r="B5014" s="3">
        <v>45216</v>
      </c>
      <c r="C5014" s="3">
        <v>45230</v>
      </c>
      <c r="D5014" t="s">
        <v>71</v>
      </c>
      <c r="E5014">
        <v>147256</v>
      </c>
      <c r="F5014" t="s">
        <v>19</v>
      </c>
      <c r="G5014" t="s">
        <v>931</v>
      </c>
      <c r="H5014" t="s">
        <v>87</v>
      </c>
      <c r="I5014">
        <v>65203</v>
      </c>
      <c r="J5014" t="s">
        <v>22</v>
      </c>
      <c r="K5014" t="s">
        <v>43</v>
      </c>
      <c r="L5014" t="s">
        <v>45</v>
      </c>
      <c r="M5014" t="s">
        <v>46</v>
      </c>
      <c r="N5014" s="5">
        <v>10.47</v>
      </c>
      <c r="O5014" s="7">
        <v>3</v>
      </c>
      <c r="P5014" s="5">
        <v>7.47</v>
      </c>
      <c r="Q5014" s="5">
        <v>3</v>
      </c>
      <c r="R5014" s="22">
        <f>Tabla1[[#This Row],[Fecha de Envío]]-Tabla1[[#This Row],[Fecha de Orden]]</f>
        <v>14</v>
      </c>
      <c r="S5014" s="24">
        <f>YEAR(Tabla1[[#This Row],[Fecha de Orden]])</f>
        <v>2023</v>
      </c>
      <c r="T5014" t="str">
        <f>VLOOKUP(Tabla1[[#This Row],[Nombre del Producto]],Tabla2[[Nombre Producto]:[Costo Unitario]],2,FALSE)</f>
        <v>Lot's O' Nuts</v>
      </c>
      <c r="U5014" t="str">
        <f>VLOOKUP(Tabla1[[#This Row],[Fábrica]],Tabla3[],4,FALSE)</f>
        <v>Arizona</v>
      </c>
    </row>
    <row r="5015" spans="1:21" x14ac:dyDescent="0.25">
      <c r="A5015" t="s">
        <v>6050</v>
      </c>
      <c r="B5015" s="3">
        <v>45216</v>
      </c>
      <c r="C5015" s="3">
        <v>45230</v>
      </c>
      <c r="D5015" t="s">
        <v>18</v>
      </c>
      <c r="E5015">
        <v>163972</v>
      </c>
      <c r="F5015" t="s">
        <v>19</v>
      </c>
      <c r="G5015" t="s">
        <v>986</v>
      </c>
      <c r="H5015" t="s">
        <v>21</v>
      </c>
      <c r="I5015">
        <v>93727</v>
      </c>
      <c r="J5015" t="s">
        <v>22</v>
      </c>
      <c r="K5015" t="s">
        <v>23</v>
      </c>
      <c r="L5015" t="s">
        <v>45</v>
      </c>
      <c r="M5015" t="s">
        <v>46</v>
      </c>
      <c r="N5015" s="5">
        <v>6.98</v>
      </c>
      <c r="O5015" s="7">
        <v>2</v>
      </c>
      <c r="P5015" s="5">
        <v>4.9800000000000004</v>
      </c>
      <c r="Q5015" s="5">
        <v>2</v>
      </c>
      <c r="R5015" s="22">
        <f>Tabla1[[#This Row],[Fecha de Envío]]-Tabla1[[#This Row],[Fecha de Orden]]</f>
        <v>14</v>
      </c>
      <c r="S5015" s="24">
        <f>YEAR(Tabla1[[#This Row],[Fecha de Orden]])</f>
        <v>2023</v>
      </c>
      <c r="T5015" t="str">
        <f>VLOOKUP(Tabla1[[#This Row],[Nombre del Producto]],Tabla2[[Nombre Producto]:[Costo Unitario]],2,FALSE)</f>
        <v>Lot's O' Nuts</v>
      </c>
      <c r="U5015" t="str">
        <f>VLOOKUP(Tabla1[[#This Row],[Fábrica]],Tabla3[],4,FALSE)</f>
        <v>Arizona</v>
      </c>
    </row>
    <row r="5016" spans="1:21" x14ac:dyDescent="0.25">
      <c r="A5016" t="s">
        <v>6699</v>
      </c>
      <c r="B5016" s="3">
        <v>45216</v>
      </c>
      <c r="C5016" s="3">
        <v>45229</v>
      </c>
      <c r="D5016" t="s">
        <v>39</v>
      </c>
      <c r="E5016">
        <v>141586</v>
      </c>
      <c r="F5016" t="s">
        <v>19</v>
      </c>
      <c r="G5016" t="s">
        <v>20</v>
      </c>
      <c r="H5016" t="s">
        <v>21</v>
      </c>
      <c r="I5016">
        <v>94122</v>
      </c>
      <c r="J5016" t="s">
        <v>22</v>
      </c>
      <c r="K5016" t="s">
        <v>23</v>
      </c>
      <c r="L5016" t="s">
        <v>33</v>
      </c>
      <c r="M5016" t="s">
        <v>34</v>
      </c>
      <c r="N5016" s="5">
        <v>18</v>
      </c>
      <c r="O5016" s="7">
        <v>5</v>
      </c>
      <c r="P5016" s="5">
        <v>12</v>
      </c>
      <c r="Q5016" s="5">
        <v>6</v>
      </c>
      <c r="R5016" s="22">
        <f>Tabla1[[#This Row],[Fecha de Envío]]-Tabla1[[#This Row],[Fecha de Orden]]</f>
        <v>13</v>
      </c>
      <c r="S5016" s="24">
        <f>YEAR(Tabla1[[#This Row],[Fecha de Orden]])</f>
        <v>2023</v>
      </c>
      <c r="T5016" t="str">
        <f>VLOOKUP(Tabla1[[#This Row],[Nombre del Producto]],Tabla2[[Nombre Producto]:[Costo Unitario]],2,FALSE)</f>
        <v>Lot's O' Nuts</v>
      </c>
      <c r="U5016" t="str">
        <f>VLOOKUP(Tabla1[[#This Row],[Fábrica]],Tabla3[],4,FALSE)</f>
        <v>Arizona</v>
      </c>
    </row>
    <row r="5017" spans="1:21" x14ac:dyDescent="0.25">
      <c r="A5017" t="s">
        <v>6789</v>
      </c>
      <c r="B5017" s="3">
        <v>45216</v>
      </c>
      <c r="C5017" s="3">
        <v>45229</v>
      </c>
      <c r="D5017" t="s">
        <v>39</v>
      </c>
      <c r="E5017">
        <v>152688</v>
      </c>
      <c r="F5017" t="s">
        <v>19</v>
      </c>
      <c r="G5017" t="s">
        <v>3692</v>
      </c>
      <c r="H5017" t="s">
        <v>306</v>
      </c>
      <c r="I5017">
        <v>8861</v>
      </c>
      <c r="J5017" t="s">
        <v>22</v>
      </c>
      <c r="K5017" t="s">
        <v>32</v>
      </c>
      <c r="L5017" t="s">
        <v>36</v>
      </c>
      <c r="M5017" t="s">
        <v>37</v>
      </c>
      <c r="N5017" s="5">
        <v>3.25</v>
      </c>
      <c r="O5017" s="7">
        <v>1</v>
      </c>
      <c r="P5017" s="5">
        <v>2.11</v>
      </c>
      <c r="Q5017" s="5">
        <v>1.1399999999999999</v>
      </c>
      <c r="R5017" s="22">
        <f>Tabla1[[#This Row],[Fecha de Envío]]-Tabla1[[#This Row],[Fecha de Orden]]</f>
        <v>13</v>
      </c>
      <c r="S5017" s="24">
        <f>YEAR(Tabla1[[#This Row],[Fecha de Orden]])</f>
        <v>2023</v>
      </c>
      <c r="T5017" t="str">
        <f>VLOOKUP(Tabla1[[#This Row],[Nombre del Producto]],Tabla2[[Nombre Producto]:[Costo Unitario]],2,FALSE)</f>
        <v>Wicked Choccy's</v>
      </c>
      <c r="U5017" t="str">
        <f>VLOOKUP(Tabla1[[#This Row],[Fábrica]],Tabla3[],4,FALSE)</f>
        <v>Georgia</v>
      </c>
    </row>
    <row r="5018" spans="1:21" x14ac:dyDescent="0.25">
      <c r="A5018" t="s">
        <v>6790</v>
      </c>
      <c r="B5018" s="3">
        <v>45216</v>
      </c>
      <c r="C5018" s="3">
        <v>45229</v>
      </c>
      <c r="D5018" t="s">
        <v>39</v>
      </c>
      <c r="E5018">
        <v>152688</v>
      </c>
      <c r="F5018" t="s">
        <v>19</v>
      </c>
      <c r="G5018" t="s">
        <v>3692</v>
      </c>
      <c r="H5018" t="s">
        <v>306</v>
      </c>
      <c r="I5018">
        <v>8861</v>
      </c>
      <c r="J5018" t="s">
        <v>22</v>
      </c>
      <c r="K5018" t="s">
        <v>32</v>
      </c>
      <c r="L5018" t="s">
        <v>24</v>
      </c>
      <c r="M5018" t="s">
        <v>25</v>
      </c>
      <c r="N5018" s="5">
        <v>3.75</v>
      </c>
      <c r="O5018" s="7">
        <v>1</v>
      </c>
      <c r="P5018" s="5">
        <v>2.4500000000000002</v>
      </c>
      <c r="Q5018" s="5">
        <v>1.3</v>
      </c>
      <c r="R5018" s="22">
        <f>Tabla1[[#This Row],[Fecha de Envío]]-Tabla1[[#This Row],[Fecha de Orden]]</f>
        <v>13</v>
      </c>
      <c r="S5018" s="24">
        <f>YEAR(Tabla1[[#This Row],[Fecha de Orden]])</f>
        <v>2023</v>
      </c>
      <c r="T5018" t="str">
        <f>VLOOKUP(Tabla1[[#This Row],[Nombre del Producto]],Tabla2[[Nombre Producto]:[Costo Unitario]],2,FALSE)</f>
        <v>Wicked Choccy's</v>
      </c>
      <c r="U5018" t="str">
        <f>VLOOKUP(Tabla1[[#This Row],[Fábrica]],Tabla3[],4,FALSE)</f>
        <v>Georgia</v>
      </c>
    </row>
    <row r="5019" spans="1:21" x14ac:dyDescent="0.25">
      <c r="A5019" t="s">
        <v>3362</v>
      </c>
      <c r="B5019" s="3">
        <v>45217</v>
      </c>
      <c r="C5019" s="3">
        <v>45231</v>
      </c>
      <c r="D5019" t="s">
        <v>18</v>
      </c>
      <c r="E5019">
        <v>159856</v>
      </c>
      <c r="F5019" t="s">
        <v>19</v>
      </c>
      <c r="G5019" t="s">
        <v>2594</v>
      </c>
      <c r="H5019" t="s">
        <v>69</v>
      </c>
      <c r="I5019">
        <v>85281</v>
      </c>
      <c r="J5019" t="s">
        <v>22</v>
      </c>
      <c r="K5019" t="s">
        <v>23</v>
      </c>
      <c r="L5019" t="s">
        <v>24</v>
      </c>
      <c r="M5019" t="s">
        <v>25</v>
      </c>
      <c r="N5019" s="5">
        <v>18.75</v>
      </c>
      <c r="O5019" s="7">
        <v>5</v>
      </c>
      <c r="P5019" s="5">
        <v>12.25</v>
      </c>
      <c r="Q5019" s="5">
        <v>6.5</v>
      </c>
      <c r="R5019" s="22">
        <f>Tabla1[[#This Row],[Fecha de Envío]]-Tabla1[[#This Row],[Fecha de Orden]]</f>
        <v>14</v>
      </c>
      <c r="S5019" s="24">
        <f>YEAR(Tabla1[[#This Row],[Fecha de Orden]])</f>
        <v>2023</v>
      </c>
      <c r="T5019" t="str">
        <f>VLOOKUP(Tabla1[[#This Row],[Nombre del Producto]],Tabla2[[Nombre Producto]:[Costo Unitario]],2,FALSE)</f>
        <v>Wicked Choccy's</v>
      </c>
      <c r="U5019" t="str">
        <f>VLOOKUP(Tabla1[[#This Row],[Fábrica]],Tabla3[],4,FALSE)</f>
        <v>Georgia</v>
      </c>
    </row>
    <row r="5020" spans="1:21" x14ac:dyDescent="0.25">
      <c r="A5020" t="s">
        <v>3248</v>
      </c>
      <c r="B5020" s="3">
        <v>45218</v>
      </c>
      <c r="C5020" s="3">
        <v>45233</v>
      </c>
      <c r="D5020" t="s">
        <v>18</v>
      </c>
      <c r="E5020">
        <v>174514</v>
      </c>
      <c r="F5020" t="s">
        <v>195</v>
      </c>
      <c r="G5020" t="s">
        <v>196</v>
      </c>
      <c r="H5020" t="s">
        <v>197</v>
      </c>
      <c r="I5020" t="s">
        <v>3237</v>
      </c>
      <c r="J5020" t="s">
        <v>22</v>
      </c>
      <c r="K5020" t="s">
        <v>23</v>
      </c>
      <c r="L5020" t="s">
        <v>33</v>
      </c>
      <c r="M5020" t="s">
        <v>34</v>
      </c>
      <c r="N5020" s="5">
        <v>3.6</v>
      </c>
      <c r="O5020" s="7">
        <v>1</v>
      </c>
      <c r="P5020" s="5">
        <v>2.4</v>
      </c>
      <c r="Q5020" s="5">
        <v>1.2</v>
      </c>
      <c r="R5020" s="22">
        <f>Tabla1[[#This Row],[Fecha de Envío]]-Tabla1[[#This Row],[Fecha de Orden]]</f>
        <v>15</v>
      </c>
      <c r="S5020" s="24">
        <f>YEAR(Tabla1[[#This Row],[Fecha de Orden]])</f>
        <v>2023</v>
      </c>
      <c r="T5020" t="str">
        <f>VLOOKUP(Tabla1[[#This Row],[Nombre del Producto]],Tabla2[[Nombre Producto]:[Costo Unitario]],2,FALSE)</f>
        <v>Lot's O' Nuts</v>
      </c>
      <c r="U5020" t="str">
        <f>VLOOKUP(Tabla1[[#This Row],[Fábrica]],Tabla3[],4,FALSE)</f>
        <v>Arizona</v>
      </c>
    </row>
    <row r="5021" spans="1:21" x14ac:dyDescent="0.25">
      <c r="A5021" t="s">
        <v>385</v>
      </c>
      <c r="B5021" s="3">
        <v>45219</v>
      </c>
      <c r="C5021" s="3">
        <v>45231</v>
      </c>
      <c r="D5021" t="s">
        <v>39</v>
      </c>
      <c r="E5021">
        <v>168921</v>
      </c>
      <c r="F5021" t="s">
        <v>19</v>
      </c>
      <c r="G5021" t="s">
        <v>53</v>
      </c>
      <c r="H5021" t="s">
        <v>21</v>
      </c>
      <c r="I5021">
        <v>90049</v>
      </c>
      <c r="J5021" t="s">
        <v>22</v>
      </c>
      <c r="K5021" t="s">
        <v>23</v>
      </c>
      <c r="L5021" t="s">
        <v>45</v>
      </c>
      <c r="M5021" t="s">
        <v>46</v>
      </c>
      <c r="N5021" s="5">
        <v>10.47</v>
      </c>
      <c r="O5021" s="7">
        <v>3</v>
      </c>
      <c r="P5021" s="5">
        <v>7.47</v>
      </c>
      <c r="Q5021" s="5">
        <v>3</v>
      </c>
      <c r="R5021" s="22">
        <f>Tabla1[[#This Row],[Fecha de Envío]]-Tabla1[[#This Row],[Fecha de Orden]]</f>
        <v>12</v>
      </c>
      <c r="S5021" s="24">
        <f>YEAR(Tabla1[[#This Row],[Fecha de Orden]])</f>
        <v>2023</v>
      </c>
      <c r="T5021" t="str">
        <f>VLOOKUP(Tabla1[[#This Row],[Nombre del Producto]],Tabla2[[Nombre Producto]:[Costo Unitario]],2,FALSE)</f>
        <v>Lot's O' Nuts</v>
      </c>
      <c r="U5021" t="str">
        <f>VLOOKUP(Tabla1[[#This Row],[Fábrica]],Tabla3[],4,FALSE)</f>
        <v>Arizona</v>
      </c>
    </row>
    <row r="5022" spans="1:21" x14ac:dyDescent="0.25">
      <c r="A5022" t="s">
        <v>2051</v>
      </c>
      <c r="B5022" s="3">
        <v>45219</v>
      </c>
      <c r="C5022" s="3">
        <v>45233</v>
      </c>
      <c r="D5022" t="s">
        <v>71</v>
      </c>
      <c r="E5022">
        <v>133697</v>
      </c>
      <c r="F5022" t="s">
        <v>19</v>
      </c>
      <c r="G5022" t="s">
        <v>159</v>
      </c>
      <c r="H5022" t="s">
        <v>42</v>
      </c>
      <c r="I5022">
        <v>77095</v>
      </c>
      <c r="J5022" t="s">
        <v>22</v>
      </c>
      <c r="K5022" t="s">
        <v>43</v>
      </c>
      <c r="L5022" t="s">
        <v>33</v>
      </c>
      <c r="M5022" t="s">
        <v>34</v>
      </c>
      <c r="N5022" s="5">
        <v>3.6</v>
      </c>
      <c r="O5022" s="7">
        <v>1</v>
      </c>
      <c r="P5022" s="5">
        <v>2.4</v>
      </c>
      <c r="Q5022" s="5">
        <v>1.2</v>
      </c>
      <c r="R5022" s="22">
        <f>Tabla1[[#This Row],[Fecha de Envío]]-Tabla1[[#This Row],[Fecha de Orden]]</f>
        <v>14</v>
      </c>
      <c r="S5022" s="24">
        <f>YEAR(Tabla1[[#This Row],[Fecha de Orden]])</f>
        <v>2023</v>
      </c>
      <c r="T5022" t="str">
        <f>VLOOKUP(Tabla1[[#This Row],[Nombre del Producto]],Tabla2[[Nombre Producto]:[Costo Unitario]],2,FALSE)</f>
        <v>Lot's O' Nuts</v>
      </c>
      <c r="U5022" t="str">
        <f>VLOOKUP(Tabla1[[#This Row],[Fábrica]],Tabla3[],4,FALSE)</f>
        <v>Arizona</v>
      </c>
    </row>
    <row r="5023" spans="1:21" x14ac:dyDescent="0.25">
      <c r="A5023" t="s">
        <v>2052</v>
      </c>
      <c r="B5023" s="3">
        <v>45219</v>
      </c>
      <c r="C5023" s="3">
        <v>45233</v>
      </c>
      <c r="D5023" t="s">
        <v>71</v>
      </c>
      <c r="E5023">
        <v>133697</v>
      </c>
      <c r="F5023" t="s">
        <v>19</v>
      </c>
      <c r="G5023" t="s">
        <v>159</v>
      </c>
      <c r="H5023" t="s">
        <v>42</v>
      </c>
      <c r="I5023">
        <v>77095</v>
      </c>
      <c r="J5023" t="s">
        <v>22</v>
      </c>
      <c r="K5023" t="s">
        <v>43</v>
      </c>
      <c r="L5023" t="s">
        <v>45</v>
      </c>
      <c r="M5023" t="s">
        <v>46</v>
      </c>
      <c r="N5023" s="5">
        <v>24.43</v>
      </c>
      <c r="O5023" s="7">
        <v>7</v>
      </c>
      <c r="P5023" s="5">
        <v>17.43</v>
      </c>
      <c r="Q5023" s="5">
        <v>7</v>
      </c>
      <c r="R5023" s="22">
        <f>Tabla1[[#This Row],[Fecha de Envío]]-Tabla1[[#This Row],[Fecha de Orden]]</f>
        <v>14</v>
      </c>
      <c r="S5023" s="24">
        <f>YEAR(Tabla1[[#This Row],[Fecha de Orden]])</f>
        <v>2023</v>
      </c>
      <c r="T5023" t="str">
        <f>VLOOKUP(Tabla1[[#This Row],[Nombre del Producto]],Tabla2[[Nombre Producto]:[Costo Unitario]],2,FALSE)</f>
        <v>Lot's O' Nuts</v>
      </c>
      <c r="U5023" t="str">
        <f>VLOOKUP(Tabla1[[#This Row],[Fábrica]],Tabla3[],4,FALSE)</f>
        <v>Arizona</v>
      </c>
    </row>
    <row r="5024" spans="1:21" x14ac:dyDescent="0.25">
      <c r="A5024" t="s">
        <v>4896</v>
      </c>
      <c r="B5024" s="3">
        <v>45219</v>
      </c>
      <c r="C5024" s="3">
        <v>45235</v>
      </c>
      <c r="D5024" t="s">
        <v>18</v>
      </c>
      <c r="E5024">
        <v>160220</v>
      </c>
      <c r="F5024" t="s">
        <v>19</v>
      </c>
      <c r="G5024" t="s">
        <v>711</v>
      </c>
      <c r="H5024" t="s">
        <v>93</v>
      </c>
      <c r="I5024">
        <v>48183</v>
      </c>
      <c r="J5024" t="s">
        <v>22</v>
      </c>
      <c r="K5024" t="s">
        <v>43</v>
      </c>
      <c r="L5024" t="s">
        <v>27</v>
      </c>
      <c r="M5024" t="s">
        <v>28</v>
      </c>
      <c r="N5024" s="5">
        <v>25.2</v>
      </c>
      <c r="O5024" s="7">
        <v>7</v>
      </c>
      <c r="P5024" s="5">
        <v>17.5</v>
      </c>
      <c r="Q5024" s="5">
        <v>7.7</v>
      </c>
      <c r="R5024" s="22">
        <f>Tabla1[[#This Row],[Fecha de Envío]]-Tabla1[[#This Row],[Fecha de Orden]]</f>
        <v>16</v>
      </c>
      <c r="S5024" s="24">
        <f>YEAR(Tabla1[[#This Row],[Fecha de Orden]])</f>
        <v>2023</v>
      </c>
      <c r="T5024" t="str">
        <f>VLOOKUP(Tabla1[[#This Row],[Nombre del Producto]],Tabla2[[Nombre Producto]:[Costo Unitario]],2,FALSE)</f>
        <v>Lot's O' Nuts</v>
      </c>
      <c r="U5024" t="str">
        <f>VLOOKUP(Tabla1[[#This Row],[Fábrica]],Tabla3[],4,FALSE)</f>
        <v>Arizona</v>
      </c>
    </row>
    <row r="5025" spans="1:21" x14ac:dyDescent="0.25">
      <c r="A5025" t="s">
        <v>4897</v>
      </c>
      <c r="B5025" s="3">
        <v>45219</v>
      </c>
      <c r="C5025" s="3">
        <v>45235</v>
      </c>
      <c r="D5025" t="s">
        <v>18</v>
      </c>
      <c r="E5025">
        <v>160220</v>
      </c>
      <c r="F5025" t="s">
        <v>19</v>
      </c>
      <c r="G5025" t="s">
        <v>711</v>
      </c>
      <c r="H5025" t="s">
        <v>93</v>
      </c>
      <c r="I5025">
        <v>48183</v>
      </c>
      <c r="J5025" t="s">
        <v>22</v>
      </c>
      <c r="K5025" t="s">
        <v>43</v>
      </c>
      <c r="L5025" t="s">
        <v>36</v>
      </c>
      <c r="M5025" t="s">
        <v>37</v>
      </c>
      <c r="N5025" s="5">
        <v>19.5</v>
      </c>
      <c r="O5025" s="7">
        <v>6</v>
      </c>
      <c r="P5025" s="5">
        <v>12.66</v>
      </c>
      <c r="Q5025" s="5">
        <v>6.84</v>
      </c>
      <c r="R5025" s="22">
        <f>Tabla1[[#This Row],[Fecha de Envío]]-Tabla1[[#This Row],[Fecha de Orden]]</f>
        <v>16</v>
      </c>
      <c r="S5025" s="24">
        <f>YEAR(Tabla1[[#This Row],[Fecha de Orden]])</f>
        <v>2023</v>
      </c>
      <c r="T5025" t="str">
        <f>VLOOKUP(Tabla1[[#This Row],[Nombre del Producto]],Tabla2[[Nombre Producto]:[Costo Unitario]],2,FALSE)</f>
        <v>Wicked Choccy's</v>
      </c>
      <c r="U5025" t="str">
        <f>VLOOKUP(Tabla1[[#This Row],[Fábrica]],Tabla3[],4,FALSE)</f>
        <v>Georgia</v>
      </c>
    </row>
    <row r="5026" spans="1:21" x14ac:dyDescent="0.25">
      <c r="A5026" t="s">
        <v>5489</v>
      </c>
      <c r="B5026" s="3">
        <v>45219</v>
      </c>
      <c r="C5026" s="3">
        <v>45235</v>
      </c>
      <c r="D5026" t="s">
        <v>18</v>
      </c>
      <c r="E5026">
        <v>105753</v>
      </c>
      <c r="F5026" t="s">
        <v>19</v>
      </c>
      <c r="G5026" t="s">
        <v>122</v>
      </c>
      <c r="H5026" t="s">
        <v>133</v>
      </c>
      <c r="I5026">
        <v>22204</v>
      </c>
      <c r="J5026" t="s">
        <v>22</v>
      </c>
      <c r="K5026" t="s">
        <v>66</v>
      </c>
      <c r="L5026" t="s">
        <v>36</v>
      </c>
      <c r="M5026" t="s">
        <v>37</v>
      </c>
      <c r="N5026" s="5">
        <v>16.25</v>
      </c>
      <c r="O5026" s="7">
        <v>5</v>
      </c>
      <c r="P5026" s="5">
        <v>10.55</v>
      </c>
      <c r="Q5026" s="5">
        <v>5.7</v>
      </c>
      <c r="R5026" s="22">
        <f>Tabla1[[#This Row],[Fecha de Envío]]-Tabla1[[#This Row],[Fecha de Orden]]</f>
        <v>16</v>
      </c>
      <c r="S5026" s="24">
        <f>YEAR(Tabla1[[#This Row],[Fecha de Orden]])</f>
        <v>2023</v>
      </c>
      <c r="T5026" t="str">
        <f>VLOOKUP(Tabla1[[#This Row],[Nombre del Producto]],Tabla2[[Nombre Producto]:[Costo Unitario]],2,FALSE)</f>
        <v>Wicked Choccy's</v>
      </c>
      <c r="U5026" t="str">
        <f>VLOOKUP(Tabla1[[#This Row],[Fábrica]],Tabla3[],4,FALSE)</f>
        <v>Georgia</v>
      </c>
    </row>
    <row r="5027" spans="1:21" x14ac:dyDescent="0.25">
      <c r="A5027" t="s">
        <v>5538</v>
      </c>
      <c r="B5027" s="3">
        <v>45219</v>
      </c>
      <c r="C5027" s="3">
        <v>45232</v>
      </c>
      <c r="D5027" t="s">
        <v>39</v>
      </c>
      <c r="E5027">
        <v>106341</v>
      </c>
      <c r="F5027" t="s">
        <v>19</v>
      </c>
      <c r="G5027" t="s">
        <v>1028</v>
      </c>
      <c r="H5027" t="s">
        <v>210</v>
      </c>
      <c r="I5027">
        <v>43055</v>
      </c>
      <c r="J5027" t="s">
        <v>22</v>
      </c>
      <c r="K5027" t="s">
        <v>32</v>
      </c>
      <c r="L5027" t="s">
        <v>33</v>
      </c>
      <c r="M5027" t="s">
        <v>34</v>
      </c>
      <c r="N5027" s="5">
        <v>10.8</v>
      </c>
      <c r="O5027" s="7">
        <v>3</v>
      </c>
      <c r="P5027" s="5">
        <v>7.2</v>
      </c>
      <c r="Q5027" s="5">
        <v>3.6</v>
      </c>
      <c r="R5027" s="22">
        <f>Tabla1[[#This Row],[Fecha de Envío]]-Tabla1[[#This Row],[Fecha de Orden]]</f>
        <v>13</v>
      </c>
      <c r="S5027" s="24">
        <f>YEAR(Tabla1[[#This Row],[Fecha de Orden]])</f>
        <v>2023</v>
      </c>
      <c r="T5027" t="str">
        <f>VLOOKUP(Tabla1[[#This Row],[Nombre del Producto]],Tabla2[[Nombre Producto]:[Costo Unitario]],2,FALSE)</f>
        <v>Lot's O' Nuts</v>
      </c>
      <c r="U5027" t="str">
        <f>VLOOKUP(Tabla1[[#This Row],[Fábrica]],Tabla3[],4,FALSE)</f>
        <v>Arizona</v>
      </c>
    </row>
    <row r="5028" spans="1:21" x14ac:dyDescent="0.25">
      <c r="A5028" t="s">
        <v>6506</v>
      </c>
      <c r="B5028" s="3">
        <v>45219</v>
      </c>
      <c r="C5028" s="3">
        <v>45234</v>
      </c>
      <c r="D5028" t="s">
        <v>18</v>
      </c>
      <c r="E5028">
        <v>139549</v>
      </c>
      <c r="F5028" t="s">
        <v>19</v>
      </c>
      <c r="G5028" t="s">
        <v>939</v>
      </c>
      <c r="H5028" t="s">
        <v>21</v>
      </c>
      <c r="I5028">
        <v>92020</v>
      </c>
      <c r="J5028" t="s">
        <v>22</v>
      </c>
      <c r="K5028" t="s">
        <v>23</v>
      </c>
      <c r="L5028" t="s">
        <v>27</v>
      </c>
      <c r="M5028" t="s">
        <v>28</v>
      </c>
      <c r="N5028" s="5">
        <v>14.4</v>
      </c>
      <c r="O5028" s="7">
        <v>4</v>
      </c>
      <c r="P5028" s="5">
        <v>10</v>
      </c>
      <c r="Q5028" s="5">
        <v>4.4000000000000004</v>
      </c>
      <c r="R5028" s="22">
        <f>Tabla1[[#This Row],[Fecha de Envío]]-Tabla1[[#This Row],[Fecha de Orden]]</f>
        <v>15</v>
      </c>
      <c r="S5028" s="24">
        <f>YEAR(Tabla1[[#This Row],[Fecha de Orden]])</f>
        <v>2023</v>
      </c>
      <c r="T5028" t="str">
        <f>VLOOKUP(Tabla1[[#This Row],[Nombre del Producto]],Tabla2[[Nombre Producto]:[Costo Unitario]],2,FALSE)</f>
        <v>Lot's O' Nuts</v>
      </c>
      <c r="U5028" t="str">
        <f>VLOOKUP(Tabla1[[#This Row],[Fábrica]],Tabla3[],4,FALSE)</f>
        <v>Arizona</v>
      </c>
    </row>
    <row r="5029" spans="1:21" x14ac:dyDescent="0.25">
      <c r="A5029" t="s">
        <v>657</v>
      </c>
      <c r="B5029" s="3">
        <v>45220</v>
      </c>
      <c r="C5029" s="3">
        <v>45235</v>
      </c>
      <c r="D5029" t="s">
        <v>18</v>
      </c>
      <c r="E5029">
        <v>136322</v>
      </c>
      <c r="F5029" t="s">
        <v>19</v>
      </c>
      <c r="G5029" t="s">
        <v>658</v>
      </c>
      <c r="H5029" t="s">
        <v>255</v>
      </c>
      <c r="I5029">
        <v>33311</v>
      </c>
      <c r="J5029" t="s">
        <v>22</v>
      </c>
      <c r="K5029" t="s">
        <v>66</v>
      </c>
      <c r="L5029" t="s">
        <v>36</v>
      </c>
      <c r="M5029" t="s">
        <v>37</v>
      </c>
      <c r="N5029" s="5">
        <v>6.5</v>
      </c>
      <c r="O5029" s="7">
        <v>2</v>
      </c>
      <c r="P5029" s="5">
        <v>4.22</v>
      </c>
      <c r="Q5029" s="5">
        <v>2.2799999999999998</v>
      </c>
      <c r="R5029" s="22">
        <f>Tabla1[[#This Row],[Fecha de Envío]]-Tabla1[[#This Row],[Fecha de Orden]]</f>
        <v>15</v>
      </c>
      <c r="S5029" s="24">
        <f>YEAR(Tabla1[[#This Row],[Fecha de Orden]])</f>
        <v>2023</v>
      </c>
      <c r="T5029" t="str">
        <f>VLOOKUP(Tabla1[[#This Row],[Nombre del Producto]],Tabla2[[Nombre Producto]:[Costo Unitario]],2,FALSE)</f>
        <v>Wicked Choccy's</v>
      </c>
      <c r="U5029" t="str">
        <f>VLOOKUP(Tabla1[[#This Row],[Fábrica]],Tabla3[],4,FALSE)</f>
        <v>Georgia</v>
      </c>
    </row>
    <row r="5030" spans="1:21" x14ac:dyDescent="0.25">
      <c r="A5030" t="s">
        <v>659</v>
      </c>
      <c r="B5030" s="3">
        <v>45220</v>
      </c>
      <c r="C5030" s="3">
        <v>45235</v>
      </c>
      <c r="D5030" t="s">
        <v>18</v>
      </c>
      <c r="E5030">
        <v>136322</v>
      </c>
      <c r="F5030" t="s">
        <v>19</v>
      </c>
      <c r="G5030" t="s">
        <v>658</v>
      </c>
      <c r="H5030" t="s">
        <v>255</v>
      </c>
      <c r="I5030">
        <v>33311</v>
      </c>
      <c r="J5030" t="s">
        <v>22</v>
      </c>
      <c r="K5030" t="s">
        <v>66</v>
      </c>
      <c r="L5030" t="s">
        <v>33</v>
      </c>
      <c r="M5030" t="s">
        <v>34</v>
      </c>
      <c r="N5030" s="5">
        <v>28.8</v>
      </c>
      <c r="O5030" s="7">
        <v>8</v>
      </c>
      <c r="P5030" s="5">
        <v>19.2</v>
      </c>
      <c r="Q5030" s="5">
        <v>9.6</v>
      </c>
      <c r="R5030" s="22">
        <f>Tabla1[[#This Row],[Fecha de Envío]]-Tabla1[[#This Row],[Fecha de Orden]]</f>
        <v>15</v>
      </c>
      <c r="S5030" s="24">
        <f>YEAR(Tabla1[[#This Row],[Fecha de Orden]])</f>
        <v>2023</v>
      </c>
      <c r="T5030" t="str">
        <f>VLOOKUP(Tabla1[[#This Row],[Nombre del Producto]],Tabla2[[Nombre Producto]:[Costo Unitario]],2,FALSE)</f>
        <v>Lot's O' Nuts</v>
      </c>
      <c r="U5030" t="str">
        <f>VLOOKUP(Tabla1[[#This Row],[Fábrica]],Tabla3[],4,FALSE)</f>
        <v>Arizona</v>
      </c>
    </row>
    <row r="5031" spans="1:21" x14ac:dyDescent="0.25">
      <c r="A5031" t="s">
        <v>2013</v>
      </c>
      <c r="B5031" s="3">
        <v>45220</v>
      </c>
      <c r="C5031" s="3">
        <v>45231</v>
      </c>
      <c r="D5031" t="s">
        <v>39</v>
      </c>
      <c r="E5031">
        <v>111493</v>
      </c>
      <c r="F5031" t="s">
        <v>19</v>
      </c>
      <c r="G5031" t="s">
        <v>582</v>
      </c>
      <c r="H5031" t="s">
        <v>583</v>
      </c>
      <c r="I5031">
        <v>21215</v>
      </c>
      <c r="J5031" t="s">
        <v>22</v>
      </c>
      <c r="K5031" t="s">
        <v>32</v>
      </c>
      <c r="L5031" t="s">
        <v>45</v>
      </c>
      <c r="M5031" t="s">
        <v>46</v>
      </c>
      <c r="N5031" s="5">
        <v>20.94</v>
      </c>
      <c r="O5031" s="7">
        <v>6</v>
      </c>
      <c r="P5031" s="5">
        <v>14.94</v>
      </c>
      <c r="Q5031" s="5">
        <v>6</v>
      </c>
      <c r="R5031" s="22">
        <f>Tabla1[[#This Row],[Fecha de Envío]]-Tabla1[[#This Row],[Fecha de Orden]]</f>
        <v>11</v>
      </c>
      <c r="S5031" s="24">
        <f>YEAR(Tabla1[[#This Row],[Fecha de Orden]])</f>
        <v>2023</v>
      </c>
      <c r="T5031" t="str">
        <f>VLOOKUP(Tabla1[[#This Row],[Nombre del Producto]],Tabla2[[Nombre Producto]:[Costo Unitario]],2,FALSE)</f>
        <v>Lot's O' Nuts</v>
      </c>
      <c r="U5031" t="str">
        <f>VLOOKUP(Tabla1[[#This Row],[Fábrica]],Tabla3[],4,FALSE)</f>
        <v>Arizona</v>
      </c>
    </row>
    <row r="5032" spans="1:21" x14ac:dyDescent="0.25">
      <c r="A5032" t="s">
        <v>2164</v>
      </c>
      <c r="B5032" s="3">
        <v>45220</v>
      </c>
      <c r="C5032" s="3">
        <v>45236</v>
      </c>
      <c r="D5032" t="s">
        <v>18</v>
      </c>
      <c r="E5032">
        <v>161746</v>
      </c>
      <c r="F5032" t="s">
        <v>19</v>
      </c>
      <c r="G5032" t="s">
        <v>53</v>
      </c>
      <c r="H5032" t="s">
        <v>21</v>
      </c>
      <c r="I5032">
        <v>90045</v>
      </c>
      <c r="J5032" t="s">
        <v>22</v>
      </c>
      <c r="K5032" t="s">
        <v>23</v>
      </c>
      <c r="L5032" t="s">
        <v>45</v>
      </c>
      <c r="M5032" t="s">
        <v>46</v>
      </c>
      <c r="N5032" s="5">
        <v>10.47</v>
      </c>
      <c r="O5032" s="7">
        <v>3</v>
      </c>
      <c r="P5032" s="5">
        <v>7.47</v>
      </c>
      <c r="Q5032" s="5">
        <v>3</v>
      </c>
      <c r="R5032" s="22">
        <f>Tabla1[[#This Row],[Fecha de Envío]]-Tabla1[[#This Row],[Fecha de Orden]]</f>
        <v>16</v>
      </c>
      <c r="S5032" s="24">
        <f>YEAR(Tabla1[[#This Row],[Fecha de Orden]])</f>
        <v>2023</v>
      </c>
      <c r="T5032" t="str">
        <f>VLOOKUP(Tabla1[[#This Row],[Nombre del Producto]],Tabla2[[Nombre Producto]:[Costo Unitario]],2,FALSE)</f>
        <v>Lot's O' Nuts</v>
      </c>
      <c r="U5032" t="str">
        <f>VLOOKUP(Tabla1[[#This Row],[Fábrica]],Tabla3[],4,FALSE)</f>
        <v>Arizona</v>
      </c>
    </row>
    <row r="5033" spans="1:21" x14ac:dyDescent="0.25">
      <c r="A5033" t="s">
        <v>2165</v>
      </c>
      <c r="B5033" s="3">
        <v>45220</v>
      </c>
      <c r="C5033" s="3">
        <v>45236</v>
      </c>
      <c r="D5033" t="s">
        <v>18</v>
      </c>
      <c r="E5033">
        <v>161746</v>
      </c>
      <c r="F5033" t="s">
        <v>19</v>
      </c>
      <c r="G5033" t="s">
        <v>53</v>
      </c>
      <c r="H5033" t="s">
        <v>21</v>
      </c>
      <c r="I5033">
        <v>90045</v>
      </c>
      <c r="J5033" t="s">
        <v>22</v>
      </c>
      <c r="K5033" t="s">
        <v>23</v>
      </c>
      <c r="L5033" t="s">
        <v>33</v>
      </c>
      <c r="M5033" t="s">
        <v>34</v>
      </c>
      <c r="N5033" s="5">
        <v>7.2</v>
      </c>
      <c r="O5033" s="7">
        <v>2</v>
      </c>
      <c r="P5033" s="5">
        <v>4.8</v>
      </c>
      <c r="Q5033" s="5">
        <v>2.4</v>
      </c>
      <c r="R5033" s="22">
        <f>Tabla1[[#This Row],[Fecha de Envío]]-Tabla1[[#This Row],[Fecha de Orden]]</f>
        <v>16</v>
      </c>
      <c r="S5033" s="24">
        <f>YEAR(Tabla1[[#This Row],[Fecha de Orden]])</f>
        <v>2023</v>
      </c>
      <c r="T5033" t="str">
        <f>VLOOKUP(Tabla1[[#This Row],[Nombre del Producto]],Tabla2[[Nombre Producto]:[Costo Unitario]],2,FALSE)</f>
        <v>Lot's O' Nuts</v>
      </c>
      <c r="U5033" t="str">
        <f>VLOOKUP(Tabla1[[#This Row],[Fábrica]],Tabla3[],4,FALSE)</f>
        <v>Arizona</v>
      </c>
    </row>
    <row r="5034" spans="1:21" x14ac:dyDescent="0.25">
      <c r="A5034" t="s">
        <v>2166</v>
      </c>
      <c r="B5034" s="3">
        <v>45220</v>
      </c>
      <c r="C5034" s="3">
        <v>45236</v>
      </c>
      <c r="D5034" t="s">
        <v>18</v>
      </c>
      <c r="E5034">
        <v>161746</v>
      </c>
      <c r="F5034" t="s">
        <v>19</v>
      </c>
      <c r="G5034" t="s">
        <v>53</v>
      </c>
      <c r="H5034" t="s">
        <v>21</v>
      </c>
      <c r="I5034">
        <v>90045</v>
      </c>
      <c r="J5034" t="s">
        <v>22</v>
      </c>
      <c r="K5034" t="s">
        <v>23</v>
      </c>
      <c r="L5034" t="s">
        <v>27</v>
      </c>
      <c r="M5034" t="s">
        <v>28</v>
      </c>
      <c r="N5034" s="5">
        <v>10.8</v>
      </c>
      <c r="O5034" s="7">
        <v>3</v>
      </c>
      <c r="P5034" s="5">
        <v>7.5</v>
      </c>
      <c r="Q5034" s="5">
        <v>3.3</v>
      </c>
      <c r="R5034" s="22">
        <f>Tabla1[[#This Row],[Fecha de Envío]]-Tabla1[[#This Row],[Fecha de Orden]]</f>
        <v>16</v>
      </c>
      <c r="S5034" s="24">
        <f>YEAR(Tabla1[[#This Row],[Fecha de Orden]])</f>
        <v>2023</v>
      </c>
      <c r="T5034" t="str">
        <f>VLOOKUP(Tabla1[[#This Row],[Nombre del Producto]],Tabla2[[Nombre Producto]:[Costo Unitario]],2,FALSE)</f>
        <v>Lot's O' Nuts</v>
      </c>
      <c r="U5034" t="str">
        <f>VLOOKUP(Tabla1[[#This Row],[Fábrica]],Tabla3[],4,FALSE)</f>
        <v>Arizona</v>
      </c>
    </row>
    <row r="5035" spans="1:21" x14ac:dyDescent="0.25">
      <c r="A5035" t="s">
        <v>2925</v>
      </c>
      <c r="B5035" s="3">
        <v>45220</v>
      </c>
      <c r="C5035" s="3">
        <v>45235</v>
      </c>
      <c r="D5035" t="s">
        <v>71</v>
      </c>
      <c r="E5035">
        <v>138478</v>
      </c>
      <c r="F5035" t="s">
        <v>19</v>
      </c>
      <c r="G5035" t="s">
        <v>2926</v>
      </c>
      <c r="H5035" t="s">
        <v>345</v>
      </c>
      <c r="I5035">
        <v>89031</v>
      </c>
      <c r="J5035" t="s">
        <v>22</v>
      </c>
      <c r="K5035" t="s">
        <v>23</v>
      </c>
      <c r="L5035" t="s">
        <v>27</v>
      </c>
      <c r="M5035" t="s">
        <v>28</v>
      </c>
      <c r="N5035" s="5">
        <v>10.8</v>
      </c>
      <c r="O5035" s="7">
        <v>3</v>
      </c>
      <c r="P5035" s="5">
        <v>7.5</v>
      </c>
      <c r="Q5035" s="5">
        <v>3.3</v>
      </c>
      <c r="R5035" s="22">
        <f>Tabla1[[#This Row],[Fecha de Envío]]-Tabla1[[#This Row],[Fecha de Orden]]</f>
        <v>15</v>
      </c>
      <c r="S5035" s="24">
        <f>YEAR(Tabla1[[#This Row],[Fecha de Orden]])</f>
        <v>2023</v>
      </c>
      <c r="T5035" t="str">
        <f>VLOOKUP(Tabla1[[#This Row],[Nombre del Producto]],Tabla2[[Nombre Producto]:[Costo Unitario]],2,FALSE)</f>
        <v>Lot's O' Nuts</v>
      </c>
      <c r="U5035" t="str">
        <f>VLOOKUP(Tabla1[[#This Row],[Fábrica]],Tabla3[],4,FALSE)</f>
        <v>Arizona</v>
      </c>
    </row>
    <row r="5036" spans="1:21" x14ac:dyDescent="0.25">
      <c r="A5036" t="s">
        <v>2927</v>
      </c>
      <c r="B5036" s="3">
        <v>45220</v>
      </c>
      <c r="C5036" s="3">
        <v>45235</v>
      </c>
      <c r="D5036" t="s">
        <v>71</v>
      </c>
      <c r="E5036">
        <v>138478</v>
      </c>
      <c r="F5036" t="s">
        <v>19</v>
      </c>
      <c r="G5036" t="s">
        <v>2926</v>
      </c>
      <c r="H5036" t="s">
        <v>345</v>
      </c>
      <c r="I5036">
        <v>89031</v>
      </c>
      <c r="J5036" t="s">
        <v>22</v>
      </c>
      <c r="K5036" t="s">
        <v>23</v>
      </c>
      <c r="L5036" t="s">
        <v>24</v>
      </c>
      <c r="M5036" t="s">
        <v>25</v>
      </c>
      <c r="N5036" s="5">
        <v>11.25</v>
      </c>
      <c r="O5036" s="7">
        <v>3</v>
      </c>
      <c r="P5036" s="5">
        <v>7.35</v>
      </c>
      <c r="Q5036" s="5">
        <v>3.9</v>
      </c>
      <c r="R5036" s="22">
        <f>Tabla1[[#This Row],[Fecha de Envío]]-Tabla1[[#This Row],[Fecha de Orden]]</f>
        <v>15</v>
      </c>
      <c r="S5036" s="24">
        <f>YEAR(Tabla1[[#This Row],[Fecha de Orden]])</f>
        <v>2023</v>
      </c>
      <c r="T5036" t="str">
        <f>VLOOKUP(Tabla1[[#This Row],[Nombre del Producto]],Tabla2[[Nombre Producto]:[Costo Unitario]],2,FALSE)</f>
        <v>Wicked Choccy's</v>
      </c>
      <c r="U5036" t="str">
        <f>VLOOKUP(Tabla1[[#This Row],[Fábrica]],Tabla3[],4,FALSE)</f>
        <v>Georgia</v>
      </c>
    </row>
    <row r="5037" spans="1:21" x14ac:dyDescent="0.25">
      <c r="A5037" t="s">
        <v>3830</v>
      </c>
      <c r="B5037" s="3">
        <v>45220</v>
      </c>
      <c r="C5037" s="3">
        <v>45233</v>
      </c>
      <c r="D5037" t="s">
        <v>71</v>
      </c>
      <c r="E5037">
        <v>169334</v>
      </c>
      <c r="F5037" t="s">
        <v>19</v>
      </c>
      <c r="G5037" t="s">
        <v>228</v>
      </c>
      <c r="H5037" t="s">
        <v>65</v>
      </c>
      <c r="I5037">
        <v>38301</v>
      </c>
      <c r="J5037" t="s">
        <v>22</v>
      </c>
      <c r="K5037" t="s">
        <v>66</v>
      </c>
      <c r="L5037" t="s">
        <v>45</v>
      </c>
      <c r="M5037" t="s">
        <v>46</v>
      </c>
      <c r="N5037" s="5">
        <v>31.41</v>
      </c>
      <c r="O5037" s="7">
        <v>9</v>
      </c>
      <c r="P5037" s="5">
        <v>22.41</v>
      </c>
      <c r="Q5037" s="5">
        <v>9</v>
      </c>
      <c r="R5037" s="22">
        <f>Tabla1[[#This Row],[Fecha de Envío]]-Tabla1[[#This Row],[Fecha de Orden]]</f>
        <v>13</v>
      </c>
      <c r="S5037" s="24">
        <f>YEAR(Tabla1[[#This Row],[Fecha de Orden]])</f>
        <v>2023</v>
      </c>
      <c r="T5037" t="str">
        <f>VLOOKUP(Tabla1[[#This Row],[Nombre del Producto]],Tabla2[[Nombre Producto]:[Costo Unitario]],2,FALSE)</f>
        <v>Lot's O' Nuts</v>
      </c>
      <c r="U5037" t="str">
        <f>VLOOKUP(Tabla1[[#This Row],[Fábrica]],Tabla3[],4,FALSE)</f>
        <v>Arizona</v>
      </c>
    </row>
    <row r="5038" spans="1:21" x14ac:dyDescent="0.25">
      <c r="A5038" t="s">
        <v>4323</v>
      </c>
      <c r="B5038" s="3">
        <v>45220</v>
      </c>
      <c r="C5038" s="3">
        <v>45234</v>
      </c>
      <c r="D5038" t="s">
        <v>18</v>
      </c>
      <c r="E5038">
        <v>144729</v>
      </c>
      <c r="F5038" t="s">
        <v>19</v>
      </c>
      <c r="G5038" t="s">
        <v>120</v>
      </c>
      <c r="H5038" t="s">
        <v>21</v>
      </c>
      <c r="I5038">
        <v>92037</v>
      </c>
      <c r="J5038" t="s">
        <v>22</v>
      </c>
      <c r="K5038" t="s">
        <v>23</v>
      </c>
      <c r="L5038" t="s">
        <v>27</v>
      </c>
      <c r="M5038" t="s">
        <v>28</v>
      </c>
      <c r="N5038" s="5">
        <v>10.8</v>
      </c>
      <c r="O5038" s="7">
        <v>3</v>
      </c>
      <c r="P5038" s="5">
        <v>7.5</v>
      </c>
      <c r="Q5038" s="5">
        <v>3.3</v>
      </c>
      <c r="R5038" s="22">
        <f>Tabla1[[#This Row],[Fecha de Envío]]-Tabla1[[#This Row],[Fecha de Orden]]</f>
        <v>14</v>
      </c>
      <c r="S5038" s="24">
        <f>YEAR(Tabla1[[#This Row],[Fecha de Orden]])</f>
        <v>2023</v>
      </c>
      <c r="T5038" t="str">
        <f>VLOOKUP(Tabla1[[#This Row],[Nombre del Producto]],Tabla2[[Nombre Producto]:[Costo Unitario]],2,FALSE)</f>
        <v>Lot's O' Nuts</v>
      </c>
      <c r="U5038" t="str">
        <f>VLOOKUP(Tabla1[[#This Row],[Fábrica]],Tabla3[],4,FALSE)</f>
        <v>Arizona</v>
      </c>
    </row>
    <row r="5039" spans="1:21" x14ac:dyDescent="0.25">
      <c r="A5039" t="s">
        <v>4418</v>
      </c>
      <c r="B5039" s="3">
        <v>45220</v>
      </c>
      <c r="C5039" s="3">
        <v>45234</v>
      </c>
      <c r="D5039" t="s">
        <v>18</v>
      </c>
      <c r="E5039">
        <v>166373</v>
      </c>
      <c r="F5039" t="s">
        <v>19</v>
      </c>
      <c r="G5039" t="s">
        <v>908</v>
      </c>
      <c r="H5039" t="s">
        <v>42</v>
      </c>
      <c r="I5039">
        <v>78207</v>
      </c>
      <c r="J5039" t="s">
        <v>22</v>
      </c>
      <c r="K5039" t="s">
        <v>43</v>
      </c>
      <c r="L5039" t="s">
        <v>36</v>
      </c>
      <c r="M5039" t="s">
        <v>37</v>
      </c>
      <c r="N5039" s="5">
        <v>19.5</v>
      </c>
      <c r="O5039" s="7">
        <v>6</v>
      </c>
      <c r="P5039" s="5">
        <v>12.66</v>
      </c>
      <c r="Q5039" s="5">
        <v>6.84</v>
      </c>
      <c r="R5039" s="22">
        <f>Tabla1[[#This Row],[Fecha de Envío]]-Tabla1[[#This Row],[Fecha de Orden]]</f>
        <v>14</v>
      </c>
      <c r="S5039" s="24">
        <f>YEAR(Tabla1[[#This Row],[Fecha de Orden]])</f>
        <v>2023</v>
      </c>
      <c r="T5039" t="str">
        <f>VLOOKUP(Tabla1[[#This Row],[Nombre del Producto]],Tabla2[[Nombre Producto]:[Costo Unitario]],2,FALSE)</f>
        <v>Wicked Choccy's</v>
      </c>
      <c r="U5039" t="str">
        <f>VLOOKUP(Tabla1[[#This Row],[Fábrica]],Tabla3[],4,FALSE)</f>
        <v>Georgia</v>
      </c>
    </row>
    <row r="5040" spans="1:21" x14ac:dyDescent="0.25">
      <c r="A5040" t="s">
        <v>6158</v>
      </c>
      <c r="B5040" s="3">
        <v>45220</v>
      </c>
      <c r="C5040" s="3">
        <v>45230</v>
      </c>
      <c r="D5040" t="s">
        <v>82</v>
      </c>
      <c r="E5040">
        <v>155516</v>
      </c>
      <c r="F5040" t="s">
        <v>19</v>
      </c>
      <c r="G5040" t="s">
        <v>4349</v>
      </c>
      <c r="H5040" t="s">
        <v>84</v>
      </c>
      <c r="I5040">
        <v>6040</v>
      </c>
      <c r="J5040" t="s">
        <v>22</v>
      </c>
      <c r="K5040" t="s">
        <v>32</v>
      </c>
      <c r="L5040" t="s">
        <v>24</v>
      </c>
      <c r="M5040" t="s">
        <v>25</v>
      </c>
      <c r="N5040" s="5">
        <v>15</v>
      </c>
      <c r="O5040" s="7">
        <v>4</v>
      </c>
      <c r="P5040" s="5">
        <v>9.8000000000000007</v>
      </c>
      <c r="Q5040" s="5">
        <v>5.2</v>
      </c>
      <c r="R5040" s="22">
        <f>Tabla1[[#This Row],[Fecha de Envío]]-Tabla1[[#This Row],[Fecha de Orden]]</f>
        <v>10</v>
      </c>
      <c r="S5040" s="24">
        <f>YEAR(Tabla1[[#This Row],[Fecha de Orden]])</f>
        <v>2023</v>
      </c>
      <c r="T5040" t="str">
        <f>VLOOKUP(Tabla1[[#This Row],[Nombre del Producto]],Tabla2[[Nombre Producto]:[Costo Unitario]],2,FALSE)</f>
        <v>Wicked Choccy's</v>
      </c>
      <c r="U5040" t="str">
        <f>VLOOKUP(Tabla1[[#This Row],[Fábrica]],Tabla3[],4,FALSE)</f>
        <v>Georgia</v>
      </c>
    </row>
    <row r="5041" spans="1:21" x14ac:dyDescent="0.25">
      <c r="A5041" t="s">
        <v>6159</v>
      </c>
      <c r="B5041" s="3">
        <v>45220</v>
      </c>
      <c r="C5041" s="3">
        <v>45230</v>
      </c>
      <c r="D5041" t="s">
        <v>82</v>
      </c>
      <c r="E5041">
        <v>155516</v>
      </c>
      <c r="F5041" t="s">
        <v>19</v>
      </c>
      <c r="G5041" t="s">
        <v>4349</v>
      </c>
      <c r="H5041" t="s">
        <v>84</v>
      </c>
      <c r="I5041">
        <v>6040</v>
      </c>
      <c r="J5041" t="s">
        <v>22</v>
      </c>
      <c r="K5041" t="s">
        <v>32</v>
      </c>
      <c r="L5041" t="s">
        <v>27</v>
      </c>
      <c r="M5041" t="s">
        <v>28</v>
      </c>
      <c r="N5041" s="5">
        <v>14.4</v>
      </c>
      <c r="O5041" s="7">
        <v>4</v>
      </c>
      <c r="P5041" s="5">
        <v>10</v>
      </c>
      <c r="Q5041" s="5">
        <v>4.4000000000000004</v>
      </c>
      <c r="R5041" s="22">
        <f>Tabla1[[#This Row],[Fecha de Envío]]-Tabla1[[#This Row],[Fecha de Orden]]</f>
        <v>10</v>
      </c>
      <c r="S5041" s="24">
        <f>YEAR(Tabla1[[#This Row],[Fecha de Orden]])</f>
        <v>2023</v>
      </c>
      <c r="T5041" t="str">
        <f>VLOOKUP(Tabla1[[#This Row],[Nombre del Producto]],Tabla2[[Nombre Producto]:[Costo Unitario]],2,FALSE)</f>
        <v>Lot's O' Nuts</v>
      </c>
      <c r="U5041" t="str">
        <f>VLOOKUP(Tabla1[[#This Row],[Fábrica]],Tabla3[],4,FALSE)</f>
        <v>Arizona</v>
      </c>
    </row>
    <row r="5042" spans="1:21" x14ac:dyDescent="0.25">
      <c r="A5042" t="s">
        <v>6160</v>
      </c>
      <c r="B5042" s="3">
        <v>45220</v>
      </c>
      <c r="C5042" s="3">
        <v>45230</v>
      </c>
      <c r="D5042" t="s">
        <v>82</v>
      </c>
      <c r="E5042">
        <v>155516</v>
      </c>
      <c r="F5042" t="s">
        <v>19</v>
      </c>
      <c r="G5042" t="s">
        <v>4349</v>
      </c>
      <c r="H5042" t="s">
        <v>84</v>
      </c>
      <c r="I5042">
        <v>6040</v>
      </c>
      <c r="J5042" t="s">
        <v>22</v>
      </c>
      <c r="K5042" t="s">
        <v>32</v>
      </c>
      <c r="L5042" t="s">
        <v>36</v>
      </c>
      <c r="M5042" t="s">
        <v>37</v>
      </c>
      <c r="N5042" s="5">
        <v>22.75</v>
      </c>
      <c r="O5042" s="7">
        <v>7</v>
      </c>
      <c r="P5042" s="5">
        <v>14.77</v>
      </c>
      <c r="Q5042" s="5">
        <v>7.98</v>
      </c>
      <c r="R5042" s="22">
        <f>Tabla1[[#This Row],[Fecha de Envío]]-Tabla1[[#This Row],[Fecha de Orden]]</f>
        <v>10</v>
      </c>
      <c r="S5042" s="24">
        <f>YEAR(Tabla1[[#This Row],[Fecha de Orden]])</f>
        <v>2023</v>
      </c>
      <c r="T5042" t="str">
        <f>VLOOKUP(Tabla1[[#This Row],[Nombre del Producto]],Tabla2[[Nombre Producto]:[Costo Unitario]],2,FALSE)</f>
        <v>Wicked Choccy's</v>
      </c>
      <c r="U5042" t="str">
        <f>VLOOKUP(Tabla1[[#This Row],[Fábrica]],Tabla3[],4,FALSE)</f>
        <v>Georgia</v>
      </c>
    </row>
    <row r="5043" spans="1:21" x14ac:dyDescent="0.25">
      <c r="A5043" t="s">
        <v>6507</v>
      </c>
      <c r="B5043" s="3">
        <v>45220</v>
      </c>
      <c r="C5043" s="3">
        <v>45235</v>
      </c>
      <c r="D5043" t="s">
        <v>18</v>
      </c>
      <c r="E5043">
        <v>151169</v>
      </c>
      <c r="F5043" t="s">
        <v>19</v>
      </c>
      <c r="G5043" t="s">
        <v>1028</v>
      </c>
      <c r="H5043" t="s">
        <v>1209</v>
      </c>
      <c r="I5043">
        <v>19711</v>
      </c>
      <c r="J5043" t="s">
        <v>22</v>
      </c>
      <c r="K5043" t="s">
        <v>32</v>
      </c>
      <c r="L5043" t="s">
        <v>27</v>
      </c>
      <c r="M5043" t="s">
        <v>28</v>
      </c>
      <c r="N5043" s="5">
        <v>14.4</v>
      </c>
      <c r="O5043" s="7">
        <v>4</v>
      </c>
      <c r="P5043" s="5">
        <v>10</v>
      </c>
      <c r="Q5043" s="5">
        <v>4.4000000000000004</v>
      </c>
      <c r="R5043" s="22">
        <f>Tabla1[[#This Row],[Fecha de Envío]]-Tabla1[[#This Row],[Fecha de Orden]]</f>
        <v>15</v>
      </c>
      <c r="S5043" s="24">
        <f>YEAR(Tabla1[[#This Row],[Fecha de Orden]])</f>
        <v>2023</v>
      </c>
      <c r="T5043" t="str">
        <f>VLOOKUP(Tabla1[[#This Row],[Nombre del Producto]],Tabla2[[Nombre Producto]:[Costo Unitario]],2,FALSE)</f>
        <v>Lot's O' Nuts</v>
      </c>
      <c r="U5043" t="str">
        <f>VLOOKUP(Tabla1[[#This Row],[Fábrica]],Tabla3[],4,FALSE)</f>
        <v>Arizona</v>
      </c>
    </row>
    <row r="5044" spans="1:21" x14ac:dyDescent="0.25">
      <c r="A5044" t="s">
        <v>6738</v>
      </c>
      <c r="B5044" s="3">
        <v>45220</v>
      </c>
      <c r="C5044" s="3">
        <v>45236</v>
      </c>
      <c r="D5044" t="s">
        <v>18</v>
      </c>
      <c r="E5044">
        <v>112340</v>
      </c>
      <c r="F5044" t="s">
        <v>19</v>
      </c>
      <c r="G5044" t="s">
        <v>2436</v>
      </c>
      <c r="H5044" t="s">
        <v>21</v>
      </c>
      <c r="I5044">
        <v>92503</v>
      </c>
      <c r="J5044" t="s">
        <v>22</v>
      </c>
      <c r="K5044" t="s">
        <v>23</v>
      </c>
      <c r="L5044" t="s">
        <v>27</v>
      </c>
      <c r="M5044" t="s">
        <v>28</v>
      </c>
      <c r="N5044" s="5">
        <v>10.8</v>
      </c>
      <c r="O5044" s="7">
        <v>3</v>
      </c>
      <c r="P5044" s="5">
        <v>7.5</v>
      </c>
      <c r="Q5044" s="5">
        <v>3.3</v>
      </c>
      <c r="R5044" s="22">
        <f>Tabla1[[#This Row],[Fecha de Envío]]-Tabla1[[#This Row],[Fecha de Orden]]</f>
        <v>16</v>
      </c>
      <c r="S5044" s="24">
        <f>YEAR(Tabla1[[#This Row],[Fecha de Orden]])</f>
        <v>2023</v>
      </c>
      <c r="T5044" t="str">
        <f>VLOOKUP(Tabla1[[#This Row],[Nombre del Producto]],Tabla2[[Nombre Producto]:[Costo Unitario]],2,FALSE)</f>
        <v>Lot's O' Nuts</v>
      </c>
      <c r="U5044" t="str">
        <f>VLOOKUP(Tabla1[[#This Row],[Fábrica]],Tabla3[],4,FALSE)</f>
        <v>Arizona</v>
      </c>
    </row>
    <row r="5045" spans="1:21" x14ac:dyDescent="0.25">
      <c r="A5045" t="s">
        <v>8487</v>
      </c>
      <c r="B5045" s="3">
        <v>45220</v>
      </c>
      <c r="C5045" s="3">
        <v>45236</v>
      </c>
      <c r="D5045" t="s">
        <v>18</v>
      </c>
      <c r="E5045">
        <v>133669</v>
      </c>
      <c r="F5045" t="s">
        <v>19</v>
      </c>
      <c r="G5045" t="s">
        <v>412</v>
      </c>
      <c r="H5045" t="s">
        <v>210</v>
      </c>
      <c r="I5045">
        <v>43229</v>
      </c>
      <c r="J5045" t="s">
        <v>22</v>
      </c>
      <c r="K5045" t="s">
        <v>32</v>
      </c>
      <c r="L5045" t="s">
        <v>45</v>
      </c>
      <c r="M5045" t="s">
        <v>46</v>
      </c>
      <c r="N5045" s="5">
        <v>27.92</v>
      </c>
      <c r="O5045" s="7">
        <v>8</v>
      </c>
      <c r="P5045" s="5">
        <v>19.920000000000002</v>
      </c>
      <c r="Q5045" s="5">
        <v>8</v>
      </c>
      <c r="R5045" s="22">
        <f>Tabla1[[#This Row],[Fecha de Envío]]-Tabla1[[#This Row],[Fecha de Orden]]</f>
        <v>16</v>
      </c>
      <c r="S5045" s="24">
        <f>YEAR(Tabla1[[#This Row],[Fecha de Orden]])</f>
        <v>2023</v>
      </c>
      <c r="T5045" t="str">
        <f>VLOOKUP(Tabla1[[#This Row],[Nombre del Producto]],Tabla2[[Nombre Producto]:[Costo Unitario]],2,FALSE)</f>
        <v>Lot's O' Nuts</v>
      </c>
      <c r="U5045" t="str">
        <f>VLOOKUP(Tabla1[[#This Row],[Fábrica]],Tabla3[],4,FALSE)</f>
        <v>Arizona</v>
      </c>
    </row>
    <row r="5046" spans="1:21" x14ac:dyDescent="0.25">
      <c r="A5046" t="s">
        <v>9119</v>
      </c>
      <c r="B5046" s="3">
        <v>45220</v>
      </c>
      <c r="C5046" s="3">
        <v>45235</v>
      </c>
      <c r="D5046" t="s">
        <v>18</v>
      </c>
      <c r="E5046">
        <v>125080</v>
      </c>
      <c r="F5046" t="s">
        <v>19</v>
      </c>
      <c r="G5046" t="s">
        <v>207</v>
      </c>
      <c r="H5046" t="s">
        <v>210</v>
      </c>
      <c r="I5046">
        <v>44107</v>
      </c>
      <c r="J5046" t="s">
        <v>22</v>
      </c>
      <c r="K5046" t="s">
        <v>32</v>
      </c>
      <c r="L5046" t="s">
        <v>45</v>
      </c>
      <c r="M5046" t="s">
        <v>46</v>
      </c>
      <c r="N5046" s="5">
        <v>6.98</v>
      </c>
      <c r="O5046" s="7">
        <v>2</v>
      </c>
      <c r="P5046" s="5">
        <v>4.9800000000000004</v>
      </c>
      <c r="Q5046" s="5">
        <v>2</v>
      </c>
      <c r="R5046" s="22">
        <f>Tabla1[[#This Row],[Fecha de Envío]]-Tabla1[[#This Row],[Fecha de Orden]]</f>
        <v>15</v>
      </c>
      <c r="S5046" s="24">
        <f>YEAR(Tabla1[[#This Row],[Fecha de Orden]])</f>
        <v>2023</v>
      </c>
      <c r="T5046" t="str">
        <f>VLOOKUP(Tabla1[[#This Row],[Nombre del Producto]],Tabla2[[Nombre Producto]:[Costo Unitario]],2,FALSE)</f>
        <v>Lot's O' Nuts</v>
      </c>
      <c r="U5046" t="str">
        <f>VLOOKUP(Tabla1[[#This Row],[Fábrica]],Tabla3[],4,FALSE)</f>
        <v>Arizona</v>
      </c>
    </row>
    <row r="5047" spans="1:21" x14ac:dyDescent="0.25">
      <c r="A5047" t="s">
        <v>3128</v>
      </c>
      <c r="B5047" s="3">
        <v>45221</v>
      </c>
      <c r="C5047" s="3">
        <v>45233</v>
      </c>
      <c r="D5047" t="s">
        <v>39</v>
      </c>
      <c r="E5047">
        <v>116400</v>
      </c>
      <c r="F5047" t="s">
        <v>19</v>
      </c>
      <c r="G5047" t="s">
        <v>393</v>
      </c>
      <c r="H5047" t="s">
        <v>133</v>
      </c>
      <c r="I5047">
        <v>23223</v>
      </c>
      <c r="J5047" t="s">
        <v>22</v>
      </c>
      <c r="K5047" t="s">
        <v>66</v>
      </c>
      <c r="L5047" t="s">
        <v>33</v>
      </c>
      <c r="M5047" t="s">
        <v>34</v>
      </c>
      <c r="N5047" s="5">
        <v>14.4</v>
      </c>
      <c r="O5047" s="7">
        <v>4</v>
      </c>
      <c r="P5047" s="5">
        <v>9.6</v>
      </c>
      <c r="Q5047" s="5">
        <v>4.8</v>
      </c>
      <c r="R5047" s="22">
        <f>Tabla1[[#This Row],[Fecha de Envío]]-Tabla1[[#This Row],[Fecha de Orden]]</f>
        <v>12</v>
      </c>
      <c r="S5047" s="24">
        <f>YEAR(Tabla1[[#This Row],[Fecha de Orden]])</f>
        <v>2023</v>
      </c>
      <c r="T5047" t="str">
        <f>VLOOKUP(Tabla1[[#This Row],[Nombre del Producto]],Tabla2[[Nombre Producto]:[Costo Unitario]],2,FALSE)</f>
        <v>Lot's O' Nuts</v>
      </c>
      <c r="U5047" t="str">
        <f>VLOOKUP(Tabla1[[#This Row],[Fábrica]],Tabla3[],4,FALSE)</f>
        <v>Arizona</v>
      </c>
    </row>
    <row r="5048" spans="1:21" x14ac:dyDescent="0.25">
      <c r="A5048" t="s">
        <v>6387</v>
      </c>
      <c r="B5048" s="3">
        <v>45221</v>
      </c>
      <c r="C5048" s="3">
        <v>45231</v>
      </c>
      <c r="D5048" t="s">
        <v>82</v>
      </c>
      <c r="E5048">
        <v>169887</v>
      </c>
      <c r="F5048" t="s">
        <v>19</v>
      </c>
      <c r="G5048" t="s">
        <v>124</v>
      </c>
      <c r="H5048" t="s">
        <v>125</v>
      </c>
      <c r="I5048">
        <v>98105</v>
      </c>
      <c r="J5048" t="s">
        <v>22</v>
      </c>
      <c r="K5048" t="s">
        <v>23</v>
      </c>
      <c r="L5048" t="s">
        <v>33</v>
      </c>
      <c r="M5048" t="s">
        <v>34</v>
      </c>
      <c r="N5048" s="5">
        <v>10.8</v>
      </c>
      <c r="O5048" s="7">
        <v>3</v>
      </c>
      <c r="P5048" s="5">
        <v>7.2</v>
      </c>
      <c r="Q5048" s="5">
        <v>3.6</v>
      </c>
      <c r="R5048" s="22">
        <f>Tabla1[[#This Row],[Fecha de Envío]]-Tabla1[[#This Row],[Fecha de Orden]]</f>
        <v>10</v>
      </c>
      <c r="S5048" s="24">
        <f>YEAR(Tabla1[[#This Row],[Fecha de Orden]])</f>
        <v>2023</v>
      </c>
      <c r="T5048" t="str">
        <f>VLOOKUP(Tabla1[[#This Row],[Nombre del Producto]],Tabla2[[Nombre Producto]:[Costo Unitario]],2,FALSE)</f>
        <v>Lot's O' Nuts</v>
      </c>
      <c r="U5048" t="str">
        <f>VLOOKUP(Tabla1[[#This Row],[Fábrica]],Tabla3[],4,FALSE)</f>
        <v>Arizona</v>
      </c>
    </row>
    <row r="5049" spans="1:21" x14ac:dyDescent="0.25">
      <c r="A5049" t="s">
        <v>6388</v>
      </c>
      <c r="B5049" s="3">
        <v>45221</v>
      </c>
      <c r="C5049" s="3">
        <v>45231</v>
      </c>
      <c r="D5049" t="s">
        <v>82</v>
      </c>
      <c r="E5049">
        <v>169887</v>
      </c>
      <c r="F5049" t="s">
        <v>19</v>
      </c>
      <c r="G5049" t="s">
        <v>124</v>
      </c>
      <c r="H5049" t="s">
        <v>125</v>
      </c>
      <c r="I5049">
        <v>98105</v>
      </c>
      <c r="J5049" t="s">
        <v>22</v>
      </c>
      <c r="K5049" t="s">
        <v>23</v>
      </c>
      <c r="L5049" t="s">
        <v>27</v>
      </c>
      <c r="M5049" t="s">
        <v>28</v>
      </c>
      <c r="N5049" s="5">
        <v>10.8</v>
      </c>
      <c r="O5049" s="7">
        <v>3</v>
      </c>
      <c r="P5049" s="5">
        <v>7.5</v>
      </c>
      <c r="Q5049" s="5">
        <v>3.3</v>
      </c>
      <c r="R5049" s="22">
        <f>Tabla1[[#This Row],[Fecha de Envío]]-Tabla1[[#This Row],[Fecha de Orden]]</f>
        <v>10</v>
      </c>
      <c r="S5049" s="24">
        <f>YEAR(Tabla1[[#This Row],[Fecha de Orden]])</f>
        <v>2023</v>
      </c>
      <c r="T5049" t="str">
        <f>VLOOKUP(Tabla1[[#This Row],[Nombre del Producto]],Tabla2[[Nombre Producto]:[Costo Unitario]],2,FALSE)</f>
        <v>Lot's O' Nuts</v>
      </c>
      <c r="U5049" t="str">
        <f>VLOOKUP(Tabla1[[#This Row],[Fábrica]],Tabla3[],4,FALSE)</f>
        <v>Arizona</v>
      </c>
    </row>
    <row r="5050" spans="1:21" x14ac:dyDescent="0.25">
      <c r="A5050" t="s">
        <v>6389</v>
      </c>
      <c r="B5050" s="3">
        <v>45221</v>
      </c>
      <c r="C5050" s="3">
        <v>45231</v>
      </c>
      <c r="D5050" t="s">
        <v>82</v>
      </c>
      <c r="E5050">
        <v>169887</v>
      </c>
      <c r="F5050" t="s">
        <v>19</v>
      </c>
      <c r="G5050" t="s">
        <v>124</v>
      </c>
      <c r="H5050" t="s">
        <v>125</v>
      </c>
      <c r="I5050">
        <v>98105</v>
      </c>
      <c r="J5050" t="s">
        <v>22</v>
      </c>
      <c r="K5050" t="s">
        <v>23</v>
      </c>
      <c r="L5050" t="s">
        <v>24</v>
      </c>
      <c r="M5050" t="s">
        <v>25</v>
      </c>
      <c r="N5050" s="5">
        <v>3.75</v>
      </c>
      <c r="O5050" s="7">
        <v>1</v>
      </c>
      <c r="P5050" s="5">
        <v>2.4500000000000002</v>
      </c>
      <c r="Q5050" s="5">
        <v>1.3</v>
      </c>
      <c r="R5050" s="22">
        <f>Tabla1[[#This Row],[Fecha de Envío]]-Tabla1[[#This Row],[Fecha de Orden]]</f>
        <v>10</v>
      </c>
      <c r="S5050" s="24">
        <f>YEAR(Tabla1[[#This Row],[Fecha de Orden]])</f>
        <v>2023</v>
      </c>
      <c r="T5050" t="str">
        <f>VLOOKUP(Tabla1[[#This Row],[Nombre del Producto]],Tabla2[[Nombre Producto]:[Costo Unitario]],2,FALSE)</f>
        <v>Wicked Choccy's</v>
      </c>
      <c r="U5050" t="str">
        <f>VLOOKUP(Tabla1[[#This Row],[Fábrica]],Tabla3[],4,FALSE)</f>
        <v>Georgia</v>
      </c>
    </row>
    <row r="5051" spans="1:21" x14ac:dyDescent="0.25">
      <c r="A5051" t="s">
        <v>7053</v>
      </c>
      <c r="B5051" s="3">
        <v>45221</v>
      </c>
      <c r="C5051" s="3">
        <v>45233</v>
      </c>
      <c r="D5051" t="s">
        <v>39</v>
      </c>
      <c r="E5051">
        <v>165148</v>
      </c>
      <c r="F5051" t="s">
        <v>19</v>
      </c>
      <c r="G5051" t="s">
        <v>92</v>
      </c>
      <c r="H5051" t="s">
        <v>93</v>
      </c>
      <c r="I5051">
        <v>48227</v>
      </c>
      <c r="J5051" t="s">
        <v>22</v>
      </c>
      <c r="K5051" t="s">
        <v>43</v>
      </c>
      <c r="L5051" t="s">
        <v>33</v>
      </c>
      <c r="M5051" t="s">
        <v>34</v>
      </c>
      <c r="N5051" s="5">
        <v>18</v>
      </c>
      <c r="O5051" s="7">
        <v>5</v>
      </c>
      <c r="P5051" s="5">
        <v>12</v>
      </c>
      <c r="Q5051" s="5">
        <v>6</v>
      </c>
      <c r="R5051" s="22">
        <f>Tabla1[[#This Row],[Fecha de Envío]]-Tabla1[[#This Row],[Fecha de Orden]]</f>
        <v>12</v>
      </c>
      <c r="S5051" s="24">
        <f>YEAR(Tabla1[[#This Row],[Fecha de Orden]])</f>
        <v>2023</v>
      </c>
      <c r="T5051" t="str">
        <f>VLOOKUP(Tabla1[[#This Row],[Nombre del Producto]],Tabla2[[Nombre Producto]:[Costo Unitario]],2,FALSE)</f>
        <v>Lot's O' Nuts</v>
      </c>
      <c r="U5051" t="str">
        <f>VLOOKUP(Tabla1[[#This Row],[Fábrica]],Tabla3[],4,FALSE)</f>
        <v>Arizona</v>
      </c>
    </row>
    <row r="5052" spans="1:21" x14ac:dyDescent="0.25">
      <c r="A5052" t="s">
        <v>226</v>
      </c>
      <c r="B5052" s="3">
        <v>45222</v>
      </c>
      <c r="C5052" s="3">
        <v>45237</v>
      </c>
      <c r="D5052" t="s">
        <v>18</v>
      </c>
      <c r="E5052">
        <v>151323</v>
      </c>
      <c r="F5052" t="s">
        <v>19</v>
      </c>
      <c r="G5052" t="s">
        <v>124</v>
      </c>
      <c r="H5052" t="s">
        <v>125</v>
      </c>
      <c r="I5052">
        <v>98103</v>
      </c>
      <c r="J5052" t="s">
        <v>22</v>
      </c>
      <c r="K5052" t="s">
        <v>23</v>
      </c>
      <c r="L5052" t="s">
        <v>45</v>
      </c>
      <c r="M5052" t="s">
        <v>46</v>
      </c>
      <c r="N5052" s="5">
        <v>17.45</v>
      </c>
      <c r="O5052" s="7">
        <v>5</v>
      </c>
      <c r="P5052" s="5">
        <v>12.45</v>
      </c>
      <c r="Q5052" s="5">
        <v>5</v>
      </c>
      <c r="R5052" s="22">
        <f>Tabla1[[#This Row],[Fecha de Envío]]-Tabla1[[#This Row],[Fecha de Orden]]</f>
        <v>15</v>
      </c>
      <c r="S5052" s="24">
        <f>YEAR(Tabla1[[#This Row],[Fecha de Orden]])</f>
        <v>2023</v>
      </c>
      <c r="T5052" t="str">
        <f>VLOOKUP(Tabla1[[#This Row],[Nombre del Producto]],Tabla2[[Nombre Producto]:[Costo Unitario]],2,FALSE)</f>
        <v>Lot's O' Nuts</v>
      </c>
      <c r="U5052" t="str">
        <f>VLOOKUP(Tabla1[[#This Row],[Fábrica]],Tabla3[],4,FALSE)</f>
        <v>Arizona</v>
      </c>
    </row>
    <row r="5053" spans="1:21" x14ac:dyDescent="0.25">
      <c r="A5053" t="s">
        <v>3963</v>
      </c>
      <c r="B5053" s="3">
        <v>45222</v>
      </c>
      <c r="C5053" s="3">
        <v>45238</v>
      </c>
      <c r="D5053" t="s">
        <v>18</v>
      </c>
      <c r="E5053">
        <v>165484</v>
      </c>
      <c r="F5053" t="s">
        <v>19</v>
      </c>
      <c r="G5053" t="s">
        <v>239</v>
      </c>
      <c r="H5053" t="s">
        <v>173</v>
      </c>
      <c r="I5053">
        <v>60610</v>
      </c>
      <c r="J5053" t="s">
        <v>22</v>
      </c>
      <c r="K5053" t="s">
        <v>43</v>
      </c>
      <c r="L5053" t="s">
        <v>45</v>
      </c>
      <c r="M5053" t="s">
        <v>46</v>
      </c>
      <c r="N5053" s="5">
        <v>24.43</v>
      </c>
      <c r="O5053" s="7">
        <v>7</v>
      </c>
      <c r="P5053" s="5">
        <v>17.43</v>
      </c>
      <c r="Q5053" s="5">
        <v>7</v>
      </c>
      <c r="R5053" s="22">
        <f>Tabla1[[#This Row],[Fecha de Envío]]-Tabla1[[#This Row],[Fecha de Orden]]</f>
        <v>16</v>
      </c>
      <c r="S5053" s="24">
        <f>YEAR(Tabla1[[#This Row],[Fecha de Orden]])</f>
        <v>2023</v>
      </c>
      <c r="T5053" t="str">
        <f>VLOOKUP(Tabla1[[#This Row],[Nombre del Producto]],Tabla2[[Nombre Producto]:[Costo Unitario]],2,FALSE)</f>
        <v>Lot's O' Nuts</v>
      </c>
      <c r="U5053" t="str">
        <f>VLOOKUP(Tabla1[[#This Row],[Fábrica]],Tabla3[],4,FALSE)</f>
        <v>Arizona</v>
      </c>
    </row>
    <row r="5054" spans="1:21" x14ac:dyDescent="0.25">
      <c r="A5054" t="s">
        <v>3964</v>
      </c>
      <c r="B5054" s="3">
        <v>45222</v>
      </c>
      <c r="C5054" s="3">
        <v>45238</v>
      </c>
      <c r="D5054" t="s">
        <v>18</v>
      </c>
      <c r="E5054">
        <v>165484</v>
      </c>
      <c r="F5054" t="s">
        <v>19</v>
      </c>
      <c r="G5054" t="s">
        <v>239</v>
      </c>
      <c r="H5054" t="s">
        <v>173</v>
      </c>
      <c r="I5054">
        <v>60610</v>
      </c>
      <c r="J5054" t="s">
        <v>22</v>
      </c>
      <c r="K5054" t="s">
        <v>43</v>
      </c>
      <c r="L5054" t="s">
        <v>36</v>
      </c>
      <c r="M5054" t="s">
        <v>37</v>
      </c>
      <c r="N5054" s="5">
        <v>9.75</v>
      </c>
      <c r="O5054" s="7">
        <v>3</v>
      </c>
      <c r="P5054" s="5">
        <v>6.33</v>
      </c>
      <c r="Q5054" s="5">
        <v>3.42</v>
      </c>
      <c r="R5054" s="22">
        <f>Tabla1[[#This Row],[Fecha de Envío]]-Tabla1[[#This Row],[Fecha de Orden]]</f>
        <v>16</v>
      </c>
      <c r="S5054" s="24">
        <f>YEAR(Tabla1[[#This Row],[Fecha de Orden]])</f>
        <v>2023</v>
      </c>
      <c r="T5054" t="str">
        <f>VLOOKUP(Tabla1[[#This Row],[Nombre del Producto]],Tabla2[[Nombre Producto]:[Costo Unitario]],2,FALSE)</f>
        <v>Wicked Choccy's</v>
      </c>
      <c r="U5054" t="str">
        <f>VLOOKUP(Tabla1[[#This Row],[Fábrica]],Tabla3[],4,FALSE)</f>
        <v>Georgia</v>
      </c>
    </row>
    <row r="5055" spans="1:21" x14ac:dyDescent="0.25">
      <c r="A5055" t="s">
        <v>8356</v>
      </c>
      <c r="B5055" s="3">
        <v>45222</v>
      </c>
      <c r="C5055" s="3">
        <v>45238</v>
      </c>
      <c r="D5055" t="s">
        <v>18</v>
      </c>
      <c r="E5055">
        <v>132661</v>
      </c>
      <c r="F5055" t="s">
        <v>19</v>
      </c>
      <c r="G5055" t="s">
        <v>30</v>
      </c>
      <c r="H5055" t="s">
        <v>31</v>
      </c>
      <c r="I5055">
        <v>10024</v>
      </c>
      <c r="J5055" t="s">
        <v>22</v>
      </c>
      <c r="K5055" t="s">
        <v>32</v>
      </c>
      <c r="L5055" t="s">
        <v>45</v>
      </c>
      <c r="M5055" t="s">
        <v>46</v>
      </c>
      <c r="N5055" s="5">
        <v>34.9</v>
      </c>
      <c r="O5055" s="7">
        <v>10</v>
      </c>
      <c r="P5055" s="5">
        <v>24.9</v>
      </c>
      <c r="Q5055" s="5">
        <v>10</v>
      </c>
      <c r="R5055" s="22">
        <f>Tabla1[[#This Row],[Fecha de Envío]]-Tabla1[[#This Row],[Fecha de Orden]]</f>
        <v>16</v>
      </c>
      <c r="S5055" s="24">
        <f>YEAR(Tabla1[[#This Row],[Fecha de Orden]])</f>
        <v>2023</v>
      </c>
      <c r="T5055" t="str">
        <f>VLOOKUP(Tabla1[[#This Row],[Nombre del Producto]],Tabla2[[Nombre Producto]:[Costo Unitario]],2,FALSE)</f>
        <v>Lot's O' Nuts</v>
      </c>
      <c r="U5055" t="str">
        <f>VLOOKUP(Tabla1[[#This Row],[Fábrica]],Tabla3[],4,FALSE)</f>
        <v>Arizona</v>
      </c>
    </row>
    <row r="5056" spans="1:21" x14ac:dyDescent="0.25">
      <c r="A5056" t="s">
        <v>1839</v>
      </c>
      <c r="B5056" s="3">
        <v>45223</v>
      </c>
      <c r="C5056" s="3">
        <v>45240</v>
      </c>
      <c r="D5056" t="s">
        <v>18</v>
      </c>
      <c r="E5056">
        <v>121020</v>
      </c>
      <c r="F5056" t="s">
        <v>19</v>
      </c>
      <c r="G5056" t="s">
        <v>64</v>
      </c>
      <c r="H5056" t="s">
        <v>65</v>
      </c>
      <c r="I5056">
        <v>37087</v>
      </c>
      <c r="J5056" t="s">
        <v>22</v>
      </c>
      <c r="K5056" t="s">
        <v>66</v>
      </c>
      <c r="L5056" t="s">
        <v>33</v>
      </c>
      <c r="M5056" t="s">
        <v>34</v>
      </c>
      <c r="N5056" s="5">
        <v>10.8</v>
      </c>
      <c r="O5056" s="7">
        <v>3</v>
      </c>
      <c r="P5056" s="5">
        <v>7.2</v>
      </c>
      <c r="Q5056" s="5">
        <v>3.6</v>
      </c>
      <c r="R5056" s="22">
        <f>Tabla1[[#This Row],[Fecha de Envío]]-Tabla1[[#This Row],[Fecha de Orden]]</f>
        <v>17</v>
      </c>
      <c r="S5056" s="24">
        <f>YEAR(Tabla1[[#This Row],[Fecha de Orden]])</f>
        <v>2023</v>
      </c>
      <c r="T5056" t="str">
        <f>VLOOKUP(Tabla1[[#This Row],[Nombre del Producto]],Tabla2[[Nombre Producto]:[Costo Unitario]],2,FALSE)</f>
        <v>Lot's O' Nuts</v>
      </c>
      <c r="U5056" t="str">
        <f>VLOOKUP(Tabla1[[#This Row],[Fábrica]],Tabla3[],4,FALSE)</f>
        <v>Arizona</v>
      </c>
    </row>
    <row r="5057" spans="1:21" x14ac:dyDescent="0.25">
      <c r="A5057" t="s">
        <v>3163</v>
      </c>
      <c r="B5057" s="3">
        <v>45223</v>
      </c>
      <c r="C5057" s="3">
        <v>45237</v>
      </c>
      <c r="D5057" t="s">
        <v>18</v>
      </c>
      <c r="E5057">
        <v>118311</v>
      </c>
      <c r="F5057" t="s">
        <v>19</v>
      </c>
      <c r="G5057" t="s">
        <v>20</v>
      </c>
      <c r="H5057" t="s">
        <v>21</v>
      </c>
      <c r="I5057">
        <v>94110</v>
      </c>
      <c r="J5057" t="s">
        <v>22</v>
      </c>
      <c r="K5057" t="s">
        <v>23</v>
      </c>
      <c r="L5057" t="s">
        <v>24</v>
      </c>
      <c r="M5057" t="s">
        <v>25</v>
      </c>
      <c r="N5057" s="5">
        <v>18.75</v>
      </c>
      <c r="O5057" s="7">
        <v>5</v>
      </c>
      <c r="P5057" s="5">
        <v>12.25</v>
      </c>
      <c r="Q5057" s="5">
        <v>6.5</v>
      </c>
      <c r="R5057" s="22">
        <f>Tabla1[[#This Row],[Fecha de Envío]]-Tabla1[[#This Row],[Fecha de Orden]]</f>
        <v>14</v>
      </c>
      <c r="S5057" s="24">
        <f>YEAR(Tabla1[[#This Row],[Fecha de Orden]])</f>
        <v>2023</v>
      </c>
      <c r="T5057" t="str">
        <f>VLOOKUP(Tabla1[[#This Row],[Nombre del Producto]],Tabla2[[Nombre Producto]:[Costo Unitario]],2,FALSE)</f>
        <v>Wicked Choccy's</v>
      </c>
      <c r="U5057" t="str">
        <f>VLOOKUP(Tabla1[[#This Row],[Fábrica]],Tabla3[],4,FALSE)</f>
        <v>Georgia</v>
      </c>
    </row>
    <row r="5058" spans="1:21" x14ac:dyDescent="0.25">
      <c r="A5058" t="s">
        <v>4813</v>
      </c>
      <c r="B5058" s="3">
        <v>45223</v>
      </c>
      <c r="C5058" s="3">
        <v>45237</v>
      </c>
      <c r="D5058" t="s">
        <v>18</v>
      </c>
      <c r="E5058">
        <v>158925</v>
      </c>
      <c r="F5058" t="s">
        <v>19</v>
      </c>
      <c r="G5058" t="s">
        <v>159</v>
      </c>
      <c r="H5058" t="s">
        <v>42</v>
      </c>
      <c r="I5058">
        <v>77041</v>
      </c>
      <c r="J5058" t="s">
        <v>22</v>
      </c>
      <c r="K5058" t="s">
        <v>43</v>
      </c>
      <c r="L5058" t="s">
        <v>24</v>
      </c>
      <c r="M5058" t="s">
        <v>25</v>
      </c>
      <c r="N5058" s="5">
        <v>11.25</v>
      </c>
      <c r="O5058" s="7">
        <v>3</v>
      </c>
      <c r="P5058" s="5">
        <v>7.35</v>
      </c>
      <c r="Q5058" s="5">
        <v>3.9</v>
      </c>
      <c r="R5058" s="22">
        <f>Tabla1[[#This Row],[Fecha de Envío]]-Tabla1[[#This Row],[Fecha de Orden]]</f>
        <v>14</v>
      </c>
      <c r="S5058" s="24">
        <f>YEAR(Tabla1[[#This Row],[Fecha de Orden]])</f>
        <v>2023</v>
      </c>
      <c r="T5058" t="str">
        <f>VLOOKUP(Tabla1[[#This Row],[Nombre del Producto]],Tabla2[[Nombre Producto]:[Costo Unitario]],2,FALSE)</f>
        <v>Wicked Choccy's</v>
      </c>
      <c r="U5058" t="str">
        <f>VLOOKUP(Tabla1[[#This Row],[Fábrica]],Tabla3[],4,FALSE)</f>
        <v>Georgia</v>
      </c>
    </row>
    <row r="5059" spans="1:21" x14ac:dyDescent="0.25">
      <c r="A5059" t="s">
        <v>8402</v>
      </c>
      <c r="B5059" s="3">
        <v>45223</v>
      </c>
      <c r="C5059" s="3">
        <v>45233</v>
      </c>
      <c r="D5059" t="s">
        <v>82</v>
      </c>
      <c r="E5059">
        <v>166275</v>
      </c>
      <c r="F5059" t="s">
        <v>19</v>
      </c>
      <c r="G5059" t="s">
        <v>20</v>
      </c>
      <c r="H5059" t="s">
        <v>21</v>
      </c>
      <c r="I5059">
        <v>94109</v>
      </c>
      <c r="J5059" t="s">
        <v>22</v>
      </c>
      <c r="K5059" t="s">
        <v>23</v>
      </c>
      <c r="L5059" t="s">
        <v>33</v>
      </c>
      <c r="M5059" t="s">
        <v>34</v>
      </c>
      <c r="N5059" s="5">
        <v>3.6</v>
      </c>
      <c r="O5059" s="7">
        <v>1</v>
      </c>
      <c r="P5059" s="5">
        <v>2.4</v>
      </c>
      <c r="Q5059" s="5">
        <v>1.2</v>
      </c>
      <c r="R5059" s="22">
        <f>Tabla1[[#This Row],[Fecha de Envío]]-Tabla1[[#This Row],[Fecha de Orden]]</f>
        <v>10</v>
      </c>
      <c r="S5059" s="24">
        <f>YEAR(Tabla1[[#This Row],[Fecha de Orden]])</f>
        <v>2023</v>
      </c>
      <c r="T5059" t="str">
        <f>VLOOKUP(Tabla1[[#This Row],[Nombre del Producto]],Tabla2[[Nombre Producto]:[Costo Unitario]],2,FALSE)</f>
        <v>Lot's O' Nuts</v>
      </c>
      <c r="U5059" t="str">
        <f>VLOOKUP(Tabla1[[#This Row],[Fábrica]],Tabla3[],4,FALSE)</f>
        <v>Arizona</v>
      </c>
    </row>
    <row r="5060" spans="1:21" x14ac:dyDescent="0.25">
      <c r="A5060" t="s">
        <v>9120</v>
      </c>
      <c r="B5060" s="3">
        <v>45223</v>
      </c>
      <c r="C5060" s="3">
        <v>45237</v>
      </c>
      <c r="D5060" t="s">
        <v>71</v>
      </c>
      <c r="E5060">
        <v>121748</v>
      </c>
      <c r="F5060" t="s">
        <v>19</v>
      </c>
      <c r="G5060" t="s">
        <v>53</v>
      </c>
      <c r="H5060" t="s">
        <v>21</v>
      </c>
      <c r="I5060">
        <v>90032</v>
      </c>
      <c r="J5060" t="s">
        <v>22</v>
      </c>
      <c r="K5060" t="s">
        <v>23</v>
      </c>
      <c r="L5060" t="s">
        <v>45</v>
      </c>
      <c r="M5060" t="s">
        <v>46</v>
      </c>
      <c r="N5060" s="5">
        <v>6.98</v>
      </c>
      <c r="O5060" s="7">
        <v>2</v>
      </c>
      <c r="P5060" s="5">
        <v>4.9800000000000004</v>
      </c>
      <c r="Q5060" s="5">
        <v>2</v>
      </c>
      <c r="R5060" s="22">
        <f>Tabla1[[#This Row],[Fecha de Envío]]-Tabla1[[#This Row],[Fecha de Orden]]</f>
        <v>14</v>
      </c>
      <c r="S5060" s="24">
        <f>YEAR(Tabla1[[#This Row],[Fecha de Orden]])</f>
        <v>2023</v>
      </c>
      <c r="T5060" t="str">
        <f>VLOOKUP(Tabla1[[#This Row],[Nombre del Producto]],Tabla2[[Nombre Producto]:[Costo Unitario]],2,FALSE)</f>
        <v>Lot's O' Nuts</v>
      </c>
      <c r="U5060" t="str">
        <f>VLOOKUP(Tabla1[[#This Row],[Fábrica]],Tabla3[],4,FALSE)</f>
        <v>Arizona</v>
      </c>
    </row>
    <row r="5061" spans="1:21" x14ac:dyDescent="0.25">
      <c r="A5061" t="s">
        <v>9121</v>
      </c>
      <c r="B5061" s="3">
        <v>45223</v>
      </c>
      <c r="C5061" s="3">
        <v>45237</v>
      </c>
      <c r="D5061" t="s">
        <v>71</v>
      </c>
      <c r="E5061">
        <v>121748</v>
      </c>
      <c r="F5061" t="s">
        <v>19</v>
      </c>
      <c r="G5061" t="s">
        <v>53</v>
      </c>
      <c r="H5061" t="s">
        <v>21</v>
      </c>
      <c r="I5061">
        <v>90032</v>
      </c>
      <c r="J5061" t="s">
        <v>22</v>
      </c>
      <c r="K5061" t="s">
        <v>23</v>
      </c>
      <c r="L5061" t="s">
        <v>27</v>
      </c>
      <c r="M5061" t="s">
        <v>28</v>
      </c>
      <c r="N5061" s="5">
        <v>14.4</v>
      </c>
      <c r="O5061" s="7">
        <v>4</v>
      </c>
      <c r="P5061" s="5">
        <v>10</v>
      </c>
      <c r="Q5061" s="5">
        <v>4.4000000000000004</v>
      </c>
      <c r="R5061" s="22">
        <f>Tabla1[[#This Row],[Fecha de Envío]]-Tabla1[[#This Row],[Fecha de Orden]]</f>
        <v>14</v>
      </c>
      <c r="S5061" s="24">
        <f>YEAR(Tabla1[[#This Row],[Fecha de Orden]])</f>
        <v>2023</v>
      </c>
      <c r="T5061" t="str">
        <f>VLOOKUP(Tabla1[[#This Row],[Nombre del Producto]],Tabla2[[Nombre Producto]:[Costo Unitario]],2,FALSE)</f>
        <v>Lot's O' Nuts</v>
      </c>
      <c r="U5061" t="str">
        <f>VLOOKUP(Tabla1[[#This Row],[Fábrica]],Tabla3[],4,FALSE)</f>
        <v>Arizona</v>
      </c>
    </row>
    <row r="5062" spans="1:21" x14ac:dyDescent="0.25">
      <c r="A5062" t="s">
        <v>4862</v>
      </c>
      <c r="B5062" s="3">
        <v>45224</v>
      </c>
      <c r="C5062" s="3">
        <v>45237</v>
      </c>
      <c r="D5062" t="s">
        <v>39</v>
      </c>
      <c r="E5062">
        <v>153318</v>
      </c>
      <c r="F5062" t="s">
        <v>19</v>
      </c>
      <c r="G5062" t="s">
        <v>529</v>
      </c>
      <c r="H5062" t="s">
        <v>255</v>
      </c>
      <c r="I5062">
        <v>33180</v>
      </c>
      <c r="J5062" t="s">
        <v>22</v>
      </c>
      <c r="K5062" t="s">
        <v>66</v>
      </c>
      <c r="L5062" t="s">
        <v>45</v>
      </c>
      <c r="M5062" t="s">
        <v>46</v>
      </c>
      <c r="N5062" s="5">
        <v>17.45</v>
      </c>
      <c r="O5062" s="7">
        <v>5</v>
      </c>
      <c r="P5062" s="5">
        <v>12.45</v>
      </c>
      <c r="Q5062" s="5">
        <v>5</v>
      </c>
      <c r="R5062" s="22">
        <f>Tabla1[[#This Row],[Fecha de Envío]]-Tabla1[[#This Row],[Fecha de Orden]]</f>
        <v>13</v>
      </c>
      <c r="S5062" s="24">
        <f>YEAR(Tabla1[[#This Row],[Fecha de Orden]])</f>
        <v>2023</v>
      </c>
      <c r="T5062" t="str">
        <f>VLOOKUP(Tabla1[[#This Row],[Nombre del Producto]],Tabla2[[Nombre Producto]:[Costo Unitario]],2,FALSE)</f>
        <v>Lot's O' Nuts</v>
      </c>
      <c r="U5062" t="str">
        <f>VLOOKUP(Tabla1[[#This Row],[Fábrica]],Tabla3[],4,FALSE)</f>
        <v>Arizona</v>
      </c>
    </row>
    <row r="5063" spans="1:21" x14ac:dyDescent="0.25">
      <c r="A5063" t="s">
        <v>1343</v>
      </c>
      <c r="B5063" s="3">
        <v>45226</v>
      </c>
      <c r="C5063" s="3">
        <v>45242</v>
      </c>
      <c r="D5063" t="s">
        <v>18</v>
      </c>
      <c r="E5063">
        <v>156811</v>
      </c>
      <c r="F5063" t="s">
        <v>19</v>
      </c>
      <c r="G5063" t="s">
        <v>20</v>
      </c>
      <c r="H5063" t="s">
        <v>21</v>
      </c>
      <c r="I5063">
        <v>94122</v>
      </c>
      <c r="J5063" t="s">
        <v>148</v>
      </c>
      <c r="K5063" t="s">
        <v>23</v>
      </c>
      <c r="L5063" t="s">
        <v>445</v>
      </c>
      <c r="M5063" t="s">
        <v>446</v>
      </c>
      <c r="N5063" s="5">
        <v>13</v>
      </c>
      <c r="O5063" s="7">
        <v>4</v>
      </c>
      <c r="P5063" s="5">
        <v>1</v>
      </c>
      <c r="Q5063" s="5">
        <v>12</v>
      </c>
      <c r="R5063" s="22">
        <f>Tabla1[[#This Row],[Fecha de Envío]]-Tabla1[[#This Row],[Fecha de Orden]]</f>
        <v>16</v>
      </c>
      <c r="S5063" s="24">
        <f>YEAR(Tabla1[[#This Row],[Fecha de Orden]])</f>
        <v>2023</v>
      </c>
      <c r="T5063" t="str">
        <f>VLOOKUP(Tabla1[[#This Row],[Nombre del Producto]],Tabla2[[Nombre Producto]:[Costo Unitario]],2,FALSE)</f>
        <v>The Other Factory</v>
      </c>
      <c r="U5063" t="str">
        <f>VLOOKUP(Tabla1[[#This Row],[Fábrica]],Tabla3[],4,FALSE)</f>
        <v>Tennessee</v>
      </c>
    </row>
    <row r="5064" spans="1:21" x14ac:dyDescent="0.25">
      <c r="A5064" t="s">
        <v>1344</v>
      </c>
      <c r="B5064" s="3">
        <v>45226</v>
      </c>
      <c r="C5064" s="3">
        <v>45242</v>
      </c>
      <c r="D5064" t="s">
        <v>18</v>
      </c>
      <c r="E5064">
        <v>156811</v>
      </c>
      <c r="F5064" t="s">
        <v>19</v>
      </c>
      <c r="G5064" t="s">
        <v>20</v>
      </c>
      <c r="H5064" t="s">
        <v>21</v>
      </c>
      <c r="I5064">
        <v>94122</v>
      </c>
      <c r="J5064" t="s">
        <v>22</v>
      </c>
      <c r="K5064" t="s">
        <v>23</v>
      </c>
      <c r="L5064" t="s">
        <v>33</v>
      </c>
      <c r="M5064" t="s">
        <v>34</v>
      </c>
      <c r="N5064" s="5">
        <v>10.8</v>
      </c>
      <c r="O5064" s="7">
        <v>3</v>
      </c>
      <c r="P5064" s="5">
        <v>7.2</v>
      </c>
      <c r="Q5064" s="5">
        <v>3.6</v>
      </c>
      <c r="R5064" s="22">
        <f>Tabla1[[#This Row],[Fecha de Envío]]-Tabla1[[#This Row],[Fecha de Orden]]</f>
        <v>16</v>
      </c>
      <c r="S5064" s="24">
        <f>YEAR(Tabla1[[#This Row],[Fecha de Orden]])</f>
        <v>2023</v>
      </c>
      <c r="T5064" t="str">
        <f>VLOOKUP(Tabla1[[#This Row],[Nombre del Producto]],Tabla2[[Nombre Producto]:[Costo Unitario]],2,FALSE)</f>
        <v>Lot's O' Nuts</v>
      </c>
      <c r="U5064" t="str">
        <f>VLOOKUP(Tabla1[[#This Row],[Fábrica]],Tabla3[],4,FALSE)</f>
        <v>Arizona</v>
      </c>
    </row>
    <row r="5065" spans="1:21" x14ac:dyDescent="0.25">
      <c r="A5065" t="s">
        <v>1544</v>
      </c>
      <c r="B5065" s="3">
        <v>45226</v>
      </c>
      <c r="C5065" s="3">
        <v>45240</v>
      </c>
      <c r="D5065" t="s">
        <v>18</v>
      </c>
      <c r="E5065">
        <v>116596</v>
      </c>
      <c r="F5065" t="s">
        <v>19</v>
      </c>
      <c r="G5065" t="s">
        <v>30</v>
      </c>
      <c r="H5065" t="s">
        <v>31</v>
      </c>
      <c r="I5065">
        <v>10011</v>
      </c>
      <c r="J5065" t="s">
        <v>22</v>
      </c>
      <c r="K5065" t="s">
        <v>32</v>
      </c>
      <c r="L5065" t="s">
        <v>45</v>
      </c>
      <c r="M5065" t="s">
        <v>46</v>
      </c>
      <c r="N5065" s="5">
        <v>48.86</v>
      </c>
      <c r="O5065" s="7">
        <v>14</v>
      </c>
      <c r="P5065" s="5">
        <v>34.86</v>
      </c>
      <c r="Q5065" s="5">
        <v>14</v>
      </c>
      <c r="R5065" s="22">
        <f>Tabla1[[#This Row],[Fecha de Envío]]-Tabla1[[#This Row],[Fecha de Orden]]</f>
        <v>14</v>
      </c>
      <c r="S5065" s="24">
        <f>YEAR(Tabla1[[#This Row],[Fecha de Orden]])</f>
        <v>2023</v>
      </c>
      <c r="T5065" t="str">
        <f>VLOOKUP(Tabla1[[#This Row],[Nombre del Producto]],Tabla2[[Nombre Producto]:[Costo Unitario]],2,FALSE)</f>
        <v>Lot's O' Nuts</v>
      </c>
      <c r="U5065" t="str">
        <f>VLOOKUP(Tabla1[[#This Row],[Fábrica]],Tabla3[],4,FALSE)</f>
        <v>Arizona</v>
      </c>
    </row>
    <row r="5066" spans="1:21" x14ac:dyDescent="0.25">
      <c r="A5066" t="s">
        <v>1545</v>
      </c>
      <c r="B5066" s="3">
        <v>45226</v>
      </c>
      <c r="C5066" s="3">
        <v>45241</v>
      </c>
      <c r="D5066" t="s">
        <v>71</v>
      </c>
      <c r="E5066">
        <v>120873</v>
      </c>
      <c r="F5066" t="s">
        <v>19</v>
      </c>
      <c r="G5066" t="s">
        <v>416</v>
      </c>
      <c r="H5066" t="s">
        <v>133</v>
      </c>
      <c r="I5066">
        <v>23666</v>
      </c>
      <c r="J5066" t="s">
        <v>22</v>
      </c>
      <c r="K5066" t="s">
        <v>66</v>
      </c>
      <c r="L5066" t="s">
        <v>27</v>
      </c>
      <c r="M5066" t="s">
        <v>28</v>
      </c>
      <c r="N5066" s="5">
        <v>3.6</v>
      </c>
      <c r="O5066" s="7">
        <v>1</v>
      </c>
      <c r="P5066" s="5">
        <v>2.5</v>
      </c>
      <c r="Q5066" s="5">
        <v>1.1000000000000001</v>
      </c>
      <c r="R5066" s="22">
        <f>Tabla1[[#This Row],[Fecha de Envío]]-Tabla1[[#This Row],[Fecha de Orden]]</f>
        <v>15</v>
      </c>
      <c r="S5066" s="24">
        <f>YEAR(Tabla1[[#This Row],[Fecha de Orden]])</f>
        <v>2023</v>
      </c>
      <c r="T5066" t="str">
        <f>VLOOKUP(Tabla1[[#This Row],[Nombre del Producto]],Tabla2[[Nombre Producto]:[Costo Unitario]],2,FALSE)</f>
        <v>Lot's O' Nuts</v>
      </c>
      <c r="U5066" t="str">
        <f>VLOOKUP(Tabla1[[#This Row],[Fábrica]],Tabla3[],4,FALSE)</f>
        <v>Arizona</v>
      </c>
    </row>
    <row r="5067" spans="1:21" x14ac:dyDescent="0.25">
      <c r="A5067" t="s">
        <v>1546</v>
      </c>
      <c r="B5067" s="3">
        <v>45226</v>
      </c>
      <c r="C5067" s="3">
        <v>45240</v>
      </c>
      <c r="D5067" t="s">
        <v>18</v>
      </c>
      <c r="E5067">
        <v>116596</v>
      </c>
      <c r="F5067" t="s">
        <v>19</v>
      </c>
      <c r="G5067" t="s">
        <v>30</v>
      </c>
      <c r="H5067" t="s">
        <v>31</v>
      </c>
      <c r="I5067">
        <v>10011</v>
      </c>
      <c r="J5067" t="s">
        <v>22</v>
      </c>
      <c r="K5067" t="s">
        <v>32</v>
      </c>
      <c r="L5067" t="s">
        <v>24</v>
      </c>
      <c r="M5067" t="s">
        <v>25</v>
      </c>
      <c r="N5067" s="5">
        <v>7.5</v>
      </c>
      <c r="O5067" s="7">
        <v>2</v>
      </c>
      <c r="P5067" s="5">
        <v>4.9000000000000004</v>
      </c>
      <c r="Q5067" s="5">
        <v>2.6</v>
      </c>
      <c r="R5067" s="22">
        <f>Tabla1[[#This Row],[Fecha de Envío]]-Tabla1[[#This Row],[Fecha de Orden]]</f>
        <v>14</v>
      </c>
      <c r="S5067" s="24">
        <f>YEAR(Tabla1[[#This Row],[Fecha de Orden]])</f>
        <v>2023</v>
      </c>
      <c r="T5067" t="str">
        <f>VLOOKUP(Tabla1[[#This Row],[Nombre del Producto]],Tabla2[[Nombre Producto]:[Costo Unitario]],2,FALSE)</f>
        <v>Wicked Choccy's</v>
      </c>
      <c r="U5067" t="str">
        <f>VLOOKUP(Tabla1[[#This Row],[Fábrica]],Tabla3[],4,FALSE)</f>
        <v>Georgia</v>
      </c>
    </row>
    <row r="5068" spans="1:21" x14ac:dyDescent="0.25">
      <c r="A5068" t="s">
        <v>1547</v>
      </c>
      <c r="B5068" s="3">
        <v>45226</v>
      </c>
      <c r="C5068" s="3">
        <v>45240</v>
      </c>
      <c r="D5068" t="s">
        <v>18</v>
      </c>
      <c r="E5068">
        <v>116596</v>
      </c>
      <c r="F5068" t="s">
        <v>19</v>
      </c>
      <c r="G5068" t="s">
        <v>30</v>
      </c>
      <c r="H5068" t="s">
        <v>31</v>
      </c>
      <c r="I5068">
        <v>10011</v>
      </c>
      <c r="J5068" t="s">
        <v>22</v>
      </c>
      <c r="K5068" t="s">
        <v>32</v>
      </c>
      <c r="L5068" t="s">
        <v>27</v>
      </c>
      <c r="M5068" t="s">
        <v>28</v>
      </c>
      <c r="N5068" s="5">
        <v>7.2</v>
      </c>
      <c r="O5068" s="7">
        <v>2</v>
      </c>
      <c r="P5068" s="5">
        <v>5</v>
      </c>
      <c r="Q5068" s="5">
        <v>2.2000000000000002</v>
      </c>
      <c r="R5068" s="22">
        <f>Tabla1[[#This Row],[Fecha de Envío]]-Tabla1[[#This Row],[Fecha de Orden]]</f>
        <v>14</v>
      </c>
      <c r="S5068" s="24">
        <f>YEAR(Tabla1[[#This Row],[Fecha de Orden]])</f>
        <v>2023</v>
      </c>
      <c r="T5068" t="str">
        <f>VLOOKUP(Tabla1[[#This Row],[Nombre del Producto]],Tabla2[[Nombre Producto]:[Costo Unitario]],2,FALSE)</f>
        <v>Lot's O' Nuts</v>
      </c>
      <c r="U5068" t="str">
        <f>VLOOKUP(Tabla1[[#This Row],[Fábrica]],Tabla3[],4,FALSE)</f>
        <v>Arizona</v>
      </c>
    </row>
    <row r="5069" spans="1:21" x14ac:dyDescent="0.25">
      <c r="A5069" t="s">
        <v>4267</v>
      </c>
      <c r="B5069" s="3">
        <v>45226</v>
      </c>
      <c r="C5069" s="3">
        <v>45242</v>
      </c>
      <c r="D5069" t="s">
        <v>18</v>
      </c>
      <c r="E5069">
        <v>152632</v>
      </c>
      <c r="F5069" t="s">
        <v>19</v>
      </c>
      <c r="G5069" t="s">
        <v>443</v>
      </c>
      <c r="H5069" t="s">
        <v>31</v>
      </c>
      <c r="I5069">
        <v>12180</v>
      </c>
      <c r="J5069" t="s">
        <v>22</v>
      </c>
      <c r="K5069" t="s">
        <v>32</v>
      </c>
      <c r="L5069" t="s">
        <v>45</v>
      </c>
      <c r="M5069" t="s">
        <v>46</v>
      </c>
      <c r="N5069" s="5">
        <v>10.47</v>
      </c>
      <c r="O5069" s="7">
        <v>3</v>
      </c>
      <c r="P5069" s="5">
        <v>7.47</v>
      </c>
      <c r="Q5069" s="5">
        <v>3</v>
      </c>
      <c r="R5069" s="22">
        <f>Tabla1[[#This Row],[Fecha de Envío]]-Tabla1[[#This Row],[Fecha de Orden]]</f>
        <v>16</v>
      </c>
      <c r="S5069" s="24">
        <f>YEAR(Tabla1[[#This Row],[Fecha de Orden]])</f>
        <v>2023</v>
      </c>
      <c r="T5069" t="str">
        <f>VLOOKUP(Tabla1[[#This Row],[Nombre del Producto]],Tabla2[[Nombre Producto]:[Costo Unitario]],2,FALSE)</f>
        <v>Lot's O' Nuts</v>
      </c>
      <c r="U5069" t="str">
        <f>VLOOKUP(Tabla1[[#This Row],[Fábrica]],Tabla3[],4,FALSE)</f>
        <v>Arizona</v>
      </c>
    </row>
    <row r="5070" spans="1:21" x14ac:dyDescent="0.25">
      <c r="A5070" t="s">
        <v>6896</v>
      </c>
      <c r="B5070" s="3">
        <v>45226</v>
      </c>
      <c r="C5070" s="3">
        <v>45240</v>
      </c>
      <c r="D5070" t="s">
        <v>18</v>
      </c>
      <c r="E5070">
        <v>117387</v>
      </c>
      <c r="F5070" t="s">
        <v>19</v>
      </c>
      <c r="G5070" t="s">
        <v>20</v>
      </c>
      <c r="H5070" t="s">
        <v>21</v>
      </c>
      <c r="I5070">
        <v>94122</v>
      </c>
      <c r="J5070" t="s">
        <v>22</v>
      </c>
      <c r="K5070" t="s">
        <v>23</v>
      </c>
      <c r="L5070" t="s">
        <v>27</v>
      </c>
      <c r="M5070" t="s">
        <v>28</v>
      </c>
      <c r="N5070" s="5">
        <v>14.4</v>
      </c>
      <c r="O5070" s="7">
        <v>4</v>
      </c>
      <c r="P5070" s="5">
        <v>10</v>
      </c>
      <c r="Q5070" s="5">
        <v>4.4000000000000004</v>
      </c>
      <c r="R5070" s="22">
        <f>Tabla1[[#This Row],[Fecha de Envío]]-Tabla1[[#This Row],[Fecha de Orden]]</f>
        <v>14</v>
      </c>
      <c r="S5070" s="24">
        <f>YEAR(Tabla1[[#This Row],[Fecha de Orden]])</f>
        <v>2023</v>
      </c>
      <c r="T5070" t="str">
        <f>VLOOKUP(Tabla1[[#This Row],[Nombre del Producto]],Tabla2[[Nombre Producto]:[Costo Unitario]],2,FALSE)</f>
        <v>Lot's O' Nuts</v>
      </c>
      <c r="U5070" t="str">
        <f>VLOOKUP(Tabla1[[#This Row],[Fábrica]],Tabla3[],4,FALSE)</f>
        <v>Arizona</v>
      </c>
    </row>
    <row r="5071" spans="1:21" x14ac:dyDescent="0.25">
      <c r="A5071" t="s">
        <v>812</v>
      </c>
      <c r="B5071" s="3">
        <v>45227</v>
      </c>
      <c r="C5071" s="3">
        <v>45238</v>
      </c>
      <c r="D5071" t="s">
        <v>39</v>
      </c>
      <c r="E5071">
        <v>134775</v>
      </c>
      <c r="F5071" t="s">
        <v>19</v>
      </c>
      <c r="G5071" t="s">
        <v>20</v>
      </c>
      <c r="H5071" t="s">
        <v>21</v>
      </c>
      <c r="I5071">
        <v>94109</v>
      </c>
      <c r="J5071" t="s">
        <v>22</v>
      </c>
      <c r="K5071" t="s">
        <v>23</v>
      </c>
      <c r="L5071" t="s">
        <v>45</v>
      </c>
      <c r="M5071" t="s">
        <v>46</v>
      </c>
      <c r="N5071" s="5">
        <v>10.47</v>
      </c>
      <c r="O5071" s="7">
        <v>3</v>
      </c>
      <c r="P5071" s="5">
        <v>7.47</v>
      </c>
      <c r="Q5071" s="5">
        <v>3</v>
      </c>
      <c r="R5071" s="22">
        <f>Tabla1[[#This Row],[Fecha de Envío]]-Tabla1[[#This Row],[Fecha de Orden]]</f>
        <v>11</v>
      </c>
      <c r="S5071" s="24">
        <f>YEAR(Tabla1[[#This Row],[Fecha de Orden]])</f>
        <v>2023</v>
      </c>
      <c r="T5071" t="str">
        <f>VLOOKUP(Tabla1[[#This Row],[Nombre del Producto]],Tabla2[[Nombre Producto]:[Costo Unitario]],2,FALSE)</f>
        <v>Lot's O' Nuts</v>
      </c>
      <c r="U5071" t="str">
        <f>VLOOKUP(Tabla1[[#This Row],[Fábrica]],Tabla3[],4,FALSE)</f>
        <v>Arizona</v>
      </c>
    </row>
    <row r="5072" spans="1:21" x14ac:dyDescent="0.25">
      <c r="A5072" t="s">
        <v>813</v>
      </c>
      <c r="B5072" s="3">
        <v>45227</v>
      </c>
      <c r="C5072" s="3">
        <v>45238</v>
      </c>
      <c r="D5072" t="s">
        <v>39</v>
      </c>
      <c r="E5072">
        <v>134775</v>
      </c>
      <c r="F5072" t="s">
        <v>19</v>
      </c>
      <c r="G5072" t="s">
        <v>20</v>
      </c>
      <c r="H5072" t="s">
        <v>21</v>
      </c>
      <c r="I5072">
        <v>94109</v>
      </c>
      <c r="J5072" t="s">
        <v>22</v>
      </c>
      <c r="K5072" t="s">
        <v>23</v>
      </c>
      <c r="L5072" t="s">
        <v>36</v>
      </c>
      <c r="M5072" t="s">
        <v>37</v>
      </c>
      <c r="N5072" s="5">
        <v>22.75</v>
      </c>
      <c r="O5072" s="7">
        <v>7</v>
      </c>
      <c r="P5072" s="5">
        <v>14.77</v>
      </c>
      <c r="Q5072" s="5">
        <v>7.98</v>
      </c>
      <c r="R5072" s="22">
        <f>Tabla1[[#This Row],[Fecha de Envío]]-Tabla1[[#This Row],[Fecha de Orden]]</f>
        <v>11</v>
      </c>
      <c r="S5072" s="24">
        <f>YEAR(Tabla1[[#This Row],[Fecha de Orden]])</f>
        <v>2023</v>
      </c>
      <c r="T5072" t="str">
        <f>VLOOKUP(Tabla1[[#This Row],[Nombre del Producto]],Tabla2[[Nombre Producto]:[Costo Unitario]],2,FALSE)</f>
        <v>Wicked Choccy's</v>
      </c>
      <c r="U5072" t="str">
        <f>VLOOKUP(Tabla1[[#This Row],[Fábrica]],Tabla3[],4,FALSE)</f>
        <v>Georgia</v>
      </c>
    </row>
    <row r="5073" spans="1:21" x14ac:dyDescent="0.25">
      <c r="A5073" t="s">
        <v>2748</v>
      </c>
      <c r="B5073" s="3">
        <v>45227</v>
      </c>
      <c r="C5073" s="3">
        <v>45241</v>
      </c>
      <c r="D5073" t="s">
        <v>71</v>
      </c>
      <c r="E5073">
        <v>125815</v>
      </c>
      <c r="F5073" t="s">
        <v>19</v>
      </c>
      <c r="G5073" t="s">
        <v>30</v>
      </c>
      <c r="H5073" t="s">
        <v>31</v>
      </c>
      <c r="I5073">
        <v>10009</v>
      </c>
      <c r="J5073" t="s">
        <v>22</v>
      </c>
      <c r="K5073" t="s">
        <v>32</v>
      </c>
      <c r="L5073" t="s">
        <v>45</v>
      </c>
      <c r="M5073" t="s">
        <v>46</v>
      </c>
      <c r="N5073" s="5">
        <v>10.47</v>
      </c>
      <c r="O5073" s="7">
        <v>3</v>
      </c>
      <c r="P5073" s="5">
        <v>7.47</v>
      </c>
      <c r="Q5073" s="5">
        <v>3</v>
      </c>
      <c r="R5073" s="22">
        <f>Tabla1[[#This Row],[Fecha de Envío]]-Tabla1[[#This Row],[Fecha de Orden]]</f>
        <v>14</v>
      </c>
      <c r="S5073" s="24">
        <f>YEAR(Tabla1[[#This Row],[Fecha de Orden]])</f>
        <v>2023</v>
      </c>
      <c r="T5073" t="str">
        <f>VLOOKUP(Tabla1[[#This Row],[Nombre del Producto]],Tabla2[[Nombre Producto]:[Costo Unitario]],2,FALSE)</f>
        <v>Lot's O' Nuts</v>
      </c>
      <c r="U5073" t="str">
        <f>VLOOKUP(Tabla1[[#This Row],[Fábrica]],Tabla3[],4,FALSE)</f>
        <v>Arizona</v>
      </c>
    </row>
    <row r="5074" spans="1:21" x14ac:dyDescent="0.25">
      <c r="A5074" t="s">
        <v>3363</v>
      </c>
      <c r="B5074" s="3">
        <v>45227</v>
      </c>
      <c r="C5074" s="3">
        <v>45242</v>
      </c>
      <c r="D5074" t="s">
        <v>18</v>
      </c>
      <c r="E5074">
        <v>140641</v>
      </c>
      <c r="F5074" t="s">
        <v>19</v>
      </c>
      <c r="G5074" t="s">
        <v>254</v>
      </c>
      <c r="H5074" t="s">
        <v>255</v>
      </c>
      <c r="I5074">
        <v>33614</v>
      </c>
      <c r="J5074" t="s">
        <v>22</v>
      </c>
      <c r="K5074" t="s">
        <v>66</v>
      </c>
      <c r="L5074" t="s">
        <v>36</v>
      </c>
      <c r="M5074" t="s">
        <v>37</v>
      </c>
      <c r="N5074" s="5">
        <v>16.25</v>
      </c>
      <c r="O5074" s="7">
        <v>5</v>
      </c>
      <c r="P5074" s="5">
        <v>10.55</v>
      </c>
      <c r="Q5074" s="5">
        <v>5.7</v>
      </c>
      <c r="R5074" s="22">
        <f>Tabla1[[#This Row],[Fecha de Envío]]-Tabla1[[#This Row],[Fecha de Orden]]</f>
        <v>15</v>
      </c>
      <c r="S5074" s="24">
        <f>YEAR(Tabla1[[#This Row],[Fecha de Orden]])</f>
        <v>2023</v>
      </c>
      <c r="T5074" t="str">
        <f>VLOOKUP(Tabla1[[#This Row],[Nombre del Producto]],Tabla2[[Nombre Producto]:[Costo Unitario]],2,FALSE)</f>
        <v>Wicked Choccy's</v>
      </c>
      <c r="U5074" t="str">
        <f>VLOOKUP(Tabla1[[#This Row],[Fábrica]],Tabla3[],4,FALSE)</f>
        <v>Georgia</v>
      </c>
    </row>
    <row r="5075" spans="1:21" x14ac:dyDescent="0.25">
      <c r="A5075" t="s">
        <v>4230</v>
      </c>
      <c r="B5075" s="3">
        <v>45227</v>
      </c>
      <c r="C5075" s="3">
        <v>45243</v>
      </c>
      <c r="D5075" t="s">
        <v>18</v>
      </c>
      <c r="E5075">
        <v>142545</v>
      </c>
      <c r="F5075" t="s">
        <v>19</v>
      </c>
      <c r="G5075" t="s">
        <v>4205</v>
      </c>
      <c r="H5075" t="s">
        <v>306</v>
      </c>
      <c r="I5075">
        <v>7109</v>
      </c>
      <c r="J5075" t="s">
        <v>22</v>
      </c>
      <c r="K5075" t="s">
        <v>32</v>
      </c>
      <c r="L5075" t="s">
        <v>36</v>
      </c>
      <c r="M5075" t="s">
        <v>37</v>
      </c>
      <c r="N5075" s="5">
        <v>13</v>
      </c>
      <c r="O5075" s="7">
        <v>4</v>
      </c>
      <c r="P5075" s="5">
        <v>8.44</v>
      </c>
      <c r="Q5075" s="5">
        <v>4.5599999999999996</v>
      </c>
      <c r="R5075" s="22">
        <f>Tabla1[[#This Row],[Fecha de Envío]]-Tabla1[[#This Row],[Fecha de Orden]]</f>
        <v>16</v>
      </c>
      <c r="S5075" s="24">
        <f>YEAR(Tabla1[[#This Row],[Fecha de Orden]])</f>
        <v>2023</v>
      </c>
      <c r="T5075" t="str">
        <f>VLOOKUP(Tabla1[[#This Row],[Nombre del Producto]],Tabla2[[Nombre Producto]:[Costo Unitario]],2,FALSE)</f>
        <v>Wicked Choccy's</v>
      </c>
      <c r="U5075" t="str">
        <f>VLOOKUP(Tabla1[[#This Row],[Fábrica]],Tabla3[],4,FALSE)</f>
        <v>Georgia</v>
      </c>
    </row>
    <row r="5076" spans="1:21" x14ac:dyDescent="0.25">
      <c r="A5076" t="s">
        <v>4231</v>
      </c>
      <c r="B5076" s="3">
        <v>45227</v>
      </c>
      <c r="C5076" s="3">
        <v>45243</v>
      </c>
      <c r="D5076" t="s">
        <v>18</v>
      </c>
      <c r="E5076">
        <v>142545</v>
      </c>
      <c r="F5076" t="s">
        <v>19</v>
      </c>
      <c r="G5076" t="s">
        <v>4205</v>
      </c>
      <c r="H5076" t="s">
        <v>306</v>
      </c>
      <c r="I5076">
        <v>7109</v>
      </c>
      <c r="J5076" t="s">
        <v>22</v>
      </c>
      <c r="K5076" t="s">
        <v>32</v>
      </c>
      <c r="L5076" t="s">
        <v>33</v>
      </c>
      <c r="M5076" t="s">
        <v>34</v>
      </c>
      <c r="N5076" s="5">
        <v>18</v>
      </c>
      <c r="O5076" s="7">
        <v>5</v>
      </c>
      <c r="P5076" s="5">
        <v>12</v>
      </c>
      <c r="Q5076" s="5">
        <v>6</v>
      </c>
      <c r="R5076" s="22">
        <f>Tabla1[[#This Row],[Fecha de Envío]]-Tabla1[[#This Row],[Fecha de Orden]]</f>
        <v>16</v>
      </c>
      <c r="S5076" s="24">
        <f>YEAR(Tabla1[[#This Row],[Fecha de Orden]])</f>
        <v>2023</v>
      </c>
      <c r="T5076" t="str">
        <f>VLOOKUP(Tabla1[[#This Row],[Nombre del Producto]],Tabla2[[Nombre Producto]:[Costo Unitario]],2,FALSE)</f>
        <v>Lot's O' Nuts</v>
      </c>
      <c r="U5076" t="str">
        <f>VLOOKUP(Tabla1[[#This Row],[Fábrica]],Tabla3[],4,FALSE)</f>
        <v>Arizona</v>
      </c>
    </row>
    <row r="5077" spans="1:21" x14ac:dyDescent="0.25">
      <c r="A5077" t="s">
        <v>4232</v>
      </c>
      <c r="B5077" s="3">
        <v>45227</v>
      </c>
      <c r="C5077" s="3">
        <v>45243</v>
      </c>
      <c r="D5077" t="s">
        <v>18</v>
      </c>
      <c r="E5077">
        <v>142545</v>
      </c>
      <c r="F5077" t="s">
        <v>19</v>
      </c>
      <c r="G5077" t="s">
        <v>4205</v>
      </c>
      <c r="H5077" t="s">
        <v>306</v>
      </c>
      <c r="I5077">
        <v>7109</v>
      </c>
      <c r="J5077" t="s">
        <v>22</v>
      </c>
      <c r="K5077" t="s">
        <v>32</v>
      </c>
      <c r="L5077" t="s">
        <v>24</v>
      </c>
      <c r="M5077" t="s">
        <v>25</v>
      </c>
      <c r="N5077" s="5">
        <v>11.25</v>
      </c>
      <c r="O5077" s="7">
        <v>3</v>
      </c>
      <c r="P5077" s="5">
        <v>7.35</v>
      </c>
      <c r="Q5077" s="5">
        <v>3.9</v>
      </c>
      <c r="R5077" s="22">
        <f>Tabla1[[#This Row],[Fecha de Envío]]-Tabla1[[#This Row],[Fecha de Orden]]</f>
        <v>16</v>
      </c>
      <c r="S5077" s="24">
        <f>YEAR(Tabla1[[#This Row],[Fecha de Orden]])</f>
        <v>2023</v>
      </c>
      <c r="T5077" t="str">
        <f>VLOOKUP(Tabla1[[#This Row],[Nombre del Producto]],Tabla2[[Nombre Producto]:[Costo Unitario]],2,FALSE)</f>
        <v>Wicked Choccy's</v>
      </c>
      <c r="U5077" t="str">
        <f>VLOOKUP(Tabla1[[#This Row],[Fábrica]],Tabla3[],4,FALSE)</f>
        <v>Georgia</v>
      </c>
    </row>
    <row r="5078" spans="1:21" x14ac:dyDescent="0.25">
      <c r="A5078" t="s">
        <v>4482</v>
      </c>
      <c r="B5078" s="3">
        <v>45227</v>
      </c>
      <c r="C5078" s="3">
        <v>45241</v>
      </c>
      <c r="D5078" t="s">
        <v>18</v>
      </c>
      <c r="E5078">
        <v>130162</v>
      </c>
      <c r="F5078" t="s">
        <v>19</v>
      </c>
      <c r="G5078" t="s">
        <v>53</v>
      </c>
      <c r="H5078" t="s">
        <v>21</v>
      </c>
      <c r="I5078">
        <v>90032</v>
      </c>
      <c r="J5078" t="s">
        <v>22</v>
      </c>
      <c r="K5078" t="s">
        <v>23</v>
      </c>
      <c r="L5078" t="s">
        <v>36</v>
      </c>
      <c r="M5078" t="s">
        <v>37</v>
      </c>
      <c r="N5078" s="5">
        <v>19.5</v>
      </c>
      <c r="O5078" s="7">
        <v>6</v>
      </c>
      <c r="P5078" s="5">
        <v>12.66</v>
      </c>
      <c r="Q5078" s="5">
        <v>6.84</v>
      </c>
      <c r="R5078" s="22">
        <f>Tabla1[[#This Row],[Fecha de Envío]]-Tabla1[[#This Row],[Fecha de Orden]]</f>
        <v>14</v>
      </c>
      <c r="S5078" s="24">
        <f>YEAR(Tabla1[[#This Row],[Fecha de Orden]])</f>
        <v>2023</v>
      </c>
      <c r="T5078" t="str">
        <f>VLOOKUP(Tabla1[[#This Row],[Nombre del Producto]],Tabla2[[Nombre Producto]:[Costo Unitario]],2,FALSE)</f>
        <v>Wicked Choccy's</v>
      </c>
      <c r="U5078" t="str">
        <f>VLOOKUP(Tabla1[[#This Row],[Fábrica]],Tabla3[],4,FALSE)</f>
        <v>Georgia</v>
      </c>
    </row>
    <row r="5079" spans="1:21" x14ac:dyDescent="0.25">
      <c r="A5079" t="s">
        <v>4483</v>
      </c>
      <c r="B5079" s="3">
        <v>45227</v>
      </c>
      <c r="C5079" s="3">
        <v>45241</v>
      </c>
      <c r="D5079" t="s">
        <v>18</v>
      </c>
      <c r="E5079">
        <v>130162</v>
      </c>
      <c r="F5079" t="s">
        <v>19</v>
      </c>
      <c r="G5079" t="s">
        <v>53</v>
      </c>
      <c r="H5079" t="s">
        <v>21</v>
      </c>
      <c r="I5079">
        <v>90032</v>
      </c>
      <c r="J5079" t="s">
        <v>22</v>
      </c>
      <c r="K5079" t="s">
        <v>23</v>
      </c>
      <c r="L5079" t="s">
        <v>24</v>
      </c>
      <c r="M5079" t="s">
        <v>25</v>
      </c>
      <c r="N5079" s="5">
        <v>11.25</v>
      </c>
      <c r="O5079" s="7">
        <v>3</v>
      </c>
      <c r="P5079" s="5">
        <v>7.35</v>
      </c>
      <c r="Q5079" s="5">
        <v>3.9</v>
      </c>
      <c r="R5079" s="22">
        <f>Tabla1[[#This Row],[Fecha de Envío]]-Tabla1[[#This Row],[Fecha de Orden]]</f>
        <v>14</v>
      </c>
      <c r="S5079" s="24">
        <f>YEAR(Tabla1[[#This Row],[Fecha de Orden]])</f>
        <v>2023</v>
      </c>
      <c r="T5079" t="str">
        <f>VLOOKUP(Tabla1[[#This Row],[Nombre del Producto]],Tabla2[[Nombre Producto]:[Costo Unitario]],2,FALSE)</f>
        <v>Wicked Choccy's</v>
      </c>
      <c r="U5079" t="str">
        <f>VLOOKUP(Tabla1[[#This Row],[Fábrica]],Tabla3[],4,FALSE)</f>
        <v>Georgia</v>
      </c>
    </row>
    <row r="5080" spans="1:21" x14ac:dyDescent="0.25">
      <c r="A5080" t="s">
        <v>6968</v>
      </c>
      <c r="B5080" s="3">
        <v>45227</v>
      </c>
      <c r="C5080" s="3">
        <v>45237</v>
      </c>
      <c r="D5080" t="s">
        <v>82</v>
      </c>
      <c r="E5080">
        <v>144344</v>
      </c>
      <c r="F5080" t="s">
        <v>19</v>
      </c>
      <c r="G5080" t="s">
        <v>827</v>
      </c>
      <c r="H5080" t="s">
        <v>255</v>
      </c>
      <c r="I5080">
        <v>33437</v>
      </c>
      <c r="J5080" t="s">
        <v>22</v>
      </c>
      <c r="K5080" t="s">
        <v>66</v>
      </c>
      <c r="L5080" t="s">
        <v>27</v>
      </c>
      <c r="M5080" t="s">
        <v>28</v>
      </c>
      <c r="N5080" s="5">
        <v>10.8</v>
      </c>
      <c r="O5080" s="7">
        <v>3</v>
      </c>
      <c r="P5080" s="5">
        <v>7.5</v>
      </c>
      <c r="Q5080" s="5">
        <v>3.3</v>
      </c>
      <c r="R5080" s="22">
        <f>Tabla1[[#This Row],[Fecha de Envío]]-Tabla1[[#This Row],[Fecha de Orden]]</f>
        <v>10</v>
      </c>
      <c r="S5080" s="24">
        <f>YEAR(Tabla1[[#This Row],[Fecha de Orden]])</f>
        <v>2023</v>
      </c>
      <c r="T5080" t="str">
        <f>VLOOKUP(Tabla1[[#This Row],[Nombre del Producto]],Tabla2[[Nombre Producto]:[Costo Unitario]],2,FALSE)</f>
        <v>Lot's O' Nuts</v>
      </c>
      <c r="U5080" t="str">
        <f>VLOOKUP(Tabla1[[#This Row],[Fábrica]],Tabla3[],4,FALSE)</f>
        <v>Arizona</v>
      </c>
    </row>
    <row r="5081" spans="1:21" x14ac:dyDescent="0.25">
      <c r="A5081" t="s">
        <v>6969</v>
      </c>
      <c r="B5081" s="3">
        <v>45227</v>
      </c>
      <c r="C5081" s="3">
        <v>45237</v>
      </c>
      <c r="D5081" t="s">
        <v>82</v>
      </c>
      <c r="E5081">
        <v>144344</v>
      </c>
      <c r="F5081" t="s">
        <v>19</v>
      </c>
      <c r="G5081" t="s">
        <v>827</v>
      </c>
      <c r="H5081" t="s">
        <v>255</v>
      </c>
      <c r="I5081">
        <v>33437</v>
      </c>
      <c r="J5081" t="s">
        <v>22</v>
      </c>
      <c r="K5081" t="s">
        <v>66</v>
      </c>
      <c r="L5081" t="s">
        <v>33</v>
      </c>
      <c r="M5081" t="s">
        <v>34</v>
      </c>
      <c r="N5081" s="5">
        <v>10.8</v>
      </c>
      <c r="O5081" s="7">
        <v>3</v>
      </c>
      <c r="P5081" s="5">
        <v>7.2</v>
      </c>
      <c r="Q5081" s="5">
        <v>3.6</v>
      </c>
      <c r="R5081" s="22">
        <f>Tabla1[[#This Row],[Fecha de Envío]]-Tabla1[[#This Row],[Fecha de Orden]]</f>
        <v>10</v>
      </c>
      <c r="S5081" s="24">
        <f>YEAR(Tabla1[[#This Row],[Fecha de Orden]])</f>
        <v>2023</v>
      </c>
      <c r="T5081" t="str">
        <f>VLOOKUP(Tabla1[[#This Row],[Nombre del Producto]],Tabla2[[Nombre Producto]:[Costo Unitario]],2,FALSE)</f>
        <v>Lot's O' Nuts</v>
      </c>
      <c r="U5081" t="str">
        <f>VLOOKUP(Tabla1[[#This Row],[Fábrica]],Tabla3[],4,FALSE)</f>
        <v>Arizona</v>
      </c>
    </row>
    <row r="5082" spans="1:21" x14ac:dyDescent="0.25">
      <c r="A5082" t="s">
        <v>8223</v>
      </c>
      <c r="B5082" s="3">
        <v>45227</v>
      </c>
      <c r="C5082" s="3">
        <v>45244</v>
      </c>
      <c r="D5082" t="s">
        <v>18</v>
      </c>
      <c r="E5082">
        <v>144393</v>
      </c>
      <c r="F5082" t="s">
        <v>19</v>
      </c>
      <c r="G5082" t="s">
        <v>2714</v>
      </c>
      <c r="H5082" t="s">
        <v>98</v>
      </c>
      <c r="I5082">
        <v>27834</v>
      </c>
      <c r="J5082" t="s">
        <v>22</v>
      </c>
      <c r="K5082" t="s">
        <v>66</v>
      </c>
      <c r="L5082" t="s">
        <v>45</v>
      </c>
      <c r="M5082" t="s">
        <v>46</v>
      </c>
      <c r="N5082" s="5">
        <v>13.96</v>
      </c>
      <c r="O5082" s="7">
        <v>4</v>
      </c>
      <c r="P5082" s="5">
        <v>9.9600000000000009</v>
      </c>
      <c r="Q5082" s="5">
        <v>4</v>
      </c>
      <c r="R5082" s="22">
        <f>Tabla1[[#This Row],[Fecha de Envío]]-Tabla1[[#This Row],[Fecha de Orden]]</f>
        <v>17</v>
      </c>
      <c r="S5082" s="24">
        <f>YEAR(Tabla1[[#This Row],[Fecha de Orden]])</f>
        <v>2023</v>
      </c>
      <c r="T5082" t="str">
        <f>VLOOKUP(Tabla1[[#This Row],[Nombre del Producto]],Tabla2[[Nombre Producto]:[Costo Unitario]],2,FALSE)</f>
        <v>Lot's O' Nuts</v>
      </c>
      <c r="U5082" t="str">
        <f>VLOOKUP(Tabla1[[#This Row],[Fábrica]],Tabla3[],4,FALSE)</f>
        <v>Arizona</v>
      </c>
    </row>
    <row r="5083" spans="1:21" x14ac:dyDescent="0.25">
      <c r="A5083" t="s">
        <v>9016</v>
      </c>
      <c r="B5083" s="3">
        <v>45227</v>
      </c>
      <c r="C5083" s="3">
        <v>45237</v>
      </c>
      <c r="D5083" t="s">
        <v>82</v>
      </c>
      <c r="E5083">
        <v>120369</v>
      </c>
      <c r="F5083" t="s">
        <v>19</v>
      </c>
      <c r="G5083" t="s">
        <v>276</v>
      </c>
      <c r="H5083" t="s">
        <v>31</v>
      </c>
      <c r="I5083">
        <v>14609</v>
      </c>
      <c r="J5083" t="s">
        <v>22</v>
      </c>
      <c r="K5083" t="s">
        <v>32</v>
      </c>
      <c r="L5083" t="s">
        <v>33</v>
      </c>
      <c r="M5083" t="s">
        <v>34</v>
      </c>
      <c r="N5083" s="5">
        <v>18</v>
      </c>
      <c r="O5083" s="7">
        <v>5</v>
      </c>
      <c r="P5083" s="5">
        <v>12</v>
      </c>
      <c r="Q5083" s="5">
        <v>6</v>
      </c>
      <c r="R5083" s="22">
        <f>Tabla1[[#This Row],[Fecha de Envío]]-Tabla1[[#This Row],[Fecha de Orden]]</f>
        <v>10</v>
      </c>
      <c r="S5083" s="24">
        <f>YEAR(Tabla1[[#This Row],[Fecha de Orden]])</f>
        <v>2023</v>
      </c>
      <c r="T5083" t="str">
        <f>VLOOKUP(Tabla1[[#This Row],[Nombre del Producto]],Tabla2[[Nombre Producto]:[Costo Unitario]],2,FALSE)</f>
        <v>Lot's O' Nuts</v>
      </c>
      <c r="U5083" t="str">
        <f>VLOOKUP(Tabla1[[#This Row],[Fábrica]],Tabla3[],4,FALSE)</f>
        <v>Arizona</v>
      </c>
    </row>
    <row r="5084" spans="1:21" x14ac:dyDescent="0.25">
      <c r="A5084" t="s">
        <v>4725</v>
      </c>
      <c r="B5084" s="3">
        <v>45228</v>
      </c>
      <c r="C5084" s="3">
        <v>45242</v>
      </c>
      <c r="D5084" t="s">
        <v>18</v>
      </c>
      <c r="E5084">
        <v>112389</v>
      </c>
      <c r="F5084" t="s">
        <v>19</v>
      </c>
      <c r="G5084" t="s">
        <v>4726</v>
      </c>
      <c r="H5084" t="s">
        <v>306</v>
      </c>
      <c r="I5084">
        <v>8302</v>
      </c>
      <c r="J5084" t="s">
        <v>22</v>
      </c>
      <c r="K5084" t="s">
        <v>32</v>
      </c>
      <c r="L5084" t="s">
        <v>24</v>
      </c>
      <c r="M5084" t="s">
        <v>25</v>
      </c>
      <c r="N5084" s="5">
        <v>11.25</v>
      </c>
      <c r="O5084" s="7">
        <v>3</v>
      </c>
      <c r="P5084" s="5">
        <v>7.35</v>
      </c>
      <c r="Q5084" s="5">
        <v>3.9</v>
      </c>
      <c r="R5084" s="22">
        <f>Tabla1[[#This Row],[Fecha de Envío]]-Tabla1[[#This Row],[Fecha de Orden]]</f>
        <v>14</v>
      </c>
      <c r="S5084" s="24">
        <f>YEAR(Tabla1[[#This Row],[Fecha de Orden]])</f>
        <v>2023</v>
      </c>
      <c r="T5084" t="str">
        <f>VLOOKUP(Tabla1[[#This Row],[Nombre del Producto]],Tabla2[[Nombre Producto]:[Costo Unitario]],2,FALSE)</f>
        <v>Wicked Choccy's</v>
      </c>
      <c r="U5084" t="str">
        <f>VLOOKUP(Tabla1[[#This Row],[Fábrica]],Tabla3[],4,FALSE)</f>
        <v>Georgia</v>
      </c>
    </row>
    <row r="5085" spans="1:21" x14ac:dyDescent="0.25">
      <c r="A5085" t="s">
        <v>4727</v>
      </c>
      <c r="B5085" s="3">
        <v>45228</v>
      </c>
      <c r="C5085" s="3">
        <v>45242</v>
      </c>
      <c r="D5085" t="s">
        <v>18</v>
      </c>
      <c r="E5085">
        <v>112389</v>
      </c>
      <c r="F5085" t="s">
        <v>19</v>
      </c>
      <c r="G5085" t="s">
        <v>4726</v>
      </c>
      <c r="H5085" t="s">
        <v>306</v>
      </c>
      <c r="I5085">
        <v>8302</v>
      </c>
      <c r="J5085" t="s">
        <v>22</v>
      </c>
      <c r="K5085" t="s">
        <v>32</v>
      </c>
      <c r="L5085" t="s">
        <v>36</v>
      </c>
      <c r="M5085" t="s">
        <v>37</v>
      </c>
      <c r="N5085" s="5">
        <v>9.75</v>
      </c>
      <c r="O5085" s="7">
        <v>3</v>
      </c>
      <c r="P5085" s="5">
        <v>6.33</v>
      </c>
      <c r="Q5085" s="5">
        <v>3.42</v>
      </c>
      <c r="R5085" s="22">
        <f>Tabla1[[#This Row],[Fecha de Envío]]-Tabla1[[#This Row],[Fecha de Orden]]</f>
        <v>14</v>
      </c>
      <c r="S5085" s="24">
        <f>YEAR(Tabla1[[#This Row],[Fecha de Orden]])</f>
        <v>2023</v>
      </c>
      <c r="T5085" t="str">
        <f>VLOOKUP(Tabla1[[#This Row],[Nombre del Producto]],Tabla2[[Nombre Producto]:[Costo Unitario]],2,FALSE)</f>
        <v>Wicked Choccy's</v>
      </c>
      <c r="U5085" t="str">
        <f>VLOOKUP(Tabla1[[#This Row],[Fábrica]],Tabla3[],4,FALSE)</f>
        <v>Georgia</v>
      </c>
    </row>
    <row r="5086" spans="1:21" x14ac:dyDescent="0.25">
      <c r="A5086" t="s">
        <v>5372</v>
      </c>
      <c r="B5086" s="3">
        <v>45228</v>
      </c>
      <c r="C5086" s="3">
        <v>45240</v>
      </c>
      <c r="D5086" t="s">
        <v>39</v>
      </c>
      <c r="E5086">
        <v>146682</v>
      </c>
      <c r="F5086" t="s">
        <v>19</v>
      </c>
      <c r="G5086" t="s">
        <v>3231</v>
      </c>
      <c r="H5086" t="s">
        <v>93</v>
      </c>
      <c r="I5086">
        <v>48911</v>
      </c>
      <c r="J5086" t="s">
        <v>22</v>
      </c>
      <c r="K5086" t="s">
        <v>43</v>
      </c>
      <c r="L5086" t="s">
        <v>45</v>
      </c>
      <c r="M5086" t="s">
        <v>46</v>
      </c>
      <c r="N5086" s="5">
        <v>17.45</v>
      </c>
      <c r="O5086" s="7">
        <v>5</v>
      </c>
      <c r="P5086" s="5">
        <v>12.45</v>
      </c>
      <c r="Q5086" s="5">
        <v>5</v>
      </c>
      <c r="R5086" s="22">
        <f>Tabla1[[#This Row],[Fecha de Envío]]-Tabla1[[#This Row],[Fecha de Orden]]</f>
        <v>12</v>
      </c>
      <c r="S5086" s="24">
        <f>YEAR(Tabla1[[#This Row],[Fecha de Orden]])</f>
        <v>2023</v>
      </c>
      <c r="T5086" t="str">
        <f>VLOOKUP(Tabla1[[#This Row],[Nombre del Producto]],Tabla2[[Nombre Producto]:[Costo Unitario]],2,FALSE)</f>
        <v>Lot's O' Nuts</v>
      </c>
      <c r="U5086" t="str">
        <f>VLOOKUP(Tabla1[[#This Row],[Fábrica]],Tabla3[],4,FALSE)</f>
        <v>Arizona</v>
      </c>
    </row>
    <row r="5087" spans="1:21" x14ac:dyDescent="0.25">
      <c r="A5087" t="s">
        <v>5576</v>
      </c>
      <c r="B5087" s="3">
        <v>45228</v>
      </c>
      <c r="C5087" s="3">
        <v>45241</v>
      </c>
      <c r="D5087" t="s">
        <v>71</v>
      </c>
      <c r="E5087">
        <v>131912</v>
      </c>
      <c r="F5087" t="s">
        <v>19</v>
      </c>
      <c r="G5087" t="s">
        <v>53</v>
      </c>
      <c r="H5087" t="s">
        <v>21</v>
      </c>
      <c r="I5087">
        <v>90008</v>
      </c>
      <c r="J5087" t="s">
        <v>22</v>
      </c>
      <c r="K5087" t="s">
        <v>23</v>
      </c>
      <c r="L5087" t="s">
        <v>45</v>
      </c>
      <c r="M5087" t="s">
        <v>46</v>
      </c>
      <c r="N5087" s="5">
        <v>3.49</v>
      </c>
      <c r="O5087" s="7">
        <v>1</v>
      </c>
      <c r="P5087" s="5">
        <v>2.4900000000000002</v>
      </c>
      <c r="Q5087" s="5">
        <v>1</v>
      </c>
      <c r="R5087" s="22">
        <f>Tabla1[[#This Row],[Fecha de Envío]]-Tabla1[[#This Row],[Fecha de Orden]]</f>
        <v>13</v>
      </c>
      <c r="S5087" s="24">
        <f>YEAR(Tabla1[[#This Row],[Fecha de Orden]])</f>
        <v>2023</v>
      </c>
      <c r="T5087" t="str">
        <f>VLOOKUP(Tabla1[[#This Row],[Nombre del Producto]],Tabla2[[Nombre Producto]:[Costo Unitario]],2,FALSE)</f>
        <v>Lot's O' Nuts</v>
      </c>
      <c r="U5087" t="str">
        <f>VLOOKUP(Tabla1[[#This Row],[Fábrica]],Tabla3[],4,FALSE)</f>
        <v>Arizona</v>
      </c>
    </row>
    <row r="5088" spans="1:21" x14ac:dyDescent="0.25">
      <c r="A5088" t="s">
        <v>3194</v>
      </c>
      <c r="B5088" s="3">
        <v>45229</v>
      </c>
      <c r="C5088" s="3">
        <v>45243</v>
      </c>
      <c r="D5088" t="s">
        <v>18</v>
      </c>
      <c r="E5088">
        <v>153836</v>
      </c>
      <c r="F5088" t="s">
        <v>19</v>
      </c>
      <c r="G5088" t="s">
        <v>30</v>
      </c>
      <c r="H5088" t="s">
        <v>31</v>
      </c>
      <c r="I5088">
        <v>10011</v>
      </c>
      <c r="J5088" t="s">
        <v>22</v>
      </c>
      <c r="K5088" t="s">
        <v>32</v>
      </c>
      <c r="L5088" t="s">
        <v>27</v>
      </c>
      <c r="M5088" t="s">
        <v>28</v>
      </c>
      <c r="N5088" s="5">
        <v>18</v>
      </c>
      <c r="O5088" s="7">
        <v>5</v>
      </c>
      <c r="P5088" s="5">
        <v>12.5</v>
      </c>
      <c r="Q5088" s="5">
        <v>5.5</v>
      </c>
      <c r="R5088" s="22">
        <f>Tabla1[[#This Row],[Fecha de Envío]]-Tabla1[[#This Row],[Fecha de Orden]]</f>
        <v>14</v>
      </c>
      <c r="S5088" s="24">
        <f>YEAR(Tabla1[[#This Row],[Fecha de Orden]])</f>
        <v>2023</v>
      </c>
      <c r="T5088" t="str">
        <f>VLOOKUP(Tabla1[[#This Row],[Nombre del Producto]],Tabla2[[Nombre Producto]:[Costo Unitario]],2,FALSE)</f>
        <v>Lot's O' Nuts</v>
      </c>
      <c r="U5088" t="str">
        <f>VLOOKUP(Tabla1[[#This Row],[Fábrica]],Tabla3[],4,FALSE)</f>
        <v>Arizona</v>
      </c>
    </row>
    <row r="5089" spans="1:21" x14ac:dyDescent="0.25">
      <c r="A5089" t="s">
        <v>3195</v>
      </c>
      <c r="B5089" s="3">
        <v>45229</v>
      </c>
      <c r="C5089" s="3">
        <v>45243</v>
      </c>
      <c r="D5089" t="s">
        <v>18</v>
      </c>
      <c r="E5089">
        <v>153836</v>
      </c>
      <c r="F5089" t="s">
        <v>19</v>
      </c>
      <c r="G5089" t="s">
        <v>30</v>
      </c>
      <c r="H5089" t="s">
        <v>31</v>
      </c>
      <c r="I5089">
        <v>10011</v>
      </c>
      <c r="J5089" t="s">
        <v>22</v>
      </c>
      <c r="K5089" t="s">
        <v>32</v>
      </c>
      <c r="L5089" t="s">
        <v>33</v>
      </c>
      <c r="M5089" t="s">
        <v>34</v>
      </c>
      <c r="N5089" s="5">
        <v>10.8</v>
      </c>
      <c r="O5089" s="7">
        <v>3</v>
      </c>
      <c r="P5089" s="5">
        <v>7.2</v>
      </c>
      <c r="Q5089" s="5">
        <v>3.6</v>
      </c>
      <c r="R5089" s="22">
        <f>Tabla1[[#This Row],[Fecha de Envío]]-Tabla1[[#This Row],[Fecha de Orden]]</f>
        <v>14</v>
      </c>
      <c r="S5089" s="24">
        <f>YEAR(Tabla1[[#This Row],[Fecha de Orden]])</f>
        <v>2023</v>
      </c>
      <c r="T5089" t="str">
        <f>VLOOKUP(Tabla1[[#This Row],[Nombre del Producto]],Tabla2[[Nombre Producto]:[Costo Unitario]],2,FALSE)</f>
        <v>Lot's O' Nuts</v>
      </c>
      <c r="U5089" t="str">
        <f>VLOOKUP(Tabla1[[#This Row],[Fábrica]],Tabla3[],4,FALSE)</f>
        <v>Arizona</v>
      </c>
    </row>
    <row r="5090" spans="1:21" x14ac:dyDescent="0.25">
      <c r="A5090" t="s">
        <v>4363</v>
      </c>
      <c r="B5090" s="3">
        <v>45229</v>
      </c>
      <c r="C5090" s="3">
        <v>45244</v>
      </c>
      <c r="D5090" t="s">
        <v>18</v>
      </c>
      <c r="E5090">
        <v>167290</v>
      </c>
      <c r="F5090" t="s">
        <v>19</v>
      </c>
      <c r="G5090" t="s">
        <v>4364</v>
      </c>
      <c r="H5090" t="s">
        <v>93</v>
      </c>
      <c r="I5090">
        <v>48310</v>
      </c>
      <c r="J5090" t="s">
        <v>22</v>
      </c>
      <c r="K5090" t="s">
        <v>43</v>
      </c>
      <c r="L5090" t="s">
        <v>24</v>
      </c>
      <c r="M5090" t="s">
        <v>25</v>
      </c>
      <c r="N5090" s="5">
        <v>7.5</v>
      </c>
      <c r="O5090" s="7">
        <v>2</v>
      </c>
      <c r="P5090" s="5">
        <v>4.9000000000000004</v>
      </c>
      <c r="Q5090" s="5">
        <v>2.6</v>
      </c>
      <c r="R5090" s="22">
        <f>Tabla1[[#This Row],[Fecha de Envío]]-Tabla1[[#This Row],[Fecha de Orden]]</f>
        <v>15</v>
      </c>
      <c r="S5090" s="24">
        <f>YEAR(Tabla1[[#This Row],[Fecha de Orden]])</f>
        <v>2023</v>
      </c>
      <c r="T5090" t="str">
        <f>VLOOKUP(Tabla1[[#This Row],[Nombre del Producto]],Tabla2[[Nombre Producto]:[Costo Unitario]],2,FALSE)</f>
        <v>Wicked Choccy's</v>
      </c>
      <c r="U5090" t="str">
        <f>VLOOKUP(Tabla1[[#This Row],[Fábrica]],Tabla3[],4,FALSE)</f>
        <v>Georgia</v>
      </c>
    </row>
    <row r="5091" spans="1:21" x14ac:dyDescent="0.25">
      <c r="A5091" t="s">
        <v>8332</v>
      </c>
      <c r="B5091" s="3">
        <v>45229</v>
      </c>
      <c r="C5091" s="3">
        <v>45244</v>
      </c>
      <c r="D5091" t="s">
        <v>18</v>
      </c>
      <c r="E5091">
        <v>105291</v>
      </c>
      <c r="F5091" t="s">
        <v>19</v>
      </c>
      <c r="G5091" t="s">
        <v>8333</v>
      </c>
      <c r="H5091" t="s">
        <v>21</v>
      </c>
      <c r="I5091">
        <v>93405</v>
      </c>
      <c r="J5091" t="s">
        <v>22</v>
      </c>
      <c r="K5091" t="s">
        <v>23</v>
      </c>
      <c r="L5091" t="s">
        <v>36</v>
      </c>
      <c r="M5091" t="s">
        <v>37</v>
      </c>
      <c r="N5091" s="5">
        <v>6.5</v>
      </c>
      <c r="O5091" s="7">
        <v>2</v>
      </c>
      <c r="P5091" s="5">
        <v>4.22</v>
      </c>
      <c r="Q5091" s="5">
        <v>2.2799999999999998</v>
      </c>
      <c r="R5091" s="22">
        <f>Tabla1[[#This Row],[Fecha de Envío]]-Tabla1[[#This Row],[Fecha de Orden]]</f>
        <v>15</v>
      </c>
      <c r="S5091" s="24">
        <f>YEAR(Tabla1[[#This Row],[Fecha de Orden]])</f>
        <v>2023</v>
      </c>
      <c r="T5091" t="str">
        <f>VLOOKUP(Tabla1[[#This Row],[Nombre del Producto]],Tabla2[[Nombre Producto]:[Costo Unitario]],2,FALSE)</f>
        <v>Wicked Choccy's</v>
      </c>
      <c r="U5091" t="str">
        <f>VLOOKUP(Tabla1[[#This Row],[Fábrica]],Tabla3[],4,FALSE)</f>
        <v>Georgia</v>
      </c>
    </row>
    <row r="5092" spans="1:21" x14ac:dyDescent="0.25">
      <c r="A5092" t="s">
        <v>966</v>
      </c>
      <c r="B5092" s="3">
        <v>45230</v>
      </c>
      <c r="C5092" s="3">
        <v>45246</v>
      </c>
      <c r="D5092" t="s">
        <v>18</v>
      </c>
      <c r="E5092">
        <v>119165</v>
      </c>
      <c r="F5092" t="s">
        <v>19</v>
      </c>
      <c r="G5092" t="s">
        <v>144</v>
      </c>
      <c r="H5092" t="s">
        <v>101</v>
      </c>
      <c r="I5092">
        <v>19143</v>
      </c>
      <c r="J5092" t="s">
        <v>22</v>
      </c>
      <c r="K5092" t="s">
        <v>32</v>
      </c>
      <c r="L5092" t="s">
        <v>24</v>
      </c>
      <c r="M5092" t="s">
        <v>25</v>
      </c>
      <c r="N5092" s="5">
        <v>18.75</v>
      </c>
      <c r="O5092" s="7">
        <v>5</v>
      </c>
      <c r="P5092" s="5">
        <v>12.25</v>
      </c>
      <c r="Q5092" s="5">
        <v>6.5</v>
      </c>
      <c r="R5092" s="22">
        <f>Tabla1[[#This Row],[Fecha de Envío]]-Tabla1[[#This Row],[Fecha de Orden]]</f>
        <v>16</v>
      </c>
      <c r="S5092" s="24">
        <f>YEAR(Tabla1[[#This Row],[Fecha de Orden]])</f>
        <v>2023</v>
      </c>
      <c r="T5092" t="str">
        <f>VLOOKUP(Tabla1[[#This Row],[Nombre del Producto]],Tabla2[[Nombre Producto]:[Costo Unitario]],2,FALSE)</f>
        <v>Wicked Choccy's</v>
      </c>
      <c r="U5092" t="str">
        <f>VLOOKUP(Tabla1[[#This Row],[Fábrica]],Tabla3[],4,FALSE)</f>
        <v>Georgia</v>
      </c>
    </row>
    <row r="5093" spans="1:21" x14ac:dyDescent="0.25">
      <c r="A5093" t="s">
        <v>3556</v>
      </c>
      <c r="B5093" s="3">
        <v>45230</v>
      </c>
      <c r="C5093" s="3">
        <v>45244</v>
      </c>
      <c r="D5093" t="s">
        <v>71</v>
      </c>
      <c r="E5093">
        <v>142251</v>
      </c>
      <c r="F5093" t="s">
        <v>19</v>
      </c>
      <c r="G5093" t="s">
        <v>2216</v>
      </c>
      <c r="H5093" t="s">
        <v>255</v>
      </c>
      <c r="I5093">
        <v>33021</v>
      </c>
      <c r="J5093" t="s">
        <v>22</v>
      </c>
      <c r="K5093" t="s">
        <v>66</v>
      </c>
      <c r="L5093" t="s">
        <v>36</v>
      </c>
      <c r="M5093" t="s">
        <v>37</v>
      </c>
      <c r="N5093" s="5">
        <v>19.5</v>
      </c>
      <c r="O5093" s="7">
        <v>6</v>
      </c>
      <c r="P5093" s="5">
        <v>12.66</v>
      </c>
      <c r="Q5093" s="5">
        <v>6.84</v>
      </c>
      <c r="R5093" s="22">
        <f>Tabla1[[#This Row],[Fecha de Envío]]-Tabla1[[#This Row],[Fecha de Orden]]</f>
        <v>14</v>
      </c>
      <c r="S5093" s="24">
        <f>YEAR(Tabla1[[#This Row],[Fecha de Orden]])</f>
        <v>2023</v>
      </c>
      <c r="T5093" t="str">
        <f>VLOOKUP(Tabla1[[#This Row],[Nombre del Producto]],Tabla2[[Nombre Producto]:[Costo Unitario]],2,FALSE)</f>
        <v>Wicked Choccy's</v>
      </c>
      <c r="U5093" t="str">
        <f>VLOOKUP(Tabla1[[#This Row],[Fábrica]],Tabla3[],4,FALSE)</f>
        <v>Georgia</v>
      </c>
    </row>
    <row r="5094" spans="1:21" x14ac:dyDescent="0.25">
      <c r="A5094" t="s">
        <v>4050</v>
      </c>
      <c r="B5094" s="3">
        <v>45230</v>
      </c>
      <c r="C5094" s="3">
        <v>45245</v>
      </c>
      <c r="D5094" t="s">
        <v>18</v>
      </c>
      <c r="E5094">
        <v>140130</v>
      </c>
      <c r="F5094" t="s">
        <v>19</v>
      </c>
      <c r="G5094" t="s">
        <v>184</v>
      </c>
      <c r="H5094" t="s">
        <v>110</v>
      </c>
      <c r="I5094">
        <v>74133</v>
      </c>
      <c r="J5094" t="s">
        <v>22</v>
      </c>
      <c r="K5094" t="s">
        <v>43</v>
      </c>
      <c r="L5094" t="s">
        <v>36</v>
      </c>
      <c r="M5094" t="s">
        <v>37</v>
      </c>
      <c r="N5094" s="5">
        <v>9.75</v>
      </c>
      <c r="O5094" s="7">
        <v>3</v>
      </c>
      <c r="P5094" s="5">
        <v>6.33</v>
      </c>
      <c r="Q5094" s="5">
        <v>3.42</v>
      </c>
      <c r="R5094" s="22">
        <f>Tabla1[[#This Row],[Fecha de Envío]]-Tabla1[[#This Row],[Fecha de Orden]]</f>
        <v>15</v>
      </c>
      <c r="S5094" s="24">
        <f>YEAR(Tabla1[[#This Row],[Fecha de Orden]])</f>
        <v>2023</v>
      </c>
      <c r="T5094" t="str">
        <f>VLOOKUP(Tabla1[[#This Row],[Nombre del Producto]],Tabla2[[Nombre Producto]:[Costo Unitario]],2,FALSE)</f>
        <v>Wicked Choccy's</v>
      </c>
      <c r="U5094" t="str">
        <f>VLOOKUP(Tabla1[[#This Row],[Fábrica]],Tabla3[],4,FALSE)</f>
        <v>Georgia</v>
      </c>
    </row>
    <row r="5095" spans="1:21" x14ac:dyDescent="0.25">
      <c r="A5095" t="s">
        <v>4051</v>
      </c>
      <c r="B5095" s="3">
        <v>45230</v>
      </c>
      <c r="C5095" s="3">
        <v>45245</v>
      </c>
      <c r="D5095" t="s">
        <v>18</v>
      </c>
      <c r="E5095">
        <v>140130</v>
      </c>
      <c r="F5095" t="s">
        <v>19</v>
      </c>
      <c r="G5095" t="s">
        <v>184</v>
      </c>
      <c r="H5095" t="s">
        <v>110</v>
      </c>
      <c r="I5095">
        <v>74133</v>
      </c>
      <c r="J5095" t="s">
        <v>22</v>
      </c>
      <c r="K5095" t="s">
        <v>43</v>
      </c>
      <c r="L5095" t="s">
        <v>24</v>
      </c>
      <c r="M5095" t="s">
        <v>25</v>
      </c>
      <c r="N5095" s="5">
        <v>11.25</v>
      </c>
      <c r="O5095" s="7">
        <v>3</v>
      </c>
      <c r="P5095" s="5">
        <v>7.35</v>
      </c>
      <c r="Q5095" s="5">
        <v>3.9</v>
      </c>
      <c r="R5095" s="22">
        <f>Tabla1[[#This Row],[Fecha de Envío]]-Tabla1[[#This Row],[Fecha de Orden]]</f>
        <v>15</v>
      </c>
      <c r="S5095" s="24">
        <f>YEAR(Tabla1[[#This Row],[Fecha de Orden]])</f>
        <v>2023</v>
      </c>
      <c r="T5095" t="str">
        <f>VLOOKUP(Tabla1[[#This Row],[Nombre del Producto]],Tabla2[[Nombre Producto]:[Costo Unitario]],2,FALSE)</f>
        <v>Wicked Choccy's</v>
      </c>
      <c r="U5095" t="str">
        <f>VLOOKUP(Tabla1[[#This Row],[Fábrica]],Tabla3[],4,FALSE)</f>
        <v>Georgia</v>
      </c>
    </row>
    <row r="5096" spans="1:21" x14ac:dyDescent="0.25">
      <c r="A5096" t="s">
        <v>4052</v>
      </c>
      <c r="B5096" s="3">
        <v>45230</v>
      </c>
      <c r="C5096" s="3">
        <v>45245</v>
      </c>
      <c r="D5096" t="s">
        <v>18</v>
      </c>
      <c r="E5096">
        <v>140130</v>
      </c>
      <c r="F5096" t="s">
        <v>19</v>
      </c>
      <c r="G5096" t="s">
        <v>184</v>
      </c>
      <c r="H5096" t="s">
        <v>110</v>
      </c>
      <c r="I5096">
        <v>74133</v>
      </c>
      <c r="J5096" t="s">
        <v>22</v>
      </c>
      <c r="K5096" t="s">
        <v>43</v>
      </c>
      <c r="L5096" t="s">
        <v>45</v>
      </c>
      <c r="M5096" t="s">
        <v>46</v>
      </c>
      <c r="N5096" s="5">
        <v>10.47</v>
      </c>
      <c r="O5096" s="7">
        <v>3</v>
      </c>
      <c r="P5096" s="5">
        <v>7.47</v>
      </c>
      <c r="Q5096" s="5">
        <v>3</v>
      </c>
      <c r="R5096" s="22">
        <f>Tabla1[[#This Row],[Fecha de Envío]]-Tabla1[[#This Row],[Fecha de Orden]]</f>
        <v>15</v>
      </c>
      <c r="S5096" s="24">
        <f>YEAR(Tabla1[[#This Row],[Fecha de Orden]])</f>
        <v>2023</v>
      </c>
      <c r="T5096" t="str">
        <f>VLOOKUP(Tabla1[[#This Row],[Nombre del Producto]],Tabla2[[Nombre Producto]:[Costo Unitario]],2,FALSE)</f>
        <v>Lot's O' Nuts</v>
      </c>
      <c r="U5096" t="str">
        <f>VLOOKUP(Tabla1[[#This Row],[Fábrica]],Tabla3[],4,FALSE)</f>
        <v>Arizona</v>
      </c>
    </row>
    <row r="5097" spans="1:21" x14ac:dyDescent="0.25">
      <c r="A5097" t="s">
        <v>4053</v>
      </c>
      <c r="B5097" s="3">
        <v>45230</v>
      </c>
      <c r="C5097" s="3">
        <v>45245</v>
      </c>
      <c r="D5097" t="s">
        <v>18</v>
      </c>
      <c r="E5097">
        <v>140130</v>
      </c>
      <c r="F5097" t="s">
        <v>19</v>
      </c>
      <c r="G5097" t="s">
        <v>184</v>
      </c>
      <c r="H5097" t="s">
        <v>110</v>
      </c>
      <c r="I5097">
        <v>74133</v>
      </c>
      <c r="J5097" t="s">
        <v>22</v>
      </c>
      <c r="K5097" t="s">
        <v>43</v>
      </c>
      <c r="L5097" t="s">
        <v>27</v>
      </c>
      <c r="M5097" t="s">
        <v>28</v>
      </c>
      <c r="N5097" s="5">
        <v>7.2</v>
      </c>
      <c r="O5097" s="7">
        <v>2</v>
      </c>
      <c r="P5097" s="5">
        <v>5</v>
      </c>
      <c r="Q5097" s="5">
        <v>2.2000000000000002</v>
      </c>
      <c r="R5097" s="22">
        <f>Tabla1[[#This Row],[Fecha de Envío]]-Tabla1[[#This Row],[Fecha de Orden]]</f>
        <v>15</v>
      </c>
      <c r="S5097" s="24">
        <f>YEAR(Tabla1[[#This Row],[Fecha de Orden]])</f>
        <v>2023</v>
      </c>
      <c r="T5097" t="str">
        <f>VLOOKUP(Tabla1[[#This Row],[Nombre del Producto]],Tabla2[[Nombre Producto]:[Costo Unitario]],2,FALSE)</f>
        <v>Lot's O' Nuts</v>
      </c>
      <c r="U5097" t="str">
        <f>VLOOKUP(Tabla1[[#This Row],[Fábrica]],Tabla3[],4,FALSE)</f>
        <v>Arizona</v>
      </c>
    </row>
    <row r="5098" spans="1:21" x14ac:dyDescent="0.25">
      <c r="A5098" t="s">
        <v>4233</v>
      </c>
      <c r="B5098" s="3">
        <v>45230</v>
      </c>
      <c r="C5098" s="3">
        <v>45244</v>
      </c>
      <c r="D5098" t="s">
        <v>18</v>
      </c>
      <c r="E5098">
        <v>144218</v>
      </c>
      <c r="F5098" t="s">
        <v>19</v>
      </c>
      <c r="G5098" t="s">
        <v>53</v>
      </c>
      <c r="H5098" t="s">
        <v>21</v>
      </c>
      <c r="I5098">
        <v>90045</v>
      </c>
      <c r="J5098" t="s">
        <v>22</v>
      </c>
      <c r="K5098" t="s">
        <v>23</v>
      </c>
      <c r="L5098" t="s">
        <v>24</v>
      </c>
      <c r="M5098" t="s">
        <v>25</v>
      </c>
      <c r="N5098" s="5">
        <v>26.25</v>
      </c>
      <c r="O5098" s="7">
        <v>7</v>
      </c>
      <c r="P5098" s="5">
        <v>17.149999999999999</v>
      </c>
      <c r="Q5098" s="5">
        <v>9.1</v>
      </c>
      <c r="R5098" s="22">
        <f>Tabla1[[#This Row],[Fecha de Envío]]-Tabla1[[#This Row],[Fecha de Orden]]</f>
        <v>14</v>
      </c>
      <c r="S5098" s="24">
        <f>YEAR(Tabla1[[#This Row],[Fecha de Orden]])</f>
        <v>2023</v>
      </c>
      <c r="T5098" t="str">
        <f>VLOOKUP(Tabla1[[#This Row],[Nombre del Producto]],Tabla2[[Nombre Producto]:[Costo Unitario]],2,FALSE)</f>
        <v>Wicked Choccy's</v>
      </c>
      <c r="U5098" t="str">
        <f>VLOOKUP(Tabla1[[#This Row],[Fábrica]],Tabla3[],4,FALSE)</f>
        <v>Georgia</v>
      </c>
    </row>
    <row r="5099" spans="1:21" x14ac:dyDescent="0.25">
      <c r="A5099" t="s">
        <v>8053</v>
      </c>
      <c r="B5099" s="3">
        <v>45230</v>
      </c>
      <c r="C5099" s="3">
        <v>45245</v>
      </c>
      <c r="D5099" t="s">
        <v>18</v>
      </c>
      <c r="E5099">
        <v>146913</v>
      </c>
      <c r="F5099" t="s">
        <v>19</v>
      </c>
      <c r="G5099" t="s">
        <v>20</v>
      </c>
      <c r="H5099" t="s">
        <v>21</v>
      </c>
      <c r="I5099">
        <v>94109</v>
      </c>
      <c r="J5099" t="s">
        <v>22</v>
      </c>
      <c r="K5099" t="s">
        <v>23</v>
      </c>
      <c r="L5099" t="s">
        <v>24</v>
      </c>
      <c r="M5099" t="s">
        <v>25</v>
      </c>
      <c r="N5099" s="5">
        <v>18.75</v>
      </c>
      <c r="O5099" s="7">
        <v>5</v>
      </c>
      <c r="P5099" s="5">
        <v>12.25</v>
      </c>
      <c r="Q5099" s="5">
        <v>6.5</v>
      </c>
      <c r="R5099" s="22">
        <f>Tabla1[[#This Row],[Fecha de Envío]]-Tabla1[[#This Row],[Fecha de Orden]]</f>
        <v>15</v>
      </c>
      <c r="S5099" s="24">
        <f>YEAR(Tabla1[[#This Row],[Fecha de Orden]])</f>
        <v>2023</v>
      </c>
      <c r="T5099" t="str">
        <f>VLOOKUP(Tabla1[[#This Row],[Nombre del Producto]],Tabla2[[Nombre Producto]:[Costo Unitario]],2,FALSE)</f>
        <v>Wicked Choccy's</v>
      </c>
      <c r="U5099" t="str">
        <f>VLOOKUP(Tabla1[[#This Row],[Fábrica]],Tabla3[],4,FALSE)</f>
        <v>Georgia</v>
      </c>
    </row>
    <row r="5100" spans="1:21" x14ac:dyDescent="0.25">
      <c r="A5100" t="s">
        <v>2263</v>
      </c>
      <c r="B5100" s="3">
        <v>45231</v>
      </c>
      <c r="C5100" s="3">
        <v>45244</v>
      </c>
      <c r="D5100" t="s">
        <v>39</v>
      </c>
      <c r="E5100">
        <v>100671</v>
      </c>
      <c r="F5100" t="s">
        <v>19</v>
      </c>
      <c r="G5100" t="s">
        <v>2264</v>
      </c>
      <c r="H5100" t="s">
        <v>42</v>
      </c>
      <c r="I5100">
        <v>77301</v>
      </c>
      <c r="J5100" t="s">
        <v>22</v>
      </c>
      <c r="K5100" t="s">
        <v>43</v>
      </c>
      <c r="L5100" t="s">
        <v>45</v>
      </c>
      <c r="M5100" t="s">
        <v>46</v>
      </c>
      <c r="N5100" s="5">
        <v>31.41</v>
      </c>
      <c r="O5100" s="7">
        <v>9</v>
      </c>
      <c r="P5100" s="5">
        <v>22.41</v>
      </c>
      <c r="Q5100" s="5">
        <v>9</v>
      </c>
      <c r="R5100" s="22">
        <f>Tabla1[[#This Row],[Fecha de Envío]]-Tabla1[[#This Row],[Fecha de Orden]]</f>
        <v>13</v>
      </c>
      <c r="S5100" s="24">
        <f>YEAR(Tabla1[[#This Row],[Fecha de Orden]])</f>
        <v>2023</v>
      </c>
      <c r="T5100" t="str">
        <f>VLOOKUP(Tabla1[[#This Row],[Nombre del Producto]],Tabla2[[Nombre Producto]:[Costo Unitario]],2,FALSE)</f>
        <v>Lot's O' Nuts</v>
      </c>
      <c r="U5100" t="str">
        <f>VLOOKUP(Tabla1[[#This Row],[Fábrica]],Tabla3[],4,FALSE)</f>
        <v>Arizona</v>
      </c>
    </row>
    <row r="5101" spans="1:21" x14ac:dyDescent="0.25">
      <c r="A5101" t="s">
        <v>5266</v>
      </c>
      <c r="B5101" s="3">
        <v>45231</v>
      </c>
      <c r="C5101" s="3">
        <v>45245</v>
      </c>
      <c r="D5101" t="s">
        <v>18</v>
      </c>
      <c r="E5101">
        <v>159212</v>
      </c>
      <c r="F5101" t="s">
        <v>19</v>
      </c>
      <c r="G5101" t="s">
        <v>61</v>
      </c>
      <c r="H5101" t="s">
        <v>133</v>
      </c>
      <c r="I5101">
        <v>24153</v>
      </c>
      <c r="J5101" t="s">
        <v>22</v>
      </c>
      <c r="K5101" t="s">
        <v>66</v>
      </c>
      <c r="L5101" t="s">
        <v>33</v>
      </c>
      <c r="M5101" t="s">
        <v>34</v>
      </c>
      <c r="N5101" s="5">
        <v>10.8</v>
      </c>
      <c r="O5101" s="7">
        <v>3</v>
      </c>
      <c r="P5101" s="5">
        <v>7.2</v>
      </c>
      <c r="Q5101" s="5">
        <v>3.6</v>
      </c>
      <c r="R5101" s="22">
        <f>Tabla1[[#This Row],[Fecha de Envío]]-Tabla1[[#This Row],[Fecha de Orden]]</f>
        <v>14</v>
      </c>
      <c r="S5101" s="24">
        <f>YEAR(Tabla1[[#This Row],[Fecha de Orden]])</f>
        <v>2023</v>
      </c>
      <c r="T5101" t="str">
        <f>VLOOKUP(Tabla1[[#This Row],[Nombre del Producto]],Tabla2[[Nombre Producto]:[Costo Unitario]],2,FALSE)</f>
        <v>Lot's O' Nuts</v>
      </c>
      <c r="U5101" t="str">
        <f>VLOOKUP(Tabla1[[#This Row],[Fábrica]],Tabla3[],4,FALSE)</f>
        <v>Arizona</v>
      </c>
    </row>
    <row r="5102" spans="1:21" x14ac:dyDescent="0.25">
      <c r="A5102" t="s">
        <v>5267</v>
      </c>
      <c r="B5102" s="3">
        <v>45231</v>
      </c>
      <c r="C5102" s="3">
        <v>45245</v>
      </c>
      <c r="D5102" t="s">
        <v>18</v>
      </c>
      <c r="E5102">
        <v>159212</v>
      </c>
      <c r="F5102" t="s">
        <v>19</v>
      </c>
      <c r="G5102" t="s">
        <v>61</v>
      </c>
      <c r="H5102" t="s">
        <v>133</v>
      </c>
      <c r="I5102">
        <v>24153</v>
      </c>
      <c r="J5102" t="s">
        <v>22</v>
      </c>
      <c r="K5102" t="s">
        <v>66</v>
      </c>
      <c r="L5102" t="s">
        <v>24</v>
      </c>
      <c r="M5102" t="s">
        <v>25</v>
      </c>
      <c r="N5102" s="5">
        <v>7.5</v>
      </c>
      <c r="O5102" s="7">
        <v>2</v>
      </c>
      <c r="P5102" s="5">
        <v>4.9000000000000004</v>
      </c>
      <c r="Q5102" s="5">
        <v>2.6</v>
      </c>
      <c r="R5102" s="22">
        <f>Tabla1[[#This Row],[Fecha de Envío]]-Tabla1[[#This Row],[Fecha de Orden]]</f>
        <v>14</v>
      </c>
      <c r="S5102" s="24">
        <f>YEAR(Tabla1[[#This Row],[Fecha de Orden]])</f>
        <v>2023</v>
      </c>
      <c r="T5102" t="str">
        <f>VLOOKUP(Tabla1[[#This Row],[Nombre del Producto]],Tabla2[[Nombre Producto]:[Costo Unitario]],2,FALSE)</f>
        <v>Wicked Choccy's</v>
      </c>
      <c r="U5102" t="str">
        <f>VLOOKUP(Tabla1[[#This Row],[Fábrica]],Tabla3[],4,FALSE)</f>
        <v>Georgia</v>
      </c>
    </row>
    <row r="5103" spans="1:21" x14ac:dyDescent="0.25">
      <c r="A5103" t="s">
        <v>9168</v>
      </c>
      <c r="B5103" s="3">
        <v>45231</v>
      </c>
      <c r="C5103" s="3">
        <v>45247</v>
      </c>
      <c r="D5103" t="s">
        <v>18</v>
      </c>
      <c r="E5103">
        <v>129196</v>
      </c>
      <c r="F5103" t="s">
        <v>19</v>
      </c>
      <c r="G5103" t="s">
        <v>239</v>
      </c>
      <c r="H5103" t="s">
        <v>173</v>
      </c>
      <c r="I5103">
        <v>60610</v>
      </c>
      <c r="J5103" t="s">
        <v>22</v>
      </c>
      <c r="K5103" t="s">
        <v>43</v>
      </c>
      <c r="L5103" t="s">
        <v>33</v>
      </c>
      <c r="M5103" t="s">
        <v>34</v>
      </c>
      <c r="N5103" s="5">
        <v>10.8</v>
      </c>
      <c r="O5103" s="7">
        <v>3</v>
      </c>
      <c r="P5103" s="5">
        <v>7.2</v>
      </c>
      <c r="Q5103" s="5">
        <v>3.6</v>
      </c>
      <c r="R5103" s="22">
        <f>Tabla1[[#This Row],[Fecha de Envío]]-Tabla1[[#This Row],[Fecha de Orden]]</f>
        <v>16</v>
      </c>
      <c r="S5103" s="24">
        <f>YEAR(Tabla1[[#This Row],[Fecha de Orden]])</f>
        <v>2023</v>
      </c>
      <c r="T5103" t="str">
        <f>VLOOKUP(Tabla1[[#This Row],[Nombre del Producto]],Tabla2[[Nombre Producto]:[Costo Unitario]],2,FALSE)</f>
        <v>Lot's O' Nuts</v>
      </c>
      <c r="U5103" t="str">
        <f>VLOOKUP(Tabla1[[#This Row],[Fábrica]],Tabla3[],4,FALSE)</f>
        <v>Arizona</v>
      </c>
    </row>
    <row r="5104" spans="1:21" x14ac:dyDescent="0.25">
      <c r="A5104" t="s">
        <v>682</v>
      </c>
      <c r="B5104" s="3">
        <v>45233</v>
      </c>
      <c r="C5104" s="3">
        <v>45248</v>
      </c>
      <c r="D5104" t="s">
        <v>71</v>
      </c>
      <c r="E5104">
        <v>168893</v>
      </c>
      <c r="F5104" t="s">
        <v>19</v>
      </c>
      <c r="G5104" t="s">
        <v>178</v>
      </c>
      <c r="H5104" t="s">
        <v>116</v>
      </c>
      <c r="I5104">
        <v>42420</v>
      </c>
      <c r="J5104" t="s">
        <v>22</v>
      </c>
      <c r="K5104" t="s">
        <v>66</v>
      </c>
      <c r="L5104" t="s">
        <v>36</v>
      </c>
      <c r="M5104" t="s">
        <v>37</v>
      </c>
      <c r="N5104" s="5">
        <v>16.25</v>
      </c>
      <c r="O5104" s="7">
        <v>5</v>
      </c>
      <c r="P5104" s="5">
        <v>10.55</v>
      </c>
      <c r="Q5104" s="5">
        <v>5.7</v>
      </c>
      <c r="R5104" s="22">
        <f>Tabla1[[#This Row],[Fecha de Envío]]-Tabla1[[#This Row],[Fecha de Orden]]</f>
        <v>15</v>
      </c>
      <c r="S5104" s="24">
        <f>YEAR(Tabla1[[#This Row],[Fecha de Orden]])</f>
        <v>2023</v>
      </c>
      <c r="T5104" t="str">
        <f>VLOOKUP(Tabla1[[#This Row],[Nombre del Producto]],Tabla2[[Nombre Producto]:[Costo Unitario]],2,FALSE)</f>
        <v>Wicked Choccy's</v>
      </c>
      <c r="U5104" t="str">
        <f>VLOOKUP(Tabla1[[#This Row],[Fábrica]],Tabla3[],4,FALSE)</f>
        <v>Georgia</v>
      </c>
    </row>
    <row r="5105" spans="1:21" x14ac:dyDescent="0.25">
      <c r="A5105" t="s">
        <v>683</v>
      </c>
      <c r="B5105" s="3">
        <v>45233</v>
      </c>
      <c r="C5105" s="3">
        <v>45248</v>
      </c>
      <c r="D5105" t="s">
        <v>71</v>
      </c>
      <c r="E5105">
        <v>168893</v>
      </c>
      <c r="F5105" t="s">
        <v>19</v>
      </c>
      <c r="G5105" t="s">
        <v>178</v>
      </c>
      <c r="H5105" t="s">
        <v>116</v>
      </c>
      <c r="I5105">
        <v>42420</v>
      </c>
      <c r="J5105" t="s">
        <v>22</v>
      </c>
      <c r="K5105" t="s">
        <v>66</v>
      </c>
      <c r="L5105" t="s">
        <v>24</v>
      </c>
      <c r="M5105" t="s">
        <v>25</v>
      </c>
      <c r="N5105" s="5">
        <v>11.25</v>
      </c>
      <c r="O5105" s="7">
        <v>3</v>
      </c>
      <c r="P5105" s="5">
        <v>7.35</v>
      </c>
      <c r="Q5105" s="5">
        <v>3.9</v>
      </c>
      <c r="R5105" s="22">
        <f>Tabla1[[#This Row],[Fecha de Envío]]-Tabla1[[#This Row],[Fecha de Orden]]</f>
        <v>15</v>
      </c>
      <c r="S5105" s="24">
        <f>YEAR(Tabla1[[#This Row],[Fecha de Orden]])</f>
        <v>2023</v>
      </c>
      <c r="T5105" t="str">
        <f>VLOOKUP(Tabla1[[#This Row],[Nombre del Producto]],Tabla2[[Nombre Producto]:[Costo Unitario]],2,FALSE)</f>
        <v>Wicked Choccy's</v>
      </c>
      <c r="U5105" t="str">
        <f>VLOOKUP(Tabla1[[#This Row],[Fábrica]],Tabla3[],4,FALSE)</f>
        <v>Georgia</v>
      </c>
    </row>
    <row r="5106" spans="1:21" x14ac:dyDescent="0.25">
      <c r="A5106" t="s">
        <v>684</v>
      </c>
      <c r="B5106" s="3">
        <v>45233</v>
      </c>
      <c r="C5106" s="3">
        <v>45248</v>
      </c>
      <c r="D5106" t="s">
        <v>71</v>
      </c>
      <c r="E5106">
        <v>168893</v>
      </c>
      <c r="F5106" t="s">
        <v>19</v>
      </c>
      <c r="G5106" t="s">
        <v>178</v>
      </c>
      <c r="H5106" t="s">
        <v>116</v>
      </c>
      <c r="I5106">
        <v>42420</v>
      </c>
      <c r="J5106" t="s">
        <v>22</v>
      </c>
      <c r="K5106" t="s">
        <v>66</v>
      </c>
      <c r="L5106" t="s">
        <v>27</v>
      </c>
      <c r="M5106" t="s">
        <v>28</v>
      </c>
      <c r="N5106" s="5">
        <v>10.8</v>
      </c>
      <c r="O5106" s="7">
        <v>3</v>
      </c>
      <c r="P5106" s="5">
        <v>7.5</v>
      </c>
      <c r="Q5106" s="5">
        <v>3.3</v>
      </c>
      <c r="R5106" s="22">
        <f>Tabla1[[#This Row],[Fecha de Envío]]-Tabla1[[#This Row],[Fecha de Orden]]</f>
        <v>15</v>
      </c>
      <c r="S5106" s="24">
        <f>YEAR(Tabla1[[#This Row],[Fecha de Orden]])</f>
        <v>2023</v>
      </c>
      <c r="T5106" t="str">
        <f>VLOOKUP(Tabla1[[#This Row],[Nombre del Producto]],Tabla2[[Nombre Producto]:[Costo Unitario]],2,FALSE)</f>
        <v>Lot's O' Nuts</v>
      </c>
      <c r="U5106" t="str">
        <f>VLOOKUP(Tabla1[[#This Row],[Fábrica]],Tabla3[],4,FALSE)</f>
        <v>Arizona</v>
      </c>
    </row>
    <row r="5107" spans="1:21" x14ac:dyDescent="0.25">
      <c r="A5107" t="s">
        <v>685</v>
      </c>
      <c r="B5107" s="3">
        <v>45233</v>
      </c>
      <c r="C5107" s="3">
        <v>45248</v>
      </c>
      <c r="D5107" t="s">
        <v>71</v>
      </c>
      <c r="E5107">
        <v>168893</v>
      </c>
      <c r="F5107" t="s">
        <v>19</v>
      </c>
      <c r="G5107" t="s">
        <v>178</v>
      </c>
      <c r="H5107" t="s">
        <v>116</v>
      </c>
      <c r="I5107">
        <v>42420</v>
      </c>
      <c r="J5107" t="s">
        <v>22</v>
      </c>
      <c r="K5107" t="s">
        <v>66</v>
      </c>
      <c r="L5107" t="s">
        <v>45</v>
      </c>
      <c r="M5107" t="s">
        <v>46</v>
      </c>
      <c r="N5107" s="5">
        <v>3.49</v>
      </c>
      <c r="O5107" s="7">
        <v>1</v>
      </c>
      <c r="P5107" s="5">
        <v>2.4900000000000002</v>
      </c>
      <c r="Q5107" s="5">
        <v>1</v>
      </c>
      <c r="R5107" s="22">
        <f>Tabla1[[#This Row],[Fecha de Envío]]-Tabla1[[#This Row],[Fecha de Orden]]</f>
        <v>15</v>
      </c>
      <c r="S5107" s="24">
        <f>YEAR(Tabla1[[#This Row],[Fecha de Orden]])</f>
        <v>2023</v>
      </c>
      <c r="T5107" t="str">
        <f>VLOOKUP(Tabla1[[#This Row],[Nombre del Producto]],Tabla2[[Nombre Producto]:[Costo Unitario]],2,FALSE)</f>
        <v>Lot's O' Nuts</v>
      </c>
      <c r="U5107" t="str">
        <f>VLOOKUP(Tabla1[[#This Row],[Fábrica]],Tabla3[],4,FALSE)</f>
        <v>Arizona</v>
      </c>
    </row>
    <row r="5108" spans="1:21" x14ac:dyDescent="0.25">
      <c r="A5108" t="s">
        <v>1979</v>
      </c>
      <c r="B5108" s="3">
        <v>45233</v>
      </c>
      <c r="C5108" s="3">
        <v>45250</v>
      </c>
      <c r="D5108" t="s">
        <v>18</v>
      </c>
      <c r="E5108">
        <v>128867</v>
      </c>
      <c r="F5108" t="s">
        <v>19</v>
      </c>
      <c r="G5108" t="s">
        <v>1980</v>
      </c>
      <c r="H5108" t="s">
        <v>1065</v>
      </c>
      <c r="I5108">
        <v>50322</v>
      </c>
      <c r="J5108" t="s">
        <v>22</v>
      </c>
      <c r="K5108" t="s">
        <v>43</v>
      </c>
      <c r="L5108" t="s">
        <v>36</v>
      </c>
      <c r="M5108" t="s">
        <v>37</v>
      </c>
      <c r="N5108" s="5">
        <v>6.5</v>
      </c>
      <c r="O5108" s="7">
        <v>2</v>
      </c>
      <c r="P5108" s="5">
        <v>4.22</v>
      </c>
      <c r="Q5108" s="5">
        <v>2.2799999999999998</v>
      </c>
      <c r="R5108" s="22">
        <f>Tabla1[[#This Row],[Fecha de Envío]]-Tabla1[[#This Row],[Fecha de Orden]]</f>
        <v>17</v>
      </c>
      <c r="S5108" s="24">
        <f>YEAR(Tabla1[[#This Row],[Fecha de Orden]])</f>
        <v>2023</v>
      </c>
      <c r="T5108" t="str">
        <f>VLOOKUP(Tabla1[[#This Row],[Nombre del Producto]],Tabla2[[Nombre Producto]:[Costo Unitario]],2,FALSE)</f>
        <v>Wicked Choccy's</v>
      </c>
      <c r="U5108" t="str">
        <f>VLOOKUP(Tabla1[[#This Row],[Fábrica]],Tabla3[],4,FALSE)</f>
        <v>Georgia</v>
      </c>
    </row>
    <row r="5109" spans="1:21" x14ac:dyDescent="0.25">
      <c r="A5109" t="s">
        <v>1981</v>
      </c>
      <c r="B5109" s="3">
        <v>45233</v>
      </c>
      <c r="C5109" s="3">
        <v>45250</v>
      </c>
      <c r="D5109" t="s">
        <v>18</v>
      </c>
      <c r="E5109">
        <v>128867</v>
      </c>
      <c r="F5109" t="s">
        <v>19</v>
      </c>
      <c r="G5109" t="s">
        <v>1980</v>
      </c>
      <c r="H5109" t="s">
        <v>1065</v>
      </c>
      <c r="I5109">
        <v>50322</v>
      </c>
      <c r="J5109" t="s">
        <v>22</v>
      </c>
      <c r="K5109" t="s">
        <v>43</v>
      </c>
      <c r="L5109" t="s">
        <v>33</v>
      </c>
      <c r="M5109" t="s">
        <v>34</v>
      </c>
      <c r="N5109" s="5">
        <v>21.6</v>
      </c>
      <c r="O5109" s="7">
        <v>6</v>
      </c>
      <c r="P5109" s="5">
        <v>14.4</v>
      </c>
      <c r="Q5109" s="5">
        <v>7.2</v>
      </c>
      <c r="R5109" s="22">
        <f>Tabla1[[#This Row],[Fecha de Envío]]-Tabla1[[#This Row],[Fecha de Orden]]</f>
        <v>17</v>
      </c>
      <c r="S5109" s="24">
        <f>YEAR(Tabla1[[#This Row],[Fecha de Orden]])</f>
        <v>2023</v>
      </c>
      <c r="T5109" t="str">
        <f>VLOOKUP(Tabla1[[#This Row],[Nombre del Producto]],Tabla2[[Nombre Producto]:[Costo Unitario]],2,FALSE)</f>
        <v>Lot's O' Nuts</v>
      </c>
      <c r="U5109" t="str">
        <f>VLOOKUP(Tabla1[[#This Row],[Fábrica]],Tabla3[],4,FALSE)</f>
        <v>Arizona</v>
      </c>
    </row>
    <row r="5110" spans="1:21" x14ac:dyDescent="0.25">
      <c r="A5110" t="s">
        <v>4834</v>
      </c>
      <c r="B5110" s="3">
        <v>45233</v>
      </c>
      <c r="C5110" s="3">
        <v>45247</v>
      </c>
      <c r="D5110" t="s">
        <v>18</v>
      </c>
      <c r="E5110">
        <v>134180</v>
      </c>
      <c r="F5110" t="s">
        <v>19</v>
      </c>
      <c r="G5110" t="s">
        <v>144</v>
      </c>
      <c r="H5110" t="s">
        <v>101</v>
      </c>
      <c r="I5110">
        <v>19120</v>
      </c>
      <c r="J5110" t="s">
        <v>22</v>
      </c>
      <c r="K5110" t="s">
        <v>32</v>
      </c>
      <c r="L5110" t="s">
        <v>45</v>
      </c>
      <c r="M5110" t="s">
        <v>46</v>
      </c>
      <c r="N5110" s="5">
        <v>24.43</v>
      </c>
      <c r="O5110" s="7">
        <v>7</v>
      </c>
      <c r="P5110" s="5">
        <v>17.43</v>
      </c>
      <c r="Q5110" s="5">
        <v>7</v>
      </c>
      <c r="R5110" s="22">
        <f>Tabla1[[#This Row],[Fecha de Envío]]-Tabla1[[#This Row],[Fecha de Orden]]</f>
        <v>14</v>
      </c>
      <c r="S5110" s="24">
        <f>YEAR(Tabla1[[#This Row],[Fecha de Orden]])</f>
        <v>2023</v>
      </c>
      <c r="T5110" t="str">
        <f>VLOOKUP(Tabla1[[#This Row],[Nombre del Producto]],Tabla2[[Nombre Producto]:[Costo Unitario]],2,FALSE)</f>
        <v>Lot's O' Nuts</v>
      </c>
      <c r="U5110" t="str">
        <f>VLOOKUP(Tabla1[[#This Row],[Fábrica]],Tabla3[],4,FALSE)</f>
        <v>Arizona</v>
      </c>
    </row>
    <row r="5111" spans="1:21" x14ac:dyDescent="0.25">
      <c r="A5111" t="s">
        <v>4835</v>
      </c>
      <c r="B5111" s="3">
        <v>45233</v>
      </c>
      <c r="C5111" s="3">
        <v>45247</v>
      </c>
      <c r="D5111" t="s">
        <v>18</v>
      </c>
      <c r="E5111">
        <v>134180</v>
      </c>
      <c r="F5111" t="s">
        <v>19</v>
      </c>
      <c r="G5111" t="s">
        <v>144</v>
      </c>
      <c r="H5111" t="s">
        <v>101</v>
      </c>
      <c r="I5111">
        <v>19120</v>
      </c>
      <c r="J5111" t="s">
        <v>22</v>
      </c>
      <c r="K5111" t="s">
        <v>32</v>
      </c>
      <c r="L5111" t="s">
        <v>24</v>
      </c>
      <c r="M5111" t="s">
        <v>25</v>
      </c>
      <c r="N5111" s="5">
        <v>3.75</v>
      </c>
      <c r="O5111" s="7">
        <v>1</v>
      </c>
      <c r="P5111" s="5">
        <v>2.4500000000000002</v>
      </c>
      <c r="Q5111" s="5">
        <v>1.3</v>
      </c>
      <c r="R5111" s="22">
        <f>Tabla1[[#This Row],[Fecha de Envío]]-Tabla1[[#This Row],[Fecha de Orden]]</f>
        <v>14</v>
      </c>
      <c r="S5111" s="24">
        <f>YEAR(Tabla1[[#This Row],[Fecha de Orden]])</f>
        <v>2023</v>
      </c>
      <c r="T5111" t="str">
        <f>VLOOKUP(Tabla1[[#This Row],[Nombre del Producto]],Tabla2[[Nombre Producto]:[Costo Unitario]],2,FALSE)</f>
        <v>Wicked Choccy's</v>
      </c>
      <c r="U5111" t="str">
        <f>VLOOKUP(Tabla1[[#This Row],[Fábrica]],Tabla3[],4,FALSE)</f>
        <v>Georgia</v>
      </c>
    </row>
    <row r="5112" spans="1:21" x14ac:dyDescent="0.25">
      <c r="A5112" t="s">
        <v>6846</v>
      </c>
      <c r="B5112" s="3">
        <v>45233</v>
      </c>
      <c r="C5112" s="3">
        <v>45245</v>
      </c>
      <c r="D5112" t="s">
        <v>39</v>
      </c>
      <c r="E5112">
        <v>159023</v>
      </c>
      <c r="F5112" t="s">
        <v>19</v>
      </c>
      <c r="G5112" t="s">
        <v>168</v>
      </c>
      <c r="H5112" t="s">
        <v>62</v>
      </c>
      <c r="I5112">
        <v>97206</v>
      </c>
      <c r="J5112" t="s">
        <v>22</v>
      </c>
      <c r="K5112" t="s">
        <v>23</v>
      </c>
      <c r="L5112" t="s">
        <v>27</v>
      </c>
      <c r="M5112" t="s">
        <v>28</v>
      </c>
      <c r="N5112" s="5">
        <v>25.2</v>
      </c>
      <c r="O5112" s="7">
        <v>7</v>
      </c>
      <c r="P5112" s="5">
        <v>17.5</v>
      </c>
      <c r="Q5112" s="5">
        <v>7.7</v>
      </c>
      <c r="R5112" s="22">
        <f>Tabla1[[#This Row],[Fecha de Envío]]-Tabla1[[#This Row],[Fecha de Orden]]</f>
        <v>12</v>
      </c>
      <c r="S5112" s="24">
        <f>YEAR(Tabla1[[#This Row],[Fecha de Orden]])</f>
        <v>2023</v>
      </c>
      <c r="T5112" t="str">
        <f>VLOOKUP(Tabla1[[#This Row],[Nombre del Producto]],Tabla2[[Nombre Producto]:[Costo Unitario]],2,FALSE)</f>
        <v>Lot's O' Nuts</v>
      </c>
      <c r="U5112" t="str">
        <f>VLOOKUP(Tabla1[[#This Row],[Fábrica]],Tabla3[],4,FALSE)</f>
        <v>Arizona</v>
      </c>
    </row>
    <row r="5113" spans="1:21" x14ac:dyDescent="0.25">
      <c r="A5113" t="s">
        <v>6847</v>
      </c>
      <c r="B5113" s="3">
        <v>45233</v>
      </c>
      <c r="C5113" s="3">
        <v>45245</v>
      </c>
      <c r="D5113" t="s">
        <v>39</v>
      </c>
      <c r="E5113">
        <v>159023</v>
      </c>
      <c r="F5113" t="s">
        <v>19</v>
      </c>
      <c r="G5113" t="s">
        <v>168</v>
      </c>
      <c r="H5113" t="s">
        <v>62</v>
      </c>
      <c r="I5113">
        <v>97206</v>
      </c>
      <c r="J5113" t="s">
        <v>22</v>
      </c>
      <c r="K5113" t="s">
        <v>23</v>
      </c>
      <c r="L5113" t="s">
        <v>24</v>
      </c>
      <c r="M5113" t="s">
        <v>25</v>
      </c>
      <c r="N5113" s="5">
        <v>11.25</v>
      </c>
      <c r="O5113" s="7">
        <v>3</v>
      </c>
      <c r="P5113" s="5">
        <v>7.35</v>
      </c>
      <c r="Q5113" s="5">
        <v>3.9</v>
      </c>
      <c r="R5113" s="22">
        <f>Tabla1[[#This Row],[Fecha de Envío]]-Tabla1[[#This Row],[Fecha de Orden]]</f>
        <v>12</v>
      </c>
      <c r="S5113" s="24">
        <f>YEAR(Tabla1[[#This Row],[Fecha de Orden]])</f>
        <v>2023</v>
      </c>
      <c r="T5113" t="str">
        <f>VLOOKUP(Tabla1[[#This Row],[Nombre del Producto]],Tabla2[[Nombre Producto]:[Costo Unitario]],2,FALSE)</f>
        <v>Wicked Choccy's</v>
      </c>
      <c r="U5113" t="str">
        <f>VLOOKUP(Tabla1[[#This Row],[Fábrica]],Tabla3[],4,FALSE)</f>
        <v>Georgia</v>
      </c>
    </row>
    <row r="5114" spans="1:21" x14ac:dyDescent="0.25">
      <c r="A5114" t="s">
        <v>6951</v>
      </c>
      <c r="B5114" s="3">
        <v>45233</v>
      </c>
      <c r="C5114" s="3">
        <v>45246</v>
      </c>
      <c r="D5114" t="s">
        <v>39</v>
      </c>
      <c r="E5114">
        <v>114972</v>
      </c>
      <c r="F5114" t="s">
        <v>19</v>
      </c>
      <c r="G5114" t="s">
        <v>53</v>
      </c>
      <c r="H5114" t="s">
        <v>21</v>
      </c>
      <c r="I5114">
        <v>90032</v>
      </c>
      <c r="J5114" t="s">
        <v>22</v>
      </c>
      <c r="K5114" t="s">
        <v>23</v>
      </c>
      <c r="L5114" t="s">
        <v>36</v>
      </c>
      <c r="M5114" t="s">
        <v>37</v>
      </c>
      <c r="N5114" s="5">
        <v>6.5</v>
      </c>
      <c r="O5114" s="7">
        <v>2</v>
      </c>
      <c r="P5114" s="5">
        <v>4.22</v>
      </c>
      <c r="Q5114" s="5">
        <v>2.2799999999999998</v>
      </c>
      <c r="R5114" s="22">
        <f>Tabla1[[#This Row],[Fecha de Envío]]-Tabla1[[#This Row],[Fecha de Orden]]</f>
        <v>13</v>
      </c>
      <c r="S5114" s="24">
        <f>YEAR(Tabla1[[#This Row],[Fecha de Orden]])</f>
        <v>2023</v>
      </c>
      <c r="T5114" t="str">
        <f>VLOOKUP(Tabla1[[#This Row],[Nombre del Producto]],Tabla2[[Nombre Producto]:[Costo Unitario]],2,FALSE)</f>
        <v>Wicked Choccy's</v>
      </c>
      <c r="U5114" t="str">
        <f>VLOOKUP(Tabla1[[#This Row],[Fábrica]],Tabla3[],4,FALSE)</f>
        <v>Georgia</v>
      </c>
    </row>
    <row r="5115" spans="1:21" x14ac:dyDescent="0.25">
      <c r="A5115" t="s">
        <v>6952</v>
      </c>
      <c r="B5115" s="3">
        <v>45233</v>
      </c>
      <c r="C5115" s="3">
        <v>45246</v>
      </c>
      <c r="D5115" t="s">
        <v>39</v>
      </c>
      <c r="E5115">
        <v>114972</v>
      </c>
      <c r="F5115" t="s">
        <v>19</v>
      </c>
      <c r="G5115" t="s">
        <v>53</v>
      </c>
      <c r="H5115" t="s">
        <v>21</v>
      </c>
      <c r="I5115">
        <v>90032</v>
      </c>
      <c r="J5115" t="s">
        <v>22</v>
      </c>
      <c r="K5115" t="s">
        <v>23</v>
      </c>
      <c r="L5115" t="s">
        <v>24</v>
      </c>
      <c r="M5115" t="s">
        <v>25</v>
      </c>
      <c r="N5115" s="5">
        <v>26.25</v>
      </c>
      <c r="O5115" s="7">
        <v>7</v>
      </c>
      <c r="P5115" s="5">
        <v>17.149999999999999</v>
      </c>
      <c r="Q5115" s="5">
        <v>9.1</v>
      </c>
      <c r="R5115" s="22">
        <f>Tabla1[[#This Row],[Fecha de Envío]]-Tabla1[[#This Row],[Fecha de Orden]]</f>
        <v>13</v>
      </c>
      <c r="S5115" s="24">
        <f>YEAR(Tabla1[[#This Row],[Fecha de Orden]])</f>
        <v>2023</v>
      </c>
      <c r="T5115" t="str">
        <f>VLOOKUP(Tabla1[[#This Row],[Nombre del Producto]],Tabla2[[Nombre Producto]:[Costo Unitario]],2,FALSE)</f>
        <v>Wicked Choccy's</v>
      </c>
      <c r="U5115" t="str">
        <f>VLOOKUP(Tabla1[[#This Row],[Fábrica]],Tabla3[],4,FALSE)</f>
        <v>Georgia</v>
      </c>
    </row>
    <row r="5116" spans="1:21" x14ac:dyDescent="0.25">
      <c r="A5116" t="s">
        <v>7001</v>
      </c>
      <c r="B5116" s="3">
        <v>45233</v>
      </c>
      <c r="C5116" s="3">
        <v>45249</v>
      </c>
      <c r="D5116" t="s">
        <v>18</v>
      </c>
      <c r="E5116">
        <v>160136</v>
      </c>
      <c r="F5116" t="s">
        <v>19</v>
      </c>
      <c r="G5116" t="s">
        <v>186</v>
      </c>
      <c r="H5116" t="s">
        <v>42</v>
      </c>
      <c r="I5116">
        <v>75217</v>
      </c>
      <c r="J5116" t="s">
        <v>22</v>
      </c>
      <c r="K5116" t="s">
        <v>43</v>
      </c>
      <c r="L5116" t="s">
        <v>27</v>
      </c>
      <c r="M5116" t="s">
        <v>28</v>
      </c>
      <c r="N5116" s="5">
        <v>7.2</v>
      </c>
      <c r="O5116" s="7">
        <v>2</v>
      </c>
      <c r="P5116" s="5">
        <v>5</v>
      </c>
      <c r="Q5116" s="5">
        <v>2.2000000000000002</v>
      </c>
      <c r="R5116" s="22">
        <f>Tabla1[[#This Row],[Fecha de Envío]]-Tabla1[[#This Row],[Fecha de Orden]]</f>
        <v>16</v>
      </c>
      <c r="S5116" s="24">
        <f>YEAR(Tabla1[[#This Row],[Fecha de Orden]])</f>
        <v>2023</v>
      </c>
      <c r="T5116" t="str">
        <f>VLOOKUP(Tabla1[[#This Row],[Nombre del Producto]],Tabla2[[Nombre Producto]:[Costo Unitario]],2,FALSE)</f>
        <v>Lot's O' Nuts</v>
      </c>
      <c r="U5116" t="str">
        <f>VLOOKUP(Tabla1[[#This Row],[Fábrica]],Tabla3[],4,FALSE)</f>
        <v>Arizona</v>
      </c>
    </row>
    <row r="5117" spans="1:21" x14ac:dyDescent="0.25">
      <c r="A5117" t="s">
        <v>8039</v>
      </c>
      <c r="B5117" s="3">
        <v>45233</v>
      </c>
      <c r="C5117" s="3">
        <v>45247</v>
      </c>
      <c r="D5117" t="s">
        <v>18</v>
      </c>
      <c r="E5117">
        <v>127250</v>
      </c>
      <c r="F5117" t="s">
        <v>19</v>
      </c>
      <c r="G5117" t="s">
        <v>5924</v>
      </c>
      <c r="H5117" t="s">
        <v>125</v>
      </c>
      <c r="I5117">
        <v>98270</v>
      </c>
      <c r="J5117" t="s">
        <v>22</v>
      </c>
      <c r="K5117" t="s">
        <v>23</v>
      </c>
      <c r="L5117" t="s">
        <v>45</v>
      </c>
      <c r="M5117" t="s">
        <v>46</v>
      </c>
      <c r="N5117" s="5">
        <v>10.47</v>
      </c>
      <c r="O5117" s="7">
        <v>3</v>
      </c>
      <c r="P5117" s="5">
        <v>7.47</v>
      </c>
      <c r="Q5117" s="5">
        <v>3</v>
      </c>
      <c r="R5117" s="22">
        <f>Tabla1[[#This Row],[Fecha de Envío]]-Tabla1[[#This Row],[Fecha de Orden]]</f>
        <v>14</v>
      </c>
      <c r="S5117" s="24">
        <f>YEAR(Tabla1[[#This Row],[Fecha de Orden]])</f>
        <v>2023</v>
      </c>
      <c r="T5117" t="str">
        <f>VLOOKUP(Tabla1[[#This Row],[Nombre del Producto]],Tabla2[[Nombre Producto]:[Costo Unitario]],2,FALSE)</f>
        <v>Lot's O' Nuts</v>
      </c>
      <c r="U5117" t="str">
        <f>VLOOKUP(Tabla1[[#This Row],[Fábrica]],Tabla3[],4,FALSE)</f>
        <v>Arizona</v>
      </c>
    </row>
    <row r="5118" spans="1:21" x14ac:dyDescent="0.25">
      <c r="A5118" t="s">
        <v>9169</v>
      </c>
      <c r="B5118" s="3">
        <v>45233</v>
      </c>
      <c r="C5118" s="3">
        <v>45248</v>
      </c>
      <c r="D5118" t="s">
        <v>18</v>
      </c>
      <c r="E5118">
        <v>109365</v>
      </c>
      <c r="F5118" t="s">
        <v>19</v>
      </c>
      <c r="G5118" t="s">
        <v>53</v>
      </c>
      <c r="H5118" t="s">
        <v>21</v>
      </c>
      <c r="I5118">
        <v>90049</v>
      </c>
      <c r="J5118" t="s">
        <v>22</v>
      </c>
      <c r="K5118" t="s">
        <v>23</v>
      </c>
      <c r="L5118" t="s">
        <v>36</v>
      </c>
      <c r="M5118" t="s">
        <v>37</v>
      </c>
      <c r="N5118" s="5">
        <v>6.5</v>
      </c>
      <c r="O5118" s="7">
        <v>2</v>
      </c>
      <c r="P5118" s="5">
        <v>4.22</v>
      </c>
      <c r="Q5118" s="5">
        <v>2.2799999999999998</v>
      </c>
      <c r="R5118" s="22">
        <f>Tabla1[[#This Row],[Fecha de Envío]]-Tabla1[[#This Row],[Fecha de Orden]]</f>
        <v>15</v>
      </c>
      <c r="S5118" s="24">
        <f>YEAR(Tabla1[[#This Row],[Fecha de Orden]])</f>
        <v>2023</v>
      </c>
      <c r="T5118" t="str">
        <f>VLOOKUP(Tabla1[[#This Row],[Nombre del Producto]],Tabla2[[Nombre Producto]:[Costo Unitario]],2,FALSE)</f>
        <v>Wicked Choccy's</v>
      </c>
      <c r="U5118" t="str">
        <f>VLOOKUP(Tabla1[[#This Row],[Fábrica]],Tabla3[],4,FALSE)</f>
        <v>Georgia</v>
      </c>
    </row>
    <row r="5119" spans="1:21" x14ac:dyDescent="0.25">
      <c r="A5119" t="s">
        <v>9170</v>
      </c>
      <c r="B5119" s="3">
        <v>45233</v>
      </c>
      <c r="C5119" s="3">
        <v>45248</v>
      </c>
      <c r="D5119" t="s">
        <v>18</v>
      </c>
      <c r="E5119">
        <v>109365</v>
      </c>
      <c r="F5119" t="s">
        <v>19</v>
      </c>
      <c r="G5119" t="s">
        <v>53</v>
      </c>
      <c r="H5119" t="s">
        <v>21</v>
      </c>
      <c r="I5119">
        <v>90049</v>
      </c>
      <c r="J5119" t="s">
        <v>22</v>
      </c>
      <c r="K5119" t="s">
        <v>23</v>
      </c>
      <c r="L5119" t="s">
        <v>33</v>
      </c>
      <c r="M5119" t="s">
        <v>34</v>
      </c>
      <c r="N5119" s="5">
        <v>43.2</v>
      </c>
      <c r="O5119" s="7">
        <v>12</v>
      </c>
      <c r="P5119" s="5">
        <v>28.8</v>
      </c>
      <c r="Q5119" s="5">
        <v>14.4</v>
      </c>
      <c r="R5119" s="22">
        <f>Tabla1[[#This Row],[Fecha de Envío]]-Tabla1[[#This Row],[Fecha de Orden]]</f>
        <v>15</v>
      </c>
      <c r="S5119" s="24">
        <f>YEAR(Tabla1[[#This Row],[Fecha de Orden]])</f>
        <v>2023</v>
      </c>
      <c r="T5119" t="str">
        <f>VLOOKUP(Tabla1[[#This Row],[Nombre del Producto]],Tabla2[[Nombre Producto]:[Costo Unitario]],2,FALSE)</f>
        <v>Lot's O' Nuts</v>
      </c>
      <c r="U5119" t="str">
        <f>VLOOKUP(Tabla1[[#This Row],[Fábrica]],Tabla3[],4,FALSE)</f>
        <v>Arizona</v>
      </c>
    </row>
    <row r="5120" spans="1:21" x14ac:dyDescent="0.25">
      <c r="A5120" t="s">
        <v>9171</v>
      </c>
      <c r="B5120" s="3">
        <v>45233</v>
      </c>
      <c r="C5120" s="3">
        <v>45248</v>
      </c>
      <c r="D5120" t="s">
        <v>18</v>
      </c>
      <c r="E5120">
        <v>109365</v>
      </c>
      <c r="F5120" t="s">
        <v>19</v>
      </c>
      <c r="G5120" t="s">
        <v>53</v>
      </c>
      <c r="H5120" t="s">
        <v>21</v>
      </c>
      <c r="I5120">
        <v>90049</v>
      </c>
      <c r="J5120" t="s">
        <v>22</v>
      </c>
      <c r="K5120" t="s">
        <v>23</v>
      </c>
      <c r="L5120" t="s">
        <v>45</v>
      </c>
      <c r="M5120" t="s">
        <v>46</v>
      </c>
      <c r="N5120" s="5">
        <v>24.43</v>
      </c>
      <c r="O5120" s="7">
        <v>7</v>
      </c>
      <c r="P5120" s="5">
        <v>17.43</v>
      </c>
      <c r="Q5120" s="5">
        <v>7</v>
      </c>
      <c r="R5120" s="22">
        <f>Tabla1[[#This Row],[Fecha de Envío]]-Tabla1[[#This Row],[Fecha de Orden]]</f>
        <v>15</v>
      </c>
      <c r="S5120" s="24">
        <f>YEAR(Tabla1[[#This Row],[Fecha de Orden]])</f>
        <v>2023</v>
      </c>
      <c r="T5120" t="str">
        <f>VLOOKUP(Tabla1[[#This Row],[Nombre del Producto]],Tabla2[[Nombre Producto]:[Costo Unitario]],2,FALSE)</f>
        <v>Lot's O' Nuts</v>
      </c>
      <c r="U5120" t="str">
        <f>VLOOKUP(Tabla1[[#This Row],[Fábrica]],Tabla3[],4,FALSE)</f>
        <v>Arizona</v>
      </c>
    </row>
    <row r="5121" spans="1:21" x14ac:dyDescent="0.25">
      <c r="A5121" t="s">
        <v>9172</v>
      </c>
      <c r="B5121" s="3">
        <v>45233</v>
      </c>
      <c r="C5121" s="3">
        <v>45248</v>
      </c>
      <c r="D5121" t="s">
        <v>18</v>
      </c>
      <c r="E5121">
        <v>109365</v>
      </c>
      <c r="F5121" t="s">
        <v>19</v>
      </c>
      <c r="G5121" t="s">
        <v>53</v>
      </c>
      <c r="H5121" t="s">
        <v>21</v>
      </c>
      <c r="I5121">
        <v>90049</v>
      </c>
      <c r="J5121" t="s">
        <v>22</v>
      </c>
      <c r="K5121" t="s">
        <v>23</v>
      </c>
      <c r="L5121" t="s">
        <v>24</v>
      </c>
      <c r="M5121" t="s">
        <v>25</v>
      </c>
      <c r="N5121" s="5">
        <v>11.25</v>
      </c>
      <c r="O5121" s="7">
        <v>3</v>
      </c>
      <c r="P5121" s="5">
        <v>7.35</v>
      </c>
      <c r="Q5121" s="5">
        <v>3.9</v>
      </c>
      <c r="R5121" s="22">
        <f>Tabla1[[#This Row],[Fecha de Envío]]-Tabla1[[#This Row],[Fecha de Orden]]</f>
        <v>15</v>
      </c>
      <c r="S5121" s="24">
        <f>YEAR(Tabla1[[#This Row],[Fecha de Orden]])</f>
        <v>2023</v>
      </c>
      <c r="T5121" t="str">
        <f>VLOOKUP(Tabla1[[#This Row],[Nombre del Producto]],Tabla2[[Nombre Producto]:[Costo Unitario]],2,FALSE)</f>
        <v>Wicked Choccy's</v>
      </c>
      <c r="U5121" t="str">
        <f>VLOOKUP(Tabla1[[#This Row],[Fábrica]],Tabla3[],4,FALSE)</f>
        <v>Georgia</v>
      </c>
    </row>
    <row r="5122" spans="1:21" x14ac:dyDescent="0.25">
      <c r="A5122" t="s">
        <v>814</v>
      </c>
      <c r="B5122" s="3">
        <v>45234</v>
      </c>
      <c r="C5122" s="3">
        <v>45248</v>
      </c>
      <c r="D5122" t="s">
        <v>71</v>
      </c>
      <c r="E5122">
        <v>163755</v>
      </c>
      <c r="F5122" t="s">
        <v>19</v>
      </c>
      <c r="G5122" t="s">
        <v>124</v>
      </c>
      <c r="H5122" t="s">
        <v>125</v>
      </c>
      <c r="I5122">
        <v>98103</v>
      </c>
      <c r="J5122" t="s">
        <v>22</v>
      </c>
      <c r="K5122" t="s">
        <v>23</v>
      </c>
      <c r="L5122" t="s">
        <v>24</v>
      </c>
      <c r="M5122" t="s">
        <v>25</v>
      </c>
      <c r="N5122" s="5">
        <v>11.25</v>
      </c>
      <c r="O5122" s="7">
        <v>3</v>
      </c>
      <c r="P5122" s="5">
        <v>7.35</v>
      </c>
      <c r="Q5122" s="5">
        <v>3.9</v>
      </c>
      <c r="R5122" s="22">
        <f>Tabla1[[#This Row],[Fecha de Envío]]-Tabla1[[#This Row],[Fecha de Orden]]</f>
        <v>14</v>
      </c>
      <c r="S5122" s="24">
        <f>YEAR(Tabla1[[#This Row],[Fecha de Orden]])</f>
        <v>2023</v>
      </c>
      <c r="T5122" t="str">
        <f>VLOOKUP(Tabla1[[#This Row],[Nombre del Producto]],Tabla2[[Nombre Producto]:[Costo Unitario]],2,FALSE)</f>
        <v>Wicked Choccy's</v>
      </c>
      <c r="U5122" t="str">
        <f>VLOOKUP(Tabla1[[#This Row],[Fábrica]],Tabla3[],4,FALSE)</f>
        <v>Georgia</v>
      </c>
    </row>
    <row r="5123" spans="1:21" x14ac:dyDescent="0.25">
      <c r="A5123" t="s">
        <v>1751</v>
      </c>
      <c r="B5123" s="3">
        <v>45234</v>
      </c>
      <c r="C5123" s="3">
        <v>45248</v>
      </c>
      <c r="D5123" t="s">
        <v>18</v>
      </c>
      <c r="E5123">
        <v>158260</v>
      </c>
      <c r="F5123" t="s">
        <v>19</v>
      </c>
      <c r="G5123" t="s">
        <v>120</v>
      </c>
      <c r="H5123" t="s">
        <v>21</v>
      </c>
      <c r="I5123">
        <v>92037</v>
      </c>
      <c r="J5123" t="s">
        <v>22</v>
      </c>
      <c r="K5123" t="s">
        <v>23</v>
      </c>
      <c r="L5123" t="s">
        <v>24</v>
      </c>
      <c r="M5123" t="s">
        <v>25</v>
      </c>
      <c r="N5123" s="5">
        <v>7.5</v>
      </c>
      <c r="O5123" s="7">
        <v>2</v>
      </c>
      <c r="P5123" s="5">
        <v>4.9000000000000004</v>
      </c>
      <c r="Q5123" s="5">
        <v>2.6</v>
      </c>
      <c r="R5123" s="22">
        <f>Tabla1[[#This Row],[Fecha de Envío]]-Tabla1[[#This Row],[Fecha de Orden]]</f>
        <v>14</v>
      </c>
      <c r="S5123" s="24">
        <f>YEAR(Tabla1[[#This Row],[Fecha de Orden]])</f>
        <v>2023</v>
      </c>
      <c r="T5123" t="str">
        <f>VLOOKUP(Tabla1[[#This Row],[Nombre del Producto]],Tabla2[[Nombre Producto]:[Costo Unitario]],2,FALSE)</f>
        <v>Wicked Choccy's</v>
      </c>
      <c r="U5123" t="str">
        <f>VLOOKUP(Tabla1[[#This Row],[Fábrica]],Tabla3[],4,FALSE)</f>
        <v>Georgia</v>
      </c>
    </row>
    <row r="5124" spans="1:21" x14ac:dyDescent="0.25">
      <c r="A5124" t="s">
        <v>2334</v>
      </c>
      <c r="B5124" s="3">
        <v>45234</v>
      </c>
      <c r="C5124" s="3">
        <v>45248</v>
      </c>
      <c r="D5124" t="s">
        <v>18</v>
      </c>
      <c r="E5124">
        <v>119018</v>
      </c>
      <c r="F5124" t="s">
        <v>19</v>
      </c>
      <c r="G5124" t="s">
        <v>53</v>
      </c>
      <c r="H5124" t="s">
        <v>21</v>
      </c>
      <c r="I5124">
        <v>90004</v>
      </c>
      <c r="J5124" t="s">
        <v>148</v>
      </c>
      <c r="K5124" t="s">
        <v>23</v>
      </c>
      <c r="L5124" t="s">
        <v>149</v>
      </c>
      <c r="M5124" t="s">
        <v>150</v>
      </c>
      <c r="N5124" s="5">
        <v>1.25</v>
      </c>
      <c r="O5124" s="7">
        <v>1</v>
      </c>
      <c r="P5124" s="5">
        <v>0.65</v>
      </c>
      <c r="Q5124" s="5">
        <v>0.6</v>
      </c>
      <c r="R5124" s="22">
        <f>Tabla1[[#This Row],[Fecha de Envío]]-Tabla1[[#This Row],[Fecha de Orden]]</f>
        <v>14</v>
      </c>
      <c r="S5124" s="24">
        <f>YEAR(Tabla1[[#This Row],[Fecha de Orden]])</f>
        <v>2023</v>
      </c>
      <c r="T5124" t="str">
        <f>VLOOKUP(Tabla1[[#This Row],[Nombre del Producto]],Tabla2[[Nombre Producto]:[Costo Unitario]],2,FALSE)</f>
        <v>Secret Factory</v>
      </c>
      <c r="U5124" t="str">
        <f>VLOOKUP(Tabla1[[#This Row],[Fábrica]],Tabla3[],4,FALSE)</f>
        <v>Illinois</v>
      </c>
    </row>
    <row r="5125" spans="1:21" x14ac:dyDescent="0.25">
      <c r="A5125" t="s">
        <v>2335</v>
      </c>
      <c r="B5125" s="3">
        <v>45234</v>
      </c>
      <c r="C5125" s="3">
        <v>45248</v>
      </c>
      <c r="D5125" t="s">
        <v>18</v>
      </c>
      <c r="E5125">
        <v>119018</v>
      </c>
      <c r="F5125" t="s">
        <v>19</v>
      </c>
      <c r="G5125" t="s">
        <v>53</v>
      </c>
      <c r="H5125" t="s">
        <v>21</v>
      </c>
      <c r="I5125">
        <v>90004</v>
      </c>
      <c r="J5125" t="s">
        <v>22</v>
      </c>
      <c r="K5125" t="s">
        <v>23</v>
      </c>
      <c r="L5125" t="s">
        <v>33</v>
      </c>
      <c r="M5125" t="s">
        <v>34</v>
      </c>
      <c r="N5125" s="5">
        <v>7.2</v>
      </c>
      <c r="O5125" s="7">
        <v>2</v>
      </c>
      <c r="P5125" s="5">
        <v>4.8</v>
      </c>
      <c r="Q5125" s="5">
        <v>2.4</v>
      </c>
      <c r="R5125" s="22">
        <f>Tabla1[[#This Row],[Fecha de Envío]]-Tabla1[[#This Row],[Fecha de Orden]]</f>
        <v>14</v>
      </c>
      <c r="S5125" s="24">
        <f>YEAR(Tabla1[[#This Row],[Fecha de Orden]])</f>
        <v>2023</v>
      </c>
      <c r="T5125" t="str">
        <f>VLOOKUP(Tabla1[[#This Row],[Nombre del Producto]],Tabla2[[Nombre Producto]:[Costo Unitario]],2,FALSE)</f>
        <v>Lot's O' Nuts</v>
      </c>
      <c r="U5125" t="str">
        <f>VLOOKUP(Tabla1[[#This Row],[Fábrica]],Tabla3[],4,FALSE)</f>
        <v>Arizona</v>
      </c>
    </row>
    <row r="5126" spans="1:21" x14ac:dyDescent="0.25">
      <c r="A5126" t="s">
        <v>2336</v>
      </c>
      <c r="B5126" s="3">
        <v>45234</v>
      </c>
      <c r="C5126" s="3">
        <v>45248</v>
      </c>
      <c r="D5126" t="s">
        <v>18</v>
      </c>
      <c r="E5126">
        <v>119018</v>
      </c>
      <c r="F5126" t="s">
        <v>19</v>
      </c>
      <c r="G5126" t="s">
        <v>53</v>
      </c>
      <c r="H5126" t="s">
        <v>21</v>
      </c>
      <c r="I5126">
        <v>90004</v>
      </c>
      <c r="J5126" t="s">
        <v>22</v>
      </c>
      <c r="K5126" t="s">
        <v>23</v>
      </c>
      <c r="L5126" t="s">
        <v>45</v>
      </c>
      <c r="M5126" t="s">
        <v>46</v>
      </c>
      <c r="N5126" s="5">
        <v>20.94</v>
      </c>
      <c r="O5126" s="7">
        <v>6</v>
      </c>
      <c r="P5126" s="5">
        <v>14.94</v>
      </c>
      <c r="Q5126" s="5">
        <v>6</v>
      </c>
      <c r="R5126" s="22">
        <f>Tabla1[[#This Row],[Fecha de Envío]]-Tabla1[[#This Row],[Fecha de Orden]]</f>
        <v>14</v>
      </c>
      <c r="S5126" s="24">
        <f>YEAR(Tabla1[[#This Row],[Fecha de Orden]])</f>
        <v>2023</v>
      </c>
      <c r="T5126" t="str">
        <f>VLOOKUP(Tabla1[[#This Row],[Nombre del Producto]],Tabla2[[Nombre Producto]:[Costo Unitario]],2,FALSE)</f>
        <v>Lot's O' Nuts</v>
      </c>
      <c r="U5126" t="str">
        <f>VLOOKUP(Tabla1[[#This Row],[Fábrica]],Tabla3[],4,FALSE)</f>
        <v>Arizona</v>
      </c>
    </row>
    <row r="5127" spans="1:21" x14ac:dyDescent="0.25">
      <c r="A5127" t="s">
        <v>3388</v>
      </c>
      <c r="B5127" s="3">
        <v>45234</v>
      </c>
      <c r="C5127" s="3">
        <v>45246</v>
      </c>
      <c r="D5127" t="s">
        <v>71</v>
      </c>
      <c r="E5127">
        <v>162236</v>
      </c>
      <c r="F5127" t="s">
        <v>19</v>
      </c>
      <c r="G5127" t="s">
        <v>356</v>
      </c>
      <c r="H5127" t="s">
        <v>98</v>
      </c>
      <c r="I5127">
        <v>28205</v>
      </c>
      <c r="J5127" t="s">
        <v>22</v>
      </c>
      <c r="K5127" t="s">
        <v>66</v>
      </c>
      <c r="L5127" t="s">
        <v>24</v>
      </c>
      <c r="M5127" t="s">
        <v>25</v>
      </c>
      <c r="N5127" s="5">
        <v>37.5</v>
      </c>
      <c r="O5127" s="7">
        <v>10</v>
      </c>
      <c r="P5127" s="5">
        <v>24.5</v>
      </c>
      <c r="Q5127" s="5">
        <v>13</v>
      </c>
      <c r="R5127" s="22">
        <f>Tabla1[[#This Row],[Fecha de Envío]]-Tabla1[[#This Row],[Fecha de Orden]]</f>
        <v>12</v>
      </c>
      <c r="S5127" s="24">
        <f>YEAR(Tabla1[[#This Row],[Fecha de Orden]])</f>
        <v>2023</v>
      </c>
      <c r="T5127" t="str">
        <f>VLOOKUP(Tabla1[[#This Row],[Nombre del Producto]],Tabla2[[Nombre Producto]:[Costo Unitario]],2,FALSE)</f>
        <v>Wicked Choccy's</v>
      </c>
      <c r="U5127" t="str">
        <f>VLOOKUP(Tabla1[[#This Row],[Fábrica]],Tabla3[],4,FALSE)</f>
        <v>Georgia</v>
      </c>
    </row>
    <row r="5128" spans="1:21" x14ac:dyDescent="0.25">
      <c r="A5128" t="s">
        <v>3389</v>
      </c>
      <c r="B5128" s="3">
        <v>45234</v>
      </c>
      <c r="C5128" s="3">
        <v>45246</v>
      </c>
      <c r="D5128" t="s">
        <v>71</v>
      </c>
      <c r="E5128">
        <v>162236</v>
      </c>
      <c r="F5128" t="s">
        <v>19</v>
      </c>
      <c r="G5128" t="s">
        <v>356</v>
      </c>
      <c r="H5128" t="s">
        <v>98</v>
      </c>
      <c r="I5128">
        <v>28205</v>
      </c>
      <c r="J5128" t="s">
        <v>22</v>
      </c>
      <c r="K5128" t="s">
        <v>66</v>
      </c>
      <c r="L5128" t="s">
        <v>36</v>
      </c>
      <c r="M5128" t="s">
        <v>37</v>
      </c>
      <c r="N5128" s="5">
        <v>6.5</v>
      </c>
      <c r="O5128" s="7">
        <v>2</v>
      </c>
      <c r="P5128" s="5">
        <v>4.22</v>
      </c>
      <c r="Q5128" s="5">
        <v>2.2799999999999998</v>
      </c>
      <c r="R5128" s="22">
        <f>Tabla1[[#This Row],[Fecha de Envío]]-Tabla1[[#This Row],[Fecha de Orden]]</f>
        <v>12</v>
      </c>
      <c r="S5128" s="24">
        <f>YEAR(Tabla1[[#This Row],[Fecha de Orden]])</f>
        <v>2023</v>
      </c>
      <c r="T5128" t="str">
        <f>VLOOKUP(Tabla1[[#This Row],[Nombre del Producto]],Tabla2[[Nombre Producto]:[Costo Unitario]],2,FALSE)</f>
        <v>Wicked Choccy's</v>
      </c>
      <c r="U5128" t="str">
        <f>VLOOKUP(Tabla1[[#This Row],[Fábrica]],Tabla3[],4,FALSE)</f>
        <v>Georgia</v>
      </c>
    </row>
    <row r="5129" spans="1:21" x14ac:dyDescent="0.25">
      <c r="A5129" t="s">
        <v>3390</v>
      </c>
      <c r="B5129" s="3">
        <v>45234</v>
      </c>
      <c r="C5129" s="3">
        <v>45246</v>
      </c>
      <c r="D5129" t="s">
        <v>71</v>
      </c>
      <c r="E5129">
        <v>162236</v>
      </c>
      <c r="F5129" t="s">
        <v>19</v>
      </c>
      <c r="G5129" t="s">
        <v>356</v>
      </c>
      <c r="H5129" t="s">
        <v>98</v>
      </c>
      <c r="I5129">
        <v>28205</v>
      </c>
      <c r="J5129" t="s">
        <v>22</v>
      </c>
      <c r="K5129" t="s">
        <v>66</v>
      </c>
      <c r="L5129" t="s">
        <v>33</v>
      </c>
      <c r="M5129" t="s">
        <v>34</v>
      </c>
      <c r="N5129" s="5">
        <v>7.2</v>
      </c>
      <c r="O5129" s="7">
        <v>2</v>
      </c>
      <c r="P5129" s="5">
        <v>4.8</v>
      </c>
      <c r="Q5129" s="5">
        <v>2.4</v>
      </c>
      <c r="R5129" s="22">
        <f>Tabla1[[#This Row],[Fecha de Envío]]-Tabla1[[#This Row],[Fecha de Orden]]</f>
        <v>12</v>
      </c>
      <c r="S5129" s="24">
        <f>YEAR(Tabla1[[#This Row],[Fecha de Orden]])</f>
        <v>2023</v>
      </c>
      <c r="T5129" t="str">
        <f>VLOOKUP(Tabla1[[#This Row],[Nombre del Producto]],Tabla2[[Nombre Producto]:[Costo Unitario]],2,FALSE)</f>
        <v>Lot's O' Nuts</v>
      </c>
      <c r="U5129" t="str">
        <f>VLOOKUP(Tabla1[[#This Row],[Fábrica]],Tabla3[],4,FALSE)</f>
        <v>Arizona</v>
      </c>
    </row>
    <row r="5130" spans="1:21" x14ac:dyDescent="0.25">
      <c r="A5130" t="s">
        <v>5563</v>
      </c>
      <c r="B5130" s="3">
        <v>45234</v>
      </c>
      <c r="C5130" s="3">
        <v>45245</v>
      </c>
      <c r="D5130" t="s">
        <v>39</v>
      </c>
      <c r="E5130">
        <v>166443</v>
      </c>
      <c r="F5130" t="s">
        <v>19</v>
      </c>
      <c r="G5130" t="s">
        <v>20</v>
      </c>
      <c r="H5130" t="s">
        <v>21</v>
      </c>
      <c r="I5130">
        <v>94122</v>
      </c>
      <c r="J5130" t="s">
        <v>22</v>
      </c>
      <c r="K5130" t="s">
        <v>23</v>
      </c>
      <c r="L5130" t="s">
        <v>45</v>
      </c>
      <c r="M5130" t="s">
        <v>46</v>
      </c>
      <c r="N5130" s="5">
        <v>24.43</v>
      </c>
      <c r="O5130" s="7">
        <v>7</v>
      </c>
      <c r="P5130" s="5">
        <v>17.43</v>
      </c>
      <c r="Q5130" s="5">
        <v>7</v>
      </c>
      <c r="R5130" s="22">
        <f>Tabla1[[#This Row],[Fecha de Envío]]-Tabla1[[#This Row],[Fecha de Orden]]</f>
        <v>11</v>
      </c>
      <c r="S5130" s="24">
        <f>YEAR(Tabla1[[#This Row],[Fecha de Orden]])</f>
        <v>2023</v>
      </c>
      <c r="T5130" t="str">
        <f>VLOOKUP(Tabla1[[#This Row],[Nombre del Producto]],Tabla2[[Nombre Producto]:[Costo Unitario]],2,FALSE)</f>
        <v>Lot's O' Nuts</v>
      </c>
      <c r="U5130" t="str">
        <f>VLOOKUP(Tabla1[[#This Row],[Fábrica]],Tabla3[],4,FALSE)</f>
        <v>Arizona</v>
      </c>
    </row>
    <row r="5131" spans="1:21" x14ac:dyDescent="0.25">
      <c r="A5131" t="s">
        <v>6004</v>
      </c>
      <c r="B5131" s="3">
        <v>45234</v>
      </c>
      <c r="C5131" s="3">
        <v>45249</v>
      </c>
      <c r="D5131" t="s">
        <v>18</v>
      </c>
      <c r="E5131">
        <v>165827</v>
      </c>
      <c r="F5131" t="s">
        <v>19</v>
      </c>
      <c r="G5131" t="s">
        <v>529</v>
      </c>
      <c r="H5131" t="s">
        <v>255</v>
      </c>
      <c r="I5131">
        <v>33180</v>
      </c>
      <c r="J5131" t="s">
        <v>22</v>
      </c>
      <c r="K5131" t="s">
        <v>66</v>
      </c>
      <c r="L5131" t="s">
        <v>24</v>
      </c>
      <c r="M5131" t="s">
        <v>25</v>
      </c>
      <c r="N5131" s="5">
        <v>22.5</v>
      </c>
      <c r="O5131" s="7">
        <v>6</v>
      </c>
      <c r="P5131" s="5">
        <v>14.7</v>
      </c>
      <c r="Q5131" s="5">
        <v>7.8</v>
      </c>
      <c r="R5131" s="22">
        <f>Tabla1[[#This Row],[Fecha de Envío]]-Tabla1[[#This Row],[Fecha de Orden]]</f>
        <v>15</v>
      </c>
      <c r="S5131" s="24">
        <f>YEAR(Tabla1[[#This Row],[Fecha de Orden]])</f>
        <v>2023</v>
      </c>
      <c r="T5131" t="str">
        <f>VLOOKUP(Tabla1[[#This Row],[Nombre del Producto]],Tabla2[[Nombre Producto]:[Costo Unitario]],2,FALSE)</f>
        <v>Wicked Choccy's</v>
      </c>
      <c r="U5131" t="str">
        <f>VLOOKUP(Tabla1[[#This Row],[Fábrica]],Tabla3[],4,FALSE)</f>
        <v>Georgia</v>
      </c>
    </row>
    <row r="5132" spans="1:21" x14ac:dyDescent="0.25">
      <c r="A5132" t="s">
        <v>7391</v>
      </c>
      <c r="B5132" s="3">
        <v>45234</v>
      </c>
      <c r="C5132" s="3">
        <v>45244</v>
      </c>
      <c r="D5132" t="s">
        <v>82</v>
      </c>
      <c r="E5132">
        <v>143308</v>
      </c>
      <c r="F5132" t="s">
        <v>19</v>
      </c>
      <c r="G5132" t="s">
        <v>202</v>
      </c>
      <c r="H5132" t="s">
        <v>116</v>
      </c>
      <c r="I5132">
        <v>40214</v>
      </c>
      <c r="J5132" t="s">
        <v>22</v>
      </c>
      <c r="K5132" t="s">
        <v>66</v>
      </c>
      <c r="L5132" t="s">
        <v>27</v>
      </c>
      <c r="M5132" t="s">
        <v>28</v>
      </c>
      <c r="N5132" s="5">
        <v>10.8</v>
      </c>
      <c r="O5132" s="7">
        <v>3</v>
      </c>
      <c r="P5132" s="5">
        <v>7.5</v>
      </c>
      <c r="Q5132" s="5">
        <v>3.3</v>
      </c>
      <c r="R5132" s="22">
        <f>Tabla1[[#This Row],[Fecha de Envío]]-Tabla1[[#This Row],[Fecha de Orden]]</f>
        <v>10</v>
      </c>
      <c r="S5132" s="24">
        <f>YEAR(Tabla1[[#This Row],[Fecha de Orden]])</f>
        <v>2023</v>
      </c>
      <c r="T5132" t="str">
        <f>VLOOKUP(Tabla1[[#This Row],[Nombre del Producto]],Tabla2[[Nombre Producto]:[Costo Unitario]],2,FALSE)</f>
        <v>Lot's O' Nuts</v>
      </c>
      <c r="U5132" t="str">
        <f>VLOOKUP(Tabla1[[#This Row],[Fábrica]],Tabla3[],4,FALSE)</f>
        <v>Arizona</v>
      </c>
    </row>
    <row r="5133" spans="1:21" x14ac:dyDescent="0.25">
      <c r="A5133" t="s">
        <v>8187</v>
      </c>
      <c r="B5133" s="3">
        <v>45234</v>
      </c>
      <c r="C5133" s="3">
        <v>45248</v>
      </c>
      <c r="D5133" t="s">
        <v>18</v>
      </c>
      <c r="E5133">
        <v>111563</v>
      </c>
      <c r="F5133" t="s">
        <v>19</v>
      </c>
      <c r="G5133" t="s">
        <v>159</v>
      </c>
      <c r="H5133" t="s">
        <v>42</v>
      </c>
      <c r="I5133">
        <v>77041</v>
      </c>
      <c r="J5133" t="s">
        <v>22</v>
      </c>
      <c r="K5133" t="s">
        <v>43</v>
      </c>
      <c r="L5133" t="s">
        <v>33</v>
      </c>
      <c r="M5133" t="s">
        <v>34</v>
      </c>
      <c r="N5133" s="5">
        <v>14.4</v>
      </c>
      <c r="O5133" s="7">
        <v>4</v>
      </c>
      <c r="P5133" s="5">
        <v>9.6</v>
      </c>
      <c r="Q5133" s="5">
        <v>4.8</v>
      </c>
      <c r="R5133" s="22">
        <f>Tabla1[[#This Row],[Fecha de Envío]]-Tabla1[[#This Row],[Fecha de Orden]]</f>
        <v>14</v>
      </c>
      <c r="S5133" s="24">
        <f>YEAR(Tabla1[[#This Row],[Fecha de Orden]])</f>
        <v>2023</v>
      </c>
      <c r="T5133" t="str">
        <f>VLOOKUP(Tabla1[[#This Row],[Nombre del Producto]],Tabla2[[Nombre Producto]:[Costo Unitario]],2,FALSE)</f>
        <v>Lot's O' Nuts</v>
      </c>
      <c r="U5133" t="str">
        <f>VLOOKUP(Tabla1[[#This Row],[Fábrica]],Tabla3[],4,FALSE)</f>
        <v>Arizona</v>
      </c>
    </row>
    <row r="5134" spans="1:21" x14ac:dyDescent="0.25">
      <c r="A5134" t="s">
        <v>8188</v>
      </c>
      <c r="B5134" s="3">
        <v>45234</v>
      </c>
      <c r="C5134" s="3">
        <v>45248</v>
      </c>
      <c r="D5134" t="s">
        <v>18</v>
      </c>
      <c r="E5134">
        <v>111563</v>
      </c>
      <c r="F5134" t="s">
        <v>19</v>
      </c>
      <c r="G5134" t="s">
        <v>159</v>
      </c>
      <c r="H5134" t="s">
        <v>42</v>
      </c>
      <c r="I5134">
        <v>77041</v>
      </c>
      <c r="J5134" t="s">
        <v>22</v>
      </c>
      <c r="K5134" t="s">
        <v>43</v>
      </c>
      <c r="L5134" t="s">
        <v>36</v>
      </c>
      <c r="M5134" t="s">
        <v>37</v>
      </c>
      <c r="N5134" s="5">
        <v>9.75</v>
      </c>
      <c r="O5134" s="7">
        <v>3</v>
      </c>
      <c r="P5134" s="5">
        <v>6.33</v>
      </c>
      <c r="Q5134" s="5">
        <v>3.42</v>
      </c>
      <c r="R5134" s="22">
        <f>Tabla1[[#This Row],[Fecha de Envío]]-Tabla1[[#This Row],[Fecha de Orden]]</f>
        <v>14</v>
      </c>
      <c r="S5134" s="24">
        <f>YEAR(Tabla1[[#This Row],[Fecha de Orden]])</f>
        <v>2023</v>
      </c>
      <c r="T5134" t="str">
        <f>VLOOKUP(Tabla1[[#This Row],[Nombre del Producto]],Tabla2[[Nombre Producto]:[Costo Unitario]],2,FALSE)</f>
        <v>Wicked Choccy's</v>
      </c>
      <c r="U5134" t="str">
        <f>VLOOKUP(Tabla1[[#This Row],[Fábrica]],Tabla3[],4,FALSE)</f>
        <v>Georgia</v>
      </c>
    </row>
    <row r="5135" spans="1:21" x14ac:dyDescent="0.25">
      <c r="A5135" t="s">
        <v>8835</v>
      </c>
      <c r="B5135" s="3">
        <v>45234</v>
      </c>
      <c r="C5135" s="3">
        <v>45246</v>
      </c>
      <c r="D5135" t="s">
        <v>71</v>
      </c>
      <c r="E5135">
        <v>163328</v>
      </c>
      <c r="F5135" t="s">
        <v>19</v>
      </c>
      <c r="G5135" t="s">
        <v>8836</v>
      </c>
      <c r="H5135" t="s">
        <v>62</v>
      </c>
      <c r="I5135">
        <v>97405</v>
      </c>
      <c r="J5135" t="s">
        <v>22</v>
      </c>
      <c r="K5135" t="s">
        <v>23</v>
      </c>
      <c r="L5135" t="s">
        <v>45</v>
      </c>
      <c r="M5135" t="s">
        <v>46</v>
      </c>
      <c r="N5135" s="5">
        <v>10.47</v>
      </c>
      <c r="O5135" s="7">
        <v>3</v>
      </c>
      <c r="P5135" s="5">
        <v>7.47</v>
      </c>
      <c r="Q5135" s="5">
        <v>3</v>
      </c>
      <c r="R5135" s="22">
        <f>Tabla1[[#This Row],[Fecha de Envío]]-Tabla1[[#This Row],[Fecha de Orden]]</f>
        <v>12</v>
      </c>
      <c r="S5135" s="24">
        <f>YEAR(Tabla1[[#This Row],[Fecha de Orden]])</f>
        <v>2023</v>
      </c>
      <c r="T5135" t="str">
        <f>VLOOKUP(Tabla1[[#This Row],[Nombre del Producto]],Tabla2[[Nombre Producto]:[Costo Unitario]],2,FALSE)</f>
        <v>Lot's O' Nuts</v>
      </c>
      <c r="U5135" t="str">
        <f>VLOOKUP(Tabla1[[#This Row],[Fábrica]],Tabla3[],4,FALSE)</f>
        <v>Arizona</v>
      </c>
    </row>
    <row r="5136" spans="1:21" x14ac:dyDescent="0.25">
      <c r="A5136" t="s">
        <v>8837</v>
      </c>
      <c r="B5136" s="3">
        <v>45234</v>
      </c>
      <c r="C5136" s="3">
        <v>45246</v>
      </c>
      <c r="D5136" t="s">
        <v>71</v>
      </c>
      <c r="E5136">
        <v>163328</v>
      </c>
      <c r="F5136" t="s">
        <v>19</v>
      </c>
      <c r="G5136" t="s">
        <v>8836</v>
      </c>
      <c r="H5136" t="s">
        <v>62</v>
      </c>
      <c r="I5136">
        <v>97405</v>
      </c>
      <c r="J5136" t="s">
        <v>22</v>
      </c>
      <c r="K5136" t="s">
        <v>23</v>
      </c>
      <c r="L5136" t="s">
        <v>27</v>
      </c>
      <c r="M5136" t="s">
        <v>28</v>
      </c>
      <c r="N5136" s="5">
        <v>3.6</v>
      </c>
      <c r="O5136" s="7">
        <v>1</v>
      </c>
      <c r="P5136" s="5">
        <v>2.5</v>
      </c>
      <c r="Q5136" s="5">
        <v>1.1000000000000001</v>
      </c>
      <c r="R5136" s="22">
        <f>Tabla1[[#This Row],[Fecha de Envío]]-Tabla1[[#This Row],[Fecha de Orden]]</f>
        <v>12</v>
      </c>
      <c r="S5136" s="24">
        <f>YEAR(Tabla1[[#This Row],[Fecha de Orden]])</f>
        <v>2023</v>
      </c>
      <c r="T5136" t="str">
        <f>VLOOKUP(Tabla1[[#This Row],[Nombre del Producto]],Tabla2[[Nombre Producto]:[Costo Unitario]],2,FALSE)</f>
        <v>Lot's O' Nuts</v>
      </c>
      <c r="U5136" t="str">
        <f>VLOOKUP(Tabla1[[#This Row],[Fábrica]],Tabla3[],4,FALSE)</f>
        <v>Arizona</v>
      </c>
    </row>
    <row r="5137" spans="1:21" x14ac:dyDescent="0.25">
      <c r="A5137" t="s">
        <v>8838</v>
      </c>
      <c r="B5137" s="3">
        <v>45234</v>
      </c>
      <c r="C5137" s="3">
        <v>45246</v>
      </c>
      <c r="D5137" t="s">
        <v>71</v>
      </c>
      <c r="E5137">
        <v>163328</v>
      </c>
      <c r="F5137" t="s">
        <v>19</v>
      </c>
      <c r="G5137" t="s">
        <v>8836</v>
      </c>
      <c r="H5137" t="s">
        <v>62</v>
      </c>
      <c r="I5137">
        <v>97405</v>
      </c>
      <c r="J5137" t="s">
        <v>22</v>
      </c>
      <c r="K5137" t="s">
        <v>23</v>
      </c>
      <c r="L5137" t="s">
        <v>33</v>
      </c>
      <c r="M5137" t="s">
        <v>34</v>
      </c>
      <c r="N5137" s="5">
        <v>28.8</v>
      </c>
      <c r="O5137" s="7">
        <v>8</v>
      </c>
      <c r="P5137" s="5">
        <v>19.2</v>
      </c>
      <c r="Q5137" s="5">
        <v>9.6</v>
      </c>
      <c r="R5137" s="22">
        <f>Tabla1[[#This Row],[Fecha de Envío]]-Tabla1[[#This Row],[Fecha de Orden]]</f>
        <v>12</v>
      </c>
      <c r="S5137" s="24">
        <f>YEAR(Tabla1[[#This Row],[Fecha de Orden]])</f>
        <v>2023</v>
      </c>
      <c r="T5137" t="str">
        <f>VLOOKUP(Tabla1[[#This Row],[Nombre del Producto]],Tabla2[[Nombre Producto]:[Costo Unitario]],2,FALSE)</f>
        <v>Lot's O' Nuts</v>
      </c>
      <c r="U5137" t="str">
        <f>VLOOKUP(Tabla1[[#This Row],[Fábrica]],Tabla3[],4,FALSE)</f>
        <v>Arizona</v>
      </c>
    </row>
    <row r="5138" spans="1:21" x14ac:dyDescent="0.25">
      <c r="A5138" t="s">
        <v>8839</v>
      </c>
      <c r="B5138" s="3">
        <v>45234</v>
      </c>
      <c r="C5138" s="3">
        <v>45246</v>
      </c>
      <c r="D5138" t="s">
        <v>71</v>
      </c>
      <c r="E5138">
        <v>163328</v>
      </c>
      <c r="F5138" t="s">
        <v>19</v>
      </c>
      <c r="G5138" t="s">
        <v>8836</v>
      </c>
      <c r="H5138" t="s">
        <v>62</v>
      </c>
      <c r="I5138">
        <v>97405</v>
      </c>
      <c r="J5138" t="s">
        <v>22</v>
      </c>
      <c r="K5138" t="s">
        <v>23</v>
      </c>
      <c r="L5138" t="s">
        <v>24</v>
      </c>
      <c r="M5138" t="s">
        <v>25</v>
      </c>
      <c r="N5138" s="5">
        <v>11.25</v>
      </c>
      <c r="O5138" s="7">
        <v>3</v>
      </c>
      <c r="P5138" s="5">
        <v>7.35</v>
      </c>
      <c r="Q5138" s="5">
        <v>3.9</v>
      </c>
      <c r="R5138" s="22">
        <f>Tabla1[[#This Row],[Fecha de Envío]]-Tabla1[[#This Row],[Fecha de Orden]]</f>
        <v>12</v>
      </c>
      <c r="S5138" s="24">
        <f>YEAR(Tabla1[[#This Row],[Fecha de Orden]])</f>
        <v>2023</v>
      </c>
      <c r="T5138" t="str">
        <f>VLOOKUP(Tabla1[[#This Row],[Nombre del Producto]],Tabla2[[Nombre Producto]:[Costo Unitario]],2,FALSE)</f>
        <v>Wicked Choccy's</v>
      </c>
      <c r="U5138" t="str">
        <f>VLOOKUP(Tabla1[[#This Row],[Fábrica]],Tabla3[],4,FALSE)</f>
        <v>Georgia</v>
      </c>
    </row>
    <row r="5139" spans="1:21" x14ac:dyDescent="0.25">
      <c r="A5139" t="s">
        <v>8840</v>
      </c>
      <c r="B5139" s="3">
        <v>45234</v>
      </c>
      <c r="C5139" s="3">
        <v>45246</v>
      </c>
      <c r="D5139" t="s">
        <v>71</v>
      </c>
      <c r="E5139">
        <v>163328</v>
      </c>
      <c r="F5139" t="s">
        <v>19</v>
      </c>
      <c r="G5139" t="s">
        <v>8836</v>
      </c>
      <c r="H5139" t="s">
        <v>62</v>
      </c>
      <c r="I5139">
        <v>97405</v>
      </c>
      <c r="J5139" t="s">
        <v>148</v>
      </c>
      <c r="K5139" t="s">
        <v>23</v>
      </c>
      <c r="L5139" t="s">
        <v>348</v>
      </c>
      <c r="M5139" t="s">
        <v>349</v>
      </c>
      <c r="N5139" s="5">
        <v>140</v>
      </c>
      <c r="O5139" s="7">
        <v>7</v>
      </c>
      <c r="P5139" s="5">
        <v>70</v>
      </c>
      <c r="Q5139" s="5">
        <v>70</v>
      </c>
      <c r="R5139" s="22">
        <f>Tabla1[[#This Row],[Fecha de Envío]]-Tabla1[[#This Row],[Fecha de Orden]]</f>
        <v>12</v>
      </c>
      <c r="S5139" s="24">
        <f>YEAR(Tabla1[[#This Row],[Fecha de Orden]])</f>
        <v>2023</v>
      </c>
      <c r="T5139" t="str">
        <f>VLOOKUP(Tabla1[[#This Row],[Nombre del Producto]],Tabla2[[Nombre Producto]:[Costo Unitario]],2,FALSE)</f>
        <v>Secret Factory</v>
      </c>
      <c r="U5139" t="str">
        <f>VLOOKUP(Tabla1[[#This Row],[Fábrica]],Tabla3[],4,FALSE)</f>
        <v>Illinois</v>
      </c>
    </row>
    <row r="5140" spans="1:21" x14ac:dyDescent="0.25">
      <c r="A5140" t="s">
        <v>8966</v>
      </c>
      <c r="B5140" s="3">
        <v>45234</v>
      </c>
      <c r="C5140" s="3">
        <v>45244</v>
      </c>
      <c r="D5140" t="s">
        <v>82</v>
      </c>
      <c r="E5140">
        <v>146766</v>
      </c>
      <c r="F5140" t="s">
        <v>19</v>
      </c>
      <c r="G5140" t="s">
        <v>4159</v>
      </c>
      <c r="H5140" t="s">
        <v>21</v>
      </c>
      <c r="I5140">
        <v>91911</v>
      </c>
      <c r="J5140" t="s">
        <v>22</v>
      </c>
      <c r="K5140" t="s">
        <v>23</v>
      </c>
      <c r="L5140" t="s">
        <v>36</v>
      </c>
      <c r="M5140" t="s">
        <v>37</v>
      </c>
      <c r="N5140" s="5">
        <v>13</v>
      </c>
      <c r="O5140" s="7">
        <v>4</v>
      </c>
      <c r="P5140" s="5">
        <v>8.44</v>
      </c>
      <c r="Q5140" s="5">
        <v>4.5599999999999996</v>
      </c>
      <c r="R5140" s="22">
        <f>Tabla1[[#This Row],[Fecha de Envío]]-Tabla1[[#This Row],[Fecha de Orden]]</f>
        <v>10</v>
      </c>
      <c r="S5140" s="24">
        <f>YEAR(Tabla1[[#This Row],[Fecha de Orden]])</f>
        <v>2023</v>
      </c>
      <c r="T5140" t="str">
        <f>VLOOKUP(Tabla1[[#This Row],[Nombre del Producto]],Tabla2[[Nombre Producto]:[Costo Unitario]],2,FALSE)</f>
        <v>Wicked Choccy's</v>
      </c>
      <c r="U5140" t="str">
        <f>VLOOKUP(Tabla1[[#This Row],[Fábrica]],Tabla3[],4,FALSE)</f>
        <v>Georgia</v>
      </c>
    </row>
    <row r="5141" spans="1:21" x14ac:dyDescent="0.25">
      <c r="A5141" t="s">
        <v>815</v>
      </c>
      <c r="B5141" s="3">
        <v>45235</v>
      </c>
      <c r="C5141" s="3">
        <v>45250</v>
      </c>
      <c r="D5141" t="s">
        <v>18</v>
      </c>
      <c r="E5141">
        <v>106677</v>
      </c>
      <c r="F5141" t="s">
        <v>19</v>
      </c>
      <c r="G5141" t="s">
        <v>144</v>
      </c>
      <c r="H5141" t="s">
        <v>101</v>
      </c>
      <c r="I5141">
        <v>19134</v>
      </c>
      <c r="J5141" t="s">
        <v>22</v>
      </c>
      <c r="K5141" t="s">
        <v>32</v>
      </c>
      <c r="L5141" t="s">
        <v>45</v>
      </c>
      <c r="M5141" t="s">
        <v>46</v>
      </c>
      <c r="N5141" s="5">
        <v>6.98</v>
      </c>
      <c r="O5141" s="7">
        <v>2</v>
      </c>
      <c r="P5141" s="5">
        <v>4.9800000000000004</v>
      </c>
      <c r="Q5141" s="5">
        <v>2</v>
      </c>
      <c r="R5141" s="22">
        <f>Tabla1[[#This Row],[Fecha de Envío]]-Tabla1[[#This Row],[Fecha de Orden]]</f>
        <v>15</v>
      </c>
      <c r="S5141" s="24">
        <f>YEAR(Tabla1[[#This Row],[Fecha de Orden]])</f>
        <v>2023</v>
      </c>
      <c r="T5141" t="str">
        <f>VLOOKUP(Tabla1[[#This Row],[Nombre del Producto]],Tabla2[[Nombre Producto]:[Costo Unitario]],2,FALSE)</f>
        <v>Lot's O' Nuts</v>
      </c>
      <c r="U5141" t="str">
        <f>VLOOKUP(Tabla1[[#This Row],[Fábrica]],Tabla3[],4,FALSE)</f>
        <v>Arizona</v>
      </c>
    </row>
    <row r="5142" spans="1:21" x14ac:dyDescent="0.25">
      <c r="A5142" t="s">
        <v>2240</v>
      </c>
      <c r="B5142" s="3">
        <v>45235</v>
      </c>
      <c r="C5142" s="3">
        <v>45250</v>
      </c>
      <c r="D5142" t="s">
        <v>18</v>
      </c>
      <c r="E5142">
        <v>140207</v>
      </c>
      <c r="F5142" t="s">
        <v>19</v>
      </c>
      <c r="G5142" t="s">
        <v>2241</v>
      </c>
      <c r="H5142" t="s">
        <v>21</v>
      </c>
      <c r="I5142">
        <v>95123</v>
      </c>
      <c r="J5142" t="s">
        <v>22</v>
      </c>
      <c r="K5142" t="s">
        <v>23</v>
      </c>
      <c r="L5142" t="s">
        <v>45</v>
      </c>
      <c r="M5142" t="s">
        <v>46</v>
      </c>
      <c r="N5142" s="5">
        <v>17.45</v>
      </c>
      <c r="O5142" s="7">
        <v>5</v>
      </c>
      <c r="P5142" s="5">
        <v>12.45</v>
      </c>
      <c r="Q5142" s="5">
        <v>5</v>
      </c>
      <c r="R5142" s="22">
        <f>Tabla1[[#This Row],[Fecha de Envío]]-Tabla1[[#This Row],[Fecha de Orden]]</f>
        <v>15</v>
      </c>
      <c r="S5142" s="24">
        <f>YEAR(Tabla1[[#This Row],[Fecha de Orden]])</f>
        <v>2023</v>
      </c>
      <c r="T5142" t="str">
        <f>VLOOKUP(Tabla1[[#This Row],[Nombre del Producto]],Tabla2[[Nombre Producto]:[Costo Unitario]],2,FALSE)</f>
        <v>Lot's O' Nuts</v>
      </c>
      <c r="U5142" t="str">
        <f>VLOOKUP(Tabla1[[#This Row],[Fábrica]],Tabla3[],4,FALSE)</f>
        <v>Arizona</v>
      </c>
    </row>
    <row r="5143" spans="1:21" x14ac:dyDescent="0.25">
      <c r="A5143" t="s">
        <v>3150</v>
      </c>
      <c r="B5143" s="3">
        <v>45235</v>
      </c>
      <c r="C5143" s="3">
        <v>45245</v>
      </c>
      <c r="D5143" t="s">
        <v>82</v>
      </c>
      <c r="E5143">
        <v>143441</v>
      </c>
      <c r="F5143" t="s">
        <v>19</v>
      </c>
      <c r="G5143" t="s">
        <v>3151</v>
      </c>
      <c r="H5143" t="s">
        <v>42</v>
      </c>
      <c r="I5143">
        <v>78041</v>
      </c>
      <c r="J5143" t="s">
        <v>22</v>
      </c>
      <c r="K5143" t="s">
        <v>43</v>
      </c>
      <c r="L5143" t="s">
        <v>27</v>
      </c>
      <c r="M5143" t="s">
        <v>28</v>
      </c>
      <c r="N5143" s="5">
        <v>3.6</v>
      </c>
      <c r="O5143" s="7">
        <v>1</v>
      </c>
      <c r="P5143" s="5">
        <v>2.5</v>
      </c>
      <c r="Q5143" s="5">
        <v>1.1000000000000001</v>
      </c>
      <c r="R5143" s="22">
        <f>Tabla1[[#This Row],[Fecha de Envío]]-Tabla1[[#This Row],[Fecha de Orden]]</f>
        <v>10</v>
      </c>
      <c r="S5143" s="24">
        <f>YEAR(Tabla1[[#This Row],[Fecha de Orden]])</f>
        <v>2023</v>
      </c>
      <c r="T5143" t="str">
        <f>VLOOKUP(Tabla1[[#This Row],[Nombre del Producto]],Tabla2[[Nombre Producto]:[Costo Unitario]],2,FALSE)</f>
        <v>Lot's O' Nuts</v>
      </c>
      <c r="U5143" t="str">
        <f>VLOOKUP(Tabla1[[#This Row],[Fábrica]],Tabla3[],4,FALSE)</f>
        <v>Arizona</v>
      </c>
    </row>
    <row r="5144" spans="1:21" x14ac:dyDescent="0.25">
      <c r="A5144" t="s">
        <v>3364</v>
      </c>
      <c r="B5144" s="3">
        <v>45235</v>
      </c>
      <c r="C5144" s="3">
        <v>45249</v>
      </c>
      <c r="D5144" t="s">
        <v>18</v>
      </c>
      <c r="E5144">
        <v>131611</v>
      </c>
      <c r="F5144" t="s">
        <v>19</v>
      </c>
      <c r="G5144" t="s">
        <v>159</v>
      </c>
      <c r="H5144" t="s">
        <v>42</v>
      </c>
      <c r="I5144">
        <v>77036</v>
      </c>
      <c r="J5144" t="s">
        <v>22</v>
      </c>
      <c r="K5144" t="s">
        <v>43</v>
      </c>
      <c r="L5144" t="s">
        <v>24</v>
      </c>
      <c r="M5144" t="s">
        <v>25</v>
      </c>
      <c r="N5144" s="5">
        <v>26.25</v>
      </c>
      <c r="O5144" s="7">
        <v>7</v>
      </c>
      <c r="P5144" s="5">
        <v>17.149999999999999</v>
      </c>
      <c r="Q5144" s="5">
        <v>9.1</v>
      </c>
      <c r="R5144" s="22">
        <f>Tabla1[[#This Row],[Fecha de Envío]]-Tabla1[[#This Row],[Fecha de Orden]]</f>
        <v>14</v>
      </c>
      <c r="S5144" s="24">
        <f>YEAR(Tabla1[[#This Row],[Fecha de Orden]])</f>
        <v>2023</v>
      </c>
      <c r="T5144" t="str">
        <f>VLOOKUP(Tabla1[[#This Row],[Nombre del Producto]],Tabla2[[Nombre Producto]:[Costo Unitario]],2,FALSE)</f>
        <v>Wicked Choccy's</v>
      </c>
      <c r="U5144" t="str">
        <f>VLOOKUP(Tabla1[[#This Row],[Fábrica]],Tabla3[],4,FALSE)</f>
        <v>Georgia</v>
      </c>
    </row>
    <row r="5145" spans="1:21" x14ac:dyDescent="0.25">
      <c r="A5145" t="s">
        <v>3365</v>
      </c>
      <c r="B5145" s="3">
        <v>45235</v>
      </c>
      <c r="C5145" s="3">
        <v>45249</v>
      </c>
      <c r="D5145" t="s">
        <v>18</v>
      </c>
      <c r="E5145">
        <v>131611</v>
      </c>
      <c r="F5145" t="s">
        <v>19</v>
      </c>
      <c r="G5145" t="s">
        <v>159</v>
      </c>
      <c r="H5145" t="s">
        <v>42</v>
      </c>
      <c r="I5145">
        <v>77036</v>
      </c>
      <c r="J5145" t="s">
        <v>22</v>
      </c>
      <c r="K5145" t="s">
        <v>43</v>
      </c>
      <c r="L5145" t="s">
        <v>27</v>
      </c>
      <c r="M5145" t="s">
        <v>28</v>
      </c>
      <c r="N5145" s="5">
        <v>28.8</v>
      </c>
      <c r="O5145" s="7">
        <v>8</v>
      </c>
      <c r="P5145" s="5">
        <v>20</v>
      </c>
      <c r="Q5145" s="5">
        <v>8.8000000000000007</v>
      </c>
      <c r="R5145" s="22">
        <f>Tabla1[[#This Row],[Fecha de Envío]]-Tabla1[[#This Row],[Fecha de Orden]]</f>
        <v>14</v>
      </c>
      <c r="S5145" s="24">
        <f>YEAR(Tabla1[[#This Row],[Fecha de Orden]])</f>
        <v>2023</v>
      </c>
      <c r="T5145" t="str">
        <f>VLOOKUP(Tabla1[[#This Row],[Nombre del Producto]],Tabla2[[Nombre Producto]:[Costo Unitario]],2,FALSE)</f>
        <v>Lot's O' Nuts</v>
      </c>
      <c r="U5145" t="str">
        <f>VLOOKUP(Tabla1[[#This Row],[Fábrica]],Tabla3[],4,FALSE)</f>
        <v>Arizona</v>
      </c>
    </row>
    <row r="5146" spans="1:21" x14ac:dyDescent="0.25">
      <c r="A5146" t="s">
        <v>3366</v>
      </c>
      <c r="B5146" s="3">
        <v>45235</v>
      </c>
      <c r="C5146" s="3">
        <v>45249</v>
      </c>
      <c r="D5146" t="s">
        <v>18</v>
      </c>
      <c r="E5146">
        <v>131611</v>
      </c>
      <c r="F5146" t="s">
        <v>19</v>
      </c>
      <c r="G5146" t="s">
        <v>159</v>
      </c>
      <c r="H5146" t="s">
        <v>42</v>
      </c>
      <c r="I5146">
        <v>77036</v>
      </c>
      <c r="J5146" t="s">
        <v>22</v>
      </c>
      <c r="K5146" t="s">
        <v>43</v>
      </c>
      <c r="L5146" t="s">
        <v>33</v>
      </c>
      <c r="M5146" t="s">
        <v>34</v>
      </c>
      <c r="N5146" s="5">
        <v>10.8</v>
      </c>
      <c r="O5146" s="7">
        <v>3</v>
      </c>
      <c r="P5146" s="5">
        <v>7.2</v>
      </c>
      <c r="Q5146" s="5">
        <v>3.6</v>
      </c>
      <c r="R5146" s="22">
        <f>Tabla1[[#This Row],[Fecha de Envío]]-Tabla1[[#This Row],[Fecha de Orden]]</f>
        <v>14</v>
      </c>
      <c r="S5146" s="24">
        <f>YEAR(Tabla1[[#This Row],[Fecha de Orden]])</f>
        <v>2023</v>
      </c>
      <c r="T5146" t="str">
        <f>VLOOKUP(Tabla1[[#This Row],[Nombre del Producto]],Tabla2[[Nombre Producto]:[Costo Unitario]],2,FALSE)</f>
        <v>Lot's O' Nuts</v>
      </c>
      <c r="U5146" t="str">
        <f>VLOOKUP(Tabla1[[#This Row],[Fábrica]],Tabla3[],4,FALSE)</f>
        <v>Arizona</v>
      </c>
    </row>
    <row r="5147" spans="1:21" x14ac:dyDescent="0.25">
      <c r="A5147" t="s">
        <v>3367</v>
      </c>
      <c r="B5147" s="3">
        <v>45235</v>
      </c>
      <c r="C5147" s="3">
        <v>45249</v>
      </c>
      <c r="D5147" t="s">
        <v>18</v>
      </c>
      <c r="E5147">
        <v>131611</v>
      </c>
      <c r="F5147" t="s">
        <v>19</v>
      </c>
      <c r="G5147" t="s">
        <v>159</v>
      </c>
      <c r="H5147" t="s">
        <v>42</v>
      </c>
      <c r="I5147">
        <v>77036</v>
      </c>
      <c r="J5147" t="s">
        <v>22</v>
      </c>
      <c r="K5147" t="s">
        <v>43</v>
      </c>
      <c r="L5147" t="s">
        <v>36</v>
      </c>
      <c r="M5147" t="s">
        <v>37</v>
      </c>
      <c r="N5147" s="5">
        <v>16.25</v>
      </c>
      <c r="O5147" s="7">
        <v>5</v>
      </c>
      <c r="P5147" s="5">
        <v>10.55</v>
      </c>
      <c r="Q5147" s="5">
        <v>5.7</v>
      </c>
      <c r="R5147" s="22">
        <f>Tabla1[[#This Row],[Fecha de Envío]]-Tabla1[[#This Row],[Fecha de Orden]]</f>
        <v>14</v>
      </c>
      <c r="S5147" s="24">
        <f>YEAR(Tabla1[[#This Row],[Fecha de Orden]])</f>
        <v>2023</v>
      </c>
      <c r="T5147" t="str">
        <f>VLOOKUP(Tabla1[[#This Row],[Nombre del Producto]],Tabla2[[Nombre Producto]:[Costo Unitario]],2,FALSE)</f>
        <v>Wicked Choccy's</v>
      </c>
      <c r="U5147" t="str">
        <f>VLOOKUP(Tabla1[[#This Row],[Fábrica]],Tabla3[],4,FALSE)</f>
        <v>Georgia</v>
      </c>
    </row>
    <row r="5148" spans="1:21" x14ac:dyDescent="0.25">
      <c r="A5148" t="s">
        <v>4494</v>
      </c>
      <c r="B5148" s="3">
        <v>45235</v>
      </c>
      <c r="C5148" s="3">
        <v>45248</v>
      </c>
      <c r="D5148" t="s">
        <v>39</v>
      </c>
      <c r="E5148">
        <v>148908</v>
      </c>
      <c r="F5148" t="s">
        <v>19</v>
      </c>
      <c r="G5148" t="s">
        <v>20</v>
      </c>
      <c r="H5148" t="s">
        <v>21</v>
      </c>
      <c r="I5148">
        <v>94109</v>
      </c>
      <c r="J5148" t="s">
        <v>22</v>
      </c>
      <c r="K5148" t="s">
        <v>23</v>
      </c>
      <c r="L5148" t="s">
        <v>36</v>
      </c>
      <c r="M5148" t="s">
        <v>37</v>
      </c>
      <c r="N5148" s="5">
        <v>6.5</v>
      </c>
      <c r="O5148" s="7">
        <v>2</v>
      </c>
      <c r="P5148" s="5">
        <v>4.22</v>
      </c>
      <c r="Q5148" s="5">
        <v>2.2799999999999998</v>
      </c>
      <c r="R5148" s="22">
        <f>Tabla1[[#This Row],[Fecha de Envío]]-Tabla1[[#This Row],[Fecha de Orden]]</f>
        <v>13</v>
      </c>
      <c r="S5148" s="24">
        <f>YEAR(Tabla1[[#This Row],[Fecha de Orden]])</f>
        <v>2023</v>
      </c>
      <c r="T5148" t="str">
        <f>VLOOKUP(Tabla1[[#This Row],[Nombre del Producto]],Tabla2[[Nombre Producto]:[Costo Unitario]],2,FALSE)</f>
        <v>Wicked Choccy's</v>
      </c>
      <c r="U5148" t="str">
        <f>VLOOKUP(Tabla1[[#This Row],[Fábrica]],Tabla3[],4,FALSE)</f>
        <v>Georgia</v>
      </c>
    </row>
    <row r="5149" spans="1:21" x14ac:dyDescent="0.25">
      <c r="A5149" t="s">
        <v>5577</v>
      </c>
      <c r="B5149" s="3">
        <v>45235</v>
      </c>
      <c r="C5149" s="3">
        <v>45247</v>
      </c>
      <c r="D5149" t="s">
        <v>71</v>
      </c>
      <c r="E5149">
        <v>144092</v>
      </c>
      <c r="F5149" t="s">
        <v>19</v>
      </c>
      <c r="G5149" t="s">
        <v>2241</v>
      </c>
      <c r="H5149" t="s">
        <v>21</v>
      </c>
      <c r="I5149">
        <v>95123</v>
      </c>
      <c r="J5149" t="s">
        <v>22</v>
      </c>
      <c r="K5149" t="s">
        <v>23</v>
      </c>
      <c r="L5149" t="s">
        <v>45</v>
      </c>
      <c r="M5149" t="s">
        <v>46</v>
      </c>
      <c r="N5149" s="5">
        <v>6.98</v>
      </c>
      <c r="O5149" s="7">
        <v>2</v>
      </c>
      <c r="P5149" s="5">
        <v>4.9800000000000004</v>
      </c>
      <c r="Q5149" s="5">
        <v>2</v>
      </c>
      <c r="R5149" s="22">
        <f>Tabla1[[#This Row],[Fecha de Envío]]-Tabla1[[#This Row],[Fecha de Orden]]</f>
        <v>12</v>
      </c>
      <c r="S5149" s="24">
        <f>YEAR(Tabla1[[#This Row],[Fecha de Orden]])</f>
        <v>2023</v>
      </c>
      <c r="T5149" t="str">
        <f>VLOOKUP(Tabla1[[#This Row],[Nombre del Producto]],Tabla2[[Nombre Producto]:[Costo Unitario]],2,FALSE)</f>
        <v>Lot's O' Nuts</v>
      </c>
      <c r="U5149" t="str">
        <f>VLOOKUP(Tabla1[[#This Row],[Fábrica]],Tabla3[],4,FALSE)</f>
        <v>Arizona</v>
      </c>
    </row>
    <row r="5150" spans="1:21" x14ac:dyDescent="0.25">
      <c r="A5150" t="s">
        <v>5578</v>
      </c>
      <c r="B5150" s="3">
        <v>45235</v>
      </c>
      <c r="C5150" s="3">
        <v>45247</v>
      </c>
      <c r="D5150" t="s">
        <v>71</v>
      </c>
      <c r="E5150">
        <v>144092</v>
      </c>
      <c r="F5150" t="s">
        <v>19</v>
      </c>
      <c r="G5150" t="s">
        <v>2241</v>
      </c>
      <c r="H5150" t="s">
        <v>21</v>
      </c>
      <c r="I5150">
        <v>95123</v>
      </c>
      <c r="J5150" t="s">
        <v>22</v>
      </c>
      <c r="K5150" t="s">
        <v>23</v>
      </c>
      <c r="L5150" t="s">
        <v>24</v>
      </c>
      <c r="M5150" t="s">
        <v>25</v>
      </c>
      <c r="N5150" s="5">
        <v>11.25</v>
      </c>
      <c r="O5150" s="7">
        <v>3</v>
      </c>
      <c r="P5150" s="5">
        <v>7.35</v>
      </c>
      <c r="Q5150" s="5">
        <v>3.9</v>
      </c>
      <c r="R5150" s="22">
        <f>Tabla1[[#This Row],[Fecha de Envío]]-Tabla1[[#This Row],[Fecha de Orden]]</f>
        <v>12</v>
      </c>
      <c r="S5150" s="24">
        <f>YEAR(Tabla1[[#This Row],[Fecha de Orden]])</f>
        <v>2023</v>
      </c>
      <c r="T5150" t="str">
        <f>VLOOKUP(Tabla1[[#This Row],[Nombre del Producto]],Tabla2[[Nombre Producto]:[Costo Unitario]],2,FALSE)</f>
        <v>Wicked Choccy's</v>
      </c>
      <c r="U5150" t="str">
        <f>VLOOKUP(Tabla1[[#This Row],[Fábrica]],Tabla3[],4,FALSE)</f>
        <v>Georgia</v>
      </c>
    </row>
    <row r="5151" spans="1:21" x14ac:dyDescent="0.25">
      <c r="A5151" t="s">
        <v>5579</v>
      </c>
      <c r="B5151" s="3">
        <v>45235</v>
      </c>
      <c r="C5151" s="3">
        <v>45247</v>
      </c>
      <c r="D5151" t="s">
        <v>71</v>
      </c>
      <c r="E5151">
        <v>144092</v>
      </c>
      <c r="F5151" t="s">
        <v>19</v>
      </c>
      <c r="G5151" t="s">
        <v>2241</v>
      </c>
      <c r="H5151" t="s">
        <v>21</v>
      </c>
      <c r="I5151">
        <v>95123</v>
      </c>
      <c r="J5151" t="s">
        <v>22</v>
      </c>
      <c r="K5151" t="s">
        <v>23</v>
      </c>
      <c r="L5151" t="s">
        <v>27</v>
      </c>
      <c r="M5151" t="s">
        <v>28</v>
      </c>
      <c r="N5151" s="5">
        <v>14.4</v>
      </c>
      <c r="O5151" s="7">
        <v>4</v>
      </c>
      <c r="P5151" s="5">
        <v>10</v>
      </c>
      <c r="Q5151" s="5">
        <v>4.4000000000000004</v>
      </c>
      <c r="R5151" s="22">
        <f>Tabla1[[#This Row],[Fecha de Envío]]-Tabla1[[#This Row],[Fecha de Orden]]</f>
        <v>12</v>
      </c>
      <c r="S5151" s="24">
        <f>YEAR(Tabla1[[#This Row],[Fecha de Orden]])</f>
        <v>2023</v>
      </c>
      <c r="T5151" t="str">
        <f>VLOOKUP(Tabla1[[#This Row],[Nombre del Producto]],Tabla2[[Nombre Producto]:[Costo Unitario]],2,FALSE)</f>
        <v>Lot's O' Nuts</v>
      </c>
      <c r="U5151" t="str">
        <f>VLOOKUP(Tabla1[[#This Row],[Fábrica]],Tabla3[],4,FALSE)</f>
        <v>Arizona</v>
      </c>
    </row>
    <row r="5152" spans="1:21" x14ac:dyDescent="0.25">
      <c r="A5152" t="s">
        <v>5751</v>
      </c>
      <c r="B5152" s="3">
        <v>45235</v>
      </c>
      <c r="C5152" s="3">
        <v>45247</v>
      </c>
      <c r="D5152" t="s">
        <v>39</v>
      </c>
      <c r="E5152">
        <v>157280</v>
      </c>
      <c r="F5152" t="s">
        <v>19</v>
      </c>
      <c r="G5152" t="s">
        <v>532</v>
      </c>
      <c r="H5152" t="s">
        <v>133</v>
      </c>
      <c r="I5152">
        <v>23464</v>
      </c>
      <c r="J5152" t="s">
        <v>22</v>
      </c>
      <c r="K5152" t="s">
        <v>66</v>
      </c>
      <c r="L5152" t="s">
        <v>33</v>
      </c>
      <c r="M5152" t="s">
        <v>34</v>
      </c>
      <c r="N5152" s="5">
        <v>18</v>
      </c>
      <c r="O5152" s="7">
        <v>5</v>
      </c>
      <c r="P5152" s="5">
        <v>12</v>
      </c>
      <c r="Q5152" s="5">
        <v>6</v>
      </c>
      <c r="R5152" s="22">
        <f>Tabla1[[#This Row],[Fecha de Envío]]-Tabla1[[#This Row],[Fecha de Orden]]</f>
        <v>12</v>
      </c>
      <c r="S5152" s="24">
        <f>YEAR(Tabla1[[#This Row],[Fecha de Orden]])</f>
        <v>2023</v>
      </c>
      <c r="T5152" t="str">
        <f>VLOOKUP(Tabla1[[#This Row],[Nombre del Producto]],Tabla2[[Nombre Producto]:[Costo Unitario]],2,FALSE)</f>
        <v>Lot's O' Nuts</v>
      </c>
      <c r="U5152" t="str">
        <f>VLOOKUP(Tabla1[[#This Row],[Fábrica]],Tabla3[],4,FALSE)</f>
        <v>Arizona</v>
      </c>
    </row>
    <row r="5153" spans="1:21" x14ac:dyDescent="0.25">
      <c r="A5153" t="s">
        <v>5752</v>
      </c>
      <c r="B5153" s="3">
        <v>45235</v>
      </c>
      <c r="C5153" s="3">
        <v>45247</v>
      </c>
      <c r="D5153" t="s">
        <v>39</v>
      </c>
      <c r="E5153">
        <v>157280</v>
      </c>
      <c r="F5153" t="s">
        <v>19</v>
      </c>
      <c r="G5153" t="s">
        <v>532</v>
      </c>
      <c r="H5153" t="s">
        <v>133</v>
      </c>
      <c r="I5153">
        <v>23464</v>
      </c>
      <c r="J5153" t="s">
        <v>22</v>
      </c>
      <c r="K5153" t="s">
        <v>66</v>
      </c>
      <c r="L5153" t="s">
        <v>36</v>
      </c>
      <c r="M5153" t="s">
        <v>37</v>
      </c>
      <c r="N5153" s="5">
        <v>6.5</v>
      </c>
      <c r="O5153" s="7">
        <v>2</v>
      </c>
      <c r="P5153" s="5">
        <v>4.22</v>
      </c>
      <c r="Q5153" s="5">
        <v>2.2799999999999998</v>
      </c>
      <c r="R5153" s="22">
        <f>Tabla1[[#This Row],[Fecha de Envío]]-Tabla1[[#This Row],[Fecha de Orden]]</f>
        <v>12</v>
      </c>
      <c r="S5153" s="24">
        <f>YEAR(Tabla1[[#This Row],[Fecha de Orden]])</f>
        <v>2023</v>
      </c>
      <c r="T5153" t="str">
        <f>VLOOKUP(Tabla1[[#This Row],[Nombre del Producto]],Tabla2[[Nombre Producto]:[Costo Unitario]],2,FALSE)</f>
        <v>Wicked Choccy's</v>
      </c>
      <c r="U5153" t="str">
        <f>VLOOKUP(Tabla1[[#This Row],[Fábrica]],Tabla3[],4,FALSE)</f>
        <v>Georgia</v>
      </c>
    </row>
    <row r="5154" spans="1:21" x14ac:dyDescent="0.25">
      <c r="A5154" t="s">
        <v>5753</v>
      </c>
      <c r="B5154" s="3">
        <v>45235</v>
      </c>
      <c r="C5154" s="3">
        <v>45247</v>
      </c>
      <c r="D5154" t="s">
        <v>39</v>
      </c>
      <c r="E5154">
        <v>157280</v>
      </c>
      <c r="F5154" t="s">
        <v>19</v>
      </c>
      <c r="G5154" t="s">
        <v>532</v>
      </c>
      <c r="H5154" t="s">
        <v>133</v>
      </c>
      <c r="I5154">
        <v>23464</v>
      </c>
      <c r="J5154" t="s">
        <v>22</v>
      </c>
      <c r="K5154" t="s">
        <v>66</v>
      </c>
      <c r="L5154" t="s">
        <v>27</v>
      </c>
      <c r="M5154" t="s">
        <v>28</v>
      </c>
      <c r="N5154" s="5">
        <v>10.8</v>
      </c>
      <c r="O5154" s="7">
        <v>3</v>
      </c>
      <c r="P5154" s="5">
        <v>7.5</v>
      </c>
      <c r="Q5154" s="5">
        <v>3.3</v>
      </c>
      <c r="R5154" s="22">
        <f>Tabla1[[#This Row],[Fecha de Envío]]-Tabla1[[#This Row],[Fecha de Orden]]</f>
        <v>12</v>
      </c>
      <c r="S5154" s="24">
        <f>YEAR(Tabla1[[#This Row],[Fecha de Orden]])</f>
        <v>2023</v>
      </c>
      <c r="T5154" t="str">
        <f>VLOOKUP(Tabla1[[#This Row],[Nombre del Producto]],Tabla2[[Nombre Producto]:[Costo Unitario]],2,FALSE)</f>
        <v>Lot's O' Nuts</v>
      </c>
      <c r="U5154" t="str">
        <f>VLOOKUP(Tabla1[[#This Row],[Fábrica]],Tabla3[],4,FALSE)</f>
        <v>Arizona</v>
      </c>
    </row>
    <row r="5155" spans="1:21" x14ac:dyDescent="0.25">
      <c r="A5155" t="s">
        <v>5801</v>
      </c>
      <c r="B5155" s="3">
        <v>45235</v>
      </c>
      <c r="C5155" s="3">
        <v>45250</v>
      </c>
      <c r="D5155" t="s">
        <v>18</v>
      </c>
      <c r="E5155">
        <v>165078</v>
      </c>
      <c r="F5155" t="s">
        <v>19</v>
      </c>
      <c r="G5155" t="s">
        <v>283</v>
      </c>
      <c r="H5155" t="s">
        <v>147</v>
      </c>
      <c r="I5155">
        <v>46226</v>
      </c>
      <c r="J5155" t="s">
        <v>22</v>
      </c>
      <c r="K5155" t="s">
        <v>43</v>
      </c>
      <c r="L5155" t="s">
        <v>45</v>
      </c>
      <c r="M5155" t="s">
        <v>46</v>
      </c>
      <c r="N5155" s="5">
        <v>6.98</v>
      </c>
      <c r="O5155" s="7">
        <v>2</v>
      </c>
      <c r="P5155" s="5">
        <v>4.9800000000000004</v>
      </c>
      <c r="Q5155" s="5">
        <v>2</v>
      </c>
      <c r="R5155" s="22">
        <f>Tabla1[[#This Row],[Fecha de Envío]]-Tabla1[[#This Row],[Fecha de Orden]]</f>
        <v>15</v>
      </c>
      <c r="S5155" s="24">
        <f>YEAR(Tabla1[[#This Row],[Fecha de Orden]])</f>
        <v>2023</v>
      </c>
      <c r="T5155" t="str">
        <f>VLOOKUP(Tabla1[[#This Row],[Nombre del Producto]],Tabla2[[Nombre Producto]:[Costo Unitario]],2,FALSE)</f>
        <v>Lot's O' Nuts</v>
      </c>
      <c r="U5155" t="str">
        <f>VLOOKUP(Tabla1[[#This Row],[Fábrica]],Tabla3[],4,FALSE)</f>
        <v>Arizona</v>
      </c>
    </row>
    <row r="5156" spans="1:21" x14ac:dyDescent="0.25">
      <c r="A5156" t="s">
        <v>5802</v>
      </c>
      <c r="B5156" s="3">
        <v>45235</v>
      </c>
      <c r="C5156" s="3">
        <v>45250</v>
      </c>
      <c r="D5156" t="s">
        <v>18</v>
      </c>
      <c r="E5156">
        <v>165078</v>
      </c>
      <c r="F5156" t="s">
        <v>19</v>
      </c>
      <c r="G5156" t="s">
        <v>283</v>
      </c>
      <c r="H5156" t="s">
        <v>147</v>
      </c>
      <c r="I5156">
        <v>46226</v>
      </c>
      <c r="J5156" t="s">
        <v>22</v>
      </c>
      <c r="K5156" t="s">
        <v>43</v>
      </c>
      <c r="L5156" t="s">
        <v>33</v>
      </c>
      <c r="M5156" t="s">
        <v>34</v>
      </c>
      <c r="N5156" s="5">
        <v>18</v>
      </c>
      <c r="O5156" s="7">
        <v>5</v>
      </c>
      <c r="P5156" s="5">
        <v>12</v>
      </c>
      <c r="Q5156" s="5">
        <v>6</v>
      </c>
      <c r="R5156" s="22">
        <f>Tabla1[[#This Row],[Fecha de Envío]]-Tabla1[[#This Row],[Fecha de Orden]]</f>
        <v>15</v>
      </c>
      <c r="S5156" s="24">
        <f>YEAR(Tabla1[[#This Row],[Fecha de Orden]])</f>
        <v>2023</v>
      </c>
      <c r="T5156" t="str">
        <f>VLOOKUP(Tabla1[[#This Row],[Nombre del Producto]],Tabla2[[Nombre Producto]:[Costo Unitario]],2,FALSE)</f>
        <v>Lot's O' Nuts</v>
      </c>
      <c r="U5156" t="str">
        <f>VLOOKUP(Tabla1[[#This Row],[Fábrica]],Tabla3[],4,FALSE)</f>
        <v>Arizona</v>
      </c>
    </row>
    <row r="5157" spans="1:21" x14ac:dyDescent="0.25">
      <c r="A5157" t="s">
        <v>5803</v>
      </c>
      <c r="B5157" s="3">
        <v>45235</v>
      </c>
      <c r="C5157" s="3">
        <v>45250</v>
      </c>
      <c r="D5157" t="s">
        <v>18</v>
      </c>
      <c r="E5157">
        <v>165078</v>
      </c>
      <c r="F5157" t="s">
        <v>19</v>
      </c>
      <c r="G5157" t="s">
        <v>283</v>
      </c>
      <c r="H5157" t="s">
        <v>147</v>
      </c>
      <c r="I5157">
        <v>46226</v>
      </c>
      <c r="J5157" t="s">
        <v>148</v>
      </c>
      <c r="K5157" t="s">
        <v>43</v>
      </c>
      <c r="L5157" t="s">
        <v>149</v>
      </c>
      <c r="M5157" t="s">
        <v>150</v>
      </c>
      <c r="N5157" s="5">
        <v>6.25</v>
      </c>
      <c r="O5157" s="7">
        <v>5</v>
      </c>
      <c r="P5157" s="5">
        <v>3.25</v>
      </c>
      <c r="Q5157" s="5">
        <v>3</v>
      </c>
      <c r="R5157" s="22">
        <f>Tabla1[[#This Row],[Fecha de Envío]]-Tabla1[[#This Row],[Fecha de Orden]]</f>
        <v>15</v>
      </c>
      <c r="S5157" s="24">
        <f>YEAR(Tabla1[[#This Row],[Fecha de Orden]])</f>
        <v>2023</v>
      </c>
      <c r="T5157" t="str">
        <f>VLOOKUP(Tabla1[[#This Row],[Nombre del Producto]],Tabla2[[Nombre Producto]:[Costo Unitario]],2,FALSE)</f>
        <v>Secret Factory</v>
      </c>
      <c r="U5157" t="str">
        <f>VLOOKUP(Tabla1[[#This Row],[Fábrica]],Tabla3[],4,FALSE)</f>
        <v>Illinois</v>
      </c>
    </row>
    <row r="5158" spans="1:21" x14ac:dyDescent="0.25">
      <c r="A5158" t="s">
        <v>6782</v>
      </c>
      <c r="B5158" s="3">
        <v>45235</v>
      </c>
      <c r="C5158" s="3">
        <v>45249</v>
      </c>
      <c r="D5158" t="s">
        <v>18</v>
      </c>
      <c r="E5158">
        <v>125094</v>
      </c>
      <c r="F5158" t="s">
        <v>19</v>
      </c>
      <c r="G5158" t="s">
        <v>124</v>
      </c>
      <c r="H5158" t="s">
        <v>125</v>
      </c>
      <c r="I5158">
        <v>98105</v>
      </c>
      <c r="J5158" t="s">
        <v>22</v>
      </c>
      <c r="K5158" t="s">
        <v>23</v>
      </c>
      <c r="L5158" t="s">
        <v>27</v>
      </c>
      <c r="M5158" t="s">
        <v>28</v>
      </c>
      <c r="N5158" s="5">
        <v>14.4</v>
      </c>
      <c r="O5158" s="7">
        <v>4</v>
      </c>
      <c r="P5158" s="5">
        <v>10</v>
      </c>
      <c r="Q5158" s="5">
        <v>4.4000000000000004</v>
      </c>
      <c r="R5158" s="22">
        <f>Tabla1[[#This Row],[Fecha de Envío]]-Tabla1[[#This Row],[Fecha de Orden]]</f>
        <v>14</v>
      </c>
      <c r="S5158" s="24">
        <f>YEAR(Tabla1[[#This Row],[Fecha de Orden]])</f>
        <v>2023</v>
      </c>
      <c r="T5158" t="str">
        <f>VLOOKUP(Tabla1[[#This Row],[Nombre del Producto]],Tabla2[[Nombre Producto]:[Costo Unitario]],2,FALSE)</f>
        <v>Lot's O' Nuts</v>
      </c>
      <c r="U5158" t="str">
        <f>VLOOKUP(Tabla1[[#This Row],[Fábrica]],Tabla3[],4,FALSE)</f>
        <v>Arizona</v>
      </c>
    </row>
    <row r="5159" spans="1:21" x14ac:dyDescent="0.25">
      <c r="A5159" t="s">
        <v>4106</v>
      </c>
      <c r="B5159" s="3">
        <v>45236</v>
      </c>
      <c r="C5159" s="3">
        <v>45250</v>
      </c>
      <c r="D5159" t="s">
        <v>71</v>
      </c>
      <c r="E5159">
        <v>109925</v>
      </c>
      <c r="F5159" t="s">
        <v>19</v>
      </c>
      <c r="G5159" t="s">
        <v>120</v>
      </c>
      <c r="H5159" t="s">
        <v>21</v>
      </c>
      <c r="I5159">
        <v>92105</v>
      </c>
      <c r="J5159" t="s">
        <v>22</v>
      </c>
      <c r="K5159" t="s">
        <v>23</v>
      </c>
      <c r="L5159" t="s">
        <v>36</v>
      </c>
      <c r="M5159" t="s">
        <v>37</v>
      </c>
      <c r="N5159" s="5">
        <v>9.75</v>
      </c>
      <c r="O5159" s="7">
        <v>3</v>
      </c>
      <c r="P5159" s="5">
        <v>6.33</v>
      </c>
      <c r="Q5159" s="5">
        <v>3.42</v>
      </c>
      <c r="R5159" s="22">
        <f>Tabla1[[#This Row],[Fecha de Envío]]-Tabla1[[#This Row],[Fecha de Orden]]</f>
        <v>14</v>
      </c>
      <c r="S5159" s="24">
        <f>YEAR(Tabla1[[#This Row],[Fecha de Orden]])</f>
        <v>2023</v>
      </c>
      <c r="T5159" t="str">
        <f>VLOOKUP(Tabla1[[#This Row],[Nombre del Producto]],Tabla2[[Nombre Producto]:[Costo Unitario]],2,FALSE)</f>
        <v>Wicked Choccy's</v>
      </c>
      <c r="U5159" t="str">
        <f>VLOOKUP(Tabla1[[#This Row],[Fábrica]],Tabla3[],4,FALSE)</f>
        <v>Georgia</v>
      </c>
    </row>
    <row r="5160" spans="1:21" x14ac:dyDescent="0.25">
      <c r="A5160" t="s">
        <v>5208</v>
      </c>
      <c r="B5160" s="3">
        <v>45236</v>
      </c>
      <c r="C5160" s="3">
        <v>45249</v>
      </c>
      <c r="D5160" t="s">
        <v>39</v>
      </c>
      <c r="E5160">
        <v>153815</v>
      </c>
      <c r="F5160" t="s">
        <v>19</v>
      </c>
      <c r="G5160" t="s">
        <v>242</v>
      </c>
      <c r="H5160" t="s">
        <v>255</v>
      </c>
      <c r="I5160">
        <v>32216</v>
      </c>
      <c r="J5160" t="s">
        <v>22</v>
      </c>
      <c r="K5160" t="s">
        <v>66</v>
      </c>
      <c r="L5160" t="s">
        <v>36</v>
      </c>
      <c r="M5160" t="s">
        <v>37</v>
      </c>
      <c r="N5160" s="5">
        <v>6.5</v>
      </c>
      <c r="O5160" s="7">
        <v>2</v>
      </c>
      <c r="P5160" s="5">
        <v>4.22</v>
      </c>
      <c r="Q5160" s="5">
        <v>2.2799999999999998</v>
      </c>
      <c r="R5160" s="22">
        <f>Tabla1[[#This Row],[Fecha de Envío]]-Tabla1[[#This Row],[Fecha de Orden]]</f>
        <v>13</v>
      </c>
      <c r="S5160" s="24">
        <f>YEAR(Tabla1[[#This Row],[Fecha de Orden]])</f>
        <v>2023</v>
      </c>
      <c r="T5160" t="str">
        <f>VLOOKUP(Tabla1[[#This Row],[Nombre del Producto]],Tabla2[[Nombre Producto]:[Costo Unitario]],2,FALSE)</f>
        <v>Wicked Choccy's</v>
      </c>
      <c r="U5160" t="str">
        <f>VLOOKUP(Tabla1[[#This Row],[Fábrica]],Tabla3[],4,FALSE)</f>
        <v>Georgia</v>
      </c>
    </row>
    <row r="5161" spans="1:21" x14ac:dyDescent="0.25">
      <c r="A5161" t="s">
        <v>5209</v>
      </c>
      <c r="B5161" s="3">
        <v>45236</v>
      </c>
      <c r="C5161" s="3">
        <v>45249</v>
      </c>
      <c r="D5161" t="s">
        <v>39</v>
      </c>
      <c r="E5161">
        <v>153815</v>
      </c>
      <c r="F5161" t="s">
        <v>19</v>
      </c>
      <c r="G5161" t="s">
        <v>242</v>
      </c>
      <c r="H5161" t="s">
        <v>255</v>
      </c>
      <c r="I5161">
        <v>32216</v>
      </c>
      <c r="J5161" t="s">
        <v>22</v>
      </c>
      <c r="K5161" t="s">
        <v>66</v>
      </c>
      <c r="L5161" t="s">
        <v>27</v>
      </c>
      <c r="M5161" t="s">
        <v>28</v>
      </c>
      <c r="N5161" s="5">
        <v>7.2</v>
      </c>
      <c r="O5161" s="7">
        <v>2</v>
      </c>
      <c r="P5161" s="5">
        <v>5</v>
      </c>
      <c r="Q5161" s="5">
        <v>2.2000000000000002</v>
      </c>
      <c r="R5161" s="22">
        <f>Tabla1[[#This Row],[Fecha de Envío]]-Tabla1[[#This Row],[Fecha de Orden]]</f>
        <v>13</v>
      </c>
      <c r="S5161" s="24">
        <f>YEAR(Tabla1[[#This Row],[Fecha de Orden]])</f>
        <v>2023</v>
      </c>
      <c r="T5161" t="str">
        <f>VLOOKUP(Tabla1[[#This Row],[Nombre del Producto]],Tabla2[[Nombre Producto]:[Costo Unitario]],2,FALSE)</f>
        <v>Lot's O' Nuts</v>
      </c>
      <c r="U5161" t="str">
        <f>VLOOKUP(Tabla1[[#This Row],[Fábrica]],Tabla3[],4,FALSE)</f>
        <v>Arizona</v>
      </c>
    </row>
    <row r="5162" spans="1:21" x14ac:dyDescent="0.25">
      <c r="A5162" t="s">
        <v>5210</v>
      </c>
      <c r="B5162" s="3">
        <v>45236</v>
      </c>
      <c r="C5162" s="3">
        <v>45249</v>
      </c>
      <c r="D5162" t="s">
        <v>39</v>
      </c>
      <c r="E5162">
        <v>153815</v>
      </c>
      <c r="F5162" t="s">
        <v>19</v>
      </c>
      <c r="G5162" t="s">
        <v>242</v>
      </c>
      <c r="H5162" t="s">
        <v>255</v>
      </c>
      <c r="I5162">
        <v>32216</v>
      </c>
      <c r="J5162" t="s">
        <v>22</v>
      </c>
      <c r="K5162" t="s">
        <v>66</v>
      </c>
      <c r="L5162" t="s">
        <v>33</v>
      </c>
      <c r="M5162" t="s">
        <v>34</v>
      </c>
      <c r="N5162" s="5">
        <v>7.2</v>
      </c>
      <c r="O5162" s="7">
        <v>2</v>
      </c>
      <c r="P5162" s="5">
        <v>4.8</v>
      </c>
      <c r="Q5162" s="5">
        <v>2.4</v>
      </c>
      <c r="R5162" s="22">
        <f>Tabla1[[#This Row],[Fecha de Envío]]-Tabla1[[#This Row],[Fecha de Orden]]</f>
        <v>13</v>
      </c>
      <c r="S5162" s="24">
        <f>YEAR(Tabla1[[#This Row],[Fecha de Orden]])</f>
        <v>2023</v>
      </c>
      <c r="T5162" t="str">
        <f>VLOOKUP(Tabla1[[#This Row],[Nombre del Producto]],Tabla2[[Nombre Producto]:[Costo Unitario]],2,FALSE)</f>
        <v>Lot's O' Nuts</v>
      </c>
      <c r="U5162" t="str">
        <f>VLOOKUP(Tabla1[[#This Row],[Fábrica]],Tabla3[],4,FALSE)</f>
        <v>Arizona</v>
      </c>
    </row>
    <row r="5163" spans="1:21" x14ac:dyDescent="0.25">
      <c r="A5163" t="s">
        <v>5211</v>
      </c>
      <c r="B5163" s="3">
        <v>45236</v>
      </c>
      <c r="C5163" s="3">
        <v>45249</v>
      </c>
      <c r="D5163" t="s">
        <v>39</v>
      </c>
      <c r="E5163">
        <v>153815</v>
      </c>
      <c r="F5163" t="s">
        <v>19</v>
      </c>
      <c r="G5163" t="s">
        <v>242</v>
      </c>
      <c r="H5163" t="s">
        <v>255</v>
      </c>
      <c r="I5163">
        <v>32216</v>
      </c>
      <c r="J5163" t="s">
        <v>22</v>
      </c>
      <c r="K5163" t="s">
        <v>66</v>
      </c>
      <c r="L5163" t="s">
        <v>24</v>
      </c>
      <c r="M5163" t="s">
        <v>25</v>
      </c>
      <c r="N5163" s="5">
        <v>7.5</v>
      </c>
      <c r="O5163" s="7">
        <v>2</v>
      </c>
      <c r="P5163" s="5">
        <v>4.9000000000000004</v>
      </c>
      <c r="Q5163" s="5">
        <v>2.6</v>
      </c>
      <c r="R5163" s="22">
        <f>Tabla1[[#This Row],[Fecha de Envío]]-Tabla1[[#This Row],[Fecha de Orden]]</f>
        <v>13</v>
      </c>
      <c r="S5163" s="24">
        <f>YEAR(Tabla1[[#This Row],[Fecha de Orden]])</f>
        <v>2023</v>
      </c>
      <c r="T5163" t="str">
        <f>VLOOKUP(Tabla1[[#This Row],[Nombre del Producto]],Tabla2[[Nombre Producto]:[Costo Unitario]],2,FALSE)</f>
        <v>Wicked Choccy's</v>
      </c>
      <c r="U5163" t="str">
        <f>VLOOKUP(Tabla1[[#This Row],[Fábrica]],Tabla3[],4,FALSE)</f>
        <v>Georgia</v>
      </c>
    </row>
    <row r="5164" spans="1:21" x14ac:dyDescent="0.25">
      <c r="A5164" t="s">
        <v>5675</v>
      </c>
      <c r="B5164" s="3">
        <v>45236</v>
      </c>
      <c r="C5164" s="3">
        <v>45250</v>
      </c>
      <c r="D5164" t="s">
        <v>71</v>
      </c>
      <c r="E5164">
        <v>125969</v>
      </c>
      <c r="F5164" t="s">
        <v>19</v>
      </c>
      <c r="G5164" t="s">
        <v>53</v>
      </c>
      <c r="H5164" t="s">
        <v>21</v>
      </c>
      <c r="I5164">
        <v>90004</v>
      </c>
      <c r="J5164" t="s">
        <v>22</v>
      </c>
      <c r="K5164" t="s">
        <v>23</v>
      </c>
      <c r="L5164" t="s">
        <v>24</v>
      </c>
      <c r="M5164" t="s">
        <v>25</v>
      </c>
      <c r="N5164" s="5">
        <v>7.5</v>
      </c>
      <c r="O5164" s="7">
        <v>2</v>
      </c>
      <c r="P5164" s="5">
        <v>4.9000000000000004</v>
      </c>
      <c r="Q5164" s="5">
        <v>2.6</v>
      </c>
      <c r="R5164" s="22">
        <f>Tabla1[[#This Row],[Fecha de Envío]]-Tabla1[[#This Row],[Fecha de Orden]]</f>
        <v>14</v>
      </c>
      <c r="S5164" s="24">
        <f>YEAR(Tabla1[[#This Row],[Fecha de Orden]])</f>
        <v>2023</v>
      </c>
      <c r="T5164" t="str">
        <f>VLOOKUP(Tabla1[[#This Row],[Nombre del Producto]],Tabla2[[Nombre Producto]:[Costo Unitario]],2,FALSE)</f>
        <v>Wicked Choccy's</v>
      </c>
      <c r="U5164" t="str">
        <f>VLOOKUP(Tabla1[[#This Row],[Fábrica]],Tabla3[],4,FALSE)</f>
        <v>Georgia</v>
      </c>
    </row>
    <row r="5165" spans="1:21" x14ac:dyDescent="0.25">
      <c r="A5165" t="s">
        <v>1660</v>
      </c>
      <c r="B5165" s="3">
        <v>45237</v>
      </c>
      <c r="C5165" s="3">
        <v>45252</v>
      </c>
      <c r="D5165" t="s">
        <v>18</v>
      </c>
      <c r="E5165">
        <v>147585</v>
      </c>
      <c r="F5165" t="s">
        <v>19</v>
      </c>
      <c r="G5165" t="s">
        <v>20</v>
      </c>
      <c r="H5165" t="s">
        <v>21</v>
      </c>
      <c r="I5165">
        <v>94110</v>
      </c>
      <c r="J5165" t="s">
        <v>22</v>
      </c>
      <c r="K5165" t="s">
        <v>23</v>
      </c>
      <c r="L5165" t="s">
        <v>33</v>
      </c>
      <c r="M5165" t="s">
        <v>34</v>
      </c>
      <c r="N5165" s="5">
        <v>10.8</v>
      </c>
      <c r="O5165" s="7">
        <v>3</v>
      </c>
      <c r="P5165" s="5">
        <v>7.2</v>
      </c>
      <c r="Q5165" s="5">
        <v>3.6</v>
      </c>
      <c r="R5165" s="22">
        <f>Tabla1[[#This Row],[Fecha de Envío]]-Tabla1[[#This Row],[Fecha de Orden]]</f>
        <v>15</v>
      </c>
      <c r="S5165" s="24">
        <f>YEAR(Tabla1[[#This Row],[Fecha de Orden]])</f>
        <v>2023</v>
      </c>
      <c r="T5165" t="str">
        <f>VLOOKUP(Tabla1[[#This Row],[Nombre del Producto]],Tabla2[[Nombre Producto]:[Costo Unitario]],2,FALSE)</f>
        <v>Lot's O' Nuts</v>
      </c>
      <c r="U5165" t="str">
        <f>VLOOKUP(Tabla1[[#This Row],[Fábrica]],Tabla3[],4,FALSE)</f>
        <v>Arizona</v>
      </c>
    </row>
    <row r="5166" spans="1:21" x14ac:dyDescent="0.25">
      <c r="A5166" t="s">
        <v>1752</v>
      </c>
      <c r="B5166" s="3">
        <v>45237</v>
      </c>
      <c r="C5166" s="3">
        <v>45249</v>
      </c>
      <c r="D5166" t="s">
        <v>39</v>
      </c>
      <c r="E5166">
        <v>139388</v>
      </c>
      <c r="F5166" t="s">
        <v>19</v>
      </c>
      <c r="G5166" t="s">
        <v>207</v>
      </c>
      <c r="H5166" t="s">
        <v>306</v>
      </c>
      <c r="I5166">
        <v>8701</v>
      </c>
      <c r="J5166" t="s">
        <v>22</v>
      </c>
      <c r="K5166" t="s">
        <v>32</v>
      </c>
      <c r="L5166" t="s">
        <v>45</v>
      </c>
      <c r="M5166" t="s">
        <v>46</v>
      </c>
      <c r="N5166" s="5">
        <v>13.96</v>
      </c>
      <c r="O5166" s="7">
        <v>4</v>
      </c>
      <c r="P5166" s="5">
        <v>9.9600000000000009</v>
      </c>
      <c r="Q5166" s="5">
        <v>4</v>
      </c>
      <c r="R5166" s="22">
        <f>Tabla1[[#This Row],[Fecha de Envío]]-Tabla1[[#This Row],[Fecha de Orden]]</f>
        <v>12</v>
      </c>
      <c r="S5166" s="24">
        <f>YEAR(Tabla1[[#This Row],[Fecha de Orden]])</f>
        <v>2023</v>
      </c>
      <c r="T5166" t="str">
        <f>VLOOKUP(Tabla1[[#This Row],[Nombre del Producto]],Tabla2[[Nombre Producto]:[Costo Unitario]],2,FALSE)</f>
        <v>Lot's O' Nuts</v>
      </c>
      <c r="U5166" t="str">
        <f>VLOOKUP(Tabla1[[#This Row],[Fábrica]],Tabla3[],4,FALSE)</f>
        <v>Arizona</v>
      </c>
    </row>
    <row r="5167" spans="1:21" x14ac:dyDescent="0.25">
      <c r="A5167" t="s">
        <v>2800</v>
      </c>
      <c r="B5167" s="3">
        <v>45237</v>
      </c>
      <c r="C5167" s="3">
        <v>45252</v>
      </c>
      <c r="D5167" t="s">
        <v>18</v>
      </c>
      <c r="E5167">
        <v>144554</v>
      </c>
      <c r="F5167" t="s">
        <v>19</v>
      </c>
      <c r="G5167" t="s">
        <v>1028</v>
      </c>
      <c r="H5167" t="s">
        <v>210</v>
      </c>
      <c r="I5167">
        <v>43055</v>
      </c>
      <c r="J5167" t="s">
        <v>22</v>
      </c>
      <c r="K5167" t="s">
        <v>32</v>
      </c>
      <c r="L5167" t="s">
        <v>27</v>
      </c>
      <c r="M5167" t="s">
        <v>28</v>
      </c>
      <c r="N5167" s="5">
        <v>10.8</v>
      </c>
      <c r="O5167" s="7">
        <v>3</v>
      </c>
      <c r="P5167" s="5">
        <v>7.5</v>
      </c>
      <c r="Q5167" s="5">
        <v>3.3</v>
      </c>
      <c r="R5167" s="22">
        <f>Tabla1[[#This Row],[Fecha de Envío]]-Tabla1[[#This Row],[Fecha de Orden]]</f>
        <v>15</v>
      </c>
      <c r="S5167" s="24">
        <f>YEAR(Tabla1[[#This Row],[Fecha de Orden]])</f>
        <v>2023</v>
      </c>
      <c r="T5167" t="str">
        <f>VLOOKUP(Tabla1[[#This Row],[Nombre del Producto]],Tabla2[[Nombre Producto]:[Costo Unitario]],2,FALSE)</f>
        <v>Lot's O' Nuts</v>
      </c>
      <c r="U5167" t="str">
        <f>VLOOKUP(Tabla1[[#This Row],[Fábrica]],Tabla3[],4,FALSE)</f>
        <v>Arizona</v>
      </c>
    </row>
    <row r="5168" spans="1:21" x14ac:dyDescent="0.25">
      <c r="A5168" t="s">
        <v>3327</v>
      </c>
      <c r="B5168" s="3">
        <v>45237</v>
      </c>
      <c r="C5168" s="3">
        <v>45249</v>
      </c>
      <c r="D5168" t="s">
        <v>39</v>
      </c>
      <c r="E5168">
        <v>161669</v>
      </c>
      <c r="F5168" t="s">
        <v>19</v>
      </c>
      <c r="G5168" t="s">
        <v>53</v>
      </c>
      <c r="H5168" t="s">
        <v>21</v>
      </c>
      <c r="I5168">
        <v>90036</v>
      </c>
      <c r="J5168" t="s">
        <v>22</v>
      </c>
      <c r="K5168" t="s">
        <v>23</v>
      </c>
      <c r="L5168" t="s">
        <v>45</v>
      </c>
      <c r="M5168" t="s">
        <v>46</v>
      </c>
      <c r="N5168" s="5">
        <v>13.96</v>
      </c>
      <c r="O5168" s="7">
        <v>4</v>
      </c>
      <c r="P5168" s="5">
        <v>9.9600000000000009</v>
      </c>
      <c r="Q5168" s="5">
        <v>4</v>
      </c>
      <c r="R5168" s="22">
        <f>Tabla1[[#This Row],[Fecha de Envío]]-Tabla1[[#This Row],[Fecha de Orden]]</f>
        <v>12</v>
      </c>
      <c r="S5168" s="24">
        <f>YEAR(Tabla1[[#This Row],[Fecha de Orden]])</f>
        <v>2023</v>
      </c>
      <c r="T5168" t="str">
        <f>VLOOKUP(Tabla1[[#This Row],[Nombre del Producto]],Tabla2[[Nombre Producto]:[Costo Unitario]],2,FALSE)</f>
        <v>Lot's O' Nuts</v>
      </c>
      <c r="U5168" t="str">
        <f>VLOOKUP(Tabla1[[#This Row],[Fábrica]],Tabla3[],4,FALSE)</f>
        <v>Arizona</v>
      </c>
    </row>
    <row r="5169" spans="1:21" x14ac:dyDescent="0.25">
      <c r="A5169" t="s">
        <v>3328</v>
      </c>
      <c r="B5169" s="3">
        <v>45237</v>
      </c>
      <c r="C5169" s="3">
        <v>45249</v>
      </c>
      <c r="D5169" t="s">
        <v>39</v>
      </c>
      <c r="E5169">
        <v>161669</v>
      </c>
      <c r="F5169" t="s">
        <v>19</v>
      </c>
      <c r="G5169" t="s">
        <v>53</v>
      </c>
      <c r="H5169" t="s">
        <v>21</v>
      </c>
      <c r="I5169">
        <v>90036</v>
      </c>
      <c r="J5169" t="s">
        <v>22</v>
      </c>
      <c r="K5169" t="s">
        <v>23</v>
      </c>
      <c r="L5169" t="s">
        <v>33</v>
      </c>
      <c r="M5169" t="s">
        <v>34</v>
      </c>
      <c r="N5169" s="5">
        <v>14.4</v>
      </c>
      <c r="O5169" s="7">
        <v>4</v>
      </c>
      <c r="P5169" s="5">
        <v>9.6</v>
      </c>
      <c r="Q5169" s="5">
        <v>4.8</v>
      </c>
      <c r="R5169" s="22">
        <f>Tabla1[[#This Row],[Fecha de Envío]]-Tabla1[[#This Row],[Fecha de Orden]]</f>
        <v>12</v>
      </c>
      <c r="S5169" s="24">
        <f>YEAR(Tabla1[[#This Row],[Fecha de Orden]])</f>
        <v>2023</v>
      </c>
      <c r="T5169" t="str">
        <f>VLOOKUP(Tabla1[[#This Row],[Nombre del Producto]],Tabla2[[Nombre Producto]:[Costo Unitario]],2,FALSE)</f>
        <v>Lot's O' Nuts</v>
      </c>
      <c r="U5169" t="str">
        <f>VLOOKUP(Tabla1[[#This Row],[Fábrica]],Tabla3[],4,FALSE)</f>
        <v>Arizona</v>
      </c>
    </row>
    <row r="5170" spans="1:21" x14ac:dyDescent="0.25">
      <c r="A5170" t="s">
        <v>3329</v>
      </c>
      <c r="B5170" s="3">
        <v>45237</v>
      </c>
      <c r="C5170" s="3">
        <v>45249</v>
      </c>
      <c r="D5170" t="s">
        <v>39</v>
      </c>
      <c r="E5170">
        <v>161669</v>
      </c>
      <c r="F5170" t="s">
        <v>19</v>
      </c>
      <c r="G5170" t="s">
        <v>53</v>
      </c>
      <c r="H5170" t="s">
        <v>21</v>
      </c>
      <c r="I5170">
        <v>90036</v>
      </c>
      <c r="J5170" t="s">
        <v>22</v>
      </c>
      <c r="K5170" t="s">
        <v>23</v>
      </c>
      <c r="L5170" t="s">
        <v>27</v>
      </c>
      <c r="M5170" t="s">
        <v>28</v>
      </c>
      <c r="N5170" s="5">
        <v>7.2</v>
      </c>
      <c r="O5170" s="7">
        <v>2</v>
      </c>
      <c r="P5170" s="5">
        <v>5</v>
      </c>
      <c r="Q5170" s="5">
        <v>2.2000000000000002</v>
      </c>
      <c r="R5170" s="22">
        <f>Tabla1[[#This Row],[Fecha de Envío]]-Tabla1[[#This Row],[Fecha de Orden]]</f>
        <v>12</v>
      </c>
      <c r="S5170" s="24">
        <f>YEAR(Tabla1[[#This Row],[Fecha de Orden]])</f>
        <v>2023</v>
      </c>
      <c r="T5170" t="str">
        <f>VLOOKUP(Tabla1[[#This Row],[Nombre del Producto]],Tabla2[[Nombre Producto]:[Costo Unitario]],2,FALSE)</f>
        <v>Lot's O' Nuts</v>
      </c>
      <c r="U5170" t="str">
        <f>VLOOKUP(Tabla1[[#This Row],[Fábrica]],Tabla3[],4,FALSE)</f>
        <v>Arizona</v>
      </c>
    </row>
    <row r="5171" spans="1:21" x14ac:dyDescent="0.25">
      <c r="A5171" t="s">
        <v>5519</v>
      </c>
      <c r="B5171" s="3">
        <v>45237</v>
      </c>
      <c r="C5171" s="3">
        <v>45252</v>
      </c>
      <c r="D5171" t="s">
        <v>18</v>
      </c>
      <c r="E5171">
        <v>116379</v>
      </c>
      <c r="F5171" t="s">
        <v>19</v>
      </c>
      <c r="G5171" t="s">
        <v>20</v>
      </c>
      <c r="H5171" t="s">
        <v>21</v>
      </c>
      <c r="I5171">
        <v>94122</v>
      </c>
      <c r="J5171" t="s">
        <v>22</v>
      </c>
      <c r="K5171" t="s">
        <v>23</v>
      </c>
      <c r="L5171" t="s">
        <v>45</v>
      </c>
      <c r="M5171" t="s">
        <v>46</v>
      </c>
      <c r="N5171" s="5">
        <v>6.98</v>
      </c>
      <c r="O5171" s="7">
        <v>2</v>
      </c>
      <c r="P5171" s="5">
        <v>4.9800000000000004</v>
      </c>
      <c r="Q5171" s="5">
        <v>2</v>
      </c>
      <c r="R5171" s="22">
        <f>Tabla1[[#This Row],[Fecha de Envío]]-Tabla1[[#This Row],[Fecha de Orden]]</f>
        <v>15</v>
      </c>
      <c r="S5171" s="24">
        <f>YEAR(Tabla1[[#This Row],[Fecha de Orden]])</f>
        <v>2023</v>
      </c>
      <c r="T5171" t="str">
        <f>VLOOKUP(Tabla1[[#This Row],[Nombre del Producto]],Tabla2[[Nombre Producto]:[Costo Unitario]],2,FALSE)</f>
        <v>Lot's O' Nuts</v>
      </c>
      <c r="U5171" t="str">
        <f>VLOOKUP(Tabla1[[#This Row],[Fábrica]],Tabla3[],4,FALSE)</f>
        <v>Arizona</v>
      </c>
    </row>
    <row r="5172" spans="1:21" x14ac:dyDescent="0.25">
      <c r="A5172" t="s">
        <v>5759</v>
      </c>
      <c r="B5172" s="3">
        <v>45237</v>
      </c>
      <c r="C5172" s="3">
        <v>45249</v>
      </c>
      <c r="D5172" t="s">
        <v>39</v>
      </c>
      <c r="E5172">
        <v>132997</v>
      </c>
      <c r="F5172" t="s">
        <v>19</v>
      </c>
      <c r="G5172" t="s">
        <v>276</v>
      </c>
      <c r="H5172" t="s">
        <v>31</v>
      </c>
      <c r="I5172">
        <v>14609</v>
      </c>
      <c r="J5172" t="s">
        <v>22</v>
      </c>
      <c r="K5172" t="s">
        <v>32</v>
      </c>
      <c r="L5172" t="s">
        <v>24</v>
      </c>
      <c r="M5172" t="s">
        <v>25</v>
      </c>
      <c r="N5172" s="5">
        <v>7.5</v>
      </c>
      <c r="O5172" s="7">
        <v>2</v>
      </c>
      <c r="P5172" s="5">
        <v>4.9000000000000004</v>
      </c>
      <c r="Q5172" s="5">
        <v>2.6</v>
      </c>
      <c r="R5172" s="22">
        <f>Tabla1[[#This Row],[Fecha de Envío]]-Tabla1[[#This Row],[Fecha de Orden]]</f>
        <v>12</v>
      </c>
      <c r="S5172" s="24">
        <f>YEAR(Tabla1[[#This Row],[Fecha de Orden]])</f>
        <v>2023</v>
      </c>
      <c r="T5172" t="str">
        <f>VLOOKUP(Tabla1[[#This Row],[Nombre del Producto]],Tabla2[[Nombre Producto]:[Costo Unitario]],2,FALSE)</f>
        <v>Wicked Choccy's</v>
      </c>
      <c r="U5172" t="str">
        <f>VLOOKUP(Tabla1[[#This Row],[Fábrica]],Tabla3[],4,FALSE)</f>
        <v>Georgia</v>
      </c>
    </row>
    <row r="5173" spans="1:21" x14ac:dyDescent="0.25">
      <c r="A5173" t="s">
        <v>5760</v>
      </c>
      <c r="B5173" s="3">
        <v>45237</v>
      </c>
      <c r="C5173" s="3">
        <v>45249</v>
      </c>
      <c r="D5173" t="s">
        <v>39</v>
      </c>
      <c r="E5173">
        <v>132997</v>
      </c>
      <c r="F5173" t="s">
        <v>19</v>
      </c>
      <c r="G5173" t="s">
        <v>276</v>
      </c>
      <c r="H5173" t="s">
        <v>31</v>
      </c>
      <c r="I5173">
        <v>14609</v>
      </c>
      <c r="J5173" t="s">
        <v>22</v>
      </c>
      <c r="K5173" t="s">
        <v>32</v>
      </c>
      <c r="L5173" t="s">
        <v>36</v>
      </c>
      <c r="M5173" t="s">
        <v>37</v>
      </c>
      <c r="N5173" s="5">
        <v>6.5</v>
      </c>
      <c r="O5173" s="7">
        <v>2</v>
      </c>
      <c r="P5173" s="5">
        <v>4.22</v>
      </c>
      <c r="Q5173" s="5">
        <v>2.2799999999999998</v>
      </c>
      <c r="R5173" s="22">
        <f>Tabla1[[#This Row],[Fecha de Envío]]-Tabla1[[#This Row],[Fecha de Orden]]</f>
        <v>12</v>
      </c>
      <c r="S5173" s="24">
        <f>YEAR(Tabla1[[#This Row],[Fecha de Orden]])</f>
        <v>2023</v>
      </c>
      <c r="T5173" t="str">
        <f>VLOOKUP(Tabla1[[#This Row],[Nombre del Producto]],Tabla2[[Nombre Producto]:[Costo Unitario]],2,FALSE)</f>
        <v>Wicked Choccy's</v>
      </c>
      <c r="U5173" t="str">
        <f>VLOOKUP(Tabla1[[#This Row],[Fábrica]],Tabla3[],4,FALSE)</f>
        <v>Georgia</v>
      </c>
    </row>
    <row r="5174" spans="1:21" x14ac:dyDescent="0.25">
      <c r="A5174" t="s">
        <v>5761</v>
      </c>
      <c r="B5174" s="3">
        <v>45237</v>
      </c>
      <c r="C5174" s="3">
        <v>45249</v>
      </c>
      <c r="D5174" t="s">
        <v>39</v>
      </c>
      <c r="E5174">
        <v>132997</v>
      </c>
      <c r="F5174" t="s">
        <v>19</v>
      </c>
      <c r="G5174" t="s">
        <v>276</v>
      </c>
      <c r="H5174" t="s">
        <v>31</v>
      </c>
      <c r="I5174">
        <v>14609</v>
      </c>
      <c r="J5174" t="s">
        <v>22</v>
      </c>
      <c r="K5174" t="s">
        <v>32</v>
      </c>
      <c r="L5174" t="s">
        <v>27</v>
      </c>
      <c r="M5174" t="s">
        <v>28</v>
      </c>
      <c r="N5174" s="5">
        <v>10.8</v>
      </c>
      <c r="O5174" s="7">
        <v>3</v>
      </c>
      <c r="P5174" s="5">
        <v>7.5</v>
      </c>
      <c r="Q5174" s="5">
        <v>3.3</v>
      </c>
      <c r="R5174" s="22">
        <f>Tabla1[[#This Row],[Fecha de Envío]]-Tabla1[[#This Row],[Fecha de Orden]]</f>
        <v>12</v>
      </c>
      <c r="S5174" s="24">
        <f>YEAR(Tabla1[[#This Row],[Fecha de Orden]])</f>
        <v>2023</v>
      </c>
      <c r="T5174" t="str">
        <f>VLOOKUP(Tabla1[[#This Row],[Nombre del Producto]],Tabla2[[Nombre Producto]:[Costo Unitario]],2,FALSE)</f>
        <v>Lot's O' Nuts</v>
      </c>
      <c r="U5174" t="str">
        <f>VLOOKUP(Tabla1[[#This Row],[Fábrica]],Tabla3[],4,FALSE)</f>
        <v>Arizona</v>
      </c>
    </row>
    <row r="5175" spans="1:21" x14ac:dyDescent="0.25">
      <c r="A5175" t="s">
        <v>5762</v>
      </c>
      <c r="B5175" s="3">
        <v>45237</v>
      </c>
      <c r="C5175" s="3">
        <v>45249</v>
      </c>
      <c r="D5175" t="s">
        <v>39</v>
      </c>
      <c r="E5175">
        <v>132997</v>
      </c>
      <c r="F5175" t="s">
        <v>19</v>
      </c>
      <c r="G5175" t="s">
        <v>276</v>
      </c>
      <c r="H5175" t="s">
        <v>31</v>
      </c>
      <c r="I5175">
        <v>14609</v>
      </c>
      <c r="J5175" t="s">
        <v>22</v>
      </c>
      <c r="K5175" t="s">
        <v>32</v>
      </c>
      <c r="L5175" t="s">
        <v>45</v>
      </c>
      <c r="M5175" t="s">
        <v>46</v>
      </c>
      <c r="N5175" s="5">
        <v>10.47</v>
      </c>
      <c r="O5175" s="7">
        <v>3</v>
      </c>
      <c r="P5175" s="5">
        <v>7.47</v>
      </c>
      <c r="Q5175" s="5">
        <v>3</v>
      </c>
      <c r="R5175" s="22">
        <f>Tabla1[[#This Row],[Fecha de Envío]]-Tabla1[[#This Row],[Fecha de Orden]]</f>
        <v>12</v>
      </c>
      <c r="S5175" s="24">
        <f>YEAR(Tabla1[[#This Row],[Fecha de Orden]])</f>
        <v>2023</v>
      </c>
      <c r="T5175" t="str">
        <f>VLOOKUP(Tabla1[[#This Row],[Nombre del Producto]],Tabla2[[Nombre Producto]:[Costo Unitario]],2,FALSE)</f>
        <v>Lot's O' Nuts</v>
      </c>
      <c r="U5175" t="str">
        <f>VLOOKUP(Tabla1[[#This Row],[Fábrica]],Tabla3[],4,FALSE)</f>
        <v>Arizona</v>
      </c>
    </row>
    <row r="5176" spans="1:21" x14ac:dyDescent="0.25">
      <c r="A5176" t="s">
        <v>5804</v>
      </c>
      <c r="B5176" s="3">
        <v>45237</v>
      </c>
      <c r="C5176" s="3">
        <v>45252</v>
      </c>
      <c r="D5176" t="s">
        <v>18</v>
      </c>
      <c r="E5176">
        <v>152247</v>
      </c>
      <c r="F5176" t="s">
        <v>19</v>
      </c>
      <c r="G5176" t="s">
        <v>5805</v>
      </c>
      <c r="H5176" t="s">
        <v>5806</v>
      </c>
      <c r="I5176">
        <v>82001</v>
      </c>
      <c r="J5176" t="s">
        <v>22</v>
      </c>
      <c r="K5176" t="s">
        <v>23</v>
      </c>
      <c r="L5176" t="s">
        <v>45</v>
      </c>
      <c r="M5176" t="s">
        <v>46</v>
      </c>
      <c r="N5176" s="5">
        <v>13.96</v>
      </c>
      <c r="O5176" s="7">
        <v>4</v>
      </c>
      <c r="P5176" s="5">
        <v>9.9600000000000009</v>
      </c>
      <c r="Q5176" s="5">
        <v>4</v>
      </c>
      <c r="R5176" s="22">
        <f>Tabla1[[#This Row],[Fecha de Envío]]-Tabla1[[#This Row],[Fecha de Orden]]</f>
        <v>15</v>
      </c>
      <c r="S5176" s="24">
        <f>YEAR(Tabla1[[#This Row],[Fecha de Orden]])</f>
        <v>2023</v>
      </c>
      <c r="T5176" t="str">
        <f>VLOOKUP(Tabla1[[#This Row],[Nombre del Producto]],Tabla2[[Nombre Producto]:[Costo Unitario]],2,FALSE)</f>
        <v>Lot's O' Nuts</v>
      </c>
      <c r="U5176" t="str">
        <f>VLOOKUP(Tabla1[[#This Row],[Fábrica]],Tabla3[],4,FALSE)</f>
        <v>Arizona</v>
      </c>
    </row>
    <row r="5177" spans="1:21" x14ac:dyDescent="0.25">
      <c r="A5177" t="s">
        <v>5908</v>
      </c>
      <c r="B5177" s="3">
        <v>45237</v>
      </c>
      <c r="C5177" s="3">
        <v>45252</v>
      </c>
      <c r="D5177" t="s">
        <v>18</v>
      </c>
      <c r="E5177">
        <v>116337</v>
      </c>
      <c r="F5177" t="s">
        <v>19</v>
      </c>
      <c r="G5177" t="s">
        <v>186</v>
      </c>
      <c r="H5177" t="s">
        <v>42</v>
      </c>
      <c r="I5177">
        <v>75220</v>
      </c>
      <c r="J5177" t="s">
        <v>22</v>
      </c>
      <c r="K5177" t="s">
        <v>43</v>
      </c>
      <c r="L5177" t="s">
        <v>27</v>
      </c>
      <c r="M5177" t="s">
        <v>28</v>
      </c>
      <c r="N5177" s="5">
        <v>18</v>
      </c>
      <c r="O5177" s="7">
        <v>5</v>
      </c>
      <c r="P5177" s="5">
        <v>12.5</v>
      </c>
      <c r="Q5177" s="5">
        <v>5.5</v>
      </c>
      <c r="R5177" s="22">
        <f>Tabla1[[#This Row],[Fecha de Envío]]-Tabla1[[#This Row],[Fecha de Orden]]</f>
        <v>15</v>
      </c>
      <c r="S5177" s="24">
        <f>YEAR(Tabla1[[#This Row],[Fecha de Orden]])</f>
        <v>2023</v>
      </c>
      <c r="T5177" t="str">
        <f>VLOOKUP(Tabla1[[#This Row],[Nombre del Producto]],Tabla2[[Nombre Producto]:[Costo Unitario]],2,FALSE)</f>
        <v>Lot's O' Nuts</v>
      </c>
      <c r="U5177" t="str">
        <f>VLOOKUP(Tabla1[[#This Row],[Fábrica]],Tabla3[],4,FALSE)</f>
        <v>Arizona</v>
      </c>
    </row>
    <row r="5178" spans="1:21" x14ac:dyDescent="0.25">
      <c r="A5178" t="s">
        <v>6148</v>
      </c>
      <c r="B5178" s="3">
        <v>45237</v>
      </c>
      <c r="C5178" s="3">
        <v>45251</v>
      </c>
      <c r="D5178" t="s">
        <v>18</v>
      </c>
      <c r="E5178">
        <v>113817</v>
      </c>
      <c r="F5178" t="s">
        <v>19</v>
      </c>
      <c r="G5178" t="s">
        <v>124</v>
      </c>
      <c r="H5178" t="s">
        <v>125</v>
      </c>
      <c r="I5178">
        <v>98115</v>
      </c>
      <c r="J5178" t="s">
        <v>22</v>
      </c>
      <c r="K5178" t="s">
        <v>23</v>
      </c>
      <c r="L5178" t="s">
        <v>24</v>
      </c>
      <c r="M5178" t="s">
        <v>25</v>
      </c>
      <c r="N5178" s="5">
        <v>7.5</v>
      </c>
      <c r="O5178" s="7">
        <v>2</v>
      </c>
      <c r="P5178" s="5">
        <v>4.9000000000000004</v>
      </c>
      <c r="Q5178" s="5">
        <v>2.6</v>
      </c>
      <c r="R5178" s="22">
        <f>Tabla1[[#This Row],[Fecha de Envío]]-Tabla1[[#This Row],[Fecha de Orden]]</f>
        <v>14</v>
      </c>
      <c r="S5178" s="24">
        <f>YEAR(Tabla1[[#This Row],[Fecha de Orden]])</f>
        <v>2023</v>
      </c>
      <c r="T5178" t="str">
        <f>VLOOKUP(Tabla1[[#This Row],[Nombre del Producto]],Tabla2[[Nombre Producto]:[Costo Unitario]],2,FALSE)</f>
        <v>Wicked Choccy's</v>
      </c>
      <c r="U5178" t="str">
        <f>VLOOKUP(Tabla1[[#This Row],[Fábrica]],Tabla3[],4,FALSE)</f>
        <v>Georgia</v>
      </c>
    </row>
    <row r="5179" spans="1:21" x14ac:dyDescent="0.25">
      <c r="A5179" t="s">
        <v>6197</v>
      </c>
      <c r="B5179" s="3">
        <v>45237</v>
      </c>
      <c r="C5179" s="3">
        <v>45253</v>
      </c>
      <c r="D5179" t="s">
        <v>18</v>
      </c>
      <c r="E5179">
        <v>168830</v>
      </c>
      <c r="F5179" t="s">
        <v>19</v>
      </c>
      <c r="G5179" t="s">
        <v>20</v>
      </c>
      <c r="H5179" t="s">
        <v>21</v>
      </c>
      <c r="I5179">
        <v>94122</v>
      </c>
      <c r="J5179" t="s">
        <v>22</v>
      </c>
      <c r="K5179" t="s">
        <v>23</v>
      </c>
      <c r="L5179" t="s">
        <v>45</v>
      </c>
      <c r="M5179" t="s">
        <v>46</v>
      </c>
      <c r="N5179" s="5">
        <v>10.47</v>
      </c>
      <c r="O5179" s="7">
        <v>3</v>
      </c>
      <c r="P5179" s="5">
        <v>7.47</v>
      </c>
      <c r="Q5179" s="5">
        <v>3</v>
      </c>
      <c r="R5179" s="22">
        <f>Tabla1[[#This Row],[Fecha de Envío]]-Tabla1[[#This Row],[Fecha de Orden]]</f>
        <v>16</v>
      </c>
      <c r="S5179" s="24">
        <f>YEAR(Tabla1[[#This Row],[Fecha de Orden]])</f>
        <v>2023</v>
      </c>
      <c r="T5179" t="str">
        <f>VLOOKUP(Tabla1[[#This Row],[Nombre del Producto]],Tabla2[[Nombre Producto]:[Costo Unitario]],2,FALSE)</f>
        <v>Lot's O' Nuts</v>
      </c>
      <c r="U5179" t="str">
        <f>VLOOKUP(Tabla1[[#This Row],[Fábrica]],Tabla3[],4,FALSE)</f>
        <v>Arizona</v>
      </c>
    </row>
    <row r="5180" spans="1:21" x14ac:dyDescent="0.25">
      <c r="A5180" t="s">
        <v>7193</v>
      </c>
      <c r="B5180" s="3">
        <v>45237</v>
      </c>
      <c r="C5180" s="3">
        <v>45252</v>
      </c>
      <c r="D5180" t="s">
        <v>18</v>
      </c>
      <c r="E5180">
        <v>164896</v>
      </c>
      <c r="F5180" t="s">
        <v>19</v>
      </c>
      <c r="G5180" t="s">
        <v>890</v>
      </c>
      <c r="H5180" t="s">
        <v>21</v>
      </c>
      <c r="I5180">
        <v>92054</v>
      </c>
      <c r="J5180" t="s">
        <v>22</v>
      </c>
      <c r="K5180" t="s">
        <v>23</v>
      </c>
      <c r="L5180" t="s">
        <v>24</v>
      </c>
      <c r="M5180" t="s">
        <v>25</v>
      </c>
      <c r="N5180" s="5">
        <v>7.5</v>
      </c>
      <c r="O5180" s="7">
        <v>2</v>
      </c>
      <c r="P5180" s="5">
        <v>4.9000000000000004</v>
      </c>
      <c r="Q5180" s="5">
        <v>2.6</v>
      </c>
      <c r="R5180" s="22">
        <f>Tabla1[[#This Row],[Fecha de Envío]]-Tabla1[[#This Row],[Fecha de Orden]]</f>
        <v>15</v>
      </c>
      <c r="S5180" s="24">
        <f>YEAR(Tabla1[[#This Row],[Fecha de Orden]])</f>
        <v>2023</v>
      </c>
      <c r="T5180" t="str">
        <f>VLOOKUP(Tabla1[[#This Row],[Nombre del Producto]],Tabla2[[Nombre Producto]:[Costo Unitario]],2,FALSE)</f>
        <v>Wicked Choccy's</v>
      </c>
      <c r="U5180" t="str">
        <f>VLOOKUP(Tabla1[[#This Row],[Fábrica]],Tabla3[],4,FALSE)</f>
        <v>Georgia</v>
      </c>
    </row>
    <row r="5181" spans="1:21" x14ac:dyDescent="0.25">
      <c r="A5181" t="s">
        <v>1844</v>
      </c>
      <c r="B5181" s="3">
        <v>45238</v>
      </c>
      <c r="C5181" s="3">
        <v>45251</v>
      </c>
      <c r="D5181" t="s">
        <v>71</v>
      </c>
      <c r="E5181">
        <v>152156</v>
      </c>
      <c r="F5181" t="s">
        <v>19</v>
      </c>
      <c r="G5181" t="s">
        <v>178</v>
      </c>
      <c r="H5181" t="s">
        <v>116</v>
      </c>
      <c r="I5181">
        <v>42420</v>
      </c>
      <c r="J5181" t="s">
        <v>22</v>
      </c>
      <c r="K5181" t="s">
        <v>66</v>
      </c>
      <c r="L5181" t="s">
        <v>27</v>
      </c>
      <c r="M5181" t="s">
        <v>28</v>
      </c>
      <c r="N5181" s="5">
        <v>7.2</v>
      </c>
      <c r="O5181" s="7">
        <v>2</v>
      </c>
      <c r="P5181" s="5">
        <v>5</v>
      </c>
      <c r="Q5181" s="5">
        <v>2.2000000000000002</v>
      </c>
      <c r="R5181" s="22">
        <f>Tabla1[[#This Row],[Fecha de Envío]]-Tabla1[[#This Row],[Fecha de Orden]]</f>
        <v>13</v>
      </c>
      <c r="S5181" s="24">
        <f>YEAR(Tabla1[[#This Row],[Fecha de Orden]])</f>
        <v>2023</v>
      </c>
      <c r="T5181" t="str">
        <f>VLOOKUP(Tabla1[[#This Row],[Nombre del Producto]],Tabla2[[Nombre Producto]:[Costo Unitario]],2,FALSE)</f>
        <v>Lot's O' Nuts</v>
      </c>
      <c r="U5181" t="str">
        <f>VLOOKUP(Tabla1[[#This Row],[Fábrica]],Tabla3[],4,FALSE)</f>
        <v>Arizona</v>
      </c>
    </row>
    <row r="5182" spans="1:21" x14ac:dyDescent="0.25">
      <c r="A5182" t="s">
        <v>1845</v>
      </c>
      <c r="B5182" s="3">
        <v>45238</v>
      </c>
      <c r="C5182" s="3">
        <v>45251</v>
      </c>
      <c r="D5182" t="s">
        <v>71</v>
      </c>
      <c r="E5182">
        <v>152156</v>
      </c>
      <c r="F5182" t="s">
        <v>19</v>
      </c>
      <c r="G5182" t="s">
        <v>178</v>
      </c>
      <c r="H5182" t="s">
        <v>116</v>
      </c>
      <c r="I5182">
        <v>42420</v>
      </c>
      <c r="J5182" t="s">
        <v>22</v>
      </c>
      <c r="K5182" t="s">
        <v>66</v>
      </c>
      <c r="L5182" t="s">
        <v>33</v>
      </c>
      <c r="M5182" t="s">
        <v>34</v>
      </c>
      <c r="N5182" s="5">
        <v>10.8</v>
      </c>
      <c r="O5182" s="7">
        <v>3</v>
      </c>
      <c r="P5182" s="5">
        <v>7.2</v>
      </c>
      <c r="Q5182" s="5">
        <v>3.6</v>
      </c>
      <c r="R5182" s="22">
        <f>Tabla1[[#This Row],[Fecha de Envío]]-Tabla1[[#This Row],[Fecha de Orden]]</f>
        <v>13</v>
      </c>
      <c r="S5182" s="24">
        <f>YEAR(Tabla1[[#This Row],[Fecha de Orden]])</f>
        <v>2023</v>
      </c>
      <c r="T5182" t="str">
        <f>VLOOKUP(Tabla1[[#This Row],[Nombre del Producto]],Tabla2[[Nombre Producto]:[Costo Unitario]],2,FALSE)</f>
        <v>Lot's O' Nuts</v>
      </c>
      <c r="U5182" t="str">
        <f>VLOOKUP(Tabla1[[#This Row],[Fábrica]],Tabla3[],4,FALSE)</f>
        <v>Arizona</v>
      </c>
    </row>
    <row r="5183" spans="1:21" x14ac:dyDescent="0.25">
      <c r="A5183" t="s">
        <v>6947</v>
      </c>
      <c r="B5183" s="3">
        <v>45239</v>
      </c>
      <c r="C5183" s="3">
        <v>45254</v>
      </c>
      <c r="D5183" t="s">
        <v>18</v>
      </c>
      <c r="E5183">
        <v>138233</v>
      </c>
      <c r="F5183" t="s">
        <v>19</v>
      </c>
      <c r="G5183" t="s">
        <v>936</v>
      </c>
      <c r="H5183" t="s">
        <v>21</v>
      </c>
      <c r="I5183">
        <v>94601</v>
      </c>
      <c r="J5183" t="s">
        <v>22</v>
      </c>
      <c r="K5183" t="s">
        <v>23</v>
      </c>
      <c r="L5183" t="s">
        <v>24</v>
      </c>
      <c r="M5183" t="s">
        <v>25</v>
      </c>
      <c r="N5183" s="5">
        <v>11.25</v>
      </c>
      <c r="O5183" s="7">
        <v>3</v>
      </c>
      <c r="P5183" s="5">
        <v>7.35</v>
      </c>
      <c r="Q5183" s="5">
        <v>3.9</v>
      </c>
      <c r="R5183" s="22">
        <f>Tabla1[[#This Row],[Fecha de Envío]]-Tabla1[[#This Row],[Fecha de Orden]]</f>
        <v>15</v>
      </c>
      <c r="S5183" s="24">
        <f>YEAR(Tabla1[[#This Row],[Fecha de Orden]])</f>
        <v>2023</v>
      </c>
      <c r="T5183" t="str">
        <f>VLOOKUP(Tabla1[[#This Row],[Nombre del Producto]],Tabla2[[Nombre Producto]:[Costo Unitario]],2,FALSE)</f>
        <v>Wicked Choccy's</v>
      </c>
      <c r="U5183" t="str">
        <f>VLOOKUP(Tabla1[[#This Row],[Fábrica]],Tabla3[],4,FALSE)</f>
        <v>Georgia</v>
      </c>
    </row>
    <row r="5184" spans="1:21" x14ac:dyDescent="0.25">
      <c r="A5184" t="s">
        <v>127</v>
      </c>
      <c r="B5184" s="3">
        <v>45240</v>
      </c>
      <c r="C5184" s="3">
        <v>45252</v>
      </c>
      <c r="D5184" t="s">
        <v>39</v>
      </c>
      <c r="E5184">
        <v>140935</v>
      </c>
      <c r="F5184" t="s">
        <v>19</v>
      </c>
      <c r="G5184" t="s">
        <v>109</v>
      </c>
      <c r="H5184" t="s">
        <v>110</v>
      </c>
      <c r="I5184">
        <v>73120</v>
      </c>
      <c r="J5184" t="s">
        <v>22</v>
      </c>
      <c r="K5184" t="s">
        <v>43</v>
      </c>
      <c r="L5184" t="s">
        <v>36</v>
      </c>
      <c r="M5184" t="s">
        <v>37</v>
      </c>
      <c r="N5184" s="5">
        <v>6.5</v>
      </c>
      <c r="O5184" s="7">
        <v>2</v>
      </c>
      <c r="P5184" s="5">
        <v>4.22</v>
      </c>
      <c r="Q5184" s="5">
        <v>2.2799999999999998</v>
      </c>
      <c r="R5184" s="22">
        <f>Tabla1[[#This Row],[Fecha de Envío]]-Tabla1[[#This Row],[Fecha de Orden]]</f>
        <v>12</v>
      </c>
      <c r="S5184" s="24">
        <f>YEAR(Tabla1[[#This Row],[Fecha de Orden]])</f>
        <v>2023</v>
      </c>
      <c r="T5184" t="str">
        <f>VLOOKUP(Tabla1[[#This Row],[Nombre del Producto]],Tabla2[[Nombre Producto]:[Costo Unitario]],2,FALSE)</f>
        <v>Wicked Choccy's</v>
      </c>
      <c r="U5184" t="str">
        <f>VLOOKUP(Tabla1[[#This Row],[Fábrica]],Tabla3[],4,FALSE)</f>
        <v>Georgia</v>
      </c>
    </row>
    <row r="5185" spans="1:21" x14ac:dyDescent="0.25">
      <c r="A5185" t="s">
        <v>128</v>
      </c>
      <c r="B5185" s="3">
        <v>45240</v>
      </c>
      <c r="C5185" s="3">
        <v>45252</v>
      </c>
      <c r="D5185" t="s">
        <v>39</v>
      </c>
      <c r="E5185">
        <v>140935</v>
      </c>
      <c r="F5185" t="s">
        <v>19</v>
      </c>
      <c r="G5185" t="s">
        <v>109</v>
      </c>
      <c r="H5185" t="s">
        <v>110</v>
      </c>
      <c r="I5185">
        <v>73120</v>
      </c>
      <c r="J5185" t="s">
        <v>22</v>
      </c>
      <c r="K5185" t="s">
        <v>43</v>
      </c>
      <c r="L5185" t="s">
        <v>45</v>
      </c>
      <c r="M5185" t="s">
        <v>46</v>
      </c>
      <c r="N5185" s="5">
        <v>6.98</v>
      </c>
      <c r="O5185" s="7">
        <v>2</v>
      </c>
      <c r="P5185" s="5">
        <v>4.9800000000000004</v>
      </c>
      <c r="Q5185" s="5">
        <v>2</v>
      </c>
      <c r="R5185" s="22">
        <f>Tabla1[[#This Row],[Fecha de Envío]]-Tabla1[[#This Row],[Fecha de Orden]]</f>
        <v>12</v>
      </c>
      <c r="S5185" s="24">
        <f>YEAR(Tabla1[[#This Row],[Fecha de Orden]])</f>
        <v>2023</v>
      </c>
      <c r="T5185" t="str">
        <f>VLOOKUP(Tabla1[[#This Row],[Nombre del Producto]],Tabla2[[Nombre Producto]:[Costo Unitario]],2,FALSE)</f>
        <v>Lot's O' Nuts</v>
      </c>
      <c r="U5185" t="str">
        <f>VLOOKUP(Tabla1[[#This Row],[Fábrica]],Tabla3[],4,FALSE)</f>
        <v>Arizona</v>
      </c>
    </row>
    <row r="5186" spans="1:21" x14ac:dyDescent="0.25">
      <c r="A5186" t="s">
        <v>321</v>
      </c>
      <c r="B5186" s="3">
        <v>45240</v>
      </c>
      <c r="C5186" s="3">
        <v>45252</v>
      </c>
      <c r="D5186" t="s">
        <v>71</v>
      </c>
      <c r="E5186">
        <v>115588</v>
      </c>
      <c r="F5186" t="s">
        <v>19</v>
      </c>
      <c r="G5186" t="s">
        <v>209</v>
      </c>
      <c r="H5186" t="s">
        <v>210</v>
      </c>
      <c r="I5186">
        <v>43615</v>
      </c>
      <c r="J5186" t="s">
        <v>22</v>
      </c>
      <c r="K5186" t="s">
        <v>32</v>
      </c>
      <c r="L5186" t="s">
        <v>36</v>
      </c>
      <c r="M5186" t="s">
        <v>37</v>
      </c>
      <c r="N5186" s="5">
        <v>9.75</v>
      </c>
      <c r="O5186" s="7">
        <v>3</v>
      </c>
      <c r="P5186" s="5">
        <v>6.33</v>
      </c>
      <c r="Q5186" s="5">
        <v>3.42</v>
      </c>
      <c r="R5186" s="22">
        <f>Tabla1[[#This Row],[Fecha de Envío]]-Tabla1[[#This Row],[Fecha de Orden]]</f>
        <v>12</v>
      </c>
      <c r="S5186" s="24">
        <f>YEAR(Tabla1[[#This Row],[Fecha de Orden]])</f>
        <v>2023</v>
      </c>
      <c r="T5186" t="str">
        <f>VLOOKUP(Tabla1[[#This Row],[Nombre del Producto]],Tabla2[[Nombre Producto]:[Costo Unitario]],2,FALSE)</f>
        <v>Wicked Choccy's</v>
      </c>
      <c r="U5186" t="str">
        <f>VLOOKUP(Tabla1[[#This Row],[Fábrica]],Tabla3[],4,FALSE)</f>
        <v>Georgia</v>
      </c>
    </row>
    <row r="5187" spans="1:21" x14ac:dyDescent="0.25">
      <c r="A5187" t="s">
        <v>322</v>
      </c>
      <c r="B5187" s="3">
        <v>45240</v>
      </c>
      <c r="C5187" s="3">
        <v>45252</v>
      </c>
      <c r="D5187" t="s">
        <v>71</v>
      </c>
      <c r="E5187">
        <v>115588</v>
      </c>
      <c r="F5187" t="s">
        <v>19</v>
      </c>
      <c r="G5187" t="s">
        <v>209</v>
      </c>
      <c r="H5187" t="s">
        <v>210</v>
      </c>
      <c r="I5187">
        <v>43615</v>
      </c>
      <c r="J5187" t="s">
        <v>22</v>
      </c>
      <c r="K5187" t="s">
        <v>32</v>
      </c>
      <c r="L5187" t="s">
        <v>27</v>
      </c>
      <c r="M5187" t="s">
        <v>28</v>
      </c>
      <c r="N5187" s="5">
        <v>18</v>
      </c>
      <c r="O5187" s="7">
        <v>5</v>
      </c>
      <c r="P5187" s="5">
        <v>12.5</v>
      </c>
      <c r="Q5187" s="5">
        <v>5.5</v>
      </c>
      <c r="R5187" s="22">
        <f>Tabla1[[#This Row],[Fecha de Envío]]-Tabla1[[#This Row],[Fecha de Orden]]</f>
        <v>12</v>
      </c>
      <c r="S5187" s="24">
        <f>YEAR(Tabla1[[#This Row],[Fecha de Orden]])</f>
        <v>2023</v>
      </c>
      <c r="T5187" t="str">
        <f>VLOOKUP(Tabla1[[#This Row],[Nombre del Producto]],Tabla2[[Nombre Producto]:[Costo Unitario]],2,FALSE)</f>
        <v>Lot's O' Nuts</v>
      </c>
      <c r="U5187" t="str">
        <f>VLOOKUP(Tabla1[[#This Row],[Fábrica]],Tabla3[],4,FALSE)</f>
        <v>Arizona</v>
      </c>
    </row>
    <row r="5188" spans="1:21" x14ac:dyDescent="0.25">
      <c r="A5188" t="s">
        <v>562</v>
      </c>
      <c r="B5188" s="3">
        <v>45240</v>
      </c>
      <c r="C5188" s="3">
        <v>45253</v>
      </c>
      <c r="D5188" t="s">
        <v>71</v>
      </c>
      <c r="E5188">
        <v>158694</v>
      </c>
      <c r="F5188" t="s">
        <v>19</v>
      </c>
      <c r="G5188" t="s">
        <v>53</v>
      </c>
      <c r="H5188" t="s">
        <v>21</v>
      </c>
      <c r="I5188">
        <v>90036</v>
      </c>
      <c r="J5188" t="s">
        <v>22</v>
      </c>
      <c r="K5188" t="s">
        <v>23</v>
      </c>
      <c r="L5188" t="s">
        <v>36</v>
      </c>
      <c r="M5188" t="s">
        <v>37</v>
      </c>
      <c r="N5188" s="5">
        <v>29.25</v>
      </c>
      <c r="O5188" s="7">
        <v>9</v>
      </c>
      <c r="P5188" s="5">
        <v>18.989999999999998</v>
      </c>
      <c r="Q5188" s="5">
        <v>10.26</v>
      </c>
      <c r="R5188" s="22">
        <f>Tabla1[[#This Row],[Fecha de Envío]]-Tabla1[[#This Row],[Fecha de Orden]]</f>
        <v>13</v>
      </c>
      <c r="S5188" s="24">
        <f>YEAR(Tabla1[[#This Row],[Fecha de Orden]])</f>
        <v>2023</v>
      </c>
      <c r="T5188" t="str">
        <f>VLOOKUP(Tabla1[[#This Row],[Nombre del Producto]],Tabla2[[Nombre Producto]:[Costo Unitario]],2,FALSE)</f>
        <v>Wicked Choccy's</v>
      </c>
      <c r="U5188" t="str">
        <f>VLOOKUP(Tabla1[[#This Row],[Fábrica]],Tabla3[],4,FALSE)</f>
        <v>Georgia</v>
      </c>
    </row>
    <row r="5189" spans="1:21" x14ac:dyDescent="0.25">
      <c r="A5189" t="s">
        <v>563</v>
      </c>
      <c r="B5189" s="3">
        <v>45240</v>
      </c>
      <c r="C5189" s="3">
        <v>45253</v>
      </c>
      <c r="D5189" t="s">
        <v>71</v>
      </c>
      <c r="E5189">
        <v>158694</v>
      </c>
      <c r="F5189" t="s">
        <v>19</v>
      </c>
      <c r="G5189" t="s">
        <v>53</v>
      </c>
      <c r="H5189" t="s">
        <v>21</v>
      </c>
      <c r="I5189">
        <v>90036</v>
      </c>
      <c r="J5189" t="s">
        <v>22</v>
      </c>
      <c r="K5189" t="s">
        <v>23</v>
      </c>
      <c r="L5189" t="s">
        <v>45</v>
      </c>
      <c r="M5189" t="s">
        <v>46</v>
      </c>
      <c r="N5189" s="5">
        <v>13.96</v>
      </c>
      <c r="O5189" s="7">
        <v>4</v>
      </c>
      <c r="P5189" s="5">
        <v>9.9600000000000009</v>
      </c>
      <c r="Q5189" s="5">
        <v>4</v>
      </c>
      <c r="R5189" s="22">
        <f>Tabla1[[#This Row],[Fecha de Envío]]-Tabla1[[#This Row],[Fecha de Orden]]</f>
        <v>13</v>
      </c>
      <c r="S5189" s="24">
        <f>YEAR(Tabla1[[#This Row],[Fecha de Orden]])</f>
        <v>2023</v>
      </c>
      <c r="T5189" t="str">
        <f>VLOOKUP(Tabla1[[#This Row],[Nombre del Producto]],Tabla2[[Nombre Producto]:[Costo Unitario]],2,FALSE)</f>
        <v>Lot's O' Nuts</v>
      </c>
      <c r="U5189" t="str">
        <f>VLOOKUP(Tabla1[[#This Row],[Fábrica]],Tabla3[],4,FALSE)</f>
        <v>Arizona</v>
      </c>
    </row>
    <row r="5190" spans="1:21" x14ac:dyDescent="0.25">
      <c r="A5190" t="s">
        <v>564</v>
      </c>
      <c r="B5190" s="3">
        <v>45240</v>
      </c>
      <c r="C5190" s="3">
        <v>45253</v>
      </c>
      <c r="D5190" t="s">
        <v>71</v>
      </c>
      <c r="E5190">
        <v>158694</v>
      </c>
      <c r="F5190" t="s">
        <v>19</v>
      </c>
      <c r="G5190" t="s">
        <v>53</v>
      </c>
      <c r="H5190" t="s">
        <v>21</v>
      </c>
      <c r="I5190">
        <v>90036</v>
      </c>
      <c r="J5190" t="s">
        <v>22</v>
      </c>
      <c r="K5190" t="s">
        <v>23</v>
      </c>
      <c r="L5190" t="s">
        <v>33</v>
      </c>
      <c r="M5190" t="s">
        <v>34</v>
      </c>
      <c r="N5190" s="5">
        <v>18</v>
      </c>
      <c r="O5190" s="7">
        <v>5</v>
      </c>
      <c r="P5190" s="5">
        <v>12</v>
      </c>
      <c r="Q5190" s="5">
        <v>6</v>
      </c>
      <c r="R5190" s="22">
        <f>Tabla1[[#This Row],[Fecha de Envío]]-Tabla1[[#This Row],[Fecha de Orden]]</f>
        <v>13</v>
      </c>
      <c r="S5190" s="24">
        <f>YEAR(Tabla1[[#This Row],[Fecha de Orden]])</f>
        <v>2023</v>
      </c>
      <c r="T5190" t="str">
        <f>VLOOKUP(Tabla1[[#This Row],[Nombre del Producto]],Tabla2[[Nombre Producto]:[Costo Unitario]],2,FALSE)</f>
        <v>Lot's O' Nuts</v>
      </c>
      <c r="U5190" t="str">
        <f>VLOOKUP(Tabla1[[#This Row],[Fábrica]],Tabla3[],4,FALSE)</f>
        <v>Arizona</v>
      </c>
    </row>
    <row r="5191" spans="1:21" x14ac:dyDescent="0.25">
      <c r="A5191" t="s">
        <v>565</v>
      </c>
      <c r="B5191" s="3">
        <v>45240</v>
      </c>
      <c r="C5191" s="3">
        <v>45253</v>
      </c>
      <c r="D5191" t="s">
        <v>71</v>
      </c>
      <c r="E5191">
        <v>158694</v>
      </c>
      <c r="F5191" t="s">
        <v>19</v>
      </c>
      <c r="G5191" t="s">
        <v>53</v>
      </c>
      <c r="H5191" t="s">
        <v>21</v>
      </c>
      <c r="I5191">
        <v>90036</v>
      </c>
      <c r="J5191" t="s">
        <v>22</v>
      </c>
      <c r="K5191" t="s">
        <v>23</v>
      </c>
      <c r="L5191" t="s">
        <v>27</v>
      </c>
      <c r="M5191" t="s">
        <v>28</v>
      </c>
      <c r="N5191" s="5">
        <v>18</v>
      </c>
      <c r="O5191" s="7">
        <v>5</v>
      </c>
      <c r="P5191" s="5">
        <v>12.5</v>
      </c>
      <c r="Q5191" s="5">
        <v>5.5</v>
      </c>
      <c r="R5191" s="22">
        <f>Tabla1[[#This Row],[Fecha de Envío]]-Tabla1[[#This Row],[Fecha de Orden]]</f>
        <v>13</v>
      </c>
      <c r="S5191" s="24">
        <f>YEAR(Tabla1[[#This Row],[Fecha de Orden]])</f>
        <v>2023</v>
      </c>
      <c r="T5191" t="str">
        <f>VLOOKUP(Tabla1[[#This Row],[Nombre del Producto]],Tabla2[[Nombre Producto]:[Costo Unitario]],2,FALSE)</f>
        <v>Lot's O' Nuts</v>
      </c>
      <c r="U5191" t="str">
        <f>VLOOKUP(Tabla1[[#This Row],[Fábrica]],Tabla3[],4,FALSE)</f>
        <v>Arizona</v>
      </c>
    </row>
    <row r="5192" spans="1:21" x14ac:dyDescent="0.25">
      <c r="A5192" t="s">
        <v>1139</v>
      </c>
      <c r="B5192" s="3">
        <v>45240</v>
      </c>
      <c r="C5192" s="3">
        <v>45255</v>
      </c>
      <c r="D5192" t="s">
        <v>18</v>
      </c>
      <c r="E5192">
        <v>162348</v>
      </c>
      <c r="F5192" t="s">
        <v>19</v>
      </c>
      <c r="G5192" t="s">
        <v>1140</v>
      </c>
      <c r="H5192" t="s">
        <v>21</v>
      </c>
      <c r="I5192">
        <v>95823</v>
      </c>
      <c r="J5192" t="s">
        <v>22</v>
      </c>
      <c r="K5192" t="s">
        <v>23</v>
      </c>
      <c r="L5192" t="s">
        <v>33</v>
      </c>
      <c r="M5192" t="s">
        <v>34</v>
      </c>
      <c r="N5192" s="5">
        <v>3.6</v>
      </c>
      <c r="O5192" s="7">
        <v>1</v>
      </c>
      <c r="P5192" s="5">
        <v>2.4</v>
      </c>
      <c r="Q5192" s="5">
        <v>1.2</v>
      </c>
      <c r="R5192" s="22">
        <f>Tabla1[[#This Row],[Fecha de Envío]]-Tabla1[[#This Row],[Fecha de Orden]]</f>
        <v>15</v>
      </c>
      <c r="S5192" s="24">
        <f>YEAR(Tabla1[[#This Row],[Fecha de Orden]])</f>
        <v>2023</v>
      </c>
      <c r="T5192" t="str">
        <f>VLOOKUP(Tabla1[[#This Row],[Nombre del Producto]],Tabla2[[Nombre Producto]:[Costo Unitario]],2,FALSE)</f>
        <v>Lot's O' Nuts</v>
      </c>
      <c r="U5192" t="str">
        <f>VLOOKUP(Tabla1[[#This Row],[Fábrica]],Tabla3[],4,FALSE)</f>
        <v>Arizona</v>
      </c>
    </row>
    <row r="5193" spans="1:21" x14ac:dyDescent="0.25">
      <c r="A5193" t="s">
        <v>1733</v>
      </c>
      <c r="B5193" s="3">
        <v>45240</v>
      </c>
      <c r="C5193" s="3">
        <v>45252</v>
      </c>
      <c r="D5193" t="s">
        <v>39</v>
      </c>
      <c r="E5193">
        <v>163384</v>
      </c>
      <c r="F5193" t="s">
        <v>19</v>
      </c>
      <c r="G5193" t="s">
        <v>20</v>
      </c>
      <c r="H5193" t="s">
        <v>21</v>
      </c>
      <c r="I5193">
        <v>94122</v>
      </c>
      <c r="J5193" t="s">
        <v>22</v>
      </c>
      <c r="K5193" t="s">
        <v>23</v>
      </c>
      <c r="L5193" t="s">
        <v>45</v>
      </c>
      <c r="M5193" t="s">
        <v>46</v>
      </c>
      <c r="N5193" s="5">
        <v>13.96</v>
      </c>
      <c r="O5193" s="7">
        <v>4</v>
      </c>
      <c r="P5193" s="5">
        <v>9.9600000000000009</v>
      </c>
      <c r="Q5193" s="5">
        <v>4</v>
      </c>
      <c r="R5193" s="22">
        <f>Tabla1[[#This Row],[Fecha de Envío]]-Tabla1[[#This Row],[Fecha de Orden]]</f>
        <v>12</v>
      </c>
      <c r="S5193" s="24">
        <f>YEAR(Tabla1[[#This Row],[Fecha de Orden]])</f>
        <v>2023</v>
      </c>
      <c r="T5193" t="str">
        <f>VLOOKUP(Tabla1[[#This Row],[Nombre del Producto]],Tabla2[[Nombre Producto]:[Costo Unitario]],2,FALSE)</f>
        <v>Lot's O' Nuts</v>
      </c>
      <c r="U5193" t="str">
        <f>VLOOKUP(Tabla1[[#This Row],[Fábrica]],Tabla3[],4,FALSE)</f>
        <v>Arizona</v>
      </c>
    </row>
    <row r="5194" spans="1:21" x14ac:dyDescent="0.25">
      <c r="A5194" t="s">
        <v>2516</v>
      </c>
      <c r="B5194" s="3">
        <v>45240</v>
      </c>
      <c r="C5194" s="3">
        <v>45255</v>
      </c>
      <c r="D5194" t="s">
        <v>18</v>
      </c>
      <c r="E5194">
        <v>137736</v>
      </c>
      <c r="F5194" t="s">
        <v>19</v>
      </c>
      <c r="G5194" t="s">
        <v>2517</v>
      </c>
      <c r="H5194" t="s">
        <v>73</v>
      </c>
      <c r="I5194">
        <v>31088</v>
      </c>
      <c r="J5194" t="s">
        <v>22</v>
      </c>
      <c r="K5194" t="s">
        <v>66</v>
      </c>
      <c r="L5194" t="s">
        <v>45</v>
      </c>
      <c r="M5194" t="s">
        <v>46</v>
      </c>
      <c r="N5194" s="5">
        <v>24.43</v>
      </c>
      <c r="O5194" s="7">
        <v>7</v>
      </c>
      <c r="P5194" s="5">
        <v>17.43</v>
      </c>
      <c r="Q5194" s="5">
        <v>7</v>
      </c>
      <c r="R5194" s="22">
        <f>Tabla1[[#This Row],[Fecha de Envío]]-Tabla1[[#This Row],[Fecha de Orden]]</f>
        <v>15</v>
      </c>
      <c r="S5194" s="24">
        <f>YEAR(Tabla1[[#This Row],[Fecha de Orden]])</f>
        <v>2023</v>
      </c>
      <c r="T5194" t="str">
        <f>VLOOKUP(Tabla1[[#This Row],[Nombre del Producto]],Tabla2[[Nombre Producto]:[Costo Unitario]],2,FALSE)</f>
        <v>Lot's O' Nuts</v>
      </c>
      <c r="U5194" t="str">
        <f>VLOOKUP(Tabla1[[#This Row],[Fábrica]],Tabla3[],4,FALSE)</f>
        <v>Arizona</v>
      </c>
    </row>
    <row r="5195" spans="1:21" x14ac:dyDescent="0.25">
      <c r="A5195" t="s">
        <v>5247</v>
      </c>
      <c r="B5195" s="3">
        <v>45240</v>
      </c>
      <c r="C5195" s="3">
        <v>45254</v>
      </c>
      <c r="D5195" t="s">
        <v>18</v>
      </c>
      <c r="E5195">
        <v>119935</v>
      </c>
      <c r="F5195" t="s">
        <v>19</v>
      </c>
      <c r="G5195" t="s">
        <v>86</v>
      </c>
      <c r="H5195" t="s">
        <v>87</v>
      </c>
      <c r="I5195">
        <v>65807</v>
      </c>
      <c r="J5195" t="s">
        <v>22</v>
      </c>
      <c r="K5195" t="s">
        <v>43</v>
      </c>
      <c r="L5195" t="s">
        <v>27</v>
      </c>
      <c r="M5195" t="s">
        <v>28</v>
      </c>
      <c r="N5195" s="5">
        <v>7.2</v>
      </c>
      <c r="O5195" s="7">
        <v>2</v>
      </c>
      <c r="P5195" s="5">
        <v>5</v>
      </c>
      <c r="Q5195" s="5">
        <v>2.2000000000000002</v>
      </c>
      <c r="R5195" s="22">
        <f>Tabla1[[#This Row],[Fecha de Envío]]-Tabla1[[#This Row],[Fecha de Orden]]</f>
        <v>14</v>
      </c>
      <c r="S5195" s="24">
        <f>YEAR(Tabla1[[#This Row],[Fecha de Orden]])</f>
        <v>2023</v>
      </c>
      <c r="T5195" t="str">
        <f>VLOOKUP(Tabla1[[#This Row],[Nombre del Producto]],Tabla2[[Nombre Producto]:[Costo Unitario]],2,FALSE)</f>
        <v>Lot's O' Nuts</v>
      </c>
      <c r="U5195" t="str">
        <f>VLOOKUP(Tabla1[[#This Row],[Fábrica]],Tabla3[],4,FALSE)</f>
        <v>Arizona</v>
      </c>
    </row>
    <row r="5196" spans="1:21" x14ac:dyDescent="0.25">
      <c r="A5196" t="s">
        <v>5248</v>
      </c>
      <c r="B5196" s="3">
        <v>45240</v>
      </c>
      <c r="C5196" s="3">
        <v>45254</v>
      </c>
      <c r="D5196" t="s">
        <v>18</v>
      </c>
      <c r="E5196">
        <v>119935</v>
      </c>
      <c r="F5196" t="s">
        <v>19</v>
      </c>
      <c r="G5196" t="s">
        <v>86</v>
      </c>
      <c r="H5196" t="s">
        <v>87</v>
      </c>
      <c r="I5196">
        <v>65807</v>
      </c>
      <c r="J5196" t="s">
        <v>22</v>
      </c>
      <c r="K5196" t="s">
        <v>43</v>
      </c>
      <c r="L5196" t="s">
        <v>36</v>
      </c>
      <c r="M5196" t="s">
        <v>37</v>
      </c>
      <c r="N5196" s="5">
        <v>6.5</v>
      </c>
      <c r="O5196" s="7">
        <v>2</v>
      </c>
      <c r="P5196" s="5">
        <v>4.22</v>
      </c>
      <c r="Q5196" s="5">
        <v>2.2799999999999998</v>
      </c>
      <c r="R5196" s="22">
        <f>Tabla1[[#This Row],[Fecha de Envío]]-Tabla1[[#This Row],[Fecha de Orden]]</f>
        <v>14</v>
      </c>
      <c r="S5196" s="24">
        <f>YEAR(Tabla1[[#This Row],[Fecha de Orden]])</f>
        <v>2023</v>
      </c>
      <c r="T5196" t="str">
        <f>VLOOKUP(Tabla1[[#This Row],[Nombre del Producto]],Tabla2[[Nombre Producto]:[Costo Unitario]],2,FALSE)</f>
        <v>Wicked Choccy's</v>
      </c>
      <c r="U5196" t="str">
        <f>VLOOKUP(Tabla1[[#This Row],[Fábrica]],Tabla3[],4,FALSE)</f>
        <v>Georgia</v>
      </c>
    </row>
    <row r="5197" spans="1:21" x14ac:dyDescent="0.25">
      <c r="A5197" t="s">
        <v>6415</v>
      </c>
      <c r="B5197" s="3">
        <v>45240</v>
      </c>
      <c r="C5197" s="3">
        <v>45254</v>
      </c>
      <c r="D5197" t="s">
        <v>18</v>
      </c>
      <c r="E5197">
        <v>144547</v>
      </c>
      <c r="F5197" t="s">
        <v>19</v>
      </c>
      <c r="G5197" t="s">
        <v>159</v>
      </c>
      <c r="H5197" t="s">
        <v>42</v>
      </c>
      <c r="I5197">
        <v>77036</v>
      </c>
      <c r="J5197" t="s">
        <v>22</v>
      </c>
      <c r="K5197" t="s">
        <v>43</v>
      </c>
      <c r="L5197" t="s">
        <v>45</v>
      </c>
      <c r="M5197" t="s">
        <v>46</v>
      </c>
      <c r="N5197" s="5">
        <v>24.43</v>
      </c>
      <c r="O5197" s="7">
        <v>7</v>
      </c>
      <c r="P5197" s="5">
        <v>17.43</v>
      </c>
      <c r="Q5197" s="5">
        <v>7</v>
      </c>
      <c r="R5197" s="22">
        <f>Tabla1[[#This Row],[Fecha de Envío]]-Tabla1[[#This Row],[Fecha de Orden]]</f>
        <v>14</v>
      </c>
      <c r="S5197" s="24">
        <f>YEAR(Tabla1[[#This Row],[Fecha de Orden]])</f>
        <v>2023</v>
      </c>
      <c r="T5197" t="str">
        <f>VLOOKUP(Tabla1[[#This Row],[Nombre del Producto]],Tabla2[[Nombre Producto]:[Costo Unitario]],2,FALSE)</f>
        <v>Lot's O' Nuts</v>
      </c>
      <c r="U5197" t="str">
        <f>VLOOKUP(Tabla1[[#This Row],[Fábrica]],Tabla3[],4,FALSE)</f>
        <v>Arizona</v>
      </c>
    </row>
    <row r="5198" spans="1:21" x14ac:dyDescent="0.25">
      <c r="A5198" t="s">
        <v>6924</v>
      </c>
      <c r="B5198" s="3">
        <v>45240</v>
      </c>
      <c r="C5198" s="3">
        <v>45252</v>
      </c>
      <c r="D5198" t="s">
        <v>39</v>
      </c>
      <c r="E5198">
        <v>105494</v>
      </c>
      <c r="F5198" t="s">
        <v>19</v>
      </c>
      <c r="G5198" t="s">
        <v>20</v>
      </c>
      <c r="H5198" t="s">
        <v>21</v>
      </c>
      <c r="I5198">
        <v>94122</v>
      </c>
      <c r="J5198" t="s">
        <v>22</v>
      </c>
      <c r="K5198" t="s">
        <v>23</v>
      </c>
      <c r="L5198" t="s">
        <v>33</v>
      </c>
      <c r="M5198" t="s">
        <v>34</v>
      </c>
      <c r="N5198" s="5">
        <v>10.8</v>
      </c>
      <c r="O5198" s="7">
        <v>3</v>
      </c>
      <c r="P5198" s="5">
        <v>7.2</v>
      </c>
      <c r="Q5198" s="5">
        <v>3.6</v>
      </c>
      <c r="R5198" s="22">
        <f>Tabla1[[#This Row],[Fecha de Envío]]-Tabla1[[#This Row],[Fecha de Orden]]</f>
        <v>12</v>
      </c>
      <c r="S5198" s="24">
        <f>YEAR(Tabla1[[#This Row],[Fecha de Orden]])</f>
        <v>2023</v>
      </c>
      <c r="T5198" t="str">
        <f>VLOOKUP(Tabla1[[#This Row],[Nombre del Producto]],Tabla2[[Nombre Producto]:[Costo Unitario]],2,FALSE)</f>
        <v>Lot's O' Nuts</v>
      </c>
      <c r="U5198" t="str">
        <f>VLOOKUP(Tabla1[[#This Row],[Fábrica]],Tabla3[],4,FALSE)</f>
        <v>Arizona</v>
      </c>
    </row>
    <row r="5199" spans="1:21" x14ac:dyDescent="0.25">
      <c r="A5199" t="s">
        <v>6925</v>
      </c>
      <c r="B5199" s="3">
        <v>45240</v>
      </c>
      <c r="C5199" s="3">
        <v>45252</v>
      </c>
      <c r="D5199" t="s">
        <v>39</v>
      </c>
      <c r="E5199">
        <v>105494</v>
      </c>
      <c r="F5199" t="s">
        <v>19</v>
      </c>
      <c r="G5199" t="s">
        <v>20</v>
      </c>
      <c r="H5199" t="s">
        <v>21</v>
      </c>
      <c r="I5199">
        <v>94122</v>
      </c>
      <c r="J5199" t="s">
        <v>22</v>
      </c>
      <c r="K5199" t="s">
        <v>23</v>
      </c>
      <c r="L5199" t="s">
        <v>45</v>
      </c>
      <c r="M5199" t="s">
        <v>46</v>
      </c>
      <c r="N5199" s="5">
        <v>24.43</v>
      </c>
      <c r="O5199" s="7">
        <v>7</v>
      </c>
      <c r="P5199" s="5">
        <v>17.43</v>
      </c>
      <c r="Q5199" s="5">
        <v>7</v>
      </c>
      <c r="R5199" s="22">
        <f>Tabla1[[#This Row],[Fecha de Envío]]-Tabla1[[#This Row],[Fecha de Orden]]</f>
        <v>12</v>
      </c>
      <c r="S5199" s="24">
        <f>YEAR(Tabla1[[#This Row],[Fecha de Orden]])</f>
        <v>2023</v>
      </c>
      <c r="T5199" t="str">
        <f>VLOOKUP(Tabla1[[#This Row],[Nombre del Producto]],Tabla2[[Nombre Producto]:[Costo Unitario]],2,FALSE)</f>
        <v>Lot's O' Nuts</v>
      </c>
      <c r="U5199" t="str">
        <f>VLOOKUP(Tabla1[[#This Row],[Fábrica]],Tabla3[],4,FALSE)</f>
        <v>Arizona</v>
      </c>
    </row>
    <row r="5200" spans="1:21" x14ac:dyDescent="0.25">
      <c r="A5200" t="s">
        <v>7142</v>
      </c>
      <c r="B5200" s="3">
        <v>45240</v>
      </c>
      <c r="C5200" s="3">
        <v>45254</v>
      </c>
      <c r="D5200" t="s">
        <v>18</v>
      </c>
      <c r="E5200">
        <v>145177</v>
      </c>
      <c r="F5200" t="s">
        <v>19</v>
      </c>
      <c r="G5200" t="s">
        <v>86</v>
      </c>
      <c r="H5200" t="s">
        <v>210</v>
      </c>
      <c r="I5200">
        <v>45503</v>
      </c>
      <c r="J5200" t="s">
        <v>22</v>
      </c>
      <c r="K5200" t="s">
        <v>32</v>
      </c>
      <c r="L5200" t="s">
        <v>27</v>
      </c>
      <c r="M5200" t="s">
        <v>28</v>
      </c>
      <c r="N5200" s="5">
        <v>25.2</v>
      </c>
      <c r="O5200" s="7">
        <v>7</v>
      </c>
      <c r="P5200" s="5">
        <v>17.5</v>
      </c>
      <c r="Q5200" s="5">
        <v>7.7</v>
      </c>
      <c r="R5200" s="22">
        <f>Tabla1[[#This Row],[Fecha de Envío]]-Tabla1[[#This Row],[Fecha de Orden]]</f>
        <v>14</v>
      </c>
      <c r="S5200" s="24">
        <f>YEAR(Tabla1[[#This Row],[Fecha de Orden]])</f>
        <v>2023</v>
      </c>
      <c r="T5200" t="str">
        <f>VLOOKUP(Tabla1[[#This Row],[Nombre del Producto]],Tabla2[[Nombre Producto]:[Costo Unitario]],2,FALSE)</f>
        <v>Lot's O' Nuts</v>
      </c>
      <c r="U5200" t="str">
        <f>VLOOKUP(Tabla1[[#This Row],[Fábrica]],Tabla3[],4,FALSE)</f>
        <v>Arizona</v>
      </c>
    </row>
    <row r="5201" spans="1:21" x14ac:dyDescent="0.25">
      <c r="A5201" t="s">
        <v>7143</v>
      </c>
      <c r="B5201" s="3">
        <v>45240</v>
      </c>
      <c r="C5201" s="3">
        <v>45254</v>
      </c>
      <c r="D5201" t="s">
        <v>18</v>
      </c>
      <c r="E5201">
        <v>145177</v>
      </c>
      <c r="F5201" t="s">
        <v>19</v>
      </c>
      <c r="G5201" t="s">
        <v>86</v>
      </c>
      <c r="H5201" t="s">
        <v>210</v>
      </c>
      <c r="I5201">
        <v>45503</v>
      </c>
      <c r="J5201" t="s">
        <v>22</v>
      </c>
      <c r="K5201" t="s">
        <v>32</v>
      </c>
      <c r="L5201" t="s">
        <v>45</v>
      </c>
      <c r="M5201" t="s">
        <v>46</v>
      </c>
      <c r="N5201" s="5">
        <v>13.96</v>
      </c>
      <c r="O5201" s="7">
        <v>4</v>
      </c>
      <c r="P5201" s="5">
        <v>9.9600000000000009</v>
      </c>
      <c r="Q5201" s="5">
        <v>4</v>
      </c>
      <c r="R5201" s="22">
        <f>Tabla1[[#This Row],[Fecha de Envío]]-Tabla1[[#This Row],[Fecha de Orden]]</f>
        <v>14</v>
      </c>
      <c r="S5201" s="24">
        <f>YEAR(Tabla1[[#This Row],[Fecha de Orden]])</f>
        <v>2023</v>
      </c>
      <c r="T5201" t="str">
        <f>VLOOKUP(Tabla1[[#This Row],[Nombre del Producto]],Tabla2[[Nombre Producto]:[Costo Unitario]],2,FALSE)</f>
        <v>Lot's O' Nuts</v>
      </c>
      <c r="U5201" t="str">
        <f>VLOOKUP(Tabla1[[#This Row],[Fábrica]],Tabla3[],4,FALSE)</f>
        <v>Arizona</v>
      </c>
    </row>
    <row r="5202" spans="1:21" x14ac:dyDescent="0.25">
      <c r="A5202" t="s">
        <v>7144</v>
      </c>
      <c r="B5202" s="3">
        <v>45240</v>
      </c>
      <c r="C5202" s="3">
        <v>45254</v>
      </c>
      <c r="D5202" t="s">
        <v>18</v>
      </c>
      <c r="E5202">
        <v>145177</v>
      </c>
      <c r="F5202" t="s">
        <v>19</v>
      </c>
      <c r="G5202" t="s">
        <v>86</v>
      </c>
      <c r="H5202" t="s">
        <v>210</v>
      </c>
      <c r="I5202">
        <v>45503</v>
      </c>
      <c r="J5202" t="s">
        <v>22</v>
      </c>
      <c r="K5202" t="s">
        <v>32</v>
      </c>
      <c r="L5202" t="s">
        <v>36</v>
      </c>
      <c r="M5202" t="s">
        <v>37</v>
      </c>
      <c r="N5202" s="5">
        <v>22.75</v>
      </c>
      <c r="O5202" s="7">
        <v>7</v>
      </c>
      <c r="P5202" s="5">
        <v>14.77</v>
      </c>
      <c r="Q5202" s="5">
        <v>7.98</v>
      </c>
      <c r="R5202" s="22">
        <f>Tabla1[[#This Row],[Fecha de Envío]]-Tabla1[[#This Row],[Fecha de Orden]]</f>
        <v>14</v>
      </c>
      <c r="S5202" s="24">
        <f>YEAR(Tabla1[[#This Row],[Fecha de Orden]])</f>
        <v>2023</v>
      </c>
      <c r="T5202" t="str">
        <f>VLOOKUP(Tabla1[[#This Row],[Nombre del Producto]],Tabla2[[Nombre Producto]:[Costo Unitario]],2,FALSE)</f>
        <v>Wicked Choccy's</v>
      </c>
      <c r="U5202" t="str">
        <f>VLOOKUP(Tabla1[[#This Row],[Fábrica]],Tabla3[],4,FALSE)</f>
        <v>Georgia</v>
      </c>
    </row>
    <row r="5203" spans="1:21" x14ac:dyDescent="0.25">
      <c r="A5203" t="s">
        <v>7624</v>
      </c>
      <c r="B5203" s="3">
        <v>45240</v>
      </c>
      <c r="C5203" s="3">
        <v>45253</v>
      </c>
      <c r="D5203" t="s">
        <v>39</v>
      </c>
      <c r="E5203">
        <v>152940</v>
      </c>
      <c r="F5203" t="s">
        <v>19</v>
      </c>
      <c r="G5203" t="s">
        <v>20</v>
      </c>
      <c r="H5203" t="s">
        <v>21</v>
      </c>
      <c r="I5203">
        <v>94110</v>
      </c>
      <c r="J5203" t="s">
        <v>22</v>
      </c>
      <c r="K5203" t="s">
        <v>23</v>
      </c>
      <c r="L5203" t="s">
        <v>45</v>
      </c>
      <c r="M5203" t="s">
        <v>46</v>
      </c>
      <c r="N5203" s="5">
        <v>3.49</v>
      </c>
      <c r="O5203" s="7">
        <v>1</v>
      </c>
      <c r="P5203" s="5">
        <v>2.4900000000000002</v>
      </c>
      <c r="Q5203" s="5">
        <v>1</v>
      </c>
      <c r="R5203" s="22">
        <f>Tabla1[[#This Row],[Fecha de Envío]]-Tabla1[[#This Row],[Fecha de Orden]]</f>
        <v>13</v>
      </c>
      <c r="S5203" s="24">
        <f>YEAR(Tabla1[[#This Row],[Fecha de Orden]])</f>
        <v>2023</v>
      </c>
      <c r="T5203" t="str">
        <f>VLOOKUP(Tabla1[[#This Row],[Nombre del Producto]],Tabla2[[Nombre Producto]:[Costo Unitario]],2,FALSE)</f>
        <v>Lot's O' Nuts</v>
      </c>
      <c r="U5203" t="str">
        <f>VLOOKUP(Tabla1[[#This Row],[Fábrica]],Tabla3[],4,FALSE)</f>
        <v>Arizona</v>
      </c>
    </row>
    <row r="5204" spans="1:21" x14ac:dyDescent="0.25">
      <c r="A5204" t="s">
        <v>8106</v>
      </c>
      <c r="B5204" s="3">
        <v>45240</v>
      </c>
      <c r="C5204" s="3">
        <v>45254</v>
      </c>
      <c r="D5204" t="s">
        <v>18</v>
      </c>
      <c r="E5204">
        <v>125164</v>
      </c>
      <c r="F5204" t="s">
        <v>19</v>
      </c>
      <c r="G5204" t="s">
        <v>30</v>
      </c>
      <c r="H5204" t="s">
        <v>31</v>
      </c>
      <c r="I5204">
        <v>10011</v>
      </c>
      <c r="J5204" t="s">
        <v>22</v>
      </c>
      <c r="K5204" t="s">
        <v>32</v>
      </c>
      <c r="L5204" t="s">
        <v>36</v>
      </c>
      <c r="M5204" t="s">
        <v>37</v>
      </c>
      <c r="N5204" s="5">
        <v>3.25</v>
      </c>
      <c r="O5204" s="7">
        <v>1</v>
      </c>
      <c r="P5204" s="5">
        <v>2.11</v>
      </c>
      <c r="Q5204" s="5">
        <v>1.1399999999999999</v>
      </c>
      <c r="R5204" s="22">
        <f>Tabla1[[#This Row],[Fecha de Envío]]-Tabla1[[#This Row],[Fecha de Orden]]</f>
        <v>14</v>
      </c>
      <c r="S5204" s="24">
        <f>YEAR(Tabla1[[#This Row],[Fecha de Orden]])</f>
        <v>2023</v>
      </c>
      <c r="T5204" t="str">
        <f>VLOOKUP(Tabla1[[#This Row],[Nombre del Producto]],Tabla2[[Nombre Producto]:[Costo Unitario]],2,FALSE)</f>
        <v>Wicked Choccy's</v>
      </c>
      <c r="U5204" t="str">
        <f>VLOOKUP(Tabla1[[#This Row],[Fábrica]],Tabla3[],4,FALSE)</f>
        <v>Georgia</v>
      </c>
    </row>
    <row r="5205" spans="1:21" x14ac:dyDescent="0.25">
      <c r="A5205" t="s">
        <v>8107</v>
      </c>
      <c r="B5205" s="3">
        <v>45240</v>
      </c>
      <c r="C5205" s="3">
        <v>45254</v>
      </c>
      <c r="D5205" t="s">
        <v>18</v>
      </c>
      <c r="E5205">
        <v>125164</v>
      </c>
      <c r="F5205" t="s">
        <v>19</v>
      </c>
      <c r="G5205" t="s">
        <v>30</v>
      </c>
      <c r="H5205" t="s">
        <v>31</v>
      </c>
      <c r="I5205">
        <v>10011</v>
      </c>
      <c r="J5205" t="s">
        <v>22</v>
      </c>
      <c r="K5205" t="s">
        <v>32</v>
      </c>
      <c r="L5205" t="s">
        <v>33</v>
      </c>
      <c r="M5205" t="s">
        <v>34</v>
      </c>
      <c r="N5205" s="5">
        <v>10.8</v>
      </c>
      <c r="O5205" s="7">
        <v>3</v>
      </c>
      <c r="P5205" s="5">
        <v>7.2</v>
      </c>
      <c r="Q5205" s="5">
        <v>3.6</v>
      </c>
      <c r="R5205" s="22">
        <f>Tabla1[[#This Row],[Fecha de Envío]]-Tabla1[[#This Row],[Fecha de Orden]]</f>
        <v>14</v>
      </c>
      <c r="S5205" s="24">
        <f>YEAR(Tabla1[[#This Row],[Fecha de Orden]])</f>
        <v>2023</v>
      </c>
      <c r="T5205" t="str">
        <f>VLOOKUP(Tabla1[[#This Row],[Nombre del Producto]],Tabla2[[Nombre Producto]:[Costo Unitario]],2,FALSE)</f>
        <v>Lot's O' Nuts</v>
      </c>
      <c r="U5205" t="str">
        <f>VLOOKUP(Tabla1[[#This Row],[Fábrica]],Tabla3[],4,FALSE)</f>
        <v>Arizona</v>
      </c>
    </row>
    <row r="5206" spans="1:21" x14ac:dyDescent="0.25">
      <c r="A5206" t="s">
        <v>8447</v>
      </c>
      <c r="B5206" s="3">
        <v>45240</v>
      </c>
      <c r="C5206" s="3">
        <v>45252</v>
      </c>
      <c r="D5206" t="s">
        <v>39</v>
      </c>
      <c r="E5206">
        <v>136581</v>
      </c>
      <c r="F5206" t="s">
        <v>19</v>
      </c>
      <c r="G5206" t="s">
        <v>443</v>
      </c>
      <c r="H5206" t="s">
        <v>210</v>
      </c>
      <c r="I5206">
        <v>45373</v>
      </c>
      <c r="J5206" t="s">
        <v>22</v>
      </c>
      <c r="K5206" t="s">
        <v>32</v>
      </c>
      <c r="L5206" t="s">
        <v>45</v>
      </c>
      <c r="M5206" t="s">
        <v>46</v>
      </c>
      <c r="N5206" s="5">
        <v>20.94</v>
      </c>
      <c r="O5206" s="7">
        <v>6</v>
      </c>
      <c r="P5206" s="5">
        <v>14.94</v>
      </c>
      <c r="Q5206" s="5">
        <v>6</v>
      </c>
      <c r="R5206" s="22">
        <f>Tabla1[[#This Row],[Fecha de Envío]]-Tabla1[[#This Row],[Fecha de Orden]]</f>
        <v>12</v>
      </c>
      <c r="S5206" s="24">
        <f>YEAR(Tabla1[[#This Row],[Fecha de Orden]])</f>
        <v>2023</v>
      </c>
      <c r="T5206" t="str">
        <f>VLOOKUP(Tabla1[[#This Row],[Nombre del Producto]],Tabla2[[Nombre Producto]:[Costo Unitario]],2,FALSE)</f>
        <v>Lot's O' Nuts</v>
      </c>
      <c r="U5206" t="str">
        <f>VLOOKUP(Tabla1[[#This Row],[Fábrica]],Tabla3[],4,FALSE)</f>
        <v>Arizona</v>
      </c>
    </row>
    <row r="5207" spans="1:21" x14ac:dyDescent="0.25">
      <c r="A5207" t="s">
        <v>8507</v>
      </c>
      <c r="B5207" s="3">
        <v>45240</v>
      </c>
      <c r="C5207" s="3">
        <v>45254</v>
      </c>
      <c r="D5207" t="s">
        <v>18</v>
      </c>
      <c r="E5207">
        <v>127761</v>
      </c>
      <c r="F5207" t="s">
        <v>19</v>
      </c>
      <c r="G5207" t="s">
        <v>30</v>
      </c>
      <c r="H5207" t="s">
        <v>31</v>
      </c>
      <c r="I5207">
        <v>10009</v>
      </c>
      <c r="J5207" t="s">
        <v>22</v>
      </c>
      <c r="K5207" t="s">
        <v>32</v>
      </c>
      <c r="L5207" t="s">
        <v>27</v>
      </c>
      <c r="M5207" t="s">
        <v>28</v>
      </c>
      <c r="N5207" s="5">
        <v>3.6</v>
      </c>
      <c r="O5207" s="7">
        <v>1</v>
      </c>
      <c r="P5207" s="5">
        <v>2.5</v>
      </c>
      <c r="Q5207" s="5">
        <v>1.1000000000000001</v>
      </c>
      <c r="R5207" s="22">
        <f>Tabla1[[#This Row],[Fecha de Envío]]-Tabla1[[#This Row],[Fecha de Orden]]</f>
        <v>14</v>
      </c>
      <c r="S5207" s="24">
        <f>YEAR(Tabla1[[#This Row],[Fecha de Orden]])</f>
        <v>2023</v>
      </c>
      <c r="T5207" t="str">
        <f>VLOOKUP(Tabla1[[#This Row],[Nombre del Producto]],Tabla2[[Nombre Producto]:[Costo Unitario]],2,FALSE)</f>
        <v>Lot's O' Nuts</v>
      </c>
      <c r="U5207" t="str">
        <f>VLOOKUP(Tabla1[[#This Row],[Fábrica]],Tabla3[],4,FALSE)</f>
        <v>Arizona</v>
      </c>
    </row>
    <row r="5208" spans="1:21" x14ac:dyDescent="0.25">
      <c r="A5208" t="s">
        <v>8508</v>
      </c>
      <c r="B5208" s="3">
        <v>45240</v>
      </c>
      <c r="C5208" s="3">
        <v>45254</v>
      </c>
      <c r="D5208" t="s">
        <v>18</v>
      </c>
      <c r="E5208">
        <v>127761</v>
      </c>
      <c r="F5208" t="s">
        <v>19</v>
      </c>
      <c r="G5208" t="s">
        <v>30</v>
      </c>
      <c r="H5208" t="s">
        <v>31</v>
      </c>
      <c r="I5208">
        <v>10009</v>
      </c>
      <c r="J5208" t="s">
        <v>22</v>
      </c>
      <c r="K5208" t="s">
        <v>32</v>
      </c>
      <c r="L5208" t="s">
        <v>36</v>
      </c>
      <c r="M5208" t="s">
        <v>37</v>
      </c>
      <c r="N5208" s="5">
        <v>22.75</v>
      </c>
      <c r="O5208" s="7">
        <v>7</v>
      </c>
      <c r="P5208" s="5">
        <v>14.77</v>
      </c>
      <c r="Q5208" s="5">
        <v>7.98</v>
      </c>
      <c r="R5208" s="22">
        <f>Tabla1[[#This Row],[Fecha de Envío]]-Tabla1[[#This Row],[Fecha de Orden]]</f>
        <v>14</v>
      </c>
      <c r="S5208" s="24">
        <f>YEAR(Tabla1[[#This Row],[Fecha de Orden]])</f>
        <v>2023</v>
      </c>
      <c r="T5208" t="str">
        <f>VLOOKUP(Tabla1[[#This Row],[Nombre del Producto]],Tabla2[[Nombre Producto]:[Costo Unitario]],2,FALSE)</f>
        <v>Wicked Choccy's</v>
      </c>
      <c r="U5208" t="str">
        <f>VLOOKUP(Tabla1[[#This Row],[Fábrica]],Tabla3[],4,FALSE)</f>
        <v>Georgia</v>
      </c>
    </row>
    <row r="5209" spans="1:21" x14ac:dyDescent="0.25">
      <c r="A5209" t="s">
        <v>816</v>
      </c>
      <c r="B5209" s="3">
        <v>45241</v>
      </c>
      <c r="C5209" s="3">
        <v>45257</v>
      </c>
      <c r="D5209" t="s">
        <v>18</v>
      </c>
      <c r="E5209">
        <v>164196</v>
      </c>
      <c r="F5209" t="s">
        <v>19</v>
      </c>
      <c r="G5209" t="s">
        <v>817</v>
      </c>
      <c r="H5209" t="s">
        <v>147</v>
      </c>
      <c r="I5209">
        <v>46060</v>
      </c>
      <c r="J5209" t="s">
        <v>148</v>
      </c>
      <c r="K5209" t="s">
        <v>43</v>
      </c>
      <c r="L5209" t="s">
        <v>149</v>
      </c>
      <c r="M5209" t="s">
        <v>150</v>
      </c>
      <c r="N5209" s="5">
        <v>7.5</v>
      </c>
      <c r="O5209" s="7">
        <v>6</v>
      </c>
      <c r="P5209" s="5">
        <v>3.9</v>
      </c>
      <c r="Q5209" s="5">
        <v>3.6</v>
      </c>
      <c r="R5209" s="22">
        <f>Tabla1[[#This Row],[Fecha de Envío]]-Tabla1[[#This Row],[Fecha de Orden]]</f>
        <v>16</v>
      </c>
      <c r="S5209" s="24">
        <f>YEAR(Tabla1[[#This Row],[Fecha de Orden]])</f>
        <v>2023</v>
      </c>
      <c r="T5209" t="str">
        <f>VLOOKUP(Tabla1[[#This Row],[Nombre del Producto]],Tabla2[[Nombre Producto]:[Costo Unitario]],2,FALSE)</f>
        <v>Secret Factory</v>
      </c>
      <c r="U5209" t="str">
        <f>VLOOKUP(Tabla1[[#This Row],[Fábrica]],Tabla3[],4,FALSE)</f>
        <v>Illinois</v>
      </c>
    </row>
    <row r="5210" spans="1:21" x14ac:dyDescent="0.25">
      <c r="A5210" t="s">
        <v>922</v>
      </c>
      <c r="B5210" s="3">
        <v>45241</v>
      </c>
      <c r="C5210" s="3">
        <v>45257</v>
      </c>
      <c r="D5210" t="s">
        <v>18</v>
      </c>
      <c r="E5210">
        <v>124506</v>
      </c>
      <c r="F5210" t="s">
        <v>19</v>
      </c>
      <c r="G5210" t="s">
        <v>239</v>
      </c>
      <c r="H5210" t="s">
        <v>173</v>
      </c>
      <c r="I5210">
        <v>60623</v>
      </c>
      <c r="J5210" t="s">
        <v>22</v>
      </c>
      <c r="K5210" t="s">
        <v>43</v>
      </c>
      <c r="L5210" t="s">
        <v>27</v>
      </c>
      <c r="M5210" t="s">
        <v>28</v>
      </c>
      <c r="N5210" s="5">
        <v>7.2</v>
      </c>
      <c r="O5210" s="7">
        <v>2</v>
      </c>
      <c r="P5210" s="5">
        <v>5</v>
      </c>
      <c r="Q5210" s="5">
        <v>2.2000000000000002</v>
      </c>
      <c r="R5210" s="22">
        <f>Tabla1[[#This Row],[Fecha de Envío]]-Tabla1[[#This Row],[Fecha de Orden]]</f>
        <v>16</v>
      </c>
      <c r="S5210" s="24">
        <f>YEAR(Tabla1[[#This Row],[Fecha de Orden]])</f>
        <v>2023</v>
      </c>
      <c r="T5210" t="str">
        <f>VLOOKUP(Tabla1[[#This Row],[Nombre del Producto]],Tabla2[[Nombre Producto]:[Costo Unitario]],2,FALSE)</f>
        <v>Lot's O' Nuts</v>
      </c>
      <c r="U5210" t="str">
        <f>VLOOKUP(Tabla1[[#This Row],[Fábrica]],Tabla3[],4,FALSE)</f>
        <v>Arizona</v>
      </c>
    </row>
    <row r="5211" spans="1:21" x14ac:dyDescent="0.25">
      <c r="A5211" t="s">
        <v>923</v>
      </c>
      <c r="B5211" s="3">
        <v>45241</v>
      </c>
      <c r="C5211" s="3">
        <v>45257</v>
      </c>
      <c r="D5211" t="s">
        <v>18</v>
      </c>
      <c r="E5211">
        <v>124506</v>
      </c>
      <c r="F5211" t="s">
        <v>19</v>
      </c>
      <c r="G5211" t="s">
        <v>239</v>
      </c>
      <c r="H5211" t="s">
        <v>173</v>
      </c>
      <c r="I5211">
        <v>60623</v>
      </c>
      <c r="J5211" t="s">
        <v>22</v>
      </c>
      <c r="K5211" t="s">
        <v>43</v>
      </c>
      <c r="L5211" t="s">
        <v>45</v>
      </c>
      <c r="M5211" t="s">
        <v>46</v>
      </c>
      <c r="N5211" s="5">
        <v>13.96</v>
      </c>
      <c r="O5211" s="7">
        <v>4</v>
      </c>
      <c r="P5211" s="5">
        <v>9.9600000000000009</v>
      </c>
      <c r="Q5211" s="5">
        <v>4</v>
      </c>
      <c r="R5211" s="22">
        <f>Tabla1[[#This Row],[Fecha de Envío]]-Tabla1[[#This Row],[Fecha de Orden]]</f>
        <v>16</v>
      </c>
      <c r="S5211" s="24">
        <f>YEAR(Tabla1[[#This Row],[Fecha de Orden]])</f>
        <v>2023</v>
      </c>
      <c r="T5211" t="str">
        <f>VLOOKUP(Tabla1[[#This Row],[Nombre del Producto]],Tabla2[[Nombre Producto]:[Costo Unitario]],2,FALSE)</f>
        <v>Lot's O' Nuts</v>
      </c>
      <c r="U5211" t="str">
        <f>VLOOKUP(Tabla1[[#This Row],[Fábrica]],Tabla3[],4,FALSE)</f>
        <v>Arizona</v>
      </c>
    </row>
    <row r="5212" spans="1:21" x14ac:dyDescent="0.25">
      <c r="A5212" t="s">
        <v>1041</v>
      </c>
      <c r="B5212" s="3">
        <v>45241</v>
      </c>
      <c r="C5212" s="3">
        <v>45256</v>
      </c>
      <c r="D5212" t="s">
        <v>18</v>
      </c>
      <c r="E5212">
        <v>124667</v>
      </c>
      <c r="F5212" t="s">
        <v>19</v>
      </c>
      <c r="G5212" t="s">
        <v>30</v>
      </c>
      <c r="H5212" t="s">
        <v>31</v>
      </c>
      <c r="I5212">
        <v>10011</v>
      </c>
      <c r="J5212" t="s">
        <v>22</v>
      </c>
      <c r="K5212" t="s">
        <v>32</v>
      </c>
      <c r="L5212" t="s">
        <v>36</v>
      </c>
      <c r="M5212" t="s">
        <v>37</v>
      </c>
      <c r="N5212" s="5">
        <v>3.25</v>
      </c>
      <c r="O5212" s="7">
        <v>1</v>
      </c>
      <c r="P5212" s="5">
        <v>2.11</v>
      </c>
      <c r="Q5212" s="5">
        <v>1.1399999999999999</v>
      </c>
      <c r="R5212" s="22">
        <f>Tabla1[[#This Row],[Fecha de Envío]]-Tabla1[[#This Row],[Fecha de Orden]]</f>
        <v>15</v>
      </c>
      <c r="S5212" s="24">
        <f>YEAR(Tabla1[[#This Row],[Fecha de Orden]])</f>
        <v>2023</v>
      </c>
      <c r="T5212" t="str">
        <f>VLOOKUP(Tabla1[[#This Row],[Nombre del Producto]],Tabla2[[Nombre Producto]:[Costo Unitario]],2,FALSE)</f>
        <v>Wicked Choccy's</v>
      </c>
      <c r="U5212" t="str">
        <f>VLOOKUP(Tabla1[[#This Row],[Fábrica]],Tabla3[],4,FALSE)</f>
        <v>Georgia</v>
      </c>
    </row>
    <row r="5213" spans="1:21" x14ac:dyDescent="0.25">
      <c r="A5213" t="s">
        <v>1042</v>
      </c>
      <c r="B5213" s="3">
        <v>45241</v>
      </c>
      <c r="C5213" s="3">
        <v>45256</v>
      </c>
      <c r="D5213" t="s">
        <v>18</v>
      </c>
      <c r="E5213">
        <v>124667</v>
      </c>
      <c r="F5213" t="s">
        <v>19</v>
      </c>
      <c r="G5213" t="s">
        <v>30</v>
      </c>
      <c r="H5213" t="s">
        <v>31</v>
      </c>
      <c r="I5213">
        <v>10011</v>
      </c>
      <c r="J5213" t="s">
        <v>22</v>
      </c>
      <c r="K5213" t="s">
        <v>32</v>
      </c>
      <c r="L5213" t="s">
        <v>24</v>
      </c>
      <c r="M5213" t="s">
        <v>25</v>
      </c>
      <c r="N5213" s="5">
        <v>11.25</v>
      </c>
      <c r="O5213" s="7">
        <v>3</v>
      </c>
      <c r="P5213" s="5">
        <v>7.35</v>
      </c>
      <c r="Q5213" s="5">
        <v>3.9</v>
      </c>
      <c r="R5213" s="22">
        <f>Tabla1[[#This Row],[Fecha de Envío]]-Tabla1[[#This Row],[Fecha de Orden]]</f>
        <v>15</v>
      </c>
      <c r="S5213" s="24">
        <f>YEAR(Tabla1[[#This Row],[Fecha de Orden]])</f>
        <v>2023</v>
      </c>
      <c r="T5213" t="str">
        <f>VLOOKUP(Tabla1[[#This Row],[Nombre del Producto]],Tabla2[[Nombre Producto]:[Costo Unitario]],2,FALSE)</f>
        <v>Wicked Choccy's</v>
      </c>
      <c r="U5213" t="str">
        <f>VLOOKUP(Tabla1[[#This Row],[Fábrica]],Tabla3[],4,FALSE)</f>
        <v>Georgia</v>
      </c>
    </row>
    <row r="5214" spans="1:21" x14ac:dyDescent="0.25">
      <c r="A5214" t="s">
        <v>1227</v>
      </c>
      <c r="B5214" s="3">
        <v>45241</v>
      </c>
      <c r="C5214" s="3">
        <v>45256</v>
      </c>
      <c r="D5214" t="s">
        <v>71</v>
      </c>
      <c r="E5214">
        <v>130799</v>
      </c>
      <c r="F5214" t="s">
        <v>19</v>
      </c>
      <c r="G5214" t="s">
        <v>20</v>
      </c>
      <c r="H5214" t="s">
        <v>21</v>
      </c>
      <c r="I5214">
        <v>94110</v>
      </c>
      <c r="J5214" t="s">
        <v>22</v>
      </c>
      <c r="K5214" t="s">
        <v>23</v>
      </c>
      <c r="L5214" t="s">
        <v>45</v>
      </c>
      <c r="M5214" t="s">
        <v>46</v>
      </c>
      <c r="N5214" s="5">
        <v>13.96</v>
      </c>
      <c r="O5214" s="7">
        <v>4</v>
      </c>
      <c r="P5214" s="5">
        <v>9.9600000000000009</v>
      </c>
      <c r="Q5214" s="5">
        <v>4</v>
      </c>
      <c r="R5214" s="22">
        <f>Tabla1[[#This Row],[Fecha de Envío]]-Tabla1[[#This Row],[Fecha de Orden]]</f>
        <v>15</v>
      </c>
      <c r="S5214" s="24">
        <f>YEAR(Tabla1[[#This Row],[Fecha de Orden]])</f>
        <v>2023</v>
      </c>
      <c r="T5214" t="str">
        <f>VLOOKUP(Tabla1[[#This Row],[Nombre del Producto]],Tabla2[[Nombre Producto]:[Costo Unitario]],2,FALSE)</f>
        <v>Lot's O' Nuts</v>
      </c>
      <c r="U5214" t="str">
        <f>VLOOKUP(Tabla1[[#This Row],[Fábrica]],Tabla3[],4,FALSE)</f>
        <v>Arizona</v>
      </c>
    </row>
    <row r="5215" spans="1:21" x14ac:dyDescent="0.25">
      <c r="A5215" t="s">
        <v>3095</v>
      </c>
      <c r="B5215" s="3">
        <v>45241</v>
      </c>
      <c r="C5215" s="3">
        <v>45256</v>
      </c>
      <c r="D5215" t="s">
        <v>18</v>
      </c>
      <c r="E5215">
        <v>145548</v>
      </c>
      <c r="F5215" t="s">
        <v>19</v>
      </c>
      <c r="G5215" t="s">
        <v>30</v>
      </c>
      <c r="H5215" t="s">
        <v>31</v>
      </c>
      <c r="I5215">
        <v>10011</v>
      </c>
      <c r="J5215" t="s">
        <v>22</v>
      </c>
      <c r="K5215" t="s">
        <v>32</v>
      </c>
      <c r="L5215" t="s">
        <v>36</v>
      </c>
      <c r="M5215" t="s">
        <v>37</v>
      </c>
      <c r="N5215" s="5">
        <v>9.75</v>
      </c>
      <c r="O5215" s="7">
        <v>3</v>
      </c>
      <c r="P5215" s="5">
        <v>6.33</v>
      </c>
      <c r="Q5215" s="5">
        <v>3.42</v>
      </c>
      <c r="R5215" s="22">
        <f>Tabla1[[#This Row],[Fecha de Envío]]-Tabla1[[#This Row],[Fecha de Orden]]</f>
        <v>15</v>
      </c>
      <c r="S5215" s="24">
        <f>YEAR(Tabla1[[#This Row],[Fecha de Orden]])</f>
        <v>2023</v>
      </c>
      <c r="T5215" t="str">
        <f>VLOOKUP(Tabla1[[#This Row],[Nombre del Producto]],Tabla2[[Nombre Producto]:[Costo Unitario]],2,FALSE)</f>
        <v>Wicked Choccy's</v>
      </c>
      <c r="U5215" t="str">
        <f>VLOOKUP(Tabla1[[#This Row],[Fábrica]],Tabla3[],4,FALSE)</f>
        <v>Georgia</v>
      </c>
    </row>
    <row r="5216" spans="1:21" x14ac:dyDescent="0.25">
      <c r="A5216" t="s">
        <v>3096</v>
      </c>
      <c r="B5216" s="3">
        <v>45241</v>
      </c>
      <c r="C5216" s="3">
        <v>45256</v>
      </c>
      <c r="D5216" t="s">
        <v>18</v>
      </c>
      <c r="E5216">
        <v>145548</v>
      </c>
      <c r="F5216" t="s">
        <v>19</v>
      </c>
      <c r="G5216" t="s">
        <v>30</v>
      </c>
      <c r="H5216" t="s">
        <v>31</v>
      </c>
      <c r="I5216">
        <v>10011</v>
      </c>
      <c r="J5216" t="s">
        <v>22</v>
      </c>
      <c r="K5216" t="s">
        <v>32</v>
      </c>
      <c r="L5216" t="s">
        <v>27</v>
      </c>
      <c r="M5216" t="s">
        <v>28</v>
      </c>
      <c r="N5216" s="5">
        <v>10.8</v>
      </c>
      <c r="O5216" s="7">
        <v>3</v>
      </c>
      <c r="P5216" s="5">
        <v>7.5</v>
      </c>
      <c r="Q5216" s="5">
        <v>3.3</v>
      </c>
      <c r="R5216" s="22">
        <f>Tabla1[[#This Row],[Fecha de Envío]]-Tabla1[[#This Row],[Fecha de Orden]]</f>
        <v>15</v>
      </c>
      <c r="S5216" s="24">
        <f>YEAR(Tabla1[[#This Row],[Fecha de Orden]])</f>
        <v>2023</v>
      </c>
      <c r="T5216" t="str">
        <f>VLOOKUP(Tabla1[[#This Row],[Nombre del Producto]],Tabla2[[Nombre Producto]:[Costo Unitario]],2,FALSE)</f>
        <v>Lot's O' Nuts</v>
      </c>
      <c r="U5216" t="str">
        <f>VLOOKUP(Tabla1[[#This Row],[Fábrica]],Tabla3[],4,FALSE)</f>
        <v>Arizona</v>
      </c>
    </row>
    <row r="5217" spans="1:21" x14ac:dyDescent="0.25">
      <c r="A5217" t="s">
        <v>3097</v>
      </c>
      <c r="B5217" s="3">
        <v>45241</v>
      </c>
      <c r="C5217" s="3">
        <v>45256</v>
      </c>
      <c r="D5217" t="s">
        <v>18</v>
      </c>
      <c r="E5217">
        <v>145548</v>
      </c>
      <c r="F5217" t="s">
        <v>19</v>
      </c>
      <c r="G5217" t="s">
        <v>30</v>
      </c>
      <c r="H5217" t="s">
        <v>31</v>
      </c>
      <c r="I5217">
        <v>10011</v>
      </c>
      <c r="J5217" t="s">
        <v>22</v>
      </c>
      <c r="K5217" t="s">
        <v>32</v>
      </c>
      <c r="L5217" t="s">
        <v>33</v>
      </c>
      <c r="M5217" t="s">
        <v>34</v>
      </c>
      <c r="N5217" s="5">
        <v>10.8</v>
      </c>
      <c r="O5217" s="7">
        <v>3</v>
      </c>
      <c r="P5217" s="5">
        <v>7.2</v>
      </c>
      <c r="Q5217" s="5">
        <v>3.6</v>
      </c>
      <c r="R5217" s="22">
        <f>Tabla1[[#This Row],[Fecha de Envío]]-Tabla1[[#This Row],[Fecha de Orden]]</f>
        <v>15</v>
      </c>
      <c r="S5217" s="24">
        <f>YEAR(Tabla1[[#This Row],[Fecha de Orden]])</f>
        <v>2023</v>
      </c>
      <c r="T5217" t="str">
        <f>VLOOKUP(Tabla1[[#This Row],[Nombre del Producto]],Tabla2[[Nombre Producto]:[Costo Unitario]],2,FALSE)</f>
        <v>Lot's O' Nuts</v>
      </c>
      <c r="U5217" t="str">
        <f>VLOOKUP(Tabla1[[#This Row],[Fábrica]],Tabla3[],4,FALSE)</f>
        <v>Arizona</v>
      </c>
    </row>
    <row r="5218" spans="1:21" x14ac:dyDescent="0.25">
      <c r="A5218" t="s">
        <v>3098</v>
      </c>
      <c r="B5218" s="3">
        <v>45241</v>
      </c>
      <c r="C5218" s="3">
        <v>45256</v>
      </c>
      <c r="D5218" t="s">
        <v>18</v>
      </c>
      <c r="E5218">
        <v>145548</v>
      </c>
      <c r="F5218" t="s">
        <v>19</v>
      </c>
      <c r="G5218" t="s">
        <v>30</v>
      </c>
      <c r="H5218" t="s">
        <v>31</v>
      </c>
      <c r="I5218">
        <v>10011</v>
      </c>
      <c r="J5218" t="s">
        <v>22</v>
      </c>
      <c r="K5218" t="s">
        <v>32</v>
      </c>
      <c r="L5218" t="s">
        <v>45</v>
      </c>
      <c r="M5218" t="s">
        <v>46</v>
      </c>
      <c r="N5218" s="5">
        <v>10.47</v>
      </c>
      <c r="O5218" s="7">
        <v>3</v>
      </c>
      <c r="P5218" s="5">
        <v>7.47</v>
      </c>
      <c r="Q5218" s="5">
        <v>3</v>
      </c>
      <c r="R5218" s="22">
        <f>Tabla1[[#This Row],[Fecha de Envío]]-Tabla1[[#This Row],[Fecha de Orden]]</f>
        <v>15</v>
      </c>
      <c r="S5218" s="24">
        <f>YEAR(Tabla1[[#This Row],[Fecha de Orden]])</f>
        <v>2023</v>
      </c>
      <c r="T5218" t="str">
        <f>VLOOKUP(Tabla1[[#This Row],[Nombre del Producto]],Tabla2[[Nombre Producto]:[Costo Unitario]],2,FALSE)</f>
        <v>Lot's O' Nuts</v>
      </c>
      <c r="U5218" t="str">
        <f>VLOOKUP(Tabla1[[#This Row],[Fábrica]],Tabla3[],4,FALSE)</f>
        <v>Arizona</v>
      </c>
    </row>
    <row r="5219" spans="1:21" x14ac:dyDescent="0.25">
      <c r="A5219" t="s">
        <v>5418</v>
      </c>
      <c r="B5219" s="3">
        <v>45241</v>
      </c>
      <c r="C5219" s="3">
        <v>45255</v>
      </c>
      <c r="D5219" t="s">
        <v>18</v>
      </c>
      <c r="E5219">
        <v>131968</v>
      </c>
      <c r="F5219" t="s">
        <v>19</v>
      </c>
      <c r="G5219" t="s">
        <v>1875</v>
      </c>
      <c r="H5219" t="s">
        <v>255</v>
      </c>
      <c r="I5219">
        <v>32712</v>
      </c>
      <c r="J5219" t="s">
        <v>22</v>
      </c>
      <c r="K5219" t="s">
        <v>66</v>
      </c>
      <c r="L5219" t="s">
        <v>27</v>
      </c>
      <c r="M5219" t="s">
        <v>28</v>
      </c>
      <c r="N5219" s="5">
        <v>10.8</v>
      </c>
      <c r="O5219" s="7">
        <v>3</v>
      </c>
      <c r="P5219" s="5">
        <v>7.5</v>
      </c>
      <c r="Q5219" s="5">
        <v>3.3</v>
      </c>
      <c r="R5219" s="22">
        <f>Tabla1[[#This Row],[Fecha de Envío]]-Tabla1[[#This Row],[Fecha de Orden]]</f>
        <v>14</v>
      </c>
      <c r="S5219" s="24">
        <f>YEAR(Tabla1[[#This Row],[Fecha de Orden]])</f>
        <v>2023</v>
      </c>
      <c r="T5219" t="str">
        <f>VLOOKUP(Tabla1[[#This Row],[Nombre del Producto]],Tabla2[[Nombre Producto]:[Costo Unitario]],2,FALSE)</f>
        <v>Lot's O' Nuts</v>
      </c>
      <c r="U5219" t="str">
        <f>VLOOKUP(Tabla1[[#This Row],[Fábrica]],Tabla3[],4,FALSE)</f>
        <v>Arizona</v>
      </c>
    </row>
    <row r="5220" spans="1:21" x14ac:dyDescent="0.25">
      <c r="A5220" t="s">
        <v>5419</v>
      </c>
      <c r="B5220" s="3">
        <v>45241</v>
      </c>
      <c r="C5220" s="3">
        <v>45255</v>
      </c>
      <c r="D5220" t="s">
        <v>18</v>
      </c>
      <c r="E5220">
        <v>131968</v>
      </c>
      <c r="F5220" t="s">
        <v>19</v>
      </c>
      <c r="G5220" t="s">
        <v>1875</v>
      </c>
      <c r="H5220" t="s">
        <v>255</v>
      </c>
      <c r="I5220">
        <v>32712</v>
      </c>
      <c r="J5220" t="s">
        <v>22</v>
      </c>
      <c r="K5220" t="s">
        <v>66</v>
      </c>
      <c r="L5220" t="s">
        <v>24</v>
      </c>
      <c r="M5220" t="s">
        <v>25</v>
      </c>
      <c r="N5220" s="5">
        <v>7.5</v>
      </c>
      <c r="O5220" s="7">
        <v>2</v>
      </c>
      <c r="P5220" s="5">
        <v>4.9000000000000004</v>
      </c>
      <c r="Q5220" s="5">
        <v>2.6</v>
      </c>
      <c r="R5220" s="22">
        <f>Tabla1[[#This Row],[Fecha de Envío]]-Tabla1[[#This Row],[Fecha de Orden]]</f>
        <v>14</v>
      </c>
      <c r="S5220" s="24">
        <f>YEAR(Tabla1[[#This Row],[Fecha de Orden]])</f>
        <v>2023</v>
      </c>
      <c r="T5220" t="str">
        <f>VLOOKUP(Tabla1[[#This Row],[Nombre del Producto]],Tabla2[[Nombre Producto]:[Costo Unitario]],2,FALSE)</f>
        <v>Wicked Choccy's</v>
      </c>
      <c r="U5220" t="str">
        <f>VLOOKUP(Tabla1[[#This Row],[Fábrica]],Tabla3[],4,FALSE)</f>
        <v>Georgia</v>
      </c>
    </row>
    <row r="5221" spans="1:21" x14ac:dyDescent="0.25">
      <c r="A5221" t="s">
        <v>5520</v>
      </c>
      <c r="B5221" s="3">
        <v>45241</v>
      </c>
      <c r="C5221" s="3">
        <v>45256</v>
      </c>
      <c r="D5221" t="s">
        <v>18</v>
      </c>
      <c r="E5221">
        <v>139878</v>
      </c>
      <c r="F5221" t="s">
        <v>19</v>
      </c>
      <c r="G5221" t="s">
        <v>92</v>
      </c>
      <c r="H5221" t="s">
        <v>93</v>
      </c>
      <c r="I5221">
        <v>48234</v>
      </c>
      <c r="J5221" t="s">
        <v>22</v>
      </c>
      <c r="K5221" t="s">
        <v>43</v>
      </c>
      <c r="L5221" t="s">
        <v>24</v>
      </c>
      <c r="M5221" t="s">
        <v>25</v>
      </c>
      <c r="N5221" s="5">
        <v>7.5</v>
      </c>
      <c r="O5221" s="7">
        <v>2</v>
      </c>
      <c r="P5221" s="5">
        <v>4.9000000000000004</v>
      </c>
      <c r="Q5221" s="5">
        <v>2.6</v>
      </c>
      <c r="R5221" s="22">
        <f>Tabla1[[#This Row],[Fecha de Envío]]-Tabla1[[#This Row],[Fecha de Orden]]</f>
        <v>15</v>
      </c>
      <c r="S5221" s="24">
        <f>YEAR(Tabla1[[#This Row],[Fecha de Orden]])</f>
        <v>2023</v>
      </c>
      <c r="T5221" t="str">
        <f>VLOOKUP(Tabla1[[#This Row],[Nombre del Producto]],Tabla2[[Nombre Producto]:[Costo Unitario]],2,FALSE)</f>
        <v>Wicked Choccy's</v>
      </c>
      <c r="U5221" t="str">
        <f>VLOOKUP(Tabla1[[#This Row],[Fábrica]],Tabla3[],4,FALSE)</f>
        <v>Georgia</v>
      </c>
    </row>
    <row r="5222" spans="1:21" x14ac:dyDescent="0.25">
      <c r="A5222" t="s">
        <v>5612</v>
      </c>
      <c r="B5222" s="3">
        <v>45241</v>
      </c>
      <c r="C5222" s="3">
        <v>45256</v>
      </c>
      <c r="D5222" t="s">
        <v>18</v>
      </c>
      <c r="E5222">
        <v>116722</v>
      </c>
      <c r="F5222" t="s">
        <v>19</v>
      </c>
      <c r="G5222" t="s">
        <v>20</v>
      </c>
      <c r="H5222" t="s">
        <v>21</v>
      </c>
      <c r="I5222">
        <v>94110</v>
      </c>
      <c r="J5222" t="s">
        <v>22</v>
      </c>
      <c r="K5222" t="s">
        <v>23</v>
      </c>
      <c r="L5222" t="s">
        <v>36</v>
      </c>
      <c r="M5222" t="s">
        <v>37</v>
      </c>
      <c r="N5222" s="5">
        <v>9.75</v>
      </c>
      <c r="O5222" s="7">
        <v>3</v>
      </c>
      <c r="P5222" s="5">
        <v>6.33</v>
      </c>
      <c r="Q5222" s="5">
        <v>3.42</v>
      </c>
      <c r="R5222" s="22">
        <f>Tabla1[[#This Row],[Fecha de Envío]]-Tabla1[[#This Row],[Fecha de Orden]]</f>
        <v>15</v>
      </c>
      <c r="S5222" s="24">
        <f>YEAR(Tabla1[[#This Row],[Fecha de Orden]])</f>
        <v>2023</v>
      </c>
      <c r="T5222" t="str">
        <f>VLOOKUP(Tabla1[[#This Row],[Nombre del Producto]],Tabla2[[Nombre Producto]:[Costo Unitario]],2,FALSE)</f>
        <v>Wicked Choccy's</v>
      </c>
      <c r="U5222" t="str">
        <f>VLOOKUP(Tabla1[[#This Row],[Fábrica]],Tabla3[],4,FALSE)</f>
        <v>Georgia</v>
      </c>
    </row>
    <row r="5223" spans="1:21" x14ac:dyDescent="0.25">
      <c r="A5223" t="s">
        <v>5613</v>
      </c>
      <c r="B5223" s="3">
        <v>45241</v>
      </c>
      <c r="C5223" s="3">
        <v>45256</v>
      </c>
      <c r="D5223" t="s">
        <v>18</v>
      </c>
      <c r="E5223">
        <v>116722</v>
      </c>
      <c r="F5223" t="s">
        <v>19</v>
      </c>
      <c r="G5223" t="s">
        <v>20</v>
      </c>
      <c r="H5223" t="s">
        <v>21</v>
      </c>
      <c r="I5223">
        <v>94110</v>
      </c>
      <c r="J5223" t="s">
        <v>22</v>
      </c>
      <c r="K5223" t="s">
        <v>23</v>
      </c>
      <c r="L5223" t="s">
        <v>33</v>
      </c>
      <c r="M5223" t="s">
        <v>34</v>
      </c>
      <c r="N5223" s="5">
        <v>7.2</v>
      </c>
      <c r="O5223" s="7">
        <v>2</v>
      </c>
      <c r="P5223" s="5">
        <v>4.8</v>
      </c>
      <c r="Q5223" s="5">
        <v>2.4</v>
      </c>
      <c r="R5223" s="22">
        <f>Tabla1[[#This Row],[Fecha de Envío]]-Tabla1[[#This Row],[Fecha de Orden]]</f>
        <v>15</v>
      </c>
      <c r="S5223" s="24">
        <f>YEAR(Tabla1[[#This Row],[Fecha de Orden]])</f>
        <v>2023</v>
      </c>
      <c r="T5223" t="str">
        <f>VLOOKUP(Tabla1[[#This Row],[Nombre del Producto]],Tabla2[[Nombre Producto]:[Costo Unitario]],2,FALSE)</f>
        <v>Lot's O' Nuts</v>
      </c>
      <c r="U5223" t="str">
        <f>VLOOKUP(Tabla1[[#This Row],[Fábrica]],Tabla3[],4,FALSE)</f>
        <v>Arizona</v>
      </c>
    </row>
    <row r="5224" spans="1:21" x14ac:dyDescent="0.25">
      <c r="A5224" t="s">
        <v>7984</v>
      </c>
      <c r="B5224" s="3">
        <v>45241</v>
      </c>
      <c r="C5224" s="3">
        <v>45255</v>
      </c>
      <c r="D5224" t="s">
        <v>18</v>
      </c>
      <c r="E5224">
        <v>103128</v>
      </c>
      <c r="F5224" t="s">
        <v>19</v>
      </c>
      <c r="G5224" t="s">
        <v>7985</v>
      </c>
      <c r="H5224" t="s">
        <v>173</v>
      </c>
      <c r="I5224">
        <v>60004</v>
      </c>
      <c r="J5224" t="s">
        <v>22</v>
      </c>
      <c r="K5224" t="s">
        <v>43</v>
      </c>
      <c r="L5224" t="s">
        <v>45</v>
      </c>
      <c r="M5224" t="s">
        <v>46</v>
      </c>
      <c r="N5224" s="5">
        <v>20.94</v>
      </c>
      <c r="O5224" s="7">
        <v>6</v>
      </c>
      <c r="P5224" s="5">
        <v>14.94</v>
      </c>
      <c r="Q5224" s="5">
        <v>6</v>
      </c>
      <c r="R5224" s="22">
        <f>Tabla1[[#This Row],[Fecha de Envío]]-Tabla1[[#This Row],[Fecha de Orden]]</f>
        <v>14</v>
      </c>
      <c r="S5224" s="24">
        <f>YEAR(Tabla1[[#This Row],[Fecha de Orden]])</f>
        <v>2023</v>
      </c>
      <c r="T5224" t="str">
        <f>VLOOKUP(Tabla1[[#This Row],[Nombre del Producto]],Tabla2[[Nombre Producto]:[Costo Unitario]],2,FALSE)</f>
        <v>Lot's O' Nuts</v>
      </c>
      <c r="U5224" t="str">
        <f>VLOOKUP(Tabla1[[#This Row],[Fábrica]],Tabla3[],4,FALSE)</f>
        <v>Arizona</v>
      </c>
    </row>
    <row r="5225" spans="1:21" x14ac:dyDescent="0.25">
      <c r="A5225" t="s">
        <v>3029</v>
      </c>
      <c r="B5225" s="3">
        <v>45242</v>
      </c>
      <c r="C5225" s="3">
        <v>45255</v>
      </c>
      <c r="D5225" t="s">
        <v>39</v>
      </c>
      <c r="E5225">
        <v>164399</v>
      </c>
      <c r="F5225" t="s">
        <v>19</v>
      </c>
      <c r="G5225" t="s">
        <v>120</v>
      </c>
      <c r="H5225" t="s">
        <v>21</v>
      </c>
      <c r="I5225">
        <v>92024</v>
      </c>
      <c r="J5225" t="s">
        <v>22</v>
      </c>
      <c r="K5225" t="s">
        <v>23</v>
      </c>
      <c r="L5225" t="s">
        <v>24</v>
      </c>
      <c r="M5225" t="s">
        <v>25</v>
      </c>
      <c r="N5225" s="5">
        <v>11.25</v>
      </c>
      <c r="O5225" s="7">
        <v>3</v>
      </c>
      <c r="P5225" s="5">
        <v>7.35</v>
      </c>
      <c r="Q5225" s="5">
        <v>3.9</v>
      </c>
      <c r="R5225" s="22">
        <f>Tabla1[[#This Row],[Fecha de Envío]]-Tabla1[[#This Row],[Fecha de Orden]]</f>
        <v>13</v>
      </c>
      <c r="S5225" s="24">
        <f>YEAR(Tabla1[[#This Row],[Fecha de Orden]])</f>
        <v>2023</v>
      </c>
      <c r="T5225" t="str">
        <f>VLOOKUP(Tabla1[[#This Row],[Nombre del Producto]],Tabla2[[Nombre Producto]:[Costo Unitario]],2,FALSE)</f>
        <v>Wicked Choccy's</v>
      </c>
      <c r="U5225" t="str">
        <f>VLOOKUP(Tabla1[[#This Row],[Fábrica]],Tabla3[],4,FALSE)</f>
        <v>Georgia</v>
      </c>
    </row>
    <row r="5226" spans="1:21" x14ac:dyDescent="0.25">
      <c r="A5226" t="s">
        <v>3030</v>
      </c>
      <c r="B5226" s="3">
        <v>45242</v>
      </c>
      <c r="C5226" s="3">
        <v>45255</v>
      </c>
      <c r="D5226" t="s">
        <v>39</v>
      </c>
      <c r="E5226">
        <v>164399</v>
      </c>
      <c r="F5226" t="s">
        <v>19</v>
      </c>
      <c r="G5226" t="s">
        <v>120</v>
      </c>
      <c r="H5226" t="s">
        <v>21</v>
      </c>
      <c r="I5226">
        <v>92024</v>
      </c>
      <c r="J5226" t="s">
        <v>22</v>
      </c>
      <c r="K5226" t="s">
        <v>23</v>
      </c>
      <c r="L5226" t="s">
        <v>33</v>
      </c>
      <c r="M5226" t="s">
        <v>34</v>
      </c>
      <c r="N5226" s="5">
        <v>10.8</v>
      </c>
      <c r="O5226" s="7">
        <v>3</v>
      </c>
      <c r="P5226" s="5">
        <v>7.2</v>
      </c>
      <c r="Q5226" s="5">
        <v>3.6</v>
      </c>
      <c r="R5226" s="22">
        <f>Tabla1[[#This Row],[Fecha de Envío]]-Tabla1[[#This Row],[Fecha de Orden]]</f>
        <v>13</v>
      </c>
      <c r="S5226" s="24">
        <f>YEAR(Tabla1[[#This Row],[Fecha de Orden]])</f>
        <v>2023</v>
      </c>
      <c r="T5226" t="str">
        <f>VLOOKUP(Tabla1[[#This Row],[Nombre del Producto]],Tabla2[[Nombre Producto]:[Costo Unitario]],2,FALSE)</f>
        <v>Lot's O' Nuts</v>
      </c>
      <c r="U5226" t="str">
        <f>VLOOKUP(Tabla1[[#This Row],[Fábrica]],Tabla3[],4,FALSE)</f>
        <v>Arizona</v>
      </c>
    </row>
    <row r="5227" spans="1:21" x14ac:dyDescent="0.25">
      <c r="A5227" t="s">
        <v>3473</v>
      </c>
      <c r="B5227" s="3">
        <v>45242</v>
      </c>
      <c r="C5227" s="3">
        <v>45255</v>
      </c>
      <c r="D5227" t="s">
        <v>71</v>
      </c>
      <c r="E5227">
        <v>152170</v>
      </c>
      <c r="F5227" t="s">
        <v>19</v>
      </c>
      <c r="G5227" t="s">
        <v>1700</v>
      </c>
      <c r="H5227" t="s">
        <v>147</v>
      </c>
      <c r="I5227">
        <v>46350</v>
      </c>
      <c r="J5227" t="s">
        <v>22</v>
      </c>
      <c r="K5227" t="s">
        <v>43</v>
      </c>
      <c r="L5227" t="s">
        <v>27</v>
      </c>
      <c r="M5227" t="s">
        <v>28</v>
      </c>
      <c r="N5227" s="5">
        <v>7.2</v>
      </c>
      <c r="O5227" s="7">
        <v>2</v>
      </c>
      <c r="P5227" s="5">
        <v>5</v>
      </c>
      <c r="Q5227" s="5">
        <v>2.2000000000000002</v>
      </c>
      <c r="R5227" s="22">
        <f>Tabla1[[#This Row],[Fecha de Envío]]-Tabla1[[#This Row],[Fecha de Orden]]</f>
        <v>13</v>
      </c>
      <c r="S5227" s="24">
        <f>YEAR(Tabla1[[#This Row],[Fecha de Orden]])</f>
        <v>2023</v>
      </c>
      <c r="T5227" t="str">
        <f>VLOOKUP(Tabla1[[#This Row],[Nombre del Producto]],Tabla2[[Nombre Producto]:[Costo Unitario]],2,FALSE)</f>
        <v>Lot's O' Nuts</v>
      </c>
      <c r="U5227" t="str">
        <f>VLOOKUP(Tabla1[[#This Row],[Fábrica]],Tabla3[],4,FALSE)</f>
        <v>Arizona</v>
      </c>
    </row>
    <row r="5228" spans="1:21" x14ac:dyDescent="0.25">
      <c r="A5228" t="s">
        <v>3474</v>
      </c>
      <c r="B5228" s="3">
        <v>45242</v>
      </c>
      <c r="C5228" s="3">
        <v>45255</v>
      </c>
      <c r="D5228" t="s">
        <v>71</v>
      </c>
      <c r="E5228">
        <v>152170</v>
      </c>
      <c r="F5228" t="s">
        <v>19</v>
      </c>
      <c r="G5228" t="s">
        <v>1700</v>
      </c>
      <c r="H5228" t="s">
        <v>147</v>
      </c>
      <c r="I5228">
        <v>46350</v>
      </c>
      <c r="J5228" t="s">
        <v>22</v>
      </c>
      <c r="K5228" t="s">
        <v>43</v>
      </c>
      <c r="L5228" t="s">
        <v>45</v>
      </c>
      <c r="M5228" t="s">
        <v>46</v>
      </c>
      <c r="N5228" s="5">
        <v>24.43</v>
      </c>
      <c r="O5228" s="7">
        <v>7</v>
      </c>
      <c r="P5228" s="5">
        <v>17.43</v>
      </c>
      <c r="Q5228" s="5">
        <v>7</v>
      </c>
      <c r="R5228" s="22">
        <f>Tabla1[[#This Row],[Fecha de Envío]]-Tabla1[[#This Row],[Fecha de Orden]]</f>
        <v>13</v>
      </c>
      <c r="S5228" s="24">
        <f>YEAR(Tabla1[[#This Row],[Fecha de Orden]])</f>
        <v>2023</v>
      </c>
      <c r="T5228" t="str">
        <f>VLOOKUP(Tabla1[[#This Row],[Nombre del Producto]],Tabla2[[Nombre Producto]:[Costo Unitario]],2,FALSE)</f>
        <v>Lot's O' Nuts</v>
      </c>
      <c r="U5228" t="str">
        <f>VLOOKUP(Tabla1[[#This Row],[Fábrica]],Tabla3[],4,FALSE)</f>
        <v>Arizona</v>
      </c>
    </row>
    <row r="5229" spans="1:21" x14ac:dyDescent="0.25">
      <c r="A5229" t="s">
        <v>3475</v>
      </c>
      <c r="B5229" s="3">
        <v>45242</v>
      </c>
      <c r="C5229" s="3">
        <v>45255</v>
      </c>
      <c r="D5229" t="s">
        <v>71</v>
      </c>
      <c r="E5229">
        <v>152170</v>
      </c>
      <c r="F5229" t="s">
        <v>19</v>
      </c>
      <c r="G5229" t="s">
        <v>1700</v>
      </c>
      <c r="H5229" t="s">
        <v>147</v>
      </c>
      <c r="I5229">
        <v>46350</v>
      </c>
      <c r="J5229" t="s">
        <v>22</v>
      </c>
      <c r="K5229" t="s">
        <v>43</v>
      </c>
      <c r="L5229" t="s">
        <v>33</v>
      </c>
      <c r="M5229" t="s">
        <v>34</v>
      </c>
      <c r="N5229" s="5">
        <v>28.8</v>
      </c>
      <c r="O5229" s="7">
        <v>8</v>
      </c>
      <c r="P5229" s="5">
        <v>19.2</v>
      </c>
      <c r="Q5229" s="5">
        <v>9.6</v>
      </c>
      <c r="R5229" s="22">
        <f>Tabla1[[#This Row],[Fecha de Envío]]-Tabla1[[#This Row],[Fecha de Orden]]</f>
        <v>13</v>
      </c>
      <c r="S5229" s="24">
        <f>YEAR(Tabla1[[#This Row],[Fecha de Orden]])</f>
        <v>2023</v>
      </c>
      <c r="T5229" t="str">
        <f>VLOOKUP(Tabla1[[#This Row],[Nombre del Producto]],Tabla2[[Nombre Producto]:[Costo Unitario]],2,FALSE)</f>
        <v>Lot's O' Nuts</v>
      </c>
      <c r="U5229" t="str">
        <f>VLOOKUP(Tabla1[[#This Row],[Fábrica]],Tabla3[],4,FALSE)</f>
        <v>Arizona</v>
      </c>
    </row>
    <row r="5230" spans="1:21" x14ac:dyDescent="0.25">
      <c r="A5230" t="s">
        <v>6401</v>
      </c>
      <c r="B5230" s="3">
        <v>45242</v>
      </c>
      <c r="C5230" s="3">
        <v>45259</v>
      </c>
      <c r="D5230" t="s">
        <v>18</v>
      </c>
      <c r="E5230">
        <v>134348</v>
      </c>
      <c r="F5230" t="s">
        <v>19</v>
      </c>
      <c r="G5230" t="s">
        <v>68</v>
      </c>
      <c r="H5230" t="s">
        <v>69</v>
      </c>
      <c r="I5230">
        <v>85204</v>
      </c>
      <c r="J5230" t="s">
        <v>22</v>
      </c>
      <c r="K5230" t="s">
        <v>23</v>
      </c>
      <c r="L5230" t="s">
        <v>24</v>
      </c>
      <c r="M5230" t="s">
        <v>25</v>
      </c>
      <c r="N5230" s="5">
        <v>18.75</v>
      </c>
      <c r="O5230" s="7">
        <v>5</v>
      </c>
      <c r="P5230" s="5">
        <v>12.25</v>
      </c>
      <c r="Q5230" s="5">
        <v>6.5</v>
      </c>
      <c r="R5230" s="22">
        <f>Tabla1[[#This Row],[Fecha de Envío]]-Tabla1[[#This Row],[Fecha de Orden]]</f>
        <v>17</v>
      </c>
      <c r="S5230" s="24">
        <f>YEAR(Tabla1[[#This Row],[Fecha de Orden]])</f>
        <v>2023</v>
      </c>
      <c r="T5230" t="str">
        <f>VLOOKUP(Tabla1[[#This Row],[Nombre del Producto]],Tabla2[[Nombre Producto]:[Costo Unitario]],2,FALSE)</f>
        <v>Wicked Choccy's</v>
      </c>
      <c r="U5230" t="str">
        <f>VLOOKUP(Tabla1[[#This Row],[Fábrica]],Tabla3[],4,FALSE)</f>
        <v>Georgia</v>
      </c>
    </row>
    <row r="5231" spans="1:21" x14ac:dyDescent="0.25">
      <c r="A5231" t="s">
        <v>6402</v>
      </c>
      <c r="B5231" s="3">
        <v>45242</v>
      </c>
      <c r="C5231" s="3">
        <v>45259</v>
      </c>
      <c r="D5231" t="s">
        <v>18</v>
      </c>
      <c r="E5231">
        <v>134348</v>
      </c>
      <c r="F5231" t="s">
        <v>19</v>
      </c>
      <c r="G5231" t="s">
        <v>68</v>
      </c>
      <c r="H5231" t="s">
        <v>69</v>
      </c>
      <c r="I5231">
        <v>85204</v>
      </c>
      <c r="J5231" t="s">
        <v>22</v>
      </c>
      <c r="K5231" t="s">
        <v>23</v>
      </c>
      <c r="L5231" t="s">
        <v>33</v>
      </c>
      <c r="M5231" t="s">
        <v>34</v>
      </c>
      <c r="N5231" s="5">
        <v>25.2</v>
      </c>
      <c r="O5231" s="7">
        <v>7</v>
      </c>
      <c r="P5231" s="5">
        <v>16.8</v>
      </c>
      <c r="Q5231" s="5">
        <v>8.4</v>
      </c>
      <c r="R5231" s="22">
        <f>Tabla1[[#This Row],[Fecha de Envío]]-Tabla1[[#This Row],[Fecha de Orden]]</f>
        <v>17</v>
      </c>
      <c r="S5231" s="24">
        <f>YEAR(Tabla1[[#This Row],[Fecha de Orden]])</f>
        <v>2023</v>
      </c>
      <c r="T5231" t="str">
        <f>VLOOKUP(Tabla1[[#This Row],[Nombre del Producto]],Tabla2[[Nombre Producto]:[Costo Unitario]],2,FALSE)</f>
        <v>Lot's O' Nuts</v>
      </c>
      <c r="U5231" t="str">
        <f>VLOOKUP(Tabla1[[#This Row],[Fábrica]],Tabla3[],4,FALSE)</f>
        <v>Arizona</v>
      </c>
    </row>
    <row r="5232" spans="1:21" x14ac:dyDescent="0.25">
      <c r="A5232" t="s">
        <v>8308</v>
      </c>
      <c r="B5232" s="3">
        <v>45242</v>
      </c>
      <c r="C5232" s="3">
        <v>45253</v>
      </c>
      <c r="D5232" t="s">
        <v>39</v>
      </c>
      <c r="E5232">
        <v>149349</v>
      </c>
      <c r="F5232" t="s">
        <v>19</v>
      </c>
      <c r="G5232" t="s">
        <v>239</v>
      </c>
      <c r="H5232" t="s">
        <v>173</v>
      </c>
      <c r="I5232">
        <v>60623</v>
      </c>
      <c r="J5232" t="s">
        <v>22</v>
      </c>
      <c r="K5232" t="s">
        <v>43</v>
      </c>
      <c r="L5232" t="s">
        <v>36</v>
      </c>
      <c r="M5232" t="s">
        <v>37</v>
      </c>
      <c r="N5232" s="5">
        <v>19.5</v>
      </c>
      <c r="O5232" s="7">
        <v>6</v>
      </c>
      <c r="P5232" s="5">
        <v>12.66</v>
      </c>
      <c r="Q5232" s="5">
        <v>6.84</v>
      </c>
      <c r="R5232" s="22">
        <f>Tabla1[[#This Row],[Fecha de Envío]]-Tabla1[[#This Row],[Fecha de Orden]]</f>
        <v>11</v>
      </c>
      <c r="S5232" s="24">
        <f>YEAR(Tabla1[[#This Row],[Fecha de Orden]])</f>
        <v>2023</v>
      </c>
      <c r="T5232" t="str">
        <f>VLOOKUP(Tabla1[[#This Row],[Nombre del Producto]],Tabla2[[Nombre Producto]:[Costo Unitario]],2,FALSE)</f>
        <v>Wicked Choccy's</v>
      </c>
      <c r="U5232" t="str">
        <f>VLOOKUP(Tabla1[[#This Row],[Fábrica]],Tabla3[],4,FALSE)</f>
        <v>Georgia</v>
      </c>
    </row>
    <row r="5233" spans="1:21" x14ac:dyDescent="0.25">
      <c r="A5233" t="s">
        <v>8334</v>
      </c>
      <c r="B5233" s="3">
        <v>45242</v>
      </c>
      <c r="C5233" s="3">
        <v>45256</v>
      </c>
      <c r="D5233" t="s">
        <v>18</v>
      </c>
      <c r="E5233">
        <v>124590</v>
      </c>
      <c r="F5233" t="s">
        <v>19</v>
      </c>
      <c r="G5233" t="s">
        <v>278</v>
      </c>
      <c r="H5233" t="s">
        <v>210</v>
      </c>
      <c r="I5233">
        <v>44134</v>
      </c>
      <c r="J5233" t="s">
        <v>22</v>
      </c>
      <c r="K5233" t="s">
        <v>32</v>
      </c>
      <c r="L5233" t="s">
        <v>33</v>
      </c>
      <c r="M5233" t="s">
        <v>34</v>
      </c>
      <c r="N5233" s="5">
        <v>32.4</v>
      </c>
      <c r="O5233" s="7">
        <v>9</v>
      </c>
      <c r="P5233" s="5">
        <v>21.6</v>
      </c>
      <c r="Q5233" s="5">
        <v>10.8</v>
      </c>
      <c r="R5233" s="22">
        <f>Tabla1[[#This Row],[Fecha de Envío]]-Tabla1[[#This Row],[Fecha de Orden]]</f>
        <v>14</v>
      </c>
      <c r="S5233" s="24">
        <f>YEAR(Tabla1[[#This Row],[Fecha de Orden]])</f>
        <v>2023</v>
      </c>
      <c r="T5233" t="str">
        <f>VLOOKUP(Tabla1[[#This Row],[Nombre del Producto]],Tabla2[[Nombre Producto]:[Costo Unitario]],2,FALSE)</f>
        <v>Lot's O' Nuts</v>
      </c>
      <c r="U5233" t="str">
        <f>VLOOKUP(Tabla1[[#This Row],[Fábrica]],Tabla3[],4,FALSE)</f>
        <v>Arizona</v>
      </c>
    </row>
    <row r="5234" spans="1:21" x14ac:dyDescent="0.25">
      <c r="A5234" t="s">
        <v>8335</v>
      </c>
      <c r="B5234" s="3">
        <v>45242</v>
      </c>
      <c r="C5234" s="3">
        <v>45256</v>
      </c>
      <c r="D5234" t="s">
        <v>18</v>
      </c>
      <c r="E5234">
        <v>124590</v>
      </c>
      <c r="F5234" t="s">
        <v>19</v>
      </c>
      <c r="G5234" t="s">
        <v>278</v>
      </c>
      <c r="H5234" t="s">
        <v>210</v>
      </c>
      <c r="I5234">
        <v>44134</v>
      </c>
      <c r="J5234" t="s">
        <v>22</v>
      </c>
      <c r="K5234" t="s">
        <v>32</v>
      </c>
      <c r="L5234" t="s">
        <v>45</v>
      </c>
      <c r="M5234" t="s">
        <v>46</v>
      </c>
      <c r="N5234" s="5">
        <v>6.98</v>
      </c>
      <c r="O5234" s="7">
        <v>2</v>
      </c>
      <c r="P5234" s="5">
        <v>4.9800000000000004</v>
      </c>
      <c r="Q5234" s="5">
        <v>2</v>
      </c>
      <c r="R5234" s="22">
        <f>Tabla1[[#This Row],[Fecha de Envío]]-Tabla1[[#This Row],[Fecha de Orden]]</f>
        <v>14</v>
      </c>
      <c r="S5234" s="24">
        <f>YEAR(Tabla1[[#This Row],[Fecha de Orden]])</f>
        <v>2023</v>
      </c>
      <c r="T5234" t="str">
        <f>VLOOKUP(Tabla1[[#This Row],[Nombre del Producto]],Tabla2[[Nombre Producto]:[Costo Unitario]],2,FALSE)</f>
        <v>Lot's O' Nuts</v>
      </c>
      <c r="U5234" t="str">
        <f>VLOOKUP(Tabla1[[#This Row],[Fábrica]],Tabla3[],4,FALSE)</f>
        <v>Arizona</v>
      </c>
    </row>
    <row r="5235" spans="1:21" x14ac:dyDescent="0.25">
      <c r="A5235" t="s">
        <v>782</v>
      </c>
      <c r="B5235" s="3">
        <v>45243</v>
      </c>
      <c r="C5235" s="3">
        <v>45259</v>
      </c>
      <c r="D5235" t="s">
        <v>18</v>
      </c>
      <c r="E5235">
        <v>149461</v>
      </c>
      <c r="F5235" t="s">
        <v>19</v>
      </c>
      <c r="G5235" t="s">
        <v>638</v>
      </c>
      <c r="H5235" t="s">
        <v>125</v>
      </c>
      <c r="I5235">
        <v>98002</v>
      </c>
      <c r="J5235" t="s">
        <v>22</v>
      </c>
      <c r="K5235" t="s">
        <v>23</v>
      </c>
      <c r="L5235" t="s">
        <v>45</v>
      </c>
      <c r="M5235" t="s">
        <v>46</v>
      </c>
      <c r="N5235" s="5">
        <v>3.49</v>
      </c>
      <c r="O5235" s="7">
        <v>1</v>
      </c>
      <c r="P5235" s="5">
        <v>2.4900000000000002</v>
      </c>
      <c r="Q5235" s="5">
        <v>1</v>
      </c>
      <c r="R5235" s="22">
        <f>Tabla1[[#This Row],[Fecha de Envío]]-Tabla1[[#This Row],[Fecha de Orden]]</f>
        <v>16</v>
      </c>
      <c r="S5235" s="24">
        <f>YEAR(Tabla1[[#This Row],[Fecha de Orden]])</f>
        <v>2023</v>
      </c>
      <c r="T5235" t="str">
        <f>VLOOKUP(Tabla1[[#This Row],[Nombre del Producto]],Tabla2[[Nombre Producto]:[Costo Unitario]],2,FALSE)</f>
        <v>Lot's O' Nuts</v>
      </c>
      <c r="U5235" t="str">
        <f>VLOOKUP(Tabla1[[#This Row],[Fábrica]],Tabla3[],4,FALSE)</f>
        <v>Arizona</v>
      </c>
    </row>
    <row r="5236" spans="1:21" x14ac:dyDescent="0.25">
      <c r="A5236" t="s">
        <v>1734</v>
      </c>
      <c r="B5236" s="3">
        <v>45243</v>
      </c>
      <c r="C5236" s="3">
        <v>45257</v>
      </c>
      <c r="D5236" t="s">
        <v>18</v>
      </c>
      <c r="E5236">
        <v>118570</v>
      </c>
      <c r="F5236" t="s">
        <v>19</v>
      </c>
      <c r="G5236" t="s">
        <v>144</v>
      </c>
      <c r="H5236" t="s">
        <v>101</v>
      </c>
      <c r="I5236">
        <v>19143</v>
      </c>
      <c r="J5236" t="s">
        <v>22</v>
      </c>
      <c r="K5236" t="s">
        <v>32</v>
      </c>
      <c r="L5236" t="s">
        <v>45</v>
      </c>
      <c r="M5236" t="s">
        <v>46</v>
      </c>
      <c r="N5236" s="5">
        <v>24.43</v>
      </c>
      <c r="O5236" s="7">
        <v>7</v>
      </c>
      <c r="P5236" s="5">
        <v>17.43</v>
      </c>
      <c r="Q5236" s="5">
        <v>7</v>
      </c>
      <c r="R5236" s="22">
        <f>Tabla1[[#This Row],[Fecha de Envío]]-Tabla1[[#This Row],[Fecha de Orden]]</f>
        <v>14</v>
      </c>
      <c r="S5236" s="24">
        <f>YEAR(Tabla1[[#This Row],[Fecha de Orden]])</f>
        <v>2023</v>
      </c>
      <c r="T5236" t="str">
        <f>VLOOKUP(Tabla1[[#This Row],[Nombre del Producto]],Tabla2[[Nombre Producto]:[Costo Unitario]],2,FALSE)</f>
        <v>Lot's O' Nuts</v>
      </c>
      <c r="U5236" t="str">
        <f>VLOOKUP(Tabla1[[#This Row],[Fábrica]],Tabla3[],4,FALSE)</f>
        <v>Arizona</v>
      </c>
    </row>
    <row r="5237" spans="1:21" x14ac:dyDescent="0.25">
      <c r="A5237" t="s">
        <v>1948</v>
      </c>
      <c r="B5237" s="3">
        <v>45243</v>
      </c>
      <c r="C5237" s="3">
        <v>45258</v>
      </c>
      <c r="D5237" t="s">
        <v>18</v>
      </c>
      <c r="E5237">
        <v>101336</v>
      </c>
      <c r="F5237" t="s">
        <v>19</v>
      </c>
      <c r="G5237" t="s">
        <v>30</v>
      </c>
      <c r="H5237" t="s">
        <v>31</v>
      </c>
      <c r="I5237">
        <v>10011</v>
      </c>
      <c r="J5237" t="s">
        <v>22</v>
      </c>
      <c r="K5237" t="s">
        <v>32</v>
      </c>
      <c r="L5237" t="s">
        <v>33</v>
      </c>
      <c r="M5237" t="s">
        <v>34</v>
      </c>
      <c r="N5237" s="5">
        <v>18</v>
      </c>
      <c r="O5237" s="7">
        <v>5</v>
      </c>
      <c r="P5237" s="5">
        <v>12</v>
      </c>
      <c r="Q5237" s="5">
        <v>6</v>
      </c>
      <c r="R5237" s="22">
        <f>Tabla1[[#This Row],[Fecha de Envío]]-Tabla1[[#This Row],[Fecha de Orden]]</f>
        <v>15</v>
      </c>
      <c r="S5237" s="24">
        <f>YEAR(Tabla1[[#This Row],[Fecha de Orden]])</f>
        <v>2023</v>
      </c>
      <c r="T5237" t="str">
        <f>VLOOKUP(Tabla1[[#This Row],[Nombre del Producto]],Tabla2[[Nombre Producto]:[Costo Unitario]],2,FALSE)</f>
        <v>Lot's O' Nuts</v>
      </c>
      <c r="U5237" t="str">
        <f>VLOOKUP(Tabla1[[#This Row],[Fábrica]],Tabla3[],4,FALSE)</f>
        <v>Arizona</v>
      </c>
    </row>
    <row r="5238" spans="1:21" x14ac:dyDescent="0.25">
      <c r="A5238" t="s">
        <v>1949</v>
      </c>
      <c r="B5238" s="3">
        <v>45243</v>
      </c>
      <c r="C5238" s="3">
        <v>45258</v>
      </c>
      <c r="D5238" t="s">
        <v>18</v>
      </c>
      <c r="E5238">
        <v>101336</v>
      </c>
      <c r="F5238" t="s">
        <v>19</v>
      </c>
      <c r="G5238" t="s">
        <v>30</v>
      </c>
      <c r="H5238" t="s">
        <v>31</v>
      </c>
      <c r="I5238">
        <v>10011</v>
      </c>
      <c r="J5238" t="s">
        <v>22</v>
      </c>
      <c r="K5238" t="s">
        <v>32</v>
      </c>
      <c r="L5238" t="s">
        <v>24</v>
      </c>
      <c r="M5238" t="s">
        <v>25</v>
      </c>
      <c r="N5238" s="5">
        <v>7.5</v>
      </c>
      <c r="O5238" s="7">
        <v>2</v>
      </c>
      <c r="P5238" s="5">
        <v>4.9000000000000004</v>
      </c>
      <c r="Q5238" s="5">
        <v>2.6</v>
      </c>
      <c r="R5238" s="22">
        <f>Tabla1[[#This Row],[Fecha de Envío]]-Tabla1[[#This Row],[Fecha de Orden]]</f>
        <v>15</v>
      </c>
      <c r="S5238" s="24">
        <f>YEAR(Tabla1[[#This Row],[Fecha de Orden]])</f>
        <v>2023</v>
      </c>
      <c r="T5238" t="str">
        <f>VLOOKUP(Tabla1[[#This Row],[Nombre del Producto]],Tabla2[[Nombre Producto]:[Costo Unitario]],2,FALSE)</f>
        <v>Wicked Choccy's</v>
      </c>
      <c r="U5238" t="str">
        <f>VLOOKUP(Tabla1[[#This Row],[Fábrica]],Tabla3[],4,FALSE)</f>
        <v>Georgia</v>
      </c>
    </row>
    <row r="5239" spans="1:21" x14ac:dyDescent="0.25">
      <c r="A5239" t="s">
        <v>1950</v>
      </c>
      <c r="B5239" s="3">
        <v>45243</v>
      </c>
      <c r="C5239" s="3">
        <v>45258</v>
      </c>
      <c r="D5239" t="s">
        <v>18</v>
      </c>
      <c r="E5239">
        <v>101336</v>
      </c>
      <c r="F5239" t="s">
        <v>19</v>
      </c>
      <c r="G5239" t="s">
        <v>30</v>
      </c>
      <c r="H5239" t="s">
        <v>31</v>
      </c>
      <c r="I5239">
        <v>10011</v>
      </c>
      <c r="J5239" t="s">
        <v>22</v>
      </c>
      <c r="K5239" t="s">
        <v>32</v>
      </c>
      <c r="L5239" t="s">
        <v>27</v>
      </c>
      <c r="M5239" t="s">
        <v>28</v>
      </c>
      <c r="N5239" s="5">
        <v>18</v>
      </c>
      <c r="O5239" s="7">
        <v>5</v>
      </c>
      <c r="P5239" s="5">
        <v>12.5</v>
      </c>
      <c r="Q5239" s="5">
        <v>5.5</v>
      </c>
      <c r="R5239" s="22">
        <f>Tabla1[[#This Row],[Fecha de Envío]]-Tabla1[[#This Row],[Fecha de Orden]]</f>
        <v>15</v>
      </c>
      <c r="S5239" s="24">
        <f>YEAR(Tabla1[[#This Row],[Fecha de Orden]])</f>
        <v>2023</v>
      </c>
      <c r="T5239" t="str">
        <f>VLOOKUP(Tabla1[[#This Row],[Nombre del Producto]],Tabla2[[Nombre Producto]:[Costo Unitario]],2,FALSE)</f>
        <v>Lot's O' Nuts</v>
      </c>
      <c r="U5239" t="str">
        <f>VLOOKUP(Tabla1[[#This Row],[Fábrica]],Tabla3[],4,FALSE)</f>
        <v>Arizona</v>
      </c>
    </row>
    <row r="5240" spans="1:21" x14ac:dyDescent="0.25">
      <c r="A5240" t="s">
        <v>2058</v>
      </c>
      <c r="B5240" s="3">
        <v>45243</v>
      </c>
      <c r="C5240" s="3">
        <v>45259</v>
      </c>
      <c r="D5240" t="s">
        <v>18</v>
      </c>
      <c r="E5240">
        <v>113677</v>
      </c>
      <c r="F5240" t="s">
        <v>19</v>
      </c>
      <c r="G5240" t="s">
        <v>30</v>
      </c>
      <c r="H5240" t="s">
        <v>31</v>
      </c>
      <c r="I5240">
        <v>10011</v>
      </c>
      <c r="J5240" t="s">
        <v>22</v>
      </c>
      <c r="K5240" t="s">
        <v>32</v>
      </c>
      <c r="L5240" t="s">
        <v>24</v>
      </c>
      <c r="M5240" t="s">
        <v>25</v>
      </c>
      <c r="N5240" s="5">
        <v>11.25</v>
      </c>
      <c r="O5240" s="7">
        <v>3</v>
      </c>
      <c r="P5240" s="5">
        <v>7.35</v>
      </c>
      <c r="Q5240" s="5">
        <v>3.9</v>
      </c>
      <c r="R5240" s="22">
        <f>Tabla1[[#This Row],[Fecha de Envío]]-Tabla1[[#This Row],[Fecha de Orden]]</f>
        <v>16</v>
      </c>
      <c r="S5240" s="24">
        <f>YEAR(Tabla1[[#This Row],[Fecha de Orden]])</f>
        <v>2023</v>
      </c>
      <c r="T5240" t="str">
        <f>VLOOKUP(Tabla1[[#This Row],[Nombre del Producto]],Tabla2[[Nombre Producto]:[Costo Unitario]],2,FALSE)</f>
        <v>Wicked Choccy's</v>
      </c>
      <c r="U5240" t="str">
        <f>VLOOKUP(Tabla1[[#This Row],[Fábrica]],Tabla3[],4,FALSE)</f>
        <v>Georgia</v>
      </c>
    </row>
    <row r="5241" spans="1:21" x14ac:dyDescent="0.25">
      <c r="A5241" t="s">
        <v>2059</v>
      </c>
      <c r="B5241" s="3">
        <v>45243</v>
      </c>
      <c r="C5241" s="3">
        <v>45259</v>
      </c>
      <c r="D5241" t="s">
        <v>18</v>
      </c>
      <c r="E5241">
        <v>113677</v>
      </c>
      <c r="F5241" t="s">
        <v>19</v>
      </c>
      <c r="G5241" t="s">
        <v>30</v>
      </c>
      <c r="H5241" t="s">
        <v>31</v>
      </c>
      <c r="I5241">
        <v>10011</v>
      </c>
      <c r="J5241" t="s">
        <v>223</v>
      </c>
      <c r="K5241" t="s">
        <v>32</v>
      </c>
      <c r="L5241" t="s">
        <v>2060</v>
      </c>
      <c r="M5241" t="s">
        <v>2061</v>
      </c>
      <c r="N5241" s="5">
        <v>6</v>
      </c>
      <c r="O5241" s="7">
        <v>4</v>
      </c>
      <c r="P5241" s="5">
        <v>2.4</v>
      </c>
      <c r="Q5241" s="5">
        <v>3.6</v>
      </c>
      <c r="R5241" s="22">
        <f>Tabla1[[#This Row],[Fecha de Envío]]-Tabla1[[#This Row],[Fecha de Orden]]</f>
        <v>16</v>
      </c>
      <c r="S5241" s="24">
        <f>YEAR(Tabla1[[#This Row],[Fecha de Orden]])</f>
        <v>2023</v>
      </c>
      <c r="T5241" t="str">
        <f>VLOOKUP(Tabla1[[#This Row],[Nombre del Producto]],Tabla2[[Nombre Producto]:[Costo Unitario]],2,FALSE)</f>
        <v>Sugar Shack</v>
      </c>
      <c r="U5241" t="str">
        <f>VLOOKUP(Tabla1[[#This Row],[Fábrica]],Tabla3[],4,FALSE)</f>
        <v>Minnesota</v>
      </c>
    </row>
    <row r="5242" spans="1:21" x14ac:dyDescent="0.25">
      <c r="A5242" t="s">
        <v>2270</v>
      </c>
      <c r="B5242" s="3">
        <v>45243</v>
      </c>
      <c r="C5242" s="3">
        <v>45257</v>
      </c>
      <c r="D5242" t="s">
        <v>18</v>
      </c>
      <c r="E5242">
        <v>121958</v>
      </c>
      <c r="F5242" t="s">
        <v>19</v>
      </c>
      <c r="G5242" t="s">
        <v>2271</v>
      </c>
      <c r="H5242" t="s">
        <v>98</v>
      </c>
      <c r="I5242">
        <v>27360</v>
      </c>
      <c r="J5242" t="s">
        <v>22</v>
      </c>
      <c r="K5242" t="s">
        <v>66</v>
      </c>
      <c r="L5242" t="s">
        <v>45</v>
      </c>
      <c r="M5242" t="s">
        <v>46</v>
      </c>
      <c r="N5242" s="5">
        <v>24.43</v>
      </c>
      <c r="O5242" s="7">
        <v>7</v>
      </c>
      <c r="P5242" s="5">
        <v>17.43</v>
      </c>
      <c r="Q5242" s="5">
        <v>7</v>
      </c>
      <c r="R5242" s="22">
        <f>Tabla1[[#This Row],[Fecha de Envío]]-Tabla1[[#This Row],[Fecha de Orden]]</f>
        <v>14</v>
      </c>
      <c r="S5242" s="24">
        <f>YEAR(Tabla1[[#This Row],[Fecha de Orden]])</f>
        <v>2023</v>
      </c>
      <c r="T5242" t="str">
        <f>VLOOKUP(Tabla1[[#This Row],[Nombre del Producto]],Tabla2[[Nombre Producto]:[Costo Unitario]],2,FALSE)</f>
        <v>Lot's O' Nuts</v>
      </c>
      <c r="U5242" t="str">
        <f>VLOOKUP(Tabla1[[#This Row],[Fábrica]],Tabla3[],4,FALSE)</f>
        <v>Arizona</v>
      </c>
    </row>
    <row r="5243" spans="1:21" x14ac:dyDescent="0.25">
      <c r="A5243" t="s">
        <v>3522</v>
      </c>
      <c r="B5243" s="3">
        <v>45243</v>
      </c>
      <c r="C5243" s="3">
        <v>45257</v>
      </c>
      <c r="D5243" t="s">
        <v>18</v>
      </c>
      <c r="E5243">
        <v>155488</v>
      </c>
      <c r="F5243" t="s">
        <v>19</v>
      </c>
      <c r="G5243" t="s">
        <v>196</v>
      </c>
      <c r="H5243" t="s">
        <v>125</v>
      </c>
      <c r="I5243">
        <v>98661</v>
      </c>
      <c r="J5243" t="s">
        <v>22</v>
      </c>
      <c r="K5243" t="s">
        <v>23</v>
      </c>
      <c r="L5243" t="s">
        <v>24</v>
      </c>
      <c r="M5243" t="s">
        <v>25</v>
      </c>
      <c r="N5243" s="5">
        <v>7.5</v>
      </c>
      <c r="O5243" s="7">
        <v>2</v>
      </c>
      <c r="P5243" s="5">
        <v>4.9000000000000004</v>
      </c>
      <c r="Q5243" s="5">
        <v>2.6</v>
      </c>
      <c r="R5243" s="22">
        <f>Tabla1[[#This Row],[Fecha de Envío]]-Tabla1[[#This Row],[Fecha de Orden]]</f>
        <v>14</v>
      </c>
      <c r="S5243" s="24">
        <f>YEAR(Tabla1[[#This Row],[Fecha de Orden]])</f>
        <v>2023</v>
      </c>
      <c r="T5243" t="str">
        <f>VLOOKUP(Tabla1[[#This Row],[Nombre del Producto]],Tabla2[[Nombre Producto]:[Costo Unitario]],2,FALSE)</f>
        <v>Wicked Choccy's</v>
      </c>
      <c r="U5243" t="str">
        <f>VLOOKUP(Tabla1[[#This Row],[Fábrica]],Tabla3[],4,FALSE)</f>
        <v>Georgia</v>
      </c>
    </row>
    <row r="5244" spans="1:21" x14ac:dyDescent="0.25">
      <c r="A5244" t="s">
        <v>5420</v>
      </c>
      <c r="B5244" s="3">
        <v>45243</v>
      </c>
      <c r="C5244" s="3">
        <v>45257</v>
      </c>
      <c r="D5244" t="s">
        <v>18</v>
      </c>
      <c r="E5244">
        <v>162103</v>
      </c>
      <c r="F5244" t="s">
        <v>19</v>
      </c>
      <c r="G5244" t="s">
        <v>5135</v>
      </c>
      <c r="H5244" t="s">
        <v>173</v>
      </c>
      <c r="I5244">
        <v>60035</v>
      </c>
      <c r="J5244" t="s">
        <v>22</v>
      </c>
      <c r="K5244" t="s">
        <v>43</v>
      </c>
      <c r="L5244" t="s">
        <v>24</v>
      </c>
      <c r="M5244" t="s">
        <v>25</v>
      </c>
      <c r="N5244" s="5">
        <v>7.5</v>
      </c>
      <c r="O5244" s="7">
        <v>2</v>
      </c>
      <c r="P5244" s="5">
        <v>4.9000000000000004</v>
      </c>
      <c r="Q5244" s="5">
        <v>2.6</v>
      </c>
      <c r="R5244" s="22">
        <f>Tabla1[[#This Row],[Fecha de Envío]]-Tabla1[[#This Row],[Fecha de Orden]]</f>
        <v>14</v>
      </c>
      <c r="S5244" s="24">
        <f>YEAR(Tabla1[[#This Row],[Fecha de Orden]])</f>
        <v>2023</v>
      </c>
      <c r="T5244" t="str">
        <f>VLOOKUP(Tabla1[[#This Row],[Nombre del Producto]],Tabla2[[Nombre Producto]:[Costo Unitario]],2,FALSE)</f>
        <v>Wicked Choccy's</v>
      </c>
      <c r="U5244" t="str">
        <f>VLOOKUP(Tabla1[[#This Row],[Fábrica]],Tabla3[],4,FALSE)</f>
        <v>Georgia</v>
      </c>
    </row>
    <row r="5245" spans="1:21" x14ac:dyDescent="0.25">
      <c r="A5245" t="s">
        <v>7111</v>
      </c>
      <c r="B5245" s="3">
        <v>45243</v>
      </c>
      <c r="C5245" s="3">
        <v>45257</v>
      </c>
      <c r="D5245" t="s">
        <v>18</v>
      </c>
      <c r="E5245">
        <v>147683</v>
      </c>
      <c r="F5245" t="s">
        <v>19</v>
      </c>
      <c r="G5245" t="s">
        <v>124</v>
      </c>
      <c r="H5245" t="s">
        <v>125</v>
      </c>
      <c r="I5245">
        <v>98103</v>
      </c>
      <c r="J5245" t="s">
        <v>22</v>
      </c>
      <c r="K5245" t="s">
        <v>23</v>
      </c>
      <c r="L5245" t="s">
        <v>33</v>
      </c>
      <c r="M5245" t="s">
        <v>34</v>
      </c>
      <c r="N5245" s="5">
        <v>7.2</v>
      </c>
      <c r="O5245" s="7">
        <v>2</v>
      </c>
      <c r="P5245" s="5">
        <v>4.8</v>
      </c>
      <c r="Q5245" s="5">
        <v>2.4</v>
      </c>
      <c r="R5245" s="22">
        <f>Tabla1[[#This Row],[Fecha de Envío]]-Tabla1[[#This Row],[Fecha de Orden]]</f>
        <v>14</v>
      </c>
      <c r="S5245" s="24">
        <f>YEAR(Tabla1[[#This Row],[Fecha de Orden]])</f>
        <v>2023</v>
      </c>
      <c r="T5245" t="str">
        <f>VLOOKUP(Tabla1[[#This Row],[Nombre del Producto]],Tabla2[[Nombre Producto]:[Costo Unitario]],2,FALSE)</f>
        <v>Lot's O' Nuts</v>
      </c>
      <c r="U5245" t="str">
        <f>VLOOKUP(Tabla1[[#This Row],[Fábrica]],Tabla3[],4,FALSE)</f>
        <v>Arizona</v>
      </c>
    </row>
    <row r="5246" spans="1:21" x14ac:dyDescent="0.25">
      <c r="A5246" t="s">
        <v>8909</v>
      </c>
      <c r="B5246" s="3">
        <v>45243</v>
      </c>
      <c r="C5246" s="3">
        <v>45257</v>
      </c>
      <c r="D5246" t="s">
        <v>18</v>
      </c>
      <c r="E5246">
        <v>128972</v>
      </c>
      <c r="F5246" t="s">
        <v>19</v>
      </c>
      <c r="G5246" t="s">
        <v>109</v>
      </c>
      <c r="H5246" t="s">
        <v>110</v>
      </c>
      <c r="I5246">
        <v>73120</v>
      </c>
      <c r="J5246" t="s">
        <v>22</v>
      </c>
      <c r="K5246" t="s">
        <v>43</v>
      </c>
      <c r="L5246" t="s">
        <v>27</v>
      </c>
      <c r="M5246" t="s">
        <v>28</v>
      </c>
      <c r="N5246" s="5">
        <v>14.4</v>
      </c>
      <c r="O5246" s="7">
        <v>4</v>
      </c>
      <c r="P5246" s="5">
        <v>10</v>
      </c>
      <c r="Q5246" s="5">
        <v>4.4000000000000004</v>
      </c>
      <c r="R5246" s="22">
        <f>Tabla1[[#This Row],[Fecha de Envío]]-Tabla1[[#This Row],[Fecha de Orden]]</f>
        <v>14</v>
      </c>
      <c r="S5246" s="24">
        <f>YEAR(Tabla1[[#This Row],[Fecha de Orden]])</f>
        <v>2023</v>
      </c>
      <c r="T5246" t="str">
        <f>VLOOKUP(Tabla1[[#This Row],[Nombre del Producto]],Tabla2[[Nombre Producto]:[Costo Unitario]],2,FALSE)</f>
        <v>Lot's O' Nuts</v>
      </c>
      <c r="U5246" t="str">
        <f>VLOOKUP(Tabla1[[#This Row],[Fábrica]],Tabla3[],4,FALSE)</f>
        <v>Arizona</v>
      </c>
    </row>
    <row r="5247" spans="1:21" x14ac:dyDescent="0.25">
      <c r="A5247" t="s">
        <v>70</v>
      </c>
      <c r="B5247" s="3">
        <v>45244</v>
      </c>
      <c r="C5247" s="3">
        <v>45256</v>
      </c>
      <c r="D5247" t="s">
        <v>71</v>
      </c>
      <c r="E5247">
        <v>131065</v>
      </c>
      <c r="F5247" t="s">
        <v>19</v>
      </c>
      <c r="G5247" t="s">
        <v>72</v>
      </c>
      <c r="H5247" t="s">
        <v>73</v>
      </c>
      <c r="I5247">
        <v>30318</v>
      </c>
      <c r="J5247" t="s">
        <v>22</v>
      </c>
      <c r="K5247" t="s">
        <v>66</v>
      </c>
      <c r="L5247" t="s">
        <v>45</v>
      </c>
      <c r="M5247" t="s">
        <v>46</v>
      </c>
      <c r="N5247" s="5">
        <v>6.98</v>
      </c>
      <c r="O5247" s="7">
        <v>2</v>
      </c>
      <c r="P5247" s="5">
        <v>4.9800000000000004</v>
      </c>
      <c r="Q5247" s="5">
        <v>2</v>
      </c>
      <c r="R5247" s="22">
        <f>Tabla1[[#This Row],[Fecha de Envío]]-Tabla1[[#This Row],[Fecha de Orden]]</f>
        <v>12</v>
      </c>
      <c r="S5247" s="24">
        <f>YEAR(Tabla1[[#This Row],[Fecha de Orden]])</f>
        <v>2023</v>
      </c>
      <c r="T5247" t="str">
        <f>VLOOKUP(Tabla1[[#This Row],[Nombre del Producto]],Tabla2[[Nombre Producto]:[Costo Unitario]],2,FALSE)</f>
        <v>Lot's O' Nuts</v>
      </c>
      <c r="U5247" t="str">
        <f>VLOOKUP(Tabla1[[#This Row],[Fábrica]],Tabla3[],4,FALSE)</f>
        <v>Arizona</v>
      </c>
    </row>
    <row r="5248" spans="1:21" x14ac:dyDescent="0.25">
      <c r="A5248" t="s">
        <v>74</v>
      </c>
      <c r="B5248" s="3">
        <v>45244</v>
      </c>
      <c r="C5248" s="3">
        <v>45256</v>
      </c>
      <c r="D5248" t="s">
        <v>71</v>
      </c>
      <c r="E5248">
        <v>131065</v>
      </c>
      <c r="F5248" t="s">
        <v>19</v>
      </c>
      <c r="G5248" t="s">
        <v>72</v>
      </c>
      <c r="H5248" t="s">
        <v>73</v>
      </c>
      <c r="I5248">
        <v>30318</v>
      </c>
      <c r="J5248" t="s">
        <v>22</v>
      </c>
      <c r="K5248" t="s">
        <v>66</v>
      </c>
      <c r="L5248" t="s">
        <v>27</v>
      </c>
      <c r="M5248" t="s">
        <v>28</v>
      </c>
      <c r="N5248" s="5">
        <v>3.6</v>
      </c>
      <c r="O5248" s="7">
        <v>1</v>
      </c>
      <c r="P5248" s="5">
        <v>2.5</v>
      </c>
      <c r="Q5248" s="5">
        <v>1.1000000000000001</v>
      </c>
      <c r="R5248" s="22">
        <f>Tabla1[[#This Row],[Fecha de Envío]]-Tabla1[[#This Row],[Fecha de Orden]]</f>
        <v>12</v>
      </c>
      <c r="S5248" s="24">
        <f>YEAR(Tabla1[[#This Row],[Fecha de Orden]])</f>
        <v>2023</v>
      </c>
      <c r="T5248" t="str">
        <f>VLOOKUP(Tabla1[[#This Row],[Nombre del Producto]],Tabla2[[Nombre Producto]:[Costo Unitario]],2,FALSE)</f>
        <v>Lot's O' Nuts</v>
      </c>
      <c r="U5248" t="str">
        <f>VLOOKUP(Tabla1[[#This Row],[Fábrica]],Tabla3[],4,FALSE)</f>
        <v>Arizona</v>
      </c>
    </row>
    <row r="5249" spans="1:21" x14ac:dyDescent="0.25">
      <c r="A5249" t="s">
        <v>2862</v>
      </c>
      <c r="B5249" s="3">
        <v>45244</v>
      </c>
      <c r="C5249" s="3">
        <v>45258</v>
      </c>
      <c r="D5249" t="s">
        <v>18</v>
      </c>
      <c r="E5249">
        <v>166618</v>
      </c>
      <c r="F5249" t="s">
        <v>19</v>
      </c>
      <c r="G5249" t="s">
        <v>30</v>
      </c>
      <c r="H5249" t="s">
        <v>31</v>
      </c>
      <c r="I5249">
        <v>10035</v>
      </c>
      <c r="J5249" t="s">
        <v>22</v>
      </c>
      <c r="K5249" t="s">
        <v>32</v>
      </c>
      <c r="L5249" t="s">
        <v>36</v>
      </c>
      <c r="M5249" t="s">
        <v>37</v>
      </c>
      <c r="N5249" s="5">
        <v>3.25</v>
      </c>
      <c r="O5249" s="7">
        <v>1</v>
      </c>
      <c r="P5249" s="5">
        <v>2.11</v>
      </c>
      <c r="Q5249" s="5">
        <v>1.1399999999999999</v>
      </c>
      <c r="R5249" s="22">
        <f>Tabla1[[#This Row],[Fecha de Envío]]-Tabla1[[#This Row],[Fecha de Orden]]</f>
        <v>14</v>
      </c>
      <c r="S5249" s="24">
        <f>YEAR(Tabla1[[#This Row],[Fecha de Orden]])</f>
        <v>2023</v>
      </c>
      <c r="T5249" t="str">
        <f>VLOOKUP(Tabla1[[#This Row],[Nombre del Producto]],Tabla2[[Nombre Producto]:[Costo Unitario]],2,FALSE)</f>
        <v>Wicked Choccy's</v>
      </c>
      <c r="U5249" t="str">
        <f>VLOOKUP(Tabla1[[#This Row],[Fábrica]],Tabla3[],4,FALSE)</f>
        <v>Georgia</v>
      </c>
    </row>
    <row r="5250" spans="1:21" x14ac:dyDescent="0.25">
      <c r="A5250" t="s">
        <v>3142</v>
      </c>
      <c r="B5250" s="3">
        <v>45244</v>
      </c>
      <c r="C5250" s="3">
        <v>45259</v>
      </c>
      <c r="D5250" t="s">
        <v>71</v>
      </c>
      <c r="E5250">
        <v>121370</v>
      </c>
      <c r="F5250" t="s">
        <v>19</v>
      </c>
      <c r="G5250" t="s">
        <v>144</v>
      </c>
      <c r="H5250" t="s">
        <v>101</v>
      </c>
      <c r="I5250">
        <v>19134</v>
      </c>
      <c r="J5250" t="s">
        <v>22</v>
      </c>
      <c r="K5250" t="s">
        <v>32</v>
      </c>
      <c r="L5250" t="s">
        <v>27</v>
      </c>
      <c r="M5250" t="s">
        <v>28</v>
      </c>
      <c r="N5250" s="5">
        <v>10.8</v>
      </c>
      <c r="O5250" s="7">
        <v>3</v>
      </c>
      <c r="P5250" s="5">
        <v>7.5</v>
      </c>
      <c r="Q5250" s="5">
        <v>3.3</v>
      </c>
      <c r="R5250" s="22">
        <f>Tabla1[[#This Row],[Fecha de Envío]]-Tabla1[[#This Row],[Fecha de Orden]]</f>
        <v>15</v>
      </c>
      <c r="S5250" s="24">
        <f>YEAR(Tabla1[[#This Row],[Fecha de Orden]])</f>
        <v>2023</v>
      </c>
      <c r="T5250" t="str">
        <f>VLOOKUP(Tabla1[[#This Row],[Nombre del Producto]],Tabla2[[Nombre Producto]:[Costo Unitario]],2,FALSE)</f>
        <v>Lot's O' Nuts</v>
      </c>
      <c r="U5250" t="str">
        <f>VLOOKUP(Tabla1[[#This Row],[Fábrica]],Tabla3[],4,FALSE)</f>
        <v>Arizona</v>
      </c>
    </row>
    <row r="5251" spans="1:21" x14ac:dyDescent="0.25">
      <c r="A5251" t="s">
        <v>3143</v>
      </c>
      <c r="B5251" s="3">
        <v>45244</v>
      </c>
      <c r="C5251" s="3">
        <v>45259</v>
      </c>
      <c r="D5251" t="s">
        <v>71</v>
      </c>
      <c r="E5251">
        <v>121370</v>
      </c>
      <c r="F5251" t="s">
        <v>19</v>
      </c>
      <c r="G5251" t="s">
        <v>144</v>
      </c>
      <c r="H5251" t="s">
        <v>101</v>
      </c>
      <c r="I5251">
        <v>19134</v>
      </c>
      <c r="J5251" t="s">
        <v>22</v>
      </c>
      <c r="K5251" t="s">
        <v>32</v>
      </c>
      <c r="L5251" t="s">
        <v>36</v>
      </c>
      <c r="M5251" t="s">
        <v>37</v>
      </c>
      <c r="N5251" s="5">
        <v>9.75</v>
      </c>
      <c r="O5251" s="7">
        <v>3</v>
      </c>
      <c r="P5251" s="5">
        <v>6.33</v>
      </c>
      <c r="Q5251" s="5">
        <v>3.42</v>
      </c>
      <c r="R5251" s="22">
        <f>Tabla1[[#This Row],[Fecha de Envío]]-Tabla1[[#This Row],[Fecha de Orden]]</f>
        <v>15</v>
      </c>
      <c r="S5251" s="24">
        <f>YEAR(Tabla1[[#This Row],[Fecha de Orden]])</f>
        <v>2023</v>
      </c>
      <c r="T5251" t="str">
        <f>VLOOKUP(Tabla1[[#This Row],[Nombre del Producto]],Tabla2[[Nombre Producto]:[Costo Unitario]],2,FALSE)</f>
        <v>Wicked Choccy's</v>
      </c>
      <c r="U5251" t="str">
        <f>VLOOKUP(Tabla1[[#This Row],[Fábrica]],Tabla3[],4,FALSE)</f>
        <v>Georgia</v>
      </c>
    </row>
    <row r="5252" spans="1:21" x14ac:dyDescent="0.25">
      <c r="A5252" t="s">
        <v>4759</v>
      </c>
      <c r="B5252" s="3">
        <v>45244</v>
      </c>
      <c r="C5252" s="3">
        <v>45260</v>
      </c>
      <c r="D5252" t="s">
        <v>18</v>
      </c>
      <c r="E5252">
        <v>117541</v>
      </c>
      <c r="F5252" t="s">
        <v>19</v>
      </c>
      <c r="G5252" t="s">
        <v>1028</v>
      </c>
      <c r="H5252" t="s">
        <v>1209</v>
      </c>
      <c r="I5252">
        <v>19711</v>
      </c>
      <c r="J5252" t="s">
        <v>22</v>
      </c>
      <c r="K5252" t="s">
        <v>32</v>
      </c>
      <c r="L5252" t="s">
        <v>27</v>
      </c>
      <c r="M5252" t="s">
        <v>28</v>
      </c>
      <c r="N5252" s="5">
        <v>14.4</v>
      </c>
      <c r="O5252" s="7">
        <v>4</v>
      </c>
      <c r="P5252" s="5">
        <v>10</v>
      </c>
      <c r="Q5252" s="5">
        <v>4.4000000000000004</v>
      </c>
      <c r="R5252" s="22">
        <f>Tabla1[[#This Row],[Fecha de Envío]]-Tabla1[[#This Row],[Fecha de Orden]]</f>
        <v>16</v>
      </c>
      <c r="S5252" s="24">
        <f>YEAR(Tabla1[[#This Row],[Fecha de Orden]])</f>
        <v>2023</v>
      </c>
      <c r="T5252" t="str">
        <f>VLOOKUP(Tabla1[[#This Row],[Nombre del Producto]],Tabla2[[Nombre Producto]:[Costo Unitario]],2,FALSE)</f>
        <v>Lot's O' Nuts</v>
      </c>
      <c r="U5252" t="str">
        <f>VLOOKUP(Tabla1[[#This Row],[Fábrica]],Tabla3[],4,FALSE)</f>
        <v>Arizona</v>
      </c>
    </row>
    <row r="5253" spans="1:21" x14ac:dyDescent="0.25">
      <c r="A5253" t="s">
        <v>4760</v>
      </c>
      <c r="B5253" s="3">
        <v>45244</v>
      </c>
      <c r="C5253" s="3">
        <v>45260</v>
      </c>
      <c r="D5253" t="s">
        <v>18</v>
      </c>
      <c r="E5253">
        <v>117541</v>
      </c>
      <c r="F5253" t="s">
        <v>19</v>
      </c>
      <c r="G5253" t="s">
        <v>1028</v>
      </c>
      <c r="H5253" t="s">
        <v>1209</v>
      </c>
      <c r="I5253">
        <v>19711</v>
      </c>
      <c r="J5253" t="s">
        <v>22</v>
      </c>
      <c r="K5253" t="s">
        <v>32</v>
      </c>
      <c r="L5253" t="s">
        <v>45</v>
      </c>
      <c r="M5253" t="s">
        <v>46</v>
      </c>
      <c r="N5253" s="5">
        <v>17.45</v>
      </c>
      <c r="O5253" s="7">
        <v>5</v>
      </c>
      <c r="P5253" s="5">
        <v>12.45</v>
      </c>
      <c r="Q5253" s="5">
        <v>5</v>
      </c>
      <c r="R5253" s="22">
        <f>Tabla1[[#This Row],[Fecha de Envío]]-Tabla1[[#This Row],[Fecha de Orden]]</f>
        <v>16</v>
      </c>
      <c r="S5253" s="24">
        <f>YEAR(Tabla1[[#This Row],[Fecha de Orden]])</f>
        <v>2023</v>
      </c>
      <c r="T5253" t="str">
        <f>VLOOKUP(Tabla1[[#This Row],[Nombre del Producto]],Tabla2[[Nombre Producto]:[Costo Unitario]],2,FALSE)</f>
        <v>Lot's O' Nuts</v>
      </c>
      <c r="U5253" t="str">
        <f>VLOOKUP(Tabla1[[#This Row],[Fábrica]],Tabla3[],4,FALSE)</f>
        <v>Arizona</v>
      </c>
    </row>
    <row r="5254" spans="1:21" x14ac:dyDescent="0.25">
      <c r="A5254" t="s">
        <v>5032</v>
      </c>
      <c r="B5254" s="3">
        <v>45244</v>
      </c>
      <c r="C5254" s="3">
        <v>45258</v>
      </c>
      <c r="D5254" t="s">
        <v>18</v>
      </c>
      <c r="E5254">
        <v>134691</v>
      </c>
      <c r="F5254" t="s">
        <v>19</v>
      </c>
      <c r="G5254" t="s">
        <v>159</v>
      </c>
      <c r="H5254" t="s">
        <v>42</v>
      </c>
      <c r="I5254">
        <v>77041</v>
      </c>
      <c r="J5254" t="s">
        <v>22</v>
      </c>
      <c r="K5254" t="s">
        <v>43</v>
      </c>
      <c r="L5254" t="s">
        <v>27</v>
      </c>
      <c r="M5254" t="s">
        <v>28</v>
      </c>
      <c r="N5254" s="5">
        <v>7.2</v>
      </c>
      <c r="O5254" s="7">
        <v>2</v>
      </c>
      <c r="P5254" s="5">
        <v>5</v>
      </c>
      <c r="Q5254" s="5">
        <v>2.2000000000000002</v>
      </c>
      <c r="R5254" s="22">
        <f>Tabla1[[#This Row],[Fecha de Envío]]-Tabla1[[#This Row],[Fecha de Orden]]</f>
        <v>14</v>
      </c>
      <c r="S5254" s="24">
        <f>YEAR(Tabla1[[#This Row],[Fecha de Orden]])</f>
        <v>2023</v>
      </c>
      <c r="T5254" t="str">
        <f>VLOOKUP(Tabla1[[#This Row],[Nombre del Producto]],Tabla2[[Nombre Producto]:[Costo Unitario]],2,FALSE)</f>
        <v>Lot's O' Nuts</v>
      </c>
      <c r="U5254" t="str">
        <f>VLOOKUP(Tabla1[[#This Row],[Fábrica]],Tabla3[],4,FALSE)</f>
        <v>Arizona</v>
      </c>
    </row>
    <row r="5255" spans="1:21" x14ac:dyDescent="0.25">
      <c r="A5255" t="s">
        <v>5817</v>
      </c>
      <c r="B5255" s="3">
        <v>45244</v>
      </c>
      <c r="C5255" s="3">
        <v>45257</v>
      </c>
      <c r="D5255" t="s">
        <v>39</v>
      </c>
      <c r="E5255">
        <v>118759</v>
      </c>
      <c r="F5255" t="s">
        <v>19</v>
      </c>
      <c r="G5255" t="s">
        <v>30</v>
      </c>
      <c r="H5255" t="s">
        <v>31</v>
      </c>
      <c r="I5255">
        <v>10009</v>
      </c>
      <c r="J5255" t="s">
        <v>22</v>
      </c>
      <c r="K5255" t="s">
        <v>32</v>
      </c>
      <c r="L5255" t="s">
        <v>27</v>
      </c>
      <c r="M5255" t="s">
        <v>28</v>
      </c>
      <c r="N5255" s="5">
        <v>7.2</v>
      </c>
      <c r="O5255" s="7">
        <v>2</v>
      </c>
      <c r="P5255" s="5">
        <v>5</v>
      </c>
      <c r="Q5255" s="5">
        <v>2.2000000000000002</v>
      </c>
      <c r="R5255" s="22">
        <f>Tabla1[[#This Row],[Fecha de Envío]]-Tabla1[[#This Row],[Fecha de Orden]]</f>
        <v>13</v>
      </c>
      <c r="S5255" s="24">
        <f>YEAR(Tabla1[[#This Row],[Fecha de Orden]])</f>
        <v>2023</v>
      </c>
      <c r="T5255" t="str">
        <f>VLOOKUP(Tabla1[[#This Row],[Nombre del Producto]],Tabla2[[Nombre Producto]:[Costo Unitario]],2,FALSE)</f>
        <v>Lot's O' Nuts</v>
      </c>
      <c r="U5255" t="str">
        <f>VLOOKUP(Tabla1[[#This Row],[Fábrica]],Tabla3[],4,FALSE)</f>
        <v>Arizona</v>
      </c>
    </row>
    <row r="5256" spans="1:21" x14ac:dyDescent="0.25">
      <c r="A5256" t="s">
        <v>5818</v>
      </c>
      <c r="B5256" s="3">
        <v>45244</v>
      </c>
      <c r="C5256" s="3">
        <v>45257</v>
      </c>
      <c r="D5256" t="s">
        <v>39</v>
      </c>
      <c r="E5256">
        <v>118759</v>
      </c>
      <c r="F5256" t="s">
        <v>19</v>
      </c>
      <c r="G5256" t="s">
        <v>30</v>
      </c>
      <c r="H5256" t="s">
        <v>31</v>
      </c>
      <c r="I5256">
        <v>10009</v>
      </c>
      <c r="J5256" t="s">
        <v>22</v>
      </c>
      <c r="K5256" t="s">
        <v>32</v>
      </c>
      <c r="L5256" t="s">
        <v>36</v>
      </c>
      <c r="M5256" t="s">
        <v>37</v>
      </c>
      <c r="N5256" s="5">
        <v>9.75</v>
      </c>
      <c r="O5256" s="7">
        <v>3</v>
      </c>
      <c r="P5256" s="5">
        <v>6.33</v>
      </c>
      <c r="Q5256" s="5">
        <v>3.42</v>
      </c>
      <c r="R5256" s="22">
        <f>Tabla1[[#This Row],[Fecha de Envío]]-Tabla1[[#This Row],[Fecha de Orden]]</f>
        <v>13</v>
      </c>
      <c r="S5256" s="24">
        <f>YEAR(Tabla1[[#This Row],[Fecha de Orden]])</f>
        <v>2023</v>
      </c>
      <c r="T5256" t="str">
        <f>VLOOKUP(Tabla1[[#This Row],[Nombre del Producto]],Tabla2[[Nombre Producto]:[Costo Unitario]],2,FALSE)</f>
        <v>Wicked Choccy's</v>
      </c>
      <c r="U5256" t="str">
        <f>VLOOKUP(Tabla1[[#This Row],[Fábrica]],Tabla3[],4,FALSE)</f>
        <v>Georgia</v>
      </c>
    </row>
    <row r="5257" spans="1:21" x14ac:dyDescent="0.25">
      <c r="A5257" t="s">
        <v>7399</v>
      </c>
      <c r="B5257" s="3">
        <v>45244</v>
      </c>
      <c r="C5257" s="3">
        <v>45258</v>
      </c>
      <c r="D5257" t="s">
        <v>18</v>
      </c>
      <c r="E5257">
        <v>144351</v>
      </c>
      <c r="F5257" t="s">
        <v>19</v>
      </c>
      <c r="G5257" t="s">
        <v>582</v>
      </c>
      <c r="H5257" t="s">
        <v>583</v>
      </c>
      <c r="I5257">
        <v>21215</v>
      </c>
      <c r="J5257" t="s">
        <v>22</v>
      </c>
      <c r="K5257" t="s">
        <v>32</v>
      </c>
      <c r="L5257" t="s">
        <v>24</v>
      </c>
      <c r="M5257" t="s">
        <v>25</v>
      </c>
      <c r="N5257" s="5">
        <v>11.25</v>
      </c>
      <c r="O5257" s="7">
        <v>3</v>
      </c>
      <c r="P5257" s="5">
        <v>7.35</v>
      </c>
      <c r="Q5257" s="5">
        <v>3.9</v>
      </c>
      <c r="R5257" s="22">
        <f>Tabla1[[#This Row],[Fecha de Envío]]-Tabla1[[#This Row],[Fecha de Orden]]</f>
        <v>14</v>
      </c>
      <c r="S5257" s="24">
        <f>YEAR(Tabla1[[#This Row],[Fecha de Orden]])</f>
        <v>2023</v>
      </c>
      <c r="T5257" t="str">
        <f>VLOOKUP(Tabla1[[#This Row],[Nombre del Producto]],Tabla2[[Nombre Producto]:[Costo Unitario]],2,FALSE)</f>
        <v>Wicked Choccy's</v>
      </c>
      <c r="U5257" t="str">
        <f>VLOOKUP(Tabla1[[#This Row],[Fábrica]],Tabla3[],4,FALSE)</f>
        <v>Georgia</v>
      </c>
    </row>
    <row r="5258" spans="1:21" x14ac:dyDescent="0.25">
      <c r="A5258" t="s">
        <v>7677</v>
      </c>
      <c r="B5258" s="3">
        <v>45244</v>
      </c>
      <c r="C5258" s="3">
        <v>45259</v>
      </c>
      <c r="D5258" t="s">
        <v>18</v>
      </c>
      <c r="E5258">
        <v>149482</v>
      </c>
      <c r="F5258" t="s">
        <v>19</v>
      </c>
      <c r="G5258" t="s">
        <v>20</v>
      </c>
      <c r="H5258" t="s">
        <v>21</v>
      </c>
      <c r="I5258">
        <v>94110</v>
      </c>
      <c r="J5258" t="s">
        <v>22</v>
      </c>
      <c r="K5258" t="s">
        <v>23</v>
      </c>
      <c r="L5258" t="s">
        <v>24</v>
      </c>
      <c r="M5258" t="s">
        <v>25</v>
      </c>
      <c r="N5258" s="5">
        <v>7.5</v>
      </c>
      <c r="O5258" s="7">
        <v>2</v>
      </c>
      <c r="P5258" s="5">
        <v>4.9000000000000004</v>
      </c>
      <c r="Q5258" s="5">
        <v>2.6</v>
      </c>
      <c r="R5258" s="22">
        <f>Tabla1[[#This Row],[Fecha de Envío]]-Tabla1[[#This Row],[Fecha de Orden]]</f>
        <v>15</v>
      </c>
      <c r="S5258" s="24">
        <f>YEAR(Tabla1[[#This Row],[Fecha de Orden]])</f>
        <v>2023</v>
      </c>
      <c r="T5258" t="str">
        <f>VLOOKUP(Tabla1[[#This Row],[Nombre del Producto]],Tabla2[[Nombre Producto]:[Costo Unitario]],2,FALSE)</f>
        <v>Wicked Choccy's</v>
      </c>
      <c r="U5258" t="str">
        <f>VLOOKUP(Tabla1[[#This Row],[Fábrica]],Tabla3[],4,FALSE)</f>
        <v>Georgia</v>
      </c>
    </row>
    <row r="5259" spans="1:21" x14ac:dyDescent="0.25">
      <c r="A5259" t="s">
        <v>8596</v>
      </c>
      <c r="B5259" s="3">
        <v>45244</v>
      </c>
      <c r="C5259" s="3">
        <v>45255</v>
      </c>
      <c r="D5259" t="s">
        <v>39</v>
      </c>
      <c r="E5259">
        <v>112970</v>
      </c>
      <c r="F5259" t="s">
        <v>19</v>
      </c>
      <c r="G5259" t="s">
        <v>53</v>
      </c>
      <c r="H5259" t="s">
        <v>21</v>
      </c>
      <c r="I5259">
        <v>90049</v>
      </c>
      <c r="J5259" t="s">
        <v>22</v>
      </c>
      <c r="K5259" t="s">
        <v>23</v>
      </c>
      <c r="L5259" t="s">
        <v>33</v>
      </c>
      <c r="M5259" t="s">
        <v>34</v>
      </c>
      <c r="N5259" s="5">
        <v>10.8</v>
      </c>
      <c r="O5259" s="7">
        <v>3</v>
      </c>
      <c r="P5259" s="5">
        <v>7.2</v>
      </c>
      <c r="Q5259" s="5">
        <v>3.6</v>
      </c>
      <c r="R5259" s="22">
        <f>Tabla1[[#This Row],[Fecha de Envío]]-Tabla1[[#This Row],[Fecha de Orden]]</f>
        <v>11</v>
      </c>
      <c r="S5259" s="24">
        <f>YEAR(Tabla1[[#This Row],[Fecha de Orden]])</f>
        <v>2023</v>
      </c>
      <c r="T5259" t="str">
        <f>VLOOKUP(Tabla1[[#This Row],[Nombre del Producto]],Tabla2[[Nombre Producto]:[Costo Unitario]],2,FALSE)</f>
        <v>Lot's O' Nuts</v>
      </c>
      <c r="U5259" t="str">
        <f>VLOOKUP(Tabla1[[#This Row],[Fábrica]],Tabla3[],4,FALSE)</f>
        <v>Arizona</v>
      </c>
    </row>
    <row r="5260" spans="1:21" x14ac:dyDescent="0.25">
      <c r="A5260" t="s">
        <v>553</v>
      </c>
      <c r="B5260" s="3">
        <v>45245</v>
      </c>
      <c r="C5260" s="3">
        <v>45259</v>
      </c>
      <c r="D5260" t="s">
        <v>18</v>
      </c>
      <c r="E5260">
        <v>148740</v>
      </c>
      <c r="F5260" t="s">
        <v>19</v>
      </c>
      <c r="G5260" t="s">
        <v>120</v>
      </c>
      <c r="H5260" t="s">
        <v>21</v>
      </c>
      <c r="I5260">
        <v>92024</v>
      </c>
      <c r="J5260" t="s">
        <v>22</v>
      </c>
      <c r="K5260" t="s">
        <v>23</v>
      </c>
      <c r="L5260" t="s">
        <v>33</v>
      </c>
      <c r="M5260" t="s">
        <v>34</v>
      </c>
      <c r="N5260" s="5">
        <v>7.2</v>
      </c>
      <c r="O5260" s="7">
        <v>2</v>
      </c>
      <c r="P5260" s="5">
        <v>4.8</v>
      </c>
      <c r="Q5260" s="5">
        <v>2.4</v>
      </c>
      <c r="R5260" s="22">
        <f>Tabla1[[#This Row],[Fecha de Envío]]-Tabla1[[#This Row],[Fecha de Orden]]</f>
        <v>14</v>
      </c>
      <c r="S5260" s="24">
        <f>YEAR(Tabla1[[#This Row],[Fecha de Orden]])</f>
        <v>2023</v>
      </c>
      <c r="T5260" t="str">
        <f>VLOOKUP(Tabla1[[#This Row],[Nombre del Producto]],Tabla2[[Nombre Producto]:[Costo Unitario]],2,FALSE)</f>
        <v>Lot's O' Nuts</v>
      </c>
      <c r="U5260" t="str">
        <f>VLOOKUP(Tabla1[[#This Row],[Fábrica]],Tabla3[],4,FALSE)</f>
        <v>Arizona</v>
      </c>
    </row>
    <row r="5261" spans="1:21" x14ac:dyDescent="0.25">
      <c r="A5261" t="s">
        <v>6882</v>
      </c>
      <c r="B5261" s="3">
        <v>45245</v>
      </c>
      <c r="C5261" s="3">
        <v>45255</v>
      </c>
      <c r="D5261" t="s">
        <v>82</v>
      </c>
      <c r="E5261">
        <v>130820</v>
      </c>
      <c r="F5261" t="s">
        <v>19</v>
      </c>
      <c r="G5261" t="s">
        <v>1656</v>
      </c>
      <c r="H5261" t="s">
        <v>98</v>
      </c>
      <c r="I5261">
        <v>27217</v>
      </c>
      <c r="J5261" t="s">
        <v>22</v>
      </c>
      <c r="K5261" t="s">
        <v>66</v>
      </c>
      <c r="L5261" t="s">
        <v>27</v>
      </c>
      <c r="M5261" t="s">
        <v>28</v>
      </c>
      <c r="N5261" s="5">
        <v>14.4</v>
      </c>
      <c r="O5261" s="7">
        <v>4</v>
      </c>
      <c r="P5261" s="5">
        <v>10</v>
      </c>
      <c r="Q5261" s="5">
        <v>4.4000000000000004</v>
      </c>
      <c r="R5261" s="22">
        <f>Tabla1[[#This Row],[Fecha de Envío]]-Tabla1[[#This Row],[Fecha de Orden]]</f>
        <v>10</v>
      </c>
      <c r="S5261" s="24">
        <f>YEAR(Tabla1[[#This Row],[Fecha de Orden]])</f>
        <v>2023</v>
      </c>
      <c r="T5261" t="str">
        <f>VLOOKUP(Tabla1[[#This Row],[Nombre del Producto]],Tabla2[[Nombre Producto]:[Costo Unitario]],2,FALSE)</f>
        <v>Lot's O' Nuts</v>
      </c>
      <c r="U5261" t="str">
        <f>VLOOKUP(Tabla1[[#This Row],[Fábrica]],Tabla3[],4,FALSE)</f>
        <v>Arizona</v>
      </c>
    </row>
    <row r="5262" spans="1:21" x14ac:dyDescent="0.25">
      <c r="A5262" t="s">
        <v>7974</v>
      </c>
      <c r="B5262" s="3">
        <v>45245</v>
      </c>
      <c r="C5262" s="3">
        <v>45262</v>
      </c>
      <c r="D5262" t="s">
        <v>18</v>
      </c>
      <c r="E5262">
        <v>105963</v>
      </c>
      <c r="F5262" t="s">
        <v>19</v>
      </c>
      <c r="G5262" t="s">
        <v>53</v>
      </c>
      <c r="H5262" t="s">
        <v>21</v>
      </c>
      <c r="I5262">
        <v>90008</v>
      </c>
      <c r="J5262" t="s">
        <v>22</v>
      </c>
      <c r="K5262" t="s">
        <v>23</v>
      </c>
      <c r="L5262" t="s">
        <v>33</v>
      </c>
      <c r="M5262" t="s">
        <v>34</v>
      </c>
      <c r="N5262" s="5">
        <v>10.8</v>
      </c>
      <c r="O5262" s="7">
        <v>3</v>
      </c>
      <c r="P5262" s="5">
        <v>7.2</v>
      </c>
      <c r="Q5262" s="5">
        <v>3.6</v>
      </c>
      <c r="R5262" s="22">
        <f>Tabla1[[#This Row],[Fecha de Envío]]-Tabla1[[#This Row],[Fecha de Orden]]</f>
        <v>17</v>
      </c>
      <c r="S5262" s="24">
        <f>YEAR(Tabla1[[#This Row],[Fecha de Orden]])</f>
        <v>2023</v>
      </c>
      <c r="T5262" t="str">
        <f>VLOOKUP(Tabla1[[#This Row],[Nombre del Producto]],Tabla2[[Nombre Producto]:[Costo Unitario]],2,FALSE)</f>
        <v>Lot's O' Nuts</v>
      </c>
      <c r="U5262" t="str">
        <f>VLOOKUP(Tabla1[[#This Row],[Fábrica]],Tabla3[],4,FALSE)</f>
        <v>Arizona</v>
      </c>
    </row>
    <row r="5263" spans="1:21" x14ac:dyDescent="0.25">
      <c r="A5263" t="s">
        <v>8734</v>
      </c>
      <c r="B5263" s="3">
        <v>45245</v>
      </c>
      <c r="C5263" s="3">
        <v>45257</v>
      </c>
      <c r="D5263" t="s">
        <v>71</v>
      </c>
      <c r="E5263">
        <v>146633</v>
      </c>
      <c r="F5263" t="s">
        <v>19</v>
      </c>
      <c r="G5263" t="s">
        <v>53</v>
      </c>
      <c r="H5263" t="s">
        <v>21</v>
      </c>
      <c r="I5263">
        <v>90049</v>
      </c>
      <c r="J5263" t="s">
        <v>22</v>
      </c>
      <c r="K5263" t="s">
        <v>23</v>
      </c>
      <c r="L5263" t="s">
        <v>45</v>
      </c>
      <c r="M5263" t="s">
        <v>46</v>
      </c>
      <c r="N5263" s="5">
        <v>24.43</v>
      </c>
      <c r="O5263" s="7">
        <v>7</v>
      </c>
      <c r="P5263" s="5">
        <v>17.43</v>
      </c>
      <c r="Q5263" s="5">
        <v>7</v>
      </c>
      <c r="R5263" s="22">
        <f>Tabla1[[#This Row],[Fecha de Envío]]-Tabla1[[#This Row],[Fecha de Orden]]</f>
        <v>12</v>
      </c>
      <c r="S5263" s="24">
        <f>YEAR(Tabla1[[#This Row],[Fecha de Orden]])</f>
        <v>2023</v>
      </c>
      <c r="T5263" t="str">
        <f>VLOOKUP(Tabla1[[#This Row],[Nombre del Producto]],Tabla2[[Nombre Producto]:[Costo Unitario]],2,FALSE)</f>
        <v>Lot's O' Nuts</v>
      </c>
      <c r="U5263" t="str">
        <f>VLOOKUP(Tabla1[[#This Row],[Fábrica]],Tabla3[],4,FALSE)</f>
        <v>Arizona</v>
      </c>
    </row>
    <row r="5264" spans="1:21" x14ac:dyDescent="0.25">
      <c r="A5264" t="s">
        <v>4094</v>
      </c>
      <c r="B5264" s="3">
        <v>45246</v>
      </c>
      <c r="C5264" s="3">
        <v>45257</v>
      </c>
      <c r="D5264" t="s">
        <v>39</v>
      </c>
      <c r="E5264">
        <v>124527</v>
      </c>
      <c r="F5264" t="s">
        <v>19</v>
      </c>
      <c r="G5264" t="s">
        <v>560</v>
      </c>
      <c r="H5264" t="s">
        <v>21</v>
      </c>
      <c r="I5264">
        <v>95661</v>
      </c>
      <c r="J5264" t="s">
        <v>22</v>
      </c>
      <c r="K5264" t="s">
        <v>23</v>
      </c>
      <c r="L5264" t="s">
        <v>33</v>
      </c>
      <c r="M5264" t="s">
        <v>34</v>
      </c>
      <c r="N5264" s="5">
        <v>18</v>
      </c>
      <c r="O5264" s="7">
        <v>5</v>
      </c>
      <c r="P5264" s="5">
        <v>12</v>
      </c>
      <c r="Q5264" s="5">
        <v>6</v>
      </c>
      <c r="R5264" s="22">
        <f>Tabla1[[#This Row],[Fecha de Envío]]-Tabla1[[#This Row],[Fecha de Orden]]</f>
        <v>11</v>
      </c>
      <c r="S5264" s="24">
        <f>YEAR(Tabla1[[#This Row],[Fecha de Orden]])</f>
        <v>2023</v>
      </c>
      <c r="T5264" t="str">
        <f>VLOOKUP(Tabla1[[#This Row],[Nombre del Producto]],Tabla2[[Nombre Producto]:[Costo Unitario]],2,FALSE)</f>
        <v>Lot's O' Nuts</v>
      </c>
      <c r="U5264" t="str">
        <f>VLOOKUP(Tabla1[[#This Row],[Fábrica]],Tabla3[],4,FALSE)</f>
        <v>Arizona</v>
      </c>
    </row>
    <row r="5265" spans="1:21" x14ac:dyDescent="0.25">
      <c r="A5265" t="s">
        <v>7486</v>
      </c>
      <c r="B5265" s="3">
        <v>45246</v>
      </c>
      <c r="C5265" s="3">
        <v>45260</v>
      </c>
      <c r="D5265" t="s">
        <v>18</v>
      </c>
      <c r="E5265">
        <v>154508</v>
      </c>
      <c r="F5265" t="s">
        <v>19</v>
      </c>
      <c r="G5265" t="s">
        <v>234</v>
      </c>
      <c r="H5265" t="s">
        <v>235</v>
      </c>
      <c r="I5265">
        <v>88220</v>
      </c>
      <c r="J5265" t="s">
        <v>22</v>
      </c>
      <c r="K5265" t="s">
        <v>23</v>
      </c>
      <c r="L5265" t="s">
        <v>36</v>
      </c>
      <c r="M5265" t="s">
        <v>37</v>
      </c>
      <c r="N5265" s="5">
        <v>16.25</v>
      </c>
      <c r="O5265" s="7">
        <v>5</v>
      </c>
      <c r="P5265" s="5">
        <v>10.55</v>
      </c>
      <c r="Q5265" s="5">
        <v>5.7</v>
      </c>
      <c r="R5265" s="22">
        <f>Tabla1[[#This Row],[Fecha de Envío]]-Tabla1[[#This Row],[Fecha de Orden]]</f>
        <v>14</v>
      </c>
      <c r="S5265" s="24">
        <f>YEAR(Tabla1[[#This Row],[Fecha de Orden]])</f>
        <v>2023</v>
      </c>
      <c r="T5265" t="str">
        <f>VLOOKUP(Tabla1[[#This Row],[Nombre del Producto]],Tabla2[[Nombre Producto]:[Costo Unitario]],2,FALSE)</f>
        <v>Wicked Choccy's</v>
      </c>
      <c r="U5265" t="str">
        <f>VLOOKUP(Tabla1[[#This Row],[Fábrica]],Tabla3[],4,FALSE)</f>
        <v>Georgia</v>
      </c>
    </row>
    <row r="5266" spans="1:21" x14ac:dyDescent="0.25">
      <c r="A5266" t="s">
        <v>1165</v>
      </c>
      <c r="B5266" s="3">
        <v>45247</v>
      </c>
      <c r="C5266" s="3">
        <v>45258</v>
      </c>
      <c r="D5266" t="s">
        <v>39</v>
      </c>
      <c r="E5266">
        <v>134110</v>
      </c>
      <c r="F5266" t="s">
        <v>19</v>
      </c>
      <c r="G5266" t="s">
        <v>1166</v>
      </c>
      <c r="H5266" t="s">
        <v>42</v>
      </c>
      <c r="I5266">
        <v>75056</v>
      </c>
      <c r="J5266" t="s">
        <v>22</v>
      </c>
      <c r="K5266" t="s">
        <v>43</v>
      </c>
      <c r="L5266" t="s">
        <v>27</v>
      </c>
      <c r="M5266" t="s">
        <v>28</v>
      </c>
      <c r="N5266" s="5">
        <v>14.4</v>
      </c>
      <c r="O5266" s="7">
        <v>4</v>
      </c>
      <c r="P5266" s="5">
        <v>10</v>
      </c>
      <c r="Q5266" s="5">
        <v>4.4000000000000004</v>
      </c>
      <c r="R5266" s="22">
        <f>Tabla1[[#This Row],[Fecha de Envío]]-Tabla1[[#This Row],[Fecha de Orden]]</f>
        <v>11</v>
      </c>
      <c r="S5266" s="24">
        <f>YEAR(Tabla1[[#This Row],[Fecha de Orden]])</f>
        <v>2023</v>
      </c>
      <c r="T5266" t="str">
        <f>VLOOKUP(Tabla1[[#This Row],[Nombre del Producto]],Tabla2[[Nombre Producto]:[Costo Unitario]],2,FALSE)</f>
        <v>Lot's O' Nuts</v>
      </c>
      <c r="U5266" t="str">
        <f>VLOOKUP(Tabla1[[#This Row],[Fábrica]],Tabla3[],4,FALSE)</f>
        <v>Arizona</v>
      </c>
    </row>
    <row r="5267" spans="1:21" x14ac:dyDescent="0.25">
      <c r="A5267" t="s">
        <v>3954</v>
      </c>
      <c r="B5267" s="3">
        <v>45247</v>
      </c>
      <c r="C5267" s="3">
        <v>45258</v>
      </c>
      <c r="D5267" t="s">
        <v>39</v>
      </c>
      <c r="E5267">
        <v>118500</v>
      </c>
      <c r="F5267" t="s">
        <v>19</v>
      </c>
      <c r="G5267" t="s">
        <v>20</v>
      </c>
      <c r="H5267" t="s">
        <v>21</v>
      </c>
      <c r="I5267">
        <v>94122</v>
      </c>
      <c r="J5267" t="s">
        <v>22</v>
      </c>
      <c r="K5267" t="s">
        <v>23</v>
      </c>
      <c r="L5267" t="s">
        <v>24</v>
      </c>
      <c r="M5267" t="s">
        <v>25</v>
      </c>
      <c r="N5267" s="5">
        <v>18.75</v>
      </c>
      <c r="O5267" s="7">
        <v>5</v>
      </c>
      <c r="P5267" s="5">
        <v>12.25</v>
      </c>
      <c r="Q5267" s="5">
        <v>6.5</v>
      </c>
      <c r="R5267" s="22">
        <f>Tabla1[[#This Row],[Fecha de Envío]]-Tabla1[[#This Row],[Fecha de Orden]]</f>
        <v>11</v>
      </c>
      <c r="S5267" s="24">
        <f>YEAR(Tabla1[[#This Row],[Fecha de Orden]])</f>
        <v>2023</v>
      </c>
      <c r="T5267" t="str">
        <f>VLOOKUP(Tabla1[[#This Row],[Nombre del Producto]],Tabla2[[Nombre Producto]:[Costo Unitario]],2,FALSE)</f>
        <v>Wicked Choccy's</v>
      </c>
      <c r="U5267" t="str">
        <f>VLOOKUP(Tabla1[[#This Row],[Fábrica]],Tabla3[],4,FALSE)</f>
        <v>Georgia</v>
      </c>
    </row>
    <row r="5268" spans="1:21" x14ac:dyDescent="0.25">
      <c r="A5268" t="s">
        <v>6376</v>
      </c>
      <c r="B5268" s="3">
        <v>45247</v>
      </c>
      <c r="C5268" s="3">
        <v>45262</v>
      </c>
      <c r="D5268" t="s">
        <v>18</v>
      </c>
      <c r="E5268">
        <v>150658</v>
      </c>
      <c r="F5268" t="s">
        <v>19</v>
      </c>
      <c r="G5268" t="s">
        <v>234</v>
      </c>
      <c r="H5268" t="s">
        <v>235</v>
      </c>
      <c r="I5268">
        <v>88220</v>
      </c>
      <c r="J5268" t="s">
        <v>22</v>
      </c>
      <c r="K5268" t="s">
        <v>23</v>
      </c>
      <c r="L5268" t="s">
        <v>27</v>
      </c>
      <c r="M5268" t="s">
        <v>28</v>
      </c>
      <c r="N5268" s="5">
        <v>10.8</v>
      </c>
      <c r="O5268" s="7">
        <v>3</v>
      </c>
      <c r="P5268" s="5">
        <v>7.5</v>
      </c>
      <c r="Q5268" s="5">
        <v>3.3</v>
      </c>
      <c r="R5268" s="22">
        <f>Tabla1[[#This Row],[Fecha de Envío]]-Tabla1[[#This Row],[Fecha de Orden]]</f>
        <v>15</v>
      </c>
      <c r="S5268" s="24">
        <f>YEAR(Tabla1[[#This Row],[Fecha de Orden]])</f>
        <v>2023</v>
      </c>
      <c r="T5268" t="str">
        <f>VLOOKUP(Tabla1[[#This Row],[Nombre del Producto]],Tabla2[[Nombre Producto]:[Costo Unitario]],2,FALSE)</f>
        <v>Lot's O' Nuts</v>
      </c>
      <c r="U5268" t="str">
        <f>VLOOKUP(Tabla1[[#This Row],[Fábrica]],Tabla3[],4,FALSE)</f>
        <v>Arizona</v>
      </c>
    </row>
    <row r="5269" spans="1:21" x14ac:dyDescent="0.25">
      <c r="A5269" t="s">
        <v>611</v>
      </c>
      <c r="B5269" s="3">
        <v>45248</v>
      </c>
      <c r="C5269" s="3">
        <v>45263</v>
      </c>
      <c r="D5269" t="s">
        <v>71</v>
      </c>
      <c r="E5269">
        <v>115378</v>
      </c>
      <c r="F5269" t="s">
        <v>19</v>
      </c>
      <c r="G5269" t="s">
        <v>612</v>
      </c>
      <c r="H5269" t="s">
        <v>93</v>
      </c>
      <c r="I5269">
        <v>48180</v>
      </c>
      <c r="J5269" t="s">
        <v>22</v>
      </c>
      <c r="K5269" t="s">
        <v>43</v>
      </c>
      <c r="L5269" t="s">
        <v>45</v>
      </c>
      <c r="M5269" t="s">
        <v>46</v>
      </c>
      <c r="N5269" s="5">
        <v>6.98</v>
      </c>
      <c r="O5269" s="7">
        <v>2</v>
      </c>
      <c r="P5269" s="5">
        <v>4.9800000000000004</v>
      </c>
      <c r="Q5269" s="5">
        <v>2</v>
      </c>
      <c r="R5269" s="22">
        <f>Tabla1[[#This Row],[Fecha de Envío]]-Tabla1[[#This Row],[Fecha de Orden]]</f>
        <v>15</v>
      </c>
      <c r="S5269" s="24">
        <f>YEAR(Tabla1[[#This Row],[Fecha de Orden]])</f>
        <v>2023</v>
      </c>
      <c r="T5269" t="str">
        <f>VLOOKUP(Tabla1[[#This Row],[Nombre del Producto]],Tabla2[[Nombre Producto]:[Costo Unitario]],2,FALSE)</f>
        <v>Lot's O' Nuts</v>
      </c>
      <c r="U5269" t="str">
        <f>VLOOKUP(Tabla1[[#This Row],[Fábrica]],Tabla3[],4,FALSE)</f>
        <v>Arizona</v>
      </c>
    </row>
    <row r="5270" spans="1:21" x14ac:dyDescent="0.25">
      <c r="A5270" t="s">
        <v>880</v>
      </c>
      <c r="B5270" s="3">
        <v>45248</v>
      </c>
      <c r="C5270" s="3">
        <v>45263</v>
      </c>
      <c r="D5270" t="s">
        <v>18</v>
      </c>
      <c r="E5270">
        <v>136812</v>
      </c>
      <c r="F5270" t="s">
        <v>19</v>
      </c>
      <c r="G5270" t="s">
        <v>109</v>
      </c>
      <c r="H5270" t="s">
        <v>110</v>
      </c>
      <c r="I5270">
        <v>73120</v>
      </c>
      <c r="J5270" t="s">
        <v>22</v>
      </c>
      <c r="K5270" t="s">
        <v>43</v>
      </c>
      <c r="L5270" t="s">
        <v>24</v>
      </c>
      <c r="M5270" t="s">
        <v>25</v>
      </c>
      <c r="N5270" s="5">
        <v>15</v>
      </c>
      <c r="O5270" s="7">
        <v>4</v>
      </c>
      <c r="P5270" s="5">
        <v>9.8000000000000007</v>
      </c>
      <c r="Q5270" s="5">
        <v>5.2</v>
      </c>
      <c r="R5270" s="22">
        <f>Tabla1[[#This Row],[Fecha de Envío]]-Tabla1[[#This Row],[Fecha de Orden]]</f>
        <v>15</v>
      </c>
      <c r="S5270" s="24">
        <f>YEAR(Tabla1[[#This Row],[Fecha de Orden]])</f>
        <v>2023</v>
      </c>
      <c r="T5270" t="str">
        <f>VLOOKUP(Tabla1[[#This Row],[Nombre del Producto]],Tabla2[[Nombre Producto]:[Costo Unitario]],2,FALSE)</f>
        <v>Wicked Choccy's</v>
      </c>
      <c r="U5270" t="str">
        <f>VLOOKUP(Tabla1[[#This Row],[Fábrica]],Tabla3[],4,FALSE)</f>
        <v>Georgia</v>
      </c>
    </row>
    <row r="5271" spans="1:21" x14ac:dyDescent="0.25">
      <c r="A5271" t="s">
        <v>1058</v>
      </c>
      <c r="B5271" s="3">
        <v>45248</v>
      </c>
      <c r="C5271" s="3">
        <v>45258</v>
      </c>
      <c r="D5271" t="s">
        <v>82</v>
      </c>
      <c r="E5271">
        <v>108630</v>
      </c>
      <c r="F5271" t="s">
        <v>19</v>
      </c>
      <c r="G5271" t="s">
        <v>97</v>
      </c>
      <c r="H5271" t="s">
        <v>21</v>
      </c>
      <c r="I5271">
        <v>94521</v>
      </c>
      <c r="J5271" t="s">
        <v>22</v>
      </c>
      <c r="K5271" t="s">
        <v>23</v>
      </c>
      <c r="L5271" t="s">
        <v>36</v>
      </c>
      <c r="M5271" t="s">
        <v>37</v>
      </c>
      <c r="N5271" s="5">
        <v>16.25</v>
      </c>
      <c r="O5271" s="7">
        <v>5</v>
      </c>
      <c r="P5271" s="5">
        <v>10.55</v>
      </c>
      <c r="Q5271" s="5">
        <v>5.7</v>
      </c>
      <c r="R5271" s="22">
        <f>Tabla1[[#This Row],[Fecha de Envío]]-Tabla1[[#This Row],[Fecha de Orden]]</f>
        <v>10</v>
      </c>
      <c r="S5271" s="24">
        <f>YEAR(Tabla1[[#This Row],[Fecha de Orden]])</f>
        <v>2023</v>
      </c>
      <c r="T5271" t="str">
        <f>VLOOKUP(Tabla1[[#This Row],[Nombre del Producto]],Tabla2[[Nombre Producto]:[Costo Unitario]],2,FALSE)</f>
        <v>Wicked Choccy's</v>
      </c>
      <c r="U5271" t="str">
        <f>VLOOKUP(Tabla1[[#This Row],[Fábrica]],Tabla3[],4,FALSE)</f>
        <v>Georgia</v>
      </c>
    </row>
    <row r="5272" spans="1:21" x14ac:dyDescent="0.25">
      <c r="A5272" t="s">
        <v>5028</v>
      </c>
      <c r="B5272" s="3">
        <v>45248</v>
      </c>
      <c r="C5272" s="3">
        <v>45261</v>
      </c>
      <c r="D5272" t="s">
        <v>71</v>
      </c>
      <c r="E5272">
        <v>138408</v>
      </c>
      <c r="F5272" t="s">
        <v>19</v>
      </c>
      <c r="G5272" t="s">
        <v>285</v>
      </c>
      <c r="H5272" t="s">
        <v>522</v>
      </c>
      <c r="I5272">
        <v>35810</v>
      </c>
      <c r="J5272" t="s">
        <v>22</v>
      </c>
      <c r="K5272" t="s">
        <v>66</v>
      </c>
      <c r="L5272" t="s">
        <v>36</v>
      </c>
      <c r="M5272" t="s">
        <v>37</v>
      </c>
      <c r="N5272" s="5">
        <v>13</v>
      </c>
      <c r="O5272" s="7">
        <v>4</v>
      </c>
      <c r="P5272" s="5">
        <v>8.44</v>
      </c>
      <c r="Q5272" s="5">
        <v>4.5599999999999996</v>
      </c>
      <c r="R5272" s="22">
        <f>Tabla1[[#This Row],[Fecha de Envío]]-Tabla1[[#This Row],[Fecha de Orden]]</f>
        <v>13</v>
      </c>
      <c r="S5272" s="24">
        <f>YEAR(Tabla1[[#This Row],[Fecha de Orden]])</f>
        <v>2023</v>
      </c>
      <c r="T5272" t="str">
        <f>VLOOKUP(Tabla1[[#This Row],[Nombre del Producto]],Tabla2[[Nombre Producto]:[Costo Unitario]],2,FALSE)</f>
        <v>Wicked Choccy's</v>
      </c>
      <c r="U5272" t="str">
        <f>VLOOKUP(Tabla1[[#This Row],[Fábrica]],Tabla3[],4,FALSE)</f>
        <v>Georgia</v>
      </c>
    </row>
    <row r="5273" spans="1:21" x14ac:dyDescent="0.25">
      <c r="A5273" t="s">
        <v>6970</v>
      </c>
      <c r="B5273" s="3">
        <v>45248</v>
      </c>
      <c r="C5273" s="3">
        <v>45262</v>
      </c>
      <c r="D5273" t="s">
        <v>18</v>
      </c>
      <c r="E5273">
        <v>103464</v>
      </c>
      <c r="F5273" t="s">
        <v>19</v>
      </c>
      <c r="G5273" t="s">
        <v>120</v>
      </c>
      <c r="H5273" t="s">
        <v>21</v>
      </c>
      <c r="I5273">
        <v>92105</v>
      </c>
      <c r="J5273" t="s">
        <v>22</v>
      </c>
      <c r="K5273" t="s">
        <v>23</v>
      </c>
      <c r="L5273" t="s">
        <v>33</v>
      </c>
      <c r="M5273" t="s">
        <v>34</v>
      </c>
      <c r="N5273" s="5">
        <v>18</v>
      </c>
      <c r="O5273" s="7">
        <v>5</v>
      </c>
      <c r="P5273" s="5">
        <v>12</v>
      </c>
      <c r="Q5273" s="5">
        <v>6</v>
      </c>
      <c r="R5273" s="22">
        <f>Tabla1[[#This Row],[Fecha de Envío]]-Tabla1[[#This Row],[Fecha de Orden]]</f>
        <v>14</v>
      </c>
      <c r="S5273" s="24">
        <f>YEAR(Tabla1[[#This Row],[Fecha de Orden]])</f>
        <v>2023</v>
      </c>
      <c r="T5273" t="str">
        <f>VLOOKUP(Tabla1[[#This Row],[Nombre del Producto]],Tabla2[[Nombre Producto]:[Costo Unitario]],2,FALSE)</f>
        <v>Lot's O' Nuts</v>
      </c>
      <c r="U5273" t="str">
        <f>VLOOKUP(Tabla1[[#This Row],[Fábrica]],Tabla3[],4,FALSE)</f>
        <v>Arizona</v>
      </c>
    </row>
    <row r="5274" spans="1:21" x14ac:dyDescent="0.25">
      <c r="A5274" t="s">
        <v>7798</v>
      </c>
      <c r="B5274" s="3">
        <v>45248</v>
      </c>
      <c r="C5274" s="3">
        <v>45264</v>
      </c>
      <c r="D5274" t="s">
        <v>18</v>
      </c>
      <c r="E5274">
        <v>158575</v>
      </c>
      <c r="F5274" t="s">
        <v>19</v>
      </c>
      <c r="G5274" t="s">
        <v>556</v>
      </c>
      <c r="H5274" t="s">
        <v>210</v>
      </c>
      <c r="I5274">
        <v>44240</v>
      </c>
      <c r="J5274" t="s">
        <v>22</v>
      </c>
      <c r="K5274" t="s">
        <v>32</v>
      </c>
      <c r="L5274" t="s">
        <v>36</v>
      </c>
      <c r="M5274" t="s">
        <v>37</v>
      </c>
      <c r="N5274" s="5">
        <v>19.5</v>
      </c>
      <c r="O5274" s="7">
        <v>6</v>
      </c>
      <c r="P5274" s="5">
        <v>12.66</v>
      </c>
      <c r="Q5274" s="5">
        <v>6.84</v>
      </c>
      <c r="R5274" s="22">
        <f>Tabla1[[#This Row],[Fecha de Envío]]-Tabla1[[#This Row],[Fecha de Orden]]</f>
        <v>16</v>
      </c>
      <c r="S5274" s="24">
        <f>YEAR(Tabla1[[#This Row],[Fecha de Orden]])</f>
        <v>2023</v>
      </c>
      <c r="T5274" t="str">
        <f>VLOOKUP(Tabla1[[#This Row],[Nombre del Producto]],Tabla2[[Nombre Producto]:[Costo Unitario]],2,FALSE)</f>
        <v>Wicked Choccy's</v>
      </c>
      <c r="U5274" t="str">
        <f>VLOOKUP(Tabla1[[#This Row],[Fábrica]],Tabla3[],4,FALSE)</f>
        <v>Georgia</v>
      </c>
    </row>
    <row r="5275" spans="1:21" x14ac:dyDescent="0.25">
      <c r="A5275" t="s">
        <v>8253</v>
      </c>
      <c r="B5275" s="3">
        <v>45248</v>
      </c>
      <c r="C5275" s="3">
        <v>45262</v>
      </c>
      <c r="D5275" t="s">
        <v>18</v>
      </c>
      <c r="E5275">
        <v>119963</v>
      </c>
      <c r="F5275" t="s">
        <v>19</v>
      </c>
      <c r="G5275" t="s">
        <v>757</v>
      </c>
      <c r="H5275" t="s">
        <v>42</v>
      </c>
      <c r="I5275">
        <v>77506</v>
      </c>
      <c r="J5275" t="s">
        <v>22</v>
      </c>
      <c r="K5275" t="s">
        <v>43</v>
      </c>
      <c r="L5275" t="s">
        <v>36</v>
      </c>
      <c r="M5275" t="s">
        <v>37</v>
      </c>
      <c r="N5275" s="5">
        <v>19.5</v>
      </c>
      <c r="O5275" s="7">
        <v>6</v>
      </c>
      <c r="P5275" s="5">
        <v>12.66</v>
      </c>
      <c r="Q5275" s="5">
        <v>6.84</v>
      </c>
      <c r="R5275" s="22">
        <f>Tabla1[[#This Row],[Fecha de Envío]]-Tabla1[[#This Row],[Fecha de Orden]]</f>
        <v>14</v>
      </c>
      <c r="S5275" s="24">
        <f>YEAR(Tabla1[[#This Row],[Fecha de Orden]])</f>
        <v>2023</v>
      </c>
      <c r="T5275" t="str">
        <f>VLOOKUP(Tabla1[[#This Row],[Nombre del Producto]],Tabla2[[Nombre Producto]:[Costo Unitario]],2,FALSE)</f>
        <v>Wicked Choccy's</v>
      </c>
      <c r="U5275" t="str">
        <f>VLOOKUP(Tabla1[[#This Row],[Fábrica]],Tabla3[],4,FALSE)</f>
        <v>Georgia</v>
      </c>
    </row>
    <row r="5276" spans="1:21" x14ac:dyDescent="0.25">
      <c r="A5276" t="s">
        <v>8254</v>
      </c>
      <c r="B5276" s="3">
        <v>45248</v>
      </c>
      <c r="C5276" s="3">
        <v>45262</v>
      </c>
      <c r="D5276" t="s">
        <v>18</v>
      </c>
      <c r="E5276">
        <v>119963</v>
      </c>
      <c r="F5276" t="s">
        <v>19</v>
      </c>
      <c r="G5276" t="s">
        <v>757</v>
      </c>
      <c r="H5276" t="s">
        <v>42</v>
      </c>
      <c r="I5276">
        <v>77506</v>
      </c>
      <c r="J5276" t="s">
        <v>22</v>
      </c>
      <c r="K5276" t="s">
        <v>43</v>
      </c>
      <c r="L5276" t="s">
        <v>45</v>
      </c>
      <c r="M5276" t="s">
        <v>46</v>
      </c>
      <c r="N5276" s="5">
        <v>6.98</v>
      </c>
      <c r="O5276" s="7">
        <v>2</v>
      </c>
      <c r="P5276" s="5">
        <v>4.9800000000000004</v>
      </c>
      <c r="Q5276" s="5">
        <v>2</v>
      </c>
      <c r="R5276" s="22">
        <f>Tabla1[[#This Row],[Fecha de Envío]]-Tabla1[[#This Row],[Fecha de Orden]]</f>
        <v>14</v>
      </c>
      <c r="S5276" s="24">
        <f>YEAR(Tabla1[[#This Row],[Fecha de Orden]])</f>
        <v>2023</v>
      </c>
      <c r="T5276" t="str">
        <f>VLOOKUP(Tabla1[[#This Row],[Nombre del Producto]],Tabla2[[Nombre Producto]:[Costo Unitario]],2,FALSE)</f>
        <v>Lot's O' Nuts</v>
      </c>
      <c r="U5276" t="str">
        <f>VLOOKUP(Tabla1[[#This Row],[Fábrica]],Tabla3[],4,FALSE)</f>
        <v>Arizona</v>
      </c>
    </row>
    <row r="5277" spans="1:21" x14ac:dyDescent="0.25">
      <c r="A5277" t="s">
        <v>8714</v>
      </c>
      <c r="B5277" s="3">
        <v>45248</v>
      </c>
      <c r="C5277" s="3">
        <v>45262</v>
      </c>
      <c r="D5277" t="s">
        <v>18</v>
      </c>
      <c r="E5277">
        <v>166226</v>
      </c>
      <c r="F5277" t="s">
        <v>19</v>
      </c>
      <c r="G5277" t="s">
        <v>53</v>
      </c>
      <c r="H5277" t="s">
        <v>21</v>
      </c>
      <c r="I5277">
        <v>90008</v>
      </c>
      <c r="J5277" t="s">
        <v>22</v>
      </c>
      <c r="K5277" t="s">
        <v>23</v>
      </c>
      <c r="L5277" t="s">
        <v>45</v>
      </c>
      <c r="M5277" t="s">
        <v>46</v>
      </c>
      <c r="N5277" s="5">
        <v>3.49</v>
      </c>
      <c r="O5277" s="7">
        <v>1</v>
      </c>
      <c r="P5277" s="5">
        <v>2.4900000000000002</v>
      </c>
      <c r="Q5277" s="5">
        <v>1</v>
      </c>
      <c r="R5277" s="22">
        <f>Tabla1[[#This Row],[Fecha de Envío]]-Tabla1[[#This Row],[Fecha de Orden]]</f>
        <v>14</v>
      </c>
      <c r="S5277" s="24">
        <f>YEAR(Tabla1[[#This Row],[Fecha de Orden]])</f>
        <v>2023</v>
      </c>
      <c r="T5277" t="str">
        <f>VLOOKUP(Tabla1[[#This Row],[Nombre del Producto]],Tabla2[[Nombre Producto]:[Costo Unitario]],2,FALSE)</f>
        <v>Lot's O' Nuts</v>
      </c>
      <c r="U5277" t="str">
        <f>VLOOKUP(Tabla1[[#This Row],[Fábrica]],Tabla3[],4,FALSE)</f>
        <v>Arizona</v>
      </c>
    </row>
    <row r="5278" spans="1:21" x14ac:dyDescent="0.25">
      <c r="A5278" t="s">
        <v>2596</v>
      </c>
      <c r="B5278" s="3">
        <v>45249</v>
      </c>
      <c r="C5278" s="3">
        <v>45264</v>
      </c>
      <c r="D5278" t="s">
        <v>18</v>
      </c>
      <c r="E5278">
        <v>164511</v>
      </c>
      <c r="F5278" t="s">
        <v>19</v>
      </c>
      <c r="G5278" t="s">
        <v>30</v>
      </c>
      <c r="H5278" t="s">
        <v>31</v>
      </c>
      <c r="I5278">
        <v>10024</v>
      </c>
      <c r="J5278" t="s">
        <v>22</v>
      </c>
      <c r="K5278" t="s">
        <v>32</v>
      </c>
      <c r="L5278" t="s">
        <v>45</v>
      </c>
      <c r="M5278" t="s">
        <v>46</v>
      </c>
      <c r="N5278" s="5">
        <v>10.47</v>
      </c>
      <c r="O5278" s="7">
        <v>3</v>
      </c>
      <c r="P5278" s="5">
        <v>7.47</v>
      </c>
      <c r="Q5278" s="5">
        <v>3</v>
      </c>
      <c r="R5278" s="22">
        <f>Tabla1[[#This Row],[Fecha de Envío]]-Tabla1[[#This Row],[Fecha de Orden]]</f>
        <v>15</v>
      </c>
      <c r="S5278" s="24">
        <f>YEAR(Tabla1[[#This Row],[Fecha de Orden]])</f>
        <v>2023</v>
      </c>
      <c r="T5278" t="str">
        <f>VLOOKUP(Tabla1[[#This Row],[Nombre del Producto]],Tabla2[[Nombre Producto]:[Costo Unitario]],2,FALSE)</f>
        <v>Lot's O' Nuts</v>
      </c>
      <c r="U5278" t="str">
        <f>VLOOKUP(Tabla1[[#This Row],[Fábrica]],Tabla3[],4,FALSE)</f>
        <v>Arizona</v>
      </c>
    </row>
    <row r="5279" spans="1:21" x14ac:dyDescent="0.25">
      <c r="A5279" t="s">
        <v>2597</v>
      </c>
      <c r="B5279" s="3">
        <v>45249</v>
      </c>
      <c r="C5279" s="3">
        <v>45264</v>
      </c>
      <c r="D5279" t="s">
        <v>18</v>
      </c>
      <c r="E5279">
        <v>164511</v>
      </c>
      <c r="F5279" t="s">
        <v>19</v>
      </c>
      <c r="G5279" t="s">
        <v>30</v>
      </c>
      <c r="H5279" t="s">
        <v>31</v>
      </c>
      <c r="I5279">
        <v>10024</v>
      </c>
      <c r="J5279" t="s">
        <v>22</v>
      </c>
      <c r="K5279" t="s">
        <v>32</v>
      </c>
      <c r="L5279" t="s">
        <v>24</v>
      </c>
      <c r="M5279" t="s">
        <v>25</v>
      </c>
      <c r="N5279" s="5">
        <v>7.5</v>
      </c>
      <c r="O5279" s="7">
        <v>2</v>
      </c>
      <c r="P5279" s="5">
        <v>4.9000000000000004</v>
      </c>
      <c r="Q5279" s="5">
        <v>2.6</v>
      </c>
      <c r="R5279" s="22">
        <f>Tabla1[[#This Row],[Fecha de Envío]]-Tabla1[[#This Row],[Fecha de Orden]]</f>
        <v>15</v>
      </c>
      <c r="S5279" s="24">
        <f>YEAR(Tabla1[[#This Row],[Fecha de Orden]])</f>
        <v>2023</v>
      </c>
      <c r="T5279" t="str">
        <f>VLOOKUP(Tabla1[[#This Row],[Nombre del Producto]],Tabla2[[Nombre Producto]:[Costo Unitario]],2,FALSE)</f>
        <v>Wicked Choccy's</v>
      </c>
      <c r="U5279" t="str">
        <f>VLOOKUP(Tabla1[[#This Row],[Fábrica]],Tabla3[],4,FALSE)</f>
        <v>Georgia</v>
      </c>
    </row>
    <row r="5280" spans="1:21" x14ac:dyDescent="0.25">
      <c r="A5280" t="s">
        <v>2598</v>
      </c>
      <c r="B5280" s="3">
        <v>45249</v>
      </c>
      <c r="C5280" s="3">
        <v>45264</v>
      </c>
      <c r="D5280" t="s">
        <v>18</v>
      </c>
      <c r="E5280">
        <v>164511</v>
      </c>
      <c r="F5280" t="s">
        <v>19</v>
      </c>
      <c r="G5280" t="s">
        <v>30</v>
      </c>
      <c r="H5280" t="s">
        <v>31</v>
      </c>
      <c r="I5280">
        <v>10024</v>
      </c>
      <c r="J5280" t="s">
        <v>22</v>
      </c>
      <c r="K5280" t="s">
        <v>32</v>
      </c>
      <c r="L5280" t="s">
        <v>27</v>
      </c>
      <c r="M5280" t="s">
        <v>28</v>
      </c>
      <c r="N5280" s="5">
        <v>14.4</v>
      </c>
      <c r="O5280" s="7">
        <v>4</v>
      </c>
      <c r="P5280" s="5">
        <v>10</v>
      </c>
      <c r="Q5280" s="5">
        <v>4.4000000000000004</v>
      </c>
      <c r="R5280" s="22">
        <f>Tabla1[[#This Row],[Fecha de Envío]]-Tabla1[[#This Row],[Fecha de Orden]]</f>
        <v>15</v>
      </c>
      <c r="S5280" s="24">
        <f>YEAR(Tabla1[[#This Row],[Fecha de Orden]])</f>
        <v>2023</v>
      </c>
      <c r="T5280" t="str">
        <f>VLOOKUP(Tabla1[[#This Row],[Nombre del Producto]],Tabla2[[Nombre Producto]:[Costo Unitario]],2,FALSE)</f>
        <v>Lot's O' Nuts</v>
      </c>
      <c r="U5280" t="str">
        <f>VLOOKUP(Tabla1[[#This Row],[Fábrica]],Tabla3[],4,FALSE)</f>
        <v>Arizona</v>
      </c>
    </row>
    <row r="5281" spans="1:21" x14ac:dyDescent="0.25">
      <c r="A5281" t="s">
        <v>3209</v>
      </c>
      <c r="B5281" s="3">
        <v>45249</v>
      </c>
      <c r="C5281" s="3">
        <v>45264</v>
      </c>
      <c r="D5281" t="s">
        <v>18</v>
      </c>
      <c r="E5281">
        <v>110156</v>
      </c>
      <c r="F5281" t="s">
        <v>19</v>
      </c>
      <c r="G5281" t="s">
        <v>159</v>
      </c>
      <c r="H5281" t="s">
        <v>42</v>
      </c>
      <c r="I5281">
        <v>77041</v>
      </c>
      <c r="J5281" t="s">
        <v>22</v>
      </c>
      <c r="K5281" t="s">
        <v>43</v>
      </c>
      <c r="L5281" t="s">
        <v>45</v>
      </c>
      <c r="M5281" t="s">
        <v>46</v>
      </c>
      <c r="N5281" s="5">
        <v>6.98</v>
      </c>
      <c r="O5281" s="7">
        <v>2</v>
      </c>
      <c r="P5281" s="5">
        <v>4.9800000000000004</v>
      </c>
      <c r="Q5281" s="5">
        <v>2</v>
      </c>
      <c r="R5281" s="22">
        <f>Tabla1[[#This Row],[Fecha de Envío]]-Tabla1[[#This Row],[Fecha de Orden]]</f>
        <v>15</v>
      </c>
      <c r="S5281" s="24">
        <f>YEAR(Tabla1[[#This Row],[Fecha de Orden]])</f>
        <v>2023</v>
      </c>
      <c r="T5281" t="str">
        <f>VLOOKUP(Tabla1[[#This Row],[Nombre del Producto]],Tabla2[[Nombre Producto]:[Costo Unitario]],2,FALSE)</f>
        <v>Lot's O' Nuts</v>
      </c>
      <c r="U5281" t="str">
        <f>VLOOKUP(Tabla1[[#This Row],[Fábrica]],Tabla3[],4,FALSE)</f>
        <v>Arizona</v>
      </c>
    </row>
    <row r="5282" spans="1:21" x14ac:dyDescent="0.25">
      <c r="A5282" t="s">
        <v>3210</v>
      </c>
      <c r="B5282" s="3">
        <v>45249</v>
      </c>
      <c r="C5282" s="3">
        <v>45264</v>
      </c>
      <c r="D5282" t="s">
        <v>18</v>
      </c>
      <c r="E5282">
        <v>110156</v>
      </c>
      <c r="F5282" t="s">
        <v>19</v>
      </c>
      <c r="G5282" t="s">
        <v>159</v>
      </c>
      <c r="H5282" t="s">
        <v>42</v>
      </c>
      <c r="I5282">
        <v>77041</v>
      </c>
      <c r="J5282" t="s">
        <v>22</v>
      </c>
      <c r="K5282" t="s">
        <v>43</v>
      </c>
      <c r="L5282" t="s">
        <v>24</v>
      </c>
      <c r="M5282" t="s">
        <v>25</v>
      </c>
      <c r="N5282" s="5">
        <v>7.5</v>
      </c>
      <c r="O5282" s="7">
        <v>2</v>
      </c>
      <c r="P5282" s="5">
        <v>4.9000000000000004</v>
      </c>
      <c r="Q5282" s="5">
        <v>2.6</v>
      </c>
      <c r="R5282" s="22">
        <f>Tabla1[[#This Row],[Fecha de Envío]]-Tabla1[[#This Row],[Fecha de Orden]]</f>
        <v>15</v>
      </c>
      <c r="S5282" s="24">
        <f>YEAR(Tabla1[[#This Row],[Fecha de Orden]])</f>
        <v>2023</v>
      </c>
      <c r="T5282" t="str">
        <f>VLOOKUP(Tabla1[[#This Row],[Nombre del Producto]],Tabla2[[Nombre Producto]:[Costo Unitario]],2,FALSE)</f>
        <v>Wicked Choccy's</v>
      </c>
      <c r="U5282" t="str">
        <f>VLOOKUP(Tabla1[[#This Row],[Fábrica]],Tabla3[],4,FALSE)</f>
        <v>Georgia</v>
      </c>
    </row>
    <row r="5283" spans="1:21" x14ac:dyDescent="0.25">
      <c r="A5283" t="s">
        <v>3211</v>
      </c>
      <c r="B5283" s="3">
        <v>45249</v>
      </c>
      <c r="C5283" s="3">
        <v>45264</v>
      </c>
      <c r="D5283" t="s">
        <v>18</v>
      </c>
      <c r="E5283">
        <v>110156</v>
      </c>
      <c r="F5283" t="s">
        <v>19</v>
      </c>
      <c r="G5283" t="s">
        <v>159</v>
      </c>
      <c r="H5283" t="s">
        <v>42</v>
      </c>
      <c r="I5283">
        <v>77041</v>
      </c>
      <c r="J5283" t="s">
        <v>22</v>
      </c>
      <c r="K5283" t="s">
        <v>43</v>
      </c>
      <c r="L5283" t="s">
        <v>33</v>
      </c>
      <c r="M5283" t="s">
        <v>34</v>
      </c>
      <c r="N5283" s="5">
        <v>18</v>
      </c>
      <c r="O5283" s="7">
        <v>5</v>
      </c>
      <c r="P5283" s="5">
        <v>12</v>
      </c>
      <c r="Q5283" s="5">
        <v>6</v>
      </c>
      <c r="R5283" s="22">
        <f>Tabla1[[#This Row],[Fecha de Envío]]-Tabla1[[#This Row],[Fecha de Orden]]</f>
        <v>15</v>
      </c>
      <c r="S5283" s="24">
        <f>YEAR(Tabla1[[#This Row],[Fecha de Orden]])</f>
        <v>2023</v>
      </c>
      <c r="T5283" t="str">
        <f>VLOOKUP(Tabla1[[#This Row],[Nombre del Producto]],Tabla2[[Nombre Producto]:[Costo Unitario]],2,FALSE)</f>
        <v>Lot's O' Nuts</v>
      </c>
      <c r="U5283" t="str">
        <f>VLOOKUP(Tabla1[[#This Row],[Fábrica]],Tabla3[],4,FALSE)</f>
        <v>Arizona</v>
      </c>
    </row>
    <row r="5284" spans="1:21" x14ac:dyDescent="0.25">
      <c r="A5284" t="s">
        <v>3212</v>
      </c>
      <c r="B5284" s="3">
        <v>45249</v>
      </c>
      <c r="C5284" s="3">
        <v>45264</v>
      </c>
      <c r="D5284" t="s">
        <v>18</v>
      </c>
      <c r="E5284">
        <v>110156</v>
      </c>
      <c r="F5284" t="s">
        <v>19</v>
      </c>
      <c r="G5284" t="s">
        <v>159</v>
      </c>
      <c r="H5284" t="s">
        <v>42</v>
      </c>
      <c r="I5284">
        <v>77041</v>
      </c>
      <c r="J5284" t="s">
        <v>22</v>
      </c>
      <c r="K5284" t="s">
        <v>43</v>
      </c>
      <c r="L5284" t="s">
        <v>36</v>
      </c>
      <c r="M5284" t="s">
        <v>37</v>
      </c>
      <c r="N5284" s="5">
        <v>9.75</v>
      </c>
      <c r="O5284" s="7">
        <v>3</v>
      </c>
      <c r="P5284" s="5">
        <v>6.33</v>
      </c>
      <c r="Q5284" s="5">
        <v>3.42</v>
      </c>
      <c r="R5284" s="22">
        <f>Tabla1[[#This Row],[Fecha de Envío]]-Tabla1[[#This Row],[Fecha de Orden]]</f>
        <v>15</v>
      </c>
      <c r="S5284" s="24">
        <f>YEAR(Tabla1[[#This Row],[Fecha de Orden]])</f>
        <v>2023</v>
      </c>
      <c r="T5284" t="str">
        <f>VLOOKUP(Tabla1[[#This Row],[Nombre del Producto]],Tabla2[[Nombre Producto]:[Costo Unitario]],2,FALSE)</f>
        <v>Wicked Choccy's</v>
      </c>
      <c r="U5284" t="str">
        <f>VLOOKUP(Tabla1[[#This Row],[Fábrica]],Tabla3[],4,FALSE)</f>
        <v>Georgia</v>
      </c>
    </row>
    <row r="5285" spans="1:21" x14ac:dyDescent="0.25">
      <c r="A5285" t="s">
        <v>4699</v>
      </c>
      <c r="B5285" s="3">
        <v>45249</v>
      </c>
      <c r="C5285" s="3">
        <v>45263</v>
      </c>
      <c r="D5285" t="s">
        <v>18</v>
      </c>
      <c r="E5285">
        <v>126858</v>
      </c>
      <c r="F5285" t="s">
        <v>19</v>
      </c>
      <c r="G5285" t="s">
        <v>124</v>
      </c>
      <c r="H5285" t="s">
        <v>125</v>
      </c>
      <c r="I5285">
        <v>98115</v>
      </c>
      <c r="J5285" t="s">
        <v>22</v>
      </c>
      <c r="K5285" t="s">
        <v>23</v>
      </c>
      <c r="L5285" t="s">
        <v>24</v>
      </c>
      <c r="M5285" t="s">
        <v>25</v>
      </c>
      <c r="N5285" s="5">
        <v>7.5</v>
      </c>
      <c r="O5285" s="7">
        <v>2</v>
      </c>
      <c r="P5285" s="5">
        <v>4.9000000000000004</v>
      </c>
      <c r="Q5285" s="5">
        <v>2.6</v>
      </c>
      <c r="R5285" s="22">
        <f>Tabla1[[#This Row],[Fecha de Envío]]-Tabla1[[#This Row],[Fecha de Orden]]</f>
        <v>14</v>
      </c>
      <c r="S5285" s="24">
        <f>YEAR(Tabla1[[#This Row],[Fecha de Orden]])</f>
        <v>2023</v>
      </c>
      <c r="T5285" t="str">
        <f>VLOOKUP(Tabla1[[#This Row],[Nombre del Producto]],Tabla2[[Nombre Producto]:[Costo Unitario]],2,FALSE)</f>
        <v>Wicked Choccy's</v>
      </c>
      <c r="U5285" t="str">
        <f>VLOOKUP(Tabla1[[#This Row],[Fábrica]],Tabla3[],4,FALSE)</f>
        <v>Georgia</v>
      </c>
    </row>
    <row r="5286" spans="1:21" x14ac:dyDescent="0.25">
      <c r="A5286" t="s">
        <v>5723</v>
      </c>
      <c r="B5286" s="3">
        <v>45249</v>
      </c>
      <c r="C5286" s="3">
        <v>45261</v>
      </c>
      <c r="D5286" t="s">
        <v>39</v>
      </c>
      <c r="E5286">
        <v>157364</v>
      </c>
      <c r="F5286" t="s">
        <v>19</v>
      </c>
      <c r="G5286" t="s">
        <v>242</v>
      </c>
      <c r="H5286" t="s">
        <v>98</v>
      </c>
      <c r="I5286">
        <v>28540</v>
      </c>
      <c r="J5286" t="s">
        <v>22</v>
      </c>
      <c r="K5286" t="s">
        <v>66</v>
      </c>
      <c r="L5286" t="s">
        <v>36</v>
      </c>
      <c r="M5286" t="s">
        <v>37</v>
      </c>
      <c r="N5286" s="5">
        <v>6.5</v>
      </c>
      <c r="O5286" s="7">
        <v>2</v>
      </c>
      <c r="P5286" s="5">
        <v>4.22</v>
      </c>
      <c r="Q5286" s="5">
        <v>2.2799999999999998</v>
      </c>
      <c r="R5286" s="22">
        <f>Tabla1[[#This Row],[Fecha de Envío]]-Tabla1[[#This Row],[Fecha de Orden]]</f>
        <v>12</v>
      </c>
      <c r="S5286" s="24">
        <f>YEAR(Tabla1[[#This Row],[Fecha de Orden]])</f>
        <v>2023</v>
      </c>
      <c r="T5286" t="str">
        <f>VLOOKUP(Tabla1[[#This Row],[Nombre del Producto]],Tabla2[[Nombre Producto]:[Costo Unitario]],2,FALSE)</f>
        <v>Wicked Choccy's</v>
      </c>
      <c r="U5286" t="str">
        <f>VLOOKUP(Tabla1[[#This Row],[Fábrica]],Tabla3[],4,FALSE)</f>
        <v>Georgia</v>
      </c>
    </row>
    <row r="5287" spans="1:21" x14ac:dyDescent="0.25">
      <c r="A5287" t="s">
        <v>6609</v>
      </c>
      <c r="B5287" s="3">
        <v>45249</v>
      </c>
      <c r="C5287" s="3">
        <v>45265</v>
      </c>
      <c r="D5287" t="s">
        <v>18</v>
      </c>
      <c r="E5287">
        <v>130778</v>
      </c>
      <c r="F5287" t="s">
        <v>19</v>
      </c>
      <c r="G5287" t="s">
        <v>188</v>
      </c>
      <c r="H5287" t="s">
        <v>31</v>
      </c>
      <c r="I5287">
        <v>11561</v>
      </c>
      <c r="J5287" t="s">
        <v>22</v>
      </c>
      <c r="K5287" t="s">
        <v>32</v>
      </c>
      <c r="L5287" t="s">
        <v>36</v>
      </c>
      <c r="M5287" t="s">
        <v>37</v>
      </c>
      <c r="N5287" s="5">
        <v>6.5</v>
      </c>
      <c r="O5287" s="7">
        <v>2</v>
      </c>
      <c r="P5287" s="5">
        <v>4.22</v>
      </c>
      <c r="Q5287" s="5">
        <v>2.2799999999999998</v>
      </c>
      <c r="R5287" s="22">
        <f>Tabla1[[#This Row],[Fecha de Envío]]-Tabla1[[#This Row],[Fecha de Orden]]</f>
        <v>16</v>
      </c>
      <c r="S5287" s="24">
        <f>YEAR(Tabla1[[#This Row],[Fecha de Orden]])</f>
        <v>2023</v>
      </c>
      <c r="T5287" t="str">
        <f>VLOOKUP(Tabla1[[#This Row],[Nombre del Producto]],Tabla2[[Nombre Producto]:[Costo Unitario]],2,FALSE)</f>
        <v>Wicked Choccy's</v>
      </c>
      <c r="U5287" t="str">
        <f>VLOOKUP(Tabla1[[#This Row],[Fábrica]],Tabla3[],4,FALSE)</f>
        <v>Georgia</v>
      </c>
    </row>
    <row r="5288" spans="1:21" x14ac:dyDescent="0.25">
      <c r="A5288" t="s">
        <v>6610</v>
      </c>
      <c r="B5288" s="3">
        <v>45249</v>
      </c>
      <c r="C5288" s="3">
        <v>45265</v>
      </c>
      <c r="D5288" t="s">
        <v>18</v>
      </c>
      <c r="E5288">
        <v>130778</v>
      </c>
      <c r="F5288" t="s">
        <v>19</v>
      </c>
      <c r="G5288" t="s">
        <v>188</v>
      </c>
      <c r="H5288" t="s">
        <v>31</v>
      </c>
      <c r="I5288">
        <v>11561</v>
      </c>
      <c r="J5288" t="s">
        <v>22</v>
      </c>
      <c r="K5288" t="s">
        <v>32</v>
      </c>
      <c r="L5288" t="s">
        <v>33</v>
      </c>
      <c r="M5288" t="s">
        <v>34</v>
      </c>
      <c r="N5288" s="5">
        <v>18</v>
      </c>
      <c r="O5288" s="7">
        <v>5</v>
      </c>
      <c r="P5288" s="5">
        <v>12</v>
      </c>
      <c r="Q5288" s="5">
        <v>6</v>
      </c>
      <c r="R5288" s="22">
        <f>Tabla1[[#This Row],[Fecha de Envío]]-Tabla1[[#This Row],[Fecha de Orden]]</f>
        <v>16</v>
      </c>
      <c r="S5288" s="24">
        <f>YEAR(Tabla1[[#This Row],[Fecha de Orden]])</f>
        <v>2023</v>
      </c>
      <c r="T5288" t="str">
        <f>VLOOKUP(Tabla1[[#This Row],[Nombre del Producto]],Tabla2[[Nombre Producto]:[Costo Unitario]],2,FALSE)</f>
        <v>Lot's O' Nuts</v>
      </c>
      <c r="U5288" t="str">
        <f>VLOOKUP(Tabla1[[#This Row],[Fábrica]],Tabla3[],4,FALSE)</f>
        <v>Arizona</v>
      </c>
    </row>
    <row r="5289" spans="1:21" x14ac:dyDescent="0.25">
      <c r="A5289" t="s">
        <v>6772</v>
      </c>
      <c r="B5289" s="3">
        <v>45249</v>
      </c>
      <c r="C5289" s="3">
        <v>45265</v>
      </c>
      <c r="D5289" t="s">
        <v>18</v>
      </c>
      <c r="E5289">
        <v>113138</v>
      </c>
      <c r="F5289" t="s">
        <v>19</v>
      </c>
      <c r="G5289" t="s">
        <v>4515</v>
      </c>
      <c r="H5289" t="s">
        <v>31</v>
      </c>
      <c r="I5289">
        <v>14304</v>
      </c>
      <c r="J5289" t="s">
        <v>223</v>
      </c>
      <c r="K5289" t="s">
        <v>32</v>
      </c>
      <c r="L5289" t="s">
        <v>224</v>
      </c>
      <c r="M5289" t="s">
        <v>225</v>
      </c>
      <c r="N5289" s="5">
        <v>9</v>
      </c>
      <c r="O5289" s="7">
        <v>6</v>
      </c>
      <c r="P5289" s="5">
        <v>4.2</v>
      </c>
      <c r="Q5289" s="5">
        <v>4.8</v>
      </c>
      <c r="R5289" s="22">
        <f>Tabla1[[#This Row],[Fecha de Envío]]-Tabla1[[#This Row],[Fecha de Orden]]</f>
        <v>16</v>
      </c>
      <c r="S5289" s="24">
        <f>YEAR(Tabla1[[#This Row],[Fecha de Orden]])</f>
        <v>2023</v>
      </c>
      <c r="T5289" t="str">
        <f>VLOOKUP(Tabla1[[#This Row],[Nombre del Producto]],Tabla2[[Nombre Producto]:[Costo Unitario]],2,FALSE)</f>
        <v>Sugar Shack</v>
      </c>
      <c r="U5289" t="str">
        <f>VLOOKUP(Tabla1[[#This Row],[Fábrica]],Tabla3[],4,FALSE)</f>
        <v>Minnesota</v>
      </c>
    </row>
    <row r="5290" spans="1:21" x14ac:dyDescent="0.25">
      <c r="A5290" t="s">
        <v>6773</v>
      </c>
      <c r="B5290" s="3">
        <v>45249</v>
      </c>
      <c r="C5290" s="3">
        <v>45265</v>
      </c>
      <c r="D5290" t="s">
        <v>18</v>
      </c>
      <c r="E5290">
        <v>113138</v>
      </c>
      <c r="F5290" t="s">
        <v>19</v>
      </c>
      <c r="G5290" t="s">
        <v>4515</v>
      </c>
      <c r="H5290" t="s">
        <v>31</v>
      </c>
      <c r="I5290">
        <v>14304</v>
      </c>
      <c r="J5290" t="s">
        <v>22</v>
      </c>
      <c r="K5290" t="s">
        <v>32</v>
      </c>
      <c r="L5290" t="s">
        <v>27</v>
      </c>
      <c r="M5290" t="s">
        <v>28</v>
      </c>
      <c r="N5290" s="5">
        <v>10.8</v>
      </c>
      <c r="O5290" s="7">
        <v>3</v>
      </c>
      <c r="P5290" s="5">
        <v>7.5</v>
      </c>
      <c r="Q5290" s="5">
        <v>3.3</v>
      </c>
      <c r="R5290" s="22">
        <f>Tabla1[[#This Row],[Fecha de Envío]]-Tabla1[[#This Row],[Fecha de Orden]]</f>
        <v>16</v>
      </c>
      <c r="S5290" s="24">
        <f>YEAR(Tabla1[[#This Row],[Fecha de Orden]])</f>
        <v>2023</v>
      </c>
      <c r="T5290" t="str">
        <f>VLOOKUP(Tabla1[[#This Row],[Nombre del Producto]],Tabla2[[Nombre Producto]:[Costo Unitario]],2,FALSE)</f>
        <v>Lot's O' Nuts</v>
      </c>
      <c r="U5290" t="str">
        <f>VLOOKUP(Tabla1[[#This Row],[Fábrica]],Tabla3[],4,FALSE)</f>
        <v>Arizona</v>
      </c>
    </row>
    <row r="5291" spans="1:21" x14ac:dyDescent="0.25">
      <c r="A5291" t="s">
        <v>8971</v>
      </c>
      <c r="B5291" s="3">
        <v>45249</v>
      </c>
      <c r="C5291" s="3">
        <v>45262</v>
      </c>
      <c r="D5291" t="s">
        <v>39</v>
      </c>
      <c r="E5291">
        <v>111143</v>
      </c>
      <c r="F5291" t="s">
        <v>19</v>
      </c>
      <c r="G5291" t="s">
        <v>156</v>
      </c>
      <c r="H5291" t="s">
        <v>147</v>
      </c>
      <c r="I5291">
        <v>46203</v>
      </c>
      <c r="J5291" t="s">
        <v>22</v>
      </c>
      <c r="K5291" t="s">
        <v>43</v>
      </c>
      <c r="L5291" t="s">
        <v>24</v>
      </c>
      <c r="M5291" t="s">
        <v>25</v>
      </c>
      <c r="N5291" s="5">
        <v>11.25</v>
      </c>
      <c r="O5291" s="7">
        <v>3</v>
      </c>
      <c r="P5291" s="5">
        <v>7.35</v>
      </c>
      <c r="Q5291" s="5">
        <v>3.9</v>
      </c>
      <c r="R5291" s="22">
        <f>Tabla1[[#This Row],[Fecha de Envío]]-Tabla1[[#This Row],[Fecha de Orden]]</f>
        <v>13</v>
      </c>
      <c r="S5291" s="24">
        <f>YEAR(Tabla1[[#This Row],[Fecha de Orden]])</f>
        <v>2023</v>
      </c>
      <c r="T5291" t="str">
        <f>VLOOKUP(Tabla1[[#This Row],[Nombre del Producto]],Tabla2[[Nombre Producto]:[Costo Unitario]],2,FALSE)</f>
        <v>Wicked Choccy's</v>
      </c>
      <c r="U5291" t="str">
        <f>VLOOKUP(Tabla1[[#This Row],[Fábrica]],Tabla3[],4,FALSE)</f>
        <v>Georgia</v>
      </c>
    </row>
    <row r="5292" spans="1:21" x14ac:dyDescent="0.25">
      <c r="A5292" t="s">
        <v>364</v>
      </c>
      <c r="B5292" s="3">
        <v>45250</v>
      </c>
      <c r="C5292" s="3">
        <v>45262</v>
      </c>
      <c r="D5292" t="s">
        <v>39</v>
      </c>
      <c r="E5292">
        <v>109820</v>
      </c>
      <c r="F5292" t="s">
        <v>19</v>
      </c>
      <c r="G5292" t="s">
        <v>365</v>
      </c>
      <c r="H5292" t="s">
        <v>210</v>
      </c>
      <c r="I5292">
        <v>45231</v>
      </c>
      <c r="J5292" t="s">
        <v>22</v>
      </c>
      <c r="K5292" t="s">
        <v>32</v>
      </c>
      <c r="L5292" t="s">
        <v>36</v>
      </c>
      <c r="M5292" t="s">
        <v>37</v>
      </c>
      <c r="N5292" s="5">
        <v>9.75</v>
      </c>
      <c r="O5292" s="7">
        <v>3</v>
      </c>
      <c r="P5292" s="5">
        <v>6.33</v>
      </c>
      <c r="Q5292" s="5">
        <v>3.42</v>
      </c>
      <c r="R5292" s="22">
        <f>Tabla1[[#This Row],[Fecha de Envío]]-Tabla1[[#This Row],[Fecha de Orden]]</f>
        <v>12</v>
      </c>
      <c r="S5292" s="24">
        <f>YEAR(Tabla1[[#This Row],[Fecha de Orden]])</f>
        <v>2023</v>
      </c>
      <c r="T5292" t="str">
        <f>VLOOKUP(Tabla1[[#This Row],[Nombre del Producto]],Tabla2[[Nombre Producto]:[Costo Unitario]],2,FALSE)</f>
        <v>Wicked Choccy's</v>
      </c>
      <c r="U5292" t="str">
        <f>VLOOKUP(Tabla1[[#This Row],[Fábrica]],Tabla3[],4,FALSE)</f>
        <v>Georgia</v>
      </c>
    </row>
    <row r="5293" spans="1:21" x14ac:dyDescent="0.25">
      <c r="A5293" t="s">
        <v>1084</v>
      </c>
      <c r="B5293" s="3">
        <v>45250</v>
      </c>
      <c r="C5293" s="3">
        <v>45265</v>
      </c>
      <c r="D5293" t="s">
        <v>18</v>
      </c>
      <c r="E5293">
        <v>100041</v>
      </c>
      <c r="F5293" t="s">
        <v>19</v>
      </c>
      <c r="G5293" t="s">
        <v>412</v>
      </c>
      <c r="H5293" t="s">
        <v>147</v>
      </c>
      <c r="I5293">
        <v>47201</v>
      </c>
      <c r="J5293" t="s">
        <v>22</v>
      </c>
      <c r="K5293" t="s">
        <v>43</v>
      </c>
      <c r="L5293" t="s">
        <v>36</v>
      </c>
      <c r="M5293" t="s">
        <v>37</v>
      </c>
      <c r="N5293" s="5">
        <v>3.25</v>
      </c>
      <c r="O5293" s="7">
        <v>1</v>
      </c>
      <c r="P5293" s="5">
        <v>2.11</v>
      </c>
      <c r="Q5293" s="5">
        <v>1.1399999999999999</v>
      </c>
      <c r="R5293" s="22">
        <f>Tabla1[[#This Row],[Fecha de Envío]]-Tabla1[[#This Row],[Fecha de Orden]]</f>
        <v>15</v>
      </c>
      <c r="S5293" s="24">
        <f>YEAR(Tabla1[[#This Row],[Fecha de Orden]])</f>
        <v>2023</v>
      </c>
      <c r="T5293" t="str">
        <f>VLOOKUP(Tabla1[[#This Row],[Nombre del Producto]],Tabla2[[Nombre Producto]:[Costo Unitario]],2,FALSE)</f>
        <v>Wicked Choccy's</v>
      </c>
      <c r="U5293" t="str">
        <f>VLOOKUP(Tabla1[[#This Row],[Fábrica]],Tabla3[],4,FALSE)</f>
        <v>Georgia</v>
      </c>
    </row>
    <row r="5294" spans="1:21" x14ac:dyDescent="0.25">
      <c r="A5294" t="s">
        <v>1085</v>
      </c>
      <c r="B5294" s="3">
        <v>45250</v>
      </c>
      <c r="C5294" s="3">
        <v>45265</v>
      </c>
      <c r="D5294" t="s">
        <v>18</v>
      </c>
      <c r="E5294">
        <v>100041</v>
      </c>
      <c r="F5294" t="s">
        <v>19</v>
      </c>
      <c r="G5294" t="s">
        <v>412</v>
      </c>
      <c r="H5294" t="s">
        <v>147</v>
      </c>
      <c r="I5294">
        <v>47201</v>
      </c>
      <c r="J5294" t="s">
        <v>22</v>
      </c>
      <c r="K5294" t="s">
        <v>43</v>
      </c>
      <c r="L5294" t="s">
        <v>33</v>
      </c>
      <c r="M5294" t="s">
        <v>34</v>
      </c>
      <c r="N5294" s="5">
        <v>10.8</v>
      </c>
      <c r="O5294" s="7">
        <v>3</v>
      </c>
      <c r="P5294" s="5">
        <v>7.2</v>
      </c>
      <c r="Q5294" s="5">
        <v>3.6</v>
      </c>
      <c r="R5294" s="22">
        <f>Tabla1[[#This Row],[Fecha de Envío]]-Tabla1[[#This Row],[Fecha de Orden]]</f>
        <v>15</v>
      </c>
      <c r="S5294" s="24">
        <f>YEAR(Tabla1[[#This Row],[Fecha de Orden]])</f>
        <v>2023</v>
      </c>
      <c r="T5294" t="str">
        <f>VLOOKUP(Tabla1[[#This Row],[Nombre del Producto]],Tabla2[[Nombre Producto]:[Costo Unitario]],2,FALSE)</f>
        <v>Lot's O' Nuts</v>
      </c>
      <c r="U5294" t="str">
        <f>VLOOKUP(Tabla1[[#This Row],[Fábrica]],Tabla3[],4,FALSE)</f>
        <v>Arizona</v>
      </c>
    </row>
    <row r="5295" spans="1:21" x14ac:dyDescent="0.25">
      <c r="A5295" t="s">
        <v>1086</v>
      </c>
      <c r="B5295" s="3">
        <v>45250</v>
      </c>
      <c r="C5295" s="3">
        <v>45265</v>
      </c>
      <c r="D5295" t="s">
        <v>18</v>
      </c>
      <c r="E5295">
        <v>100041</v>
      </c>
      <c r="F5295" t="s">
        <v>19</v>
      </c>
      <c r="G5295" t="s">
        <v>412</v>
      </c>
      <c r="H5295" t="s">
        <v>147</v>
      </c>
      <c r="I5295">
        <v>47201</v>
      </c>
      <c r="J5295" t="s">
        <v>22</v>
      </c>
      <c r="K5295" t="s">
        <v>43</v>
      </c>
      <c r="L5295" t="s">
        <v>27</v>
      </c>
      <c r="M5295" t="s">
        <v>28</v>
      </c>
      <c r="N5295" s="5">
        <v>7.2</v>
      </c>
      <c r="O5295" s="7">
        <v>2</v>
      </c>
      <c r="P5295" s="5">
        <v>5</v>
      </c>
      <c r="Q5295" s="5">
        <v>2.2000000000000002</v>
      </c>
      <c r="R5295" s="22">
        <f>Tabla1[[#This Row],[Fecha de Envío]]-Tabla1[[#This Row],[Fecha de Orden]]</f>
        <v>15</v>
      </c>
      <c r="S5295" s="24">
        <f>YEAR(Tabla1[[#This Row],[Fecha de Orden]])</f>
        <v>2023</v>
      </c>
      <c r="T5295" t="str">
        <f>VLOOKUP(Tabla1[[#This Row],[Nombre del Producto]],Tabla2[[Nombre Producto]:[Costo Unitario]],2,FALSE)</f>
        <v>Lot's O' Nuts</v>
      </c>
      <c r="U5295" t="str">
        <f>VLOOKUP(Tabla1[[#This Row],[Fábrica]],Tabla3[],4,FALSE)</f>
        <v>Arizona</v>
      </c>
    </row>
    <row r="5296" spans="1:21" x14ac:dyDescent="0.25">
      <c r="A5296" t="s">
        <v>1245</v>
      </c>
      <c r="B5296" s="3">
        <v>45250</v>
      </c>
      <c r="C5296" s="3">
        <v>45264</v>
      </c>
      <c r="D5296" t="s">
        <v>18</v>
      </c>
      <c r="E5296">
        <v>142615</v>
      </c>
      <c r="F5296" t="s">
        <v>19</v>
      </c>
      <c r="G5296" t="s">
        <v>1246</v>
      </c>
      <c r="H5296" t="s">
        <v>21</v>
      </c>
      <c r="I5296">
        <v>90640</v>
      </c>
      <c r="J5296" t="s">
        <v>22</v>
      </c>
      <c r="K5296" t="s">
        <v>23</v>
      </c>
      <c r="L5296" t="s">
        <v>24</v>
      </c>
      <c r="M5296" t="s">
        <v>25</v>
      </c>
      <c r="N5296" s="5">
        <v>7.5</v>
      </c>
      <c r="O5296" s="7">
        <v>2</v>
      </c>
      <c r="P5296" s="5">
        <v>4.9000000000000004</v>
      </c>
      <c r="Q5296" s="5">
        <v>2.6</v>
      </c>
      <c r="R5296" s="22">
        <f>Tabla1[[#This Row],[Fecha de Envío]]-Tabla1[[#This Row],[Fecha de Orden]]</f>
        <v>14</v>
      </c>
      <c r="S5296" s="24">
        <f>YEAR(Tabla1[[#This Row],[Fecha de Orden]])</f>
        <v>2023</v>
      </c>
      <c r="T5296" t="str">
        <f>VLOOKUP(Tabla1[[#This Row],[Nombre del Producto]],Tabla2[[Nombre Producto]:[Costo Unitario]],2,FALSE)</f>
        <v>Wicked Choccy's</v>
      </c>
      <c r="U5296" t="str">
        <f>VLOOKUP(Tabla1[[#This Row],[Fábrica]],Tabla3[],4,FALSE)</f>
        <v>Georgia</v>
      </c>
    </row>
    <row r="5297" spans="1:21" x14ac:dyDescent="0.25">
      <c r="A5297" t="s">
        <v>3018</v>
      </c>
      <c r="B5297" s="3">
        <v>45250</v>
      </c>
      <c r="C5297" s="3">
        <v>45267</v>
      </c>
      <c r="D5297" t="s">
        <v>18</v>
      </c>
      <c r="E5297">
        <v>127971</v>
      </c>
      <c r="F5297" t="s">
        <v>19</v>
      </c>
      <c r="G5297" t="s">
        <v>159</v>
      </c>
      <c r="H5297" t="s">
        <v>42</v>
      </c>
      <c r="I5297">
        <v>77095</v>
      </c>
      <c r="J5297" t="s">
        <v>22</v>
      </c>
      <c r="K5297" t="s">
        <v>43</v>
      </c>
      <c r="L5297" t="s">
        <v>36</v>
      </c>
      <c r="M5297" t="s">
        <v>37</v>
      </c>
      <c r="N5297" s="5">
        <v>16.25</v>
      </c>
      <c r="O5297" s="7">
        <v>5</v>
      </c>
      <c r="P5297" s="5">
        <v>10.55</v>
      </c>
      <c r="Q5297" s="5">
        <v>5.7</v>
      </c>
      <c r="R5297" s="22">
        <f>Tabla1[[#This Row],[Fecha de Envío]]-Tabla1[[#This Row],[Fecha de Orden]]</f>
        <v>17</v>
      </c>
      <c r="S5297" s="24">
        <f>YEAR(Tabla1[[#This Row],[Fecha de Orden]])</f>
        <v>2023</v>
      </c>
      <c r="T5297" t="str">
        <f>VLOOKUP(Tabla1[[#This Row],[Nombre del Producto]],Tabla2[[Nombre Producto]:[Costo Unitario]],2,FALSE)</f>
        <v>Wicked Choccy's</v>
      </c>
      <c r="U5297" t="str">
        <f>VLOOKUP(Tabla1[[#This Row],[Fábrica]],Tabla3[],4,FALSE)</f>
        <v>Georgia</v>
      </c>
    </row>
    <row r="5298" spans="1:21" x14ac:dyDescent="0.25">
      <c r="A5298" t="s">
        <v>3019</v>
      </c>
      <c r="B5298" s="3">
        <v>45250</v>
      </c>
      <c r="C5298" s="3">
        <v>45267</v>
      </c>
      <c r="D5298" t="s">
        <v>18</v>
      </c>
      <c r="E5298">
        <v>127971</v>
      </c>
      <c r="F5298" t="s">
        <v>19</v>
      </c>
      <c r="G5298" t="s">
        <v>159</v>
      </c>
      <c r="H5298" t="s">
        <v>42</v>
      </c>
      <c r="I5298">
        <v>77095</v>
      </c>
      <c r="J5298" t="s">
        <v>22</v>
      </c>
      <c r="K5298" t="s">
        <v>43</v>
      </c>
      <c r="L5298" t="s">
        <v>45</v>
      </c>
      <c r="M5298" t="s">
        <v>46</v>
      </c>
      <c r="N5298" s="5">
        <v>10.47</v>
      </c>
      <c r="O5298" s="7">
        <v>3</v>
      </c>
      <c r="P5298" s="5">
        <v>7.47</v>
      </c>
      <c r="Q5298" s="5">
        <v>3</v>
      </c>
      <c r="R5298" s="22">
        <f>Tabla1[[#This Row],[Fecha de Envío]]-Tabla1[[#This Row],[Fecha de Orden]]</f>
        <v>17</v>
      </c>
      <c r="S5298" s="24">
        <f>YEAR(Tabla1[[#This Row],[Fecha de Orden]])</f>
        <v>2023</v>
      </c>
      <c r="T5298" t="str">
        <f>VLOOKUP(Tabla1[[#This Row],[Nombre del Producto]],Tabla2[[Nombre Producto]:[Costo Unitario]],2,FALSE)</f>
        <v>Lot's O' Nuts</v>
      </c>
      <c r="U5298" t="str">
        <f>VLOOKUP(Tabla1[[#This Row],[Fábrica]],Tabla3[],4,FALSE)</f>
        <v>Arizona</v>
      </c>
    </row>
    <row r="5299" spans="1:21" x14ac:dyDescent="0.25">
      <c r="A5299" t="s">
        <v>3020</v>
      </c>
      <c r="B5299" s="3">
        <v>45250</v>
      </c>
      <c r="C5299" s="3">
        <v>45267</v>
      </c>
      <c r="D5299" t="s">
        <v>18</v>
      </c>
      <c r="E5299">
        <v>127971</v>
      </c>
      <c r="F5299" t="s">
        <v>19</v>
      </c>
      <c r="G5299" t="s">
        <v>159</v>
      </c>
      <c r="H5299" t="s">
        <v>42</v>
      </c>
      <c r="I5299">
        <v>77095</v>
      </c>
      <c r="J5299" t="s">
        <v>22</v>
      </c>
      <c r="K5299" t="s">
        <v>43</v>
      </c>
      <c r="L5299" t="s">
        <v>27</v>
      </c>
      <c r="M5299" t="s">
        <v>28</v>
      </c>
      <c r="N5299" s="5">
        <v>25.2</v>
      </c>
      <c r="O5299" s="7">
        <v>7</v>
      </c>
      <c r="P5299" s="5">
        <v>17.5</v>
      </c>
      <c r="Q5299" s="5">
        <v>7.7</v>
      </c>
      <c r="R5299" s="22">
        <f>Tabla1[[#This Row],[Fecha de Envío]]-Tabla1[[#This Row],[Fecha de Orden]]</f>
        <v>17</v>
      </c>
      <c r="S5299" s="24">
        <f>YEAR(Tabla1[[#This Row],[Fecha de Orden]])</f>
        <v>2023</v>
      </c>
      <c r="T5299" t="str">
        <f>VLOOKUP(Tabla1[[#This Row],[Nombre del Producto]],Tabla2[[Nombre Producto]:[Costo Unitario]],2,FALSE)</f>
        <v>Lot's O' Nuts</v>
      </c>
      <c r="U5299" t="str">
        <f>VLOOKUP(Tabla1[[#This Row],[Fábrica]],Tabla3[],4,FALSE)</f>
        <v>Arizona</v>
      </c>
    </row>
    <row r="5300" spans="1:21" x14ac:dyDescent="0.25">
      <c r="A5300" t="s">
        <v>3222</v>
      </c>
      <c r="B5300" s="3">
        <v>45250</v>
      </c>
      <c r="C5300" s="3">
        <v>45264</v>
      </c>
      <c r="D5300" t="s">
        <v>18</v>
      </c>
      <c r="E5300">
        <v>107790</v>
      </c>
      <c r="F5300" t="s">
        <v>19</v>
      </c>
      <c r="G5300" t="s">
        <v>159</v>
      </c>
      <c r="H5300" t="s">
        <v>42</v>
      </c>
      <c r="I5300">
        <v>77041</v>
      </c>
      <c r="J5300" t="s">
        <v>22</v>
      </c>
      <c r="K5300" t="s">
        <v>43</v>
      </c>
      <c r="L5300" t="s">
        <v>27</v>
      </c>
      <c r="M5300" t="s">
        <v>28</v>
      </c>
      <c r="N5300" s="5">
        <v>3.6</v>
      </c>
      <c r="O5300" s="7">
        <v>1</v>
      </c>
      <c r="P5300" s="5">
        <v>2.5</v>
      </c>
      <c r="Q5300" s="5">
        <v>1.1000000000000001</v>
      </c>
      <c r="R5300" s="22">
        <f>Tabla1[[#This Row],[Fecha de Envío]]-Tabla1[[#This Row],[Fecha de Orden]]</f>
        <v>14</v>
      </c>
      <c r="S5300" s="24">
        <f>YEAR(Tabla1[[#This Row],[Fecha de Orden]])</f>
        <v>2023</v>
      </c>
      <c r="T5300" t="str">
        <f>VLOOKUP(Tabla1[[#This Row],[Nombre del Producto]],Tabla2[[Nombre Producto]:[Costo Unitario]],2,FALSE)</f>
        <v>Lot's O' Nuts</v>
      </c>
      <c r="U5300" t="str">
        <f>VLOOKUP(Tabla1[[#This Row],[Fábrica]],Tabla3[],4,FALSE)</f>
        <v>Arizona</v>
      </c>
    </row>
    <row r="5301" spans="1:21" x14ac:dyDescent="0.25">
      <c r="A5301" t="s">
        <v>3424</v>
      </c>
      <c r="B5301" s="3">
        <v>45250</v>
      </c>
      <c r="C5301" s="3">
        <v>45265</v>
      </c>
      <c r="D5301" t="s">
        <v>18</v>
      </c>
      <c r="E5301">
        <v>113845</v>
      </c>
      <c r="F5301" t="s">
        <v>19</v>
      </c>
      <c r="G5301" t="s">
        <v>2451</v>
      </c>
      <c r="H5301" t="s">
        <v>255</v>
      </c>
      <c r="I5301">
        <v>32839</v>
      </c>
      <c r="J5301" t="s">
        <v>22</v>
      </c>
      <c r="K5301" t="s">
        <v>66</v>
      </c>
      <c r="L5301" t="s">
        <v>45</v>
      </c>
      <c r="M5301" t="s">
        <v>46</v>
      </c>
      <c r="N5301" s="5">
        <v>6.98</v>
      </c>
      <c r="O5301" s="7">
        <v>2</v>
      </c>
      <c r="P5301" s="5">
        <v>4.9800000000000004</v>
      </c>
      <c r="Q5301" s="5">
        <v>2</v>
      </c>
      <c r="R5301" s="22">
        <f>Tabla1[[#This Row],[Fecha de Envío]]-Tabla1[[#This Row],[Fecha de Orden]]</f>
        <v>15</v>
      </c>
      <c r="S5301" s="24">
        <f>YEAR(Tabla1[[#This Row],[Fecha de Orden]])</f>
        <v>2023</v>
      </c>
      <c r="T5301" t="str">
        <f>VLOOKUP(Tabla1[[#This Row],[Nombre del Producto]],Tabla2[[Nombre Producto]:[Costo Unitario]],2,FALSE)</f>
        <v>Lot's O' Nuts</v>
      </c>
      <c r="U5301" t="str">
        <f>VLOOKUP(Tabla1[[#This Row],[Fábrica]],Tabla3[],4,FALSE)</f>
        <v>Arizona</v>
      </c>
    </row>
    <row r="5302" spans="1:21" x14ac:dyDescent="0.25">
      <c r="A5302" t="s">
        <v>3425</v>
      </c>
      <c r="B5302" s="3">
        <v>45250</v>
      </c>
      <c r="C5302" s="3">
        <v>45265</v>
      </c>
      <c r="D5302" t="s">
        <v>18</v>
      </c>
      <c r="E5302">
        <v>113845</v>
      </c>
      <c r="F5302" t="s">
        <v>19</v>
      </c>
      <c r="G5302" t="s">
        <v>2451</v>
      </c>
      <c r="H5302" t="s">
        <v>255</v>
      </c>
      <c r="I5302">
        <v>32839</v>
      </c>
      <c r="J5302" t="s">
        <v>22</v>
      </c>
      <c r="K5302" t="s">
        <v>66</v>
      </c>
      <c r="L5302" t="s">
        <v>33</v>
      </c>
      <c r="M5302" t="s">
        <v>34</v>
      </c>
      <c r="N5302" s="5">
        <v>18</v>
      </c>
      <c r="O5302" s="7">
        <v>5</v>
      </c>
      <c r="P5302" s="5">
        <v>12</v>
      </c>
      <c r="Q5302" s="5">
        <v>6</v>
      </c>
      <c r="R5302" s="22">
        <f>Tabla1[[#This Row],[Fecha de Envío]]-Tabla1[[#This Row],[Fecha de Orden]]</f>
        <v>15</v>
      </c>
      <c r="S5302" s="24">
        <f>YEAR(Tabla1[[#This Row],[Fecha de Orden]])</f>
        <v>2023</v>
      </c>
      <c r="T5302" t="str">
        <f>VLOOKUP(Tabla1[[#This Row],[Nombre del Producto]],Tabla2[[Nombre Producto]:[Costo Unitario]],2,FALSE)</f>
        <v>Lot's O' Nuts</v>
      </c>
      <c r="U5302" t="str">
        <f>VLOOKUP(Tabla1[[#This Row],[Fábrica]],Tabla3[],4,FALSE)</f>
        <v>Arizona</v>
      </c>
    </row>
    <row r="5303" spans="1:21" x14ac:dyDescent="0.25">
      <c r="A5303" t="s">
        <v>5889</v>
      </c>
      <c r="B5303" s="3">
        <v>45250</v>
      </c>
      <c r="C5303" s="3">
        <v>45267</v>
      </c>
      <c r="D5303" t="s">
        <v>18</v>
      </c>
      <c r="E5303">
        <v>145492</v>
      </c>
      <c r="F5303" t="s">
        <v>19</v>
      </c>
      <c r="G5303" t="s">
        <v>53</v>
      </c>
      <c r="H5303" t="s">
        <v>21</v>
      </c>
      <c r="I5303">
        <v>90004</v>
      </c>
      <c r="J5303" t="s">
        <v>22</v>
      </c>
      <c r="K5303" t="s">
        <v>23</v>
      </c>
      <c r="L5303" t="s">
        <v>36</v>
      </c>
      <c r="M5303" t="s">
        <v>37</v>
      </c>
      <c r="N5303" s="5">
        <v>39</v>
      </c>
      <c r="O5303" s="7">
        <v>12</v>
      </c>
      <c r="P5303" s="5">
        <v>25.32</v>
      </c>
      <c r="Q5303" s="5">
        <v>13.68</v>
      </c>
      <c r="R5303" s="22">
        <f>Tabla1[[#This Row],[Fecha de Envío]]-Tabla1[[#This Row],[Fecha de Orden]]</f>
        <v>17</v>
      </c>
      <c r="S5303" s="24">
        <f>YEAR(Tabla1[[#This Row],[Fecha de Orden]])</f>
        <v>2023</v>
      </c>
      <c r="T5303" t="str">
        <f>VLOOKUP(Tabla1[[#This Row],[Nombre del Producto]],Tabla2[[Nombre Producto]:[Costo Unitario]],2,FALSE)</f>
        <v>Wicked Choccy's</v>
      </c>
      <c r="U5303" t="str">
        <f>VLOOKUP(Tabla1[[#This Row],[Fábrica]],Tabla3[],4,FALSE)</f>
        <v>Georgia</v>
      </c>
    </row>
    <row r="5304" spans="1:21" x14ac:dyDescent="0.25">
      <c r="A5304" t="s">
        <v>6758</v>
      </c>
      <c r="B5304" s="3">
        <v>45250</v>
      </c>
      <c r="C5304" s="3">
        <v>45264</v>
      </c>
      <c r="D5304" t="s">
        <v>18</v>
      </c>
      <c r="E5304">
        <v>114104</v>
      </c>
      <c r="F5304" t="s">
        <v>19</v>
      </c>
      <c r="G5304" t="s">
        <v>6759</v>
      </c>
      <c r="H5304" t="s">
        <v>110</v>
      </c>
      <c r="I5304">
        <v>73034</v>
      </c>
      <c r="J5304" t="s">
        <v>22</v>
      </c>
      <c r="K5304" t="s">
        <v>43</v>
      </c>
      <c r="L5304" t="s">
        <v>33</v>
      </c>
      <c r="M5304" t="s">
        <v>34</v>
      </c>
      <c r="N5304" s="5">
        <v>7.2</v>
      </c>
      <c r="O5304" s="7">
        <v>2</v>
      </c>
      <c r="P5304" s="5">
        <v>4.8</v>
      </c>
      <c r="Q5304" s="5">
        <v>2.4</v>
      </c>
      <c r="R5304" s="22">
        <f>Tabla1[[#This Row],[Fecha de Envío]]-Tabla1[[#This Row],[Fecha de Orden]]</f>
        <v>14</v>
      </c>
      <c r="S5304" s="24">
        <f>YEAR(Tabla1[[#This Row],[Fecha de Orden]])</f>
        <v>2023</v>
      </c>
      <c r="T5304" t="str">
        <f>VLOOKUP(Tabla1[[#This Row],[Nombre del Producto]],Tabla2[[Nombre Producto]:[Costo Unitario]],2,FALSE)</f>
        <v>Lot's O' Nuts</v>
      </c>
      <c r="U5304" t="str">
        <f>VLOOKUP(Tabla1[[#This Row],[Fábrica]],Tabla3[],4,FALSE)</f>
        <v>Arizona</v>
      </c>
    </row>
    <row r="5305" spans="1:21" x14ac:dyDescent="0.25">
      <c r="A5305" t="s">
        <v>6760</v>
      </c>
      <c r="B5305" s="3">
        <v>45250</v>
      </c>
      <c r="C5305" s="3">
        <v>45264</v>
      </c>
      <c r="D5305" t="s">
        <v>18</v>
      </c>
      <c r="E5305">
        <v>114104</v>
      </c>
      <c r="F5305" t="s">
        <v>19</v>
      </c>
      <c r="G5305" t="s">
        <v>6759</v>
      </c>
      <c r="H5305" t="s">
        <v>110</v>
      </c>
      <c r="I5305">
        <v>73034</v>
      </c>
      <c r="J5305" t="s">
        <v>22</v>
      </c>
      <c r="K5305" t="s">
        <v>43</v>
      </c>
      <c r="L5305" t="s">
        <v>45</v>
      </c>
      <c r="M5305" t="s">
        <v>46</v>
      </c>
      <c r="N5305" s="5">
        <v>24.43</v>
      </c>
      <c r="O5305" s="7">
        <v>7</v>
      </c>
      <c r="P5305" s="5">
        <v>17.43</v>
      </c>
      <c r="Q5305" s="5">
        <v>7</v>
      </c>
      <c r="R5305" s="22">
        <f>Tabla1[[#This Row],[Fecha de Envío]]-Tabla1[[#This Row],[Fecha de Orden]]</f>
        <v>14</v>
      </c>
      <c r="S5305" s="24">
        <f>YEAR(Tabla1[[#This Row],[Fecha de Orden]])</f>
        <v>2023</v>
      </c>
      <c r="T5305" t="str">
        <f>VLOOKUP(Tabla1[[#This Row],[Nombre del Producto]],Tabla2[[Nombre Producto]:[Costo Unitario]],2,FALSE)</f>
        <v>Lot's O' Nuts</v>
      </c>
      <c r="U5305" t="str">
        <f>VLOOKUP(Tabla1[[#This Row],[Fábrica]],Tabla3[],4,FALSE)</f>
        <v>Arizona</v>
      </c>
    </row>
    <row r="5306" spans="1:21" x14ac:dyDescent="0.25">
      <c r="A5306" t="s">
        <v>6860</v>
      </c>
      <c r="B5306" s="3">
        <v>45250</v>
      </c>
      <c r="C5306" s="3">
        <v>45264</v>
      </c>
      <c r="D5306" t="s">
        <v>71</v>
      </c>
      <c r="E5306">
        <v>110772</v>
      </c>
      <c r="F5306" t="s">
        <v>19</v>
      </c>
      <c r="G5306" t="s">
        <v>412</v>
      </c>
      <c r="H5306" t="s">
        <v>210</v>
      </c>
      <c r="I5306">
        <v>43229</v>
      </c>
      <c r="J5306" t="s">
        <v>22</v>
      </c>
      <c r="K5306" t="s">
        <v>32</v>
      </c>
      <c r="L5306" t="s">
        <v>36</v>
      </c>
      <c r="M5306" t="s">
        <v>37</v>
      </c>
      <c r="N5306" s="5">
        <v>9.75</v>
      </c>
      <c r="O5306" s="7">
        <v>3</v>
      </c>
      <c r="P5306" s="5">
        <v>6.33</v>
      </c>
      <c r="Q5306" s="5">
        <v>3.42</v>
      </c>
      <c r="R5306" s="22">
        <f>Tabla1[[#This Row],[Fecha de Envío]]-Tabla1[[#This Row],[Fecha de Orden]]</f>
        <v>14</v>
      </c>
      <c r="S5306" s="24">
        <f>YEAR(Tabla1[[#This Row],[Fecha de Orden]])</f>
        <v>2023</v>
      </c>
      <c r="T5306" t="str">
        <f>VLOOKUP(Tabla1[[#This Row],[Nombre del Producto]],Tabla2[[Nombre Producto]:[Costo Unitario]],2,FALSE)</f>
        <v>Wicked Choccy's</v>
      </c>
      <c r="U5306" t="str">
        <f>VLOOKUP(Tabla1[[#This Row],[Fábrica]],Tabla3[],4,FALSE)</f>
        <v>Georgia</v>
      </c>
    </row>
    <row r="5307" spans="1:21" x14ac:dyDescent="0.25">
      <c r="A5307" t="s">
        <v>6861</v>
      </c>
      <c r="B5307" s="3">
        <v>45250</v>
      </c>
      <c r="C5307" s="3">
        <v>45264</v>
      </c>
      <c r="D5307" t="s">
        <v>71</v>
      </c>
      <c r="E5307">
        <v>110772</v>
      </c>
      <c r="F5307" t="s">
        <v>19</v>
      </c>
      <c r="G5307" t="s">
        <v>412</v>
      </c>
      <c r="H5307" t="s">
        <v>210</v>
      </c>
      <c r="I5307">
        <v>43229</v>
      </c>
      <c r="J5307" t="s">
        <v>22</v>
      </c>
      <c r="K5307" t="s">
        <v>32</v>
      </c>
      <c r="L5307" t="s">
        <v>45</v>
      </c>
      <c r="M5307" t="s">
        <v>46</v>
      </c>
      <c r="N5307" s="5">
        <v>24.43</v>
      </c>
      <c r="O5307" s="7">
        <v>7</v>
      </c>
      <c r="P5307" s="5">
        <v>17.43</v>
      </c>
      <c r="Q5307" s="5">
        <v>7</v>
      </c>
      <c r="R5307" s="22">
        <f>Tabla1[[#This Row],[Fecha de Envío]]-Tabla1[[#This Row],[Fecha de Orden]]</f>
        <v>14</v>
      </c>
      <c r="S5307" s="24">
        <f>YEAR(Tabla1[[#This Row],[Fecha de Orden]])</f>
        <v>2023</v>
      </c>
      <c r="T5307" t="str">
        <f>VLOOKUP(Tabla1[[#This Row],[Nombre del Producto]],Tabla2[[Nombre Producto]:[Costo Unitario]],2,FALSE)</f>
        <v>Lot's O' Nuts</v>
      </c>
      <c r="U5307" t="str">
        <f>VLOOKUP(Tabla1[[#This Row],[Fábrica]],Tabla3[],4,FALSE)</f>
        <v>Arizona</v>
      </c>
    </row>
    <row r="5308" spans="1:21" x14ac:dyDescent="0.25">
      <c r="A5308" t="s">
        <v>6862</v>
      </c>
      <c r="B5308" s="3">
        <v>45250</v>
      </c>
      <c r="C5308" s="3">
        <v>45264</v>
      </c>
      <c r="D5308" t="s">
        <v>71</v>
      </c>
      <c r="E5308">
        <v>110772</v>
      </c>
      <c r="F5308" t="s">
        <v>19</v>
      </c>
      <c r="G5308" t="s">
        <v>412</v>
      </c>
      <c r="H5308" t="s">
        <v>210</v>
      </c>
      <c r="I5308">
        <v>43229</v>
      </c>
      <c r="J5308" t="s">
        <v>22</v>
      </c>
      <c r="K5308" t="s">
        <v>32</v>
      </c>
      <c r="L5308" t="s">
        <v>24</v>
      </c>
      <c r="M5308" t="s">
        <v>25</v>
      </c>
      <c r="N5308" s="5">
        <v>30</v>
      </c>
      <c r="O5308" s="7">
        <v>8</v>
      </c>
      <c r="P5308" s="5">
        <v>19.600000000000001</v>
      </c>
      <c r="Q5308" s="5">
        <v>10.4</v>
      </c>
      <c r="R5308" s="22">
        <f>Tabla1[[#This Row],[Fecha de Envío]]-Tabla1[[#This Row],[Fecha de Orden]]</f>
        <v>14</v>
      </c>
      <c r="S5308" s="24">
        <f>YEAR(Tabla1[[#This Row],[Fecha de Orden]])</f>
        <v>2023</v>
      </c>
      <c r="T5308" t="str">
        <f>VLOOKUP(Tabla1[[#This Row],[Nombre del Producto]],Tabla2[[Nombre Producto]:[Costo Unitario]],2,FALSE)</f>
        <v>Wicked Choccy's</v>
      </c>
      <c r="U5308" t="str">
        <f>VLOOKUP(Tabla1[[#This Row],[Fábrica]],Tabla3[],4,FALSE)</f>
        <v>Georgia</v>
      </c>
    </row>
    <row r="5309" spans="1:21" x14ac:dyDescent="0.25">
      <c r="A5309" t="s">
        <v>8165</v>
      </c>
      <c r="B5309" s="3">
        <v>45250</v>
      </c>
      <c r="C5309" s="3">
        <v>45264</v>
      </c>
      <c r="D5309" t="s">
        <v>18</v>
      </c>
      <c r="E5309">
        <v>121356</v>
      </c>
      <c r="F5309" t="s">
        <v>19</v>
      </c>
      <c r="G5309" t="s">
        <v>1028</v>
      </c>
      <c r="H5309" t="s">
        <v>1209</v>
      </c>
      <c r="I5309">
        <v>19711</v>
      </c>
      <c r="J5309" t="s">
        <v>22</v>
      </c>
      <c r="K5309" t="s">
        <v>32</v>
      </c>
      <c r="L5309" t="s">
        <v>36</v>
      </c>
      <c r="M5309" t="s">
        <v>37</v>
      </c>
      <c r="N5309" s="5">
        <v>9.75</v>
      </c>
      <c r="O5309" s="7">
        <v>3</v>
      </c>
      <c r="P5309" s="5">
        <v>6.33</v>
      </c>
      <c r="Q5309" s="5">
        <v>3.42</v>
      </c>
      <c r="R5309" s="22">
        <f>Tabla1[[#This Row],[Fecha de Envío]]-Tabla1[[#This Row],[Fecha de Orden]]</f>
        <v>14</v>
      </c>
      <c r="S5309" s="24">
        <f>YEAR(Tabla1[[#This Row],[Fecha de Orden]])</f>
        <v>2023</v>
      </c>
      <c r="T5309" t="str">
        <f>VLOOKUP(Tabla1[[#This Row],[Nombre del Producto]],Tabla2[[Nombre Producto]:[Costo Unitario]],2,FALSE)</f>
        <v>Wicked Choccy's</v>
      </c>
      <c r="U5309" t="str">
        <f>VLOOKUP(Tabla1[[#This Row],[Fábrica]],Tabla3[],4,FALSE)</f>
        <v>Georgia</v>
      </c>
    </row>
    <row r="5310" spans="1:21" x14ac:dyDescent="0.25">
      <c r="A5310" t="s">
        <v>1894</v>
      </c>
      <c r="B5310" s="3">
        <v>45251</v>
      </c>
      <c r="C5310" s="3">
        <v>45266</v>
      </c>
      <c r="D5310" t="s">
        <v>18</v>
      </c>
      <c r="E5310">
        <v>140018</v>
      </c>
      <c r="F5310" t="s">
        <v>19</v>
      </c>
      <c r="G5310" t="s">
        <v>412</v>
      </c>
      <c r="H5310" t="s">
        <v>210</v>
      </c>
      <c r="I5310">
        <v>43229</v>
      </c>
      <c r="J5310" t="s">
        <v>22</v>
      </c>
      <c r="K5310" t="s">
        <v>32</v>
      </c>
      <c r="L5310" t="s">
        <v>36</v>
      </c>
      <c r="M5310" t="s">
        <v>37</v>
      </c>
      <c r="N5310" s="5">
        <v>9.75</v>
      </c>
      <c r="O5310" s="7">
        <v>3</v>
      </c>
      <c r="P5310" s="5">
        <v>6.33</v>
      </c>
      <c r="Q5310" s="5">
        <v>3.42</v>
      </c>
      <c r="R5310" s="22">
        <f>Tabla1[[#This Row],[Fecha de Envío]]-Tabla1[[#This Row],[Fecha de Orden]]</f>
        <v>15</v>
      </c>
      <c r="S5310" s="24">
        <f>YEAR(Tabla1[[#This Row],[Fecha de Orden]])</f>
        <v>2023</v>
      </c>
      <c r="T5310" t="str">
        <f>VLOOKUP(Tabla1[[#This Row],[Nombre del Producto]],Tabla2[[Nombre Producto]:[Costo Unitario]],2,FALSE)</f>
        <v>Wicked Choccy's</v>
      </c>
      <c r="U5310" t="str">
        <f>VLOOKUP(Tabla1[[#This Row],[Fábrica]],Tabla3[],4,FALSE)</f>
        <v>Georgia</v>
      </c>
    </row>
    <row r="5311" spans="1:21" x14ac:dyDescent="0.25">
      <c r="A5311" t="s">
        <v>1895</v>
      </c>
      <c r="B5311" s="3">
        <v>45251</v>
      </c>
      <c r="C5311" s="3">
        <v>45266</v>
      </c>
      <c r="D5311" t="s">
        <v>18</v>
      </c>
      <c r="E5311">
        <v>140018</v>
      </c>
      <c r="F5311" t="s">
        <v>19</v>
      </c>
      <c r="G5311" t="s">
        <v>412</v>
      </c>
      <c r="H5311" t="s">
        <v>210</v>
      </c>
      <c r="I5311">
        <v>43229</v>
      </c>
      <c r="J5311" t="s">
        <v>22</v>
      </c>
      <c r="K5311" t="s">
        <v>32</v>
      </c>
      <c r="L5311" t="s">
        <v>33</v>
      </c>
      <c r="M5311" t="s">
        <v>34</v>
      </c>
      <c r="N5311" s="5">
        <v>25.2</v>
      </c>
      <c r="O5311" s="7">
        <v>7</v>
      </c>
      <c r="P5311" s="5">
        <v>16.8</v>
      </c>
      <c r="Q5311" s="5">
        <v>8.4</v>
      </c>
      <c r="R5311" s="22">
        <f>Tabla1[[#This Row],[Fecha de Envío]]-Tabla1[[#This Row],[Fecha de Orden]]</f>
        <v>15</v>
      </c>
      <c r="S5311" s="24">
        <f>YEAR(Tabla1[[#This Row],[Fecha de Orden]])</f>
        <v>2023</v>
      </c>
      <c r="T5311" t="str">
        <f>VLOOKUP(Tabla1[[#This Row],[Nombre del Producto]],Tabla2[[Nombre Producto]:[Costo Unitario]],2,FALSE)</f>
        <v>Lot's O' Nuts</v>
      </c>
      <c r="U5311" t="str">
        <f>VLOOKUP(Tabla1[[#This Row],[Fábrica]],Tabla3[],4,FALSE)</f>
        <v>Arizona</v>
      </c>
    </row>
    <row r="5312" spans="1:21" x14ac:dyDescent="0.25">
      <c r="A5312" t="s">
        <v>2801</v>
      </c>
      <c r="B5312" s="3">
        <v>45251</v>
      </c>
      <c r="C5312" s="3">
        <v>45265</v>
      </c>
      <c r="D5312" t="s">
        <v>71</v>
      </c>
      <c r="E5312">
        <v>114482</v>
      </c>
      <c r="F5312" t="s">
        <v>19</v>
      </c>
      <c r="G5312" t="s">
        <v>130</v>
      </c>
      <c r="H5312" t="s">
        <v>1065</v>
      </c>
      <c r="I5312">
        <v>50315</v>
      </c>
      <c r="J5312" t="s">
        <v>22</v>
      </c>
      <c r="K5312" t="s">
        <v>43</v>
      </c>
      <c r="L5312" t="s">
        <v>24</v>
      </c>
      <c r="M5312" t="s">
        <v>25</v>
      </c>
      <c r="N5312" s="5">
        <v>26.25</v>
      </c>
      <c r="O5312" s="7">
        <v>7</v>
      </c>
      <c r="P5312" s="5">
        <v>17.149999999999999</v>
      </c>
      <c r="Q5312" s="5">
        <v>9.1</v>
      </c>
      <c r="R5312" s="22">
        <f>Tabla1[[#This Row],[Fecha de Envío]]-Tabla1[[#This Row],[Fecha de Orden]]</f>
        <v>14</v>
      </c>
      <c r="S5312" s="24">
        <f>YEAR(Tabla1[[#This Row],[Fecha de Orden]])</f>
        <v>2023</v>
      </c>
      <c r="T5312" t="str">
        <f>VLOOKUP(Tabla1[[#This Row],[Nombre del Producto]],Tabla2[[Nombre Producto]:[Costo Unitario]],2,FALSE)</f>
        <v>Wicked Choccy's</v>
      </c>
      <c r="U5312" t="str">
        <f>VLOOKUP(Tabla1[[#This Row],[Fábrica]],Tabla3[],4,FALSE)</f>
        <v>Georgia</v>
      </c>
    </row>
    <row r="5313" spans="1:21" x14ac:dyDescent="0.25">
      <c r="A5313" t="s">
        <v>2802</v>
      </c>
      <c r="B5313" s="3">
        <v>45251</v>
      </c>
      <c r="C5313" s="3">
        <v>45265</v>
      </c>
      <c r="D5313" t="s">
        <v>71</v>
      </c>
      <c r="E5313">
        <v>114482</v>
      </c>
      <c r="F5313" t="s">
        <v>19</v>
      </c>
      <c r="G5313" t="s">
        <v>130</v>
      </c>
      <c r="H5313" t="s">
        <v>1065</v>
      </c>
      <c r="I5313">
        <v>50315</v>
      </c>
      <c r="J5313" t="s">
        <v>22</v>
      </c>
      <c r="K5313" t="s">
        <v>43</v>
      </c>
      <c r="L5313" t="s">
        <v>36</v>
      </c>
      <c r="M5313" t="s">
        <v>37</v>
      </c>
      <c r="N5313" s="5">
        <v>9.75</v>
      </c>
      <c r="O5313" s="7">
        <v>3</v>
      </c>
      <c r="P5313" s="5">
        <v>6.33</v>
      </c>
      <c r="Q5313" s="5">
        <v>3.42</v>
      </c>
      <c r="R5313" s="22">
        <f>Tabla1[[#This Row],[Fecha de Envío]]-Tabla1[[#This Row],[Fecha de Orden]]</f>
        <v>14</v>
      </c>
      <c r="S5313" s="24">
        <f>YEAR(Tabla1[[#This Row],[Fecha de Orden]])</f>
        <v>2023</v>
      </c>
      <c r="T5313" t="str">
        <f>VLOOKUP(Tabla1[[#This Row],[Nombre del Producto]],Tabla2[[Nombre Producto]:[Costo Unitario]],2,FALSE)</f>
        <v>Wicked Choccy's</v>
      </c>
      <c r="U5313" t="str">
        <f>VLOOKUP(Tabla1[[#This Row],[Fábrica]],Tabla3[],4,FALSE)</f>
        <v>Georgia</v>
      </c>
    </row>
    <row r="5314" spans="1:21" x14ac:dyDescent="0.25">
      <c r="A5314" t="s">
        <v>4504</v>
      </c>
      <c r="B5314" s="3">
        <v>45251</v>
      </c>
      <c r="C5314" s="3">
        <v>45266</v>
      </c>
      <c r="D5314" t="s">
        <v>18</v>
      </c>
      <c r="E5314">
        <v>114293</v>
      </c>
      <c r="F5314" t="s">
        <v>19</v>
      </c>
      <c r="G5314" t="s">
        <v>1965</v>
      </c>
      <c r="H5314" t="s">
        <v>62</v>
      </c>
      <c r="I5314">
        <v>97030</v>
      </c>
      <c r="J5314" t="s">
        <v>22</v>
      </c>
      <c r="K5314" t="s">
        <v>23</v>
      </c>
      <c r="L5314" t="s">
        <v>45</v>
      </c>
      <c r="M5314" t="s">
        <v>46</v>
      </c>
      <c r="N5314" s="5">
        <v>13.96</v>
      </c>
      <c r="O5314" s="7">
        <v>4</v>
      </c>
      <c r="P5314" s="5">
        <v>9.9600000000000009</v>
      </c>
      <c r="Q5314" s="5">
        <v>4</v>
      </c>
      <c r="R5314" s="22">
        <f>Tabla1[[#This Row],[Fecha de Envío]]-Tabla1[[#This Row],[Fecha de Orden]]</f>
        <v>15</v>
      </c>
      <c r="S5314" s="24">
        <f>YEAR(Tabla1[[#This Row],[Fecha de Orden]])</f>
        <v>2023</v>
      </c>
      <c r="T5314" t="str">
        <f>VLOOKUP(Tabla1[[#This Row],[Nombre del Producto]],Tabla2[[Nombre Producto]:[Costo Unitario]],2,FALSE)</f>
        <v>Lot's O' Nuts</v>
      </c>
      <c r="U5314" t="str">
        <f>VLOOKUP(Tabla1[[#This Row],[Fábrica]],Tabla3[],4,FALSE)</f>
        <v>Arizona</v>
      </c>
    </row>
    <row r="5315" spans="1:21" x14ac:dyDescent="0.25">
      <c r="A5315" t="s">
        <v>4599</v>
      </c>
      <c r="B5315" s="3">
        <v>45251</v>
      </c>
      <c r="C5315" s="3">
        <v>45261</v>
      </c>
      <c r="D5315" t="s">
        <v>82</v>
      </c>
      <c r="E5315">
        <v>113425</v>
      </c>
      <c r="F5315" t="s">
        <v>19</v>
      </c>
      <c r="G5315" t="s">
        <v>30</v>
      </c>
      <c r="H5315" t="s">
        <v>31</v>
      </c>
      <c r="I5315">
        <v>10009</v>
      </c>
      <c r="J5315" t="s">
        <v>22</v>
      </c>
      <c r="K5315" t="s">
        <v>32</v>
      </c>
      <c r="L5315" t="s">
        <v>33</v>
      </c>
      <c r="M5315" t="s">
        <v>34</v>
      </c>
      <c r="N5315" s="5">
        <v>7.2</v>
      </c>
      <c r="O5315" s="7">
        <v>2</v>
      </c>
      <c r="P5315" s="5">
        <v>4.8</v>
      </c>
      <c r="Q5315" s="5">
        <v>2.4</v>
      </c>
      <c r="R5315" s="22">
        <f>Tabla1[[#This Row],[Fecha de Envío]]-Tabla1[[#This Row],[Fecha de Orden]]</f>
        <v>10</v>
      </c>
      <c r="S5315" s="24">
        <f>YEAR(Tabla1[[#This Row],[Fecha de Orden]])</f>
        <v>2023</v>
      </c>
      <c r="T5315" t="str">
        <f>VLOOKUP(Tabla1[[#This Row],[Nombre del Producto]],Tabla2[[Nombre Producto]:[Costo Unitario]],2,FALSE)</f>
        <v>Lot's O' Nuts</v>
      </c>
      <c r="U5315" t="str">
        <f>VLOOKUP(Tabla1[[#This Row],[Fábrica]],Tabla3[],4,FALSE)</f>
        <v>Arizona</v>
      </c>
    </row>
    <row r="5316" spans="1:21" x14ac:dyDescent="0.25">
      <c r="A5316" t="s">
        <v>6468</v>
      </c>
      <c r="B5316" s="3">
        <v>45251</v>
      </c>
      <c r="C5316" s="3">
        <v>45268</v>
      </c>
      <c r="D5316" t="s">
        <v>18</v>
      </c>
      <c r="E5316">
        <v>114895</v>
      </c>
      <c r="F5316" t="s">
        <v>19</v>
      </c>
      <c r="G5316" t="s">
        <v>30</v>
      </c>
      <c r="H5316" t="s">
        <v>31</v>
      </c>
      <c r="I5316">
        <v>10035</v>
      </c>
      <c r="J5316" t="s">
        <v>22</v>
      </c>
      <c r="K5316" t="s">
        <v>32</v>
      </c>
      <c r="L5316" t="s">
        <v>24</v>
      </c>
      <c r="M5316" t="s">
        <v>25</v>
      </c>
      <c r="N5316" s="5">
        <v>7.5</v>
      </c>
      <c r="O5316" s="7">
        <v>2</v>
      </c>
      <c r="P5316" s="5">
        <v>4.9000000000000004</v>
      </c>
      <c r="Q5316" s="5">
        <v>2.6</v>
      </c>
      <c r="R5316" s="22">
        <f>Tabla1[[#This Row],[Fecha de Envío]]-Tabla1[[#This Row],[Fecha de Orden]]</f>
        <v>17</v>
      </c>
      <c r="S5316" s="24">
        <f>YEAR(Tabla1[[#This Row],[Fecha de Orden]])</f>
        <v>2023</v>
      </c>
      <c r="T5316" t="str">
        <f>VLOOKUP(Tabla1[[#This Row],[Nombre del Producto]],Tabla2[[Nombre Producto]:[Costo Unitario]],2,FALSE)</f>
        <v>Wicked Choccy's</v>
      </c>
      <c r="U5316" t="str">
        <f>VLOOKUP(Tabla1[[#This Row],[Fábrica]],Tabla3[],4,FALSE)</f>
        <v>Georgia</v>
      </c>
    </row>
    <row r="5317" spans="1:21" x14ac:dyDescent="0.25">
      <c r="A5317" t="s">
        <v>7446</v>
      </c>
      <c r="B5317" s="3">
        <v>45251</v>
      </c>
      <c r="C5317" s="3">
        <v>45266</v>
      </c>
      <c r="D5317" t="s">
        <v>18</v>
      </c>
      <c r="E5317">
        <v>146157</v>
      </c>
      <c r="F5317" t="s">
        <v>19</v>
      </c>
      <c r="G5317" t="s">
        <v>239</v>
      </c>
      <c r="H5317" t="s">
        <v>173</v>
      </c>
      <c r="I5317">
        <v>60610</v>
      </c>
      <c r="J5317" t="s">
        <v>22</v>
      </c>
      <c r="K5317" t="s">
        <v>43</v>
      </c>
      <c r="L5317" t="s">
        <v>33</v>
      </c>
      <c r="M5317" t="s">
        <v>34</v>
      </c>
      <c r="N5317" s="5">
        <v>3.6</v>
      </c>
      <c r="O5317" s="7">
        <v>1</v>
      </c>
      <c r="P5317" s="5">
        <v>2.4</v>
      </c>
      <c r="Q5317" s="5">
        <v>1.2</v>
      </c>
      <c r="R5317" s="22">
        <f>Tabla1[[#This Row],[Fecha de Envío]]-Tabla1[[#This Row],[Fecha de Orden]]</f>
        <v>15</v>
      </c>
      <c r="S5317" s="24">
        <f>YEAR(Tabla1[[#This Row],[Fecha de Orden]])</f>
        <v>2023</v>
      </c>
      <c r="T5317" t="str">
        <f>VLOOKUP(Tabla1[[#This Row],[Nombre del Producto]],Tabla2[[Nombre Producto]:[Costo Unitario]],2,FALSE)</f>
        <v>Lot's O' Nuts</v>
      </c>
      <c r="U5317" t="str">
        <f>VLOOKUP(Tabla1[[#This Row],[Fábrica]],Tabla3[],4,FALSE)</f>
        <v>Arizona</v>
      </c>
    </row>
    <row r="5318" spans="1:21" x14ac:dyDescent="0.25">
      <c r="A5318" t="s">
        <v>7447</v>
      </c>
      <c r="B5318" s="3">
        <v>45251</v>
      </c>
      <c r="C5318" s="3">
        <v>45266</v>
      </c>
      <c r="D5318" t="s">
        <v>18</v>
      </c>
      <c r="E5318">
        <v>146157</v>
      </c>
      <c r="F5318" t="s">
        <v>19</v>
      </c>
      <c r="G5318" t="s">
        <v>239</v>
      </c>
      <c r="H5318" t="s">
        <v>173</v>
      </c>
      <c r="I5318">
        <v>60610</v>
      </c>
      <c r="J5318" t="s">
        <v>22</v>
      </c>
      <c r="K5318" t="s">
        <v>43</v>
      </c>
      <c r="L5318" t="s">
        <v>36</v>
      </c>
      <c r="M5318" t="s">
        <v>37</v>
      </c>
      <c r="N5318" s="5">
        <v>6.5</v>
      </c>
      <c r="O5318" s="7">
        <v>2</v>
      </c>
      <c r="P5318" s="5">
        <v>4.22</v>
      </c>
      <c r="Q5318" s="5">
        <v>2.2799999999999998</v>
      </c>
      <c r="R5318" s="22">
        <f>Tabla1[[#This Row],[Fecha de Envío]]-Tabla1[[#This Row],[Fecha de Orden]]</f>
        <v>15</v>
      </c>
      <c r="S5318" s="24">
        <f>YEAR(Tabla1[[#This Row],[Fecha de Orden]])</f>
        <v>2023</v>
      </c>
      <c r="T5318" t="str">
        <f>VLOOKUP(Tabla1[[#This Row],[Nombre del Producto]],Tabla2[[Nombre Producto]:[Costo Unitario]],2,FALSE)</f>
        <v>Wicked Choccy's</v>
      </c>
      <c r="U5318" t="str">
        <f>VLOOKUP(Tabla1[[#This Row],[Fábrica]],Tabla3[],4,FALSE)</f>
        <v>Georgia</v>
      </c>
    </row>
    <row r="5319" spans="1:21" x14ac:dyDescent="0.25">
      <c r="A5319" t="s">
        <v>7448</v>
      </c>
      <c r="B5319" s="3">
        <v>45251</v>
      </c>
      <c r="C5319" s="3">
        <v>45266</v>
      </c>
      <c r="D5319" t="s">
        <v>18</v>
      </c>
      <c r="E5319">
        <v>146157</v>
      </c>
      <c r="F5319" t="s">
        <v>19</v>
      </c>
      <c r="G5319" t="s">
        <v>239</v>
      </c>
      <c r="H5319" t="s">
        <v>173</v>
      </c>
      <c r="I5319">
        <v>60610</v>
      </c>
      <c r="J5319" t="s">
        <v>22</v>
      </c>
      <c r="K5319" t="s">
        <v>43</v>
      </c>
      <c r="L5319" t="s">
        <v>27</v>
      </c>
      <c r="M5319" t="s">
        <v>28</v>
      </c>
      <c r="N5319" s="5">
        <v>10.8</v>
      </c>
      <c r="O5319" s="7">
        <v>3</v>
      </c>
      <c r="P5319" s="5">
        <v>7.5</v>
      </c>
      <c r="Q5319" s="5">
        <v>3.3</v>
      </c>
      <c r="R5319" s="22">
        <f>Tabla1[[#This Row],[Fecha de Envío]]-Tabla1[[#This Row],[Fecha de Orden]]</f>
        <v>15</v>
      </c>
      <c r="S5319" s="24">
        <f>YEAR(Tabla1[[#This Row],[Fecha de Orden]])</f>
        <v>2023</v>
      </c>
      <c r="T5319" t="str">
        <f>VLOOKUP(Tabla1[[#This Row],[Nombre del Producto]],Tabla2[[Nombre Producto]:[Costo Unitario]],2,FALSE)</f>
        <v>Lot's O' Nuts</v>
      </c>
      <c r="U5319" t="str">
        <f>VLOOKUP(Tabla1[[#This Row],[Fábrica]],Tabla3[],4,FALSE)</f>
        <v>Arizona</v>
      </c>
    </row>
    <row r="5320" spans="1:21" x14ac:dyDescent="0.25">
      <c r="A5320" t="s">
        <v>8764</v>
      </c>
      <c r="B5320" s="3">
        <v>45251</v>
      </c>
      <c r="C5320" s="3">
        <v>45266</v>
      </c>
      <c r="D5320" t="s">
        <v>18</v>
      </c>
      <c r="E5320">
        <v>152646</v>
      </c>
      <c r="F5320" t="s">
        <v>19</v>
      </c>
      <c r="G5320" t="s">
        <v>53</v>
      </c>
      <c r="H5320" t="s">
        <v>21</v>
      </c>
      <c r="I5320">
        <v>90049</v>
      </c>
      <c r="J5320" t="s">
        <v>22</v>
      </c>
      <c r="K5320" t="s">
        <v>23</v>
      </c>
      <c r="L5320" t="s">
        <v>33</v>
      </c>
      <c r="M5320" t="s">
        <v>34</v>
      </c>
      <c r="N5320" s="5">
        <v>18</v>
      </c>
      <c r="O5320" s="7">
        <v>5</v>
      </c>
      <c r="P5320" s="5">
        <v>12</v>
      </c>
      <c r="Q5320" s="5">
        <v>6</v>
      </c>
      <c r="R5320" s="22">
        <f>Tabla1[[#This Row],[Fecha de Envío]]-Tabla1[[#This Row],[Fecha de Orden]]</f>
        <v>15</v>
      </c>
      <c r="S5320" s="24">
        <f>YEAR(Tabla1[[#This Row],[Fecha de Orden]])</f>
        <v>2023</v>
      </c>
      <c r="T5320" t="str">
        <f>VLOOKUP(Tabla1[[#This Row],[Nombre del Producto]],Tabla2[[Nombre Producto]:[Costo Unitario]],2,FALSE)</f>
        <v>Lot's O' Nuts</v>
      </c>
      <c r="U5320" t="str">
        <f>VLOOKUP(Tabla1[[#This Row],[Fábrica]],Tabla3[],4,FALSE)</f>
        <v>Arizona</v>
      </c>
    </row>
    <row r="5321" spans="1:21" x14ac:dyDescent="0.25">
      <c r="A5321" t="s">
        <v>1568</v>
      </c>
      <c r="B5321" s="3">
        <v>45252</v>
      </c>
      <c r="C5321" s="3">
        <v>45267</v>
      </c>
      <c r="D5321" t="s">
        <v>18</v>
      </c>
      <c r="E5321">
        <v>164945</v>
      </c>
      <c r="F5321" t="s">
        <v>19</v>
      </c>
      <c r="G5321" t="s">
        <v>30</v>
      </c>
      <c r="H5321" t="s">
        <v>31</v>
      </c>
      <c r="I5321">
        <v>10009</v>
      </c>
      <c r="J5321" t="s">
        <v>22</v>
      </c>
      <c r="K5321" t="s">
        <v>32</v>
      </c>
      <c r="L5321" t="s">
        <v>45</v>
      </c>
      <c r="M5321" t="s">
        <v>46</v>
      </c>
      <c r="N5321" s="5">
        <v>27.92</v>
      </c>
      <c r="O5321" s="7">
        <v>8</v>
      </c>
      <c r="P5321" s="5">
        <v>19.920000000000002</v>
      </c>
      <c r="Q5321" s="5">
        <v>8</v>
      </c>
      <c r="R5321" s="22">
        <f>Tabla1[[#This Row],[Fecha de Envío]]-Tabla1[[#This Row],[Fecha de Orden]]</f>
        <v>15</v>
      </c>
      <c r="S5321" s="24">
        <f>YEAR(Tabla1[[#This Row],[Fecha de Orden]])</f>
        <v>2023</v>
      </c>
      <c r="T5321" t="str">
        <f>VLOOKUP(Tabla1[[#This Row],[Nombre del Producto]],Tabla2[[Nombre Producto]:[Costo Unitario]],2,FALSE)</f>
        <v>Lot's O' Nuts</v>
      </c>
      <c r="U5321" t="str">
        <f>VLOOKUP(Tabla1[[#This Row],[Fábrica]],Tabla3[],4,FALSE)</f>
        <v>Arizona</v>
      </c>
    </row>
    <row r="5322" spans="1:21" x14ac:dyDescent="0.25">
      <c r="A5322" t="s">
        <v>4268</v>
      </c>
      <c r="B5322" s="3">
        <v>45252</v>
      </c>
      <c r="C5322" s="3">
        <v>45267</v>
      </c>
      <c r="D5322" t="s">
        <v>18</v>
      </c>
      <c r="E5322">
        <v>132577</v>
      </c>
      <c r="F5322" t="s">
        <v>19</v>
      </c>
      <c r="G5322" t="s">
        <v>159</v>
      </c>
      <c r="H5322" t="s">
        <v>42</v>
      </c>
      <c r="I5322">
        <v>77095</v>
      </c>
      <c r="J5322" t="s">
        <v>22</v>
      </c>
      <c r="K5322" t="s">
        <v>43</v>
      </c>
      <c r="L5322" t="s">
        <v>36</v>
      </c>
      <c r="M5322" t="s">
        <v>37</v>
      </c>
      <c r="N5322" s="5">
        <v>29.25</v>
      </c>
      <c r="O5322" s="7">
        <v>9</v>
      </c>
      <c r="P5322" s="5">
        <v>18.989999999999998</v>
      </c>
      <c r="Q5322" s="5">
        <v>10.26</v>
      </c>
      <c r="R5322" s="22">
        <f>Tabla1[[#This Row],[Fecha de Envío]]-Tabla1[[#This Row],[Fecha de Orden]]</f>
        <v>15</v>
      </c>
      <c r="S5322" s="24">
        <f>YEAR(Tabla1[[#This Row],[Fecha de Orden]])</f>
        <v>2023</v>
      </c>
      <c r="T5322" t="str">
        <f>VLOOKUP(Tabla1[[#This Row],[Nombre del Producto]],Tabla2[[Nombre Producto]:[Costo Unitario]],2,FALSE)</f>
        <v>Wicked Choccy's</v>
      </c>
      <c r="U5322" t="str">
        <f>VLOOKUP(Tabla1[[#This Row],[Fábrica]],Tabla3[],4,FALSE)</f>
        <v>Georgia</v>
      </c>
    </row>
    <row r="5323" spans="1:21" x14ac:dyDescent="0.25">
      <c r="A5323" t="s">
        <v>4269</v>
      </c>
      <c r="B5323" s="3">
        <v>45252</v>
      </c>
      <c r="C5323" s="3">
        <v>45267</v>
      </c>
      <c r="D5323" t="s">
        <v>18</v>
      </c>
      <c r="E5323">
        <v>132577</v>
      </c>
      <c r="F5323" t="s">
        <v>19</v>
      </c>
      <c r="G5323" t="s">
        <v>159</v>
      </c>
      <c r="H5323" t="s">
        <v>42</v>
      </c>
      <c r="I5323">
        <v>77095</v>
      </c>
      <c r="J5323" t="s">
        <v>22</v>
      </c>
      <c r="K5323" t="s">
        <v>43</v>
      </c>
      <c r="L5323" t="s">
        <v>27</v>
      </c>
      <c r="M5323" t="s">
        <v>28</v>
      </c>
      <c r="N5323" s="5">
        <v>21.6</v>
      </c>
      <c r="O5323" s="7">
        <v>6</v>
      </c>
      <c r="P5323" s="5">
        <v>15</v>
      </c>
      <c r="Q5323" s="5">
        <v>6.6</v>
      </c>
      <c r="R5323" s="22">
        <f>Tabla1[[#This Row],[Fecha de Envío]]-Tabla1[[#This Row],[Fecha de Orden]]</f>
        <v>15</v>
      </c>
      <c r="S5323" s="24">
        <f>YEAR(Tabla1[[#This Row],[Fecha de Orden]])</f>
        <v>2023</v>
      </c>
      <c r="T5323" t="str">
        <f>VLOOKUP(Tabla1[[#This Row],[Nombre del Producto]],Tabla2[[Nombre Producto]:[Costo Unitario]],2,FALSE)</f>
        <v>Lot's O' Nuts</v>
      </c>
      <c r="U5323" t="str">
        <f>VLOOKUP(Tabla1[[#This Row],[Fábrica]],Tabla3[],4,FALSE)</f>
        <v>Arizona</v>
      </c>
    </row>
    <row r="5324" spans="1:21" x14ac:dyDescent="0.25">
      <c r="A5324" t="s">
        <v>7427</v>
      </c>
      <c r="B5324" s="3">
        <v>45252</v>
      </c>
      <c r="C5324" s="3">
        <v>45266</v>
      </c>
      <c r="D5324" t="s">
        <v>18</v>
      </c>
      <c r="E5324">
        <v>131576</v>
      </c>
      <c r="F5324" t="s">
        <v>19</v>
      </c>
      <c r="G5324" t="s">
        <v>92</v>
      </c>
      <c r="H5324" t="s">
        <v>93</v>
      </c>
      <c r="I5324">
        <v>48205</v>
      </c>
      <c r="J5324" t="s">
        <v>22</v>
      </c>
      <c r="K5324" t="s">
        <v>43</v>
      </c>
      <c r="L5324" t="s">
        <v>24</v>
      </c>
      <c r="M5324" t="s">
        <v>25</v>
      </c>
      <c r="N5324" s="5">
        <v>11.25</v>
      </c>
      <c r="O5324" s="7">
        <v>3</v>
      </c>
      <c r="P5324" s="5">
        <v>7.35</v>
      </c>
      <c r="Q5324" s="5">
        <v>3.9</v>
      </c>
      <c r="R5324" s="22">
        <f>Tabla1[[#This Row],[Fecha de Envío]]-Tabla1[[#This Row],[Fecha de Orden]]</f>
        <v>14</v>
      </c>
      <c r="S5324" s="24">
        <f>YEAR(Tabla1[[#This Row],[Fecha de Orden]])</f>
        <v>2023</v>
      </c>
      <c r="T5324" t="str">
        <f>VLOOKUP(Tabla1[[#This Row],[Nombre del Producto]],Tabla2[[Nombre Producto]:[Costo Unitario]],2,FALSE)</f>
        <v>Wicked Choccy's</v>
      </c>
      <c r="U5324" t="str">
        <f>VLOOKUP(Tabla1[[#This Row],[Fábrica]],Tabla3[],4,FALSE)</f>
        <v>Georgia</v>
      </c>
    </row>
    <row r="5325" spans="1:21" x14ac:dyDescent="0.25">
      <c r="A5325" t="s">
        <v>8612</v>
      </c>
      <c r="B5325" s="3">
        <v>45252</v>
      </c>
      <c r="C5325" s="3">
        <v>45266</v>
      </c>
      <c r="D5325" t="s">
        <v>18</v>
      </c>
      <c r="E5325">
        <v>154711</v>
      </c>
      <c r="F5325" t="s">
        <v>19</v>
      </c>
      <c r="G5325" t="s">
        <v>30</v>
      </c>
      <c r="H5325" t="s">
        <v>31</v>
      </c>
      <c r="I5325">
        <v>10009</v>
      </c>
      <c r="J5325" t="s">
        <v>22</v>
      </c>
      <c r="K5325" t="s">
        <v>32</v>
      </c>
      <c r="L5325" t="s">
        <v>24</v>
      </c>
      <c r="M5325" t="s">
        <v>25</v>
      </c>
      <c r="N5325" s="5">
        <v>7.5</v>
      </c>
      <c r="O5325" s="7">
        <v>2</v>
      </c>
      <c r="P5325" s="5">
        <v>4.9000000000000004</v>
      </c>
      <c r="Q5325" s="5">
        <v>2.6</v>
      </c>
      <c r="R5325" s="22">
        <f>Tabla1[[#This Row],[Fecha de Envío]]-Tabla1[[#This Row],[Fecha de Orden]]</f>
        <v>14</v>
      </c>
      <c r="S5325" s="24">
        <f>YEAR(Tabla1[[#This Row],[Fecha de Orden]])</f>
        <v>2023</v>
      </c>
      <c r="T5325" t="str">
        <f>VLOOKUP(Tabla1[[#This Row],[Nombre del Producto]],Tabla2[[Nombre Producto]:[Costo Unitario]],2,FALSE)</f>
        <v>Wicked Choccy's</v>
      </c>
      <c r="U5325" t="str">
        <f>VLOOKUP(Tabla1[[#This Row],[Fábrica]],Tabla3[],4,FALSE)</f>
        <v>Georgia</v>
      </c>
    </row>
    <row r="5326" spans="1:21" x14ac:dyDescent="0.25">
      <c r="A5326" t="s">
        <v>8613</v>
      </c>
      <c r="B5326" s="3">
        <v>45252</v>
      </c>
      <c r="C5326" s="3">
        <v>45266</v>
      </c>
      <c r="D5326" t="s">
        <v>18</v>
      </c>
      <c r="E5326">
        <v>154711</v>
      </c>
      <c r="F5326" t="s">
        <v>19</v>
      </c>
      <c r="G5326" t="s">
        <v>30</v>
      </c>
      <c r="H5326" t="s">
        <v>31</v>
      </c>
      <c r="I5326">
        <v>10009</v>
      </c>
      <c r="J5326" t="s">
        <v>22</v>
      </c>
      <c r="K5326" t="s">
        <v>32</v>
      </c>
      <c r="L5326" t="s">
        <v>33</v>
      </c>
      <c r="M5326" t="s">
        <v>34</v>
      </c>
      <c r="N5326" s="5">
        <v>10.8</v>
      </c>
      <c r="O5326" s="7">
        <v>3</v>
      </c>
      <c r="P5326" s="5">
        <v>7.2</v>
      </c>
      <c r="Q5326" s="5">
        <v>3.6</v>
      </c>
      <c r="R5326" s="22">
        <f>Tabla1[[#This Row],[Fecha de Envío]]-Tabla1[[#This Row],[Fecha de Orden]]</f>
        <v>14</v>
      </c>
      <c r="S5326" s="24">
        <f>YEAR(Tabla1[[#This Row],[Fecha de Orden]])</f>
        <v>2023</v>
      </c>
      <c r="T5326" t="str">
        <f>VLOOKUP(Tabla1[[#This Row],[Nombre del Producto]],Tabla2[[Nombre Producto]:[Costo Unitario]],2,FALSE)</f>
        <v>Lot's O' Nuts</v>
      </c>
      <c r="U5326" t="str">
        <f>VLOOKUP(Tabla1[[#This Row],[Fábrica]],Tabla3[],4,FALSE)</f>
        <v>Arizona</v>
      </c>
    </row>
    <row r="5327" spans="1:21" x14ac:dyDescent="0.25">
      <c r="A5327" t="s">
        <v>8614</v>
      </c>
      <c r="B5327" s="3">
        <v>45252</v>
      </c>
      <c r="C5327" s="3">
        <v>45266</v>
      </c>
      <c r="D5327" t="s">
        <v>18</v>
      </c>
      <c r="E5327">
        <v>154711</v>
      </c>
      <c r="F5327" t="s">
        <v>19</v>
      </c>
      <c r="G5327" t="s">
        <v>30</v>
      </c>
      <c r="H5327" t="s">
        <v>31</v>
      </c>
      <c r="I5327">
        <v>10009</v>
      </c>
      <c r="J5327" t="s">
        <v>22</v>
      </c>
      <c r="K5327" t="s">
        <v>32</v>
      </c>
      <c r="L5327" t="s">
        <v>36</v>
      </c>
      <c r="M5327" t="s">
        <v>37</v>
      </c>
      <c r="N5327" s="5">
        <v>13</v>
      </c>
      <c r="O5327" s="7">
        <v>4</v>
      </c>
      <c r="P5327" s="5">
        <v>8.44</v>
      </c>
      <c r="Q5327" s="5">
        <v>4.5599999999999996</v>
      </c>
      <c r="R5327" s="22">
        <f>Tabla1[[#This Row],[Fecha de Envío]]-Tabla1[[#This Row],[Fecha de Orden]]</f>
        <v>14</v>
      </c>
      <c r="S5327" s="24">
        <f>YEAR(Tabla1[[#This Row],[Fecha de Orden]])</f>
        <v>2023</v>
      </c>
      <c r="T5327" t="str">
        <f>VLOOKUP(Tabla1[[#This Row],[Nombre del Producto]],Tabla2[[Nombre Producto]:[Costo Unitario]],2,FALSE)</f>
        <v>Wicked Choccy's</v>
      </c>
      <c r="U5327" t="str">
        <f>VLOOKUP(Tabla1[[#This Row],[Fábrica]],Tabla3[],4,FALSE)</f>
        <v>Georgia</v>
      </c>
    </row>
    <row r="5328" spans="1:21" x14ac:dyDescent="0.25">
      <c r="A5328" t="s">
        <v>5686</v>
      </c>
      <c r="B5328" s="3">
        <v>45253</v>
      </c>
      <c r="C5328" s="3">
        <v>45263</v>
      </c>
      <c r="D5328" t="s">
        <v>82</v>
      </c>
      <c r="E5328">
        <v>160129</v>
      </c>
      <c r="F5328" t="s">
        <v>19</v>
      </c>
      <c r="G5328" t="s">
        <v>144</v>
      </c>
      <c r="H5328" t="s">
        <v>101</v>
      </c>
      <c r="I5328">
        <v>19140</v>
      </c>
      <c r="J5328" t="s">
        <v>22</v>
      </c>
      <c r="K5328" t="s">
        <v>32</v>
      </c>
      <c r="L5328" t="s">
        <v>33</v>
      </c>
      <c r="M5328" t="s">
        <v>34</v>
      </c>
      <c r="N5328" s="5">
        <v>7.2</v>
      </c>
      <c r="O5328" s="7">
        <v>2</v>
      </c>
      <c r="P5328" s="5">
        <v>4.8</v>
      </c>
      <c r="Q5328" s="5">
        <v>2.4</v>
      </c>
      <c r="R5328" s="22">
        <f>Tabla1[[#This Row],[Fecha de Envío]]-Tabla1[[#This Row],[Fecha de Orden]]</f>
        <v>10</v>
      </c>
      <c r="S5328" s="24">
        <f>YEAR(Tabla1[[#This Row],[Fecha de Orden]])</f>
        <v>2023</v>
      </c>
      <c r="T5328" t="str">
        <f>VLOOKUP(Tabla1[[#This Row],[Nombre del Producto]],Tabla2[[Nombre Producto]:[Costo Unitario]],2,FALSE)</f>
        <v>Lot's O' Nuts</v>
      </c>
      <c r="U5328" t="str">
        <f>VLOOKUP(Tabla1[[#This Row],[Fábrica]],Tabla3[],4,FALSE)</f>
        <v>Arizona</v>
      </c>
    </row>
    <row r="5329" spans="1:21" x14ac:dyDescent="0.25">
      <c r="A5329" t="s">
        <v>5687</v>
      </c>
      <c r="B5329" s="3">
        <v>45253</v>
      </c>
      <c r="C5329" s="3">
        <v>45263</v>
      </c>
      <c r="D5329" t="s">
        <v>82</v>
      </c>
      <c r="E5329">
        <v>160129</v>
      </c>
      <c r="F5329" t="s">
        <v>19</v>
      </c>
      <c r="G5329" t="s">
        <v>144</v>
      </c>
      <c r="H5329" t="s">
        <v>101</v>
      </c>
      <c r="I5329">
        <v>19140</v>
      </c>
      <c r="J5329" t="s">
        <v>148</v>
      </c>
      <c r="K5329" t="s">
        <v>32</v>
      </c>
      <c r="L5329" t="s">
        <v>149</v>
      </c>
      <c r="M5329" t="s">
        <v>150</v>
      </c>
      <c r="N5329" s="5">
        <v>8.75</v>
      </c>
      <c r="O5329" s="7">
        <v>7</v>
      </c>
      <c r="P5329" s="5">
        <v>4.55</v>
      </c>
      <c r="Q5329" s="5">
        <v>4.2</v>
      </c>
      <c r="R5329" s="22">
        <f>Tabla1[[#This Row],[Fecha de Envío]]-Tabla1[[#This Row],[Fecha de Orden]]</f>
        <v>10</v>
      </c>
      <c r="S5329" s="24">
        <f>YEAR(Tabla1[[#This Row],[Fecha de Orden]])</f>
        <v>2023</v>
      </c>
      <c r="T5329" t="str">
        <f>VLOOKUP(Tabla1[[#This Row],[Nombre del Producto]],Tabla2[[Nombre Producto]:[Costo Unitario]],2,FALSE)</f>
        <v>Secret Factory</v>
      </c>
      <c r="U5329" t="str">
        <f>VLOOKUP(Tabla1[[#This Row],[Fábrica]],Tabla3[],4,FALSE)</f>
        <v>Illinois</v>
      </c>
    </row>
    <row r="5330" spans="1:21" x14ac:dyDescent="0.25">
      <c r="A5330" t="s">
        <v>5688</v>
      </c>
      <c r="B5330" s="3">
        <v>45253</v>
      </c>
      <c r="C5330" s="3">
        <v>45263</v>
      </c>
      <c r="D5330" t="s">
        <v>82</v>
      </c>
      <c r="E5330">
        <v>160129</v>
      </c>
      <c r="F5330" t="s">
        <v>19</v>
      </c>
      <c r="G5330" t="s">
        <v>144</v>
      </c>
      <c r="H5330" t="s">
        <v>101</v>
      </c>
      <c r="I5330">
        <v>19140</v>
      </c>
      <c r="J5330" t="s">
        <v>22</v>
      </c>
      <c r="K5330" t="s">
        <v>32</v>
      </c>
      <c r="L5330" t="s">
        <v>36</v>
      </c>
      <c r="M5330" t="s">
        <v>37</v>
      </c>
      <c r="N5330" s="5">
        <v>16.25</v>
      </c>
      <c r="O5330" s="7">
        <v>5</v>
      </c>
      <c r="P5330" s="5">
        <v>10.55</v>
      </c>
      <c r="Q5330" s="5">
        <v>5.7</v>
      </c>
      <c r="R5330" s="22">
        <f>Tabla1[[#This Row],[Fecha de Envío]]-Tabla1[[#This Row],[Fecha de Orden]]</f>
        <v>10</v>
      </c>
      <c r="S5330" s="24">
        <f>YEAR(Tabla1[[#This Row],[Fecha de Orden]])</f>
        <v>2023</v>
      </c>
      <c r="T5330" t="str">
        <f>VLOOKUP(Tabla1[[#This Row],[Nombre del Producto]],Tabla2[[Nombre Producto]:[Costo Unitario]],2,FALSE)</f>
        <v>Wicked Choccy's</v>
      </c>
      <c r="U5330" t="str">
        <f>VLOOKUP(Tabla1[[#This Row],[Fábrica]],Tabla3[],4,FALSE)</f>
        <v>Georgia</v>
      </c>
    </row>
    <row r="5331" spans="1:21" x14ac:dyDescent="0.25">
      <c r="A5331" t="s">
        <v>260</v>
      </c>
      <c r="B5331" s="3">
        <v>45254</v>
      </c>
      <c r="C5331" s="3">
        <v>45267</v>
      </c>
      <c r="D5331" t="s">
        <v>39</v>
      </c>
      <c r="E5331">
        <v>163573</v>
      </c>
      <c r="F5331" t="s">
        <v>19</v>
      </c>
      <c r="G5331" t="s">
        <v>124</v>
      </c>
      <c r="H5331" t="s">
        <v>125</v>
      </c>
      <c r="I5331">
        <v>98105</v>
      </c>
      <c r="J5331" t="s">
        <v>22</v>
      </c>
      <c r="K5331" t="s">
        <v>23</v>
      </c>
      <c r="L5331" t="s">
        <v>45</v>
      </c>
      <c r="M5331" t="s">
        <v>46</v>
      </c>
      <c r="N5331" s="5">
        <v>17.45</v>
      </c>
      <c r="O5331" s="7">
        <v>5</v>
      </c>
      <c r="P5331" s="5">
        <v>12.45</v>
      </c>
      <c r="Q5331" s="5">
        <v>5</v>
      </c>
      <c r="R5331" s="22">
        <f>Tabla1[[#This Row],[Fecha de Envío]]-Tabla1[[#This Row],[Fecha de Orden]]</f>
        <v>13</v>
      </c>
      <c r="S5331" s="24">
        <f>YEAR(Tabla1[[#This Row],[Fecha de Orden]])</f>
        <v>2023</v>
      </c>
      <c r="T5331" t="str">
        <f>VLOOKUP(Tabla1[[#This Row],[Nombre del Producto]],Tabla2[[Nombre Producto]:[Costo Unitario]],2,FALSE)</f>
        <v>Lot's O' Nuts</v>
      </c>
      <c r="U5331" t="str">
        <f>VLOOKUP(Tabla1[[#This Row],[Fábrica]],Tabla3[],4,FALSE)</f>
        <v>Arizona</v>
      </c>
    </row>
    <row r="5332" spans="1:21" x14ac:dyDescent="0.25">
      <c r="A5332" t="s">
        <v>839</v>
      </c>
      <c r="B5332" s="3">
        <v>45254</v>
      </c>
      <c r="C5332" s="3">
        <v>45271</v>
      </c>
      <c r="D5332" t="s">
        <v>18</v>
      </c>
      <c r="E5332">
        <v>100468</v>
      </c>
      <c r="F5332" t="s">
        <v>19</v>
      </c>
      <c r="G5332" t="s">
        <v>53</v>
      </c>
      <c r="H5332" t="s">
        <v>21</v>
      </c>
      <c r="I5332">
        <v>90045</v>
      </c>
      <c r="J5332" t="s">
        <v>22</v>
      </c>
      <c r="K5332" t="s">
        <v>23</v>
      </c>
      <c r="L5332" t="s">
        <v>36</v>
      </c>
      <c r="M5332" t="s">
        <v>37</v>
      </c>
      <c r="N5332" s="5">
        <v>6.5</v>
      </c>
      <c r="O5332" s="7">
        <v>2</v>
      </c>
      <c r="P5332" s="5">
        <v>4.22</v>
      </c>
      <c r="Q5332" s="5">
        <v>2.2799999999999998</v>
      </c>
      <c r="R5332" s="22">
        <f>Tabla1[[#This Row],[Fecha de Envío]]-Tabla1[[#This Row],[Fecha de Orden]]</f>
        <v>17</v>
      </c>
      <c r="S5332" s="24">
        <f>YEAR(Tabla1[[#This Row],[Fecha de Orden]])</f>
        <v>2023</v>
      </c>
      <c r="T5332" t="str">
        <f>VLOOKUP(Tabla1[[#This Row],[Nombre del Producto]],Tabla2[[Nombre Producto]:[Costo Unitario]],2,FALSE)</f>
        <v>Wicked Choccy's</v>
      </c>
      <c r="U5332" t="str">
        <f>VLOOKUP(Tabla1[[#This Row],[Fábrica]],Tabla3[],4,FALSE)</f>
        <v>Georgia</v>
      </c>
    </row>
    <row r="5333" spans="1:21" x14ac:dyDescent="0.25">
      <c r="A5333" t="s">
        <v>1569</v>
      </c>
      <c r="B5333" s="3">
        <v>45254</v>
      </c>
      <c r="C5333" s="3">
        <v>45266</v>
      </c>
      <c r="D5333" t="s">
        <v>39</v>
      </c>
      <c r="E5333">
        <v>125661</v>
      </c>
      <c r="F5333" t="s">
        <v>19</v>
      </c>
      <c r="G5333" t="s">
        <v>626</v>
      </c>
      <c r="H5333" t="s">
        <v>210</v>
      </c>
      <c r="I5333">
        <v>44105</v>
      </c>
      <c r="J5333" t="s">
        <v>148</v>
      </c>
      <c r="K5333" t="s">
        <v>32</v>
      </c>
      <c r="L5333" t="s">
        <v>445</v>
      </c>
      <c r="M5333" t="s">
        <v>446</v>
      </c>
      <c r="N5333" s="5">
        <v>9.75</v>
      </c>
      <c r="O5333" s="7">
        <v>3</v>
      </c>
      <c r="P5333" s="5">
        <v>0.75</v>
      </c>
      <c r="Q5333" s="5">
        <v>9</v>
      </c>
      <c r="R5333" s="22">
        <f>Tabla1[[#This Row],[Fecha de Envío]]-Tabla1[[#This Row],[Fecha de Orden]]</f>
        <v>12</v>
      </c>
      <c r="S5333" s="24">
        <f>YEAR(Tabla1[[#This Row],[Fecha de Orden]])</f>
        <v>2023</v>
      </c>
      <c r="T5333" t="str">
        <f>VLOOKUP(Tabla1[[#This Row],[Nombre del Producto]],Tabla2[[Nombre Producto]:[Costo Unitario]],2,FALSE)</f>
        <v>The Other Factory</v>
      </c>
      <c r="U5333" t="str">
        <f>VLOOKUP(Tabla1[[#This Row],[Fábrica]],Tabla3[],4,FALSE)</f>
        <v>Tennessee</v>
      </c>
    </row>
    <row r="5334" spans="1:21" x14ac:dyDescent="0.25">
      <c r="A5334" t="s">
        <v>1570</v>
      </c>
      <c r="B5334" s="3">
        <v>45254</v>
      </c>
      <c r="C5334" s="3">
        <v>45266</v>
      </c>
      <c r="D5334" t="s">
        <v>39</v>
      </c>
      <c r="E5334">
        <v>125661</v>
      </c>
      <c r="F5334" t="s">
        <v>19</v>
      </c>
      <c r="G5334" t="s">
        <v>626</v>
      </c>
      <c r="H5334" t="s">
        <v>210</v>
      </c>
      <c r="I5334">
        <v>44105</v>
      </c>
      <c r="J5334" t="s">
        <v>22</v>
      </c>
      <c r="K5334" t="s">
        <v>32</v>
      </c>
      <c r="L5334" t="s">
        <v>27</v>
      </c>
      <c r="M5334" t="s">
        <v>28</v>
      </c>
      <c r="N5334" s="5">
        <v>18</v>
      </c>
      <c r="O5334" s="7">
        <v>5</v>
      </c>
      <c r="P5334" s="5">
        <v>12.5</v>
      </c>
      <c r="Q5334" s="5">
        <v>5.5</v>
      </c>
      <c r="R5334" s="22">
        <f>Tabla1[[#This Row],[Fecha de Envío]]-Tabla1[[#This Row],[Fecha de Orden]]</f>
        <v>12</v>
      </c>
      <c r="S5334" s="24">
        <f>YEAR(Tabla1[[#This Row],[Fecha de Orden]])</f>
        <v>2023</v>
      </c>
      <c r="T5334" t="str">
        <f>VLOOKUP(Tabla1[[#This Row],[Nombre del Producto]],Tabla2[[Nombre Producto]:[Costo Unitario]],2,FALSE)</f>
        <v>Lot's O' Nuts</v>
      </c>
      <c r="U5334" t="str">
        <f>VLOOKUP(Tabla1[[#This Row],[Fábrica]],Tabla3[],4,FALSE)</f>
        <v>Arizona</v>
      </c>
    </row>
    <row r="5335" spans="1:21" x14ac:dyDescent="0.25">
      <c r="A5335" t="s">
        <v>1806</v>
      </c>
      <c r="B5335" s="3">
        <v>45254</v>
      </c>
      <c r="C5335" s="3">
        <v>45269</v>
      </c>
      <c r="D5335" t="s">
        <v>18</v>
      </c>
      <c r="E5335">
        <v>100083</v>
      </c>
      <c r="F5335" t="s">
        <v>19</v>
      </c>
      <c r="G5335" t="s">
        <v>1807</v>
      </c>
      <c r="H5335" t="s">
        <v>62</v>
      </c>
      <c r="I5335">
        <v>97504</v>
      </c>
      <c r="J5335" t="s">
        <v>22</v>
      </c>
      <c r="K5335" t="s">
        <v>23</v>
      </c>
      <c r="L5335" t="s">
        <v>33</v>
      </c>
      <c r="M5335" t="s">
        <v>34</v>
      </c>
      <c r="N5335" s="5">
        <v>3.6</v>
      </c>
      <c r="O5335" s="7">
        <v>1</v>
      </c>
      <c r="P5335" s="5">
        <v>2.4</v>
      </c>
      <c r="Q5335" s="5">
        <v>1.2</v>
      </c>
      <c r="R5335" s="22">
        <f>Tabla1[[#This Row],[Fecha de Envío]]-Tabla1[[#This Row],[Fecha de Orden]]</f>
        <v>15</v>
      </c>
      <c r="S5335" s="24">
        <f>YEAR(Tabla1[[#This Row],[Fecha de Orden]])</f>
        <v>2023</v>
      </c>
      <c r="T5335" t="str">
        <f>VLOOKUP(Tabla1[[#This Row],[Nombre del Producto]],Tabla2[[Nombre Producto]:[Costo Unitario]],2,FALSE)</f>
        <v>Lot's O' Nuts</v>
      </c>
      <c r="U5335" t="str">
        <f>VLOOKUP(Tabla1[[#This Row],[Fábrica]],Tabla3[],4,FALSE)</f>
        <v>Arizona</v>
      </c>
    </row>
    <row r="5336" spans="1:21" x14ac:dyDescent="0.25">
      <c r="A5336" t="s">
        <v>2115</v>
      </c>
      <c r="B5336" s="3">
        <v>45254</v>
      </c>
      <c r="C5336" s="3">
        <v>45268</v>
      </c>
      <c r="D5336" t="s">
        <v>18</v>
      </c>
      <c r="E5336">
        <v>165561</v>
      </c>
      <c r="F5336" t="s">
        <v>19</v>
      </c>
      <c r="G5336" t="s">
        <v>214</v>
      </c>
      <c r="H5336" t="s">
        <v>125</v>
      </c>
      <c r="I5336">
        <v>98006</v>
      </c>
      <c r="J5336" t="s">
        <v>22</v>
      </c>
      <c r="K5336" t="s">
        <v>23</v>
      </c>
      <c r="L5336" t="s">
        <v>33</v>
      </c>
      <c r="M5336" t="s">
        <v>34</v>
      </c>
      <c r="N5336" s="5">
        <v>10.8</v>
      </c>
      <c r="O5336" s="7">
        <v>3</v>
      </c>
      <c r="P5336" s="5">
        <v>7.2</v>
      </c>
      <c r="Q5336" s="5">
        <v>3.6</v>
      </c>
      <c r="R5336" s="22">
        <f>Tabla1[[#This Row],[Fecha de Envío]]-Tabla1[[#This Row],[Fecha de Orden]]</f>
        <v>14</v>
      </c>
      <c r="S5336" s="24">
        <f>YEAR(Tabla1[[#This Row],[Fecha de Orden]])</f>
        <v>2023</v>
      </c>
      <c r="T5336" t="str">
        <f>VLOOKUP(Tabla1[[#This Row],[Nombre del Producto]],Tabla2[[Nombre Producto]:[Costo Unitario]],2,FALSE)</f>
        <v>Lot's O' Nuts</v>
      </c>
      <c r="U5336" t="str">
        <f>VLOOKUP(Tabla1[[#This Row],[Fábrica]],Tabla3[],4,FALSE)</f>
        <v>Arizona</v>
      </c>
    </row>
    <row r="5337" spans="1:21" x14ac:dyDescent="0.25">
      <c r="A5337" t="s">
        <v>3588</v>
      </c>
      <c r="B5337" s="3">
        <v>45254</v>
      </c>
      <c r="C5337" s="3">
        <v>45268</v>
      </c>
      <c r="D5337" t="s">
        <v>18</v>
      </c>
      <c r="E5337">
        <v>132731</v>
      </c>
      <c r="F5337" t="s">
        <v>19</v>
      </c>
      <c r="G5337" t="s">
        <v>186</v>
      </c>
      <c r="H5337" t="s">
        <v>42</v>
      </c>
      <c r="I5337">
        <v>75081</v>
      </c>
      <c r="J5337" t="s">
        <v>22</v>
      </c>
      <c r="K5337" t="s">
        <v>43</v>
      </c>
      <c r="L5337" t="s">
        <v>27</v>
      </c>
      <c r="M5337" t="s">
        <v>28</v>
      </c>
      <c r="N5337" s="5">
        <v>21.6</v>
      </c>
      <c r="O5337" s="7">
        <v>6</v>
      </c>
      <c r="P5337" s="5">
        <v>15</v>
      </c>
      <c r="Q5337" s="5">
        <v>6.6</v>
      </c>
      <c r="R5337" s="22">
        <f>Tabla1[[#This Row],[Fecha de Envío]]-Tabla1[[#This Row],[Fecha de Orden]]</f>
        <v>14</v>
      </c>
      <c r="S5337" s="24">
        <f>YEAR(Tabla1[[#This Row],[Fecha de Orden]])</f>
        <v>2023</v>
      </c>
      <c r="T5337" t="str">
        <f>VLOOKUP(Tabla1[[#This Row],[Nombre del Producto]],Tabla2[[Nombre Producto]:[Costo Unitario]],2,FALSE)</f>
        <v>Lot's O' Nuts</v>
      </c>
      <c r="U5337" t="str">
        <f>VLOOKUP(Tabla1[[#This Row],[Fábrica]],Tabla3[],4,FALSE)</f>
        <v>Arizona</v>
      </c>
    </row>
    <row r="5338" spans="1:21" x14ac:dyDescent="0.25">
      <c r="A5338" t="s">
        <v>5401</v>
      </c>
      <c r="B5338" s="3">
        <v>45254</v>
      </c>
      <c r="C5338" s="3">
        <v>45267</v>
      </c>
      <c r="D5338" t="s">
        <v>71</v>
      </c>
      <c r="E5338">
        <v>123806</v>
      </c>
      <c r="F5338" t="s">
        <v>19</v>
      </c>
      <c r="G5338" t="s">
        <v>582</v>
      </c>
      <c r="H5338" t="s">
        <v>583</v>
      </c>
      <c r="I5338">
        <v>21215</v>
      </c>
      <c r="J5338" t="s">
        <v>22</v>
      </c>
      <c r="K5338" t="s">
        <v>32</v>
      </c>
      <c r="L5338" t="s">
        <v>36</v>
      </c>
      <c r="M5338" t="s">
        <v>37</v>
      </c>
      <c r="N5338" s="5">
        <v>13</v>
      </c>
      <c r="O5338" s="7">
        <v>4</v>
      </c>
      <c r="P5338" s="5">
        <v>8.44</v>
      </c>
      <c r="Q5338" s="5">
        <v>4.5599999999999996</v>
      </c>
      <c r="R5338" s="22">
        <f>Tabla1[[#This Row],[Fecha de Envío]]-Tabla1[[#This Row],[Fecha de Orden]]</f>
        <v>13</v>
      </c>
      <c r="S5338" s="24">
        <f>YEAR(Tabla1[[#This Row],[Fecha de Orden]])</f>
        <v>2023</v>
      </c>
      <c r="T5338" t="str">
        <f>VLOOKUP(Tabla1[[#This Row],[Nombre del Producto]],Tabla2[[Nombre Producto]:[Costo Unitario]],2,FALSE)</f>
        <v>Wicked Choccy's</v>
      </c>
      <c r="U5338" t="str">
        <f>VLOOKUP(Tabla1[[#This Row],[Fábrica]],Tabla3[],4,FALSE)</f>
        <v>Georgia</v>
      </c>
    </row>
    <row r="5339" spans="1:21" x14ac:dyDescent="0.25">
      <c r="A5339" t="s">
        <v>6016</v>
      </c>
      <c r="B5339" s="3">
        <v>45254</v>
      </c>
      <c r="C5339" s="3">
        <v>45271</v>
      </c>
      <c r="D5339" t="s">
        <v>18</v>
      </c>
      <c r="E5339">
        <v>105284</v>
      </c>
      <c r="F5339" t="s">
        <v>19</v>
      </c>
      <c r="G5339" t="s">
        <v>144</v>
      </c>
      <c r="H5339" t="s">
        <v>101</v>
      </c>
      <c r="I5339">
        <v>19143</v>
      </c>
      <c r="J5339" t="s">
        <v>148</v>
      </c>
      <c r="K5339" t="s">
        <v>32</v>
      </c>
      <c r="L5339" t="s">
        <v>445</v>
      </c>
      <c r="M5339" t="s">
        <v>446</v>
      </c>
      <c r="N5339" s="5">
        <v>9.75</v>
      </c>
      <c r="O5339" s="7">
        <v>3</v>
      </c>
      <c r="P5339" s="5">
        <v>0.75</v>
      </c>
      <c r="Q5339" s="5">
        <v>9</v>
      </c>
      <c r="R5339" s="22">
        <f>Tabla1[[#This Row],[Fecha de Envío]]-Tabla1[[#This Row],[Fecha de Orden]]</f>
        <v>17</v>
      </c>
      <c r="S5339" s="24">
        <f>YEAR(Tabla1[[#This Row],[Fecha de Orden]])</f>
        <v>2023</v>
      </c>
      <c r="T5339" t="str">
        <f>VLOOKUP(Tabla1[[#This Row],[Nombre del Producto]],Tabla2[[Nombre Producto]:[Costo Unitario]],2,FALSE)</f>
        <v>The Other Factory</v>
      </c>
      <c r="U5339" t="str">
        <f>VLOOKUP(Tabla1[[#This Row],[Fábrica]],Tabla3[],4,FALSE)</f>
        <v>Tennessee</v>
      </c>
    </row>
    <row r="5340" spans="1:21" x14ac:dyDescent="0.25">
      <c r="A5340" t="s">
        <v>6552</v>
      </c>
      <c r="B5340" s="3">
        <v>45254</v>
      </c>
      <c r="C5340" s="3">
        <v>45266</v>
      </c>
      <c r="D5340" t="s">
        <v>39</v>
      </c>
      <c r="E5340">
        <v>124485</v>
      </c>
      <c r="F5340" t="s">
        <v>19</v>
      </c>
      <c r="G5340" t="s">
        <v>30</v>
      </c>
      <c r="H5340" t="s">
        <v>31</v>
      </c>
      <c r="I5340">
        <v>10035</v>
      </c>
      <c r="J5340" t="s">
        <v>22</v>
      </c>
      <c r="K5340" t="s">
        <v>32</v>
      </c>
      <c r="L5340" t="s">
        <v>27</v>
      </c>
      <c r="M5340" t="s">
        <v>28</v>
      </c>
      <c r="N5340" s="5">
        <v>14.4</v>
      </c>
      <c r="O5340" s="7">
        <v>4</v>
      </c>
      <c r="P5340" s="5">
        <v>10</v>
      </c>
      <c r="Q5340" s="5">
        <v>4.4000000000000004</v>
      </c>
      <c r="R5340" s="22">
        <f>Tabla1[[#This Row],[Fecha de Envío]]-Tabla1[[#This Row],[Fecha de Orden]]</f>
        <v>12</v>
      </c>
      <c r="S5340" s="24">
        <f>YEAR(Tabla1[[#This Row],[Fecha de Orden]])</f>
        <v>2023</v>
      </c>
      <c r="T5340" t="str">
        <f>VLOOKUP(Tabla1[[#This Row],[Nombre del Producto]],Tabla2[[Nombre Producto]:[Costo Unitario]],2,FALSE)</f>
        <v>Lot's O' Nuts</v>
      </c>
      <c r="U5340" t="str">
        <f>VLOOKUP(Tabla1[[#This Row],[Fábrica]],Tabla3[],4,FALSE)</f>
        <v>Arizona</v>
      </c>
    </row>
    <row r="5341" spans="1:21" x14ac:dyDescent="0.25">
      <c r="A5341" t="s">
        <v>6553</v>
      </c>
      <c r="B5341" s="3">
        <v>45254</v>
      </c>
      <c r="C5341" s="3">
        <v>45266</v>
      </c>
      <c r="D5341" t="s">
        <v>39</v>
      </c>
      <c r="E5341">
        <v>124485</v>
      </c>
      <c r="F5341" t="s">
        <v>19</v>
      </c>
      <c r="G5341" t="s">
        <v>30</v>
      </c>
      <c r="H5341" t="s">
        <v>31</v>
      </c>
      <c r="I5341">
        <v>10035</v>
      </c>
      <c r="J5341" t="s">
        <v>22</v>
      </c>
      <c r="K5341" t="s">
        <v>32</v>
      </c>
      <c r="L5341" t="s">
        <v>45</v>
      </c>
      <c r="M5341" t="s">
        <v>46</v>
      </c>
      <c r="N5341" s="5">
        <v>3.49</v>
      </c>
      <c r="O5341" s="7">
        <v>1</v>
      </c>
      <c r="P5341" s="5">
        <v>2.4900000000000002</v>
      </c>
      <c r="Q5341" s="5">
        <v>1</v>
      </c>
      <c r="R5341" s="22">
        <f>Tabla1[[#This Row],[Fecha de Envío]]-Tabla1[[#This Row],[Fecha de Orden]]</f>
        <v>12</v>
      </c>
      <c r="S5341" s="24">
        <f>YEAR(Tabla1[[#This Row],[Fecha de Orden]])</f>
        <v>2023</v>
      </c>
      <c r="T5341" t="str">
        <f>VLOOKUP(Tabla1[[#This Row],[Nombre del Producto]],Tabla2[[Nombre Producto]:[Costo Unitario]],2,FALSE)</f>
        <v>Lot's O' Nuts</v>
      </c>
      <c r="U5341" t="str">
        <f>VLOOKUP(Tabla1[[#This Row],[Fábrica]],Tabla3[],4,FALSE)</f>
        <v>Arizona</v>
      </c>
    </row>
    <row r="5342" spans="1:21" x14ac:dyDescent="0.25">
      <c r="A5342" t="s">
        <v>6554</v>
      </c>
      <c r="B5342" s="3">
        <v>45254</v>
      </c>
      <c r="C5342" s="3">
        <v>45266</v>
      </c>
      <c r="D5342" t="s">
        <v>39</v>
      </c>
      <c r="E5342">
        <v>124485</v>
      </c>
      <c r="F5342" t="s">
        <v>19</v>
      </c>
      <c r="G5342" t="s">
        <v>30</v>
      </c>
      <c r="H5342" t="s">
        <v>31</v>
      </c>
      <c r="I5342">
        <v>10035</v>
      </c>
      <c r="J5342" t="s">
        <v>22</v>
      </c>
      <c r="K5342" t="s">
        <v>32</v>
      </c>
      <c r="L5342" t="s">
        <v>36</v>
      </c>
      <c r="M5342" t="s">
        <v>37</v>
      </c>
      <c r="N5342" s="5">
        <v>13</v>
      </c>
      <c r="O5342" s="7">
        <v>4</v>
      </c>
      <c r="P5342" s="5">
        <v>8.44</v>
      </c>
      <c r="Q5342" s="5">
        <v>4.5599999999999996</v>
      </c>
      <c r="R5342" s="22">
        <f>Tabla1[[#This Row],[Fecha de Envío]]-Tabla1[[#This Row],[Fecha de Orden]]</f>
        <v>12</v>
      </c>
      <c r="S5342" s="24">
        <f>YEAR(Tabla1[[#This Row],[Fecha de Orden]])</f>
        <v>2023</v>
      </c>
      <c r="T5342" t="str">
        <f>VLOOKUP(Tabla1[[#This Row],[Nombre del Producto]],Tabla2[[Nombre Producto]:[Costo Unitario]],2,FALSE)</f>
        <v>Wicked Choccy's</v>
      </c>
      <c r="U5342" t="str">
        <f>VLOOKUP(Tabla1[[#This Row],[Fábrica]],Tabla3[],4,FALSE)</f>
        <v>Georgia</v>
      </c>
    </row>
    <row r="5343" spans="1:21" x14ac:dyDescent="0.25">
      <c r="A5343" t="s">
        <v>6795</v>
      </c>
      <c r="B5343" s="3">
        <v>45254</v>
      </c>
      <c r="C5343" s="3">
        <v>45266</v>
      </c>
      <c r="D5343" t="s">
        <v>71</v>
      </c>
      <c r="E5343">
        <v>128531</v>
      </c>
      <c r="F5343" t="s">
        <v>19</v>
      </c>
      <c r="G5343" t="s">
        <v>186</v>
      </c>
      <c r="H5343" t="s">
        <v>42</v>
      </c>
      <c r="I5343">
        <v>75217</v>
      </c>
      <c r="J5343" t="s">
        <v>22</v>
      </c>
      <c r="K5343" t="s">
        <v>43</v>
      </c>
      <c r="L5343" t="s">
        <v>36</v>
      </c>
      <c r="M5343" t="s">
        <v>37</v>
      </c>
      <c r="N5343" s="5">
        <v>9.75</v>
      </c>
      <c r="O5343" s="7">
        <v>3</v>
      </c>
      <c r="P5343" s="5">
        <v>6.33</v>
      </c>
      <c r="Q5343" s="5">
        <v>3.42</v>
      </c>
      <c r="R5343" s="22">
        <f>Tabla1[[#This Row],[Fecha de Envío]]-Tabla1[[#This Row],[Fecha de Orden]]</f>
        <v>12</v>
      </c>
      <c r="S5343" s="24">
        <f>YEAR(Tabla1[[#This Row],[Fecha de Orden]])</f>
        <v>2023</v>
      </c>
      <c r="T5343" t="str">
        <f>VLOOKUP(Tabla1[[#This Row],[Nombre del Producto]],Tabla2[[Nombre Producto]:[Costo Unitario]],2,FALSE)</f>
        <v>Wicked Choccy's</v>
      </c>
      <c r="U5343" t="str">
        <f>VLOOKUP(Tabla1[[#This Row],[Fábrica]],Tabla3[],4,FALSE)</f>
        <v>Georgia</v>
      </c>
    </row>
    <row r="5344" spans="1:21" x14ac:dyDescent="0.25">
      <c r="A5344" t="s">
        <v>6796</v>
      </c>
      <c r="B5344" s="3">
        <v>45254</v>
      </c>
      <c r="C5344" s="3">
        <v>45266</v>
      </c>
      <c r="D5344" t="s">
        <v>71</v>
      </c>
      <c r="E5344">
        <v>128531</v>
      </c>
      <c r="F5344" t="s">
        <v>19</v>
      </c>
      <c r="G5344" t="s">
        <v>186</v>
      </c>
      <c r="H5344" t="s">
        <v>42</v>
      </c>
      <c r="I5344">
        <v>75217</v>
      </c>
      <c r="J5344" t="s">
        <v>22</v>
      </c>
      <c r="K5344" t="s">
        <v>43</v>
      </c>
      <c r="L5344" t="s">
        <v>24</v>
      </c>
      <c r="M5344" t="s">
        <v>25</v>
      </c>
      <c r="N5344" s="5">
        <v>11.25</v>
      </c>
      <c r="O5344" s="7">
        <v>3</v>
      </c>
      <c r="P5344" s="5">
        <v>7.35</v>
      </c>
      <c r="Q5344" s="5">
        <v>3.9</v>
      </c>
      <c r="R5344" s="22">
        <f>Tabla1[[#This Row],[Fecha de Envío]]-Tabla1[[#This Row],[Fecha de Orden]]</f>
        <v>12</v>
      </c>
      <c r="S5344" s="24">
        <f>YEAR(Tabla1[[#This Row],[Fecha de Orden]])</f>
        <v>2023</v>
      </c>
      <c r="T5344" t="str">
        <f>VLOOKUP(Tabla1[[#This Row],[Nombre del Producto]],Tabla2[[Nombre Producto]:[Costo Unitario]],2,FALSE)</f>
        <v>Wicked Choccy's</v>
      </c>
      <c r="U5344" t="str">
        <f>VLOOKUP(Tabla1[[#This Row],[Fábrica]],Tabla3[],4,FALSE)</f>
        <v>Georgia</v>
      </c>
    </row>
    <row r="5345" spans="1:21" x14ac:dyDescent="0.25">
      <c r="A5345" t="s">
        <v>6797</v>
      </c>
      <c r="B5345" s="3">
        <v>45254</v>
      </c>
      <c r="C5345" s="3">
        <v>45266</v>
      </c>
      <c r="D5345" t="s">
        <v>71</v>
      </c>
      <c r="E5345">
        <v>128531</v>
      </c>
      <c r="F5345" t="s">
        <v>19</v>
      </c>
      <c r="G5345" t="s">
        <v>186</v>
      </c>
      <c r="H5345" t="s">
        <v>42</v>
      </c>
      <c r="I5345">
        <v>75217</v>
      </c>
      <c r="J5345" t="s">
        <v>22</v>
      </c>
      <c r="K5345" t="s">
        <v>43</v>
      </c>
      <c r="L5345" t="s">
        <v>45</v>
      </c>
      <c r="M5345" t="s">
        <v>46</v>
      </c>
      <c r="N5345" s="5">
        <v>10.47</v>
      </c>
      <c r="O5345" s="7">
        <v>3</v>
      </c>
      <c r="P5345" s="5">
        <v>7.47</v>
      </c>
      <c r="Q5345" s="5">
        <v>3</v>
      </c>
      <c r="R5345" s="22">
        <f>Tabla1[[#This Row],[Fecha de Envío]]-Tabla1[[#This Row],[Fecha de Orden]]</f>
        <v>12</v>
      </c>
      <c r="S5345" s="24">
        <f>YEAR(Tabla1[[#This Row],[Fecha de Orden]])</f>
        <v>2023</v>
      </c>
      <c r="T5345" t="str">
        <f>VLOOKUP(Tabla1[[#This Row],[Nombre del Producto]],Tabla2[[Nombre Producto]:[Costo Unitario]],2,FALSE)</f>
        <v>Lot's O' Nuts</v>
      </c>
      <c r="U5345" t="str">
        <f>VLOOKUP(Tabla1[[#This Row],[Fábrica]],Tabla3[],4,FALSE)</f>
        <v>Arizona</v>
      </c>
    </row>
    <row r="5346" spans="1:21" x14ac:dyDescent="0.25">
      <c r="A5346" t="s">
        <v>6798</v>
      </c>
      <c r="B5346" s="3">
        <v>45254</v>
      </c>
      <c r="C5346" s="3">
        <v>45266</v>
      </c>
      <c r="D5346" t="s">
        <v>71</v>
      </c>
      <c r="E5346">
        <v>128531</v>
      </c>
      <c r="F5346" t="s">
        <v>19</v>
      </c>
      <c r="G5346" t="s">
        <v>186</v>
      </c>
      <c r="H5346" t="s">
        <v>42</v>
      </c>
      <c r="I5346">
        <v>75217</v>
      </c>
      <c r="J5346" t="s">
        <v>22</v>
      </c>
      <c r="K5346" t="s">
        <v>43</v>
      </c>
      <c r="L5346" t="s">
        <v>27</v>
      </c>
      <c r="M5346" t="s">
        <v>28</v>
      </c>
      <c r="N5346" s="5">
        <v>7.2</v>
      </c>
      <c r="O5346" s="7">
        <v>2</v>
      </c>
      <c r="P5346" s="5">
        <v>5</v>
      </c>
      <c r="Q5346" s="5">
        <v>2.2000000000000002</v>
      </c>
      <c r="R5346" s="22">
        <f>Tabla1[[#This Row],[Fecha de Envío]]-Tabla1[[#This Row],[Fecha de Orden]]</f>
        <v>12</v>
      </c>
      <c r="S5346" s="24">
        <f>YEAR(Tabla1[[#This Row],[Fecha de Orden]])</f>
        <v>2023</v>
      </c>
      <c r="T5346" t="str">
        <f>VLOOKUP(Tabla1[[#This Row],[Nombre del Producto]],Tabla2[[Nombre Producto]:[Costo Unitario]],2,FALSE)</f>
        <v>Lot's O' Nuts</v>
      </c>
      <c r="U5346" t="str">
        <f>VLOOKUP(Tabla1[[#This Row],[Fábrica]],Tabla3[],4,FALSE)</f>
        <v>Arizona</v>
      </c>
    </row>
    <row r="5347" spans="1:21" x14ac:dyDescent="0.25">
      <c r="A5347" t="s">
        <v>7823</v>
      </c>
      <c r="B5347" s="3">
        <v>45254</v>
      </c>
      <c r="C5347" s="3">
        <v>45270</v>
      </c>
      <c r="D5347" t="s">
        <v>18</v>
      </c>
      <c r="E5347">
        <v>123533</v>
      </c>
      <c r="F5347" t="s">
        <v>19</v>
      </c>
      <c r="G5347" t="s">
        <v>1207</v>
      </c>
      <c r="H5347" t="s">
        <v>255</v>
      </c>
      <c r="I5347">
        <v>33012</v>
      </c>
      <c r="J5347" t="s">
        <v>223</v>
      </c>
      <c r="K5347" t="s">
        <v>66</v>
      </c>
      <c r="L5347" t="s">
        <v>2907</v>
      </c>
      <c r="M5347" t="s">
        <v>2908</v>
      </c>
      <c r="N5347" s="5">
        <v>9.9499999999999993</v>
      </c>
      <c r="O5347" s="7">
        <v>5</v>
      </c>
      <c r="P5347" s="5">
        <v>6.2</v>
      </c>
      <c r="Q5347" s="5">
        <v>3.75</v>
      </c>
      <c r="R5347" s="22">
        <f>Tabla1[[#This Row],[Fecha de Envío]]-Tabla1[[#This Row],[Fecha de Orden]]</f>
        <v>16</v>
      </c>
      <c r="S5347" s="24">
        <f>YEAR(Tabla1[[#This Row],[Fecha de Orden]])</f>
        <v>2023</v>
      </c>
      <c r="T5347" t="str">
        <f>VLOOKUP(Tabla1[[#This Row],[Nombre del Producto]],Tabla2[[Nombre Producto]:[Costo Unitario]],2,FALSE)</f>
        <v>Sugar Shack</v>
      </c>
      <c r="U5347" t="str">
        <f>VLOOKUP(Tabla1[[#This Row],[Fábrica]],Tabla3[],4,FALSE)</f>
        <v>Minnesota</v>
      </c>
    </row>
    <row r="5348" spans="1:21" x14ac:dyDescent="0.25">
      <c r="A5348" t="s">
        <v>7824</v>
      </c>
      <c r="B5348" s="3">
        <v>45254</v>
      </c>
      <c r="C5348" s="3">
        <v>45270</v>
      </c>
      <c r="D5348" t="s">
        <v>18</v>
      </c>
      <c r="E5348">
        <v>123533</v>
      </c>
      <c r="F5348" t="s">
        <v>19</v>
      </c>
      <c r="G5348" t="s">
        <v>1207</v>
      </c>
      <c r="H5348" t="s">
        <v>255</v>
      </c>
      <c r="I5348">
        <v>33012</v>
      </c>
      <c r="J5348" t="s">
        <v>22</v>
      </c>
      <c r="K5348" t="s">
        <v>66</v>
      </c>
      <c r="L5348" t="s">
        <v>24</v>
      </c>
      <c r="M5348" t="s">
        <v>25</v>
      </c>
      <c r="N5348" s="5">
        <v>7.5</v>
      </c>
      <c r="O5348" s="7">
        <v>2</v>
      </c>
      <c r="P5348" s="5">
        <v>4.9000000000000004</v>
      </c>
      <c r="Q5348" s="5">
        <v>2.6</v>
      </c>
      <c r="R5348" s="22">
        <f>Tabla1[[#This Row],[Fecha de Envío]]-Tabla1[[#This Row],[Fecha de Orden]]</f>
        <v>16</v>
      </c>
      <c r="S5348" s="24">
        <f>YEAR(Tabla1[[#This Row],[Fecha de Orden]])</f>
        <v>2023</v>
      </c>
      <c r="T5348" t="str">
        <f>VLOOKUP(Tabla1[[#This Row],[Nombre del Producto]],Tabla2[[Nombre Producto]:[Costo Unitario]],2,FALSE)</f>
        <v>Wicked Choccy's</v>
      </c>
      <c r="U5348" t="str">
        <f>VLOOKUP(Tabla1[[#This Row],[Fábrica]],Tabla3[],4,FALSE)</f>
        <v>Georgia</v>
      </c>
    </row>
    <row r="5349" spans="1:21" x14ac:dyDescent="0.25">
      <c r="A5349" t="s">
        <v>7825</v>
      </c>
      <c r="B5349" s="3">
        <v>45254</v>
      </c>
      <c r="C5349" s="3">
        <v>45270</v>
      </c>
      <c r="D5349" t="s">
        <v>18</v>
      </c>
      <c r="E5349">
        <v>123533</v>
      </c>
      <c r="F5349" t="s">
        <v>19</v>
      </c>
      <c r="G5349" t="s">
        <v>1207</v>
      </c>
      <c r="H5349" t="s">
        <v>255</v>
      </c>
      <c r="I5349">
        <v>33012</v>
      </c>
      <c r="J5349" t="s">
        <v>22</v>
      </c>
      <c r="K5349" t="s">
        <v>66</v>
      </c>
      <c r="L5349" t="s">
        <v>45</v>
      </c>
      <c r="M5349" t="s">
        <v>46</v>
      </c>
      <c r="N5349" s="5">
        <v>13.96</v>
      </c>
      <c r="O5349" s="7">
        <v>4</v>
      </c>
      <c r="P5349" s="5">
        <v>9.9600000000000009</v>
      </c>
      <c r="Q5349" s="5">
        <v>4</v>
      </c>
      <c r="R5349" s="22">
        <f>Tabla1[[#This Row],[Fecha de Envío]]-Tabla1[[#This Row],[Fecha de Orden]]</f>
        <v>16</v>
      </c>
      <c r="S5349" s="24">
        <f>YEAR(Tabla1[[#This Row],[Fecha de Orden]])</f>
        <v>2023</v>
      </c>
      <c r="T5349" t="str">
        <f>VLOOKUP(Tabla1[[#This Row],[Nombre del Producto]],Tabla2[[Nombre Producto]:[Costo Unitario]],2,FALSE)</f>
        <v>Lot's O' Nuts</v>
      </c>
      <c r="U5349" t="str">
        <f>VLOOKUP(Tabla1[[#This Row],[Fábrica]],Tabla3[],4,FALSE)</f>
        <v>Arizona</v>
      </c>
    </row>
    <row r="5350" spans="1:21" x14ac:dyDescent="0.25">
      <c r="A5350" t="s">
        <v>7923</v>
      </c>
      <c r="B5350" s="3">
        <v>45254</v>
      </c>
      <c r="C5350" s="3">
        <v>45271</v>
      </c>
      <c r="D5350" t="s">
        <v>18</v>
      </c>
      <c r="E5350">
        <v>113726</v>
      </c>
      <c r="F5350" t="s">
        <v>19</v>
      </c>
      <c r="G5350" t="s">
        <v>124</v>
      </c>
      <c r="H5350" t="s">
        <v>125</v>
      </c>
      <c r="I5350">
        <v>98105</v>
      </c>
      <c r="J5350" t="s">
        <v>22</v>
      </c>
      <c r="K5350" t="s">
        <v>23</v>
      </c>
      <c r="L5350" t="s">
        <v>45</v>
      </c>
      <c r="M5350" t="s">
        <v>46</v>
      </c>
      <c r="N5350" s="5">
        <v>10.47</v>
      </c>
      <c r="O5350" s="7">
        <v>3</v>
      </c>
      <c r="P5350" s="5">
        <v>7.47</v>
      </c>
      <c r="Q5350" s="5">
        <v>3</v>
      </c>
      <c r="R5350" s="22">
        <f>Tabla1[[#This Row],[Fecha de Envío]]-Tabla1[[#This Row],[Fecha de Orden]]</f>
        <v>17</v>
      </c>
      <c r="S5350" s="24">
        <f>YEAR(Tabla1[[#This Row],[Fecha de Orden]])</f>
        <v>2023</v>
      </c>
      <c r="T5350" t="str">
        <f>VLOOKUP(Tabla1[[#This Row],[Nombre del Producto]],Tabla2[[Nombre Producto]:[Costo Unitario]],2,FALSE)</f>
        <v>Lot's O' Nuts</v>
      </c>
      <c r="U5350" t="str">
        <f>VLOOKUP(Tabla1[[#This Row],[Fábrica]],Tabla3[],4,FALSE)</f>
        <v>Arizona</v>
      </c>
    </row>
    <row r="5351" spans="1:21" x14ac:dyDescent="0.25">
      <c r="A5351" t="s">
        <v>8323</v>
      </c>
      <c r="B5351" s="3">
        <v>45254</v>
      </c>
      <c r="C5351" s="3">
        <v>45270</v>
      </c>
      <c r="D5351" t="s">
        <v>18</v>
      </c>
      <c r="E5351">
        <v>163881</v>
      </c>
      <c r="F5351" t="s">
        <v>19</v>
      </c>
      <c r="G5351" t="s">
        <v>53</v>
      </c>
      <c r="H5351" t="s">
        <v>21</v>
      </c>
      <c r="I5351">
        <v>90036</v>
      </c>
      <c r="J5351" t="s">
        <v>22</v>
      </c>
      <c r="K5351" t="s">
        <v>23</v>
      </c>
      <c r="L5351" t="s">
        <v>36</v>
      </c>
      <c r="M5351" t="s">
        <v>37</v>
      </c>
      <c r="N5351" s="5">
        <v>19.5</v>
      </c>
      <c r="O5351" s="7">
        <v>6</v>
      </c>
      <c r="P5351" s="5">
        <v>12.66</v>
      </c>
      <c r="Q5351" s="5">
        <v>6.84</v>
      </c>
      <c r="R5351" s="22">
        <f>Tabla1[[#This Row],[Fecha de Envío]]-Tabla1[[#This Row],[Fecha de Orden]]</f>
        <v>16</v>
      </c>
      <c r="S5351" s="24">
        <f>YEAR(Tabla1[[#This Row],[Fecha de Orden]])</f>
        <v>2023</v>
      </c>
      <c r="T5351" t="str">
        <f>VLOOKUP(Tabla1[[#This Row],[Nombre del Producto]],Tabla2[[Nombre Producto]:[Costo Unitario]],2,FALSE)</f>
        <v>Wicked Choccy's</v>
      </c>
      <c r="U5351" t="str">
        <f>VLOOKUP(Tabla1[[#This Row],[Fábrica]],Tabla3[],4,FALSE)</f>
        <v>Georgia</v>
      </c>
    </row>
    <row r="5352" spans="1:21" x14ac:dyDescent="0.25">
      <c r="A5352" t="s">
        <v>8324</v>
      </c>
      <c r="B5352" s="3">
        <v>45254</v>
      </c>
      <c r="C5352" s="3">
        <v>45270</v>
      </c>
      <c r="D5352" t="s">
        <v>18</v>
      </c>
      <c r="E5352">
        <v>163881</v>
      </c>
      <c r="F5352" t="s">
        <v>19</v>
      </c>
      <c r="G5352" t="s">
        <v>53</v>
      </c>
      <c r="H5352" t="s">
        <v>21</v>
      </c>
      <c r="I5352">
        <v>90036</v>
      </c>
      <c r="J5352" t="s">
        <v>22</v>
      </c>
      <c r="K5352" t="s">
        <v>23</v>
      </c>
      <c r="L5352" t="s">
        <v>45</v>
      </c>
      <c r="M5352" t="s">
        <v>46</v>
      </c>
      <c r="N5352" s="5">
        <v>27.92</v>
      </c>
      <c r="O5352" s="7">
        <v>8</v>
      </c>
      <c r="P5352" s="5">
        <v>19.920000000000002</v>
      </c>
      <c r="Q5352" s="5">
        <v>8</v>
      </c>
      <c r="R5352" s="22">
        <f>Tabla1[[#This Row],[Fecha de Envío]]-Tabla1[[#This Row],[Fecha de Orden]]</f>
        <v>16</v>
      </c>
      <c r="S5352" s="24">
        <f>YEAR(Tabla1[[#This Row],[Fecha de Orden]])</f>
        <v>2023</v>
      </c>
      <c r="T5352" t="str">
        <f>VLOOKUP(Tabla1[[#This Row],[Nombre del Producto]],Tabla2[[Nombre Producto]:[Costo Unitario]],2,FALSE)</f>
        <v>Lot's O' Nuts</v>
      </c>
      <c r="U5352" t="str">
        <f>VLOOKUP(Tabla1[[#This Row],[Fábrica]],Tabla3[],4,FALSE)</f>
        <v>Arizona</v>
      </c>
    </row>
    <row r="5353" spans="1:21" x14ac:dyDescent="0.25">
      <c r="A5353" t="s">
        <v>8325</v>
      </c>
      <c r="B5353" s="3">
        <v>45254</v>
      </c>
      <c r="C5353" s="3">
        <v>45270</v>
      </c>
      <c r="D5353" t="s">
        <v>18</v>
      </c>
      <c r="E5353">
        <v>163881</v>
      </c>
      <c r="F5353" t="s">
        <v>19</v>
      </c>
      <c r="G5353" t="s">
        <v>53</v>
      </c>
      <c r="H5353" t="s">
        <v>21</v>
      </c>
      <c r="I5353">
        <v>90036</v>
      </c>
      <c r="J5353" t="s">
        <v>22</v>
      </c>
      <c r="K5353" t="s">
        <v>23</v>
      </c>
      <c r="L5353" t="s">
        <v>24</v>
      </c>
      <c r="M5353" t="s">
        <v>25</v>
      </c>
      <c r="N5353" s="5">
        <v>7.5</v>
      </c>
      <c r="O5353" s="7">
        <v>2</v>
      </c>
      <c r="P5353" s="5">
        <v>4.9000000000000004</v>
      </c>
      <c r="Q5353" s="5">
        <v>2.6</v>
      </c>
      <c r="R5353" s="22">
        <f>Tabla1[[#This Row],[Fecha de Envío]]-Tabla1[[#This Row],[Fecha de Orden]]</f>
        <v>16</v>
      </c>
      <c r="S5353" s="24">
        <f>YEAR(Tabla1[[#This Row],[Fecha de Orden]])</f>
        <v>2023</v>
      </c>
      <c r="T5353" t="str">
        <f>VLOOKUP(Tabla1[[#This Row],[Nombre del Producto]],Tabla2[[Nombre Producto]:[Costo Unitario]],2,FALSE)</f>
        <v>Wicked Choccy's</v>
      </c>
      <c r="U5353" t="str">
        <f>VLOOKUP(Tabla1[[#This Row],[Fábrica]],Tabla3[],4,FALSE)</f>
        <v>Georgia</v>
      </c>
    </row>
    <row r="5354" spans="1:21" x14ac:dyDescent="0.25">
      <c r="A5354" t="s">
        <v>924</v>
      </c>
      <c r="B5354" s="3">
        <v>45255</v>
      </c>
      <c r="C5354" s="3">
        <v>45269</v>
      </c>
      <c r="D5354" t="s">
        <v>18</v>
      </c>
      <c r="E5354">
        <v>169838</v>
      </c>
      <c r="F5354" t="s">
        <v>19</v>
      </c>
      <c r="G5354" t="s">
        <v>228</v>
      </c>
      <c r="H5354" t="s">
        <v>93</v>
      </c>
      <c r="I5354">
        <v>49201</v>
      </c>
      <c r="J5354" t="s">
        <v>22</v>
      </c>
      <c r="K5354" t="s">
        <v>43</v>
      </c>
      <c r="L5354" t="s">
        <v>36</v>
      </c>
      <c r="M5354" t="s">
        <v>37</v>
      </c>
      <c r="N5354" s="5">
        <v>29.25</v>
      </c>
      <c r="O5354" s="7">
        <v>9</v>
      </c>
      <c r="P5354" s="5">
        <v>18.989999999999998</v>
      </c>
      <c r="Q5354" s="5">
        <v>10.26</v>
      </c>
      <c r="R5354" s="22">
        <f>Tabla1[[#This Row],[Fecha de Envío]]-Tabla1[[#This Row],[Fecha de Orden]]</f>
        <v>14</v>
      </c>
      <c r="S5354" s="24">
        <f>YEAR(Tabla1[[#This Row],[Fecha de Orden]])</f>
        <v>2023</v>
      </c>
      <c r="T5354" t="str">
        <f>VLOOKUP(Tabla1[[#This Row],[Nombre del Producto]],Tabla2[[Nombre Producto]:[Costo Unitario]],2,FALSE)</f>
        <v>Wicked Choccy's</v>
      </c>
      <c r="U5354" t="str">
        <f>VLOOKUP(Tabla1[[#This Row],[Fábrica]],Tabla3[],4,FALSE)</f>
        <v>Georgia</v>
      </c>
    </row>
    <row r="5355" spans="1:21" x14ac:dyDescent="0.25">
      <c r="A5355" t="s">
        <v>925</v>
      </c>
      <c r="B5355" s="3">
        <v>45255</v>
      </c>
      <c r="C5355" s="3">
        <v>45269</v>
      </c>
      <c r="D5355" t="s">
        <v>18</v>
      </c>
      <c r="E5355">
        <v>169838</v>
      </c>
      <c r="F5355" t="s">
        <v>19</v>
      </c>
      <c r="G5355" t="s">
        <v>228</v>
      </c>
      <c r="H5355" t="s">
        <v>93</v>
      </c>
      <c r="I5355">
        <v>49201</v>
      </c>
      <c r="J5355" t="s">
        <v>22</v>
      </c>
      <c r="K5355" t="s">
        <v>43</v>
      </c>
      <c r="L5355" t="s">
        <v>24</v>
      </c>
      <c r="M5355" t="s">
        <v>25</v>
      </c>
      <c r="N5355" s="5">
        <v>3.75</v>
      </c>
      <c r="O5355" s="7">
        <v>1</v>
      </c>
      <c r="P5355" s="5">
        <v>2.4500000000000002</v>
      </c>
      <c r="Q5355" s="5">
        <v>1.3</v>
      </c>
      <c r="R5355" s="22">
        <f>Tabla1[[#This Row],[Fecha de Envío]]-Tabla1[[#This Row],[Fecha de Orden]]</f>
        <v>14</v>
      </c>
      <c r="S5355" s="24">
        <f>YEAR(Tabla1[[#This Row],[Fecha de Orden]])</f>
        <v>2023</v>
      </c>
      <c r="T5355" t="str">
        <f>VLOOKUP(Tabla1[[#This Row],[Nombre del Producto]],Tabla2[[Nombre Producto]:[Costo Unitario]],2,FALSE)</f>
        <v>Wicked Choccy's</v>
      </c>
      <c r="U5355" t="str">
        <f>VLOOKUP(Tabla1[[#This Row],[Fábrica]],Tabla3[],4,FALSE)</f>
        <v>Georgia</v>
      </c>
    </row>
    <row r="5356" spans="1:21" x14ac:dyDescent="0.25">
      <c r="A5356" t="s">
        <v>926</v>
      </c>
      <c r="B5356" s="3">
        <v>45255</v>
      </c>
      <c r="C5356" s="3">
        <v>45269</v>
      </c>
      <c r="D5356" t="s">
        <v>18</v>
      </c>
      <c r="E5356">
        <v>169838</v>
      </c>
      <c r="F5356" t="s">
        <v>19</v>
      </c>
      <c r="G5356" t="s">
        <v>228</v>
      </c>
      <c r="H5356" t="s">
        <v>93</v>
      </c>
      <c r="I5356">
        <v>49201</v>
      </c>
      <c r="J5356" t="s">
        <v>22</v>
      </c>
      <c r="K5356" t="s">
        <v>43</v>
      </c>
      <c r="L5356" t="s">
        <v>33</v>
      </c>
      <c r="M5356" t="s">
        <v>34</v>
      </c>
      <c r="N5356" s="5">
        <v>28.8</v>
      </c>
      <c r="O5356" s="7">
        <v>8</v>
      </c>
      <c r="P5356" s="5">
        <v>19.2</v>
      </c>
      <c r="Q5356" s="5">
        <v>9.6</v>
      </c>
      <c r="R5356" s="22">
        <f>Tabla1[[#This Row],[Fecha de Envío]]-Tabla1[[#This Row],[Fecha de Orden]]</f>
        <v>14</v>
      </c>
      <c r="S5356" s="24">
        <f>YEAR(Tabla1[[#This Row],[Fecha de Orden]])</f>
        <v>2023</v>
      </c>
      <c r="T5356" t="str">
        <f>VLOOKUP(Tabla1[[#This Row],[Nombre del Producto]],Tabla2[[Nombre Producto]:[Costo Unitario]],2,FALSE)</f>
        <v>Lot's O' Nuts</v>
      </c>
      <c r="U5356" t="str">
        <f>VLOOKUP(Tabla1[[#This Row],[Fábrica]],Tabla3[],4,FALSE)</f>
        <v>Arizona</v>
      </c>
    </row>
    <row r="5357" spans="1:21" x14ac:dyDescent="0.25">
      <c r="A5357" t="s">
        <v>1327</v>
      </c>
      <c r="B5357" s="3">
        <v>45255</v>
      </c>
      <c r="C5357" s="3">
        <v>45270</v>
      </c>
      <c r="D5357" t="s">
        <v>18</v>
      </c>
      <c r="E5357">
        <v>160535</v>
      </c>
      <c r="F5357" t="s">
        <v>19</v>
      </c>
      <c r="G5357" t="s">
        <v>1328</v>
      </c>
      <c r="H5357" t="s">
        <v>306</v>
      </c>
      <c r="I5357">
        <v>7060</v>
      </c>
      <c r="J5357" t="s">
        <v>22</v>
      </c>
      <c r="K5357" t="s">
        <v>32</v>
      </c>
      <c r="L5357" t="s">
        <v>27</v>
      </c>
      <c r="M5357" t="s">
        <v>28</v>
      </c>
      <c r="N5357" s="5">
        <v>14.4</v>
      </c>
      <c r="O5357" s="7">
        <v>4</v>
      </c>
      <c r="P5357" s="5">
        <v>10</v>
      </c>
      <c r="Q5357" s="5">
        <v>4.4000000000000004</v>
      </c>
      <c r="R5357" s="22">
        <f>Tabla1[[#This Row],[Fecha de Envío]]-Tabla1[[#This Row],[Fecha de Orden]]</f>
        <v>15</v>
      </c>
      <c r="S5357" s="24">
        <f>YEAR(Tabla1[[#This Row],[Fecha de Orden]])</f>
        <v>2023</v>
      </c>
      <c r="T5357" t="str">
        <f>VLOOKUP(Tabla1[[#This Row],[Nombre del Producto]],Tabla2[[Nombre Producto]:[Costo Unitario]],2,FALSE)</f>
        <v>Lot's O' Nuts</v>
      </c>
      <c r="U5357" t="str">
        <f>VLOOKUP(Tabla1[[#This Row],[Fábrica]],Tabla3[],4,FALSE)</f>
        <v>Arizona</v>
      </c>
    </row>
    <row r="5358" spans="1:21" x14ac:dyDescent="0.25">
      <c r="A5358" t="s">
        <v>1329</v>
      </c>
      <c r="B5358" s="3">
        <v>45255</v>
      </c>
      <c r="C5358" s="3">
        <v>45270</v>
      </c>
      <c r="D5358" t="s">
        <v>18</v>
      </c>
      <c r="E5358">
        <v>160535</v>
      </c>
      <c r="F5358" t="s">
        <v>19</v>
      </c>
      <c r="G5358" t="s">
        <v>1328</v>
      </c>
      <c r="H5358" t="s">
        <v>306</v>
      </c>
      <c r="I5358">
        <v>7060</v>
      </c>
      <c r="J5358" t="s">
        <v>148</v>
      </c>
      <c r="K5358" t="s">
        <v>32</v>
      </c>
      <c r="L5358" t="s">
        <v>445</v>
      </c>
      <c r="M5358" t="s">
        <v>446</v>
      </c>
      <c r="N5358" s="5">
        <v>26</v>
      </c>
      <c r="O5358" s="7">
        <v>8</v>
      </c>
      <c r="P5358" s="5">
        <v>2</v>
      </c>
      <c r="Q5358" s="5">
        <v>24</v>
      </c>
      <c r="R5358" s="22">
        <f>Tabla1[[#This Row],[Fecha de Envío]]-Tabla1[[#This Row],[Fecha de Orden]]</f>
        <v>15</v>
      </c>
      <c r="S5358" s="24">
        <f>YEAR(Tabla1[[#This Row],[Fecha de Orden]])</f>
        <v>2023</v>
      </c>
      <c r="T5358" t="str">
        <f>VLOOKUP(Tabla1[[#This Row],[Nombre del Producto]],Tabla2[[Nombre Producto]:[Costo Unitario]],2,FALSE)</f>
        <v>The Other Factory</v>
      </c>
      <c r="U5358" t="str">
        <f>VLOOKUP(Tabla1[[#This Row],[Fábrica]],Tabla3[],4,FALSE)</f>
        <v>Tennessee</v>
      </c>
    </row>
    <row r="5359" spans="1:21" x14ac:dyDescent="0.25">
      <c r="A5359" t="s">
        <v>2272</v>
      </c>
      <c r="B5359" s="3">
        <v>45255</v>
      </c>
      <c r="C5359" s="3">
        <v>45272</v>
      </c>
      <c r="D5359" t="s">
        <v>18</v>
      </c>
      <c r="E5359">
        <v>108196</v>
      </c>
      <c r="F5359" t="s">
        <v>19</v>
      </c>
      <c r="G5359" t="s">
        <v>1008</v>
      </c>
      <c r="H5359" t="s">
        <v>210</v>
      </c>
      <c r="I5359">
        <v>43130</v>
      </c>
      <c r="J5359" t="s">
        <v>22</v>
      </c>
      <c r="K5359" t="s">
        <v>32</v>
      </c>
      <c r="L5359" t="s">
        <v>33</v>
      </c>
      <c r="M5359" t="s">
        <v>34</v>
      </c>
      <c r="N5359" s="5">
        <v>7.2</v>
      </c>
      <c r="O5359" s="7">
        <v>2</v>
      </c>
      <c r="P5359" s="5">
        <v>4.8</v>
      </c>
      <c r="Q5359" s="5">
        <v>2.4</v>
      </c>
      <c r="R5359" s="22">
        <f>Tabla1[[#This Row],[Fecha de Envío]]-Tabla1[[#This Row],[Fecha de Orden]]</f>
        <v>17</v>
      </c>
      <c r="S5359" s="24">
        <f>YEAR(Tabla1[[#This Row],[Fecha de Orden]])</f>
        <v>2023</v>
      </c>
      <c r="T5359" t="str">
        <f>VLOOKUP(Tabla1[[#This Row],[Nombre del Producto]],Tabla2[[Nombre Producto]:[Costo Unitario]],2,FALSE)</f>
        <v>Lot's O' Nuts</v>
      </c>
      <c r="U5359" t="str">
        <f>VLOOKUP(Tabla1[[#This Row],[Fábrica]],Tabla3[],4,FALSE)</f>
        <v>Arizona</v>
      </c>
    </row>
    <row r="5360" spans="1:21" x14ac:dyDescent="0.25">
      <c r="A5360" t="s">
        <v>2273</v>
      </c>
      <c r="B5360" s="3">
        <v>45255</v>
      </c>
      <c r="C5360" s="3">
        <v>45272</v>
      </c>
      <c r="D5360" t="s">
        <v>18</v>
      </c>
      <c r="E5360">
        <v>108196</v>
      </c>
      <c r="F5360" t="s">
        <v>19</v>
      </c>
      <c r="G5360" t="s">
        <v>1008</v>
      </c>
      <c r="H5360" t="s">
        <v>210</v>
      </c>
      <c r="I5360">
        <v>43130</v>
      </c>
      <c r="J5360" t="s">
        <v>22</v>
      </c>
      <c r="K5360" t="s">
        <v>32</v>
      </c>
      <c r="L5360" t="s">
        <v>45</v>
      </c>
      <c r="M5360" t="s">
        <v>46</v>
      </c>
      <c r="N5360" s="5">
        <v>10.47</v>
      </c>
      <c r="O5360" s="7">
        <v>3</v>
      </c>
      <c r="P5360" s="5">
        <v>7.47</v>
      </c>
      <c r="Q5360" s="5">
        <v>3</v>
      </c>
      <c r="R5360" s="22">
        <f>Tabla1[[#This Row],[Fecha de Envío]]-Tabla1[[#This Row],[Fecha de Orden]]</f>
        <v>17</v>
      </c>
      <c r="S5360" s="24">
        <f>YEAR(Tabla1[[#This Row],[Fecha de Orden]])</f>
        <v>2023</v>
      </c>
      <c r="T5360" t="str">
        <f>VLOOKUP(Tabla1[[#This Row],[Nombre del Producto]],Tabla2[[Nombre Producto]:[Costo Unitario]],2,FALSE)</f>
        <v>Lot's O' Nuts</v>
      </c>
      <c r="U5360" t="str">
        <f>VLOOKUP(Tabla1[[#This Row],[Fábrica]],Tabla3[],4,FALSE)</f>
        <v>Arizona</v>
      </c>
    </row>
    <row r="5361" spans="1:21" x14ac:dyDescent="0.25">
      <c r="A5361" t="s">
        <v>2274</v>
      </c>
      <c r="B5361" s="3">
        <v>45255</v>
      </c>
      <c r="C5361" s="3">
        <v>45272</v>
      </c>
      <c r="D5361" t="s">
        <v>18</v>
      </c>
      <c r="E5361">
        <v>108196</v>
      </c>
      <c r="F5361" t="s">
        <v>19</v>
      </c>
      <c r="G5361" t="s">
        <v>1008</v>
      </c>
      <c r="H5361" t="s">
        <v>210</v>
      </c>
      <c r="I5361">
        <v>43130</v>
      </c>
      <c r="J5361" t="s">
        <v>22</v>
      </c>
      <c r="K5361" t="s">
        <v>32</v>
      </c>
      <c r="L5361" t="s">
        <v>24</v>
      </c>
      <c r="M5361" t="s">
        <v>25</v>
      </c>
      <c r="N5361" s="5">
        <v>18.75</v>
      </c>
      <c r="O5361" s="7">
        <v>5</v>
      </c>
      <c r="P5361" s="5">
        <v>12.25</v>
      </c>
      <c r="Q5361" s="5">
        <v>6.5</v>
      </c>
      <c r="R5361" s="22">
        <f>Tabla1[[#This Row],[Fecha de Envío]]-Tabla1[[#This Row],[Fecha de Orden]]</f>
        <v>17</v>
      </c>
      <c r="S5361" s="24">
        <f>YEAR(Tabla1[[#This Row],[Fecha de Orden]])</f>
        <v>2023</v>
      </c>
      <c r="T5361" t="str">
        <f>VLOOKUP(Tabla1[[#This Row],[Nombre del Producto]],Tabla2[[Nombre Producto]:[Costo Unitario]],2,FALSE)</f>
        <v>Wicked Choccy's</v>
      </c>
      <c r="U5361" t="str">
        <f>VLOOKUP(Tabla1[[#This Row],[Fábrica]],Tabla3[],4,FALSE)</f>
        <v>Georgia</v>
      </c>
    </row>
    <row r="5362" spans="1:21" x14ac:dyDescent="0.25">
      <c r="A5362" t="s">
        <v>3368</v>
      </c>
      <c r="B5362" s="3">
        <v>45255</v>
      </c>
      <c r="C5362" s="3">
        <v>45268</v>
      </c>
      <c r="D5362" t="s">
        <v>39</v>
      </c>
      <c r="E5362">
        <v>119298</v>
      </c>
      <c r="F5362" t="s">
        <v>19</v>
      </c>
      <c r="G5362" t="s">
        <v>3228</v>
      </c>
      <c r="H5362" t="s">
        <v>1911</v>
      </c>
      <c r="I5362">
        <v>72401</v>
      </c>
      <c r="J5362" t="s">
        <v>22</v>
      </c>
      <c r="K5362" t="s">
        <v>66</v>
      </c>
      <c r="L5362" t="s">
        <v>36</v>
      </c>
      <c r="M5362" t="s">
        <v>37</v>
      </c>
      <c r="N5362" s="5">
        <v>6.5</v>
      </c>
      <c r="O5362" s="7">
        <v>2</v>
      </c>
      <c r="P5362" s="5">
        <v>4.22</v>
      </c>
      <c r="Q5362" s="5">
        <v>2.2799999999999998</v>
      </c>
      <c r="R5362" s="22">
        <f>Tabla1[[#This Row],[Fecha de Envío]]-Tabla1[[#This Row],[Fecha de Orden]]</f>
        <v>13</v>
      </c>
      <c r="S5362" s="24">
        <f>YEAR(Tabla1[[#This Row],[Fecha de Orden]])</f>
        <v>2023</v>
      </c>
      <c r="T5362" t="str">
        <f>VLOOKUP(Tabla1[[#This Row],[Nombre del Producto]],Tabla2[[Nombre Producto]:[Costo Unitario]],2,FALSE)</f>
        <v>Wicked Choccy's</v>
      </c>
      <c r="U5362" t="str">
        <f>VLOOKUP(Tabla1[[#This Row],[Fábrica]],Tabla3[],4,FALSE)</f>
        <v>Georgia</v>
      </c>
    </row>
    <row r="5363" spans="1:21" x14ac:dyDescent="0.25">
      <c r="A5363" t="s">
        <v>3955</v>
      </c>
      <c r="B5363" s="3">
        <v>45255</v>
      </c>
      <c r="C5363" s="3">
        <v>45270</v>
      </c>
      <c r="D5363" t="s">
        <v>18</v>
      </c>
      <c r="E5363">
        <v>165470</v>
      </c>
      <c r="F5363" t="s">
        <v>19</v>
      </c>
      <c r="G5363" t="s">
        <v>242</v>
      </c>
      <c r="H5363" t="s">
        <v>255</v>
      </c>
      <c r="I5363">
        <v>32216</v>
      </c>
      <c r="J5363" t="s">
        <v>22</v>
      </c>
      <c r="K5363" t="s">
        <v>66</v>
      </c>
      <c r="L5363" t="s">
        <v>36</v>
      </c>
      <c r="M5363" t="s">
        <v>37</v>
      </c>
      <c r="N5363" s="5">
        <v>3.25</v>
      </c>
      <c r="O5363" s="7">
        <v>1</v>
      </c>
      <c r="P5363" s="5">
        <v>2.11</v>
      </c>
      <c r="Q5363" s="5">
        <v>1.1399999999999999</v>
      </c>
      <c r="R5363" s="22">
        <f>Tabla1[[#This Row],[Fecha de Envío]]-Tabla1[[#This Row],[Fecha de Orden]]</f>
        <v>15</v>
      </c>
      <c r="S5363" s="24">
        <f>YEAR(Tabla1[[#This Row],[Fecha de Orden]])</f>
        <v>2023</v>
      </c>
      <c r="T5363" t="str">
        <f>VLOOKUP(Tabla1[[#This Row],[Nombre del Producto]],Tabla2[[Nombre Producto]:[Costo Unitario]],2,FALSE)</f>
        <v>Wicked Choccy's</v>
      </c>
      <c r="U5363" t="str">
        <f>VLOOKUP(Tabla1[[#This Row],[Fábrica]],Tabla3[],4,FALSE)</f>
        <v>Georgia</v>
      </c>
    </row>
    <row r="5364" spans="1:21" x14ac:dyDescent="0.25">
      <c r="A5364" t="s">
        <v>4537</v>
      </c>
      <c r="B5364" s="3">
        <v>45255</v>
      </c>
      <c r="C5364" s="3">
        <v>45270</v>
      </c>
      <c r="D5364" t="s">
        <v>18</v>
      </c>
      <c r="E5364">
        <v>132549</v>
      </c>
      <c r="F5364" t="s">
        <v>19</v>
      </c>
      <c r="G5364" t="s">
        <v>285</v>
      </c>
      <c r="H5364" t="s">
        <v>522</v>
      </c>
      <c r="I5364">
        <v>35810</v>
      </c>
      <c r="J5364" t="s">
        <v>22</v>
      </c>
      <c r="K5364" t="s">
        <v>66</v>
      </c>
      <c r="L5364" t="s">
        <v>24</v>
      </c>
      <c r="M5364" t="s">
        <v>25</v>
      </c>
      <c r="N5364" s="5">
        <v>26.25</v>
      </c>
      <c r="O5364" s="7">
        <v>7</v>
      </c>
      <c r="P5364" s="5">
        <v>17.149999999999999</v>
      </c>
      <c r="Q5364" s="5">
        <v>9.1</v>
      </c>
      <c r="R5364" s="22">
        <f>Tabla1[[#This Row],[Fecha de Envío]]-Tabla1[[#This Row],[Fecha de Orden]]</f>
        <v>15</v>
      </c>
      <c r="S5364" s="24">
        <f>YEAR(Tabla1[[#This Row],[Fecha de Orden]])</f>
        <v>2023</v>
      </c>
      <c r="T5364" t="str">
        <f>VLOOKUP(Tabla1[[#This Row],[Nombre del Producto]],Tabla2[[Nombre Producto]:[Costo Unitario]],2,FALSE)</f>
        <v>Wicked Choccy's</v>
      </c>
      <c r="U5364" t="str">
        <f>VLOOKUP(Tabla1[[#This Row],[Fábrica]],Tabla3[],4,FALSE)</f>
        <v>Georgia</v>
      </c>
    </row>
    <row r="5365" spans="1:21" x14ac:dyDescent="0.25">
      <c r="A5365" t="s">
        <v>6089</v>
      </c>
      <c r="B5365" s="3">
        <v>45255</v>
      </c>
      <c r="C5365" s="3">
        <v>45269</v>
      </c>
      <c r="D5365" t="s">
        <v>18</v>
      </c>
      <c r="E5365">
        <v>113341</v>
      </c>
      <c r="F5365" t="s">
        <v>19</v>
      </c>
      <c r="G5365" t="s">
        <v>53</v>
      </c>
      <c r="H5365" t="s">
        <v>21</v>
      </c>
      <c r="I5365">
        <v>90032</v>
      </c>
      <c r="J5365" t="s">
        <v>22</v>
      </c>
      <c r="K5365" t="s">
        <v>23</v>
      </c>
      <c r="L5365" t="s">
        <v>24</v>
      </c>
      <c r="M5365" t="s">
        <v>25</v>
      </c>
      <c r="N5365" s="5">
        <v>11.25</v>
      </c>
      <c r="O5365" s="7">
        <v>3</v>
      </c>
      <c r="P5365" s="5">
        <v>7.35</v>
      </c>
      <c r="Q5365" s="5">
        <v>3.9</v>
      </c>
      <c r="R5365" s="22">
        <f>Tabla1[[#This Row],[Fecha de Envío]]-Tabla1[[#This Row],[Fecha de Orden]]</f>
        <v>14</v>
      </c>
      <c r="S5365" s="24">
        <f>YEAR(Tabla1[[#This Row],[Fecha de Orden]])</f>
        <v>2023</v>
      </c>
      <c r="T5365" t="str">
        <f>VLOOKUP(Tabla1[[#This Row],[Nombre del Producto]],Tabla2[[Nombre Producto]:[Costo Unitario]],2,FALSE)</f>
        <v>Wicked Choccy's</v>
      </c>
      <c r="U5365" t="str">
        <f>VLOOKUP(Tabla1[[#This Row],[Fábrica]],Tabla3[],4,FALSE)</f>
        <v>Georgia</v>
      </c>
    </row>
    <row r="5366" spans="1:21" x14ac:dyDescent="0.25">
      <c r="A5366" t="s">
        <v>1831</v>
      </c>
      <c r="B5366" s="3">
        <v>45256</v>
      </c>
      <c r="C5366" s="3">
        <v>45268</v>
      </c>
      <c r="D5366" t="s">
        <v>39</v>
      </c>
      <c r="E5366">
        <v>145135</v>
      </c>
      <c r="F5366" t="s">
        <v>19</v>
      </c>
      <c r="G5366" t="s">
        <v>1832</v>
      </c>
      <c r="H5366" t="s">
        <v>84</v>
      </c>
      <c r="I5366">
        <v>6484</v>
      </c>
      <c r="J5366" t="s">
        <v>22</v>
      </c>
      <c r="K5366" t="s">
        <v>32</v>
      </c>
      <c r="L5366" t="s">
        <v>27</v>
      </c>
      <c r="M5366" t="s">
        <v>28</v>
      </c>
      <c r="N5366" s="5">
        <v>7.2</v>
      </c>
      <c r="O5366" s="7">
        <v>2</v>
      </c>
      <c r="P5366" s="5">
        <v>5</v>
      </c>
      <c r="Q5366" s="5">
        <v>2.2000000000000002</v>
      </c>
      <c r="R5366" s="22">
        <f>Tabla1[[#This Row],[Fecha de Envío]]-Tabla1[[#This Row],[Fecha de Orden]]</f>
        <v>12</v>
      </c>
      <c r="S5366" s="24">
        <f>YEAR(Tabla1[[#This Row],[Fecha de Orden]])</f>
        <v>2023</v>
      </c>
      <c r="T5366" t="str">
        <f>VLOOKUP(Tabla1[[#This Row],[Nombre del Producto]],Tabla2[[Nombre Producto]:[Costo Unitario]],2,FALSE)</f>
        <v>Lot's O' Nuts</v>
      </c>
      <c r="U5366" t="str">
        <f>VLOOKUP(Tabla1[[#This Row],[Fábrica]],Tabla3[],4,FALSE)</f>
        <v>Arizona</v>
      </c>
    </row>
    <row r="5367" spans="1:21" x14ac:dyDescent="0.25">
      <c r="A5367" t="s">
        <v>1833</v>
      </c>
      <c r="B5367" s="3">
        <v>45256</v>
      </c>
      <c r="C5367" s="3">
        <v>45268</v>
      </c>
      <c r="D5367" t="s">
        <v>39</v>
      </c>
      <c r="E5367">
        <v>145135</v>
      </c>
      <c r="F5367" t="s">
        <v>19</v>
      </c>
      <c r="G5367" t="s">
        <v>1832</v>
      </c>
      <c r="H5367" t="s">
        <v>84</v>
      </c>
      <c r="I5367">
        <v>6484</v>
      </c>
      <c r="J5367" t="s">
        <v>22</v>
      </c>
      <c r="K5367" t="s">
        <v>32</v>
      </c>
      <c r="L5367" t="s">
        <v>24</v>
      </c>
      <c r="M5367" t="s">
        <v>25</v>
      </c>
      <c r="N5367" s="5">
        <v>11.25</v>
      </c>
      <c r="O5367" s="7">
        <v>3</v>
      </c>
      <c r="P5367" s="5">
        <v>7.35</v>
      </c>
      <c r="Q5367" s="5">
        <v>3.9</v>
      </c>
      <c r="R5367" s="22">
        <f>Tabla1[[#This Row],[Fecha de Envío]]-Tabla1[[#This Row],[Fecha de Orden]]</f>
        <v>12</v>
      </c>
      <c r="S5367" s="24">
        <f>YEAR(Tabla1[[#This Row],[Fecha de Orden]])</f>
        <v>2023</v>
      </c>
      <c r="T5367" t="str">
        <f>VLOOKUP(Tabla1[[#This Row],[Nombre del Producto]],Tabla2[[Nombre Producto]:[Costo Unitario]],2,FALSE)</f>
        <v>Wicked Choccy's</v>
      </c>
      <c r="U5367" t="str">
        <f>VLOOKUP(Tabla1[[#This Row],[Fábrica]],Tabla3[],4,FALSE)</f>
        <v>Georgia</v>
      </c>
    </row>
    <row r="5368" spans="1:21" x14ac:dyDescent="0.25">
      <c r="A5368" t="s">
        <v>2296</v>
      </c>
      <c r="B5368" s="3">
        <v>45256</v>
      </c>
      <c r="C5368" s="3">
        <v>45271</v>
      </c>
      <c r="D5368" t="s">
        <v>18</v>
      </c>
      <c r="E5368">
        <v>126893</v>
      </c>
      <c r="F5368" t="s">
        <v>19</v>
      </c>
      <c r="G5368" t="s">
        <v>144</v>
      </c>
      <c r="H5368" t="s">
        <v>101</v>
      </c>
      <c r="I5368">
        <v>19134</v>
      </c>
      <c r="J5368" t="s">
        <v>22</v>
      </c>
      <c r="K5368" t="s">
        <v>32</v>
      </c>
      <c r="L5368" t="s">
        <v>36</v>
      </c>
      <c r="M5368" t="s">
        <v>37</v>
      </c>
      <c r="N5368" s="5">
        <v>9.75</v>
      </c>
      <c r="O5368" s="7">
        <v>3</v>
      </c>
      <c r="P5368" s="5">
        <v>6.33</v>
      </c>
      <c r="Q5368" s="5">
        <v>3.42</v>
      </c>
      <c r="R5368" s="22">
        <f>Tabla1[[#This Row],[Fecha de Envío]]-Tabla1[[#This Row],[Fecha de Orden]]</f>
        <v>15</v>
      </c>
      <c r="S5368" s="24">
        <f>YEAR(Tabla1[[#This Row],[Fecha de Orden]])</f>
        <v>2023</v>
      </c>
      <c r="T5368" t="str">
        <f>VLOOKUP(Tabla1[[#This Row],[Nombre del Producto]],Tabla2[[Nombre Producto]:[Costo Unitario]],2,FALSE)</f>
        <v>Wicked Choccy's</v>
      </c>
      <c r="U5368" t="str">
        <f>VLOOKUP(Tabla1[[#This Row],[Fábrica]],Tabla3[],4,FALSE)</f>
        <v>Georgia</v>
      </c>
    </row>
    <row r="5369" spans="1:21" x14ac:dyDescent="0.25">
      <c r="A5369" t="s">
        <v>2676</v>
      </c>
      <c r="B5369" s="3">
        <v>45256</v>
      </c>
      <c r="C5369" s="3">
        <v>45270</v>
      </c>
      <c r="D5369" t="s">
        <v>71</v>
      </c>
      <c r="E5369">
        <v>130288</v>
      </c>
      <c r="F5369" t="s">
        <v>19</v>
      </c>
      <c r="G5369" t="s">
        <v>30</v>
      </c>
      <c r="H5369" t="s">
        <v>31</v>
      </c>
      <c r="I5369">
        <v>10011</v>
      </c>
      <c r="J5369" t="s">
        <v>22</v>
      </c>
      <c r="K5369" t="s">
        <v>32</v>
      </c>
      <c r="L5369" t="s">
        <v>36</v>
      </c>
      <c r="M5369" t="s">
        <v>37</v>
      </c>
      <c r="N5369" s="5">
        <v>6.5</v>
      </c>
      <c r="O5369" s="7">
        <v>2</v>
      </c>
      <c r="P5369" s="5">
        <v>4.22</v>
      </c>
      <c r="Q5369" s="5">
        <v>2.2799999999999998</v>
      </c>
      <c r="R5369" s="22">
        <f>Tabla1[[#This Row],[Fecha de Envío]]-Tabla1[[#This Row],[Fecha de Orden]]</f>
        <v>14</v>
      </c>
      <c r="S5369" s="24">
        <f>YEAR(Tabla1[[#This Row],[Fecha de Orden]])</f>
        <v>2023</v>
      </c>
      <c r="T5369" t="str">
        <f>VLOOKUP(Tabla1[[#This Row],[Nombre del Producto]],Tabla2[[Nombre Producto]:[Costo Unitario]],2,FALSE)</f>
        <v>Wicked Choccy's</v>
      </c>
      <c r="U5369" t="str">
        <f>VLOOKUP(Tabla1[[#This Row],[Fábrica]],Tabla3[],4,FALSE)</f>
        <v>Georgia</v>
      </c>
    </row>
    <row r="5370" spans="1:21" x14ac:dyDescent="0.25">
      <c r="A5370" t="s">
        <v>3213</v>
      </c>
      <c r="B5370" s="3">
        <v>45256</v>
      </c>
      <c r="C5370" s="3">
        <v>45268</v>
      </c>
      <c r="D5370" t="s">
        <v>71</v>
      </c>
      <c r="E5370">
        <v>158288</v>
      </c>
      <c r="F5370" t="s">
        <v>19</v>
      </c>
      <c r="G5370" t="s">
        <v>144</v>
      </c>
      <c r="H5370" t="s">
        <v>101</v>
      </c>
      <c r="I5370">
        <v>19120</v>
      </c>
      <c r="J5370" t="s">
        <v>22</v>
      </c>
      <c r="K5370" t="s">
        <v>32</v>
      </c>
      <c r="L5370" t="s">
        <v>33</v>
      </c>
      <c r="M5370" t="s">
        <v>34</v>
      </c>
      <c r="N5370" s="5">
        <v>32.4</v>
      </c>
      <c r="O5370" s="7">
        <v>9</v>
      </c>
      <c r="P5370" s="5">
        <v>21.6</v>
      </c>
      <c r="Q5370" s="5">
        <v>10.8</v>
      </c>
      <c r="R5370" s="22">
        <f>Tabla1[[#This Row],[Fecha de Envío]]-Tabla1[[#This Row],[Fecha de Orden]]</f>
        <v>12</v>
      </c>
      <c r="S5370" s="24">
        <f>YEAR(Tabla1[[#This Row],[Fecha de Orden]])</f>
        <v>2023</v>
      </c>
      <c r="T5370" t="str">
        <f>VLOOKUP(Tabla1[[#This Row],[Nombre del Producto]],Tabla2[[Nombre Producto]:[Costo Unitario]],2,FALSE)</f>
        <v>Lot's O' Nuts</v>
      </c>
      <c r="U5370" t="str">
        <f>VLOOKUP(Tabla1[[#This Row],[Fábrica]],Tabla3[],4,FALSE)</f>
        <v>Arizona</v>
      </c>
    </row>
    <row r="5371" spans="1:21" x14ac:dyDescent="0.25">
      <c r="A5371" t="s">
        <v>3589</v>
      </c>
      <c r="B5371" s="3">
        <v>45256</v>
      </c>
      <c r="C5371" s="3">
        <v>45272</v>
      </c>
      <c r="D5371" t="s">
        <v>18</v>
      </c>
      <c r="E5371">
        <v>106915</v>
      </c>
      <c r="F5371" t="s">
        <v>19</v>
      </c>
      <c r="G5371" t="s">
        <v>1350</v>
      </c>
      <c r="H5371" t="s">
        <v>42</v>
      </c>
      <c r="I5371">
        <v>79907</v>
      </c>
      <c r="J5371" t="s">
        <v>22</v>
      </c>
      <c r="K5371" t="s">
        <v>43</v>
      </c>
      <c r="L5371" t="s">
        <v>27</v>
      </c>
      <c r="M5371" t="s">
        <v>28</v>
      </c>
      <c r="N5371" s="5">
        <v>14.4</v>
      </c>
      <c r="O5371" s="7">
        <v>4</v>
      </c>
      <c r="P5371" s="5">
        <v>10</v>
      </c>
      <c r="Q5371" s="5">
        <v>4.4000000000000004</v>
      </c>
      <c r="R5371" s="22">
        <f>Tabla1[[#This Row],[Fecha de Envío]]-Tabla1[[#This Row],[Fecha de Orden]]</f>
        <v>16</v>
      </c>
      <c r="S5371" s="24">
        <f>YEAR(Tabla1[[#This Row],[Fecha de Orden]])</f>
        <v>2023</v>
      </c>
      <c r="T5371" t="str">
        <f>VLOOKUP(Tabla1[[#This Row],[Nombre del Producto]],Tabla2[[Nombre Producto]:[Costo Unitario]],2,FALSE)</f>
        <v>Lot's O' Nuts</v>
      </c>
      <c r="U5371" t="str">
        <f>VLOOKUP(Tabla1[[#This Row],[Fábrica]],Tabla3[],4,FALSE)</f>
        <v>Arizona</v>
      </c>
    </row>
    <row r="5372" spans="1:21" x14ac:dyDescent="0.25">
      <c r="A5372" t="s">
        <v>5855</v>
      </c>
      <c r="B5372" s="3">
        <v>45256</v>
      </c>
      <c r="C5372" s="3">
        <v>45269</v>
      </c>
      <c r="D5372" t="s">
        <v>39</v>
      </c>
      <c r="E5372">
        <v>133711</v>
      </c>
      <c r="F5372" t="s">
        <v>19</v>
      </c>
      <c r="G5372" t="s">
        <v>4579</v>
      </c>
      <c r="H5372" t="s">
        <v>522</v>
      </c>
      <c r="I5372">
        <v>36608</v>
      </c>
      <c r="J5372" t="s">
        <v>22</v>
      </c>
      <c r="K5372" t="s">
        <v>66</v>
      </c>
      <c r="L5372" t="s">
        <v>36</v>
      </c>
      <c r="M5372" t="s">
        <v>37</v>
      </c>
      <c r="N5372" s="5">
        <v>9.75</v>
      </c>
      <c r="O5372" s="7">
        <v>3</v>
      </c>
      <c r="P5372" s="5">
        <v>6.33</v>
      </c>
      <c r="Q5372" s="5">
        <v>3.42</v>
      </c>
      <c r="R5372" s="22">
        <f>Tabla1[[#This Row],[Fecha de Envío]]-Tabla1[[#This Row],[Fecha de Orden]]</f>
        <v>13</v>
      </c>
      <c r="S5372" s="24">
        <f>YEAR(Tabla1[[#This Row],[Fecha de Orden]])</f>
        <v>2023</v>
      </c>
      <c r="T5372" t="str">
        <f>VLOOKUP(Tabla1[[#This Row],[Nombre del Producto]],Tabla2[[Nombre Producto]:[Costo Unitario]],2,FALSE)</f>
        <v>Wicked Choccy's</v>
      </c>
      <c r="U5372" t="str">
        <f>VLOOKUP(Tabla1[[#This Row],[Fábrica]],Tabla3[],4,FALSE)</f>
        <v>Georgia</v>
      </c>
    </row>
    <row r="5373" spans="1:21" x14ac:dyDescent="0.25">
      <c r="A5373" t="s">
        <v>5856</v>
      </c>
      <c r="B5373" s="3">
        <v>45256</v>
      </c>
      <c r="C5373" s="3">
        <v>45269</v>
      </c>
      <c r="D5373" t="s">
        <v>39</v>
      </c>
      <c r="E5373">
        <v>133711</v>
      </c>
      <c r="F5373" t="s">
        <v>19</v>
      </c>
      <c r="G5373" t="s">
        <v>4579</v>
      </c>
      <c r="H5373" t="s">
        <v>522</v>
      </c>
      <c r="I5373">
        <v>36608</v>
      </c>
      <c r="J5373" t="s">
        <v>22</v>
      </c>
      <c r="K5373" t="s">
        <v>66</v>
      </c>
      <c r="L5373" t="s">
        <v>33</v>
      </c>
      <c r="M5373" t="s">
        <v>34</v>
      </c>
      <c r="N5373" s="5">
        <v>25.2</v>
      </c>
      <c r="O5373" s="7">
        <v>7</v>
      </c>
      <c r="P5373" s="5">
        <v>16.8</v>
      </c>
      <c r="Q5373" s="5">
        <v>8.4</v>
      </c>
      <c r="R5373" s="22">
        <f>Tabla1[[#This Row],[Fecha de Envío]]-Tabla1[[#This Row],[Fecha de Orden]]</f>
        <v>13</v>
      </c>
      <c r="S5373" s="24">
        <f>YEAR(Tabla1[[#This Row],[Fecha de Orden]])</f>
        <v>2023</v>
      </c>
      <c r="T5373" t="str">
        <f>VLOOKUP(Tabla1[[#This Row],[Nombre del Producto]],Tabla2[[Nombre Producto]:[Costo Unitario]],2,FALSE)</f>
        <v>Lot's O' Nuts</v>
      </c>
      <c r="U5373" t="str">
        <f>VLOOKUP(Tabla1[[#This Row],[Fábrica]],Tabla3[],4,FALSE)</f>
        <v>Arizona</v>
      </c>
    </row>
    <row r="5374" spans="1:21" x14ac:dyDescent="0.25">
      <c r="A5374" t="s">
        <v>5857</v>
      </c>
      <c r="B5374" s="3">
        <v>45256</v>
      </c>
      <c r="C5374" s="3">
        <v>45269</v>
      </c>
      <c r="D5374" t="s">
        <v>39</v>
      </c>
      <c r="E5374">
        <v>133711</v>
      </c>
      <c r="F5374" t="s">
        <v>19</v>
      </c>
      <c r="G5374" t="s">
        <v>4579</v>
      </c>
      <c r="H5374" t="s">
        <v>522</v>
      </c>
      <c r="I5374">
        <v>36608</v>
      </c>
      <c r="J5374" t="s">
        <v>148</v>
      </c>
      <c r="K5374" t="s">
        <v>66</v>
      </c>
      <c r="L5374" t="s">
        <v>149</v>
      </c>
      <c r="M5374" t="s">
        <v>150</v>
      </c>
      <c r="N5374" s="5">
        <v>10</v>
      </c>
      <c r="O5374" s="7">
        <v>8</v>
      </c>
      <c r="P5374" s="5">
        <v>5.2</v>
      </c>
      <c r="Q5374" s="5">
        <v>4.8</v>
      </c>
      <c r="R5374" s="22">
        <f>Tabla1[[#This Row],[Fecha de Envío]]-Tabla1[[#This Row],[Fecha de Orden]]</f>
        <v>13</v>
      </c>
      <c r="S5374" s="24">
        <f>YEAR(Tabla1[[#This Row],[Fecha de Orden]])</f>
        <v>2023</v>
      </c>
      <c r="T5374" t="str">
        <f>VLOOKUP(Tabla1[[#This Row],[Nombre del Producto]],Tabla2[[Nombre Producto]:[Costo Unitario]],2,FALSE)</f>
        <v>Secret Factory</v>
      </c>
      <c r="U5374" t="str">
        <f>VLOOKUP(Tabla1[[#This Row],[Fábrica]],Tabla3[],4,FALSE)</f>
        <v>Illinois</v>
      </c>
    </row>
    <row r="5375" spans="1:21" x14ac:dyDescent="0.25">
      <c r="A5375" t="s">
        <v>6377</v>
      </c>
      <c r="B5375" s="3">
        <v>45256</v>
      </c>
      <c r="C5375" s="3">
        <v>45270</v>
      </c>
      <c r="D5375" t="s">
        <v>18</v>
      </c>
      <c r="E5375">
        <v>107104</v>
      </c>
      <c r="F5375" t="s">
        <v>19</v>
      </c>
      <c r="G5375" t="s">
        <v>53</v>
      </c>
      <c r="H5375" t="s">
        <v>21</v>
      </c>
      <c r="I5375">
        <v>90045</v>
      </c>
      <c r="J5375" t="s">
        <v>22</v>
      </c>
      <c r="K5375" t="s">
        <v>23</v>
      </c>
      <c r="L5375" t="s">
        <v>27</v>
      </c>
      <c r="M5375" t="s">
        <v>28</v>
      </c>
      <c r="N5375" s="5">
        <v>28.8</v>
      </c>
      <c r="O5375" s="7">
        <v>8</v>
      </c>
      <c r="P5375" s="5">
        <v>20</v>
      </c>
      <c r="Q5375" s="5">
        <v>8.8000000000000007</v>
      </c>
      <c r="R5375" s="22">
        <f>Tabla1[[#This Row],[Fecha de Envío]]-Tabla1[[#This Row],[Fecha de Orden]]</f>
        <v>14</v>
      </c>
      <c r="S5375" s="24">
        <f>YEAR(Tabla1[[#This Row],[Fecha de Orden]])</f>
        <v>2023</v>
      </c>
      <c r="T5375" t="str">
        <f>VLOOKUP(Tabla1[[#This Row],[Nombre del Producto]],Tabla2[[Nombre Producto]:[Costo Unitario]],2,FALSE)</f>
        <v>Lot's O' Nuts</v>
      </c>
      <c r="U5375" t="str">
        <f>VLOOKUP(Tabla1[[#This Row],[Fábrica]],Tabla3[],4,FALSE)</f>
        <v>Arizona</v>
      </c>
    </row>
    <row r="5376" spans="1:21" x14ac:dyDescent="0.25">
      <c r="A5376" t="s">
        <v>6378</v>
      </c>
      <c r="B5376" s="3">
        <v>45256</v>
      </c>
      <c r="C5376" s="3">
        <v>45270</v>
      </c>
      <c r="D5376" t="s">
        <v>18</v>
      </c>
      <c r="E5376">
        <v>107104</v>
      </c>
      <c r="F5376" t="s">
        <v>19</v>
      </c>
      <c r="G5376" t="s">
        <v>53</v>
      </c>
      <c r="H5376" t="s">
        <v>21</v>
      </c>
      <c r="I5376">
        <v>90045</v>
      </c>
      <c r="J5376" t="s">
        <v>22</v>
      </c>
      <c r="K5376" t="s">
        <v>23</v>
      </c>
      <c r="L5376" t="s">
        <v>24</v>
      </c>
      <c r="M5376" t="s">
        <v>25</v>
      </c>
      <c r="N5376" s="5">
        <v>22.5</v>
      </c>
      <c r="O5376" s="7">
        <v>6</v>
      </c>
      <c r="P5376" s="5">
        <v>14.7</v>
      </c>
      <c r="Q5376" s="5">
        <v>7.8</v>
      </c>
      <c r="R5376" s="22">
        <f>Tabla1[[#This Row],[Fecha de Envío]]-Tabla1[[#This Row],[Fecha de Orden]]</f>
        <v>14</v>
      </c>
      <c r="S5376" s="24">
        <f>YEAR(Tabla1[[#This Row],[Fecha de Orden]])</f>
        <v>2023</v>
      </c>
      <c r="T5376" t="str">
        <f>VLOOKUP(Tabla1[[#This Row],[Nombre del Producto]],Tabla2[[Nombre Producto]:[Costo Unitario]],2,FALSE)</f>
        <v>Wicked Choccy's</v>
      </c>
      <c r="U5376" t="str">
        <f>VLOOKUP(Tabla1[[#This Row],[Fábrica]],Tabla3[],4,FALSE)</f>
        <v>Georgia</v>
      </c>
    </row>
    <row r="5377" spans="1:21" x14ac:dyDescent="0.25">
      <c r="A5377" t="s">
        <v>6379</v>
      </c>
      <c r="B5377" s="3">
        <v>45256</v>
      </c>
      <c r="C5377" s="3">
        <v>45270</v>
      </c>
      <c r="D5377" t="s">
        <v>18</v>
      </c>
      <c r="E5377">
        <v>107104</v>
      </c>
      <c r="F5377" t="s">
        <v>19</v>
      </c>
      <c r="G5377" t="s">
        <v>53</v>
      </c>
      <c r="H5377" t="s">
        <v>21</v>
      </c>
      <c r="I5377">
        <v>90045</v>
      </c>
      <c r="J5377" t="s">
        <v>22</v>
      </c>
      <c r="K5377" t="s">
        <v>23</v>
      </c>
      <c r="L5377" t="s">
        <v>45</v>
      </c>
      <c r="M5377" t="s">
        <v>46</v>
      </c>
      <c r="N5377" s="5">
        <v>6.98</v>
      </c>
      <c r="O5377" s="7">
        <v>2</v>
      </c>
      <c r="P5377" s="5">
        <v>4.9800000000000004</v>
      </c>
      <c r="Q5377" s="5">
        <v>2</v>
      </c>
      <c r="R5377" s="22">
        <f>Tabla1[[#This Row],[Fecha de Envío]]-Tabla1[[#This Row],[Fecha de Orden]]</f>
        <v>14</v>
      </c>
      <c r="S5377" s="24">
        <f>YEAR(Tabla1[[#This Row],[Fecha de Orden]])</f>
        <v>2023</v>
      </c>
      <c r="T5377" t="str">
        <f>VLOOKUP(Tabla1[[#This Row],[Nombre del Producto]],Tabla2[[Nombre Producto]:[Costo Unitario]],2,FALSE)</f>
        <v>Lot's O' Nuts</v>
      </c>
      <c r="U5377" t="str">
        <f>VLOOKUP(Tabla1[[#This Row],[Fábrica]],Tabla3[],4,FALSE)</f>
        <v>Arizona</v>
      </c>
    </row>
    <row r="5378" spans="1:21" x14ac:dyDescent="0.25">
      <c r="A5378" t="s">
        <v>6897</v>
      </c>
      <c r="B5378" s="3">
        <v>45256</v>
      </c>
      <c r="C5378" s="3">
        <v>45269</v>
      </c>
      <c r="D5378" t="s">
        <v>39</v>
      </c>
      <c r="E5378">
        <v>158309</v>
      </c>
      <c r="F5378" t="s">
        <v>19</v>
      </c>
      <c r="G5378" t="s">
        <v>529</v>
      </c>
      <c r="H5378" t="s">
        <v>255</v>
      </c>
      <c r="I5378">
        <v>33142</v>
      </c>
      <c r="J5378" t="s">
        <v>22</v>
      </c>
      <c r="K5378" t="s">
        <v>66</v>
      </c>
      <c r="L5378" t="s">
        <v>36</v>
      </c>
      <c r="M5378" t="s">
        <v>37</v>
      </c>
      <c r="N5378" s="5">
        <v>13</v>
      </c>
      <c r="O5378" s="7">
        <v>4</v>
      </c>
      <c r="P5378" s="5">
        <v>8.44</v>
      </c>
      <c r="Q5378" s="5">
        <v>4.5599999999999996</v>
      </c>
      <c r="R5378" s="22">
        <f>Tabla1[[#This Row],[Fecha de Envío]]-Tabla1[[#This Row],[Fecha de Orden]]</f>
        <v>13</v>
      </c>
      <c r="S5378" s="24">
        <f>YEAR(Tabla1[[#This Row],[Fecha de Orden]])</f>
        <v>2023</v>
      </c>
      <c r="T5378" t="str">
        <f>VLOOKUP(Tabla1[[#This Row],[Nombre del Producto]],Tabla2[[Nombre Producto]:[Costo Unitario]],2,FALSE)</f>
        <v>Wicked Choccy's</v>
      </c>
      <c r="U5378" t="str">
        <f>VLOOKUP(Tabla1[[#This Row],[Fábrica]],Tabla3[],4,FALSE)</f>
        <v>Georgia</v>
      </c>
    </row>
    <row r="5379" spans="1:21" x14ac:dyDescent="0.25">
      <c r="A5379" t="s">
        <v>8679</v>
      </c>
      <c r="B5379" s="3">
        <v>45256</v>
      </c>
      <c r="C5379" s="3">
        <v>45272</v>
      </c>
      <c r="D5379" t="s">
        <v>18</v>
      </c>
      <c r="E5379">
        <v>129693</v>
      </c>
      <c r="F5379" t="s">
        <v>19</v>
      </c>
      <c r="G5379" t="s">
        <v>124</v>
      </c>
      <c r="H5379" t="s">
        <v>125</v>
      </c>
      <c r="I5379">
        <v>98105</v>
      </c>
      <c r="J5379" t="s">
        <v>22</v>
      </c>
      <c r="K5379" t="s">
        <v>23</v>
      </c>
      <c r="L5379" t="s">
        <v>36</v>
      </c>
      <c r="M5379" t="s">
        <v>37</v>
      </c>
      <c r="N5379" s="5">
        <v>6.5</v>
      </c>
      <c r="O5379" s="7">
        <v>2</v>
      </c>
      <c r="P5379" s="5">
        <v>4.22</v>
      </c>
      <c r="Q5379" s="5">
        <v>2.2799999999999998</v>
      </c>
      <c r="R5379" s="22">
        <f>Tabla1[[#This Row],[Fecha de Envío]]-Tabla1[[#This Row],[Fecha de Orden]]</f>
        <v>16</v>
      </c>
      <c r="S5379" s="24">
        <f>YEAR(Tabla1[[#This Row],[Fecha de Orden]])</f>
        <v>2023</v>
      </c>
      <c r="T5379" t="str">
        <f>VLOOKUP(Tabla1[[#This Row],[Nombre del Producto]],Tabla2[[Nombre Producto]:[Costo Unitario]],2,FALSE)</f>
        <v>Wicked Choccy's</v>
      </c>
      <c r="U5379" t="str">
        <f>VLOOKUP(Tabla1[[#This Row],[Fábrica]],Tabla3[],4,FALSE)</f>
        <v>Georgia</v>
      </c>
    </row>
    <row r="5380" spans="1:21" x14ac:dyDescent="0.25">
      <c r="A5380" t="s">
        <v>1623</v>
      </c>
      <c r="B5380" s="3">
        <v>45257</v>
      </c>
      <c r="C5380" s="3">
        <v>45270</v>
      </c>
      <c r="D5380" t="s">
        <v>39</v>
      </c>
      <c r="E5380">
        <v>117583</v>
      </c>
      <c r="F5380" t="s">
        <v>19</v>
      </c>
      <c r="G5380" t="s">
        <v>1624</v>
      </c>
      <c r="H5380" t="s">
        <v>306</v>
      </c>
      <c r="I5380">
        <v>7017</v>
      </c>
      <c r="J5380" t="s">
        <v>22</v>
      </c>
      <c r="K5380" t="s">
        <v>32</v>
      </c>
      <c r="L5380" t="s">
        <v>36</v>
      </c>
      <c r="M5380" t="s">
        <v>37</v>
      </c>
      <c r="N5380" s="5">
        <v>9.75</v>
      </c>
      <c r="O5380" s="7">
        <v>3</v>
      </c>
      <c r="P5380" s="5">
        <v>6.33</v>
      </c>
      <c r="Q5380" s="5">
        <v>3.42</v>
      </c>
      <c r="R5380" s="22">
        <f>Tabla1[[#This Row],[Fecha de Envío]]-Tabla1[[#This Row],[Fecha de Orden]]</f>
        <v>13</v>
      </c>
      <c r="S5380" s="24">
        <f>YEAR(Tabla1[[#This Row],[Fecha de Orden]])</f>
        <v>2023</v>
      </c>
      <c r="T5380" t="str">
        <f>VLOOKUP(Tabla1[[#This Row],[Nombre del Producto]],Tabla2[[Nombre Producto]:[Costo Unitario]],2,FALSE)</f>
        <v>Wicked Choccy's</v>
      </c>
      <c r="U5380" t="str">
        <f>VLOOKUP(Tabla1[[#This Row],[Fábrica]],Tabla3[],4,FALSE)</f>
        <v>Georgia</v>
      </c>
    </row>
    <row r="5381" spans="1:21" x14ac:dyDescent="0.25">
      <c r="A5381" t="s">
        <v>1625</v>
      </c>
      <c r="B5381" s="3">
        <v>45257</v>
      </c>
      <c r="C5381" s="3">
        <v>45270</v>
      </c>
      <c r="D5381" t="s">
        <v>39</v>
      </c>
      <c r="E5381">
        <v>117583</v>
      </c>
      <c r="F5381" t="s">
        <v>19</v>
      </c>
      <c r="G5381" t="s">
        <v>1624</v>
      </c>
      <c r="H5381" t="s">
        <v>306</v>
      </c>
      <c r="I5381">
        <v>7017</v>
      </c>
      <c r="J5381" t="s">
        <v>22</v>
      </c>
      <c r="K5381" t="s">
        <v>32</v>
      </c>
      <c r="L5381" t="s">
        <v>33</v>
      </c>
      <c r="M5381" t="s">
        <v>34</v>
      </c>
      <c r="N5381" s="5">
        <v>18</v>
      </c>
      <c r="O5381" s="7">
        <v>5</v>
      </c>
      <c r="P5381" s="5">
        <v>12</v>
      </c>
      <c r="Q5381" s="5">
        <v>6</v>
      </c>
      <c r="R5381" s="22">
        <f>Tabla1[[#This Row],[Fecha de Envío]]-Tabla1[[#This Row],[Fecha de Orden]]</f>
        <v>13</v>
      </c>
      <c r="S5381" s="24">
        <f>YEAR(Tabla1[[#This Row],[Fecha de Orden]])</f>
        <v>2023</v>
      </c>
      <c r="T5381" t="str">
        <f>VLOOKUP(Tabla1[[#This Row],[Nombre del Producto]],Tabla2[[Nombre Producto]:[Costo Unitario]],2,FALSE)</f>
        <v>Lot's O' Nuts</v>
      </c>
      <c r="U5381" t="str">
        <f>VLOOKUP(Tabla1[[#This Row],[Fábrica]],Tabla3[],4,FALSE)</f>
        <v>Arizona</v>
      </c>
    </row>
    <row r="5382" spans="1:21" x14ac:dyDescent="0.25">
      <c r="A5382" t="s">
        <v>1626</v>
      </c>
      <c r="B5382" s="3">
        <v>45257</v>
      </c>
      <c r="C5382" s="3">
        <v>45270</v>
      </c>
      <c r="D5382" t="s">
        <v>39</v>
      </c>
      <c r="E5382">
        <v>117583</v>
      </c>
      <c r="F5382" t="s">
        <v>19</v>
      </c>
      <c r="G5382" t="s">
        <v>1624</v>
      </c>
      <c r="H5382" t="s">
        <v>306</v>
      </c>
      <c r="I5382">
        <v>7017</v>
      </c>
      <c r="J5382" t="s">
        <v>22</v>
      </c>
      <c r="K5382" t="s">
        <v>32</v>
      </c>
      <c r="L5382" t="s">
        <v>24</v>
      </c>
      <c r="M5382" t="s">
        <v>25</v>
      </c>
      <c r="N5382" s="5">
        <v>18.75</v>
      </c>
      <c r="O5382" s="7">
        <v>5</v>
      </c>
      <c r="P5382" s="5">
        <v>12.25</v>
      </c>
      <c r="Q5382" s="5">
        <v>6.5</v>
      </c>
      <c r="R5382" s="22">
        <f>Tabla1[[#This Row],[Fecha de Envío]]-Tabla1[[#This Row],[Fecha de Orden]]</f>
        <v>13</v>
      </c>
      <c r="S5382" s="24">
        <f>YEAR(Tabla1[[#This Row],[Fecha de Orden]])</f>
        <v>2023</v>
      </c>
      <c r="T5382" t="str">
        <f>VLOOKUP(Tabla1[[#This Row],[Nombre del Producto]],Tabla2[[Nombre Producto]:[Costo Unitario]],2,FALSE)</f>
        <v>Wicked Choccy's</v>
      </c>
      <c r="U5382" t="str">
        <f>VLOOKUP(Tabla1[[#This Row],[Fábrica]],Tabla3[],4,FALSE)</f>
        <v>Georgia</v>
      </c>
    </row>
    <row r="5383" spans="1:21" x14ac:dyDescent="0.25">
      <c r="A5383" t="s">
        <v>1781</v>
      </c>
      <c r="B5383" s="3">
        <v>45257</v>
      </c>
      <c r="C5383" s="3">
        <v>45269</v>
      </c>
      <c r="D5383" t="s">
        <v>71</v>
      </c>
      <c r="E5383">
        <v>152121</v>
      </c>
      <c r="F5383" t="s">
        <v>19</v>
      </c>
      <c r="G5383" t="s">
        <v>588</v>
      </c>
      <c r="H5383" t="s">
        <v>69</v>
      </c>
      <c r="I5383">
        <v>85254</v>
      </c>
      <c r="J5383" t="s">
        <v>22</v>
      </c>
      <c r="K5383" t="s">
        <v>23</v>
      </c>
      <c r="L5383" t="s">
        <v>36</v>
      </c>
      <c r="M5383" t="s">
        <v>37</v>
      </c>
      <c r="N5383" s="5">
        <v>3.25</v>
      </c>
      <c r="O5383" s="7">
        <v>1</v>
      </c>
      <c r="P5383" s="5">
        <v>2.11</v>
      </c>
      <c r="Q5383" s="5">
        <v>1.1399999999999999</v>
      </c>
      <c r="R5383" s="22">
        <f>Tabla1[[#This Row],[Fecha de Envío]]-Tabla1[[#This Row],[Fecha de Orden]]</f>
        <v>12</v>
      </c>
      <c r="S5383" s="24">
        <f>YEAR(Tabla1[[#This Row],[Fecha de Orden]])</f>
        <v>2023</v>
      </c>
      <c r="T5383" t="str">
        <f>VLOOKUP(Tabla1[[#This Row],[Nombre del Producto]],Tabla2[[Nombre Producto]:[Costo Unitario]],2,FALSE)</f>
        <v>Wicked Choccy's</v>
      </c>
      <c r="U5383" t="str">
        <f>VLOOKUP(Tabla1[[#This Row],[Fábrica]],Tabla3[],4,FALSE)</f>
        <v>Georgia</v>
      </c>
    </row>
    <row r="5384" spans="1:21" x14ac:dyDescent="0.25">
      <c r="A5384" t="s">
        <v>2034</v>
      </c>
      <c r="B5384" s="3">
        <v>45257</v>
      </c>
      <c r="C5384" s="3">
        <v>45271</v>
      </c>
      <c r="D5384" t="s">
        <v>18</v>
      </c>
      <c r="E5384">
        <v>114230</v>
      </c>
      <c r="F5384" t="s">
        <v>19</v>
      </c>
      <c r="G5384" t="s">
        <v>165</v>
      </c>
      <c r="H5384" t="s">
        <v>69</v>
      </c>
      <c r="I5384">
        <v>85023</v>
      </c>
      <c r="J5384" t="s">
        <v>22</v>
      </c>
      <c r="K5384" t="s">
        <v>23</v>
      </c>
      <c r="L5384" t="s">
        <v>24</v>
      </c>
      <c r="M5384" t="s">
        <v>25</v>
      </c>
      <c r="N5384" s="5">
        <v>15</v>
      </c>
      <c r="O5384" s="7">
        <v>4</v>
      </c>
      <c r="P5384" s="5">
        <v>9.8000000000000007</v>
      </c>
      <c r="Q5384" s="5">
        <v>5.2</v>
      </c>
      <c r="R5384" s="22">
        <f>Tabla1[[#This Row],[Fecha de Envío]]-Tabla1[[#This Row],[Fecha de Orden]]</f>
        <v>14</v>
      </c>
      <c r="S5384" s="24">
        <f>YEAR(Tabla1[[#This Row],[Fecha de Orden]])</f>
        <v>2023</v>
      </c>
      <c r="T5384" t="str">
        <f>VLOOKUP(Tabla1[[#This Row],[Nombre del Producto]],Tabla2[[Nombre Producto]:[Costo Unitario]],2,FALSE)</f>
        <v>Wicked Choccy's</v>
      </c>
      <c r="U5384" t="str">
        <f>VLOOKUP(Tabla1[[#This Row],[Fábrica]],Tabla3[],4,FALSE)</f>
        <v>Georgia</v>
      </c>
    </row>
    <row r="5385" spans="1:21" x14ac:dyDescent="0.25">
      <c r="A5385" t="s">
        <v>3664</v>
      </c>
      <c r="B5385" s="3">
        <v>45257</v>
      </c>
      <c r="C5385" s="3">
        <v>45269</v>
      </c>
      <c r="D5385" t="s">
        <v>71</v>
      </c>
      <c r="E5385">
        <v>129686</v>
      </c>
      <c r="F5385" t="s">
        <v>19</v>
      </c>
      <c r="G5385" t="s">
        <v>239</v>
      </c>
      <c r="H5385" t="s">
        <v>173</v>
      </c>
      <c r="I5385">
        <v>60623</v>
      </c>
      <c r="J5385" t="s">
        <v>22</v>
      </c>
      <c r="K5385" t="s">
        <v>43</v>
      </c>
      <c r="L5385" t="s">
        <v>36</v>
      </c>
      <c r="M5385" t="s">
        <v>37</v>
      </c>
      <c r="N5385" s="5">
        <v>6.5</v>
      </c>
      <c r="O5385" s="7">
        <v>2</v>
      </c>
      <c r="P5385" s="5">
        <v>4.22</v>
      </c>
      <c r="Q5385" s="5">
        <v>2.2799999999999998</v>
      </c>
      <c r="R5385" s="22">
        <f>Tabla1[[#This Row],[Fecha de Envío]]-Tabla1[[#This Row],[Fecha de Orden]]</f>
        <v>12</v>
      </c>
      <c r="S5385" s="24">
        <f>YEAR(Tabla1[[#This Row],[Fecha de Orden]])</f>
        <v>2023</v>
      </c>
      <c r="T5385" t="str">
        <f>VLOOKUP(Tabla1[[#This Row],[Nombre del Producto]],Tabla2[[Nombre Producto]:[Costo Unitario]],2,FALSE)</f>
        <v>Wicked Choccy's</v>
      </c>
      <c r="U5385" t="str">
        <f>VLOOKUP(Tabla1[[#This Row],[Fábrica]],Tabla3[],4,FALSE)</f>
        <v>Georgia</v>
      </c>
    </row>
    <row r="5386" spans="1:21" x14ac:dyDescent="0.25">
      <c r="A5386" t="s">
        <v>3665</v>
      </c>
      <c r="B5386" s="3">
        <v>45257</v>
      </c>
      <c r="C5386" s="3">
        <v>45269</v>
      </c>
      <c r="D5386" t="s">
        <v>71</v>
      </c>
      <c r="E5386">
        <v>129686</v>
      </c>
      <c r="F5386" t="s">
        <v>19</v>
      </c>
      <c r="G5386" t="s">
        <v>239</v>
      </c>
      <c r="H5386" t="s">
        <v>173</v>
      </c>
      <c r="I5386">
        <v>60623</v>
      </c>
      <c r="J5386" t="s">
        <v>22</v>
      </c>
      <c r="K5386" t="s">
        <v>43</v>
      </c>
      <c r="L5386" t="s">
        <v>24</v>
      </c>
      <c r="M5386" t="s">
        <v>25</v>
      </c>
      <c r="N5386" s="5">
        <v>22.5</v>
      </c>
      <c r="O5386" s="7">
        <v>6</v>
      </c>
      <c r="P5386" s="5">
        <v>14.7</v>
      </c>
      <c r="Q5386" s="5">
        <v>7.8</v>
      </c>
      <c r="R5386" s="22">
        <f>Tabla1[[#This Row],[Fecha de Envío]]-Tabla1[[#This Row],[Fecha de Orden]]</f>
        <v>12</v>
      </c>
      <c r="S5386" s="24">
        <f>YEAR(Tabla1[[#This Row],[Fecha de Orden]])</f>
        <v>2023</v>
      </c>
      <c r="T5386" t="str">
        <f>VLOOKUP(Tabla1[[#This Row],[Nombre del Producto]],Tabla2[[Nombre Producto]:[Costo Unitario]],2,FALSE)</f>
        <v>Wicked Choccy's</v>
      </c>
      <c r="U5386" t="str">
        <f>VLOOKUP(Tabla1[[#This Row],[Fábrica]],Tabla3[],4,FALSE)</f>
        <v>Georgia</v>
      </c>
    </row>
    <row r="5387" spans="1:21" x14ac:dyDescent="0.25">
      <c r="A5387" t="s">
        <v>3910</v>
      </c>
      <c r="B5387" s="3">
        <v>45257</v>
      </c>
      <c r="C5387" s="3">
        <v>45273</v>
      </c>
      <c r="D5387" t="s">
        <v>18</v>
      </c>
      <c r="E5387">
        <v>104276</v>
      </c>
      <c r="F5387" t="s">
        <v>19</v>
      </c>
      <c r="G5387" t="s">
        <v>658</v>
      </c>
      <c r="H5387" t="s">
        <v>255</v>
      </c>
      <c r="I5387">
        <v>33311</v>
      </c>
      <c r="J5387" t="s">
        <v>22</v>
      </c>
      <c r="K5387" t="s">
        <v>66</v>
      </c>
      <c r="L5387" t="s">
        <v>33</v>
      </c>
      <c r="M5387" t="s">
        <v>34</v>
      </c>
      <c r="N5387" s="5">
        <v>25.2</v>
      </c>
      <c r="O5387" s="7">
        <v>7</v>
      </c>
      <c r="P5387" s="5">
        <v>16.8</v>
      </c>
      <c r="Q5387" s="5">
        <v>8.4</v>
      </c>
      <c r="R5387" s="22">
        <f>Tabla1[[#This Row],[Fecha de Envío]]-Tabla1[[#This Row],[Fecha de Orden]]</f>
        <v>16</v>
      </c>
      <c r="S5387" s="24">
        <f>YEAR(Tabla1[[#This Row],[Fecha de Orden]])</f>
        <v>2023</v>
      </c>
      <c r="T5387" t="str">
        <f>VLOOKUP(Tabla1[[#This Row],[Nombre del Producto]],Tabla2[[Nombre Producto]:[Costo Unitario]],2,FALSE)</f>
        <v>Lot's O' Nuts</v>
      </c>
      <c r="U5387" t="str">
        <f>VLOOKUP(Tabla1[[#This Row],[Fábrica]],Tabla3[],4,FALSE)</f>
        <v>Arizona</v>
      </c>
    </row>
    <row r="5388" spans="1:21" x14ac:dyDescent="0.25">
      <c r="A5388" t="s">
        <v>3911</v>
      </c>
      <c r="B5388" s="3">
        <v>45257</v>
      </c>
      <c r="C5388" s="3">
        <v>45273</v>
      </c>
      <c r="D5388" t="s">
        <v>18</v>
      </c>
      <c r="E5388">
        <v>104276</v>
      </c>
      <c r="F5388" t="s">
        <v>19</v>
      </c>
      <c r="G5388" t="s">
        <v>658</v>
      </c>
      <c r="H5388" t="s">
        <v>255</v>
      </c>
      <c r="I5388">
        <v>33311</v>
      </c>
      <c r="J5388" t="s">
        <v>22</v>
      </c>
      <c r="K5388" t="s">
        <v>66</v>
      </c>
      <c r="L5388" t="s">
        <v>45</v>
      </c>
      <c r="M5388" t="s">
        <v>46</v>
      </c>
      <c r="N5388" s="5">
        <v>3.49</v>
      </c>
      <c r="O5388" s="7">
        <v>1</v>
      </c>
      <c r="P5388" s="5">
        <v>2.4900000000000002</v>
      </c>
      <c r="Q5388" s="5">
        <v>1</v>
      </c>
      <c r="R5388" s="22">
        <f>Tabla1[[#This Row],[Fecha de Envío]]-Tabla1[[#This Row],[Fecha de Orden]]</f>
        <v>16</v>
      </c>
      <c r="S5388" s="24">
        <f>YEAR(Tabla1[[#This Row],[Fecha de Orden]])</f>
        <v>2023</v>
      </c>
      <c r="T5388" t="str">
        <f>VLOOKUP(Tabla1[[#This Row],[Nombre del Producto]],Tabla2[[Nombre Producto]:[Costo Unitario]],2,FALSE)</f>
        <v>Lot's O' Nuts</v>
      </c>
      <c r="U5388" t="str">
        <f>VLOOKUP(Tabla1[[#This Row],[Fábrica]],Tabla3[],4,FALSE)</f>
        <v>Arizona</v>
      </c>
    </row>
    <row r="5389" spans="1:21" x14ac:dyDescent="0.25">
      <c r="A5389" t="s">
        <v>6926</v>
      </c>
      <c r="B5389" s="3">
        <v>45257</v>
      </c>
      <c r="C5389" s="3">
        <v>45272</v>
      </c>
      <c r="D5389" t="s">
        <v>18</v>
      </c>
      <c r="E5389">
        <v>159639</v>
      </c>
      <c r="F5389" t="s">
        <v>19</v>
      </c>
      <c r="G5389" t="s">
        <v>2896</v>
      </c>
      <c r="H5389" t="s">
        <v>306</v>
      </c>
      <c r="I5389">
        <v>7090</v>
      </c>
      <c r="J5389" t="s">
        <v>22</v>
      </c>
      <c r="K5389" t="s">
        <v>32</v>
      </c>
      <c r="L5389" t="s">
        <v>24</v>
      </c>
      <c r="M5389" t="s">
        <v>25</v>
      </c>
      <c r="N5389" s="5">
        <v>11.25</v>
      </c>
      <c r="O5389" s="7">
        <v>3</v>
      </c>
      <c r="P5389" s="5">
        <v>7.35</v>
      </c>
      <c r="Q5389" s="5">
        <v>3.9</v>
      </c>
      <c r="R5389" s="22">
        <f>Tabla1[[#This Row],[Fecha de Envío]]-Tabla1[[#This Row],[Fecha de Orden]]</f>
        <v>15</v>
      </c>
      <c r="S5389" s="24">
        <f>YEAR(Tabla1[[#This Row],[Fecha de Orden]])</f>
        <v>2023</v>
      </c>
      <c r="T5389" t="str">
        <f>VLOOKUP(Tabla1[[#This Row],[Nombre del Producto]],Tabla2[[Nombre Producto]:[Costo Unitario]],2,FALSE)</f>
        <v>Wicked Choccy's</v>
      </c>
      <c r="U5389" t="str">
        <f>VLOOKUP(Tabla1[[#This Row],[Fábrica]],Tabla3[],4,FALSE)</f>
        <v>Georgia</v>
      </c>
    </row>
    <row r="5390" spans="1:21" x14ac:dyDescent="0.25">
      <c r="A5390" t="s">
        <v>7737</v>
      </c>
      <c r="B5390" s="3">
        <v>45257</v>
      </c>
      <c r="C5390" s="3">
        <v>45270</v>
      </c>
      <c r="D5390" t="s">
        <v>39</v>
      </c>
      <c r="E5390">
        <v>144911</v>
      </c>
      <c r="F5390" t="s">
        <v>19</v>
      </c>
      <c r="G5390" t="s">
        <v>5250</v>
      </c>
      <c r="H5390" t="s">
        <v>1072</v>
      </c>
      <c r="I5390">
        <v>66212</v>
      </c>
      <c r="J5390" t="s">
        <v>22</v>
      </c>
      <c r="K5390" t="s">
        <v>43</v>
      </c>
      <c r="L5390" t="s">
        <v>27</v>
      </c>
      <c r="M5390" t="s">
        <v>28</v>
      </c>
      <c r="N5390" s="5">
        <v>18</v>
      </c>
      <c r="O5390" s="7">
        <v>5</v>
      </c>
      <c r="P5390" s="5">
        <v>12.5</v>
      </c>
      <c r="Q5390" s="5">
        <v>5.5</v>
      </c>
      <c r="R5390" s="22">
        <f>Tabla1[[#This Row],[Fecha de Envío]]-Tabla1[[#This Row],[Fecha de Orden]]</f>
        <v>13</v>
      </c>
      <c r="S5390" s="24">
        <f>YEAR(Tabla1[[#This Row],[Fecha de Orden]])</f>
        <v>2023</v>
      </c>
      <c r="T5390" t="str">
        <f>VLOOKUP(Tabla1[[#This Row],[Nombre del Producto]],Tabla2[[Nombre Producto]:[Costo Unitario]],2,FALSE)</f>
        <v>Lot's O' Nuts</v>
      </c>
      <c r="U5390" t="str">
        <f>VLOOKUP(Tabla1[[#This Row],[Fábrica]],Tabla3[],4,FALSE)</f>
        <v>Arizona</v>
      </c>
    </row>
    <row r="5391" spans="1:21" x14ac:dyDescent="0.25">
      <c r="A5391" t="s">
        <v>7738</v>
      </c>
      <c r="B5391" s="3">
        <v>45257</v>
      </c>
      <c r="C5391" s="3">
        <v>45270</v>
      </c>
      <c r="D5391" t="s">
        <v>39</v>
      </c>
      <c r="E5391">
        <v>144911</v>
      </c>
      <c r="F5391" t="s">
        <v>19</v>
      </c>
      <c r="G5391" t="s">
        <v>5250</v>
      </c>
      <c r="H5391" t="s">
        <v>1072</v>
      </c>
      <c r="I5391">
        <v>66212</v>
      </c>
      <c r="J5391" t="s">
        <v>22</v>
      </c>
      <c r="K5391" t="s">
        <v>43</v>
      </c>
      <c r="L5391" t="s">
        <v>33</v>
      </c>
      <c r="M5391" t="s">
        <v>34</v>
      </c>
      <c r="N5391" s="5">
        <v>18</v>
      </c>
      <c r="O5391" s="7">
        <v>5</v>
      </c>
      <c r="P5391" s="5">
        <v>12</v>
      </c>
      <c r="Q5391" s="5">
        <v>6</v>
      </c>
      <c r="R5391" s="22">
        <f>Tabla1[[#This Row],[Fecha de Envío]]-Tabla1[[#This Row],[Fecha de Orden]]</f>
        <v>13</v>
      </c>
      <c r="S5391" s="24">
        <f>YEAR(Tabla1[[#This Row],[Fecha de Orden]])</f>
        <v>2023</v>
      </c>
      <c r="T5391" t="str">
        <f>VLOOKUP(Tabla1[[#This Row],[Nombre del Producto]],Tabla2[[Nombre Producto]:[Costo Unitario]],2,FALSE)</f>
        <v>Lot's O' Nuts</v>
      </c>
      <c r="U5391" t="str">
        <f>VLOOKUP(Tabla1[[#This Row],[Fábrica]],Tabla3[],4,FALSE)</f>
        <v>Arizona</v>
      </c>
    </row>
    <row r="5392" spans="1:21" x14ac:dyDescent="0.25">
      <c r="A5392" t="s">
        <v>9017</v>
      </c>
      <c r="B5392" s="3">
        <v>45257</v>
      </c>
      <c r="C5392" s="3">
        <v>45270</v>
      </c>
      <c r="D5392" t="s">
        <v>39</v>
      </c>
      <c r="E5392">
        <v>162313</v>
      </c>
      <c r="F5392" t="s">
        <v>19</v>
      </c>
      <c r="G5392" t="s">
        <v>2772</v>
      </c>
      <c r="H5392" t="s">
        <v>93</v>
      </c>
      <c r="I5392">
        <v>48146</v>
      </c>
      <c r="J5392" t="s">
        <v>22</v>
      </c>
      <c r="K5392" t="s">
        <v>43</v>
      </c>
      <c r="L5392" t="s">
        <v>27</v>
      </c>
      <c r="M5392" t="s">
        <v>28</v>
      </c>
      <c r="N5392" s="5">
        <v>21.6</v>
      </c>
      <c r="O5392" s="7">
        <v>6</v>
      </c>
      <c r="P5392" s="5">
        <v>15</v>
      </c>
      <c r="Q5392" s="5">
        <v>6.6</v>
      </c>
      <c r="R5392" s="22">
        <f>Tabla1[[#This Row],[Fecha de Envío]]-Tabla1[[#This Row],[Fecha de Orden]]</f>
        <v>13</v>
      </c>
      <c r="S5392" s="24">
        <f>YEAR(Tabla1[[#This Row],[Fecha de Orden]])</f>
        <v>2023</v>
      </c>
      <c r="T5392" t="str">
        <f>VLOOKUP(Tabla1[[#This Row],[Nombre del Producto]],Tabla2[[Nombre Producto]:[Costo Unitario]],2,FALSE)</f>
        <v>Lot's O' Nuts</v>
      </c>
      <c r="U5392" t="str">
        <f>VLOOKUP(Tabla1[[#This Row],[Fábrica]],Tabla3[],4,FALSE)</f>
        <v>Arizona</v>
      </c>
    </row>
    <row r="5393" spans="1:21" x14ac:dyDescent="0.25">
      <c r="A5393" t="s">
        <v>579</v>
      </c>
      <c r="B5393" s="3">
        <v>45258</v>
      </c>
      <c r="C5393" s="3">
        <v>45273</v>
      </c>
      <c r="D5393" t="s">
        <v>18</v>
      </c>
      <c r="E5393">
        <v>123617</v>
      </c>
      <c r="F5393" t="s">
        <v>19</v>
      </c>
      <c r="G5393" t="s">
        <v>580</v>
      </c>
      <c r="H5393" t="s">
        <v>255</v>
      </c>
      <c r="I5393">
        <v>32137</v>
      </c>
      <c r="J5393" t="s">
        <v>22</v>
      </c>
      <c r="K5393" t="s">
        <v>66</v>
      </c>
      <c r="L5393" t="s">
        <v>36</v>
      </c>
      <c r="M5393" t="s">
        <v>37</v>
      </c>
      <c r="N5393" s="5">
        <v>19.5</v>
      </c>
      <c r="O5393" s="7">
        <v>6</v>
      </c>
      <c r="P5393" s="5">
        <v>12.66</v>
      </c>
      <c r="Q5393" s="5">
        <v>6.84</v>
      </c>
      <c r="R5393" s="22">
        <f>Tabla1[[#This Row],[Fecha de Envío]]-Tabla1[[#This Row],[Fecha de Orden]]</f>
        <v>15</v>
      </c>
      <c r="S5393" s="24">
        <f>YEAR(Tabla1[[#This Row],[Fecha de Orden]])</f>
        <v>2023</v>
      </c>
      <c r="T5393" t="str">
        <f>VLOOKUP(Tabla1[[#This Row],[Nombre del Producto]],Tabla2[[Nombre Producto]:[Costo Unitario]],2,FALSE)</f>
        <v>Wicked Choccy's</v>
      </c>
      <c r="U5393" t="str">
        <f>VLOOKUP(Tabla1[[#This Row],[Fábrica]],Tabla3[],4,FALSE)</f>
        <v>Georgia</v>
      </c>
    </row>
    <row r="5394" spans="1:21" x14ac:dyDescent="0.25">
      <c r="A5394" t="s">
        <v>2985</v>
      </c>
      <c r="B5394" s="3">
        <v>45258</v>
      </c>
      <c r="C5394" s="3">
        <v>45274</v>
      </c>
      <c r="D5394" t="s">
        <v>18</v>
      </c>
      <c r="E5394">
        <v>127243</v>
      </c>
      <c r="F5394" t="s">
        <v>19</v>
      </c>
      <c r="G5394" t="s">
        <v>144</v>
      </c>
      <c r="H5394" t="s">
        <v>101</v>
      </c>
      <c r="I5394">
        <v>19140</v>
      </c>
      <c r="J5394" t="s">
        <v>22</v>
      </c>
      <c r="K5394" t="s">
        <v>32</v>
      </c>
      <c r="L5394" t="s">
        <v>27</v>
      </c>
      <c r="M5394" t="s">
        <v>28</v>
      </c>
      <c r="N5394" s="5">
        <v>25.2</v>
      </c>
      <c r="O5394" s="7">
        <v>7</v>
      </c>
      <c r="P5394" s="5">
        <v>17.5</v>
      </c>
      <c r="Q5394" s="5">
        <v>7.7</v>
      </c>
      <c r="R5394" s="22">
        <f>Tabla1[[#This Row],[Fecha de Envío]]-Tabla1[[#This Row],[Fecha de Orden]]</f>
        <v>16</v>
      </c>
      <c r="S5394" s="24">
        <f>YEAR(Tabla1[[#This Row],[Fecha de Orden]])</f>
        <v>2023</v>
      </c>
      <c r="T5394" t="str">
        <f>VLOOKUP(Tabla1[[#This Row],[Nombre del Producto]],Tabla2[[Nombre Producto]:[Costo Unitario]],2,FALSE)</f>
        <v>Lot's O' Nuts</v>
      </c>
      <c r="U5394" t="str">
        <f>VLOOKUP(Tabla1[[#This Row],[Fábrica]],Tabla3[],4,FALSE)</f>
        <v>Arizona</v>
      </c>
    </row>
    <row r="5395" spans="1:21" x14ac:dyDescent="0.25">
      <c r="A5395" t="s">
        <v>2986</v>
      </c>
      <c r="B5395" s="3">
        <v>45258</v>
      </c>
      <c r="C5395" s="3">
        <v>45274</v>
      </c>
      <c r="D5395" t="s">
        <v>18</v>
      </c>
      <c r="E5395">
        <v>127243</v>
      </c>
      <c r="F5395" t="s">
        <v>19</v>
      </c>
      <c r="G5395" t="s">
        <v>144</v>
      </c>
      <c r="H5395" t="s">
        <v>101</v>
      </c>
      <c r="I5395">
        <v>19140</v>
      </c>
      <c r="J5395" t="s">
        <v>22</v>
      </c>
      <c r="K5395" t="s">
        <v>32</v>
      </c>
      <c r="L5395" t="s">
        <v>45</v>
      </c>
      <c r="M5395" t="s">
        <v>46</v>
      </c>
      <c r="N5395" s="5">
        <v>6.98</v>
      </c>
      <c r="O5395" s="7">
        <v>2</v>
      </c>
      <c r="P5395" s="5">
        <v>4.9800000000000004</v>
      </c>
      <c r="Q5395" s="5">
        <v>2</v>
      </c>
      <c r="R5395" s="22">
        <f>Tabla1[[#This Row],[Fecha de Envío]]-Tabla1[[#This Row],[Fecha de Orden]]</f>
        <v>16</v>
      </c>
      <c r="S5395" s="24">
        <f>YEAR(Tabla1[[#This Row],[Fecha de Orden]])</f>
        <v>2023</v>
      </c>
      <c r="T5395" t="str">
        <f>VLOOKUP(Tabla1[[#This Row],[Nombre del Producto]],Tabla2[[Nombre Producto]:[Costo Unitario]],2,FALSE)</f>
        <v>Lot's O' Nuts</v>
      </c>
      <c r="U5395" t="str">
        <f>VLOOKUP(Tabla1[[#This Row],[Fábrica]],Tabla3[],4,FALSE)</f>
        <v>Arizona</v>
      </c>
    </row>
    <row r="5396" spans="1:21" x14ac:dyDescent="0.25">
      <c r="A5396" t="s">
        <v>2987</v>
      </c>
      <c r="B5396" s="3">
        <v>45258</v>
      </c>
      <c r="C5396" s="3">
        <v>45274</v>
      </c>
      <c r="D5396" t="s">
        <v>18</v>
      </c>
      <c r="E5396">
        <v>127243</v>
      </c>
      <c r="F5396" t="s">
        <v>19</v>
      </c>
      <c r="G5396" t="s">
        <v>144</v>
      </c>
      <c r="H5396" t="s">
        <v>101</v>
      </c>
      <c r="I5396">
        <v>19140</v>
      </c>
      <c r="J5396" t="s">
        <v>22</v>
      </c>
      <c r="K5396" t="s">
        <v>32</v>
      </c>
      <c r="L5396" t="s">
        <v>24</v>
      </c>
      <c r="M5396" t="s">
        <v>25</v>
      </c>
      <c r="N5396" s="5">
        <v>30</v>
      </c>
      <c r="O5396" s="7">
        <v>8</v>
      </c>
      <c r="P5396" s="5">
        <v>19.600000000000001</v>
      </c>
      <c r="Q5396" s="5">
        <v>10.4</v>
      </c>
      <c r="R5396" s="22">
        <f>Tabla1[[#This Row],[Fecha de Envío]]-Tabla1[[#This Row],[Fecha de Orden]]</f>
        <v>16</v>
      </c>
      <c r="S5396" s="24">
        <f>YEAR(Tabla1[[#This Row],[Fecha de Orden]])</f>
        <v>2023</v>
      </c>
      <c r="T5396" t="str">
        <f>VLOOKUP(Tabla1[[#This Row],[Nombre del Producto]],Tabla2[[Nombre Producto]:[Costo Unitario]],2,FALSE)</f>
        <v>Wicked Choccy's</v>
      </c>
      <c r="U5396" t="str">
        <f>VLOOKUP(Tabla1[[#This Row],[Fábrica]],Tabla3[],4,FALSE)</f>
        <v>Georgia</v>
      </c>
    </row>
    <row r="5397" spans="1:21" x14ac:dyDescent="0.25">
      <c r="A5397" t="s">
        <v>7517</v>
      </c>
      <c r="B5397" s="3">
        <v>45258</v>
      </c>
      <c r="C5397" s="3">
        <v>45271</v>
      </c>
      <c r="D5397" t="s">
        <v>71</v>
      </c>
      <c r="E5397">
        <v>163167</v>
      </c>
      <c r="F5397" t="s">
        <v>19</v>
      </c>
      <c r="G5397" t="s">
        <v>1925</v>
      </c>
      <c r="H5397" t="s">
        <v>73</v>
      </c>
      <c r="I5397">
        <v>30062</v>
      </c>
      <c r="J5397" t="s">
        <v>22</v>
      </c>
      <c r="K5397" t="s">
        <v>66</v>
      </c>
      <c r="L5397" t="s">
        <v>45</v>
      </c>
      <c r="M5397" t="s">
        <v>46</v>
      </c>
      <c r="N5397" s="5">
        <v>10.47</v>
      </c>
      <c r="O5397" s="7">
        <v>3</v>
      </c>
      <c r="P5397" s="5">
        <v>7.47</v>
      </c>
      <c r="Q5397" s="5">
        <v>3</v>
      </c>
      <c r="R5397" s="22">
        <f>Tabla1[[#This Row],[Fecha de Envío]]-Tabla1[[#This Row],[Fecha de Orden]]</f>
        <v>13</v>
      </c>
      <c r="S5397" s="24">
        <f>YEAR(Tabla1[[#This Row],[Fecha de Orden]])</f>
        <v>2023</v>
      </c>
      <c r="T5397" t="str">
        <f>VLOOKUP(Tabla1[[#This Row],[Nombre del Producto]],Tabla2[[Nombre Producto]:[Costo Unitario]],2,FALSE)</f>
        <v>Lot's O' Nuts</v>
      </c>
      <c r="U5397" t="str">
        <f>VLOOKUP(Tabla1[[#This Row],[Fábrica]],Tabla3[],4,FALSE)</f>
        <v>Arizona</v>
      </c>
    </row>
    <row r="5398" spans="1:21" x14ac:dyDescent="0.25">
      <c r="A5398" t="s">
        <v>7518</v>
      </c>
      <c r="B5398" s="3">
        <v>45258</v>
      </c>
      <c r="C5398" s="3">
        <v>45271</v>
      </c>
      <c r="D5398" t="s">
        <v>71</v>
      </c>
      <c r="E5398">
        <v>163167</v>
      </c>
      <c r="F5398" t="s">
        <v>19</v>
      </c>
      <c r="G5398" t="s">
        <v>1925</v>
      </c>
      <c r="H5398" t="s">
        <v>73</v>
      </c>
      <c r="I5398">
        <v>30062</v>
      </c>
      <c r="J5398" t="s">
        <v>22</v>
      </c>
      <c r="K5398" t="s">
        <v>66</v>
      </c>
      <c r="L5398" t="s">
        <v>36</v>
      </c>
      <c r="M5398" t="s">
        <v>37</v>
      </c>
      <c r="N5398" s="5">
        <v>19.5</v>
      </c>
      <c r="O5398" s="7">
        <v>6</v>
      </c>
      <c r="P5398" s="5">
        <v>12.66</v>
      </c>
      <c r="Q5398" s="5">
        <v>6.84</v>
      </c>
      <c r="R5398" s="22">
        <f>Tabla1[[#This Row],[Fecha de Envío]]-Tabla1[[#This Row],[Fecha de Orden]]</f>
        <v>13</v>
      </c>
      <c r="S5398" s="24">
        <f>YEAR(Tabla1[[#This Row],[Fecha de Orden]])</f>
        <v>2023</v>
      </c>
      <c r="T5398" t="str">
        <f>VLOOKUP(Tabla1[[#This Row],[Nombre del Producto]],Tabla2[[Nombre Producto]:[Costo Unitario]],2,FALSE)</f>
        <v>Wicked Choccy's</v>
      </c>
      <c r="U5398" t="str">
        <f>VLOOKUP(Tabla1[[#This Row],[Fábrica]],Tabla3[],4,FALSE)</f>
        <v>Georgia</v>
      </c>
    </row>
    <row r="5399" spans="1:21" x14ac:dyDescent="0.25">
      <c r="A5399" t="s">
        <v>7519</v>
      </c>
      <c r="B5399" s="3">
        <v>45258</v>
      </c>
      <c r="C5399" s="3">
        <v>45271</v>
      </c>
      <c r="D5399" t="s">
        <v>71</v>
      </c>
      <c r="E5399">
        <v>163167</v>
      </c>
      <c r="F5399" t="s">
        <v>19</v>
      </c>
      <c r="G5399" t="s">
        <v>1925</v>
      </c>
      <c r="H5399" t="s">
        <v>73</v>
      </c>
      <c r="I5399">
        <v>30062</v>
      </c>
      <c r="J5399" t="s">
        <v>22</v>
      </c>
      <c r="K5399" t="s">
        <v>66</v>
      </c>
      <c r="L5399" t="s">
        <v>24</v>
      </c>
      <c r="M5399" t="s">
        <v>25</v>
      </c>
      <c r="N5399" s="5">
        <v>11.25</v>
      </c>
      <c r="O5399" s="7">
        <v>3</v>
      </c>
      <c r="P5399" s="5">
        <v>7.35</v>
      </c>
      <c r="Q5399" s="5">
        <v>3.9</v>
      </c>
      <c r="R5399" s="22">
        <f>Tabla1[[#This Row],[Fecha de Envío]]-Tabla1[[#This Row],[Fecha de Orden]]</f>
        <v>13</v>
      </c>
      <c r="S5399" s="24">
        <f>YEAR(Tabla1[[#This Row],[Fecha de Orden]])</f>
        <v>2023</v>
      </c>
      <c r="T5399" t="str">
        <f>VLOOKUP(Tabla1[[#This Row],[Nombre del Producto]],Tabla2[[Nombre Producto]:[Costo Unitario]],2,FALSE)</f>
        <v>Wicked Choccy's</v>
      </c>
      <c r="U5399" t="str">
        <f>VLOOKUP(Tabla1[[#This Row],[Fábrica]],Tabla3[],4,FALSE)</f>
        <v>Georgia</v>
      </c>
    </row>
    <row r="5400" spans="1:21" x14ac:dyDescent="0.25">
      <c r="A5400" t="s">
        <v>8169</v>
      </c>
      <c r="B5400" s="3">
        <v>45258</v>
      </c>
      <c r="C5400" s="3">
        <v>45272</v>
      </c>
      <c r="D5400" t="s">
        <v>18</v>
      </c>
      <c r="E5400">
        <v>105018</v>
      </c>
      <c r="F5400" t="s">
        <v>19</v>
      </c>
      <c r="G5400" t="s">
        <v>297</v>
      </c>
      <c r="H5400" t="s">
        <v>84</v>
      </c>
      <c r="I5400">
        <v>6824</v>
      </c>
      <c r="J5400" t="s">
        <v>22</v>
      </c>
      <c r="K5400" t="s">
        <v>32</v>
      </c>
      <c r="L5400" t="s">
        <v>33</v>
      </c>
      <c r="M5400" t="s">
        <v>34</v>
      </c>
      <c r="N5400" s="5">
        <v>7.2</v>
      </c>
      <c r="O5400" s="7">
        <v>2</v>
      </c>
      <c r="P5400" s="5">
        <v>4.8</v>
      </c>
      <c r="Q5400" s="5">
        <v>2.4</v>
      </c>
      <c r="R5400" s="22">
        <f>Tabla1[[#This Row],[Fecha de Envío]]-Tabla1[[#This Row],[Fecha de Orden]]</f>
        <v>14</v>
      </c>
      <c r="S5400" s="24">
        <f>YEAR(Tabla1[[#This Row],[Fecha de Orden]])</f>
        <v>2023</v>
      </c>
      <c r="T5400" t="str">
        <f>VLOOKUP(Tabla1[[#This Row],[Nombre del Producto]],Tabla2[[Nombre Producto]:[Costo Unitario]],2,FALSE)</f>
        <v>Lot's O' Nuts</v>
      </c>
      <c r="U5400" t="str">
        <f>VLOOKUP(Tabla1[[#This Row],[Fábrica]],Tabla3[],4,FALSE)</f>
        <v>Arizona</v>
      </c>
    </row>
    <row r="5401" spans="1:21" x14ac:dyDescent="0.25">
      <c r="A5401" t="s">
        <v>2960</v>
      </c>
      <c r="B5401" s="3">
        <v>45259</v>
      </c>
      <c r="C5401" s="3">
        <v>45274</v>
      </c>
      <c r="D5401" t="s">
        <v>71</v>
      </c>
      <c r="E5401">
        <v>160241</v>
      </c>
      <c r="F5401" t="s">
        <v>19</v>
      </c>
      <c r="G5401" t="s">
        <v>478</v>
      </c>
      <c r="H5401" t="s">
        <v>173</v>
      </c>
      <c r="I5401">
        <v>60505</v>
      </c>
      <c r="J5401" t="s">
        <v>22</v>
      </c>
      <c r="K5401" t="s">
        <v>43</v>
      </c>
      <c r="L5401" t="s">
        <v>33</v>
      </c>
      <c r="M5401" t="s">
        <v>34</v>
      </c>
      <c r="N5401" s="5">
        <v>14.4</v>
      </c>
      <c r="O5401" s="7">
        <v>4</v>
      </c>
      <c r="P5401" s="5">
        <v>9.6</v>
      </c>
      <c r="Q5401" s="5">
        <v>4.8</v>
      </c>
      <c r="R5401" s="22">
        <f>Tabla1[[#This Row],[Fecha de Envío]]-Tabla1[[#This Row],[Fecha de Orden]]</f>
        <v>15</v>
      </c>
      <c r="S5401" s="24">
        <f>YEAR(Tabla1[[#This Row],[Fecha de Orden]])</f>
        <v>2023</v>
      </c>
      <c r="T5401" t="str">
        <f>VLOOKUP(Tabla1[[#This Row],[Nombre del Producto]],Tabla2[[Nombre Producto]:[Costo Unitario]],2,FALSE)</f>
        <v>Lot's O' Nuts</v>
      </c>
      <c r="U5401" t="str">
        <f>VLOOKUP(Tabla1[[#This Row],[Fábrica]],Tabla3[],4,FALSE)</f>
        <v>Arizona</v>
      </c>
    </row>
    <row r="5402" spans="1:21" x14ac:dyDescent="0.25">
      <c r="A5402" t="s">
        <v>6576</v>
      </c>
      <c r="B5402" s="3">
        <v>45259</v>
      </c>
      <c r="C5402" s="3">
        <v>45271</v>
      </c>
      <c r="D5402" t="s">
        <v>71</v>
      </c>
      <c r="E5402">
        <v>131674</v>
      </c>
      <c r="F5402" t="s">
        <v>19</v>
      </c>
      <c r="G5402" t="s">
        <v>186</v>
      </c>
      <c r="H5402" t="s">
        <v>42</v>
      </c>
      <c r="I5402">
        <v>75217</v>
      </c>
      <c r="J5402" t="s">
        <v>22</v>
      </c>
      <c r="K5402" t="s">
        <v>43</v>
      </c>
      <c r="L5402" t="s">
        <v>27</v>
      </c>
      <c r="M5402" t="s">
        <v>28</v>
      </c>
      <c r="N5402" s="5">
        <v>7.2</v>
      </c>
      <c r="O5402" s="7">
        <v>2</v>
      </c>
      <c r="P5402" s="5">
        <v>5</v>
      </c>
      <c r="Q5402" s="5">
        <v>2.2000000000000002</v>
      </c>
      <c r="R5402" s="22">
        <f>Tabla1[[#This Row],[Fecha de Envío]]-Tabla1[[#This Row],[Fecha de Orden]]</f>
        <v>12</v>
      </c>
      <c r="S5402" s="24">
        <f>YEAR(Tabla1[[#This Row],[Fecha de Orden]])</f>
        <v>2023</v>
      </c>
      <c r="T5402" t="str">
        <f>VLOOKUP(Tabla1[[#This Row],[Nombre del Producto]],Tabla2[[Nombre Producto]:[Costo Unitario]],2,FALSE)</f>
        <v>Lot's O' Nuts</v>
      </c>
      <c r="U5402" t="str">
        <f>VLOOKUP(Tabla1[[#This Row],[Fábrica]],Tabla3[],4,FALSE)</f>
        <v>Arizona</v>
      </c>
    </row>
    <row r="5403" spans="1:21" x14ac:dyDescent="0.25">
      <c r="A5403" t="s">
        <v>1439</v>
      </c>
      <c r="B5403" s="3">
        <v>45260</v>
      </c>
      <c r="C5403" s="3">
        <v>45276</v>
      </c>
      <c r="D5403" t="s">
        <v>18</v>
      </c>
      <c r="E5403">
        <v>156748</v>
      </c>
      <c r="F5403" t="s">
        <v>19</v>
      </c>
      <c r="G5403" t="s">
        <v>92</v>
      </c>
      <c r="H5403" t="s">
        <v>93</v>
      </c>
      <c r="I5403">
        <v>48227</v>
      </c>
      <c r="J5403" t="s">
        <v>22</v>
      </c>
      <c r="K5403" t="s">
        <v>43</v>
      </c>
      <c r="L5403" t="s">
        <v>36</v>
      </c>
      <c r="M5403" t="s">
        <v>37</v>
      </c>
      <c r="N5403" s="5">
        <v>9.75</v>
      </c>
      <c r="O5403" s="7">
        <v>3</v>
      </c>
      <c r="P5403" s="5">
        <v>6.33</v>
      </c>
      <c r="Q5403" s="5">
        <v>3.42</v>
      </c>
      <c r="R5403" s="22">
        <f>Tabla1[[#This Row],[Fecha de Envío]]-Tabla1[[#This Row],[Fecha de Orden]]</f>
        <v>16</v>
      </c>
      <c r="S5403" s="24">
        <f>YEAR(Tabla1[[#This Row],[Fecha de Orden]])</f>
        <v>2023</v>
      </c>
      <c r="T5403" t="str">
        <f>VLOOKUP(Tabla1[[#This Row],[Nombre del Producto]],Tabla2[[Nombre Producto]:[Costo Unitario]],2,FALSE)</f>
        <v>Wicked Choccy's</v>
      </c>
      <c r="U5403" t="str">
        <f>VLOOKUP(Tabla1[[#This Row],[Fábrica]],Tabla3[],4,FALSE)</f>
        <v>Georgia</v>
      </c>
    </row>
    <row r="5404" spans="1:21" x14ac:dyDescent="0.25">
      <c r="A5404" t="s">
        <v>1440</v>
      </c>
      <c r="B5404" s="3">
        <v>45260</v>
      </c>
      <c r="C5404" s="3">
        <v>45276</v>
      </c>
      <c r="D5404" t="s">
        <v>18</v>
      </c>
      <c r="E5404">
        <v>156748</v>
      </c>
      <c r="F5404" t="s">
        <v>19</v>
      </c>
      <c r="G5404" t="s">
        <v>92</v>
      </c>
      <c r="H5404" t="s">
        <v>93</v>
      </c>
      <c r="I5404">
        <v>48227</v>
      </c>
      <c r="J5404" t="s">
        <v>22</v>
      </c>
      <c r="K5404" t="s">
        <v>43</v>
      </c>
      <c r="L5404" t="s">
        <v>24</v>
      </c>
      <c r="M5404" t="s">
        <v>25</v>
      </c>
      <c r="N5404" s="5">
        <v>7.5</v>
      </c>
      <c r="O5404" s="7">
        <v>2</v>
      </c>
      <c r="P5404" s="5">
        <v>4.9000000000000004</v>
      </c>
      <c r="Q5404" s="5">
        <v>2.6</v>
      </c>
      <c r="R5404" s="22">
        <f>Tabla1[[#This Row],[Fecha de Envío]]-Tabla1[[#This Row],[Fecha de Orden]]</f>
        <v>16</v>
      </c>
      <c r="S5404" s="24">
        <f>YEAR(Tabla1[[#This Row],[Fecha de Orden]])</f>
        <v>2023</v>
      </c>
      <c r="T5404" t="str">
        <f>VLOOKUP(Tabla1[[#This Row],[Nombre del Producto]],Tabla2[[Nombre Producto]:[Costo Unitario]],2,FALSE)</f>
        <v>Wicked Choccy's</v>
      </c>
      <c r="U5404" t="str">
        <f>VLOOKUP(Tabla1[[#This Row],[Fábrica]],Tabla3[],4,FALSE)</f>
        <v>Georgia</v>
      </c>
    </row>
    <row r="5405" spans="1:21" x14ac:dyDescent="0.25">
      <c r="A5405" t="s">
        <v>1441</v>
      </c>
      <c r="B5405" s="3">
        <v>45260</v>
      </c>
      <c r="C5405" s="3">
        <v>45276</v>
      </c>
      <c r="D5405" t="s">
        <v>18</v>
      </c>
      <c r="E5405">
        <v>156748</v>
      </c>
      <c r="F5405" t="s">
        <v>19</v>
      </c>
      <c r="G5405" t="s">
        <v>92</v>
      </c>
      <c r="H5405" t="s">
        <v>93</v>
      </c>
      <c r="I5405">
        <v>48227</v>
      </c>
      <c r="J5405" t="s">
        <v>22</v>
      </c>
      <c r="K5405" t="s">
        <v>43</v>
      </c>
      <c r="L5405" t="s">
        <v>33</v>
      </c>
      <c r="M5405" t="s">
        <v>34</v>
      </c>
      <c r="N5405" s="5">
        <v>25.2</v>
      </c>
      <c r="O5405" s="7">
        <v>7</v>
      </c>
      <c r="P5405" s="5">
        <v>16.8</v>
      </c>
      <c r="Q5405" s="5">
        <v>8.4</v>
      </c>
      <c r="R5405" s="22">
        <f>Tabla1[[#This Row],[Fecha de Envío]]-Tabla1[[#This Row],[Fecha de Orden]]</f>
        <v>16</v>
      </c>
      <c r="S5405" s="24">
        <f>YEAR(Tabla1[[#This Row],[Fecha de Orden]])</f>
        <v>2023</v>
      </c>
      <c r="T5405" t="str">
        <f>VLOOKUP(Tabla1[[#This Row],[Nombre del Producto]],Tabla2[[Nombre Producto]:[Costo Unitario]],2,FALSE)</f>
        <v>Lot's O' Nuts</v>
      </c>
      <c r="U5405" t="str">
        <f>VLOOKUP(Tabla1[[#This Row],[Fábrica]],Tabla3[],4,FALSE)</f>
        <v>Arizona</v>
      </c>
    </row>
    <row r="5406" spans="1:21" x14ac:dyDescent="0.25">
      <c r="A5406" t="s">
        <v>2414</v>
      </c>
      <c r="B5406" s="3">
        <v>45260</v>
      </c>
      <c r="C5406" s="3">
        <v>45270</v>
      </c>
      <c r="D5406" t="s">
        <v>82</v>
      </c>
      <c r="E5406">
        <v>134761</v>
      </c>
      <c r="F5406" t="s">
        <v>19</v>
      </c>
      <c r="G5406" t="s">
        <v>2415</v>
      </c>
      <c r="H5406" t="s">
        <v>98</v>
      </c>
      <c r="I5406">
        <v>28601</v>
      </c>
      <c r="J5406" t="s">
        <v>22</v>
      </c>
      <c r="K5406" t="s">
        <v>66</v>
      </c>
      <c r="L5406" t="s">
        <v>24</v>
      </c>
      <c r="M5406" t="s">
        <v>25</v>
      </c>
      <c r="N5406" s="5">
        <v>3.75</v>
      </c>
      <c r="O5406" s="7">
        <v>1</v>
      </c>
      <c r="P5406" s="5">
        <v>2.4500000000000002</v>
      </c>
      <c r="Q5406" s="5">
        <v>1.3</v>
      </c>
      <c r="R5406" s="22">
        <f>Tabla1[[#This Row],[Fecha de Envío]]-Tabla1[[#This Row],[Fecha de Orden]]</f>
        <v>10</v>
      </c>
      <c r="S5406" s="24">
        <f>YEAR(Tabla1[[#This Row],[Fecha de Orden]])</f>
        <v>2023</v>
      </c>
      <c r="T5406" t="str">
        <f>VLOOKUP(Tabla1[[#This Row],[Nombre del Producto]],Tabla2[[Nombre Producto]:[Costo Unitario]],2,FALSE)</f>
        <v>Wicked Choccy's</v>
      </c>
      <c r="U5406" t="str">
        <f>VLOOKUP(Tabla1[[#This Row],[Fábrica]],Tabla3[],4,FALSE)</f>
        <v>Georgia</v>
      </c>
    </row>
    <row r="5407" spans="1:21" x14ac:dyDescent="0.25">
      <c r="A5407" t="s">
        <v>366</v>
      </c>
      <c r="B5407" s="3">
        <v>45261</v>
      </c>
      <c r="C5407" s="3">
        <v>45276</v>
      </c>
      <c r="D5407" t="s">
        <v>18</v>
      </c>
      <c r="E5407">
        <v>136483</v>
      </c>
      <c r="F5407" t="s">
        <v>19</v>
      </c>
      <c r="G5407" t="s">
        <v>367</v>
      </c>
      <c r="H5407" t="s">
        <v>65</v>
      </c>
      <c r="I5407">
        <v>37918</v>
      </c>
      <c r="J5407" t="s">
        <v>22</v>
      </c>
      <c r="K5407" t="s">
        <v>66</v>
      </c>
      <c r="L5407" t="s">
        <v>45</v>
      </c>
      <c r="M5407" t="s">
        <v>46</v>
      </c>
      <c r="N5407" s="5">
        <v>6.98</v>
      </c>
      <c r="O5407" s="7">
        <v>2</v>
      </c>
      <c r="P5407" s="5">
        <v>4.9800000000000004</v>
      </c>
      <c r="Q5407" s="5">
        <v>2</v>
      </c>
      <c r="R5407" s="22">
        <f>Tabla1[[#This Row],[Fecha de Envío]]-Tabla1[[#This Row],[Fecha de Orden]]</f>
        <v>15</v>
      </c>
      <c r="S5407" s="24">
        <f>YEAR(Tabla1[[#This Row],[Fecha de Orden]])</f>
        <v>2023</v>
      </c>
      <c r="T5407" t="str">
        <f>VLOOKUP(Tabla1[[#This Row],[Nombre del Producto]],Tabla2[[Nombre Producto]:[Costo Unitario]],2,FALSE)</f>
        <v>Lot's O' Nuts</v>
      </c>
      <c r="U5407" t="str">
        <f>VLOOKUP(Tabla1[[#This Row],[Fábrica]],Tabla3[],4,FALSE)</f>
        <v>Arizona</v>
      </c>
    </row>
    <row r="5408" spans="1:21" x14ac:dyDescent="0.25">
      <c r="A5408" t="s">
        <v>1955</v>
      </c>
      <c r="B5408" s="3">
        <v>45261</v>
      </c>
      <c r="C5408" s="3">
        <v>45275</v>
      </c>
      <c r="D5408" t="s">
        <v>18</v>
      </c>
      <c r="E5408">
        <v>150035</v>
      </c>
      <c r="F5408" t="s">
        <v>19</v>
      </c>
      <c r="G5408" t="s">
        <v>20</v>
      </c>
      <c r="H5408" t="s">
        <v>21</v>
      </c>
      <c r="I5408">
        <v>94122</v>
      </c>
      <c r="J5408" t="s">
        <v>22</v>
      </c>
      <c r="K5408" t="s">
        <v>23</v>
      </c>
      <c r="L5408" t="s">
        <v>36</v>
      </c>
      <c r="M5408" t="s">
        <v>37</v>
      </c>
      <c r="N5408" s="5">
        <v>6.5</v>
      </c>
      <c r="O5408" s="7">
        <v>2</v>
      </c>
      <c r="P5408" s="5">
        <v>4.22</v>
      </c>
      <c r="Q5408" s="5">
        <v>2.2799999999999998</v>
      </c>
      <c r="R5408" s="22">
        <f>Tabla1[[#This Row],[Fecha de Envío]]-Tabla1[[#This Row],[Fecha de Orden]]</f>
        <v>14</v>
      </c>
      <c r="S5408" s="24">
        <f>YEAR(Tabla1[[#This Row],[Fecha de Orden]])</f>
        <v>2023</v>
      </c>
      <c r="T5408" t="str">
        <f>VLOOKUP(Tabla1[[#This Row],[Nombre del Producto]],Tabla2[[Nombre Producto]:[Costo Unitario]],2,FALSE)</f>
        <v>Wicked Choccy's</v>
      </c>
      <c r="U5408" t="str">
        <f>VLOOKUP(Tabla1[[#This Row],[Fábrica]],Tabla3[],4,FALSE)</f>
        <v>Georgia</v>
      </c>
    </row>
    <row r="5409" spans="1:21" x14ac:dyDescent="0.25">
      <c r="A5409" t="s">
        <v>3275</v>
      </c>
      <c r="B5409" s="3">
        <v>45261</v>
      </c>
      <c r="C5409" s="3">
        <v>45276</v>
      </c>
      <c r="D5409" t="s">
        <v>71</v>
      </c>
      <c r="E5409">
        <v>142594</v>
      </c>
      <c r="F5409" t="s">
        <v>19</v>
      </c>
      <c r="G5409" t="s">
        <v>347</v>
      </c>
      <c r="H5409" t="s">
        <v>106</v>
      </c>
      <c r="I5409">
        <v>2038</v>
      </c>
      <c r="J5409" t="s">
        <v>22</v>
      </c>
      <c r="K5409" t="s">
        <v>32</v>
      </c>
      <c r="L5409" t="s">
        <v>36</v>
      </c>
      <c r="M5409" t="s">
        <v>37</v>
      </c>
      <c r="N5409" s="5">
        <v>16.25</v>
      </c>
      <c r="O5409" s="7">
        <v>5</v>
      </c>
      <c r="P5409" s="5">
        <v>10.55</v>
      </c>
      <c r="Q5409" s="5">
        <v>5.7</v>
      </c>
      <c r="R5409" s="22">
        <f>Tabla1[[#This Row],[Fecha de Envío]]-Tabla1[[#This Row],[Fecha de Orden]]</f>
        <v>15</v>
      </c>
      <c r="S5409" s="24">
        <f>YEAR(Tabla1[[#This Row],[Fecha de Orden]])</f>
        <v>2023</v>
      </c>
      <c r="T5409" t="str">
        <f>VLOOKUP(Tabla1[[#This Row],[Nombre del Producto]],Tabla2[[Nombre Producto]:[Costo Unitario]],2,FALSE)</f>
        <v>Wicked Choccy's</v>
      </c>
      <c r="U5409" t="str">
        <f>VLOOKUP(Tabla1[[#This Row],[Fábrica]],Tabla3[],4,FALSE)</f>
        <v>Georgia</v>
      </c>
    </row>
    <row r="5410" spans="1:21" x14ac:dyDescent="0.25">
      <c r="A5410" t="s">
        <v>3276</v>
      </c>
      <c r="B5410" s="3">
        <v>45261</v>
      </c>
      <c r="C5410" s="3">
        <v>45276</v>
      </c>
      <c r="D5410" t="s">
        <v>71</v>
      </c>
      <c r="E5410">
        <v>142594</v>
      </c>
      <c r="F5410" t="s">
        <v>19</v>
      </c>
      <c r="G5410" t="s">
        <v>347</v>
      </c>
      <c r="H5410" t="s">
        <v>106</v>
      </c>
      <c r="I5410">
        <v>2038</v>
      </c>
      <c r="J5410" t="s">
        <v>22</v>
      </c>
      <c r="K5410" t="s">
        <v>32</v>
      </c>
      <c r="L5410" t="s">
        <v>24</v>
      </c>
      <c r="M5410" t="s">
        <v>25</v>
      </c>
      <c r="N5410" s="5">
        <v>11.25</v>
      </c>
      <c r="O5410" s="7">
        <v>3</v>
      </c>
      <c r="P5410" s="5">
        <v>7.35</v>
      </c>
      <c r="Q5410" s="5">
        <v>3.9</v>
      </c>
      <c r="R5410" s="22">
        <f>Tabla1[[#This Row],[Fecha de Envío]]-Tabla1[[#This Row],[Fecha de Orden]]</f>
        <v>15</v>
      </c>
      <c r="S5410" s="24">
        <f>YEAR(Tabla1[[#This Row],[Fecha de Orden]])</f>
        <v>2023</v>
      </c>
      <c r="T5410" t="str">
        <f>VLOOKUP(Tabla1[[#This Row],[Nombre del Producto]],Tabla2[[Nombre Producto]:[Costo Unitario]],2,FALSE)</f>
        <v>Wicked Choccy's</v>
      </c>
      <c r="U5410" t="str">
        <f>VLOOKUP(Tabla1[[#This Row],[Fábrica]],Tabla3[],4,FALSE)</f>
        <v>Georgia</v>
      </c>
    </row>
    <row r="5411" spans="1:21" x14ac:dyDescent="0.25">
      <c r="A5411" t="s">
        <v>3499</v>
      </c>
      <c r="B5411" s="3">
        <v>45261</v>
      </c>
      <c r="C5411" s="3">
        <v>45275</v>
      </c>
      <c r="D5411" t="s">
        <v>18</v>
      </c>
      <c r="E5411">
        <v>104689</v>
      </c>
      <c r="F5411" t="s">
        <v>19</v>
      </c>
      <c r="G5411" t="s">
        <v>53</v>
      </c>
      <c r="H5411" t="s">
        <v>21</v>
      </c>
      <c r="I5411">
        <v>90004</v>
      </c>
      <c r="J5411" t="s">
        <v>22</v>
      </c>
      <c r="K5411" t="s">
        <v>23</v>
      </c>
      <c r="L5411" t="s">
        <v>24</v>
      </c>
      <c r="M5411" t="s">
        <v>25</v>
      </c>
      <c r="N5411" s="5">
        <v>30</v>
      </c>
      <c r="O5411" s="7">
        <v>8</v>
      </c>
      <c r="P5411" s="5">
        <v>19.600000000000001</v>
      </c>
      <c r="Q5411" s="5">
        <v>10.4</v>
      </c>
      <c r="R5411" s="22">
        <f>Tabla1[[#This Row],[Fecha de Envío]]-Tabla1[[#This Row],[Fecha de Orden]]</f>
        <v>14</v>
      </c>
      <c r="S5411" s="24">
        <f>YEAR(Tabla1[[#This Row],[Fecha de Orden]])</f>
        <v>2023</v>
      </c>
      <c r="T5411" t="str">
        <f>VLOOKUP(Tabla1[[#This Row],[Nombre del Producto]],Tabla2[[Nombre Producto]:[Costo Unitario]],2,FALSE)</f>
        <v>Wicked Choccy's</v>
      </c>
      <c r="U5411" t="str">
        <f>VLOOKUP(Tabla1[[#This Row],[Fábrica]],Tabla3[],4,FALSE)</f>
        <v>Georgia</v>
      </c>
    </row>
    <row r="5412" spans="1:21" x14ac:dyDescent="0.25">
      <c r="A5412" t="s">
        <v>3845</v>
      </c>
      <c r="B5412" s="3">
        <v>45261</v>
      </c>
      <c r="C5412" s="3">
        <v>45274</v>
      </c>
      <c r="D5412" t="s">
        <v>71</v>
      </c>
      <c r="E5412">
        <v>129903</v>
      </c>
      <c r="F5412" t="s">
        <v>19</v>
      </c>
      <c r="G5412" t="s">
        <v>276</v>
      </c>
      <c r="H5412" t="s">
        <v>51</v>
      </c>
      <c r="I5412">
        <v>55901</v>
      </c>
      <c r="J5412" t="s">
        <v>22</v>
      </c>
      <c r="K5412" t="s">
        <v>43</v>
      </c>
      <c r="L5412" t="s">
        <v>24</v>
      </c>
      <c r="M5412" t="s">
        <v>25</v>
      </c>
      <c r="N5412" s="5">
        <v>15</v>
      </c>
      <c r="O5412" s="7">
        <v>4</v>
      </c>
      <c r="P5412" s="5">
        <v>9.8000000000000007</v>
      </c>
      <c r="Q5412" s="5">
        <v>5.2</v>
      </c>
      <c r="R5412" s="22">
        <f>Tabla1[[#This Row],[Fecha de Envío]]-Tabla1[[#This Row],[Fecha de Orden]]</f>
        <v>13</v>
      </c>
      <c r="S5412" s="24">
        <f>YEAR(Tabla1[[#This Row],[Fecha de Orden]])</f>
        <v>2023</v>
      </c>
      <c r="T5412" t="str">
        <f>VLOOKUP(Tabla1[[#This Row],[Nombre del Producto]],Tabla2[[Nombre Producto]:[Costo Unitario]],2,FALSE)</f>
        <v>Wicked Choccy's</v>
      </c>
      <c r="U5412" t="str">
        <f>VLOOKUP(Tabla1[[#This Row],[Fábrica]],Tabla3[],4,FALSE)</f>
        <v>Georgia</v>
      </c>
    </row>
    <row r="5413" spans="1:21" x14ac:dyDescent="0.25">
      <c r="A5413" t="s">
        <v>4234</v>
      </c>
      <c r="B5413" s="3">
        <v>45261</v>
      </c>
      <c r="C5413" s="3">
        <v>45273</v>
      </c>
      <c r="D5413" t="s">
        <v>71</v>
      </c>
      <c r="E5413">
        <v>143805</v>
      </c>
      <c r="F5413" t="s">
        <v>19</v>
      </c>
      <c r="G5413" t="s">
        <v>393</v>
      </c>
      <c r="H5413" t="s">
        <v>133</v>
      </c>
      <c r="I5413">
        <v>23223</v>
      </c>
      <c r="J5413" t="s">
        <v>22</v>
      </c>
      <c r="K5413" t="s">
        <v>66</v>
      </c>
      <c r="L5413" t="s">
        <v>36</v>
      </c>
      <c r="M5413" t="s">
        <v>37</v>
      </c>
      <c r="N5413" s="5">
        <v>22.75</v>
      </c>
      <c r="O5413" s="7">
        <v>7</v>
      </c>
      <c r="P5413" s="5">
        <v>14.77</v>
      </c>
      <c r="Q5413" s="5">
        <v>7.98</v>
      </c>
      <c r="R5413" s="22">
        <f>Tabla1[[#This Row],[Fecha de Envío]]-Tabla1[[#This Row],[Fecha de Orden]]</f>
        <v>12</v>
      </c>
      <c r="S5413" s="24">
        <f>YEAR(Tabla1[[#This Row],[Fecha de Orden]])</f>
        <v>2023</v>
      </c>
      <c r="T5413" t="str">
        <f>VLOOKUP(Tabla1[[#This Row],[Nombre del Producto]],Tabla2[[Nombre Producto]:[Costo Unitario]],2,FALSE)</f>
        <v>Wicked Choccy's</v>
      </c>
      <c r="U5413" t="str">
        <f>VLOOKUP(Tabla1[[#This Row],[Fábrica]],Tabla3[],4,FALSE)</f>
        <v>Georgia</v>
      </c>
    </row>
    <row r="5414" spans="1:21" x14ac:dyDescent="0.25">
      <c r="A5414" t="s">
        <v>4235</v>
      </c>
      <c r="B5414" s="3">
        <v>45261</v>
      </c>
      <c r="C5414" s="3">
        <v>45273</v>
      </c>
      <c r="D5414" t="s">
        <v>71</v>
      </c>
      <c r="E5414">
        <v>143805</v>
      </c>
      <c r="F5414" t="s">
        <v>19</v>
      </c>
      <c r="G5414" t="s">
        <v>393</v>
      </c>
      <c r="H5414" t="s">
        <v>133</v>
      </c>
      <c r="I5414">
        <v>23223</v>
      </c>
      <c r="J5414" t="s">
        <v>22</v>
      </c>
      <c r="K5414" t="s">
        <v>66</v>
      </c>
      <c r="L5414" t="s">
        <v>33</v>
      </c>
      <c r="M5414" t="s">
        <v>34</v>
      </c>
      <c r="N5414" s="5">
        <v>18</v>
      </c>
      <c r="O5414" s="7">
        <v>5</v>
      </c>
      <c r="P5414" s="5">
        <v>12</v>
      </c>
      <c r="Q5414" s="5">
        <v>6</v>
      </c>
      <c r="R5414" s="22">
        <f>Tabla1[[#This Row],[Fecha de Envío]]-Tabla1[[#This Row],[Fecha de Orden]]</f>
        <v>12</v>
      </c>
      <c r="S5414" s="24">
        <f>YEAR(Tabla1[[#This Row],[Fecha de Orden]])</f>
        <v>2023</v>
      </c>
      <c r="T5414" t="str">
        <f>VLOOKUP(Tabla1[[#This Row],[Nombre del Producto]],Tabla2[[Nombre Producto]:[Costo Unitario]],2,FALSE)</f>
        <v>Lot's O' Nuts</v>
      </c>
      <c r="U5414" t="str">
        <f>VLOOKUP(Tabla1[[#This Row],[Fábrica]],Tabla3[],4,FALSE)</f>
        <v>Arizona</v>
      </c>
    </row>
    <row r="5415" spans="1:21" x14ac:dyDescent="0.25">
      <c r="A5415" t="s">
        <v>4324</v>
      </c>
      <c r="B5415" s="3">
        <v>45261</v>
      </c>
      <c r="C5415" s="3">
        <v>45275</v>
      </c>
      <c r="D5415" t="s">
        <v>18</v>
      </c>
      <c r="E5415">
        <v>113621</v>
      </c>
      <c r="F5415" t="s">
        <v>19</v>
      </c>
      <c r="G5415" t="s">
        <v>4325</v>
      </c>
      <c r="H5415" t="s">
        <v>583</v>
      </c>
      <c r="I5415">
        <v>20852</v>
      </c>
      <c r="J5415" t="s">
        <v>22</v>
      </c>
      <c r="K5415" t="s">
        <v>32</v>
      </c>
      <c r="L5415" t="s">
        <v>27</v>
      </c>
      <c r="M5415" t="s">
        <v>28</v>
      </c>
      <c r="N5415" s="5">
        <v>7.2</v>
      </c>
      <c r="O5415" s="7">
        <v>2</v>
      </c>
      <c r="P5415" s="5">
        <v>5</v>
      </c>
      <c r="Q5415" s="5">
        <v>2.2000000000000002</v>
      </c>
      <c r="R5415" s="22">
        <f>Tabla1[[#This Row],[Fecha de Envío]]-Tabla1[[#This Row],[Fecha de Orden]]</f>
        <v>14</v>
      </c>
      <c r="S5415" s="24">
        <f>YEAR(Tabla1[[#This Row],[Fecha de Orden]])</f>
        <v>2023</v>
      </c>
      <c r="T5415" t="str">
        <f>VLOOKUP(Tabla1[[#This Row],[Nombre del Producto]],Tabla2[[Nombre Producto]:[Costo Unitario]],2,FALSE)</f>
        <v>Lot's O' Nuts</v>
      </c>
      <c r="U5415" t="str">
        <f>VLOOKUP(Tabla1[[#This Row],[Fábrica]],Tabla3[],4,FALSE)</f>
        <v>Arizona</v>
      </c>
    </row>
    <row r="5416" spans="1:21" x14ac:dyDescent="0.25">
      <c r="A5416" t="s">
        <v>4326</v>
      </c>
      <c r="B5416" s="3">
        <v>45261</v>
      </c>
      <c r="C5416" s="3">
        <v>45275</v>
      </c>
      <c r="D5416" t="s">
        <v>18</v>
      </c>
      <c r="E5416">
        <v>113621</v>
      </c>
      <c r="F5416" t="s">
        <v>19</v>
      </c>
      <c r="G5416" t="s">
        <v>4325</v>
      </c>
      <c r="H5416" t="s">
        <v>583</v>
      </c>
      <c r="I5416">
        <v>20852</v>
      </c>
      <c r="J5416" t="s">
        <v>22</v>
      </c>
      <c r="K5416" t="s">
        <v>32</v>
      </c>
      <c r="L5416" t="s">
        <v>45</v>
      </c>
      <c r="M5416" t="s">
        <v>46</v>
      </c>
      <c r="N5416" s="5">
        <v>10.47</v>
      </c>
      <c r="O5416" s="7">
        <v>3</v>
      </c>
      <c r="P5416" s="5">
        <v>7.47</v>
      </c>
      <c r="Q5416" s="5">
        <v>3</v>
      </c>
      <c r="R5416" s="22">
        <f>Tabla1[[#This Row],[Fecha de Envío]]-Tabla1[[#This Row],[Fecha de Orden]]</f>
        <v>14</v>
      </c>
      <c r="S5416" s="24">
        <f>YEAR(Tabla1[[#This Row],[Fecha de Orden]])</f>
        <v>2023</v>
      </c>
      <c r="T5416" t="str">
        <f>VLOOKUP(Tabla1[[#This Row],[Nombre del Producto]],Tabla2[[Nombre Producto]:[Costo Unitario]],2,FALSE)</f>
        <v>Lot's O' Nuts</v>
      </c>
      <c r="U5416" t="str">
        <f>VLOOKUP(Tabla1[[#This Row],[Fábrica]],Tabla3[],4,FALSE)</f>
        <v>Arizona</v>
      </c>
    </row>
    <row r="5417" spans="1:21" x14ac:dyDescent="0.25">
      <c r="A5417" t="s">
        <v>4743</v>
      </c>
      <c r="B5417" s="3">
        <v>45261</v>
      </c>
      <c r="C5417" s="3">
        <v>45273</v>
      </c>
      <c r="D5417" t="s">
        <v>71</v>
      </c>
      <c r="E5417">
        <v>130393</v>
      </c>
      <c r="F5417" t="s">
        <v>19</v>
      </c>
      <c r="G5417" t="s">
        <v>4744</v>
      </c>
      <c r="H5417" t="s">
        <v>42</v>
      </c>
      <c r="I5417">
        <v>76903</v>
      </c>
      <c r="J5417" t="s">
        <v>22</v>
      </c>
      <c r="K5417" t="s">
        <v>43</v>
      </c>
      <c r="L5417" t="s">
        <v>27</v>
      </c>
      <c r="M5417" t="s">
        <v>28</v>
      </c>
      <c r="N5417" s="5">
        <v>18</v>
      </c>
      <c r="O5417" s="7">
        <v>5</v>
      </c>
      <c r="P5417" s="5">
        <v>12.5</v>
      </c>
      <c r="Q5417" s="5">
        <v>5.5</v>
      </c>
      <c r="R5417" s="22">
        <f>Tabla1[[#This Row],[Fecha de Envío]]-Tabla1[[#This Row],[Fecha de Orden]]</f>
        <v>12</v>
      </c>
      <c r="S5417" s="24">
        <f>YEAR(Tabla1[[#This Row],[Fecha de Orden]])</f>
        <v>2023</v>
      </c>
      <c r="T5417" t="str">
        <f>VLOOKUP(Tabla1[[#This Row],[Nombre del Producto]],Tabla2[[Nombre Producto]:[Costo Unitario]],2,FALSE)</f>
        <v>Lot's O' Nuts</v>
      </c>
      <c r="U5417" t="str">
        <f>VLOOKUP(Tabla1[[#This Row],[Fábrica]],Tabla3[],4,FALSE)</f>
        <v>Arizona</v>
      </c>
    </row>
    <row r="5418" spans="1:21" x14ac:dyDescent="0.25">
      <c r="A5418" t="s">
        <v>4745</v>
      </c>
      <c r="B5418" s="3">
        <v>45261</v>
      </c>
      <c r="C5418" s="3">
        <v>45273</v>
      </c>
      <c r="D5418" t="s">
        <v>71</v>
      </c>
      <c r="E5418">
        <v>130393</v>
      </c>
      <c r="F5418" t="s">
        <v>19</v>
      </c>
      <c r="G5418" t="s">
        <v>4744</v>
      </c>
      <c r="H5418" t="s">
        <v>42</v>
      </c>
      <c r="I5418">
        <v>76903</v>
      </c>
      <c r="J5418" t="s">
        <v>22</v>
      </c>
      <c r="K5418" t="s">
        <v>43</v>
      </c>
      <c r="L5418" t="s">
        <v>45</v>
      </c>
      <c r="M5418" t="s">
        <v>46</v>
      </c>
      <c r="N5418" s="5">
        <v>6.98</v>
      </c>
      <c r="O5418" s="7">
        <v>2</v>
      </c>
      <c r="P5418" s="5">
        <v>4.9800000000000004</v>
      </c>
      <c r="Q5418" s="5">
        <v>2</v>
      </c>
      <c r="R5418" s="22">
        <f>Tabla1[[#This Row],[Fecha de Envío]]-Tabla1[[#This Row],[Fecha de Orden]]</f>
        <v>12</v>
      </c>
      <c r="S5418" s="24">
        <f>YEAR(Tabla1[[#This Row],[Fecha de Orden]])</f>
        <v>2023</v>
      </c>
      <c r="T5418" t="str">
        <f>VLOOKUP(Tabla1[[#This Row],[Nombre del Producto]],Tabla2[[Nombre Producto]:[Costo Unitario]],2,FALSE)</f>
        <v>Lot's O' Nuts</v>
      </c>
      <c r="U5418" t="str">
        <f>VLOOKUP(Tabla1[[#This Row],[Fábrica]],Tabla3[],4,FALSE)</f>
        <v>Arizona</v>
      </c>
    </row>
    <row r="5419" spans="1:21" x14ac:dyDescent="0.25">
      <c r="A5419" t="s">
        <v>4746</v>
      </c>
      <c r="B5419" s="3">
        <v>45261</v>
      </c>
      <c r="C5419" s="3">
        <v>45273</v>
      </c>
      <c r="D5419" t="s">
        <v>71</v>
      </c>
      <c r="E5419">
        <v>130393</v>
      </c>
      <c r="F5419" t="s">
        <v>19</v>
      </c>
      <c r="G5419" t="s">
        <v>4744</v>
      </c>
      <c r="H5419" t="s">
        <v>42</v>
      </c>
      <c r="I5419">
        <v>76903</v>
      </c>
      <c r="J5419" t="s">
        <v>22</v>
      </c>
      <c r="K5419" t="s">
        <v>43</v>
      </c>
      <c r="L5419" t="s">
        <v>36</v>
      </c>
      <c r="M5419" t="s">
        <v>37</v>
      </c>
      <c r="N5419" s="5">
        <v>13</v>
      </c>
      <c r="O5419" s="7">
        <v>4</v>
      </c>
      <c r="P5419" s="5">
        <v>8.44</v>
      </c>
      <c r="Q5419" s="5">
        <v>4.5599999999999996</v>
      </c>
      <c r="R5419" s="22">
        <f>Tabla1[[#This Row],[Fecha de Envío]]-Tabla1[[#This Row],[Fecha de Orden]]</f>
        <v>12</v>
      </c>
      <c r="S5419" s="24">
        <f>YEAR(Tabla1[[#This Row],[Fecha de Orden]])</f>
        <v>2023</v>
      </c>
      <c r="T5419" t="str">
        <f>VLOOKUP(Tabla1[[#This Row],[Nombre del Producto]],Tabla2[[Nombre Producto]:[Costo Unitario]],2,FALSE)</f>
        <v>Wicked Choccy's</v>
      </c>
      <c r="U5419" t="str">
        <f>VLOOKUP(Tabla1[[#This Row],[Fábrica]],Tabla3[],4,FALSE)</f>
        <v>Georgia</v>
      </c>
    </row>
    <row r="5420" spans="1:21" x14ac:dyDescent="0.25">
      <c r="A5420" t="s">
        <v>5421</v>
      </c>
      <c r="B5420" s="3">
        <v>45261</v>
      </c>
      <c r="C5420" s="3">
        <v>45271</v>
      </c>
      <c r="D5420" t="s">
        <v>82</v>
      </c>
      <c r="E5420">
        <v>155768</v>
      </c>
      <c r="F5420" t="s">
        <v>19</v>
      </c>
      <c r="G5420" t="s">
        <v>1341</v>
      </c>
      <c r="H5420" t="s">
        <v>21</v>
      </c>
      <c r="I5420">
        <v>93030</v>
      </c>
      <c r="J5420" t="s">
        <v>22</v>
      </c>
      <c r="K5420" t="s">
        <v>23</v>
      </c>
      <c r="L5420" t="s">
        <v>24</v>
      </c>
      <c r="M5420" t="s">
        <v>25</v>
      </c>
      <c r="N5420" s="5">
        <v>7.5</v>
      </c>
      <c r="O5420" s="7">
        <v>2</v>
      </c>
      <c r="P5420" s="5">
        <v>4.9000000000000004</v>
      </c>
      <c r="Q5420" s="5">
        <v>2.6</v>
      </c>
      <c r="R5420" s="22">
        <f>Tabla1[[#This Row],[Fecha de Envío]]-Tabla1[[#This Row],[Fecha de Orden]]</f>
        <v>10</v>
      </c>
      <c r="S5420" s="24">
        <f>YEAR(Tabla1[[#This Row],[Fecha de Orden]])</f>
        <v>2023</v>
      </c>
      <c r="T5420" t="str">
        <f>VLOOKUP(Tabla1[[#This Row],[Nombre del Producto]],Tabla2[[Nombre Producto]:[Costo Unitario]],2,FALSE)</f>
        <v>Wicked Choccy's</v>
      </c>
      <c r="U5420" t="str">
        <f>VLOOKUP(Tabla1[[#This Row],[Fábrica]],Tabla3[],4,FALSE)</f>
        <v>Georgia</v>
      </c>
    </row>
    <row r="5421" spans="1:21" x14ac:dyDescent="0.25">
      <c r="A5421" t="s">
        <v>5422</v>
      </c>
      <c r="B5421" s="3">
        <v>45261</v>
      </c>
      <c r="C5421" s="3">
        <v>45271</v>
      </c>
      <c r="D5421" t="s">
        <v>82</v>
      </c>
      <c r="E5421">
        <v>155768</v>
      </c>
      <c r="F5421" t="s">
        <v>19</v>
      </c>
      <c r="G5421" t="s">
        <v>1341</v>
      </c>
      <c r="H5421" t="s">
        <v>21</v>
      </c>
      <c r="I5421">
        <v>93030</v>
      </c>
      <c r="J5421" t="s">
        <v>22</v>
      </c>
      <c r="K5421" t="s">
        <v>23</v>
      </c>
      <c r="L5421" t="s">
        <v>27</v>
      </c>
      <c r="M5421" t="s">
        <v>28</v>
      </c>
      <c r="N5421" s="5">
        <v>10.8</v>
      </c>
      <c r="O5421" s="7">
        <v>3</v>
      </c>
      <c r="P5421" s="5">
        <v>7.5</v>
      </c>
      <c r="Q5421" s="5">
        <v>3.3</v>
      </c>
      <c r="R5421" s="22">
        <f>Tabla1[[#This Row],[Fecha de Envío]]-Tabla1[[#This Row],[Fecha de Orden]]</f>
        <v>10</v>
      </c>
      <c r="S5421" s="24">
        <f>YEAR(Tabla1[[#This Row],[Fecha de Orden]])</f>
        <v>2023</v>
      </c>
      <c r="T5421" t="str">
        <f>VLOOKUP(Tabla1[[#This Row],[Nombre del Producto]],Tabla2[[Nombre Producto]:[Costo Unitario]],2,FALSE)</f>
        <v>Lot's O' Nuts</v>
      </c>
      <c r="U5421" t="str">
        <f>VLOOKUP(Tabla1[[#This Row],[Fábrica]],Tabla3[],4,FALSE)</f>
        <v>Arizona</v>
      </c>
    </row>
    <row r="5422" spans="1:21" x14ac:dyDescent="0.25">
      <c r="A5422" t="s">
        <v>5423</v>
      </c>
      <c r="B5422" s="3">
        <v>45261</v>
      </c>
      <c r="C5422" s="3">
        <v>45271</v>
      </c>
      <c r="D5422" t="s">
        <v>82</v>
      </c>
      <c r="E5422">
        <v>155768</v>
      </c>
      <c r="F5422" t="s">
        <v>19</v>
      </c>
      <c r="G5422" t="s">
        <v>1341</v>
      </c>
      <c r="H5422" t="s">
        <v>21</v>
      </c>
      <c r="I5422">
        <v>93030</v>
      </c>
      <c r="J5422" t="s">
        <v>22</v>
      </c>
      <c r="K5422" t="s">
        <v>23</v>
      </c>
      <c r="L5422" t="s">
        <v>36</v>
      </c>
      <c r="M5422" t="s">
        <v>37</v>
      </c>
      <c r="N5422" s="5">
        <v>3.25</v>
      </c>
      <c r="O5422" s="7">
        <v>1</v>
      </c>
      <c r="P5422" s="5">
        <v>2.11</v>
      </c>
      <c r="Q5422" s="5">
        <v>1.1399999999999999</v>
      </c>
      <c r="R5422" s="22">
        <f>Tabla1[[#This Row],[Fecha de Envío]]-Tabla1[[#This Row],[Fecha de Orden]]</f>
        <v>10</v>
      </c>
      <c r="S5422" s="24">
        <f>YEAR(Tabla1[[#This Row],[Fecha de Orden]])</f>
        <v>2023</v>
      </c>
      <c r="T5422" t="str">
        <f>VLOOKUP(Tabla1[[#This Row],[Nombre del Producto]],Tabla2[[Nombre Producto]:[Costo Unitario]],2,FALSE)</f>
        <v>Wicked Choccy's</v>
      </c>
      <c r="U5422" t="str">
        <f>VLOOKUP(Tabla1[[#This Row],[Fábrica]],Tabla3[],4,FALSE)</f>
        <v>Georgia</v>
      </c>
    </row>
    <row r="5423" spans="1:21" x14ac:dyDescent="0.25">
      <c r="A5423" t="s">
        <v>5424</v>
      </c>
      <c r="B5423" s="3">
        <v>45261</v>
      </c>
      <c r="C5423" s="3">
        <v>45271</v>
      </c>
      <c r="D5423" t="s">
        <v>82</v>
      </c>
      <c r="E5423">
        <v>155768</v>
      </c>
      <c r="F5423" t="s">
        <v>19</v>
      </c>
      <c r="G5423" t="s">
        <v>1341</v>
      </c>
      <c r="H5423" t="s">
        <v>21</v>
      </c>
      <c r="I5423">
        <v>93030</v>
      </c>
      <c r="J5423" t="s">
        <v>148</v>
      </c>
      <c r="K5423" t="s">
        <v>23</v>
      </c>
      <c r="L5423" t="s">
        <v>445</v>
      </c>
      <c r="M5423" t="s">
        <v>446</v>
      </c>
      <c r="N5423" s="5">
        <v>9.75</v>
      </c>
      <c r="O5423" s="7">
        <v>3</v>
      </c>
      <c r="P5423" s="5">
        <v>0.75</v>
      </c>
      <c r="Q5423" s="5">
        <v>9</v>
      </c>
      <c r="R5423" s="22">
        <f>Tabla1[[#This Row],[Fecha de Envío]]-Tabla1[[#This Row],[Fecha de Orden]]</f>
        <v>10</v>
      </c>
      <c r="S5423" s="24">
        <f>YEAR(Tabla1[[#This Row],[Fecha de Orden]])</f>
        <v>2023</v>
      </c>
      <c r="T5423" t="str">
        <f>VLOOKUP(Tabla1[[#This Row],[Nombre del Producto]],Tabla2[[Nombre Producto]:[Costo Unitario]],2,FALSE)</f>
        <v>The Other Factory</v>
      </c>
      <c r="U5423" t="str">
        <f>VLOOKUP(Tabla1[[#This Row],[Fábrica]],Tabla3[],4,FALSE)</f>
        <v>Tennessee</v>
      </c>
    </row>
    <row r="5424" spans="1:21" x14ac:dyDescent="0.25">
      <c r="A5424" t="s">
        <v>6469</v>
      </c>
      <c r="B5424" s="3">
        <v>45261</v>
      </c>
      <c r="C5424" s="3">
        <v>45271</v>
      </c>
      <c r="D5424" t="s">
        <v>82</v>
      </c>
      <c r="E5424">
        <v>127698</v>
      </c>
      <c r="F5424" t="s">
        <v>19</v>
      </c>
      <c r="G5424" t="s">
        <v>1136</v>
      </c>
      <c r="H5424" t="s">
        <v>98</v>
      </c>
      <c r="I5424">
        <v>27604</v>
      </c>
      <c r="J5424" t="s">
        <v>22</v>
      </c>
      <c r="K5424" t="s">
        <v>66</v>
      </c>
      <c r="L5424" t="s">
        <v>45</v>
      </c>
      <c r="M5424" t="s">
        <v>46</v>
      </c>
      <c r="N5424" s="5">
        <v>31.41</v>
      </c>
      <c r="O5424" s="7">
        <v>9</v>
      </c>
      <c r="P5424" s="5">
        <v>22.41</v>
      </c>
      <c r="Q5424" s="5">
        <v>9</v>
      </c>
      <c r="R5424" s="22">
        <f>Tabla1[[#This Row],[Fecha de Envío]]-Tabla1[[#This Row],[Fecha de Orden]]</f>
        <v>10</v>
      </c>
      <c r="S5424" s="24">
        <f>YEAR(Tabla1[[#This Row],[Fecha de Orden]])</f>
        <v>2023</v>
      </c>
      <c r="T5424" t="str">
        <f>VLOOKUP(Tabla1[[#This Row],[Nombre del Producto]],Tabla2[[Nombre Producto]:[Costo Unitario]],2,FALSE)</f>
        <v>Lot's O' Nuts</v>
      </c>
      <c r="U5424" t="str">
        <f>VLOOKUP(Tabla1[[#This Row],[Fábrica]],Tabla3[],4,FALSE)</f>
        <v>Arizona</v>
      </c>
    </row>
    <row r="5425" spans="1:21" x14ac:dyDescent="0.25">
      <c r="A5425" t="s">
        <v>7406</v>
      </c>
      <c r="B5425" s="3">
        <v>45261</v>
      </c>
      <c r="C5425" s="3">
        <v>45277</v>
      </c>
      <c r="D5425" t="s">
        <v>18</v>
      </c>
      <c r="E5425">
        <v>136434</v>
      </c>
      <c r="F5425" t="s">
        <v>19</v>
      </c>
      <c r="G5425" t="s">
        <v>393</v>
      </c>
      <c r="H5425" t="s">
        <v>147</v>
      </c>
      <c r="I5425">
        <v>47374</v>
      </c>
      <c r="J5425" t="s">
        <v>22</v>
      </c>
      <c r="K5425" t="s">
        <v>43</v>
      </c>
      <c r="L5425" t="s">
        <v>45</v>
      </c>
      <c r="M5425" t="s">
        <v>46</v>
      </c>
      <c r="N5425" s="5">
        <v>10.47</v>
      </c>
      <c r="O5425" s="7">
        <v>3</v>
      </c>
      <c r="P5425" s="5">
        <v>7.47</v>
      </c>
      <c r="Q5425" s="5">
        <v>3</v>
      </c>
      <c r="R5425" s="22">
        <f>Tabla1[[#This Row],[Fecha de Envío]]-Tabla1[[#This Row],[Fecha de Orden]]</f>
        <v>16</v>
      </c>
      <c r="S5425" s="24">
        <f>YEAR(Tabla1[[#This Row],[Fecha de Orden]])</f>
        <v>2023</v>
      </c>
      <c r="T5425" t="str">
        <f>VLOOKUP(Tabla1[[#This Row],[Nombre del Producto]],Tabla2[[Nombre Producto]:[Costo Unitario]],2,FALSE)</f>
        <v>Lot's O' Nuts</v>
      </c>
      <c r="U5425" t="str">
        <f>VLOOKUP(Tabla1[[#This Row],[Fábrica]],Tabla3[],4,FALSE)</f>
        <v>Arizona</v>
      </c>
    </row>
    <row r="5426" spans="1:21" x14ac:dyDescent="0.25">
      <c r="A5426" t="s">
        <v>8166</v>
      </c>
      <c r="B5426" s="3">
        <v>45261</v>
      </c>
      <c r="C5426" s="3">
        <v>45275</v>
      </c>
      <c r="D5426" t="s">
        <v>71</v>
      </c>
      <c r="E5426">
        <v>157336</v>
      </c>
      <c r="F5426" t="s">
        <v>19</v>
      </c>
      <c r="G5426" t="s">
        <v>297</v>
      </c>
      <c r="H5426" t="s">
        <v>84</v>
      </c>
      <c r="I5426">
        <v>6824</v>
      </c>
      <c r="J5426" t="s">
        <v>22</v>
      </c>
      <c r="K5426" t="s">
        <v>32</v>
      </c>
      <c r="L5426" t="s">
        <v>36</v>
      </c>
      <c r="M5426" t="s">
        <v>37</v>
      </c>
      <c r="N5426" s="5">
        <v>13</v>
      </c>
      <c r="O5426" s="7">
        <v>4</v>
      </c>
      <c r="P5426" s="5">
        <v>8.44</v>
      </c>
      <c r="Q5426" s="5">
        <v>4.5599999999999996</v>
      </c>
      <c r="R5426" s="22">
        <f>Tabla1[[#This Row],[Fecha de Envío]]-Tabla1[[#This Row],[Fecha de Orden]]</f>
        <v>14</v>
      </c>
      <c r="S5426" s="24">
        <f>YEAR(Tabla1[[#This Row],[Fecha de Orden]])</f>
        <v>2023</v>
      </c>
      <c r="T5426" t="str">
        <f>VLOOKUP(Tabla1[[#This Row],[Nombre del Producto]],Tabla2[[Nombre Producto]:[Costo Unitario]],2,FALSE)</f>
        <v>Wicked Choccy's</v>
      </c>
      <c r="U5426" t="str">
        <f>VLOOKUP(Tabla1[[#This Row],[Fábrica]],Tabla3[],4,FALSE)</f>
        <v>Georgia</v>
      </c>
    </row>
    <row r="5427" spans="1:21" x14ac:dyDescent="0.25">
      <c r="A5427" t="s">
        <v>8167</v>
      </c>
      <c r="B5427" s="3">
        <v>45261</v>
      </c>
      <c r="C5427" s="3">
        <v>45275</v>
      </c>
      <c r="D5427" t="s">
        <v>71</v>
      </c>
      <c r="E5427">
        <v>157336</v>
      </c>
      <c r="F5427" t="s">
        <v>19</v>
      </c>
      <c r="G5427" t="s">
        <v>297</v>
      </c>
      <c r="H5427" t="s">
        <v>84</v>
      </c>
      <c r="I5427">
        <v>6824</v>
      </c>
      <c r="J5427" t="s">
        <v>22</v>
      </c>
      <c r="K5427" t="s">
        <v>32</v>
      </c>
      <c r="L5427" t="s">
        <v>45</v>
      </c>
      <c r="M5427" t="s">
        <v>46</v>
      </c>
      <c r="N5427" s="5">
        <v>20.94</v>
      </c>
      <c r="O5427" s="7">
        <v>6</v>
      </c>
      <c r="P5427" s="5">
        <v>14.94</v>
      </c>
      <c r="Q5427" s="5">
        <v>6</v>
      </c>
      <c r="R5427" s="22">
        <f>Tabla1[[#This Row],[Fecha de Envío]]-Tabla1[[#This Row],[Fecha de Orden]]</f>
        <v>14</v>
      </c>
      <c r="S5427" s="24">
        <f>YEAR(Tabla1[[#This Row],[Fecha de Orden]])</f>
        <v>2023</v>
      </c>
      <c r="T5427" t="str">
        <f>VLOOKUP(Tabla1[[#This Row],[Nombre del Producto]],Tabla2[[Nombre Producto]:[Costo Unitario]],2,FALSE)</f>
        <v>Lot's O' Nuts</v>
      </c>
      <c r="U5427" t="str">
        <f>VLOOKUP(Tabla1[[#This Row],[Fábrica]],Tabla3[],4,FALSE)</f>
        <v>Arizona</v>
      </c>
    </row>
    <row r="5428" spans="1:21" x14ac:dyDescent="0.25">
      <c r="A5428" t="s">
        <v>789</v>
      </c>
      <c r="B5428" s="3">
        <v>45262</v>
      </c>
      <c r="C5428" s="3">
        <v>45278</v>
      </c>
      <c r="D5428" t="s">
        <v>18</v>
      </c>
      <c r="E5428">
        <v>143154</v>
      </c>
      <c r="F5428" t="s">
        <v>19</v>
      </c>
      <c r="G5428" t="s">
        <v>790</v>
      </c>
      <c r="H5428" t="s">
        <v>203</v>
      </c>
      <c r="I5428">
        <v>80501</v>
      </c>
      <c r="J5428" t="s">
        <v>22</v>
      </c>
      <c r="K5428" t="s">
        <v>23</v>
      </c>
      <c r="L5428" t="s">
        <v>45</v>
      </c>
      <c r="M5428" t="s">
        <v>46</v>
      </c>
      <c r="N5428" s="5">
        <v>10.47</v>
      </c>
      <c r="O5428" s="7">
        <v>3</v>
      </c>
      <c r="P5428" s="5">
        <v>7.47</v>
      </c>
      <c r="Q5428" s="5">
        <v>3</v>
      </c>
      <c r="R5428" s="22">
        <f>Tabla1[[#This Row],[Fecha de Envío]]-Tabla1[[#This Row],[Fecha de Orden]]</f>
        <v>16</v>
      </c>
      <c r="S5428" s="24">
        <f>YEAR(Tabla1[[#This Row],[Fecha de Orden]])</f>
        <v>2023</v>
      </c>
      <c r="T5428" t="str">
        <f>VLOOKUP(Tabla1[[#This Row],[Nombre del Producto]],Tabla2[[Nombre Producto]:[Costo Unitario]],2,FALSE)</f>
        <v>Lot's O' Nuts</v>
      </c>
      <c r="U5428" t="str">
        <f>VLOOKUP(Tabla1[[#This Row],[Fábrica]],Tabla3[],4,FALSE)</f>
        <v>Arizona</v>
      </c>
    </row>
    <row r="5429" spans="1:21" x14ac:dyDescent="0.25">
      <c r="A5429" t="s">
        <v>2426</v>
      </c>
      <c r="B5429" s="3">
        <v>45262</v>
      </c>
      <c r="C5429" s="3">
        <v>45278</v>
      </c>
      <c r="D5429" t="s">
        <v>18</v>
      </c>
      <c r="E5429">
        <v>163804</v>
      </c>
      <c r="F5429" t="s">
        <v>19</v>
      </c>
      <c r="G5429" t="s">
        <v>76</v>
      </c>
      <c r="H5429" t="s">
        <v>77</v>
      </c>
      <c r="I5429">
        <v>2908</v>
      </c>
      <c r="J5429" t="s">
        <v>22</v>
      </c>
      <c r="K5429" t="s">
        <v>32</v>
      </c>
      <c r="L5429" t="s">
        <v>36</v>
      </c>
      <c r="M5429" t="s">
        <v>37</v>
      </c>
      <c r="N5429" s="5">
        <v>19.5</v>
      </c>
      <c r="O5429" s="7">
        <v>6</v>
      </c>
      <c r="P5429" s="5">
        <v>12.66</v>
      </c>
      <c r="Q5429" s="5">
        <v>6.84</v>
      </c>
      <c r="R5429" s="22">
        <f>Tabla1[[#This Row],[Fecha de Envío]]-Tabla1[[#This Row],[Fecha de Orden]]</f>
        <v>16</v>
      </c>
      <c r="S5429" s="24">
        <f>YEAR(Tabla1[[#This Row],[Fecha de Orden]])</f>
        <v>2023</v>
      </c>
      <c r="T5429" t="str">
        <f>VLOOKUP(Tabla1[[#This Row],[Nombre del Producto]],Tabla2[[Nombre Producto]:[Costo Unitario]],2,FALSE)</f>
        <v>Wicked Choccy's</v>
      </c>
      <c r="U5429" t="str">
        <f>VLOOKUP(Tabla1[[#This Row],[Fábrica]],Tabla3[],4,FALSE)</f>
        <v>Georgia</v>
      </c>
    </row>
    <row r="5430" spans="1:21" x14ac:dyDescent="0.25">
      <c r="A5430" t="s">
        <v>2427</v>
      </c>
      <c r="B5430" s="3">
        <v>45262</v>
      </c>
      <c r="C5430" s="3">
        <v>45278</v>
      </c>
      <c r="D5430" t="s">
        <v>18</v>
      </c>
      <c r="E5430">
        <v>163804</v>
      </c>
      <c r="F5430" t="s">
        <v>19</v>
      </c>
      <c r="G5430" t="s">
        <v>76</v>
      </c>
      <c r="H5430" t="s">
        <v>77</v>
      </c>
      <c r="I5430">
        <v>2908</v>
      </c>
      <c r="J5430" t="s">
        <v>148</v>
      </c>
      <c r="K5430" t="s">
        <v>32</v>
      </c>
      <c r="L5430" t="s">
        <v>348</v>
      </c>
      <c r="M5430" t="s">
        <v>349</v>
      </c>
      <c r="N5430" s="5">
        <v>100</v>
      </c>
      <c r="O5430" s="7">
        <v>5</v>
      </c>
      <c r="P5430" s="5">
        <v>50</v>
      </c>
      <c r="Q5430" s="5">
        <v>50</v>
      </c>
      <c r="R5430" s="22">
        <f>Tabla1[[#This Row],[Fecha de Envío]]-Tabla1[[#This Row],[Fecha de Orden]]</f>
        <v>16</v>
      </c>
      <c r="S5430" s="24">
        <f>YEAR(Tabla1[[#This Row],[Fecha de Orden]])</f>
        <v>2023</v>
      </c>
      <c r="T5430" t="str">
        <f>VLOOKUP(Tabla1[[#This Row],[Nombre del Producto]],Tabla2[[Nombre Producto]:[Costo Unitario]],2,FALSE)</f>
        <v>Secret Factory</v>
      </c>
      <c r="U5430" t="str">
        <f>VLOOKUP(Tabla1[[#This Row],[Fábrica]],Tabla3[],4,FALSE)</f>
        <v>Illinois</v>
      </c>
    </row>
    <row r="5431" spans="1:21" x14ac:dyDescent="0.25">
      <c r="A5431" t="s">
        <v>4342</v>
      </c>
      <c r="B5431" s="3">
        <v>45262</v>
      </c>
      <c r="C5431" s="3">
        <v>45277</v>
      </c>
      <c r="D5431" t="s">
        <v>18</v>
      </c>
      <c r="E5431">
        <v>155103</v>
      </c>
      <c r="F5431" t="s">
        <v>19</v>
      </c>
      <c r="G5431" t="s">
        <v>30</v>
      </c>
      <c r="H5431" t="s">
        <v>31</v>
      </c>
      <c r="I5431">
        <v>10024</v>
      </c>
      <c r="J5431" t="s">
        <v>22</v>
      </c>
      <c r="K5431" t="s">
        <v>32</v>
      </c>
      <c r="L5431" t="s">
        <v>45</v>
      </c>
      <c r="M5431" t="s">
        <v>46</v>
      </c>
      <c r="N5431" s="5">
        <v>10.47</v>
      </c>
      <c r="O5431" s="7">
        <v>3</v>
      </c>
      <c r="P5431" s="5">
        <v>7.47</v>
      </c>
      <c r="Q5431" s="5">
        <v>3</v>
      </c>
      <c r="R5431" s="22">
        <f>Tabla1[[#This Row],[Fecha de Envío]]-Tabla1[[#This Row],[Fecha de Orden]]</f>
        <v>15</v>
      </c>
      <c r="S5431" s="24">
        <f>YEAR(Tabla1[[#This Row],[Fecha de Orden]])</f>
        <v>2023</v>
      </c>
      <c r="T5431" t="str">
        <f>VLOOKUP(Tabla1[[#This Row],[Nombre del Producto]],Tabla2[[Nombre Producto]:[Costo Unitario]],2,FALSE)</f>
        <v>Lot's O' Nuts</v>
      </c>
      <c r="U5431" t="str">
        <f>VLOOKUP(Tabla1[[#This Row],[Fábrica]],Tabla3[],4,FALSE)</f>
        <v>Arizona</v>
      </c>
    </row>
    <row r="5432" spans="1:21" x14ac:dyDescent="0.25">
      <c r="A5432" t="s">
        <v>4343</v>
      </c>
      <c r="B5432" s="3">
        <v>45262</v>
      </c>
      <c r="C5432" s="3">
        <v>45277</v>
      </c>
      <c r="D5432" t="s">
        <v>18</v>
      </c>
      <c r="E5432">
        <v>155103</v>
      </c>
      <c r="F5432" t="s">
        <v>19</v>
      </c>
      <c r="G5432" t="s">
        <v>30</v>
      </c>
      <c r="H5432" t="s">
        <v>31</v>
      </c>
      <c r="I5432">
        <v>10024</v>
      </c>
      <c r="J5432" t="s">
        <v>22</v>
      </c>
      <c r="K5432" t="s">
        <v>32</v>
      </c>
      <c r="L5432" t="s">
        <v>24</v>
      </c>
      <c r="M5432" t="s">
        <v>25</v>
      </c>
      <c r="N5432" s="5">
        <v>11.25</v>
      </c>
      <c r="O5432" s="7">
        <v>3</v>
      </c>
      <c r="P5432" s="5">
        <v>7.35</v>
      </c>
      <c r="Q5432" s="5">
        <v>3.9</v>
      </c>
      <c r="R5432" s="22">
        <f>Tabla1[[#This Row],[Fecha de Envío]]-Tabla1[[#This Row],[Fecha de Orden]]</f>
        <v>15</v>
      </c>
      <c r="S5432" s="24">
        <f>YEAR(Tabla1[[#This Row],[Fecha de Orden]])</f>
        <v>2023</v>
      </c>
      <c r="T5432" t="str">
        <f>VLOOKUP(Tabla1[[#This Row],[Nombre del Producto]],Tabla2[[Nombre Producto]:[Costo Unitario]],2,FALSE)</f>
        <v>Wicked Choccy's</v>
      </c>
      <c r="U5432" t="str">
        <f>VLOOKUP(Tabla1[[#This Row],[Fábrica]],Tabla3[],4,FALSE)</f>
        <v>Georgia</v>
      </c>
    </row>
    <row r="5433" spans="1:21" x14ac:dyDescent="0.25">
      <c r="A5433" t="s">
        <v>5077</v>
      </c>
      <c r="B5433" s="3">
        <v>45262</v>
      </c>
      <c r="C5433" s="3">
        <v>45277</v>
      </c>
      <c r="D5433" t="s">
        <v>18</v>
      </c>
      <c r="E5433">
        <v>113985</v>
      </c>
      <c r="F5433" t="s">
        <v>19</v>
      </c>
      <c r="G5433" t="s">
        <v>2241</v>
      </c>
      <c r="H5433" t="s">
        <v>21</v>
      </c>
      <c r="I5433">
        <v>95123</v>
      </c>
      <c r="J5433" t="s">
        <v>148</v>
      </c>
      <c r="K5433" t="s">
        <v>23</v>
      </c>
      <c r="L5433" t="s">
        <v>445</v>
      </c>
      <c r="M5433" t="s">
        <v>446</v>
      </c>
      <c r="N5433" s="5">
        <v>9.75</v>
      </c>
      <c r="O5433" s="7">
        <v>3</v>
      </c>
      <c r="P5433" s="5">
        <v>0.75</v>
      </c>
      <c r="Q5433" s="5">
        <v>9</v>
      </c>
      <c r="R5433" s="22">
        <f>Tabla1[[#This Row],[Fecha de Envío]]-Tabla1[[#This Row],[Fecha de Orden]]</f>
        <v>15</v>
      </c>
      <c r="S5433" s="24">
        <f>YEAR(Tabla1[[#This Row],[Fecha de Orden]])</f>
        <v>2023</v>
      </c>
      <c r="T5433" t="str">
        <f>VLOOKUP(Tabla1[[#This Row],[Nombre del Producto]],Tabla2[[Nombre Producto]:[Costo Unitario]],2,FALSE)</f>
        <v>The Other Factory</v>
      </c>
      <c r="U5433" t="str">
        <f>VLOOKUP(Tabla1[[#This Row],[Fábrica]],Tabla3[],4,FALSE)</f>
        <v>Tennessee</v>
      </c>
    </row>
    <row r="5434" spans="1:21" x14ac:dyDescent="0.25">
      <c r="A5434" t="s">
        <v>5078</v>
      </c>
      <c r="B5434" s="3">
        <v>45262</v>
      </c>
      <c r="C5434" s="3">
        <v>45277</v>
      </c>
      <c r="D5434" t="s">
        <v>18</v>
      </c>
      <c r="E5434">
        <v>113985</v>
      </c>
      <c r="F5434" t="s">
        <v>19</v>
      </c>
      <c r="G5434" t="s">
        <v>2241</v>
      </c>
      <c r="H5434" t="s">
        <v>21</v>
      </c>
      <c r="I5434">
        <v>95123</v>
      </c>
      <c r="J5434" t="s">
        <v>22</v>
      </c>
      <c r="K5434" t="s">
        <v>23</v>
      </c>
      <c r="L5434" t="s">
        <v>33</v>
      </c>
      <c r="M5434" t="s">
        <v>34</v>
      </c>
      <c r="N5434" s="5">
        <v>10.8</v>
      </c>
      <c r="O5434" s="7">
        <v>3</v>
      </c>
      <c r="P5434" s="5">
        <v>7.2</v>
      </c>
      <c r="Q5434" s="5">
        <v>3.6</v>
      </c>
      <c r="R5434" s="22">
        <f>Tabla1[[#This Row],[Fecha de Envío]]-Tabla1[[#This Row],[Fecha de Orden]]</f>
        <v>15</v>
      </c>
      <c r="S5434" s="24">
        <f>YEAR(Tabla1[[#This Row],[Fecha de Orden]])</f>
        <v>2023</v>
      </c>
      <c r="T5434" t="str">
        <f>VLOOKUP(Tabla1[[#This Row],[Nombre del Producto]],Tabla2[[Nombre Producto]:[Costo Unitario]],2,FALSE)</f>
        <v>Lot's O' Nuts</v>
      </c>
      <c r="U5434" t="str">
        <f>VLOOKUP(Tabla1[[#This Row],[Fábrica]],Tabla3[],4,FALSE)</f>
        <v>Arizona</v>
      </c>
    </row>
    <row r="5435" spans="1:21" x14ac:dyDescent="0.25">
      <c r="A5435" t="s">
        <v>5079</v>
      </c>
      <c r="B5435" s="3">
        <v>45262</v>
      </c>
      <c r="C5435" s="3">
        <v>45277</v>
      </c>
      <c r="D5435" t="s">
        <v>18</v>
      </c>
      <c r="E5435">
        <v>113985</v>
      </c>
      <c r="F5435" t="s">
        <v>19</v>
      </c>
      <c r="G5435" t="s">
        <v>2241</v>
      </c>
      <c r="H5435" t="s">
        <v>21</v>
      </c>
      <c r="I5435">
        <v>95123</v>
      </c>
      <c r="J5435" t="s">
        <v>22</v>
      </c>
      <c r="K5435" t="s">
        <v>23</v>
      </c>
      <c r="L5435" t="s">
        <v>36</v>
      </c>
      <c r="M5435" t="s">
        <v>37</v>
      </c>
      <c r="N5435" s="5">
        <v>9.75</v>
      </c>
      <c r="O5435" s="7">
        <v>3</v>
      </c>
      <c r="P5435" s="5">
        <v>6.33</v>
      </c>
      <c r="Q5435" s="5">
        <v>3.42</v>
      </c>
      <c r="R5435" s="22">
        <f>Tabla1[[#This Row],[Fecha de Envío]]-Tabla1[[#This Row],[Fecha de Orden]]</f>
        <v>15</v>
      </c>
      <c r="S5435" s="24">
        <f>YEAR(Tabla1[[#This Row],[Fecha de Orden]])</f>
        <v>2023</v>
      </c>
      <c r="T5435" t="str">
        <f>VLOOKUP(Tabla1[[#This Row],[Nombre del Producto]],Tabla2[[Nombre Producto]:[Costo Unitario]],2,FALSE)</f>
        <v>Wicked Choccy's</v>
      </c>
      <c r="U5435" t="str">
        <f>VLOOKUP(Tabla1[[#This Row],[Fábrica]],Tabla3[],4,FALSE)</f>
        <v>Georgia</v>
      </c>
    </row>
    <row r="5436" spans="1:21" x14ac:dyDescent="0.25">
      <c r="A5436" t="s">
        <v>5080</v>
      </c>
      <c r="B5436" s="3">
        <v>45262</v>
      </c>
      <c r="C5436" s="3">
        <v>45277</v>
      </c>
      <c r="D5436" t="s">
        <v>18</v>
      </c>
      <c r="E5436">
        <v>113985</v>
      </c>
      <c r="F5436" t="s">
        <v>19</v>
      </c>
      <c r="G5436" t="s">
        <v>2241</v>
      </c>
      <c r="H5436" t="s">
        <v>21</v>
      </c>
      <c r="I5436">
        <v>95123</v>
      </c>
      <c r="J5436" t="s">
        <v>22</v>
      </c>
      <c r="K5436" t="s">
        <v>23</v>
      </c>
      <c r="L5436" t="s">
        <v>45</v>
      </c>
      <c r="M5436" t="s">
        <v>46</v>
      </c>
      <c r="N5436" s="5">
        <v>6.98</v>
      </c>
      <c r="O5436" s="7">
        <v>2</v>
      </c>
      <c r="P5436" s="5">
        <v>4.9800000000000004</v>
      </c>
      <c r="Q5436" s="5">
        <v>2</v>
      </c>
      <c r="R5436" s="22">
        <f>Tabla1[[#This Row],[Fecha de Envío]]-Tabla1[[#This Row],[Fecha de Orden]]</f>
        <v>15</v>
      </c>
      <c r="S5436" s="24">
        <f>YEAR(Tabla1[[#This Row],[Fecha de Orden]])</f>
        <v>2023</v>
      </c>
      <c r="T5436" t="str">
        <f>VLOOKUP(Tabla1[[#This Row],[Nombre del Producto]],Tabla2[[Nombre Producto]:[Costo Unitario]],2,FALSE)</f>
        <v>Lot's O' Nuts</v>
      </c>
      <c r="U5436" t="str">
        <f>VLOOKUP(Tabla1[[#This Row],[Fábrica]],Tabla3[],4,FALSE)</f>
        <v>Arizona</v>
      </c>
    </row>
    <row r="5437" spans="1:21" x14ac:dyDescent="0.25">
      <c r="A5437" t="s">
        <v>6166</v>
      </c>
      <c r="B5437" s="3">
        <v>45262</v>
      </c>
      <c r="C5437" s="3">
        <v>45278</v>
      </c>
      <c r="D5437" t="s">
        <v>18</v>
      </c>
      <c r="E5437">
        <v>108455</v>
      </c>
      <c r="F5437" t="s">
        <v>19</v>
      </c>
      <c r="G5437" t="s">
        <v>20</v>
      </c>
      <c r="H5437" t="s">
        <v>21</v>
      </c>
      <c r="I5437">
        <v>94122</v>
      </c>
      <c r="J5437" t="s">
        <v>22</v>
      </c>
      <c r="K5437" t="s">
        <v>23</v>
      </c>
      <c r="L5437" t="s">
        <v>45</v>
      </c>
      <c r="M5437" t="s">
        <v>46</v>
      </c>
      <c r="N5437" s="5">
        <v>13.96</v>
      </c>
      <c r="O5437" s="7">
        <v>4</v>
      </c>
      <c r="P5437" s="5">
        <v>9.9600000000000009</v>
      </c>
      <c r="Q5437" s="5">
        <v>4</v>
      </c>
      <c r="R5437" s="22">
        <f>Tabla1[[#This Row],[Fecha de Envío]]-Tabla1[[#This Row],[Fecha de Orden]]</f>
        <v>16</v>
      </c>
      <c r="S5437" s="24">
        <f>YEAR(Tabla1[[#This Row],[Fecha de Orden]])</f>
        <v>2023</v>
      </c>
      <c r="T5437" t="str">
        <f>VLOOKUP(Tabla1[[#This Row],[Nombre del Producto]],Tabla2[[Nombre Producto]:[Costo Unitario]],2,FALSE)</f>
        <v>Lot's O' Nuts</v>
      </c>
      <c r="U5437" t="str">
        <f>VLOOKUP(Tabla1[[#This Row],[Fábrica]],Tabla3[],4,FALSE)</f>
        <v>Arizona</v>
      </c>
    </row>
    <row r="5438" spans="1:21" x14ac:dyDescent="0.25">
      <c r="A5438" t="s">
        <v>6167</v>
      </c>
      <c r="B5438" s="3">
        <v>45262</v>
      </c>
      <c r="C5438" s="3">
        <v>45278</v>
      </c>
      <c r="D5438" t="s">
        <v>18</v>
      </c>
      <c r="E5438">
        <v>108455</v>
      </c>
      <c r="F5438" t="s">
        <v>19</v>
      </c>
      <c r="G5438" t="s">
        <v>20</v>
      </c>
      <c r="H5438" t="s">
        <v>21</v>
      </c>
      <c r="I5438">
        <v>94122</v>
      </c>
      <c r="J5438" t="s">
        <v>22</v>
      </c>
      <c r="K5438" t="s">
        <v>23</v>
      </c>
      <c r="L5438" t="s">
        <v>24</v>
      </c>
      <c r="M5438" t="s">
        <v>25</v>
      </c>
      <c r="N5438" s="5">
        <v>26.25</v>
      </c>
      <c r="O5438" s="7">
        <v>7</v>
      </c>
      <c r="P5438" s="5">
        <v>17.149999999999999</v>
      </c>
      <c r="Q5438" s="5">
        <v>9.1</v>
      </c>
      <c r="R5438" s="22">
        <f>Tabla1[[#This Row],[Fecha de Envío]]-Tabla1[[#This Row],[Fecha de Orden]]</f>
        <v>16</v>
      </c>
      <c r="S5438" s="24">
        <f>YEAR(Tabla1[[#This Row],[Fecha de Orden]])</f>
        <v>2023</v>
      </c>
      <c r="T5438" t="str">
        <f>VLOOKUP(Tabla1[[#This Row],[Nombre del Producto]],Tabla2[[Nombre Producto]:[Costo Unitario]],2,FALSE)</f>
        <v>Wicked Choccy's</v>
      </c>
      <c r="U5438" t="str">
        <f>VLOOKUP(Tabla1[[#This Row],[Fábrica]],Tabla3[],4,FALSE)</f>
        <v>Georgia</v>
      </c>
    </row>
    <row r="5439" spans="1:21" x14ac:dyDescent="0.25">
      <c r="A5439" t="s">
        <v>6168</v>
      </c>
      <c r="B5439" s="3">
        <v>45262</v>
      </c>
      <c r="C5439" s="3">
        <v>45278</v>
      </c>
      <c r="D5439" t="s">
        <v>18</v>
      </c>
      <c r="E5439">
        <v>108455</v>
      </c>
      <c r="F5439" t="s">
        <v>19</v>
      </c>
      <c r="G5439" t="s">
        <v>20</v>
      </c>
      <c r="H5439" t="s">
        <v>21</v>
      </c>
      <c r="I5439">
        <v>94122</v>
      </c>
      <c r="J5439" t="s">
        <v>22</v>
      </c>
      <c r="K5439" t="s">
        <v>23</v>
      </c>
      <c r="L5439" t="s">
        <v>27</v>
      </c>
      <c r="M5439" t="s">
        <v>28</v>
      </c>
      <c r="N5439" s="5">
        <v>10.8</v>
      </c>
      <c r="O5439" s="7">
        <v>3</v>
      </c>
      <c r="P5439" s="5">
        <v>7.5</v>
      </c>
      <c r="Q5439" s="5">
        <v>3.3</v>
      </c>
      <c r="R5439" s="22">
        <f>Tabla1[[#This Row],[Fecha de Envío]]-Tabla1[[#This Row],[Fecha de Orden]]</f>
        <v>16</v>
      </c>
      <c r="S5439" s="24">
        <f>YEAR(Tabla1[[#This Row],[Fecha de Orden]])</f>
        <v>2023</v>
      </c>
      <c r="T5439" t="str">
        <f>VLOOKUP(Tabla1[[#This Row],[Nombre del Producto]],Tabla2[[Nombre Producto]:[Costo Unitario]],2,FALSE)</f>
        <v>Lot's O' Nuts</v>
      </c>
      <c r="U5439" t="str">
        <f>VLOOKUP(Tabla1[[#This Row],[Fábrica]],Tabla3[],4,FALSE)</f>
        <v>Arizona</v>
      </c>
    </row>
    <row r="5440" spans="1:21" x14ac:dyDescent="0.25">
      <c r="A5440" t="s">
        <v>6180</v>
      </c>
      <c r="B5440" s="3">
        <v>45262</v>
      </c>
      <c r="C5440" s="3">
        <v>45276</v>
      </c>
      <c r="D5440" t="s">
        <v>18</v>
      </c>
      <c r="E5440">
        <v>124574</v>
      </c>
      <c r="F5440" t="s">
        <v>195</v>
      </c>
      <c r="G5440" t="s">
        <v>6174</v>
      </c>
      <c r="H5440" t="s">
        <v>6175</v>
      </c>
      <c r="I5440" t="s">
        <v>6176</v>
      </c>
      <c r="J5440" t="s">
        <v>22</v>
      </c>
      <c r="K5440" t="s">
        <v>32</v>
      </c>
      <c r="L5440" t="s">
        <v>24</v>
      </c>
      <c r="M5440" t="s">
        <v>25</v>
      </c>
      <c r="N5440" s="5">
        <v>18.75</v>
      </c>
      <c r="O5440" s="7">
        <v>5</v>
      </c>
      <c r="P5440" s="5">
        <v>12.25</v>
      </c>
      <c r="Q5440" s="5">
        <v>6.5</v>
      </c>
      <c r="R5440" s="22">
        <f>Tabla1[[#This Row],[Fecha de Envío]]-Tabla1[[#This Row],[Fecha de Orden]]</f>
        <v>14</v>
      </c>
      <c r="S5440" s="24">
        <f>YEAR(Tabla1[[#This Row],[Fecha de Orden]])</f>
        <v>2023</v>
      </c>
      <c r="T5440" t="str">
        <f>VLOOKUP(Tabla1[[#This Row],[Nombre del Producto]],Tabla2[[Nombre Producto]:[Costo Unitario]],2,FALSE)</f>
        <v>Wicked Choccy's</v>
      </c>
      <c r="U5440" t="str">
        <f>VLOOKUP(Tabla1[[#This Row],[Fábrica]],Tabla3[],4,FALSE)</f>
        <v>Georgia</v>
      </c>
    </row>
    <row r="5441" spans="1:21" x14ac:dyDescent="0.25">
      <c r="A5441" t="s">
        <v>6181</v>
      </c>
      <c r="B5441" s="3">
        <v>45262</v>
      </c>
      <c r="C5441" s="3">
        <v>45276</v>
      </c>
      <c r="D5441" t="s">
        <v>18</v>
      </c>
      <c r="E5441">
        <v>111254</v>
      </c>
      <c r="F5441" t="s">
        <v>195</v>
      </c>
      <c r="G5441" t="s">
        <v>6174</v>
      </c>
      <c r="H5441" t="s">
        <v>6175</v>
      </c>
      <c r="I5441" t="s">
        <v>6176</v>
      </c>
      <c r="J5441" t="s">
        <v>22</v>
      </c>
      <c r="K5441" t="s">
        <v>32</v>
      </c>
      <c r="L5441" t="s">
        <v>45</v>
      </c>
      <c r="M5441" t="s">
        <v>46</v>
      </c>
      <c r="N5441" s="5">
        <v>24.43</v>
      </c>
      <c r="O5441" s="7">
        <v>7</v>
      </c>
      <c r="P5441" s="5">
        <v>17.43</v>
      </c>
      <c r="Q5441" s="5">
        <v>7</v>
      </c>
      <c r="R5441" s="22">
        <f>Tabla1[[#This Row],[Fecha de Envío]]-Tabla1[[#This Row],[Fecha de Orden]]</f>
        <v>14</v>
      </c>
      <c r="S5441" s="24">
        <f>YEAR(Tabla1[[#This Row],[Fecha de Orden]])</f>
        <v>2023</v>
      </c>
      <c r="T5441" t="str">
        <f>VLOOKUP(Tabla1[[#This Row],[Nombre del Producto]],Tabla2[[Nombre Producto]:[Costo Unitario]],2,FALSE)</f>
        <v>Lot's O' Nuts</v>
      </c>
      <c r="U5441" t="str">
        <f>VLOOKUP(Tabla1[[#This Row],[Fábrica]],Tabla3[],4,FALSE)</f>
        <v>Arizona</v>
      </c>
    </row>
    <row r="5442" spans="1:21" x14ac:dyDescent="0.25">
      <c r="A5442" t="s">
        <v>6508</v>
      </c>
      <c r="B5442" s="3">
        <v>45262</v>
      </c>
      <c r="C5442" s="3">
        <v>45274</v>
      </c>
      <c r="D5442" t="s">
        <v>71</v>
      </c>
      <c r="E5442">
        <v>164770</v>
      </c>
      <c r="F5442" t="s">
        <v>19</v>
      </c>
      <c r="G5442" t="s">
        <v>159</v>
      </c>
      <c r="H5442" t="s">
        <v>42</v>
      </c>
      <c r="I5442">
        <v>77036</v>
      </c>
      <c r="J5442" t="s">
        <v>148</v>
      </c>
      <c r="K5442" t="s">
        <v>43</v>
      </c>
      <c r="L5442" t="s">
        <v>348</v>
      </c>
      <c r="M5442" t="s">
        <v>349</v>
      </c>
      <c r="N5442" s="5">
        <v>200</v>
      </c>
      <c r="O5442" s="7">
        <v>10</v>
      </c>
      <c r="P5442" s="5">
        <v>100</v>
      </c>
      <c r="Q5442" s="5">
        <v>100</v>
      </c>
      <c r="R5442" s="22">
        <f>Tabla1[[#This Row],[Fecha de Envío]]-Tabla1[[#This Row],[Fecha de Orden]]</f>
        <v>12</v>
      </c>
      <c r="S5442" s="24">
        <f>YEAR(Tabla1[[#This Row],[Fecha de Orden]])</f>
        <v>2023</v>
      </c>
      <c r="T5442" t="str">
        <f>VLOOKUP(Tabla1[[#This Row],[Nombre del Producto]],Tabla2[[Nombre Producto]:[Costo Unitario]],2,FALSE)</f>
        <v>Secret Factory</v>
      </c>
      <c r="U5442" t="str">
        <f>VLOOKUP(Tabla1[[#This Row],[Fábrica]],Tabla3[],4,FALSE)</f>
        <v>Illinois</v>
      </c>
    </row>
    <row r="5443" spans="1:21" x14ac:dyDescent="0.25">
      <c r="A5443" t="s">
        <v>6509</v>
      </c>
      <c r="B5443" s="3">
        <v>45262</v>
      </c>
      <c r="C5443" s="3">
        <v>45274</v>
      </c>
      <c r="D5443" t="s">
        <v>71</v>
      </c>
      <c r="E5443">
        <v>164770</v>
      </c>
      <c r="F5443" t="s">
        <v>19</v>
      </c>
      <c r="G5443" t="s">
        <v>159</v>
      </c>
      <c r="H5443" t="s">
        <v>42</v>
      </c>
      <c r="I5443">
        <v>77036</v>
      </c>
      <c r="J5443" t="s">
        <v>22</v>
      </c>
      <c r="K5443" t="s">
        <v>43</v>
      </c>
      <c r="L5443" t="s">
        <v>27</v>
      </c>
      <c r="M5443" t="s">
        <v>28</v>
      </c>
      <c r="N5443" s="5">
        <v>32.4</v>
      </c>
      <c r="O5443" s="7">
        <v>9</v>
      </c>
      <c r="P5443" s="5">
        <v>22.5</v>
      </c>
      <c r="Q5443" s="5">
        <v>9.9</v>
      </c>
      <c r="R5443" s="22">
        <f>Tabla1[[#This Row],[Fecha de Envío]]-Tabla1[[#This Row],[Fecha de Orden]]</f>
        <v>12</v>
      </c>
      <c r="S5443" s="24">
        <f>YEAR(Tabla1[[#This Row],[Fecha de Orden]])</f>
        <v>2023</v>
      </c>
      <c r="T5443" t="str">
        <f>VLOOKUP(Tabla1[[#This Row],[Nombre del Producto]],Tabla2[[Nombre Producto]:[Costo Unitario]],2,FALSE)</f>
        <v>Lot's O' Nuts</v>
      </c>
      <c r="U5443" t="str">
        <f>VLOOKUP(Tabla1[[#This Row],[Fábrica]],Tabla3[],4,FALSE)</f>
        <v>Arizona</v>
      </c>
    </row>
    <row r="5444" spans="1:21" x14ac:dyDescent="0.25">
      <c r="A5444" t="s">
        <v>6599</v>
      </c>
      <c r="B5444" s="3">
        <v>45262</v>
      </c>
      <c r="C5444" s="3">
        <v>45276</v>
      </c>
      <c r="D5444" t="s">
        <v>18</v>
      </c>
      <c r="E5444">
        <v>133541</v>
      </c>
      <c r="F5444" t="s">
        <v>195</v>
      </c>
      <c r="G5444" t="s">
        <v>6594</v>
      </c>
      <c r="H5444" t="s">
        <v>6595</v>
      </c>
      <c r="I5444" t="s">
        <v>6596</v>
      </c>
      <c r="J5444" t="s">
        <v>22</v>
      </c>
      <c r="K5444" t="s">
        <v>32</v>
      </c>
      <c r="L5444" t="s">
        <v>36</v>
      </c>
      <c r="M5444" t="s">
        <v>37</v>
      </c>
      <c r="N5444" s="5">
        <v>16.25</v>
      </c>
      <c r="O5444" s="7">
        <v>5</v>
      </c>
      <c r="P5444" s="5">
        <v>10.55</v>
      </c>
      <c r="Q5444" s="5">
        <v>5.7</v>
      </c>
      <c r="R5444" s="22">
        <f>Tabla1[[#This Row],[Fecha de Envío]]-Tabla1[[#This Row],[Fecha de Orden]]</f>
        <v>14</v>
      </c>
      <c r="S5444" s="24">
        <f>YEAR(Tabla1[[#This Row],[Fecha de Orden]])</f>
        <v>2023</v>
      </c>
      <c r="T5444" t="str">
        <f>VLOOKUP(Tabla1[[#This Row],[Nombre del Producto]],Tabla2[[Nombre Producto]:[Costo Unitario]],2,FALSE)</f>
        <v>Wicked Choccy's</v>
      </c>
      <c r="U5444" t="str">
        <f>VLOOKUP(Tabla1[[#This Row],[Fábrica]],Tabla3[],4,FALSE)</f>
        <v>Georgia</v>
      </c>
    </row>
    <row r="5445" spans="1:21" x14ac:dyDescent="0.25">
      <c r="A5445" t="s">
        <v>7217</v>
      </c>
      <c r="B5445" s="3">
        <v>45262</v>
      </c>
      <c r="C5445" s="3">
        <v>45276</v>
      </c>
      <c r="D5445" t="s">
        <v>18</v>
      </c>
      <c r="E5445">
        <v>105354</v>
      </c>
      <c r="F5445" t="s">
        <v>19</v>
      </c>
      <c r="G5445" t="s">
        <v>2400</v>
      </c>
      <c r="H5445" t="s">
        <v>1065</v>
      </c>
      <c r="I5445">
        <v>52302</v>
      </c>
      <c r="J5445" t="s">
        <v>22</v>
      </c>
      <c r="K5445" t="s">
        <v>43</v>
      </c>
      <c r="L5445" t="s">
        <v>45</v>
      </c>
      <c r="M5445" t="s">
        <v>46</v>
      </c>
      <c r="N5445" s="5">
        <v>27.92</v>
      </c>
      <c r="O5445" s="7">
        <v>8</v>
      </c>
      <c r="P5445" s="5">
        <v>19.920000000000002</v>
      </c>
      <c r="Q5445" s="5">
        <v>8</v>
      </c>
      <c r="R5445" s="22">
        <f>Tabla1[[#This Row],[Fecha de Envío]]-Tabla1[[#This Row],[Fecha de Orden]]</f>
        <v>14</v>
      </c>
      <c r="S5445" s="24">
        <f>YEAR(Tabla1[[#This Row],[Fecha de Orden]])</f>
        <v>2023</v>
      </c>
      <c r="T5445" t="str">
        <f>VLOOKUP(Tabla1[[#This Row],[Nombre del Producto]],Tabla2[[Nombre Producto]:[Costo Unitario]],2,FALSE)</f>
        <v>Lot's O' Nuts</v>
      </c>
      <c r="U5445" t="str">
        <f>VLOOKUP(Tabla1[[#This Row],[Fábrica]],Tabla3[],4,FALSE)</f>
        <v>Arizona</v>
      </c>
    </row>
    <row r="5446" spans="1:21" x14ac:dyDescent="0.25">
      <c r="A5446" t="s">
        <v>1858</v>
      </c>
      <c r="B5446" s="3">
        <v>45263</v>
      </c>
      <c r="C5446" s="3">
        <v>45278</v>
      </c>
      <c r="D5446" t="s">
        <v>18</v>
      </c>
      <c r="E5446">
        <v>161683</v>
      </c>
      <c r="F5446" t="s">
        <v>19</v>
      </c>
      <c r="G5446" t="s">
        <v>144</v>
      </c>
      <c r="H5446" t="s">
        <v>101</v>
      </c>
      <c r="I5446">
        <v>19134</v>
      </c>
      <c r="J5446" t="s">
        <v>22</v>
      </c>
      <c r="K5446" t="s">
        <v>32</v>
      </c>
      <c r="L5446" t="s">
        <v>33</v>
      </c>
      <c r="M5446" t="s">
        <v>34</v>
      </c>
      <c r="N5446" s="5">
        <v>14.4</v>
      </c>
      <c r="O5446" s="7">
        <v>4</v>
      </c>
      <c r="P5446" s="5">
        <v>9.6</v>
      </c>
      <c r="Q5446" s="5">
        <v>4.8</v>
      </c>
      <c r="R5446" s="22">
        <f>Tabla1[[#This Row],[Fecha de Envío]]-Tabla1[[#This Row],[Fecha de Orden]]</f>
        <v>15</v>
      </c>
      <c r="S5446" s="24">
        <f>YEAR(Tabla1[[#This Row],[Fecha de Orden]])</f>
        <v>2023</v>
      </c>
      <c r="T5446" t="str">
        <f>VLOOKUP(Tabla1[[#This Row],[Nombre del Producto]],Tabla2[[Nombre Producto]:[Costo Unitario]],2,FALSE)</f>
        <v>Lot's O' Nuts</v>
      </c>
      <c r="U5446" t="str">
        <f>VLOOKUP(Tabla1[[#This Row],[Fábrica]],Tabla3[],4,FALSE)</f>
        <v>Arizona</v>
      </c>
    </row>
    <row r="5447" spans="1:21" x14ac:dyDescent="0.25">
      <c r="A5447" t="s">
        <v>3172</v>
      </c>
      <c r="B5447" s="3">
        <v>45263</v>
      </c>
      <c r="C5447" s="3">
        <v>45276</v>
      </c>
      <c r="D5447" t="s">
        <v>39</v>
      </c>
      <c r="E5447">
        <v>150861</v>
      </c>
      <c r="F5447" t="s">
        <v>19</v>
      </c>
      <c r="G5447" t="s">
        <v>890</v>
      </c>
      <c r="H5447" t="s">
        <v>31</v>
      </c>
      <c r="I5447">
        <v>11572</v>
      </c>
      <c r="J5447" t="s">
        <v>22</v>
      </c>
      <c r="K5447" t="s">
        <v>32</v>
      </c>
      <c r="L5447" t="s">
        <v>33</v>
      </c>
      <c r="M5447" t="s">
        <v>34</v>
      </c>
      <c r="N5447" s="5">
        <v>10.8</v>
      </c>
      <c r="O5447" s="7">
        <v>3</v>
      </c>
      <c r="P5447" s="5">
        <v>7.2</v>
      </c>
      <c r="Q5447" s="5">
        <v>3.6</v>
      </c>
      <c r="R5447" s="22">
        <f>Tabla1[[#This Row],[Fecha de Envío]]-Tabla1[[#This Row],[Fecha de Orden]]</f>
        <v>13</v>
      </c>
      <c r="S5447" s="24">
        <f>YEAR(Tabla1[[#This Row],[Fecha de Orden]])</f>
        <v>2023</v>
      </c>
      <c r="T5447" t="str">
        <f>VLOOKUP(Tabla1[[#This Row],[Nombre del Producto]],Tabla2[[Nombre Producto]:[Costo Unitario]],2,FALSE)</f>
        <v>Lot's O' Nuts</v>
      </c>
      <c r="U5447" t="str">
        <f>VLOOKUP(Tabla1[[#This Row],[Fábrica]],Tabla3[],4,FALSE)</f>
        <v>Arizona</v>
      </c>
    </row>
    <row r="5448" spans="1:21" x14ac:dyDescent="0.25">
      <c r="A5448" t="s">
        <v>3173</v>
      </c>
      <c r="B5448" s="3">
        <v>45263</v>
      </c>
      <c r="C5448" s="3">
        <v>45276</v>
      </c>
      <c r="D5448" t="s">
        <v>39</v>
      </c>
      <c r="E5448">
        <v>150861</v>
      </c>
      <c r="F5448" t="s">
        <v>19</v>
      </c>
      <c r="G5448" t="s">
        <v>890</v>
      </c>
      <c r="H5448" t="s">
        <v>31</v>
      </c>
      <c r="I5448">
        <v>11572</v>
      </c>
      <c r="J5448" t="s">
        <v>22</v>
      </c>
      <c r="K5448" t="s">
        <v>32</v>
      </c>
      <c r="L5448" t="s">
        <v>36</v>
      </c>
      <c r="M5448" t="s">
        <v>37</v>
      </c>
      <c r="N5448" s="5">
        <v>6.5</v>
      </c>
      <c r="O5448" s="7">
        <v>2</v>
      </c>
      <c r="P5448" s="5">
        <v>4.22</v>
      </c>
      <c r="Q5448" s="5">
        <v>2.2799999999999998</v>
      </c>
      <c r="R5448" s="22">
        <f>Tabla1[[#This Row],[Fecha de Envío]]-Tabla1[[#This Row],[Fecha de Orden]]</f>
        <v>13</v>
      </c>
      <c r="S5448" s="24">
        <f>YEAR(Tabla1[[#This Row],[Fecha de Orden]])</f>
        <v>2023</v>
      </c>
      <c r="T5448" t="str">
        <f>VLOOKUP(Tabla1[[#This Row],[Nombre del Producto]],Tabla2[[Nombre Producto]:[Costo Unitario]],2,FALSE)</f>
        <v>Wicked Choccy's</v>
      </c>
      <c r="U5448" t="str">
        <f>VLOOKUP(Tabla1[[#This Row],[Fábrica]],Tabla3[],4,FALSE)</f>
        <v>Georgia</v>
      </c>
    </row>
    <row r="5449" spans="1:21" x14ac:dyDescent="0.25">
      <c r="A5449" t="s">
        <v>3174</v>
      </c>
      <c r="B5449" s="3">
        <v>45263</v>
      </c>
      <c r="C5449" s="3">
        <v>45276</v>
      </c>
      <c r="D5449" t="s">
        <v>39</v>
      </c>
      <c r="E5449">
        <v>150861</v>
      </c>
      <c r="F5449" t="s">
        <v>19</v>
      </c>
      <c r="G5449" t="s">
        <v>890</v>
      </c>
      <c r="H5449" t="s">
        <v>31</v>
      </c>
      <c r="I5449">
        <v>11572</v>
      </c>
      <c r="J5449" t="s">
        <v>22</v>
      </c>
      <c r="K5449" t="s">
        <v>32</v>
      </c>
      <c r="L5449" t="s">
        <v>27</v>
      </c>
      <c r="M5449" t="s">
        <v>28</v>
      </c>
      <c r="N5449" s="5">
        <v>7.2</v>
      </c>
      <c r="O5449" s="7">
        <v>2</v>
      </c>
      <c r="P5449" s="5">
        <v>5</v>
      </c>
      <c r="Q5449" s="5">
        <v>2.2000000000000002</v>
      </c>
      <c r="R5449" s="22">
        <f>Tabla1[[#This Row],[Fecha de Envío]]-Tabla1[[#This Row],[Fecha de Orden]]</f>
        <v>13</v>
      </c>
      <c r="S5449" s="24">
        <f>YEAR(Tabla1[[#This Row],[Fecha de Orden]])</f>
        <v>2023</v>
      </c>
      <c r="T5449" t="str">
        <f>VLOOKUP(Tabla1[[#This Row],[Nombre del Producto]],Tabla2[[Nombre Producto]:[Costo Unitario]],2,FALSE)</f>
        <v>Lot's O' Nuts</v>
      </c>
      <c r="U5449" t="str">
        <f>VLOOKUP(Tabla1[[#This Row],[Fábrica]],Tabla3[],4,FALSE)</f>
        <v>Arizona</v>
      </c>
    </row>
    <row r="5450" spans="1:21" x14ac:dyDescent="0.25">
      <c r="A5450" t="s">
        <v>3733</v>
      </c>
      <c r="B5450" s="3">
        <v>45263</v>
      </c>
      <c r="C5450" s="3">
        <v>45279</v>
      </c>
      <c r="D5450" t="s">
        <v>18</v>
      </c>
      <c r="E5450">
        <v>161025</v>
      </c>
      <c r="F5450" t="s">
        <v>19</v>
      </c>
      <c r="G5450" t="s">
        <v>53</v>
      </c>
      <c r="H5450" t="s">
        <v>21</v>
      </c>
      <c r="I5450">
        <v>90049</v>
      </c>
      <c r="J5450" t="s">
        <v>22</v>
      </c>
      <c r="K5450" t="s">
        <v>23</v>
      </c>
      <c r="L5450" t="s">
        <v>33</v>
      </c>
      <c r="M5450" t="s">
        <v>34</v>
      </c>
      <c r="N5450" s="5">
        <v>14.4</v>
      </c>
      <c r="O5450" s="7">
        <v>4</v>
      </c>
      <c r="P5450" s="5">
        <v>9.6</v>
      </c>
      <c r="Q5450" s="5">
        <v>4.8</v>
      </c>
      <c r="R5450" s="22">
        <f>Tabla1[[#This Row],[Fecha de Envío]]-Tabla1[[#This Row],[Fecha de Orden]]</f>
        <v>16</v>
      </c>
      <c r="S5450" s="24">
        <f>YEAR(Tabla1[[#This Row],[Fecha de Orden]])</f>
        <v>2023</v>
      </c>
      <c r="T5450" t="str">
        <f>VLOOKUP(Tabla1[[#This Row],[Nombre del Producto]],Tabla2[[Nombre Producto]:[Costo Unitario]],2,FALSE)</f>
        <v>Lot's O' Nuts</v>
      </c>
      <c r="U5450" t="str">
        <f>VLOOKUP(Tabla1[[#This Row],[Fábrica]],Tabla3[],4,FALSE)</f>
        <v>Arizona</v>
      </c>
    </row>
    <row r="5451" spans="1:21" x14ac:dyDescent="0.25">
      <c r="A5451" t="s">
        <v>6245</v>
      </c>
      <c r="B5451" s="3">
        <v>45263</v>
      </c>
      <c r="C5451" s="3">
        <v>45277</v>
      </c>
      <c r="D5451" t="s">
        <v>18</v>
      </c>
      <c r="E5451">
        <v>122063</v>
      </c>
      <c r="F5451" t="s">
        <v>19</v>
      </c>
      <c r="G5451" t="s">
        <v>393</v>
      </c>
      <c r="H5451" t="s">
        <v>147</v>
      </c>
      <c r="I5451">
        <v>47374</v>
      </c>
      <c r="J5451" t="s">
        <v>22</v>
      </c>
      <c r="K5451" t="s">
        <v>43</v>
      </c>
      <c r="L5451" t="s">
        <v>36</v>
      </c>
      <c r="M5451" t="s">
        <v>37</v>
      </c>
      <c r="N5451" s="5">
        <v>3.25</v>
      </c>
      <c r="O5451" s="7">
        <v>1</v>
      </c>
      <c r="P5451" s="5">
        <v>2.11</v>
      </c>
      <c r="Q5451" s="5">
        <v>1.1399999999999999</v>
      </c>
      <c r="R5451" s="22">
        <f>Tabla1[[#This Row],[Fecha de Envío]]-Tabla1[[#This Row],[Fecha de Orden]]</f>
        <v>14</v>
      </c>
      <c r="S5451" s="24">
        <f>YEAR(Tabla1[[#This Row],[Fecha de Orden]])</f>
        <v>2023</v>
      </c>
      <c r="T5451" t="str">
        <f>VLOOKUP(Tabla1[[#This Row],[Nombre del Producto]],Tabla2[[Nombre Producto]:[Costo Unitario]],2,FALSE)</f>
        <v>Wicked Choccy's</v>
      </c>
      <c r="U5451" t="str">
        <f>VLOOKUP(Tabla1[[#This Row],[Fábrica]],Tabla3[],4,FALSE)</f>
        <v>Georgia</v>
      </c>
    </row>
    <row r="5452" spans="1:21" x14ac:dyDescent="0.25">
      <c r="A5452" t="s">
        <v>6246</v>
      </c>
      <c r="B5452" s="3">
        <v>45263</v>
      </c>
      <c r="C5452" s="3">
        <v>45277</v>
      </c>
      <c r="D5452" t="s">
        <v>18</v>
      </c>
      <c r="E5452">
        <v>122063</v>
      </c>
      <c r="F5452" t="s">
        <v>19</v>
      </c>
      <c r="G5452" t="s">
        <v>393</v>
      </c>
      <c r="H5452" t="s">
        <v>147</v>
      </c>
      <c r="I5452">
        <v>47374</v>
      </c>
      <c r="J5452" t="s">
        <v>22</v>
      </c>
      <c r="K5452" t="s">
        <v>43</v>
      </c>
      <c r="L5452" t="s">
        <v>33</v>
      </c>
      <c r="M5452" t="s">
        <v>34</v>
      </c>
      <c r="N5452" s="5">
        <v>7.2</v>
      </c>
      <c r="O5452" s="7">
        <v>2</v>
      </c>
      <c r="P5452" s="5">
        <v>4.8</v>
      </c>
      <c r="Q5452" s="5">
        <v>2.4</v>
      </c>
      <c r="R5452" s="22">
        <f>Tabla1[[#This Row],[Fecha de Envío]]-Tabla1[[#This Row],[Fecha de Orden]]</f>
        <v>14</v>
      </c>
      <c r="S5452" s="24">
        <f>YEAR(Tabla1[[#This Row],[Fecha de Orden]])</f>
        <v>2023</v>
      </c>
      <c r="T5452" t="str">
        <f>VLOOKUP(Tabla1[[#This Row],[Nombre del Producto]],Tabla2[[Nombre Producto]:[Costo Unitario]],2,FALSE)</f>
        <v>Lot's O' Nuts</v>
      </c>
      <c r="U5452" t="str">
        <f>VLOOKUP(Tabla1[[#This Row],[Fábrica]],Tabla3[],4,FALSE)</f>
        <v>Arizona</v>
      </c>
    </row>
    <row r="5453" spans="1:21" x14ac:dyDescent="0.25">
      <c r="A5453" t="s">
        <v>6739</v>
      </c>
      <c r="B5453" s="3">
        <v>45263</v>
      </c>
      <c r="C5453" s="3">
        <v>45276</v>
      </c>
      <c r="D5453" t="s">
        <v>39</v>
      </c>
      <c r="E5453">
        <v>153598</v>
      </c>
      <c r="F5453" t="s">
        <v>19</v>
      </c>
      <c r="G5453" t="s">
        <v>53</v>
      </c>
      <c r="H5453" t="s">
        <v>21</v>
      </c>
      <c r="I5453">
        <v>90045</v>
      </c>
      <c r="J5453" t="s">
        <v>22</v>
      </c>
      <c r="K5453" t="s">
        <v>23</v>
      </c>
      <c r="L5453" t="s">
        <v>27</v>
      </c>
      <c r="M5453" t="s">
        <v>28</v>
      </c>
      <c r="N5453" s="5">
        <v>21.6</v>
      </c>
      <c r="O5453" s="7">
        <v>6</v>
      </c>
      <c r="P5453" s="5">
        <v>15</v>
      </c>
      <c r="Q5453" s="5">
        <v>6.6</v>
      </c>
      <c r="R5453" s="22">
        <f>Tabla1[[#This Row],[Fecha de Envío]]-Tabla1[[#This Row],[Fecha de Orden]]</f>
        <v>13</v>
      </c>
      <c r="S5453" s="24">
        <f>YEAR(Tabla1[[#This Row],[Fecha de Orden]])</f>
        <v>2023</v>
      </c>
      <c r="T5453" t="str">
        <f>VLOOKUP(Tabla1[[#This Row],[Nombre del Producto]],Tabla2[[Nombre Producto]:[Costo Unitario]],2,FALSE)</f>
        <v>Lot's O' Nuts</v>
      </c>
      <c r="U5453" t="str">
        <f>VLOOKUP(Tabla1[[#This Row],[Fábrica]],Tabla3[],4,FALSE)</f>
        <v>Arizona</v>
      </c>
    </row>
    <row r="5454" spans="1:21" x14ac:dyDescent="0.25">
      <c r="A5454" t="s">
        <v>6740</v>
      </c>
      <c r="B5454" s="3">
        <v>45263</v>
      </c>
      <c r="C5454" s="3">
        <v>45276</v>
      </c>
      <c r="D5454" t="s">
        <v>39</v>
      </c>
      <c r="E5454">
        <v>153598</v>
      </c>
      <c r="F5454" t="s">
        <v>19</v>
      </c>
      <c r="G5454" t="s">
        <v>53</v>
      </c>
      <c r="H5454" t="s">
        <v>21</v>
      </c>
      <c r="I5454">
        <v>90045</v>
      </c>
      <c r="J5454" t="s">
        <v>22</v>
      </c>
      <c r="K5454" t="s">
        <v>23</v>
      </c>
      <c r="L5454" t="s">
        <v>36</v>
      </c>
      <c r="M5454" t="s">
        <v>37</v>
      </c>
      <c r="N5454" s="5">
        <v>16.25</v>
      </c>
      <c r="O5454" s="7">
        <v>5</v>
      </c>
      <c r="P5454" s="5">
        <v>10.55</v>
      </c>
      <c r="Q5454" s="5">
        <v>5.7</v>
      </c>
      <c r="R5454" s="22">
        <f>Tabla1[[#This Row],[Fecha de Envío]]-Tabla1[[#This Row],[Fecha de Orden]]</f>
        <v>13</v>
      </c>
      <c r="S5454" s="24">
        <f>YEAR(Tabla1[[#This Row],[Fecha de Orden]])</f>
        <v>2023</v>
      </c>
      <c r="T5454" t="str">
        <f>VLOOKUP(Tabla1[[#This Row],[Nombre del Producto]],Tabla2[[Nombre Producto]:[Costo Unitario]],2,FALSE)</f>
        <v>Wicked Choccy's</v>
      </c>
      <c r="U5454" t="str">
        <f>VLOOKUP(Tabla1[[#This Row],[Fábrica]],Tabla3[],4,FALSE)</f>
        <v>Georgia</v>
      </c>
    </row>
    <row r="5455" spans="1:21" x14ac:dyDescent="0.25">
      <c r="A5455" t="s">
        <v>7449</v>
      </c>
      <c r="B5455" s="3">
        <v>45263</v>
      </c>
      <c r="C5455" s="3">
        <v>45277</v>
      </c>
      <c r="D5455" t="s">
        <v>18</v>
      </c>
      <c r="E5455">
        <v>149762</v>
      </c>
      <c r="F5455" t="s">
        <v>19</v>
      </c>
      <c r="G5455" t="s">
        <v>7450</v>
      </c>
      <c r="H5455" t="s">
        <v>21</v>
      </c>
      <c r="I5455">
        <v>95037</v>
      </c>
      <c r="J5455" t="s">
        <v>22</v>
      </c>
      <c r="K5455" t="s">
        <v>23</v>
      </c>
      <c r="L5455" t="s">
        <v>36</v>
      </c>
      <c r="M5455" t="s">
        <v>37</v>
      </c>
      <c r="N5455" s="5">
        <v>6.5</v>
      </c>
      <c r="O5455" s="7">
        <v>2</v>
      </c>
      <c r="P5455" s="5">
        <v>4.22</v>
      </c>
      <c r="Q5455" s="5">
        <v>2.2799999999999998</v>
      </c>
      <c r="R5455" s="22">
        <f>Tabla1[[#This Row],[Fecha de Envío]]-Tabla1[[#This Row],[Fecha de Orden]]</f>
        <v>14</v>
      </c>
      <c r="S5455" s="24">
        <f>YEAR(Tabla1[[#This Row],[Fecha de Orden]])</f>
        <v>2023</v>
      </c>
      <c r="T5455" t="str">
        <f>VLOOKUP(Tabla1[[#This Row],[Nombre del Producto]],Tabla2[[Nombre Producto]:[Costo Unitario]],2,FALSE)</f>
        <v>Wicked Choccy's</v>
      </c>
      <c r="U5455" t="str">
        <f>VLOOKUP(Tabla1[[#This Row],[Fábrica]],Tabla3[],4,FALSE)</f>
        <v>Georgia</v>
      </c>
    </row>
    <row r="5456" spans="1:21" x14ac:dyDescent="0.25">
      <c r="A5456" t="s">
        <v>7451</v>
      </c>
      <c r="B5456" s="3">
        <v>45263</v>
      </c>
      <c r="C5456" s="3">
        <v>45277</v>
      </c>
      <c r="D5456" t="s">
        <v>18</v>
      </c>
      <c r="E5456">
        <v>149762</v>
      </c>
      <c r="F5456" t="s">
        <v>19</v>
      </c>
      <c r="G5456" t="s">
        <v>7450</v>
      </c>
      <c r="H5456" t="s">
        <v>21</v>
      </c>
      <c r="I5456">
        <v>95037</v>
      </c>
      <c r="J5456" t="s">
        <v>22</v>
      </c>
      <c r="K5456" t="s">
        <v>23</v>
      </c>
      <c r="L5456" t="s">
        <v>27</v>
      </c>
      <c r="M5456" t="s">
        <v>28</v>
      </c>
      <c r="N5456" s="5">
        <v>10.8</v>
      </c>
      <c r="O5456" s="7">
        <v>3</v>
      </c>
      <c r="P5456" s="5">
        <v>7.5</v>
      </c>
      <c r="Q5456" s="5">
        <v>3.3</v>
      </c>
      <c r="R5456" s="22">
        <f>Tabla1[[#This Row],[Fecha de Envío]]-Tabla1[[#This Row],[Fecha de Orden]]</f>
        <v>14</v>
      </c>
      <c r="S5456" s="24">
        <f>YEAR(Tabla1[[#This Row],[Fecha de Orden]])</f>
        <v>2023</v>
      </c>
      <c r="T5456" t="str">
        <f>VLOOKUP(Tabla1[[#This Row],[Nombre del Producto]],Tabla2[[Nombre Producto]:[Costo Unitario]],2,FALSE)</f>
        <v>Lot's O' Nuts</v>
      </c>
      <c r="U5456" t="str">
        <f>VLOOKUP(Tabla1[[#This Row],[Fábrica]],Tabla3[],4,FALSE)</f>
        <v>Arizona</v>
      </c>
    </row>
    <row r="5457" spans="1:21" x14ac:dyDescent="0.25">
      <c r="A5457" t="s">
        <v>7452</v>
      </c>
      <c r="B5457" s="3">
        <v>45263</v>
      </c>
      <c r="C5457" s="3">
        <v>45277</v>
      </c>
      <c r="D5457" t="s">
        <v>18</v>
      </c>
      <c r="E5457">
        <v>149762</v>
      </c>
      <c r="F5457" t="s">
        <v>19</v>
      </c>
      <c r="G5457" t="s">
        <v>7450</v>
      </c>
      <c r="H5457" t="s">
        <v>21</v>
      </c>
      <c r="I5457">
        <v>95037</v>
      </c>
      <c r="J5457" t="s">
        <v>22</v>
      </c>
      <c r="K5457" t="s">
        <v>23</v>
      </c>
      <c r="L5457" t="s">
        <v>24</v>
      </c>
      <c r="M5457" t="s">
        <v>25</v>
      </c>
      <c r="N5457" s="5">
        <v>30</v>
      </c>
      <c r="O5457" s="7">
        <v>8</v>
      </c>
      <c r="P5457" s="5">
        <v>19.600000000000001</v>
      </c>
      <c r="Q5457" s="5">
        <v>10.4</v>
      </c>
      <c r="R5457" s="22">
        <f>Tabla1[[#This Row],[Fecha de Envío]]-Tabla1[[#This Row],[Fecha de Orden]]</f>
        <v>14</v>
      </c>
      <c r="S5457" s="24">
        <f>YEAR(Tabla1[[#This Row],[Fecha de Orden]])</f>
        <v>2023</v>
      </c>
      <c r="T5457" t="str">
        <f>VLOOKUP(Tabla1[[#This Row],[Nombre del Producto]],Tabla2[[Nombre Producto]:[Costo Unitario]],2,FALSE)</f>
        <v>Wicked Choccy's</v>
      </c>
      <c r="U5457" t="str">
        <f>VLOOKUP(Tabla1[[#This Row],[Fábrica]],Tabla3[],4,FALSE)</f>
        <v>Georgia</v>
      </c>
    </row>
    <row r="5458" spans="1:21" x14ac:dyDescent="0.25">
      <c r="A5458" t="s">
        <v>1235</v>
      </c>
      <c r="B5458" s="3">
        <v>45264</v>
      </c>
      <c r="C5458" s="3">
        <v>45275</v>
      </c>
      <c r="D5458" t="s">
        <v>39</v>
      </c>
      <c r="E5458">
        <v>126004</v>
      </c>
      <c r="F5458" t="s">
        <v>19</v>
      </c>
      <c r="G5458" t="s">
        <v>30</v>
      </c>
      <c r="H5458" t="s">
        <v>31</v>
      </c>
      <c r="I5458">
        <v>10024</v>
      </c>
      <c r="J5458" t="s">
        <v>22</v>
      </c>
      <c r="K5458" t="s">
        <v>32</v>
      </c>
      <c r="L5458" t="s">
        <v>45</v>
      </c>
      <c r="M5458" t="s">
        <v>46</v>
      </c>
      <c r="N5458" s="5">
        <v>10.47</v>
      </c>
      <c r="O5458" s="7">
        <v>3</v>
      </c>
      <c r="P5458" s="5">
        <v>7.47</v>
      </c>
      <c r="Q5458" s="5">
        <v>3</v>
      </c>
      <c r="R5458" s="22">
        <f>Tabla1[[#This Row],[Fecha de Envío]]-Tabla1[[#This Row],[Fecha de Orden]]</f>
        <v>11</v>
      </c>
      <c r="S5458" s="24">
        <f>YEAR(Tabla1[[#This Row],[Fecha de Orden]])</f>
        <v>2023</v>
      </c>
      <c r="T5458" t="str">
        <f>VLOOKUP(Tabla1[[#This Row],[Nombre del Producto]],Tabla2[[Nombre Producto]:[Costo Unitario]],2,FALSE)</f>
        <v>Lot's O' Nuts</v>
      </c>
      <c r="U5458" t="str">
        <f>VLOOKUP(Tabla1[[#This Row],[Fábrica]],Tabla3[],4,FALSE)</f>
        <v>Arizona</v>
      </c>
    </row>
    <row r="5459" spans="1:21" x14ac:dyDescent="0.25">
      <c r="A5459" t="s">
        <v>1236</v>
      </c>
      <c r="B5459" s="3">
        <v>45264</v>
      </c>
      <c r="C5459" s="3">
        <v>45275</v>
      </c>
      <c r="D5459" t="s">
        <v>39</v>
      </c>
      <c r="E5459">
        <v>126004</v>
      </c>
      <c r="F5459" t="s">
        <v>19</v>
      </c>
      <c r="G5459" t="s">
        <v>30</v>
      </c>
      <c r="H5459" t="s">
        <v>31</v>
      </c>
      <c r="I5459">
        <v>10024</v>
      </c>
      <c r="J5459" t="s">
        <v>22</v>
      </c>
      <c r="K5459" t="s">
        <v>32</v>
      </c>
      <c r="L5459" t="s">
        <v>33</v>
      </c>
      <c r="M5459" t="s">
        <v>34</v>
      </c>
      <c r="N5459" s="5">
        <v>3.6</v>
      </c>
      <c r="O5459" s="7">
        <v>1</v>
      </c>
      <c r="P5459" s="5">
        <v>2.4</v>
      </c>
      <c r="Q5459" s="5">
        <v>1.2</v>
      </c>
      <c r="R5459" s="22">
        <f>Tabla1[[#This Row],[Fecha de Envío]]-Tabla1[[#This Row],[Fecha de Orden]]</f>
        <v>11</v>
      </c>
      <c r="S5459" s="24">
        <f>YEAR(Tabla1[[#This Row],[Fecha de Orden]])</f>
        <v>2023</v>
      </c>
      <c r="T5459" t="str">
        <f>VLOOKUP(Tabla1[[#This Row],[Nombre del Producto]],Tabla2[[Nombre Producto]:[Costo Unitario]],2,FALSE)</f>
        <v>Lot's O' Nuts</v>
      </c>
      <c r="U5459" t="str">
        <f>VLOOKUP(Tabla1[[#This Row],[Fábrica]],Tabla3[],4,FALSE)</f>
        <v>Arizona</v>
      </c>
    </row>
    <row r="5460" spans="1:21" x14ac:dyDescent="0.25">
      <c r="A5460" t="s">
        <v>1237</v>
      </c>
      <c r="B5460" s="3">
        <v>45264</v>
      </c>
      <c r="C5460" s="3">
        <v>45275</v>
      </c>
      <c r="D5460" t="s">
        <v>39</v>
      </c>
      <c r="E5460">
        <v>126004</v>
      </c>
      <c r="F5460" t="s">
        <v>19</v>
      </c>
      <c r="G5460" t="s">
        <v>30</v>
      </c>
      <c r="H5460" t="s">
        <v>31</v>
      </c>
      <c r="I5460">
        <v>10024</v>
      </c>
      <c r="J5460" t="s">
        <v>22</v>
      </c>
      <c r="K5460" t="s">
        <v>32</v>
      </c>
      <c r="L5460" t="s">
        <v>27</v>
      </c>
      <c r="M5460" t="s">
        <v>28</v>
      </c>
      <c r="N5460" s="5">
        <v>3.6</v>
      </c>
      <c r="O5460" s="7">
        <v>1</v>
      </c>
      <c r="P5460" s="5">
        <v>2.5</v>
      </c>
      <c r="Q5460" s="5">
        <v>1.1000000000000001</v>
      </c>
      <c r="R5460" s="22">
        <f>Tabla1[[#This Row],[Fecha de Envío]]-Tabla1[[#This Row],[Fecha de Orden]]</f>
        <v>11</v>
      </c>
      <c r="S5460" s="24">
        <f>YEAR(Tabla1[[#This Row],[Fecha de Orden]])</f>
        <v>2023</v>
      </c>
      <c r="T5460" t="str">
        <f>VLOOKUP(Tabla1[[#This Row],[Nombre del Producto]],Tabla2[[Nombre Producto]:[Costo Unitario]],2,FALSE)</f>
        <v>Lot's O' Nuts</v>
      </c>
      <c r="U5460" t="str">
        <f>VLOOKUP(Tabla1[[#This Row],[Fábrica]],Tabla3[],4,FALSE)</f>
        <v>Arizona</v>
      </c>
    </row>
    <row r="5461" spans="1:21" x14ac:dyDescent="0.25">
      <c r="A5461" t="s">
        <v>3106</v>
      </c>
      <c r="B5461" s="3">
        <v>45264</v>
      </c>
      <c r="C5461" s="3">
        <v>45278</v>
      </c>
      <c r="D5461" t="s">
        <v>18</v>
      </c>
      <c r="E5461">
        <v>139885</v>
      </c>
      <c r="F5461" t="s">
        <v>19</v>
      </c>
      <c r="G5461" t="s">
        <v>30</v>
      </c>
      <c r="H5461" t="s">
        <v>31</v>
      </c>
      <c r="I5461">
        <v>10035</v>
      </c>
      <c r="J5461" t="s">
        <v>22</v>
      </c>
      <c r="K5461" t="s">
        <v>32</v>
      </c>
      <c r="L5461" t="s">
        <v>45</v>
      </c>
      <c r="M5461" t="s">
        <v>46</v>
      </c>
      <c r="N5461" s="5">
        <v>20.94</v>
      </c>
      <c r="O5461" s="7">
        <v>6</v>
      </c>
      <c r="P5461" s="5">
        <v>14.94</v>
      </c>
      <c r="Q5461" s="5">
        <v>6</v>
      </c>
      <c r="R5461" s="22">
        <f>Tabla1[[#This Row],[Fecha de Envío]]-Tabla1[[#This Row],[Fecha de Orden]]</f>
        <v>14</v>
      </c>
      <c r="S5461" s="24">
        <f>YEAR(Tabla1[[#This Row],[Fecha de Orden]])</f>
        <v>2023</v>
      </c>
      <c r="T5461" t="str">
        <f>VLOOKUP(Tabla1[[#This Row],[Nombre del Producto]],Tabla2[[Nombre Producto]:[Costo Unitario]],2,FALSE)</f>
        <v>Lot's O' Nuts</v>
      </c>
      <c r="U5461" t="str">
        <f>VLOOKUP(Tabla1[[#This Row],[Fábrica]],Tabla3[],4,FALSE)</f>
        <v>Arizona</v>
      </c>
    </row>
    <row r="5462" spans="1:21" x14ac:dyDescent="0.25">
      <c r="A5462" t="s">
        <v>5354</v>
      </c>
      <c r="B5462" s="3">
        <v>45264</v>
      </c>
      <c r="C5462" s="3">
        <v>45279</v>
      </c>
      <c r="D5462" t="s">
        <v>18</v>
      </c>
      <c r="E5462">
        <v>112060</v>
      </c>
      <c r="F5462" t="s">
        <v>19</v>
      </c>
      <c r="G5462" t="s">
        <v>20</v>
      </c>
      <c r="H5462" t="s">
        <v>21</v>
      </c>
      <c r="I5462">
        <v>94109</v>
      </c>
      <c r="J5462" t="s">
        <v>22</v>
      </c>
      <c r="K5462" t="s">
        <v>23</v>
      </c>
      <c r="L5462" t="s">
        <v>24</v>
      </c>
      <c r="M5462" t="s">
        <v>25</v>
      </c>
      <c r="N5462" s="5">
        <v>3.75</v>
      </c>
      <c r="O5462" s="7">
        <v>1</v>
      </c>
      <c r="P5462" s="5">
        <v>2.4500000000000002</v>
      </c>
      <c r="Q5462" s="5">
        <v>1.3</v>
      </c>
      <c r="R5462" s="22">
        <f>Tabla1[[#This Row],[Fecha de Envío]]-Tabla1[[#This Row],[Fecha de Orden]]</f>
        <v>15</v>
      </c>
      <c r="S5462" s="24">
        <f>YEAR(Tabla1[[#This Row],[Fecha de Orden]])</f>
        <v>2023</v>
      </c>
      <c r="T5462" t="str">
        <f>VLOOKUP(Tabla1[[#This Row],[Nombre del Producto]],Tabla2[[Nombre Producto]:[Costo Unitario]],2,FALSE)</f>
        <v>Wicked Choccy's</v>
      </c>
      <c r="U5462" t="str">
        <f>VLOOKUP(Tabla1[[#This Row],[Fábrica]],Tabla3[],4,FALSE)</f>
        <v>Georgia</v>
      </c>
    </row>
    <row r="5463" spans="1:21" x14ac:dyDescent="0.25">
      <c r="A5463" t="s">
        <v>5600</v>
      </c>
      <c r="B5463" s="3">
        <v>45264</v>
      </c>
      <c r="C5463" s="3">
        <v>45278</v>
      </c>
      <c r="D5463" t="s">
        <v>18</v>
      </c>
      <c r="E5463">
        <v>105277</v>
      </c>
      <c r="F5463" t="s">
        <v>19</v>
      </c>
      <c r="G5463" t="s">
        <v>638</v>
      </c>
      <c r="H5463" t="s">
        <v>31</v>
      </c>
      <c r="I5463">
        <v>13021</v>
      </c>
      <c r="J5463" t="s">
        <v>22</v>
      </c>
      <c r="K5463" t="s">
        <v>32</v>
      </c>
      <c r="L5463" t="s">
        <v>45</v>
      </c>
      <c r="M5463" t="s">
        <v>46</v>
      </c>
      <c r="N5463" s="5">
        <v>10.47</v>
      </c>
      <c r="O5463" s="7">
        <v>3</v>
      </c>
      <c r="P5463" s="5">
        <v>7.47</v>
      </c>
      <c r="Q5463" s="5">
        <v>3</v>
      </c>
      <c r="R5463" s="22">
        <f>Tabla1[[#This Row],[Fecha de Envío]]-Tabla1[[#This Row],[Fecha de Orden]]</f>
        <v>14</v>
      </c>
      <c r="S5463" s="24">
        <f>YEAR(Tabla1[[#This Row],[Fecha de Orden]])</f>
        <v>2023</v>
      </c>
      <c r="T5463" t="str">
        <f>VLOOKUP(Tabla1[[#This Row],[Nombre del Producto]],Tabla2[[Nombre Producto]:[Costo Unitario]],2,FALSE)</f>
        <v>Lot's O' Nuts</v>
      </c>
      <c r="U5463" t="str">
        <f>VLOOKUP(Tabla1[[#This Row],[Fábrica]],Tabla3[],4,FALSE)</f>
        <v>Arizona</v>
      </c>
    </row>
    <row r="5464" spans="1:21" x14ac:dyDescent="0.25">
      <c r="A5464" t="s">
        <v>9007</v>
      </c>
      <c r="B5464" s="3">
        <v>45264</v>
      </c>
      <c r="C5464" s="3">
        <v>45279</v>
      </c>
      <c r="D5464" t="s">
        <v>18</v>
      </c>
      <c r="E5464">
        <v>119508</v>
      </c>
      <c r="F5464" t="s">
        <v>195</v>
      </c>
      <c r="G5464" t="s">
        <v>196</v>
      </c>
      <c r="H5464" t="s">
        <v>197</v>
      </c>
      <c r="I5464" t="s">
        <v>8999</v>
      </c>
      <c r="J5464" t="s">
        <v>22</v>
      </c>
      <c r="K5464" t="s">
        <v>23</v>
      </c>
      <c r="L5464" t="s">
        <v>45</v>
      </c>
      <c r="M5464" t="s">
        <v>46</v>
      </c>
      <c r="N5464" s="5">
        <v>20.94</v>
      </c>
      <c r="O5464" s="7">
        <v>6</v>
      </c>
      <c r="P5464" s="5">
        <v>14.94</v>
      </c>
      <c r="Q5464" s="5">
        <v>6</v>
      </c>
      <c r="R5464" s="22">
        <f>Tabla1[[#This Row],[Fecha de Envío]]-Tabla1[[#This Row],[Fecha de Orden]]</f>
        <v>15</v>
      </c>
      <c r="S5464" s="24">
        <f>YEAR(Tabla1[[#This Row],[Fecha de Orden]])</f>
        <v>2023</v>
      </c>
      <c r="T5464" t="str">
        <f>VLOOKUP(Tabla1[[#This Row],[Nombre del Producto]],Tabla2[[Nombre Producto]:[Costo Unitario]],2,FALSE)</f>
        <v>Lot's O' Nuts</v>
      </c>
      <c r="U5464" t="str">
        <f>VLOOKUP(Tabla1[[#This Row],[Fábrica]],Tabla3[],4,FALSE)</f>
        <v>Arizona</v>
      </c>
    </row>
    <row r="5465" spans="1:21" x14ac:dyDescent="0.25">
      <c r="A5465" t="s">
        <v>9008</v>
      </c>
      <c r="B5465" s="3">
        <v>45264</v>
      </c>
      <c r="C5465" s="3">
        <v>45279</v>
      </c>
      <c r="D5465" t="s">
        <v>18</v>
      </c>
      <c r="E5465">
        <v>119508</v>
      </c>
      <c r="F5465" t="s">
        <v>195</v>
      </c>
      <c r="G5465" t="s">
        <v>196</v>
      </c>
      <c r="H5465" t="s">
        <v>197</v>
      </c>
      <c r="I5465" t="s">
        <v>8999</v>
      </c>
      <c r="J5465" t="s">
        <v>22</v>
      </c>
      <c r="K5465" t="s">
        <v>23</v>
      </c>
      <c r="L5465" t="s">
        <v>33</v>
      </c>
      <c r="M5465" t="s">
        <v>34</v>
      </c>
      <c r="N5465" s="5">
        <v>18</v>
      </c>
      <c r="O5465" s="7">
        <v>5</v>
      </c>
      <c r="P5465" s="5">
        <v>12</v>
      </c>
      <c r="Q5465" s="5">
        <v>6</v>
      </c>
      <c r="R5465" s="22">
        <f>Tabla1[[#This Row],[Fecha de Envío]]-Tabla1[[#This Row],[Fecha de Orden]]</f>
        <v>15</v>
      </c>
      <c r="S5465" s="24">
        <f>YEAR(Tabla1[[#This Row],[Fecha de Orden]])</f>
        <v>2023</v>
      </c>
      <c r="T5465" t="str">
        <f>VLOOKUP(Tabla1[[#This Row],[Nombre del Producto]],Tabla2[[Nombre Producto]:[Costo Unitario]],2,FALSE)</f>
        <v>Lot's O' Nuts</v>
      </c>
      <c r="U5465" t="str">
        <f>VLOOKUP(Tabla1[[#This Row],[Fábrica]],Tabla3[],4,FALSE)</f>
        <v>Arizona</v>
      </c>
    </row>
    <row r="5466" spans="1:21" x14ac:dyDescent="0.25">
      <c r="A5466" t="s">
        <v>346</v>
      </c>
      <c r="B5466" s="3">
        <v>45265</v>
      </c>
      <c r="C5466" s="3">
        <v>45277</v>
      </c>
      <c r="D5466" t="s">
        <v>39</v>
      </c>
      <c r="E5466">
        <v>143749</v>
      </c>
      <c r="F5466" t="s">
        <v>19</v>
      </c>
      <c r="G5466" t="s">
        <v>347</v>
      </c>
      <c r="H5466" t="s">
        <v>106</v>
      </c>
      <c r="I5466">
        <v>2038</v>
      </c>
      <c r="J5466" t="s">
        <v>148</v>
      </c>
      <c r="K5466" t="s">
        <v>32</v>
      </c>
      <c r="L5466" t="s">
        <v>348</v>
      </c>
      <c r="M5466" t="s">
        <v>349</v>
      </c>
      <c r="N5466" s="5">
        <v>20</v>
      </c>
      <c r="O5466" s="7">
        <v>1</v>
      </c>
      <c r="P5466" s="5">
        <v>10</v>
      </c>
      <c r="Q5466" s="5">
        <v>10</v>
      </c>
      <c r="R5466" s="22">
        <f>Tabla1[[#This Row],[Fecha de Envío]]-Tabla1[[#This Row],[Fecha de Orden]]</f>
        <v>12</v>
      </c>
      <c r="S5466" s="24">
        <f>YEAR(Tabla1[[#This Row],[Fecha de Orden]])</f>
        <v>2023</v>
      </c>
      <c r="T5466" t="str">
        <f>VLOOKUP(Tabla1[[#This Row],[Nombre del Producto]],Tabla2[[Nombre Producto]:[Costo Unitario]],2,FALSE)</f>
        <v>Secret Factory</v>
      </c>
      <c r="U5466" t="str">
        <f>VLOOKUP(Tabla1[[#This Row],[Fábrica]],Tabla3[],4,FALSE)</f>
        <v>Illinois</v>
      </c>
    </row>
    <row r="5467" spans="1:21" x14ac:dyDescent="0.25">
      <c r="A5467" t="s">
        <v>3890</v>
      </c>
      <c r="B5467" s="3">
        <v>45265</v>
      </c>
      <c r="C5467" s="3">
        <v>45280</v>
      </c>
      <c r="D5467" t="s">
        <v>71</v>
      </c>
      <c r="E5467">
        <v>146374</v>
      </c>
      <c r="F5467" t="s">
        <v>19</v>
      </c>
      <c r="G5467" t="s">
        <v>1028</v>
      </c>
      <c r="H5467" t="s">
        <v>1209</v>
      </c>
      <c r="I5467">
        <v>19711</v>
      </c>
      <c r="J5467" t="s">
        <v>22</v>
      </c>
      <c r="K5467" t="s">
        <v>32</v>
      </c>
      <c r="L5467" t="s">
        <v>45</v>
      </c>
      <c r="M5467" t="s">
        <v>46</v>
      </c>
      <c r="N5467" s="5">
        <v>3.49</v>
      </c>
      <c r="O5467" s="7">
        <v>1</v>
      </c>
      <c r="P5467" s="5">
        <v>2.4900000000000002</v>
      </c>
      <c r="Q5467" s="5">
        <v>1</v>
      </c>
      <c r="R5467" s="22">
        <f>Tabla1[[#This Row],[Fecha de Envío]]-Tabla1[[#This Row],[Fecha de Orden]]</f>
        <v>15</v>
      </c>
      <c r="S5467" s="24">
        <f>YEAR(Tabla1[[#This Row],[Fecha de Orden]])</f>
        <v>2023</v>
      </c>
      <c r="T5467" t="str">
        <f>VLOOKUP(Tabla1[[#This Row],[Nombre del Producto]],Tabla2[[Nombre Producto]:[Costo Unitario]],2,FALSE)</f>
        <v>Lot's O' Nuts</v>
      </c>
      <c r="U5467" t="str">
        <f>VLOOKUP(Tabla1[[#This Row],[Fábrica]],Tabla3[],4,FALSE)</f>
        <v>Arizona</v>
      </c>
    </row>
    <row r="5468" spans="1:21" x14ac:dyDescent="0.25">
      <c r="A5468" t="s">
        <v>3891</v>
      </c>
      <c r="B5468" s="3">
        <v>45265</v>
      </c>
      <c r="C5468" s="3">
        <v>45280</v>
      </c>
      <c r="D5468" t="s">
        <v>71</v>
      </c>
      <c r="E5468">
        <v>146374</v>
      </c>
      <c r="F5468" t="s">
        <v>19</v>
      </c>
      <c r="G5468" t="s">
        <v>1028</v>
      </c>
      <c r="H5468" t="s">
        <v>1209</v>
      </c>
      <c r="I5468">
        <v>19711</v>
      </c>
      <c r="J5468" t="s">
        <v>22</v>
      </c>
      <c r="K5468" t="s">
        <v>32</v>
      </c>
      <c r="L5468" t="s">
        <v>27</v>
      </c>
      <c r="M5468" t="s">
        <v>28</v>
      </c>
      <c r="N5468" s="5">
        <v>25.2</v>
      </c>
      <c r="O5468" s="7">
        <v>7</v>
      </c>
      <c r="P5468" s="5">
        <v>17.5</v>
      </c>
      <c r="Q5468" s="5">
        <v>7.7</v>
      </c>
      <c r="R5468" s="22">
        <f>Tabla1[[#This Row],[Fecha de Envío]]-Tabla1[[#This Row],[Fecha de Orden]]</f>
        <v>15</v>
      </c>
      <c r="S5468" s="24">
        <f>YEAR(Tabla1[[#This Row],[Fecha de Orden]])</f>
        <v>2023</v>
      </c>
      <c r="T5468" t="str">
        <f>VLOOKUP(Tabla1[[#This Row],[Nombre del Producto]],Tabla2[[Nombre Producto]:[Costo Unitario]],2,FALSE)</f>
        <v>Lot's O' Nuts</v>
      </c>
      <c r="U5468" t="str">
        <f>VLOOKUP(Tabla1[[#This Row],[Fábrica]],Tabla3[],4,FALSE)</f>
        <v>Arizona</v>
      </c>
    </row>
    <row r="5469" spans="1:21" x14ac:dyDescent="0.25">
      <c r="A5469" t="s">
        <v>3892</v>
      </c>
      <c r="B5469" s="3">
        <v>45265</v>
      </c>
      <c r="C5469" s="3">
        <v>45280</v>
      </c>
      <c r="D5469" t="s">
        <v>71</v>
      </c>
      <c r="E5469">
        <v>146374</v>
      </c>
      <c r="F5469" t="s">
        <v>19</v>
      </c>
      <c r="G5469" t="s">
        <v>1028</v>
      </c>
      <c r="H5469" t="s">
        <v>1209</v>
      </c>
      <c r="I5469">
        <v>19711</v>
      </c>
      <c r="J5469" t="s">
        <v>22</v>
      </c>
      <c r="K5469" t="s">
        <v>32</v>
      </c>
      <c r="L5469" t="s">
        <v>36</v>
      </c>
      <c r="M5469" t="s">
        <v>37</v>
      </c>
      <c r="N5469" s="5">
        <v>3.25</v>
      </c>
      <c r="O5469" s="7">
        <v>1</v>
      </c>
      <c r="P5469" s="5">
        <v>2.11</v>
      </c>
      <c r="Q5469" s="5">
        <v>1.1399999999999999</v>
      </c>
      <c r="R5469" s="22">
        <f>Tabla1[[#This Row],[Fecha de Envío]]-Tabla1[[#This Row],[Fecha de Orden]]</f>
        <v>15</v>
      </c>
      <c r="S5469" s="24">
        <f>YEAR(Tabla1[[#This Row],[Fecha de Orden]])</f>
        <v>2023</v>
      </c>
      <c r="T5469" t="str">
        <f>VLOOKUP(Tabla1[[#This Row],[Nombre del Producto]],Tabla2[[Nombre Producto]:[Costo Unitario]],2,FALSE)</f>
        <v>Wicked Choccy's</v>
      </c>
      <c r="U5469" t="str">
        <f>VLOOKUP(Tabla1[[#This Row],[Fábrica]],Tabla3[],4,FALSE)</f>
        <v>Georgia</v>
      </c>
    </row>
    <row r="5470" spans="1:21" x14ac:dyDescent="0.25">
      <c r="A5470" t="s">
        <v>4107</v>
      </c>
      <c r="B5470" s="3">
        <v>45265</v>
      </c>
      <c r="C5470" s="3">
        <v>45280</v>
      </c>
      <c r="D5470" t="s">
        <v>18</v>
      </c>
      <c r="E5470">
        <v>161389</v>
      </c>
      <c r="F5470" t="s">
        <v>19</v>
      </c>
      <c r="G5470" t="s">
        <v>124</v>
      </c>
      <c r="H5470" t="s">
        <v>125</v>
      </c>
      <c r="I5470">
        <v>98103</v>
      </c>
      <c r="J5470" t="s">
        <v>22</v>
      </c>
      <c r="K5470" t="s">
        <v>23</v>
      </c>
      <c r="L5470" t="s">
        <v>27</v>
      </c>
      <c r="M5470" t="s">
        <v>28</v>
      </c>
      <c r="N5470" s="5">
        <v>10.8</v>
      </c>
      <c r="O5470" s="7">
        <v>3</v>
      </c>
      <c r="P5470" s="5">
        <v>7.5</v>
      </c>
      <c r="Q5470" s="5">
        <v>3.3</v>
      </c>
      <c r="R5470" s="22">
        <f>Tabla1[[#This Row],[Fecha de Envío]]-Tabla1[[#This Row],[Fecha de Orden]]</f>
        <v>15</v>
      </c>
      <c r="S5470" s="24">
        <f>YEAR(Tabla1[[#This Row],[Fecha de Orden]])</f>
        <v>2023</v>
      </c>
      <c r="T5470" t="str">
        <f>VLOOKUP(Tabla1[[#This Row],[Nombre del Producto]],Tabla2[[Nombre Producto]:[Costo Unitario]],2,FALSE)</f>
        <v>Lot's O' Nuts</v>
      </c>
      <c r="U5470" t="str">
        <f>VLOOKUP(Tabla1[[#This Row],[Fábrica]],Tabla3[],4,FALSE)</f>
        <v>Arizona</v>
      </c>
    </row>
    <row r="5471" spans="1:21" x14ac:dyDescent="0.25">
      <c r="A5471" t="s">
        <v>4334</v>
      </c>
      <c r="B5471" s="3">
        <v>45265</v>
      </c>
      <c r="C5471" s="3">
        <v>45279</v>
      </c>
      <c r="D5471" t="s">
        <v>18</v>
      </c>
      <c r="E5471">
        <v>114489</v>
      </c>
      <c r="F5471" t="s">
        <v>19</v>
      </c>
      <c r="G5471" t="s">
        <v>347</v>
      </c>
      <c r="H5471" t="s">
        <v>410</v>
      </c>
      <c r="I5471">
        <v>53132</v>
      </c>
      <c r="J5471" t="s">
        <v>22</v>
      </c>
      <c r="K5471" t="s">
        <v>43</v>
      </c>
      <c r="L5471" t="s">
        <v>33</v>
      </c>
      <c r="M5471" t="s">
        <v>34</v>
      </c>
      <c r="N5471" s="5">
        <v>28.8</v>
      </c>
      <c r="O5471" s="7">
        <v>8</v>
      </c>
      <c r="P5471" s="5">
        <v>19.2</v>
      </c>
      <c r="Q5471" s="5">
        <v>9.6</v>
      </c>
      <c r="R5471" s="22">
        <f>Tabla1[[#This Row],[Fecha de Envío]]-Tabla1[[#This Row],[Fecha de Orden]]</f>
        <v>14</v>
      </c>
      <c r="S5471" s="24">
        <f>YEAR(Tabla1[[#This Row],[Fecha de Orden]])</f>
        <v>2023</v>
      </c>
      <c r="T5471" t="str">
        <f>VLOOKUP(Tabla1[[#This Row],[Nombre del Producto]],Tabla2[[Nombre Producto]:[Costo Unitario]],2,FALSE)</f>
        <v>Lot's O' Nuts</v>
      </c>
      <c r="U5471" t="str">
        <f>VLOOKUP(Tabla1[[#This Row],[Fábrica]],Tabla3[],4,FALSE)</f>
        <v>Arizona</v>
      </c>
    </row>
    <row r="5472" spans="1:21" x14ac:dyDescent="0.25">
      <c r="A5472" t="s">
        <v>4335</v>
      </c>
      <c r="B5472" s="3">
        <v>45265</v>
      </c>
      <c r="C5472" s="3">
        <v>45279</v>
      </c>
      <c r="D5472" t="s">
        <v>18</v>
      </c>
      <c r="E5472">
        <v>114489</v>
      </c>
      <c r="F5472" t="s">
        <v>19</v>
      </c>
      <c r="G5472" t="s">
        <v>347</v>
      </c>
      <c r="H5472" t="s">
        <v>410</v>
      </c>
      <c r="I5472">
        <v>53132</v>
      </c>
      <c r="J5472" t="s">
        <v>22</v>
      </c>
      <c r="K5472" t="s">
        <v>43</v>
      </c>
      <c r="L5472" t="s">
        <v>27</v>
      </c>
      <c r="M5472" t="s">
        <v>28</v>
      </c>
      <c r="N5472" s="5">
        <v>18</v>
      </c>
      <c r="O5472" s="7">
        <v>5</v>
      </c>
      <c r="P5472" s="5">
        <v>12.5</v>
      </c>
      <c r="Q5472" s="5">
        <v>5.5</v>
      </c>
      <c r="R5472" s="22">
        <f>Tabla1[[#This Row],[Fecha de Envío]]-Tabla1[[#This Row],[Fecha de Orden]]</f>
        <v>14</v>
      </c>
      <c r="S5472" s="24">
        <f>YEAR(Tabla1[[#This Row],[Fecha de Orden]])</f>
        <v>2023</v>
      </c>
      <c r="T5472" t="str">
        <f>VLOOKUP(Tabla1[[#This Row],[Nombre del Producto]],Tabla2[[Nombre Producto]:[Costo Unitario]],2,FALSE)</f>
        <v>Lot's O' Nuts</v>
      </c>
      <c r="U5472" t="str">
        <f>VLOOKUP(Tabla1[[#This Row],[Fábrica]],Tabla3[],4,FALSE)</f>
        <v>Arizona</v>
      </c>
    </row>
    <row r="5473" spans="1:21" x14ac:dyDescent="0.25">
      <c r="A5473" t="s">
        <v>4436</v>
      </c>
      <c r="B5473" s="3">
        <v>45265</v>
      </c>
      <c r="C5473" s="3">
        <v>45276</v>
      </c>
      <c r="D5473" t="s">
        <v>39</v>
      </c>
      <c r="E5473">
        <v>124772</v>
      </c>
      <c r="F5473" t="s">
        <v>19</v>
      </c>
      <c r="G5473" t="s">
        <v>2888</v>
      </c>
      <c r="H5473" t="s">
        <v>116</v>
      </c>
      <c r="I5473">
        <v>42071</v>
      </c>
      <c r="J5473" t="s">
        <v>22</v>
      </c>
      <c r="K5473" t="s">
        <v>66</v>
      </c>
      <c r="L5473" t="s">
        <v>27</v>
      </c>
      <c r="M5473" t="s">
        <v>28</v>
      </c>
      <c r="N5473" s="5">
        <v>10.8</v>
      </c>
      <c r="O5473" s="7">
        <v>3</v>
      </c>
      <c r="P5473" s="5">
        <v>7.5</v>
      </c>
      <c r="Q5473" s="5">
        <v>3.3</v>
      </c>
      <c r="R5473" s="22">
        <f>Tabla1[[#This Row],[Fecha de Envío]]-Tabla1[[#This Row],[Fecha de Orden]]</f>
        <v>11</v>
      </c>
      <c r="S5473" s="24">
        <f>YEAR(Tabla1[[#This Row],[Fecha de Orden]])</f>
        <v>2023</v>
      </c>
      <c r="T5473" t="str">
        <f>VLOOKUP(Tabla1[[#This Row],[Nombre del Producto]],Tabla2[[Nombre Producto]:[Costo Unitario]],2,FALSE)</f>
        <v>Lot's O' Nuts</v>
      </c>
      <c r="U5473" t="str">
        <f>VLOOKUP(Tabla1[[#This Row],[Fábrica]],Tabla3[],4,FALSE)</f>
        <v>Arizona</v>
      </c>
    </row>
    <row r="5474" spans="1:21" x14ac:dyDescent="0.25">
      <c r="A5474" t="s">
        <v>4437</v>
      </c>
      <c r="B5474" s="3">
        <v>45265</v>
      </c>
      <c r="C5474" s="3">
        <v>45277</v>
      </c>
      <c r="D5474" t="s">
        <v>71</v>
      </c>
      <c r="E5474">
        <v>108434</v>
      </c>
      <c r="F5474" t="s">
        <v>19</v>
      </c>
      <c r="G5474" t="s">
        <v>30</v>
      </c>
      <c r="H5474" t="s">
        <v>31</v>
      </c>
      <c r="I5474">
        <v>10024</v>
      </c>
      <c r="J5474" t="s">
        <v>22</v>
      </c>
      <c r="K5474" t="s">
        <v>32</v>
      </c>
      <c r="L5474" t="s">
        <v>24</v>
      </c>
      <c r="M5474" t="s">
        <v>25</v>
      </c>
      <c r="N5474" s="5">
        <v>11.25</v>
      </c>
      <c r="O5474" s="7">
        <v>3</v>
      </c>
      <c r="P5474" s="5">
        <v>7.35</v>
      </c>
      <c r="Q5474" s="5">
        <v>3.9</v>
      </c>
      <c r="R5474" s="22">
        <f>Tabla1[[#This Row],[Fecha de Envío]]-Tabla1[[#This Row],[Fecha de Orden]]</f>
        <v>12</v>
      </c>
      <c r="S5474" s="24">
        <f>YEAR(Tabla1[[#This Row],[Fecha de Orden]])</f>
        <v>2023</v>
      </c>
      <c r="T5474" t="str">
        <f>VLOOKUP(Tabla1[[#This Row],[Nombre del Producto]],Tabla2[[Nombre Producto]:[Costo Unitario]],2,FALSE)</f>
        <v>Wicked Choccy's</v>
      </c>
      <c r="U5474" t="str">
        <f>VLOOKUP(Tabla1[[#This Row],[Fábrica]],Tabla3[],4,FALSE)</f>
        <v>Georgia</v>
      </c>
    </row>
    <row r="5475" spans="1:21" x14ac:dyDescent="0.25">
      <c r="A5475" t="s">
        <v>6346</v>
      </c>
      <c r="B5475" s="3">
        <v>45265</v>
      </c>
      <c r="C5475" s="3">
        <v>45279</v>
      </c>
      <c r="D5475" t="s">
        <v>71</v>
      </c>
      <c r="E5475">
        <v>163636</v>
      </c>
      <c r="F5475" t="s">
        <v>19</v>
      </c>
      <c r="G5475" t="s">
        <v>239</v>
      </c>
      <c r="H5475" t="s">
        <v>173</v>
      </c>
      <c r="I5475">
        <v>60623</v>
      </c>
      <c r="J5475" t="s">
        <v>22</v>
      </c>
      <c r="K5475" t="s">
        <v>43</v>
      </c>
      <c r="L5475" t="s">
        <v>27</v>
      </c>
      <c r="M5475" t="s">
        <v>28</v>
      </c>
      <c r="N5475" s="5">
        <v>7.2</v>
      </c>
      <c r="O5475" s="7">
        <v>2</v>
      </c>
      <c r="P5475" s="5">
        <v>5</v>
      </c>
      <c r="Q5475" s="5">
        <v>2.2000000000000002</v>
      </c>
      <c r="R5475" s="22">
        <f>Tabla1[[#This Row],[Fecha de Envío]]-Tabla1[[#This Row],[Fecha de Orden]]</f>
        <v>14</v>
      </c>
      <c r="S5475" s="24">
        <f>YEAR(Tabla1[[#This Row],[Fecha de Orden]])</f>
        <v>2023</v>
      </c>
      <c r="T5475" t="str">
        <f>VLOOKUP(Tabla1[[#This Row],[Nombre del Producto]],Tabla2[[Nombre Producto]:[Costo Unitario]],2,FALSE)</f>
        <v>Lot's O' Nuts</v>
      </c>
      <c r="U5475" t="str">
        <f>VLOOKUP(Tabla1[[#This Row],[Fábrica]],Tabla3[],4,FALSE)</f>
        <v>Arizona</v>
      </c>
    </row>
    <row r="5476" spans="1:21" x14ac:dyDescent="0.25">
      <c r="A5476" t="s">
        <v>7520</v>
      </c>
      <c r="B5476" s="3">
        <v>45265</v>
      </c>
      <c r="C5476" s="3">
        <v>45278</v>
      </c>
      <c r="D5476" t="s">
        <v>71</v>
      </c>
      <c r="E5476">
        <v>145009</v>
      </c>
      <c r="F5476" t="s">
        <v>19</v>
      </c>
      <c r="G5476" t="s">
        <v>239</v>
      </c>
      <c r="H5476" t="s">
        <v>173</v>
      </c>
      <c r="I5476">
        <v>60610</v>
      </c>
      <c r="J5476" t="s">
        <v>22</v>
      </c>
      <c r="K5476" t="s">
        <v>43</v>
      </c>
      <c r="L5476" t="s">
        <v>27</v>
      </c>
      <c r="M5476" t="s">
        <v>28</v>
      </c>
      <c r="N5476" s="5">
        <v>10.8</v>
      </c>
      <c r="O5476" s="7">
        <v>3</v>
      </c>
      <c r="P5476" s="5">
        <v>7.5</v>
      </c>
      <c r="Q5476" s="5">
        <v>3.3</v>
      </c>
      <c r="R5476" s="22">
        <f>Tabla1[[#This Row],[Fecha de Envío]]-Tabla1[[#This Row],[Fecha de Orden]]</f>
        <v>13</v>
      </c>
      <c r="S5476" s="24">
        <f>YEAR(Tabla1[[#This Row],[Fecha de Orden]])</f>
        <v>2023</v>
      </c>
      <c r="T5476" t="str">
        <f>VLOOKUP(Tabla1[[#This Row],[Nombre del Producto]],Tabla2[[Nombre Producto]:[Costo Unitario]],2,FALSE)</f>
        <v>Lot's O' Nuts</v>
      </c>
      <c r="U5476" t="str">
        <f>VLOOKUP(Tabla1[[#This Row],[Fábrica]],Tabla3[],4,FALSE)</f>
        <v>Arizona</v>
      </c>
    </row>
    <row r="5477" spans="1:21" x14ac:dyDescent="0.25">
      <c r="A5477" t="s">
        <v>8703</v>
      </c>
      <c r="B5477" s="3">
        <v>45265</v>
      </c>
      <c r="C5477" s="3">
        <v>45280</v>
      </c>
      <c r="D5477" t="s">
        <v>71</v>
      </c>
      <c r="E5477">
        <v>140564</v>
      </c>
      <c r="F5477" t="s">
        <v>19</v>
      </c>
      <c r="G5477" t="s">
        <v>125</v>
      </c>
      <c r="H5477" t="s">
        <v>2355</v>
      </c>
      <c r="I5477">
        <v>20016</v>
      </c>
      <c r="J5477" t="s">
        <v>22</v>
      </c>
      <c r="K5477" t="s">
        <v>32</v>
      </c>
      <c r="L5477" t="s">
        <v>33</v>
      </c>
      <c r="M5477" t="s">
        <v>34</v>
      </c>
      <c r="N5477" s="5">
        <v>28.8</v>
      </c>
      <c r="O5477" s="7">
        <v>8</v>
      </c>
      <c r="P5477" s="5">
        <v>19.2</v>
      </c>
      <c r="Q5477" s="5">
        <v>9.6</v>
      </c>
      <c r="R5477" s="22">
        <f>Tabla1[[#This Row],[Fecha de Envío]]-Tabla1[[#This Row],[Fecha de Orden]]</f>
        <v>15</v>
      </c>
      <c r="S5477" s="24">
        <f>YEAR(Tabla1[[#This Row],[Fecha de Orden]])</f>
        <v>2023</v>
      </c>
      <c r="T5477" t="str">
        <f>VLOOKUP(Tabla1[[#This Row],[Nombre del Producto]],Tabla2[[Nombre Producto]:[Costo Unitario]],2,FALSE)</f>
        <v>Lot's O' Nuts</v>
      </c>
      <c r="U5477" t="str">
        <f>VLOOKUP(Tabla1[[#This Row],[Fábrica]],Tabla3[],4,FALSE)</f>
        <v>Arizona</v>
      </c>
    </row>
    <row r="5478" spans="1:21" x14ac:dyDescent="0.25">
      <c r="A5478" t="s">
        <v>8816</v>
      </c>
      <c r="B5478" s="3">
        <v>45265</v>
      </c>
      <c r="C5478" s="3">
        <v>45277</v>
      </c>
      <c r="D5478" t="s">
        <v>71</v>
      </c>
      <c r="E5478">
        <v>109722</v>
      </c>
      <c r="F5478" t="s">
        <v>19</v>
      </c>
      <c r="G5478" t="s">
        <v>115</v>
      </c>
      <c r="H5478" t="s">
        <v>116</v>
      </c>
      <c r="I5478">
        <v>40324</v>
      </c>
      <c r="J5478" t="s">
        <v>22</v>
      </c>
      <c r="K5478" t="s">
        <v>66</v>
      </c>
      <c r="L5478" t="s">
        <v>24</v>
      </c>
      <c r="M5478" t="s">
        <v>25</v>
      </c>
      <c r="N5478" s="5">
        <v>33.75</v>
      </c>
      <c r="O5478" s="7">
        <v>9</v>
      </c>
      <c r="P5478" s="5">
        <v>22.05</v>
      </c>
      <c r="Q5478" s="5">
        <v>11.7</v>
      </c>
      <c r="R5478" s="22">
        <f>Tabla1[[#This Row],[Fecha de Envío]]-Tabla1[[#This Row],[Fecha de Orden]]</f>
        <v>12</v>
      </c>
      <c r="S5478" s="24">
        <f>YEAR(Tabla1[[#This Row],[Fecha de Orden]])</f>
        <v>2023</v>
      </c>
      <c r="T5478" t="str">
        <f>VLOOKUP(Tabla1[[#This Row],[Nombre del Producto]],Tabla2[[Nombre Producto]:[Costo Unitario]],2,FALSE)</f>
        <v>Wicked Choccy's</v>
      </c>
      <c r="U5478" t="str">
        <f>VLOOKUP(Tabla1[[#This Row],[Fábrica]],Tabla3[],4,FALSE)</f>
        <v>Georgia</v>
      </c>
    </row>
    <row r="5479" spans="1:21" x14ac:dyDescent="0.25">
      <c r="A5479" t="s">
        <v>8817</v>
      </c>
      <c r="B5479" s="3">
        <v>45265</v>
      </c>
      <c r="C5479" s="3">
        <v>45277</v>
      </c>
      <c r="D5479" t="s">
        <v>71</v>
      </c>
      <c r="E5479">
        <v>109722</v>
      </c>
      <c r="F5479" t="s">
        <v>19</v>
      </c>
      <c r="G5479" t="s">
        <v>115</v>
      </c>
      <c r="H5479" t="s">
        <v>116</v>
      </c>
      <c r="I5479">
        <v>40324</v>
      </c>
      <c r="J5479" t="s">
        <v>22</v>
      </c>
      <c r="K5479" t="s">
        <v>66</v>
      </c>
      <c r="L5479" t="s">
        <v>27</v>
      </c>
      <c r="M5479" t="s">
        <v>28</v>
      </c>
      <c r="N5479" s="5">
        <v>7.2</v>
      </c>
      <c r="O5479" s="7">
        <v>2</v>
      </c>
      <c r="P5479" s="5">
        <v>5</v>
      </c>
      <c r="Q5479" s="5">
        <v>2.2000000000000002</v>
      </c>
      <c r="R5479" s="22">
        <f>Tabla1[[#This Row],[Fecha de Envío]]-Tabla1[[#This Row],[Fecha de Orden]]</f>
        <v>12</v>
      </c>
      <c r="S5479" s="24">
        <f>YEAR(Tabla1[[#This Row],[Fecha de Orden]])</f>
        <v>2023</v>
      </c>
      <c r="T5479" t="str">
        <f>VLOOKUP(Tabla1[[#This Row],[Nombre del Producto]],Tabla2[[Nombre Producto]:[Costo Unitario]],2,FALSE)</f>
        <v>Lot's O' Nuts</v>
      </c>
      <c r="U5479" t="str">
        <f>VLOOKUP(Tabla1[[#This Row],[Fábrica]],Tabla3[],4,FALSE)</f>
        <v>Arizona</v>
      </c>
    </row>
    <row r="5480" spans="1:21" x14ac:dyDescent="0.25">
      <c r="A5480" t="s">
        <v>660</v>
      </c>
      <c r="B5480" s="3">
        <v>45266</v>
      </c>
      <c r="C5480" s="3">
        <v>45280</v>
      </c>
      <c r="D5480" t="s">
        <v>18</v>
      </c>
      <c r="E5480">
        <v>103674</v>
      </c>
      <c r="F5480" t="s">
        <v>19</v>
      </c>
      <c r="G5480" t="s">
        <v>53</v>
      </c>
      <c r="H5480" t="s">
        <v>21</v>
      </c>
      <c r="I5480">
        <v>90032</v>
      </c>
      <c r="J5480" t="s">
        <v>22</v>
      </c>
      <c r="K5480" t="s">
        <v>23</v>
      </c>
      <c r="L5480" t="s">
        <v>36</v>
      </c>
      <c r="M5480" t="s">
        <v>37</v>
      </c>
      <c r="N5480" s="5">
        <v>22.75</v>
      </c>
      <c r="O5480" s="7">
        <v>7</v>
      </c>
      <c r="P5480" s="5">
        <v>14.77</v>
      </c>
      <c r="Q5480" s="5">
        <v>7.98</v>
      </c>
      <c r="R5480" s="22">
        <f>Tabla1[[#This Row],[Fecha de Envío]]-Tabla1[[#This Row],[Fecha de Orden]]</f>
        <v>14</v>
      </c>
      <c r="S5480" s="24">
        <f>YEAR(Tabla1[[#This Row],[Fecha de Orden]])</f>
        <v>2023</v>
      </c>
      <c r="T5480" t="str">
        <f>VLOOKUP(Tabla1[[#This Row],[Nombre del Producto]],Tabla2[[Nombre Producto]:[Costo Unitario]],2,FALSE)</f>
        <v>Wicked Choccy's</v>
      </c>
      <c r="U5480" t="str">
        <f>VLOOKUP(Tabla1[[#This Row],[Fábrica]],Tabla3[],4,FALSE)</f>
        <v>Georgia</v>
      </c>
    </row>
    <row r="5481" spans="1:21" x14ac:dyDescent="0.25">
      <c r="A5481" t="s">
        <v>661</v>
      </c>
      <c r="B5481" s="3">
        <v>45266</v>
      </c>
      <c r="C5481" s="3">
        <v>45280</v>
      </c>
      <c r="D5481" t="s">
        <v>18</v>
      </c>
      <c r="E5481">
        <v>103674</v>
      </c>
      <c r="F5481" t="s">
        <v>19</v>
      </c>
      <c r="G5481" t="s">
        <v>53</v>
      </c>
      <c r="H5481" t="s">
        <v>21</v>
      </c>
      <c r="I5481">
        <v>90032</v>
      </c>
      <c r="J5481" t="s">
        <v>22</v>
      </c>
      <c r="K5481" t="s">
        <v>23</v>
      </c>
      <c r="L5481" t="s">
        <v>45</v>
      </c>
      <c r="M5481" t="s">
        <v>46</v>
      </c>
      <c r="N5481" s="5">
        <v>48.86</v>
      </c>
      <c r="O5481" s="7">
        <v>14</v>
      </c>
      <c r="P5481" s="5">
        <v>34.86</v>
      </c>
      <c r="Q5481" s="5">
        <v>14</v>
      </c>
      <c r="R5481" s="22">
        <f>Tabla1[[#This Row],[Fecha de Envío]]-Tabla1[[#This Row],[Fecha de Orden]]</f>
        <v>14</v>
      </c>
      <c r="S5481" s="24">
        <f>YEAR(Tabla1[[#This Row],[Fecha de Orden]])</f>
        <v>2023</v>
      </c>
      <c r="T5481" t="str">
        <f>VLOOKUP(Tabla1[[#This Row],[Nombre del Producto]],Tabla2[[Nombre Producto]:[Costo Unitario]],2,FALSE)</f>
        <v>Lot's O' Nuts</v>
      </c>
      <c r="U5481" t="str">
        <f>VLOOKUP(Tabla1[[#This Row],[Fábrica]],Tabla3[],4,FALSE)</f>
        <v>Arizona</v>
      </c>
    </row>
    <row r="5482" spans="1:21" x14ac:dyDescent="0.25">
      <c r="A5482" t="s">
        <v>662</v>
      </c>
      <c r="B5482" s="3">
        <v>45266</v>
      </c>
      <c r="C5482" s="3">
        <v>45280</v>
      </c>
      <c r="D5482" t="s">
        <v>18</v>
      </c>
      <c r="E5482">
        <v>103674</v>
      </c>
      <c r="F5482" t="s">
        <v>19</v>
      </c>
      <c r="G5482" t="s">
        <v>53</v>
      </c>
      <c r="H5482" t="s">
        <v>21</v>
      </c>
      <c r="I5482">
        <v>90032</v>
      </c>
      <c r="J5482" t="s">
        <v>22</v>
      </c>
      <c r="K5482" t="s">
        <v>23</v>
      </c>
      <c r="L5482" t="s">
        <v>24</v>
      </c>
      <c r="M5482" t="s">
        <v>25</v>
      </c>
      <c r="N5482" s="5">
        <v>15</v>
      </c>
      <c r="O5482" s="7">
        <v>4</v>
      </c>
      <c r="P5482" s="5">
        <v>9.8000000000000007</v>
      </c>
      <c r="Q5482" s="5">
        <v>5.2</v>
      </c>
      <c r="R5482" s="22">
        <f>Tabla1[[#This Row],[Fecha de Envío]]-Tabla1[[#This Row],[Fecha de Orden]]</f>
        <v>14</v>
      </c>
      <c r="S5482" s="24">
        <f>YEAR(Tabla1[[#This Row],[Fecha de Orden]])</f>
        <v>2023</v>
      </c>
      <c r="T5482" t="str">
        <f>VLOOKUP(Tabla1[[#This Row],[Nombre del Producto]],Tabla2[[Nombre Producto]:[Costo Unitario]],2,FALSE)</f>
        <v>Wicked Choccy's</v>
      </c>
      <c r="U5482" t="str">
        <f>VLOOKUP(Tabla1[[#This Row],[Fábrica]],Tabla3[],4,FALSE)</f>
        <v>Georgia</v>
      </c>
    </row>
    <row r="5483" spans="1:21" x14ac:dyDescent="0.25">
      <c r="A5483" t="s">
        <v>663</v>
      </c>
      <c r="B5483" s="3">
        <v>45266</v>
      </c>
      <c r="C5483" s="3">
        <v>45280</v>
      </c>
      <c r="D5483" t="s">
        <v>18</v>
      </c>
      <c r="E5483">
        <v>103674</v>
      </c>
      <c r="F5483" t="s">
        <v>19</v>
      </c>
      <c r="G5483" t="s">
        <v>53</v>
      </c>
      <c r="H5483" t="s">
        <v>21</v>
      </c>
      <c r="I5483">
        <v>90032</v>
      </c>
      <c r="J5483" t="s">
        <v>22</v>
      </c>
      <c r="K5483" t="s">
        <v>23</v>
      </c>
      <c r="L5483" t="s">
        <v>27</v>
      </c>
      <c r="M5483" t="s">
        <v>28</v>
      </c>
      <c r="N5483" s="5">
        <v>7.2</v>
      </c>
      <c r="O5483" s="7">
        <v>2</v>
      </c>
      <c r="P5483" s="5">
        <v>5</v>
      </c>
      <c r="Q5483" s="5">
        <v>2.2000000000000002</v>
      </c>
      <c r="R5483" s="22">
        <f>Tabla1[[#This Row],[Fecha de Envío]]-Tabla1[[#This Row],[Fecha de Orden]]</f>
        <v>14</v>
      </c>
      <c r="S5483" s="24">
        <f>YEAR(Tabla1[[#This Row],[Fecha de Orden]])</f>
        <v>2023</v>
      </c>
      <c r="T5483" t="str">
        <f>VLOOKUP(Tabla1[[#This Row],[Nombre del Producto]],Tabla2[[Nombre Producto]:[Costo Unitario]],2,FALSE)</f>
        <v>Lot's O' Nuts</v>
      </c>
      <c r="U5483" t="str">
        <f>VLOOKUP(Tabla1[[#This Row],[Fábrica]],Tabla3[],4,FALSE)</f>
        <v>Arizona</v>
      </c>
    </row>
    <row r="5484" spans="1:21" x14ac:dyDescent="0.25">
      <c r="A5484" t="s">
        <v>664</v>
      </c>
      <c r="B5484" s="3">
        <v>45266</v>
      </c>
      <c r="C5484" s="3">
        <v>45280</v>
      </c>
      <c r="D5484" t="s">
        <v>18</v>
      </c>
      <c r="E5484">
        <v>103674</v>
      </c>
      <c r="F5484" t="s">
        <v>19</v>
      </c>
      <c r="G5484" t="s">
        <v>53</v>
      </c>
      <c r="H5484" t="s">
        <v>21</v>
      </c>
      <c r="I5484">
        <v>90032</v>
      </c>
      <c r="J5484" t="s">
        <v>22</v>
      </c>
      <c r="K5484" t="s">
        <v>23</v>
      </c>
      <c r="L5484" t="s">
        <v>33</v>
      </c>
      <c r="M5484" t="s">
        <v>34</v>
      </c>
      <c r="N5484" s="5">
        <v>18</v>
      </c>
      <c r="O5484" s="7">
        <v>5</v>
      </c>
      <c r="P5484" s="5">
        <v>12</v>
      </c>
      <c r="Q5484" s="5">
        <v>6</v>
      </c>
      <c r="R5484" s="22">
        <f>Tabla1[[#This Row],[Fecha de Envío]]-Tabla1[[#This Row],[Fecha de Orden]]</f>
        <v>14</v>
      </c>
      <c r="S5484" s="24">
        <f>YEAR(Tabla1[[#This Row],[Fecha de Orden]])</f>
        <v>2023</v>
      </c>
      <c r="T5484" t="str">
        <f>VLOOKUP(Tabla1[[#This Row],[Nombre del Producto]],Tabla2[[Nombre Producto]:[Costo Unitario]],2,FALSE)</f>
        <v>Lot's O' Nuts</v>
      </c>
      <c r="U5484" t="str">
        <f>VLOOKUP(Tabla1[[#This Row],[Fábrica]],Tabla3[],4,FALSE)</f>
        <v>Arizona</v>
      </c>
    </row>
    <row r="5485" spans="1:21" x14ac:dyDescent="0.25">
      <c r="A5485" t="s">
        <v>2873</v>
      </c>
      <c r="B5485" s="3">
        <v>45266</v>
      </c>
      <c r="C5485" s="3">
        <v>45282</v>
      </c>
      <c r="D5485" t="s">
        <v>18</v>
      </c>
      <c r="E5485">
        <v>162390</v>
      </c>
      <c r="F5485" t="s">
        <v>19</v>
      </c>
      <c r="G5485" t="s">
        <v>1871</v>
      </c>
      <c r="H5485" t="s">
        <v>31</v>
      </c>
      <c r="I5485">
        <v>11550</v>
      </c>
      <c r="J5485" t="s">
        <v>22</v>
      </c>
      <c r="K5485" t="s">
        <v>32</v>
      </c>
      <c r="L5485" t="s">
        <v>36</v>
      </c>
      <c r="M5485" t="s">
        <v>37</v>
      </c>
      <c r="N5485" s="5">
        <v>42.25</v>
      </c>
      <c r="O5485" s="7">
        <v>13</v>
      </c>
      <c r="P5485" s="5">
        <v>27.43</v>
      </c>
      <c r="Q5485" s="5">
        <v>14.82</v>
      </c>
      <c r="R5485" s="22">
        <f>Tabla1[[#This Row],[Fecha de Envío]]-Tabla1[[#This Row],[Fecha de Orden]]</f>
        <v>16</v>
      </c>
      <c r="S5485" s="24">
        <f>YEAR(Tabla1[[#This Row],[Fecha de Orden]])</f>
        <v>2023</v>
      </c>
      <c r="T5485" t="str">
        <f>VLOOKUP(Tabla1[[#This Row],[Nombre del Producto]],Tabla2[[Nombre Producto]:[Costo Unitario]],2,FALSE)</f>
        <v>Wicked Choccy's</v>
      </c>
      <c r="U5485" t="str">
        <f>VLOOKUP(Tabla1[[#This Row],[Fábrica]],Tabla3[],4,FALSE)</f>
        <v>Georgia</v>
      </c>
    </row>
    <row r="5486" spans="1:21" x14ac:dyDescent="0.25">
      <c r="A5486" t="s">
        <v>2874</v>
      </c>
      <c r="B5486" s="3">
        <v>45266</v>
      </c>
      <c r="C5486" s="3">
        <v>45282</v>
      </c>
      <c r="D5486" t="s">
        <v>18</v>
      </c>
      <c r="E5486">
        <v>162390</v>
      </c>
      <c r="F5486" t="s">
        <v>19</v>
      </c>
      <c r="G5486" t="s">
        <v>1871</v>
      </c>
      <c r="H5486" t="s">
        <v>31</v>
      </c>
      <c r="I5486">
        <v>11550</v>
      </c>
      <c r="J5486" t="s">
        <v>22</v>
      </c>
      <c r="K5486" t="s">
        <v>32</v>
      </c>
      <c r="L5486" t="s">
        <v>24</v>
      </c>
      <c r="M5486" t="s">
        <v>25</v>
      </c>
      <c r="N5486" s="5">
        <v>26.25</v>
      </c>
      <c r="O5486" s="7">
        <v>7</v>
      </c>
      <c r="P5486" s="5">
        <v>17.149999999999999</v>
      </c>
      <c r="Q5486" s="5">
        <v>9.1</v>
      </c>
      <c r="R5486" s="22">
        <f>Tabla1[[#This Row],[Fecha de Envío]]-Tabla1[[#This Row],[Fecha de Orden]]</f>
        <v>16</v>
      </c>
      <c r="S5486" s="24">
        <f>YEAR(Tabla1[[#This Row],[Fecha de Orden]])</f>
        <v>2023</v>
      </c>
      <c r="T5486" t="str">
        <f>VLOOKUP(Tabla1[[#This Row],[Nombre del Producto]],Tabla2[[Nombre Producto]:[Costo Unitario]],2,FALSE)</f>
        <v>Wicked Choccy's</v>
      </c>
      <c r="U5486" t="str">
        <f>VLOOKUP(Tabla1[[#This Row],[Fábrica]],Tabla3[],4,FALSE)</f>
        <v>Georgia</v>
      </c>
    </row>
    <row r="5487" spans="1:21" x14ac:dyDescent="0.25">
      <c r="A5487" t="s">
        <v>2875</v>
      </c>
      <c r="B5487" s="3">
        <v>45266</v>
      </c>
      <c r="C5487" s="3">
        <v>45282</v>
      </c>
      <c r="D5487" t="s">
        <v>18</v>
      </c>
      <c r="E5487">
        <v>162390</v>
      </c>
      <c r="F5487" t="s">
        <v>19</v>
      </c>
      <c r="G5487" t="s">
        <v>1871</v>
      </c>
      <c r="H5487" t="s">
        <v>31</v>
      </c>
      <c r="I5487">
        <v>11550</v>
      </c>
      <c r="J5487" t="s">
        <v>22</v>
      </c>
      <c r="K5487" t="s">
        <v>32</v>
      </c>
      <c r="L5487" t="s">
        <v>27</v>
      </c>
      <c r="M5487" t="s">
        <v>28</v>
      </c>
      <c r="N5487" s="5">
        <v>7.2</v>
      </c>
      <c r="O5487" s="7">
        <v>2</v>
      </c>
      <c r="P5487" s="5">
        <v>5</v>
      </c>
      <c r="Q5487" s="5">
        <v>2.2000000000000002</v>
      </c>
      <c r="R5487" s="22">
        <f>Tabla1[[#This Row],[Fecha de Envío]]-Tabla1[[#This Row],[Fecha de Orden]]</f>
        <v>16</v>
      </c>
      <c r="S5487" s="24">
        <f>YEAR(Tabla1[[#This Row],[Fecha de Orden]])</f>
        <v>2023</v>
      </c>
      <c r="T5487" t="str">
        <f>VLOOKUP(Tabla1[[#This Row],[Nombre del Producto]],Tabla2[[Nombre Producto]:[Costo Unitario]],2,FALSE)</f>
        <v>Lot's O' Nuts</v>
      </c>
      <c r="U5487" t="str">
        <f>VLOOKUP(Tabla1[[#This Row],[Fábrica]],Tabla3[],4,FALSE)</f>
        <v>Arizona</v>
      </c>
    </row>
    <row r="5488" spans="1:21" x14ac:dyDescent="0.25">
      <c r="A5488" t="s">
        <v>3666</v>
      </c>
      <c r="B5488" s="3">
        <v>45266</v>
      </c>
      <c r="C5488" s="3">
        <v>45277</v>
      </c>
      <c r="D5488" t="s">
        <v>39</v>
      </c>
      <c r="E5488">
        <v>114776</v>
      </c>
      <c r="F5488" t="s">
        <v>19</v>
      </c>
      <c r="G5488" t="s">
        <v>3667</v>
      </c>
      <c r="H5488" t="s">
        <v>21</v>
      </c>
      <c r="I5488">
        <v>94509</v>
      </c>
      <c r="J5488" t="s">
        <v>22</v>
      </c>
      <c r="K5488" t="s">
        <v>23</v>
      </c>
      <c r="L5488" t="s">
        <v>45</v>
      </c>
      <c r="M5488" t="s">
        <v>46</v>
      </c>
      <c r="N5488" s="5">
        <v>10.47</v>
      </c>
      <c r="O5488" s="7">
        <v>3</v>
      </c>
      <c r="P5488" s="5">
        <v>7.47</v>
      </c>
      <c r="Q5488" s="5">
        <v>3</v>
      </c>
      <c r="R5488" s="22">
        <f>Tabla1[[#This Row],[Fecha de Envío]]-Tabla1[[#This Row],[Fecha de Orden]]</f>
        <v>11</v>
      </c>
      <c r="S5488" s="24">
        <f>YEAR(Tabla1[[#This Row],[Fecha de Orden]])</f>
        <v>2023</v>
      </c>
      <c r="T5488" t="str">
        <f>VLOOKUP(Tabla1[[#This Row],[Nombre del Producto]],Tabla2[[Nombre Producto]:[Costo Unitario]],2,FALSE)</f>
        <v>Lot's O' Nuts</v>
      </c>
      <c r="U5488" t="str">
        <f>VLOOKUP(Tabla1[[#This Row],[Fábrica]],Tabla3[],4,FALSE)</f>
        <v>Arizona</v>
      </c>
    </row>
    <row r="5489" spans="1:21" x14ac:dyDescent="0.25">
      <c r="A5489" t="s">
        <v>3805</v>
      </c>
      <c r="B5489" s="3">
        <v>45266</v>
      </c>
      <c r="C5489" s="3">
        <v>45282</v>
      </c>
      <c r="D5489" t="s">
        <v>18</v>
      </c>
      <c r="E5489">
        <v>169040</v>
      </c>
      <c r="F5489" t="s">
        <v>19</v>
      </c>
      <c r="G5489" t="s">
        <v>124</v>
      </c>
      <c r="H5489" t="s">
        <v>125</v>
      </c>
      <c r="I5489">
        <v>98105</v>
      </c>
      <c r="J5489" t="s">
        <v>22</v>
      </c>
      <c r="K5489" t="s">
        <v>23</v>
      </c>
      <c r="L5489" t="s">
        <v>33</v>
      </c>
      <c r="M5489" t="s">
        <v>34</v>
      </c>
      <c r="N5489" s="5">
        <v>25.2</v>
      </c>
      <c r="O5489" s="7">
        <v>7</v>
      </c>
      <c r="P5489" s="5">
        <v>16.8</v>
      </c>
      <c r="Q5489" s="5">
        <v>8.4</v>
      </c>
      <c r="R5489" s="22">
        <f>Tabla1[[#This Row],[Fecha de Envío]]-Tabla1[[#This Row],[Fecha de Orden]]</f>
        <v>16</v>
      </c>
      <c r="S5489" s="24">
        <f>YEAR(Tabla1[[#This Row],[Fecha de Orden]])</f>
        <v>2023</v>
      </c>
      <c r="T5489" t="str">
        <f>VLOOKUP(Tabla1[[#This Row],[Nombre del Producto]],Tabla2[[Nombre Producto]:[Costo Unitario]],2,FALSE)</f>
        <v>Lot's O' Nuts</v>
      </c>
      <c r="U5489" t="str">
        <f>VLOOKUP(Tabla1[[#This Row],[Fábrica]],Tabla3[],4,FALSE)</f>
        <v>Arizona</v>
      </c>
    </row>
    <row r="5490" spans="1:21" x14ac:dyDescent="0.25">
      <c r="A5490" t="s">
        <v>3806</v>
      </c>
      <c r="B5490" s="3">
        <v>45266</v>
      </c>
      <c r="C5490" s="3">
        <v>45282</v>
      </c>
      <c r="D5490" t="s">
        <v>18</v>
      </c>
      <c r="E5490">
        <v>169040</v>
      </c>
      <c r="F5490" t="s">
        <v>19</v>
      </c>
      <c r="G5490" t="s">
        <v>124</v>
      </c>
      <c r="H5490" t="s">
        <v>125</v>
      </c>
      <c r="I5490">
        <v>98105</v>
      </c>
      <c r="J5490" t="s">
        <v>22</v>
      </c>
      <c r="K5490" t="s">
        <v>23</v>
      </c>
      <c r="L5490" t="s">
        <v>45</v>
      </c>
      <c r="M5490" t="s">
        <v>46</v>
      </c>
      <c r="N5490" s="5">
        <v>10.47</v>
      </c>
      <c r="O5490" s="7">
        <v>3</v>
      </c>
      <c r="P5490" s="5">
        <v>7.47</v>
      </c>
      <c r="Q5490" s="5">
        <v>3</v>
      </c>
      <c r="R5490" s="22">
        <f>Tabla1[[#This Row],[Fecha de Envío]]-Tabla1[[#This Row],[Fecha de Orden]]</f>
        <v>16</v>
      </c>
      <c r="S5490" s="24">
        <f>YEAR(Tabla1[[#This Row],[Fecha de Orden]])</f>
        <v>2023</v>
      </c>
      <c r="T5490" t="str">
        <f>VLOOKUP(Tabla1[[#This Row],[Nombre del Producto]],Tabla2[[Nombre Producto]:[Costo Unitario]],2,FALSE)</f>
        <v>Lot's O' Nuts</v>
      </c>
      <c r="U5490" t="str">
        <f>VLOOKUP(Tabla1[[#This Row],[Fábrica]],Tabla3[],4,FALSE)</f>
        <v>Arizona</v>
      </c>
    </row>
    <row r="5491" spans="1:21" x14ac:dyDescent="0.25">
      <c r="A5491" t="s">
        <v>3807</v>
      </c>
      <c r="B5491" s="3">
        <v>45266</v>
      </c>
      <c r="C5491" s="3">
        <v>45282</v>
      </c>
      <c r="D5491" t="s">
        <v>18</v>
      </c>
      <c r="E5491">
        <v>169040</v>
      </c>
      <c r="F5491" t="s">
        <v>19</v>
      </c>
      <c r="G5491" t="s">
        <v>124</v>
      </c>
      <c r="H5491" t="s">
        <v>125</v>
      </c>
      <c r="I5491">
        <v>98105</v>
      </c>
      <c r="J5491" t="s">
        <v>22</v>
      </c>
      <c r="K5491" t="s">
        <v>23</v>
      </c>
      <c r="L5491" t="s">
        <v>36</v>
      </c>
      <c r="M5491" t="s">
        <v>37</v>
      </c>
      <c r="N5491" s="5">
        <v>3.25</v>
      </c>
      <c r="O5491" s="7">
        <v>1</v>
      </c>
      <c r="P5491" s="5">
        <v>2.11</v>
      </c>
      <c r="Q5491" s="5">
        <v>1.1399999999999999</v>
      </c>
      <c r="R5491" s="22">
        <f>Tabla1[[#This Row],[Fecha de Envío]]-Tabla1[[#This Row],[Fecha de Orden]]</f>
        <v>16</v>
      </c>
      <c r="S5491" s="24">
        <f>YEAR(Tabla1[[#This Row],[Fecha de Orden]])</f>
        <v>2023</v>
      </c>
      <c r="T5491" t="str">
        <f>VLOOKUP(Tabla1[[#This Row],[Nombre del Producto]],Tabla2[[Nombre Producto]:[Costo Unitario]],2,FALSE)</f>
        <v>Wicked Choccy's</v>
      </c>
      <c r="U5491" t="str">
        <f>VLOOKUP(Tabla1[[#This Row],[Fábrica]],Tabla3[],4,FALSE)</f>
        <v>Georgia</v>
      </c>
    </row>
    <row r="5492" spans="1:21" x14ac:dyDescent="0.25">
      <c r="A5492" t="s">
        <v>434</v>
      </c>
      <c r="B5492" s="3">
        <v>45268</v>
      </c>
      <c r="C5492" s="3">
        <v>45282</v>
      </c>
      <c r="D5492" t="s">
        <v>18</v>
      </c>
      <c r="E5492">
        <v>160108</v>
      </c>
      <c r="F5492" t="s">
        <v>19</v>
      </c>
      <c r="G5492" t="s">
        <v>435</v>
      </c>
      <c r="H5492" t="s">
        <v>410</v>
      </c>
      <c r="I5492">
        <v>54703</v>
      </c>
      <c r="J5492" t="s">
        <v>22</v>
      </c>
      <c r="K5492" t="s">
        <v>43</v>
      </c>
      <c r="L5492" t="s">
        <v>45</v>
      </c>
      <c r="M5492" t="s">
        <v>46</v>
      </c>
      <c r="N5492" s="5">
        <v>24.43</v>
      </c>
      <c r="O5492" s="7">
        <v>7</v>
      </c>
      <c r="P5492" s="5">
        <v>17.43</v>
      </c>
      <c r="Q5492" s="5">
        <v>7</v>
      </c>
      <c r="R5492" s="22">
        <f>Tabla1[[#This Row],[Fecha de Envío]]-Tabla1[[#This Row],[Fecha de Orden]]</f>
        <v>14</v>
      </c>
      <c r="S5492" s="24">
        <f>YEAR(Tabla1[[#This Row],[Fecha de Orden]])</f>
        <v>2023</v>
      </c>
      <c r="T5492" t="str">
        <f>VLOOKUP(Tabla1[[#This Row],[Nombre del Producto]],Tabla2[[Nombre Producto]:[Costo Unitario]],2,FALSE)</f>
        <v>Lot's O' Nuts</v>
      </c>
      <c r="U5492" t="str">
        <f>VLOOKUP(Tabla1[[#This Row],[Fábrica]],Tabla3[],4,FALSE)</f>
        <v>Arizona</v>
      </c>
    </row>
    <row r="5493" spans="1:21" x14ac:dyDescent="0.25">
      <c r="A5493" t="s">
        <v>436</v>
      </c>
      <c r="B5493" s="3">
        <v>45268</v>
      </c>
      <c r="C5493" s="3">
        <v>45282</v>
      </c>
      <c r="D5493" t="s">
        <v>18</v>
      </c>
      <c r="E5493">
        <v>160108</v>
      </c>
      <c r="F5493" t="s">
        <v>19</v>
      </c>
      <c r="G5493" t="s">
        <v>435</v>
      </c>
      <c r="H5493" t="s">
        <v>410</v>
      </c>
      <c r="I5493">
        <v>54703</v>
      </c>
      <c r="J5493" t="s">
        <v>22</v>
      </c>
      <c r="K5493" t="s">
        <v>43</v>
      </c>
      <c r="L5493" t="s">
        <v>27</v>
      </c>
      <c r="M5493" t="s">
        <v>28</v>
      </c>
      <c r="N5493" s="5">
        <v>10.8</v>
      </c>
      <c r="O5493" s="7">
        <v>3</v>
      </c>
      <c r="P5493" s="5">
        <v>7.5</v>
      </c>
      <c r="Q5493" s="5">
        <v>3.3</v>
      </c>
      <c r="R5493" s="22">
        <f>Tabla1[[#This Row],[Fecha de Envío]]-Tabla1[[#This Row],[Fecha de Orden]]</f>
        <v>14</v>
      </c>
      <c r="S5493" s="24">
        <f>YEAR(Tabla1[[#This Row],[Fecha de Orden]])</f>
        <v>2023</v>
      </c>
      <c r="T5493" t="str">
        <f>VLOOKUP(Tabla1[[#This Row],[Nombre del Producto]],Tabla2[[Nombre Producto]:[Costo Unitario]],2,FALSE)</f>
        <v>Lot's O' Nuts</v>
      </c>
      <c r="U5493" t="str">
        <f>VLOOKUP(Tabla1[[#This Row],[Fábrica]],Tabla3[],4,FALSE)</f>
        <v>Arizona</v>
      </c>
    </row>
    <row r="5494" spans="1:21" x14ac:dyDescent="0.25">
      <c r="A5494" t="s">
        <v>2480</v>
      </c>
      <c r="B5494" s="3">
        <v>45268</v>
      </c>
      <c r="C5494" s="3">
        <v>45281</v>
      </c>
      <c r="D5494" t="s">
        <v>71</v>
      </c>
      <c r="E5494">
        <v>115224</v>
      </c>
      <c r="F5494" t="s">
        <v>19</v>
      </c>
      <c r="G5494" t="s">
        <v>20</v>
      </c>
      <c r="H5494" t="s">
        <v>21</v>
      </c>
      <c r="I5494">
        <v>94110</v>
      </c>
      <c r="J5494" t="s">
        <v>22</v>
      </c>
      <c r="K5494" t="s">
        <v>23</v>
      </c>
      <c r="L5494" t="s">
        <v>33</v>
      </c>
      <c r="M5494" t="s">
        <v>34</v>
      </c>
      <c r="N5494" s="5">
        <v>10.8</v>
      </c>
      <c r="O5494" s="7">
        <v>3</v>
      </c>
      <c r="P5494" s="5">
        <v>7.2</v>
      </c>
      <c r="Q5494" s="5">
        <v>3.6</v>
      </c>
      <c r="R5494" s="22">
        <f>Tabla1[[#This Row],[Fecha de Envío]]-Tabla1[[#This Row],[Fecha de Orden]]</f>
        <v>13</v>
      </c>
      <c r="S5494" s="24">
        <f>YEAR(Tabla1[[#This Row],[Fecha de Orden]])</f>
        <v>2023</v>
      </c>
      <c r="T5494" t="str">
        <f>VLOOKUP(Tabla1[[#This Row],[Nombre del Producto]],Tabla2[[Nombre Producto]:[Costo Unitario]],2,FALSE)</f>
        <v>Lot's O' Nuts</v>
      </c>
      <c r="U5494" t="str">
        <f>VLOOKUP(Tabla1[[#This Row],[Fábrica]],Tabla3[],4,FALSE)</f>
        <v>Arizona</v>
      </c>
    </row>
    <row r="5495" spans="1:21" x14ac:dyDescent="0.25">
      <c r="A5495" t="s">
        <v>2481</v>
      </c>
      <c r="B5495" s="3">
        <v>45268</v>
      </c>
      <c r="C5495" s="3">
        <v>45281</v>
      </c>
      <c r="D5495" t="s">
        <v>71</v>
      </c>
      <c r="E5495">
        <v>115224</v>
      </c>
      <c r="F5495" t="s">
        <v>19</v>
      </c>
      <c r="G5495" t="s">
        <v>20</v>
      </c>
      <c r="H5495" t="s">
        <v>21</v>
      </c>
      <c r="I5495">
        <v>94110</v>
      </c>
      <c r="J5495" t="s">
        <v>22</v>
      </c>
      <c r="K5495" t="s">
        <v>23</v>
      </c>
      <c r="L5495" t="s">
        <v>24</v>
      </c>
      <c r="M5495" t="s">
        <v>25</v>
      </c>
      <c r="N5495" s="5">
        <v>7.5</v>
      </c>
      <c r="O5495" s="7">
        <v>2</v>
      </c>
      <c r="P5495" s="5">
        <v>4.9000000000000004</v>
      </c>
      <c r="Q5495" s="5">
        <v>2.6</v>
      </c>
      <c r="R5495" s="22">
        <f>Tabla1[[#This Row],[Fecha de Envío]]-Tabla1[[#This Row],[Fecha de Orden]]</f>
        <v>13</v>
      </c>
      <c r="S5495" s="24">
        <f>YEAR(Tabla1[[#This Row],[Fecha de Orden]])</f>
        <v>2023</v>
      </c>
      <c r="T5495" t="str">
        <f>VLOOKUP(Tabla1[[#This Row],[Nombre del Producto]],Tabla2[[Nombre Producto]:[Costo Unitario]],2,FALSE)</f>
        <v>Wicked Choccy's</v>
      </c>
      <c r="U5495" t="str">
        <f>VLOOKUP(Tabla1[[#This Row],[Fábrica]],Tabla3[],4,FALSE)</f>
        <v>Georgia</v>
      </c>
    </row>
    <row r="5496" spans="1:21" x14ac:dyDescent="0.25">
      <c r="A5496" t="s">
        <v>3708</v>
      </c>
      <c r="B5496" s="3">
        <v>45268</v>
      </c>
      <c r="C5496" s="3">
        <v>45280</v>
      </c>
      <c r="D5496" t="s">
        <v>39</v>
      </c>
      <c r="E5496">
        <v>117590</v>
      </c>
      <c r="F5496" t="s">
        <v>19</v>
      </c>
      <c r="G5496" t="s">
        <v>3709</v>
      </c>
      <c r="H5496" t="s">
        <v>42</v>
      </c>
      <c r="I5496">
        <v>75080</v>
      </c>
      <c r="J5496" t="s">
        <v>22</v>
      </c>
      <c r="K5496" t="s">
        <v>43</v>
      </c>
      <c r="L5496" t="s">
        <v>24</v>
      </c>
      <c r="M5496" t="s">
        <v>25</v>
      </c>
      <c r="N5496" s="5">
        <v>18.75</v>
      </c>
      <c r="O5496" s="7">
        <v>5</v>
      </c>
      <c r="P5496" s="5">
        <v>12.25</v>
      </c>
      <c r="Q5496" s="5">
        <v>6.5</v>
      </c>
      <c r="R5496" s="22">
        <f>Tabla1[[#This Row],[Fecha de Envío]]-Tabla1[[#This Row],[Fecha de Orden]]</f>
        <v>12</v>
      </c>
      <c r="S5496" s="24">
        <f>YEAR(Tabla1[[#This Row],[Fecha de Orden]])</f>
        <v>2023</v>
      </c>
      <c r="T5496" t="str">
        <f>VLOOKUP(Tabla1[[#This Row],[Nombre del Producto]],Tabla2[[Nombre Producto]:[Costo Unitario]],2,FALSE)</f>
        <v>Wicked Choccy's</v>
      </c>
      <c r="U5496" t="str">
        <f>VLOOKUP(Tabla1[[#This Row],[Fábrica]],Tabla3[],4,FALSE)</f>
        <v>Georgia</v>
      </c>
    </row>
    <row r="5497" spans="1:21" x14ac:dyDescent="0.25">
      <c r="A5497" t="s">
        <v>3710</v>
      </c>
      <c r="B5497" s="3">
        <v>45268</v>
      </c>
      <c r="C5497" s="3">
        <v>45280</v>
      </c>
      <c r="D5497" t="s">
        <v>39</v>
      </c>
      <c r="E5497">
        <v>117590</v>
      </c>
      <c r="F5497" t="s">
        <v>19</v>
      </c>
      <c r="G5497" t="s">
        <v>3709</v>
      </c>
      <c r="H5497" t="s">
        <v>42</v>
      </c>
      <c r="I5497">
        <v>75080</v>
      </c>
      <c r="J5497" t="s">
        <v>22</v>
      </c>
      <c r="K5497" t="s">
        <v>43</v>
      </c>
      <c r="L5497" t="s">
        <v>33</v>
      </c>
      <c r="M5497" t="s">
        <v>34</v>
      </c>
      <c r="N5497" s="5">
        <v>25.2</v>
      </c>
      <c r="O5497" s="7">
        <v>7</v>
      </c>
      <c r="P5497" s="5">
        <v>16.8</v>
      </c>
      <c r="Q5497" s="5">
        <v>8.4</v>
      </c>
      <c r="R5497" s="22">
        <f>Tabla1[[#This Row],[Fecha de Envío]]-Tabla1[[#This Row],[Fecha de Orden]]</f>
        <v>12</v>
      </c>
      <c r="S5497" s="24">
        <f>YEAR(Tabla1[[#This Row],[Fecha de Orden]])</f>
        <v>2023</v>
      </c>
      <c r="T5497" t="str">
        <f>VLOOKUP(Tabla1[[#This Row],[Nombre del Producto]],Tabla2[[Nombre Producto]:[Costo Unitario]],2,FALSE)</f>
        <v>Lot's O' Nuts</v>
      </c>
      <c r="U5497" t="str">
        <f>VLOOKUP(Tabla1[[#This Row],[Fábrica]],Tabla3[],4,FALSE)</f>
        <v>Arizona</v>
      </c>
    </row>
    <row r="5498" spans="1:21" x14ac:dyDescent="0.25">
      <c r="A5498" t="s">
        <v>4165</v>
      </c>
      <c r="B5498" s="3">
        <v>45268</v>
      </c>
      <c r="C5498" s="3">
        <v>45282</v>
      </c>
      <c r="D5498" t="s">
        <v>71</v>
      </c>
      <c r="E5498">
        <v>158302</v>
      </c>
      <c r="F5498" t="s">
        <v>19</v>
      </c>
      <c r="G5498" t="s">
        <v>412</v>
      </c>
      <c r="H5498" t="s">
        <v>210</v>
      </c>
      <c r="I5498">
        <v>43229</v>
      </c>
      <c r="J5498" t="s">
        <v>22</v>
      </c>
      <c r="K5498" t="s">
        <v>32</v>
      </c>
      <c r="L5498" t="s">
        <v>24</v>
      </c>
      <c r="M5498" t="s">
        <v>25</v>
      </c>
      <c r="N5498" s="5">
        <v>11.25</v>
      </c>
      <c r="O5498" s="7">
        <v>3</v>
      </c>
      <c r="P5498" s="5">
        <v>7.35</v>
      </c>
      <c r="Q5498" s="5">
        <v>3.9</v>
      </c>
      <c r="R5498" s="22">
        <f>Tabla1[[#This Row],[Fecha de Envío]]-Tabla1[[#This Row],[Fecha de Orden]]</f>
        <v>14</v>
      </c>
      <c r="S5498" s="24">
        <f>YEAR(Tabla1[[#This Row],[Fecha de Orden]])</f>
        <v>2023</v>
      </c>
      <c r="T5498" t="str">
        <f>VLOOKUP(Tabla1[[#This Row],[Nombre del Producto]],Tabla2[[Nombre Producto]:[Costo Unitario]],2,FALSE)</f>
        <v>Wicked Choccy's</v>
      </c>
      <c r="U5498" t="str">
        <f>VLOOKUP(Tabla1[[#This Row],[Fábrica]],Tabla3[],4,FALSE)</f>
        <v>Georgia</v>
      </c>
    </row>
    <row r="5499" spans="1:21" x14ac:dyDescent="0.25">
      <c r="A5499" t="s">
        <v>4836</v>
      </c>
      <c r="B5499" s="3">
        <v>45268</v>
      </c>
      <c r="C5499" s="3">
        <v>45282</v>
      </c>
      <c r="D5499" t="s">
        <v>18</v>
      </c>
      <c r="E5499">
        <v>124562</v>
      </c>
      <c r="F5499" t="s">
        <v>19</v>
      </c>
      <c r="G5499" t="s">
        <v>412</v>
      </c>
      <c r="H5499" t="s">
        <v>210</v>
      </c>
      <c r="I5499">
        <v>43229</v>
      </c>
      <c r="J5499" t="s">
        <v>22</v>
      </c>
      <c r="K5499" t="s">
        <v>32</v>
      </c>
      <c r="L5499" t="s">
        <v>27</v>
      </c>
      <c r="M5499" t="s">
        <v>28</v>
      </c>
      <c r="N5499" s="5">
        <v>25.2</v>
      </c>
      <c r="O5499" s="7">
        <v>7</v>
      </c>
      <c r="P5499" s="5">
        <v>17.5</v>
      </c>
      <c r="Q5499" s="5">
        <v>7.7</v>
      </c>
      <c r="R5499" s="22">
        <f>Tabla1[[#This Row],[Fecha de Envío]]-Tabla1[[#This Row],[Fecha de Orden]]</f>
        <v>14</v>
      </c>
      <c r="S5499" s="24">
        <f>YEAR(Tabla1[[#This Row],[Fecha de Orden]])</f>
        <v>2023</v>
      </c>
      <c r="T5499" t="str">
        <f>VLOOKUP(Tabla1[[#This Row],[Nombre del Producto]],Tabla2[[Nombre Producto]:[Costo Unitario]],2,FALSE)</f>
        <v>Lot's O' Nuts</v>
      </c>
      <c r="U5499" t="str">
        <f>VLOOKUP(Tabla1[[#This Row],[Fábrica]],Tabla3[],4,FALSE)</f>
        <v>Arizona</v>
      </c>
    </row>
    <row r="5500" spans="1:21" x14ac:dyDescent="0.25">
      <c r="A5500" t="s">
        <v>5554</v>
      </c>
      <c r="B5500" s="3">
        <v>45268</v>
      </c>
      <c r="C5500" s="3">
        <v>45282</v>
      </c>
      <c r="D5500" t="s">
        <v>18</v>
      </c>
      <c r="E5500">
        <v>113733</v>
      </c>
      <c r="F5500" t="s">
        <v>19</v>
      </c>
      <c r="G5500" t="s">
        <v>2714</v>
      </c>
      <c r="H5500" t="s">
        <v>98</v>
      </c>
      <c r="I5500">
        <v>27834</v>
      </c>
      <c r="J5500" t="s">
        <v>22</v>
      </c>
      <c r="K5500" t="s">
        <v>66</v>
      </c>
      <c r="L5500" t="s">
        <v>33</v>
      </c>
      <c r="M5500" t="s">
        <v>34</v>
      </c>
      <c r="N5500" s="5">
        <v>10.8</v>
      </c>
      <c r="O5500" s="7">
        <v>3</v>
      </c>
      <c r="P5500" s="5">
        <v>7.2</v>
      </c>
      <c r="Q5500" s="5">
        <v>3.6</v>
      </c>
      <c r="R5500" s="22">
        <f>Tabla1[[#This Row],[Fecha de Envío]]-Tabla1[[#This Row],[Fecha de Orden]]</f>
        <v>14</v>
      </c>
      <c r="S5500" s="24">
        <f>YEAR(Tabla1[[#This Row],[Fecha de Orden]])</f>
        <v>2023</v>
      </c>
      <c r="T5500" t="str">
        <f>VLOOKUP(Tabla1[[#This Row],[Nombre del Producto]],Tabla2[[Nombre Producto]:[Costo Unitario]],2,FALSE)</f>
        <v>Lot's O' Nuts</v>
      </c>
      <c r="U5500" t="str">
        <f>VLOOKUP(Tabla1[[#This Row],[Fábrica]],Tabla3[],4,FALSE)</f>
        <v>Arizona</v>
      </c>
    </row>
    <row r="5501" spans="1:21" x14ac:dyDescent="0.25">
      <c r="A5501" t="s">
        <v>5555</v>
      </c>
      <c r="B5501" s="3">
        <v>45268</v>
      </c>
      <c r="C5501" s="3">
        <v>45282</v>
      </c>
      <c r="D5501" t="s">
        <v>18</v>
      </c>
      <c r="E5501">
        <v>113733</v>
      </c>
      <c r="F5501" t="s">
        <v>19</v>
      </c>
      <c r="G5501" t="s">
        <v>2714</v>
      </c>
      <c r="H5501" t="s">
        <v>98</v>
      </c>
      <c r="I5501">
        <v>27834</v>
      </c>
      <c r="J5501" t="s">
        <v>22</v>
      </c>
      <c r="K5501" t="s">
        <v>66</v>
      </c>
      <c r="L5501" t="s">
        <v>36</v>
      </c>
      <c r="M5501" t="s">
        <v>37</v>
      </c>
      <c r="N5501" s="5">
        <v>9.75</v>
      </c>
      <c r="O5501" s="7">
        <v>3</v>
      </c>
      <c r="P5501" s="5">
        <v>6.33</v>
      </c>
      <c r="Q5501" s="5">
        <v>3.42</v>
      </c>
      <c r="R5501" s="22">
        <f>Tabla1[[#This Row],[Fecha de Envío]]-Tabla1[[#This Row],[Fecha de Orden]]</f>
        <v>14</v>
      </c>
      <c r="S5501" s="24">
        <f>YEAR(Tabla1[[#This Row],[Fecha de Orden]])</f>
        <v>2023</v>
      </c>
      <c r="T5501" t="str">
        <f>VLOOKUP(Tabla1[[#This Row],[Nombre del Producto]],Tabla2[[Nombre Producto]:[Costo Unitario]],2,FALSE)</f>
        <v>Wicked Choccy's</v>
      </c>
      <c r="U5501" t="str">
        <f>VLOOKUP(Tabla1[[#This Row],[Fábrica]],Tabla3[],4,FALSE)</f>
        <v>Georgia</v>
      </c>
    </row>
    <row r="5502" spans="1:21" x14ac:dyDescent="0.25">
      <c r="A5502" t="s">
        <v>5556</v>
      </c>
      <c r="B5502" s="3">
        <v>45268</v>
      </c>
      <c r="C5502" s="3">
        <v>45282</v>
      </c>
      <c r="D5502" t="s">
        <v>18</v>
      </c>
      <c r="E5502">
        <v>113733</v>
      </c>
      <c r="F5502" t="s">
        <v>19</v>
      </c>
      <c r="G5502" t="s">
        <v>2714</v>
      </c>
      <c r="H5502" t="s">
        <v>98</v>
      </c>
      <c r="I5502">
        <v>27834</v>
      </c>
      <c r="J5502" t="s">
        <v>22</v>
      </c>
      <c r="K5502" t="s">
        <v>66</v>
      </c>
      <c r="L5502" t="s">
        <v>24</v>
      </c>
      <c r="M5502" t="s">
        <v>25</v>
      </c>
      <c r="N5502" s="5">
        <v>7.5</v>
      </c>
      <c r="O5502" s="7">
        <v>2</v>
      </c>
      <c r="P5502" s="5">
        <v>4.9000000000000004</v>
      </c>
      <c r="Q5502" s="5">
        <v>2.6</v>
      </c>
      <c r="R5502" s="22">
        <f>Tabla1[[#This Row],[Fecha de Envío]]-Tabla1[[#This Row],[Fecha de Orden]]</f>
        <v>14</v>
      </c>
      <c r="S5502" s="24">
        <f>YEAR(Tabla1[[#This Row],[Fecha de Orden]])</f>
        <v>2023</v>
      </c>
      <c r="T5502" t="str">
        <f>VLOOKUP(Tabla1[[#This Row],[Nombre del Producto]],Tabla2[[Nombre Producto]:[Costo Unitario]],2,FALSE)</f>
        <v>Wicked Choccy's</v>
      </c>
      <c r="U5502" t="str">
        <f>VLOOKUP(Tabla1[[#This Row],[Fábrica]],Tabla3[],4,FALSE)</f>
        <v>Georgia</v>
      </c>
    </row>
    <row r="5503" spans="1:21" x14ac:dyDescent="0.25">
      <c r="A5503" t="s">
        <v>7243</v>
      </c>
      <c r="B5503" s="3">
        <v>45268</v>
      </c>
      <c r="C5503" s="3">
        <v>45282</v>
      </c>
      <c r="D5503" t="s">
        <v>71</v>
      </c>
      <c r="E5503">
        <v>134425</v>
      </c>
      <c r="F5503" t="s">
        <v>19</v>
      </c>
      <c r="G5503" t="s">
        <v>3387</v>
      </c>
      <c r="H5503" t="s">
        <v>51</v>
      </c>
      <c r="I5503">
        <v>55106</v>
      </c>
      <c r="J5503" t="s">
        <v>22</v>
      </c>
      <c r="K5503" t="s">
        <v>43</v>
      </c>
      <c r="L5503" t="s">
        <v>45</v>
      </c>
      <c r="M5503" t="s">
        <v>46</v>
      </c>
      <c r="N5503" s="5">
        <v>17.45</v>
      </c>
      <c r="O5503" s="7">
        <v>5</v>
      </c>
      <c r="P5503" s="5">
        <v>12.45</v>
      </c>
      <c r="Q5503" s="5">
        <v>5</v>
      </c>
      <c r="R5503" s="22">
        <f>Tabla1[[#This Row],[Fecha de Envío]]-Tabla1[[#This Row],[Fecha de Orden]]</f>
        <v>14</v>
      </c>
      <c r="S5503" s="24">
        <f>YEAR(Tabla1[[#This Row],[Fecha de Orden]])</f>
        <v>2023</v>
      </c>
      <c r="T5503" t="str">
        <f>VLOOKUP(Tabla1[[#This Row],[Nombre del Producto]],Tabla2[[Nombre Producto]:[Costo Unitario]],2,FALSE)</f>
        <v>Lot's O' Nuts</v>
      </c>
      <c r="U5503" t="str">
        <f>VLOOKUP(Tabla1[[#This Row],[Fábrica]],Tabla3[],4,FALSE)</f>
        <v>Arizona</v>
      </c>
    </row>
    <row r="5504" spans="1:21" x14ac:dyDescent="0.25">
      <c r="A5504" t="s">
        <v>8286</v>
      </c>
      <c r="B5504" s="3">
        <v>45268</v>
      </c>
      <c r="C5504" s="3">
        <v>45284</v>
      </c>
      <c r="D5504" t="s">
        <v>18</v>
      </c>
      <c r="E5504">
        <v>131289</v>
      </c>
      <c r="F5504" t="s">
        <v>19</v>
      </c>
      <c r="G5504" t="s">
        <v>20</v>
      </c>
      <c r="H5504" t="s">
        <v>21</v>
      </c>
      <c r="I5504">
        <v>94110</v>
      </c>
      <c r="J5504" t="s">
        <v>22</v>
      </c>
      <c r="K5504" t="s">
        <v>23</v>
      </c>
      <c r="L5504" t="s">
        <v>24</v>
      </c>
      <c r="M5504" t="s">
        <v>25</v>
      </c>
      <c r="N5504" s="5">
        <v>22.5</v>
      </c>
      <c r="O5504" s="7">
        <v>6</v>
      </c>
      <c r="P5504" s="5">
        <v>14.7</v>
      </c>
      <c r="Q5504" s="5">
        <v>7.8</v>
      </c>
      <c r="R5504" s="22">
        <f>Tabla1[[#This Row],[Fecha de Envío]]-Tabla1[[#This Row],[Fecha de Orden]]</f>
        <v>16</v>
      </c>
      <c r="S5504" s="24">
        <f>YEAR(Tabla1[[#This Row],[Fecha de Orden]])</f>
        <v>2023</v>
      </c>
      <c r="T5504" t="str">
        <f>VLOOKUP(Tabla1[[#This Row],[Nombre del Producto]],Tabla2[[Nombre Producto]:[Costo Unitario]],2,FALSE)</f>
        <v>Wicked Choccy's</v>
      </c>
      <c r="U5504" t="str">
        <f>VLOOKUP(Tabla1[[#This Row],[Fábrica]],Tabla3[],4,FALSE)</f>
        <v>Georgia</v>
      </c>
    </row>
    <row r="5505" spans="1:21" x14ac:dyDescent="0.25">
      <c r="A5505" t="s">
        <v>8287</v>
      </c>
      <c r="B5505" s="3">
        <v>45268</v>
      </c>
      <c r="C5505" s="3">
        <v>45284</v>
      </c>
      <c r="D5505" t="s">
        <v>18</v>
      </c>
      <c r="E5505">
        <v>131289</v>
      </c>
      <c r="F5505" t="s">
        <v>19</v>
      </c>
      <c r="G5505" t="s">
        <v>20</v>
      </c>
      <c r="H5505" t="s">
        <v>21</v>
      </c>
      <c r="I5505">
        <v>94110</v>
      </c>
      <c r="J5505" t="s">
        <v>22</v>
      </c>
      <c r="K5505" t="s">
        <v>23</v>
      </c>
      <c r="L5505" t="s">
        <v>27</v>
      </c>
      <c r="M5505" t="s">
        <v>28</v>
      </c>
      <c r="N5505" s="5">
        <v>25.2</v>
      </c>
      <c r="O5505" s="7">
        <v>7</v>
      </c>
      <c r="P5505" s="5">
        <v>17.5</v>
      </c>
      <c r="Q5505" s="5">
        <v>7.7</v>
      </c>
      <c r="R5505" s="22">
        <f>Tabla1[[#This Row],[Fecha de Envío]]-Tabla1[[#This Row],[Fecha de Orden]]</f>
        <v>16</v>
      </c>
      <c r="S5505" s="24">
        <f>YEAR(Tabla1[[#This Row],[Fecha de Orden]])</f>
        <v>2023</v>
      </c>
      <c r="T5505" t="str">
        <f>VLOOKUP(Tabla1[[#This Row],[Nombre del Producto]],Tabla2[[Nombre Producto]:[Costo Unitario]],2,FALSE)</f>
        <v>Lot's O' Nuts</v>
      </c>
      <c r="U5505" t="str">
        <f>VLOOKUP(Tabla1[[#This Row],[Fábrica]],Tabla3[],4,FALSE)</f>
        <v>Arizona</v>
      </c>
    </row>
    <row r="5506" spans="1:21" x14ac:dyDescent="0.25">
      <c r="A5506" t="s">
        <v>2613</v>
      </c>
      <c r="B5506" s="3">
        <v>45269</v>
      </c>
      <c r="C5506" s="3">
        <v>45284</v>
      </c>
      <c r="D5506" t="s">
        <v>71</v>
      </c>
      <c r="E5506">
        <v>161844</v>
      </c>
      <c r="F5506" t="s">
        <v>19</v>
      </c>
      <c r="G5506" t="s">
        <v>347</v>
      </c>
      <c r="H5506" t="s">
        <v>65</v>
      </c>
      <c r="I5506">
        <v>37064</v>
      </c>
      <c r="J5506" t="s">
        <v>22</v>
      </c>
      <c r="K5506" t="s">
        <v>66</v>
      </c>
      <c r="L5506" t="s">
        <v>27</v>
      </c>
      <c r="M5506" t="s">
        <v>28</v>
      </c>
      <c r="N5506" s="5">
        <v>10.8</v>
      </c>
      <c r="O5506" s="7">
        <v>3</v>
      </c>
      <c r="P5506" s="5">
        <v>7.5</v>
      </c>
      <c r="Q5506" s="5">
        <v>3.3</v>
      </c>
      <c r="R5506" s="22">
        <f>Tabla1[[#This Row],[Fecha de Envío]]-Tabla1[[#This Row],[Fecha de Orden]]</f>
        <v>15</v>
      </c>
      <c r="S5506" s="24">
        <f>YEAR(Tabla1[[#This Row],[Fecha de Orden]])</f>
        <v>2023</v>
      </c>
      <c r="T5506" t="str">
        <f>VLOOKUP(Tabla1[[#This Row],[Nombre del Producto]],Tabla2[[Nombre Producto]:[Costo Unitario]],2,FALSE)</f>
        <v>Lot's O' Nuts</v>
      </c>
      <c r="U5506" t="str">
        <f>VLOOKUP(Tabla1[[#This Row],[Fábrica]],Tabla3[],4,FALSE)</f>
        <v>Arizona</v>
      </c>
    </row>
    <row r="5507" spans="1:21" x14ac:dyDescent="0.25">
      <c r="A5507" t="s">
        <v>3118</v>
      </c>
      <c r="B5507" s="3">
        <v>45269</v>
      </c>
      <c r="C5507" s="3">
        <v>45283</v>
      </c>
      <c r="D5507" t="s">
        <v>18</v>
      </c>
      <c r="E5507">
        <v>159989</v>
      </c>
      <c r="F5507" t="s">
        <v>19</v>
      </c>
      <c r="G5507" t="s">
        <v>347</v>
      </c>
      <c r="H5507" t="s">
        <v>65</v>
      </c>
      <c r="I5507">
        <v>37064</v>
      </c>
      <c r="J5507" t="s">
        <v>22</v>
      </c>
      <c r="K5507" t="s">
        <v>66</v>
      </c>
      <c r="L5507" t="s">
        <v>33</v>
      </c>
      <c r="M5507" t="s">
        <v>34</v>
      </c>
      <c r="N5507" s="5">
        <v>10.8</v>
      </c>
      <c r="O5507" s="7">
        <v>3</v>
      </c>
      <c r="P5507" s="5">
        <v>7.2</v>
      </c>
      <c r="Q5507" s="5">
        <v>3.6</v>
      </c>
      <c r="R5507" s="22">
        <f>Tabla1[[#This Row],[Fecha de Envío]]-Tabla1[[#This Row],[Fecha de Orden]]</f>
        <v>14</v>
      </c>
      <c r="S5507" s="24">
        <f>YEAR(Tabla1[[#This Row],[Fecha de Orden]])</f>
        <v>2023</v>
      </c>
      <c r="T5507" t="str">
        <f>VLOOKUP(Tabla1[[#This Row],[Nombre del Producto]],Tabla2[[Nombre Producto]:[Costo Unitario]],2,FALSE)</f>
        <v>Lot's O' Nuts</v>
      </c>
      <c r="U5507" t="str">
        <f>VLOOKUP(Tabla1[[#This Row],[Fábrica]],Tabla3[],4,FALSE)</f>
        <v>Arizona</v>
      </c>
    </row>
    <row r="5508" spans="1:21" x14ac:dyDescent="0.25">
      <c r="A5508" t="s">
        <v>3543</v>
      </c>
      <c r="B5508" s="3">
        <v>45269</v>
      </c>
      <c r="C5508" s="3">
        <v>45283</v>
      </c>
      <c r="D5508" t="s">
        <v>18</v>
      </c>
      <c r="E5508">
        <v>141082</v>
      </c>
      <c r="F5508" t="s">
        <v>19</v>
      </c>
      <c r="G5508" t="s">
        <v>283</v>
      </c>
      <c r="H5508" t="s">
        <v>106</v>
      </c>
      <c r="I5508">
        <v>1841</v>
      </c>
      <c r="J5508" t="s">
        <v>22</v>
      </c>
      <c r="K5508" t="s">
        <v>32</v>
      </c>
      <c r="L5508" t="s">
        <v>33</v>
      </c>
      <c r="M5508" t="s">
        <v>34</v>
      </c>
      <c r="N5508" s="5">
        <v>3.6</v>
      </c>
      <c r="O5508" s="7">
        <v>1</v>
      </c>
      <c r="P5508" s="5">
        <v>2.4</v>
      </c>
      <c r="Q5508" s="5">
        <v>1.2</v>
      </c>
      <c r="R5508" s="22">
        <f>Tabla1[[#This Row],[Fecha de Envío]]-Tabla1[[#This Row],[Fecha de Orden]]</f>
        <v>14</v>
      </c>
      <c r="S5508" s="24">
        <f>YEAR(Tabla1[[#This Row],[Fecha de Orden]])</f>
        <v>2023</v>
      </c>
      <c r="T5508" t="str">
        <f>VLOOKUP(Tabla1[[#This Row],[Nombre del Producto]],Tabla2[[Nombre Producto]:[Costo Unitario]],2,FALSE)</f>
        <v>Lot's O' Nuts</v>
      </c>
      <c r="U5508" t="str">
        <f>VLOOKUP(Tabla1[[#This Row],[Fábrica]],Tabla3[],4,FALSE)</f>
        <v>Arizona</v>
      </c>
    </row>
    <row r="5509" spans="1:21" x14ac:dyDescent="0.25">
      <c r="A5509" t="s">
        <v>3544</v>
      </c>
      <c r="B5509" s="3">
        <v>45269</v>
      </c>
      <c r="C5509" s="3">
        <v>45283</v>
      </c>
      <c r="D5509" t="s">
        <v>18</v>
      </c>
      <c r="E5509">
        <v>141082</v>
      </c>
      <c r="F5509" t="s">
        <v>195</v>
      </c>
      <c r="G5509" t="s">
        <v>697</v>
      </c>
      <c r="H5509" t="s">
        <v>698</v>
      </c>
      <c r="I5509" t="s">
        <v>1002</v>
      </c>
      <c r="J5509" t="s">
        <v>22</v>
      </c>
      <c r="K5509" t="s">
        <v>32</v>
      </c>
      <c r="L5509" t="s">
        <v>33</v>
      </c>
      <c r="M5509" t="s">
        <v>34</v>
      </c>
      <c r="N5509" s="5">
        <v>10.8</v>
      </c>
      <c r="O5509" s="7">
        <v>3</v>
      </c>
      <c r="P5509" s="5">
        <v>7.2</v>
      </c>
      <c r="Q5509" s="5">
        <v>3.6</v>
      </c>
      <c r="R5509" s="22">
        <f>Tabla1[[#This Row],[Fecha de Envío]]-Tabla1[[#This Row],[Fecha de Orden]]</f>
        <v>14</v>
      </c>
      <c r="S5509" s="24">
        <f>YEAR(Tabla1[[#This Row],[Fecha de Orden]])</f>
        <v>2023</v>
      </c>
      <c r="T5509" t="str">
        <f>VLOOKUP(Tabla1[[#This Row],[Nombre del Producto]],Tabla2[[Nombre Producto]:[Costo Unitario]],2,FALSE)</f>
        <v>Lot's O' Nuts</v>
      </c>
      <c r="U5509" t="str">
        <f>VLOOKUP(Tabla1[[#This Row],[Fábrica]],Tabla3[],4,FALSE)</f>
        <v>Arizona</v>
      </c>
    </row>
    <row r="5510" spans="1:21" x14ac:dyDescent="0.25">
      <c r="A5510" t="s">
        <v>3626</v>
      </c>
      <c r="B5510" s="3">
        <v>45269</v>
      </c>
      <c r="C5510" s="3">
        <v>45283</v>
      </c>
      <c r="D5510" t="s">
        <v>18</v>
      </c>
      <c r="E5510">
        <v>128923</v>
      </c>
      <c r="F5510" t="s">
        <v>19</v>
      </c>
      <c r="G5510" t="s">
        <v>920</v>
      </c>
      <c r="H5510" t="s">
        <v>42</v>
      </c>
      <c r="I5510">
        <v>76106</v>
      </c>
      <c r="J5510" t="s">
        <v>22</v>
      </c>
      <c r="K5510" t="s">
        <v>43</v>
      </c>
      <c r="L5510" t="s">
        <v>27</v>
      </c>
      <c r="M5510" t="s">
        <v>28</v>
      </c>
      <c r="N5510" s="5">
        <v>3.6</v>
      </c>
      <c r="O5510" s="7">
        <v>1</v>
      </c>
      <c r="P5510" s="5">
        <v>2.5</v>
      </c>
      <c r="Q5510" s="5">
        <v>1.1000000000000001</v>
      </c>
      <c r="R5510" s="22">
        <f>Tabla1[[#This Row],[Fecha de Envío]]-Tabla1[[#This Row],[Fecha de Orden]]</f>
        <v>14</v>
      </c>
      <c r="S5510" s="24">
        <f>YEAR(Tabla1[[#This Row],[Fecha de Orden]])</f>
        <v>2023</v>
      </c>
      <c r="T5510" t="str">
        <f>VLOOKUP(Tabla1[[#This Row],[Nombre del Producto]],Tabla2[[Nombre Producto]:[Costo Unitario]],2,FALSE)</f>
        <v>Lot's O' Nuts</v>
      </c>
      <c r="U5510" t="str">
        <f>VLOOKUP(Tabla1[[#This Row],[Fábrica]],Tabla3[],4,FALSE)</f>
        <v>Arizona</v>
      </c>
    </row>
    <row r="5511" spans="1:21" x14ac:dyDescent="0.25">
      <c r="A5511" t="s">
        <v>5007</v>
      </c>
      <c r="B5511" s="3">
        <v>45269</v>
      </c>
      <c r="C5511" s="3">
        <v>45283</v>
      </c>
      <c r="D5511" t="s">
        <v>18</v>
      </c>
      <c r="E5511">
        <v>137330</v>
      </c>
      <c r="F5511" t="s">
        <v>19</v>
      </c>
      <c r="G5511" t="s">
        <v>2325</v>
      </c>
      <c r="H5511" t="s">
        <v>58</v>
      </c>
      <c r="I5511">
        <v>68025</v>
      </c>
      <c r="J5511" t="s">
        <v>22</v>
      </c>
      <c r="K5511" t="s">
        <v>43</v>
      </c>
      <c r="L5511" t="s">
        <v>45</v>
      </c>
      <c r="M5511" t="s">
        <v>46</v>
      </c>
      <c r="N5511" s="5">
        <v>24.43</v>
      </c>
      <c r="O5511" s="7">
        <v>7</v>
      </c>
      <c r="P5511" s="5">
        <v>17.43</v>
      </c>
      <c r="Q5511" s="5">
        <v>7</v>
      </c>
      <c r="R5511" s="22">
        <f>Tabla1[[#This Row],[Fecha de Envío]]-Tabla1[[#This Row],[Fecha de Orden]]</f>
        <v>14</v>
      </c>
      <c r="S5511" s="24">
        <f>YEAR(Tabla1[[#This Row],[Fecha de Orden]])</f>
        <v>2023</v>
      </c>
      <c r="T5511" t="str">
        <f>VLOOKUP(Tabla1[[#This Row],[Nombre del Producto]],Tabla2[[Nombre Producto]:[Costo Unitario]],2,FALSE)</f>
        <v>Lot's O' Nuts</v>
      </c>
      <c r="U5511" t="str">
        <f>VLOOKUP(Tabla1[[#This Row],[Fábrica]],Tabla3[],4,FALSE)</f>
        <v>Arizona</v>
      </c>
    </row>
    <row r="5512" spans="1:21" x14ac:dyDescent="0.25">
      <c r="A5512" t="s">
        <v>5008</v>
      </c>
      <c r="B5512" s="3">
        <v>45269</v>
      </c>
      <c r="C5512" s="3">
        <v>45283</v>
      </c>
      <c r="D5512" t="s">
        <v>18</v>
      </c>
      <c r="E5512">
        <v>137330</v>
      </c>
      <c r="F5512" t="s">
        <v>19</v>
      </c>
      <c r="G5512" t="s">
        <v>2325</v>
      </c>
      <c r="H5512" t="s">
        <v>58</v>
      </c>
      <c r="I5512">
        <v>68025</v>
      </c>
      <c r="J5512" t="s">
        <v>22</v>
      </c>
      <c r="K5512" t="s">
        <v>43</v>
      </c>
      <c r="L5512" t="s">
        <v>27</v>
      </c>
      <c r="M5512" t="s">
        <v>28</v>
      </c>
      <c r="N5512" s="5">
        <v>25.2</v>
      </c>
      <c r="O5512" s="7">
        <v>7</v>
      </c>
      <c r="P5512" s="5">
        <v>17.5</v>
      </c>
      <c r="Q5512" s="5">
        <v>7.7</v>
      </c>
      <c r="R5512" s="22">
        <f>Tabla1[[#This Row],[Fecha de Envío]]-Tabla1[[#This Row],[Fecha de Orden]]</f>
        <v>14</v>
      </c>
      <c r="S5512" s="24">
        <f>YEAR(Tabla1[[#This Row],[Fecha de Orden]])</f>
        <v>2023</v>
      </c>
      <c r="T5512" t="str">
        <f>VLOOKUP(Tabla1[[#This Row],[Nombre del Producto]],Tabla2[[Nombre Producto]:[Costo Unitario]],2,FALSE)</f>
        <v>Lot's O' Nuts</v>
      </c>
      <c r="U5512" t="str">
        <f>VLOOKUP(Tabla1[[#This Row],[Fábrica]],Tabla3[],4,FALSE)</f>
        <v>Arizona</v>
      </c>
    </row>
    <row r="5513" spans="1:21" x14ac:dyDescent="0.25">
      <c r="A5513" t="s">
        <v>5580</v>
      </c>
      <c r="B5513" s="3">
        <v>45269</v>
      </c>
      <c r="C5513" s="3">
        <v>45283</v>
      </c>
      <c r="D5513" t="s">
        <v>18</v>
      </c>
      <c r="E5513">
        <v>133340</v>
      </c>
      <c r="F5513" t="s">
        <v>19</v>
      </c>
      <c r="G5513" t="s">
        <v>228</v>
      </c>
      <c r="H5513" t="s">
        <v>93</v>
      </c>
      <c r="I5513">
        <v>49201</v>
      </c>
      <c r="J5513" t="s">
        <v>22</v>
      </c>
      <c r="K5513" t="s">
        <v>43</v>
      </c>
      <c r="L5513" t="s">
        <v>33</v>
      </c>
      <c r="M5513" t="s">
        <v>34</v>
      </c>
      <c r="N5513" s="5">
        <v>3.6</v>
      </c>
      <c r="O5513" s="7">
        <v>1</v>
      </c>
      <c r="P5513" s="5">
        <v>2.4</v>
      </c>
      <c r="Q5513" s="5">
        <v>1.2</v>
      </c>
      <c r="R5513" s="22">
        <f>Tabla1[[#This Row],[Fecha de Envío]]-Tabla1[[#This Row],[Fecha de Orden]]</f>
        <v>14</v>
      </c>
      <c r="S5513" s="24">
        <f>YEAR(Tabla1[[#This Row],[Fecha de Orden]])</f>
        <v>2023</v>
      </c>
      <c r="T5513" t="str">
        <f>VLOOKUP(Tabla1[[#This Row],[Nombre del Producto]],Tabla2[[Nombre Producto]:[Costo Unitario]],2,FALSE)</f>
        <v>Lot's O' Nuts</v>
      </c>
      <c r="U5513" t="str">
        <f>VLOOKUP(Tabla1[[#This Row],[Fábrica]],Tabla3[],4,FALSE)</f>
        <v>Arizona</v>
      </c>
    </row>
    <row r="5514" spans="1:21" x14ac:dyDescent="0.25">
      <c r="A5514" t="s">
        <v>5581</v>
      </c>
      <c r="B5514" s="3">
        <v>45269</v>
      </c>
      <c r="C5514" s="3">
        <v>45283</v>
      </c>
      <c r="D5514" t="s">
        <v>18</v>
      </c>
      <c r="E5514">
        <v>133340</v>
      </c>
      <c r="F5514" t="s">
        <v>19</v>
      </c>
      <c r="G5514" t="s">
        <v>228</v>
      </c>
      <c r="H5514" t="s">
        <v>93</v>
      </c>
      <c r="I5514">
        <v>49201</v>
      </c>
      <c r="J5514" t="s">
        <v>22</v>
      </c>
      <c r="K5514" t="s">
        <v>43</v>
      </c>
      <c r="L5514" t="s">
        <v>45</v>
      </c>
      <c r="M5514" t="s">
        <v>46</v>
      </c>
      <c r="N5514" s="5">
        <v>6.98</v>
      </c>
      <c r="O5514" s="7">
        <v>2</v>
      </c>
      <c r="P5514" s="5">
        <v>4.9800000000000004</v>
      </c>
      <c r="Q5514" s="5">
        <v>2</v>
      </c>
      <c r="R5514" s="22">
        <f>Tabla1[[#This Row],[Fecha de Envío]]-Tabla1[[#This Row],[Fecha de Orden]]</f>
        <v>14</v>
      </c>
      <c r="S5514" s="24">
        <f>YEAR(Tabla1[[#This Row],[Fecha de Orden]])</f>
        <v>2023</v>
      </c>
      <c r="T5514" t="str">
        <f>VLOOKUP(Tabla1[[#This Row],[Nombre del Producto]],Tabla2[[Nombre Producto]:[Costo Unitario]],2,FALSE)</f>
        <v>Lot's O' Nuts</v>
      </c>
      <c r="U5514" t="str">
        <f>VLOOKUP(Tabla1[[#This Row],[Fábrica]],Tabla3[],4,FALSE)</f>
        <v>Arizona</v>
      </c>
    </row>
    <row r="5515" spans="1:21" x14ac:dyDescent="0.25">
      <c r="A5515" t="s">
        <v>5582</v>
      </c>
      <c r="B5515" s="3">
        <v>45269</v>
      </c>
      <c r="C5515" s="3">
        <v>45283</v>
      </c>
      <c r="D5515" t="s">
        <v>18</v>
      </c>
      <c r="E5515">
        <v>133340</v>
      </c>
      <c r="F5515" t="s">
        <v>19</v>
      </c>
      <c r="G5515" t="s">
        <v>228</v>
      </c>
      <c r="H5515" t="s">
        <v>93</v>
      </c>
      <c r="I5515">
        <v>49201</v>
      </c>
      <c r="J5515" t="s">
        <v>22</v>
      </c>
      <c r="K5515" t="s">
        <v>43</v>
      </c>
      <c r="L5515" t="s">
        <v>24</v>
      </c>
      <c r="M5515" t="s">
        <v>25</v>
      </c>
      <c r="N5515" s="5">
        <v>3.75</v>
      </c>
      <c r="O5515" s="7">
        <v>1</v>
      </c>
      <c r="P5515" s="5">
        <v>2.4500000000000002</v>
      </c>
      <c r="Q5515" s="5">
        <v>1.3</v>
      </c>
      <c r="R5515" s="22">
        <f>Tabla1[[#This Row],[Fecha de Envío]]-Tabla1[[#This Row],[Fecha de Orden]]</f>
        <v>14</v>
      </c>
      <c r="S5515" s="24">
        <f>YEAR(Tabla1[[#This Row],[Fecha de Orden]])</f>
        <v>2023</v>
      </c>
      <c r="T5515" t="str">
        <f>VLOOKUP(Tabla1[[#This Row],[Nombre del Producto]],Tabla2[[Nombre Producto]:[Costo Unitario]],2,FALSE)</f>
        <v>Wicked Choccy's</v>
      </c>
      <c r="U5515" t="str">
        <f>VLOOKUP(Tabla1[[#This Row],[Fábrica]],Tabla3[],4,FALSE)</f>
        <v>Georgia</v>
      </c>
    </row>
    <row r="5516" spans="1:21" x14ac:dyDescent="0.25">
      <c r="A5516" t="s">
        <v>7048</v>
      </c>
      <c r="B5516" s="3">
        <v>45269</v>
      </c>
      <c r="C5516" s="3">
        <v>45281</v>
      </c>
      <c r="D5516" t="s">
        <v>39</v>
      </c>
      <c r="E5516">
        <v>102092</v>
      </c>
      <c r="F5516" t="s">
        <v>19</v>
      </c>
      <c r="G5516" t="s">
        <v>86</v>
      </c>
      <c r="H5516" t="s">
        <v>133</v>
      </c>
      <c r="I5516">
        <v>22153</v>
      </c>
      <c r="J5516" t="s">
        <v>22</v>
      </c>
      <c r="K5516" t="s">
        <v>66</v>
      </c>
      <c r="L5516" t="s">
        <v>45</v>
      </c>
      <c r="M5516" t="s">
        <v>46</v>
      </c>
      <c r="N5516" s="5">
        <v>24.43</v>
      </c>
      <c r="O5516" s="7">
        <v>7</v>
      </c>
      <c r="P5516" s="5">
        <v>17.43</v>
      </c>
      <c r="Q5516" s="5">
        <v>7</v>
      </c>
      <c r="R5516" s="22">
        <f>Tabla1[[#This Row],[Fecha de Envío]]-Tabla1[[#This Row],[Fecha de Orden]]</f>
        <v>12</v>
      </c>
      <c r="S5516" s="24">
        <f>YEAR(Tabla1[[#This Row],[Fecha de Orden]])</f>
        <v>2023</v>
      </c>
      <c r="T5516" t="str">
        <f>VLOOKUP(Tabla1[[#This Row],[Nombre del Producto]],Tabla2[[Nombre Producto]:[Costo Unitario]],2,FALSE)</f>
        <v>Lot's O' Nuts</v>
      </c>
      <c r="U5516" t="str">
        <f>VLOOKUP(Tabla1[[#This Row],[Fábrica]],Tabla3[],4,FALSE)</f>
        <v>Arizona</v>
      </c>
    </row>
    <row r="5517" spans="1:21" x14ac:dyDescent="0.25">
      <c r="A5517" t="s">
        <v>7739</v>
      </c>
      <c r="B5517" s="3">
        <v>45269</v>
      </c>
      <c r="C5517" s="3">
        <v>45283</v>
      </c>
      <c r="D5517" t="s">
        <v>71</v>
      </c>
      <c r="E5517">
        <v>131114</v>
      </c>
      <c r="F5517" t="s">
        <v>19</v>
      </c>
      <c r="G5517" t="s">
        <v>239</v>
      </c>
      <c r="H5517" t="s">
        <v>173</v>
      </c>
      <c r="I5517">
        <v>60610</v>
      </c>
      <c r="J5517" t="s">
        <v>22</v>
      </c>
      <c r="K5517" t="s">
        <v>43</v>
      </c>
      <c r="L5517" t="s">
        <v>27</v>
      </c>
      <c r="M5517" t="s">
        <v>28</v>
      </c>
      <c r="N5517" s="5">
        <v>7.2</v>
      </c>
      <c r="O5517" s="7">
        <v>2</v>
      </c>
      <c r="P5517" s="5">
        <v>5</v>
      </c>
      <c r="Q5517" s="5">
        <v>2.2000000000000002</v>
      </c>
      <c r="R5517" s="22">
        <f>Tabla1[[#This Row],[Fecha de Envío]]-Tabla1[[#This Row],[Fecha de Orden]]</f>
        <v>14</v>
      </c>
      <c r="S5517" s="24">
        <f>YEAR(Tabla1[[#This Row],[Fecha de Orden]])</f>
        <v>2023</v>
      </c>
      <c r="T5517" t="str">
        <f>VLOOKUP(Tabla1[[#This Row],[Nombre del Producto]],Tabla2[[Nombre Producto]:[Costo Unitario]],2,FALSE)</f>
        <v>Lot's O' Nuts</v>
      </c>
      <c r="U5517" t="str">
        <f>VLOOKUP(Tabla1[[#This Row],[Fábrica]],Tabla3[],4,FALSE)</f>
        <v>Arizona</v>
      </c>
    </row>
    <row r="5518" spans="1:21" x14ac:dyDescent="0.25">
      <c r="A5518" t="s">
        <v>7740</v>
      </c>
      <c r="B5518" s="3">
        <v>45269</v>
      </c>
      <c r="C5518" s="3">
        <v>45283</v>
      </c>
      <c r="D5518" t="s">
        <v>71</v>
      </c>
      <c r="E5518">
        <v>131114</v>
      </c>
      <c r="F5518" t="s">
        <v>19</v>
      </c>
      <c r="G5518" t="s">
        <v>239</v>
      </c>
      <c r="H5518" t="s">
        <v>173</v>
      </c>
      <c r="I5518">
        <v>60610</v>
      </c>
      <c r="J5518" t="s">
        <v>22</v>
      </c>
      <c r="K5518" t="s">
        <v>43</v>
      </c>
      <c r="L5518" t="s">
        <v>36</v>
      </c>
      <c r="M5518" t="s">
        <v>37</v>
      </c>
      <c r="N5518" s="5">
        <v>9.75</v>
      </c>
      <c r="O5518" s="7">
        <v>3</v>
      </c>
      <c r="P5518" s="5">
        <v>6.33</v>
      </c>
      <c r="Q5518" s="5">
        <v>3.42</v>
      </c>
      <c r="R5518" s="22">
        <f>Tabla1[[#This Row],[Fecha de Envío]]-Tabla1[[#This Row],[Fecha de Orden]]</f>
        <v>14</v>
      </c>
      <c r="S5518" s="24">
        <f>YEAR(Tabla1[[#This Row],[Fecha de Orden]])</f>
        <v>2023</v>
      </c>
      <c r="T5518" t="str">
        <f>VLOOKUP(Tabla1[[#This Row],[Nombre del Producto]],Tabla2[[Nombre Producto]:[Costo Unitario]],2,FALSE)</f>
        <v>Wicked Choccy's</v>
      </c>
      <c r="U5518" t="str">
        <f>VLOOKUP(Tabla1[[#This Row],[Fábrica]],Tabla3[],4,FALSE)</f>
        <v>Georgia</v>
      </c>
    </row>
    <row r="5519" spans="1:21" x14ac:dyDescent="0.25">
      <c r="A5519" t="s">
        <v>8309</v>
      </c>
      <c r="B5519" s="3">
        <v>45269</v>
      </c>
      <c r="C5519" s="3">
        <v>45282</v>
      </c>
      <c r="D5519" t="s">
        <v>39</v>
      </c>
      <c r="E5519">
        <v>149503</v>
      </c>
      <c r="F5519" t="s">
        <v>19</v>
      </c>
      <c r="G5519" t="s">
        <v>353</v>
      </c>
      <c r="H5519" t="s">
        <v>21</v>
      </c>
      <c r="I5519">
        <v>95207</v>
      </c>
      <c r="J5519" t="s">
        <v>22</v>
      </c>
      <c r="K5519" t="s">
        <v>23</v>
      </c>
      <c r="L5519" t="s">
        <v>36</v>
      </c>
      <c r="M5519" t="s">
        <v>37</v>
      </c>
      <c r="N5519" s="5">
        <v>26</v>
      </c>
      <c r="O5519" s="7">
        <v>8</v>
      </c>
      <c r="P5519" s="5">
        <v>16.88</v>
      </c>
      <c r="Q5519" s="5">
        <v>9.1199999999999992</v>
      </c>
      <c r="R5519" s="22">
        <f>Tabla1[[#This Row],[Fecha de Envío]]-Tabla1[[#This Row],[Fecha de Orden]]</f>
        <v>13</v>
      </c>
      <c r="S5519" s="24">
        <f>YEAR(Tabla1[[#This Row],[Fecha de Orden]])</f>
        <v>2023</v>
      </c>
      <c r="T5519" t="str">
        <f>VLOOKUP(Tabla1[[#This Row],[Nombre del Producto]],Tabla2[[Nombre Producto]:[Costo Unitario]],2,FALSE)</f>
        <v>Wicked Choccy's</v>
      </c>
      <c r="U5519" t="str">
        <f>VLOOKUP(Tabla1[[#This Row],[Fábrica]],Tabla3[],4,FALSE)</f>
        <v>Georgia</v>
      </c>
    </row>
    <row r="5520" spans="1:21" x14ac:dyDescent="0.25">
      <c r="A5520" t="s">
        <v>686</v>
      </c>
      <c r="B5520" s="3">
        <v>45270</v>
      </c>
      <c r="C5520" s="3">
        <v>45287</v>
      </c>
      <c r="D5520" t="s">
        <v>18</v>
      </c>
      <c r="E5520">
        <v>128412</v>
      </c>
      <c r="F5520" t="s">
        <v>19</v>
      </c>
      <c r="G5520" t="s">
        <v>124</v>
      </c>
      <c r="H5520" t="s">
        <v>125</v>
      </c>
      <c r="I5520">
        <v>98105</v>
      </c>
      <c r="J5520" t="s">
        <v>22</v>
      </c>
      <c r="K5520" t="s">
        <v>23</v>
      </c>
      <c r="L5520" t="s">
        <v>33</v>
      </c>
      <c r="M5520" t="s">
        <v>34</v>
      </c>
      <c r="N5520" s="5">
        <v>10.8</v>
      </c>
      <c r="O5520" s="7">
        <v>3</v>
      </c>
      <c r="P5520" s="5">
        <v>7.2</v>
      </c>
      <c r="Q5520" s="5">
        <v>3.6</v>
      </c>
      <c r="R5520" s="22">
        <f>Tabla1[[#This Row],[Fecha de Envío]]-Tabla1[[#This Row],[Fecha de Orden]]</f>
        <v>17</v>
      </c>
      <c r="S5520" s="24">
        <f>YEAR(Tabla1[[#This Row],[Fecha de Orden]])</f>
        <v>2023</v>
      </c>
      <c r="T5520" t="str">
        <f>VLOOKUP(Tabla1[[#This Row],[Nombre del Producto]],Tabla2[[Nombre Producto]:[Costo Unitario]],2,FALSE)</f>
        <v>Lot's O' Nuts</v>
      </c>
      <c r="U5520" t="str">
        <f>VLOOKUP(Tabla1[[#This Row],[Fábrica]],Tabla3[],4,FALSE)</f>
        <v>Arizona</v>
      </c>
    </row>
    <row r="5521" spans="1:21" x14ac:dyDescent="0.25">
      <c r="A5521" t="s">
        <v>687</v>
      </c>
      <c r="B5521" s="3">
        <v>45270</v>
      </c>
      <c r="C5521" s="3">
        <v>45287</v>
      </c>
      <c r="D5521" t="s">
        <v>18</v>
      </c>
      <c r="E5521">
        <v>128412</v>
      </c>
      <c r="F5521" t="s">
        <v>19</v>
      </c>
      <c r="G5521" t="s">
        <v>124</v>
      </c>
      <c r="H5521" t="s">
        <v>125</v>
      </c>
      <c r="I5521">
        <v>98105</v>
      </c>
      <c r="J5521" t="s">
        <v>22</v>
      </c>
      <c r="K5521" t="s">
        <v>23</v>
      </c>
      <c r="L5521" t="s">
        <v>36</v>
      </c>
      <c r="M5521" t="s">
        <v>37</v>
      </c>
      <c r="N5521" s="5">
        <v>9.75</v>
      </c>
      <c r="O5521" s="7">
        <v>3</v>
      </c>
      <c r="P5521" s="5">
        <v>6.33</v>
      </c>
      <c r="Q5521" s="5">
        <v>3.42</v>
      </c>
      <c r="R5521" s="22">
        <f>Tabla1[[#This Row],[Fecha de Envío]]-Tabla1[[#This Row],[Fecha de Orden]]</f>
        <v>17</v>
      </c>
      <c r="S5521" s="24">
        <f>YEAR(Tabla1[[#This Row],[Fecha de Orden]])</f>
        <v>2023</v>
      </c>
      <c r="T5521" t="str">
        <f>VLOOKUP(Tabla1[[#This Row],[Nombre del Producto]],Tabla2[[Nombre Producto]:[Costo Unitario]],2,FALSE)</f>
        <v>Wicked Choccy's</v>
      </c>
      <c r="U5521" t="str">
        <f>VLOOKUP(Tabla1[[#This Row],[Fábrica]],Tabla3[],4,FALSE)</f>
        <v>Georgia</v>
      </c>
    </row>
    <row r="5522" spans="1:21" x14ac:dyDescent="0.25">
      <c r="A5522" t="s">
        <v>688</v>
      </c>
      <c r="B5522" s="3">
        <v>45270</v>
      </c>
      <c r="C5522" s="3">
        <v>45287</v>
      </c>
      <c r="D5522" t="s">
        <v>18</v>
      </c>
      <c r="E5522">
        <v>128412</v>
      </c>
      <c r="F5522" t="s">
        <v>19</v>
      </c>
      <c r="G5522" t="s">
        <v>124</v>
      </c>
      <c r="H5522" t="s">
        <v>125</v>
      </c>
      <c r="I5522">
        <v>98105</v>
      </c>
      <c r="J5522" t="s">
        <v>22</v>
      </c>
      <c r="K5522" t="s">
        <v>23</v>
      </c>
      <c r="L5522" t="s">
        <v>24</v>
      </c>
      <c r="M5522" t="s">
        <v>25</v>
      </c>
      <c r="N5522" s="5">
        <v>11.25</v>
      </c>
      <c r="O5522" s="7">
        <v>3</v>
      </c>
      <c r="P5522" s="5">
        <v>7.35</v>
      </c>
      <c r="Q5522" s="5">
        <v>3.9</v>
      </c>
      <c r="R5522" s="22">
        <f>Tabla1[[#This Row],[Fecha de Envío]]-Tabla1[[#This Row],[Fecha de Orden]]</f>
        <v>17</v>
      </c>
      <c r="S5522" s="24">
        <f>YEAR(Tabla1[[#This Row],[Fecha de Orden]])</f>
        <v>2023</v>
      </c>
      <c r="T5522" t="str">
        <f>VLOOKUP(Tabla1[[#This Row],[Nombre del Producto]],Tabla2[[Nombre Producto]:[Costo Unitario]],2,FALSE)</f>
        <v>Wicked Choccy's</v>
      </c>
      <c r="U5522" t="str">
        <f>VLOOKUP(Tabla1[[#This Row],[Fábrica]],Tabla3[],4,FALSE)</f>
        <v>Georgia</v>
      </c>
    </row>
    <row r="5523" spans="1:21" x14ac:dyDescent="0.25">
      <c r="A5523" t="s">
        <v>689</v>
      </c>
      <c r="B5523" s="3">
        <v>45270</v>
      </c>
      <c r="C5523" s="3">
        <v>45287</v>
      </c>
      <c r="D5523" t="s">
        <v>18</v>
      </c>
      <c r="E5523">
        <v>128412</v>
      </c>
      <c r="F5523" t="s">
        <v>19</v>
      </c>
      <c r="G5523" t="s">
        <v>124</v>
      </c>
      <c r="H5523" t="s">
        <v>125</v>
      </c>
      <c r="I5523">
        <v>98105</v>
      </c>
      <c r="J5523" t="s">
        <v>22</v>
      </c>
      <c r="K5523" t="s">
        <v>23</v>
      </c>
      <c r="L5523" t="s">
        <v>45</v>
      </c>
      <c r="M5523" t="s">
        <v>46</v>
      </c>
      <c r="N5523" s="5">
        <v>17.45</v>
      </c>
      <c r="O5523" s="7">
        <v>5</v>
      </c>
      <c r="P5523" s="5">
        <v>12.45</v>
      </c>
      <c r="Q5523" s="5">
        <v>5</v>
      </c>
      <c r="R5523" s="22">
        <f>Tabla1[[#This Row],[Fecha de Envío]]-Tabla1[[#This Row],[Fecha de Orden]]</f>
        <v>17</v>
      </c>
      <c r="S5523" s="24">
        <f>YEAR(Tabla1[[#This Row],[Fecha de Orden]])</f>
        <v>2023</v>
      </c>
      <c r="T5523" t="str">
        <f>VLOOKUP(Tabla1[[#This Row],[Nombre del Producto]],Tabla2[[Nombre Producto]:[Costo Unitario]],2,FALSE)</f>
        <v>Lot's O' Nuts</v>
      </c>
      <c r="U5523" t="str">
        <f>VLOOKUP(Tabla1[[#This Row],[Fábrica]],Tabla3[],4,FALSE)</f>
        <v>Arizona</v>
      </c>
    </row>
    <row r="5524" spans="1:21" x14ac:dyDescent="0.25">
      <c r="A5524" t="s">
        <v>1536</v>
      </c>
      <c r="B5524" s="3">
        <v>45270</v>
      </c>
      <c r="C5524" s="3">
        <v>45286</v>
      </c>
      <c r="D5524" t="s">
        <v>18</v>
      </c>
      <c r="E5524">
        <v>127194</v>
      </c>
      <c r="F5524" t="s">
        <v>19</v>
      </c>
      <c r="G5524" t="s">
        <v>30</v>
      </c>
      <c r="H5524" t="s">
        <v>31</v>
      </c>
      <c r="I5524">
        <v>10024</v>
      </c>
      <c r="J5524" t="s">
        <v>22</v>
      </c>
      <c r="K5524" t="s">
        <v>32</v>
      </c>
      <c r="L5524" t="s">
        <v>33</v>
      </c>
      <c r="M5524" t="s">
        <v>34</v>
      </c>
      <c r="N5524" s="5">
        <v>32.4</v>
      </c>
      <c r="O5524" s="7">
        <v>9</v>
      </c>
      <c r="P5524" s="5">
        <v>21.6</v>
      </c>
      <c r="Q5524" s="5">
        <v>10.8</v>
      </c>
      <c r="R5524" s="22">
        <f>Tabla1[[#This Row],[Fecha de Envío]]-Tabla1[[#This Row],[Fecha de Orden]]</f>
        <v>16</v>
      </c>
      <c r="S5524" s="24">
        <f>YEAR(Tabla1[[#This Row],[Fecha de Orden]])</f>
        <v>2023</v>
      </c>
      <c r="T5524" t="str">
        <f>VLOOKUP(Tabla1[[#This Row],[Nombre del Producto]],Tabla2[[Nombre Producto]:[Costo Unitario]],2,FALSE)</f>
        <v>Lot's O' Nuts</v>
      </c>
      <c r="U5524" t="str">
        <f>VLOOKUP(Tabla1[[#This Row],[Fábrica]],Tabla3[],4,FALSE)</f>
        <v>Arizona</v>
      </c>
    </row>
    <row r="5525" spans="1:21" x14ac:dyDescent="0.25">
      <c r="A5525" t="s">
        <v>2035</v>
      </c>
      <c r="B5525" s="3">
        <v>45270</v>
      </c>
      <c r="C5525" s="3">
        <v>45286</v>
      </c>
      <c r="D5525" t="s">
        <v>18</v>
      </c>
      <c r="E5525">
        <v>144309</v>
      </c>
      <c r="F5525" t="s">
        <v>19</v>
      </c>
      <c r="G5525" t="s">
        <v>1172</v>
      </c>
      <c r="H5525" t="s">
        <v>31</v>
      </c>
      <c r="I5525">
        <v>13601</v>
      </c>
      <c r="J5525" t="s">
        <v>22</v>
      </c>
      <c r="K5525" t="s">
        <v>32</v>
      </c>
      <c r="L5525" t="s">
        <v>27</v>
      </c>
      <c r="M5525" t="s">
        <v>28</v>
      </c>
      <c r="N5525" s="5">
        <v>18</v>
      </c>
      <c r="O5525" s="7">
        <v>5</v>
      </c>
      <c r="P5525" s="5">
        <v>12.5</v>
      </c>
      <c r="Q5525" s="5">
        <v>5.5</v>
      </c>
      <c r="R5525" s="22">
        <f>Tabla1[[#This Row],[Fecha de Envío]]-Tabla1[[#This Row],[Fecha de Orden]]</f>
        <v>16</v>
      </c>
      <c r="S5525" s="24">
        <f>YEAR(Tabla1[[#This Row],[Fecha de Orden]])</f>
        <v>2023</v>
      </c>
      <c r="T5525" t="str">
        <f>VLOOKUP(Tabla1[[#This Row],[Nombre del Producto]],Tabla2[[Nombre Producto]:[Costo Unitario]],2,FALSE)</f>
        <v>Lot's O' Nuts</v>
      </c>
      <c r="U5525" t="str">
        <f>VLOOKUP(Tabla1[[#This Row],[Fábrica]],Tabla3[],4,FALSE)</f>
        <v>Arizona</v>
      </c>
    </row>
    <row r="5526" spans="1:21" x14ac:dyDescent="0.25">
      <c r="A5526" t="s">
        <v>2036</v>
      </c>
      <c r="B5526" s="3">
        <v>45270</v>
      </c>
      <c r="C5526" s="3">
        <v>45286</v>
      </c>
      <c r="D5526" t="s">
        <v>18</v>
      </c>
      <c r="E5526">
        <v>144309</v>
      </c>
      <c r="F5526" t="s">
        <v>19</v>
      </c>
      <c r="G5526" t="s">
        <v>1172</v>
      </c>
      <c r="H5526" t="s">
        <v>31</v>
      </c>
      <c r="I5526">
        <v>13601</v>
      </c>
      <c r="J5526" t="s">
        <v>22</v>
      </c>
      <c r="K5526" t="s">
        <v>32</v>
      </c>
      <c r="L5526" t="s">
        <v>36</v>
      </c>
      <c r="M5526" t="s">
        <v>37</v>
      </c>
      <c r="N5526" s="5">
        <v>6.5</v>
      </c>
      <c r="O5526" s="7">
        <v>2</v>
      </c>
      <c r="P5526" s="5">
        <v>4.22</v>
      </c>
      <c r="Q5526" s="5">
        <v>2.2799999999999998</v>
      </c>
      <c r="R5526" s="22">
        <f>Tabla1[[#This Row],[Fecha de Envío]]-Tabla1[[#This Row],[Fecha de Orden]]</f>
        <v>16</v>
      </c>
      <c r="S5526" s="24">
        <f>YEAR(Tabla1[[#This Row],[Fecha de Orden]])</f>
        <v>2023</v>
      </c>
      <c r="T5526" t="str">
        <f>VLOOKUP(Tabla1[[#This Row],[Nombre del Producto]],Tabla2[[Nombre Producto]:[Costo Unitario]],2,FALSE)</f>
        <v>Wicked Choccy's</v>
      </c>
      <c r="U5526" t="str">
        <f>VLOOKUP(Tabla1[[#This Row],[Fábrica]],Tabla3[],4,FALSE)</f>
        <v>Georgia</v>
      </c>
    </row>
    <row r="5527" spans="1:21" x14ac:dyDescent="0.25">
      <c r="A5527" t="s">
        <v>2734</v>
      </c>
      <c r="B5527" s="3">
        <v>45270</v>
      </c>
      <c r="C5527" s="3">
        <v>45283</v>
      </c>
      <c r="D5527" t="s">
        <v>39</v>
      </c>
      <c r="E5527">
        <v>146941</v>
      </c>
      <c r="F5527" t="s">
        <v>19</v>
      </c>
      <c r="G5527" t="s">
        <v>30</v>
      </c>
      <c r="H5527" t="s">
        <v>31</v>
      </c>
      <c r="I5527">
        <v>10024</v>
      </c>
      <c r="J5527" t="s">
        <v>22</v>
      </c>
      <c r="K5527" t="s">
        <v>32</v>
      </c>
      <c r="L5527" t="s">
        <v>27</v>
      </c>
      <c r="M5527" t="s">
        <v>28</v>
      </c>
      <c r="N5527" s="5">
        <v>14.4</v>
      </c>
      <c r="O5527" s="7">
        <v>4</v>
      </c>
      <c r="P5527" s="5">
        <v>10</v>
      </c>
      <c r="Q5527" s="5">
        <v>4.4000000000000004</v>
      </c>
      <c r="R5527" s="22">
        <f>Tabla1[[#This Row],[Fecha de Envío]]-Tabla1[[#This Row],[Fecha de Orden]]</f>
        <v>13</v>
      </c>
      <c r="S5527" s="24">
        <f>YEAR(Tabla1[[#This Row],[Fecha de Orden]])</f>
        <v>2023</v>
      </c>
      <c r="T5527" t="str">
        <f>VLOOKUP(Tabla1[[#This Row],[Nombre del Producto]],Tabla2[[Nombre Producto]:[Costo Unitario]],2,FALSE)</f>
        <v>Lot's O' Nuts</v>
      </c>
      <c r="U5527" t="str">
        <f>VLOOKUP(Tabla1[[#This Row],[Fábrica]],Tabla3[],4,FALSE)</f>
        <v>Arizona</v>
      </c>
    </row>
    <row r="5528" spans="1:21" x14ac:dyDescent="0.25">
      <c r="A5528" t="s">
        <v>2735</v>
      </c>
      <c r="B5528" s="3">
        <v>45270</v>
      </c>
      <c r="C5528" s="3">
        <v>45283</v>
      </c>
      <c r="D5528" t="s">
        <v>39</v>
      </c>
      <c r="E5528">
        <v>146941</v>
      </c>
      <c r="F5528" t="s">
        <v>19</v>
      </c>
      <c r="G5528" t="s">
        <v>30</v>
      </c>
      <c r="H5528" t="s">
        <v>31</v>
      </c>
      <c r="I5528">
        <v>10024</v>
      </c>
      <c r="J5528" t="s">
        <v>22</v>
      </c>
      <c r="K5528" t="s">
        <v>32</v>
      </c>
      <c r="L5528" t="s">
        <v>24</v>
      </c>
      <c r="M5528" t="s">
        <v>25</v>
      </c>
      <c r="N5528" s="5">
        <v>22.5</v>
      </c>
      <c r="O5528" s="7">
        <v>6</v>
      </c>
      <c r="P5528" s="5">
        <v>14.7</v>
      </c>
      <c r="Q5528" s="5">
        <v>7.8</v>
      </c>
      <c r="R5528" s="22">
        <f>Tabla1[[#This Row],[Fecha de Envío]]-Tabla1[[#This Row],[Fecha de Orden]]</f>
        <v>13</v>
      </c>
      <c r="S5528" s="24">
        <f>YEAR(Tabla1[[#This Row],[Fecha de Orden]])</f>
        <v>2023</v>
      </c>
      <c r="T5528" t="str">
        <f>VLOOKUP(Tabla1[[#This Row],[Nombre del Producto]],Tabla2[[Nombre Producto]:[Costo Unitario]],2,FALSE)</f>
        <v>Wicked Choccy's</v>
      </c>
      <c r="U5528" t="str">
        <f>VLOOKUP(Tabla1[[#This Row],[Fábrica]],Tabla3[],4,FALSE)</f>
        <v>Georgia</v>
      </c>
    </row>
    <row r="5529" spans="1:21" x14ac:dyDescent="0.25">
      <c r="A5529" t="s">
        <v>4803</v>
      </c>
      <c r="B5529" s="3">
        <v>45270</v>
      </c>
      <c r="C5529" s="3">
        <v>45285</v>
      </c>
      <c r="D5529" t="s">
        <v>18</v>
      </c>
      <c r="E5529">
        <v>124626</v>
      </c>
      <c r="F5529" t="s">
        <v>195</v>
      </c>
      <c r="G5529" t="s">
        <v>4799</v>
      </c>
      <c r="H5529" t="s">
        <v>4800</v>
      </c>
      <c r="I5529" t="s">
        <v>4801</v>
      </c>
      <c r="J5529" t="s">
        <v>22</v>
      </c>
      <c r="K5529" t="s">
        <v>32</v>
      </c>
      <c r="L5529" t="s">
        <v>27</v>
      </c>
      <c r="M5529" t="s">
        <v>28</v>
      </c>
      <c r="N5529" s="5">
        <v>28.8</v>
      </c>
      <c r="O5529" s="7">
        <v>8</v>
      </c>
      <c r="P5529" s="5">
        <v>20</v>
      </c>
      <c r="Q5529" s="5">
        <v>8.8000000000000007</v>
      </c>
      <c r="R5529" s="22">
        <f>Tabla1[[#This Row],[Fecha de Envío]]-Tabla1[[#This Row],[Fecha de Orden]]</f>
        <v>15</v>
      </c>
      <c r="S5529" s="24">
        <f>YEAR(Tabla1[[#This Row],[Fecha de Orden]])</f>
        <v>2023</v>
      </c>
      <c r="T5529" t="str">
        <f>VLOOKUP(Tabla1[[#This Row],[Nombre del Producto]],Tabla2[[Nombre Producto]:[Costo Unitario]],2,FALSE)</f>
        <v>Lot's O' Nuts</v>
      </c>
      <c r="U5529" t="str">
        <f>VLOOKUP(Tabla1[[#This Row],[Fábrica]],Tabla3[],4,FALSE)</f>
        <v>Arizona</v>
      </c>
    </row>
    <row r="5530" spans="1:21" x14ac:dyDescent="0.25">
      <c r="A5530" t="s">
        <v>5583</v>
      </c>
      <c r="B5530" s="3">
        <v>45270</v>
      </c>
      <c r="C5530" s="3">
        <v>45285</v>
      </c>
      <c r="D5530" t="s">
        <v>71</v>
      </c>
      <c r="E5530">
        <v>154739</v>
      </c>
      <c r="F5530" t="s">
        <v>19</v>
      </c>
      <c r="G5530" t="s">
        <v>20</v>
      </c>
      <c r="H5530" t="s">
        <v>21</v>
      </c>
      <c r="I5530">
        <v>94109</v>
      </c>
      <c r="J5530" t="s">
        <v>22</v>
      </c>
      <c r="K5530" t="s">
        <v>23</v>
      </c>
      <c r="L5530" t="s">
        <v>33</v>
      </c>
      <c r="M5530" t="s">
        <v>34</v>
      </c>
      <c r="N5530" s="5">
        <v>7.2</v>
      </c>
      <c r="O5530" s="7">
        <v>2</v>
      </c>
      <c r="P5530" s="5">
        <v>4.8</v>
      </c>
      <c r="Q5530" s="5">
        <v>2.4</v>
      </c>
      <c r="R5530" s="22">
        <f>Tabla1[[#This Row],[Fecha de Envío]]-Tabla1[[#This Row],[Fecha de Orden]]</f>
        <v>15</v>
      </c>
      <c r="S5530" s="24">
        <f>YEAR(Tabla1[[#This Row],[Fecha de Orden]])</f>
        <v>2023</v>
      </c>
      <c r="T5530" t="str">
        <f>VLOOKUP(Tabla1[[#This Row],[Nombre del Producto]],Tabla2[[Nombre Producto]:[Costo Unitario]],2,FALSE)</f>
        <v>Lot's O' Nuts</v>
      </c>
      <c r="U5530" t="str">
        <f>VLOOKUP(Tabla1[[#This Row],[Fábrica]],Tabla3[],4,FALSE)</f>
        <v>Arizona</v>
      </c>
    </row>
    <row r="5531" spans="1:21" x14ac:dyDescent="0.25">
      <c r="A5531" t="s">
        <v>6090</v>
      </c>
      <c r="B5531" s="3">
        <v>45270</v>
      </c>
      <c r="C5531" s="3">
        <v>45280</v>
      </c>
      <c r="D5531" t="s">
        <v>82</v>
      </c>
      <c r="E5531">
        <v>143448</v>
      </c>
      <c r="F5531" t="s">
        <v>19</v>
      </c>
      <c r="G5531" t="s">
        <v>146</v>
      </c>
      <c r="H5531" t="s">
        <v>147</v>
      </c>
      <c r="I5531">
        <v>46142</v>
      </c>
      <c r="J5531" t="s">
        <v>22</v>
      </c>
      <c r="K5531" t="s">
        <v>43</v>
      </c>
      <c r="L5531" t="s">
        <v>33</v>
      </c>
      <c r="M5531" t="s">
        <v>34</v>
      </c>
      <c r="N5531" s="5">
        <v>18</v>
      </c>
      <c r="O5531" s="7">
        <v>5</v>
      </c>
      <c r="P5531" s="5">
        <v>12</v>
      </c>
      <c r="Q5531" s="5">
        <v>6</v>
      </c>
      <c r="R5531" s="22">
        <f>Tabla1[[#This Row],[Fecha de Envío]]-Tabla1[[#This Row],[Fecha de Orden]]</f>
        <v>10</v>
      </c>
      <c r="S5531" s="24">
        <f>YEAR(Tabla1[[#This Row],[Fecha de Orden]])</f>
        <v>2023</v>
      </c>
      <c r="T5531" t="str">
        <f>VLOOKUP(Tabla1[[#This Row],[Nombre del Producto]],Tabla2[[Nombre Producto]:[Costo Unitario]],2,FALSE)</f>
        <v>Lot's O' Nuts</v>
      </c>
      <c r="U5531" t="str">
        <f>VLOOKUP(Tabla1[[#This Row],[Fábrica]],Tabla3[],4,FALSE)</f>
        <v>Arizona</v>
      </c>
    </row>
    <row r="5532" spans="1:21" x14ac:dyDescent="0.25">
      <c r="A5532" t="s">
        <v>8144</v>
      </c>
      <c r="B5532" s="3">
        <v>45270</v>
      </c>
      <c r="C5532" s="3">
        <v>45282</v>
      </c>
      <c r="D5532" t="s">
        <v>39</v>
      </c>
      <c r="E5532">
        <v>147123</v>
      </c>
      <c r="F5532" t="s">
        <v>19</v>
      </c>
      <c r="G5532" t="s">
        <v>188</v>
      </c>
      <c r="H5532" t="s">
        <v>21</v>
      </c>
      <c r="I5532">
        <v>90805</v>
      </c>
      <c r="J5532" t="s">
        <v>22</v>
      </c>
      <c r="K5532" t="s">
        <v>23</v>
      </c>
      <c r="L5532" t="s">
        <v>27</v>
      </c>
      <c r="M5532" t="s">
        <v>28</v>
      </c>
      <c r="N5532" s="5">
        <v>43.2</v>
      </c>
      <c r="O5532" s="7">
        <v>12</v>
      </c>
      <c r="P5532" s="5">
        <v>30</v>
      </c>
      <c r="Q5532" s="5">
        <v>13.2</v>
      </c>
      <c r="R5532" s="22">
        <f>Tabla1[[#This Row],[Fecha de Envío]]-Tabla1[[#This Row],[Fecha de Orden]]</f>
        <v>12</v>
      </c>
      <c r="S5532" s="24">
        <f>YEAR(Tabla1[[#This Row],[Fecha de Orden]])</f>
        <v>2023</v>
      </c>
      <c r="T5532" t="str">
        <f>VLOOKUP(Tabla1[[#This Row],[Nombre del Producto]],Tabla2[[Nombre Producto]:[Costo Unitario]],2,FALSE)</f>
        <v>Lot's O' Nuts</v>
      </c>
      <c r="U5532" t="str">
        <f>VLOOKUP(Tabla1[[#This Row],[Fábrica]],Tabla3[],4,FALSE)</f>
        <v>Arizona</v>
      </c>
    </row>
    <row r="5533" spans="1:21" x14ac:dyDescent="0.25">
      <c r="A5533" t="s">
        <v>8179</v>
      </c>
      <c r="B5533" s="3">
        <v>45270</v>
      </c>
      <c r="C5533" s="3">
        <v>45284</v>
      </c>
      <c r="D5533" t="s">
        <v>18</v>
      </c>
      <c r="E5533">
        <v>100587</v>
      </c>
      <c r="F5533" t="s">
        <v>19</v>
      </c>
      <c r="G5533" t="s">
        <v>30</v>
      </c>
      <c r="H5533" t="s">
        <v>31</v>
      </c>
      <c r="I5533">
        <v>10024</v>
      </c>
      <c r="J5533" t="s">
        <v>148</v>
      </c>
      <c r="K5533" t="s">
        <v>32</v>
      </c>
      <c r="L5533" t="s">
        <v>149</v>
      </c>
      <c r="M5533" t="s">
        <v>150</v>
      </c>
      <c r="N5533" s="5">
        <v>1.25</v>
      </c>
      <c r="O5533" s="7">
        <v>1</v>
      </c>
      <c r="P5533" s="5">
        <v>0.65</v>
      </c>
      <c r="Q5533" s="5">
        <v>0.6</v>
      </c>
      <c r="R5533" s="22">
        <f>Tabla1[[#This Row],[Fecha de Envío]]-Tabla1[[#This Row],[Fecha de Orden]]</f>
        <v>14</v>
      </c>
      <c r="S5533" s="24">
        <f>YEAR(Tabla1[[#This Row],[Fecha de Orden]])</f>
        <v>2023</v>
      </c>
      <c r="T5533" t="str">
        <f>VLOOKUP(Tabla1[[#This Row],[Nombre del Producto]],Tabla2[[Nombre Producto]:[Costo Unitario]],2,FALSE)</f>
        <v>Secret Factory</v>
      </c>
      <c r="U5533" t="str">
        <f>VLOOKUP(Tabla1[[#This Row],[Fábrica]],Tabla3[],4,FALSE)</f>
        <v>Illinois</v>
      </c>
    </row>
    <row r="5534" spans="1:21" x14ac:dyDescent="0.25">
      <c r="A5534" t="s">
        <v>738</v>
      </c>
      <c r="B5534" s="3">
        <v>45271</v>
      </c>
      <c r="C5534" s="3">
        <v>45286</v>
      </c>
      <c r="D5534" t="s">
        <v>71</v>
      </c>
      <c r="E5534">
        <v>160745</v>
      </c>
      <c r="F5534" t="s">
        <v>19</v>
      </c>
      <c r="G5534" t="s">
        <v>196</v>
      </c>
      <c r="H5534" t="s">
        <v>125</v>
      </c>
      <c r="I5534">
        <v>98661</v>
      </c>
      <c r="J5534" t="s">
        <v>22</v>
      </c>
      <c r="K5534" t="s">
        <v>23</v>
      </c>
      <c r="L5534" t="s">
        <v>24</v>
      </c>
      <c r="M5534" t="s">
        <v>25</v>
      </c>
      <c r="N5534" s="5">
        <v>15</v>
      </c>
      <c r="O5534" s="7">
        <v>4</v>
      </c>
      <c r="P5534" s="5">
        <v>9.8000000000000007</v>
      </c>
      <c r="Q5534" s="5">
        <v>5.2</v>
      </c>
      <c r="R5534" s="22">
        <f>Tabla1[[#This Row],[Fecha de Envío]]-Tabla1[[#This Row],[Fecha de Orden]]</f>
        <v>15</v>
      </c>
      <c r="S5534" s="24">
        <f>YEAR(Tabla1[[#This Row],[Fecha de Orden]])</f>
        <v>2023</v>
      </c>
      <c r="T5534" t="str">
        <f>VLOOKUP(Tabla1[[#This Row],[Nombre del Producto]],Tabla2[[Nombre Producto]:[Costo Unitario]],2,FALSE)</f>
        <v>Wicked Choccy's</v>
      </c>
      <c r="U5534" t="str">
        <f>VLOOKUP(Tabla1[[#This Row],[Fábrica]],Tabla3[],4,FALSE)</f>
        <v>Georgia</v>
      </c>
    </row>
    <row r="5535" spans="1:21" x14ac:dyDescent="0.25">
      <c r="A5535" t="s">
        <v>739</v>
      </c>
      <c r="B5535" s="3">
        <v>45271</v>
      </c>
      <c r="C5535" s="3">
        <v>45286</v>
      </c>
      <c r="D5535" t="s">
        <v>71</v>
      </c>
      <c r="E5535">
        <v>160745</v>
      </c>
      <c r="F5535" t="s">
        <v>19</v>
      </c>
      <c r="G5535" t="s">
        <v>196</v>
      </c>
      <c r="H5535" t="s">
        <v>125</v>
      </c>
      <c r="I5535">
        <v>98661</v>
      </c>
      <c r="J5535" t="s">
        <v>22</v>
      </c>
      <c r="K5535" t="s">
        <v>23</v>
      </c>
      <c r="L5535" t="s">
        <v>27</v>
      </c>
      <c r="M5535" t="s">
        <v>28</v>
      </c>
      <c r="N5535" s="5">
        <v>14.4</v>
      </c>
      <c r="O5535" s="7">
        <v>4</v>
      </c>
      <c r="P5535" s="5">
        <v>10</v>
      </c>
      <c r="Q5535" s="5">
        <v>4.4000000000000004</v>
      </c>
      <c r="R5535" s="22">
        <f>Tabla1[[#This Row],[Fecha de Envío]]-Tabla1[[#This Row],[Fecha de Orden]]</f>
        <v>15</v>
      </c>
      <c r="S5535" s="24">
        <f>YEAR(Tabla1[[#This Row],[Fecha de Orden]])</f>
        <v>2023</v>
      </c>
      <c r="T5535" t="str">
        <f>VLOOKUP(Tabla1[[#This Row],[Nombre del Producto]],Tabla2[[Nombre Producto]:[Costo Unitario]],2,FALSE)</f>
        <v>Lot's O' Nuts</v>
      </c>
      <c r="U5535" t="str">
        <f>VLOOKUP(Tabla1[[#This Row],[Fábrica]],Tabla3[],4,FALSE)</f>
        <v>Arizona</v>
      </c>
    </row>
    <row r="5536" spans="1:21" x14ac:dyDescent="0.25">
      <c r="A5536" t="s">
        <v>740</v>
      </c>
      <c r="B5536" s="3">
        <v>45271</v>
      </c>
      <c r="C5536" s="3">
        <v>45286</v>
      </c>
      <c r="D5536" t="s">
        <v>71</v>
      </c>
      <c r="E5536">
        <v>160745</v>
      </c>
      <c r="F5536" t="s">
        <v>19</v>
      </c>
      <c r="G5536" t="s">
        <v>196</v>
      </c>
      <c r="H5536" t="s">
        <v>125</v>
      </c>
      <c r="I5536">
        <v>98661</v>
      </c>
      <c r="J5536" t="s">
        <v>148</v>
      </c>
      <c r="K5536" t="s">
        <v>23</v>
      </c>
      <c r="L5536" t="s">
        <v>149</v>
      </c>
      <c r="M5536" t="s">
        <v>150</v>
      </c>
      <c r="N5536" s="5">
        <v>3.75</v>
      </c>
      <c r="O5536" s="7">
        <v>3</v>
      </c>
      <c r="P5536" s="5">
        <v>1.95</v>
      </c>
      <c r="Q5536" s="5">
        <v>1.8</v>
      </c>
      <c r="R5536" s="22">
        <f>Tabla1[[#This Row],[Fecha de Envío]]-Tabla1[[#This Row],[Fecha de Orden]]</f>
        <v>15</v>
      </c>
      <c r="S5536" s="24">
        <f>YEAR(Tabla1[[#This Row],[Fecha de Orden]])</f>
        <v>2023</v>
      </c>
      <c r="T5536" t="str">
        <f>VLOOKUP(Tabla1[[#This Row],[Nombre del Producto]],Tabla2[[Nombre Producto]:[Costo Unitario]],2,FALSE)</f>
        <v>Secret Factory</v>
      </c>
      <c r="U5536" t="str">
        <f>VLOOKUP(Tabla1[[#This Row],[Fábrica]],Tabla3[],4,FALSE)</f>
        <v>Illinois</v>
      </c>
    </row>
    <row r="5537" spans="1:21" x14ac:dyDescent="0.25">
      <c r="A5537" t="s">
        <v>1606</v>
      </c>
      <c r="B5537" s="3">
        <v>45271</v>
      </c>
      <c r="C5537" s="3">
        <v>45287</v>
      </c>
      <c r="D5537" t="s">
        <v>18</v>
      </c>
      <c r="E5537">
        <v>132857</v>
      </c>
      <c r="F5537" t="s">
        <v>19</v>
      </c>
      <c r="G5537" t="s">
        <v>1512</v>
      </c>
      <c r="H5537" t="s">
        <v>65</v>
      </c>
      <c r="I5537">
        <v>37167</v>
      </c>
      <c r="J5537" t="s">
        <v>22</v>
      </c>
      <c r="K5537" t="s">
        <v>66</v>
      </c>
      <c r="L5537" t="s">
        <v>33</v>
      </c>
      <c r="M5537" t="s">
        <v>34</v>
      </c>
      <c r="N5537" s="5">
        <v>10.8</v>
      </c>
      <c r="O5537" s="7">
        <v>3</v>
      </c>
      <c r="P5537" s="5">
        <v>7.2</v>
      </c>
      <c r="Q5537" s="5">
        <v>3.6</v>
      </c>
      <c r="R5537" s="22">
        <f>Tabla1[[#This Row],[Fecha de Envío]]-Tabla1[[#This Row],[Fecha de Orden]]</f>
        <v>16</v>
      </c>
      <c r="S5537" s="24">
        <f>YEAR(Tabla1[[#This Row],[Fecha de Orden]])</f>
        <v>2023</v>
      </c>
      <c r="T5537" t="str">
        <f>VLOOKUP(Tabla1[[#This Row],[Nombre del Producto]],Tabla2[[Nombre Producto]:[Costo Unitario]],2,FALSE)</f>
        <v>Lot's O' Nuts</v>
      </c>
      <c r="U5537" t="str">
        <f>VLOOKUP(Tabla1[[#This Row],[Fábrica]],Tabla3[],4,FALSE)</f>
        <v>Arizona</v>
      </c>
    </row>
    <row r="5538" spans="1:21" x14ac:dyDescent="0.25">
      <c r="A5538" t="s">
        <v>2428</v>
      </c>
      <c r="B5538" s="3">
        <v>45271</v>
      </c>
      <c r="C5538" s="3">
        <v>45283</v>
      </c>
      <c r="D5538" t="s">
        <v>39</v>
      </c>
      <c r="E5538">
        <v>143609</v>
      </c>
      <c r="F5538" t="s">
        <v>19</v>
      </c>
      <c r="G5538" t="s">
        <v>168</v>
      </c>
      <c r="H5538" t="s">
        <v>62</v>
      </c>
      <c r="I5538">
        <v>97206</v>
      </c>
      <c r="J5538" t="s">
        <v>22</v>
      </c>
      <c r="K5538" t="s">
        <v>23</v>
      </c>
      <c r="L5538" t="s">
        <v>24</v>
      </c>
      <c r="M5538" t="s">
        <v>25</v>
      </c>
      <c r="N5538" s="5">
        <v>18.75</v>
      </c>
      <c r="O5538" s="7">
        <v>5</v>
      </c>
      <c r="P5538" s="5">
        <v>12.25</v>
      </c>
      <c r="Q5538" s="5">
        <v>6.5</v>
      </c>
      <c r="R5538" s="22">
        <f>Tabla1[[#This Row],[Fecha de Envío]]-Tabla1[[#This Row],[Fecha de Orden]]</f>
        <v>12</v>
      </c>
      <c r="S5538" s="24">
        <f>YEAR(Tabla1[[#This Row],[Fecha de Orden]])</f>
        <v>2023</v>
      </c>
      <c r="T5538" t="str">
        <f>VLOOKUP(Tabla1[[#This Row],[Nombre del Producto]],Tabla2[[Nombre Producto]:[Costo Unitario]],2,FALSE)</f>
        <v>Wicked Choccy's</v>
      </c>
      <c r="U5538" t="str">
        <f>VLOOKUP(Tabla1[[#This Row],[Fábrica]],Tabla3[],4,FALSE)</f>
        <v>Georgia</v>
      </c>
    </row>
    <row r="5539" spans="1:21" x14ac:dyDescent="0.25">
      <c r="A5539" t="s">
        <v>3545</v>
      </c>
      <c r="B5539" s="3">
        <v>45271</v>
      </c>
      <c r="C5539" s="3">
        <v>45283</v>
      </c>
      <c r="D5539" t="s">
        <v>71</v>
      </c>
      <c r="E5539">
        <v>135720</v>
      </c>
      <c r="F5539" t="s">
        <v>19</v>
      </c>
      <c r="G5539" t="s">
        <v>478</v>
      </c>
      <c r="H5539" t="s">
        <v>203</v>
      </c>
      <c r="I5539">
        <v>80013</v>
      </c>
      <c r="J5539" t="s">
        <v>22</v>
      </c>
      <c r="K5539" t="s">
        <v>23</v>
      </c>
      <c r="L5539" t="s">
        <v>24</v>
      </c>
      <c r="M5539" t="s">
        <v>25</v>
      </c>
      <c r="N5539" s="5">
        <v>11.25</v>
      </c>
      <c r="O5539" s="7">
        <v>3</v>
      </c>
      <c r="P5539" s="5">
        <v>7.35</v>
      </c>
      <c r="Q5539" s="5">
        <v>3.9</v>
      </c>
      <c r="R5539" s="22">
        <f>Tabla1[[#This Row],[Fecha de Envío]]-Tabla1[[#This Row],[Fecha de Orden]]</f>
        <v>12</v>
      </c>
      <c r="S5539" s="24">
        <f>YEAR(Tabla1[[#This Row],[Fecha de Orden]])</f>
        <v>2023</v>
      </c>
      <c r="T5539" t="str">
        <f>VLOOKUP(Tabla1[[#This Row],[Nombre del Producto]],Tabla2[[Nombre Producto]:[Costo Unitario]],2,FALSE)</f>
        <v>Wicked Choccy's</v>
      </c>
      <c r="U5539" t="str">
        <f>VLOOKUP(Tabla1[[#This Row],[Fábrica]],Tabla3[],4,FALSE)</f>
        <v>Georgia</v>
      </c>
    </row>
    <row r="5540" spans="1:21" x14ac:dyDescent="0.25">
      <c r="A5540" t="s">
        <v>3546</v>
      </c>
      <c r="B5540" s="3">
        <v>45271</v>
      </c>
      <c r="C5540" s="3">
        <v>45283</v>
      </c>
      <c r="D5540" t="s">
        <v>71</v>
      </c>
      <c r="E5540">
        <v>135720</v>
      </c>
      <c r="F5540" t="s">
        <v>19</v>
      </c>
      <c r="G5540" t="s">
        <v>478</v>
      </c>
      <c r="H5540" t="s">
        <v>203</v>
      </c>
      <c r="I5540">
        <v>80013</v>
      </c>
      <c r="J5540" t="s">
        <v>22</v>
      </c>
      <c r="K5540" t="s">
        <v>23</v>
      </c>
      <c r="L5540" t="s">
        <v>33</v>
      </c>
      <c r="M5540" t="s">
        <v>34</v>
      </c>
      <c r="N5540" s="5">
        <v>18</v>
      </c>
      <c r="O5540" s="7">
        <v>5</v>
      </c>
      <c r="P5540" s="5">
        <v>12</v>
      </c>
      <c r="Q5540" s="5">
        <v>6</v>
      </c>
      <c r="R5540" s="22">
        <f>Tabla1[[#This Row],[Fecha de Envío]]-Tabla1[[#This Row],[Fecha de Orden]]</f>
        <v>12</v>
      </c>
      <c r="S5540" s="24">
        <f>YEAR(Tabla1[[#This Row],[Fecha de Orden]])</f>
        <v>2023</v>
      </c>
      <c r="T5540" t="str">
        <f>VLOOKUP(Tabla1[[#This Row],[Nombre del Producto]],Tabla2[[Nombre Producto]:[Costo Unitario]],2,FALSE)</f>
        <v>Lot's O' Nuts</v>
      </c>
      <c r="U5540" t="str">
        <f>VLOOKUP(Tabla1[[#This Row],[Fábrica]],Tabla3[],4,FALSE)</f>
        <v>Arizona</v>
      </c>
    </row>
    <row r="5541" spans="1:21" x14ac:dyDescent="0.25">
      <c r="A5541" t="s">
        <v>4700</v>
      </c>
      <c r="B5541" s="3">
        <v>45271</v>
      </c>
      <c r="C5541" s="3">
        <v>45287</v>
      </c>
      <c r="D5541" t="s">
        <v>18</v>
      </c>
      <c r="E5541">
        <v>105816</v>
      </c>
      <c r="F5541" t="s">
        <v>19</v>
      </c>
      <c r="G5541" t="s">
        <v>30</v>
      </c>
      <c r="H5541" t="s">
        <v>31</v>
      </c>
      <c r="I5541">
        <v>10024</v>
      </c>
      <c r="J5541" t="s">
        <v>22</v>
      </c>
      <c r="K5541" t="s">
        <v>32</v>
      </c>
      <c r="L5541" t="s">
        <v>45</v>
      </c>
      <c r="M5541" t="s">
        <v>46</v>
      </c>
      <c r="N5541" s="5">
        <v>24.43</v>
      </c>
      <c r="O5541" s="7">
        <v>7</v>
      </c>
      <c r="P5541" s="5">
        <v>17.43</v>
      </c>
      <c r="Q5541" s="5">
        <v>7</v>
      </c>
      <c r="R5541" s="22">
        <f>Tabla1[[#This Row],[Fecha de Envío]]-Tabla1[[#This Row],[Fecha de Orden]]</f>
        <v>16</v>
      </c>
      <c r="S5541" s="24">
        <f>YEAR(Tabla1[[#This Row],[Fecha de Orden]])</f>
        <v>2023</v>
      </c>
      <c r="T5541" t="str">
        <f>VLOOKUP(Tabla1[[#This Row],[Nombre del Producto]],Tabla2[[Nombre Producto]:[Costo Unitario]],2,FALSE)</f>
        <v>Lot's O' Nuts</v>
      </c>
      <c r="U5541" t="str">
        <f>VLOOKUP(Tabla1[[#This Row],[Fábrica]],Tabla3[],4,FALSE)</f>
        <v>Arizona</v>
      </c>
    </row>
    <row r="5542" spans="1:21" x14ac:dyDescent="0.25">
      <c r="A5542" t="s">
        <v>5644</v>
      </c>
      <c r="B5542" s="3">
        <v>45271</v>
      </c>
      <c r="C5542" s="3">
        <v>45281</v>
      </c>
      <c r="D5542" t="s">
        <v>82</v>
      </c>
      <c r="E5542">
        <v>148803</v>
      </c>
      <c r="F5542" t="s">
        <v>19</v>
      </c>
      <c r="G5542" t="s">
        <v>313</v>
      </c>
      <c r="H5542" t="s">
        <v>255</v>
      </c>
      <c r="I5542">
        <v>33030</v>
      </c>
      <c r="J5542" t="s">
        <v>22</v>
      </c>
      <c r="K5542" t="s">
        <v>66</v>
      </c>
      <c r="L5542" t="s">
        <v>36</v>
      </c>
      <c r="M5542" t="s">
        <v>37</v>
      </c>
      <c r="N5542" s="5">
        <v>9.75</v>
      </c>
      <c r="O5542" s="7">
        <v>3</v>
      </c>
      <c r="P5542" s="5">
        <v>6.33</v>
      </c>
      <c r="Q5542" s="5">
        <v>3.42</v>
      </c>
      <c r="R5542" s="22">
        <f>Tabla1[[#This Row],[Fecha de Envío]]-Tabla1[[#This Row],[Fecha de Orden]]</f>
        <v>10</v>
      </c>
      <c r="S5542" s="24">
        <f>YEAR(Tabla1[[#This Row],[Fecha de Orden]])</f>
        <v>2023</v>
      </c>
      <c r="T5542" t="str">
        <f>VLOOKUP(Tabla1[[#This Row],[Nombre del Producto]],Tabla2[[Nombre Producto]:[Costo Unitario]],2,FALSE)</f>
        <v>Wicked Choccy's</v>
      </c>
      <c r="U5542" t="str">
        <f>VLOOKUP(Tabla1[[#This Row],[Fábrica]],Tabla3[],4,FALSE)</f>
        <v>Georgia</v>
      </c>
    </row>
    <row r="5543" spans="1:21" x14ac:dyDescent="0.25">
      <c r="A5543" t="s">
        <v>6818</v>
      </c>
      <c r="B5543" s="3">
        <v>45271</v>
      </c>
      <c r="C5543" s="3">
        <v>45281</v>
      </c>
      <c r="D5543" t="s">
        <v>82</v>
      </c>
      <c r="E5543">
        <v>162187</v>
      </c>
      <c r="F5543" t="s">
        <v>19</v>
      </c>
      <c r="G5543" t="s">
        <v>412</v>
      </c>
      <c r="H5543" t="s">
        <v>210</v>
      </c>
      <c r="I5543">
        <v>43229</v>
      </c>
      <c r="J5543" t="s">
        <v>22</v>
      </c>
      <c r="K5543" t="s">
        <v>32</v>
      </c>
      <c r="L5543" t="s">
        <v>27</v>
      </c>
      <c r="M5543" t="s">
        <v>28</v>
      </c>
      <c r="N5543" s="5">
        <v>18</v>
      </c>
      <c r="O5543" s="7">
        <v>5</v>
      </c>
      <c r="P5543" s="5">
        <v>12.5</v>
      </c>
      <c r="Q5543" s="5">
        <v>5.5</v>
      </c>
      <c r="R5543" s="22">
        <f>Tabla1[[#This Row],[Fecha de Envío]]-Tabla1[[#This Row],[Fecha de Orden]]</f>
        <v>10</v>
      </c>
      <c r="S5543" s="24">
        <f>YEAR(Tabla1[[#This Row],[Fecha de Orden]])</f>
        <v>2023</v>
      </c>
      <c r="T5543" t="str">
        <f>VLOOKUP(Tabla1[[#This Row],[Nombre del Producto]],Tabla2[[Nombre Producto]:[Costo Unitario]],2,FALSE)</f>
        <v>Lot's O' Nuts</v>
      </c>
      <c r="U5543" t="str">
        <f>VLOOKUP(Tabla1[[#This Row],[Fábrica]],Tabla3[],4,FALSE)</f>
        <v>Arizona</v>
      </c>
    </row>
    <row r="5544" spans="1:21" x14ac:dyDescent="0.25">
      <c r="A5544" t="s">
        <v>6819</v>
      </c>
      <c r="B5544" s="3">
        <v>45271</v>
      </c>
      <c r="C5544" s="3">
        <v>45281</v>
      </c>
      <c r="D5544" t="s">
        <v>82</v>
      </c>
      <c r="E5544">
        <v>162187</v>
      </c>
      <c r="F5544" t="s">
        <v>19</v>
      </c>
      <c r="G5544" t="s">
        <v>412</v>
      </c>
      <c r="H5544" t="s">
        <v>210</v>
      </c>
      <c r="I5544">
        <v>43229</v>
      </c>
      <c r="J5544" t="s">
        <v>22</v>
      </c>
      <c r="K5544" t="s">
        <v>32</v>
      </c>
      <c r="L5544" t="s">
        <v>33</v>
      </c>
      <c r="M5544" t="s">
        <v>34</v>
      </c>
      <c r="N5544" s="5">
        <v>10.8</v>
      </c>
      <c r="O5544" s="7">
        <v>3</v>
      </c>
      <c r="P5544" s="5">
        <v>7.2</v>
      </c>
      <c r="Q5544" s="5">
        <v>3.6</v>
      </c>
      <c r="R5544" s="22">
        <f>Tabla1[[#This Row],[Fecha de Envío]]-Tabla1[[#This Row],[Fecha de Orden]]</f>
        <v>10</v>
      </c>
      <c r="S5544" s="24">
        <f>YEAR(Tabla1[[#This Row],[Fecha de Orden]])</f>
        <v>2023</v>
      </c>
      <c r="T5544" t="str">
        <f>VLOOKUP(Tabla1[[#This Row],[Nombre del Producto]],Tabla2[[Nombre Producto]:[Costo Unitario]],2,FALSE)</f>
        <v>Lot's O' Nuts</v>
      </c>
      <c r="U5544" t="str">
        <f>VLOOKUP(Tabla1[[#This Row],[Fábrica]],Tabla3[],4,FALSE)</f>
        <v>Arizona</v>
      </c>
    </row>
    <row r="5545" spans="1:21" x14ac:dyDescent="0.25">
      <c r="A5545" t="s">
        <v>6820</v>
      </c>
      <c r="B5545" s="3">
        <v>45271</v>
      </c>
      <c r="C5545" s="3">
        <v>45281</v>
      </c>
      <c r="D5545" t="s">
        <v>82</v>
      </c>
      <c r="E5545">
        <v>162187</v>
      </c>
      <c r="F5545" t="s">
        <v>19</v>
      </c>
      <c r="G5545" t="s">
        <v>412</v>
      </c>
      <c r="H5545" t="s">
        <v>210</v>
      </c>
      <c r="I5545">
        <v>43229</v>
      </c>
      <c r="J5545" t="s">
        <v>22</v>
      </c>
      <c r="K5545" t="s">
        <v>32</v>
      </c>
      <c r="L5545" t="s">
        <v>45</v>
      </c>
      <c r="M5545" t="s">
        <v>46</v>
      </c>
      <c r="N5545" s="5">
        <v>13.96</v>
      </c>
      <c r="O5545" s="7">
        <v>4</v>
      </c>
      <c r="P5545" s="5">
        <v>9.9600000000000009</v>
      </c>
      <c r="Q5545" s="5">
        <v>4</v>
      </c>
      <c r="R5545" s="22">
        <f>Tabla1[[#This Row],[Fecha de Envío]]-Tabla1[[#This Row],[Fecha de Orden]]</f>
        <v>10</v>
      </c>
      <c r="S5545" s="24">
        <f>YEAR(Tabla1[[#This Row],[Fecha de Orden]])</f>
        <v>2023</v>
      </c>
      <c r="T5545" t="str">
        <f>VLOOKUP(Tabla1[[#This Row],[Nombre del Producto]],Tabla2[[Nombre Producto]:[Costo Unitario]],2,FALSE)</f>
        <v>Lot's O' Nuts</v>
      </c>
      <c r="U5545" t="str">
        <f>VLOOKUP(Tabla1[[#This Row],[Fábrica]],Tabla3[],4,FALSE)</f>
        <v>Arizona</v>
      </c>
    </row>
    <row r="5546" spans="1:21" x14ac:dyDescent="0.25">
      <c r="A5546" t="s">
        <v>6821</v>
      </c>
      <c r="B5546" s="3">
        <v>45271</v>
      </c>
      <c r="C5546" s="3">
        <v>45281</v>
      </c>
      <c r="D5546" t="s">
        <v>82</v>
      </c>
      <c r="E5546">
        <v>162187</v>
      </c>
      <c r="F5546" t="s">
        <v>19</v>
      </c>
      <c r="G5546" t="s">
        <v>412</v>
      </c>
      <c r="H5546" t="s">
        <v>210</v>
      </c>
      <c r="I5546">
        <v>43229</v>
      </c>
      <c r="J5546" t="s">
        <v>22</v>
      </c>
      <c r="K5546" t="s">
        <v>32</v>
      </c>
      <c r="L5546" t="s">
        <v>36</v>
      </c>
      <c r="M5546" t="s">
        <v>37</v>
      </c>
      <c r="N5546" s="5">
        <v>16.25</v>
      </c>
      <c r="O5546" s="7">
        <v>5</v>
      </c>
      <c r="P5546" s="5">
        <v>10.55</v>
      </c>
      <c r="Q5546" s="5">
        <v>5.7</v>
      </c>
      <c r="R5546" s="22">
        <f>Tabla1[[#This Row],[Fecha de Envío]]-Tabla1[[#This Row],[Fecha de Orden]]</f>
        <v>10</v>
      </c>
      <c r="S5546" s="24">
        <f>YEAR(Tabla1[[#This Row],[Fecha de Orden]])</f>
        <v>2023</v>
      </c>
      <c r="T5546" t="str">
        <f>VLOOKUP(Tabla1[[#This Row],[Nombre del Producto]],Tabla2[[Nombre Producto]:[Costo Unitario]],2,FALSE)</f>
        <v>Wicked Choccy's</v>
      </c>
      <c r="U5546" t="str">
        <f>VLOOKUP(Tabla1[[#This Row],[Fábrica]],Tabla3[],4,FALSE)</f>
        <v>Georgia</v>
      </c>
    </row>
    <row r="5547" spans="1:21" x14ac:dyDescent="0.25">
      <c r="A5547" t="s">
        <v>7936</v>
      </c>
      <c r="B5547" s="3">
        <v>45271</v>
      </c>
      <c r="C5547" s="3">
        <v>45284</v>
      </c>
      <c r="D5547" t="s">
        <v>39</v>
      </c>
      <c r="E5547">
        <v>151260</v>
      </c>
      <c r="F5547" t="s">
        <v>19</v>
      </c>
      <c r="G5547" t="s">
        <v>86</v>
      </c>
      <c r="H5547" t="s">
        <v>210</v>
      </c>
      <c r="I5547">
        <v>45503</v>
      </c>
      <c r="J5547" t="s">
        <v>22</v>
      </c>
      <c r="K5547" t="s">
        <v>32</v>
      </c>
      <c r="L5547" t="s">
        <v>27</v>
      </c>
      <c r="M5547" t="s">
        <v>28</v>
      </c>
      <c r="N5547" s="5">
        <v>14.4</v>
      </c>
      <c r="O5547" s="7">
        <v>4</v>
      </c>
      <c r="P5547" s="5">
        <v>10</v>
      </c>
      <c r="Q5547" s="5">
        <v>4.4000000000000004</v>
      </c>
      <c r="R5547" s="22">
        <f>Tabla1[[#This Row],[Fecha de Envío]]-Tabla1[[#This Row],[Fecha de Orden]]</f>
        <v>13</v>
      </c>
      <c r="S5547" s="24">
        <f>YEAR(Tabla1[[#This Row],[Fecha de Orden]])</f>
        <v>2023</v>
      </c>
      <c r="T5547" t="str">
        <f>VLOOKUP(Tabla1[[#This Row],[Nombre del Producto]],Tabla2[[Nombre Producto]:[Costo Unitario]],2,FALSE)</f>
        <v>Lot's O' Nuts</v>
      </c>
      <c r="U5547" t="str">
        <f>VLOOKUP(Tabla1[[#This Row],[Fábrica]],Tabla3[],4,FALSE)</f>
        <v>Arizona</v>
      </c>
    </row>
    <row r="5548" spans="1:21" x14ac:dyDescent="0.25">
      <c r="A5548" t="s">
        <v>9146</v>
      </c>
      <c r="B5548" s="3">
        <v>45271</v>
      </c>
      <c r="C5548" s="3">
        <v>45281</v>
      </c>
      <c r="D5548" t="s">
        <v>82</v>
      </c>
      <c r="E5548">
        <v>165330</v>
      </c>
      <c r="F5548" t="s">
        <v>19</v>
      </c>
      <c r="G5548" t="s">
        <v>509</v>
      </c>
      <c r="H5548" t="s">
        <v>21</v>
      </c>
      <c r="I5548">
        <v>92804</v>
      </c>
      <c r="J5548" t="s">
        <v>22</v>
      </c>
      <c r="K5548" t="s">
        <v>23</v>
      </c>
      <c r="L5548" t="s">
        <v>36</v>
      </c>
      <c r="M5548" t="s">
        <v>37</v>
      </c>
      <c r="N5548" s="5">
        <v>16.25</v>
      </c>
      <c r="O5548" s="7">
        <v>5</v>
      </c>
      <c r="P5548" s="5">
        <v>10.55</v>
      </c>
      <c r="Q5548" s="5">
        <v>5.7</v>
      </c>
      <c r="R5548" s="22">
        <f>Tabla1[[#This Row],[Fecha de Envío]]-Tabla1[[#This Row],[Fecha de Orden]]</f>
        <v>10</v>
      </c>
      <c r="S5548" s="24">
        <f>YEAR(Tabla1[[#This Row],[Fecha de Orden]])</f>
        <v>2023</v>
      </c>
      <c r="T5548" t="str">
        <f>VLOOKUP(Tabla1[[#This Row],[Nombre del Producto]],Tabla2[[Nombre Producto]:[Costo Unitario]],2,FALSE)</f>
        <v>Wicked Choccy's</v>
      </c>
      <c r="U5548" t="str">
        <f>VLOOKUP(Tabla1[[#This Row],[Fábrica]],Tabla3[],4,FALSE)</f>
        <v>Georgia</v>
      </c>
    </row>
    <row r="5549" spans="1:21" x14ac:dyDescent="0.25">
      <c r="A5549" t="s">
        <v>9147</v>
      </c>
      <c r="B5549" s="3">
        <v>45271</v>
      </c>
      <c r="C5549" s="3">
        <v>45281</v>
      </c>
      <c r="D5549" t="s">
        <v>82</v>
      </c>
      <c r="E5549">
        <v>165330</v>
      </c>
      <c r="F5549" t="s">
        <v>19</v>
      </c>
      <c r="G5549" t="s">
        <v>509</v>
      </c>
      <c r="H5549" t="s">
        <v>21</v>
      </c>
      <c r="I5549">
        <v>92804</v>
      </c>
      <c r="J5549" t="s">
        <v>22</v>
      </c>
      <c r="K5549" t="s">
        <v>23</v>
      </c>
      <c r="L5549" t="s">
        <v>45</v>
      </c>
      <c r="M5549" t="s">
        <v>46</v>
      </c>
      <c r="N5549" s="5">
        <v>24.43</v>
      </c>
      <c r="O5549" s="7">
        <v>7</v>
      </c>
      <c r="P5549" s="5">
        <v>17.43</v>
      </c>
      <c r="Q5549" s="5">
        <v>7</v>
      </c>
      <c r="R5549" s="22">
        <f>Tabla1[[#This Row],[Fecha de Envío]]-Tabla1[[#This Row],[Fecha de Orden]]</f>
        <v>10</v>
      </c>
      <c r="S5549" s="24">
        <f>YEAR(Tabla1[[#This Row],[Fecha de Orden]])</f>
        <v>2023</v>
      </c>
      <c r="T5549" t="str">
        <f>VLOOKUP(Tabla1[[#This Row],[Nombre del Producto]],Tabla2[[Nombre Producto]:[Costo Unitario]],2,FALSE)</f>
        <v>Lot's O' Nuts</v>
      </c>
      <c r="U5549" t="str">
        <f>VLOOKUP(Tabla1[[#This Row],[Fábrica]],Tabla3[],4,FALSE)</f>
        <v>Arizona</v>
      </c>
    </row>
    <row r="5550" spans="1:21" x14ac:dyDescent="0.25">
      <c r="A5550" t="s">
        <v>9148</v>
      </c>
      <c r="B5550" s="3">
        <v>45271</v>
      </c>
      <c r="C5550" s="3">
        <v>45281</v>
      </c>
      <c r="D5550" t="s">
        <v>82</v>
      </c>
      <c r="E5550">
        <v>165330</v>
      </c>
      <c r="F5550" t="s">
        <v>19</v>
      </c>
      <c r="G5550" t="s">
        <v>509</v>
      </c>
      <c r="H5550" t="s">
        <v>21</v>
      </c>
      <c r="I5550">
        <v>92804</v>
      </c>
      <c r="J5550" t="s">
        <v>22</v>
      </c>
      <c r="K5550" t="s">
        <v>23</v>
      </c>
      <c r="L5550" t="s">
        <v>27</v>
      </c>
      <c r="M5550" t="s">
        <v>28</v>
      </c>
      <c r="N5550" s="5">
        <v>7.2</v>
      </c>
      <c r="O5550" s="7">
        <v>2</v>
      </c>
      <c r="P5550" s="5">
        <v>5</v>
      </c>
      <c r="Q5550" s="5">
        <v>2.2000000000000002</v>
      </c>
      <c r="R5550" s="22">
        <f>Tabla1[[#This Row],[Fecha de Envío]]-Tabla1[[#This Row],[Fecha de Orden]]</f>
        <v>10</v>
      </c>
      <c r="S5550" s="24">
        <f>YEAR(Tabla1[[#This Row],[Fecha de Orden]])</f>
        <v>2023</v>
      </c>
      <c r="T5550" t="str">
        <f>VLOOKUP(Tabla1[[#This Row],[Nombre del Producto]],Tabla2[[Nombre Producto]:[Costo Unitario]],2,FALSE)</f>
        <v>Lot's O' Nuts</v>
      </c>
      <c r="U5550" t="str">
        <f>VLOOKUP(Tabla1[[#This Row],[Fábrica]],Tabla3[],4,FALSE)</f>
        <v>Arizona</v>
      </c>
    </row>
    <row r="5551" spans="1:21" x14ac:dyDescent="0.25">
      <c r="A5551" t="s">
        <v>9149</v>
      </c>
      <c r="B5551" s="3">
        <v>45271</v>
      </c>
      <c r="C5551" s="3">
        <v>45281</v>
      </c>
      <c r="D5551" t="s">
        <v>82</v>
      </c>
      <c r="E5551">
        <v>165330</v>
      </c>
      <c r="F5551" t="s">
        <v>19</v>
      </c>
      <c r="G5551" t="s">
        <v>509</v>
      </c>
      <c r="H5551" t="s">
        <v>21</v>
      </c>
      <c r="I5551">
        <v>92804</v>
      </c>
      <c r="J5551" t="s">
        <v>22</v>
      </c>
      <c r="K5551" t="s">
        <v>23</v>
      </c>
      <c r="L5551" t="s">
        <v>24</v>
      </c>
      <c r="M5551" t="s">
        <v>25</v>
      </c>
      <c r="N5551" s="5">
        <v>7.5</v>
      </c>
      <c r="O5551" s="7">
        <v>2</v>
      </c>
      <c r="P5551" s="5">
        <v>4.9000000000000004</v>
      </c>
      <c r="Q5551" s="5">
        <v>2.6</v>
      </c>
      <c r="R5551" s="22">
        <f>Tabla1[[#This Row],[Fecha de Envío]]-Tabla1[[#This Row],[Fecha de Orden]]</f>
        <v>10</v>
      </c>
      <c r="S5551" s="24">
        <f>YEAR(Tabla1[[#This Row],[Fecha de Orden]])</f>
        <v>2023</v>
      </c>
      <c r="T5551" t="str">
        <f>VLOOKUP(Tabla1[[#This Row],[Nombre del Producto]],Tabla2[[Nombre Producto]:[Costo Unitario]],2,FALSE)</f>
        <v>Wicked Choccy's</v>
      </c>
      <c r="U5551" t="str">
        <f>VLOOKUP(Tabla1[[#This Row],[Fábrica]],Tabla3[],4,FALSE)</f>
        <v>Georgia</v>
      </c>
    </row>
    <row r="5552" spans="1:21" x14ac:dyDescent="0.25">
      <c r="A5552" t="s">
        <v>9150</v>
      </c>
      <c r="B5552" s="3">
        <v>45271</v>
      </c>
      <c r="C5552" s="3">
        <v>45281</v>
      </c>
      <c r="D5552" t="s">
        <v>82</v>
      </c>
      <c r="E5552">
        <v>165330</v>
      </c>
      <c r="F5552" t="s">
        <v>19</v>
      </c>
      <c r="G5552" t="s">
        <v>509</v>
      </c>
      <c r="H5552" t="s">
        <v>21</v>
      </c>
      <c r="I5552">
        <v>92804</v>
      </c>
      <c r="J5552" t="s">
        <v>22</v>
      </c>
      <c r="K5552" t="s">
        <v>23</v>
      </c>
      <c r="L5552" t="s">
        <v>33</v>
      </c>
      <c r="M5552" t="s">
        <v>34</v>
      </c>
      <c r="N5552" s="5">
        <v>3.6</v>
      </c>
      <c r="O5552" s="7">
        <v>1</v>
      </c>
      <c r="P5552" s="5">
        <v>2.4</v>
      </c>
      <c r="Q5552" s="5">
        <v>1.2</v>
      </c>
      <c r="R5552" s="22">
        <f>Tabla1[[#This Row],[Fecha de Envío]]-Tabla1[[#This Row],[Fecha de Orden]]</f>
        <v>10</v>
      </c>
      <c r="S5552" s="24">
        <f>YEAR(Tabla1[[#This Row],[Fecha de Orden]])</f>
        <v>2023</v>
      </c>
      <c r="T5552" t="str">
        <f>VLOOKUP(Tabla1[[#This Row],[Nombre del Producto]],Tabla2[[Nombre Producto]:[Costo Unitario]],2,FALSE)</f>
        <v>Lot's O' Nuts</v>
      </c>
      <c r="U5552" t="str">
        <f>VLOOKUP(Tabla1[[#This Row],[Fábrica]],Tabla3[],4,FALSE)</f>
        <v>Arizona</v>
      </c>
    </row>
    <row r="5553" spans="1:21" x14ac:dyDescent="0.25">
      <c r="A5553" t="s">
        <v>3154</v>
      </c>
      <c r="B5553" s="3">
        <v>45272</v>
      </c>
      <c r="C5553" s="3">
        <v>45288</v>
      </c>
      <c r="D5553" t="s">
        <v>18</v>
      </c>
      <c r="E5553">
        <v>169369</v>
      </c>
      <c r="F5553" t="s">
        <v>19</v>
      </c>
      <c r="G5553" t="s">
        <v>412</v>
      </c>
      <c r="H5553" t="s">
        <v>73</v>
      </c>
      <c r="I5553">
        <v>31907</v>
      </c>
      <c r="J5553" t="s">
        <v>22</v>
      </c>
      <c r="K5553" t="s">
        <v>66</v>
      </c>
      <c r="L5553" t="s">
        <v>36</v>
      </c>
      <c r="M5553" t="s">
        <v>37</v>
      </c>
      <c r="N5553" s="5">
        <v>13</v>
      </c>
      <c r="O5553" s="7">
        <v>4</v>
      </c>
      <c r="P5553" s="5">
        <v>8.44</v>
      </c>
      <c r="Q5553" s="5">
        <v>4.5599999999999996</v>
      </c>
      <c r="R5553" s="22">
        <f>Tabla1[[#This Row],[Fecha de Envío]]-Tabla1[[#This Row],[Fecha de Orden]]</f>
        <v>16</v>
      </c>
      <c r="S5553" s="24">
        <f>YEAR(Tabla1[[#This Row],[Fecha de Orden]])</f>
        <v>2023</v>
      </c>
      <c r="T5553" t="str">
        <f>VLOOKUP(Tabla1[[#This Row],[Nombre del Producto]],Tabla2[[Nombre Producto]:[Costo Unitario]],2,FALSE)</f>
        <v>Wicked Choccy's</v>
      </c>
      <c r="U5553" t="str">
        <f>VLOOKUP(Tabla1[[#This Row],[Fábrica]],Tabla3[],4,FALSE)</f>
        <v>Georgia</v>
      </c>
    </row>
    <row r="5554" spans="1:21" x14ac:dyDescent="0.25">
      <c r="A5554" t="s">
        <v>3155</v>
      </c>
      <c r="B5554" s="3">
        <v>45272</v>
      </c>
      <c r="C5554" s="3">
        <v>45288</v>
      </c>
      <c r="D5554" t="s">
        <v>18</v>
      </c>
      <c r="E5554">
        <v>169369</v>
      </c>
      <c r="F5554" t="s">
        <v>19</v>
      </c>
      <c r="G5554" t="s">
        <v>412</v>
      </c>
      <c r="H5554" t="s">
        <v>73</v>
      </c>
      <c r="I5554">
        <v>31907</v>
      </c>
      <c r="J5554" t="s">
        <v>22</v>
      </c>
      <c r="K5554" t="s">
        <v>66</v>
      </c>
      <c r="L5554" t="s">
        <v>24</v>
      </c>
      <c r="M5554" t="s">
        <v>25</v>
      </c>
      <c r="N5554" s="5">
        <v>18.75</v>
      </c>
      <c r="O5554" s="7">
        <v>5</v>
      </c>
      <c r="P5554" s="5">
        <v>12.25</v>
      </c>
      <c r="Q5554" s="5">
        <v>6.5</v>
      </c>
      <c r="R5554" s="22">
        <f>Tabla1[[#This Row],[Fecha de Envío]]-Tabla1[[#This Row],[Fecha de Orden]]</f>
        <v>16</v>
      </c>
      <c r="S5554" s="24">
        <f>YEAR(Tabla1[[#This Row],[Fecha de Orden]])</f>
        <v>2023</v>
      </c>
      <c r="T5554" t="str">
        <f>VLOOKUP(Tabla1[[#This Row],[Nombre del Producto]],Tabla2[[Nombre Producto]:[Costo Unitario]],2,FALSE)</f>
        <v>Wicked Choccy's</v>
      </c>
      <c r="U5554" t="str">
        <f>VLOOKUP(Tabla1[[#This Row],[Fábrica]],Tabla3[],4,FALSE)</f>
        <v>Georgia</v>
      </c>
    </row>
    <row r="5555" spans="1:21" x14ac:dyDescent="0.25">
      <c r="A5555" t="s">
        <v>4728</v>
      </c>
      <c r="B5555" s="3">
        <v>45272</v>
      </c>
      <c r="C5555" s="3">
        <v>45282</v>
      </c>
      <c r="D5555" t="s">
        <v>82</v>
      </c>
      <c r="E5555">
        <v>108777</v>
      </c>
      <c r="F5555" t="s">
        <v>19</v>
      </c>
      <c r="G5555" t="s">
        <v>232</v>
      </c>
      <c r="H5555" t="s">
        <v>210</v>
      </c>
      <c r="I5555">
        <v>44052</v>
      </c>
      <c r="J5555" t="s">
        <v>22</v>
      </c>
      <c r="K5555" t="s">
        <v>32</v>
      </c>
      <c r="L5555" t="s">
        <v>33</v>
      </c>
      <c r="M5555" t="s">
        <v>34</v>
      </c>
      <c r="N5555" s="5">
        <v>10.8</v>
      </c>
      <c r="O5555" s="7">
        <v>3</v>
      </c>
      <c r="P5555" s="5">
        <v>7.2</v>
      </c>
      <c r="Q5555" s="5">
        <v>3.6</v>
      </c>
      <c r="R5555" s="22">
        <f>Tabla1[[#This Row],[Fecha de Envío]]-Tabla1[[#This Row],[Fecha de Orden]]</f>
        <v>10</v>
      </c>
      <c r="S5555" s="24">
        <f>YEAR(Tabla1[[#This Row],[Fecha de Orden]])</f>
        <v>2023</v>
      </c>
      <c r="T5555" t="str">
        <f>VLOOKUP(Tabla1[[#This Row],[Nombre del Producto]],Tabla2[[Nombre Producto]:[Costo Unitario]],2,FALSE)</f>
        <v>Lot's O' Nuts</v>
      </c>
      <c r="U5555" t="str">
        <f>VLOOKUP(Tabla1[[#This Row],[Fábrica]],Tabla3[],4,FALSE)</f>
        <v>Arizona</v>
      </c>
    </row>
    <row r="5556" spans="1:21" x14ac:dyDescent="0.25">
      <c r="A5556" t="s">
        <v>4729</v>
      </c>
      <c r="B5556" s="3">
        <v>45272</v>
      </c>
      <c r="C5556" s="3">
        <v>45282</v>
      </c>
      <c r="D5556" t="s">
        <v>82</v>
      </c>
      <c r="E5556">
        <v>108777</v>
      </c>
      <c r="F5556" t="s">
        <v>19</v>
      </c>
      <c r="G5556" t="s">
        <v>232</v>
      </c>
      <c r="H5556" t="s">
        <v>210</v>
      </c>
      <c r="I5556">
        <v>44052</v>
      </c>
      <c r="J5556" t="s">
        <v>22</v>
      </c>
      <c r="K5556" t="s">
        <v>32</v>
      </c>
      <c r="L5556" t="s">
        <v>24</v>
      </c>
      <c r="M5556" t="s">
        <v>25</v>
      </c>
      <c r="N5556" s="5">
        <v>22.5</v>
      </c>
      <c r="O5556" s="7">
        <v>6</v>
      </c>
      <c r="P5556" s="5">
        <v>14.7</v>
      </c>
      <c r="Q5556" s="5">
        <v>7.8</v>
      </c>
      <c r="R5556" s="22">
        <f>Tabla1[[#This Row],[Fecha de Envío]]-Tabla1[[#This Row],[Fecha de Orden]]</f>
        <v>10</v>
      </c>
      <c r="S5556" s="24">
        <f>YEAR(Tabla1[[#This Row],[Fecha de Orden]])</f>
        <v>2023</v>
      </c>
      <c r="T5556" t="str">
        <f>VLOOKUP(Tabla1[[#This Row],[Nombre del Producto]],Tabla2[[Nombre Producto]:[Costo Unitario]],2,FALSE)</f>
        <v>Wicked Choccy's</v>
      </c>
      <c r="U5556" t="str">
        <f>VLOOKUP(Tabla1[[#This Row],[Fábrica]],Tabla3[],4,FALSE)</f>
        <v>Georgia</v>
      </c>
    </row>
    <row r="5557" spans="1:21" x14ac:dyDescent="0.25">
      <c r="A5557" t="s">
        <v>6017</v>
      </c>
      <c r="B5557" s="3">
        <v>45272</v>
      </c>
      <c r="C5557" s="3">
        <v>45288</v>
      </c>
      <c r="D5557" t="s">
        <v>18</v>
      </c>
      <c r="E5557">
        <v>139395</v>
      </c>
      <c r="F5557" t="s">
        <v>19</v>
      </c>
      <c r="G5557" t="s">
        <v>228</v>
      </c>
      <c r="H5557" t="s">
        <v>93</v>
      </c>
      <c r="I5557">
        <v>49201</v>
      </c>
      <c r="J5557" t="s">
        <v>22</v>
      </c>
      <c r="K5557" t="s">
        <v>43</v>
      </c>
      <c r="L5557" t="s">
        <v>36</v>
      </c>
      <c r="M5557" t="s">
        <v>37</v>
      </c>
      <c r="N5557" s="5">
        <v>13</v>
      </c>
      <c r="O5557" s="7">
        <v>4</v>
      </c>
      <c r="P5557" s="5">
        <v>8.44</v>
      </c>
      <c r="Q5557" s="5">
        <v>4.5599999999999996</v>
      </c>
      <c r="R5557" s="22">
        <f>Tabla1[[#This Row],[Fecha de Envío]]-Tabla1[[#This Row],[Fecha de Orden]]</f>
        <v>16</v>
      </c>
      <c r="S5557" s="24">
        <f>YEAR(Tabla1[[#This Row],[Fecha de Orden]])</f>
        <v>2023</v>
      </c>
      <c r="T5557" t="str">
        <f>VLOOKUP(Tabla1[[#This Row],[Nombre del Producto]],Tabla2[[Nombre Producto]:[Costo Unitario]],2,FALSE)</f>
        <v>Wicked Choccy's</v>
      </c>
      <c r="U5557" t="str">
        <f>VLOOKUP(Tabla1[[#This Row],[Fábrica]],Tabla3[],4,FALSE)</f>
        <v>Georgia</v>
      </c>
    </row>
    <row r="5558" spans="1:21" x14ac:dyDescent="0.25">
      <c r="A5558" t="s">
        <v>6018</v>
      </c>
      <c r="B5558" s="3">
        <v>45272</v>
      </c>
      <c r="C5558" s="3">
        <v>45288</v>
      </c>
      <c r="D5558" t="s">
        <v>18</v>
      </c>
      <c r="E5558">
        <v>139395</v>
      </c>
      <c r="F5558" t="s">
        <v>19</v>
      </c>
      <c r="G5558" t="s">
        <v>228</v>
      </c>
      <c r="H5558" t="s">
        <v>93</v>
      </c>
      <c r="I5558">
        <v>49201</v>
      </c>
      <c r="J5558" t="s">
        <v>22</v>
      </c>
      <c r="K5558" t="s">
        <v>43</v>
      </c>
      <c r="L5558" t="s">
        <v>33</v>
      </c>
      <c r="M5558" t="s">
        <v>34</v>
      </c>
      <c r="N5558" s="5">
        <v>7.2</v>
      </c>
      <c r="O5558" s="7">
        <v>2</v>
      </c>
      <c r="P5558" s="5">
        <v>4.8</v>
      </c>
      <c r="Q5558" s="5">
        <v>2.4</v>
      </c>
      <c r="R5558" s="22">
        <f>Tabla1[[#This Row],[Fecha de Envío]]-Tabla1[[#This Row],[Fecha de Orden]]</f>
        <v>16</v>
      </c>
      <c r="S5558" s="24">
        <f>YEAR(Tabla1[[#This Row],[Fecha de Orden]])</f>
        <v>2023</v>
      </c>
      <c r="T5558" t="str">
        <f>VLOOKUP(Tabla1[[#This Row],[Nombre del Producto]],Tabla2[[Nombre Producto]:[Costo Unitario]],2,FALSE)</f>
        <v>Lot's O' Nuts</v>
      </c>
      <c r="U5558" t="str">
        <f>VLOOKUP(Tabla1[[#This Row],[Fábrica]],Tabla3[],4,FALSE)</f>
        <v>Arizona</v>
      </c>
    </row>
    <row r="5559" spans="1:21" x14ac:dyDescent="0.25">
      <c r="A5559" t="s">
        <v>6822</v>
      </c>
      <c r="B5559" s="3">
        <v>45272</v>
      </c>
      <c r="C5559" s="3">
        <v>45287</v>
      </c>
      <c r="D5559" t="s">
        <v>18</v>
      </c>
      <c r="E5559">
        <v>169824</v>
      </c>
      <c r="F5559" t="s">
        <v>19</v>
      </c>
      <c r="G5559" t="s">
        <v>30</v>
      </c>
      <c r="H5559" t="s">
        <v>31</v>
      </c>
      <c r="I5559">
        <v>10009</v>
      </c>
      <c r="J5559" t="s">
        <v>22</v>
      </c>
      <c r="K5559" t="s">
        <v>32</v>
      </c>
      <c r="L5559" t="s">
        <v>36</v>
      </c>
      <c r="M5559" t="s">
        <v>37</v>
      </c>
      <c r="N5559" s="5">
        <v>16.25</v>
      </c>
      <c r="O5559" s="7">
        <v>5</v>
      </c>
      <c r="P5559" s="5">
        <v>10.55</v>
      </c>
      <c r="Q5559" s="5">
        <v>5.7</v>
      </c>
      <c r="R5559" s="22">
        <f>Tabla1[[#This Row],[Fecha de Envío]]-Tabla1[[#This Row],[Fecha de Orden]]</f>
        <v>15</v>
      </c>
      <c r="S5559" s="24">
        <f>YEAR(Tabla1[[#This Row],[Fecha de Orden]])</f>
        <v>2023</v>
      </c>
      <c r="T5559" t="str">
        <f>VLOOKUP(Tabla1[[#This Row],[Nombre del Producto]],Tabla2[[Nombre Producto]:[Costo Unitario]],2,FALSE)</f>
        <v>Wicked Choccy's</v>
      </c>
      <c r="U5559" t="str">
        <f>VLOOKUP(Tabla1[[#This Row],[Fábrica]],Tabla3[],4,FALSE)</f>
        <v>Georgia</v>
      </c>
    </row>
    <row r="5560" spans="1:21" x14ac:dyDescent="0.25">
      <c r="A5560" t="s">
        <v>6823</v>
      </c>
      <c r="B5560" s="3">
        <v>45272</v>
      </c>
      <c r="C5560" s="3">
        <v>45287</v>
      </c>
      <c r="D5560" t="s">
        <v>18</v>
      </c>
      <c r="E5560">
        <v>169824</v>
      </c>
      <c r="F5560" t="s">
        <v>19</v>
      </c>
      <c r="G5560" t="s">
        <v>30</v>
      </c>
      <c r="H5560" t="s">
        <v>31</v>
      </c>
      <c r="I5560">
        <v>10009</v>
      </c>
      <c r="J5560" t="s">
        <v>22</v>
      </c>
      <c r="K5560" t="s">
        <v>32</v>
      </c>
      <c r="L5560" t="s">
        <v>33</v>
      </c>
      <c r="M5560" t="s">
        <v>34</v>
      </c>
      <c r="N5560" s="5">
        <v>25.2</v>
      </c>
      <c r="O5560" s="7">
        <v>7</v>
      </c>
      <c r="P5560" s="5">
        <v>16.8</v>
      </c>
      <c r="Q5560" s="5">
        <v>8.4</v>
      </c>
      <c r="R5560" s="22">
        <f>Tabla1[[#This Row],[Fecha de Envío]]-Tabla1[[#This Row],[Fecha de Orden]]</f>
        <v>15</v>
      </c>
      <c r="S5560" s="24">
        <f>YEAR(Tabla1[[#This Row],[Fecha de Orden]])</f>
        <v>2023</v>
      </c>
      <c r="T5560" t="str">
        <f>VLOOKUP(Tabla1[[#This Row],[Nombre del Producto]],Tabla2[[Nombre Producto]:[Costo Unitario]],2,FALSE)</f>
        <v>Lot's O' Nuts</v>
      </c>
      <c r="U5560" t="str">
        <f>VLOOKUP(Tabla1[[#This Row],[Fábrica]],Tabla3[],4,FALSE)</f>
        <v>Arizona</v>
      </c>
    </row>
    <row r="5561" spans="1:21" x14ac:dyDescent="0.25">
      <c r="A5561" t="s">
        <v>6824</v>
      </c>
      <c r="B5561" s="3">
        <v>45272</v>
      </c>
      <c r="C5561" s="3">
        <v>45287</v>
      </c>
      <c r="D5561" t="s">
        <v>18</v>
      </c>
      <c r="E5561">
        <v>169824</v>
      </c>
      <c r="F5561" t="s">
        <v>19</v>
      </c>
      <c r="G5561" t="s">
        <v>30</v>
      </c>
      <c r="H5561" t="s">
        <v>31</v>
      </c>
      <c r="I5561">
        <v>10009</v>
      </c>
      <c r="J5561" t="s">
        <v>148</v>
      </c>
      <c r="K5561" t="s">
        <v>32</v>
      </c>
      <c r="L5561" t="s">
        <v>348</v>
      </c>
      <c r="M5561" t="s">
        <v>349</v>
      </c>
      <c r="N5561" s="5">
        <v>80</v>
      </c>
      <c r="O5561" s="7">
        <v>4</v>
      </c>
      <c r="P5561" s="5">
        <v>40</v>
      </c>
      <c r="Q5561" s="5">
        <v>40</v>
      </c>
      <c r="R5561" s="22">
        <f>Tabla1[[#This Row],[Fecha de Envío]]-Tabla1[[#This Row],[Fecha de Orden]]</f>
        <v>15</v>
      </c>
      <c r="S5561" s="24">
        <f>YEAR(Tabla1[[#This Row],[Fecha de Orden]])</f>
        <v>2023</v>
      </c>
      <c r="T5561" t="str">
        <f>VLOOKUP(Tabla1[[#This Row],[Nombre del Producto]],Tabla2[[Nombre Producto]:[Costo Unitario]],2,FALSE)</f>
        <v>Secret Factory</v>
      </c>
      <c r="U5561" t="str">
        <f>VLOOKUP(Tabla1[[#This Row],[Fábrica]],Tabla3[],4,FALSE)</f>
        <v>Illinois</v>
      </c>
    </row>
    <row r="5562" spans="1:21" x14ac:dyDescent="0.25">
      <c r="A5562" t="s">
        <v>7541</v>
      </c>
      <c r="B5562" s="3">
        <v>45272</v>
      </c>
      <c r="C5562" s="3">
        <v>45286</v>
      </c>
      <c r="D5562" t="s">
        <v>18</v>
      </c>
      <c r="E5562">
        <v>136686</v>
      </c>
      <c r="F5562" t="s">
        <v>19</v>
      </c>
      <c r="G5562" t="s">
        <v>757</v>
      </c>
      <c r="H5562" t="s">
        <v>21</v>
      </c>
      <c r="I5562">
        <v>91104</v>
      </c>
      <c r="J5562" t="s">
        <v>22</v>
      </c>
      <c r="K5562" t="s">
        <v>23</v>
      </c>
      <c r="L5562" t="s">
        <v>36</v>
      </c>
      <c r="M5562" t="s">
        <v>37</v>
      </c>
      <c r="N5562" s="5">
        <v>19.5</v>
      </c>
      <c r="O5562" s="7">
        <v>6</v>
      </c>
      <c r="P5562" s="5">
        <v>12.66</v>
      </c>
      <c r="Q5562" s="5">
        <v>6.84</v>
      </c>
      <c r="R5562" s="22">
        <f>Tabla1[[#This Row],[Fecha de Envío]]-Tabla1[[#This Row],[Fecha de Orden]]</f>
        <v>14</v>
      </c>
      <c r="S5562" s="24">
        <f>YEAR(Tabla1[[#This Row],[Fecha de Orden]])</f>
        <v>2023</v>
      </c>
      <c r="T5562" t="str">
        <f>VLOOKUP(Tabla1[[#This Row],[Nombre del Producto]],Tabla2[[Nombre Producto]:[Costo Unitario]],2,FALSE)</f>
        <v>Wicked Choccy's</v>
      </c>
      <c r="U5562" t="str">
        <f>VLOOKUP(Tabla1[[#This Row],[Fábrica]],Tabla3[],4,FALSE)</f>
        <v>Georgia</v>
      </c>
    </row>
    <row r="5563" spans="1:21" x14ac:dyDescent="0.25">
      <c r="A5563" t="s">
        <v>7542</v>
      </c>
      <c r="B5563" s="3">
        <v>45272</v>
      </c>
      <c r="C5563" s="3">
        <v>45286</v>
      </c>
      <c r="D5563" t="s">
        <v>18</v>
      </c>
      <c r="E5563">
        <v>136686</v>
      </c>
      <c r="F5563" t="s">
        <v>19</v>
      </c>
      <c r="G5563" t="s">
        <v>757</v>
      </c>
      <c r="H5563" t="s">
        <v>21</v>
      </c>
      <c r="I5563">
        <v>91104</v>
      </c>
      <c r="J5563" t="s">
        <v>22</v>
      </c>
      <c r="K5563" t="s">
        <v>23</v>
      </c>
      <c r="L5563" t="s">
        <v>27</v>
      </c>
      <c r="M5563" t="s">
        <v>28</v>
      </c>
      <c r="N5563" s="5">
        <v>10.8</v>
      </c>
      <c r="O5563" s="7">
        <v>3</v>
      </c>
      <c r="P5563" s="5">
        <v>7.5</v>
      </c>
      <c r="Q5563" s="5">
        <v>3.3</v>
      </c>
      <c r="R5563" s="22">
        <f>Tabla1[[#This Row],[Fecha de Envío]]-Tabla1[[#This Row],[Fecha de Orden]]</f>
        <v>14</v>
      </c>
      <c r="S5563" s="24">
        <f>YEAR(Tabla1[[#This Row],[Fecha de Orden]])</f>
        <v>2023</v>
      </c>
      <c r="T5563" t="str">
        <f>VLOOKUP(Tabla1[[#This Row],[Nombre del Producto]],Tabla2[[Nombre Producto]:[Costo Unitario]],2,FALSE)</f>
        <v>Lot's O' Nuts</v>
      </c>
      <c r="U5563" t="str">
        <f>VLOOKUP(Tabla1[[#This Row],[Fábrica]],Tabla3[],4,FALSE)</f>
        <v>Arizona</v>
      </c>
    </row>
    <row r="5564" spans="1:21" x14ac:dyDescent="0.25">
      <c r="A5564" t="s">
        <v>9173</v>
      </c>
      <c r="B5564" s="3">
        <v>45272</v>
      </c>
      <c r="C5564" s="3">
        <v>45286</v>
      </c>
      <c r="D5564" t="s">
        <v>71</v>
      </c>
      <c r="E5564">
        <v>155586</v>
      </c>
      <c r="F5564" t="s">
        <v>195</v>
      </c>
      <c r="G5564" t="s">
        <v>3648</v>
      </c>
      <c r="H5564" t="s">
        <v>3649</v>
      </c>
      <c r="I5564" t="s">
        <v>6645</v>
      </c>
      <c r="J5564" t="s">
        <v>22</v>
      </c>
      <c r="K5564" t="s">
        <v>23</v>
      </c>
      <c r="L5564" t="s">
        <v>27</v>
      </c>
      <c r="M5564" t="s">
        <v>28</v>
      </c>
      <c r="N5564" s="5">
        <v>3.6</v>
      </c>
      <c r="O5564" s="7">
        <v>1</v>
      </c>
      <c r="P5564" s="5">
        <v>2.5</v>
      </c>
      <c r="Q5564" s="5">
        <v>1.1000000000000001</v>
      </c>
      <c r="R5564" s="22">
        <f>Tabla1[[#This Row],[Fecha de Envío]]-Tabla1[[#This Row],[Fecha de Orden]]</f>
        <v>14</v>
      </c>
      <c r="S5564" s="24">
        <f>YEAR(Tabla1[[#This Row],[Fecha de Orden]])</f>
        <v>2023</v>
      </c>
      <c r="T5564" t="str">
        <f>VLOOKUP(Tabla1[[#This Row],[Nombre del Producto]],Tabla2[[Nombre Producto]:[Costo Unitario]],2,FALSE)</f>
        <v>Lot's O' Nuts</v>
      </c>
      <c r="U5564" t="str">
        <f>VLOOKUP(Tabla1[[#This Row],[Fábrica]],Tabla3[],4,FALSE)</f>
        <v>Arizona</v>
      </c>
    </row>
    <row r="5565" spans="1:21" x14ac:dyDescent="0.25">
      <c r="A5565" t="s">
        <v>9174</v>
      </c>
      <c r="B5565" s="3">
        <v>45272</v>
      </c>
      <c r="C5565" s="3">
        <v>45286</v>
      </c>
      <c r="D5565" t="s">
        <v>71</v>
      </c>
      <c r="E5565">
        <v>155586</v>
      </c>
      <c r="F5565" t="s">
        <v>195</v>
      </c>
      <c r="G5565" t="s">
        <v>3648</v>
      </c>
      <c r="H5565" t="s">
        <v>3649</v>
      </c>
      <c r="I5565" t="s">
        <v>6645</v>
      </c>
      <c r="J5565" t="s">
        <v>22</v>
      </c>
      <c r="K5565" t="s">
        <v>23</v>
      </c>
      <c r="L5565" t="s">
        <v>45</v>
      </c>
      <c r="M5565" t="s">
        <v>46</v>
      </c>
      <c r="N5565" s="5">
        <v>13.96</v>
      </c>
      <c r="O5565" s="7">
        <v>4</v>
      </c>
      <c r="P5565" s="5">
        <v>9.9600000000000009</v>
      </c>
      <c r="Q5565" s="5">
        <v>4</v>
      </c>
      <c r="R5565" s="22">
        <f>Tabla1[[#This Row],[Fecha de Envío]]-Tabla1[[#This Row],[Fecha de Orden]]</f>
        <v>14</v>
      </c>
      <c r="S5565" s="24">
        <f>YEAR(Tabla1[[#This Row],[Fecha de Orden]])</f>
        <v>2023</v>
      </c>
      <c r="T5565" t="str">
        <f>VLOOKUP(Tabla1[[#This Row],[Nombre del Producto]],Tabla2[[Nombre Producto]:[Costo Unitario]],2,FALSE)</f>
        <v>Lot's O' Nuts</v>
      </c>
      <c r="U5565" t="str">
        <f>VLOOKUP(Tabla1[[#This Row],[Fábrica]],Tabla3[],4,FALSE)</f>
        <v>Arizona</v>
      </c>
    </row>
    <row r="5566" spans="1:21" x14ac:dyDescent="0.25">
      <c r="A5566" t="s">
        <v>4170</v>
      </c>
      <c r="B5566" s="3">
        <v>45273</v>
      </c>
      <c r="C5566" s="3">
        <v>45289</v>
      </c>
      <c r="D5566" t="s">
        <v>18</v>
      </c>
      <c r="E5566">
        <v>102792</v>
      </c>
      <c r="F5566" t="s">
        <v>19</v>
      </c>
      <c r="G5566" t="s">
        <v>2436</v>
      </c>
      <c r="H5566" t="s">
        <v>21</v>
      </c>
      <c r="I5566">
        <v>92503</v>
      </c>
      <c r="J5566" t="s">
        <v>22</v>
      </c>
      <c r="K5566" t="s">
        <v>23</v>
      </c>
      <c r="L5566" t="s">
        <v>24</v>
      </c>
      <c r="M5566" t="s">
        <v>25</v>
      </c>
      <c r="N5566" s="5">
        <v>11.25</v>
      </c>
      <c r="O5566" s="7">
        <v>3</v>
      </c>
      <c r="P5566" s="5">
        <v>7.35</v>
      </c>
      <c r="Q5566" s="5">
        <v>3.9</v>
      </c>
      <c r="R5566" s="22">
        <f>Tabla1[[#This Row],[Fecha de Envío]]-Tabla1[[#This Row],[Fecha de Orden]]</f>
        <v>16</v>
      </c>
      <c r="S5566" s="24">
        <f>YEAR(Tabla1[[#This Row],[Fecha de Orden]])</f>
        <v>2023</v>
      </c>
      <c r="T5566" t="str">
        <f>VLOOKUP(Tabla1[[#This Row],[Nombre del Producto]],Tabla2[[Nombre Producto]:[Costo Unitario]],2,FALSE)</f>
        <v>Wicked Choccy's</v>
      </c>
      <c r="U5566" t="str">
        <f>VLOOKUP(Tabla1[[#This Row],[Fábrica]],Tabla3[],4,FALSE)</f>
        <v>Georgia</v>
      </c>
    </row>
    <row r="5567" spans="1:21" x14ac:dyDescent="0.25">
      <c r="A5567" t="s">
        <v>5179</v>
      </c>
      <c r="B5567" s="3">
        <v>45273</v>
      </c>
      <c r="C5567" s="3">
        <v>45287</v>
      </c>
      <c r="D5567" t="s">
        <v>18</v>
      </c>
      <c r="E5567">
        <v>100153</v>
      </c>
      <c r="F5567" t="s">
        <v>19</v>
      </c>
      <c r="G5567" t="s">
        <v>5180</v>
      </c>
      <c r="H5567" t="s">
        <v>110</v>
      </c>
      <c r="I5567">
        <v>73071</v>
      </c>
      <c r="J5567" t="s">
        <v>22</v>
      </c>
      <c r="K5567" t="s">
        <v>43</v>
      </c>
      <c r="L5567" t="s">
        <v>36</v>
      </c>
      <c r="M5567" t="s">
        <v>37</v>
      </c>
      <c r="N5567" s="5">
        <v>13</v>
      </c>
      <c r="O5567" s="7">
        <v>4</v>
      </c>
      <c r="P5567" s="5">
        <v>8.44</v>
      </c>
      <c r="Q5567" s="5">
        <v>4.5599999999999996</v>
      </c>
      <c r="R5567" s="22">
        <f>Tabla1[[#This Row],[Fecha de Envío]]-Tabla1[[#This Row],[Fecha de Orden]]</f>
        <v>14</v>
      </c>
      <c r="S5567" s="24">
        <f>YEAR(Tabla1[[#This Row],[Fecha de Orden]])</f>
        <v>2023</v>
      </c>
      <c r="T5567" t="str">
        <f>VLOOKUP(Tabla1[[#This Row],[Nombre del Producto]],Tabla2[[Nombre Producto]:[Costo Unitario]],2,FALSE)</f>
        <v>Wicked Choccy's</v>
      </c>
      <c r="U5567" t="str">
        <f>VLOOKUP(Tabla1[[#This Row],[Fábrica]],Tabla3[],4,FALSE)</f>
        <v>Georgia</v>
      </c>
    </row>
    <row r="5568" spans="1:21" x14ac:dyDescent="0.25">
      <c r="A5568" t="s">
        <v>7741</v>
      </c>
      <c r="B5568" s="3">
        <v>45273</v>
      </c>
      <c r="C5568" s="3">
        <v>45290</v>
      </c>
      <c r="D5568" t="s">
        <v>18</v>
      </c>
      <c r="E5568">
        <v>142958</v>
      </c>
      <c r="F5568" t="s">
        <v>19</v>
      </c>
      <c r="G5568" t="s">
        <v>3449</v>
      </c>
      <c r="H5568" t="s">
        <v>21</v>
      </c>
      <c r="I5568">
        <v>90503</v>
      </c>
      <c r="J5568" t="s">
        <v>22</v>
      </c>
      <c r="K5568" t="s">
        <v>23</v>
      </c>
      <c r="L5568" t="s">
        <v>27</v>
      </c>
      <c r="M5568" t="s">
        <v>28</v>
      </c>
      <c r="N5568" s="5">
        <v>14.4</v>
      </c>
      <c r="O5568" s="7">
        <v>4</v>
      </c>
      <c r="P5568" s="5">
        <v>10</v>
      </c>
      <c r="Q5568" s="5">
        <v>4.4000000000000004</v>
      </c>
      <c r="R5568" s="22">
        <f>Tabla1[[#This Row],[Fecha de Envío]]-Tabla1[[#This Row],[Fecha de Orden]]</f>
        <v>17</v>
      </c>
      <c r="S5568" s="24">
        <f>YEAR(Tabla1[[#This Row],[Fecha de Orden]])</f>
        <v>2023</v>
      </c>
      <c r="T5568" t="str">
        <f>VLOOKUP(Tabla1[[#This Row],[Nombre del Producto]],Tabla2[[Nombre Producto]:[Costo Unitario]],2,FALSE)</f>
        <v>Lot's O' Nuts</v>
      </c>
      <c r="U5568" t="str">
        <f>VLOOKUP(Tabla1[[#This Row],[Fábrica]],Tabla3[],4,FALSE)</f>
        <v>Arizona</v>
      </c>
    </row>
    <row r="5569" spans="1:21" x14ac:dyDescent="0.25">
      <c r="A5569" t="s">
        <v>7742</v>
      </c>
      <c r="B5569" s="3">
        <v>45273</v>
      </c>
      <c r="C5569" s="3">
        <v>45290</v>
      </c>
      <c r="D5569" t="s">
        <v>18</v>
      </c>
      <c r="E5569">
        <v>142958</v>
      </c>
      <c r="F5569" t="s">
        <v>19</v>
      </c>
      <c r="G5569" t="s">
        <v>3449</v>
      </c>
      <c r="H5569" t="s">
        <v>21</v>
      </c>
      <c r="I5569">
        <v>90503</v>
      </c>
      <c r="J5569" t="s">
        <v>22</v>
      </c>
      <c r="K5569" t="s">
        <v>23</v>
      </c>
      <c r="L5569" t="s">
        <v>33</v>
      </c>
      <c r="M5569" t="s">
        <v>34</v>
      </c>
      <c r="N5569" s="5">
        <v>7.2</v>
      </c>
      <c r="O5569" s="7">
        <v>2</v>
      </c>
      <c r="P5569" s="5">
        <v>4.8</v>
      </c>
      <c r="Q5569" s="5">
        <v>2.4</v>
      </c>
      <c r="R5569" s="22">
        <f>Tabla1[[#This Row],[Fecha de Envío]]-Tabla1[[#This Row],[Fecha de Orden]]</f>
        <v>17</v>
      </c>
      <c r="S5569" s="24">
        <f>YEAR(Tabla1[[#This Row],[Fecha de Orden]])</f>
        <v>2023</v>
      </c>
      <c r="T5569" t="str">
        <f>VLOOKUP(Tabla1[[#This Row],[Nombre del Producto]],Tabla2[[Nombre Producto]:[Costo Unitario]],2,FALSE)</f>
        <v>Lot's O' Nuts</v>
      </c>
      <c r="U5569" t="str">
        <f>VLOOKUP(Tabla1[[#This Row],[Fábrica]],Tabla3[],4,FALSE)</f>
        <v>Arizona</v>
      </c>
    </row>
    <row r="5570" spans="1:21" x14ac:dyDescent="0.25">
      <c r="A5570" t="s">
        <v>2988</v>
      </c>
      <c r="B5570" s="3">
        <v>45274</v>
      </c>
      <c r="C5570" s="3">
        <v>45287</v>
      </c>
      <c r="D5570" t="s">
        <v>39</v>
      </c>
      <c r="E5570">
        <v>146325</v>
      </c>
      <c r="F5570" t="s">
        <v>19</v>
      </c>
      <c r="G5570" t="s">
        <v>120</v>
      </c>
      <c r="H5570" t="s">
        <v>21</v>
      </c>
      <c r="I5570">
        <v>92037</v>
      </c>
      <c r="J5570" t="s">
        <v>22</v>
      </c>
      <c r="K5570" t="s">
        <v>23</v>
      </c>
      <c r="L5570" t="s">
        <v>24</v>
      </c>
      <c r="M5570" t="s">
        <v>25</v>
      </c>
      <c r="N5570" s="5">
        <v>7.5</v>
      </c>
      <c r="O5570" s="7">
        <v>2</v>
      </c>
      <c r="P5570" s="5">
        <v>4.9000000000000004</v>
      </c>
      <c r="Q5570" s="5">
        <v>2.6</v>
      </c>
      <c r="R5570" s="22">
        <f>Tabla1[[#This Row],[Fecha de Envío]]-Tabla1[[#This Row],[Fecha de Orden]]</f>
        <v>13</v>
      </c>
      <c r="S5570" s="24">
        <f>YEAR(Tabla1[[#This Row],[Fecha de Orden]])</f>
        <v>2023</v>
      </c>
      <c r="T5570" t="str">
        <f>VLOOKUP(Tabla1[[#This Row],[Nombre del Producto]],Tabla2[[Nombre Producto]:[Costo Unitario]],2,FALSE)</f>
        <v>Wicked Choccy's</v>
      </c>
      <c r="U5570" t="str">
        <f>VLOOKUP(Tabla1[[#This Row],[Fábrica]],Tabla3[],4,FALSE)</f>
        <v>Georgia</v>
      </c>
    </row>
    <row r="5571" spans="1:21" x14ac:dyDescent="0.25">
      <c r="A5571" t="s">
        <v>2989</v>
      </c>
      <c r="B5571" s="3">
        <v>45274</v>
      </c>
      <c r="C5571" s="3">
        <v>45287</v>
      </c>
      <c r="D5571" t="s">
        <v>39</v>
      </c>
      <c r="E5571">
        <v>146325</v>
      </c>
      <c r="F5571" t="s">
        <v>19</v>
      </c>
      <c r="G5571" t="s">
        <v>120</v>
      </c>
      <c r="H5571" t="s">
        <v>21</v>
      </c>
      <c r="I5571">
        <v>92037</v>
      </c>
      <c r="J5571" t="s">
        <v>22</v>
      </c>
      <c r="K5571" t="s">
        <v>23</v>
      </c>
      <c r="L5571" t="s">
        <v>36</v>
      </c>
      <c r="M5571" t="s">
        <v>37</v>
      </c>
      <c r="N5571" s="5">
        <v>32.5</v>
      </c>
      <c r="O5571" s="7">
        <v>10</v>
      </c>
      <c r="P5571" s="5">
        <v>21.1</v>
      </c>
      <c r="Q5571" s="5">
        <v>11.4</v>
      </c>
      <c r="R5571" s="22">
        <f>Tabla1[[#This Row],[Fecha de Envío]]-Tabla1[[#This Row],[Fecha de Orden]]</f>
        <v>13</v>
      </c>
      <c r="S5571" s="24">
        <f>YEAR(Tabla1[[#This Row],[Fecha de Orden]])</f>
        <v>2023</v>
      </c>
      <c r="T5571" t="str">
        <f>VLOOKUP(Tabla1[[#This Row],[Nombre del Producto]],Tabla2[[Nombre Producto]:[Costo Unitario]],2,FALSE)</f>
        <v>Wicked Choccy's</v>
      </c>
      <c r="U5571" t="str">
        <f>VLOOKUP(Tabla1[[#This Row],[Fábrica]],Tabla3[],4,FALSE)</f>
        <v>Georgia</v>
      </c>
    </row>
    <row r="5572" spans="1:21" x14ac:dyDescent="0.25">
      <c r="A5572" t="s">
        <v>5909</v>
      </c>
      <c r="B5572" s="3">
        <v>45274</v>
      </c>
      <c r="C5572" s="3">
        <v>45289</v>
      </c>
      <c r="D5572" t="s">
        <v>18</v>
      </c>
      <c r="E5572">
        <v>146143</v>
      </c>
      <c r="F5572" t="s">
        <v>19</v>
      </c>
      <c r="G5572" t="s">
        <v>228</v>
      </c>
      <c r="H5572" t="s">
        <v>229</v>
      </c>
      <c r="I5572">
        <v>39212</v>
      </c>
      <c r="J5572" t="s">
        <v>22</v>
      </c>
      <c r="K5572" t="s">
        <v>66</v>
      </c>
      <c r="L5572" t="s">
        <v>36</v>
      </c>
      <c r="M5572" t="s">
        <v>37</v>
      </c>
      <c r="N5572" s="5">
        <v>19.5</v>
      </c>
      <c r="O5572" s="7">
        <v>6</v>
      </c>
      <c r="P5572" s="5">
        <v>12.66</v>
      </c>
      <c r="Q5572" s="5">
        <v>6.84</v>
      </c>
      <c r="R5572" s="22">
        <f>Tabla1[[#This Row],[Fecha de Envío]]-Tabla1[[#This Row],[Fecha de Orden]]</f>
        <v>15</v>
      </c>
      <c r="S5572" s="24">
        <f>YEAR(Tabla1[[#This Row],[Fecha de Orden]])</f>
        <v>2023</v>
      </c>
      <c r="T5572" t="str">
        <f>VLOOKUP(Tabla1[[#This Row],[Nombre del Producto]],Tabla2[[Nombre Producto]:[Costo Unitario]],2,FALSE)</f>
        <v>Wicked Choccy's</v>
      </c>
      <c r="U5572" t="str">
        <f>VLOOKUP(Tabla1[[#This Row],[Fábrica]],Tabla3[],4,FALSE)</f>
        <v>Georgia</v>
      </c>
    </row>
    <row r="5573" spans="1:21" x14ac:dyDescent="0.25">
      <c r="A5573" t="s">
        <v>7026</v>
      </c>
      <c r="B5573" s="3">
        <v>45274</v>
      </c>
      <c r="C5573" s="3">
        <v>45289</v>
      </c>
      <c r="D5573" t="s">
        <v>18</v>
      </c>
      <c r="E5573">
        <v>129126</v>
      </c>
      <c r="F5573" t="s">
        <v>19</v>
      </c>
      <c r="G5573" t="s">
        <v>30</v>
      </c>
      <c r="H5573" t="s">
        <v>31</v>
      </c>
      <c r="I5573">
        <v>10011</v>
      </c>
      <c r="J5573" t="s">
        <v>22</v>
      </c>
      <c r="K5573" t="s">
        <v>32</v>
      </c>
      <c r="L5573" t="s">
        <v>24</v>
      </c>
      <c r="M5573" t="s">
        <v>25</v>
      </c>
      <c r="N5573" s="5">
        <v>15</v>
      </c>
      <c r="O5573" s="7">
        <v>4</v>
      </c>
      <c r="P5573" s="5">
        <v>9.8000000000000007</v>
      </c>
      <c r="Q5573" s="5">
        <v>5.2</v>
      </c>
      <c r="R5573" s="22">
        <f>Tabla1[[#This Row],[Fecha de Envío]]-Tabla1[[#This Row],[Fecha de Orden]]</f>
        <v>15</v>
      </c>
      <c r="S5573" s="24">
        <f>YEAR(Tabla1[[#This Row],[Fecha de Orden]])</f>
        <v>2023</v>
      </c>
      <c r="T5573" t="str">
        <f>VLOOKUP(Tabla1[[#This Row],[Nombre del Producto]],Tabla2[[Nombre Producto]:[Costo Unitario]],2,FALSE)</f>
        <v>Wicked Choccy's</v>
      </c>
      <c r="U5573" t="str">
        <f>VLOOKUP(Tabla1[[#This Row],[Fábrica]],Tabla3[],4,FALSE)</f>
        <v>Georgia</v>
      </c>
    </row>
    <row r="5574" spans="1:21" x14ac:dyDescent="0.25">
      <c r="A5574" t="s">
        <v>7027</v>
      </c>
      <c r="B5574" s="3">
        <v>45274</v>
      </c>
      <c r="C5574" s="3">
        <v>45289</v>
      </c>
      <c r="D5574" t="s">
        <v>18</v>
      </c>
      <c r="E5574">
        <v>129126</v>
      </c>
      <c r="F5574" t="s">
        <v>19</v>
      </c>
      <c r="G5574" t="s">
        <v>30</v>
      </c>
      <c r="H5574" t="s">
        <v>31</v>
      </c>
      <c r="I5574">
        <v>10011</v>
      </c>
      <c r="J5574" t="s">
        <v>22</v>
      </c>
      <c r="K5574" t="s">
        <v>32</v>
      </c>
      <c r="L5574" t="s">
        <v>27</v>
      </c>
      <c r="M5574" t="s">
        <v>28</v>
      </c>
      <c r="N5574" s="5">
        <v>7.2</v>
      </c>
      <c r="O5574" s="7">
        <v>2</v>
      </c>
      <c r="P5574" s="5">
        <v>5</v>
      </c>
      <c r="Q5574" s="5">
        <v>2.2000000000000002</v>
      </c>
      <c r="R5574" s="22">
        <f>Tabla1[[#This Row],[Fecha de Envío]]-Tabla1[[#This Row],[Fecha de Orden]]</f>
        <v>15</v>
      </c>
      <c r="S5574" s="24">
        <f>YEAR(Tabla1[[#This Row],[Fecha de Orden]])</f>
        <v>2023</v>
      </c>
      <c r="T5574" t="str">
        <f>VLOOKUP(Tabla1[[#This Row],[Nombre del Producto]],Tabla2[[Nombre Producto]:[Costo Unitario]],2,FALSE)</f>
        <v>Lot's O' Nuts</v>
      </c>
      <c r="U5574" t="str">
        <f>VLOOKUP(Tabla1[[#This Row],[Fábrica]],Tabla3[],4,FALSE)</f>
        <v>Arizona</v>
      </c>
    </row>
    <row r="5575" spans="1:21" x14ac:dyDescent="0.25">
      <c r="A5575" t="s">
        <v>7028</v>
      </c>
      <c r="B5575" s="3">
        <v>45274</v>
      </c>
      <c r="C5575" s="3">
        <v>45289</v>
      </c>
      <c r="D5575" t="s">
        <v>18</v>
      </c>
      <c r="E5575">
        <v>129126</v>
      </c>
      <c r="F5575" t="s">
        <v>19</v>
      </c>
      <c r="G5575" t="s">
        <v>30</v>
      </c>
      <c r="H5575" t="s">
        <v>31</v>
      </c>
      <c r="I5575">
        <v>10011</v>
      </c>
      <c r="J5575" t="s">
        <v>22</v>
      </c>
      <c r="K5575" t="s">
        <v>32</v>
      </c>
      <c r="L5575" t="s">
        <v>36</v>
      </c>
      <c r="M5575" t="s">
        <v>37</v>
      </c>
      <c r="N5575" s="5">
        <v>6.5</v>
      </c>
      <c r="O5575" s="7">
        <v>2</v>
      </c>
      <c r="P5575" s="5">
        <v>4.22</v>
      </c>
      <c r="Q5575" s="5">
        <v>2.2799999999999998</v>
      </c>
      <c r="R5575" s="22">
        <f>Tabla1[[#This Row],[Fecha de Envío]]-Tabla1[[#This Row],[Fecha de Orden]]</f>
        <v>15</v>
      </c>
      <c r="S5575" s="24">
        <f>YEAR(Tabla1[[#This Row],[Fecha de Orden]])</f>
        <v>2023</v>
      </c>
      <c r="T5575" t="str">
        <f>VLOOKUP(Tabla1[[#This Row],[Nombre del Producto]],Tabla2[[Nombre Producto]:[Costo Unitario]],2,FALSE)</f>
        <v>Wicked Choccy's</v>
      </c>
      <c r="U5575" t="str">
        <f>VLOOKUP(Tabla1[[#This Row],[Fábrica]],Tabla3[],4,FALSE)</f>
        <v>Georgia</v>
      </c>
    </row>
    <row r="5576" spans="1:21" x14ac:dyDescent="0.25">
      <c r="A5576" t="s">
        <v>1194</v>
      </c>
      <c r="B5576" s="3">
        <v>45275</v>
      </c>
      <c r="C5576" s="3">
        <v>45292</v>
      </c>
      <c r="D5576" t="s">
        <v>18</v>
      </c>
      <c r="E5576">
        <v>135480</v>
      </c>
      <c r="F5576" t="s">
        <v>195</v>
      </c>
      <c r="G5576" t="s">
        <v>1191</v>
      </c>
      <c r="H5576" t="s">
        <v>698</v>
      </c>
      <c r="I5576" t="s">
        <v>1192</v>
      </c>
      <c r="J5576" t="s">
        <v>22</v>
      </c>
      <c r="K5576" t="s">
        <v>32</v>
      </c>
      <c r="L5576" t="s">
        <v>36</v>
      </c>
      <c r="M5576" t="s">
        <v>37</v>
      </c>
      <c r="N5576" s="5">
        <v>6.5</v>
      </c>
      <c r="O5576" s="7">
        <v>2</v>
      </c>
      <c r="P5576" s="5">
        <v>4.22</v>
      </c>
      <c r="Q5576" s="5">
        <v>2.2799999999999998</v>
      </c>
      <c r="R5576" s="22">
        <f>Tabla1[[#This Row],[Fecha de Envío]]-Tabla1[[#This Row],[Fecha de Orden]]</f>
        <v>17</v>
      </c>
      <c r="S5576" s="24">
        <f>YEAR(Tabla1[[#This Row],[Fecha de Orden]])</f>
        <v>2023</v>
      </c>
      <c r="T5576" t="str">
        <f>VLOOKUP(Tabla1[[#This Row],[Nombre del Producto]],Tabla2[[Nombre Producto]:[Costo Unitario]],2,FALSE)</f>
        <v>Wicked Choccy's</v>
      </c>
      <c r="U5576" t="str">
        <f>VLOOKUP(Tabla1[[#This Row],[Fábrica]],Tabla3[],4,FALSE)</f>
        <v>Georgia</v>
      </c>
    </row>
    <row r="5577" spans="1:21" x14ac:dyDescent="0.25">
      <c r="A5577" t="s">
        <v>1385</v>
      </c>
      <c r="B5577" s="3">
        <v>45275</v>
      </c>
      <c r="C5577" s="3">
        <v>45292</v>
      </c>
      <c r="D5577" t="s">
        <v>18</v>
      </c>
      <c r="E5577">
        <v>116442</v>
      </c>
      <c r="F5577" t="s">
        <v>19</v>
      </c>
      <c r="G5577" t="s">
        <v>53</v>
      </c>
      <c r="H5577" t="s">
        <v>21</v>
      </c>
      <c r="I5577">
        <v>90004</v>
      </c>
      <c r="J5577" t="s">
        <v>22</v>
      </c>
      <c r="K5577" t="s">
        <v>23</v>
      </c>
      <c r="L5577" t="s">
        <v>27</v>
      </c>
      <c r="M5577" t="s">
        <v>28</v>
      </c>
      <c r="N5577" s="5">
        <v>7.2</v>
      </c>
      <c r="O5577" s="7">
        <v>2</v>
      </c>
      <c r="P5577" s="5">
        <v>5</v>
      </c>
      <c r="Q5577" s="5">
        <v>2.2000000000000002</v>
      </c>
      <c r="R5577" s="22">
        <f>Tabla1[[#This Row],[Fecha de Envío]]-Tabla1[[#This Row],[Fecha de Orden]]</f>
        <v>17</v>
      </c>
      <c r="S5577" s="24">
        <f>YEAR(Tabla1[[#This Row],[Fecha de Orden]])</f>
        <v>2023</v>
      </c>
      <c r="T5577" t="str">
        <f>VLOOKUP(Tabla1[[#This Row],[Nombre del Producto]],Tabla2[[Nombre Producto]:[Costo Unitario]],2,FALSE)</f>
        <v>Lot's O' Nuts</v>
      </c>
      <c r="U5577" t="str">
        <f>VLOOKUP(Tabla1[[#This Row],[Fábrica]],Tabla3[],4,FALSE)</f>
        <v>Arizona</v>
      </c>
    </row>
    <row r="5578" spans="1:21" x14ac:dyDescent="0.25">
      <c r="A5578" t="s">
        <v>6331</v>
      </c>
      <c r="B5578" s="3">
        <v>45275</v>
      </c>
      <c r="C5578" s="3">
        <v>45289</v>
      </c>
      <c r="D5578" t="s">
        <v>18</v>
      </c>
      <c r="E5578">
        <v>142335</v>
      </c>
      <c r="F5578" t="s">
        <v>19</v>
      </c>
      <c r="G5578" t="s">
        <v>92</v>
      </c>
      <c r="H5578" t="s">
        <v>93</v>
      </c>
      <c r="I5578">
        <v>48205</v>
      </c>
      <c r="J5578" t="s">
        <v>22</v>
      </c>
      <c r="K5578" t="s">
        <v>43</v>
      </c>
      <c r="L5578" t="s">
        <v>33</v>
      </c>
      <c r="M5578" t="s">
        <v>34</v>
      </c>
      <c r="N5578" s="5">
        <v>10.8</v>
      </c>
      <c r="O5578" s="7">
        <v>3</v>
      </c>
      <c r="P5578" s="5">
        <v>7.2</v>
      </c>
      <c r="Q5578" s="5">
        <v>3.6</v>
      </c>
      <c r="R5578" s="22">
        <f>Tabla1[[#This Row],[Fecha de Envío]]-Tabla1[[#This Row],[Fecha de Orden]]</f>
        <v>14</v>
      </c>
      <c r="S5578" s="24">
        <f>YEAR(Tabla1[[#This Row],[Fecha de Orden]])</f>
        <v>2023</v>
      </c>
      <c r="T5578" t="str">
        <f>VLOOKUP(Tabla1[[#This Row],[Nombre del Producto]],Tabla2[[Nombre Producto]:[Costo Unitario]],2,FALSE)</f>
        <v>Lot's O' Nuts</v>
      </c>
      <c r="U5578" t="str">
        <f>VLOOKUP(Tabla1[[#This Row],[Fábrica]],Tabla3[],4,FALSE)</f>
        <v>Arizona</v>
      </c>
    </row>
    <row r="5579" spans="1:21" x14ac:dyDescent="0.25">
      <c r="A5579" t="s">
        <v>6332</v>
      </c>
      <c r="B5579" s="3">
        <v>45275</v>
      </c>
      <c r="C5579" s="3">
        <v>45289</v>
      </c>
      <c r="D5579" t="s">
        <v>18</v>
      </c>
      <c r="E5579">
        <v>142335</v>
      </c>
      <c r="F5579" t="s">
        <v>19</v>
      </c>
      <c r="G5579" t="s">
        <v>92</v>
      </c>
      <c r="H5579" t="s">
        <v>93</v>
      </c>
      <c r="I5579">
        <v>48205</v>
      </c>
      <c r="J5579" t="s">
        <v>22</v>
      </c>
      <c r="K5579" t="s">
        <v>43</v>
      </c>
      <c r="L5579" t="s">
        <v>36</v>
      </c>
      <c r="M5579" t="s">
        <v>37</v>
      </c>
      <c r="N5579" s="5">
        <v>9.75</v>
      </c>
      <c r="O5579" s="7">
        <v>3</v>
      </c>
      <c r="P5579" s="5">
        <v>6.33</v>
      </c>
      <c r="Q5579" s="5">
        <v>3.42</v>
      </c>
      <c r="R5579" s="22">
        <f>Tabla1[[#This Row],[Fecha de Envío]]-Tabla1[[#This Row],[Fecha de Orden]]</f>
        <v>14</v>
      </c>
      <c r="S5579" s="24">
        <f>YEAR(Tabla1[[#This Row],[Fecha de Orden]])</f>
        <v>2023</v>
      </c>
      <c r="T5579" t="str">
        <f>VLOOKUP(Tabla1[[#This Row],[Nombre del Producto]],Tabla2[[Nombre Producto]:[Costo Unitario]],2,FALSE)</f>
        <v>Wicked Choccy's</v>
      </c>
      <c r="U5579" t="str">
        <f>VLOOKUP(Tabla1[[#This Row],[Fábrica]],Tabla3[],4,FALSE)</f>
        <v>Georgia</v>
      </c>
    </row>
    <row r="5580" spans="1:21" x14ac:dyDescent="0.25">
      <c r="A5580" t="s">
        <v>6347</v>
      </c>
      <c r="B5580" s="3">
        <v>45275</v>
      </c>
      <c r="C5580" s="3">
        <v>45291</v>
      </c>
      <c r="D5580" t="s">
        <v>18</v>
      </c>
      <c r="E5580">
        <v>127334</v>
      </c>
      <c r="F5580" t="s">
        <v>19</v>
      </c>
      <c r="G5580" t="s">
        <v>86</v>
      </c>
      <c r="H5580" t="s">
        <v>62</v>
      </c>
      <c r="I5580">
        <v>97477</v>
      </c>
      <c r="J5580" t="s">
        <v>22</v>
      </c>
      <c r="K5580" t="s">
        <v>23</v>
      </c>
      <c r="L5580" t="s">
        <v>36</v>
      </c>
      <c r="M5580" t="s">
        <v>37</v>
      </c>
      <c r="N5580" s="5">
        <v>9.75</v>
      </c>
      <c r="O5580" s="7">
        <v>3</v>
      </c>
      <c r="P5580" s="5">
        <v>6.33</v>
      </c>
      <c r="Q5580" s="5">
        <v>3.42</v>
      </c>
      <c r="R5580" s="22">
        <f>Tabla1[[#This Row],[Fecha de Envío]]-Tabla1[[#This Row],[Fecha de Orden]]</f>
        <v>16</v>
      </c>
      <c r="S5580" s="24">
        <f>YEAR(Tabla1[[#This Row],[Fecha de Orden]])</f>
        <v>2023</v>
      </c>
      <c r="T5580" t="str">
        <f>VLOOKUP(Tabla1[[#This Row],[Nombre del Producto]],Tabla2[[Nombre Producto]:[Costo Unitario]],2,FALSE)</f>
        <v>Wicked Choccy's</v>
      </c>
      <c r="U5580" t="str">
        <f>VLOOKUP(Tabla1[[#This Row],[Fábrica]],Tabla3[],4,FALSE)</f>
        <v>Georgia</v>
      </c>
    </row>
    <row r="5581" spans="1:21" x14ac:dyDescent="0.25">
      <c r="A5581" t="s">
        <v>6348</v>
      </c>
      <c r="B5581" s="3">
        <v>45275</v>
      </c>
      <c r="C5581" s="3">
        <v>45291</v>
      </c>
      <c r="D5581" t="s">
        <v>18</v>
      </c>
      <c r="E5581">
        <v>127334</v>
      </c>
      <c r="F5581" t="s">
        <v>19</v>
      </c>
      <c r="G5581" t="s">
        <v>86</v>
      </c>
      <c r="H5581" t="s">
        <v>62</v>
      </c>
      <c r="I5581">
        <v>97477</v>
      </c>
      <c r="J5581" t="s">
        <v>22</v>
      </c>
      <c r="K5581" t="s">
        <v>23</v>
      </c>
      <c r="L5581" t="s">
        <v>24</v>
      </c>
      <c r="M5581" t="s">
        <v>25</v>
      </c>
      <c r="N5581" s="5">
        <v>7.5</v>
      </c>
      <c r="O5581" s="7">
        <v>2</v>
      </c>
      <c r="P5581" s="5">
        <v>4.9000000000000004</v>
      </c>
      <c r="Q5581" s="5">
        <v>2.6</v>
      </c>
      <c r="R5581" s="22">
        <f>Tabla1[[#This Row],[Fecha de Envío]]-Tabla1[[#This Row],[Fecha de Orden]]</f>
        <v>16</v>
      </c>
      <c r="S5581" s="24">
        <f>YEAR(Tabla1[[#This Row],[Fecha de Orden]])</f>
        <v>2023</v>
      </c>
      <c r="T5581" t="str">
        <f>VLOOKUP(Tabla1[[#This Row],[Nombre del Producto]],Tabla2[[Nombre Producto]:[Costo Unitario]],2,FALSE)</f>
        <v>Wicked Choccy's</v>
      </c>
      <c r="U5581" t="str">
        <f>VLOOKUP(Tabla1[[#This Row],[Fábrica]],Tabla3[],4,FALSE)</f>
        <v>Georgia</v>
      </c>
    </row>
    <row r="5582" spans="1:21" x14ac:dyDescent="0.25">
      <c r="A5582" t="s">
        <v>8126</v>
      </c>
      <c r="B5582" s="3">
        <v>45275</v>
      </c>
      <c r="C5582" s="3">
        <v>45287</v>
      </c>
      <c r="D5582" t="s">
        <v>71</v>
      </c>
      <c r="E5582">
        <v>113600</v>
      </c>
      <c r="F5582" t="s">
        <v>19</v>
      </c>
      <c r="G5582" t="s">
        <v>1648</v>
      </c>
      <c r="H5582" t="s">
        <v>210</v>
      </c>
      <c r="I5582">
        <v>44221</v>
      </c>
      <c r="J5582" t="s">
        <v>22</v>
      </c>
      <c r="K5582" t="s">
        <v>32</v>
      </c>
      <c r="L5582" t="s">
        <v>33</v>
      </c>
      <c r="M5582" t="s">
        <v>34</v>
      </c>
      <c r="N5582" s="5">
        <v>10.8</v>
      </c>
      <c r="O5582" s="7">
        <v>3</v>
      </c>
      <c r="P5582" s="5">
        <v>7.2</v>
      </c>
      <c r="Q5582" s="5">
        <v>3.6</v>
      </c>
      <c r="R5582" s="22">
        <f>Tabla1[[#This Row],[Fecha de Envío]]-Tabla1[[#This Row],[Fecha de Orden]]</f>
        <v>12</v>
      </c>
      <c r="S5582" s="24">
        <f>YEAR(Tabla1[[#This Row],[Fecha de Orden]])</f>
        <v>2023</v>
      </c>
      <c r="T5582" t="str">
        <f>VLOOKUP(Tabla1[[#This Row],[Nombre del Producto]],Tabla2[[Nombre Producto]:[Costo Unitario]],2,FALSE)</f>
        <v>Lot's O' Nuts</v>
      </c>
      <c r="U5582" t="str">
        <f>VLOOKUP(Tabla1[[#This Row],[Fábrica]],Tabla3[],4,FALSE)</f>
        <v>Arizona</v>
      </c>
    </row>
    <row r="5583" spans="1:21" x14ac:dyDescent="0.25">
      <c r="A5583" t="s">
        <v>8704</v>
      </c>
      <c r="B5583" s="3">
        <v>45275</v>
      </c>
      <c r="C5583" s="3">
        <v>45289</v>
      </c>
      <c r="D5583" t="s">
        <v>18</v>
      </c>
      <c r="E5583">
        <v>100307</v>
      </c>
      <c r="F5583" t="s">
        <v>19</v>
      </c>
      <c r="G5583" t="s">
        <v>1082</v>
      </c>
      <c r="H5583" t="s">
        <v>1911</v>
      </c>
      <c r="I5583">
        <v>72701</v>
      </c>
      <c r="J5583" t="s">
        <v>148</v>
      </c>
      <c r="K5583" t="s">
        <v>66</v>
      </c>
      <c r="L5583" t="s">
        <v>348</v>
      </c>
      <c r="M5583" t="s">
        <v>349</v>
      </c>
      <c r="N5583" s="5">
        <v>60</v>
      </c>
      <c r="O5583" s="7">
        <v>3</v>
      </c>
      <c r="P5583" s="5">
        <v>30</v>
      </c>
      <c r="Q5583" s="5">
        <v>30</v>
      </c>
      <c r="R5583" s="22">
        <f>Tabla1[[#This Row],[Fecha de Envío]]-Tabla1[[#This Row],[Fecha de Orden]]</f>
        <v>14</v>
      </c>
      <c r="S5583" s="24">
        <f>YEAR(Tabla1[[#This Row],[Fecha de Orden]])</f>
        <v>2023</v>
      </c>
      <c r="T5583" t="str">
        <f>VLOOKUP(Tabla1[[#This Row],[Nombre del Producto]],Tabla2[[Nombre Producto]:[Costo Unitario]],2,FALSE)</f>
        <v>Secret Factory</v>
      </c>
      <c r="U5583" t="str">
        <f>VLOOKUP(Tabla1[[#This Row],[Fábrica]],Tabla3[],4,FALSE)</f>
        <v>Illinois</v>
      </c>
    </row>
    <row r="5584" spans="1:21" x14ac:dyDescent="0.25">
      <c r="A5584" t="s">
        <v>1782</v>
      </c>
      <c r="B5584" s="3">
        <v>45276</v>
      </c>
      <c r="C5584" s="3">
        <v>45290</v>
      </c>
      <c r="D5584" t="s">
        <v>71</v>
      </c>
      <c r="E5584">
        <v>100419</v>
      </c>
      <c r="F5584" t="s">
        <v>19</v>
      </c>
      <c r="G5584" t="s">
        <v>239</v>
      </c>
      <c r="H5584" t="s">
        <v>173</v>
      </c>
      <c r="I5584">
        <v>60610</v>
      </c>
      <c r="J5584" t="s">
        <v>22</v>
      </c>
      <c r="K5584" t="s">
        <v>43</v>
      </c>
      <c r="L5584" t="s">
        <v>36</v>
      </c>
      <c r="M5584" t="s">
        <v>37</v>
      </c>
      <c r="N5584" s="5">
        <v>9.75</v>
      </c>
      <c r="O5584" s="7">
        <v>3</v>
      </c>
      <c r="P5584" s="5">
        <v>6.33</v>
      </c>
      <c r="Q5584" s="5">
        <v>3.42</v>
      </c>
      <c r="R5584" s="22">
        <f>Tabla1[[#This Row],[Fecha de Envío]]-Tabla1[[#This Row],[Fecha de Orden]]</f>
        <v>14</v>
      </c>
      <c r="S5584" s="24">
        <f>YEAR(Tabla1[[#This Row],[Fecha de Orden]])</f>
        <v>2023</v>
      </c>
      <c r="T5584" t="str">
        <f>VLOOKUP(Tabla1[[#This Row],[Nombre del Producto]],Tabla2[[Nombre Producto]:[Costo Unitario]],2,FALSE)</f>
        <v>Wicked Choccy's</v>
      </c>
      <c r="U5584" t="str">
        <f>VLOOKUP(Tabla1[[#This Row],[Fábrica]],Tabla3[],4,FALSE)</f>
        <v>Georgia</v>
      </c>
    </row>
    <row r="5585" spans="1:21" x14ac:dyDescent="0.25">
      <c r="A5585" t="s">
        <v>5081</v>
      </c>
      <c r="B5585" s="3">
        <v>45276</v>
      </c>
      <c r="C5585" s="3">
        <v>45289</v>
      </c>
      <c r="D5585" t="s">
        <v>39</v>
      </c>
      <c r="E5585">
        <v>104794</v>
      </c>
      <c r="F5585" t="s">
        <v>19</v>
      </c>
      <c r="G5585" t="s">
        <v>30</v>
      </c>
      <c r="H5585" t="s">
        <v>31</v>
      </c>
      <c r="I5585">
        <v>10009</v>
      </c>
      <c r="J5585" t="s">
        <v>148</v>
      </c>
      <c r="K5585" t="s">
        <v>32</v>
      </c>
      <c r="L5585" t="s">
        <v>445</v>
      </c>
      <c r="M5585" t="s">
        <v>446</v>
      </c>
      <c r="N5585" s="5">
        <v>6.5</v>
      </c>
      <c r="O5585" s="7">
        <v>2</v>
      </c>
      <c r="P5585" s="5">
        <v>0.5</v>
      </c>
      <c r="Q5585" s="5">
        <v>6</v>
      </c>
      <c r="R5585" s="22">
        <f>Tabla1[[#This Row],[Fecha de Envío]]-Tabla1[[#This Row],[Fecha de Orden]]</f>
        <v>13</v>
      </c>
      <c r="S5585" s="24">
        <f>YEAR(Tabla1[[#This Row],[Fecha de Orden]])</f>
        <v>2023</v>
      </c>
      <c r="T5585" t="str">
        <f>VLOOKUP(Tabla1[[#This Row],[Nombre del Producto]],Tabla2[[Nombre Producto]:[Costo Unitario]],2,FALSE)</f>
        <v>The Other Factory</v>
      </c>
      <c r="U5585" t="str">
        <f>VLOOKUP(Tabla1[[#This Row],[Fábrica]],Tabla3[],4,FALSE)</f>
        <v>Tennessee</v>
      </c>
    </row>
    <row r="5586" spans="1:21" x14ac:dyDescent="0.25">
      <c r="A5586" t="s">
        <v>7029</v>
      </c>
      <c r="B5586" s="3">
        <v>45276</v>
      </c>
      <c r="C5586" s="3">
        <v>45293</v>
      </c>
      <c r="D5586" t="s">
        <v>18</v>
      </c>
      <c r="E5586">
        <v>118332</v>
      </c>
      <c r="F5586" t="s">
        <v>19</v>
      </c>
      <c r="G5586" t="s">
        <v>601</v>
      </c>
      <c r="H5586" t="s">
        <v>21</v>
      </c>
      <c r="I5586">
        <v>92307</v>
      </c>
      <c r="J5586" t="s">
        <v>22</v>
      </c>
      <c r="K5586" t="s">
        <v>23</v>
      </c>
      <c r="L5586" t="s">
        <v>36</v>
      </c>
      <c r="M5586" t="s">
        <v>37</v>
      </c>
      <c r="N5586" s="5">
        <v>16.25</v>
      </c>
      <c r="O5586" s="7">
        <v>5</v>
      </c>
      <c r="P5586" s="5">
        <v>10.55</v>
      </c>
      <c r="Q5586" s="5">
        <v>5.7</v>
      </c>
      <c r="R5586" s="22">
        <f>Tabla1[[#This Row],[Fecha de Envío]]-Tabla1[[#This Row],[Fecha de Orden]]</f>
        <v>17</v>
      </c>
      <c r="S5586" s="24">
        <f>YEAR(Tabla1[[#This Row],[Fecha de Orden]])</f>
        <v>2023</v>
      </c>
      <c r="T5586" t="str">
        <f>VLOOKUP(Tabla1[[#This Row],[Nombre del Producto]],Tabla2[[Nombre Producto]:[Costo Unitario]],2,FALSE)</f>
        <v>Wicked Choccy's</v>
      </c>
      <c r="U5586" t="str">
        <f>VLOOKUP(Tabla1[[#This Row],[Fábrica]],Tabla3[],4,FALSE)</f>
        <v>Georgia</v>
      </c>
    </row>
    <row r="5587" spans="1:21" x14ac:dyDescent="0.25">
      <c r="A5587" t="s">
        <v>8026</v>
      </c>
      <c r="B5587" s="3">
        <v>45276</v>
      </c>
      <c r="C5587" s="3">
        <v>45289</v>
      </c>
      <c r="D5587" t="s">
        <v>39</v>
      </c>
      <c r="E5587">
        <v>130442</v>
      </c>
      <c r="F5587" t="s">
        <v>19</v>
      </c>
      <c r="G5587" t="s">
        <v>8027</v>
      </c>
      <c r="H5587" t="s">
        <v>98</v>
      </c>
      <c r="I5587">
        <v>27534</v>
      </c>
      <c r="J5587" t="s">
        <v>22</v>
      </c>
      <c r="K5587" t="s">
        <v>66</v>
      </c>
      <c r="L5587" t="s">
        <v>36</v>
      </c>
      <c r="M5587" t="s">
        <v>37</v>
      </c>
      <c r="N5587" s="5">
        <v>9.75</v>
      </c>
      <c r="O5587" s="7">
        <v>3</v>
      </c>
      <c r="P5587" s="5">
        <v>6.33</v>
      </c>
      <c r="Q5587" s="5">
        <v>3.42</v>
      </c>
      <c r="R5587" s="22">
        <f>Tabla1[[#This Row],[Fecha de Envío]]-Tabla1[[#This Row],[Fecha de Orden]]</f>
        <v>13</v>
      </c>
      <c r="S5587" s="24">
        <f>YEAR(Tabla1[[#This Row],[Fecha de Orden]])</f>
        <v>2023</v>
      </c>
      <c r="T5587" t="str">
        <f>VLOOKUP(Tabla1[[#This Row],[Nombre del Producto]],Tabla2[[Nombre Producto]:[Costo Unitario]],2,FALSE)</f>
        <v>Wicked Choccy's</v>
      </c>
      <c r="U5587" t="str">
        <f>VLOOKUP(Tabla1[[#This Row],[Fábrica]],Tabla3[],4,FALSE)</f>
        <v>Georgia</v>
      </c>
    </row>
    <row r="5588" spans="1:21" x14ac:dyDescent="0.25">
      <c r="A5588" t="s">
        <v>8809</v>
      </c>
      <c r="B5588" s="3">
        <v>45276</v>
      </c>
      <c r="C5588" s="3">
        <v>45293</v>
      </c>
      <c r="D5588" t="s">
        <v>18</v>
      </c>
      <c r="E5588">
        <v>155446</v>
      </c>
      <c r="F5588" t="s">
        <v>19</v>
      </c>
      <c r="G5588" t="s">
        <v>120</v>
      </c>
      <c r="H5588" t="s">
        <v>21</v>
      </c>
      <c r="I5588">
        <v>92024</v>
      </c>
      <c r="J5588" t="s">
        <v>22</v>
      </c>
      <c r="K5588" t="s">
        <v>23</v>
      </c>
      <c r="L5588" t="s">
        <v>27</v>
      </c>
      <c r="M5588" t="s">
        <v>28</v>
      </c>
      <c r="N5588" s="5">
        <v>25.2</v>
      </c>
      <c r="O5588" s="7">
        <v>7</v>
      </c>
      <c r="P5588" s="5">
        <v>17.5</v>
      </c>
      <c r="Q5588" s="5">
        <v>7.7</v>
      </c>
      <c r="R5588" s="22">
        <f>Tabla1[[#This Row],[Fecha de Envío]]-Tabla1[[#This Row],[Fecha de Orden]]</f>
        <v>17</v>
      </c>
      <c r="S5588" s="24">
        <f>YEAR(Tabla1[[#This Row],[Fecha de Orden]])</f>
        <v>2023</v>
      </c>
      <c r="T5588" t="str">
        <f>VLOOKUP(Tabla1[[#This Row],[Nombre del Producto]],Tabla2[[Nombre Producto]:[Costo Unitario]],2,FALSE)</f>
        <v>Lot's O' Nuts</v>
      </c>
      <c r="U5588" t="str">
        <f>VLOOKUP(Tabla1[[#This Row],[Fábrica]],Tabla3[],4,FALSE)</f>
        <v>Arizona</v>
      </c>
    </row>
    <row r="5589" spans="1:21" x14ac:dyDescent="0.25">
      <c r="A5589" t="s">
        <v>166</v>
      </c>
      <c r="B5589" s="3">
        <v>45277</v>
      </c>
      <c r="C5589" s="3">
        <v>45291</v>
      </c>
      <c r="D5589" t="s">
        <v>18</v>
      </c>
      <c r="E5589">
        <v>117121</v>
      </c>
      <c r="F5589" t="s">
        <v>19</v>
      </c>
      <c r="G5589" t="s">
        <v>92</v>
      </c>
      <c r="H5589" t="s">
        <v>93</v>
      </c>
      <c r="I5589">
        <v>48205</v>
      </c>
      <c r="J5589" t="s">
        <v>22</v>
      </c>
      <c r="K5589" t="s">
        <v>43</v>
      </c>
      <c r="L5589" t="s">
        <v>33</v>
      </c>
      <c r="M5589" t="s">
        <v>34</v>
      </c>
      <c r="N5589" s="5">
        <v>46.8</v>
      </c>
      <c r="O5589" s="7">
        <v>13</v>
      </c>
      <c r="P5589" s="5">
        <v>31.2</v>
      </c>
      <c r="Q5589" s="5">
        <v>15.6</v>
      </c>
      <c r="R5589" s="22">
        <f>Tabla1[[#This Row],[Fecha de Envío]]-Tabla1[[#This Row],[Fecha de Orden]]</f>
        <v>14</v>
      </c>
      <c r="S5589" s="24">
        <f>YEAR(Tabla1[[#This Row],[Fecha de Orden]])</f>
        <v>2023</v>
      </c>
      <c r="T5589" t="str">
        <f>VLOOKUP(Tabla1[[#This Row],[Nombre del Producto]],Tabla2[[Nombre Producto]:[Costo Unitario]],2,FALSE)</f>
        <v>Lot's O' Nuts</v>
      </c>
      <c r="U5589" t="str">
        <f>VLOOKUP(Tabla1[[#This Row],[Fábrica]],Tabla3[],4,FALSE)</f>
        <v>Arizona</v>
      </c>
    </row>
    <row r="5590" spans="1:21" x14ac:dyDescent="0.25">
      <c r="A5590" t="s">
        <v>464</v>
      </c>
      <c r="B5590" s="3">
        <v>45277</v>
      </c>
      <c r="C5590" s="3">
        <v>45291</v>
      </c>
      <c r="D5590" t="s">
        <v>18</v>
      </c>
      <c r="E5590">
        <v>147109</v>
      </c>
      <c r="F5590" t="s">
        <v>19</v>
      </c>
      <c r="G5590" t="s">
        <v>122</v>
      </c>
      <c r="H5590" t="s">
        <v>42</v>
      </c>
      <c r="I5590">
        <v>76017</v>
      </c>
      <c r="J5590" t="s">
        <v>22</v>
      </c>
      <c r="K5590" t="s">
        <v>43</v>
      </c>
      <c r="L5590" t="s">
        <v>33</v>
      </c>
      <c r="M5590" t="s">
        <v>34</v>
      </c>
      <c r="N5590" s="5">
        <v>36</v>
      </c>
      <c r="O5590" s="7">
        <v>10</v>
      </c>
      <c r="P5590" s="5">
        <v>24</v>
      </c>
      <c r="Q5590" s="5">
        <v>12</v>
      </c>
      <c r="R5590" s="22">
        <f>Tabla1[[#This Row],[Fecha de Envío]]-Tabla1[[#This Row],[Fecha de Orden]]</f>
        <v>14</v>
      </c>
      <c r="S5590" s="24">
        <f>YEAR(Tabla1[[#This Row],[Fecha de Orden]])</f>
        <v>2023</v>
      </c>
      <c r="T5590" t="str">
        <f>VLOOKUP(Tabla1[[#This Row],[Nombre del Producto]],Tabla2[[Nombre Producto]:[Costo Unitario]],2,FALSE)</f>
        <v>Lot's O' Nuts</v>
      </c>
      <c r="U5590" t="str">
        <f>VLOOKUP(Tabla1[[#This Row],[Fábrica]],Tabla3[],4,FALSE)</f>
        <v>Arizona</v>
      </c>
    </row>
    <row r="5591" spans="1:21" x14ac:dyDescent="0.25">
      <c r="A5591" t="s">
        <v>465</v>
      </c>
      <c r="B5591" s="3">
        <v>45277</v>
      </c>
      <c r="C5591" s="3">
        <v>45291</v>
      </c>
      <c r="D5591" t="s">
        <v>18</v>
      </c>
      <c r="E5591">
        <v>147109</v>
      </c>
      <c r="F5591" t="s">
        <v>19</v>
      </c>
      <c r="G5591" t="s">
        <v>122</v>
      </c>
      <c r="H5591" t="s">
        <v>42</v>
      </c>
      <c r="I5591">
        <v>76017</v>
      </c>
      <c r="J5591" t="s">
        <v>22</v>
      </c>
      <c r="K5591" t="s">
        <v>43</v>
      </c>
      <c r="L5591" t="s">
        <v>45</v>
      </c>
      <c r="M5591" t="s">
        <v>46</v>
      </c>
      <c r="N5591" s="5">
        <v>10.47</v>
      </c>
      <c r="O5591" s="7">
        <v>3</v>
      </c>
      <c r="P5591" s="5">
        <v>7.47</v>
      </c>
      <c r="Q5591" s="5">
        <v>3</v>
      </c>
      <c r="R5591" s="22">
        <f>Tabla1[[#This Row],[Fecha de Envío]]-Tabla1[[#This Row],[Fecha de Orden]]</f>
        <v>14</v>
      </c>
      <c r="S5591" s="24">
        <f>YEAR(Tabla1[[#This Row],[Fecha de Orden]])</f>
        <v>2023</v>
      </c>
      <c r="T5591" t="str">
        <f>VLOOKUP(Tabla1[[#This Row],[Nombre del Producto]],Tabla2[[Nombre Producto]:[Costo Unitario]],2,FALSE)</f>
        <v>Lot's O' Nuts</v>
      </c>
      <c r="U5591" t="str">
        <f>VLOOKUP(Tabla1[[#This Row],[Fábrica]],Tabla3[],4,FALSE)</f>
        <v>Arizona</v>
      </c>
    </row>
    <row r="5592" spans="1:21" x14ac:dyDescent="0.25">
      <c r="A5592" t="s">
        <v>2014</v>
      </c>
      <c r="B5592" s="3">
        <v>45277</v>
      </c>
      <c r="C5592" s="3">
        <v>45291</v>
      </c>
      <c r="D5592" t="s">
        <v>18</v>
      </c>
      <c r="E5592">
        <v>155530</v>
      </c>
      <c r="F5592" t="s">
        <v>19</v>
      </c>
      <c r="G5592" t="s">
        <v>20</v>
      </c>
      <c r="H5592" t="s">
        <v>21</v>
      </c>
      <c r="I5592">
        <v>94122</v>
      </c>
      <c r="J5592" t="s">
        <v>22</v>
      </c>
      <c r="K5592" t="s">
        <v>23</v>
      </c>
      <c r="L5592" t="s">
        <v>24</v>
      </c>
      <c r="M5592" t="s">
        <v>25</v>
      </c>
      <c r="N5592" s="5">
        <v>22.5</v>
      </c>
      <c r="O5592" s="7">
        <v>6</v>
      </c>
      <c r="P5592" s="5">
        <v>14.7</v>
      </c>
      <c r="Q5592" s="5">
        <v>7.8</v>
      </c>
      <c r="R5592" s="22">
        <f>Tabla1[[#This Row],[Fecha de Envío]]-Tabla1[[#This Row],[Fecha de Orden]]</f>
        <v>14</v>
      </c>
      <c r="S5592" s="24">
        <f>YEAR(Tabla1[[#This Row],[Fecha de Orden]])</f>
        <v>2023</v>
      </c>
      <c r="T5592" t="str">
        <f>VLOOKUP(Tabla1[[#This Row],[Nombre del Producto]],Tabla2[[Nombre Producto]:[Costo Unitario]],2,FALSE)</f>
        <v>Wicked Choccy's</v>
      </c>
      <c r="U5592" t="str">
        <f>VLOOKUP(Tabla1[[#This Row],[Fábrica]],Tabla3[],4,FALSE)</f>
        <v>Georgia</v>
      </c>
    </row>
    <row r="5593" spans="1:21" x14ac:dyDescent="0.25">
      <c r="A5593" t="s">
        <v>6825</v>
      </c>
      <c r="B5593" s="3">
        <v>45277</v>
      </c>
      <c r="C5593" s="3">
        <v>45293</v>
      </c>
      <c r="D5593" t="s">
        <v>18</v>
      </c>
      <c r="E5593">
        <v>131639</v>
      </c>
      <c r="F5593" t="s">
        <v>19</v>
      </c>
      <c r="G5593" t="s">
        <v>234</v>
      </c>
      <c r="H5593" t="s">
        <v>235</v>
      </c>
      <c r="I5593">
        <v>88220</v>
      </c>
      <c r="J5593" t="s">
        <v>22</v>
      </c>
      <c r="K5593" t="s">
        <v>23</v>
      </c>
      <c r="L5593" t="s">
        <v>45</v>
      </c>
      <c r="M5593" t="s">
        <v>46</v>
      </c>
      <c r="N5593" s="5">
        <v>3.49</v>
      </c>
      <c r="O5593" s="7">
        <v>1</v>
      </c>
      <c r="P5593" s="5">
        <v>2.4900000000000002</v>
      </c>
      <c r="Q5593" s="5">
        <v>1</v>
      </c>
      <c r="R5593" s="22">
        <f>Tabla1[[#This Row],[Fecha de Envío]]-Tabla1[[#This Row],[Fecha de Orden]]</f>
        <v>16</v>
      </c>
      <c r="S5593" s="24">
        <f>YEAR(Tabla1[[#This Row],[Fecha de Orden]])</f>
        <v>2023</v>
      </c>
      <c r="T5593" t="str">
        <f>VLOOKUP(Tabla1[[#This Row],[Nombre del Producto]],Tabla2[[Nombre Producto]:[Costo Unitario]],2,FALSE)</f>
        <v>Lot's O' Nuts</v>
      </c>
      <c r="U5593" t="str">
        <f>VLOOKUP(Tabla1[[#This Row],[Fábrica]],Tabla3[],4,FALSE)</f>
        <v>Arizona</v>
      </c>
    </row>
    <row r="5594" spans="1:21" x14ac:dyDescent="0.25">
      <c r="A5594" t="s">
        <v>6826</v>
      </c>
      <c r="B5594" s="3">
        <v>45277</v>
      </c>
      <c r="C5594" s="3">
        <v>45293</v>
      </c>
      <c r="D5594" t="s">
        <v>18</v>
      </c>
      <c r="E5594">
        <v>131639</v>
      </c>
      <c r="F5594" t="s">
        <v>19</v>
      </c>
      <c r="G5594" t="s">
        <v>234</v>
      </c>
      <c r="H5594" t="s">
        <v>235</v>
      </c>
      <c r="I5594">
        <v>88220</v>
      </c>
      <c r="J5594" t="s">
        <v>22</v>
      </c>
      <c r="K5594" t="s">
        <v>23</v>
      </c>
      <c r="L5594" t="s">
        <v>33</v>
      </c>
      <c r="M5594" t="s">
        <v>34</v>
      </c>
      <c r="N5594" s="5">
        <v>7.2</v>
      </c>
      <c r="O5594" s="7">
        <v>2</v>
      </c>
      <c r="P5594" s="5">
        <v>4.8</v>
      </c>
      <c r="Q5594" s="5">
        <v>2.4</v>
      </c>
      <c r="R5594" s="22">
        <f>Tabla1[[#This Row],[Fecha de Envío]]-Tabla1[[#This Row],[Fecha de Orden]]</f>
        <v>16</v>
      </c>
      <c r="S5594" s="24">
        <f>YEAR(Tabla1[[#This Row],[Fecha de Orden]])</f>
        <v>2023</v>
      </c>
      <c r="T5594" t="str">
        <f>VLOOKUP(Tabla1[[#This Row],[Nombre del Producto]],Tabla2[[Nombre Producto]:[Costo Unitario]],2,FALSE)</f>
        <v>Lot's O' Nuts</v>
      </c>
      <c r="U5594" t="str">
        <f>VLOOKUP(Tabla1[[#This Row],[Fábrica]],Tabla3[],4,FALSE)</f>
        <v>Arizona</v>
      </c>
    </row>
    <row r="5595" spans="1:21" x14ac:dyDescent="0.25">
      <c r="A5595" t="s">
        <v>7924</v>
      </c>
      <c r="B5595" s="3">
        <v>45277</v>
      </c>
      <c r="C5595" s="3">
        <v>45292</v>
      </c>
      <c r="D5595" t="s">
        <v>18</v>
      </c>
      <c r="E5595">
        <v>155383</v>
      </c>
      <c r="F5595" t="s">
        <v>19</v>
      </c>
      <c r="G5595" t="s">
        <v>124</v>
      </c>
      <c r="H5595" t="s">
        <v>125</v>
      </c>
      <c r="I5595">
        <v>98115</v>
      </c>
      <c r="J5595" t="s">
        <v>22</v>
      </c>
      <c r="K5595" t="s">
        <v>23</v>
      </c>
      <c r="L5595" t="s">
        <v>36</v>
      </c>
      <c r="M5595" t="s">
        <v>37</v>
      </c>
      <c r="N5595" s="5">
        <v>9.75</v>
      </c>
      <c r="O5595" s="7">
        <v>3</v>
      </c>
      <c r="P5595" s="5">
        <v>6.33</v>
      </c>
      <c r="Q5595" s="5">
        <v>3.42</v>
      </c>
      <c r="R5595" s="22">
        <f>Tabla1[[#This Row],[Fecha de Envío]]-Tabla1[[#This Row],[Fecha de Orden]]</f>
        <v>15</v>
      </c>
      <c r="S5595" s="24">
        <f>YEAR(Tabla1[[#This Row],[Fecha de Orden]])</f>
        <v>2023</v>
      </c>
      <c r="T5595" t="str">
        <f>VLOOKUP(Tabla1[[#This Row],[Nombre del Producto]],Tabla2[[Nombre Producto]:[Costo Unitario]],2,FALSE)</f>
        <v>Wicked Choccy's</v>
      </c>
      <c r="U5595" t="str">
        <f>VLOOKUP(Tabla1[[#This Row],[Fábrica]],Tabla3[],4,FALSE)</f>
        <v>Georgia</v>
      </c>
    </row>
    <row r="5596" spans="1:21" x14ac:dyDescent="0.25">
      <c r="A5596" t="s">
        <v>479</v>
      </c>
      <c r="B5596" s="3">
        <v>45278</v>
      </c>
      <c r="C5596" s="3">
        <v>45291</v>
      </c>
      <c r="D5596" t="s">
        <v>39</v>
      </c>
      <c r="E5596">
        <v>145261</v>
      </c>
      <c r="F5596" t="s">
        <v>19</v>
      </c>
      <c r="G5596" t="s">
        <v>61</v>
      </c>
      <c r="H5596" t="s">
        <v>62</v>
      </c>
      <c r="I5596">
        <v>97301</v>
      </c>
      <c r="J5596" t="s">
        <v>22</v>
      </c>
      <c r="K5596" t="s">
        <v>23</v>
      </c>
      <c r="L5596" t="s">
        <v>45</v>
      </c>
      <c r="M5596" t="s">
        <v>46</v>
      </c>
      <c r="N5596" s="5">
        <v>17.45</v>
      </c>
      <c r="O5596" s="7">
        <v>5</v>
      </c>
      <c r="P5596" s="5">
        <v>12.45</v>
      </c>
      <c r="Q5596" s="5">
        <v>5</v>
      </c>
      <c r="R5596" s="22">
        <f>Tabla1[[#This Row],[Fecha de Envío]]-Tabla1[[#This Row],[Fecha de Orden]]</f>
        <v>13</v>
      </c>
      <c r="S5596" s="24">
        <f>YEAR(Tabla1[[#This Row],[Fecha de Orden]])</f>
        <v>2023</v>
      </c>
      <c r="T5596" t="str">
        <f>VLOOKUP(Tabla1[[#This Row],[Nombre del Producto]],Tabla2[[Nombre Producto]:[Costo Unitario]],2,FALSE)</f>
        <v>Lot's O' Nuts</v>
      </c>
      <c r="U5596" t="str">
        <f>VLOOKUP(Tabla1[[#This Row],[Fábrica]],Tabla3[],4,FALSE)</f>
        <v>Arizona</v>
      </c>
    </row>
    <row r="5597" spans="1:21" x14ac:dyDescent="0.25">
      <c r="A5597" t="s">
        <v>480</v>
      </c>
      <c r="B5597" s="3">
        <v>45278</v>
      </c>
      <c r="C5597" s="3">
        <v>45291</v>
      </c>
      <c r="D5597" t="s">
        <v>39</v>
      </c>
      <c r="E5597">
        <v>145261</v>
      </c>
      <c r="F5597" t="s">
        <v>19</v>
      </c>
      <c r="G5597" t="s">
        <v>61</v>
      </c>
      <c r="H5597" t="s">
        <v>62</v>
      </c>
      <c r="I5597">
        <v>97301</v>
      </c>
      <c r="J5597" t="s">
        <v>22</v>
      </c>
      <c r="K5597" t="s">
        <v>23</v>
      </c>
      <c r="L5597" t="s">
        <v>24</v>
      </c>
      <c r="M5597" t="s">
        <v>25</v>
      </c>
      <c r="N5597" s="5">
        <v>15</v>
      </c>
      <c r="O5597" s="7">
        <v>4</v>
      </c>
      <c r="P5597" s="5">
        <v>9.8000000000000007</v>
      </c>
      <c r="Q5597" s="5">
        <v>5.2</v>
      </c>
      <c r="R5597" s="22">
        <f>Tabla1[[#This Row],[Fecha de Envío]]-Tabla1[[#This Row],[Fecha de Orden]]</f>
        <v>13</v>
      </c>
      <c r="S5597" s="24">
        <f>YEAR(Tabla1[[#This Row],[Fecha de Orden]])</f>
        <v>2023</v>
      </c>
      <c r="T5597" t="str">
        <f>VLOOKUP(Tabla1[[#This Row],[Nombre del Producto]],Tabla2[[Nombre Producto]:[Costo Unitario]],2,FALSE)</f>
        <v>Wicked Choccy's</v>
      </c>
      <c r="U5597" t="str">
        <f>VLOOKUP(Tabla1[[#This Row],[Fábrica]],Tabla3[],4,FALSE)</f>
        <v>Georgia</v>
      </c>
    </row>
    <row r="5598" spans="1:21" x14ac:dyDescent="0.25">
      <c r="A5598" t="s">
        <v>481</v>
      </c>
      <c r="B5598" s="3">
        <v>45278</v>
      </c>
      <c r="C5598" s="3">
        <v>45291</v>
      </c>
      <c r="D5598" t="s">
        <v>39</v>
      </c>
      <c r="E5598">
        <v>145261</v>
      </c>
      <c r="F5598" t="s">
        <v>19</v>
      </c>
      <c r="G5598" t="s">
        <v>61</v>
      </c>
      <c r="H5598" t="s">
        <v>62</v>
      </c>
      <c r="I5598">
        <v>97301</v>
      </c>
      <c r="J5598" t="s">
        <v>22</v>
      </c>
      <c r="K5598" t="s">
        <v>23</v>
      </c>
      <c r="L5598" t="s">
        <v>36</v>
      </c>
      <c r="M5598" t="s">
        <v>37</v>
      </c>
      <c r="N5598" s="5">
        <v>13</v>
      </c>
      <c r="O5598" s="7">
        <v>4</v>
      </c>
      <c r="P5598" s="5">
        <v>8.44</v>
      </c>
      <c r="Q5598" s="5">
        <v>4.5599999999999996</v>
      </c>
      <c r="R5598" s="22">
        <f>Tabla1[[#This Row],[Fecha de Envío]]-Tabla1[[#This Row],[Fecha de Orden]]</f>
        <v>13</v>
      </c>
      <c r="S5598" s="24">
        <f>YEAR(Tabla1[[#This Row],[Fecha de Orden]])</f>
        <v>2023</v>
      </c>
      <c r="T5598" t="str">
        <f>VLOOKUP(Tabla1[[#This Row],[Nombre del Producto]],Tabla2[[Nombre Producto]:[Costo Unitario]],2,FALSE)</f>
        <v>Wicked Choccy's</v>
      </c>
      <c r="U5598" t="str">
        <f>VLOOKUP(Tabla1[[#This Row],[Fábrica]],Tabla3[],4,FALSE)</f>
        <v>Georgia</v>
      </c>
    </row>
    <row r="5599" spans="1:21" x14ac:dyDescent="0.25">
      <c r="A5599" t="s">
        <v>482</v>
      </c>
      <c r="B5599" s="3">
        <v>45278</v>
      </c>
      <c r="C5599" s="3">
        <v>45291</v>
      </c>
      <c r="D5599" t="s">
        <v>39</v>
      </c>
      <c r="E5599">
        <v>145261</v>
      </c>
      <c r="F5599" t="s">
        <v>19</v>
      </c>
      <c r="G5599" t="s">
        <v>61</v>
      </c>
      <c r="H5599" t="s">
        <v>62</v>
      </c>
      <c r="I5599">
        <v>97301</v>
      </c>
      <c r="J5599" t="s">
        <v>148</v>
      </c>
      <c r="K5599" t="s">
        <v>23</v>
      </c>
      <c r="L5599" t="s">
        <v>348</v>
      </c>
      <c r="M5599" t="s">
        <v>349</v>
      </c>
      <c r="N5599" s="5">
        <v>40</v>
      </c>
      <c r="O5599" s="7">
        <v>2</v>
      </c>
      <c r="P5599" s="5">
        <v>20</v>
      </c>
      <c r="Q5599" s="5">
        <v>20</v>
      </c>
      <c r="R5599" s="22">
        <f>Tabla1[[#This Row],[Fecha de Envío]]-Tabla1[[#This Row],[Fecha de Orden]]</f>
        <v>13</v>
      </c>
      <c r="S5599" s="24">
        <f>YEAR(Tabla1[[#This Row],[Fecha de Orden]])</f>
        <v>2023</v>
      </c>
      <c r="T5599" t="str">
        <f>VLOOKUP(Tabla1[[#This Row],[Nombre del Producto]],Tabla2[[Nombre Producto]:[Costo Unitario]],2,FALSE)</f>
        <v>Secret Factory</v>
      </c>
      <c r="U5599" t="str">
        <f>VLOOKUP(Tabla1[[#This Row],[Fábrica]],Tabla3[],4,FALSE)</f>
        <v>Illinois</v>
      </c>
    </row>
    <row r="5600" spans="1:21" x14ac:dyDescent="0.25">
      <c r="A5600" t="s">
        <v>483</v>
      </c>
      <c r="B5600" s="3">
        <v>45278</v>
      </c>
      <c r="C5600" s="3">
        <v>45291</v>
      </c>
      <c r="D5600" t="s">
        <v>39</v>
      </c>
      <c r="E5600">
        <v>145261</v>
      </c>
      <c r="F5600" t="s">
        <v>19</v>
      </c>
      <c r="G5600" t="s">
        <v>61</v>
      </c>
      <c r="H5600" t="s">
        <v>62</v>
      </c>
      <c r="I5600">
        <v>97301</v>
      </c>
      <c r="J5600" t="s">
        <v>22</v>
      </c>
      <c r="K5600" t="s">
        <v>23</v>
      </c>
      <c r="L5600" t="s">
        <v>27</v>
      </c>
      <c r="M5600" t="s">
        <v>28</v>
      </c>
      <c r="N5600" s="5">
        <v>10.8</v>
      </c>
      <c r="O5600" s="7">
        <v>3</v>
      </c>
      <c r="P5600" s="5">
        <v>7.5</v>
      </c>
      <c r="Q5600" s="5">
        <v>3.3</v>
      </c>
      <c r="R5600" s="22">
        <f>Tabla1[[#This Row],[Fecha de Envío]]-Tabla1[[#This Row],[Fecha de Orden]]</f>
        <v>13</v>
      </c>
      <c r="S5600" s="24">
        <f>YEAR(Tabla1[[#This Row],[Fecha de Orden]])</f>
        <v>2023</v>
      </c>
      <c r="T5600" t="str">
        <f>VLOOKUP(Tabla1[[#This Row],[Nombre del Producto]],Tabla2[[Nombre Producto]:[Costo Unitario]],2,FALSE)</f>
        <v>Lot's O' Nuts</v>
      </c>
      <c r="U5600" t="str">
        <f>VLOOKUP(Tabla1[[#This Row],[Fábrica]],Tabla3[],4,FALSE)</f>
        <v>Arizona</v>
      </c>
    </row>
    <row r="5601" spans="1:21" x14ac:dyDescent="0.25">
      <c r="A5601" t="s">
        <v>493</v>
      </c>
      <c r="B5601" s="3">
        <v>45278</v>
      </c>
      <c r="C5601" s="3">
        <v>45290</v>
      </c>
      <c r="D5601" t="s">
        <v>71</v>
      </c>
      <c r="E5601">
        <v>112697</v>
      </c>
      <c r="F5601" t="s">
        <v>19</v>
      </c>
      <c r="G5601" t="s">
        <v>494</v>
      </c>
      <c r="H5601" t="s">
        <v>255</v>
      </c>
      <c r="I5601">
        <v>33319</v>
      </c>
      <c r="J5601" t="s">
        <v>22</v>
      </c>
      <c r="K5601" t="s">
        <v>66</v>
      </c>
      <c r="L5601" t="s">
        <v>33</v>
      </c>
      <c r="M5601" t="s">
        <v>34</v>
      </c>
      <c r="N5601" s="5">
        <v>7.2</v>
      </c>
      <c r="O5601" s="7">
        <v>2</v>
      </c>
      <c r="P5601" s="5">
        <v>4.8</v>
      </c>
      <c r="Q5601" s="5">
        <v>2.4</v>
      </c>
      <c r="R5601" s="22">
        <f>Tabla1[[#This Row],[Fecha de Envío]]-Tabla1[[#This Row],[Fecha de Orden]]</f>
        <v>12</v>
      </c>
      <c r="S5601" s="24">
        <f>YEAR(Tabla1[[#This Row],[Fecha de Orden]])</f>
        <v>2023</v>
      </c>
      <c r="T5601" t="str">
        <f>VLOOKUP(Tabla1[[#This Row],[Nombre del Producto]],Tabla2[[Nombre Producto]:[Costo Unitario]],2,FALSE)</f>
        <v>Lot's O' Nuts</v>
      </c>
      <c r="U5601" t="str">
        <f>VLOOKUP(Tabla1[[#This Row],[Fábrica]],Tabla3[],4,FALSE)</f>
        <v>Arizona</v>
      </c>
    </row>
    <row r="5602" spans="1:21" x14ac:dyDescent="0.25">
      <c r="A5602" t="s">
        <v>495</v>
      </c>
      <c r="B5602" s="3">
        <v>45278</v>
      </c>
      <c r="C5602" s="3">
        <v>45290</v>
      </c>
      <c r="D5602" t="s">
        <v>71</v>
      </c>
      <c r="E5602">
        <v>112697</v>
      </c>
      <c r="F5602" t="s">
        <v>19</v>
      </c>
      <c r="G5602" t="s">
        <v>494</v>
      </c>
      <c r="H5602" t="s">
        <v>255</v>
      </c>
      <c r="I5602">
        <v>33319</v>
      </c>
      <c r="J5602" t="s">
        <v>22</v>
      </c>
      <c r="K5602" t="s">
        <v>66</v>
      </c>
      <c r="L5602" t="s">
        <v>45</v>
      </c>
      <c r="M5602" t="s">
        <v>46</v>
      </c>
      <c r="N5602" s="5">
        <v>24.43</v>
      </c>
      <c r="O5602" s="7">
        <v>7</v>
      </c>
      <c r="P5602" s="5">
        <v>17.43</v>
      </c>
      <c r="Q5602" s="5">
        <v>7</v>
      </c>
      <c r="R5602" s="22">
        <f>Tabla1[[#This Row],[Fecha de Envío]]-Tabla1[[#This Row],[Fecha de Orden]]</f>
        <v>12</v>
      </c>
      <c r="S5602" s="24">
        <f>YEAR(Tabla1[[#This Row],[Fecha de Orden]])</f>
        <v>2023</v>
      </c>
      <c r="T5602" t="str">
        <f>VLOOKUP(Tabla1[[#This Row],[Nombre del Producto]],Tabla2[[Nombre Producto]:[Costo Unitario]],2,FALSE)</f>
        <v>Lot's O' Nuts</v>
      </c>
      <c r="U5602" t="str">
        <f>VLOOKUP(Tabla1[[#This Row],[Fábrica]],Tabla3[],4,FALSE)</f>
        <v>Arizona</v>
      </c>
    </row>
    <row r="5603" spans="1:21" x14ac:dyDescent="0.25">
      <c r="A5603" t="s">
        <v>496</v>
      </c>
      <c r="B5603" s="3">
        <v>45278</v>
      </c>
      <c r="C5603" s="3">
        <v>45290</v>
      </c>
      <c r="D5603" t="s">
        <v>71</v>
      </c>
      <c r="E5603">
        <v>112697</v>
      </c>
      <c r="F5603" t="s">
        <v>19</v>
      </c>
      <c r="G5603" t="s">
        <v>494</v>
      </c>
      <c r="H5603" t="s">
        <v>255</v>
      </c>
      <c r="I5603">
        <v>33319</v>
      </c>
      <c r="J5603" t="s">
        <v>22</v>
      </c>
      <c r="K5603" t="s">
        <v>66</v>
      </c>
      <c r="L5603" t="s">
        <v>27</v>
      </c>
      <c r="M5603" t="s">
        <v>28</v>
      </c>
      <c r="N5603" s="5">
        <v>18</v>
      </c>
      <c r="O5603" s="7">
        <v>5</v>
      </c>
      <c r="P5603" s="5">
        <v>12.5</v>
      </c>
      <c r="Q5603" s="5">
        <v>5.5</v>
      </c>
      <c r="R5603" s="22">
        <f>Tabla1[[#This Row],[Fecha de Envío]]-Tabla1[[#This Row],[Fecha de Orden]]</f>
        <v>12</v>
      </c>
      <c r="S5603" s="24">
        <f>YEAR(Tabla1[[#This Row],[Fecha de Orden]])</f>
        <v>2023</v>
      </c>
      <c r="T5603" t="str">
        <f>VLOOKUP(Tabla1[[#This Row],[Nombre del Producto]],Tabla2[[Nombre Producto]:[Costo Unitario]],2,FALSE)</f>
        <v>Lot's O' Nuts</v>
      </c>
      <c r="U5603" t="str">
        <f>VLOOKUP(Tabla1[[#This Row],[Fábrica]],Tabla3[],4,FALSE)</f>
        <v>Arizona</v>
      </c>
    </row>
    <row r="5604" spans="1:21" x14ac:dyDescent="0.25">
      <c r="A5604" t="s">
        <v>888</v>
      </c>
      <c r="B5604" s="3">
        <v>45278</v>
      </c>
      <c r="C5604" s="3">
        <v>45290</v>
      </c>
      <c r="D5604" t="s">
        <v>39</v>
      </c>
      <c r="E5604">
        <v>139934</v>
      </c>
      <c r="F5604" t="s">
        <v>19</v>
      </c>
      <c r="G5604" t="s">
        <v>20</v>
      </c>
      <c r="H5604" t="s">
        <v>21</v>
      </c>
      <c r="I5604">
        <v>94110</v>
      </c>
      <c r="J5604" t="s">
        <v>22</v>
      </c>
      <c r="K5604" t="s">
        <v>23</v>
      </c>
      <c r="L5604" t="s">
        <v>24</v>
      </c>
      <c r="M5604" t="s">
        <v>25</v>
      </c>
      <c r="N5604" s="5">
        <v>26.25</v>
      </c>
      <c r="O5604" s="7">
        <v>7</v>
      </c>
      <c r="P5604" s="5">
        <v>17.149999999999999</v>
      </c>
      <c r="Q5604" s="5">
        <v>9.1</v>
      </c>
      <c r="R5604" s="22">
        <f>Tabla1[[#This Row],[Fecha de Envío]]-Tabla1[[#This Row],[Fecha de Orden]]</f>
        <v>12</v>
      </c>
      <c r="S5604" s="24">
        <f>YEAR(Tabla1[[#This Row],[Fecha de Orden]])</f>
        <v>2023</v>
      </c>
      <c r="T5604" t="str">
        <f>VLOOKUP(Tabla1[[#This Row],[Nombre del Producto]],Tabla2[[Nombre Producto]:[Costo Unitario]],2,FALSE)</f>
        <v>Wicked Choccy's</v>
      </c>
      <c r="U5604" t="str">
        <f>VLOOKUP(Tabla1[[#This Row],[Fábrica]],Tabla3[],4,FALSE)</f>
        <v>Georgia</v>
      </c>
    </row>
    <row r="5605" spans="1:21" x14ac:dyDescent="0.25">
      <c r="A5605" t="s">
        <v>3724</v>
      </c>
      <c r="B5605" s="3">
        <v>45278</v>
      </c>
      <c r="C5605" s="3">
        <v>45294</v>
      </c>
      <c r="D5605" t="s">
        <v>18</v>
      </c>
      <c r="E5605">
        <v>101546</v>
      </c>
      <c r="F5605" t="s">
        <v>19</v>
      </c>
      <c r="G5605" t="s">
        <v>850</v>
      </c>
      <c r="H5605" t="s">
        <v>306</v>
      </c>
      <c r="I5605">
        <v>7960</v>
      </c>
      <c r="J5605" t="s">
        <v>22</v>
      </c>
      <c r="K5605" t="s">
        <v>32</v>
      </c>
      <c r="L5605" t="s">
        <v>33</v>
      </c>
      <c r="M5605" t="s">
        <v>34</v>
      </c>
      <c r="N5605" s="5">
        <v>7.2</v>
      </c>
      <c r="O5605" s="7">
        <v>2</v>
      </c>
      <c r="P5605" s="5">
        <v>4.8</v>
      </c>
      <c r="Q5605" s="5">
        <v>2.4</v>
      </c>
      <c r="R5605" s="22">
        <f>Tabla1[[#This Row],[Fecha de Envío]]-Tabla1[[#This Row],[Fecha de Orden]]</f>
        <v>16</v>
      </c>
      <c r="S5605" s="24">
        <f>YEAR(Tabla1[[#This Row],[Fecha de Orden]])</f>
        <v>2023</v>
      </c>
      <c r="T5605" t="str">
        <f>VLOOKUP(Tabla1[[#This Row],[Nombre del Producto]],Tabla2[[Nombre Producto]:[Costo Unitario]],2,FALSE)</f>
        <v>Lot's O' Nuts</v>
      </c>
      <c r="U5605" t="str">
        <f>VLOOKUP(Tabla1[[#This Row],[Fábrica]],Tabla3[],4,FALSE)</f>
        <v>Arizona</v>
      </c>
    </row>
    <row r="5606" spans="1:21" x14ac:dyDescent="0.25">
      <c r="A5606" t="s">
        <v>3930</v>
      </c>
      <c r="B5606" s="3">
        <v>45278</v>
      </c>
      <c r="C5606" s="3">
        <v>45293</v>
      </c>
      <c r="D5606" t="s">
        <v>18</v>
      </c>
      <c r="E5606">
        <v>145919</v>
      </c>
      <c r="F5606" t="s">
        <v>19</v>
      </c>
      <c r="G5606" t="s">
        <v>53</v>
      </c>
      <c r="H5606" t="s">
        <v>21</v>
      </c>
      <c r="I5606">
        <v>90032</v>
      </c>
      <c r="J5606" t="s">
        <v>22</v>
      </c>
      <c r="K5606" t="s">
        <v>23</v>
      </c>
      <c r="L5606" t="s">
        <v>45</v>
      </c>
      <c r="M5606" t="s">
        <v>46</v>
      </c>
      <c r="N5606" s="5">
        <v>27.92</v>
      </c>
      <c r="O5606" s="7">
        <v>8</v>
      </c>
      <c r="P5606" s="5">
        <v>19.920000000000002</v>
      </c>
      <c r="Q5606" s="5">
        <v>8</v>
      </c>
      <c r="R5606" s="22">
        <f>Tabla1[[#This Row],[Fecha de Envío]]-Tabla1[[#This Row],[Fecha de Orden]]</f>
        <v>15</v>
      </c>
      <c r="S5606" s="24">
        <f>YEAR(Tabla1[[#This Row],[Fecha de Orden]])</f>
        <v>2023</v>
      </c>
      <c r="T5606" t="str">
        <f>VLOOKUP(Tabla1[[#This Row],[Nombre del Producto]],Tabla2[[Nombre Producto]:[Costo Unitario]],2,FALSE)</f>
        <v>Lot's O' Nuts</v>
      </c>
      <c r="U5606" t="str">
        <f>VLOOKUP(Tabla1[[#This Row],[Fábrica]],Tabla3[],4,FALSE)</f>
        <v>Arizona</v>
      </c>
    </row>
    <row r="5607" spans="1:21" x14ac:dyDescent="0.25">
      <c r="A5607" t="s">
        <v>3931</v>
      </c>
      <c r="B5607" s="3">
        <v>45278</v>
      </c>
      <c r="C5607" s="3">
        <v>45293</v>
      </c>
      <c r="D5607" t="s">
        <v>18</v>
      </c>
      <c r="E5607">
        <v>145919</v>
      </c>
      <c r="F5607" t="s">
        <v>19</v>
      </c>
      <c r="G5607" t="s">
        <v>53</v>
      </c>
      <c r="H5607" t="s">
        <v>21</v>
      </c>
      <c r="I5607">
        <v>90032</v>
      </c>
      <c r="J5607" t="s">
        <v>22</v>
      </c>
      <c r="K5607" t="s">
        <v>23</v>
      </c>
      <c r="L5607" t="s">
        <v>24</v>
      </c>
      <c r="M5607" t="s">
        <v>25</v>
      </c>
      <c r="N5607" s="5">
        <v>22.5</v>
      </c>
      <c r="O5607" s="7">
        <v>6</v>
      </c>
      <c r="P5607" s="5">
        <v>14.7</v>
      </c>
      <c r="Q5607" s="5">
        <v>7.8</v>
      </c>
      <c r="R5607" s="22">
        <f>Tabla1[[#This Row],[Fecha de Envío]]-Tabla1[[#This Row],[Fecha de Orden]]</f>
        <v>15</v>
      </c>
      <c r="S5607" s="24">
        <f>YEAR(Tabla1[[#This Row],[Fecha de Orden]])</f>
        <v>2023</v>
      </c>
      <c r="T5607" t="str">
        <f>VLOOKUP(Tabla1[[#This Row],[Nombre del Producto]],Tabla2[[Nombre Producto]:[Costo Unitario]],2,FALSE)</f>
        <v>Wicked Choccy's</v>
      </c>
      <c r="U5607" t="str">
        <f>VLOOKUP(Tabla1[[#This Row],[Fábrica]],Tabla3[],4,FALSE)</f>
        <v>Georgia</v>
      </c>
    </row>
    <row r="5608" spans="1:21" x14ac:dyDescent="0.25">
      <c r="A5608" t="s">
        <v>3932</v>
      </c>
      <c r="B5608" s="3">
        <v>45278</v>
      </c>
      <c r="C5608" s="3">
        <v>45293</v>
      </c>
      <c r="D5608" t="s">
        <v>18</v>
      </c>
      <c r="E5608">
        <v>145919</v>
      </c>
      <c r="F5608" t="s">
        <v>19</v>
      </c>
      <c r="G5608" t="s">
        <v>53</v>
      </c>
      <c r="H5608" t="s">
        <v>21</v>
      </c>
      <c r="I5608">
        <v>90032</v>
      </c>
      <c r="J5608" t="s">
        <v>22</v>
      </c>
      <c r="K5608" t="s">
        <v>23</v>
      </c>
      <c r="L5608" t="s">
        <v>33</v>
      </c>
      <c r="M5608" t="s">
        <v>34</v>
      </c>
      <c r="N5608" s="5">
        <v>18</v>
      </c>
      <c r="O5608" s="7">
        <v>5</v>
      </c>
      <c r="P5608" s="5">
        <v>12</v>
      </c>
      <c r="Q5608" s="5">
        <v>6</v>
      </c>
      <c r="R5608" s="22">
        <f>Tabla1[[#This Row],[Fecha de Envío]]-Tabla1[[#This Row],[Fecha de Orden]]</f>
        <v>15</v>
      </c>
      <c r="S5608" s="24">
        <f>YEAR(Tabla1[[#This Row],[Fecha de Orden]])</f>
        <v>2023</v>
      </c>
      <c r="T5608" t="str">
        <f>VLOOKUP(Tabla1[[#This Row],[Nombre del Producto]],Tabla2[[Nombre Producto]:[Costo Unitario]],2,FALSE)</f>
        <v>Lot's O' Nuts</v>
      </c>
      <c r="U5608" t="str">
        <f>VLOOKUP(Tabla1[[#This Row],[Fábrica]],Tabla3[],4,FALSE)</f>
        <v>Arizona</v>
      </c>
    </row>
    <row r="5609" spans="1:21" x14ac:dyDescent="0.25">
      <c r="A5609" t="s">
        <v>4260</v>
      </c>
      <c r="B5609" s="3">
        <v>45278</v>
      </c>
      <c r="C5609" s="3">
        <v>45292</v>
      </c>
      <c r="D5609" t="s">
        <v>18</v>
      </c>
      <c r="E5609">
        <v>147067</v>
      </c>
      <c r="F5609" t="s">
        <v>19</v>
      </c>
      <c r="G5609" t="s">
        <v>50</v>
      </c>
      <c r="H5609" t="s">
        <v>51</v>
      </c>
      <c r="I5609">
        <v>55407</v>
      </c>
      <c r="J5609" t="s">
        <v>22</v>
      </c>
      <c r="K5609" t="s">
        <v>43</v>
      </c>
      <c r="L5609" t="s">
        <v>33</v>
      </c>
      <c r="M5609" t="s">
        <v>34</v>
      </c>
      <c r="N5609" s="5">
        <v>10.8</v>
      </c>
      <c r="O5609" s="7">
        <v>3</v>
      </c>
      <c r="P5609" s="5">
        <v>7.2</v>
      </c>
      <c r="Q5609" s="5">
        <v>3.6</v>
      </c>
      <c r="R5609" s="22">
        <f>Tabla1[[#This Row],[Fecha de Envío]]-Tabla1[[#This Row],[Fecha de Orden]]</f>
        <v>14</v>
      </c>
      <c r="S5609" s="24">
        <f>YEAR(Tabla1[[#This Row],[Fecha de Orden]])</f>
        <v>2023</v>
      </c>
      <c r="T5609" t="str">
        <f>VLOOKUP(Tabla1[[#This Row],[Nombre del Producto]],Tabla2[[Nombre Producto]:[Costo Unitario]],2,FALSE)</f>
        <v>Lot's O' Nuts</v>
      </c>
      <c r="U5609" t="str">
        <f>VLOOKUP(Tabla1[[#This Row],[Fábrica]],Tabla3[],4,FALSE)</f>
        <v>Arizona</v>
      </c>
    </row>
    <row r="5610" spans="1:21" x14ac:dyDescent="0.25">
      <c r="A5610" t="s">
        <v>4270</v>
      </c>
      <c r="B5610" s="3">
        <v>45278</v>
      </c>
      <c r="C5610" s="3">
        <v>45294</v>
      </c>
      <c r="D5610" t="s">
        <v>18</v>
      </c>
      <c r="E5610">
        <v>133795</v>
      </c>
      <c r="F5610" t="s">
        <v>19</v>
      </c>
      <c r="G5610" t="s">
        <v>120</v>
      </c>
      <c r="H5610" t="s">
        <v>21</v>
      </c>
      <c r="I5610">
        <v>92037</v>
      </c>
      <c r="J5610" t="s">
        <v>22</v>
      </c>
      <c r="K5610" t="s">
        <v>23</v>
      </c>
      <c r="L5610" t="s">
        <v>33</v>
      </c>
      <c r="M5610" t="s">
        <v>34</v>
      </c>
      <c r="N5610" s="5">
        <v>14.4</v>
      </c>
      <c r="O5610" s="7">
        <v>4</v>
      </c>
      <c r="P5610" s="5">
        <v>9.6</v>
      </c>
      <c r="Q5610" s="5">
        <v>4.8</v>
      </c>
      <c r="R5610" s="22">
        <f>Tabla1[[#This Row],[Fecha de Envío]]-Tabla1[[#This Row],[Fecha de Orden]]</f>
        <v>16</v>
      </c>
      <c r="S5610" s="24">
        <f>YEAR(Tabla1[[#This Row],[Fecha de Orden]])</f>
        <v>2023</v>
      </c>
      <c r="T5610" t="str">
        <f>VLOOKUP(Tabla1[[#This Row],[Nombre del Producto]],Tabla2[[Nombre Producto]:[Costo Unitario]],2,FALSE)</f>
        <v>Lot's O' Nuts</v>
      </c>
      <c r="U5610" t="str">
        <f>VLOOKUP(Tabla1[[#This Row],[Fábrica]],Tabla3[],4,FALSE)</f>
        <v>Arizona</v>
      </c>
    </row>
    <row r="5611" spans="1:21" x14ac:dyDescent="0.25">
      <c r="A5611" t="s">
        <v>4271</v>
      </c>
      <c r="B5611" s="3">
        <v>45278</v>
      </c>
      <c r="C5611" s="3">
        <v>45294</v>
      </c>
      <c r="D5611" t="s">
        <v>18</v>
      </c>
      <c r="E5611">
        <v>133795</v>
      </c>
      <c r="F5611" t="s">
        <v>19</v>
      </c>
      <c r="G5611" t="s">
        <v>120</v>
      </c>
      <c r="H5611" t="s">
        <v>21</v>
      </c>
      <c r="I5611">
        <v>92037</v>
      </c>
      <c r="J5611" t="s">
        <v>22</v>
      </c>
      <c r="K5611" t="s">
        <v>23</v>
      </c>
      <c r="L5611" t="s">
        <v>36</v>
      </c>
      <c r="M5611" t="s">
        <v>37</v>
      </c>
      <c r="N5611" s="5">
        <v>6.5</v>
      </c>
      <c r="O5611" s="7">
        <v>2</v>
      </c>
      <c r="P5611" s="5">
        <v>4.22</v>
      </c>
      <c r="Q5611" s="5">
        <v>2.2799999999999998</v>
      </c>
      <c r="R5611" s="22">
        <f>Tabla1[[#This Row],[Fecha de Envío]]-Tabla1[[#This Row],[Fecha de Orden]]</f>
        <v>16</v>
      </c>
      <c r="S5611" s="24">
        <f>YEAR(Tabla1[[#This Row],[Fecha de Orden]])</f>
        <v>2023</v>
      </c>
      <c r="T5611" t="str">
        <f>VLOOKUP(Tabla1[[#This Row],[Nombre del Producto]],Tabla2[[Nombre Producto]:[Costo Unitario]],2,FALSE)</f>
        <v>Wicked Choccy's</v>
      </c>
      <c r="U5611" t="str">
        <f>VLOOKUP(Tabla1[[#This Row],[Fábrica]],Tabla3[],4,FALSE)</f>
        <v>Georgia</v>
      </c>
    </row>
    <row r="5612" spans="1:21" x14ac:dyDescent="0.25">
      <c r="A5612" t="s">
        <v>4600</v>
      </c>
      <c r="B5612" s="3">
        <v>45278</v>
      </c>
      <c r="C5612" s="3">
        <v>45290</v>
      </c>
      <c r="D5612" t="s">
        <v>71</v>
      </c>
      <c r="E5612">
        <v>150945</v>
      </c>
      <c r="F5612" t="s">
        <v>19</v>
      </c>
      <c r="G5612" t="s">
        <v>30</v>
      </c>
      <c r="H5612" t="s">
        <v>31</v>
      </c>
      <c r="I5612">
        <v>10009</v>
      </c>
      <c r="J5612" t="s">
        <v>22</v>
      </c>
      <c r="K5612" t="s">
        <v>32</v>
      </c>
      <c r="L5612" t="s">
        <v>33</v>
      </c>
      <c r="M5612" t="s">
        <v>34</v>
      </c>
      <c r="N5612" s="5">
        <v>14.4</v>
      </c>
      <c r="O5612" s="7">
        <v>4</v>
      </c>
      <c r="P5612" s="5">
        <v>9.6</v>
      </c>
      <c r="Q5612" s="5">
        <v>4.8</v>
      </c>
      <c r="R5612" s="22">
        <f>Tabla1[[#This Row],[Fecha de Envío]]-Tabla1[[#This Row],[Fecha de Orden]]</f>
        <v>12</v>
      </c>
      <c r="S5612" s="24">
        <f>YEAR(Tabla1[[#This Row],[Fecha de Orden]])</f>
        <v>2023</v>
      </c>
      <c r="T5612" t="str">
        <f>VLOOKUP(Tabla1[[#This Row],[Nombre del Producto]],Tabla2[[Nombre Producto]:[Costo Unitario]],2,FALSE)</f>
        <v>Lot's O' Nuts</v>
      </c>
      <c r="U5612" t="str">
        <f>VLOOKUP(Tabla1[[#This Row],[Fábrica]],Tabla3[],4,FALSE)</f>
        <v>Arizona</v>
      </c>
    </row>
    <row r="5613" spans="1:21" x14ac:dyDescent="0.25">
      <c r="A5613" t="s">
        <v>7060</v>
      </c>
      <c r="B5613" s="3">
        <v>45278</v>
      </c>
      <c r="C5613" s="3">
        <v>45291</v>
      </c>
      <c r="D5613" t="s">
        <v>39</v>
      </c>
      <c r="E5613">
        <v>138597</v>
      </c>
      <c r="F5613" t="s">
        <v>19</v>
      </c>
      <c r="G5613" t="s">
        <v>57</v>
      </c>
      <c r="H5613" t="s">
        <v>58</v>
      </c>
      <c r="I5613">
        <v>68104</v>
      </c>
      <c r="J5613" t="s">
        <v>22</v>
      </c>
      <c r="K5613" t="s">
        <v>43</v>
      </c>
      <c r="L5613" t="s">
        <v>36</v>
      </c>
      <c r="M5613" t="s">
        <v>37</v>
      </c>
      <c r="N5613" s="5">
        <v>9.75</v>
      </c>
      <c r="O5613" s="7">
        <v>3</v>
      </c>
      <c r="P5613" s="5">
        <v>6.33</v>
      </c>
      <c r="Q5613" s="5">
        <v>3.42</v>
      </c>
      <c r="R5613" s="22">
        <f>Tabla1[[#This Row],[Fecha de Envío]]-Tabla1[[#This Row],[Fecha de Orden]]</f>
        <v>13</v>
      </c>
      <c r="S5613" s="24">
        <f>YEAR(Tabla1[[#This Row],[Fecha de Orden]])</f>
        <v>2023</v>
      </c>
      <c r="T5613" t="str">
        <f>VLOOKUP(Tabla1[[#This Row],[Nombre del Producto]],Tabla2[[Nombre Producto]:[Costo Unitario]],2,FALSE)</f>
        <v>Wicked Choccy's</v>
      </c>
      <c r="U5613" t="str">
        <f>VLOOKUP(Tabla1[[#This Row],[Fábrica]],Tabla3[],4,FALSE)</f>
        <v>Georgia</v>
      </c>
    </row>
    <row r="5614" spans="1:21" x14ac:dyDescent="0.25">
      <c r="A5614" t="s">
        <v>1330</v>
      </c>
      <c r="B5614" s="3">
        <v>45279</v>
      </c>
      <c r="C5614" s="3">
        <v>45294</v>
      </c>
      <c r="D5614" t="s">
        <v>18</v>
      </c>
      <c r="E5614">
        <v>108364</v>
      </c>
      <c r="F5614" t="s">
        <v>19</v>
      </c>
      <c r="G5614" t="s">
        <v>239</v>
      </c>
      <c r="H5614" t="s">
        <v>173</v>
      </c>
      <c r="I5614">
        <v>60623</v>
      </c>
      <c r="J5614" t="s">
        <v>22</v>
      </c>
      <c r="K5614" t="s">
        <v>43</v>
      </c>
      <c r="L5614" t="s">
        <v>24</v>
      </c>
      <c r="M5614" t="s">
        <v>25</v>
      </c>
      <c r="N5614" s="5">
        <v>18.75</v>
      </c>
      <c r="O5614" s="7">
        <v>5</v>
      </c>
      <c r="P5614" s="5">
        <v>12.25</v>
      </c>
      <c r="Q5614" s="5">
        <v>6.5</v>
      </c>
      <c r="R5614" s="22">
        <f>Tabla1[[#This Row],[Fecha de Envío]]-Tabla1[[#This Row],[Fecha de Orden]]</f>
        <v>15</v>
      </c>
      <c r="S5614" s="24">
        <f>YEAR(Tabla1[[#This Row],[Fecha de Orden]])</f>
        <v>2023</v>
      </c>
      <c r="T5614" t="str">
        <f>VLOOKUP(Tabla1[[#This Row],[Nombre del Producto]],Tabla2[[Nombre Producto]:[Costo Unitario]],2,FALSE)</f>
        <v>Wicked Choccy's</v>
      </c>
      <c r="U5614" t="str">
        <f>VLOOKUP(Tabla1[[#This Row],[Fábrica]],Tabla3[],4,FALSE)</f>
        <v>Georgia</v>
      </c>
    </row>
    <row r="5615" spans="1:21" x14ac:dyDescent="0.25">
      <c r="A5615" t="s">
        <v>1982</v>
      </c>
      <c r="B5615" s="3">
        <v>45279</v>
      </c>
      <c r="C5615" s="3">
        <v>45291</v>
      </c>
      <c r="D5615" t="s">
        <v>71</v>
      </c>
      <c r="E5615">
        <v>118129</v>
      </c>
      <c r="F5615" t="s">
        <v>19</v>
      </c>
      <c r="G5615" t="s">
        <v>1983</v>
      </c>
      <c r="H5615" t="s">
        <v>101</v>
      </c>
      <c r="I5615">
        <v>19601</v>
      </c>
      <c r="J5615" t="s">
        <v>22</v>
      </c>
      <c r="K5615" t="s">
        <v>32</v>
      </c>
      <c r="L5615" t="s">
        <v>33</v>
      </c>
      <c r="M5615" t="s">
        <v>34</v>
      </c>
      <c r="N5615" s="5">
        <v>18</v>
      </c>
      <c r="O5615" s="7">
        <v>5</v>
      </c>
      <c r="P5615" s="5">
        <v>12</v>
      </c>
      <c r="Q5615" s="5">
        <v>6</v>
      </c>
      <c r="R5615" s="22">
        <f>Tabla1[[#This Row],[Fecha de Envío]]-Tabla1[[#This Row],[Fecha de Orden]]</f>
        <v>12</v>
      </c>
      <c r="S5615" s="24">
        <f>YEAR(Tabla1[[#This Row],[Fecha de Orden]])</f>
        <v>2023</v>
      </c>
      <c r="T5615" t="str">
        <f>VLOOKUP(Tabla1[[#This Row],[Nombre del Producto]],Tabla2[[Nombre Producto]:[Costo Unitario]],2,FALSE)</f>
        <v>Lot's O' Nuts</v>
      </c>
      <c r="U5615" t="str">
        <f>VLOOKUP(Tabla1[[#This Row],[Fábrica]],Tabla3[],4,FALSE)</f>
        <v>Arizona</v>
      </c>
    </row>
    <row r="5616" spans="1:21" x14ac:dyDescent="0.25">
      <c r="A5616" t="s">
        <v>3406</v>
      </c>
      <c r="B5616" s="3">
        <v>45279</v>
      </c>
      <c r="C5616" s="3">
        <v>45295</v>
      </c>
      <c r="D5616" t="s">
        <v>18</v>
      </c>
      <c r="E5616">
        <v>134936</v>
      </c>
      <c r="F5616" t="s">
        <v>19</v>
      </c>
      <c r="G5616" t="s">
        <v>244</v>
      </c>
      <c r="H5616" t="s">
        <v>69</v>
      </c>
      <c r="I5616">
        <v>85705</v>
      </c>
      <c r="J5616" t="s">
        <v>22</v>
      </c>
      <c r="K5616" t="s">
        <v>23</v>
      </c>
      <c r="L5616" t="s">
        <v>33</v>
      </c>
      <c r="M5616" t="s">
        <v>34</v>
      </c>
      <c r="N5616" s="5">
        <v>21.6</v>
      </c>
      <c r="O5616" s="7">
        <v>6</v>
      </c>
      <c r="P5616" s="5">
        <v>14.4</v>
      </c>
      <c r="Q5616" s="5">
        <v>7.2</v>
      </c>
      <c r="R5616" s="22">
        <f>Tabla1[[#This Row],[Fecha de Envío]]-Tabla1[[#This Row],[Fecha de Orden]]</f>
        <v>16</v>
      </c>
      <c r="S5616" s="24">
        <f>YEAR(Tabla1[[#This Row],[Fecha de Orden]])</f>
        <v>2023</v>
      </c>
      <c r="T5616" t="str">
        <f>VLOOKUP(Tabla1[[#This Row],[Nombre del Producto]],Tabla2[[Nombre Producto]:[Costo Unitario]],2,FALSE)</f>
        <v>Lot's O' Nuts</v>
      </c>
      <c r="U5616" t="str">
        <f>VLOOKUP(Tabla1[[#This Row],[Fábrica]],Tabla3[],4,FALSE)</f>
        <v>Arizona</v>
      </c>
    </row>
    <row r="5617" spans="1:21" x14ac:dyDescent="0.25">
      <c r="A5617" t="s">
        <v>3407</v>
      </c>
      <c r="B5617" s="3">
        <v>45279</v>
      </c>
      <c r="C5617" s="3">
        <v>45295</v>
      </c>
      <c r="D5617" t="s">
        <v>18</v>
      </c>
      <c r="E5617">
        <v>134936</v>
      </c>
      <c r="F5617" t="s">
        <v>19</v>
      </c>
      <c r="G5617" t="s">
        <v>244</v>
      </c>
      <c r="H5617" t="s">
        <v>69</v>
      </c>
      <c r="I5617">
        <v>85705</v>
      </c>
      <c r="J5617" t="s">
        <v>22</v>
      </c>
      <c r="K5617" t="s">
        <v>23</v>
      </c>
      <c r="L5617" t="s">
        <v>36</v>
      </c>
      <c r="M5617" t="s">
        <v>37</v>
      </c>
      <c r="N5617" s="5">
        <v>19.5</v>
      </c>
      <c r="O5617" s="7">
        <v>6</v>
      </c>
      <c r="P5617" s="5">
        <v>12.66</v>
      </c>
      <c r="Q5617" s="5">
        <v>6.84</v>
      </c>
      <c r="R5617" s="22">
        <f>Tabla1[[#This Row],[Fecha de Envío]]-Tabla1[[#This Row],[Fecha de Orden]]</f>
        <v>16</v>
      </c>
      <c r="S5617" s="24">
        <f>YEAR(Tabla1[[#This Row],[Fecha de Orden]])</f>
        <v>2023</v>
      </c>
      <c r="T5617" t="str">
        <f>VLOOKUP(Tabla1[[#This Row],[Nombre del Producto]],Tabla2[[Nombre Producto]:[Costo Unitario]],2,FALSE)</f>
        <v>Wicked Choccy's</v>
      </c>
      <c r="U5617" t="str">
        <f>VLOOKUP(Tabla1[[#This Row],[Fábrica]],Tabla3[],4,FALSE)</f>
        <v>Georgia</v>
      </c>
    </row>
    <row r="5618" spans="1:21" x14ac:dyDescent="0.25">
      <c r="A5618" t="s">
        <v>3408</v>
      </c>
      <c r="B5618" s="3">
        <v>45279</v>
      </c>
      <c r="C5618" s="3">
        <v>45295</v>
      </c>
      <c r="D5618" t="s">
        <v>18</v>
      </c>
      <c r="E5618">
        <v>134936</v>
      </c>
      <c r="F5618" t="s">
        <v>19</v>
      </c>
      <c r="G5618" t="s">
        <v>244</v>
      </c>
      <c r="H5618" t="s">
        <v>69</v>
      </c>
      <c r="I5618">
        <v>85705</v>
      </c>
      <c r="J5618" t="s">
        <v>22</v>
      </c>
      <c r="K5618" t="s">
        <v>23</v>
      </c>
      <c r="L5618" t="s">
        <v>24</v>
      </c>
      <c r="M5618" t="s">
        <v>25</v>
      </c>
      <c r="N5618" s="5">
        <v>7.5</v>
      </c>
      <c r="O5618" s="7">
        <v>2</v>
      </c>
      <c r="P5618" s="5">
        <v>4.9000000000000004</v>
      </c>
      <c r="Q5618" s="5">
        <v>2.6</v>
      </c>
      <c r="R5618" s="22">
        <f>Tabla1[[#This Row],[Fecha de Envío]]-Tabla1[[#This Row],[Fecha de Orden]]</f>
        <v>16</v>
      </c>
      <c r="S5618" s="24">
        <f>YEAR(Tabla1[[#This Row],[Fecha de Orden]])</f>
        <v>2023</v>
      </c>
      <c r="T5618" t="str">
        <f>VLOOKUP(Tabla1[[#This Row],[Nombre del Producto]],Tabla2[[Nombre Producto]:[Costo Unitario]],2,FALSE)</f>
        <v>Wicked Choccy's</v>
      </c>
      <c r="U5618" t="str">
        <f>VLOOKUP(Tabla1[[#This Row],[Fábrica]],Tabla3[],4,FALSE)</f>
        <v>Georgia</v>
      </c>
    </row>
    <row r="5619" spans="1:21" x14ac:dyDescent="0.25">
      <c r="A5619" t="s">
        <v>6084</v>
      </c>
      <c r="B5619" s="3">
        <v>45279</v>
      </c>
      <c r="C5619" s="3">
        <v>45294</v>
      </c>
      <c r="D5619" t="s">
        <v>71</v>
      </c>
      <c r="E5619">
        <v>141523</v>
      </c>
      <c r="F5619" t="s">
        <v>19</v>
      </c>
      <c r="G5619" t="s">
        <v>30</v>
      </c>
      <c r="H5619" t="s">
        <v>31</v>
      </c>
      <c r="I5619">
        <v>10035</v>
      </c>
      <c r="J5619" t="s">
        <v>22</v>
      </c>
      <c r="K5619" t="s">
        <v>32</v>
      </c>
      <c r="L5619" t="s">
        <v>45</v>
      </c>
      <c r="M5619" t="s">
        <v>46</v>
      </c>
      <c r="N5619" s="5">
        <v>6.98</v>
      </c>
      <c r="O5619" s="7">
        <v>2</v>
      </c>
      <c r="P5619" s="5">
        <v>4.9800000000000004</v>
      </c>
      <c r="Q5619" s="5">
        <v>2</v>
      </c>
      <c r="R5619" s="22">
        <f>Tabla1[[#This Row],[Fecha de Envío]]-Tabla1[[#This Row],[Fecha de Orden]]</f>
        <v>15</v>
      </c>
      <c r="S5619" s="24">
        <f>YEAR(Tabla1[[#This Row],[Fecha de Orden]])</f>
        <v>2023</v>
      </c>
      <c r="T5619" t="str">
        <f>VLOOKUP(Tabla1[[#This Row],[Nombre del Producto]],Tabla2[[Nombre Producto]:[Costo Unitario]],2,FALSE)</f>
        <v>Lot's O' Nuts</v>
      </c>
      <c r="U5619" t="str">
        <f>VLOOKUP(Tabla1[[#This Row],[Fábrica]],Tabla3[],4,FALSE)</f>
        <v>Arizona</v>
      </c>
    </row>
    <row r="5620" spans="1:21" x14ac:dyDescent="0.25">
      <c r="A5620" t="s">
        <v>227</v>
      </c>
      <c r="B5620" s="3">
        <v>45280</v>
      </c>
      <c r="C5620" s="3">
        <v>45294</v>
      </c>
      <c r="D5620" t="s">
        <v>18</v>
      </c>
      <c r="E5620">
        <v>151155</v>
      </c>
      <c r="F5620" t="s">
        <v>19</v>
      </c>
      <c r="G5620" t="s">
        <v>228</v>
      </c>
      <c r="H5620" t="s">
        <v>229</v>
      </c>
      <c r="I5620">
        <v>39212</v>
      </c>
      <c r="J5620" t="s">
        <v>22</v>
      </c>
      <c r="K5620" t="s">
        <v>66</v>
      </c>
      <c r="L5620" t="s">
        <v>36</v>
      </c>
      <c r="M5620" t="s">
        <v>37</v>
      </c>
      <c r="N5620" s="5">
        <v>13</v>
      </c>
      <c r="O5620" s="7">
        <v>4</v>
      </c>
      <c r="P5620" s="5">
        <v>8.44</v>
      </c>
      <c r="Q5620" s="5">
        <v>4.5599999999999996</v>
      </c>
      <c r="R5620" s="22">
        <f>Tabla1[[#This Row],[Fecha de Envío]]-Tabla1[[#This Row],[Fecha de Orden]]</f>
        <v>14</v>
      </c>
      <c r="S5620" s="24">
        <f>YEAR(Tabla1[[#This Row],[Fecha de Orden]])</f>
        <v>2023</v>
      </c>
      <c r="T5620" t="str">
        <f>VLOOKUP(Tabla1[[#This Row],[Nombre del Producto]],Tabla2[[Nombre Producto]:[Costo Unitario]],2,FALSE)</f>
        <v>Wicked Choccy's</v>
      </c>
      <c r="U5620" t="str">
        <f>VLOOKUP(Tabla1[[#This Row],[Fábrica]],Tabla3[],4,FALSE)</f>
        <v>Georgia</v>
      </c>
    </row>
    <row r="5621" spans="1:21" x14ac:dyDescent="0.25">
      <c r="A5621" t="s">
        <v>230</v>
      </c>
      <c r="B5621" s="3">
        <v>45280</v>
      </c>
      <c r="C5621" s="3">
        <v>45294</v>
      </c>
      <c r="D5621" t="s">
        <v>18</v>
      </c>
      <c r="E5621">
        <v>151155</v>
      </c>
      <c r="F5621" t="s">
        <v>19</v>
      </c>
      <c r="G5621" t="s">
        <v>228</v>
      </c>
      <c r="H5621" t="s">
        <v>229</v>
      </c>
      <c r="I5621">
        <v>39212</v>
      </c>
      <c r="J5621" t="s">
        <v>22</v>
      </c>
      <c r="K5621" t="s">
        <v>66</v>
      </c>
      <c r="L5621" t="s">
        <v>24</v>
      </c>
      <c r="M5621" t="s">
        <v>25</v>
      </c>
      <c r="N5621" s="5">
        <v>7.5</v>
      </c>
      <c r="O5621" s="7">
        <v>2</v>
      </c>
      <c r="P5621" s="5">
        <v>4.9000000000000004</v>
      </c>
      <c r="Q5621" s="5">
        <v>2.6</v>
      </c>
      <c r="R5621" s="22">
        <f>Tabla1[[#This Row],[Fecha de Envío]]-Tabla1[[#This Row],[Fecha de Orden]]</f>
        <v>14</v>
      </c>
      <c r="S5621" s="24">
        <f>YEAR(Tabla1[[#This Row],[Fecha de Orden]])</f>
        <v>2023</v>
      </c>
      <c r="T5621" t="str">
        <f>VLOOKUP(Tabla1[[#This Row],[Nombre del Producto]],Tabla2[[Nombre Producto]:[Costo Unitario]],2,FALSE)</f>
        <v>Wicked Choccy's</v>
      </c>
      <c r="U5621" t="str">
        <f>VLOOKUP(Tabla1[[#This Row],[Fábrica]],Tabla3[],4,FALSE)</f>
        <v>Georgia</v>
      </c>
    </row>
    <row r="5622" spans="1:21" x14ac:dyDescent="0.25">
      <c r="A5622" t="s">
        <v>5862</v>
      </c>
      <c r="B5622" s="3">
        <v>45280</v>
      </c>
      <c r="C5622" s="3">
        <v>45293</v>
      </c>
      <c r="D5622" t="s">
        <v>71</v>
      </c>
      <c r="E5622">
        <v>157840</v>
      </c>
      <c r="F5622" t="s">
        <v>19</v>
      </c>
      <c r="G5622" t="s">
        <v>2325</v>
      </c>
      <c r="H5622" t="s">
        <v>58</v>
      </c>
      <c r="I5622">
        <v>68025</v>
      </c>
      <c r="J5622" t="s">
        <v>22</v>
      </c>
      <c r="K5622" t="s">
        <v>43</v>
      </c>
      <c r="L5622" t="s">
        <v>24</v>
      </c>
      <c r="M5622" t="s">
        <v>25</v>
      </c>
      <c r="N5622" s="5">
        <v>18.75</v>
      </c>
      <c r="O5622" s="7">
        <v>5</v>
      </c>
      <c r="P5622" s="5">
        <v>12.25</v>
      </c>
      <c r="Q5622" s="5">
        <v>6.5</v>
      </c>
      <c r="R5622" s="22">
        <f>Tabla1[[#This Row],[Fecha de Envío]]-Tabla1[[#This Row],[Fecha de Orden]]</f>
        <v>13</v>
      </c>
      <c r="S5622" s="24">
        <f>YEAR(Tabla1[[#This Row],[Fecha de Orden]])</f>
        <v>2023</v>
      </c>
      <c r="T5622" t="str">
        <f>VLOOKUP(Tabla1[[#This Row],[Nombre del Producto]],Tabla2[[Nombre Producto]:[Costo Unitario]],2,FALSE)</f>
        <v>Wicked Choccy's</v>
      </c>
      <c r="U5622" t="str">
        <f>VLOOKUP(Tabla1[[#This Row],[Fábrica]],Tabla3[],4,FALSE)</f>
        <v>Georgia</v>
      </c>
    </row>
    <row r="5623" spans="1:21" x14ac:dyDescent="0.25">
      <c r="A5623" t="s">
        <v>7981</v>
      </c>
      <c r="B5623" s="3">
        <v>45280</v>
      </c>
      <c r="C5623" s="3">
        <v>45294</v>
      </c>
      <c r="D5623" t="s">
        <v>18</v>
      </c>
      <c r="E5623">
        <v>168536</v>
      </c>
      <c r="F5623" t="s">
        <v>19</v>
      </c>
      <c r="G5623" t="s">
        <v>228</v>
      </c>
      <c r="H5623" t="s">
        <v>229</v>
      </c>
      <c r="I5623">
        <v>39212</v>
      </c>
      <c r="J5623" t="s">
        <v>22</v>
      </c>
      <c r="K5623" t="s">
        <v>66</v>
      </c>
      <c r="L5623" t="s">
        <v>36</v>
      </c>
      <c r="M5623" t="s">
        <v>37</v>
      </c>
      <c r="N5623" s="5">
        <v>9.75</v>
      </c>
      <c r="O5623" s="7">
        <v>3</v>
      </c>
      <c r="P5623" s="5">
        <v>6.33</v>
      </c>
      <c r="Q5623" s="5">
        <v>3.42</v>
      </c>
      <c r="R5623" s="22">
        <f>Tabla1[[#This Row],[Fecha de Envío]]-Tabla1[[#This Row],[Fecha de Orden]]</f>
        <v>14</v>
      </c>
      <c r="S5623" s="24">
        <f>YEAR(Tabla1[[#This Row],[Fecha de Orden]])</f>
        <v>2023</v>
      </c>
      <c r="T5623" t="str">
        <f>VLOOKUP(Tabla1[[#This Row],[Nombre del Producto]],Tabla2[[Nombre Producto]:[Costo Unitario]],2,FALSE)</f>
        <v>Wicked Choccy's</v>
      </c>
      <c r="U5623" t="str">
        <f>VLOOKUP(Tabla1[[#This Row],[Fábrica]],Tabla3[],4,FALSE)</f>
        <v>Georgia</v>
      </c>
    </row>
    <row r="5624" spans="1:21" x14ac:dyDescent="0.25">
      <c r="A5624" t="s">
        <v>2824</v>
      </c>
      <c r="B5624" s="3">
        <v>45282</v>
      </c>
      <c r="C5624" s="3">
        <v>45298</v>
      </c>
      <c r="D5624" t="s">
        <v>18</v>
      </c>
      <c r="E5624">
        <v>114860</v>
      </c>
      <c r="F5624" t="s">
        <v>19</v>
      </c>
      <c r="G5624" t="s">
        <v>1823</v>
      </c>
      <c r="H5624" t="s">
        <v>21</v>
      </c>
      <c r="I5624">
        <v>92553</v>
      </c>
      <c r="J5624" t="s">
        <v>22</v>
      </c>
      <c r="K5624" t="s">
        <v>23</v>
      </c>
      <c r="L5624" t="s">
        <v>27</v>
      </c>
      <c r="M5624" t="s">
        <v>28</v>
      </c>
      <c r="N5624" s="5">
        <v>28.8</v>
      </c>
      <c r="O5624" s="7">
        <v>8</v>
      </c>
      <c r="P5624" s="5">
        <v>20</v>
      </c>
      <c r="Q5624" s="5">
        <v>8.8000000000000007</v>
      </c>
      <c r="R5624" s="22">
        <f>Tabla1[[#This Row],[Fecha de Envío]]-Tabla1[[#This Row],[Fecha de Orden]]</f>
        <v>16</v>
      </c>
      <c r="S5624" s="24">
        <f>YEAR(Tabla1[[#This Row],[Fecha de Orden]])</f>
        <v>2023</v>
      </c>
      <c r="T5624" t="str">
        <f>VLOOKUP(Tabla1[[#This Row],[Nombre del Producto]],Tabla2[[Nombre Producto]:[Costo Unitario]],2,FALSE)</f>
        <v>Lot's O' Nuts</v>
      </c>
      <c r="U5624" t="str">
        <f>VLOOKUP(Tabla1[[#This Row],[Fábrica]],Tabla3[],4,FALSE)</f>
        <v>Arizona</v>
      </c>
    </row>
    <row r="5625" spans="1:21" x14ac:dyDescent="0.25">
      <c r="A5625" t="s">
        <v>2825</v>
      </c>
      <c r="B5625" s="3">
        <v>45282</v>
      </c>
      <c r="C5625" s="3">
        <v>45298</v>
      </c>
      <c r="D5625" t="s">
        <v>18</v>
      </c>
      <c r="E5625">
        <v>114860</v>
      </c>
      <c r="F5625" t="s">
        <v>19</v>
      </c>
      <c r="G5625" t="s">
        <v>1823</v>
      </c>
      <c r="H5625" t="s">
        <v>21</v>
      </c>
      <c r="I5625">
        <v>92553</v>
      </c>
      <c r="J5625" t="s">
        <v>22</v>
      </c>
      <c r="K5625" t="s">
        <v>23</v>
      </c>
      <c r="L5625" t="s">
        <v>33</v>
      </c>
      <c r="M5625" t="s">
        <v>34</v>
      </c>
      <c r="N5625" s="5">
        <v>7.2</v>
      </c>
      <c r="O5625" s="7">
        <v>2</v>
      </c>
      <c r="P5625" s="5">
        <v>4.8</v>
      </c>
      <c r="Q5625" s="5">
        <v>2.4</v>
      </c>
      <c r="R5625" s="22">
        <f>Tabla1[[#This Row],[Fecha de Envío]]-Tabla1[[#This Row],[Fecha de Orden]]</f>
        <v>16</v>
      </c>
      <c r="S5625" s="24">
        <f>YEAR(Tabla1[[#This Row],[Fecha de Orden]])</f>
        <v>2023</v>
      </c>
      <c r="T5625" t="str">
        <f>VLOOKUP(Tabla1[[#This Row],[Nombre del Producto]],Tabla2[[Nombre Producto]:[Costo Unitario]],2,FALSE)</f>
        <v>Lot's O' Nuts</v>
      </c>
      <c r="U5625" t="str">
        <f>VLOOKUP(Tabla1[[#This Row],[Fábrica]],Tabla3[],4,FALSE)</f>
        <v>Arizona</v>
      </c>
    </row>
    <row r="5626" spans="1:21" x14ac:dyDescent="0.25">
      <c r="A5626" t="s">
        <v>3164</v>
      </c>
      <c r="B5626" s="3">
        <v>45282</v>
      </c>
      <c r="C5626" s="3">
        <v>45294</v>
      </c>
      <c r="D5626" t="s">
        <v>71</v>
      </c>
      <c r="E5626">
        <v>149916</v>
      </c>
      <c r="F5626" t="s">
        <v>19</v>
      </c>
      <c r="G5626" t="s">
        <v>124</v>
      </c>
      <c r="H5626" t="s">
        <v>125</v>
      </c>
      <c r="I5626">
        <v>98115</v>
      </c>
      <c r="J5626" t="s">
        <v>22</v>
      </c>
      <c r="K5626" t="s">
        <v>23</v>
      </c>
      <c r="L5626" t="s">
        <v>24</v>
      </c>
      <c r="M5626" t="s">
        <v>25</v>
      </c>
      <c r="N5626" s="5">
        <v>15</v>
      </c>
      <c r="O5626" s="7">
        <v>4</v>
      </c>
      <c r="P5626" s="5">
        <v>9.8000000000000007</v>
      </c>
      <c r="Q5626" s="5">
        <v>5.2</v>
      </c>
      <c r="R5626" s="22">
        <f>Tabla1[[#This Row],[Fecha de Envío]]-Tabla1[[#This Row],[Fecha de Orden]]</f>
        <v>12</v>
      </c>
      <c r="S5626" s="24">
        <f>YEAR(Tabla1[[#This Row],[Fecha de Orden]])</f>
        <v>2023</v>
      </c>
      <c r="T5626" t="str">
        <f>VLOOKUP(Tabla1[[#This Row],[Nombre del Producto]],Tabla2[[Nombre Producto]:[Costo Unitario]],2,FALSE)</f>
        <v>Wicked Choccy's</v>
      </c>
      <c r="U5626" t="str">
        <f>VLOOKUP(Tabla1[[#This Row],[Fábrica]],Tabla3[],4,FALSE)</f>
        <v>Georgia</v>
      </c>
    </row>
    <row r="5627" spans="1:21" x14ac:dyDescent="0.25">
      <c r="A5627" t="s">
        <v>3165</v>
      </c>
      <c r="B5627" s="3">
        <v>45282</v>
      </c>
      <c r="C5627" s="3">
        <v>45294</v>
      </c>
      <c r="D5627" t="s">
        <v>71</v>
      </c>
      <c r="E5627">
        <v>149916</v>
      </c>
      <c r="F5627" t="s">
        <v>19</v>
      </c>
      <c r="G5627" t="s">
        <v>124</v>
      </c>
      <c r="H5627" t="s">
        <v>125</v>
      </c>
      <c r="I5627">
        <v>98115</v>
      </c>
      <c r="J5627" t="s">
        <v>22</v>
      </c>
      <c r="K5627" t="s">
        <v>23</v>
      </c>
      <c r="L5627" t="s">
        <v>33</v>
      </c>
      <c r="M5627" t="s">
        <v>34</v>
      </c>
      <c r="N5627" s="5">
        <v>3.6</v>
      </c>
      <c r="O5627" s="7">
        <v>1</v>
      </c>
      <c r="P5627" s="5">
        <v>2.4</v>
      </c>
      <c r="Q5627" s="5">
        <v>1.2</v>
      </c>
      <c r="R5627" s="22">
        <f>Tabla1[[#This Row],[Fecha de Envío]]-Tabla1[[#This Row],[Fecha de Orden]]</f>
        <v>12</v>
      </c>
      <c r="S5627" s="24">
        <f>YEAR(Tabla1[[#This Row],[Fecha de Orden]])</f>
        <v>2023</v>
      </c>
      <c r="T5627" t="str">
        <f>VLOOKUP(Tabla1[[#This Row],[Nombre del Producto]],Tabla2[[Nombre Producto]:[Costo Unitario]],2,FALSE)</f>
        <v>Lot's O' Nuts</v>
      </c>
      <c r="U5627" t="str">
        <f>VLOOKUP(Tabla1[[#This Row],[Fábrica]],Tabla3[],4,FALSE)</f>
        <v>Arizona</v>
      </c>
    </row>
    <row r="5628" spans="1:21" x14ac:dyDescent="0.25">
      <c r="A5628" t="s">
        <v>5467</v>
      </c>
      <c r="B5628" s="3">
        <v>45282</v>
      </c>
      <c r="C5628" s="3">
        <v>45296</v>
      </c>
      <c r="D5628" t="s">
        <v>18</v>
      </c>
      <c r="E5628">
        <v>103359</v>
      </c>
      <c r="F5628" t="s">
        <v>19</v>
      </c>
      <c r="G5628" t="s">
        <v>30</v>
      </c>
      <c r="H5628" t="s">
        <v>31</v>
      </c>
      <c r="I5628">
        <v>10035</v>
      </c>
      <c r="J5628" t="s">
        <v>22</v>
      </c>
      <c r="K5628" t="s">
        <v>32</v>
      </c>
      <c r="L5628" t="s">
        <v>33</v>
      </c>
      <c r="M5628" t="s">
        <v>34</v>
      </c>
      <c r="N5628" s="5">
        <v>7.2</v>
      </c>
      <c r="O5628" s="7">
        <v>2</v>
      </c>
      <c r="P5628" s="5">
        <v>4.8</v>
      </c>
      <c r="Q5628" s="5">
        <v>2.4</v>
      </c>
      <c r="R5628" s="22">
        <f>Tabla1[[#This Row],[Fecha de Envío]]-Tabla1[[#This Row],[Fecha de Orden]]</f>
        <v>14</v>
      </c>
      <c r="S5628" s="24">
        <f>YEAR(Tabla1[[#This Row],[Fecha de Orden]])</f>
        <v>2023</v>
      </c>
      <c r="T5628" t="str">
        <f>VLOOKUP(Tabla1[[#This Row],[Nombre del Producto]],Tabla2[[Nombre Producto]:[Costo Unitario]],2,FALSE)</f>
        <v>Lot's O' Nuts</v>
      </c>
      <c r="U5628" t="str">
        <f>VLOOKUP(Tabla1[[#This Row],[Fábrica]],Tabla3[],4,FALSE)</f>
        <v>Arizona</v>
      </c>
    </row>
    <row r="5629" spans="1:21" x14ac:dyDescent="0.25">
      <c r="A5629" t="s">
        <v>7763</v>
      </c>
      <c r="B5629" s="3">
        <v>45282</v>
      </c>
      <c r="C5629" s="3">
        <v>45298</v>
      </c>
      <c r="D5629" t="s">
        <v>18</v>
      </c>
      <c r="E5629">
        <v>167507</v>
      </c>
      <c r="F5629" t="s">
        <v>19</v>
      </c>
      <c r="G5629" t="s">
        <v>755</v>
      </c>
      <c r="H5629" t="s">
        <v>62</v>
      </c>
      <c r="I5629">
        <v>97756</v>
      </c>
      <c r="J5629" t="s">
        <v>22</v>
      </c>
      <c r="K5629" t="s">
        <v>23</v>
      </c>
      <c r="L5629" t="s">
        <v>24</v>
      </c>
      <c r="M5629" t="s">
        <v>25</v>
      </c>
      <c r="N5629" s="5">
        <v>15</v>
      </c>
      <c r="O5629" s="7">
        <v>4</v>
      </c>
      <c r="P5629" s="5">
        <v>9.8000000000000007</v>
      </c>
      <c r="Q5629" s="5">
        <v>5.2</v>
      </c>
      <c r="R5629" s="22">
        <f>Tabla1[[#This Row],[Fecha de Envío]]-Tabla1[[#This Row],[Fecha de Orden]]</f>
        <v>16</v>
      </c>
      <c r="S5629" s="24">
        <f>YEAR(Tabla1[[#This Row],[Fecha de Orden]])</f>
        <v>2023</v>
      </c>
      <c r="T5629" t="str">
        <f>VLOOKUP(Tabla1[[#This Row],[Nombre del Producto]],Tabla2[[Nombre Producto]:[Costo Unitario]],2,FALSE)</f>
        <v>Wicked Choccy's</v>
      </c>
      <c r="U5629" t="str">
        <f>VLOOKUP(Tabla1[[#This Row],[Fábrica]],Tabla3[],4,FALSE)</f>
        <v>Georgia</v>
      </c>
    </row>
    <row r="5630" spans="1:21" x14ac:dyDescent="0.25">
      <c r="A5630" t="s">
        <v>7764</v>
      </c>
      <c r="B5630" s="3">
        <v>45282</v>
      </c>
      <c r="C5630" s="3">
        <v>45298</v>
      </c>
      <c r="D5630" t="s">
        <v>18</v>
      </c>
      <c r="E5630">
        <v>167507</v>
      </c>
      <c r="F5630" t="s">
        <v>19</v>
      </c>
      <c r="G5630" t="s">
        <v>755</v>
      </c>
      <c r="H5630" t="s">
        <v>62</v>
      </c>
      <c r="I5630">
        <v>97756</v>
      </c>
      <c r="J5630" t="s">
        <v>22</v>
      </c>
      <c r="K5630" t="s">
        <v>23</v>
      </c>
      <c r="L5630" t="s">
        <v>36</v>
      </c>
      <c r="M5630" t="s">
        <v>37</v>
      </c>
      <c r="N5630" s="5">
        <v>3.25</v>
      </c>
      <c r="O5630" s="7">
        <v>1</v>
      </c>
      <c r="P5630" s="5">
        <v>2.11</v>
      </c>
      <c r="Q5630" s="5">
        <v>1.1399999999999999</v>
      </c>
      <c r="R5630" s="22">
        <f>Tabla1[[#This Row],[Fecha de Envío]]-Tabla1[[#This Row],[Fecha de Orden]]</f>
        <v>16</v>
      </c>
      <c r="S5630" s="24">
        <f>YEAR(Tabla1[[#This Row],[Fecha de Orden]])</f>
        <v>2023</v>
      </c>
      <c r="T5630" t="str">
        <f>VLOOKUP(Tabla1[[#This Row],[Nombre del Producto]],Tabla2[[Nombre Producto]:[Costo Unitario]],2,FALSE)</f>
        <v>Wicked Choccy's</v>
      </c>
      <c r="U5630" t="str">
        <f>VLOOKUP(Tabla1[[#This Row],[Fábrica]],Tabla3[],4,FALSE)</f>
        <v>Georgia</v>
      </c>
    </row>
    <row r="5631" spans="1:21" x14ac:dyDescent="0.25">
      <c r="A5631" t="s">
        <v>7765</v>
      </c>
      <c r="B5631" s="3">
        <v>45282</v>
      </c>
      <c r="C5631" s="3">
        <v>45298</v>
      </c>
      <c r="D5631" t="s">
        <v>18</v>
      </c>
      <c r="E5631">
        <v>167507</v>
      </c>
      <c r="F5631" t="s">
        <v>19</v>
      </c>
      <c r="G5631" t="s">
        <v>755</v>
      </c>
      <c r="H5631" t="s">
        <v>62</v>
      </c>
      <c r="I5631">
        <v>97756</v>
      </c>
      <c r="J5631" t="s">
        <v>22</v>
      </c>
      <c r="K5631" t="s">
        <v>23</v>
      </c>
      <c r="L5631" t="s">
        <v>45</v>
      </c>
      <c r="M5631" t="s">
        <v>46</v>
      </c>
      <c r="N5631" s="5">
        <v>34.9</v>
      </c>
      <c r="O5631" s="7">
        <v>10</v>
      </c>
      <c r="P5631" s="5">
        <v>24.9</v>
      </c>
      <c r="Q5631" s="5">
        <v>10</v>
      </c>
      <c r="R5631" s="22">
        <f>Tabla1[[#This Row],[Fecha de Envío]]-Tabla1[[#This Row],[Fecha de Orden]]</f>
        <v>16</v>
      </c>
      <c r="S5631" s="24">
        <f>YEAR(Tabla1[[#This Row],[Fecha de Orden]])</f>
        <v>2023</v>
      </c>
      <c r="T5631" t="str">
        <f>VLOOKUP(Tabla1[[#This Row],[Nombre del Producto]],Tabla2[[Nombre Producto]:[Costo Unitario]],2,FALSE)</f>
        <v>Lot's O' Nuts</v>
      </c>
      <c r="U5631" t="str">
        <f>VLOOKUP(Tabla1[[#This Row],[Fábrica]],Tabla3[],4,FALSE)</f>
        <v>Arizona</v>
      </c>
    </row>
    <row r="5632" spans="1:21" x14ac:dyDescent="0.25">
      <c r="A5632" t="s">
        <v>1372</v>
      </c>
      <c r="B5632" s="3">
        <v>45283</v>
      </c>
      <c r="C5632" s="3">
        <v>45294</v>
      </c>
      <c r="D5632" t="s">
        <v>39</v>
      </c>
      <c r="E5632">
        <v>115574</v>
      </c>
      <c r="F5632" t="s">
        <v>19</v>
      </c>
      <c r="G5632" t="s">
        <v>239</v>
      </c>
      <c r="H5632" t="s">
        <v>173</v>
      </c>
      <c r="I5632">
        <v>60623</v>
      </c>
      <c r="J5632" t="s">
        <v>22</v>
      </c>
      <c r="K5632" t="s">
        <v>43</v>
      </c>
      <c r="L5632" t="s">
        <v>24</v>
      </c>
      <c r="M5632" t="s">
        <v>25</v>
      </c>
      <c r="N5632" s="5">
        <v>7.5</v>
      </c>
      <c r="O5632" s="7">
        <v>2</v>
      </c>
      <c r="P5632" s="5">
        <v>4.9000000000000004</v>
      </c>
      <c r="Q5632" s="5">
        <v>2.6</v>
      </c>
      <c r="R5632" s="22">
        <f>Tabla1[[#This Row],[Fecha de Envío]]-Tabla1[[#This Row],[Fecha de Orden]]</f>
        <v>11</v>
      </c>
      <c r="S5632" s="24">
        <f>YEAR(Tabla1[[#This Row],[Fecha de Orden]])</f>
        <v>2023</v>
      </c>
      <c r="T5632" t="str">
        <f>VLOOKUP(Tabla1[[#This Row],[Nombre del Producto]],Tabla2[[Nombre Producto]:[Costo Unitario]],2,FALSE)</f>
        <v>Wicked Choccy's</v>
      </c>
      <c r="U5632" t="str">
        <f>VLOOKUP(Tabla1[[#This Row],[Fábrica]],Tabla3[],4,FALSE)</f>
        <v>Georgia</v>
      </c>
    </row>
    <row r="5633" spans="1:21" x14ac:dyDescent="0.25">
      <c r="A5633" t="s">
        <v>1557</v>
      </c>
      <c r="B5633" s="3">
        <v>45283</v>
      </c>
      <c r="C5633" s="3">
        <v>45298</v>
      </c>
      <c r="D5633" t="s">
        <v>71</v>
      </c>
      <c r="E5633">
        <v>157791</v>
      </c>
      <c r="F5633" t="s">
        <v>19</v>
      </c>
      <c r="G5633" t="s">
        <v>1558</v>
      </c>
      <c r="H5633" t="s">
        <v>77</v>
      </c>
      <c r="I5633">
        <v>2886</v>
      </c>
      <c r="J5633" t="s">
        <v>22</v>
      </c>
      <c r="K5633" t="s">
        <v>32</v>
      </c>
      <c r="L5633" t="s">
        <v>33</v>
      </c>
      <c r="M5633" t="s">
        <v>34</v>
      </c>
      <c r="N5633" s="5">
        <v>14.4</v>
      </c>
      <c r="O5633" s="7">
        <v>4</v>
      </c>
      <c r="P5633" s="5">
        <v>9.6</v>
      </c>
      <c r="Q5633" s="5">
        <v>4.8</v>
      </c>
      <c r="R5633" s="22">
        <f>Tabla1[[#This Row],[Fecha de Envío]]-Tabla1[[#This Row],[Fecha de Orden]]</f>
        <v>15</v>
      </c>
      <c r="S5633" s="24">
        <f>YEAR(Tabla1[[#This Row],[Fecha de Orden]])</f>
        <v>2023</v>
      </c>
      <c r="T5633" t="str">
        <f>VLOOKUP(Tabla1[[#This Row],[Nombre del Producto]],Tabla2[[Nombre Producto]:[Costo Unitario]],2,FALSE)</f>
        <v>Lot's O' Nuts</v>
      </c>
      <c r="U5633" t="str">
        <f>VLOOKUP(Tabla1[[#This Row],[Fábrica]],Tabla3[],4,FALSE)</f>
        <v>Arizona</v>
      </c>
    </row>
    <row r="5634" spans="1:21" x14ac:dyDescent="0.25">
      <c r="A5634" t="s">
        <v>3196</v>
      </c>
      <c r="B5634" s="3">
        <v>45283</v>
      </c>
      <c r="C5634" s="3">
        <v>45300</v>
      </c>
      <c r="D5634" t="s">
        <v>18</v>
      </c>
      <c r="E5634">
        <v>135776</v>
      </c>
      <c r="F5634" t="s">
        <v>19</v>
      </c>
      <c r="G5634" t="s">
        <v>124</v>
      </c>
      <c r="H5634" t="s">
        <v>125</v>
      </c>
      <c r="I5634">
        <v>98103</v>
      </c>
      <c r="J5634" t="s">
        <v>148</v>
      </c>
      <c r="K5634" t="s">
        <v>23</v>
      </c>
      <c r="L5634" t="s">
        <v>348</v>
      </c>
      <c r="M5634" t="s">
        <v>349</v>
      </c>
      <c r="N5634" s="5">
        <v>40</v>
      </c>
      <c r="O5634" s="7">
        <v>2</v>
      </c>
      <c r="P5634" s="5">
        <v>20</v>
      </c>
      <c r="Q5634" s="5">
        <v>20</v>
      </c>
      <c r="R5634" s="22">
        <f>Tabla1[[#This Row],[Fecha de Envío]]-Tabla1[[#This Row],[Fecha de Orden]]</f>
        <v>17</v>
      </c>
      <c r="S5634" s="24">
        <f>YEAR(Tabla1[[#This Row],[Fecha de Orden]])</f>
        <v>2023</v>
      </c>
      <c r="T5634" t="str">
        <f>VLOOKUP(Tabla1[[#This Row],[Nombre del Producto]],Tabla2[[Nombre Producto]:[Costo Unitario]],2,FALSE)</f>
        <v>Secret Factory</v>
      </c>
      <c r="U5634" t="str">
        <f>VLOOKUP(Tabla1[[#This Row],[Fábrica]],Tabla3[],4,FALSE)</f>
        <v>Illinois</v>
      </c>
    </row>
    <row r="5635" spans="1:21" x14ac:dyDescent="0.25">
      <c r="A5635" t="s">
        <v>3197</v>
      </c>
      <c r="B5635" s="3">
        <v>45283</v>
      </c>
      <c r="C5635" s="3">
        <v>45300</v>
      </c>
      <c r="D5635" t="s">
        <v>18</v>
      </c>
      <c r="E5635">
        <v>135776</v>
      </c>
      <c r="F5635" t="s">
        <v>19</v>
      </c>
      <c r="G5635" t="s">
        <v>124</v>
      </c>
      <c r="H5635" t="s">
        <v>125</v>
      </c>
      <c r="I5635">
        <v>98103</v>
      </c>
      <c r="J5635" t="s">
        <v>22</v>
      </c>
      <c r="K5635" t="s">
        <v>23</v>
      </c>
      <c r="L5635" t="s">
        <v>27</v>
      </c>
      <c r="M5635" t="s">
        <v>28</v>
      </c>
      <c r="N5635" s="5">
        <v>10.8</v>
      </c>
      <c r="O5635" s="7">
        <v>3</v>
      </c>
      <c r="P5635" s="5">
        <v>7.5</v>
      </c>
      <c r="Q5635" s="5">
        <v>3.3</v>
      </c>
      <c r="R5635" s="22">
        <f>Tabla1[[#This Row],[Fecha de Envío]]-Tabla1[[#This Row],[Fecha de Orden]]</f>
        <v>17</v>
      </c>
      <c r="S5635" s="24">
        <f>YEAR(Tabla1[[#This Row],[Fecha de Orden]])</f>
        <v>2023</v>
      </c>
      <c r="T5635" t="str">
        <f>VLOOKUP(Tabla1[[#This Row],[Nombre del Producto]],Tabla2[[Nombre Producto]:[Costo Unitario]],2,FALSE)</f>
        <v>Lot's O' Nuts</v>
      </c>
      <c r="U5635" t="str">
        <f>VLOOKUP(Tabla1[[#This Row],[Fábrica]],Tabla3[],4,FALSE)</f>
        <v>Arizona</v>
      </c>
    </row>
    <row r="5636" spans="1:21" x14ac:dyDescent="0.25">
      <c r="A5636" t="s">
        <v>3198</v>
      </c>
      <c r="B5636" s="3">
        <v>45283</v>
      </c>
      <c r="C5636" s="3">
        <v>45300</v>
      </c>
      <c r="D5636" t="s">
        <v>18</v>
      </c>
      <c r="E5636">
        <v>135776</v>
      </c>
      <c r="F5636" t="s">
        <v>19</v>
      </c>
      <c r="G5636" t="s">
        <v>124</v>
      </c>
      <c r="H5636" t="s">
        <v>125</v>
      </c>
      <c r="I5636">
        <v>98103</v>
      </c>
      <c r="J5636" t="s">
        <v>148</v>
      </c>
      <c r="K5636" t="s">
        <v>23</v>
      </c>
      <c r="L5636" t="s">
        <v>445</v>
      </c>
      <c r="M5636" t="s">
        <v>446</v>
      </c>
      <c r="N5636" s="5">
        <v>6.5</v>
      </c>
      <c r="O5636" s="7">
        <v>2</v>
      </c>
      <c r="P5636" s="5">
        <v>0.5</v>
      </c>
      <c r="Q5636" s="5">
        <v>6</v>
      </c>
      <c r="R5636" s="22">
        <f>Tabla1[[#This Row],[Fecha de Envío]]-Tabla1[[#This Row],[Fecha de Orden]]</f>
        <v>17</v>
      </c>
      <c r="S5636" s="24">
        <f>YEAR(Tabla1[[#This Row],[Fecha de Orden]])</f>
        <v>2023</v>
      </c>
      <c r="T5636" t="str">
        <f>VLOOKUP(Tabla1[[#This Row],[Nombre del Producto]],Tabla2[[Nombre Producto]:[Costo Unitario]],2,FALSE)</f>
        <v>The Other Factory</v>
      </c>
      <c r="U5636" t="str">
        <f>VLOOKUP(Tabla1[[#This Row],[Fábrica]],Tabla3[],4,FALSE)</f>
        <v>Tennessee</v>
      </c>
    </row>
    <row r="5637" spans="1:21" x14ac:dyDescent="0.25">
      <c r="A5637" t="s">
        <v>3199</v>
      </c>
      <c r="B5637" s="3">
        <v>45283</v>
      </c>
      <c r="C5637" s="3">
        <v>45300</v>
      </c>
      <c r="D5637" t="s">
        <v>18</v>
      </c>
      <c r="E5637">
        <v>135776</v>
      </c>
      <c r="F5637" t="s">
        <v>19</v>
      </c>
      <c r="G5637" t="s">
        <v>124</v>
      </c>
      <c r="H5637" t="s">
        <v>125</v>
      </c>
      <c r="I5637">
        <v>98103</v>
      </c>
      <c r="J5637" t="s">
        <v>22</v>
      </c>
      <c r="K5637" t="s">
        <v>23</v>
      </c>
      <c r="L5637" t="s">
        <v>24</v>
      </c>
      <c r="M5637" t="s">
        <v>25</v>
      </c>
      <c r="N5637" s="5">
        <v>7.5</v>
      </c>
      <c r="O5637" s="7">
        <v>2</v>
      </c>
      <c r="P5637" s="5">
        <v>4.9000000000000004</v>
      </c>
      <c r="Q5637" s="5">
        <v>2.6</v>
      </c>
      <c r="R5637" s="22">
        <f>Tabla1[[#This Row],[Fecha de Envío]]-Tabla1[[#This Row],[Fecha de Orden]]</f>
        <v>17</v>
      </c>
      <c r="S5637" s="24">
        <f>YEAR(Tabla1[[#This Row],[Fecha de Orden]])</f>
        <v>2023</v>
      </c>
      <c r="T5637" t="str">
        <f>VLOOKUP(Tabla1[[#This Row],[Nombre del Producto]],Tabla2[[Nombre Producto]:[Costo Unitario]],2,FALSE)</f>
        <v>Wicked Choccy's</v>
      </c>
      <c r="U5637" t="str">
        <f>VLOOKUP(Tabla1[[#This Row],[Fábrica]],Tabla3[],4,FALSE)</f>
        <v>Georgia</v>
      </c>
    </row>
    <row r="5638" spans="1:21" x14ac:dyDescent="0.25">
      <c r="A5638" t="s">
        <v>3523</v>
      </c>
      <c r="B5638" s="3">
        <v>45283</v>
      </c>
      <c r="C5638" s="3">
        <v>45298</v>
      </c>
      <c r="D5638" t="s">
        <v>18</v>
      </c>
      <c r="E5638">
        <v>114867</v>
      </c>
      <c r="F5638" t="s">
        <v>19</v>
      </c>
      <c r="G5638" t="s">
        <v>144</v>
      </c>
      <c r="H5638" t="s">
        <v>101</v>
      </c>
      <c r="I5638">
        <v>19143</v>
      </c>
      <c r="J5638" t="s">
        <v>22</v>
      </c>
      <c r="K5638" t="s">
        <v>32</v>
      </c>
      <c r="L5638" t="s">
        <v>33</v>
      </c>
      <c r="M5638" t="s">
        <v>34</v>
      </c>
      <c r="N5638" s="5">
        <v>7.2</v>
      </c>
      <c r="O5638" s="7">
        <v>2</v>
      </c>
      <c r="P5638" s="5">
        <v>4.8</v>
      </c>
      <c r="Q5638" s="5">
        <v>2.4</v>
      </c>
      <c r="R5638" s="22">
        <f>Tabla1[[#This Row],[Fecha de Envío]]-Tabla1[[#This Row],[Fecha de Orden]]</f>
        <v>15</v>
      </c>
      <c r="S5638" s="24">
        <f>YEAR(Tabla1[[#This Row],[Fecha de Orden]])</f>
        <v>2023</v>
      </c>
      <c r="T5638" t="str">
        <f>VLOOKUP(Tabla1[[#This Row],[Nombre del Producto]],Tabla2[[Nombre Producto]:[Costo Unitario]],2,FALSE)</f>
        <v>Lot's O' Nuts</v>
      </c>
      <c r="U5638" t="str">
        <f>VLOOKUP(Tabla1[[#This Row],[Fábrica]],Tabla3[],4,FALSE)</f>
        <v>Arizona</v>
      </c>
    </row>
    <row r="5639" spans="1:21" x14ac:dyDescent="0.25">
      <c r="A5639" t="s">
        <v>3524</v>
      </c>
      <c r="B5639" s="3">
        <v>45283</v>
      </c>
      <c r="C5639" s="3">
        <v>45298</v>
      </c>
      <c r="D5639" t="s">
        <v>18</v>
      </c>
      <c r="E5639">
        <v>114867</v>
      </c>
      <c r="F5639" t="s">
        <v>19</v>
      </c>
      <c r="G5639" t="s">
        <v>144</v>
      </c>
      <c r="H5639" t="s">
        <v>101</v>
      </c>
      <c r="I5639">
        <v>19143</v>
      </c>
      <c r="J5639" t="s">
        <v>223</v>
      </c>
      <c r="K5639" t="s">
        <v>32</v>
      </c>
      <c r="L5639" t="s">
        <v>1452</v>
      </c>
      <c r="M5639" t="s">
        <v>1453</v>
      </c>
      <c r="N5639" s="5">
        <v>18.75</v>
      </c>
      <c r="O5639" s="7">
        <v>5</v>
      </c>
      <c r="P5639" s="5">
        <v>11.25</v>
      </c>
      <c r="Q5639" s="5">
        <v>7.5</v>
      </c>
      <c r="R5639" s="22">
        <f>Tabla1[[#This Row],[Fecha de Envío]]-Tabla1[[#This Row],[Fecha de Orden]]</f>
        <v>15</v>
      </c>
      <c r="S5639" s="24">
        <f>YEAR(Tabla1[[#This Row],[Fecha de Orden]])</f>
        <v>2023</v>
      </c>
      <c r="T5639" t="str">
        <f>VLOOKUP(Tabla1[[#This Row],[Nombre del Producto]],Tabla2[[Nombre Producto]:[Costo Unitario]],2,FALSE)</f>
        <v>Sugar Shack</v>
      </c>
      <c r="U5639" t="str">
        <f>VLOOKUP(Tabla1[[#This Row],[Fábrica]],Tabla3[],4,FALSE)</f>
        <v>Minnesota</v>
      </c>
    </row>
    <row r="5640" spans="1:21" x14ac:dyDescent="0.25">
      <c r="A5640" t="s">
        <v>5402</v>
      </c>
      <c r="B5640" s="3">
        <v>45283</v>
      </c>
      <c r="C5640" s="3">
        <v>45296</v>
      </c>
      <c r="D5640" t="s">
        <v>71</v>
      </c>
      <c r="E5640">
        <v>132829</v>
      </c>
      <c r="F5640" t="s">
        <v>19</v>
      </c>
      <c r="G5640" t="s">
        <v>159</v>
      </c>
      <c r="H5640" t="s">
        <v>42</v>
      </c>
      <c r="I5640">
        <v>77041</v>
      </c>
      <c r="J5640" t="s">
        <v>22</v>
      </c>
      <c r="K5640" t="s">
        <v>43</v>
      </c>
      <c r="L5640" t="s">
        <v>45</v>
      </c>
      <c r="M5640" t="s">
        <v>46</v>
      </c>
      <c r="N5640" s="5">
        <v>6.98</v>
      </c>
      <c r="O5640" s="7">
        <v>2</v>
      </c>
      <c r="P5640" s="5">
        <v>4.9800000000000004</v>
      </c>
      <c r="Q5640" s="5">
        <v>2</v>
      </c>
      <c r="R5640" s="22">
        <f>Tabla1[[#This Row],[Fecha de Envío]]-Tabla1[[#This Row],[Fecha de Orden]]</f>
        <v>13</v>
      </c>
      <c r="S5640" s="24">
        <f>YEAR(Tabla1[[#This Row],[Fecha de Orden]])</f>
        <v>2023</v>
      </c>
      <c r="T5640" t="str">
        <f>VLOOKUP(Tabla1[[#This Row],[Nombre del Producto]],Tabla2[[Nombre Producto]:[Costo Unitario]],2,FALSE)</f>
        <v>Lot's O' Nuts</v>
      </c>
      <c r="U5640" t="str">
        <f>VLOOKUP(Tabla1[[#This Row],[Fábrica]],Tabla3[],4,FALSE)</f>
        <v>Arizona</v>
      </c>
    </row>
    <row r="5641" spans="1:21" x14ac:dyDescent="0.25">
      <c r="A5641" t="s">
        <v>5403</v>
      </c>
      <c r="B5641" s="3">
        <v>45283</v>
      </c>
      <c r="C5641" s="3">
        <v>45296</v>
      </c>
      <c r="D5641" t="s">
        <v>71</v>
      </c>
      <c r="E5641">
        <v>132829</v>
      </c>
      <c r="F5641" t="s">
        <v>19</v>
      </c>
      <c r="G5641" t="s">
        <v>159</v>
      </c>
      <c r="H5641" t="s">
        <v>42</v>
      </c>
      <c r="I5641">
        <v>77041</v>
      </c>
      <c r="J5641" t="s">
        <v>148</v>
      </c>
      <c r="K5641" t="s">
        <v>43</v>
      </c>
      <c r="L5641" t="s">
        <v>149</v>
      </c>
      <c r="M5641" t="s">
        <v>150</v>
      </c>
      <c r="N5641" s="5">
        <v>11.25</v>
      </c>
      <c r="O5641" s="7">
        <v>9</v>
      </c>
      <c r="P5641" s="5">
        <v>5.85</v>
      </c>
      <c r="Q5641" s="5">
        <v>5.4</v>
      </c>
      <c r="R5641" s="22">
        <f>Tabla1[[#This Row],[Fecha de Envío]]-Tabla1[[#This Row],[Fecha de Orden]]</f>
        <v>13</v>
      </c>
      <c r="S5641" s="24">
        <f>YEAR(Tabla1[[#This Row],[Fecha de Orden]])</f>
        <v>2023</v>
      </c>
      <c r="T5641" t="str">
        <f>VLOOKUP(Tabla1[[#This Row],[Nombre del Producto]],Tabla2[[Nombre Producto]:[Costo Unitario]],2,FALSE)</f>
        <v>Secret Factory</v>
      </c>
      <c r="U5641" t="str">
        <f>VLOOKUP(Tabla1[[#This Row],[Fábrica]],Tabla3[],4,FALSE)</f>
        <v>Illinois</v>
      </c>
    </row>
    <row r="5642" spans="1:21" x14ac:dyDescent="0.25">
      <c r="A5642" t="s">
        <v>5404</v>
      </c>
      <c r="B5642" s="3">
        <v>45283</v>
      </c>
      <c r="C5642" s="3">
        <v>45296</v>
      </c>
      <c r="D5642" t="s">
        <v>71</v>
      </c>
      <c r="E5642">
        <v>132829</v>
      </c>
      <c r="F5642" t="s">
        <v>19</v>
      </c>
      <c r="G5642" t="s">
        <v>159</v>
      </c>
      <c r="H5642" t="s">
        <v>42</v>
      </c>
      <c r="I5642">
        <v>77041</v>
      </c>
      <c r="J5642" t="s">
        <v>22</v>
      </c>
      <c r="K5642" t="s">
        <v>43</v>
      </c>
      <c r="L5642" t="s">
        <v>27</v>
      </c>
      <c r="M5642" t="s">
        <v>28</v>
      </c>
      <c r="N5642" s="5">
        <v>10.8</v>
      </c>
      <c r="O5642" s="7">
        <v>3</v>
      </c>
      <c r="P5642" s="5">
        <v>7.5</v>
      </c>
      <c r="Q5642" s="5">
        <v>3.3</v>
      </c>
      <c r="R5642" s="22">
        <f>Tabla1[[#This Row],[Fecha de Envío]]-Tabla1[[#This Row],[Fecha de Orden]]</f>
        <v>13</v>
      </c>
      <c r="S5642" s="24">
        <f>YEAR(Tabla1[[#This Row],[Fecha de Orden]])</f>
        <v>2023</v>
      </c>
      <c r="T5642" t="str">
        <f>VLOOKUP(Tabla1[[#This Row],[Nombre del Producto]],Tabla2[[Nombre Producto]:[Costo Unitario]],2,FALSE)</f>
        <v>Lot's O' Nuts</v>
      </c>
      <c r="U5642" t="str">
        <f>VLOOKUP(Tabla1[[#This Row],[Fábrica]],Tabla3[],4,FALSE)</f>
        <v>Arizona</v>
      </c>
    </row>
    <row r="5643" spans="1:21" x14ac:dyDescent="0.25">
      <c r="A5643" t="s">
        <v>5405</v>
      </c>
      <c r="B5643" s="3">
        <v>45283</v>
      </c>
      <c r="C5643" s="3">
        <v>45296</v>
      </c>
      <c r="D5643" t="s">
        <v>71</v>
      </c>
      <c r="E5643">
        <v>132829</v>
      </c>
      <c r="F5643" t="s">
        <v>19</v>
      </c>
      <c r="G5643" t="s">
        <v>159</v>
      </c>
      <c r="H5643" t="s">
        <v>42</v>
      </c>
      <c r="I5643">
        <v>77041</v>
      </c>
      <c r="J5643" t="s">
        <v>22</v>
      </c>
      <c r="K5643" t="s">
        <v>43</v>
      </c>
      <c r="L5643" t="s">
        <v>24</v>
      </c>
      <c r="M5643" t="s">
        <v>25</v>
      </c>
      <c r="N5643" s="5">
        <v>11.25</v>
      </c>
      <c r="O5643" s="7">
        <v>3</v>
      </c>
      <c r="P5643" s="5">
        <v>7.35</v>
      </c>
      <c r="Q5643" s="5">
        <v>3.9</v>
      </c>
      <c r="R5643" s="22">
        <f>Tabla1[[#This Row],[Fecha de Envío]]-Tabla1[[#This Row],[Fecha de Orden]]</f>
        <v>13</v>
      </c>
      <c r="S5643" s="24">
        <f>YEAR(Tabla1[[#This Row],[Fecha de Orden]])</f>
        <v>2023</v>
      </c>
      <c r="T5643" t="str">
        <f>VLOOKUP(Tabla1[[#This Row],[Nombre del Producto]],Tabla2[[Nombre Producto]:[Costo Unitario]],2,FALSE)</f>
        <v>Wicked Choccy's</v>
      </c>
      <c r="U5643" t="str">
        <f>VLOOKUP(Tabla1[[#This Row],[Fábrica]],Tabla3[],4,FALSE)</f>
        <v>Georgia</v>
      </c>
    </row>
    <row r="5644" spans="1:21" x14ac:dyDescent="0.25">
      <c r="A5644" t="s">
        <v>5506</v>
      </c>
      <c r="B5644" s="3">
        <v>45283</v>
      </c>
      <c r="C5644" s="3">
        <v>45295</v>
      </c>
      <c r="D5644" t="s">
        <v>71</v>
      </c>
      <c r="E5644">
        <v>137043</v>
      </c>
      <c r="F5644" t="s">
        <v>19</v>
      </c>
      <c r="G5644" t="s">
        <v>86</v>
      </c>
      <c r="H5644" t="s">
        <v>133</v>
      </c>
      <c r="I5644">
        <v>22153</v>
      </c>
      <c r="J5644" t="s">
        <v>22</v>
      </c>
      <c r="K5644" t="s">
        <v>66</v>
      </c>
      <c r="L5644" t="s">
        <v>24</v>
      </c>
      <c r="M5644" t="s">
        <v>25</v>
      </c>
      <c r="N5644" s="5">
        <v>22.5</v>
      </c>
      <c r="O5644" s="7">
        <v>6</v>
      </c>
      <c r="P5644" s="5">
        <v>14.7</v>
      </c>
      <c r="Q5644" s="5">
        <v>7.8</v>
      </c>
      <c r="R5644" s="22">
        <f>Tabla1[[#This Row],[Fecha de Envío]]-Tabla1[[#This Row],[Fecha de Orden]]</f>
        <v>12</v>
      </c>
      <c r="S5644" s="24">
        <f>YEAR(Tabla1[[#This Row],[Fecha de Orden]])</f>
        <v>2023</v>
      </c>
      <c r="T5644" t="str">
        <f>VLOOKUP(Tabla1[[#This Row],[Nombre del Producto]],Tabla2[[Nombre Producto]:[Costo Unitario]],2,FALSE)</f>
        <v>Wicked Choccy's</v>
      </c>
      <c r="U5644" t="str">
        <f>VLOOKUP(Tabla1[[#This Row],[Fábrica]],Tabla3[],4,FALSE)</f>
        <v>Georgia</v>
      </c>
    </row>
    <row r="5645" spans="1:21" x14ac:dyDescent="0.25">
      <c r="A5645" t="s">
        <v>5878</v>
      </c>
      <c r="B5645" s="3">
        <v>45283</v>
      </c>
      <c r="C5645" s="3">
        <v>45299</v>
      </c>
      <c r="D5645" t="s">
        <v>18</v>
      </c>
      <c r="E5645">
        <v>157868</v>
      </c>
      <c r="F5645" t="s">
        <v>19</v>
      </c>
      <c r="G5645" t="s">
        <v>2120</v>
      </c>
      <c r="H5645" t="s">
        <v>93</v>
      </c>
      <c r="I5645">
        <v>49505</v>
      </c>
      <c r="J5645" t="s">
        <v>22</v>
      </c>
      <c r="K5645" t="s">
        <v>43</v>
      </c>
      <c r="L5645" t="s">
        <v>33</v>
      </c>
      <c r="M5645" t="s">
        <v>34</v>
      </c>
      <c r="N5645" s="5">
        <v>25.2</v>
      </c>
      <c r="O5645" s="7">
        <v>7</v>
      </c>
      <c r="P5645" s="5">
        <v>16.8</v>
      </c>
      <c r="Q5645" s="5">
        <v>8.4</v>
      </c>
      <c r="R5645" s="22">
        <f>Tabla1[[#This Row],[Fecha de Envío]]-Tabla1[[#This Row],[Fecha de Orden]]</f>
        <v>16</v>
      </c>
      <c r="S5645" s="24">
        <f>YEAR(Tabla1[[#This Row],[Fecha de Orden]])</f>
        <v>2023</v>
      </c>
      <c r="T5645" t="str">
        <f>VLOOKUP(Tabla1[[#This Row],[Nombre del Producto]],Tabla2[[Nombre Producto]:[Costo Unitario]],2,FALSE)</f>
        <v>Lot's O' Nuts</v>
      </c>
      <c r="U5645" t="str">
        <f>VLOOKUP(Tabla1[[#This Row],[Fábrica]],Tabla3[],4,FALSE)</f>
        <v>Arizona</v>
      </c>
    </row>
    <row r="5646" spans="1:21" x14ac:dyDescent="0.25">
      <c r="A5646" t="s">
        <v>6741</v>
      </c>
      <c r="B5646" s="3">
        <v>45283</v>
      </c>
      <c r="C5646" s="3">
        <v>45298</v>
      </c>
      <c r="D5646" t="s">
        <v>18</v>
      </c>
      <c r="E5646">
        <v>136049</v>
      </c>
      <c r="F5646" t="s">
        <v>19</v>
      </c>
      <c r="G5646" t="s">
        <v>1024</v>
      </c>
      <c r="H5646" t="s">
        <v>210</v>
      </c>
      <c r="I5646">
        <v>43402</v>
      </c>
      <c r="J5646" t="s">
        <v>22</v>
      </c>
      <c r="K5646" t="s">
        <v>32</v>
      </c>
      <c r="L5646" t="s">
        <v>27</v>
      </c>
      <c r="M5646" t="s">
        <v>28</v>
      </c>
      <c r="N5646" s="5">
        <v>10.8</v>
      </c>
      <c r="O5646" s="7">
        <v>3</v>
      </c>
      <c r="P5646" s="5">
        <v>7.5</v>
      </c>
      <c r="Q5646" s="5">
        <v>3.3</v>
      </c>
      <c r="R5646" s="22">
        <f>Tabla1[[#This Row],[Fecha de Envío]]-Tabla1[[#This Row],[Fecha de Orden]]</f>
        <v>15</v>
      </c>
      <c r="S5646" s="24">
        <f>YEAR(Tabla1[[#This Row],[Fecha de Orden]])</f>
        <v>2023</v>
      </c>
      <c r="T5646" t="str">
        <f>VLOOKUP(Tabla1[[#This Row],[Nombre del Producto]],Tabla2[[Nombre Producto]:[Costo Unitario]],2,FALSE)</f>
        <v>Lot's O' Nuts</v>
      </c>
      <c r="U5646" t="str">
        <f>VLOOKUP(Tabla1[[#This Row],[Fábrica]],Tabla3[],4,FALSE)</f>
        <v>Arizona</v>
      </c>
    </row>
    <row r="5647" spans="1:21" x14ac:dyDescent="0.25">
      <c r="A5647" t="s">
        <v>1518</v>
      </c>
      <c r="B5647" s="3">
        <v>45284</v>
      </c>
      <c r="C5647" s="3">
        <v>45295</v>
      </c>
      <c r="D5647" t="s">
        <v>39</v>
      </c>
      <c r="E5647">
        <v>123526</v>
      </c>
      <c r="F5647" t="s">
        <v>19</v>
      </c>
      <c r="G5647" t="s">
        <v>124</v>
      </c>
      <c r="H5647" t="s">
        <v>125</v>
      </c>
      <c r="I5647">
        <v>98103</v>
      </c>
      <c r="J5647" t="s">
        <v>22</v>
      </c>
      <c r="K5647" t="s">
        <v>23</v>
      </c>
      <c r="L5647" t="s">
        <v>36</v>
      </c>
      <c r="M5647" t="s">
        <v>37</v>
      </c>
      <c r="N5647" s="5">
        <v>16.25</v>
      </c>
      <c r="O5647" s="7">
        <v>5</v>
      </c>
      <c r="P5647" s="5">
        <v>10.55</v>
      </c>
      <c r="Q5647" s="5">
        <v>5.7</v>
      </c>
      <c r="R5647" s="22">
        <f>Tabla1[[#This Row],[Fecha de Envío]]-Tabla1[[#This Row],[Fecha de Orden]]</f>
        <v>11</v>
      </c>
      <c r="S5647" s="24">
        <f>YEAR(Tabla1[[#This Row],[Fecha de Orden]])</f>
        <v>2023</v>
      </c>
      <c r="T5647" t="str">
        <f>VLOOKUP(Tabla1[[#This Row],[Nombre del Producto]],Tabla2[[Nombre Producto]:[Costo Unitario]],2,FALSE)</f>
        <v>Wicked Choccy's</v>
      </c>
      <c r="U5647" t="str">
        <f>VLOOKUP(Tabla1[[#This Row],[Fábrica]],Tabla3[],4,FALSE)</f>
        <v>Georgia</v>
      </c>
    </row>
    <row r="5648" spans="1:21" x14ac:dyDescent="0.25">
      <c r="A5648" t="s">
        <v>4712</v>
      </c>
      <c r="B5648" s="3">
        <v>45284</v>
      </c>
      <c r="C5648" s="3">
        <v>45298</v>
      </c>
      <c r="D5648" t="s">
        <v>18</v>
      </c>
      <c r="E5648">
        <v>157259</v>
      </c>
      <c r="F5648" t="s">
        <v>19</v>
      </c>
      <c r="G5648" t="s">
        <v>30</v>
      </c>
      <c r="H5648" t="s">
        <v>31</v>
      </c>
      <c r="I5648">
        <v>10035</v>
      </c>
      <c r="J5648" t="s">
        <v>22</v>
      </c>
      <c r="K5648" t="s">
        <v>32</v>
      </c>
      <c r="L5648" t="s">
        <v>33</v>
      </c>
      <c r="M5648" t="s">
        <v>34</v>
      </c>
      <c r="N5648" s="5">
        <v>32.4</v>
      </c>
      <c r="O5648" s="7">
        <v>9</v>
      </c>
      <c r="P5648" s="5">
        <v>21.6</v>
      </c>
      <c r="Q5648" s="5">
        <v>10.8</v>
      </c>
      <c r="R5648" s="22">
        <f>Tabla1[[#This Row],[Fecha de Envío]]-Tabla1[[#This Row],[Fecha de Orden]]</f>
        <v>14</v>
      </c>
      <c r="S5648" s="24">
        <f>YEAR(Tabla1[[#This Row],[Fecha de Orden]])</f>
        <v>2023</v>
      </c>
      <c r="T5648" t="str">
        <f>VLOOKUP(Tabla1[[#This Row],[Nombre del Producto]],Tabla2[[Nombre Producto]:[Costo Unitario]],2,FALSE)</f>
        <v>Lot's O' Nuts</v>
      </c>
      <c r="U5648" t="str">
        <f>VLOOKUP(Tabla1[[#This Row],[Fábrica]],Tabla3[],4,FALSE)</f>
        <v>Arizona</v>
      </c>
    </row>
    <row r="5649" spans="1:21" x14ac:dyDescent="0.25">
      <c r="A5649" t="s">
        <v>7218</v>
      </c>
      <c r="B5649" s="3">
        <v>45284</v>
      </c>
      <c r="C5649" s="3">
        <v>45297</v>
      </c>
      <c r="D5649" t="s">
        <v>71</v>
      </c>
      <c r="E5649">
        <v>140438</v>
      </c>
      <c r="F5649" t="s">
        <v>19</v>
      </c>
      <c r="G5649" t="s">
        <v>30</v>
      </c>
      <c r="H5649" t="s">
        <v>31</v>
      </c>
      <c r="I5649">
        <v>10009</v>
      </c>
      <c r="J5649" t="s">
        <v>22</v>
      </c>
      <c r="K5649" t="s">
        <v>32</v>
      </c>
      <c r="L5649" t="s">
        <v>27</v>
      </c>
      <c r="M5649" t="s">
        <v>28</v>
      </c>
      <c r="N5649" s="5">
        <v>10.8</v>
      </c>
      <c r="O5649" s="7">
        <v>3</v>
      </c>
      <c r="P5649" s="5">
        <v>7.5</v>
      </c>
      <c r="Q5649" s="5">
        <v>3.3</v>
      </c>
      <c r="R5649" s="22">
        <f>Tabla1[[#This Row],[Fecha de Envío]]-Tabla1[[#This Row],[Fecha de Orden]]</f>
        <v>13</v>
      </c>
      <c r="S5649" s="24">
        <f>YEAR(Tabla1[[#This Row],[Fecha de Orden]])</f>
        <v>2023</v>
      </c>
      <c r="T5649" t="str">
        <f>VLOOKUP(Tabla1[[#This Row],[Nombre del Producto]],Tabla2[[Nombre Producto]:[Costo Unitario]],2,FALSE)</f>
        <v>Lot's O' Nuts</v>
      </c>
      <c r="U5649" t="str">
        <f>VLOOKUP(Tabla1[[#This Row],[Fábrica]],Tabla3[],4,FALSE)</f>
        <v>Arizona</v>
      </c>
    </row>
    <row r="5650" spans="1:21" x14ac:dyDescent="0.25">
      <c r="A5650" t="s">
        <v>7376</v>
      </c>
      <c r="B5650" s="3">
        <v>45284</v>
      </c>
      <c r="C5650" s="3">
        <v>45298</v>
      </c>
      <c r="D5650" t="s">
        <v>71</v>
      </c>
      <c r="E5650">
        <v>168620</v>
      </c>
      <c r="F5650" t="s">
        <v>19</v>
      </c>
      <c r="G5650" t="s">
        <v>356</v>
      </c>
      <c r="H5650" t="s">
        <v>98</v>
      </c>
      <c r="I5650">
        <v>28205</v>
      </c>
      <c r="J5650" t="s">
        <v>22</v>
      </c>
      <c r="K5650" t="s">
        <v>66</v>
      </c>
      <c r="L5650" t="s">
        <v>33</v>
      </c>
      <c r="M5650" t="s">
        <v>34</v>
      </c>
      <c r="N5650" s="5">
        <v>10.8</v>
      </c>
      <c r="O5650" s="7">
        <v>3</v>
      </c>
      <c r="P5650" s="5">
        <v>7.2</v>
      </c>
      <c r="Q5650" s="5">
        <v>3.6</v>
      </c>
      <c r="R5650" s="22">
        <f>Tabla1[[#This Row],[Fecha de Envío]]-Tabla1[[#This Row],[Fecha de Orden]]</f>
        <v>14</v>
      </c>
      <c r="S5650" s="24">
        <f>YEAR(Tabla1[[#This Row],[Fecha de Orden]])</f>
        <v>2023</v>
      </c>
      <c r="T5650" t="str">
        <f>VLOOKUP(Tabla1[[#This Row],[Nombre del Producto]],Tabla2[[Nombre Producto]:[Costo Unitario]],2,FALSE)</f>
        <v>Lot's O' Nuts</v>
      </c>
      <c r="U5650" t="str">
        <f>VLOOKUP(Tabla1[[#This Row],[Fábrica]],Tabla3[],4,FALSE)</f>
        <v>Arizona</v>
      </c>
    </row>
    <row r="5651" spans="1:21" x14ac:dyDescent="0.25">
      <c r="A5651" t="s">
        <v>7377</v>
      </c>
      <c r="B5651" s="3">
        <v>45284</v>
      </c>
      <c r="C5651" s="3">
        <v>45298</v>
      </c>
      <c r="D5651" t="s">
        <v>71</v>
      </c>
      <c r="E5651">
        <v>168620</v>
      </c>
      <c r="F5651" t="s">
        <v>19</v>
      </c>
      <c r="G5651" t="s">
        <v>356</v>
      </c>
      <c r="H5651" t="s">
        <v>98</v>
      </c>
      <c r="I5651">
        <v>28205</v>
      </c>
      <c r="J5651" t="s">
        <v>22</v>
      </c>
      <c r="K5651" t="s">
        <v>66</v>
      </c>
      <c r="L5651" t="s">
        <v>36</v>
      </c>
      <c r="M5651" t="s">
        <v>37</v>
      </c>
      <c r="N5651" s="5">
        <v>26</v>
      </c>
      <c r="O5651" s="7">
        <v>8</v>
      </c>
      <c r="P5651" s="5">
        <v>16.88</v>
      </c>
      <c r="Q5651" s="5">
        <v>9.1199999999999992</v>
      </c>
      <c r="R5651" s="22">
        <f>Tabla1[[#This Row],[Fecha de Envío]]-Tabla1[[#This Row],[Fecha de Orden]]</f>
        <v>14</v>
      </c>
      <c r="S5651" s="24">
        <f>YEAR(Tabla1[[#This Row],[Fecha de Orden]])</f>
        <v>2023</v>
      </c>
      <c r="T5651" t="str">
        <f>VLOOKUP(Tabla1[[#This Row],[Nombre del Producto]],Tabla2[[Nombre Producto]:[Costo Unitario]],2,FALSE)</f>
        <v>Wicked Choccy's</v>
      </c>
      <c r="U5651" t="str">
        <f>VLOOKUP(Tabla1[[#This Row],[Fábrica]],Tabla3[],4,FALSE)</f>
        <v>Georgia</v>
      </c>
    </row>
    <row r="5652" spans="1:21" x14ac:dyDescent="0.25">
      <c r="A5652" t="s">
        <v>7880</v>
      </c>
      <c r="B5652" s="3">
        <v>45284</v>
      </c>
      <c r="C5652" s="3">
        <v>45300</v>
      </c>
      <c r="D5652" t="s">
        <v>18</v>
      </c>
      <c r="E5652">
        <v>101651</v>
      </c>
      <c r="F5652" t="s">
        <v>19</v>
      </c>
      <c r="G5652" t="s">
        <v>2241</v>
      </c>
      <c r="H5652" t="s">
        <v>21</v>
      </c>
      <c r="I5652">
        <v>95123</v>
      </c>
      <c r="J5652" t="s">
        <v>22</v>
      </c>
      <c r="K5652" t="s">
        <v>23</v>
      </c>
      <c r="L5652" t="s">
        <v>36</v>
      </c>
      <c r="M5652" t="s">
        <v>37</v>
      </c>
      <c r="N5652" s="5">
        <v>22.75</v>
      </c>
      <c r="O5652" s="7">
        <v>7</v>
      </c>
      <c r="P5652" s="5">
        <v>14.77</v>
      </c>
      <c r="Q5652" s="5">
        <v>7.98</v>
      </c>
      <c r="R5652" s="22">
        <f>Tabla1[[#This Row],[Fecha de Envío]]-Tabla1[[#This Row],[Fecha de Orden]]</f>
        <v>16</v>
      </c>
      <c r="S5652" s="24">
        <f>YEAR(Tabla1[[#This Row],[Fecha de Orden]])</f>
        <v>2023</v>
      </c>
      <c r="T5652" t="str">
        <f>VLOOKUP(Tabla1[[#This Row],[Nombre del Producto]],Tabla2[[Nombre Producto]:[Costo Unitario]],2,FALSE)</f>
        <v>Wicked Choccy's</v>
      </c>
      <c r="U5652" t="str">
        <f>VLOOKUP(Tabla1[[#This Row],[Fábrica]],Tabla3[],4,FALSE)</f>
        <v>Georgia</v>
      </c>
    </row>
    <row r="5653" spans="1:21" x14ac:dyDescent="0.25">
      <c r="A5653" t="s">
        <v>1014</v>
      </c>
      <c r="B5653" s="3">
        <v>45285</v>
      </c>
      <c r="C5653" s="3">
        <v>45298</v>
      </c>
      <c r="D5653" t="s">
        <v>71</v>
      </c>
      <c r="E5653">
        <v>111941</v>
      </c>
      <c r="F5653" t="s">
        <v>19</v>
      </c>
      <c r="G5653" t="s">
        <v>30</v>
      </c>
      <c r="H5653" t="s">
        <v>31</v>
      </c>
      <c r="I5653">
        <v>10035</v>
      </c>
      <c r="J5653" t="s">
        <v>22</v>
      </c>
      <c r="K5653" t="s">
        <v>32</v>
      </c>
      <c r="L5653" t="s">
        <v>45</v>
      </c>
      <c r="M5653" t="s">
        <v>46</v>
      </c>
      <c r="N5653" s="5">
        <v>6.98</v>
      </c>
      <c r="O5653" s="7">
        <v>2</v>
      </c>
      <c r="P5653" s="5">
        <v>4.9800000000000004</v>
      </c>
      <c r="Q5653" s="5">
        <v>2</v>
      </c>
      <c r="R5653" s="22">
        <f>Tabla1[[#This Row],[Fecha de Envío]]-Tabla1[[#This Row],[Fecha de Orden]]</f>
        <v>13</v>
      </c>
      <c r="S5653" s="24">
        <f>YEAR(Tabla1[[#This Row],[Fecha de Orden]])</f>
        <v>2023</v>
      </c>
      <c r="T5653" t="str">
        <f>VLOOKUP(Tabla1[[#This Row],[Nombre del Producto]],Tabla2[[Nombre Producto]:[Costo Unitario]],2,FALSE)</f>
        <v>Lot's O' Nuts</v>
      </c>
      <c r="U5653" t="str">
        <f>VLOOKUP(Tabla1[[#This Row],[Fábrica]],Tabla3[],4,FALSE)</f>
        <v>Arizona</v>
      </c>
    </row>
    <row r="5654" spans="1:21" x14ac:dyDescent="0.25">
      <c r="A5654" t="s">
        <v>2378</v>
      </c>
      <c r="B5654" s="3">
        <v>45285</v>
      </c>
      <c r="C5654" s="3">
        <v>45300</v>
      </c>
      <c r="D5654" t="s">
        <v>18</v>
      </c>
      <c r="E5654">
        <v>110975</v>
      </c>
      <c r="F5654" t="s">
        <v>19</v>
      </c>
      <c r="G5654" t="s">
        <v>30</v>
      </c>
      <c r="H5654" t="s">
        <v>31</v>
      </c>
      <c r="I5654">
        <v>10024</v>
      </c>
      <c r="J5654" t="s">
        <v>22</v>
      </c>
      <c r="K5654" t="s">
        <v>32</v>
      </c>
      <c r="L5654" t="s">
        <v>45</v>
      </c>
      <c r="M5654" t="s">
        <v>46</v>
      </c>
      <c r="N5654" s="5">
        <v>10.47</v>
      </c>
      <c r="O5654" s="7">
        <v>3</v>
      </c>
      <c r="P5654" s="5">
        <v>7.47</v>
      </c>
      <c r="Q5654" s="5">
        <v>3</v>
      </c>
      <c r="R5654" s="22">
        <f>Tabla1[[#This Row],[Fecha de Envío]]-Tabla1[[#This Row],[Fecha de Orden]]</f>
        <v>15</v>
      </c>
      <c r="S5654" s="24">
        <f>YEAR(Tabla1[[#This Row],[Fecha de Orden]])</f>
        <v>2023</v>
      </c>
      <c r="T5654" t="str">
        <f>VLOOKUP(Tabla1[[#This Row],[Nombre del Producto]],Tabla2[[Nombre Producto]:[Costo Unitario]],2,FALSE)</f>
        <v>Lot's O' Nuts</v>
      </c>
      <c r="U5654" t="str">
        <f>VLOOKUP(Tabla1[[#This Row],[Fábrica]],Tabla3[],4,FALSE)</f>
        <v>Arizona</v>
      </c>
    </row>
    <row r="5655" spans="1:21" x14ac:dyDescent="0.25">
      <c r="A5655" t="s">
        <v>2379</v>
      </c>
      <c r="B5655" s="3">
        <v>45285</v>
      </c>
      <c r="C5655" s="3">
        <v>45300</v>
      </c>
      <c r="D5655" t="s">
        <v>18</v>
      </c>
      <c r="E5655">
        <v>110975</v>
      </c>
      <c r="F5655" t="s">
        <v>19</v>
      </c>
      <c r="G5655" t="s">
        <v>30</v>
      </c>
      <c r="H5655" t="s">
        <v>31</v>
      </c>
      <c r="I5655">
        <v>10024</v>
      </c>
      <c r="J5655" t="s">
        <v>22</v>
      </c>
      <c r="K5655" t="s">
        <v>32</v>
      </c>
      <c r="L5655" t="s">
        <v>36</v>
      </c>
      <c r="M5655" t="s">
        <v>37</v>
      </c>
      <c r="N5655" s="5">
        <v>6.5</v>
      </c>
      <c r="O5655" s="7">
        <v>2</v>
      </c>
      <c r="P5655" s="5">
        <v>4.22</v>
      </c>
      <c r="Q5655" s="5">
        <v>2.2799999999999998</v>
      </c>
      <c r="R5655" s="22">
        <f>Tabla1[[#This Row],[Fecha de Envío]]-Tabla1[[#This Row],[Fecha de Orden]]</f>
        <v>15</v>
      </c>
      <c r="S5655" s="24">
        <f>YEAR(Tabla1[[#This Row],[Fecha de Orden]])</f>
        <v>2023</v>
      </c>
      <c r="T5655" t="str">
        <f>VLOOKUP(Tabla1[[#This Row],[Nombre del Producto]],Tabla2[[Nombre Producto]:[Costo Unitario]],2,FALSE)</f>
        <v>Wicked Choccy's</v>
      </c>
      <c r="U5655" t="str">
        <f>VLOOKUP(Tabla1[[#This Row],[Fábrica]],Tabla3[],4,FALSE)</f>
        <v>Georgia</v>
      </c>
    </row>
    <row r="5656" spans="1:21" x14ac:dyDescent="0.25">
      <c r="A5656" t="s">
        <v>3725</v>
      </c>
      <c r="B5656" s="3">
        <v>45285</v>
      </c>
      <c r="C5656" s="3">
        <v>45298</v>
      </c>
      <c r="D5656" t="s">
        <v>39</v>
      </c>
      <c r="E5656">
        <v>116729</v>
      </c>
      <c r="F5656" t="s">
        <v>19</v>
      </c>
      <c r="G5656" t="s">
        <v>53</v>
      </c>
      <c r="H5656" t="s">
        <v>21</v>
      </c>
      <c r="I5656">
        <v>90049</v>
      </c>
      <c r="J5656" t="s">
        <v>22</v>
      </c>
      <c r="K5656" t="s">
        <v>23</v>
      </c>
      <c r="L5656" t="s">
        <v>36</v>
      </c>
      <c r="M5656" t="s">
        <v>37</v>
      </c>
      <c r="N5656" s="5">
        <v>22.75</v>
      </c>
      <c r="O5656" s="7">
        <v>7</v>
      </c>
      <c r="P5656" s="5">
        <v>14.77</v>
      </c>
      <c r="Q5656" s="5">
        <v>7.98</v>
      </c>
      <c r="R5656" s="22">
        <f>Tabla1[[#This Row],[Fecha de Envío]]-Tabla1[[#This Row],[Fecha de Orden]]</f>
        <v>13</v>
      </c>
      <c r="S5656" s="24">
        <f>YEAR(Tabla1[[#This Row],[Fecha de Orden]])</f>
        <v>2023</v>
      </c>
      <c r="T5656" t="str">
        <f>VLOOKUP(Tabla1[[#This Row],[Nombre del Producto]],Tabla2[[Nombre Producto]:[Costo Unitario]],2,FALSE)</f>
        <v>Wicked Choccy's</v>
      </c>
      <c r="U5656" t="str">
        <f>VLOOKUP(Tabla1[[#This Row],[Fábrica]],Tabla3[],4,FALSE)</f>
        <v>Georgia</v>
      </c>
    </row>
    <row r="5657" spans="1:21" x14ac:dyDescent="0.25">
      <c r="A5657" t="s">
        <v>3726</v>
      </c>
      <c r="B5657" s="3">
        <v>45285</v>
      </c>
      <c r="C5657" s="3">
        <v>45298</v>
      </c>
      <c r="D5657" t="s">
        <v>39</v>
      </c>
      <c r="E5657">
        <v>116729</v>
      </c>
      <c r="F5657" t="s">
        <v>19</v>
      </c>
      <c r="G5657" t="s">
        <v>53</v>
      </c>
      <c r="H5657" t="s">
        <v>21</v>
      </c>
      <c r="I5657">
        <v>90049</v>
      </c>
      <c r="J5657" t="s">
        <v>22</v>
      </c>
      <c r="K5657" t="s">
        <v>23</v>
      </c>
      <c r="L5657" t="s">
        <v>33</v>
      </c>
      <c r="M5657" t="s">
        <v>34</v>
      </c>
      <c r="N5657" s="5">
        <v>25.2</v>
      </c>
      <c r="O5657" s="7">
        <v>7</v>
      </c>
      <c r="P5657" s="5">
        <v>16.8</v>
      </c>
      <c r="Q5657" s="5">
        <v>8.4</v>
      </c>
      <c r="R5657" s="22">
        <f>Tabla1[[#This Row],[Fecha de Envío]]-Tabla1[[#This Row],[Fecha de Orden]]</f>
        <v>13</v>
      </c>
      <c r="S5657" s="24">
        <f>YEAR(Tabla1[[#This Row],[Fecha de Orden]])</f>
        <v>2023</v>
      </c>
      <c r="T5657" t="str">
        <f>VLOOKUP(Tabla1[[#This Row],[Nombre del Producto]],Tabla2[[Nombre Producto]:[Costo Unitario]],2,FALSE)</f>
        <v>Lot's O' Nuts</v>
      </c>
      <c r="U5657" t="str">
        <f>VLOOKUP(Tabla1[[#This Row],[Fábrica]],Tabla3[],4,FALSE)</f>
        <v>Arizona</v>
      </c>
    </row>
    <row r="5658" spans="1:21" x14ac:dyDescent="0.25">
      <c r="A5658" t="s">
        <v>4306</v>
      </c>
      <c r="B5658" s="3">
        <v>45285</v>
      </c>
      <c r="C5658" s="3">
        <v>45300</v>
      </c>
      <c r="D5658" t="s">
        <v>18</v>
      </c>
      <c r="E5658">
        <v>105081</v>
      </c>
      <c r="F5658" t="s">
        <v>19</v>
      </c>
      <c r="G5658" t="s">
        <v>124</v>
      </c>
      <c r="H5658" t="s">
        <v>125</v>
      </c>
      <c r="I5658">
        <v>98115</v>
      </c>
      <c r="J5658" t="s">
        <v>22</v>
      </c>
      <c r="K5658" t="s">
        <v>23</v>
      </c>
      <c r="L5658" t="s">
        <v>27</v>
      </c>
      <c r="M5658" t="s">
        <v>28</v>
      </c>
      <c r="N5658" s="5">
        <v>10.8</v>
      </c>
      <c r="O5658" s="7">
        <v>3</v>
      </c>
      <c r="P5658" s="5">
        <v>7.5</v>
      </c>
      <c r="Q5658" s="5">
        <v>3.3</v>
      </c>
      <c r="R5658" s="22">
        <f>Tabla1[[#This Row],[Fecha de Envío]]-Tabla1[[#This Row],[Fecha de Orden]]</f>
        <v>15</v>
      </c>
      <c r="S5658" s="24">
        <f>YEAR(Tabla1[[#This Row],[Fecha de Orden]])</f>
        <v>2023</v>
      </c>
      <c r="T5658" t="str">
        <f>VLOOKUP(Tabla1[[#This Row],[Nombre del Producto]],Tabla2[[Nombre Producto]:[Costo Unitario]],2,FALSE)</f>
        <v>Lot's O' Nuts</v>
      </c>
      <c r="U5658" t="str">
        <f>VLOOKUP(Tabla1[[#This Row],[Fábrica]],Tabla3[],4,FALSE)</f>
        <v>Arizona</v>
      </c>
    </row>
    <row r="5659" spans="1:21" x14ac:dyDescent="0.25">
      <c r="A5659" t="s">
        <v>4307</v>
      </c>
      <c r="B5659" s="3">
        <v>45285</v>
      </c>
      <c r="C5659" s="3">
        <v>45301</v>
      </c>
      <c r="D5659" t="s">
        <v>18</v>
      </c>
      <c r="E5659">
        <v>169670</v>
      </c>
      <c r="F5659" t="s">
        <v>19</v>
      </c>
      <c r="G5659" t="s">
        <v>30</v>
      </c>
      <c r="H5659" t="s">
        <v>31</v>
      </c>
      <c r="I5659">
        <v>10009</v>
      </c>
      <c r="J5659" t="s">
        <v>22</v>
      </c>
      <c r="K5659" t="s">
        <v>32</v>
      </c>
      <c r="L5659" t="s">
        <v>24</v>
      </c>
      <c r="M5659" t="s">
        <v>25</v>
      </c>
      <c r="N5659" s="5">
        <v>30</v>
      </c>
      <c r="O5659" s="7">
        <v>8</v>
      </c>
      <c r="P5659" s="5">
        <v>19.600000000000001</v>
      </c>
      <c r="Q5659" s="5">
        <v>10.4</v>
      </c>
      <c r="R5659" s="22">
        <f>Tabla1[[#This Row],[Fecha de Envío]]-Tabla1[[#This Row],[Fecha de Orden]]</f>
        <v>16</v>
      </c>
      <c r="S5659" s="24">
        <f>YEAR(Tabla1[[#This Row],[Fecha de Orden]])</f>
        <v>2023</v>
      </c>
      <c r="T5659" t="str">
        <f>VLOOKUP(Tabla1[[#This Row],[Nombre del Producto]],Tabla2[[Nombre Producto]:[Costo Unitario]],2,FALSE)</f>
        <v>Wicked Choccy's</v>
      </c>
      <c r="U5659" t="str">
        <f>VLOOKUP(Tabla1[[#This Row],[Fábrica]],Tabla3[],4,FALSE)</f>
        <v>Georgia</v>
      </c>
    </row>
    <row r="5660" spans="1:21" x14ac:dyDescent="0.25">
      <c r="A5660" t="s">
        <v>4308</v>
      </c>
      <c r="B5660" s="3">
        <v>45285</v>
      </c>
      <c r="C5660" s="3">
        <v>45300</v>
      </c>
      <c r="D5660" t="s">
        <v>18</v>
      </c>
      <c r="E5660">
        <v>105081</v>
      </c>
      <c r="F5660" t="s">
        <v>19</v>
      </c>
      <c r="G5660" t="s">
        <v>124</v>
      </c>
      <c r="H5660" t="s">
        <v>125</v>
      </c>
      <c r="I5660">
        <v>98115</v>
      </c>
      <c r="J5660" t="s">
        <v>22</v>
      </c>
      <c r="K5660" t="s">
        <v>23</v>
      </c>
      <c r="L5660" t="s">
        <v>33</v>
      </c>
      <c r="M5660" t="s">
        <v>34</v>
      </c>
      <c r="N5660" s="5">
        <v>18</v>
      </c>
      <c r="O5660" s="7">
        <v>5</v>
      </c>
      <c r="P5660" s="5">
        <v>12</v>
      </c>
      <c r="Q5660" s="5">
        <v>6</v>
      </c>
      <c r="R5660" s="22">
        <f>Tabla1[[#This Row],[Fecha de Envío]]-Tabla1[[#This Row],[Fecha de Orden]]</f>
        <v>15</v>
      </c>
      <c r="S5660" s="24">
        <f>YEAR(Tabla1[[#This Row],[Fecha de Orden]])</f>
        <v>2023</v>
      </c>
      <c r="T5660" t="str">
        <f>VLOOKUP(Tabla1[[#This Row],[Nombre del Producto]],Tabla2[[Nombre Producto]:[Costo Unitario]],2,FALSE)</f>
        <v>Lot's O' Nuts</v>
      </c>
      <c r="U5660" t="str">
        <f>VLOOKUP(Tabla1[[#This Row],[Fábrica]],Tabla3[],4,FALSE)</f>
        <v>Arizona</v>
      </c>
    </row>
    <row r="5661" spans="1:21" x14ac:dyDescent="0.25">
      <c r="A5661" t="s">
        <v>5735</v>
      </c>
      <c r="B5661" s="3">
        <v>45285</v>
      </c>
      <c r="C5661" s="3">
        <v>45302</v>
      </c>
      <c r="D5661" t="s">
        <v>18</v>
      </c>
      <c r="E5661">
        <v>109827</v>
      </c>
      <c r="F5661" t="s">
        <v>19</v>
      </c>
      <c r="G5661" t="s">
        <v>165</v>
      </c>
      <c r="H5661" t="s">
        <v>69</v>
      </c>
      <c r="I5661">
        <v>85023</v>
      </c>
      <c r="J5661" t="s">
        <v>22</v>
      </c>
      <c r="K5661" t="s">
        <v>23</v>
      </c>
      <c r="L5661" t="s">
        <v>36</v>
      </c>
      <c r="M5661" t="s">
        <v>37</v>
      </c>
      <c r="N5661" s="5">
        <v>6.5</v>
      </c>
      <c r="O5661" s="7">
        <v>2</v>
      </c>
      <c r="P5661" s="5">
        <v>4.22</v>
      </c>
      <c r="Q5661" s="5">
        <v>2.2799999999999998</v>
      </c>
      <c r="R5661" s="22">
        <f>Tabla1[[#This Row],[Fecha de Envío]]-Tabla1[[#This Row],[Fecha de Orden]]</f>
        <v>17</v>
      </c>
      <c r="S5661" s="24">
        <f>YEAR(Tabla1[[#This Row],[Fecha de Orden]])</f>
        <v>2023</v>
      </c>
      <c r="T5661" t="str">
        <f>VLOOKUP(Tabla1[[#This Row],[Nombre del Producto]],Tabla2[[Nombre Producto]:[Costo Unitario]],2,FALSE)</f>
        <v>Wicked Choccy's</v>
      </c>
      <c r="U5661" t="str">
        <f>VLOOKUP(Tabla1[[#This Row],[Fábrica]],Tabla3[],4,FALSE)</f>
        <v>Georgia</v>
      </c>
    </row>
    <row r="5662" spans="1:21" x14ac:dyDescent="0.25">
      <c r="A5662" t="s">
        <v>5736</v>
      </c>
      <c r="B5662" s="3">
        <v>45285</v>
      </c>
      <c r="C5662" s="3">
        <v>45302</v>
      </c>
      <c r="D5662" t="s">
        <v>18</v>
      </c>
      <c r="E5662">
        <v>109827</v>
      </c>
      <c r="F5662" t="s">
        <v>19</v>
      </c>
      <c r="G5662" t="s">
        <v>165</v>
      </c>
      <c r="H5662" t="s">
        <v>69</v>
      </c>
      <c r="I5662">
        <v>85023</v>
      </c>
      <c r="J5662" t="s">
        <v>22</v>
      </c>
      <c r="K5662" t="s">
        <v>23</v>
      </c>
      <c r="L5662" t="s">
        <v>27</v>
      </c>
      <c r="M5662" t="s">
        <v>28</v>
      </c>
      <c r="N5662" s="5">
        <v>3.6</v>
      </c>
      <c r="O5662" s="7">
        <v>1</v>
      </c>
      <c r="P5662" s="5">
        <v>2.5</v>
      </c>
      <c r="Q5662" s="5">
        <v>1.1000000000000001</v>
      </c>
      <c r="R5662" s="22">
        <f>Tabla1[[#This Row],[Fecha de Envío]]-Tabla1[[#This Row],[Fecha de Orden]]</f>
        <v>17</v>
      </c>
      <c r="S5662" s="24">
        <f>YEAR(Tabla1[[#This Row],[Fecha de Orden]])</f>
        <v>2023</v>
      </c>
      <c r="T5662" t="str">
        <f>VLOOKUP(Tabla1[[#This Row],[Nombre del Producto]],Tabla2[[Nombre Producto]:[Costo Unitario]],2,FALSE)</f>
        <v>Lot's O' Nuts</v>
      </c>
      <c r="U5662" t="str">
        <f>VLOOKUP(Tabla1[[#This Row],[Fábrica]],Tabla3[],4,FALSE)</f>
        <v>Arizona</v>
      </c>
    </row>
    <row r="5663" spans="1:21" x14ac:dyDescent="0.25">
      <c r="A5663" t="s">
        <v>5737</v>
      </c>
      <c r="B5663" s="3">
        <v>45285</v>
      </c>
      <c r="C5663" s="3">
        <v>45302</v>
      </c>
      <c r="D5663" t="s">
        <v>18</v>
      </c>
      <c r="E5663">
        <v>109827</v>
      </c>
      <c r="F5663" t="s">
        <v>19</v>
      </c>
      <c r="G5663" t="s">
        <v>165</v>
      </c>
      <c r="H5663" t="s">
        <v>69</v>
      </c>
      <c r="I5663">
        <v>85023</v>
      </c>
      <c r="J5663" t="s">
        <v>22</v>
      </c>
      <c r="K5663" t="s">
        <v>23</v>
      </c>
      <c r="L5663" t="s">
        <v>45</v>
      </c>
      <c r="M5663" t="s">
        <v>46</v>
      </c>
      <c r="N5663" s="5">
        <v>10.47</v>
      </c>
      <c r="O5663" s="7">
        <v>3</v>
      </c>
      <c r="P5663" s="5">
        <v>7.47</v>
      </c>
      <c r="Q5663" s="5">
        <v>3</v>
      </c>
      <c r="R5663" s="22">
        <f>Tabla1[[#This Row],[Fecha de Envío]]-Tabla1[[#This Row],[Fecha de Orden]]</f>
        <v>17</v>
      </c>
      <c r="S5663" s="24">
        <f>YEAR(Tabla1[[#This Row],[Fecha de Orden]])</f>
        <v>2023</v>
      </c>
      <c r="T5663" t="str">
        <f>VLOOKUP(Tabla1[[#This Row],[Nombre del Producto]],Tabla2[[Nombre Producto]:[Costo Unitario]],2,FALSE)</f>
        <v>Lot's O' Nuts</v>
      </c>
      <c r="U5663" t="str">
        <f>VLOOKUP(Tabla1[[#This Row],[Fábrica]],Tabla3[],4,FALSE)</f>
        <v>Arizona</v>
      </c>
    </row>
    <row r="5664" spans="1:21" x14ac:dyDescent="0.25">
      <c r="A5664" t="s">
        <v>8362</v>
      </c>
      <c r="B5664" s="3">
        <v>45285</v>
      </c>
      <c r="C5664" s="3">
        <v>45302</v>
      </c>
      <c r="D5664" t="s">
        <v>18</v>
      </c>
      <c r="E5664">
        <v>101168</v>
      </c>
      <c r="F5664" t="s">
        <v>19</v>
      </c>
      <c r="G5664" t="s">
        <v>8363</v>
      </c>
      <c r="H5664" t="s">
        <v>137</v>
      </c>
      <c r="I5664">
        <v>3060</v>
      </c>
      <c r="J5664" t="s">
        <v>22</v>
      </c>
      <c r="K5664" t="s">
        <v>32</v>
      </c>
      <c r="L5664" t="s">
        <v>36</v>
      </c>
      <c r="M5664" t="s">
        <v>37</v>
      </c>
      <c r="N5664" s="5">
        <v>13</v>
      </c>
      <c r="O5664" s="7">
        <v>4</v>
      </c>
      <c r="P5664" s="5">
        <v>8.44</v>
      </c>
      <c r="Q5664" s="5">
        <v>4.5599999999999996</v>
      </c>
      <c r="R5664" s="22">
        <f>Tabla1[[#This Row],[Fecha de Envío]]-Tabla1[[#This Row],[Fecha de Orden]]</f>
        <v>17</v>
      </c>
      <c r="S5664" s="24">
        <f>YEAR(Tabla1[[#This Row],[Fecha de Orden]])</f>
        <v>2023</v>
      </c>
      <c r="T5664" t="str">
        <f>VLOOKUP(Tabla1[[#This Row],[Nombre del Producto]],Tabla2[[Nombre Producto]:[Costo Unitario]],2,FALSE)</f>
        <v>Wicked Choccy's</v>
      </c>
      <c r="U5664" t="str">
        <f>VLOOKUP(Tabla1[[#This Row],[Fábrica]],Tabla3[],4,FALSE)</f>
        <v>Georgia</v>
      </c>
    </row>
    <row r="5665" spans="1:21" x14ac:dyDescent="0.25">
      <c r="A5665" t="s">
        <v>8940</v>
      </c>
      <c r="B5665" s="3">
        <v>45285</v>
      </c>
      <c r="C5665" s="3">
        <v>45299</v>
      </c>
      <c r="D5665" t="s">
        <v>18</v>
      </c>
      <c r="E5665">
        <v>148684</v>
      </c>
      <c r="F5665" t="s">
        <v>19</v>
      </c>
      <c r="G5665" t="s">
        <v>1082</v>
      </c>
      <c r="H5665" t="s">
        <v>1911</v>
      </c>
      <c r="I5665">
        <v>72701</v>
      </c>
      <c r="J5665" t="s">
        <v>22</v>
      </c>
      <c r="K5665" t="s">
        <v>66</v>
      </c>
      <c r="L5665" t="s">
        <v>33</v>
      </c>
      <c r="M5665" t="s">
        <v>34</v>
      </c>
      <c r="N5665" s="5">
        <v>18</v>
      </c>
      <c r="O5665" s="7">
        <v>5</v>
      </c>
      <c r="P5665" s="5">
        <v>12</v>
      </c>
      <c r="Q5665" s="5">
        <v>6</v>
      </c>
      <c r="R5665" s="22">
        <f>Tabla1[[#This Row],[Fecha de Envío]]-Tabla1[[#This Row],[Fecha de Orden]]</f>
        <v>14</v>
      </c>
      <c r="S5665" s="24">
        <f>YEAR(Tabla1[[#This Row],[Fecha de Orden]])</f>
        <v>2023</v>
      </c>
      <c r="T5665" t="str">
        <f>VLOOKUP(Tabla1[[#This Row],[Nombre del Producto]],Tabla2[[Nombre Producto]:[Costo Unitario]],2,FALSE)</f>
        <v>Lot's O' Nuts</v>
      </c>
      <c r="U5665" t="str">
        <f>VLOOKUP(Tabla1[[#This Row],[Fábrica]],Tabla3[],4,FALSE)</f>
        <v>Arizona</v>
      </c>
    </row>
    <row r="5666" spans="1:21" x14ac:dyDescent="0.25">
      <c r="A5666" t="s">
        <v>8941</v>
      </c>
      <c r="B5666" s="3">
        <v>45285</v>
      </c>
      <c r="C5666" s="3">
        <v>45299</v>
      </c>
      <c r="D5666" t="s">
        <v>18</v>
      </c>
      <c r="E5666">
        <v>148684</v>
      </c>
      <c r="F5666" t="s">
        <v>19</v>
      </c>
      <c r="G5666" t="s">
        <v>1082</v>
      </c>
      <c r="H5666" t="s">
        <v>1911</v>
      </c>
      <c r="I5666">
        <v>72701</v>
      </c>
      <c r="J5666" t="s">
        <v>22</v>
      </c>
      <c r="K5666" t="s">
        <v>66</v>
      </c>
      <c r="L5666" t="s">
        <v>27</v>
      </c>
      <c r="M5666" t="s">
        <v>28</v>
      </c>
      <c r="N5666" s="5">
        <v>32.4</v>
      </c>
      <c r="O5666" s="7">
        <v>9</v>
      </c>
      <c r="P5666" s="5">
        <v>22.5</v>
      </c>
      <c r="Q5666" s="5">
        <v>9.9</v>
      </c>
      <c r="R5666" s="22">
        <f>Tabla1[[#This Row],[Fecha de Envío]]-Tabla1[[#This Row],[Fecha de Orden]]</f>
        <v>14</v>
      </c>
      <c r="S5666" s="24">
        <f>YEAR(Tabla1[[#This Row],[Fecha de Orden]])</f>
        <v>2023</v>
      </c>
      <c r="T5666" t="str">
        <f>VLOOKUP(Tabla1[[#This Row],[Nombre del Producto]],Tabla2[[Nombre Producto]:[Costo Unitario]],2,FALSE)</f>
        <v>Lot's O' Nuts</v>
      </c>
      <c r="U5666" t="str">
        <f>VLOOKUP(Tabla1[[#This Row],[Fábrica]],Tabla3[],4,FALSE)</f>
        <v>Arizona</v>
      </c>
    </row>
    <row r="5667" spans="1:21" x14ac:dyDescent="0.25">
      <c r="A5667" t="s">
        <v>599</v>
      </c>
      <c r="B5667" s="3">
        <v>45286</v>
      </c>
      <c r="C5667" s="3">
        <v>45300</v>
      </c>
      <c r="D5667" t="s">
        <v>18</v>
      </c>
      <c r="E5667">
        <v>123015</v>
      </c>
      <c r="F5667" t="s">
        <v>19</v>
      </c>
      <c r="G5667" t="s">
        <v>30</v>
      </c>
      <c r="H5667" t="s">
        <v>31</v>
      </c>
      <c r="I5667">
        <v>10024</v>
      </c>
      <c r="J5667" t="s">
        <v>22</v>
      </c>
      <c r="K5667" t="s">
        <v>32</v>
      </c>
      <c r="L5667" t="s">
        <v>33</v>
      </c>
      <c r="M5667" t="s">
        <v>34</v>
      </c>
      <c r="N5667" s="5">
        <v>10.8</v>
      </c>
      <c r="O5667" s="7">
        <v>3</v>
      </c>
      <c r="P5667" s="5">
        <v>7.2</v>
      </c>
      <c r="Q5667" s="5">
        <v>3.6</v>
      </c>
      <c r="R5667" s="22">
        <f>Tabla1[[#This Row],[Fecha de Envío]]-Tabla1[[#This Row],[Fecha de Orden]]</f>
        <v>14</v>
      </c>
      <c r="S5667" s="24">
        <f>YEAR(Tabla1[[#This Row],[Fecha de Orden]])</f>
        <v>2023</v>
      </c>
      <c r="T5667" t="str">
        <f>VLOOKUP(Tabla1[[#This Row],[Nombre del Producto]],Tabla2[[Nombre Producto]:[Costo Unitario]],2,FALSE)</f>
        <v>Lot's O' Nuts</v>
      </c>
      <c r="U5667" t="str">
        <f>VLOOKUP(Tabla1[[#This Row],[Fábrica]],Tabla3[],4,FALSE)</f>
        <v>Arizona</v>
      </c>
    </row>
    <row r="5668" spans="1:21" x14ac:dyDescent="0.25">
      <c r="A5668" t="s">
        <v>720</v>
      </c>
      <c r="B5668" s="3">
        <v>45286</v>
      </c>
      <c r="C5668" s="3">
        <v>45301</v>
      </c>
      <c r="D5668" t="s">
        <v>18</v>
      </c>
      <c r="E5668">
        <v>147536</v>
      </c>
      <c r="F5668" t="s">
        <v>19</v>
      </c>
      <c r="G5668" t="s">
        <v>30</v>
      </c>
      <c r="H5668" t="s">
        <v>31</v>
      </c>
      <c r="I5668">
        <v>10024</v>
      </c>
      <c r="J5668" t="s">
        <v>22</v>
      </c>
      <c r="K5668" t="s">
        <v>32</v>
      </c>
      <c r="L5668" t="s">
        <v>45</v>
      </c>
      <c r="M5668" t="s">
        <v>46</v>
      </c>
      <c r="N5668" s="5">
        <v>10.47</v>
      </c>
      <c r="O5668" s="7">
        <v>3</v>
      </c>
      <c r="P5668" s="5">
        <v>7.47</v>
      </c>
      <c r="Q5668" s="5">
        <v>3</v>
      </c>
      <c r="R5668" s="22">
        <f>Tabla1[[#This Row],[Fecha de Envío]]-Tabla1[[#This Row],[Fecha de Orden]]</f>
        <v>15</v>
      </c>
      <c r="S5668" s="24">
        <f>YEAR(Tabla1[[#This Row],[Fecha de Orden]])</f>
        <v>2023</v>
      </c>
      <c r="T5668" t="str">
        <f>VLOOKUP(Tabla1[[#This Row],[Nombre del Producto]],Tabla2[[Nombre Producto]:[Costo Unitario]],2,FALSE)</f>
        <v>Lot's O' Nuts</v>
      </c>
      <c r="U5668" t="str">
        <f>VLOOKUP(Tabla1[[#This Row],[Fábrica]],Tabla3[],4,FALSE)</f>
        <v>Arizona</v>
      </c>
    </row>
    <row r="5669" spans="1:21" x14ac:dyDescent="0.25">
      <c r="A5669" t="s">
        <v>927</v>
      </c>
      <c r="B5669" s="3">
        <v>45286</v>
      </c>
      <c r="C5669" s="3">
        <v>45303</v>
      </c>
      <c r="D5669" t="s">
        <v>18</v>
      </c>
      <c r="E5669">
        <v>155166</v>
      </c>
      <c r="F5669" t="s">
        <v>19</v>
      </c>
      <c r="G5669" t="s">
        <v>928</v>
      </c>
      <c r="H5669" t="s">
        <v>306</v>
      </c>
      <c r="I5669">
        <v>8360</v>
      </c>
      <c r="J5669" t="s">
        <v>22</v>
      </c>
      <c r="K5669" t="s">
        <v>32</v>
      </c>
      <c r="L5669" t="s">
        <v>27</v>
      </c>
      <c r="M5669" t="s">
        <v>28</v>
      </c>
      <c r="N5669" s="5">
        <v>10.8</v>
      </c>
      <c r="O5669" s="7">
        <v>3</v>
      </c>
      <c r="P5669" s="5">
        <v>7.5</v>
      </c>
      <c r="Q5669" s="5">
        <v>3.3</v>
      </c>
      <c r="R5669" s="22">
        <f>Tabla1[[#This Row],[Fecha de Envío]]-Tabla1[[#This Row],[Fecha de Orden]]</f>
        <v>17</v>
      </c>
      <c r="S5669" s="24">
        <f>YEAR(Tabla1[[#This Row],[Fecha de Orden]])</f>
        <v>2023</v>
      </c>
      <c r="T5669" t="str">
        <f>VLOOKUP(Tabla1[[#This Row],[Nombre del Producto]],Tabla2[[Nombre Producto]:[Costo Unitario]],2,FALSE)</f>
        <v>Lot's O' Nuts</v>
      </c>
      <c r="U5669" t="str">
        <f>VLOOKUP(Tabla1[[#This Row],[Fábrica]],Tabla3[],4,FALSE)</f>
        <v>Arizona</v>
      </c>
    </row>
    <row r="5670" spans="1:21" x14ac:dyDescent="0.25">
      <c r="A5670" t="s">
        <v>929</v>
      </c>
      <c r="B5670" s="3">
        <v>45286</v>
      </c>
      <c r="C5670" s="3">
        <v>45303</v>
      </c>
      <c r="D5670" t="s">
        <v>18</v>
      </c>
      <c r="E5670">
        <v>155166</v>
      </c>
      <c r="F5670" t="s">
        <v>19</v>
      </c>
      <c r="G5670" t="s">
        <v>928</v>
      </c>
      <c r="H5670" t="s">
        <v>306</v>
      </c>
      <c r="I5670">
        <v>8360</v>
      </c>
      <c r="J5670" t="s">
        <v>22</v>
      </c>
      <c r="K5670" t="s">
        <v>32</v>
      </c>
      <c r="L5670" t="s">
        <v>24</v>
      </c>
      <c r="M5670" t="s">
        <v>25</v>
      </c>
      <c r="N5670" s="5">
        <v>3.75</v>
      </c>
      <c r="O5670" s="7">
        <v>1</v>
      </c>
      <c r="P5670" s="5">
        <v>2.4500000000000002</v>
      </c>
      <c r="Q5670" s="5">
        <v>1.3</v>
      </c>
      <c r="R5670" s="22">
        <f>Tabla1[[#This Row],[Fecha de Envío]]-Tabla1[[#This Row],[Fecha de Orden]]</f>
        <v>17</v>
      </c>
      <c r="S5670" s="24">
        <f>YEAR(Tabla1[[#This Row],[Fecha de Orden]])</f>
        <v>2023</v>
      </c>
      <c r="T5670" t="str">
        <f>VLOOKUP(Tabla1[[#This Row],[Nombre del Producto]],Tabla2[[Nombre Producto]:[Costo Unitario]],2,FALSE)</f>
        <v>Wicked Choccy's</v>
      </c>
      <c r="U5670" t="str">
        <f>VLOOKUP(Tabla1[[#This Row],[Fábrica]],Tabla3[],4,FALSE)</f>
        <v>Georgia</v>
      </c>
    </row>
    <row r="5671" spans="1:21" x14ac:dyDescent="0.25">
      <c r="A5671" t="s">
        <v>1006</v>
      </c>
      <c r="B5671" s="3">
        <v>45286</v>
      </c>
      <c r="C5671" s="3">
        <v>45303</v>
      </c>
      <c r="D5671" t="s">
        <v>18</v>
      </c>
      <c r="E5671">
        <v>158792</v>
      </c>
      <c r="F5671" t="s">
        <v>195</v>
      </c>
      <c r="G5671" t="s">
        <v>697</v>
      </c>
      <c r="H5671" t="s">
        <v>698</v>
      </c>
      <c r="I5671" t="s">
        <v>1002</v>
      </c>
      <c r="J5671" t="s">
        <v>22</v>
      </c>
      <c r="K5671" t="s">
        <v>32</v>
      </c>
      <c r="L5671" t="s">
        <v>33</v>
      </c>
      <c r="M5671" t="s">
        <v>34</v>
      </c>
      <c r="N5671" s="5">
        <v>18</v>
      </c>
      <c r="O5671" s="7">
        <v>5</v>
      </c>
      <c r="P5671" s="5">
        <v>12</v>
      </c>
      <c r="Q5671" s="5">
        <v>6</v>
      </c>
      <c r="R5671" s="22">
        <f>Tabla1[[#This Row],[Fecha de Envío]]-Tabla1[[#This Row],[Fecha de Orden]]</f>
        <v>17</v>
      </c>
      <c r="S5671" s="24">
        <f>YEAR(Tabla1[[#This Row],[Fecha de Orden]])</f>
        <v>2023</v>
      </c>
      <c r="T5671" t="str">
        <f>VLOOKUP(Tabla1[[#This Row],[Nombre del Producto]],Tabla2[[Nombre Producto]:[Costo Unitario]],2,FALSE)</f>
        <v>Lot's O' Nuts</v>
      </c>
      <c r="U5671" t="str">
        <f>VLOOKUP(Tabla1[[#This Row],[Fábrica]],Tabla3[],4,FALSE)</f>
        <v>Arizona</v>
      </c>
    </row>
    <row r="5672" spans="1:21" x14ac:dyDescent="0.25">
      <c r="A5672" t="s">
        <v>3576</v>
      </c>
      <c r="B5672" s="3">
        <v>45286</v>
      </c>
      <c r="C5672" s="3">
        <v>45300</v>
      </c>
      <c r="D5672" t="s">
        <v>18</v>
      </c>
      <c r="E5672">
        <v>153129</v>
      </c>
      <c r="F5672" t="s">
        <v>19</v>
      </c>
      <c r="G5672" t="s">
        <v>124</v>
      </c>
      <c r="H5672" t="s">
        <v>125</v>
      </c>
      <c r="I5672">
        <v>98105</v>
      </c>
      <c r="J5672" t="s">
        <v>22</v>
      </c>
      <c r="K5672" t="s">
        <v>23</v>
      </c>
      <c r="L5672" t="s">
        <v>24</v>
      </c>
      <c r="M5672" t="s">
        <v>25</v>
      </c>
      <c r="N5672" s="5">
        <v>18.75</v>
      </c>
      <c r="O5672" s="7">
        <v>5</v>
      </c>
      <c r="P5672" s="5">
        <v>12.25</v>
      </c>
      <c r="Q5672" s="5">
        <v>6.5</v>
      </c>
      <c r="R5672" s="22">
        <f>Tabla1[[#This Row],[Fecha de Envío]]-Tabla1[[#This Row],[Fecha de Orden]]</f>
        <v>14</v>
      </c>
      <c r="S5672" s="24">
        <f>YEAR(Tabla1[[#This Row],[Fecha de Orden]])</f>
        <v>2023</v>
      </c>
      <c r="T5672" t="str">
        <f>VLOOKUP(Tabla1[[#This Row],[Nombre del Producto]],Tabla2[[Nombre Producto]:[Costo Unitario]],2,FALSE)</f>
        <v>Wicked Choccy's</v>
      </c>
      <c r="U5672" t="str">
        <f>VLOOKUP(Tabla1[[#This Row],[Fábrica]],Tabla3[],4,FALSE)</f>
        <v>Georgia</v>
      </c>
    </row>
    <row r="5673" spans="1:21" x14ac:dyDescent="0.25">
      <c r="A5673" t="s">
        <v>5936</v>
      </c>
      <c r="B5673" s="3">
        <v>45286</v>
      </c>
      <c r="C5673" s="3">
        <v>45301</v>
      </c>
      <c r="D5673" t="s">
        <v>18</v>
      </c>
      <c r="E5673">
        <v>129868</v>
      </c>
      <c r="F5673" t="s">
        <v>19</v>
      </c>
      <c r="G5673" t="s">
        <v>53</v>
      </c>
      <c r="H5673" t="s">
        <v>21</v>
      </c>
      <c r="I5673">
        <v>90004</v>
      </c>
      <c r="J5673" t="s">
        <v>22</v>
      </c>
      <c r="K5673" t="s">
        <v>23</v>
      </c>
      <c r="L5673" t="s">
        <v>24</v>
      </c>
      <c r="M5673" t="s">
        <v>25</v>
      </c>
      <c r="N5673" s="5">
        <v>11.25</v>
      </c>
      <c r="O5673" s="7">
        <v>3</v>
      </c>
      <c r="P5673" s="5">
        <v>7.35</v>
      </c>
      <c r="Q5673" s="5">
        <v>3.9</v>
      </c>
      <c r="R5673" s="22">
        <f>Tabla1[[#This Row],[Fecha de Envío]]-Tabla1[[#This Row],[Fecha de Orden]]</f>
        <v>15</v>
      </c>
      <c r="S5673" s="24">
        <f>YEAR(Tabla1[[#This Row],[Fecha de Orden]])</f>
        <v>2023</v>
      </c>
      <c r="T5673" t="str">
        <f>VLOOKUP(Tabla1[[#This Row],[Nombre del Producto]],Tabla2[[Nombre Producto]:[Costo Unitario]],2,FALSE)</f>
        <v>Wicked Choccy's</v>
      </c>
      <c r="U5673" t="str">
        <f>VLOOKUP(Tabla1[[#This Row],[Fábrica]],Tabla3[],4,FALSE)</f>
        <v>Georgia</v>
      </c>
    </row>
    <row r="5674" spans="1:21" x14ac:dyDescent="0.25">
      <c r="A5674" t="s">
        <v>5937</v>
      </c>
      <c r="B5674" s="3">
        <v>45286</v>
      </c>
      <c r="C5674" s="3">
        <v>45301</v>
      </c>
      <c r="D5674" t="s">
        <v>18</v>
      </c>
      <c r="E5674">
        <v>129868</v>
      </c>
      <c r="F5674" t="s">
        <v>19</v>
      </c>
      <c r="G5674" t="s">
        <v>53</v>
      </c>
      <c r="H5674" t="s">
        <v>21</v>
      </c>
      <c r="I5674">
        <v>90004</v>
      </c>
      <c r="J5674" t="s">
        <v>22</v>
      </c>
      <c r="K5674" t="s">
        <v>23</v>
      </c>
      <c r="L5674" t="s">
        <v>36</v>
      </c>
      <c r="M5674" t="s">
        <v>37</v>
      </c>
      <c r="N5674" s="5">
        <v>9.75</v>
      </c>
      <c r="O5674" s="7">
        <v>3</v>
      </c>
      <c r="P5674" s="5">
        <v>6.33</v>
      </c>
      <c r="Q5674" s="5">
        <v>3.42</v>
      </c>
      <c r="R5674" s="22">
        <f>Tabla1[[#This Row],[Fecha de Envío]]-Tabla1[[#This Row],[Fecha de Orden]]</f>
        <v>15</v>
      </c>
      <c r="S5674" s="24">
        <f>YEAR(Tabla1[[#This Row],[Fecha de Orden]])</f>
        <v>2023</v>
      </c>
      <c r="T5674" t="str">
        <f>VLOOKUP(Tabla1[[#This Row],[Nombre del Producto]],Tabla2[[Nombre Producto]:[Costo Unitario]],2,FALSE)</f>
        <v>Wicked Choccy's</v>
      </c>
      <c r="U5674" t="str">
        <f>VLOOKUP(Tabla1[[#This Row],[Fábrica]],Tabla3[],4,FALSE)</f>
        <v>Georgia</v>
      </c>
    </row>
    <row r="5675" spans="1:21" x14ac:dyDescent="0.25">
      <c r="A5675" t="s">
        <v>5938</v>
      </c>
      <c r="B5675" s="3">
        <v>45286</v>
      </c>
      <c r="C5675" s="3">
        <v>45301</v>
      </c>
      <c r="D5675" t="s">
        <v>18</v>
      </c>
      <c r="E5675">
        <v>129868</v>
      </c>
      <c r="F5675" t="s">
        <v>19</v>
      </c>
      <c r="G5675" t="s">
        <v>53</v>
      </c>
      <c r="H5675" t="s">
        <v>21</v>
      </c>
      <c r="I5675">
        <v>90004</v>
      </c>
      <c r="J5675" t="s">
        <v>22</v>
      </c>
      <c r="K5675" t="s">
        <v>23</v>
      </c>
      <c r="L5675" t="s">
        <v>33</v>
      </c>
      <c r="M5675" t="s">
        <v>34</v>
      </c>
      <c r="N5675" s="5">
        <v>10.8</v>
      </c>
      <c r="O5675" s="7">
        <v>3</v>
      </c>
      <c r="P5675" s="5">
        <v>7.2</v>
      </c>
      <c r="Q5675" s="5">
        <v>3.6</v>
      </c>
      <c r="R5675" s="22">
        <f>Tabla1[[#This Row],[Fecha de Envío]]-Tabla1[[#This Row],[Fecha de Orden]]</f>
        <v>15</v>
      </c>
      <c r="S5675" s="24">
        <f>YEAR(Tabla1[[#This Row],[Fecha de Orden]])</f>
        <v>2023</v>
      </c>
      <c r="T5675" t="str">
        <f>VLOOKUP(Tabla1[[#This Row],[Nombre del Producto]],Tabla2[[Nombre Producto]:[Costo Unitario]],2,FALSE)</f>
        <v>Lot's O' Nuts</v>
      </c>
      <c r="U5675" t="str">
        <f>VLOOKUP(Tabla1[[#This Row],[Fábrica]],Tabla3[],4,FALSE)</f>
        <v>Arizona</v>
      </c>
    </row>
    <row r="5676" spans="1:21" x14ac:dyDescent="0.25">
      <c r="A5676" t="s">
        <v>5939</v>
      </c>
      <c r="B5676" s="3">
        <v>45286</v>
      </c>
      <c r="C5676" s="3">
        <v>45301</v>
      </c>
      <c r="D5676" t="s">
        <v>18</v>
      </c>
      <c r="E5676">
        <v>129868</v>
      </c>
      <c r="F5676" t="s">
        <v>19</v>
      </c>
      <c r="G5676" t="s">
        <v>53</v>
      </c>
      <c r="H5676" t="s">
        <v>21</v>
      </c>
      <c r="I5676">
        <v>90004</v>
      </c>
      <c r="J5676" t="s">
        <v>148</v>
      </c>
      <c r="K5676" t="s">
        <v>23</v>
      </c>
      <c r="L5676" t="s">
        <v>348</v>
      </c>
      <c r="M5676" t="s">
        <v>349</v>
      </c>
      <c r="N5676" s="5">
        <v>40</v>
      </c>
      <c r="O5676" s="7">
        <v>2</v>
      </c>
      <c r="P5676" s="5">
        <v>20</v>
      </c>
      <c r="Q5676" s="5">
        <v>20</v>
      </c>
      <c r="R5676" s="22">
        <f>Tabla1[[#This Row],[Fecha de Envío]]-Tabla1[[#This Row],[Fecha de Orden]]</f>
        <v>15</v>
      </c>
      <c r="S5676" s="24">
        <f>YEAR(Tabla1[[#This Row],[Fecha de Orden]])</f>
        <v>2023</v>
      </c>
      <c r="T5676" t="str">
        <f>VLOOKUP(Tabla1[[#This Row],[Nombre del Producto]],Tabla2[[Nombre Producto]:[Costo Unitario]],2,FALSE)</f>
        <v>Secret Factory</v>
      </c>
      <c r="U5676" t="str">
        <f>VLOOKUP(Tabla1[[#This Row],[Fábrica]],Tabla3[],4,FALSE)</f>
        <v>Illinois</v>
      </c>
    </row>
    <row r="5677" spans="1:21" x14ac:dyDescent="0.25">
      <c r="A5677" t="s">
        <v>7392</v>
      </c>
      <c r="B5677" s="3">
        <v>45286</v>
      </c>
      <c r="C5677" s="3">
        <v>45297</v>
      </c>
      <c r="D5677" t="s">
        <v>39</v>
      </c>
      <c r="E5677">
        <v>114538</v>
      </c>
      <c r="F5677" t="s">
        <v>19</v>
      </c>
      <c r="G5677" t="s">
        <v>1987</v>
      </c>
      <c r="H5677" t="s">
        <v>203</v>
      </c>
      <c r="I5677">
        <v>80906</v>
      </c>
      <c r="J5677" t="s">
        <v>22</v>
      </c>
      <c r="K5677" t="s">
        <v>23</v>
      </c>
      <c r="L5677" t="s">
        <v>33</v>
      </c>
      <c r="M5677" t="s">
        <v>34</v>
      </c>
      <c r="N5677" s="5">
        <v>7.2</v>
      </c>
      <c r="O5677" s="7">
        <v>2</v>
      </c>
      <c r="P5677" s="5">
        <v>4.8</v>
      </c>
      <c r="Q5677" s="5">
        <v>2.4</v>
      </c>
      <c r="R5677" s="22">
        <f>Tabla1[[#This Row],[Fecha de Envío]]-Tabla1[[#This Row],[Fecha de Orden]]</f>
        <v>11</v>
      </c>
      <c r="S5677" s="24">
        <f>YEAR(Tabla1[[#This Row],[Fecha de Orden]])</f>
        <v>2023</v>
      </c>
      <c r="T5677" t="str">
        <f>VLOOKUP(Tabla1[[#This Row],[Nombre del Producto]],Tabla2[[Nombre Producto]:[Costo Unitario]],2,FALSE)</f>
        <v>Lot's O' Nuts</v>
      </c>
      <c r="U5677" t="str">
        <f>VLOOKUP(Tabla1[[#This Row],[Fábrica]],Tabla3[],4,FALSE)</f>
        <v>Arizona</v>
      </c>
    </row>
    <row r="5678" spans="1:21" x14ac:dyDescent="0.25">
      <c r="A5678" t="s">
        <v>8108</v>
      </c>
      <c r="B5678" s="3">
        <v>45286</v>
      </c>
      <c r="C5678" s="3">
        <v>45303</v>
      </c>
      <c r="D5678" t="s">
        <v>18</v>
      </c>
      <c r="E5678">
        <v>151512</v>
      </c>
      <c r="F5678" t="s">
        <v>19</v>
      </c>
      <c r="G5678" t="s">
        <v>668</v>
      </c>
      <c r="H5678" t="s">
        <v>203</v>
      </c>
      <c r="I5678">
        <v>80219</v>
      </c>
      <c r="J5678" t="s">
        <v>22</v>
      </c>
      <c r="K5678" t="s">
        <v>23</v>
      </c>
      <c r="L5678" t="s">
        <v>33</v>
      </c>
      <c r="M5678" t="s">
        <v>34</v>
      </c>
      <c r="N5678" s="5">
        <v>7.2</v>
      </c>
      <c r="O5678" s="7">
        <v>2</v>
      </c>
      <c r="P5678" s="5">
        <v>4.8</v>
      </c>
      <c r="Q5678" s="5">
        <v>2.4</v>
      </c>
      <c r="R5678" s="22">
        <f>Tabla1[[#This Row],[Fecha de Envío]]-Tabla1[[#This Row],[Fecha de Orden]]</f>
        <v>17</v>
      </c>
      <c r="S5678" s="24">
        <f>YEAR(Tabla1[[#This Row],[Fecha de Orden]])</f>
        <v>2023</v>
      </c>
      <c r="T5678" t="str">
        <f>VLOOKUP(Tabla1[[#This Row],[Nombre del Producto]],Tabla2[[Nombre Producto]:[Costo Unitario]],2,FALSE)</f>
        <v>Lot's O' Nuts</v>
      </c>
      <c r="U5678" t="str">
        <f>VLOOKUP(Tabla1[[#This Row],[Fábrica]],Tabla3[],4,FALSE)</f>
        <v>Arizona</v>
      </c>
    </row>
    <row r="5679" spans="1:21" x14ac:dyDescent="0.25">
      <c r="A5679" t="s">
        <v>1177</v>
      </c>
      <c r="B5679" s="3">
        <v>45287</v>
      </c>
      <c r="C5679" s="3">
        <v>45301</v>
      </c>
      <c r="D5679" t="s">
        <v>18</v>
      </c>
      <c r="E5679">
        <v>162852</v>
      </c>
      <c r="F5679" t="s">
        <v>19</v>
      </c>
      <c r="G5679" t="s">
        <v>1178</v>
      </c>
      <c r="H5679" t="s">
        <v>173</v>
      </c>
      <c r="I5679">
        <v>60098</v>
      </c>
      <c r="J5679" t="s">
        <v>22</v>
      </c>
      <c r="K5679" t="s">
        <v>43</v>
      </c>
      <c r="L5679" t="s">
        <v>27</v>
      </c>
      <c r="M5679" t="s">
        <v>28</v>
      </c>
      <c r="N5679" s="5">
        <v>28.8</v>
      </c>
      <c r="O5679" s="7">
        <v>8</v>
      </c>
      <c r="P5679" s="5">
        <v>20</v>
      </c>
      <c r="Q5679" s="5">
        <v>8.8000000000000007</v>
      </c>
      <c r="R5679" s="22">
        <f>Tabla1[[#This Row],[Fecha de Envío]]-Tabla1[[#This Row],[Fecha de Orden]]</f>
        <v>14</v>
      </c>
      <c r="S5679" s="24">
        <f>YEAR(Tabla1[[#This Row],[Fecha de Orden]])</f>
        <v>2023</v>
      </c>
      <c r="T5679" t="str">
        <f>VLOOKUP(Tabla1[[#This Row],[Nombre del Producto]],Tabla2[[Nombre Producto]:[Costo Unitario]],2,FALSE)</f>
        <v>Lot's O' Nuts</v>
      </c>
      <c r="U5679" t="str">
        <f>VLOOKUP(Tabla1[[#This Row],[Fábrica]],Tabla3[],4,FALSE)</f>
        <v>Arizona</v>
      </c>
    </row>
    <row r="5680" spans="1:21" x14ac:dyDescent="0.25">
      <c r="A5680" t="s">
        <v>3340</v>
      </c>
      <c r="B5680" s="3">
        <v>45287</v>
      </c>
      <c r="C5680" s="3">
        <v>45301</v>
      </c>
      <c r="D5680" t="s">
        <v>18</v>
      </c>
      <c r="E5680">
        <v>131058</v>
      </c>
      <c r="F5680" t="s">
        <v>19</v>
      </c>
      <c r="G5680" t="s">
        <v>1229</v>
      </c>
      <c r="H5680" t="s">
        <v>21</v>
      </c>
      <c r="I5680">
        <v>92704</v>
      </c>
      <c r="J5680" t="s">
        <v>22</v>
      </c>
      <c r="K5680" t="s">
        <v>23</v>
      </c>
      <c r="L5680" t="s">
        <v>45</v>
      </c>
      <c r="M5680" t="s">
        <v>46</v>
      </c>
      <c r="N5680" s="5">
        <v>24.43</v>
      </c>
      <c r="O5680" s="7">
        <v>7</v>
      </c>
      <c r="P5680" s="5">
        <v>17.43</v>
      </c>
      <c r="Q5680" s="5">
        <v>7</v>
      </c>
      <c r="R5680" s="22">
        <f>Tabla1[[#This Row],[Fecha de Envío]]-Tabla1[[#This Row],[Fecha de Orden]]</f>
        <v>14</v>
      </c>
      <c r="S5680" s="24">
        <f>YEAR(Tabla1[[#This Row],[Fecha de Orden]])</f>
        <v>2023</v>
      </c>
      <c r="T5680" t="str">
        <f>VLOOKUP(Tabla1[[#This Row],[Nombre del Producto]],Tabla2[[Nombre Producto]:[Costo Unitario]],2,FALSE)</f>
        <v>Lot's O' Nuts</v>
      </c>
      <c r="U5680" t="str">
        <f>VLOOKUP(Tabla1[[#This Row],[Fábrica]],Tabla3[],4,FALSE)</f>
        <v>Arizona</v>
      </c>
    </row>
    <row r="5681" spans="1:21" x14ac:dyDescent="0.25">
      <c r="A5681" t="s">
        <v>4930</v>
      </c>
      <c r="B5681" s="3">
        <v>45287</v>
      </c>
      <c r="C5681" s="3">
        <v>45303</v>
      </c>
      <c r="D5681" t="s">
        <v>18</v>
      </c>
      <c r="E5681">
        <v>111605</v>
      </c>
      <c r="F5681" t="s">
        <v>19</v>
      </c>
      <c r="G5681" t="s">
        <v>202</v>
      </c>
      <c r="H5681" t="s">
        <v>116</v>
      </c>
      <c r="I5681">
        <v>40214</v>
      </c>
      <c r="J5681" t="s">
        <v>22</v>
      </c>
      <c r="K5681" t="s">
        <v>66</v>
      </c>
      <c r="L5681" t="s">
        <v>24</v>
      </c>
      <c r="M5681" t="s">
        <v>25</v>
      </c>
      <c r="N5681" s="5">
        <v>3.75</v>
      </c>
      <c r="O5681" s="7">
        <v>1</v>
      </c>
      <c r="P5681" s="5">
        <v>2.4500000000000002</v>
      </c>
      <c r="Q5681" s="5">
        <v>1.3</v>
      </c>
      <c r="R5681" s="22">
        <f>Tabla1[[#This Row],[Fecha de Envío]]-Tabla1[[#This Row],[Fecha de Orden]]</f>
        <v>16</v>
      </c>
      <c r="S5681" s="24">
        <f>YEAR(Tabla1[[#This Row],[Fecha de Orden]])</f>
        <v>2023</v>
      </c>
      <c r="T5681" t="str">
        <f>VLOOKUP(Tabla1[[#This Row],[Nombre del Producto]],Tabla2[[Nombre Producto]:[Costo Unitario]],2,FALSE)</f>
        <v>Wicked Choccy's</v>
      </c>
      <c r="U5681" t="str">
        <f>VLOOKUP(Tabla1[[#This Row],[Fábrica]],Tabla3[],4,FALSE)</f>
        <v>Georgia</v>
      </c>
    </row>
    <row r="5682" spans="1:21" x14ac:dyDescent="0.25">
      <c r="A5682" t="s">
        <v>6435</v>
      </c>
      <c r="B5682" s="3">
        <v>45287</v>
      </c>
      <c r="C5682" s="3">
        <v>45303</v>
      </c>
      <c r="D5682" t="s">
        <v>18</v>
      </c>
      <c r="E5682">
        <v>162726</v>
      </c>
      <c r="F5682" t="s">
        <v>19</v>
      </c>
      <c r="G5682" t="s">
        <v>1555</v>
      </c>
      <c r="H5682" t="s">
        <v>42</v>
      </c>
      <c r="I5682">
        <v>77642</v>
      </c>
      <c r="J5682" t="s">
        <v>22</v>
      </c>
      <c r="K5682" t="s">
        <v>43</v>
      </c>
      <c r="L5682" t="s">
        <v>33</v>
      </c>
      <c r="M5682" t="s">
        <v>34</v>
      </c>
      <c r="N5682" s="5">
        <v>7.2</v>
      </c>
      <c r="O5682" s="7">
        <v>2</v>
      </c>
      <c r="P5682" s="5">
        <v>4.8</v>
      </c>
      <c r="Q5682" s="5">
        <v>2.4</v>
      </c>
      <c r="R5682" s="22">
        <f>Tabla1[[#This Row],[Fecha de Envío]]-Tabla1[[#This Row],[Fecha de Orden]]</f>
        <v>16</v>
      </c>
      <c r="S5682" s="24">
        <f>YEAR(Tabla1[[#This Row],[Fecha de Orden]])</f>
        <v>2023</v>
      </c>
      <c r="T5682" t="str">
        <f>VLOOKUP(Tabla1[[#This Row],[Nombre del Producto]],Tabla2[[Nombre Producto]:[Costo Unitario]],2,FALSE)</f>
        <v>Lot's O' Nuts</v>
      </c>
      <c r="U5682" t="str">
        <f>VLOOKUP(Tabla1[[#This Row],[Fábrica]],Tabla3[],4,FALSE)</f>
        <v>Arizona</v>
      </c>
    </row>
    <row r="5683" spans="1:21" x14ac:dyDescent="0.25">
      <c r="A5683" t="s">
        <v>6436</v>
      </c>
      <c r="B5683" s="3">
        <v>45287</v>
      </c>
      <c r="C5683" s="3">
        <v>45303</v>
      </c>
      <c r="D5683" t="s">
        <v>18</v>
      </c>
      <c r="E5683">
        <v>162726</v>
      </c>
      <c r="F5683" t="s">
        <v>19</v>
      </c>
      <c r="G5683" t="s">
        <v>1555</v>
      </c>
      <c r="H5683" t="s">
        <v>42</v>
      </c>
      <c r="I5683">
        <v>77642</v>
      </c>
      <c r="J5683" t="s">
        <v>22</v>
      </c>
      <c r="K5683" t="s">
        <v>43</v>
      </c>
      <c r="L5683" t="s">
        <v>27</v>
      </c>
      <c r="M5683" t="s">
        <v>28</v>
      </c>
      <c r="N5683" s="5">
        <v>14.4</v>
      </c>
      <c r="O5683" s="7">
        <v>4</v>
      </c>
      <c r="P5683" s="5">
        <v>10</v>
      </c>
      <c r="Q5683" s="5">
        <v>4.4000000000000004</v>
      </c>
      <c r="R5683" s="22">
        <f>Tabla1[[#This Row],[Fecha de Envío]]-Tabla1[[#This Row],[Fecha de Orden]]</f>
        <v>16</v>
      </c>
      <c r="S5683" s="24">
        <f>YEAR(Tabla1[[#This Row],[Fecha de Orden]])</f>
        <v>2023</v>
      </c>
      <c r="T5683" t="str">
        <f>VLOOKUP(Tabla1[[#This Row],[Nombre del Producto]],Tabla2[[Nombre Producto]:[Costo Unitario]],2,FALSE)</f>
        <v>Lot's O' Nuts</v>
      </c>
      <c r="U5683" t="str">
        <f>VLOOKUP(Tabla1[[#This Row],[Fábrica]],Tabla3[],4,FALSE)</f>
        <v>Arizona</v>
      </c>
    </row>
    <row r="5684" spans="1:21" x14ac:dyDescent="0.25">
      <c r="A5684" t="s">
        <v>6482</v>
      </c>
      <c r="B5684" s="3">
        <v>45287</v>
      </c>
      <c r="C5684" s="3">
        <v>45300</v>
      </c>
      <c r="D5684" t="s">
        <v>71</v>
      </c>
      <c r="E5684">
        <v>138667</v>
      </c>
      <c r="F5684" t="s">
        <v>19</v>
      </c>
      <c r="G5684" t="s">
        <v>1008</v>
      </c>
      <c r="H5684" t="s">
        <v>210</v>
      </c>
      <c r="I5684">
        <v>43130</v>
      </c>
      <c r="J5684" t="s">
        <v>22</v>
      </c>
      <c r="K5684" t="s">
        <v>32</v>
      </c>
      <c r="L5684" t="s">
        <v>27</v>
      </c>
      <c r="M5684" t="s">
        <v>28</v>
      </c>
      <c r="N5684" s="5">
        <v>7.2</v>
      </c>
      <c r="O5684" s="7">
        <v>2</v>
      </c>
      <c r="P5684" s="5">
        <v>5</v>
      </c>
      <c r="Q5684" s="5">
        <v>2.2000000000000002</v>
      </c>
      <c r="R5684" s="22">
        <f>Tabla1[[#This Row],[Fecha de Envío]]-Tabla1[[#This Row],[Fecha de Orden]]</f>
        <v>13</v>
      </c>
      <c r="S5684" s="24">
        <f>YEAR(Tabla1[[#This Row],[Fecha de Orden]])</f>
        <v>2023</v>
      </c>
      <c r="T5684" t="str">
        <f>VLOOKUP(Tabla1[[#This Row],[Nombre del Producto]],Tabla2[[Nombre Producto]:[Costo Unitario]],2,FALSE)</f>
        <v>Lot's O' Nuts</v>
      </c>
      <c r="U5684" t="str">
        <f>VLOOKUP(Tabla1[[#This Row],[Fábrica]],Tabla3[],4,FALSE)</f>
        <v>Arizona</v>
      </c>
    </row>
    <row r="5685" spans="1:21" x14ac:dyDescent="0.25">
      <c r="A5685" t="s">
        <v>7463</v>
      </c>
      <c r="B5685" s="3">
        <v>45287</v>
      </c>
      <c r="C5685" s="3">
        <v>45300</v>
      </c>
      <c r="D5685" t="s">
        <v>39</v>
      </c>
      <c r="E5685">
        <v>102596</v>
      </c>
      <c r="F5685" t="s">
        <v>19</v>
      </c>
      <c r="G5685" t="s">
        <v>836</v>
      </c>
      <c r="H5685" t="s">
        <v>210</v>
      </c>
      <c r="I5685">
        <v>44312</v>
      </c>
      <c r="J5685" t="s">
        <v>22</v>
      </c>
      <c r="K5685" t="s">
        <v>32</v>
      </c>
      <c r="L5685" t="s">
        <v>27</v>
      </c>
      <c r="M5685" t="s">
        <v>28</v>
      </c>
      <c r="N5685" s="5">
        <v>21.6</v>
      </c>
      <c r="O5685" s="7">
        <v>6</v>
      </c>
      <c r="P5685" s="5">
        <v>15</v>
      </c>
      <c r="Q5685" s="5">
        <v>6.6</v>
      </c>
      <c r="R5685" s="22">
        <f>Tabla1[[#This Row],[Fecha de Envío]]-Tabla1[[#This Row],[Fecha de Orden]]</f>
        <v>13</v>
      </c>
      <c r="S5685" s="24">
        <f>YEAR(Tabla1[[#This Row],[Fecha de Orden]])</f>
        <v>2023</v>
      </c>
      <c r="T5685" t="str">
        <f>VLOOKUP(Tabla1[[#This Row],[Nombre del Producto]],Tabla2[[Nombre Producto]:[Costo Unitario]],2,FALSE)</f>
        <v>Lot's O' Nuts</v>
      </c>
      <c r="U5685" t="str">
        <f>VLOOKUP(Tabla1[[#This Row],[Fábrica]],Tabla3[],4,FALSE)</f>
        <v>Arizona</v>
      </c>
    </row>
    <row r="5686" spans="1:21" x14ac:dyDescent="0.25">
      <c r="A5686" t="s">
        <v>1800</v>
      </c>
      <c r="B5686" s="3">
        <v>45289</v>
      </c>
      <c r="C5686" s="3">
        <v>45303</v>
      </c>
      <c r="D5686" t="s">
        <v>18</v>
      </c>
      <c r="E5686">
        <v>122017</v>
      </c>
      <c r="F5686" t="s">
        <v>19</v>
      </c>
      <c r="G5686" t="s">
        <v>1801</v>
      </c>
      <c r="H5686" t="s">
        <v>1072</v>
      </c>
      <c r="I5686">
        <v>67212</v>
      </c>
      <c r="J5686" t="s">
        <v>22</v>
      </c>
      <c r="K5686" t="s">
        <v>43</v>
      </c>
      <c r="L5686" t="s">
        <v>45</v>
      </c>
      <c r="M5686" t="s">
        <v>46</v>
      </c>
      <c r="N5686" s="5">
        <v>20.94</v>
      </c>
      <c r="O5686" s="7">
        <v>6</v>
      </c>
      <c r="P5686" s="5">
        <v>14.94</v>
      </c>
      <c r="Q5686" s="5">
        <v>6</v>
      </c>
      <c r="R5686" s="22">
        <f>Tabla1[[#This Row],[Fecha de Envío]]-Tabla1[[#This Row],[Fecha de Orden]]</f>
        <v>14</v>
      </c>
      <c r="S5686" s="24">
        <f>YEAR(Tabla1[[#This Row],[Fecha de Orden]])</f>
        <v>2023</v>
      </c>
      <c r="T5686" t="str">
        <f>VLOOKUP(Tabla1[[#This Row],[Nombre del Producto]],Tabla2[[Nombre Producto]:[Costo Unitario]],2,FALSE)</f>
        <v>Lot's O' Nuts</v>
      </c>
      <c r="U5686" t="str">
        <f>VLOOKUP(Tabla1[[#This Row],[Fábrica]],Tabla3[],4,FALSE)</f>
        <v>Arizona</v>
      </c>
    </row>
    <row r="5687" spans="1:21" x14ac:dyDescent="0.25">
      <c r="A5687" t="s">
        <v>1802</v>
      </c>
      <c r="B5687" s="3">
        <v>45289</v>
      </c>
      <c r="C5687" s="3">
        <v>45303</v>
      </c>
      <c r="D5687" t="s">
        <v>18</v>
      </c>
      <c r="E5687">
        <v>122017</v>
      </c>
      <c r="F5687" t="s">
        <v>19</v>
      </c>
      <c r="G5687" t="s">
        <v>1801</v>
      </c>
      <c r="H5687" t="s">
        <v>1072</v>
      </c>
      <c r="I5687">
        <v>67212</v>
      </c>
      <c r="J5687" t="s">
        <v>22</v>
      </c>
      <c r="K5687" t="s">
        <v>43</v>
      </c>
      <c r="L5687" t="s">
        <v>33</v>
      </c>
      <c r="M5687" t="s">
        <v>34</v>
      </c>
      <c r="N5687" s="5">
        <v>7.2</v>
      </c>
      <c r="O5687" s="7">
        <v>2</v>
      </c>
      <c r="P5687" s="5">
        <v>4.8</v>
      </c>
      <c r="Q5687" s="5">
        <v>2.4</v>
      </c>
      <c r="R5687" s="22">
        <f>Tabla1[[#This Row],[Fecha de Envío]]-Tabla1[[#This Row],[Fecha de Orden]]</f>
        <v>14</v>
      </c>
      <c r="S5687" s="24">
        <f>YEAR(Tabla1[[#This Row],[Fecha de Orden]])</f>
        <v>2023</v>
      </c>
      <c r="T5687" t="str">
        <f>VLOOKUP(Tabla1[[#This Row],[Nombre del Producto]],Tabla2[[Nombre Producto]:[Costo Unitario]],2,FALSE)</f>
        <v>Lot's O' Nuts</v>
      </c>
      <c r="U5687" t="str">
        <f>VLOOKUP(Tabla1[[#This Row],[Fábrica]],Tabla3[],4,FALSE)</f>
        <v>Arizona</v>
      </c>
    </row>
    <row r="5688" spans="1:21" x14ac:dyDescent="0.25">
      <c r="A5688" t="s">
        <v>3557</v>
      </c>
      <c r="B5688" s="3">
        <v>45289</v>
      </c>
      <c r="C5688" s="3">
        <v>45303</v>
      </c>
      <c r="D5688" t="s">
        <v>18</v>
      </c>
      <c r="E5688">
        <v>112578</v>
      </c>
      <c r="F5688" t="s">
        <v>19</v>
      </c>
      <c r="G5688" t="s">
        <v>1140</v>
      </c>
      <c r="H5688" t="s">
        <v>21</v>
      </c>
      <c r="I5688">
        <v>95823</v>
      </c>
      <c r="J5688" t="s">
        <v>22</v>
      </c>
      <c r="K5688" t="s">
        <v>23</v>
      </c>
      <c r="L5688" t="s">
        <v>24</v>
      </c>
      <c r="M5688" t="s">
        <v>25</v>
      </c>
      <c r="N5688" s="5">
        <v>3.75</v>
      </c>
      <c r="O5688" s="7">
        <v>1</v>
      </c>
      <c r="P5688" s="5">
        <v>2.4500000000000002</v>
      </c>
      <c r="Q5688" s="5">
        <v>1.3</v>
      </c>
      <c r="R5688" s="22">
        <f>Tabla1[[#This Row],[Fecha de Envío]]-Tabla1[[#This Row],[Fecha de Orden]]</f>
        <v>14</v>
      </c>
      <c r="S5688" s="24">
        <f>YEAR(Tabla1[[#This Row],[Fecha de Orden]])</f>
        <v>2023</v>
      </c>
      <c r="T5688" t="str">
        <f>VLOOKUP(Tabla1[[#This Row],[Nombre del Producto]],Tabla2[[Nombre Producto]:[Costo Unitario]],2,FALSE)</f>
        <v>Wicked Choccy's</v>
      </c>
      <c r="U5688" t="str">
        <f>VLOOKUP(Tabla1[[#This Row],[Fábrica]],Tabla3[],4,FALSE)</f>
        <v>Georgia</v>
      </c>
    </row>
    <row r="5689" spans="1:21" x14ac:dyDescent="0.25">
      <c r="A5689" t="s">
        <v>3558</v>
      </c>
      <c r="B5689" s="3">
        <v>45289</v>
      </c>
      <c r="C5689" s="3">
        <v>45303</v>
      </c>
      <c r="D5689" t="s">
        <v>18</v>
      </c>
      <c r="E5689">
        <v>112578</v>
      </c>
      <c r="F5689" t="s">
        <v>19</v>
      </c>
      <c r="G5689" t="s">
        <v>1140</v>
      </c>
      <c r="H5689" t="s">
        <v>21</v>
      </c>
      <c r="I5689">
        <v>95823</v>
      </c>
      <c r="J5689" t="s">
        <v>22</v>
      </c>
      <c r="K5689" t="s">
        <v>23</v>
      </c>
      <c r="L5689" t="s">
        <v>45</v>
      </c>
      <c r="M5689" t="s">
        <v>46</v>
      </c>
      <c r="N5689" s="5">
        <v>6.98</v>
      </c>
      <c r="O5689" s="7">
        <v>2</v>
      </c>
      <c r="P5689" s="5">
        <v>4.9800000000000004</v>
      </c>
      <c r="Q5689" s="5">
        <v>2</v>
      </c>
      <c r="R5689" s="22">
        <f>Tabla1[[#This Row],[Fecha de Envío]]-Tabla1[[#This Row],[Fecha de Orden]]</f>
        <v>14</v>
      </c>
      <c r="S5689" s="24">
        <f>YEAR(Tabla1[[#This Row],[Fecha de Orden]])</f>
        <v>2023</v>
      </c>
      <c r="T5689" t="str">
        <f>VLOOKUP(Tabla1[[#This Row],[Nombre del Producto]],Tabla2[[Nombre Producto]:[Costo Unitario]],2,FALSE)</f>
        <v>Lot's O' Nuts</v>
      </c>
      <c r="U5689" t="str">
        <f>VLOOKUP(Tabla1[[#This Row],[Fábrica]],Tabla3[],4,FALSE)</f>
        <v>Arizona</v>
      </c>
    </row>
    <row r="5690" spans="1:21" x14ac:dyDescent="0.25">
      <c r="A5690" t="s">
        <v>4949</v>
      </c>
      <c r="B5690" s="3">
        <v>45289</v>
      </c>
      <c r="C5690" s="3">
        <v>45300</v>
      </c>
      <c r="D5690" t="s">
        <v>39</v>
      </c>
      <c r="E5690">
        <v>124051</v>
      </c>
      <c r="F5690" t="s">
        <v>19</v>
      </c>
      <c r="G5690" t="s">
        <v>478</v>
      </c>
      <c r="H5690" t="s">
        <v>173</v>
      </c>
      <c r="I5690">
        <v>60505</v>
      </c>
      <c r="J5690" t="s">
        <v>22</v>
      </c>
      <c r="K5690" t="s">
        <v>43</v>
      </c>
      <c r="L5690" t="s">
        <v>45</v>
      </c>
      <c r="M5690" t="s">
        <v>46</v>
      </c>
      <c r="N5690" s="5">
        <v>20.94</v>
      </c>
      <c r="O5690" s="7">
        <v>6</v>
      </c>
      <c r="P5690" s="5">
        <v>14.94</v>
      </c>
      <c r="Q5690" s="5">
        <v>6</v>
      </c>
      <c r="R5690" s="22">
        <f>Tabla1[[#This Row],[Fecha de Envío]]-Tabla1[[#This Row],[Fecha de Orden]]</f>
        <v>11</v>
      </c>
      <c r="S5690" s="24">
        <f>YEAR(Tabla1[[#This Row],[Fecha de Orden]])</f>
        <v>2023</v>
      </c>
      <c r="T5690" t="str">
        <f>VLOOKUP(Tabla1[[#This Row],[Nombre del Producto]],Tabla2[[Nombre Producto]:[Costo Unitario]],2,FALSE)</f>
        <v>Lot's O' Nuts</v>
      </c>
      <c r="U5690" t="str">
        <f>VLOOKUP(Tabla1[[#This Row],[Fábrica]],Tabla3[],4,FALSE)</f>
        <v>Arizona</v>
      </c>
    </row>
    <row r="5691" spans="1:21" x14ac:dyDescent="0.25">
      <c r="A5691" t="s">
        <v>5236</v>
      </c>
      <c r="B5691" s="3">
        <v>45289</v>
      </c>
      <c r="C5691" s="3">
        <v>45301</v>
      </c>
      <c r="D5691" t="s">
        <v>71</v>
      </c>
      <c r="E5691">
        <v>157742</v>
      </c>
      <c r="F5691" t="s">
        <v>19</v>
      </c>
      <c r="G5691" t="s">
        <v>86</v>
      </c>
      <c r="H5691" t="s">
        <v>62</v>
      </c>
      <c r="I5691">
        <v>97477</v>
      </c>
      <c r="J5691" t="s">
        <v>22</v>
      </c>
      <c r="K5691" t="s">
        <v>23</v>
      </c>
      <c r="L5691" t="s">
        <v>45</v>
      </c>
      <c r="M5691" t="s">
        <v>46</v>
      </c>
      <c r="N5691" s="5">
        <v>10.47</v>
      </c>
      <c r="O5691" s="7">
        <v>3</v>
      </c>
      <c r="P5691" s="5">
        <v>7.47</v>
      </c>
      <c r="Q5691" s="5">
        <v>3</v>
      </c>
      <c r="R5691" s="22">
        <f>Tabla1[[#This Row],[Fecha de Envío]]-Tabla1[[#This Row],[Fecha de Orden]]</f>
        <v>12</v>
      </c>
      <c r="S5691" s="24">
        <f>YEAR(Tabla1[[#This Row],[Fecha de Orden]])</f>
        <v>2023</v>
      </c>
      <c r="T5691" t="str">
        <f>VLOOKUP(Tabla1[[#This Row],[Nombre del Producto]],Tabla2[[Nombre Producto]:[Costo Unitario]],2,FALSE)</f>
        <v>Lot's O' Nuts</v>
      </c>
      <c r="U5691" t="str">
        <f>VLOOKUP(Tabla1[[#This Row],[Fábrica]],Tabla3[],4,FALSE)</f>
        <v>Arizona</v>
      </c>
    </row>
    <row r="5692" spans="1:21" x14ac:dyDescent="0.25">
      <c r="A5692" t="s">
        <v>6069</v>
      </c>
      <c r="B5692" s="3">
        <v>45289</v>
      </c>
      <c r="C5692" s="3">
        <v>45301</v>
      </c>
      <c r="D5692" t="s">
        <v>71</v>
      </c>
      <c r="E5692">
        <v>135209</v>
      </c>
      <c r="F5692" t="s">
        <v>19</v>
      </c>
      <c r="G5692" t="s">
        <v>529</v>
      </c>
      <c r="H5692" t="s">
        <v>255</v>
      </c>
      <c r="I5692">
        <v>33178</v>
      </c>
      <c r="J5692" t="s">
        <v>22</v>
      </c>
      <c r="K5692" t="s">
        <v>66</v>
      </c>
      <c r="L5692" t="s">
        <v>33</v>
      </c>
      <c r="M5692" t="s">
        <v>34</v>
      </c>
      <c r="N5692" s="5">
        <v>21.6</v>
      </c>
      <c r="O5692" s="7">
        <v>6</v>
      </c>
      <c r="P5692" s="5">
        <v>14.4</v>
      </c>
      <c r="Q5692" s="5">
        <v>7.2</v>
      </c>
      <c r="R5692" s="22">
        <f>Tabla1[[#This Row],[Fecha de Envío]]-Tabla1[[#This Row],[Fecha de Orden]]</f>
        <v>12</v>
      </c>
      <c r="S5692" s="24">
        <f>YEAR(Tabla1[[#This Row],[Fecha de Orden]])</f>
        <v>2023</v>
      </c>
      <c r="T5692" t="str">
        <f>VLOOKUP(Tabla1[[#This Row],[Nombre del Producto]],Tabla2[[Nombre Producto]:[Costo Unitario]],2,FALSE)</f>
        <v>Lot's O' Nuts</v>
      </c>
      <c r="U5692" t="str">
        <f>VLOOKUP(Tabla1[[#This Row],[Fábrica]],Tabla3[],4,FALSE)</f>
        <v>Arizona</v>
      </c>
    </row>
    <row r="5693" spans="1:21" x14ac:dyDescent="0.25">
      <c r="A5693" t="s">
        <v>6070</v>
      </c>
      <c r="B5693" s="3">
        <v>45289</v>
      </c>
      <c r="C5693" s="3">
        <v>45301</v>
      </c>
      <c r="D5693" t="s">
        <v>71</v>
      </c>
      <c r="E5693">
        <v>135209</v>
      </c>
      <c r="F5693" t="s">
        <v>19</v>
      </c>
      <c r="G5693" t="s">
        <v>529</v>
      </c>
      <c r="H5693" t="s">
        <v>255</v>
      </c>
      <c r="I5693">
        <v>33178</v>
      </c>
      <c r="J5693" t="s">
        <v>22</v>
      </c>
      <c r="K5693" t="s">
        <v>66</v>
      </c>
      <c r="L5693" t="s">
        <v>36</v>
      </c>
      <c r="M5693" t="s">
        <v>37</v>
      </c>
      <c r="N5693" s="5">
        <v>22.75</v>
      </c>
      <c r="O5693" s="7">
        <v>7</v>
      </c>
      <c r="P5693" s="5">
        <v>14.77</v>
      </c>
      <c r="Q5693" s="5">
        <v>7.98</v>
      </c>
      <c r="R5693" s="22">
        <f>Tabla1[[#This Row],[Fecha de Envío]]-Tabla1[[#This Row],[Fecha de Orden]]</f>
        <v>12</v>
      </c>
      <c r="S5693" s="24">
        <f>YEAR(Tabla1[[#This Row],[Fecha de Orden]])</f>
        <v>2023</v>
      </c>
      <c r="T5693" t="str">
        <f>VLOOKUP(Tabla1[[#This Row],[Nombre del Producto]],Tabla2[[Nombre Producto]:[Costo Unitario]],2,FALSE)</f>
        <v>Wicked Choccy's</v>
      </c>
      <c r="U5693" t="str">
        <f>VLOOKUP(Tabla1[[#This Row],[Fábrica]],Tabla3[],4,FALSE)</f>
        <v>Georgia</v>
      </c>
    </row>
    <row r="5694" spans="1:21" x14ac:dyDescent="0.25">
      <c r="A5694" t="s">
        <v>6333</v>
      </c>
      <c r="B5694" s="3">
        <v>45289</v>
      </c>
      <c r="C5694" s="3">
        <v>45304</v>
      </c>
      <c r="D5694" t="s">
        <v>18</v>
      </c>
      <c r="E5694">
        <v>139689</v>
      </c>
      <c r="F5694" t="s">
        <v>19</v>
      </c>
      <c r="G5694" t="s">
        <v>846</v>
      </c>
      <c r="H5694" t="s">
        <v>65</v>
      </c>
      <c r="I5694">
        <v>37620</v>
      </c>
      <c r="J5694" t="s">
        <v>22</v>
      </c>
      <c r="K5694" t="s">
        <v>66</v>
      </c>
      <c r="L5694" t="s">
        <v>36</v>
      </c>
      <c r="M5694" t="s">
        <v>37</v>
      </c>
      <c r="N5694" s="5">
        <v>9.75</v>
      </c>
      <c r="O5694" s="7">
        <v>3</v>
      </c>
      <c r="P5694" s="5">
        <v>6.33</v>
      </c>
      <c r="Q5694" s="5">
        <v>3.42</v>
      </c>
      <c r="R5694" s="22">
        <f>Tabla1[[#This Row],[Fecha de Envío]]-Tabla1[[#This Row],[Fecha de Orden]]</f>
        <v>15</v>
      </c>
      <c r="S5694" s="24">
        <f>YEAR(Tabla1[[#This Row],[Fecha de Orden]])</f>
        <v>2023</v>
      </c>
      <c r="T5694" t="str">
        <f>VLOOKUP(Tabla1[[#This Row],[Nombre del Producto]],Tabla2[[Nombre Producto]:[Costo Unitario]],2,FALSE)</f>
        <v>Wicked Choccy's</v>
      </c>
      <c r="U5694" t="str">
        <f>VLOOKUP(Tabla1[[#This Row],[Fábrica]],Tabla3[],4,FALSE)</f>
        <v>Georgia</v>
      </c>
    </row>
    <row r="5695" spans="1:21" x14ac:dyDescent="0.25">
      <c r="A5695" t="s">
        <v>6334</v>
      </c>
      <c r="B5695" s="3">
        <v>45289</v>
      </c>
      <c r="C5695" s="3">
        <v>45304</v>
      </c>
      <c r="D5695" t="s">
        <v>18</v>
      </c>
      <c r="E5695">
        <v>139689</v>
      </c>
      <c r="F5695" t="s">
        <v>19</v>
      </c>
      <c r="G5695" t="s">
        <v>846</v>
      </c>
      <c r="H5695" t="s">
        <v>65</v>
      </c>
      <c r="I5695">
        <v>37620</v>
      </c>
      <c r="J5695" t="s">
        <v>22</v>
      </c>
      <c r="K5695" t="s">
        <v>66</v>
      </c>
      <c r="L5695" t="s">
        <v>24</v>
      </c>
      <c r="M5695" t="s">
        <v>25</v>
      </c>
      <c r="N5695" s="5">
        <v>15</v>
      </c>
      <c r="O5695" s="7">
        <v>4</v>
      </c>
      <c r="P5695" s="5">
        <v>9.8000000000000007</v>
      </c>
      <c r="Q5695" s="5">
        <v>5.2</v>
      </c>
      <c r="R5695" s="22">
        <f>Tabla1[[#This Row],[Fecha de Envío]]-Tabla1[[#This Row],[Fecha de Orden]]</f>
        <v>15</v>
      </c>
      <c r="S5695" s="24">
        <f>YEAR(Tabla1[[#This Row],[Fecha de Orden]])</f>
        <v>2023</v>
      </c>
      <c r="T5695" t="str">
        <f>VLOOKUP(Tabla1[[#This Row],[Nombre del Producto]],Tabla2[[Nombre Producto]:[Costo Unitario]],2,FALSE)</f>
        <v>Wicked Choccy's</v>
      </c>
      <c r="U5695" t="str">
        <f>VLOOKUP(Tabla1[[#This Row],[Fábrica]],Tabla3[],4,FALSE)</f>
        <v>Georgia</v>
      </c>
    </row>
    <row r="5696" spans="1:21" x14ac:dyDescent="0.25">
      <c r="A5696" t="s">
        <v>6953</v>
      </c>
      <c r="B5696" s="3">
        <v>45289</v>
      </c>
      <c r="C5696" s="3">
        <v>45303</v>
      </c>
      <c r="D5696" t="s">
        <v>18</v>
      </c>
      <c r="E5696">
        <v>163258</v>
      </c>
      <c r="F5696" t="s">
        <v>19</v>
      </c>
      <c r="G5696" t="s">
        <v>53</v>
      </c>
      <c r="H5696" t="s">
        <v>21</v>
      </c>
      <c r="I5696">
        <v>90045</v>
      </c>
      <c r="J5696" t="s">
        <v>22</v>
      </c>
      <c r="K5696" t="s">
        <v>23</v>
      </c>
      <c r="L5696" t="s">
        <v>36</v>
      </c>
      <c r="M5696" t="s">
        <v>37</v>
      </c>
      <c r="N5696" s="5">
        <v>9.75</v>
      </c>
      <c r="O5696" s="7">
        <v>3</v>
      </c>
      <c r="P5696" s="5">
        <v>6.33</v>
      </c>
      <c r="Q5696" s="5">
        <v>3.42</v>
      </c>
      <c r="R5696" s="22">
        <f>Tabla1[[#This Row],[Fecha de Envío]]-Tabla1[[#This Row],[Fecha de Orden]]</f>
        <v>14</v>
      </c>
      <c r="S5696" s="24">
        <f>YEAR(Tabla1[[#This Row],[Fecha de Orden]])</f>
        <v>2023</v>
      </c>
      <c r="T5696" t="str">
        <f>VLOOKUP(Tabla1[[#This Row],[Nombre del Producto]],Tabla2[[Nombre Producto]:[Costo Unitario]],2,FALSE)</f>
        <v>Wicked Choccy's</v>
      </c>
      <c r="U5696" t="str">
        <f>VLOOKUP(Tabla1[[#This Row],[Fábrica]],Tabla3[],4,FALSE)</f>
        <v>Georgia</v>
      </c>
    </row>
    <row r="5697" spans="1:21" x14ac:dyDescent="0.25">
      <c r="A5697" t="s">
        <v>8654</v>
      </c>
      <c r="B5697" s="3">
        <v>45289</v>
      </c>
      <c r="C5697" s="3">
        <v>45303</v>
      </c>
      <c r="D5697" t="s">
        <v>18</v>
      </c>
      <c r="E5697">
        <v>156300</v>
      </c>
      <c r="F5697" t="s">
        <v>19</v>
      </c>
      <c r="G5697" t="s">
        <v>409</v>
      </c>
      <c r="H5697" t="s">
        <v>410</v>
      </c>
      <c r="I5697">
        <v>53209</v>
      </c>
      <c r="J5697" t="s">
        <v>22</v>
      </c>
      <c r="K5697" t="s">
        <v>43</v>
      </c>
      <c r="L5697" t="s">
        <v>36</v>
      </c>
      <c r="M5697" t="s">
        <v>37</v>
      </c>
      <c r="N5697" s="5">
        <v>16.25</v>
      </c>
      <c r="O5697" s="7">
        <v>5</v>
      </c>
      <c r="P5697" s="5">
        <v>10.55</v>
      </c>
      <c r="Q5697" s="5">
        <v>5.7</v>
      </c>
      <c r="R5697" s="22">
        <f>Tabla1[[#This Row],[Fecha de Envío]]-Tabla1[[#This Row],[Fecha de Orden]]</f>
        <v>14</v>
      </c>
      <c r="S5697" s="24">
        <f>YEAR(Tabla1[[#This Row],[Fecha de Orden]])</f>
        <v>2023</v>
      </c>
      <c r="T5697" t="str">
        <f>VLOOKUP(Tabla1[[#This Row],[Nombre del Producto]],Tabla2[[Nombre Producto]:[Costo Unitario]],2,FALSE)</f>
        <v>Wicked Choccy's</v>
      </c>
      <c r="U5697" t="str">
        <f>VLOOKUP(Tabla1[[#This Row],[Fábrica]],Tabla3[],4,FALSE)</f>
        <v>Georgia</v>
      </c>
    </row>
    <row r="5698" spans="1:21" x14ac:dyDescent="0.25">
      <c r="A5698" t="s">
        <v>1007</v>
      </c>
      <c r="B5698" s="3">
        <v>45290</v>
      </c>
      <c r="C5698" s="3">
        <v>45302</v>
      </c>
      <c r="D5698" t="s">
        <v>39</v>
      </c>
      <c r="E5698">
        <v>105746</v>
      </c>
      <c r="F5698" t="s">
        <v>19</v>
      </c>
      <c r="G5698" t="s">
        <v>1008</v>
      </c>
      <c r="H5698" t="s">
        <v>101</v>
      </c>
      <c r="I5698">
        <v>17602</v>
      </c>
      <c r="J5698" t="s">
        <v>22</v>
      </c>
      <c r="K5698" t="s">
        <v>32</v>
      </c>
      <c r="L5698" t="s">
        <v>33</v>
      </c>
      <c r="M5698" t="s">
        <v>34</v>
      </c>
      <c r="N5698" s="5">
        <v>3.6</v>
      </c>
      <c r="O5698" s="7">
        <v>1</v>
      </c>
      <c r="P5698" s="5">
        <v>2.4</v>
      </c>
      <c r="Q5698" s="5">
        <v>1.2</v>
      </c>
      <c r="R5698" s="22">
        <f>Tabla1[[#This Row],[Fecha de Envío]]-Tabla1[[#This Row],[Fecha de Orden]]</f>
        <v>12</v>
      </c>
      <c r="S5698" s="24">
        <f>YEAR(Tabla1[[#This Row],[Fecha de Orden]])</f>
        <v>2023</v>
      </c>
      <c r="T5698" t="str">
        <f>VLOOKUP(Tabla1[[#This Row],[Nombre del Producto]],Tabla2[[Nombre Producto]:[Costo Unitario]],2,FALSE)</f>
        <v>Lot's O' Nuts</v>
      </c>
      <c r="U5698" t="str">
        <f>VLOOKUP(Tabla1[[#This Row],[Fábrica]],Tabla3[],4,FALSE)</f>
        <v>Arizona</v>
      </c>
    </row>
    <row r="5699" spans="1:21" x14ac:dyDescent="0.25">
      <c r="A5699" t="s">
        <v>1289</v>
      </c>
      <c r="B5699" s="3">
        <v>45290</v>
      </c>
      <c r="C5699" s="3">
        <v>45305</v>
      </c>
      <c r="D5699" t="s">
        <v>18</v>
      </c>
      <c r="E5699">
        <v>117660</v>
      </c>
      <c r="F5699" t="s">
        <v>19</v>
      </c>
      <c r="G5699" t="s">
        <v>412</v>
      </c>
      <c r="H5699" t="s">
        <v>210</v>
      </c>
      <c r="I5699">
        <v>43229</v>
      </c>
      <c r="J5699" t="s">
        <v>22</v>
      </c>
      <c r="K5699" t="s">
        <v>32</v>
      </c>
      <c r="L5699" t="s">
        <v>33</v>
      </c>
      <c r="M5699" t="s">
        <v>34</v>
      </c>
      <c r="N5699" s="5">
        <v>7.2</v>
      </c>
      <c r="O5699" s="7">
        <v>2</v>
      </c>
      <c r="P5699" s="5">
        <v>4.8</v>
      </c>
      <c r="Q5699" s="5">
        <v>2.4</v>
      </c>
      <c r="R5699" s="22">
        <f>Tabla1[[#This Row],[Fecha de Envío]]-Tabla1[[#This Row],[Fecha de Orden]]</f>
        <v>15</v>
      </c>
      <c r="S5699" s="24">
        <f>YEAR(Tabla1[[#This Row],[Fecha de Orden]])</f>
        <v>2023</v>
      </c>
      <c r="T5699" t="str">
        <f>VLOOKUP(Tabla1[[#This Row],[Nombre del Producto]],Tabla2[[Nombre Producto]:[Costo Unitario]],2,FALSE)</f>
        <v>Lot's O' Nuts</v>
      </c>
      <c r="U5699" t="str">
        <f>VLOOKUP(Tabla1[[#This Row],[Fábrica]],Tabla3[],4,FALSE)</f>
        <v>Arizona</v>
      </c>
    </row>
    <row r="5700" spans="1:21" x14ac:dyDescent="0.25">
      <c r="A5700" t="s">
        <v>1290</v>
      </c>
      <c r="B5700" s="3">
        <v>45290</v>
      </c>
      <c r="C5700" s="3">
        <v>45305</v>
      </c>
      <c r="D5700" t="s">
        <v>18</v>
      </c>
      <c r="E5700">
        <v>117660</v>
      </c>
      <c r="F5700" t="s">
        <v>19</v>
      </c>
      <c r="G5700" t="s">
        <v>412</v>
      </c>
      <c r="H5700" t="s">
        <v>210</v>
      </c>
      <c r="I5700">
        <v>43229</v>
      </c>
      <c r="J5700" t="s">
        <v>22</v>
      </c>
      <c r="K5700" t="s">
        <v>32</v>
      </c>
      <c r="L5700" t="s">
        <v>36</v>
      </c>
      <c r="M5700" t="s">
        <v>37</v>
      </c>
      <c r="N5700" s="5">
        <v>6.5</v>
      </c>
      <c r="O5700" s="7">
        <v>2</v>
      </c>
      <c r="P5700" s="5">
        <v>4.22</v>
      </c>
      <c r="Q5700" s="5">
        <v>2.2799999999999998</v>
      </c>
      <c r="R5700" s="22">
        <f>Tabla1[[#This Row],[Fecha de Envío]]-Tabla1[[#This Row],[Fecha de Orden]]</f>
        <v>15</v>
      </c>
      <c r="S5700" s="24">
        <f>YEAR(Tabla1[[#This Row],[Fecha de Orden]])</f>
        <v>2023</v>
      </c>
      <c r="T5700" t="str">
        <f>VLOOKUP(Tabla1[[#This Row],[Nombre del Producto]],Tabla2[[Nombre Producto]:[Costo Unitario]],2,FALSE)</f>
        <v>Wicked Choccy's</v>
      </c>
      <c r="U5700" t="str">
        <f>VLOOKUP(Tabla1[[#This Row],[Fábrica]],Tabla3[],4,FALSE)</f>
        <v>Georgia</v>
      </c>
    </row>
    <row r="5701" spans="1:21" x14ac:dyDescent="0.25">
      <c r="A5701" t="s">
        <v>1851</v>
      </c>
      <c r="B5701" s="3">
        <v>45290</v>
      </c>
      <c r="C5701" s="3">
        <v>45303</v>
      </c>
      <c r="D5701" t="s">
        <v>39</v>
      </c>
      <c r="E5701">
        <v>163951</v>
      </c>
      <c r="F5701" t="s">
        <v>19</v>
      </c>
      <c r="G5701" t="s">
        <v>144</v>
      </c>
      <c r="H5701" t="s">
        <v>101</v>
      </c>
      <c r="I5701">
        <v>19140</v>
      </c>
      <c r="J5701" t="s">
        <v>22</v>
      </c>
      <c r="K5701" t="s">
        <v>32</v>
      </c>
      <c r="L5701" t="s">
        <v>24</v>
      </c>
      <c r="M5701" t="s">
        <v>25</v>
      </c>
      <c r="N5701" s="5">
        <v>18.75</v>
      </c>
      <c r="O5701" s="7">
        <v>5</v>
      </c>
      <c r="P5701" s="5">
        <v>12.25</v>
      </c>
      <c r="Q5701" s="5">
        <v>6.5</v>
      </c>
      <c r="R5701" s="22">
        <f>Tabla1[[#This Row],[Fecha de Envío]]-Tabla1[[#This Row],[Fecha de Orden]]</f>
        <v>13</v>
      </c>
      <c r="S5701" s="24">
        <f>YEAR(Tabla1[[#This Row],[Fecha de Orden]])</f>
        <v>2023</v>
      </c>
      <c r="T5701" t="str">
        <f>VLOOKUP(Tabla1[[#This Row],[Nombre del Producto]],Tabla2[[Nombre Producto]:[Costo Unitario]],2,FALSE)</f>
        <v>Wicked Choccy's</v>
      </c>
      <c r="U5701" t="str">
        <f>VLOOKUP(Tabla1[[#This Row],[Fábrica]],Tabla3[],4,FALSE)</f>
        <v>Georgia</v>
      </c>
    </row>
    <row r="5702" spans="1:21" x14ac:dyDescent="0.25">
      <c r="A5702" t="s">
        <v>3264</v>
      </c>
      <c r="B5702" s="3">
        <v>45290</v>
      </c>
      <c r="C5702" s="3">
        <v>45305</v>
      </c>
      <c r="D5702" t="s">
        <v>18</v>
      </c>
      <c r="E5702">
        <v>160486</v>
      </c>
      <c r="F5702" t="s">
        <v>19</v>
      </c>
      <c r="G5702" t="s">
        <v>2129</v>
      </c>
      <c r="H5702" t="s">
        <v>255</v>
      </c>
      <c r="I5702">
        <v>33407</v>
      </c>
      <c r="J5702" t="s">
        <v>22</v>
      </c>
      <c r="K5702" t="s">
        <v>66</v>
      </c>
      <c r="L5702" t="s">
        <v>33</v>
      </c>
      <c r="M5702" t="s">
        <v>34</v>
      </c>
      <c r="N5702" s="5">
        <v>14.4</v>
      </c>
      <c r="O5702" s="7">
        <v>4</v>
      </c>
      <c r="P5702" s="5">
        <v>9.6</v>
      </c>
      <c r="Q5702" s="5">
        <v>4.8</v>
      </c>
      <c r="R5702" s="22">
        <f>Tabla1[[#This Row],[Fecha de Envío]]-Tabla1[[#This Row],[Fecha de Orden]]</f>
        <v>15</v>
      </c>
      <c r="S5702" s="24">
        <f>YEAR(Tabla1[[#This Row],[Fecha de Orden]])</f>
        <v>2023</v>
      </c>
      <c r="T5702" t="str">
        <f>VLOOKUP(Tabla1[[#This Row],[Nombre del Producto]],Tabla2[[Nombre Producto]:[Costo Unitario]],2,FALSE)</f>
        <v>Lot's O' Nuts</v>
      </c>
      <c r="U5702" t="str">
        <f>VLOOKUP(Tabla1[[#This Row],[Fábrica]],Tabla3[],4,FALSE)</f>
        <v>Arizona</v>
      </c>
    </row>
    <row r="5703" spans="1:21" x14ac:dyDescent="0.25">
      <c r="A5703" t="s">
        <v>4837</v>
      </c>
      <c r="B5703" s="3">
        <v>45290</v>
      </c>
      <c r="C5703" s="3">
        <v>45300</v>
      </c>
      <c r="D5703" t="s">
        <v>82</v>
      </c>
      <c r="E5703">
        <v>111528</v>
      </c>
      <c r="F5703" t="s">
        <v>19</v>
      </c>
      <c r="G5703" t="s">
        <v>53</v>
      </c>
      <c r="H5703" t="s">
        <v>21</v>
      </c>
      <c r="I5703">
        <v>90032</v>
      </c>
      <c r="J5703" t="s">
        <v>22</v>
      </c>
      <c r="K5703" t="s">
        <v>23</v>
      </c>
      <c r="L5703" t="s">
        <v>36</v>
      </c>
      <c r="M5703" t="s">
        <v>37</v>
      </c>
      <c r="N5703" s="5">
        <v>3.25</v>
      </c>
      <c r="O5703" s="7">
        <v>1</v>
      </c>
      <c r="P5703" s="5">
        <v>2.11</v>
      </c>
      <c r="Q5703" s="5">
        <v>1.1399999999999999</v>
      </c>
      <c r="R5703" s="22">
        <f>Tabla1[[#This Row],[Fecha de Envío]]-Tabla1[[#This Row],[Fecha de Orden]]</f>
        <v>10</v>
      </c>
      <c r="S5703" s="24">
        <f>YEAR(Tabla1[[#This Row],[Fecha de Orden]])</f>
        <v>2023</v>
      </c>
      <c r="T5703" t="str">
        <f>VLOOKUP(Tabla1[[#This Row],[Nombre del Producto]],Tabla2[[Nombre Producto]:[Costo Unitario]],2,FALSE)</f>
        <v>Wicked Choccy's</v>
      </c>
      <c r="U5703" t="str">
        <f>VLOOKUP(Tabla1[[#This Row],[Fábrica]],Tabla3[],4,FALSE)</f>
        <v>Georgia</v>
      </c>
    </row>
    <row r="5704" spans="1:21" x14ac:dyDescent="0.25">
      <c r="A5704" t="s">
        <v>4838</v>
      </c>
      <c r="B5704" s="3">
        <v>45290</v>
      </c>
      <c r="C5704" s="3">
        <v>45300</v>
      </c>
      <c r="D5704" t="s">
        <v>82</v>
      </c>
      <c r="E5704">
        <v>111528</v>
      </c>
      <c r="F5704" t="s">
        <v>19</v>
      </c>
      <c r="G5704" t="s">
        <v>53</v>
      </c>
      <c r="H5704" t="s">
        <v>21</v>
      </c>
      <c r="I5704">
        <v>90032</v>
      </c>
      <c r="J5704" t="s">
        <v>22</v>
      </c>
      <c r="K5704" t="s">
        <v>23</v>
      </c>
      <c r="L5704" t="s">
        <v>27</v>
      </c>
      <c r="M5704" t="s">
        <v>28</v>
      </c>
      <c r="N5704" s="5">
        <v>14.4</v>
      </c>
      <c r="O5704" s="7">
        <v>4</v>
      </c>
      <c r="P5704" s="5">
        <v>10</v>
      </c>
      <c r="Q5704" s="5">
        <v>4.4000000000000004</v>
      </c>
      <c r="R5704" s="22">
        <f>Tabla1[[#This Row],[Fecha de Envío]]-Tabla1[[#This Row],[Fecha de Orden]]</f>
        <v>10</v>
      </c>
      <c r="S5704" s="24">
        <f>YEAR(Tabla1[[#This Row],[Fecha de Orden]])</f>
        <v>2023</v>
      </c>
      <c r="T5704" t="str">
        <f>VLOOKUP(Tabla1[[#This Row],[Nombre del Producto]],Tabla2[[Nombre Producto]:[Costo Unitario]],2,FALSE)</f>
        <v>Lot's O' Nuts</v>
      </c>
      <c r="U5704" t="str">
        <f>VLOOKUP(Tabla1[[#This Row],[Fábrica]],Tabla3[],4,FALSE)</f>
        <v>Arizona</v>
      </c>
    </row>
    <row r="5705" spans="1:21" x14ac:dyDescent="0.25">
      <c r="A5705" t="s">
        <v>5082</v>
      </c>
      <c r="B5705" s="3">
        <v>45290</v>
      </c>
      <c r="C5705" s="3">
        <v>45302</v>
      </c>
      <c r="D5705" t="s">
        <v>39</v>
      </c>
      <c r="E5705">
        <v>117226</v>
      </c>
      <c r="F5705" t="s">
        <v>19</v>
      </c>
      <c r="G5705" t="s">
        <v>5083</v>
      </c>
      <c r="H5705" t="s">
        <v>42</v>
      </c>
      <c r="I5705">
        <v>77536</v>
      </c>
      <c r="J5705" t="s">
        <v>22</v>
      </c>
      <c r="K5705" t="s">
        <v>43</v>
      </c>
      <c r="L5705" t="s">
        <v>45</v>
      </c>
      <c r="M5705" t="s">
        <v>46</v>
      </c>
      <c r="N5705" s="5">
        <v>20.94</v>
      </c>
      <c r="O5705" s="7">
        <v>6</v>
      </c>
      <c r="P5705" s="5">
        <v>14.94</v>
      </c>
      <c r="Q5705" s="5">
        <v>6</v>
      </c>
      <c r="R5705" s="22">
        <f>Tabla1[[#This Row],[Fecha de Envío]]-Tabla1[[#This Row],[Fecha de Orden]]</f>
        <v>12</v>
      </c>
      <c r="S5705" s="24">
        <f>YEAR(Tabla1[[#This Row],[Fecha de Orden]])</f>
        <v>2023</v>
      </c>
      <c r="T5705" t="str">
        <f>VLOOKUP(Tabla1[[#This Row],[Nombre del Producto]],Tabla2[[Nombre Producto]:[Costo Unitario]],2,FALSE)</f>
        <v>Lot's O' Nuts</v>
      </c>
      <c r="U5705" t="str">
        <f>VLOOKUP(Tabla1[[#This Row],[Fábrica]],Tabla3[],4,FALSE)</f>
        <v>Arizona</v>
      </c>
    </row>
    <row r="5706" spans="1:21" x14ac:dyDescent="0.25">
      <c r="A5706" t="s">
        <v>1015</v>
      </c>
      <c r="B5706" s="3">
        <v>45291</v>
      </c>
      <c r="C5706" s="3">
        <v>45306</v>
      </c>
      <c r="D5706" t="s">
        <v>18</v>
      </c>
      <c r="E5706">
        <v>100202</v>
      </c>
      <c r="F5706" t="s">
        <v>19</v>
      </c>
      <c r="G5706" t="s">
        <v>509</v>
      </c>
      <c r="H5706" t="s">
        <v>21</v>
      </c>
      <c r="I5706">
        <v>92804</v>
      </c>
      <c r="J5706" t="s">
        <v>22</v>
      </c>
      <c r="K5706" t="s">
        <v>23</v>
      </c>
      <c r="L5706" t="s">
        <v>24</v>
      </c>
      <c r="M5706" t="s">
        <v>25</v>
      </c>
      <c r="N5706" s="5">
        <v>11.25</v>
      </c>
      <c r="O5706" s="7">
        <v>3</v>
      </c>
      <c r="P5706" s="5">
        <v>7.35</v>
      </c>
      <c r="Q5706" s="5">
        <v>3.9</v>
      </c>
      <c r="R5706" s="22">
        <f>Tabla1[[#This Row],[Fecha de Envío]]-Tabla1[[#This Row],[Fecha de Orden]]</f>
        <v>15</v>
      </c>
      <c r="S5706" s="24">
        <f>YEAR(Tabla1[[#This Row],[Fecha de Orden]])</f>
        <v>2023</v>
      </c>
      <c r="T5706" t="str">
        <f>VLOOKUP(Tabla1[[#This Row],[Nombre del Producto]],Tabla2[[Nombre Producto]:[Costo Unitario]],2,FALSE)</f>
        <v>Wicked Choccy's</v>
      </c>
      <c r="U5706" t="str">
        <f>VLOOKUP(Tabla1[[#This Row],[Fábrica]],Tabla3[],4,FALSE)</f>
        <v>Georgia</v>
      </c>
    </row>
    <row r="5707" spans="1:21" x14ac:dyDescent="0.25">
      <c r="A5707" t="s">
        <v>1359</v>
      </c>
      <c r="B5707" s="3">
        <v>45291</v>
      </c>
      <c r="C5707" s="3">
        <v>45307</v>
      </c>
      <c r="D5707" t="s">
        <v>18</v>
      </c>
      <c r="E5707">
        <v>156139</v>
      </c>
      <c r="F5707" t="s">
        <v>19</v>
      </c>
      <c r="G5707" t="s">
        <v>20</v>
      </c>
      <c r="H5707" t="s">
        <v>21</v>
      </c>
      <c r="I5707">
        <v>94109</v>
      </c>
      <c r="J5707" t="s">
        <v>22</v>
      </c>
      <c r="K5707" t="s">
        <v>23</v>
      </c>
      <c r="L5707" t="s">
        <v>33</v>
      </c>
      <c r="M5707" t="s">
        <v>34</v>
      </c>
      <c r="N5707" s="5">
        <v>10.8</v>
      </c>
      <c r="O5707" s="7">
        <v>3</v>
      </c>
      <c r="P5707" s="5">
        <v>7.2</v>
      </c>
      <c r="Q5707" s="5">
        <v>3.6</v>
      </c>
      <c r="R5707" s="22">
        <f>Tabla1[[#This Row],[Fecha de Envío]]-Tabla1[[#This Row],[Fecha de Orden]]</f>
        <v>16</v>
      </c>
      <c r="S5707" s="24">
        <f>YEAR(Tabla1[[#This Row],[Fecha de Orden]])</f>
        <v>2023</v>
      </c>
      <c r="T5707" t="str">
        <f>VLOOKUP(Tabla1[[#This Row],[Nombre del Producto]],Tabla2[[Nombre Producto]:[Costo Unitario]],2,FALSE)</f>
        <v>Lot's O' Nuts</v>
      </c>
      <c r="U5707" t="str">
        <f>VLOOKUP(Tabla1[[#This Row],[Fábrica]],Tabla3[],4,FALSE)</f>
        <v>Arizona</v>
      </c>
    </row>
    <row r="5708" spans="1:21" x14ac:dyDescent="0.25">
      <c r="A5708" t="s">
        <v>2489</v>
      </c>
      <c r="B5708" s="3">
        <v>45291</v>
      </c>
      <c r="C5708" s="3">
        <v>45303</v>
      </c>
      <c r="D5708" t="s">
        <v>39</v>
      </c>
      <c r="E5708">
        <v>105830</v>
      </c>
      <c r="F5708" t="s">
        <v>19</v>
      </c>
      <c r="G5708" t="s">
        <v>1008</v>
      </c>
      <c r="H5708" t="s">
        <v>210</v>
      </c>
      <c r="I5708">
        <v>43130</v>
      </c>
      <c r="J5708" t="s">
        <v>22</v>
      </c>
      <c r="K5708" t="s">
        <v>32</v>
      </c>
      <c r="L5708" t="s">
        <v>27</v>
      </c>
      <c r="M5708" t="s">
        <v>28</v>
      </c>
      <c r="N5708" s="5">
        <v>14.4</v>
      </c>
      <c r="O5708" s="7">
        <v>4</v>
      </c>
      <c r="P5708" s="5">
        <v>10</v>
      </c>
      <c r="Q5708" s="5">
        <v>4.4000000000000004</v>
      </c>
      <c r="R5708" s="22">
        <f>Tabla1[[#This Row],[Fecha de Envío]]-Tabla1[[#This Row],[Fecha de Orden]]</f>
        <v>12</v>
      </c>
      <c r="S5708" s="24">
        <f>YEAR(Tabla1[[#This Row],[Fecha de Orden]])</f>
        <v>2023</v>
      </c>
      <c r="T5708" t="str">
        <f>VLOOKUP(Tabla1[[#This Row],[Nombre del Producto]],Tabla2[[Nombre Producto]:[Costo Unitario]],2,FALSE)</f>
        <v>Lot's O' Nuts</v>
      </c>
      <c r="U5708" t="str">
        <f>VLOOKUP(Tabla1[[#This Row],[Fábrica]],Tabla3[],4,FALSE)</f>
        <v>Arizona</v>
      </c>
    </row>
    <row r="5709" spans="1:21" x14ac:dyDescent="0.25">
      <c r="A5709" t="s">
        <v>3369</v>
      </c>
      <c r="B5709" s="3">
        <v>45291</v>
      </c>
      <c r="C5709" s="3">
        <v>45307</v>
      </c>
      <c r="D5709" t="s">
        <v>18</v>
      </c>
      <c r="E5709">
        <v>165953</v>
      </c>
      <c r="F5709" t="s">
        <v>19</v>
      </c>
      <c r="G5709" t="s">
        <v>242</v>
      </c>
      <c r="H5709" t="s">
        <v>255</v>
      </c>
      <c r="I5709">
        <v>32216</v>
      </c>
      <c r="J5709" t="s">
        <v>22</v>
      </c>
      <c r="K5709" t="s">
        <v>66</v>
      </c>
      <c r="L5709" t="s">
        <v>24</v>
      </c>
      <c r="M5709" t="s">
        <v>25</v>
      </c>
      <c r="N5709" s="5">
        <v>11.25</v>
      </c>
      <c r="O5709" s="7">
        <v>3</v>
      </c>
      <c r="P5709" s="5">
        <v>7.35</v>
      </c>
      <c r="Q5709" s="5">
        <v>3.9</v>
      </c>
      <c r="R5709" s="22">
        <f>Tabla1[[#This Row],[Fecha de Envío]]-Tabla1[[#This Row],[Fecha de Orden]]</f>
        <v>16</v>
      </c>
      <c r="S5709" s="24">
        <f>YEAR(Tabla1[[#This Row],[Fecha de Orden]])</f>
        <v>2023</v>
      </c>
      <c r="T5709" t="str">
        <f>VLOOKUP(Tabla1[[#This Row],[Nombre del Producto]],Tabla2[[Nombre Producto]:[Costo Unitario]],2,FALSE)</f>
        <v>Wicked Choccy's</v>
      </c>
      <c r="U5709" t="str">
        <f>VLOOKUP(Tabla1[[#This Row],[Fábrica]],Tabla3[],4,FALSE)</f>
        <v>Georgia</v>
      </c>
    </row>
    <row r="5710" spans="1:21" x14ac:dyDescent="0.25">
      <c r="A5710" t="s">
        <v>3370</v>
      </c>
      <c r="B5710" s="3">
        <v>45291</v>
      </c>
      <c r="C5710" s="3">
        <v>45307</v>
      </c>
      <c r="D5710" t="s">
        <v>18</v>
      </c>
      <c r="E5710">
        <v>165953</v>
      </c>
      <c r="F5710" t="s">
        <v>19</v>
      </c>
      <c r="G5710" t="s">
        <v>242</v>
      </c>
      <c r="H5710" t="s">
        <v>255</v>
      </c>
      <c r="I5710">
        <v>32216</v>
      </c>
      <c r="J5710" t="s">
        <v>22</v>
      </c>
      <c r="K5710" t="s">
        <v>66</v>
      </c>
      <c r="L5710" t="s">
        <v>27</v>
      </c>
      <c r="M5710" t="s">
        <v>28</v>
      </c>
      <c r="N5710" s="5">
        <v>18</v>
      </c>
      <c r="O5710" s="7">
        <v>5</v>
      </c>
      <c r="P5710" s="5">
        <v>12.5</v>
      </c>
      <c r="Q5710" s="5">
        <v>5.5</v>
      </c>
      <c r="R5710" s="22">
        <f>Tabla1[[#This Row],[Fecha de Envío]]-Tabla1[[#This Row],[Fecha de Orden]]</f>
        <v>16</v>
      </c>
      <c r="S5710" s="24">
        <f>YEAR(Tabla1[[#This Row],[Fecha de Orden]])</f>
        <v>2023</v>
      </c>
      <c r="T5710" t="str">
        <f>VLOOKUP(Tabla1[[#This Row],[Nombre del Producto]],Tabla2[[Nombre Producto]:[Costo Unitario]],2,FALSE)</f>
        <v>Lot's O' Nuts</v>
      </c>
      <c r="U5710" t="str">
        <f>VLOOKUP(Tabla1[[#This Row],[Fábrica]],Tabla3[],4,FALSE)</f>
        <v>Arizona</v>
      </c>
    </row>
    <row r="5711" spans="1:21" x14ac:dyDescent="0.25">
      <c r="A5711" t="s">
        <v>5212</v>
      </c>
      <c r="B5711" s="3">
        <v>45291</v>
      </c>
      <c r="C5711" s="3">
        <v>45307</v>
      </c>
      <c r="D5711" t="s">
        <v>18</v>
      </c>
      <c r="E5711">
        <v>160395</v>
      </c>
      <c r="F5711" t="s">
        <v>19</v>
      </c>
      <c r="G5711" t="s">
        <v>4621</v>
      </c>
      <c r="H5711" t="s">
        <v>345</v>
      </c>
      <c r="I5711">
        <v>89502</v>
      </c>
      <c r="J5711" t="s">
        <v>22</v>
      </c>
      <c r="K5711" t="s">
        <v>23</v>
      </c>
      <c r="L5711" t="s">
        <v>27</v>
      </c>
      <c r="M5711" t="s">
        <v>28</v>
      </c>
      <c r="N5711" s="5">
        <v>7.2</v>
      </c>
      <c r="O5711" s="7">
        <v>2</v>
      </c>
      <c r="P5711" s="5">
        <v>5</v>
      </c>
      <c r="Q5711" s="5">
        <v>2.2000000000000002</v>
      </c>
      <c r="R5711" s="22">
        <f>Tabla1[[#This Row],[Fecha de Envío]]-Tabla1[[#This Row],[Fecha de Orden]]</f>
        <v>16</v>
      </c>
      <c r="S5711" s="24">
        <f>YEAR(Tabla1[[#This Row],[Fecha de Orden]])</f>
        <v>2023</v>
      </c>
      <c r="T5711" t="str">
        <f>VLOOKUP(Tabla1[[#This Row],[Nombre del Producto]],Tabla2[[Nombre Producto]:[Costo Unitario]],2,FALSE)</f>
        <v>Lot's O' Nuts</v>
      </c>
      <c r="U5711" t="str">
        <f>VLOOKUP(Tabla1[[#This Row],[Fábrica]],Tabla3[],4,FALSE)</f>
        <v>Arizona</v>
      </c>
    </row>
    <row r="5712" spans="1:21" x14ac:dyDescent="0.25">
      <c r="A5712" t="s">
        <v>2928</v>
      </c>
      <c r="B5712" s="3">
        <v>45292</v>
      </c>
      <c r="C5712" s="3">
        <v>45303</v>
      </c>
      <c r="D5712" t="s">
        <v>39</v>
      </c>
      <c r="E5712">
        <v>154466</v>
      </c>
      <c r="F5712" t="s">
        <v>19</v>
      </c>
      <c r="G5712" t="s">
        <v>347</v>
      </c>
      <c r="H5712" t="s">
        <v>410</v>
      </c>
      <c r="I5712">
        <v>53132</v>
      </c>
      <c r="J5712" t="s">
        <v>22</v>
      </c>
      <c r="K5712" t="s">
        <v>43</v>
      </c>
      <c r="L5712" t="s">
        <v>24</v>
      </c>
      <c r="M5712" t="s">
        <v>25</v>
      </c>
      <c r="N5712" s="5">
        <v>7.5</v>
      </c>
      <c r="O5712" s="7">
        <v>2</v>
      </c>
      <c r="P5712" s="5">
        <v>4.9000000000000004</v>
      </c>
      <c r="Q5712" s="5">
        <v>2.6</v>
      </c>
      <c r="R5712" s="22">
        <f>Tabla1[[#This Row],[Fecha de Envío]]-Tabla1[[#This Row],[Fecha de Orden]]</f>
        <v>11</v>
      </c>
      <c r="S5712" s="24">
        <f>YEAR(Tabla1[[#This Row],[Fecha de Orden]])</f>
        <v>2024</v>
      </c>
      <c r="T5712" t="str">
        <f>VLOOKUP(Tabla1[[#This Row],[Nombre del Producto]],Tabla2[[Nombre Producto]:[Costo Unitario]],2,FALSE)</f>
        <v>Wicked Choccy's</v>
      </c>
      <c r="U5712" t="str">
        <f>VLOOKUP(Tabla1[[#This Row],[Fábrica]],Tabla3[],4,FALSE)</f>
        <v>Georgia</v>
      </c>
    </row>
    <row r="5713" spans="1:21" x14ac:dyDescent="0.25">
      <c r="A5713" t="s">
        <v>3604</v>
      </c>
      <c r="B5713" s="3">
        <v>45292</v>
      </c>
      <c r="C5713" s="3">
        <v>45307</v>
      </c>
      <c r="D5713" t="s">
        <v>18</v>
      </c>
      <c r="E5713">
        <v>107503</v>
      </c>
      <c r="F5713" t="s">
        <v>19</v>
      </c>
      <c r="G5713" t="s">
        <v>232</v>
      </c>
      <c r="H5713" t="s">
        <v>210</v>
      </c>
      <c r="I5713">
        <v>44052</v>
      </c>
      <c r="J5713" t="s">
        <v>22</v>
      </c>
      <c r="K5713" t="s">
        <v>32</v>
      </c>
      <c r="L5713" t="s">
        <v>36</v>
      </c>
      <c r="M5713" t="s">
        <v>37</v>
      </c>
      <c r="N5713" s="5">
        <v>13</v>
      </c>
      <c r="O5713" s="7">
        <v>4</v>
      </c>
      <c r="P5713" s="5">
        <v>8.44</v>
      </c>
      <c r="Q5713" s="5">
        <v>4.5599999999999996</v>
      </c>
      <c r="R5713" s="22">
        <f>Tabla1[[#This Row],[Fecha de Envío]]-Tabla1[[#This Row],[Fecha de Orden]]</f>
        <v>15</v>
      </c>
      <c r="S5713" s="24">
        <f>YEAR(Tabla1[[#This Row],[Fecha de Orden]])</f>
        <v>2024</v>
      </c>
      <c r="T5713" t="str">
        <f>VLOOKUP(Tabla1[[#This Row],[Nombre del Producto]],Tabla2[[Nombre Producto]:[Costo Unitario]],2,FALSE)</f>
        <v>Wicked Choccy's</v>
      </c>
      <c r="U5713" t="str">
        <f>VLOOKUP(Tabla1[[#This Row],[Fábrica]],Tabla3[],4,FALSE)</f>
        <v>Georgia</v>
      </c>
    </row>
    <row r="5714" spans="1:21" x14ac:dyDescent="0.25">
      <c r="A5714" t="s">
        <v>4684</v>
      </c>
      <c r="B5714" s="3">
        <v>45292</v>
      </c>
      <c r="C5714" s="3">
        <v>45306</v>
      </c>
      <c r="D5714" t="s">
        <v>18</v>
      </c>
      <c r="E5714">
        <v>151750</v>
      </c>
      <c r="F5714" t="s">
        <v>19</v>
      </c>
      <c r="G5714" t="s">
        <v>285</v>
      </c>
      <c r="H5714" t="s">
        <v>42</v>
      </c>
      <c r="I5714">
        <v>77340</v>
      </c>
      <c r="J5714" t="s">
        <v>22</v>
      </c>
      <c r="K5714" t="s">
        <v>43</v>
      </c>
      <c r="L5714" t="s">
        <v>27</v>
      </c>
      <c r="M5714" t="s">
        <v>28</v>
      </c>
      <c r="N5714" s="5">
        <v>14.4</v>
      </c>
      <c r="O5714" s="7">
        <v>4</v>
      </c>
      <c r="P5714" s="5">
        <v>10</v>
      </c>
      <c r="Q5714" s="5">
        <v>4.4000000000000004</v>
      </c>
      <c r="R5714" s="22">
        <f>Tabla1[[#This Row],[Fecha de Envío]]-Tabla1[[#This Row],[Fecha de Orden]]</f>
        <v>14</v>
      </c>
      <c r="S5714" s="24">
        <f>YEAR(Tabla1[[#This Row],[Fecha de Orden]])</f>
        <v>2024</v>
      </c>
      <c r="T5714" t="str">
        <f>VLOOKUP(Tabla1[[#This Row],[Nombre del Producto]],Tabla2[[Nombre Producto]:[Costo Unitario]],2,FALSE)</f>
        <v>Lot's O' Nuts</v>
      </c>
      <c r="U5714" t="str">
        <f>VLOOKUP(Tabla1[[#This Row],[Fábrica]],Tabla3[],4,FALSE)</f>
        <v>Arizona</v>
      </c>
    </row>
    <row r="5715" spans="1:21" x14ac:dyDescent="0.25">
      <c r="A5715" t="s">
        <v>4685</v>
      </c>
      <c r="B5715" s="3">
        <v>45292</v>
      </c>
      <c r="C5715" s="3">
        <v>45306</v>
      </c>
      <c r="D5715" t="s">
        <v>18</v>
      </c>
      <c r="E5715">
        <v>151750</v>
      </c>
      <c r="F5715" t="s">
        <v>19</v>
      </c>
      <c r="G5715" t="s">
        <v>285</v>
      </c>
      <c r="H5715" t="s">
        <v>42</v>
      </c>
      <c r="I5715">
        <v>77340</v>
      </c>
      <c r="J5715" t="s">
        <v>22</v>
      </c>
      <c r="K5715" t="s">
        <v>43</v>
      </c>
      <c r="L5715" t="s">
        <v>36</v>
      </c>
      <c r="M5715" t="s">
        <v>37</v>
      </c>
      <c r="N5715" s="5">
        <v>16.25</v>
      </c>
      <c r="O5715" s="7">
        <v>5</v>
      </c>
      <c r="P5715" s="5">
        <v>10.55</v>
      </c>
      <c r="Q5715" s="5">
        <v>5.7</v>
      </c>
      <c r="R5715" s="22">
        <f>Tabla1[[#This Row],[Fecha de Envío]]-Tabla1[[#This Row],[Fecha de Orden]]</f>
        <v>14</v>
      </c>
      <c r="S5715" s="24">
        <f>YEAR(Tabla1[[#This Row],[Fecha de Orden]])</f>
        <v>2024</v>
      </c>
      <c r="T5715" t="str">
        <f>VLOOKUP(Tabla1[[#This Row],[Nombre del Producto]],Tabla2[[Nombre Producto]:[Costo Unitario]],2,FALSE)</f>
        <v>Wicked Choccy's</v>
      </c>
      <c r="U5715" t="str">
        <f>VLOOKUP(Tabla1[[#This Row],[Fábrica]],Tabla3[],4,FALSE)</f>
        <v>Georgia</v>
      </c>
    </row>
    <row r="5716" spans="1:21" x14ac:dyDescent="0.25">
      <c r="A5716" t="s">
        <v>4686</v>
      </c>
      <c r="B5716" s="3">
        <v>45292</v>
      </c>
      <c r="C5716" s="3">
        <v>45306</v>
      </c>
      <c r="D5716" t="s">
        <v>18</v>
      </c>
      <c r="E5716">
        <v>151750</v>
      </c>
      <c r="F5716" t="s">
        <v>19</v>
      </c>
      <c r="G5716" t="s">
        <v>285</v>
      </c>
      <c r="H5716" t="s">
        <v>42</v>
      </c>
      <c r="I5716">
        <v>77340</v>
      </c>
      <c r="J5716" t="s">
        <v>22</v>
      </c>
      <c r="K5716" t="s">
        <v>43</v>
      </c>
      <c r="L5716" t="s">
        <v>24</v>
      </c>
      <c r="M5716" t="s">
        <v>25</v>
      </c>
      <c r="N5716" s="5">
        <v>7.5</v>
      </c>
      <c r="O5716" s="7">
        <v>2</v>
      </c>
      <c r="P5716" s="5">
        <v>4.9000000000000004</v>
      </c>
      <c r="Q5716" s="5">
        <v>2.6</v>
      </c>
      <c r="R5716" s="22">
        <f>Tabla1[[#This Row],[Fecha de Envío]]-Tabla1[[#This Row],[Fecha de Orden]]</f>
        <v>14</v>
      </c>
      <c r="S5716" s="24">
        <f>YEAR(Tabla1[[#This Row],[Fecha de Orden]])</f>
        <v>2024</v>
      </c>
      <c r="T5716" t="str">
        <f>VLOOKUP(Tabla1[[#This Row],[Nombre del Producto]],Tabla2[[Nombre Producto]:[Costo Unitario]],2,FALSE)</f>
        <v>Wicked Choccy's</v>
      </c>
      <c r="U5716" t="str">
        <f>VLOOKUP(Tabla1[[#This Row],[Fábrica]],Tabla3[],4,FALSE)</f>
        <v>Georgia</v>
      </c>
    </row>
    <row r="5717" spans="1:21" x14ac:dyDescent="0.25">
      <c r="A5717" t="s">
        <v>4687</v>
      </c>
      <c r="B5717" s="3">
        <v>45292</v>
      </c>
      <c r="C5717" s="3">
        <v>45306</v>
      </c>
      <c r="D5717" t="s">
        <v>18</v>
      </c>
      <c r="E5717">
        <v>151750</v>
      </c>
      <c r="F5717" t="s">
        <v>19</v>
      </c>
      <c r="G5717" t="s">
        <v>285</v>
      </c>
      <c r="H5717" t="s">
        <v>42</v>
      </c>
      <c r="I5717">
        <v>77340</v>
      </c>
      <c r="J5717" t="s">
        <v>22</v>
      </c>
      <c r="K5717" t="s">
        <v>43</v>
      </c>
      <c r="L5717" t="s">
        <v>45</v>
      </c>
      <c r="M5717" t="s">
        <v>46</v>
      </c>
      <c r="N5717" s="5">
        <v>17.45</v>
      </c>
      <c r="O5717" s="7">
        <v>5</v>
      </c>
      <c r="P5717" s="5">
        <v>12.45</v>
      </c>
      <c r="Q5717" s="5">
        <v>5</v>
      </c>
      <c r="R5717" s="22">
        <f>Tabla1[[#This Row],[Fecha de Envío]]-Tabla1[[#This Row],[Fecha de Orden]]</f>
        <v>14</v>
      </c>
      <c r="S5717" s="24">
        <f>YEAR(Tabla1[[#This Row],[Fecha de Orden]])</f>
        <v>2024</v>
      </c>
      <c r="T5717" t="str">
        <f>VLOOKUP(Tabla1[[#This Row],[Nombre del Producto]],Tabla2[[Nombre Producto]:[Costo Unitario]],2,FALSE)</f>
        <v>Lot's O' Nuts</v>
      </c>
      <c r="U5717" t="str">
        <f>VLOOKUP(Tabla1[[#This Row],[Fábrica]],Tabla3[],4,FALSE)</f>
        <v>Arizona</v>
      </c>
    </row>
    <row r="5718" spans="1:21" x14ac:dyDescent="0.25">
      <c r="A5718" t="s">
        <v>7957</v>
      </c>
      <c r="B5718" s="3">
        <v>45292</v>
      </c>
      <c r="C5718" s="3">
        <v>45306</v>
      </c>
      <c r="D5718" t="s">
        <v>18</v>
      </c>
      <c r="E5718">
        <v>144463</v>
      </c>
      <c r="F5718" t="s">
        <v>19</v>
      </c>
      <c r="G5718" t="s">
        <v>53</v>
      </c>
      <c r="H5718" t="s">
        <v>21</v>
      </c>
      <c r="I5718">
        <v>90036</v>
      </c>
      <c r="J5718" t="s">
        <v>22</v>
      </c>
      <c r="K5718" t="s">
        <v>23</v>
      </c>
      <c r="L5718" t="s">
        <v>27</v>
      </c>
      <c r="M5718" t="s">
        <v>28</v>
      </c>
      <c r="N5718" s="5">
        <v>39.6</v>
      </c>
      <c r="O5718" s="7">
        <v>11</v>
      </c>
      <c r="P5718" s="5">
        <v>27.5</v>
      </c>
      <c r="Q5718" s="5">
        <v>12.1</v>
      </c>
      <c r="R5718" s="22">
        <f>Tabla1[[#This Row],[Fecha de Envío]]-Tabla1[[#This Row],[Fecha de Orden]]</f>
        <v>14</v>
      </c>
      <c r="S5718" s="24">
        <f>YEAR(Tabla1[[#This Row],[Fecha de Orden]])</f>
        <v>2024</v>
      </c>
      <c r="T5718" t="str">
        <f>VLOOKUP(Tabla1[[#This Row],[Nombre del Producto]],Tabla2[[Nombre Producto]:[Costo Unitario]],2,FALSE)</f>
        <v>Lot's O' Nuts</v>
      </c>
      <c r="U5718" t="str">
        <f>VLOOKUP(Tabla1[[#This Row],[Fábrica]],Tabla3[],4,FALSE)</f>
        <v>Arizona</v>
      </c>
    </row>
    <row r="5719" spans="1:21" x14ac:dyDescent="0.25">
      <c r="A5719" t="s">
        <v>750</v>
      </c>
      <c r="B5719" s="3">
        <v>45293</v>
      </c>
      <c r="C5719" s="3">
        <v>45305</v>
      </c>
      <c r="D5719" t="s">
        <v>39</v>
      </c>
      <c r="E5719">
        <v>113481</v>
      </c>
      <c r="F5719" t="s">
        <v>19</v>
      </c>
      <c r="G5719" t="s">
        <v>242</v>
      </c>
      <c r="H5719" t="s">
        <v>98</v>
      </c>
      <c r="I5719">
        <v>28540</v>
      </c>
      <c r="J5719" t="s">
        <v>22</v>
      </c>
      <c r="K5719" t="s">
        <v>66</v>
      </c>
      <c r="L5719" t="s">
        <v>36</v>
      </c>
      <c r="M5719" t="s">
        <v>37</v>
      </c>
      <c r="N5719" s="5">
        <v>19.5</v>
      </c>
      <c r="O5719" s="7">
        <v>6</v>
      </c>
      <c r="P5719" s="5">
        <v>12.66</v>
      </c>
      <c r="Q5719" s="5">
        <v>6.84</v>
      </c>
      <c r="R5719" s="22">
        <f>Tabla1[[#This Row],[Fecha de Envío]]-Tabla1[[#This Row],[Fecha de Orden]]</f>
        <v>12</v>
      </c>
      <c r="S5719" s="24">
        <f>YEAR(Tabla1[[#This Row],[Fecha de Orden]])</f>
        <v>2024</v>
      </c>
      <c r="T5719" t="str">
        <f>VLOOKUP(Tabla1[[#This Row],[Nombre del Producto]],Tabla2[[Nombre Producto]:[Costo Unitario]],2,FALSE)</f>
        <v>Wicked Choccy's</v>
      </c>
      <c r="U5719" t="str">
        <f>VLOOKUP(Tabla1[[#This Row],[Fábrica]],Tabla3[],4,FALSE)</f>
        <v>Georgia</v>
      </c>
    </row>
    <row r="5720" spans="1:21" x14ac:dyDescent="0.25">
      <c r="A5720" t="s">
        <v>751</v>
      </c>
      <c r="B5720" s="3">
        <v>45293</v>
      </c>
      <c r="C5720" s="3">
        <v>45305</v>
      </c>
      <c r="D5720" t="s">
        <v>39</v>
      </c>
      <c r="E5720">
        <v>113481</v>
      </c>
      <c r="F5720" t="s">
        <v>19</v>
      </c>
      <c r="G5720" t="s">
        <v>242</v>
      </c>
      <c r="H5720" t="s">
        <v>98</v>
      </c>
      <c r="I5720">
        <v>28540</v>
      </c>
      <c r="J5720" t="s">
        <v>22</v>
      </c>
      <c r="K5720" t="s">
        <v>66</v>
      </c>
      <c r="L5720" t="s">
        <v>45</v>
      </c>
      <c r="M5720" t="s">
        <v>46</v>
      </c>
      <c r="N5720" s="5">
        <v>17.45</v>
      </c>
      <c r="O5720" s="7">
        <v>5</v>
      </c>
      <c r="P5720" s="5">
        <v>12.45</v>
      </c>
      <c r="Q5720" s="5">
        <v>5</v>
      </c>
      <c r="R5720" s="22">
        <f>Tabla1[[#This Row],[Fecha de Envío]]-Tabla1[[#This Row],[Fecha de Orden]]</f>
        <v>12</v>
      </c>
      <c r="S5720" s="24">
        <f>YEAR(Tabla1[[#This Row],[Fecha de Orden]])</f>
        <v>2024</v>
      </c>
      <c r="T5720" t="str">
        <f>VLOOKUP(Tabla1[[#This Row],[Nombre del Producto]],Tabla2[[Nombre Producto]:[Costo Unitario]],2,FALSE)</f>
        <v>Lot's O' Nuts</v>
      </c>
      <c r="U5720" t="str">
        <f>VLOOKUP(Tabla1[[#This Row],[Fábrica]],Tabla3[],4,FALSE)</f>
        <v>Arizona</v>
      </c>
    </row>
    <row r="5721" spans="1:21" x14ac:dyDescent="0.25">
      <c r="A5721" t="s">
        <v>3581</v>
      </c>
      <c r="B5721" s="3">
        <v>45293</v>
      </c>
      <c r="C5721" s="3">
        <v>45305</v>
      </c>
      <c r="D5721" t="s">
        <v>71</v>
      </c>
      <c r="E5721">
        <v>118668</v>
      </c>
      <c r="F5721" t="s">
        <v>19</v>
      </c>
      <c r="G5721" t="s">
        <v>53</v>
      </c>
      <c r="H5721" t="s">
        <v>21</v>
      </c>
      <c r="I5721">
        <v>90032</v>
      </c>
      <c r="J5721" t="s">
        <v>22</v>
      </c>
      <c r="K5721" t="s">
        <v>23</v>
      </c>
      <c r="L5721" t="s">
        <v>36</v>
      </c>
      <c r="M5721" t="s">
        <v>37</v>
      </c>
      <c r="N5721" s="5">
        <v>3.25</v>
      </c>
      <c r="O5721" s="7">
        <v>1</v>
      </c>
      <c r="P5721" s="5">
        <v>2.11</v>
      </c>
      <c r="Q5721" s="5">
        <v>1.1399999999999999</v>
      </c>
      <c r="R5721" s="22">
        <f>Tabla1[[#This Row],[Fecha de Envío]]-Tabla1[[#This Row],[Fecha de Orden]]</f>
        <v>12</v>
      </c>
      <c r="S5721" s="24">
        <f>YEAR(Tabla1[[#This Row],[Fecha de Orden]])</f>
        <v>2024</v>
      </c>
      <c r="T5721" t="str">
        <f>VLOOKUP(Tabla1[[#This Row],[Nombre del Producto]],Tabla2[[Nombre Producto]:[Costo Unitario]],2,FALSE)</f>
        <v>Wicked Choccy's</v>
      </c>
      <c r="U5721" t="str">
        <f>VLOOKUP(Tabla1[[#This Row],[Fábrica]],Tabla3[],4,FALSE)</f>
        <v>Georgia</v>
      </c>
    </row>
    <row r="5722" spans="1:21" x14ac:dyDescent="0.25">
      <c r="A5722" t="s">
        <v>8942</v>
      </c>
      <c r="B5722" s="3">
        <v>45293</v>
      </c>
      <c r="C5722" s="3">
        <v>45305</v>
      </c>
      <c r="D5722" t="s">
        <v>71</v>
      </c>
      <c r="E5722">
        <v>147207</v>
      </c>
      <c r="F5722" t="s">
        <v>19</v>
      </c>
      <c r="G5722" t="s">
        <v>1350</v>
      </c>
      <c r="H5722" t="s">
        <v>42</v>
      </c>
      <c r="I5722">
        <v>79907</v>
      </c>
      <c r="J5722" t="s">
        <v>22</v>
      </c>
      <c r="K5722" t="s">
        <v>43</v>
      </c>
      <c r="L5722" t="s">
        <v>36</v>
      </c>
      <c r="M5722" t="s">
        <v>37</v>
      </c>
      <c r="N5722" s="5">
        <v>16.25</v>
      </c>
      <c r="O5722" s="7">
        <v>5</v>
      </c>
      <c r="P5722" s="5">
        <v>10.55</v>
      </c>
      <c r="Q5722" s="5">
        <v>5.7</v>
      </c>
      <c r="R5722" s="22">
        <f>Tabla1[[#This Row],[Fecha de Envío]]-Tabla1[[#This Row],[Fecha de Orden]]</f>
        <v>12</v>
      </c>
      <c r="S5722" s="24">
        <f>YEAR(Tabla1[[#This Row],[Fecha de Orden]])</f>
        <v>2024</v>
      </c>
      <c r="T5722" t="str">
        <f>VLOOKUP(Tabla1[[#This Row],[Nombre del Producto]],Tabla2[[Nombre Producto]:[Costo Unitario]],2,FALSE)</f>
        <v>Wicked Choccy's</v>
      </c>
      <c r="U5722" t="str">
        <f>VLOOKUP(Tabla1[[#This Row],[Fábrica]],Tabla3[],4,FALSE)</f>
        <v>Georgia</v>
      </c>
    </row>
    <row r="5723" spans="1:21" x14ac:dyDescent="0.25">
      <c r="A5723" t="s">
        <v>8943</v>
      </c>
      <c r="B5723" s="3">
        <v>45293</v>
      </c>
      <c r="C5723" s="3">
        <v>45305</v>
      </c>
      <c r="D5723" t="s">
        <v>71</v>
      </c>
      <c r="E5723">
        <v>147207</v>
      </c>
      <c r="F5723" t="s">
        <v>19</v>
      </c>
      <c r="G5723" t="s">
        <v>1350</v>
      </c>
      <c r="H5723" t="s">
        <v>42</v>
      </c>
      <c r="I5723">
        <v>79907</v>
      </c>
      <c r="J5723" t="s">
        <v>22</v>
      </c>
      <c r="K5723" t="s">
        <v>43</v>
      </c>
      <c r="L5723" t="s">
        <v>27</v>
      </c>
      <c r="M5723" t="s">
        <v>28</v>
      </c>
      <c r="N5723" s="5">
        <v>7.2</v>
      </c>
      <c r="O5723" s="7">
        <v>2</v>
      </c>
      <c r="P5723" s="5">
        <v>5</v>
      </c>
      <c r="Q5723" s="5">
        <v>2.2000000000000002</v>
      </c>
      <c r="R5723" s="22">
        <f>Tabla1[[#This Row],[Fecha de Envío]]-Tabla1[[#This Row],[Fecha de Orden]]</f>
        <v>12</v>
      </c>
      <c r="S5723" s="24">
        <f>YEAR(Tabla1[[#This Row],[Fecha de Orden]])</f>
        <v>2024</v>
      </c>
      <c r="T5723" t="str">
        <f>VLOOKUP(Tabla1[[#This Row],[Nombre del Producto]],Tabla2[[Nombre Producto]:[Costo Unitario]],2,FALSE)</f>
        <v>Lot's O' Nuts</v>
      </c>
      <c r="U5723" t="str">
        <f>VLOOKUP(Tabla1[[#This Row],[Fábrica]],Tabla3[],4,FALSE)</f>
        <v>Arizona</v>
      </c>
    </row>
    <row r="5724" spans="1:21" x14ac:dyDescent="0.25">
      <c r="A5724" t="s">
        <v>8944</v>
      </c>
      <c r="B5724" s="3">
        <v>45293</v>
      </c>
      <c r="C5724" s="3">
        <v>45305</v>
      </c>
      <c r="D5724" t="s">
        <v>71</v>
      </c>
      <c r="E5724">
        <v>147207</v>
      </c>
      <c r="F5724" t="s">
        <v>19</v>
      </c>
      <c r="G5724" t="s">
        <v>1350</v>
      </c>
      <c r="H5724" t="s">
        <v>42</v>
      </c>
      <c r="I5724">
        <v>79907</v>
      </c>
      <c r="J5724" t="s">
        <v>22</v>
      </c>
      <c r="K5724" t="s">
        <v>43</v>
      </c>
      <c r="L5724" t="s">
        <v>24</v>
      </c>
      <c r="M5724" t="s">
        <v>25</v>
      </c>
      <c r="N5724" s="5">
        <v>11.25</v>
      </c>
      <c r="O5724" s="7">
        <v>3</v>
      </c>
      <c r="P5724" s="5">
        <v>7.35</v>
      </c>
      <c r="Q5724" s="5">
        <v>3.9</v>
      </c>
      <c r="R5724" s="22">
        <f>Tabla1[[#This Row],[Fecha de Envío]]-Tabla1[[#This Row],[Fecha de Orden]]</f>
        <v>12</v>
      </c>
      <c r="S5724" s="24">
        <f>YEAR(Tabla1[[#This Row],[Fecha de Orden]])</f>
        <v>2024</v>
      </c>
      <c r="T5724" t="str">
        <f>VLOOKUP(Tabla1[[#This Row],[Nombre del Producto]],Tabla2[[Nombre Producto]:[Costo Unitario]],2,FALSE)</f>
        <v>Wicked Choccy's</v>
      </c>
      <c r="U5724" t="str">
        <f>VLOOKUP(Tabla1[[#This Row],[Fábrica]],Tabla3[],4,FALSE)</f>
        <v>Georgia</v>
      </c>
    </row>
    <row r="5725" spans="1:21" x14ac:dyDescent="0.25">
      <c r="A5725" t="s">
        <v>2041</v>
      </c>
      <c r="B5725" s="3">
        <v>45294</v>
      </c>
      <c r="C5725" s="3">
        <v>45308</v>
      </c>
      <c r="D5725" t="s">
        <v>18</v>
      </c>
      <c r="E5725">
        <v>111738</v>
      </c>
      <c r="F5725" t="s">
        <v>19</v>
      </c>
      <c r="G5725" t="s">
        <v>20</v>
      </c>
      <c r="H5725" t="s">
        <v>21</v>
      </c>
      <c r="I5725">
        <v>94110</v>
      </c>
      <c r="J5725" t="s">
        <v>22</v>
      </c>
      <c r="K5725" t="s">
        <v>23</v>
      </c>
      <c r="L5725" t="s">
        <v>27</v>
      </c>
      <c r="M5725" t="s">
        <v>28</v>
      </c>
      <c r="N5725" s="5">
        <v>10.8</v>
      </c>
      <c r="O5725" s="7">
        <v>3</v>
      </c>
      <c r="P5725" s="5">
        <v>7.5</v>
      </c>
      <c r="Q5725" s="5">
        <v>3.3</v>
      </c>
      <c r="R5725" s="22">
        <f>Tabla1[[#This Row],[Fecha de Envío]]-Tabla1[[#This Row],[Fecha de Orden]]</f>
        <v>14</v>
      </c>
      <c r="S5725" s="24">
        <f>YEAR(Tabla1[[#This Row],[Fecha de Orden]])</f>
        <v>2024</v>
      </c>
      <c r="T5725" t="str">
        <f>VLOOKUP(Tabla1[[#This Row],[Nombre del Producto]],Tabla2[[Nombre Producto]:[Costo Unitario]],2,FALSE)</f>
        <v>Lot's O' Nuts</v>
      </c>
      <c r="U5725" t="str">
        <f>VLOOKUP(Tabla1[[#This Row],[Fábrica]],Tabla3[],4,FALSE)</f>
        <v>Arizona</v>
      </c>
    </row>
    <row r="5726" spans="1:21" x14ac:dyDescent="0.25">
      <c r="A5726" t="s">
        <v>2042</v>
      </c>
      <c r="B5726" s="3">
        <v>45294</v>
      </c>
      <c r="C5726" s="3">
        <v>45308</v>
      </c>
      <c r="D5726" t="s">
        <v>18</v>
      </c>
      <c r="E5726">
        <v>111738</v>
      </c>
      <c r="F5726" t="s">
        <v>19</v>
      </c>
      <c r="G5726" t="s">
        <v>20</v>
      </c>
      <c r="H5726" t="s">
        <v>21</v>
      </c>
      <c r="I5726">
        <v>94110</v>
      </c>
      <c r="J5726" t="s">
        <v>22</v>
      </c>
      <c r="K5726" t="s">
        <v>23</v>
      </c>
      <c r="L5726" t="s">
        <v>24</v>
      </c>
      <c r="M5726" t="s">
        <v>25</v>
      </c>
      <c r="N5726" s="5">
        <v>30</v>
      </c>
      <c r="O5726" s="7">
        <v>8</v>
      </c>
      <c r="P5726" s="5">
        <v>19.600000000000001</v>
      </c>
      <c r="Q5726" s="5">
        <v>10.4</v>
      </c>
      <c r="R5726" s="22">
        <f>Tabla1[[#This Row],[Fecha de Envío]]-Tabla1[[#This Row],[Fecha de Orden]]</f>
        <v>14</v>
      </c>
      <c r="S5726" s="24">
        <f>YEAR(Tabla1[[#This Row],[Fecha de Orden]])</f>
        <v>2024</v>
      </c>
      <c r="T5726" t="str">
        <f>VLOOKUP(Tabla1[[#This Row],[Nombre del Producto]],Tabla2[[Nombre Producto]:[Costo Unitario]],2,FALSE)</f>
        <v>Wicked Choccy's</v>
      </c>
      <c r="U5726" t="str">
        <f>VLOOKUP(Tabla1[[#This Row],[Fábrica]],Tabla3[],4,FALSE)</f>
        <v>Georgia</v>
      </c>
    </row>
    <row r="5727" spans="1:21" x14ac:dyDescent="0.25">
      <c r="A5727" t="s">
        <v>2736</v>
      </c>
      <c r="B5727" s="3">
        <v>45294</v>
      </c>
      <c r="C5727" s="3">
        <v>45309</v>
      </c>
      <c r="D5727" t="s">
        <v>18</v>
      </c>
      <c r="E5727">
        <v>114034</v>
      </c>
      <c r="F5727" t="s">
        <v>19</v>
      </c>
      <c r="G5727" t="s">
        <v>55</v>
      </c>
      <c r="H5727" t="s">
        <v>21</v>
      </c>
      <c r="I5727">
        <v>91730</v>
      </c>
      <c r="J5727" t="s">
        <v>22</v>
      </c>
      <c r="K5727" t="s">
        <v>23</v>
      </c>
      <c r="L5727" t="s">
        <v>24</v>
      </c>
      <c r="M5727" t="s">
        <v>25</v>
      </c>
      <c r="N5727" s="5">
        <v>22.5</v>
      </c>
      <c r="O5727" s="7">
        <v>6</v>
      </c>
      <c r="P5727" s="5">
        <v>14.7</v>
      </c>
      <c r="Q5727" s="5">
        <v>7.8</v>
      </c>
      <c r="R5727" s="22">
        <f>Tabla1[[#This Row],[Fecha de Envío]]-Tabla1[[#This Row],[Fecha de Orden]]</f>
        <v>15</v>
      </c>
      <c r="S5727" s="24">
        <f>YEAR(Tabla1[[#This Row],[Fecha de Orden]])</f>
        <v>2024</v>
      </c>
      <c r="T5727" t="str">
        <f>VLOOKUP(Tabla1[[#This Row],[Nombre del Producto]],Tabla2[[Nombre Producto]:[Costo Unitario]],2,FALSE)</f>
        <v>Wicked Choccy's</v>
      </c>
      <c r="U5727" t="str">
        <f>VLOOKUP(Tabla1[[#This Row],[Fábrica]],Tabla3[],4,FALSE)</f>
        <v>Georgia</v>
      </c>
    </row>
    <row r="5728" spans="1:21" x14ac:dyDescent="0.25">
      <c r="A5728" t="s">
        <v>2929</v>
      </c>
      <c r="B5728" s="3">
        <v>45297</v>
      </c>
      <c r="C5728" s="3">
        <v>45314</v>
      </c>
      <c r="D5728" t="s">
        <v>18</v>
      </c>
      <c r="E5728">
        <v>150931</v>
      </c>
      <c r="F5728" t="s">
        <v>19</v>
      </c>
      <c r="G5728" t="s">
        <v>2930</v>
      </c>
      <c r="H5728" t="s">
        <v>522</v>
      </c>
      <c r="I5728">
        <v>35401</v>
      </c>
      <c r="J5728" t="s">
        <v>22</v>
      </c>
      <c r="K5728" t="s">
        <v>66</v>
      </c>
      <c r="L5728" t="s">
        <v>27</v>
      </c>
      <c r="M5728" t="s">
        <v>28</v>
      </c>
      <c r="N5728" s="5">
        <v>25.2</v>
      </c>
      <c r="O5728" s="7">
        <v>7</v>
      </c>
      <c r="P5728" s="5">
        <v>17.5</v>
      </c>
      <c r="Q5728" s="5">
        <v>7.7</v>
      </c>
      <c r="R5728" s="22">
        <f>Tabla1[[#This Row],[Fecha de Envío]]-Tabla1[[#This Row],[Fecha de Orden]]</f>
        <v>17</v>
      </c>
      <c r="S5728" s="24">
        <f>YEAR(Tabla1[[#This Row],[Fecha de Orden]])</f>
        <v>2024</v>
      </c>
      <c r="T5728" t="str">
        <f>VLOOKUP(Tabla1[[#This Row],[Nombre del Producto]],Tabla2[[Nombre Producto]:[Costo Unitario]],2,FALSE)</f>
        <v>Lot's O' Nuts</v>
      </c>
      <c r="U5728" t="str">
        <f>VLOOKUP(Tabla1[[#This Row],[Fábrica]],Tabla3[],4,FALSE)</f>
        <v>Arizona</v>
      </c>
    </row>
    <row r="5729" spans="1:21" x14ac:dyDescent="0.25">
      <c r="A5729" t="s">
        <v>1537</v>
      </c>
      <c r="B5729" s="3">
        <v>45298</v>
      </c>
      <c r="C5729" s="3">
        <v>45311</v>
      </c>
      <c r="D5729" t="s">
        <v>39</v>
      </c>
      <c r="E5729">
        <v>159366</v>
      </c>
      <c r="F5729" t="s">
        <v>19</v>
      </c>
      <c r="G5729" t="s">
        <v>92</v>
      </c>
      <c r="H5729" t="s">
        <v>93</v>
      </c>
      <c r="I5729">
        <v>48205</v>
      </c>
      <c r="J5729" t="s">
        <v>22</v>
      </c>
      <c r="K5729" t="s">
        <v>43</v>
      </c>
      <c r="L5729" t="s">
        <v>27</v>
      </c>
      <c r="M5729" t="s">
        <v>28</v>
      </c>
      <c r="N5729" s="5">
        <v>7.2</v>
      </c>
      <c r="O5729" s="7">
        <v>2</v>
      </c>
      <c r="P5729" s="5">
        <v>5</v>
      </c>
      <c r="Q5729" s="5">
        <v>2.2000000000000002</v>
      </c>
      <c r="R5729" s="22">
        <f>Tabla1[[#This Row],[Fecha de Envío]]-Tabla1[[#This Row],[Fecha de Orden]]</f>
        <v>13</v>
      </c>
      <c r="S5729" s="24">
        <f>YEAR(Tabla1[[#This Row],[Fecha de Orden]])</f>
        <v>2024</v>
      </c>
      <c r="T5729" t="str">
        <f>VLOOKUP(Tabla1[[#This Row],[Nombre del Producto]],Tabla2[[Nombre Producto]:[Costo Unitario]],2,FALSE)</f>
        <v>Lot's O' Nuts</v>
      </c>
      <c r="U5729" t="str">
        <f>VLOOKUP(Tabla1[[#This Row],[Fábrica]],Tabla3[],4,FALSE)</f>
        <v>Arizona</v>
      </c>
    </row>
    <row r="5730" spans="1:21" x14ac:dyDescent="0.25">
      <c r="A5730" t="s">
        <v>4344</v>
      </c>
      <c r="B5730" s="3">
        <v>45298</v>
      </c>
      <c r="C5730" s="3">
        <v>45310</v>
      </c>
      <c r="D5730" t="s">
        <v>71</v>
      </c>
      <c r="E5730">
        <v>123862</v>
      </c>
      <c r="F5730" t="s">
        <v>19</v>
      </c>
      <c r="G5730" t="s">
        <v>188</v>
      </c>
      <c r="H5730" t="s">
        <v>21</v>
      </c>
      <c r="I5730">
        <v>90805</v>
      </c>
      <c r="J5730" t="s">
        <v>22</v>
      </c>
      <c r="K5730" t="s">
        <v>23</v>
      </c>
      <c r="L5730" t="s">
        <v>33</v>
      </c>
      <c r="M5730" t="s">
        <v>34</v>
      </c>
      <c r="N5730" s="5">
        <v>3.6</v>
      </c>
      <c r="O5730" s="7">
        <v>1</v>
      </c>
      <c r="P5730" s="5">
        <v>2.4</v>
      </c>
      <c r="Q5730" s="5">
        <v>1.2</v>
      </c>
      <c r="R5730" s="22">
        <f>Tabla1[[#This Row],[Fecha de Envío]]-Tabla1[[#This Row],[Fecha de Orden]]</f>
        <v>12</v>
      </c>
      <c r="S5730" s="24">
        <f>YEAR(Tabla1[[#This Row],[Fecha de Orden]])</f>
        <v>2024</v>
      </c>
      <c r="T5730" t="str">
        <f>VLOOKUP(Tabla1[[#This Row],[Nombre del Producto]],Tabla2[[Nombre Producto]:[Costo Unitario]],2,FALSE)</f>
        <v>Lot's O' Nuts</v>
      </c>
      <c r="U5730" t="str">
        <f>VLOOKUP(Tabla1[[#This Row],[Fábrica]],Tabla3[],4,FALSE)</f>
        <v>Arizona</v>
      </c>
    </row>
    <row r="5731" spans="1:21" x14ac:dyDescent="0.25">
      <c r="A5731" t="s">
        <v>4345</v>
      </c>
      <c r="B5731" s="3">
        <v>45298</v>
      </c>
      <c r="C5731" s="3">
        <v>45310</v>
      </c>
      <c r="D5731" t="s">
        <v>71</v>
      </c>
      <c r="E5731">
        <v>123862</v>
      </c>
      <c r="F5731" t="s">
        <v>19</v>
      </c>
      <c r="G5731" t="s">
        <v>188</v>
      </c>
      <c r="H5731" t="s">
        <v>21</v>
      </c>
      <c r="I5731">
        <v>90805</v>
      </c>
      <c r="J5731" t="s">
        <v>22</v>
      </c>
      <c r="K5731" t="s">
        <v>23</v>
      </c>
      <c r="L5731" t="s">
        <v>27</v>
      </c>
      <c r="M5731" t="s">
        <v>28</v>
      </c>
      <c r="N5731" s="5">
        <v>10.8</v>
      </c>
      <c r="O5731" s="7">
        <v>3</v>
      </c>
      <c r="P5731" s="5">
        <v>7.5</v>
      </c>
      <c r="Q5731" s="5">
        <v>3.3</v>
      </c>
      <c r="R5731" s="22">
        <f>Tabla1[[#This Row],[Fecha de Envío]]-Tabla1[[#This Row],[Fecha de Orden]]</f>
        <v>12</v>
      </c>
      <c r="S5731" s="24">
        <f>YEAR(Tabla1[[#This Row],[Fecha de Orden]])</f>
        <v>2024</v>
      </c>
      <c r="T5731" t="str">
        <f>VLOOKUP(Tabla1[[#This Row],[Nombre del Producto]],Tabla2[[Nombre Producto]:[Costo Unitario]],2,FALSE)</f>
        <v>Lot's O' Nuts</v>
      </c>
      <c r="U5731" t="str">
        <f>VLOOKUP(Tabla1[[#This Row],[Fábrica]],Tabla3[],4,FALSE)</f>
        <v>Arizona</v>
      </c>
    </row>
    <row r="5732" spans="1:21" x14ac:dyDescent="0.25">
      <c r="A5732" t="s">
        <v>4346</v>
      </c>
      <c r="B5732" s="3">
        <v>45298</v>
      </c>
      <c r="C5732" s="3">
        <v>45310</v>
      </c>
      <c r="D5732" t="s">
        <v>71</v>
      </c>
      <c r="E5732">
        <v>123862</v>
      </c>
      <c r="F5732" t="s">
        <v>19</v>
      </c>
      <c r="G5732" t="s">
        <v>188</v>
      </c>
      <c r="H5732" t="s">
        <v>21</v>
      </c>
      <c r="I5732">
        <v>90805</v>
      </c>
      <c r="J5732" t="s">
        <v>22</v>
      </c>
      <c r="K5732" t="s">
        <v>23</v>
      </c>
      <c r="L5732" t="s">
        <v>36</v>
      </c>
      <c r="M5732" t="s">
        <v>37</v>
      </c>
      <c r="N5732" s="5">
        <v>22.75</v>
      </c>
      <c r="O5732" s="7">
        <v>7</v>
      </c>
      <c r="P5732" s="5">
        <v>14.77</v>
      </c>
      <c r="Q5732" s="5">
        <v>7.98</v>
      </c>
      <c r="R5732" s="22">
        <f>Tabla1[[#This Row],[Fecha de Envío]]-Tabla1[[#This Row],[Fecha de Orden]]</f>
        <v>12</v>
      </c>
      <c r="S5732" s="24">
        <f>YEAR(Tabla1[[#This Row],[Fecha de Orden]])</f>
        <v>2024</v>
      </c>
      <c r="T5732" t="str">
        <f>VLOOKUP(Tabla1[[#This Row],[Nombre del Producto]],Tabla2[[Nombre Producto]:[Costo Unitario]],2,FALSE)</f>
        <v>Wicked Choccy's</v>
      </c>
      <c r="U5732" t="str">
        <f>VLOOKUP(Tabla1[[#This Row],[Fábrica]],Tabla3[],4,FALSE)</f>
        <v>Georgia</v>
      </c>
    </row>
    <row r="5733" spans="1:21" x14ac:dyDescent="0.25">
      <c r="A5733" t="s">
        <v>8852</v>
      </c>
      <c r="B5733" s="3">
        <v>45298</v>
      </c>
      <c r="C5733" s="3">
        <v>45314</v>
      </c>
      <c r="D5733" t="s">
        <v>18</v>
      </c>
      <c r="E5733">
        <v>168690</v>
      </c>
      <c r="F5733" t="s">
        <v>19</v>
      </c>
      <c r="G5733" t="s">
        <v>8853</v>
      </c>
      <c r="H5733" t="s">
        <v>255</v>
      </c>
      <c r="I5733">
        <v>32174</v>
      </c>
      <c r="J5733" t="s">
        <v>22</v>
      </c>
      <c r="K5733" t="s">
        <v>66</v>
      </c>
      <c r="L5733" t="s">
        <v>36</v>
      </c>
      <c r="M5733" t="s">
        <v>37</v>
      </c>
      <c r="N5733" s="5">
        <v>9.75</v>
      </c>
      <c r="O5733" s="7">
        <v>3</v>
      </c>
      <c r="P5733" s="5">
        <v>6.33</v>
      </c>
      <c r="Q5733" s="5">
        <v>3.42</v>
      </c>
      <c r="R5733" s="22">
        <f>Tabla1[[#This Row],[Fecha de Envío]]-Tabla1[[#This Row],[Fecha de Orden]]</f>
        <v>16</v>
      </c>
      <c r="S5733" s="24">
        <f>YEAR(Tabla1[[#This Row],[Fecha de Orden]])</f>
        <v>2024</v>
      </c>
      <c r="T5733" t="str">
        <f>VLOOKUP(Tabla1[[#This Row],[Nombre del Producto]],Tabla2[[Nombre Producto]:[Costo Unitario]],2,FALSE)</f>
        <v>Wicked Choccy's</v>
      </c>
      <c r="U5733" t="str">
        <f>VLOOKUP(Tabla1[[#This Row],[Fábrica]],Tabla3[],4,FALSE)</f>
        <v>Georgia</v>
      </c>
    </row>
    <row r="5734" spans="1:21" x14ac:dyDescent="0.25">
      <c r="A5734" t="s">
        <v>7694</v>
      </c>
      <c r="B5734" s="3">
        <v>45299</v>
      </c>
      <c r="C5734" s="3">
        <v>45312</v>
      </c>
      <c r="D5734" t="s">
        <v>39</v>
      </c>
      <c r="E5734">
        <v>115154</v>
      </c>
      <c r="F5734" t="s">
        <v>19</v>
      </c>
      <c r="G5734" t="s">
        <v>124</v>
      </c>
      <c r="H5734" t="s">
        <v>125</v>
      </c>
      <c r="I5734">
        <v>98115</v>
      </c>
      <c r="J5734" t="s">
        <v>148</v>
      </c>
      <c r="K5734" t="s">
        <v>23</v>
      </c>
      <c r="L5734" t="s">
        <v>149</v>
      </c>
      <c r="M5734" t="s">
        <v>150</v>
      </c>
      <c r="N5734" s="5">
        <v>2.5</v>
      </c>
      <c r="O5734" s="7">
        <v>2</v>
      </c>
      <c r="P5734" s="5">
        <v>1.3</v>
      </c>
      <c r="Q5734" s="5">
        <v>1.2</v>
      </c>
      <c r="R5734" s="22">
        <f>Tabla1[[#This Row],[Fecha de Envío]]-Tabla1[[#This Row],[Fecha de Orden]]</f>
        <v>13</v>
      </c>
      <c r="S5734" s="24">
        <f>YEAR(Tabla1[[#This Row],[Fecha de Orden]])</f>
        <v>2024</v>
      </c>
      <c r="T5734" t="str">
        <f>VLOOKUP(Tabla1[[#This Row],[Nombre del Producto]],Tabla2[[Nombre Producto]:[Costo Unitario]],2,FALSE)</f>
        <v>Secret Factory</v>
      </c>
      <c r="U5734" t="str">
        <f>VLOOKUP(Tabla1[[#This Row],[Fábrica]],Tabla3[],4,FALSE)</f>
        <v>Illinois</v>
      </c>
    </row>
    <row r="5735" spans="1:21" x14ac:dyDescent="0.25">
      <c r="A5735" t="s">
        <v>1396</v>
      </c>
      <c r="B5735" s="3">
        <v>45300</v>
      </c>
      <c r="C5735" s="3">
        <v>45314</v>
      </c>
      <c r="D5735" t="s">
        <v>18</v>
      </c>
      <c r="E5735">
        <v>154760</v>
      </c>
      <c r="F5735" t="s">
        <v>19</v>
      </c>
      <c r="G5735" t="s">
        <v>144</v>
      </c>
      <c r="H5735" t="s">
        <v>101</v>
      </c>
      <c r="I5735">
        <v>19140</v>
      </c>
      <c r="J5735" t="s">
        <v>22</v>
      </c>
      <c r="K5735" t="s">
        <v>32</v>
      </c>
      <c r="L5735" t="s">
        <v>45</v>
      </c>
      <c r="M5735" t="s">
        <v>46</v>
      </c>
      <c r="N5735" s="5">
        <v>10.47</v>
      </c>
      <c r="O5735" s="7">
        <v>3</v>
      </c>
      <c r="P5735" s="5">
        <v>7.47</v>
      </c>
      <c r="Q5735" s="5">
        <v>3</v>
      </c>
      <c r="R5735" s="22">
        <f>Tabla1[[#This Row],[Fecha de Envío]]-Tabla1[[#This Row],[Fecha de Orden]]</f>
        <v>14</v>
      </c>
      <c r="S5735" s="24">
        <f>YEAR(Tabla1[[#This Row],[Fecha de Orden]])</f>
        <v>2024</v>
      </c>
      <c r="T5735" t="str">
        <f>VLOOKUP(Tabla1[[#This Row],[Nombre del Producto]],Tabla2[[Nombre Producto]:[Costo Unitario]],2,FALSE)</f>
        <v>Lot's O' Nuts</v>
      </c>
      <c r="U5735" t="str">
        <f>VLOOKUP(Tabla1[[#This Row],[Fábrica]],Tabla3[],4,FALSE)</f>
        <v>Arizona</v>
      </c>
    </row>
    <row r="5736" spans="1:21" x14ac:dyDescent="0.25">
      <c r="A5736" t="s">
        <v>2354</v>
      </c>
      <c r="B5736" s="3">
        <v>45303</v>
      </c>
      <c r="C5736" s="3">
        <v>45318</v>
      </c>
      <c r="D5736" t="s">
        <v>71</v>
      </c>
      <c r="E5736">
        <v>158512</v>
      </c>
      <c r="F5736" t="s">
        <v>19</v>
      </c>
      <c r="G5736" t="s">
        <v>125</v>
      </c>
      <c r="H5736" t="s">
        <v>2355</v>
      </c>
      <c r="I5736">
        <v>20016</v>
      </c>
      <c r="J5736" t="s">
        <v>22</v>
      </c>
      <c r="K5736" t="s">
        <v>32</v>
      </c>
      <c r="L5736" t="s">
        <v>33</v>
      </c>
      <c r="M5736" t="s">
        <v>34</v>
      </c>
      <c r="N5736" s="5">
        <v>7.2</v>
      </c>
      <c r="O5736" s="7">
        <v>2</v>
      </c>
      <c r="P5736" s="5">
        <v>4.8</v>
      </c>
      <c r="Q5736" s="5">
        <v>2.4</v>
      </c>
      <c r="R5736" s="22">
        <f>Tabla1[[#This Row],[Fecha de Envío]]-Tabla1[[#This Row],[Fecha de Orden]]</f>
        <v>15</v>
      </c>
      <c r="S5736" s="24">
        <f>YEAR(Tabla1[[#This Row],[Fecha de Orden]])</f>
        <v>2024</v>
      </c>
      <c r="T5736" t="str">
        <f>VLOOKUP(Tabla1[[#This Row],[Nombre del Producto]],Tabla2[[Nombre Producto]:[Costo Unitario]],2,FALSE)</f>
        <v>Lot's O' Nuts</v>
      </c>
      <c r="U5736" t="str">
        <f>VLOOKUP(Tabla1[[#This Row],[Fábrica]],Tabla3[],4,FALSE)</f>
        <v>Arizona</v>
      </c>
    </row>
    <row r="5737" spans="1:21" x14ac:dyDescent="0.25">
      <c r="A5737" t="s">
        <v>2402</v>
      </c>
      <c r="B5737" s="3">
        <v>45303</v>
      </c>
      <c r="C5737" s="3">
        <v>45317</v>
      </c>
      <c r="D5737" t="s">
        <v>18</v>
      </c>
      <c r="E5737">
        <v>148551</v>
      </c>
      <c r="F5737" t="s">
        <v>19</v>
      </c>
      <c r="G5737" t="s">
        <v>186</v>
      </c>
      <c r="H5737" t="s">
        <v>42</v>
      </c>
      <c r="I5737">
        <v>75217</v>
      </c>
      <c r="J5737" t="s">
        <v>22</v>
      </c>
      <c r="K5737" t="s">
        <v>43</v>
      </c>
      <c r="L5737" t="s">
        <v>33</v>
      </c>
      <c r="M5737" t="s">
        <v>34</v>
      </c>
      <c r="N5737" s="5">
        <v>18</v>
      </c>
      <c r="O5737" s="7">
        <v>5</v>
      </c>
      <c r="P5737" s="5">
        <v>12</v>
      </c>
      <c r="Q5737" s="5">
        <v>6</v>
      </c>
      <c r="R5737" s="22">
        <f>Tabla1[[#This Row],[Fecha de Envío]]-Tabla1[[#This Row],[Fecha de Orden]]</f>
        <v>14</v>
      </c>
      <c r="S5737" s="24">
        <f>YEAR(Tabla1[[#This Row],[Fecha de Orden]])</f>
        <v>2024</v>
      </c>
      <c r="T5737" t="str">
        <f>VLOOKUP(Tabla1[[#This Row],[Nombre del Producto]],Tabla2[[Nombre Producto]:[Costo Unitario]],2,FALSE)</f>
        <v>Lot's O' Nuts</v>
      </c>
      <c r="U5737" t="str">
        <f>VLOOKUP(Tabla1[[#This Row],[Fábrica]],Tabla3[],4,FALSE)</f>
        <v>Arizona</v>
      </c>
    </row>
    <row r="5738" spans="1:21" x14ac:dyDescent="0.25">
      <c r="A5738" t="s">
        <v>5662</v>
      </c>
      <c r="B5738" s="3">
        <v>45303</v>
      </c>
      <c r="C5738" s="3">
        <v>45317</v>
      </c>
      <c r="D5738" t="s">
        <v>18</v>
      </c>
      <c r="E5738">
        <v>108000</v>
      </c>
      <c r="F5738" t="s">
        <v>19</v>
      </c>
      <c r="G5738" t="s">
        <v>20</v>
      </c>
      <c r="H5738" t="s">
        <v>21</v>
      </c>
      <c r="I5738">
        <v>94110</v>
      </c>
      <c r="J5738" t="s">
        <v>22</v>
      </c>
      <c r="K5738" t="s">
        <v>23</v>
      </c>
      <c r="L5738" t="s">
        <v>27</v>
      </c>
      <c r="M5738" t="s">
        <v>28</v>
      </c>
      <c r="N5738" s="5">
        <v>3.6</v>
      </c>
      <c r="O5738" s="7">
        <v>1</v>
      </c>
      <c r="P5738" s="5">
        <v>2.5</v>
      </c>
      <c r="Q5738" s="5">
        <v>1.1000000000000001</v>
      </c>
      <c r="R5738" s="22">
        <f>Tabla1[[#This Row],[Fecha de Envío]]-Tabla1[[#This Row],[Fecha de Orden]]</f>
        <v>14</v>
      </c>
      <c r="S5738" s="24">
        <f>YEAR(Tabla1[[#This Row],[Fecha de Orden]])</f>
        <v>2024</v>
      </c>
      <c r="T5738" t="str">
        <f>VLOOKUP(Tabla1[[#This Row],[Nombre del Producto]],Tabla2[[Nombre Producto]:[Costo Unitario]],2,FALSE)</f>
        <v>Lot's O' Nuts</v>
      </c>
      <c r="U5738" t="str">
        <f>VLOOKUP(Tabla1[[#This Row],[Fábrica]],Tabla3[],4,FALSE)</f>
        <v>Arizona</v>
      </c>
    </row>
    <row r="5739" spans="1:21" x14ac:dyDescent="0.25">
      <c r="A5739" t="s">
        <v>2091</v>
      </c>
      <c r="B5739" s="3">
        <v>45304</v>
      </c>
      <c r="C5739" s="3">
        <v>45319</v>
      </c>
      <c r="D5739" t="s">
        <v>71</v>
      </c>
      <c r="E5739">
        <v>167402</v>
      </c>
      <c r="F5739" t="s">
        <v>19</v>
      </c>
      <c r="G5739" t="s">
        <v>86</v>
      </c>
      <c r="H5739" t="s">
        <v>87</v>
      </c>
      <c r="I5739">
        <v>65807</v>
      </c>
      <c r="J5739" t="s">
        <v>22</v>
      </c>
      <c r="K5739" t="s">
        <v>43</v>
      </c>
      <c r="L5739" t="s">
        <v>36</v>
      </c>
      <c r="M5739" t="s">
        <v>37</v>
      </c>
      <c r="N5739" s="5">
        <v>9.75</v>
      </c>
      <c r="O5739" s="7">
        <v>3</v>
      </c>
      <c r="P5739" s="5">
        <v>6.33</v>
      </c>
      <c r="Q5739" s="5">
        <v>3.42</v>
      </c>
      <c r="R5739" s="22">
        <f>Tabla1[[#This Row],[Fecha de Envío]]-Tabla1[[#This Row],[Fecha de Orden]]</f>
        <v>15</v>
      </c>
      <c r="S5739" s="24">
        <f>YEAR(Tabla1[[#This Row],[Fecha de Orden]])</f>
        <v>2024</v>
      </c>
      <c r="T5739" t="str">
        <f>VLOOKUP(Tabla1[[#This Row],[Nombre del Producto]],Tabla2[[Nombre Producto]:[Costo Unitario]],2,FALSE)</f>
        <v>Wicked Choccy's</v>
      </c>
      <c r="U5739" t="str">
        <f>VLOOKUP(Tabla1[[#This Row],[Fábrica]],Tabla3[],4,FALSE)</f>
        <v>Georgia</v>
      </c>
    </row>
    <row r="5740" spans="1:21" x14ac:dyDescent="0.25">
      <c r="A5740" t="s">
        <v>2092</v>
      </c>
      <c r="B5740" s="3">
        <v>45304</v>
      </c>
      <c r="C5740" s="3">
        <v>45319</v>
      </c>
      <c r="D5740" t="s">
        <v>71</v>
      </c>
      <c r="E5740">
        <v>167402</v>
      </c>
      <c r="F5740" t="s">
        <v>19</v>
      </c>
      <c r="G5740" t="s">
        <v>86</v>
      </c>
      <c r="H5740" t="s">
        <v>87</v>
      </c>
      <c r="I5740">
        <v>65807</v>
      </c>
      <c r="J5740" t="s">
        <v>22</v>
      </c>
      <c r="K5740" t="s">
        <v>43</v>
      </c>
      <c r="L5740" t="s">
        <v>24</v>
      </c>
      <c r="M5740" t="s">
        <v>25</v>
      </c>
      <c r="N5740" s="5">
        <v>22.5</v>
      </c>
      <c r="O5740" s="7">
        <v>6</v>
      </c>
      <c r="P5740" s="5">
        <v>14.7</v>
      </c>
      <c r="Q5740" s="5">
        <v>7.8</v>
      </c>
      <c r="R5740" s="22">
        <f>Tabla1[[#This Row],[Fecha de Envío]]-Tabla1[[#This Row],[Fecha de Orden]]</f>
        <v>15</v>
      </c>
      <c r="S5740" s="24">
        <f>YEAR(Tabla1[[#This Row],[Fecha de Orden]])</f>
        <v>2024</v>
      </c>
      <c r="T5740" t="str">
        <f>VLOOKUP(Tabla1[[#This Row],[Nombre del Producto]],Tabla2[[Nombre Producto]:[Costo Unitario]],2,FALSE)</f>
        <v>Wicked Choccy's</v>
      </c>
      <c r="U5740" t="str">
        <f>VLOOKUP(Tabla1[[#This Row],[Fábrica]],Tabla3[],4,FALSE)</f>
        <v>Georgia</v>
      </c>
    </row>
    <row r="5741" spans="1:21" x14ac:dyDescent="0.25">
      <c r="A5741" t="s">
        <v>2093</v>
      </c>
      <c r="B5741" s="3">
        <v>45304</v>
      </c>
      <c r="C5741" s="3">
        <v>45319</v>
      </c>
      <c r="D5741" t="s">
        <v>71</v>
      </c>
      <c r="E5741">
        <v>167402</v>
      </c>
      <c r="F5741" t="s">
        <v>19</v>
      </c>
      <c r="G5741" t="s">
        <v>86</v>
      </c>
      <c r="H5741" t="s">
        <v>87</v>
      </c>
      <c r="I5741">
        <v>65807</v>
      </c>
      <c r="J5741" t="s">
        <v>22</v>
      </c>
      <c r="K5741" t="s">
        <v>43</v>
      </c>
      <c r="L5741" t="s">
        <v>45</v>
      </c>
      <c r="M5741" t="s">
        <v>46</v>
      </c>
      <c r="N5741" s="5">
        <v>17.45</v>
      </c>
      <c r="O5741" s="7">
        <v>5</v>
      </c>
      <c r="P5741" s="5">
        <v>12.45</v>
      </c>
      <c r="Q5741" s="5">
        <v>5</v>
      </c>
      <c r="R5741" s="22">
        <f>Tabla1[[#This Row],[Fecha de Envío]]-Tabla1[[#This Row],[Fecha de Orden]]</f>
        <v>15</v>
      </c>
      <c r="S5741" s="24">
        <f>YEAR(Tabla1[[#This Row],[Fecha de Orden]])</f>
        <v>2024</v>
      </c>
      <c r="T5741" t="str">
        <f>VLOOKUP(Tabla1[[#This Row],[Nombre del Producto]],Tabla2[[Nombre Producto]:[Costo Unitario]],2,FALSE)</f>
        <v>Lot's O' Nuts</v>
      </c>
      <c r="U5741" t="str">
        <f>VLOOKUP(Tabla1[[#This Row],[Fábrica]],Tabla3[],4,FALSE)</f>
        <v>Arizona</v>
      </c>
    </row>
    <row r="5742" spans="1:21" x14ac:dyDescent="0.25">
      <c r="A5742" t="s">
        <v>1211</v>
      </c>
      <c r="B5742" s="3">
        <v>45305</v>
      </c>
      <c r="C5742" s="3">
        <v>45319</v>
      </c>
      <c r="D5742" t="s">
        <v>18</v>
      </c>
      <c r="E5742">
        <v>127306</v>
      </c>
      <c r="F5742" t="s">
        <v>19</v>
      </c>
      <c r="G5742" t="s">
        <v>1212</v>
      </c>
      <c r="H5742" t="s">
        <v>65</v>
      </c>
      <c r="I5742">
        <v>37604</v>
      </c>
      <c r="J5742" t="s">
        <v>22</v>
      </c>
      <c r="K5742" t="s">
        <v>66</v>
      </c>
      <c r="L5742" t="s">
        <v>24</v>
      </c>
      <c r="M5742" t="s">
        <v>25</v>
      </c>
      <c r="N5742" s="5">
        <v>18.75</v>
      </c>
      <c r="O5742" s="7">
        <v>5</v>
      </c>
      <c r="P5742" s="5">
        <v>12.25</v>
      </c>
      <c r="Q5742" s="5">
        <v>6.5</v>
      </c>
      <c r="R5742" s="22">
        <f>Tabla1[[#This Row],[Fecha de Envío]]-Tabla1[[#This Row],[Fecha de Orden]]</f>
        <v>14</v>
      </c>
      <c r="S5742" s="24">
        <f>YEAR(Tabla1[[#This Row],[Fecha de Orden]])</f>
        <v>2024</v>
      </c>
      <c r="T5742" t="str">
        <f>VLOOKUP(Tabla1[[#This Row],[Nombre del Producto]],Tabla2[[Nombre Producto]:[Costo Unitario]],2,FALSE)</f>
        <v>Wicked Choccy's</v>
      </c>
      <c r="U5742" t="str">
        <f>VLOOKUP(Tabla1[[#This Row],[Fábrica]],Tabla3[],4,FALSE)</f>
        <v>Georgia</v>
      </c>
    </row>
    <row r="5743" spans="1:21" x14ac:dyDescent="0.25">
      <c r="A5743" t="s">
        <v>1213</v>
      </c>
      <c r="B5743" s="3">
        <v>45305</v>
      </c>
      <c r="C5743" s="3">
        <v>45319</v>
      </c>
      <c r="D5743" t="s">
        <v>18</v>
      </c>
      <c r="E5743">
        <v>127306</v>
      </c>
      <c r="F5743" t="s">
        <v>19</v>
      </c>
      <c r="G5743" t="s">
        <v>1212</v>
      </c>
      <c r="H5743" t="s">
        <v>65</v>
      </c>
      <c r="I5743">
        <v>37604</v>
      </c>
      <c r="J5743" t="s">
        <v>22</v>
      </c>
      <c r="K5743" t="s">
        <v>66</v>
      </c>
      <c r="L5743" t="s">
        <v>27</v>
      </c>
      <c r="M5743" t="s">
        <v>28</v>
      </c>
      <c r="N5743" s="5">
        <v>10.8</v>
      </c>
      <c r="O5743" s="7">
        <v>3</v>
      </c>
      <c r="P5743" s="5">
        <v>7.5</v>
      </c>
      <c r="Q5743" s="5">
        <v>3.3</v>
      </c>
      <c r="R5743" s="22">
        <f>Tabla1[[#This Row],[Fecha de Envío]]-Tabla1[[#This Row],[Fecha de Orden]]</f>
        <v>14</v>
      </c>
      <c r="S5743" s="24">
        <f>YEAR(Tabla1[[#This Row],[Fecha de Orden]])</f>
        <v>2024</v>
      </c>
      <c r="T5743" t="str">
        <f>VLOOKUP(Tabla1[[#This Row],[Nombre del Producto]],Tabla2[[Nombre Producto]:[Costo Unitario]],2,FALSE)</f>
        <v>Lot's O' Nuts</v>
      </c>
      <c r="U5743" t="str">
        <f>VLOOKUP(Tabla1[[#This Row],[Fábrica]],Tabla3[],4,FALSE)</f>
        <v>Arizona</v>
      </c>
    </row>
    <row r="5744" spans="1:21" x14ac:dyDescent="0.25">
      <c r="A5744" t="s">
        <v>1214</v>
      </c>
      <c r="B5744" s="3">
        <v>45305</v>
      </c>
      <c r="C5744" s="3">
        <v>45319</v>
      </c>
      <c r="D5744" t="s">
        <v>18</v>
      </c>
      <c r="E5744">
        <v>127306</v>
      </c>
      <c r="F5744" t="s">
        <v>19</v>
      </c>
      <c r="G5744" t="s">
        <v>1212</v>
      </c>
      <c r="H5744" t="s">
        <v>65</v>
      </c>
      <c r="I5744">
        <v>37604</v>
      </c>
      <c r="J5744" t="s">
        <v>22</v>
      </c>
      <c r="K5744" t="s">
        <v>66</v>
      </c>
      <c r="L5744" t="s">
        <v>36</v>
      </c>
      <c r="M5744" t="s">
        <v>37</v>
      </c>
      <c r="N5744" s="5">
        <v>22.75</v>
      </c>
      <c r="O5744" s="7">
        <v>7</v>
      </c>
      <c r="P5744" s="5">
        <v>14.77</v>
      </c>
      <c r="Q5744" s="5">
        <v>7.98</v>
      </c>
      <c r="R5744" s="22">
        <f>Tabla1[[#This Row],[Fecha de Envío]]-Tabla1[[#This Row],[Fecha de Orden]]</f>
        <v>14</v>
      </c>
      <c r="S5744" s="24">
        <f>YEAR(Tabla1[[#This Row],[Fecha de Orden]])</f>
        <v>2024</v>
      </c>
      <c r="T5744" t="str">
        <f>VLOOKUP(Tabla1[[#This Row],[Nombre del Producto]],Tabla2[[Nombre Producto]:[Costo Unitario]],2,FALSE)</f>
        <v>Wicked Choccy's</v>
      </c>
      <c r="U5744" t="str">
        <f>VLOOKUP(Tabla1[[#This Row],[Fábrica]],Tabla3[],4,FALSE)</f>
        <v>Georgia</v>
      </c>
    </row>
    <row r="5745" spans="1:21" x14ac:dyDescent="0.25">
      <c r="A5745" t="s">
        <v>4029</v>
      </c>
      <c r="B5745" s="3">
        <v>45305</v>
      </c>
      <c r="C5745" s="3">
        <v>45321</v>
      </c>
      <c r="D5745" t="s">
        <v>18</v>
      </c>
      <c r="E5745">
        <v>113278</v>
      </c>
      <c r="F5745" t="s">
        <v>19</v>
      </c>
      <c r="G5745" t="s">
        <v>393</v>
      </c>
      <c r="H5745" t="s">
        <v>147</v>
      </c>
      <c r="I5745">
        <v>47374</v>
      </c>
      <c r="J5745" t="s">
        <v>22</v>
      </c>
      <c r="K5745" t="s">
        <v>43</v>
      </c>
      <c r="L5745" t="s">
        <v>36</v>
      </c>
      <c r="M5745" t="s">
        <v>37</v>
      </c>
      <c r="N5745" s="5">
        <v>6.5</v>
      </c>
      <c r="O5745" s="7">
        <v>2</v>
      </c>
      <c r="P5745" s="5">
        <v>4.22</v>
      </c>
      <c r="Q5745" s="5">
        <v>2.2799999999999998</v>
      </c>
      <c r="R5745" s="22">
        <f>Tabla1[[#This Row],[Fecha de Envío]]-Tabla1[[#This Row],[Fecha de Orden]]</f>
        <v>16</v>
      </c>
      <c r="S5745" s="24">
        <f>YEAR(Tabla1[[#This Row],[Fecha de Orden]])</f>
        <v>2024</v>
      </c>
      <c r="T5745" t="str">
        <f>VLOOKUP(Tabla1[[#This Row],[Nombre del Producto]],Tabla2[[Nombre Producto]:[Costo Unitario]],2,FALSE)</f>
        <v>Wicked Choccy's</v>
      </c>
      <c r="U5745" t="str">
        <f>VLOOKUP(Tabla1[[#This Row],[Fábrica]],Tabla3[],4,FALSE)</f>
        <v>Georgia</v>
      </c>
    </row>
    <row r="5746" spans="1:21" x14ac:dyDescent="0.25">
      <c r="A5746" t="s">
        <v>4030</v>
      </c>
      <c r="B5746" s="3">
        <v>45305</v>
      </c>
      <c r="C5746" s="3">
        <v>45321</v>
      </c>
      <c r="D5746" t="s">
        <v>18</v>
      </c>
      <c r="E5746">
        <v>113278</v>
      </c>
      <c r="F5746" t="s">
        <v>19</v>
      </c>
      <c r="G5746" t="s">
        <v>393</v>
      </c>
      <c r="H5746" t="s">
        <v>147</v>
      </c>
      <c r="I5746">
        <v>47374</v>
      </c>
      <c r="J5746" t="s">
        <v>22</v>
      </c>
      <c r="K5746" t="s">
        <v>43</v>
      </c>
      <c r="L5746" t="s">
        <v>27</v>
      </c>
      <c r="M5746" t="s">
        <v>28</v>
      </c>
      <c r="N5746" s="5">
        <v>7.2</v>
      </c>
      <c r="O5746" s="7">
        <v>2</v>
      </c>
      <c r="P5746" s="5">
        <v>5</v>
      </c>
      <c r="Q5746" s="5">
        <v>2.2000000000000002</v>
      </c>
      <c r="R5746" s="22">
        <f>Tabla1[[#This Row],[Fecha de Envío]]-Tabla1[[#This Row],[Fecha de Orden]]</f>
        <v>16</v>
      </c>
      <c r="S5746" s="24">
        <f>YEAR(Tabla1[[#This Row],[Fecha de Orden]])</f>
        <v>2024</v>
      </c>
      <c r="T5746" t="str">
        <f>VLOOKUP(Tabla1[[#This Row],[Nombre del Producto]],Tabla2[[Nombre Producto]:[Costo Unitario]],2,FALSE)</f>
        <v>Lot's O' Nuts</v>
      </c>
      <c r="U5746" t="str">
        <f>VLOOKUP(Tabla1[[#This Row],[Fábrica]],Tabla3[],4,FALSE)</f>
        <v>Arizona</v>
      </c>
    </row>
    <row r="5747" spans="1:21" x14ac:dyDescent="0.25">
      <c r="A5747" t="s">
        <v>4031</v>
      </c>
      <c r="B5747" s="3">
        <v>45305</v>
      </c>
      <c r="C5747" s="3">
        <v>45321</v>
      </c>
      <c r="D5747" t="s">
        <v>18</v>
      </c>
      <c r="E5747">
        <v>113278</v>
      </c>
      <c r="F5747" t="s">
        <v>19</v>
      </c>
      <c r="G5747" t="s">
        <v>393</v>
      </c>
      <c r="H5747" t="s">
        <v>147</v>
      </c>
      <c r="I5747">
        <v>47374</v>
      </c>
      <c r="J5747" t="s">
        <v>22</v>
      </c>
      <c r="K5747" t="s">
        <v>43</v>
      </c>
      <c r="L5747" t="s">
        <v>33</v>
      </c>
      <c r="M5747" t="s">
        <v>34</v>
      </c>
      <c r="N5747" s="5">
        <v>14.4</v>
      </c>
      <c r="O5747" s="7">
        <v>4</v>
      </c>
      <c r="P5747" s="5">
        <v>9.6</v>
      </c>
      <c r="Q5747" s="5">
        <v>4.8</v>
      </c>
      <c r="R5747" s="22">
        <f>Tabla1[[#This Row],[Fecha de Envío]]-Tabla1[[#This Row],[Fecha de Orden]]</f>
        <v>16</v>
      </c>
      <c r="S5747" s="24">
        <f>YEAR(Tabla1[[#This Row],[Fecha de Orden]])</f>
        <v>2024</v>
      </c>
      <c r="T5747" t="str">
        <f>VLOOKUP(Tabla1[[#This Row],[Nombre del Producto]],Tabla2[[Nombre Producto]:[Costo Unitario]],2,FALSE)</f>
        <v>Lot's O' Nuts</v>
      </c>
      <c r="U5747" t="str">
        <f>VLOOKUP(Tabla1[[#This Row],[Fábrica]],Tabla3[],4,FALSE)</f>
        <v>Arizona</v>
      </c>
    </row>
    <row r="5748" spans="1:21" x14ac:dyDescent="0.25">
      <c r="A5748" t="s">
        <v>7348</v>
      </c>
      <c r="B5748" s="3">
        <v>45305</v>
      </c>
      <c r="C5748" s="3">
        <v>45316</v>
      </c>
      <c r="D5748" t="s">
        <v>39</v>
      </c>
      <c r="E5748">
        <v>138779</v>
      </c>
      <c r="F5748" t="s">
        <v>19</v>
      </c>
      <c r="G5748" t="s">
        <v>242</v>
      </c>
      <c r="H5748" t="s">
        <v>98</v>
      </c>
      <c r="I5748">
        <v>28540</v>
      </c>
      <c r="J5748" t="s">
        <v>22</v>
      </c>
      <c r="K5748" t="s">
        <v>66</v>
      </c>
      <c r="L5748" t="s">
        <v>24</v>
      </c>
      <c r="M5748" t="s">
        <v>25</v>
      </c>
      <c r="N5748" s="5">
        <v>3.75</v>
      </c>
      <c r="O5748" s="7">
        <v>1</v>
      </c>
      <c r="P5748" s="5">
        <v>2.4500000000000002</v>
      </c>
      <c r="Q5748" s="5">
        <v>1.3</v>
      </c>
      <c r="R5748" s="22">
        <f>Tabla1[[#This Row],[Fecha de Envío]]-Tabla1[[#This Row],[Fecha de Orden]]</f>
        <v>11</v>
      </c>
      <c r="S5748" s="24">
        <f>YEAR(Tabla1[[#This Row],[Fecha de Orden]])</f>
        <v>2024</v>
      </c>
      <c r="T5748" t="str">
        <f>VLOOKUP(Tabla1[[#This Row],[Nombre del Producto]],Tabla2[[Nombre Producto]:[Costo Unitario]],2,FALSE)</f>
        <v>Wicked Choccy's</v>
      </c>
      <c r="U5748" t="str">
        <f>VLOOKUP(Tabla1[[#This Row],[Fábrica]],Tabla3[],4,FALSE)</f>
        <v>Georgia</v>
      </c>
    </row>
    <row r="5749" spans="1:21" x14ac:dyDescent="0.25">
      <c r="A5749" t="s">
        <v>7349</v>
      </c>
      <c r="B5749" s="3">
        <v>45305</v>
      </c>
      <c r="C5749" s="3">
        <v>45316</v>
      </c>
      <c r="D5749" t="s">
        <v>39</v>
      </c>
      <c r="E5749">
        <v>138779</v>
      </c>
      <c r="F5749" t="s">
        <v>19</v>
      </c>
      <c r="G5749" t="s">
        <v>242</v>
      </c>
      <c r="H5749" t="s">
        <v>98</v>
      </c>
      <c r="I5749">
        <v>28540</v>
      </c>
      <c r="J5749" t="s">
        <v>22</v>
      </c>
      <c r="K5749" t="s">
        <v>66</v>
      </c>
      <c r="L5749" t="s">
        <v>27</v>
      </c>
      <c r="M5749" t="s">
        <v>28</v>
      </c>
      <c r="N5749" s="5">
        <v>18</v>
      </c>
      <c r="O5749" s="7">
        <v>5</v>
      </c>
      <c r="P5749" s="5">
        <v>12.5</v>
      </c>
      <c r="Q5749" s="5">
        <v>5.5</v>
      </c>
      <c r="R5749" s="22">
        <f>Tabla1[[#This Row],[Fecha de Envío]]-Tabla1[[#This Row],[Fecha de Orden]]</f>
        <v>11</v>
      </c>
      <c r="S5749" s="24">
        <f>YEAR(Tabla1[[#This Row],[Fecha de Orden]])</f>
        <v>2024</v>
      </c>
      <c r="T5749" t="str">
        <f>VLOOKUP(Tabla1[[#This Row],[Nombre del Producto]],Tabla2[[Nombre Producto]:[Costo Unitario]],2,FALSE)</f>
        <v>Lot's O' Nuts</v>
      </c>
      <c r="U5749" t="str">
        <f>VLOOKUP(Tabla1[[#This Row],[Fábrica]],Tabla3[],4,FALSE)</f>
        <v>Arizona</v>
      </c>
    </row>
    <row r="5750" spans="1:21" x14ac:dyDescent="0.25">
      <c r="A5750" t="s">
        <v>8261</v>
      </c>
      <c r="B5750" s="3">
        <v>45305</v>
      </c>
      <c r="C5750" s="3">
        <v>45320</v>
      </c>
      <c r="D5750" t="s">
        <v>18</v>
      </c>
      <c r="E5750">
        <v>149076</v>
      </c>
      <c r="F5750" t="s">
        <v>19</v>
      </c>
      <c r="G5750" t="s">
        <v>53</v>
      </c>
      <c r="H5750" t="s">
        <v>21</v>
      </c>
      <c r="I5750">
        <v>90036</v>
      </c>
      <c r="J5750" t="s">
        <v>22</v>
      </c>
      <c r="K5750" t="s">
        <v>23</v>
      </c>
      <c r="L5750" t="s">
        <v>36</v>
      </c>
      <c r="M5750" t="s">
        <v>37</v>
      </c>
      <c r="N5750" s="5">
        <v>16.25</v>
      </c>
      <c r="O5750" s="7">
        <v>5</v>
      </c>
      <c r="P5750" s="5">
        <v>10.55</v>
      </c>
      <c r="Q5750" s="5">
        <v>5.7</v>
      </c>
      <c r="R5750" s="22">
        <f>Tabla1[[#This Row],[Fecha de Envío]]-Tabla1[[#This Row],[Fecha de Orden]]</f>
        <v>15</v>
      </c>
      <c r="S5750" s="24">
        <f>YEAR(Tabla1[[#This Row],[Fecha de Orden]])</f>
        <v>2024</v>
      </c>
      <c r="T5750" t="str">
        <f>VLOOKUP(Tabla1[[#This Row],[Nombre del Producto]],Tabla2[[Nombre Producto]:[Costo Unitario]],2,FALSE)</f>
        <v>Wicked Choccy's</v>
      </c>
      <c r="U5750" t="str">
        <f>VLOOKUP(Tabla1[[#This Row],[Fábrica]],Tabla3[],4,FALSE)</f>
        <v>Georgia</v>
      </c>
    </row>
    <row r="5751" spans="1:21" x14ac:dyDescent="0.25">
      <c r="A5751" t="s">
        <v>8841</v>
      </c>
      <c r="B5751" s="3">
        <v>45305</v>
      </c>
      <c r="C5751" s="3">
        <v>45317</v>
      </c>
      <c r="D5751" t="s">
        <v>39</v>
      </c>
      <c r="E5751">
        <v>106131</v>
      </c>
      <c r="F5751" t="s">
        <v>19</v>
      </c>
      <c r="G5751" t="s">
        <v>478</v>
      </c>
      <c r="H5751" t="s">
        <v>203</v>
      </c>
      <c r="I5751">
        <v>80013</v>
      </c>
      <c r="J5751" t="s">
        <v>22</v>
      </c>
      <c r="K5751" t="s">
        <v>23</v>
      </c>
      <c r="L5751" t="s">
        <v>33</v>
      </c>
      <c r="M5751" t="s">
        <v>34</v>
      </c>
      <c r="N5751" s="5">
        <v>32.4</v>
      </c>
      <c r="O5751" s="7">
        <v>9</v>
      </c>
      <c r="P5751" s="5">
        <v>21.6</v>
      </c>
      <c r="Q5751" s="5">
        <v>10.8</v>
      </c>
      <c r="R5751" s="22">
        <f>Tabla1[[#This Row],[Fecha de Envío]]-Tabla1[[#This Row],[Fecha de Orden]]</f>
        <v>12</v>
      </c>
      <c r="S5751" s="24">
        <f>YEAR(Tabla1[[#This Row],[Fecha de Orden]])</f>
        <v>2024</v>
      </c>
      <c r="T5751" t="str">
        <f>VLOOKUP(Tabla1[[#This Row],[Nombre del Producto]],Tabla2[[Nombre Producto]:[Costo Unitario]],2,FALSE)</f>
        <v>Lot's O' Nuts</v>
      </c>
      <c r="U5751" t="str">
        <f>VLOOKUP(Tabla1[[#This Row],[Fábrica]],Tabla3[],4,FALSE)</f>
        <v>Arizona</v>
      </c>
    </row>
    <row r="5752" spans="1:21" x14ac:dyDescent="0.25">
      <c r="A5752" t="s">
        <v>8842</v>
      </c>
      <c r="B5752" s="3">
        <v>45305</v>
      </c>
      <c r="C5752" s="3">
        <v>45317</v>
      </c>
      <c r="D5752" t="s">
        <v>39</v>
      </c>
      <c r="E5752">
        <v>106131</v>
      </c>
      <c r="F5752" t="s">
        <v>19</v>
      </c>
      <c r="G5752" t="s">
        <v>478</v>
      </c>
      <c r="H5752" t="s">
        <v>203</v>
      </c>
      <c r="I5752">
        <v>80013</v>
      </c>
      <c r="J5752" t="s">
        <v>22</v>
      </c>
      <c r="K5752" t="s">
        <v>23</v>
      </c>
      <c r="L5752" t="s">
        <v>27</v>
      </c>
      <c r="M5752" t="s">
        <v>28</v>
      </c>
      <c r="N5752" s="5">
        <v>25.2</v>
      </c>
      <c r="O5752" s="7">
        <v>7</v>
      </c>
      <c r="P5752" s="5">
        <v>17.5</v>
      </c>
      <c r="Q5752" s="5">
        <v>7.7</v>
      </c>
      <c r="R5752" s="22">
        <f>Tabla1[[#This Row],[Fecha de Envío]]-Tabla1[[#This Row],[Fecha de Orden]]</f>
        <v>12</v>
      </c>
      <c r="S5752" s="24">
        <f>YEAR(Tabla1[[#This Row],[Fecha de Orden]])</f>
        <v>2024</v>
      </c>
      <c r="T5752" t="str">
        <f>VLOOKUP(Tabla1[[#This Row],[Nombre del Producto]],Tabla2[[Nombre Producto]:[Costo Unitario]],2,FALSE)</f>
        <v>Lot's O' Nuts</v>
      </c>
      <c r="U5752" t="str">
        <f>VLOOKUP(Tabla1[[#This Row],[Fábrica]],Tabla3[],4,FALSE)</f>
        <v>Arizona</v>
      </c>
    </row>
    <row r="5753" spans="1:21" x14ac:dyDescent="0.25">
      <c r="A5753" t="s">
        <v>7747</v>
      </c>
      <c r="B5753" s="3">
        <v>45306</v>
      </c>
      <c r="C5753" s="3">
        <v>45319</v>
      </c>
      <c r="D5753" t="s">
        <v>39</v>
      </c>
      <c r="E5753">
        <v>167752</v>
      </c>
      <c r="F5753" t="s">
        <v>19</v>
      </c>
      <c r="G5753" t="s">
        <v>144</v>
      </c>
      <c r="H5753" t="s">
        <v>101</v>
      </c>
      <c r="I5753">
        <v>19134</v>
      </c>
      <c r="J5753" t="s">
        <v>22</v>
      </c>
      <c r="K5753" t="s">
        <v>32</v>
      </c>
      <c r="L5753" t="s">
        <v>36</v>
      </c>
      <c r="M5753" t="s">
        <v>37</v>
      </c>
      <c r="N5753" s="5">
        <v>3.25</v>
      </c>
      <c r="O5753" s="7">
        <v>1</v>
      </c>
      <c r="P5753" s="5">
        <v>2.11</v>
      </c>
      <c r="Q5753" s="5">
        <v>1.1399999999999999</v>
      </c>
      <c r="R5753" s="22">
        <f>Tabla1[[#This Row],[Fecha de Envío]]-Tabla1[[#This Row],[Fecha de Orden]]</f>
        <v>13</v>
      </c>
      <c r="S5753" s="24">
        <f>YEAR(Tabla1[[#This Row],[Fecha de Orden]])</f>
        <v>2024</v>
      </c>
      <c r="T5753" t="str">
        <f>VLOOKUP(Tabla1[[#This Row],[Nombre del Producto]],Tabla2[[Nombre Producto]:[Costo Unitario]],2,FALSE)</f>
        <v>Wicked Choccy's</v>
      </c>
      <c r="U5753" t="str">
        <f>VLOOKUP(Tabla1[[#This Row],[Fábrica]],Tabla3[],4,FALSE)</f>
        <v>Georgia</v>
      </c>
    </row>
    <row r="5754" spans="1:21" x14ac:dyDescent="0.25">
      <c r="A5754" t="s">
        <v>7848</v>
      </c>
      <c r="B5754" s="3">
        <v>45306</v>
      </c>
      <c r="C5754" s="3">
        <v>45320</v>
      </c>
      <c r="D5754" t="s">
        <v>18</v>
      </c>
      <c r="E5754">
        <v>152961</v>
      </c>
      <c r="F5754" t="s">
        <v>19</v>
      </c>
      <c r="G5754" t="s">
        <v>726</v>
      </c>
      <c r="H5754" t="s">
        <v>106</v>
      </c>
      <c r="I5754">
        <v>2169</v>
      </c>
      <c r="J5754" t="s">
        <v>22</v>
      </c>
      <c r="K5754" t="s">
        <v>32</v>
      </c>
      <c r="L5754" t="s">
        <v>36</v>
      </c>
      <c r="M5754" t="s">
        <v>37</v>
      </c>
      <c r="N5754" s="5">
        <v>6.5</v>
      </c>
      <c r="O5754" s="7">
        <v>2</v>
      </c>
      <c r="P5754" s="5">
        <v>4.22</v>
      </c>
      <c r="Q5754" s="5">
        <v>2.2799999999999998</v>
      </c>
      <c r="R5754" s="22">
        <f>Tabla1[[#This Row],[Fecha de Envío]]-Tabla1[[#This Row],[Fecha de Orden]]</f>
        <v>14</v>
      </c>
      <c r="S5754" s="24">
        <f>YEAR(Tabla1[[#This Row],[Fecha de Orden]])</f>
        <v>2024</v>
      </c>
      <c r="T5754" t="str">
        <f>VLOOKUP(Tabla1[[#This Row],[Nombre del Producto]],Tabla2[[Nombre Producto]:[Costo Unitario]],2,FALSE)</f>
        <v>Wicked Choccy's</v>
      </c>
      <c r="U5754" t="str">
        <f>VLOOKUP(Tabla1[[#This Row],[Fábrica]],Tabla3[],4,FALSE)</f>
        <v>Georgia</v>
      </c>
    </row>
    <row r="5755" spans="1:21" x14ac:dyDescent="0.25">
      <c r="A5755" t="s">
        <v>8597</v>
      </c>
      <c r="B5755" s="3">
        <v>45306</v>
      </c>
      <c r="C5755" s="3">
        <v>45319</v>
      </c>
      <c r="D5755" t="s">
        <v>39</v>
      </c>
      <c r="E5755">
        <v>104661</v>
      </c>
      <c r="F5755" t="s">
        <v>19</v>
      </c>
      <c r="G5755" t="s">
        <v>703</v>
      </c>
      <c r="H5755" t="s">
        <v>42</v>
      </c>
      <c r="I5755">
        <v>78745</v>
      </c>
      <c r="J5755" t="s">
        <v>22</v>
      </c>
      <c r="K5755" t="s">
        <v>43</v>
      </c>
      <c r="L5755" t="s">
        <v>36</v>
      </c>
      <c r="M5755" t="s">
        <v>37</v>
      </c>
      <c r="N5755" s="5">
        <v>3.25</v>
      </c>
      <c r="O5755" s="7">
        <v>1</v>
      </c>
      <c r="P5755" s="5">
        <v>2.11</v>
      </c>
      <c r="Q5755" s="5">
        <v>1.1399999999999999</v>
      </c>
      <c r="R5755" s="22">
        <f>Tabla1[[#This Row],[Fecha de Envío]]-Tabla1[[#This Row],[Fecha de Orden]]</f>
        <v>13</v>
      </c>
      <c r="S5755" s="24">
        <f>YEAR(Tabla1[[#This Row],[Fecha de Orden]])</f>
        <v>2024</v>
      </c>
      <c r="T5755" t="str">
        <f>VLOOKUP(Tabla1[[#This Row],[Nombre del Producto]],Tabla2[[Nombre Producto]:[Costo Unitario]],2,FALSE)</f>
        <v>Wicked Choccy's</v>
      </c>
      <c r="U5755" t="str">
        <f>VLOOKUP(Tabla1[[#This Row],[Fábrica]],Tabla3[],4,FALSE)</f>
        <v>Georgia</v>
      </c>
    </row>
    <row r="5756" spans="1:21" x14ac:dyDescent="0.25">
      <c r="A5756" t="s">
        <v>8598</v>
      </c>
      <c r="B5756" s="3">
        <v>45306</v>
      </c>
      <c r="C5756" s="3">
        <v>45319</v>
      </c>
      <c r="D5756" t="s">
        <v>39</v>
      </c>
      <c r="E5756">
        <v>104661</v>
      </c>
      <c r="F5756" t="s">
        <v>19</v>
      </c>
      <c r="G5756" t="s">
        <v>703</v>
      </c>
      <c r="H5756" t="s">
        <v>42</v>
      </c>
      <c r="I5756">
        <v>78745</v>
      </c>
      <c r="J5756" t="s">
        <v>22</v>
      </c>
      <c r="K5756" t="s">
        <v>43</v>
      </c>
      <c r="L5756" t="s">
        <v>24</v>
      </c>
      <c r="M5756" t="s">
        <v>25</v>
      </c>
      <c r="N5756" s="5">
        <v>30</v>
      </c>
      <c r="O5756" s="7">
        <v>8</v>
      </c>
      <c r="P5756" s="5">
        <v>19.600000000000001</v>
      </c>
      <c r="Q5756" s="5">
        <v>10.4</v>
      </c>
      <c r="R5756" s="22">
        <f>Tabla1[[#This Row],[Fecha de Envío]]-Tabla1[[#This Row],[Fecha de Orden]]</f>
        <v>13</v>
      </c>
      <c r="S5756" s="24">
        <f>YEAR(Tabla1[[#This Row],[Fecha de Orden]])</f>
        <v>2024</v>
      </c>
      <c r="T5756" t="str">
        <f>VLOOKUP(Tabla1[[#This Row],[Nombre del Producto]],Tabla2[[Nombre Producto]:[Costo Unitario]],2,FALSE)</f>
        <v>Wicked Choccy's</v>
      </c>
      <c r="U5756" t="str">
        <f>VLOOKUP(Tabla1[[#This Row],[Fábrica]],Tabla3[],4,FALSE)</f>
        <v>Georgia</v>
      </c>
    </row>
    <row r="5757" spans="1:21" x14ac:dyDescent="0.25">
      <c r="A5757" t="s">
        <v>8599</v>
      </c>
      <c r="B5757" s="3">
        <v>45306</v>
      </c>
      <c r="C5757" s="3">
        <v>45319</v>
      </c>
      <c r="D5757" t="s">
        <v>39</v>
      </c>
      <c r="E5757">
        <v>104661</v>
      </c>
      <c r="F5757" t="s">
        <v>19</v>
      </c>
      <c r="G5757" t="s">
        <v>703</v>
      </c>
      <c r="H5757" t="s">
        <v>42</v>
      </c>
      <c r="I5757">
        <v>78745</v>
      </c>
      <c r="J5757" t="s">
        <v>22</v>
      </c>
      <c r="K5757" t="s">
        <v>43</v>
      </c>
      <c r="L5757" t="s">
        <v>27</v>
      </c>
      <c r="M5757" t="s">
        <v>28</v>
      </c>
      <c r="N5757" s="5">
        <v>7.2</v>
      </c>
      <c r="O5757" s="7">
        <v>2</v>
      </c>
      <c r="P5757" s="5">
        <v>5</v>
      </c>
      <c r="Q5757" s="5">
        <v>2.2000000000000002</v>
      </c>
      <c r="R5757" s="22">
        <f>Tabla1[[#This Row],[Fecha de Envío]]-Tabla1[[#This Row],[Fecha de Orden]]</f>
        <v>13</v>
      </c>
      <c r="S5757" s="24">
        <f>YEAR(Tabla1[[#This Row],[Fecha de Orden]])</f>
        <v>2024</v>
      </c>
      <c r="T5757" t="str">
        <f>VLOOKUP(Tabla1[[#This Row],[Nombre del Producto]],Tabla2[[Nombre Producto]:[Costo Unitario]],2,FALSE)</f>
        <v>Lot's O' Nuts</v>
      </c>
      <c r="U5757" t="str">
        <f>VLOOKUP(Tabla1[[#This Row],[Fábrica]],Tabla3[],4,FALSE)</f>
        <v>Arizona</v>
      </c>
    </row>
    <row r="5758" spans="1:21" x14ac:dyDescent="0.25">
      <c r="A5758" t="s">
        <v>8975</v>
      </c>
      <c r="B5758" s="3">
        <v>45306</v>
      </c>
      <c r="C5758" s="3">
        <v>45320</v>
      </c>
      <c r="D5758" t="s">
        <v>18</v>
      </c>
      <c r="E5758">
        <v>160934</v>
      </c>
      <c r="F5758" t="s">
        <v>19</v>
      </c>
      <c r="G5758" t="s">
        <v>53</v>
      </c>
      <c r="H5758" t="s">
        <v>21</v>
      </c>
      <c r="I5758">
        <v>90008</v>
      </c>
      <c r="J5758" t="s">
        <v>22</v>
      </c>
      <c r="K5758" t="s">
        <v>23</v>
      </c>
      <c r="L5758" t="s">
        <v>45</v>
      </c>
      <c r="M5758" t="s">
        <v>46</v>
      </c>
      <c r="N5758" s="5">
        <v>17.45</v>
      </c>
      <c r="O5758" s="7">
        <v>5</v>
      </c>
      <c r="P5758" s="5">
        <v>12.45</v>
      </c>
      <c r="Q5758" s="5">
        <v>5</v>
      </c>
      <c r="R5758" s="22">
        <f>Tabla1[[#This Row],[Fecha de Envío]]-Tabla1[[#This Row],[Fecha de Orden]]</f>
        <v>14</v>
      </c>
      <c r="S5758" s="24">
        <f>YEAR(Tabla1[[#This Row],[Fecha de Orden]])</f>
        <v>2024</v>
      </c>
      <c r="T5758" t="str">
        <f>VLOOKUP(Tabla1[[#This Row],[Nombre del Producto]],Tabla2[[Nombre Producto]:[Costo Unitario]],2,FALSE)</f>
        <v>Lot's O' Nuts</v>
      </c>
      <c r="U5758" t="str">
        <f>VLOOKUP(Tabla1[[#This Row],[Fábrica]],Tabla3[],4,FALSE)</f>
        <v>Arizona</v>
      </c>
    </row>
    <row r="5759" spans="1:21" x14ac:dyDescent="0.25">
      <c r="A5759" t="s">
        <v>728</v>
      </c>
      <c r="B5759" s="3">
        <v>45307</v>
      </c>
      <c r="C5759" s="3">
        <v>45319</v>
      </c>
      <c r="D5759" t="s">
        <v>71</v>
      </c>
      <c r="E5759">
        <v>138289</v>
      </c>
      <c r="F5759" t="s">
        <v>19</v>
      </c>
      <c r="G5759" t="s">
        <v>228</v>
      </c>
      <c r="H5759" t="s">
        <v>93</v>
      </c>
      <c r="I5759">
        <v>49201</v>
      </c>
      <c r="J5759" t="s">
        <v>22</v>
      </c>
      <c r="K5759" t="s">
        <v>43</v>
      </c>
      <c r="L5759" t="s">
        <v>45</v>
      </c>
      <c r="M5759" t="s">
        <v>46</v>
      </c>
      <c r="N5759" s="5">
        <v>10.47</v>
      </c>
      <c r="O5759" s="7">
        <v>3</v>
      </c>
      <c r="P5759" s="5">
        <v>7.47</v>
      </c>
      <c r="Q5759" s="5">
        <v>3</v>
      </c>
      <c r="R5759" s="22">
        <f>Tabla1[[#This Row],[Fecha de Envío]]-Tabla1[[#This Row],[Fecha de Orden]]</f>
        <v>12</v>
      </c>
      <c r="S5759" s="24">
        <f>YEAR(Tabla1[[#This Row],[Fecha de Orden]])</f>
        <v>2024</v>
      </c>
      <c r="T5759" t="str">
        <f>VLOOKUP(Tabla1[[#This Row],[Nombre del Producto]],Tabla2[[Nombre Producto]:[Costo Unitario]],2,FALSE)</f>
        <v>Lot's O' Nuts</v>
      </c>
      <c r="U5759" t="str">
        <f>VLOOKUP(Tabla1[[#This Row],[Fábrica]],Tabla3[],4,FALSE)</f>
        <v>Arizona</v>
      </c>
    </row>
    <row r="5760" spans="1:21" x14ac:dyDescent="0.25">
      <c r="A5760" t="s">
        <v>729</v>
      </c>
      <c r="B5760" s="3">
        <v>45307</v>
      </c>
      <c r="C5760" s="3">
        <v>45319</v>
      </c>
      <c r="D5760" t="s">
        <v>71</v>
      </c>
      <c r="E5760">
        <v>138289</v>
      </c>
      <c r="F5760" t="s">
        <v>19</v>
      </c>
      <c r="G5760" t="s">
        <v>228</v>
      </c>
      <c r="H5760" t="s">
        <v>93</v>
      </c>
      <c r="I5760">
        <v>49201</v>
      </c>
      <c r="J5760" t="s">
        <v>22</v>
      </c>
      <c r="K5760" t="s">
        <v>43</v>
      </c>
      <c r="L5760" t="s">
        <v>33</v>
      </c>
      <c r="M5760" t="s">
        <v>34</v>
      </c>
      <c r="N5760" s="5">
        <v>14.4</v>
      </c>
      <c r="O5760" s="7">
        <v>4</v>
      </c>
      <c r="P5760" s="5">
        <v>9.6</v>
      </c>
      <c r="Q5760" s="5">
        <v>4.8</v>
      </c>
      <c r="R5760" s="22">
        <f>Tabla1[[#This Row],[Fecha de Envío]]-Tabla1[[#This Row],[Fecha de Orden]]</f>
        <v>12</v>
      </c>
      <c r="S5760" s="24">
        <f>YEAR(Tabla1[[#This Row],[Fecha de Orden]])</f>
        <v>2024</v>
      </c>
      <c r="T5760" t="str">
        <f>VLOOKUP(Tabla1[[#This Row],[Nombre del Producto]],Tabla2[[Nombre Producto]:[Costo Unitario]],2,FALSE)</f>
        <v>Lot's O' Nuts</v>
      </c>
      <c r="U5760" t="str">
        <f>VLOOKUP(Tabla1[[#This Row],[Fábrica]],Tabla3[],4,FALSE)</f>
        <v>Arizona</v>
      </c>
    </row>
    <row r="5761" spans="1:21" x14ac:dyDescent="0.25">
      <c r="A5761" t="s">
        <v>730</v>
      </c>
      <c r="B5761" s="3">
        <v>45307</v>
      </c>
      <c r="C5761" s="3">
        <v>45319</v>
      </c>
      <c r="D5761" t="s">
        <v>71</v>
      </c>
      <c r="E5761">
        <v>138289</v>
      </c>
      <c r="F5761" t="s">
        <v>19</v>
      </c>
      <c r="G5761" t="s">
        <v>228</v>
      </c>
      <c r="H5761" t="s">
        <v>93</v>
      </c>
      <c r="I5761">
        <v>49201</v>
      </c>
      <c r="J5761" t="s">
        <v>22</v>
      </c>
      <c r="K5761" t="s">
        <v>43</v>
      </c>
      <c r="L5761" t="s">
        <v>24</v>
      </c>
      <c r="M5761" t="s">
        <v>25</v>
      </c>
      <c r="N5761" s="5">
        <v>26.25</v>
      </c>
      <c r="O5761" s="7">
        <v>7</v>
      </c>
      <c r="P5761" s="5">
        <v>17.149999999999999</v>
      </c>
      <c r="Q5761" s="5">
        <v>9.1</v>
      </c>
      <c r="R5761" s="22">
        <f>Tabla1[[#This Row],[Fecha de Envío]]-Tabla1[[#This Row],[Fecha de Orden]]</f>
        <v>12</v>
      </c>
      <c r="S5761" s="24">
        <f>YEAR(Tabla1[[#This Row],[Fecha de Orden]])</f>
        <v>2024</v>
      </c>
      <c r="T5761" t="str">
        <f>VLOOKUP(Tabla1[[#This Row],[Nombre del Producto]],Tabla2[[Nombre Producto]:[Costo Unitario]],2,FALSE)</f>
        <v>Wicked Choccy's</v>
      </c>
      <c r="U5761" t="str">
        <f>VLOOKUP(Tabla1[[#This Row],[Fábrica]],Tabla3[],4,FALSE)</f>
        <v>Georgia</v>
      </c>
    </row>
    <row r="5762" spans="1:21" x14ac:dyDescent="0.25">
      <c r="A5762" t="s">
        <v>4775</v>
      </c>
      <c r="B5762" s="3">
        <v>45307</v>
      </c>
      <c r="C5762" s="3">
        <v>45317</v>
      </c>
      <c r="D5762" t="s">
        <v>82</v>
      </c>
      <c r="E5762">
        <v>125913</v>
      </c>
      <c r="F5762" t="s">
        <v>19</v>
      </c>
      <c r="G5762" t="s">
        <v>53</v>
      </c>
      <c r="H5762" t="s">
        <v>21</v>
      </c>
      <c r="I5762">
        <v>90008</v>
      </c>
      <c r="J5762" t="s">
        <v>22</v>
      </c>
      <c r="K5762" t="s">
        <v>23</v>
      </c>
      <c r="L5762" t="s">
        <v>27</v>
      </c>
      <c r="M5762" t="s">
        <v>28</v>
      </c>
      <c r="N5762" s="5">
        <v>14.4</v>
      </c>
      <c r="O5762" s="7">
        <v>4</v>
      </c>
      <c r="P5762" s="5">
        <v>10</v>
      </c>
      <c r="Q5762" s="5">
        <v>4.4000000000000004</v>
      </c>
      <c r="R5762" s="22">
        <f>Tabla1[[#This Row],[Fecha de Envío]]-Tabla1[[#This Row],[Fecha de Orden]]</f>
        <v>10</v>
      </c>
      <c r="S5762" s="24">
        <f>YEAR(Tabla1[[#This Row],[Fecha de Orden]])</f>
        <v>2024</v>
      </c>
      <c r="T5762" t="str">
        <f>VLOOKUP(Tabla1[[#This Row],[Nombre del Producto]],Tabla2[[Nombre Producto]:[Costo Unitario]],2,FALSE)</f>
        <v>Lot's O' Nuts</v>
      </c>
      <c r="U5762" t="str">
        <f>VLOOKUP(Tabla1[[#This Row],[Fábrica]],Tabla3[],4,FALSE)</f>
        <v>Arizona</v>
      </c>
    </row>
    <row r="5763" spans="1:21" x14ac:dyDescent="0.25">
      <c r="A5763" t="s">
        <v>4776</v>
      </c>
      <c r="B5763" s="3">
        <v>45307</v>
      </c>
      <c r="C5763" s="3">
        <v>45317</v>
      </c>
      <c r="D5763" t="s">
        <v>82</v>
      </c>
      <c r="E5763">
        <v>125913</v>
      </c>
      <c r="F5763" t="s">
        <v>19</v>
      </c>
      <c r="G5763" t="s">
        <v>53</v>
      </c>
      <c r="H5763" t="s">
        <v>21</v>
      </c>
      <c r="I5763">
        <v>90008</v>
      </c>
      <c r="J5763" t="s">
        <v>22</v>
      </c>
      <c r="K5763" t="s">
        <v>23</v>
      </c>
      <c r="L5763" t="s">
        <v>45</v>
      </c>
      <c r="M5763" t="s">
        <v>46</v>
      </c>
      <c r="N5763" s="5">
        <v>24.43</v>
      </c>
      <c r="O5763" s="7">
        <v>7</v>
      </c>
      <c r="P5763" s="5">
        <v>17.43</v>
      </c>
      <c r="Q5763" s="5">
        <v>7</v>
      </c>
      <c r="R5763" s="22">
        <f>Tabla1[[#This Row],[Fecha de Envío]]-Tabla1[[#This Row],[Fecha de Orden]]</f>
        <v>10</v>
      </c>
      <c r="S5763" s="24">
        <f>YEAR(Tabla1[[#This Row],[Fecha de Orden]])</f>
        <v>2024</v>
      </c>
      <c r="T5763" t="str">
        <f>VLOOKUP(Tabla1[[#This Row],[Nombre del Producto]],Tabla2[[Nombre Producto]:[Costo Unitario]],2,FALSE)</f>
        <v>Lot's O' Nuts</v>
      </c>
      <c r="U5763" t="str">
        <f>VLOOKUP(Tabla1[[#This Row],[Fábrica]],Tabla3[],4,FALSE)</f>
        <v>Arizona</v>
      </c>
    </row>
    <row r="5764" spans="1:21" x14ac:dyDescent="0.25">
      <c r="A5764" t="s">
        <v>7870</v>
      </c>
      <c r="B5764" s="3">
        <v>45308</v>
      </c>
      <c r="C5764" s="3">
        <v>45323</v>
      </c>
      <c r="D5764" t="s">
        <v>18</v>
      </c>
      <c r="E5764">
        <v>121451</v>
      </c>
      <c r="F5764" t="s">
        <v>195</v>
      </c>
      <c r="G5764" t="s">
        <v>697</v>
      </c>
      <c r="H5764" t="s">
        <v>698</v>
      </c>
      <c r="I5764" t="s">
        <v>1002</v>
      </c>
      <c r="J5764" t="s">
        <v>22</v>
      </c>
      <c r="K5764" t="s">
        <v>32</v>
      </c>
      <c r="L5764" t="s">
        <v>36</v>
      </c>
      <c r="M5764" t="s">
        <v>37</v>
      </c>
      <c r="N5764" s="5">
        <v>6.5</v>
      </c>
      <c r="O5764" s="7">
        <v>2</v>
      </c>
      <c r="P5764" s="5">
        <v>4.22</v>
      </c>
      <c r="Q5764" s="5">
        <v>2.2799999999999998</v>
      </c>
      <c r="R5764" s="22">
        <f>Tabla1[[#This Row],[Fecha de Envío]]-Tabla1[[#This Row],[Fecha de Orden]]</f>
        <v>15</v>
      </c>
      <c r="S5764" s="24">
        <f>YEAR(Tabla1[[#This Row],[Fecha de Orden]])</f>
        <v>2024</v>
      </c>
      <c r="T5764" t="str">
        <f>VLOOKUP(Tabla1[[#This Row],[Nombre del Producto]],Tabla2[[Nombre Producto]:[Costo Unitario]],2,FALSE)</f>
        <v>Wicked Choccy's</v>
      </c>
      <c r="U5764" t="str">
        <f>VLOOKUP(Tabla1[[#This Row],[Fábrica]],Tabla3[],4,FALSE)</f>
        <v>Georgia</v>
      </c>
    </row>
    <row r="5765" spans="1:21" x14ac:dyDescent="0.25">
      <c r="A5765" t="s">
        <v>2710</v>
      </c>
      <c r="B5765" s="3">
        <v>45310</v>
      </c>
      <c r="C5765" s="3">
        <v>45324</v>
      </c>
      <c r="D5765" t="s">
        <v>71</v>
      </c>
      <c r="E5765">
        <v>154718</v>
      </c>
      <c r="F5765" t="s">
        <v>19</v>
      </c>
      <c r="G5765" t="s">
        <v>2711</v>
      </c>
      <c r="H5765" t="s">
        <v>42</v>
      </c>
      <c r="I5765">
        <v>76248</v>
      </c>
      <c r="J5765" t="s">
        <v>22</v>
      </c>
      <c r="K5765" t="s">
        <v>43</v>
      </c>
      <c r="L5765" t="s">
        <v>45</v>
      </c>
      <c r="M5765" t="s">
        <v>46</v>
      </c>
      <c r="N5765" s="5">
        <v>6.98</v>
      </c>
      <c r="O5765" s="7">
        <v>2</v>
      </c>
      <c r="P5765" s="5">
        <v>4.9800000000000004</v>
      </c>
      <c r="Q5765" s="5">
        <v>2</v>
      </c>
      <c r="R5765" s="22">
        <f>Tabla1[[#This Row],[Fecha de Envío]]-Tabla1[[#This Row],[Fecha de Orden]]</f>
        <v>14</v>
      </c>
      <c r="S5765" s="24">
        <f>YEAR(Tabla1[[#This Row],[Fecha de Orden]])</f>
        <v>2024</v>
      </c>
      <c r="T5765" t="str">
        <f>VLOOKUP(Tabla1[[#This Row],[Nombre del Producto]],Tabla2[[Nombre Producto]:[Costo Unitario]],2,FALSE)</f>
        <v>Lot's O' Nuts</v>
      </c>
      <c r="U5765" t="str">
        <f>VLOOKUP(Tabla1[[#This Row],[Fábrica]],Tabla3[],4,FALSE)</f>
        <v>Arizona</v>
      </c>
    </row>
    <row r="5766" spans="1:21" x14ac:dyDescent="0.25">
      <c r="A5766" t="s">
        <v>6799</v>
      </c>
      <c r="B5766" s="3">
        <v>45310</v>
      </c>
      <c r="C5766" s="3">
        <v>45325</v>
      </c>
      <c r="D5766" t="s">
        <v>71</v>
      </c>
      <c r="E5766">
        <v>153045</v>
      </c>
      <c r="F5766" t="s">
        <v>19</v>
      </c>
      <c r="G5766" t="s">
        <v>144</v>
      </c>
      <c r="H5766" t="s">
        <v>101</v>
      </c>
      <c r="I5766">
        <v>19140</v>
      </c>
      <c r="J5766" t="s">
        <v>22</v>
      </c>
      <c r="K5766" t="s">
        <v>32</v>
      </c>
      <c r="L5766" t="s">
        <v>33</v>
      </c>
      <c r="M5766" t="s">
        <v>34</v>
      </c>
      <c r="N5766" s="5">
        <v>10.8</v>
      </c>
      <c r="O5766" s="7">
        <v>3</v>
      </c>
      <c r="P5766" s="5">
        <v>7.2</v>
      </c>
      <c r="Q5766" s="5">
        <v>3.6</v>
      </c>
      <c r="R5766" s="22">
        <f>Tabla1[[#This Row],[Fecha de Envío]]-Tabla1[[#This Row],[Fecha de Orden]]</f>
        <v>15</v>
      </c>
      <c r="S5766" s="24">
        <f>YEAR(Tabla1[[#This Row],[Fecha de Orden]])</f>
        <v>2024</v>
      </c>
      <c r="T5766" t="str">
        <f>VLOOKUP(Tabla1[[#This Row],[Nombre del Producto]],Tabla2[[Nombre Producto]:[Costo Unitario]],2,FALSE)</f>
        <v>Lot's O' Nuts</v>
      </c>
      <c r="U5766" t="str">
        <f>VLOOKUP(Tabla1[[#This Row],[Fábrica]],Tabla3[],4,FALSE)</f>
        <v>Arizona</v>
      </c>
    </row>
    <row r="5767" spans="1:21" x14ac:dyDescent="0.25">
      <c r="A5767" t="s">
        <v>6800</v>
      </c>
      <c r="B5767" s="3">
        <v>45310</v>
      </c>
      <c r="C5767" s="3">
        <v>45325</v>
      </c>
      <c r="D5767" t="s">
        <v>71</v>
      </c>
      <c r="E5767">
        <v>153045</v>
      </c>
      <c r="F5767" t="s">
        <v>19</v>
      </c>
      <c r="G5767" t="s">
        <v>144</v>
      </c>
      <c r="H5767" t="s">
        <v>101</v>
      </c>
      <c r="I5767">
        <v>19140</v>
      </c>
      <c r="J5767" t="s">
        <v>22</v>
      </c>
      <c r="K5767" t="s">
        <v>32</v>
      </c>
      <c r="L5767" t="s">
        <v>24</v>
      </c>
      <c r="M5767" t="s">
        <v>25</v>
      </c>
      <c r="N5767" s="5">
        <v>7.5</v>
      </c>
      <c r="O5767" s="7">
        <v>2</v>
      </c>
      <c r="P5767" s="5">
        <v>4.9000000000000004</v>
      </c>
      <c r="Q5767" s="5">
        <v>2.6</v>
      </c>
      <c r="R5767" s="22">
        <f>Tabla1[[#This Row],[Fecha de Envío]]-Tabla1[[#This Row],[Fecha de Orden]]</f>
        <v>15</v>
      </c>
      <c r="S5767" s="24">
        <f>YEAR(Tabla1[[#This Row],[Fecha de Orden]])</f>
        <v>2024</v>
      </c>
      <c r="T5767" t="str">
        <f>VLOOKUP(Tabla1[[#This Row],[Nombre del Producto]],Tabla2[[Nombre Producto]:[Costo Unitario]],2,FALSE)</f>
        <v>Wicked Choccy's</v>
      </c>
      <c r="U5767" t="str">
        <f>VLOOKUP(Tabla1[[#This Row],[Fábrica]],Tabla3[],4,FALSE)</f>
        <v>Georgia</v>
      </c>
    </row>
    <row r="5768" spans="1:21" x14ac:dyDescent="0.25">
      <c r="A5768" t="s">
        <v>6801</v>
      </c>
      <c r="B5768" s="3">
        <v>45310</v>
      </c>
      <c r="C5768" s="3">
        <v>45325</v>
      </c>
      <c r="D5768" t="s">
        <v>71</v>
      </c>
      <c r="E5768">
        <v>153045</v>
      </c>
      <c r="F5768" t="s">
        <v>19</v>
      </c>
      <c r="G5768" t="s">
        <v>144</v>
      </c>
      <c r="H5768" t="s">
        <v>101</v>
      </c>
      <c r="I5768">
        <v>19140</v>
      </c>
      <c r="J5768" t="s">
        <v>22</v>
      </c>
      <c r="K5768" t="s">
        <v>32</v>
      </c>
      <c r="L5768" t="s">
        <v>45</v>
      </c>
      <c r="M5768" t="s">
        <v>46</v>
      </c>
      <c r="N5768" s="5">
        <v>6.98</v>
      </c>
      <c r="O5768" s="7">
        <v>2</v>
      </c>
      <c r="P5768" s="5">
        <v>4.9800000000000004</v>
      </c>
      <c r="Q5768" s="5">
        <v>2</v>
      </c>
      <c r="R5768" s="22">
        <f>Tabla1[[#This Row],[Fecha de Envío]]-Tabla1[[#This Row],[Fecha de Orden]]</f>
        <v>15</v>
      </c>
      <c r="S5768" s="24">
        <f>YEAR(Tabla1[[#This Row],[Fecha de Orden]])</f>
        <v>2024</v>
      </c>
      <c r="T5768" t="str">
        <f>VLOOKUP(Tabla1[[#This Row],[Nombre del Producto]],Tabla2[[Nombre Producto]:[Costo Unitario]],2,FALSE)</f>
        <v>Lot's O' Nuts</v>
      </c>
      <c r="U5768" t="str">
        <f>VLOOKUP(Tabla1[[#This Row],[Fábrica]],Tabla3[],4,FALSE)</f>
        <v>Arizona</v>
      </c>
    </row>
    <row r="5769" spans="1:21" x14ac:dyDescent="0.25">
      <c r="A5769" t="s">
        <v>7606</v>
      </c>
      <c r="B5769" s="3">
        <v>45310</v>
      </c>
      <c r="C5769" s="3">
        <v>45324</v>
      </c>
      <c r="D5769" t="s">
        <v>18</v>
      </c>
      <c r="E5769">
        <v>127292</v>
      </c>
      <c r="F5769" t="s">
        <v>19</v>
      </c>
      <c r="G5769" t="s">
        <v>1656</v>
      </c>
      <c r="H5769" t="s">
        <v>1657</v>
      </c>
      <c r="I5769">
        <v>5401</v>
      </c>
      <c r="J5769" t="s">
        <v>22</v>
      </c>
      <c r="K5769" t="s">
        <v>32</v>
      </c>
      <c r="L5769" t="s">
        <v>45</v>
      </c>
      <c r="M5769" t="s">
        <v>46</v>
      </c>
      <c r="N5769" s="5">
        <v>10.47</v>
      </c>
      <c r="O5769" s="7">
        <v>3</v>
      </c>
      <c r="P5769" s="5">
        <v>7.47</v>
      </c>
      <c r="Q5769" s="5">
        <v>3</v>
      </c>
      <c r="R5769" s="22">
        <f>Tabla1[[#This Row],[Fecha de Envío]]-Tabla1[[#This Row],[Fecha de Orden]]</f>
        <v>14</v>
      </c>
      <c r="S5769" s="24">
        <f>YEAR(Tabla1[[#This Row],[Fecha de Orden]])</f>
        <v>2024</v>
      </c>
      <c r="T5769" t="str">
        <f>VLOOKUP(Tabla1[[#This Row],[Nombre del Producto]],Tabla2[[Nombre Producto]:[Costo Unitario]],2,FALSE)</f>
        <v>Lot's O' Nuts</v>
      </c>
      <c r="U5769" t="str">
        <f>VLOOKUP(Tabla1[[#This Row],[Fábrica]],Tabla3[],4,FALSE)</f>
        <v>Arizona</v>
      </c>
    </row>
    <row r="5770" spans="1:21" x14ac:dyDescent="0.25">
      <c r="A5770" t="s">
        <v>7607</v>
      </c>
      <c r="B5770" s="3">
        <v>45310</v>
      </c>
      <c r="C5770" s="3">
        <v>45324</v>
      </c>
      <c r="D5770" t="s">
        <v>18</v>
      </c>
      <c r="E5770">
        <v>127292</v>
      </c>
      <c r="F5770" t="s">
        <v>19</v>
      </c>
      <c r="G5770" t="s">
        <v>1656</v>
      </c>
      <c r="H5770" t="s">
        <v>1657</v>
      </c>
      <c r="I5770">
        <v>5401</v>
      </c>
      <c r="J5770" t="s">
        <v>22</v>
      </c>
      <c r="K5770" t="s">
        <v>32</v>
      </c>
      <c r="L5770" t="s">
        <v>24</v>
      </c>
      <c r="M5770" t="s">
        <v>25</v>
      </c>
      <c r="N5770" s="5">
        <v>3.75</v>
      </c>
      <c r="O5770" s="7">
        <v>1</v>
      </c>
      <c r="P5770" s="5">
        <v>2.4500000000000002</v>
      </c>
      <c r="Q5770" s="5">
        <v>1.3</v>
      </c>
      <c r="R5770" s="22">
        <f>Tabla1[[#This Row],[Fecha de Envío]]-Tabla1[[#This Row],[Fecha de Orden]]</f>
        <v>14</v>
      </c>
      <c r="S5770" s="24">
        <f>YEAR(Tabla1[[#This Row],[Fecha de Orden]])</f>
        <v>2024</v>
      </c>
      <c r="T5770" t="str">
        <f>VLOOKUP(Tabla1[[#This Row],[Nombre del Producto]],Tabla2[[Nombre Producto]:[Costo Unitario]],2,FALSE)</f>
        <v>Wicked Choccy's</v>
      </c>
      <c r="U5770" t="str">
        <f>VLOOKUP(Tabla1[[#This Row],[Fábrica]],Tabla3[],4,FALSE)</f>
        <v>Georgia</v>
      </c>
    </row>
    <row r="5771" spans="1:21" x14ac:dyDescent="0.25">
      <c r="A5771" t="s">
        <v>7608</v>
      </c>
      <c r="B5771" s="3">
        <v>45310</v>
      </c>
      <c r="C5771" s="3">
        <v>45324</v>
      </c>
      <c r="D5771" t="s">
        <v>18</v>
      </c>
      <c r="E5771">
        <v>127292</v>
      </c>
      <c r="F5771" t="s">
        <v>19</v>
      </c>
      <c r="G5771" t="s">
        <v>1656</v>
      </c>
      <c r="H5771" t="s">
        <v>1657</v>
      </c>
      <c r="I5771">
        <v>5401</v>
      </c>
      <c r="J5771" t="s">
        <v>22</v>
      </c>
      <c r="K5771" t="s">
        <v>32</v>
      </c>
      <c r="L5771" t="s">
        <v>36</v>
      </c>
      <c r="M5771" t="s">
        <v>37</v>
      </c>
      <c r="N5771" s="5">
        <v>13</v>
      </c>
      <c r="O5771" s="7">
        <v>4</v>
      </c>
      <c r="P5771" s="5">
        <v>8.44</v>
      </c>
      <c r="Q5771" s="5">
        <v>4.5599999999999996</v>
      </c>
      <c r="R5771" s="22">
        <f>Tabla1[[#This Row],[Fecha de Envío]]-Tabla1[[#This Row],[Fecha de Orden]]</f>
        <v>14</v>
      </c>
      <c r="S5771" s="24">
        <f>YEAR(Tabla1[[#This Row],[Fecha de Orden]])</f>
        <v>2024</v>
      </c>
      <c r="T5771" t="str">
        <f>VLOOKUP(Tabla1[[#This Row],[Nombre del Producto]],Tabla2[[Nombre Producto]:[Costo Unitario]],2,FALSE)</f>
        <v>Wicked Choccy's</v>
      </c>
      <c r="U5771" t="str">
        <f>VLOOKUP(Tabla1[[#This Row],[Fábrica]],Tabla3[],4,FALSE)</f>
        <v>Georgia</v>
      </c>
    </row>
    <row r="5772" spans="1:21" x14ac:dyDescent="0.25">
      <c r="A5772" t="s">
        <v>2316</v>
      </c>
      <c r="B5772" s="3">
        <v>45311</v>
      </c>
      <c r="C5772" s="3">
        <v>45324</v>
      </c>
      <c r="D5772" t="s">
        <v>71</v>
      </c>
      <c r="E5772">
        <v>157252</v>
      </c>
      <c r="F5772" t="s">
        <v>19</v>
      </c>
      <c r="G5772" t="s">
        <v>30</v>
      </c>
      <c r="H5772" t="s">
        <v>31</v>
      </c>
      <c r="I5772">
        <v>10024</v>
      </c>
      <c r="J5772" t="s">
        <v>22</v>
      </c>
      <c r="K5772" t="s">
        <v>32</v>
      </c>
      <c r="L5772" t="s">
        <v>24</v>
      </c>
      <c r="M5772" t="s">
        <v>25</v>
      </c>
      <c r="N5772" s="5">
        <v>11.25</v>
      </c>
      <c r="O5772" s="7">
        <v>3</v>
      </c>
      <c r="P5772" s="5">
        <v>7.35</v>
      </c>
      <c r="Q5772" s="5">
        <v>3.9</v>
      </c>
      <c r="R5772" s="22">
        <f>Tabla1[[#This Row],[Fecha de Envío]]-Tabla1[[#This Row],[Fecha de Orden]]</f>
        <v>13</v>
      </c>
      <c r="S5772" s="24">
        <f>YEAR(Tabla1[[#This Row],[Fecha de Orden]])</f>
        <v>2024</v>
      </c>
      <c r="T5772" t="str">
        <f>VLOOKUP(Tabla1[[#This Row],[Nombre del Producto]],Tabla2[[Nombre Producto]:[Costo Unitario]],2,FALSE)</f>
        <v>Wicked Choccy's</v>
      </c>
      <c r="U5772" t="str">
        <f>VLOOKUP(Tabla1[[#This Row],[Fábrica]],Tabla3[],4,FALSE)</f>
        <v>Georgia</v>
      </c>
    </row>
    <row r="5773" spans="1:21" x14ac:dyDescent="0.25">
      <c r="A5773" t="s">
        <v>4405</v>
      </c>
      <c r="B5773" s="3">
        <v>45311</v>
      </c>
      <c r="C5773" s="3">
        <v>45327</v>
      </c>
      <c r="D5773" t="s">
        <v>18</v>
      </c>
      <c r="E5773">
        <v>120649</v>
      </c>
      <c r="F5773" t="s">
        <v>19</v>
      </c>
      <c r="G5773" t="s">
        <v>432</v>
      </c>
      <c r="H5773" t="s">
        <v>84</v>
      </c>
      <c r="I5773">
        <v>6708</v>
      </c>
      <c r="J5773" t="s">
        <v>22</v>
      </c>
      <c r="K5773" t="s">
        <v>32</v>
      </c>
      <c r="L5773" t="s">
        <v>45</v>
      </c>
      <c r="M5773" t="s">
        <v>46</v>
      </c>
      <c r="N5773" s="5">
        <v>6.98</v>
      </c>
      <c r="O5773" s="7">
        <v>2</v>
      </c>
      <c r="P5773" s="5">
        <v>4.9800000000000004</v>
      </c>
      <c r="Q5773" s="5">
        <v>2</v>
      </c>
      <c r="R5773" s="22">
        <f>Tabla1[[#This Row],[Fecha de Envío]]-Tabla1[[#This Row],[Fecha de Orden]]</f>
        <v>16</v>
      </c>
      <c r="S5773" s="24">
        <f>YEAR(Tabla1[[#This Row],[Fecha de Orden]])</f>
        <v>2024</v>
      </c>
      <c r="T5773" t="str">
        <f>VLOOKUP(Tabla1[[#This Row],[Nombre del Producto]],Tabla2[[Nombre Producto]:[Costo Unitario]],2,FALSE)</f>
        <v>Lot's O' Nuts</v>
      </c>
      <c r="U5773" t="str">
        <f>VLOOKUP(Tabla1[[#This Row],[Fábrica]],Tabla3[],4,FALSE)</f>
        <v>Arizona</v>
      </c>
    </row>
    <row r="5774" spans="1:21" x14ac:dyDescent="0.25">
      <c r="A5774" t="s">
        <v>6204</v>
      </c>
      <c r="B5774" s="3">
        <v>45311</v>
      </c>
      <c r="C5774" s="3">
        <v>45322</v>
      </c>
      <c r="D5774" t="s">
        <v>39</v>
      </c>
      <c r="E5774">
        <v>152079</v>
      </c>
      <c r="F5774" t="s">
        <v>19</v>
      </c>
      <c r="G5774" t="s">
        <v>239</v>
      </c>
      <c r="H5774" t="s">
        <v>173</v>
      </c>
      <c r="I5774">
        <v>60653</v>
      </c>
      <c r="J5774" t="s">
        <v>22</v>
      </c>
      <c r="K5774" t="s">
        <v>43</v>
      </c>
      <c r="L5774" t="s">
        <v>45</v>
      </c>
      <c r="M5774" t="s">
        <v>46</v>
      </c>
      <c r="N5774" s="5">
        <v>17.45</v>
      </c>
      <c r="O5774" s="7">
        <v>5</v>
      </c>
      <c r="P5774" s="5">
        <v>12.45</v>
      </c>
      <c r="Q5774" s="5">
        <v>5</v>
      </c>
      <c r="R5774" s="22">
        <f>Tabla1[[#This Row],[Fecha de Envío]]-Tabla1[[#This Row],[Fecha de Orden]]</f>
        <v>11</v>
      </c>
      <c r="S5774" s="24">
        <f>YEAR(Tabla1[[#This Row],[Fecha de Orden]])</f>
        <v>2024</v>
      </c>
      <c r="T5774" t="str">
        <f>VLOOKUP(Tabla1[[#This Row],[Nombre del Producto]],Tabla2[[Nombre Producto]:[Costo Unitario]],2,FALSE)</f>
        <v>Lot's O' Nuts</v>
      </c>
      <c r="U5774" t="str">
        <f>VLOOKUP(Tabla1[[#This Row],[Fábrica]],Tabla3[],4,FALSE)</f>
        <v>Arizona</v>
      </c>
    </row>
    <row r="5775" spans="1:21" x14ac:dyDescent="0.25">
      <c r="A5775" t="s">
        <v>8750</v>
      </c>
      <c r="B5775" s="3">
        <v>45311</v>
      </c>
      <c r="C5775" s="3">
        <v>45327</v>
      </c>
      <c r="D5775" t="s">
        <v>18</v>
      </c>
      <c r="E5775">
        <v>161809</v>
      </c>
      <c r="F5775" t="s">
        <v>19</v>
      </c>
      <c r="G5775" t="s">
        <v>53</v>
      </c>
      <c r="H5775" t="s">
        <v>21</v>
      </c>
      <c r="I5775">
        <v>90045</v>
      </c>
      <c r="J5775" t="s">
        <v>22</v>
      </c>
      <c r="K5775" t="s">
        <v>23</v>
      </c>
      <c r="L5775" t="s">
        <v>33</v>
      </c>
      <c r="M5775" t="s">
        <v>34</v>
      </c>
      <c r="N5775" s="5">
        <v>10.8</v>
      </c>
      <c r="O5775" s="7">
        <v>3</v>
      </c>
      <c r="P5775" s="5">
        <v>7.2</v>
      </c>
      <c r="Q5775" s="5">
        <v>3.6</v>
      </c>
      <c r="R5775" s="22">
        <f>Tabla1[[#This Row],[Fecha de Envío]]-Tabla1[[#This Row],[Fecha de Orden]]</f>
        <v>16</v>
      </c>
      <c r="S5775" s="24">
        <f>YEAR(Tabla1[[#This Row],[Fecha de Orden]])</f>
        <v>2024</v>
      </c>
      <c r="T5775" t="str">
        <f>VLOOKUP(Tabla1[[#This Row],[Nombre del Producto]],Tabla2[[Nombre Producto]:[Costo Unitario]],2,FALSE)</f>
        <v>Lot's O' Nuts</v>
      </c>
      <c r="U5775" t="str">
        <f>VLOOKUP(Tabla1[[#This Row],[Fábrica]],Tabla3[],4,FALSE)</f>
        <v>Arizona</v>
      </c>
    </row>
    <row r="5776" spans="1:21" x14ac:dyDescent="0.25">
      <c r="A5776" t="s">
        <v>8791</v>
      </c>
      <c r="B5776" s="3">
        <v>45311</v>
      </c>
      <c r="C5776" s="3">
        <v>45326</v>
      </c>
      <c r="D5776" t="s">
        <v>18</v>
      </c>
      <c r="E5776">
        <v>144589</v>
      </c>
      <c r="F5776" t="s">
        <v>19</v>
      </c>
      <c r="G5776" t="s">
        <v>20</v>
      </c>
      <c r="H5776" t="s">
        <v>21</v>
      </c>
      <c r="I5776">
        <v>94122</v>
      </c>
      <c r="J5776" t="s">
        <v>22</v>
      </c>
      <c r="K5776" t="s">
        <v>23</v>
      </c>
      <c r="L5776" t="s">
        <v>36</v>
      </c>
      <c r="M5776" t="s">
        <v>37</v>
      </c>
      <c r="N5776" s="5">
        <v>16.25</v>
      </c>
      <c r="O5776" s="7">
        <v>5</v>
      </c>
      <c r="P5776" s="5">
        <v>10.55</v>
      </c>
      <c r="Q5776" s="5">
        <v>5.7</v>
      </c>
      <c r="R5776" s="22">
        <f>Tabla1[[#This Row],[Fecha de Envío]]-Tabla1[[#This Row],[Fecha de Orden]]</f>
        <v>15</v>
      </c>
      <c r="S5776" s="24">
        <f>YEAR(Tabla1[[#This Row],[Fecha de Orden]])</f>
        <v>2024</v>
      </c>
      <c r="T5776" t="str">
        <f>VLOOKUP(Tabla1[[#This Row],[Nombre del Producto]],Tabla2[[Nombre Producto]:[Costo Unitario]],2,FALSE)</f>
        <v>Wicked Choccy's</v>
      </c>
      <c r="U5776" t="str">
        <f>VLOOKUP(Tabla1[[#This Row],[Fábrica]],Tabla3[],4,FALSE)</f>
        <v>Georgia</v>
      </c>
    </row>
    <row r="5777" spans="1:21" x14ac:dyDescent="0.25">
      <c r="A5777" t="s">
        <v>8792</v>
      </c>
      <c r="B5777" s="3">
        <v>45311</v>
      </c>
      <c r="C5777" s="3">
        <v>45326</v>
      </c>
      <c r="D5777" t="s">
        <v>18</v>
      </c>
      <c r="E5777">
        <v>144589</v>
      </c>
      <c r="F5777" t="s">
        <v>19</v>
      </c>
      <c r="G5777" t="s">
        <v>20</v>
      </c>
      <c r="H5777" t="s">
        <v>21</v>
      </c>
      <c r="I5777">
        <v>94122</v>
      </c>
      <c r="J5777" t="s">
        <v>22</v>
      </c>
      <c r="K5777" t="s">
        <v>23</v>
      </c>
      <c r="L5777" t="s">
        <v>45</v>
      </c>
      <c r="M5777" t="s">
        <v>46</v>
      </c>
      <c r="N5777" s="5">
        <v>10.47</v>
      </c>
      <c r="O5777" s="7">
        <v>3</v>
      </c>
      <c r="P5777" s="5">
        <v>7.47</v>
      </c>
      <c r="Q5777" s="5">
        <v>3</v>
      </c>
      <c r="R5777" s="22">
        <f>Tabla1[[#This Row],[Fecha de Envío]]-Tabla1[[#This Row],[Fecha de Orden]]</f>
        <v>15</v>
      </c>
      <c r="S5777" s="24">
        <f>YEAR(Tabla1[[#This Row],[Fecha de Orden]])</f>
        <v>2024</v>
      </c>
      <c r="T5777" t="str">
        <f>VLOOKUP(Tabla1[[#This Row],[Nombre del Producto]],Tabla2[[Nombre Producto]:[Costo Unitario]],2,FALSE)</f>
        <v>Lot's O' Nuts</v>
      </c>
      <c r="U5777" t="str">
        <f>VLOOKUP(Tabla1[[#This Row],[Fábrica]],Tabla3[],4,FALSE)</f>
        <v>Arizona</v>
      </c>
    </row>
    <row r="5778" spans="1:21" x14ac:dyDescent="0.25">
      <c r="A5778" t="s">
        <v>1059</v>
      </c>
      <c r="B5778" s="3">
        <v>45312</v>
      </c>
      <c r="C5778" s="3">
        <v>45326</v>
      </c>
      <c r="D5778" t="s">
        <v>18</v>
      </c>
      <c r="E5778">
        <v>141782</v>
      </c>
      <c r="F5778" t="s">
        <v>19</v>
      </c>
      <c r="G5778" t="s">
        <v>478</v>
      </c>
      <c r="H5778" t="s">
        <v>173</v>
      </c>
      <c r="I5778">
        <v>60505</v>
      </c>
      <c r="J5778" t="s">
        <v>22</v>
      </c>
      <c r="K5778" t="s">
        <v>43</v>
      </c>
      <c r="L5778" t="s">
        <v>33</v>
      </c>
      <c r="M5778" t="s">
        <v>34</v>
      </c>
      <c r="N5778" s="5">
        <v>14.4</v>
      </c>
      <c r="O5778" s="7">
        <v>4</v>
      </c>
      <c r="P5778" s="5">
        <v>9.6</v>
      </c>
      <c r="Q5778" s="5">
        <v>4.8</v>
      </c>
      <c r="R5778" s="22">
        <f>Tabla1[[#This Row],[Fecha de Envío]]-Tabla1[[#This Row],[Fecha de Orden]]</f>
        <v>14</v>
      </c>
      <c r="S5778" s="24">
        <f>YEAR(Tabla1[[#This Row],[Fecha de Orden]])</f>
        <v>2024</v>
      </c>
      <c r="T5778" t="str">
        <f>VLOOKUP(Tabla1[[#This Row],[Nombre del Producto]],Tabla2[[Nombre Producto]:[Costo Unitario]],2,FALSE)</f>
        <v>Lot's O' Nuts</v>
      </c>
      <c r="U5778" t="str">
        <f>VLOOKUP(Tabla1[[#This Row],[Fábrica]],Tabla3[],4,FALSE)</f>
        <v>Arizona</v>
      </c>
    </row>
    <row r="5779" spans="1:21" x14ac:dyDescent="0.25">
      <c r="A5779" t="s">
        <v>2966</v>
      </c>
      <c r="B5779" s="3">
        <v>45312</v>
      </c>
      <c r="C5779" s="3">
        <v>45326</v>
      </c>
      <c r="D5779" t="s">
        <v>18</v>
      </c>
      <c r="E5779">
        <v>131954</v>
      </c>
      <c r="F5779" t="s">
        <v>19</v>
      </c>
      <c r="G5779" t="s">
        <v>124</v>
      </c>
      <c r="H5779" t="s">
        <v>125</v>
      </c>
      <c r="I5779">
        <v>98115</v>
      </c>
      <c r="J5779" t="s">
        <v>223</v>
      </c>
      <c r="K5779" t="s">
        <v>23</v>
      </c>
      <c r="L5779" t="s">
        <v>2907</v>
      </c>
      <c r="M5779" t="s">
        <v>2908</v>
      </c>
      <c r="N5779" s="5">
        <v>1.99</v>
      </c>
      <c r="O5779" s="7">
        <v>1</v>
      </c>
      <c r="P5779" s="5">
        <v>1.24</v>
      </c>
      <c r="Q5779" s="5">
        <v>0.75</v>
      </c>
      <c r="R5779" s="22">
        <f>Tabla1[[#This Row],[Fecha de Envío]]-Tabla1[[#This Row],[Fecha de Orden]]</f>
        <v>14</v>
      </c>
      <c r="S5779" s="24">
        <f>YEAR(Tabla1[[#This Row],[Fecha de Orden]])</f>
        <v>2024</v>
      </c>
      <c r="T5779" t="str">
        <f>VLOOKUP(Tabla1[[#This Row],[Nombre del Producto]],Tabla2[[Nombre Producto]:[Costo Unitario]],2,FALSE)</f>
        <v>Sugar Shack</v>
      </c>
      <c r="U5779" t="str">
        <f>VLOOKUP(Tabla1[[#This Row],[Fábrica]],Tabla3[],4,FALSE)</f>
        <v>Minnesota</v>
      </c>
    </row>
    <row r="5780" spans="1:21" x14ac:dyDescent="0.25">
      <c r="A5780" t="s">
        <v>2967</v>
      </c>
      <c r="B5780" s="3">
        <v>45312</v>
      </c>
      <c r="C5780" s="3">
        <v>45326</v>
      </c>
      <c r="D5780" t="s">
        <v>18</v>
      </c>
      <c r="E5780">
        <v>131954</v>
      </c>
      <c r="F5780" t="s">
        <v>19</v>
      </c>
      <c r="G5780" t="s">
        <v>124</v>
      </c>
      <c r="H5780" t="s">
        <v>125</v>
      </c>
      <c r="I5780">
        <v>98115</v>
      </c>
      <c r="J5780" t="s">
        <v>22</v>
      </c>
      <c r="K5780" t="s">
        <v>23</v>
      </c>
      <c r="L5780" t="s">
        <v>36</v>
      </c>
      <c r="M5780" t="s">
        <v>37</v>
      </c>
      <c r="N5780" s="5">
        <v>16.25</v>
      </c>
      <c r="O5780" s="7">
        <v>5</v>
      </c>
      <c r="P5780" s="5">
        <v>10.55</v>
      </c>
      <c r="Q5780" s="5">
        <v>5.7</v>
      </c>
      <c r="R5780" s="22">
        <f>Tabla1[[#This Row],[Fecha de Envío]]-Tabla1[[#This Row],[Fecha de Orden]]</f>
        <v>14</v>
      </c>
      <c r="S5780" s="24">
        <f>YEAR(Tabla1[[#This Row],[Fecha de Orden]])</f>
        <v>2024</v>
      </c>
      <c r="T5780" t="str">
        <f>VLOOKUP(Tabla1[[#This Row],[Nombre del Producto]],Tabla2[[Nombre Producto]:[Costo Unitario]],2,FALSE)</f>
        <v>Wicked Choccy's</v>
      </c>
      <c r="U5780" t="str">
        <f>VLOOKUP(Tabla1[[#This Row],[Fábrica]],Tabla3[],4,FALSE)</f>
        <v>Georgia</v>
      </c>
    </row>
    <row r="5781" spans="1:21" x14ac:dyDescent="0.25">
      <c r="A5781" t="s">
        <v>2968</v>
      </c>
      <c r="B5781" s="3">
        <v>45312</v>
      </c>
      <c r="C5781" s="3">
        <v>45326</v>
      </c>
      <c r="D5781" t="s">
        <v>18</v>
      </c>
      <c r="E5781">
        <v>131954</v>
      </c>
      <c r="F5781" t="s">
        <v>19</v>
      </c>
      <c r="G5781" t="s">
        <v>124</v>
      </c>
      <c r="H5781" t="s">
        <v>125</v>
      </c>
      <c r="I5781">
        <v>98115</v>
      </c>
      <c r="J5781" t="s">
        <v>22</v>
      </c>
      <c r="K5781" t="s">
        <v>23</v>
      </c>
      <c r="L5781" t="s">
        <v>33</v>
      </c>
      <c r="M5781" t="s">
        <v>34</v>
      </c>
      <c r="N5781" s="5">
        <v>21.6</v>
      </c>
      <c r="O5781" s="7">
        <v>6</v>
      </c>
      <c r="P5781" s="5">
        <v>14.4</v>
      </c>
      <c r="Q5781" s="5">
        <v>7.2</v>
      </c>
      <c r="R5781" s="22">
        <f>Tabla1[[#This Row],[Fecha de Envío]]-Tabla1[[#This Row],[Fecha de Orden]]</f>
        <v>14</v>
      </c>
      <c r="S5781" s="24">
        <f>YEAR(Tabla1[[#This Row],[Fecha de Orden]])</f>
        <v>2024</v>
      </c>
      <c r="T5781" t="str">
        <f>VLOOKUP(Tabla1[[#This Row],[Nombre del Producto]],Tabla2[[Nombre Producto]:[Costo Unitario]],2,FALSE)</f>
        <v>Lot's O' Nuts</v>
      </c>
      <c r="U5781" t="str">
        <f>VLOOKUP(Tabla1[[#This Row],[Fábrica]],Tabla3[],4,FALSE)</f>
        <v>Arizona</v>
      </c>
    </row>
    <row r="5782" spans="1:21" x14ac:dyDescent="0.25">
      <c r="A5782" t="s">
        <v>2969</v>
      </c>
      <c r="B5782" s="3">
        <v>45312</v>
      </c>
      <c r="C5782" s="3">
        <v>45326</v>
      </c>
      <c r="D5782" t="s">
        <v>18</v>
      </c>
      <c r="E5782">
        <v>131954</v>
      </c>
      <c r="F5782" t="s">
        <v>19</v>
      </c>
      <c r="G5782" t="s">
        <v>124</v>
      </c>
      <c r="H5782" t="s">
        <v>125</v>
      </c>
      <c r="I5782">
        <v>98115</v>
      </c>
      <c r="J5782" t="s">
        <v>22</v>
      </c>
      <c r="K5782" t="s">
        <v>23</v>
      </c>
      <c r="L5782" t="s">
        <v>24</v>
      </c>
      <c r="M5782" t="s">
        <v>25</v>
      </c>
      <c r="N5782" s="5">
        <v>11.25</v>
      </c>
      <c r="O5782" s="7">
        <v>3</v>
      </c>
      <c r="P5782" s="5">
        <v>7.35</v>
      </c>
      <c r="Q5782" s="5">
        <v>3.9</v>
      </c>
      <c r="R5782" s="22">
        <f>Tabla1[[#This Row],[Fecha de Envío]]-Tabla1[[#This Row],[Fecha de Orden]]</f>
        <v>14</v>
      </c>
      <c r="S5782" s="24">
        <f>YEAR(Tabla1[[#This Row],[Fecha de Orden]])</f>
        <v>2024</v>
      </c>
      <c r="T5782" t="str">
        <f>VLOOKUP(Tabla1[[#This Row],[Nombre del Producto]],Tabla2[[Nombre Producto]:[Costo Unitario]],2,FALSE)</f>
        <v>Wicked Choccy's</v>
      </c>
      <c r="U5782" t="str">
        <f>VLOOKUP(Tabla1[[#This Row],[Fábrica]],Tabla3[],4,FALSE)</f>
        <v>Georgia</v>
      </c>
    </row>
    <row r="5783" spans="1:21" x14ac:dyDescent="0.25">
      <c r="A5783" t="s">
        <v>4921</v>
      </c>
      <c r="B5783" s="3">
        <v>45312</v>
      </c>
      <c r="C5783" s="3">
        <v>45325</v>
      </c>
      <c r="D5783" t="s">
        <v>18</v>
      </c>
      <c r="E5783">
        <v>115238</v>
      </c>
      <c r="F5783" t="s">
        <v>195</v>
      </c>
      <c r="G5783" t="s">
        <v>328</v>
      </c>
      <c r="H5783" t="s">
        <v>329</v>
      </c>
      <c r="I5783" t="s">
        <v>4907</v>
      </c>
      <c r="J5783" t="s">
        <v>22</v>
      </c>
      <c r="K5783" t="s">
        <v>32</v>
      </c>
      <c r="L5783" t="s">
        <v>33</v>
      </c>
      <c r="M5783" t="s">
        <v>34</v>
      </c>
      <c r="N5783" s="5">
        <v>18</v>
      </c>
      <c r="O5783" s="7">
        <v>5</v>
      </c>
      <c r="P5783" s="5">
        <v>12</v>
      </c>
      <c r="Q5783" s="5">
        <v>6</v>
      </c>
      <c r="R5783" s="22">
        <f>Tabla1[[#This Row],[Fecha de Envío]]-Tabla1[[#This Row],[Fecha de Orden]]</f>
        <v>13</v>
      </c>
      <c r="S5783" s="24">
        <f>YEAR(Tabla1[[#This Row],[Fecha de Orden]])</f>
        <v>2024</v>
      </c>
      <c r="T5783" t="str">
        <f>VLOOKUP(Tabla1[[#This Row],[Nombre del Producto]],Tabla2[[Nombre Producto]:[Costo Unitario]],2,FALSE)</f>
        <v>Lot's O' Nuts</v>
      </c>
      <c r="U5783" t="str">
        <f>VLOOKUP(Tabla1[[#This Row],[Fábrica]],Tabla3[],4,FALSE)</f>
        <v>Arizona</v>
      </c>
    </row>
    <row r="5784" spans="1:21" x14ac:dyDescent="0.25">
      <c r="A5784" t="s">
        <v>4922</v>
      </c>
      <c r="B5784" s="3">
        <v>45312</v>
      </c>
      <c r="C5784" s="3">
        <v>45325</v>
      </c>
      <c r="D5784" t="s">
        <v>18</v>
      </c>
      <c r="E5784">
        <v>115238</v>
      </c>
      <c r="F5784" t="s">
        <v>195</v>
      </c>
      <c r="G5784" t="s">
        <v>328</v>
      </c>
      <c r="H5784" t="s">
        <v>329</v>
      </c>
      <c r="I5784" t="s">
        <v>4907</v>
      </c>
      <c r="J5784" t="s">
        <v>22</v>
      </c>
      <c r="K5784" t="s">
        <v>32</v>
      </c>
      <c r="L5784" t="s">
        <v>36</v>
      </c>
      <c r="M5784" t="s">
        <v>37</v>
      </c>
      <c r="N5784" s="5">
        <v>3.25</v>
      </c>
      <c r="O5784" s="7">
        <v>1</v>
      </c>
      <c r="P5784" s="5">
        <v>2.11</v>
      </c>
      <c r="Q5784" s="5">
        <v>1.1399999999999999</v>
      </c>
      <c r="R5784" s="22">
        <f>Tabla1[[#This Row],[Fecha de Envío]]-Tabla1[[#This Row],[Fecha de Orden]]</f>
        <v>13</v>
      </c>
      <c r="S5784" s="24">
        <f>YEAR(Tabla1[[#This Row],[Fecha de Orden]])</f>
        <v>2024</v>
      </c>
      <c r="T5784" t="str">
        <f>VLOOKUP(Tabla1[[#This Row],[Nombre del Producto]],Tabla2[[Nombre Producto]:[Costo Unitario]],2,FALSE)</f>
        <v>Wicked Choccy's</v>
      </c>
      <c r="U5784" t="str">
        <f>VLOOKUP(Tabla1[[#This Row],[Fábrica]],Tabla3[],4,FALSE)</f>
        <v>Georgia</v>
      </c>
    </row>
    <row r="5785" spans="1:21" x14ac:dyDescent="0.25">
      <c r="A5785" t="s">
        <v>4923</v>
      </c>
      <c r="B5785" s="3">
        <v>45312</v>
      </c>
      <c r="C5785" s="3">
        <v>45325</v>
      </c>
      <c r="D5785" t="s">
        <v>18</v>
      </c>
      <c r="E5785">
        <v>115238</v>
      </c>
      <c r="F5785" t="s">
        <v>195</v>
      </c>
      <c r="G5785" t="s">
        <v>328</v>
      </c>
      <c r="H5785" t="s">
        <v>329</v>
      </c>
      <c r="I5785" t="s">
        <v>4907</v>
      </c>
      <c r="J5785" t="s">
        <v>22</v>
      </c>
      <c r="K5785" t="s">
        <v>32</v>
      </c>
      <c r="L5785" t="s">
        <v>24</v>
      </c>
      <c r="M5785" t="s">
        <v>25</v>
      </c>
      <c r="N5785" s="5">
        <v>18.75</v>
      </c>
      <c r="O5785" s="7">
        <v>5</v>
      </c>
      <c r="P5785" s="5">
        <v>12.25</v>
      </c>
      <c r="Q5785" s="5">
        <v>6.5</v>
      </c>
      <c r="R5785" s="22">
        <f>Tabla1[[#This Row],[Fecha de Envío]]-Tabla1[[#This Row],[Fecha de Orden]]</f>
        <v>13</v>
      </c>
      <c r="S5785" s="24">
        <f>YEAR(Tabla1[[#This Row],[Fecha de Orden]])</f>
        <v>2024</v>
      </c>
      <c r="T5785" t="str">
        <f>VLOOKUP(Tabla1[[#This Row],[Nombre del Producto]],Tabla2[[Nombre Producto]:[Costo Unitario]],2,FALSE)</f>
        <v>Wicked Choccy's</v>
      </c>
      <c r="U5785" t="str">
        <f>VLOOKUP(Tabla1[[#This Row],[Fábrica]],Tabla3[],4,FALSE)</f>
        <v>Georgia</v>
      </c>
    </row>
    <row r="5786" spans="1:21" x14ac:dyDescent="0.25">
      <c r="A5786" t="s">
        <v>6123</v>
      </c>
      <c r="B5786" s="3">
        <v>45312</v>
      </c>
      <c r="C5786" s="3">
        <v>45328</v>
      </c>
      <c r="D5786" t="s">
        <v>18</v>
      </c>
      <c r="E5786">
        <v>127026</v>
      </c>
      <c r="F5786" t="s">
        <v>19</v>
      </c>
      <c r="G5786" t="s">
        <v>228</v>
      </c>
      <c r="H5786" t="s">
        <v>93</v>
      </c>
      <c r="I5786">
        <v>49201</v>
      </c>
      <c r="J5786" t="s">
        <v>22</v>
      </c>
      <c r="K5786" t="s">
        <v>43</v>
      </c>
      <c r="L5786" t="s">
        <v>36</v>
      </c>
      <c r="M5786" t="s">
        <v>37</v>
      </c>
      <c r="N5786" s="5">
        <v>16.25</v>
      </c>
      <c r="O5786" s="7">
        <v>5</v>
      </c>
      <c r="P5786" s="5">
        <v>10.55</v>
      </c>
      <c r="Q5786" s="5">
        <v>5.7</v>
      </c>
      <c r="R5786" s="22">
        <f>Tabla1[[#This Row],[Fecha de Envío]]-Tabla1[[#This Row],[Fecha de Orden]]</f>
        <v>16</v>
      </c>
      <c r="S5786" s="24">
        <f>YEAR(Tabla1[[#This Row],[Fecha de Orden]])</f>
        <v>2024</v>
      </c>
      <c r="T5786" t="str">
        <f>VLOOKUP(Tabla1[[#This Row],[Nombre del Producto]],Tabla2[[Nombre Producto]:[Costo Unitario]],2,FALSE)</f>
        <v>Wicked Choccy's</v>
      </c>
      <c r="U5786" t="str">
        <f>VLOOKUP(Tabla1[[#This Row],[Fábrica]],Tabla3[],4,FALSE)</f>
        <v>Georgia</v>
      </c>
    </row>
    <row r="5787" spans="1:21" x14ac:dyDescent="0.25">
      <c r="A5787" t="s">
        <v>6124</v>
      </c>
      <c r="B5787" s="3">
        <v>45312</v>
      </c>
      <c r="C5787" s="3">
        <v>45328</v>
      </c>
      <c r="D5787" t="s">
        <v>18</v>
      </c>
      <c r="E5787">
        <v>127026</v>
      </c>
      <c r="F5787" t="s">
        <v>19</v>
      </c>
      <c r="G5787" t="s">
        <v>228</v>
      </c>
      <c r="H5787" t="s">
        <v>93</v>
      </c>
      <c r="I5787">
        <v>49201</v>
      </c>
      <c r="J5787" t="s">
        <v>22</v>
      </c>
      <c r="K5787" t="s">
        <v>43</v>
      </c>
      <c r="L5787" t="s">
        <v>45</v>
      </c>
      <c r="M5787" t="s">
        <v>46</v>
      </c>
      <c r="N5787" s="5">
        <v>13.96</v>
      </c>
      <c r="O5787" s="7">
        <v>4</v>
      </c>
      <c r="P5787" s="5">
        <v>9.9600000000000009</v>
      </c>
      <c r="Q5787" s="5">
        <v>4</v>
      </c>
      <c r="R5787" s="22">
        <f>Tabla1[[#This Row],[Fecha de Envío]]-Tabla1[[#This Row],[Fecha de Orden]]</f>
        <v>16</v>
      </c>
      <c r="S5787" s="24">
        <f>YEAR(Tabla1[[#This Row],[Fecha de Orden]])</f>
        <v>2024</v>
      </c>
      <c r="T5787" t="str">
        <f>VLOOKUP(Tabla1[[#This Row],[Nombre del Producto]],Tabla2[[Nombre Producto]:[Costo Unitario]],2,FALSE)</f>
        <v>Lot's O' Nuts</v>
      </c>
      <c r="U5787" t="str">
        <f>VLOOKUP(Tabla1[[#This Row],[Fábrica]],Tabla3[],4,FALSE)</f>
        <v>Arizona</v>
      </c>
    </row>
    <row r="5788" spans="1:21" x14ac:dyDescent="0.25">
      <c r="A5788" t="s">
        <v>6125</v>
      </c>
      <c r="B5788" s="3">
        <v>45312</v>
      </c>
      <c r="C5788" s="3">
        <v>45328</v>
      </c>
      <c r="D5788" t="s">
        <v>18</v>
      </c>
      <c r="E5788">
        <v>127026</v>
      </c>
      <c r="F5788" t="s">
        <v>19</v>
      </c>
      <c r="G5788" t="s">
        <v>228</v>
      </c>
      <c r="H5788" t="s">
        <v>93</v>
      </c>
      <c r="I5788">
        <v>49201</v>
      </c>
      <c r="J5788" t="s">
        <v>223</v>
      </c>
      <c r="K5788" t="s">
        <v>43</v>
      </c>
      <c r="L5788" t="s">
        <v>1452</v>
      </c>
      <c r="M5788" t="s">
        <v>1453</v>
      </c>
      <c r="N5788" s="5">
        <v>11.25</v>
      </c>
      <c r="O5788" s="7">
        <v>3</v>
      </c>
      <c r="P5788" s="5">
        <v>6.75</v>
      </c>
      <c r="Q5788" s="5">
        <v>4.5</v>
      </c>
      <c r="R5788" s="22">
        <f>Tabla1[[#This Row],[Fecha de Envío]]-Tabla1[[#This Row],[Fecha de Orden]]</f>
        <v>16</v>
      </c>
      <c r="S5788" s="24">
        <f>YEAR(Tabla1[[#This Row],[Fecha de Orden]])</f>
        <v>2024</v>
      </c>
      <c r="T5788" t="str">
        <f>VLOOKUP(Tabla1[[#This Row],[Nombre del Producto]],Tabla2[[Nombre Producto]:[Costo Unitario]],2,FALSE)</f>
        <v>Sugar Shack</v>
      </c>
      <c r="U5788" t="str">
        <f>VLOOKUP(Tabla1[[#This Row],[Fábrica]],Tabla3[],4,FALSE)</f>
        <v>Minnesota</v>
      </c>
    </row>
    <row r="5789" spans="1:21" x14ac:dyDescent="0.25">
      <c r="A5789" t="s">
        <v>6126</v>
      </c>
      <c r="B5789" s="3">
        <v>45312</v>
      </c>
      <c r="C5789" s="3">
        <v>45328</v>
      </c>
      <c r="D5789" t="s">
        <v>18</v>
      </c>
      <c r="E5789">
        <v>127026</v>
      </c>
      <c r="F5789" t="s">
        <v>19</v>
      </c>
      <c r="G5789" t="s">
        <v>228</v>
      </c>
      <c r="H5789" t="s">
        <v>93</v>
      </c>
      <c r="I5789">
        <v>49201</v>
      </c>
      <c r="J5789" t="s">
        <v>148</v>
      </c>
      <c r="K5789" t="s">
        <v>43</v>
      </c>
      <c r="L5789" t="s">
        <v>149</v>
      </c>
      <c r="M5789" t="s">
        <v>150</v>
      </c>
      <c r="N5789" s="5">
        <v>1.25</v>
      </c>
      <c r="O5789" s="7">
        <v>1</v>
      </c>
      <c r="P5789" s="5">
        <v>0.65</v>
      </c>
      <c r="Q5789" s="5">
        <v>0.6</v>
      </c>
      <c r="R5789" s="22">
        <f>Tabla1[[#This Row],[Fecha de Envío]]-Tabla1[[#This Row],[Fecha de Orden]]</f>
        <v>16</v>
      </c>
      <c r="S5789" s="24">
        <f>YEAR(Tabla1[[#This Row],[Fecha de Orden]])</f>
        <v>2024</v>
      </c>
      <c r="T5789" t="str">
        <f>VLOOKUP(Tabla1[[#This Row],[Nombre del Producto]],Tabla2[[Nombre Producto]:[Costo Unitario]],2,FALSE)</f>
        <v>Secret Factory</v>
      </c>
      <c r="U5789" t="str">
        <f>VLOOKUP(Tabla1[[#This Row],[Fábrica]],Tabla3[],4,FALSE)</f>
        <v>Illinois</v>
      </c>
    </row>
    <row r="5790" spans="1:21" x14ac:dyDescent="0.25">
      <c r="A5790" t="s">
        <v>7194</v>
      </c>
      <c r="B5790" s="3">
        <v>45312</v>
      </c>
      <c r="C5790" s="3">
        <v>45327</v>
      </c>
      <c r="D5790" t="s">
        <v>18</v>
      </c>
      <c r="E5790">
        <v>160423</v>
      </c>
      <c r="F5790" t="s">
        <v>19</v>
      </c>
      <c r="G5790" t="s">
        <v>356</v>
      </c>
      <c r="H5790" t="s">
        <v>98</v>
      </c>
      <c r="I5790">
        <v>28205</v>
      </c>
      <c r="J5790" t="s">
        <v>22</v>
      </c>
      <c r="K5790" t="s">
        <v>66</v>
      </c>
      <c r="L5790" t="s">
        <v>24</v>
      </c>
      <c r="M5790" t="s">
        <v>25</v>
      </c>
      <c r="N5790" s="5">
        <v>26.25</v>
      </c>
      <c r="O5790" s="7">
        <v>7</v>
      </c>
      <c r="P5790" s="5">
        <v>17.149999999999999</v>
      </c>
      <c r="Q5790" s="5">
        <v>9.1</v>
      </c>
      <c r="R5790" s="22">
        <f>Tabla1[[#This Row],[Fecha de Envío]]-Tabla1[[#This Row],[Fecha de Orden]]</f>
        <v>15</v>
      </c>
      <c r="S5790" s="24">
        <f>YEAR(Tabla1[[#This Row],[Fecha de Orden]])</f>
        <v>2024</v>
      </c>
      <c r="T5790" t="str">
        <f>VLOOKUP(Tabla1[[#This Row],[Nombre del Producto]],Tabla2[[Nombre Producto]:[Costo Unitario]],2,FALSE)</f>
        <v>Wicked Choccy's</v>
      </c>
      <c r="U5790" t="str">
        <f>VLOOKUP(Tabla1[[#This Row],[Fábrica]],Tabla3[],4,FALSE)</f>
        <v>Georgia</v>
      </c>
    </row>
    <row r="5791" spans="1:21" x14ac:dyDescent="0.25">
      <c r="A5791" t="s">
        <v>290</v>
      </c>
      <c r="B5791" s="3">
        <v>45313</v>
      </c>
      <c r="C5791" s="3">
        <v>45328</v>
      </c>
      <c r="D5791" t="s">
        <v>18</v>
      </c>
      <c r="E5791">
        <v>127432</v>
      </c>
      <c r="F5791" t="s">
        <v>19</v>
      </c>
      <c r="G5791" t="s">
        <v>291</v>
      </c>
      <c r="H5791" t="s">
        <v>292</v>
      </c>
      <c r="I5791">
        <v>59405</v>
      </c>
      <c r="J5791" t="s">
        <v>22</v>
      </c>
      <c r="K5791" t="s">
        <v>23</v>
      </c>
      <c r="L5791" t="s">
        <v>27</v>
      </c>
      <c r="M5791" t="s">
        <v>28</v>
      </c>
      <c r="N5791" s="5">
        <v>7.2</v>
      </c>
      <c r="O5791" s="7">
        <v>2</v>
      </c>
      <c r="P5791" s="5">
        <v>5</v>
      </c>
      <c r="Q5791" s="5">
        <v>2.2000000000000002</v>
      </c>
      <c r="R5791" s="22">
        <f>Tabla1[[#This Row],[Fecha de Envío]]-Tabla1[[#This Row],[Fecha de Orden]]</f>
        <v>15</v>
      </c>
      <c r="S5791" s="24">
        <f>YEAR(Tabla1[[#This Row],[Fecha de Orden]])</f>
        <v>2024</v>
      </c>
      <c r="T5791" t="str">
        <f>VLOOKUP(Tabla1[[#This Row],[Nombre del Producto]],Tabla2[[Nombre Producto]:[Costo Unitario]],2,FALSE)</f>
        <v>Lot's O' Nuts</v>
      </c>
      <c r="U5791" t="str">
        <f>VLOOKUP(Tabla1[[#This Row],[Fábrica]],Tabla3[],4,FALSE)</f>
        <v>Arizona</v>
      </c>
    </row>
    <row r="5792" spans="1:21" x14ac:dyDescent="0.25">
      <c r="A5792" t="s">
        <v>293</v>
      </c>
      <c r="B5792" s="3">
        <v>45313</v>
      </c>
      <c r="C5792" s="3">
        <v>45328</v>
      </c>
      <c r="D5792" t="s">
        <v>18</v>
      </c>
      <c r="E5792">
        <v>127432</v>
      </c>
      <c r="F5792" t="s">
        <v>19</v>
      </c>
      <c r="G5792" t="s">
        <v>291</v>
      </c>
      <c r="H5792" t="s">
        <v>292</v>
      </c>
      <c r="I5792">
        <v>59405</v>
      </c>
      <c r="J5792" t="s">
        <v>22</v>
      </c>
      <c r="K5792" t="s">
        <v>23</v>
      </c>
      <c r="L5792" t="s">
        <v>24</v>
      </c>
      <c r="M5792" t="s">
        <v>25</v>
      </c>
      <c r="N5792" s="5">
        <v>11.25</v>
      </c>
      <c r="O5792" s="7">
        <v>3</v>
      </c>
      <c r="P5792" s="5">
        <v>7.35</v>
      </c>
      <c r="Q5792" s="5">
        <v>3.9</v>
      </c>
      <c r="R5792" s="22">
        <f>Tabla1[[#This Row],[Fecha de Envío]]-Tabla1[[#This Row],[Fecha de Orden]]</f>
        <v>15</v>
      </c>
      <c r="S5792" s="24">
        <f>YEAR(Tabla1[[#This Row],[Fecha de Orden]])</f>
        <v>2024</v>
      </c>
      <c r="T5792" t="str">
        <f>VLOOKUP(Tabla1[[#This Row],[Nombre del Producto]],Tabla2[[Nombre Producto]:[Costo Unitario]],2,FALSE)</f>
        <v>Wicked Choccy's</v>
      </c>
      <c r="U5792" t="str">
        <f>VLOOKUP(Tabla1[[#This Row],[Fábrica]],Tabla3[],4,FALSE)</f>
        <v>Georgia</v>
      </c>
    </row>
    <row r="5793" spans="1:21" x14ac:dyDescent="0.25">
      <c r="A5793" t="s">
        <v>3200</v>
      </c>
      <c r="B5793" s="3">
        <v>45313</v>
      </c>
      <c r="C5793" s="3">
        <v>45326</v>
      </c>
      <c r="D5793" t="s">
        <v>71</v>
      </c>
      <c r="E5793">
        <v>152499</v>
      </c>
      <c r="F5793" t="s">
        <v>19</v>
      </c>
      <c r="G5793" t="s">
        <v>239</v>
      </c>
      <c r="H5793" t="s">
        <v>173</v>
      </c>
      <c r="I5793">
        <v>60623</v>
      </c>
      <c r="J5793" t="s">
        <v>22</v>
      </c>
      <c r="K5793" t="s">
        <v>43</v>
      </c>
      <c r="L5793" t="s">
        <v>36</v>
      </c>
      <c r="M5793" t="s">
        <v>37</v>
      </c>
      <c r="N5793" s="5">
        <v>9.75</v>
      </c>
      <c r="O5793" s="7">
        <v>3</v>
      </c>
      <c r="P5793" s="5">
        <v>6.33</v>
      </c>
      <c r="Q5793" s="5">
        <v>3.42</v>
      </c>
      <c r="R5793" s="22">
        <f>Tabla1[[#This Row],[Fecha de Envío]]-Tabla1[[#This Row],[Fecha de Orden]]</f>
        <v>13</v>
      </c>
      <c r="S5793" s="24">
        <f>YEAR(Tabla1[[#This Row],[Fecha de Orden]])</f>
        <v>2024</v>
      </c>
      <c r="T5793" t="str">
        <f>VLOOKUP(Tabla1[[#This Row],[Nombre del Producto]],Tabla2[[Nombre Producto]:[Costo Unitario]],2,FALSE)</f>
        <v>Wicked Choccy's</v>
      </c>
      <c r="U5793" t="str">
        <f>VLOOKUP(Tabla1[[#This Row],[Fábrica]],Tabla3[],4,FALSE)</f>
        <v>Georgia</v>
      </c>
    </row>
    <row r="5794" spans="1:21" x14ac:dyDescent="0.25">
      <c r="A5794" t="s">
        <v>3201</v>
      </c>
      <c r="B5794" s="3">
        <v>45313</v>
      </c>
      <c r="C5794" s="3">
        <v>45326</v>
      </c>
      <c r="D5794" t="s">
        <v>71</v>
      </c>
      <c r="E5794">
        <v>152499</v>
      </c>
      <c r="F5794" t="s">
        <v>19</v>
      </c>
      <c r="G5794" t="s">
        <v>239</v>
      </c>
      <c r="H5794" t="s">
        <v>173</v>
      </c>
      <c r="I5794">
        <v>60623</v>
      </c>
      <c r="J5794" t="s">
        <v>22</v>
      </c>
      <c r="K5794" t="s">
        <v>43</v>
      </c>
      <c r="L5794" t="s">
        <v>24</v>
      </c>
      <c r="M5794" t="s">
        <v>25</v>
      </c>
      <c r="N5794" s="5">
        <v>18.75</v>
      </c>
      <c r="O5794" s="7">
        <v>5</v>
      </c>
      <c r="P5794" s="5">
        <v>12.25</v>
      </c>
      <c r="Q5794" s="5">
        <v>6.5</v>
      </c>
      <c r="R5794" s="22">
        <f>Tabla1[[#This Row],[Fecha de Envío]]-Tabla1[[#This Row],[Fecha de Orden]]</f>
        <v>13</v>
      </c>
      <c r="S5794" s="24">
        <f>YEAR(Tabla1[[#This Row],[Fecha de Orden]])</f>
        <v>2024</v>
      </c>
      <c r="T5794" t="str">
        <f>VLOOKUP(Tabla1[[#This Row],[Nombre del Producto]],Tabla2[[Nombre Producto]:[Costo Unitario]],2,FALSE)</f>
        <v>Wicked Choccy's</v>
      </c>
      <c r="U5794" t="str">
        <f>VLOOKUP(Tabla1[[#This Row],[Fábrica]],Tabla3[],4,FALSE)</f>
        <v>Georgia</v>
      </c>
    </row>
    <row r="5795" spans="1:21" x14ac:dyDescent="0.25">
      <c r="A5795" t="s">
        <v>2207</v>
      </c>
      <c r="B5795" s="3">
        <v>45314</v>
      </c>
      <c r="C5795" s="3">
        <v>45329</v>
      </c>
      <c r="D5795" t="s">
        <v>18</v>
      </c>
      <c r="E5795">
        <v>139080</v>
      </c>
      <c r="F5795" t="s">
        <v>19</v>
      </c>
      <c r="G5795" t="s">
        <v>124</v>
      </c>
      <c r="H5795" t="s">
        <v>125</v>
      </c>
      <c r="I5795">
        <v>98103</v>
      </c>
      <c r="J5795" t="s">
        <v>22</v>
      </c>
      <c r="K5795" t="s">
        <v>23</v>
      </c>
      <c r="L5795" t="s">
        <v>45</v>
      </c>
      <c r="M5795" t="s">
        <v>46</v>
      </c>
      <c r="N5795" s="5">
        <v>17.45</v>
      </c>
      <c r="O5795" s="7">
        <v>5</v>
      </c>
      <c r="P5795" s="5">
        <v>12.45</v>
      </c>
      <c r="Q5795" s="5">
        <v>5</v>
      </c>
      <c r="R5795" s="22">
        <f>Tabla1[[#This Row],[Fecha de Envío]]-Tabla1[[#This Row],[Fecha de Orden]]</f>
        <v>15</v>
      </c>
      <c r="S5795" s="24">
        <f>YEAR(Tabla1[[#This Row],[Fecha de Orden]])</f>
        <v>2024</v>
      </c>
      <c r="T5795" t="str">
        <f>VLOOKUP(Tabla1[[#This Row],[Nombre del Producto]],Tabla2[[Nombre Producto]:[Costo Unitario]],2,FALSE)</f>
        <v>Lot's O' Nuts</v>
      </c>
      <c r="U5795" t="str">
        <f>VLOOKUP(Tabla1[[#This Row],[Fábrica]],Tabla3[],4,FALSE)</f>
        <v>Arizona</v>
      </c>
    </row>
    <row r="5796" spans="1:21" x14ac:dyDescent="0.25">
      <c r="A5796" t="s">
        <v>2208</v>
      </c>
      <c r="B5796" s="3">
        <v>45314</v>
      </c>
      <c r="C5796" s="3">
        <v>45329</v>
      </c>
      <c r="D5796" t="s">
        <v>18</v>
      </c>
      <c r="E5796">
        <v>139080</v>
      </c>
      <c r="F5796" t="s">
        <v>19</v>
      </c>
      <c r="G5796" t="s">
        <v>124</v>
      </c>
      <c r="H5796" t="s">
        <v>125</v>
      </c>
      <c r="I5796">
        <v>98103</v>
      </c>
      <c r="J5796" t="s">
        <v>22</v>
      </c>
      <c r="K5796" t="s">
        <v>23</v>
      </c>
      <c r="L5796" t="s">
        <v>33</v>
      </c>
      <c r="M5796" t="s">
        <v>34</v>
      </c>
      <c r="N5796" s="5">
        <v>14.4</v>
      </c>
      <c r="O5796" s="7">
        <v>4</v>
      </c>
      <c r="P5796" s="5">
        <v>9.6</v>
      </c>
      <c r="Q5796" s="5">
        <v>4.8</v>
      </c>
      <c r="R5796" s="22">
        <f>Tabla1[[#This Row],[Fecha de Envío]]-Tabla1[[#This Row],[Fecha de Orden]]</f>
        <v>15</v>
      </c>
      <c r="S5796" s="24">
        <f>YEAR(Tabla1[[#This Row],[Fecha de Orden]])</f>
        <v>2024</v>
      </c>
      <c r="T5796" t="str">
        <f>VLOOKUP(Tabla1[[#This Row],[Nombre del Producto]],Tabla2[[Nombre Producto]:[Costo Unitario]],2,FALSE)</f>
        <v>Lot's O' Nuts</v>
      </c>
      <c r="U5796" t="str">
        <f>VLOOKUP(Tabla1[[#This Row],[Fábrica]],Tabla3[],4,FALSE)</f>
        <v>Arizona</v>
      </c>
    </row>
    <row r="5797" spans="1:21" x14ac:dyDescent="0.25">
      <c r="A5797" t="s">
        <v>2209</v>
      </c>
      <c r="B5797" s="3">
        <v>45314</v>
      </c>
      <c r="C5797" s="3">
        <v>45329</v>
      </c>
      <c r="D5797" t="s">
        <v>18</v>
      </c>
      <c r="E5797">
        <v>139080</v>
      </c>
      <c r="F5797" t="s">
        <v>19</v>
      </c>
      <c r="G5797" t="s">
        <v>124</v>
      </c>
      <c r="H5797" t="s">
        <v>125</v>
      </c>
      <c r="I5797">
        <v>98103</v>
      </c>
      <c r="J5797" t="s">
        <v>22</v>
      </c>
      <c r="K5797" t="s">
        <v>23</v>
      </c>
      <c r="L5797" t="s">
        <v>24</v>
      </c>
      <c r="M5797" t="s">
        <v>25</v>
      </c>
      <c r="N5797" s="5">
        <v>22.5</v>
      </c>
      <c r="O5797" s="7">
        <v>6</v>
      </c>
      <c r="P5797" s="5">
        <v>14.7</v>
      </c>
      <c r="Q5797" s="5">
        <v>7.8</v>
      </c>
      <c r="R5797" s="22">
        <f>Tabla1[[#This Row],[Fecha de Envío]]-Tabla1[[#This Row],[Fecha de Orden]]</f>
        <v>15</v>
      </c>
      <c r="S5797" s="24">
        <f>YEAR(Tabla1[[#This Row],[Fecha de Orden]])</f>
        <v>2024</v>
      </c>
      <c r="T5797" t="str">
        <f>VLOOKUP(Tabla1[[#This Row],[Nombre del Producto]],Tabla2[[Nombre Producto]:[Costo Unitario]],2,FALSE)</f>
        <v>Wicked Choccy's</v>
      </c>
      <c r="U5797" t="str">
        <f>VLOOKUP(Tabla1[[#This Row],[Fábrica]],Tabla3[],4,FALSE)</f>
        <v>Georgia</v>
      </c>
    </row>
    <row r="5798" spans="1:21" x14ac:dyDescent="0.25">
      <c r="A5798" t="s">
        <v>4023</v>
      </c>
      <c r="B5798" s="3">
        <v>45314</v>
      </c>
      <c r="C5798" s="3">
        <v>45328</v>
      </c>
      <c r="D5798" t="s">
        <v>18</v>
      </c>
      <c r="E5798">
        <v>161893</v>
      </c>
      <c r="F5798" t="s">
        <v>19</v>
      </c>
      <c r="G5798" t="s">
        <v>244</v>
      </c>
      <c r="H5798" t="s">
        <v>69</v>
      </c>
      <c r="I5798">
        <v>85705</v>
      </c>
      <c r="J5798" t="s">
        <v>22</v>
      </c>
      <c r="K5798" t="s">
        <v>23</v>
      </c>
      <c r="L5798" t="s">
        <v>27</v>
      </c>
      <c r="M5798" t="s">
        <v>28</v>
      </c>
      <c r="N5798" s="5">
        <v>7.2</v>
      </c>
      <c r="O5798" s="7">
        <v>2</v>
      </c>
      <c r="P5798" s="5">
        <v>5</v>
      </c>
      <c r="Q5798" s="5">
        <v>2.2000000000000002</v>
      </c>
      <c r="R5798" s="22">
        <f>Tabla1[[#This Row],[Fecha de Envío]]-Tabla1[[#This Row],[Fecha de Orden]]</f>
        <v>14</v>
      </c>
      <c r="S5798" s="24">
        <f>YEAR(Tabla1[[#This Row],[Fecha de Orden]])</f>
        <v>2024</v>
      </c>
      <c r="T5798" t="str">
        <f>VLOOKUP(Tabla1[[#This Row],[Nombre del Producto]],Tabla2[[Nombre Producto]:[Costo Unitario]],2,FALSE)</f>
        <v>Lot's O' Nuts</v>
      </c>
      <c r="U5798" t="str">
        <f>VLOOKUP(Tabla1[[#This Row],[Fábrica]],Tabla3[],4,FALSE)</f>
        <v>Arizona</v>
      </c>
    </row>
    <row r="5799" spans="1:21" x14ac:dyDescent="0.25">
      <c r="A5799" t="s">
        <v>4024</v>
      </c>
      <c r="B5799" s="3">
        <v>45314</v>
      </c>
      <c r="C5799" s="3">
        <v>45328</v>
      </c>
      <c r="D5799" t="s">
        <v>18</v>
      </c>
      <c r="E5799">
        <v>161893</v>
      </c>
      <c r="F5799" t="s">
        <v>19</v>
      </c>
      <c r="G5799" t="s">
        <v>244</v>
      </c>
      <c r="H5799" t="s">
        <v>69</v>
      </c>
      <c r="I5799">
        <v>85705</v>
      </c>
      <c r="J5799" t="s">
        <v>22</v>
      </c>
      <c r="K5799" t="s">
        <v>23</v>
      </c>
      <c r="L5799" t="s">
        <v>33</v>
      </c>
      <c r="M5799" t="s">
        <v>34</v>
      </c>
      <c r="N5799" s="5">
        <v>7.2</v>
      </c>
      <c r="O5799" s="7">
        <v>2</v>
      </c>
      <c r="P5799" s="5">
        <v>4.8</v>
      </c>
      <c r="Q5799" s="5">
        <v>2.4</v>
      </c>
      <c r="R5799" s="22">
        <f>Tabla1[[#This Row],[Fecha de Envío]]-Tabla1[[#This Row],[Fecha de Orden]]</f>
        <v>14</v>
      </c>
      <c r="S5799" s="24">
        <f>YEAR(Tabla1[[#This Row],[Fecha de Orden]])</f>
        <v>2024</v>
      </c>
      <c r="T5799" t="str">
        <f>VLOOKUP(Tabla1[[#This Row],[Nombre del Producto]],Tabla2[[Nombre Producto]:[Costo Unitario]],2,FALSE)</f>
        <v>Lot's O' Nuts</v>
      </c>
      <c r="U5799" t="str">
        <f>VLOOKUP(Tabla1[[#This Row],[Fábrica]],Tabla3[],4,FALSE)</f>
        <v>Arizona</v>
      </c>
    </row>
    <row r="5800" spans="1:21" x14ac:dyDescent="0.25">
      <c r="A5800" t="s">
        <v>5890</v>
      </c>
      <c r="B5800" s="3">
        <v>45314</v>
      </c>
      <c r="C5800" s="3">
        <v>45326</v>
      </c>
      <c r="D5800" t="s">
        <v>39</v>
      </c>
      <c r="E5800">
        <v>145142</v>
      </c>
      <c r="F5800" t="s">
        <v>19</v>
      </c>
      <c r="G5800" t="s">
        <v>92</v>
      </c>
      <c r="H5800" t="s">
        <v>93</v>
      </c>
      <c r="I5800">
        <v>48234</v>
      </c>
      <c r="J5800" t="s">
        <v>22</v>
      </c>
      <c r="K5800" t="s">
        <v>43</v>
      </c>
      <c r="L5800" t="s">
        <v>24</v>
      </c>
      <c r="M5800" t="s">
        <v>25</v>
      </c>
      <c r="N5800" s="5">
        <v>7.5</v>
      </c>
      <c r="O5800" s="7">
        <v>2</v>
      </c>
      <c r="P5800" s="5">
        <v>4.9000000000000004</v>
      </c>
      <c r="Q5800" s="5">
        <v>2.6</v>
      </c>
      <c r="R5800" s="22">
        <f>Tabla1[[#This Row],[Fecha de Envío]]-Tabla1[[#This Row],[Fecha de Orden]]</f>
        <v>12</v>
      </c>
      <c r="S5800" s="24">
        <f>YEAR(Tabla1[[#This Row],[Fecha de Orden]])</f>
        <v>2024</v>
      </c>
      <c r="T5800" t="str">
        <f>VLOOKUP(Tabla1[[#This Row],[Nombre del Producto]],Tabla2[[Nombre Producto]:[Costo Unitario]],2,FALSE)</f>
        <v>Wicked Choccy's</v>
      </c>
      <c r="U5800" t="str">
        <f>VLOOKUP(Tabla1[[#This Row],[Fábrica]],Tabla3[],4,FALSE)</f>
        <v>Georgia</v>
      </c>
    </row>
    <row r="5801" spans="1:21" x14ac:dyDescent="0.25">
      <c r="A5801" t="s">
        <v>5084</v>
      </c>
      <c r="B5801" s="3">
        <v>45315</v>
      </c>
      <c r="C5801" s="3">
        <v>45330</v>
      </c>
      <c r="D5801" t="s">
        <v>18</v>
      </c>
      <c r="E5801">
        <v>104619</v>
      </c>
      <c r="F5801" t="s">
        <v>19</v>
      </c>
      <c r="G5801" t="s">
        <v>2241</v>
      </c>
      <c r="H5801" t="s">
        <v>21</v>
      </c>
      <c r="I5801">
        <v>95123</v>
      </c>
      <c r="J5801" t="s">
        <v>22</v>
      </c>
      <c r="K5801" t="s">
        <v>23</v>
      </c>
      <c r="L5801" t="s">
        <v>45</v>
      </c>
      <c r="M5801" t="s">
        <v>46</v>
      </c>
      <c r="N5801" s="5">
        <v>10.47</v>
      </c>
      <c r="O5801" s="7">
        <v>3</v>
      </c>
      <c r="P5801" s="5">
        <v>7.47</v>
      </c>
      <c r="Q5801" s="5">
        <v>3</v>
      </c>
      <c r="R5801" s="22">
        <f>Tabla1[[#This Row],[Fecha de Envío]]-Tabla1[[#This Row],[Fecha de Orden]]</f>
        <v>15</v>
      </c>
      <c r="S5801" s="24">
        <f>YEAR(Tabla1[[#This Row],[Fecha de Orden]])</f>
        <v>2024</v>
      </c>
      <c r="T5801" t="str">
        <f>VLOOKUP(Tabla1[[#This Row],[Nombre del Producto]],Tabla2[[Nombre Producto]:[Costo Unitario]],2,FALSE)</f>
        <v>Lot's O' Nuts</v>
      </c>
      <c r="U5801" t="str">
        <f>VLOOKUP(Tabla1[[#This Row],[Fábrica]],Tabla3[],4,FALSE)</f>
        <v>Arizona</v>
      </c>
    </row>
    <row r="5802" spans="1:21" x14ac:dyDescent="0.25">
      <c r="A5802" t="s">
        <v>5085</v>
      </c>
      <c r="B5802" s="3">
        <v>45315</v>
      </c>
      <c r="C5802" s="3">
        <v>45330</v>
      </c>
      <c r="D5802" t="s">
        <v>18</v>
      </c>
      <c r="E5802">
        <v>104619</v>
      </c>
      <c r="F5802" t="s">
        <v>19</v>
      </c>
      <c r="G5802" t="s">
        <v>2241</v>
      </c>
      <c r="H5802" t="s">
        <v>21</v>
      </c>
      <c r="I5802">
        <v>95123</v>
      </c>
      <c r="J5802" t="s">
        <v>22</v>
      </c>
      <c r="K5802" t="s">
        <v>23</v>
      </c>
      <c r="L5802" t="s">
        <v>24</v>
      </c>
      <c r="M5802" t="s">
        <v>25</v>
      </c>
      <c r="N5802" s="5">
        <v>7.5</v>
      </c>
      <c r="O5802" s="7">
        <v>2</v>
      </c>
      <c r="P5802" s="5">
        <v>4.9000000000000004</v>
      </c>
      <c r="Q5802" s="5">
        <v>2.6</v>
      </c>
      <c r="R5802" s="22">
        <f>Tabla1[[#This Row],[Fecha de Envío]]-Tabla1[[#This Row],[Fecha de Orden]]</f>
        <v>15</v>
      </c>
      <c r="S5802" s="24">
        <f>YEAR(Tabla1[[#This Row],[Fecha de Orden]])</f>
        <v>2024</v>
      </c>
      <c r="T5802" t="str">
        <f>VLOOKUP(Tabla1[[#This Row],[Nombre del Producto]],Tabla2[[Nombre Producto]:[Costo Unitario]],2,FALSE)</f>
        <v>Wicked Choccy's</v>
      </c>
      <c r="U5802" t="str">
        <f>VLOOKUP(Tabla1[[#This Row],[Fábrica]],Tabla3[],4,FALSE)</f>
        <v>Georgia</v>
      </c>
    </row>
    <row r="5803" spans="1:21" x14ac:dyDescent="0.25">
      <c r="A5803" t="s">
        <v>8818</v>
      </c>
      <c r="B5803" s="3">
        <v>45315</v>
      </c>
      <c r="C5803" s="3">
        <v>45331</v>
      </c>
      <c r="D5803" t="s">
        <v>18</v>
      </c>
      <c r="E5803">
        <v>119669</v>
      </c>
      <c r="F5803" t="s">
        <v>19</v>
      </c>
      <c r="G5803" t="s">
        <v>1512</v>
      </c>
      <c r="H5803" t="s">
        <v>73</v>
      </c>
      <c r="I5803">
        <v>30080</v>
      </c>
      <c r="J5803" t="s">
        <v>22</v>
      </c>
      <c r="K5803" t="s">
        <v>66</v>
      </c>
      <c r="L5803" t="s">
        <v>33</v>
      </c>
      <c r="M5803" t="s">
        <v>34</v>
      </c>
      <c r="N5803" s="5">
        <v>10.8</v>
      </c>
      <c r="O5803" s="7">
        <v>3</v>
      </c>
      <c r="P5803" s="5">
        <v>7.2</v>
      </c>
      <c r="Q5803" s="5">
        <v>3.6</v>
      </c>
      <c r="R5803" s="22">
        <f>Tabla1[[#This Row],[Fecha de Envío]]-Tabla1[[#This Row],[Fecha de Orden]]</f>
        <v>16</v>
      </c>
      <c r="S5803" s="24">
        <f>YEAR(Tabla1[[#This Row],[Fecha de Orden]])</f>
        <v>2024</v>
      </c>
      <c r="T5803" t="str">
        <f>VLOOKUP(Tabla1[[#This Row],[Nombre del Producto]],Tabla2[[Nombre Producto]:[Costo Unitario]],2,FALSE)</f>
        <v>Lot's O' Nuts</v>
      </c>
      <c r="U5803" t="str">
        <f>VLOOKUP(Tabla1[[#This Row],[Fábrica]],Tabla3[],4,FALSE)</f>
        <v>Arizona</v>
      </c>
    </row>
    <row r="5804" spans="1:21" x14ac:dyDescent="0.25">
      <c r="A5804" t="s">
        <v>981</v>
      </c>
      <c r="B5804" s="3">
        <v>45317</v>
      </c>
      <c r="C5804" s="3">
        <v>45332</v>
      </c>
      <c r="D5804" t="s">
        <v>18</v>
      </c>
      <c r="E5804">
        <v>105935</v>
      </c>
      <c r="F5804" t="s">
        <v>19</v>
      </c>
      <c r="G5804" t="s">
        <v>412</v>
      </c>
      <c r="H5804" t="s">
        <v>73</v>
      </c>
      <c r="I5804">
        <v>31907</v>
      </c>
      <c r="J5804" t="s">
        <v>22</v>
      </c>
      <c r="K5804" t="s">
        <v>66</v>
      </c>
      <c r="L5804" t="s">
        <v>36</v>
      </c>
      <c r="M5804" t="s">
        <v>37</v>
      </c>
      <c r="N5804" s="5">
        <v>13</v>
      </c>
      <c r="O5804" s="7">
        <v>4</v>
      </c>
      <c r="P5804" s="5">
        <v>8.44</v>
      </c>
      <c r="Q5804" s="5">
        <v>4.5599999999999996</v>
      </c>
      <c r="R5804" s="22">
        <f>Tabla1[[#This Row],[Fecha de Envío]]-Tabla1[[#This Row],[Fecha de Orden]]</f>
        <v>15</v>
      </c>
      <c r="S5804" s="24">
        <f>YEAR(Tabla1[[#This Row],[Fecha de Orden]])</f>
        <v>2024</v>
      </c>
      <c r="T5804" t="str">
        <f>VLOOKUP(Tabla1[[#This Row],[Nombre del Producto]],Tabla2[[Nombre Producto]:[Costo Unitario]],2,FALSE)</f>
        <v>Wicked Choccy's</v>
      </c>
      <c r="U5804" t="str">
        <f>VLOOKUP(Tabla1[[#This Row],[Fábrica]],Tabla3[],4,FALSE)</f>
        <v>Georgia</v>
      </c>
    </row>
    <row r="5805" spans="1:21" x14ac:dyDescent="0.25">
      <c r="A5805" t="s">
        <v>1559</v>
      </c>
      <c r="B5805" s="3">
        <v>45317</v>
      </c>
      <c r="C5805" s="3">
        <v>45332</v>
      </c>
      <c r="D5805" t="s">
        <v>71</v>
      </c>
      <c r="E5805">
        <v>134649</v>
      </c>
      <c r="F5805" t="s">
        <v>19</v>
      </c>
      <c r="G5805" t="s">
        <v>1560</v>
      </c>
      <c r="H5805" t="s">
        <v>522</v>
      </c>
      <c r="I5805">
        <v>35244</v>
      </c>
      <c r="J5805" t="s">
        <v>22</v>
      </c>
      <c r="K5805" t="s">
        <v>66</v>
      </c>
      <c r="L5805" t="s">
        <v>27</v>
      </c>
      <c r="M5805" t="s">
        <v>28</v>
      </c>
      <c r="N5805" s="5">
        <v>25.2</v>
      </c>
      <c r="O5805" s="7">
        <v>7</v>
      </c>
      <c r="P5805" s="5">
        <v>17.5</v>
      </c>
      <c r="Q5805" s="5">
        <v>7.7</v>
      </c>
      <c r="R5805" s="22">
        <f>Tabla1[[#This Row],[Fecha de Envío]]-Tabla1[[#This Row],[Fecha de Orden]]</f>
        <v>15</v>
      </c>
      <c r="S5805" s="24">
        <f>YEAR(Tabla1[[#This Row],[Fecha de Orden]])</f>
        <v>2024</v>
      </c>
      <c r="T5805" t="str">
        <f>VLOOKUP(Tabla1[[#This Row],[Nombre del Producto]],Tabla2[[Nombre Producto]:[Costo Unitario]],2,FALSE)</f>
        <v>Lot's O' Nuts</v>
      </c>
      <c r="U5805" t="str">
        <f>VLOOKUP(Tabla1[[#This Row],[Fábrica]],Tabla3[],4,FALSE)</f>
        <v>Arizona</v>
      </c>
    </row>
    <row r="5806" spans="1:21" x14ac:dyDescent="0.25">
      <c r="A5806" t="s">
        <v>1561</v>
      </c>
      <c r="B5806" s="3">
        <v>45317</v>
      </c>
      <c r="C5806" s="3">
        <v>45332</v>
      </c>
      <c r="D5806" t="s">
        <v>71</v>
      </c>
      <c r="E5806">
        <v>134649</v>
      </c>
      <c r="F5806" t="s">
        <v>19</v>
      </c>
      <c r="G5806" t="s">
        <v>1560</v>
      </c>
      <c r="H5806" t="s">
        <v>522</v>
      </c>
      <c r="I5806">
        <v>35244</v>
      </c>
      <c r="J5806" t="s">
        <v>22</v>
      </c>
      <c r="K5806" t="s">
        <v>66</v>
      </c>
      <c r="L5806" t="s">
        <v>33</v>
      </c>
      <c r="M5806" t="s">
        <v>34</v>
      </c>
      <c r="N5806" s="5">
        <v>7.2</v>
      </c>
      <c r="O5806" s="7">
        <v>2</v>
      </c>
      <c r="P5806" s="5">
        <v>4.8</v>
      </c>
      <c r="Q5806" s="5">
        <v>2.4</v>
      </c>
      <c r="R5806" s="22">
        <f>Tabla1[[#This Row],[Fecha de Envío]]-Tabla1[[#This Row],[Fecha de Orden]]</f>
        <v>15</v>
      </c>
      <c r="S5806" s="24">
        <f>YEAR(Tabla1[[#This Row],[Fecha de Orden]])</f>
        <v>2024</v>
      </c>
      <c r="T5806" t="str">
        <f>VLOOKUP(Tabla1[[#This Row],[Nombre del Producto]],Tabla2[[Nombre Producto]:[Costo Unitario]],2,FALSE)</f>
        <v>Lot's O' Nuts</v>
      </c>
      <c r="U5806" t="str">
        <f>VLOOKUP(Tabla1[[#This Row],[Fábrica]],Tabla3[],4,FALSE)</f>
        <v>Arizona</v>
      </c>
    </row>
    <row r="5807" spans="1:21" x14ac:dyDescent="0.25">
      <c r="A5807" t="s">
        <v>1846</v>
      </c>
      <c r="B5807" s="3">
        <v>45317</v>
      </c>
      <c r="C5807" s="3">
        <v>45328</v>
      </c>
      <c r="D5807" t="s">
        <v>39</v>
      </c>
      <c r="E5807">
        <v>164098</v>
      </c>
      <c r="F5807" t="s">
        <v>19</v>
      </c>
      <c r="G5807" t="s">
        <v>159</v>
      </c>
      <c r="H5807" t="s">
        <v>42</v>
      </c>
      <c r="I5807">
        <v>77070</v>
      </c>
      <c r="J5807" t="s">
        <v>22</v>
      </c>
      <c r="K5807" t="s">
        <v>43</v>
      </c>
      <c r="L5807" t="s">
        <v>33</v>
      </c>
      <c r="M5807" t="s">
        <v>34</v>
      </c>
      <c r="N5807" s="5">
        <v>7.2</v>
      </c>
      <c r="O5807" s="7">
        <v>2</v>
      </c>
      <c r="P5807" s="5">
        <v>4.8</v>
      </c>
      <c r="Q5807" s="5">
        <v>2.4</v>
      </c>
      <c r="R5807" s="22">
        <f>Tabla1[[#This Row],[Fecha de Envío]]-Tabla1[[#This Row],[Fecha de Orden]]</f>
        <v>11</v>
      </c>
      <c r="S5807" s="24">
        <f>YEAR(Tabla1[[#This Row],[Fecha de Orden]])</f>
        <v>2024</v>
      </c>
      <c r="T5807" t="str">
        <f>VLOOKUP(Tabla1[[#This Row],[Nombre del Producto]],Tabla2[[Nombre Producto]:[Costo Unitario]],2,FALSE)</f>
        <v>Lot's O' Nuts</v>
      </c>
      <c r="U5807" t="str">
        <f>VLOOKUP(Tabla1[[#This Row],[Fábrica]],Tabla3[],4,FALSE)</f>
        <v>Arizona</v>
      </c>
    </row>
    <row r="5808" spans="1:21" x14ac:dyDescent="0.25">
      <c r="A5808" t="s">
        <v>1859</v>
      </c>
      <c r="B5808" s="3">
        <v>45317</v>
      </c>
      <c r="C5808" s="3">
        <v>45331</v>
      </c>
      <c r="D5808" t="s">
        <v>18</v>
      </c>
      <c r="E5808">
        <v>150469</v>
      </c>
      <c r="F5808" t="s">
        <v>19</v>
      </c>
      <c r="G5808" t="s">
        <v>20</v>
      </c>
      <c r="H5808" t="s">
        <v>21</v>
      </c>
      <c r="I5808">
        <v>94109</v>
      </c>
      <c r="J5808" t="s">
        <v>22</v>
      </c>
      <c r="K5808" t="s">
        <v>23</v>
      </c>
      <c r="L5808" t="s">
        <v>36</v>
      </c>
      <c r="M5808" t="s">
        <v>37</v>
      </c>
      <c r="N5808" s="5">
        <v>26</v>
      </c>
      <c r="O5808" s="7">
        <v>8</v>
      </c>
      <c r="P5808" s="5">
        <v>16.88</v>
      </c>
      <c r="Q5808" s="5">
        <v>9.1199999999999992</v>
      </c>
      <c r="R5808" s="22">
        <f>Tabla1[[#This Row],[Fecha de Envío]]-Tabla1[[#This Row],[Fecha de Orden]]</f>
        <v>14</v>
      </c>
      <c r="S5808" s="24">
        <f>YEAR(Tabla1[[#This Row],[Fecha de Orden]])</f>
        <v>2024</v>
      </c>
      <c r="T5808" t="str">
        <f>VLOOKUP(Tabla1[[#This Row],[Nombre del Producto]],Tabla2[[Nombre Producto]:[Costo Unitario]],2,FALSE)</f>
        <v>Wicked Choccy's</v>
      </c>
      <c r="U5808" t="str">
        <f>VLOOKUP(Tabla1[[#This Row],[Fábrica]],Tabla3[],4,FALSE)</f>
        <v>Georgia</v>
      </c>
    </row>
    <row r="5809" spans="1:21" x14ac:dyDescent="0.25">
      <c r="A5809" t="s">
        <v>4474</v>
      </c>
      <c r="B5809" s="3">
        <v>45318</v>
      </c>
      <c r="C5809" s="3">
        <v>45331</v>
      </c>
      <c r="D5809" t="s">
        <v>71</v>
      </c>
      <c r="E5809">
        <v>117870</v>
      </c>
      <c r="F5809" t="s">
        <v>19</v>
      </c>
      <c r="G5809" t="s">
        <v>556</v>
      </c>
      <c r="H5809" t="s">
        <v>210</v>
      </c>
      <c r="I5809">
        <v>44240</v>
      </c>
      <c r="J5809" t="s">
        <v>22</v>
      </c>
      <c r="K5809" t="s">
        <v>32</v>
      </c>
      <c r="L5809" t="s">
        <v>24</v>
      </c>
      <c r="M5809" t="s">
        <v>25</v>
      </c>
      <c r="N5809" s="5">
        <v>11.25</v>
      </c>
      <c r="O5809" s="7">
        <v>3</v>
      </c>
      <c r="P5809" s="5">
        <v>7.35</v>
      </c>
      <c r="Q5809" s="5">
        <v>3.9</v>
      </c>
      <c r="R5809" s="22">
        <f>Tabla1[[#This Row],[Fecha de Envío]]-Tabla1[[#This Row],[Fecha de Orden]]</f>
        <v>13</v>
      </c>
      <c r="S5809" s="24">
        <f>YEAR(Tabla1[[#This Row],[Fecha de Orden]])</f>
        <v>2024</v>
      </c>
      <c r="T5809" t="str">
        <f>VLOOKUP(Tabla1[[#This Row],[Nombre del Producto]],Tabla2[[Nombre Producto]:[Costo Unitario]],2,FALSE)</f>
        <v>Wicked Choccy's</v>
      </c>
      <c r="U5809" t="str">
        <f>VLOOKUP(Tabla1[[#This Row],[Fábrica]],Tabla3[],4,FALSE)</f>
        <v>Georgia</v>
      </c>
    </row>
    <row r="5810" spans="1:21" x14ac:dyDescent="0.25">
      <c r="A5810" t="s">
        <v>4475</v>
      </c>
      <c r="B5810" s="3">
        <v>45318</v>
      </c>
      <c r="C5810" s="3">
        <v>45331</v>
      </c>
      <c r="D5810" t="s">
        <v>71</v>
      </c>
      <c r="E5810">
        <v>117870</v>
      </c>
      <c r="F5810" t="s">
        <v>19</v>
      </c>
      <c r="G5810" t="s">
        <v>556</v>
      </c>
      <c r="H5810" t="s">
        <v>210</v>
      </c>
      <c r="I5810">
        <v>44240</v>
      </c>
      <c r="J5810" t="s">
        <v>22</v>
      </c>
      <c r="K5810" t="s">
        <v>32</v>
      </c>
      <c r="L5810" t="s">
        <v>33</v>
      </c>
      <c r="M5810" t="s">
        <v>34</v>
      </c>
      <c r="N5810" s="5">
        <v>10.8</v>
      </c>
      <c r="O5810" s="7">
        <v>3</v>
      </c>
      <c r="P5810" s="5">
        <v>7.2</v>
      </c>
      <c r="Q5810" s="5">
        <v>3.6</v>
      </c>
      <c r="R5810" s="22">
        <f>Tabla1[[#This Row],[Fecha de Envío]]-Tabla1[[#This Row],[Fecha de Orden]]</f>
        <v>13</v>
      </c>
      <c r="S5810" s="24">
        <f>YEAR(Tabla1[[#This Row],[Fecha de Orden]])</f>
        <v>2024</v>
      </c>
      <c r="T5810" t="str">
        <f>VLOOKUP(Tabla1[[#This Row],[Nombre del Producto]],Tabla2[[Nombre Producto]:[Costo Unitario]],2,FALSE)</f>
        <v>Lot's O' Nuts</v>
      </c>
      <c r="U5810" t="str">
        <f>VLOOKUP(Tabla1[[#This Row],[Fábrica]],Tabla3[],4,FALSE)</f>
        <v>Arizona</v>
      </c>
    </row>
    <row r="5811" spans="1:21" x14ac:dyDescent="0.25">
      <c r="A5811" t="s">
        <v>4476</v>
      </c>
      <c r="B5811" s="3">
        <v>45318</v>
      </c>
      <c r="C5811" s="3">
        <v>45331</v>
      </c>
      <c r="D5811" t="s">
        <v>71</v>
      </c>
      <c r="E5811">
        <v>117870</v>
      </c>
      <c r="F5811" t="s">
        <v>19</v>
      </c>
      <c r="G5811" t="s">
        <v>556</v>
      </c>
      <c r="H5811" t="s">
        <v>210</v>
      </c>
      <c r="I5811">
        <v>44240</v>
      </c>
      <c r="J5811" t="s">
        <v>22</v>
      </c>
      <c r="K5811" t="s">
        <v>32</v>
      </c>
      <c r="L5811" t="s">
        <v>45</v>
      </c>
      <c r="M5811" t="s">
        <v>46</v>
      </c>
      <c r="N5811" s="5">
        <v>10.47</v>
      </c>
      <c r="O5811" s="7">
        <v>3</v>
      </c>
      <c r="P5811" s="5">
        <v>7.47</v>
      </c>
      <c r="Q5811" s="5">
        <v>3</v>
      </c>
      <c r="R5811" s="22">
        <f>Tabla1[[#This Row],[Fecha de Envío]]-Tabla1[[#This Row],[Fecha de Orden]]</f>
        <v>13</v>
      </c>
      <c r="S5811" s="24">
        <f>YEAR(Tabla1[[#This Row],[Fecha de Orden]])</f>
        <v>2024</v>
      </c>
      <c r="T5811" t="str">
        <f>VLOOKUP(Tabla1[[#This Row],[Nombre del Producto]],Tabla2[[Nombre Producto]:[Costo Unitario]],2,FALSE)</f>
        <v>Lot's O' Nuts</v>
      </c>
      <c r="U5811" t="str">
        <f>VLOOKUP(Tabla1[[#This Row],[Fábrica]],Tabla3[],4,FALSE)</f>
        <v>Arizona</v>
      </c>
    </row>
    <row r="5812" spans="1:21" x14ac:dyDescent="0.25">
      <c r="A5812" t="s">
        <v>8735</v>
      </c>
      <c r="B5812" s="3">
        <v>45318</v>
      </c>
      <c r="C5812" s="3">
        <v>45332</v>
      </c>
      <c r="D5812" t="s">
        <v>18</v>
      </c>
      <c r="E5812">
        <v>104437</v>
      </c>
      <c r="F5812" t="s">
        <v>19</v>
      </c>
      <c r="G5812" t="s">
        <v>30</v>
      </c>
      <c r="H5812" t="s">
        <v>31</v>
      </c>
      <c r="I5812">
        <v>10035</v>
      </c>
      <c r="J5812" t="s">
        <v>22</v>
      </c>
      <c r="K5812" t="s">
        <v>32</v>
      </c>
      <c r="L5812" t="s">
        <v>24</v>
      </c>
      <c r="M5812" t="s">
        <v>25</v>
      </c>
      <c r="N5812" s="5">
        <v>11.25</v>
      </c>
      <c r="O5812" s="7">
        <v>3</v>
      </c>
      <c r="P5812" s="5">
        <v>7.35</v>
      </c>
      <c r="Q5812" s="5">
        <v>3.9</v>
      </c>
      <c r="R5812" s="22">
        <f>Tabla1[[#This Row],[Fecha de Envío]]-Tabla1[[#This Row],[Fecha de Orden]]</f>
        <v>14</v>
      </c>
      <c r="S5812" s="24">
        <f>YEAR(Tabla1[[#This Row],[Fecha de Orden]])</f>
        <v>2024</v>
      </c>
      <c r="T5812" t="str">
        <f>VLOOKUP(Tabla1[[#This Row],[Nombre del Producto]],Tabla2[[Nombre Producto]:[Costo Unitario]],2,FALSE)</f>
        <v>Wicked Choccy's</v>
      </c>
      <c r="U5812" t="str">
        <f>VLOOKUP(Tabla1[[#This Row],[Fábrica]],Tabla3[],4,FALSE)</f>
        <v>Georgia</v>
      </c>
    </row>
    <row r="5813" spans="1:21" x14ac:dyDescent="0.25">
      <c r="A5813" t="s">
        <v>1461</v>
      </c>
      <c r="B5813" s="3">
        <v>45319</v>
      </c>
      <c r="C5813" s="3">
        <v>45332</v>
      </c>
      <c r="D5813" t="s">
        <v>71</v>
      </c>
      <c r="E5813">
        <v>115994</v>
      </c>
      <c r="F5813" t="s">
        <v>19</v>
      </c>
      <c r="G5813" t="s">
        <v>1462</v>
      </c>
      <c r="H5813" t="s">
        <v>21</v>
      </c>
      <c r="I5813">
        <v>92627</v>
      </c>
      <c r="J5813" t="s">
        <v>148</v>
      </c>
      <c r="K5813" t="s">
        <v>23</v>
      </c>
      <c r="L5813" t="s">
        <v>149</v>
      </c>
      <c r="M5813" t="s">
        <v>150</v>
      </c>
      <c r="N5813" s="5">
        <v>3.75</v>
      </c>
      <c r="O5813" s="7">
        <v>3</v>
      </c>
      <c r="P5813" s="5">
        <v>1.95</v>
      </c>
      <c r="Q5813" s="5">
        <v>1.8</v>
      </c>
      <c r="R5813" s="22">
        <f>Tabla1[[#This Row],[Fecha de Envío]]-Tabla1[[#This Row],[Fecha de Orden]]</f>
        <v>13</v>
      </c>
      <c r="S5813" s="24">
        <f>YEAR(Tabla1[[#This Row],[Fecha de Orden]])</f>
        <v>2024</v>
      </c>
      <c r="T5813" t="str">
        <f>VLOOKUP(Tabla1[[#This Row],[Nombre del Producto]],Tabla2[[Nombre Producto]:[Costo Unitario]],2,FALSE)</f>
        <v>Secret Factory</v>
      </c>
      <c r="U5813" t="str">
        <f>VLOOKUP(Tabla1[[#This Row],[Fábrica]],Tabla3[],4,FALSE)</f>
        <v>Illinois</v>
      </c>
    </row>
    <row r="5814" spans="1:21" x14ac:dyDescent="0.25">
      <c r="A5814" t="s">
        <v>1463</v>
      </c>
      <c r="B5814" s="3">
        <v>45319</v>
      </c>
      <c r="C5814" s="3">
        <v>45332</v>
      </c>
      <c r="D5814" t="s">
        <v>71</v>
      </c>
      <c r="E5814">
        <v>115994</v>
      </c>
      <c r="F5814" t="s">
        <v>19</v>
      </c>
      <c r="G5814" t="s">
        <v>1462</v>
      </c>
      <c r="H5814" t="s">
        <v>21</v>
      </c>
      <c r="I5814">
        <v>92627</v>
      </c>
      <c r="J5814" t="s">
        <v>22</v>
      </c>
      <c r="K5814" t="s">
        <v>23</v>
      </c>
      <c r="L5814" t="s">
        <v>27</v>
      </c>
      <c r="M5814" t="s">
        <v>28</v>
      </c>
      <c r="N5814" s="5">
        <v>10.8</v>
      </c>
      <c r="O5814" s="7">
        <v>3</v>
      </c>
      <c r="P5814" s="5">
        <v>7.5</v>
      </c>
      <c r="Q5814" s="5">
        <v>3.3</v>
      </c>
      <c r="R5814" s="22">
        <f>Tabla1[[#This Row],[Fecha de Envío]]-Tabla1[[#This Row],[Fecha de Orden]]</f>
        <v>13</v>
      </c>
      <c r="S5814" s="24">
        <f>YEAR(Tabla1[[#This Row],[Fecha de Orden]])</f>
        <v>2024</v>
      </c>
      <c r="T5814" t="str">
        <f>VLOOKUP(Tabla1[[#This Row],[Nombre del Producto]],Tabla2[[Nombre Producto]:[Costo Unitario]],2,FALSE)</f>
        <v>Lot's O' Nuts</v>
      </c>
      <c r="U5814" t="str">
        <f>VLOOKUP(Tabla1[[#This Row],[Fábrica]],Tabla3[],4,FALSE)</f>
        <v>Arizona</v>
      </c>
    </row>
    <row r="5815" spans="1:21" x14ac:dyDescent="0.25">
      <c r="A5815" t="s">
        <v>1991</v>
      </c>
      <c r="B5815" s="3">
        <v>45319</v>
      </c>
      <c r="C5815" s="3">
        <v>45333</v>
      </c>
      <c r="D5815" t="s">
        <v>18</v>
      </c>
      <c r="E5815">
        <v>166037</v>
      </c>
      <c r="F5815" t="s">
        <v>19</v>
      </c>
      <c r="G5815" t="s">
        <v>30</v>
      </c>
      <c r="H5815" t="s">
        <v>31</v>
      </c>
      <c r="I5815">
        <v>10009</v>
      </c>
      <c r="J5815" t="s">
        <v>22</v>
      </c>
      <c r="K5815" t="s">
        <v>32</v>
      </c>
      <c r="L5815" t="s">
        <v>27</v>
      </c>
      <c r="M5815" t="s">
        <v>28</v>
      </c>
      <c r="N5815" s="5">
        <v>32.4</v>
      </c>
      <c r="O5815" s="7">
        <v>9</v>
      </c>
      <c r="P5815" s="5">
        <v>22.5</v>
      </c>
      <c r="Q5815" s="5">
        <v>9.9</v>
      </c>
      <c r="R5815" s="22">
        <f>Tabla1[[#This Row],[Fecha de Envío]]-Tabla1[[#This Row],[Fecha de Orden]]</f>
        <v>14</v>
      </c>
      <c r="S5815" s="24">
        <f>YEAR(Tabla1[[#This Row],[Fecha de Orden]])</f>
        <v>2024</v>
      </c>
      <c r="T5815" t="str">
        <f>VLOOKUP(Tabla1[[#This Row],[Nombre del Producto]],Tabla2[[Nombre Producto]:[Costo Unitario]],2,FALSE)</f>
        <v>Lot's O' Nuts</v>
      </c>
      <c r="U5815" t="str">
        <f>VLOOKUP(Tabla1[[#This Row],[Fábrica]],Tabla3[],4,FALSE)</f>
        <v>Arizona</v>
      </c>
    </row>
    <row r="5816" spans="1:21" x14ac:dyDescent="0.25">
      <c r="A5816" t="s">
        <v>3638</v>
      </c>
      <c r="B5816" s="3">
        <v>45319</v>
      </c>
      <c r="C5816" s="3">
        <v>45333</v>
      </c>
      <c r="D5816" t="s">
        <v>18</v>
      </c>
      <c r="E5816">
        <v>147984</v>
      </c>
      <c r="F5816" t="s">
        <v>19</v>
      </c>
      <c r="G5816" t="s">
        <v>1801</v>
      </c>
      <c r="H5816" t="s">
        <v>1072</v>
      </c>
      <c r="I5816">
        <v>67212</v>
      </c>
      <c r="J5816" t="s">
        <v>22</v>
      </c>
      <c r="K5816" t="s">
        <v>43</v>
      </c>
      <c r="L5816" t="s">
        <v>27</v>
      </c>
      <c r="M5816" t="s">
        <v>28</v>
      </c>
      <c r="N5816" s="5">
        <v>18</v>
      </c>
      <c r="O5816" s="7">
        <v>5</v>
      </c>
      <c r="P5816" s="5">
        <v>12.5</v>
      </c>
      <c r="Q5816" s="5">
        <v>5.5</v>
      </c>
      <c r="R5816" s="22">
        <f>Tabla1[[#This Row],[Fecha de Envío]]-Tabla1[[#This Row],[Fecha de Orden]]</f>
        <v>14</v>
      </c>
      <c r="S5816" s="24">
        <f>YEAR(Tabla1[[#This Row],[Fecha de Orden]])</f>
        <v>2024</v>
      </c>
      <c r="T5816" t="str">
        <f>VLOOKUP(Tabla1[[#This Row],[Nombre del Producto]],Tabla2[[Nombre Producto]:[Costo Unitario]],2,FALSE)</f>
        <v>Lot's O' Nuts</v>
      </c>
      <c r="U5816" t="str">
        <f>VLOOKUP(Tabla1[[#This Row],[Fábrica]],Tabla3[],4,FALSE)</f>
        <v>Arizona</v>
      </c>
    </row>
    <row r="5817" spans="1:21" x14ac:dyDescent="0.25">
      <c r="A5817" t="s">
        <v>1043</v>
      </c>
      <c r="B5817" s="3">
        <v>45320</v>
      </c>
      <c r="C5817" s="3">
        <v>45333</v>
      </c>
      <c r="D5817" t="s">
        <v>39</v>
      </c>
      <c r="E5817">
        <v>145338</v>
      </c>
      <c r="F5817" t="s">
        <v>19</v>
      </c>
      <c r="G5817" t="s">
        <v>144</v>
      </c>
      <c r="H5817" t="s">
        <v>101</v>
      </c>
      <c r="I5817">
        <v>19120</v>
      </c>
      <c r="J5817" t="s">
        <v>22</v>
      </c>
      <c r="K5817" t="s">
        <v>32</v>
      </c>
      <c r="L5817" t="s">
        <v>33</v>
      </c>
      <c r="M5817" t="s">
        <v>34</v>
      </c>
      <c r="N5817" s="5">
        <v>7.2</v>
      </c>
      <c r="O5817" s="7">
        <v>2</v>
      </c>
      <c r="P5817" s="5">
        <v>4.8</v>
      </c>
      <c r="Q5817" s="5">
        <v>2.4</v>
      </c>
      <c r="R5817" s="22">
        <f>Tabla1[[#This Row],[Fecha de Envío]]-Tabla1[[#This Row],[Fecha de Orden]]</f>
        <v>13</v>
      </c>
      <c r="S5817" s="24">
        <f>YEAR(Tabla1[[#This Row],[Fecha de Orden]])</f>
        <v>2024</v>
      </c>
      <c r="T5817" t="str">
        <f>VLOOKUP(Tabla1[[#This Row],[Nombre del Producto]],Tabla2[[Nombre Producto]:[Costo Unitario]],2,FALSE)</f>
        <v>Lot's O' Nuts</v>
      </c>
      <c r="U5817" t="str">
        <f>VLOOKUP(Tabla1[[#This Row],[Fábrica]],Tabla3[],4,FALSE)</f>
        <v>Arizona</v>
      </c>
    </row>
    <row r="5818" spans="1:21" x14ac:dyDescent="0.25">
      <c r="A5818" t="s">
        <v>1933</v>
      </c>
      <c r="B5818" s="3">
        <v>45320</v>
      </c>
      <c r="C5818" s="3">
        <v>45334</v>
      </c>
      <c r="D5818" t="s">
        <v>18</v>
      </c>
      <c r="E5818">
        <v>127341</v>
      </c>
      <c r="F5818" t="s">
        <v>19</v>
      </c>
      <c r="G5818" t="s">
        <v>239</v>
      </c>
      <c r="H5818" t="s">
        <v>173</v>
      </c>
      <c r="I5818">
        <v>60653</v>
      </c>
      <c r="J5818" t="s">
        <v>22</v>
      </c>
      <c r="K5818" t="s">
        <v>43</v>
      </c>
      <c r="L5818" t="s">
        <v>33</v>
      </c>
      <c r="M5818" t="s">
        <v>34</v>
      </c>
      <c r="N5818" s="5">
        <v>14.4</v>
      </c>
      <c r="O5818" s="7">
        <v>4</v>
      </c>
      <c r="P5818" s="5">
        <v>9.6</v>
      </c>
      <c r="Q5818" s="5">
        <v>4.8</v>
      </c>
      <c r="R5818" s="22">
        <f>Tabla1[[#This Row],[Fecha de Envío]]-Tabla1[[#This Row],[Fecha de Orden]]</f>
        <v>14</v>
      </c>
      <c r="S5818" s="24">
        <f>YEAR(Tabla1[[#This Row],[Fecha de Orden]])</f>
        <v>2024</v>
      </c>
      <c r="T5818" t="str">
        <f>VLOOKUP(Tabla1[[#This Row],[Nombre del Producto]],Tabla2[[Nombre Producto]:[Costo Unitario]],2,FALSE)</f>
        <v>Lot's O' Nuts</v>
      </c>
      <c r="U5818" t="str">
        <f>VLOOKUP(Tabla1[[#This Row],[Fábrica]],Tabla3[],4,FALSE)</f>
        <v>Arizona</v>
      </c>
    </row>
    <row r="5819" spans="1:21" x14ac:dyDescent="0.25">
      <c r="A5819" t="s">
        <v>7428</v>
      </c>
      <c r="B5819" s="3">
        <v>45320</v>
      </c>
      <c r="C5819" s="3">
        <v>45337</v>
      </c>
      <c r="D5819" t="s">
        <v>18</v>
      </c>
      <c r="E5819">
        <v>131653</v>
      </c>
      <c r="F5819" t="s">
        <v>19</v>
      </c>
      <c r="G5819" t="s">
        <v>30</v>
      </c>
      <c r="H5819" t="s">
        <v>31</v>
      </c>
      <c r="I5819">
        <v>10011</v>
      </c>
      <c r="J5819" t="s">
        <v>22</v>
      </c>
      <c r="K5819" t="s">
        <v>32</v>
      </c>
      <c r="L5819" t="s">
        <v>33</v>
      </c>
      <c r="M5819" t="s">
        <v>34</v>
      </c>
      <c r="N5819" s="5">
        <v>7.2</v>
      </c>
      <c r="O5819" s="7">
        <v>2</v>
      </c>
      <c r="P5819" s="5">
        <v>4.8</v>
      </c>
      <c r="Q5819" s="5">
        <v>2.4</v>
      </c>
      <c r="R5819" s="22">
        <f>Tabla1[[#This Row],[Fecha de Envío]]-Tabla1[[#This Row],[Fecha de Orden]]</f>
        <v>17</v>
      </c>
      <c r="S5819" s="24">
        <f>YEAR(Tabla1[[#This Row],[Fecha de Orden]])</f>
        <v>2024</v>
      </c>
      <c r="T5819" t="str">
        <f>VLOOKUP(Tabla1[[#This Row],[Nombre del Producto]],Tabla2[[Nombre Producto]:[Costo Unitario]],2,FALSE)</f>
        <v>Lot's O' Nuts</v>
      </c>
      <c r="U5819" t="str">
        <f>VLOOKUP(Tabla1[[#This Row],[Fábrica]],Tabla3[],4,FALSE)</f>
        <v>Arizona</v>
      </c>
    </row>
    <row r="5820" spans="1:21" x14ac:dyDescent="0.25">
      <c r="A5820" t="s">
        <v>8793</v>
      </c>
      <c r="B5820" s="3">
        <v>45320</v>
      </c>
      <c r="C5820" s="3">
        <v>45332</v>
      </c>
      <c r="D5820" t="s">
        <v>71</v>
      </c>
      <c r="E5820">
        <v>160927</v>
      </c>
      <c r="F5820" t="s">
        <v>19</v>
      </c>
      <c r="G5820" t="s">
        <v>2400</v>
      </c>
      <c r="H5820" t="s">
        <v>1065</v>
      </c>
      <c r="I5820">
        <v>52302</v>
      </c>
      <c r="J5820" t="s">
        <v>22</v>
      </c>
      <c r="K5820" t="s">
        <v>43</v>
      </c>
      <c r="L5820" t="s">
        <v>36</v>
      </c>
      <c r="M5820" t="s">
        <v>37</v>
      </c>
      <c r="N5820" s="5">
        <v>9.75</v>
      </c>
      <c r="O5820" s="7">
        <v>3</v>
      </c>
      <c r="P5820" s="5">
        <v>6.33</v>
      </c>
      <c r="Q5820" s="5">
        <v>3.42</v>
      </c>
      <c r="R5820" s="22">
        <f>Tabla1[[#This Row],[Fecha de Envío]]-Tabla1[[#This Row],[Fecha de Orden]]</f>
        <v>12</v>
      </c>
      <c r="S5820" s="24">
        <f>YEAR(Tabla1[[#This Row],[Fecha de Orden]])</f>
        <v>2024</v>
      </c>
      <c r="T5820" t="str">
        <f>VLOOKUP(Tabla1[[#This Row],[Nombre del Producto]],Tabla2[[Nombre Producto]:[Costo Unitario]],2,FALSE)</f>
        <v>Wicked Choccy's</v>
      </c>
      <c r="U5820" t="str">
        <f>VLOOKUP(Tabla1[[#This Row],[Fábrica]],Tabla3[],4,FALSE)</f>
        <v>Georgia</v>
      </c>
    </row>
    <row r="5821" spans="1:21" x14ac:dyDescent="0.25">
      <c r="A5821" t="s">
        <v>8794</v>
      </c>
      <c r="B5821" s="3">
        <v>45320</v>
      </c>
      <c r="C5821" s="3">
        <v>45332</v>
      </c>
      <c r="D5821" t="s">
        <v>71</v>
      </c>
      <c r="E5821">
        <v>160927</v>
      </c>
      <c r="F5821" t="s">
        <v>19</v>
      </c>
      <c r="G5821" t="s">
        <v>2400</v>
      </c>
      <c r="H5821" t="s">
        <v>1065</v>
      </c>
      <c r="I5821">
        <v>52302</v>
      </c>
      <c r="J5821" t="s">
        <v>22</v>
      </c>
      <c r="K5821" t="s">
        <v>43</v>
      </c>
      <c r="L5821" t="s">
        <v>45</v>
      </c>
      <c r="M5821" t="s">
        <v>46</v>
      </c>
      <c r="N5821" s="5">
        <v>17.45</v>
      </c>
      <c r="O5821" s="7">
        <v>5</v>
      </c>
      <c r="P5821" s="5">
        <v>12.45</v>
      </c>
      <c r="Q5821" s="5">
        <v>5</v>
      </c>
      <c r="R5821" s="22">
        <f>Tabla1[[#This Row],[Fecha de Envío]]-Tabla1[[#This Row],[Fecha de Orden]]</f>
        <v>12</v>
      </c>
      <c r="S5821" s="24">
        <f>YEAR(Tabla1[[#This Row],[Fecha de Orden]])</f>
        <v>2024</v>
      </c>
      <c r="T5821" t="str">
        <f>VLOOKUP(Tabla1[[#This Row],[Nombre del Producto]],Tabla2[[Nombre Producto]:[Costo Unitario]],2,FALSE)</f>
        <v>Lot's O' Nuts</v>
      </c>
      <c r="U5821" t="str">
        <f>VLOOKUP(Tabla1[[#This Row],[Fábrica]],Tabla3[],4,FALSE)</f>
        <v>Arizona</v>
      </c>
    </row>
    <row r="5822" spans="1:21" x14ac:dyDescent="0.25">
      <c r="A5822" t="s">
        <v>9049</v>
      </c>
      <c r="B5822" s="3">
        <v>45320</v>
      </c>
      <c r="C5822" s="3">
        <v>45334</v>
      </c>
      <c r="D5822" t="s">
        <v>18</v>
      </c>
      <c r="E5822">
        <v>139304</v>
      </c>
      <c r="F5822" t="s">
        <v>19</v>
      </c>
      <c r="G5822" t="s">
        <v>20</v>
      </c>
      <c r="H5822" t="s">
        <v>21</v>
      </c>
      <c r="I5822">
        <v>94109</v>
      </c>
      <c r="J5822" t="s">
        <v>22</v>
      </c>
      <c r="K5822" t="s">
        <v>23</v>
      </c>
      <c r="L5822" t="s">
        <v>36</v>
      </c>
      <c r="M5822" t="s">
        <v>37</v>
      </c>
      <c r="N5822" s="5">
        <v>9.75</v>
      </c>
      <c r="O5822" s="7">
        <v>3</v>
      </c>
      <c r="P5822" s="5">
        <v>6.33</v>
      </c>
      <c r="Q5822" s="5">
        <v>3.42</v>
      </c>
      <c r="R5822" s="22">
        <f>Tabla1[[#This Row],[Fecha de Envío]]-Tabla1[[#This Row],[Fecha de Orden]]</f>
        <v>14</v>
      </c>
      <c r="S5822" s="24">
        <f>YEAR(Tabla1[[#This Row],[Fecha de Orden]])</f>
        <v>2024</v>
      </c>
      <c r="T5822" t="str">
        <f>VLOOKUP(Tabla1[[#This Row],[Nombre del Producto]],Tabla2[[Nombre Producto]:[Costo Unitario]],2,FALSE)</f>
        <v>Wicked Choccy's</v>
      </c>
      <c r="U5822" t="str">
        <f>VLOOKUP(Tabla1[[#This Row],[Fábrica]],Tabla3[],4,FALSE)</f>
        <v>Georgia</v>
      </c>
    </row>
    <row r="5823" spans="1:21" x14ac:dyDescent="0.25">
      <c r="A5823" t="s">
        <v>9050</v>
      </c>
      <c r="B5823" s="3">
        <v>45320</v>
      </c>
      <c r="C5823" s="3">
        <v>45334</v>
      </c>
      <c r="D5823" t="s">
        <v>18</v>
      </c>
      <c r="E5823">
        <v>139304</v>
      </c>
      <c r="F5823" t="s">
        <v>19</v>
      </c>
      <c r="G5823" t="s">
        <v>20</v>
      </c>
      <c r="H5823" t="s">
        <v>21</v>
      </c>
      <c r="I5823">
        <v>94109</v>
      </c>
      <c r="J5823" t="s">
        <v>22</v>
      </c>
      <c r="K5823" t="s">
        <v>23</v>
      </c>
      <c r="L5823" t="s">
        <v>45</v>
      </c>
      <c r="M5823" t="s">
        <v>46</v>
      </c>
      <c r="N5823" s="5">
        <v>27.92</v>
      </c>
      <c r="O5823" s="7">
        <v>8</v>
      </c>
      <c r="P5823" s="5">
        <v>19.920000000000002</v>
      </c>
      <c r="Q5823" s="5">
        <v>8</v>
      </c>
      <c r="R5823" s="22">
        <f>Tabla1[[#This Row],[Fecha de Envío]]-Tabla1[[#This Row],[Fecha de Orden]]</f>
        <v>14</v>
      </c>
      <c r="S5823" s="24">
        <f>YEAR(Tabla1[[#This Row],[Fecha de Orden]])</f>
        <v>2024</v>
      </c>
      <c r="T5823" t="str">
        <f>VLOOKUP(Tabla1[[#This Row],[Nombre del Producto]],Tabla2[[Nombre Producto]:[Costo Unitario]],2,FALSE)</f>
        <v>Lot's O' Nuts</v>
      </c>
      <c r="U5823" t="str">
        <f>VLOOKUP(Tabla1[[#This Row],[Fábrica]],Tabla3[],4,FALSE)</f>
        <v>Arizona</v>
      </c>
    </row>
    <row r="5824" spans="1:21" x14ac:dyDescent="0.25">
      <c r="A5824" t="s">
        <v>1519</v>
      </c>
      <c r="B5824" s="3">
        <v>45321</v>
      </c>
      <c r="C5824" s="3">
        <v>45337</v>
      </c>
      <c r="D5824" t="s">
        <v>18</v>
      </c>
      <c r="E5824">
        <v>104220</v>
      </c>
      <c r="F5824" t="s">
        <v>19</v>
      </c>
      <c r="G5824" t="s">
        <v>130</v>
      </c>
      <c r="H5824" t="s">
        <v>1065</v>
      </c>
      <c r="I5824">
        <v>50315</v>
      </c>
      <c r="J5824" t="s">
        <v>22</v>
      </c>
      <c r="K5824" t="s">
        <v>43</v>
      </c>
      <c r="L5824" t="s">
        <v>33</v>
      </c>
      <c r="M5824" t="s">
        <v>34</v>
      </c>
      <c r="N5824" s="5">
        <v>25.2</v>
      </c>
      <c r="O5824" s="7">
        <v>7</v>
      </c>
      <c r="P5824" s="5">
        <v>16.8</v>
      </c>
      <c r="Q5824" s="5">
        <v>8.4</v>
      </c>
      <c r="R5824" s="22">
        <f>Tabla1[[#This Row],[Fecha de Envío]]-Tabla1[[#This Row],[Fecha de Orden]]</f>
        <v>16</v>
      </c>
      <c r="S5824" s="24">
        <f>YEAR(Tabla1[[#This Row],[Fecha de Orden]])</f>
        <v>2024</v>
      </c>
      <c r="T5824" t="str">
        <f>VLOOKUP(Tabla1[[#This Row],[Nombre del Producto]],Tabla2[[Nombre Producto]:[Costo Unitario]],2,FALSE)</f>
        <v>Lot's O' Nuts</v>
      </c>
      <c r="U5824" t="str">
        <f>VLOOKUP(Tabla1[[#This Row],[Fábrica]],Tabla3[],4,FALSE)</f>
        <v>Arizona</v>
      </c>
    </row>
    <row r="5825" spans="1:21" x14ac:dyDescent="0.25">
      <c r="A5825" t="s">
        <v>1520</v>
      </c>
      <c r="B5825" s="3">
        <v>45321</v>
      </c>
      <c r="C5825" s="3">
        <v>45337</v>
      </c>
      <c r="D5825" t="s">
        <v>18</v>
      </c>
      <c r="E5825">
        <v>104220</v>
      </c>
      <c r="F5825" t="s">
        <v>19</v>
      </c>
      <c r="G5825" t="s">
        <v>130</v>
      </c>
      <c r="H5825" t="s">
        <v>1065</v>
      </c>
      <c r="I5825">
        <v>50315</v>
      </c>
      <c r="J5825" t="s">
        <v>22</v>
      </c>
      <c r="K5825" t="s">
        <v>43</v>
      </c>
      <c r="L5825" t="s">
        <v>45</v>
      </c>
      <c r="M5825" t="s">
        <v>46</v>
      </c>
      <c r="N5825" s="5">
        <v>17.45</v>
      </c>
      <c r="O5825" s="7">
        <v>5</v>
      </c>
      <c r="P5825" s="5">
        <v>12.45</v>
      </c>
      <c r="Q5825" s="5">
        <v>5</v>
      </c>
      <c r="R5825" s="22">
        <f>Tabla1[[#This Row],[Fecha de Envío]]-Tabla1[[#This Row],[Fecha de Orden]]</f>
        <v>16</v>
      </c>
      <c r="S5825" s="24">
        <f>YEAR(Tabla1[[#This Row],[Fecha de Orden]])</f>
        <v>2024</v>
      </c>
      <c r="T5825" t="str">
        <f>VLOOKUP(Tabla1[[#This Row],[Nombre del Producto]],Tabla2[[Nombre Producto]:[Costo Unitario]],2,FALSE)</f>
        <v>Lot's O' Nuts</v>
      </c>
      <c r="U5825" t="str">
        <f>VLOOKUP(Tabla1[[#This Row],[Fábrica]],Tabla3[],4,FALSE)</f>
        <v>Arizona</v>
      </c>
    </row>
    <row r="5826" spans="1:21" x14ac:dyDescent="0.25">
      <c r="A5826" t="s">
        <v>1521</v>
      </c>
      <c r="B5826" s="3">
        <v>45321</v>
      </c>
      <c r="C5826" s="3">
        <v>45337</v>
      </c>
      <c r="D5826" t="s">
        <v>18</v>
      </c>
      <c r="E5826">
        <v>104220</v>
      </c>
      <c r="F5826" t="s">
        <v>19</v>
      </c>
      <c r="G5826" t="s">
        <v>130</v>
      </c>
      <c r="H5826" t="s">
        <v>1065</v>
      </c>
      <c r="I5826">
        <v>50315</v>
      </c>
      <c r="J5826" t="s">
        <v>22</v>
      </c>
      <c r="K5826" t="s">
        <v>43</v>
      </c>
      <c r="L5826" t="s">
        <v>36</v>
      </c>
      <c r="M5826" t="s">
        <v>37</v>
      </c>
      <c r="N5826" s="5">
        <v>6.5</v>
      </c>
      <c r="O5826" s="7">
        <v>2</v>
      </c>
      <c r="P5826" s="5">
        <v>4.22</v>
      </c>
      <c r="Q5826" s="5">
        <v>2.2799999999999998</v>
      </c>
      <c r="R5826" s="22">
        <f>Tabla1[[#This Row],[Fecha de Envío]]-Tabla1[[#This Row],[Fecha de Orden]]</f>
        <v>16</v>
      </c>
      <c r="S5826" s="24">
        <f>YEAR(Tabla1[[#This Row],[Fecha de Orden]])</f>
        <v>2024</v>
      </c>
      <c r="T5826" t="str">
        <f>VLOOKUP(Tabla1[[#This Row],[Nombre del Producto]],Tabla2[[Nombre Producto]:[Costo Unitario]],2,FALSE)</f>
        <v>Wicked Choccy's</v>
      </c>
      <c r="U5826" t="str">
        <f>VLOOKUP(Tabla1[[#This Row],[Fábrica]],Tabla3[],4,FALSE)</f>
        <v>Georgia</v>
      </c>
    </row>
    <row r="5827" spans="1:21" x14ac:dyDescent="0.25">
      <c r="A5827" t="s">
        <v>1522</v>
      </c>
      <c r="B5827" s="3">
        <v>45321</v>
      </c>
      <c r="C5827" s="3">
        <v>45337</v>
      </c>
      <c r="D5827" t="s">
        <v>18</v>
      </c>
      <c r="E5827">
        <v>104220</v>
      </c>
      <c r="F5827" t="s">
        <v>19</v>
      </c>
      <c r="G5827" t="s">
        <v>130</v>
      </c>
      <c r="H5827" t="s">
        <v>1065</v>
      </c>
      <c r="I5827">
        <v>50315</v>
      </c>
      <c r="J5827" t="s">
        <v>22</v>
      </c>
      <c r="K5827" t="s">
        <v>43</v>
      </c>
      <c r="L5827" t="s">
        <v>24</v>
      </c>
      <c r="M5827" t="s">
        <v>25</v>
      </c>
      <c r="N5827" s="5">
        <v>3.75</v>
      </c>
      <c r="O5827" s="7">
        <v>1</v>
      </c>
      <c r="P5827" s="5">
        <v>2.4500000000000002</v>
      </c>
      <c r="Q5827" s="5">
        <v>1.3</v>
      </c>
      <c r="R5827" s="22">
        <f>Tabla1[[#This Row],[Fecha de Envío]]-Tabla1[[#This Row],[Fecha de Orden]]</f>
        <v>16</v>
      </c>
      <c r="S5827" s="24">
        <f>YEAR(Tabla1[[#This Row],[Fecha de Orden]])</f>
        <v>2024</v>
      </c>
      <c r="T5827" t="str">
        <f>VLOOKUP(Tabla1[[#This Row],[Nombre del Producto]],Tabla2[[Nombre Producto]:[Costo Unitario]],2,FALSE)</f>
        <v>Wicked Choccy's</v>
      </c>
      <c r="U5827" t="str">
        <f>VLOOKUP(Tabla1[[#This Row],[Fábrica]],Tabla3[],4,FALSE)</f>
        <v>Georgia</v>
      </c>
    </row>
    <row r="5828" spans="1:21" x14ac:dyDescent="0.25">
      <c r="A5828" t="s">
        <v>1523</v>
      </c>
      <c r="B5828" s="3">
        <v>45321</v>
      </c>
      <c r="C5828" s="3">
        <v>45337</v>
      </c>
      <c r="D5828" t="s">
        <v>18</v>
      </c>
      <c r="E5828">
        <v>104220</v>
      </c>
      <c r="F5828" t="s">
        <v>19</v>
      </c>
      <c r="G5828" t="s">
        <v>130</v>
      </c>
      <c r="H5828" t="s">
        <v>1065</v>
      </c>
      <c r="I5828">
        <v>50315</v>
      </c>
      <c r="J5828" t="s">
        <v>22</v>
      </c>
      <c r="K5828" t="s">
        <v>43</v>
      </c>
      <c r="L5828" t="s">
        <v>27</v>
      </c>
      <c r="M5828" t="s">
        <v>28</v>
      </c>
      <c r="N5828" s="5">
        <v>10.8</v>
      </c>
      <c r="O5828" s="7">
        <v>3</v>
      </c>
      <c r="P5828" s="5">
        <v>7.5</v>
      </c>
      <c r="Q5828" s="5">
        <v>3.3</v>
      </c>
      <c r="R5828" s="22">
        <f>Tabla1[[#This Row],[Fecha de Envío]]-Tabla1[[#This Row],[Fecha de Orden]]</f>
        <v>16</v>
      </c>
      <c r="S5828" s="24">
        <f>YEAR(Tabla1[[#This Row],[Fecha de Orden]])</f>
        <v>2024</v>
      </c>
      <c r="T5828" t="str">
        <f>VLOOKUP(Tabla1[[#This Row],[Nombre del Producto]],Tabla2[[Nombre Producto]:[Costo Unitario]],2,FALSE)</f>
        <v>Lot's O' Nuts</v>
      </c>
      <c r="U5828" t="str">
        <f>VLOOKUP(Tabla1[[#This Row],[Fábrica]],Tabla3[],4,FALSE)</f>
        <v>Arizona</v>
      </c>
    </row>
    <row r="5829" spans="1:21" x14ac:dyDescent="0.25">
      <c r="A5829" t="s">
        <v>3119</v>
      </c>
      <c r="B5829" s="3">
        <v>45321</v>
      </c>
      <c r="C5829" s="3">
        <v>45336</v>
      </c>
      <c r="D5829" t="s">
        <v>18</v>
      </c>
      <c r="E5829">
        <v>148999</v>
      </c>
      <c r="F5829" t="s">
        <v>19</v>
      </c>
      <c r="G5829" t="s">
        <v>529</v>
      </c>
      <c r="H5829" t="s">
        <v>255</v>
      </c>
      <c r="I5829">
        <v>33142</v>
      </c>
      <c r="J5829" t="s">
        <v>22</v>
      </c>
      <c r="K5829" t="s">
        <v>66</v>
      </c>
      <c r="L5829" t="s">
        <v>45</v>
      </c>
      <c r="M5829" t="s">
        <v>46</v>
      </c>
      <c r="N5829" s="5">
        <v>13.96</v>
      </c>
      <c r="O5829" s="7">
        <v>4</v>
      </c>
      <c r="P5829" s="5">
        <v>9.9600000000000009</v>
      </c>
      <c r="Q5829" s="5">
        <v>4</v>
      </c>
      <c r="R5829" s="22">
        <f>Tabla1[[#This Row],[Fecha de Envío]]-Tabla1[[#This Row],[Fecha de Orden]]</f>
        <v>15</v>
      </c>
      <c r="S5829" s="24">
        <f>YEAR(Tabla1[[#This Row],[Fecha de Orden]])</f>
        <v>2024</v>
      </c>
      <c r="T5829" t="str">
        <f>VLOOKUP(Tabla1[[#This Row],[Nombre del Producto]],Tabla2[[Nombre Producto]:[Costo Unitario]],2,FALSE)</f>
        <v>Lot's O' Nuts</v>
      </c>
      <c r="U5829" t="str">
        <f>VLOOKUP(Tabla1[[#This Row],[Fábrica]],Tabla3[],4,FALSE)</f>
        <v>Arizona</v>
      </c>
    </row>
    <row r="5830" spans="1:21" x14ac:dyDescent="0.25">
      <c r="A5830" t="s">
        <v>3249</v>
      </c>
      <c r="B5830" s="3">
        <v>45321</v>
      </c>
      <c r="C5830" s="3">
        <v>45338</v>
      </c>
      <c r="D5830" t="s">
        <v>18</v>
      </c>
      <c r="E5830">
        <v>112725</v>
      </c>
      <c r="F5830" t="s">
        <v>19</v>
      </c>
      <c r="G5830" t="s">
        <v>20</v>
      </c>
      <c r="H5830" t="s">
        <v>21</v>
      </c>
      <c r="I5830">
        <v>94110</v>
      </c>
      <c r="J5830" t="s">
        <v>22</v>
      </c>
      <c r="K5830" t="s">
        <v>23</v>
      </c>
      <c r="L5830" t="s">
        <v>45</v>
      </c>
      <c r="M5830" t="s">
        <v>46</v>
      </c>
      <c r="N5830" s="5">
        <v>3.49</v>
      </c>
      <c r="O5830" s="7">
        <v>1</v>
      </c>
      <c r="P5830" s="5">
        <v>2.4900000000000002</v>
      </c>
      <c r="Q5830" s="5">
        <v>1</v>
      </c>
      <c r="R5830" s="22">
        <f>Tabla1[[#This Row],[Fecha de Envío]]-Tabla1[[#This Row],[Fecha de Orden]]</f>
        <v>17</v>
      </c>
      <c r="S5830" s="24">
        <f>YEAR(Tabla1[[#This Row],[Fecha de Orden]])</f>
        <v>2024</v>
      </c>
      <c r="T5830" t="str">
        <f>VLOOKUP(Tabla1[[#This Row],[Nombre del Producto]],Tabla2[[Nombre Producto]:[Costo Unitario]],2,FALSE)</f>
        <v>Lot's O' Nuts</v>
      </c>
      <c r="U5830" t="str">
        <f>VLOOKUP(Tabla1[[#This Row],[Fábrica]],Tabla3[],4,FALSE)</f>
        <v>Arizona</v>
      </c>
    </row>
    <row r="5831" spans="1:21" x14ac:dyDescent="0.25">
      <c r="A5831" t="s">
        <v>3250</v>
      </c>
      <c r="B5831" s="3">
        <v>45321</v>
      </c>
      <c r="C5831" s="3">
        <v>45338</v>
      </c>
      <c r="D5831" t="s">
        <v>18</v>
      </c>
      <c r="E5831">
        <v>112725</v>
      </c>
      <c r="F5831" t="s">
        <v>19</v>
      </c>
      <c r="G5831" t="s">
        <v>20</v>
      </c>
      <c r="H5831" t="s">
        <v>21</v>
      </c>
      <c r="I5831">
        <v>94110</v>
      </c>
      <c r="J5831" t="s">
        <v>22</v>
      </c>
      <c r="K5831" t="s">
        <v>23</v>
      </c>
      <c r="L5831" t="s">
        <v>33</v>
      </c>
      <c r="M5831" t="s">
        <v>34</v>
      </c>
      <c r="N5831" s="5">
        <v>10.8</v>
      </c>
      <c r="O5831" s="7">
        <v>3</v>
      </c>
      <c r="P5831" s="5">
        <v>7.2</v>
      </c>
      <c r="Q5831" s="5">
        <v>3.6</v>
      </c>
      <c r="R5831" s="22">
        <f>Tabla1[[#This Row],[Fecha de Envío]]-Tabla1[[#This Row],[Fecha de Orden]]</f>
        <v>17</v>
      </c>
      <c r="S5831" s="24">
        <f>YEAR(Tabla1[[#This Row],[Fecha de Orden]])</f>
        <v>2024</v>
      </c>
      <c r="T5831" t="str">
        <f>VLOOKUP(Tabla1[[#This Row],[Nombre del Producto]],Tabla2[[Nombre Producto]:[Costo Unitario]],2,FALSE)</f>
        <v>Lot's O' Nuts</v>
      </c>
      <c r="U5831" t="str">
        <f>VLOOKUP(Tabla1[[#This Row],[Fábrica]],Tabla3[],4,FALSE)</f>
        <v>Arizona</v>
      </c>
    </row>
    <row r="5832" spans="1:21" x14ac:dyDescent="0.25">
      <c r="A5832" t="s">
        <v>3251</v>
      </c>
      <c r="B5832" s="3">
        <v>45321</v>
      </c>
      <c r="C5832" s="3">
        <v>45338</v>
      </c>
      <c r="D5832" t="s">
        <v>18</v>
      </c>
      <c r="E5832">
        <v>112725</v>
      </c>
      <c r="F5832" t="s">
        <v>19</v>
      </c>
      <c r="G5832" t="s">
        <v>20</v>
      </c>
      <c r="H5832" t="s">
        <v>21</v>
      </c>
      <c r="I5832">
        <v>94110</v>
      </c>
      <c r="J5832" t="s">
        <v>22</v>
      </c>
      <c r="K5832" t="s">
        <v>23</v>
      </c>
      <c r="L5832" t="s">
        <v>27</v>
      </c>
      <c r="M5832" t="s">
        <v>28</v>
      </c>
      <c r="N5832" s="5">
        <v>25.2</v>
      </c>
      <c r="O5832" s="7">
        <v>7</v>
      </c>
      <c r="P5832" s="5">
        <v>17.5</v>
      </c>
      <c r="Q5832" s="5">
        <v>7.7</v>
      </c>
      <c r="R5832" s="22">
        <f>Tabla1[[#This Row],[Fecha de Envío]]-Tabla1[[#This Row],[Fecha de Orden]]</f>
        <v>17</v>
      </c>
      <c r="S5832" s="24">
        <f>YEAR(Tabla1[[#This Row],[Fecha de Orden]])</f>
        <v>2024</v>
      </c>
      <c r="T5832" t="str">
        <f>VLOOKUP(Tabla1[[#This Row],[Nombre del Producto]],Tabla2[[Nombre Producto]:[Costo Unitario]],2,FALSE)</f>
        <v>Lot's O' Nuts</v>
      </c>
      <c r="U5832" t="str">
        <f>VLOOKUP(Tabla1[[#This Row],[Fábrica]],Tabla3[],4,FALSE)</f>
        <v>Arizona</v>
      </c>
    </row>
    <row r="5833" spans="1:21" x14ac:dyDescent="0.25">
      <c r="A5833" t="s">
        <v>5624</v>
      </c>
      <c r="B5833" s="3">
        <v>45321</v>
      </c>
      <c r="C5833" s="3">
        <v>45338</v>
      </c>
      <c r="D5833" t="s">
        <v>18</v>
      </c>
      <c r="E5833">
        <v>121790</v>
      </c>
      <c r="F5833" t="s">
        <v>19</v>
      </c>
      <c r="G5833" t="s">
        <v>478</v>
      </c>
      <c r="H5833" t="s">
        <v>173</v>
      </c>
      <c r="I5833">
        <v>60505</v>
      </c>
      <c r="J5833" t="s">
        <v>22</v>
      </c>
      <c r="K5833" t="s">
        <v>43</v>
      </c>
      <c r="L5833" t="s">
        <v>45</v>
      </c>
      <c r="M5833" t="s">
        <v>46</v>
      </c>
      <c r="N5833" s="5">
        <v>3.49</v>
      </c>
      <c r="O5833" s="7">
        <v>1</v>
      </c>
      <c r="P5833" s="5">
        <v>2.4900000000000002</v>
      </c>
      <c r="Q5833" s="5">
        <v>1</v>
      </c>
      <c r="R5833" s="22">
        <f>Tabla1[[#This Row],[Fecha de Envío]]-Tabla1[[#This Row],[Fecha de Orden]]</f>
        <v>17</v>
      </c>
      <c r="S5833" s="24">
        <f>YEAR(Tabla1[[#This Row],[Fecha de Orden]])</f>
        <v>2024</v>
      </c>
      <c r="T5833" t="str">
        <f>VLOOKUP(Tabla1[[#This Row],[Nombre del Producto]],Tabla2[[Nombre Producto]:[Costo Unitario]],2,FALSE)</f>
        <v>Lot's O' Nuts</v>
      </c>
      <c r="U5833" t="str">
        <f>VLOOKUP(Tabla1[[#This Row],[Fábrica]],Tabla3[],4,FALSE)</f>
        <v>Arizona</v>
      </c>
    </row>
    <row r="5834" spans="1:21" x14ac:dyDescent="0.25">
      <c r="A5834" t="s">
        <v>5625</v>
      </c>
      <c r="B5834" s="3">
        <v>45321</v>
      </c>
      <c r="C5834" s="3">
        <v>45338</v>
      </c>
      <c r="D5834" t="s">
        <v>18</v>
      </c>
      <c r="E5834">
        <v>121790</v>
      </c>
      <c r="F5834" t="s">
        <v>19</v>
      </c>
      <c r="G5834" t="s">
        <v>478</v>
      </c>
      <c r="H5834" t="s">
        <v>173</v>
      </c>
      <c r="I5834">
        <v>60505</v>
      </c>
      <c r="J5834" t="s">
        <v>22</v>
      </c>
      <c r="K5834" t="s">
        <v>43</v>
      </c>
      <c r="L5834" t="s">
        <v>24</v>
      </c>
      <c r="M5834" t="s">
        <v>25</v>
      </c>
      <c r="N5834" s="5">
        <v>15</v>
      </c>
      <c r="O5834" s="7">
        <v>4</v>
      </c>
      <c r="P5834" s="5">
        <v>9.8000000000000007</v>
      </c>
      <c r="Q5834" s="5">
        <v>5.2</v>
      </c>
      <c r="R5834" s="22">
        <f>Tabla1[[#This Row],[Fecha de Envío]]-Tabla1[[#This Row],[Fecha de Orden]]</f>
        <v>17</v>
      </c>
      <c r="S5834" s="24">
        <f>YEAR(Tabla1[[#This Row],[Fecha de Orden]])</f>
        <v>2024</v>
      </c>
      <c r="T5834" t="str">
        <f>VLOOKUP(Tabla1[[#This Row],[Nombre del Producto]],Tabla2[[Nombre Producto]:[Costo Unitario]],2,FALSE)</f>
        <v>Wicked Choccy's</v>
      </c>
      <c r="U5834" t="str">
        <f>VLOOKUP(Tabla1[[#This Row],[Fábrica]],Tabla3[],4,FALSE)</f>
        <v>Georgia</v>
      </c>
    </row>
    <row r="5835" spans="1:21" x14ac:dyDescent="0.25">
      <c r="A5835" t="s">
        <v>5626</v>
      </c>
      <c r="B5835" s="3">
        <v>45321</v>
      </c>
      <c r="C5835" s="3">
        <v>45338</v>
      </c>
      <c r="D5835" t="s">
        <v>18</v>
      </c>
      <c r="E5835">
        <v>121790</v>
      </c>
      <c r="F5835" t="s">
        <v>19</v>
      </c>
      <c r="G5835" t="s">
        <v>478</v>
      </c>
      <c r="H5835" t="s">
        <v>173</v>
      </c>
      <c r="I5835">
        <v>60505</v>
      </c>
      <c r="J5835" t="s">
        <v>22</v>
      </c>
      <c r="K5835" t="s">
        <v>43</v>
      </c>
      <c r="L5835" t="s">
        <v>36</v>
      </c>
      <c r="M5835" t="s">
        <v>37</v>
      </c>
      <c r="N5835" s="5">
        <v>13</v>
      </c>
      <c r="O5835" s="7">
        <v>4</v>
      </c>
      <c r="P5835" s="5">
        <v>8.44</v>
      </c>
      <c r="Q5835" s="5">
        <v>4.5599999999999996</v>
      </c>
      <c r="R5835" s="22">
        <f>Tabla1[[#This Row],[Fecha de Envío]]-Tabla1[[#This Row],[Fecha de Orden]]</f>
        <v>17</v>
      </c>
      <c r="S5835" s="24">
        <f>YEAR(Tabla1[[#This Row],[Fecha de Orden]])</f>
        <v>2024</v>
      </c>
      <c r="T5835" t="str">
        <f>VLOOKUP(Tabla1[[#This Row],[Nombre del Producto]],Tabla2[[Nombre Producto]:[Costo Unitario]],2,FALSE)</f>
        <v>Wicked Choccy's</v>
      </c>
      <c r="U5835" t="str">
        <f>VLOOKUP(Tabla1[[#This Row],[Fábrica]],Tabla3[],4,FALSE)</f>
        <v>Georgia</v>
      </c>
    </row>
    <row r="5836" spans="1:21" x14ac:dyDescent="0.25">
      <c r="A5836" t="s">
        <v>6247</v>
      </c>
      <c r="B5836" s="3">
        <v>45321</v>
      </c>
      <c r="C5836" s="3">
        <v>45331</v>
      </c>
      <c r="D5836" t="s">
        <v>82</v>
      </c>
      <c r="E5836">
        <v>164329</v>
      </c>
      <c r="F5836" t="s">
        <v>19</v>
      </c>
      <c r="G5836" t="s">
        <v>20</v>
      </c>
      <c r="H5836" t="s">
        <v>21</v>
      </c>
      <c r="I5836">
        <v>94109</v>
      </c>
      <c r="J5836" t="s">
        <v>22</v>
      </c>
      <c r="K5836" t="s">
        <v>23</v>
      </c>
      <c r="L5836" t="s">
        <v>24</v>
      </c>
      <c r="M5836" t="s">
        <v>25</v>
      </c>
      <c r="N5836" s="5">
        <v>7.5</v>
      </c>
      <c r="O5836" s="7">
        <v>2</v>
      </c>
      <c r="P5836" s="5">
        <v>4.9000000000000004</v>
      </c>
      <c r="Q5836" s="5">
        <v>2.6</v>
      </c>
      <c r="R5836" s="22">
        <f>Tabla1[[#This Row],[Fecha de Envío]]-Tabla1[[#This Row],[Fecha de Orden]]</f>
        <v>10</v>
      </c>
      <c r="S5836" s="24">
        <f>YEAR(Tabla1[[#This Row],[Fecha de Orden]])</f>
        <v>2024</v>
      </c>
      <c r="T5836" t="str">
        <f>VLOOKUP(Tabla1[[#This Row],[Nombre del Producto]],Tabla2[[Nombre Producto]:[Costo Unitario]],2,FALSE)</f>
        <v>Wicked Choccy's</v>
      </c>
      <c r="U5836" t="str">
        <f>VLOOKUP(Tabla1[[#This Row],[Fábrica]],Tabla3[],4,FALSE)</f>
        <v>Georgia</v>
      </c>
    </row>
    <row r="5837" spans="1:21" x14ac:dyDescent="0.25">
      <c r="A5837" t="s">
        <v>8544</v>
      </c>
      <c r="B5837" s="3">
        <v>45321</v>
      </c>
      <c r="C5837" s="3">
        <v>45334</v>
      </c>
      <c r="D5837" t="s">
        <v>39</v>
      </c>
      <c r="E5837">
        <v>157273</v>
      </c>
      <c r="F5837" t="s">
        <v>19</v>
      </c>
      <c r="G5837" t="s">
        <v>124</v>
      </c>
      <c r="H5837" t="s">
        <v>125</v>
      </c>
      <c r="I5837">
        <v>98105</v>
      </c>
      <c r="J5837" t="s">
        <v>22</v>
      </c>
      <c r="K5837" t="s">
        <v>23</v>
      </c>
      <c r="L5837" t="s">
        <v>24</v>
      </c>
      <c r="M5837" t="s">
        <v>25</v>
      </c>
      <c r="N5837" s="5">
        <v>15</v>
      </c>
      <c r="O5837" s="7">
        <v>4</v>
      </c>
      <c r="P5837" s="5">
        <v>9.8000000000000007</v>
      </c>
      <c r="Q5837" s="5">
        <v>5.2</v>
      </c>
      <c r="R5837" s="22">
        <f>Tabla1[[#This Row],[Fecha de Envío]]-Tabla1[[#This Row],[Fecha de Orden]]</f>
        <v>13</v>
      </c>
      <c r="S5837" s="24">
        <f>YEAR(Tabla1[[#This Row],[Fecha de Orden]])</f>
        <v>2024</v>
      </c>
      <c r="T5837" t="str">
        <f>VLOOKUP(Tabla1[[#This Row],[Nombre del Producto]],Tabla2[[Nombre Producto]:[Costo Unitario]],2,FALSE)</f>
        <v>Wicked Choccy's</v>
      </c>
      <c r="U5837" t="str">
        <f>VLOOKUP(Tabla1[[#This Row],[Fábrica]],Tabla3[],4,FALSE)</f>
        <v>Georgia</v>
      </c>
    </row>
    <row r="5838" spans="1:21" x14ac:dyDescent="0.25">
      <c r="A5838" t="s">
        <v>1318</v>
      </c>
      <c r="B5838" s="3">
        <v>45324</v>
      </c>
      <c r="C5838" s="3">
        <v>45339</v>
      </c>
      <c r="D5838" t="s">
        <v>18</v>
      </c>
      <c r="E5838">
        <v>128076</v>
      </c>
      <c r="F5838" t="s">
        <v>19</v>
      </c>
      <c r="G5838" t="s">
        <v>120</v>
      </c>
      <c r="H5838" t="s">
        <v>21</v>
      </c>
      <c r="I5838">
        <v>92105</v>
      </c>
      <c r="J5838" t="s">
        <v>22</v>
      </c>
      <c r="K5838" t="s">
        <v>23</v>
      </c>
      <c r="L5838" t="s">
        <v>24</v>
      </c>
      <c r="M5838" t="s">
        <v>25</v>
      </c>
      <c r="N5838" s="5">
        <v>7.5</v>
      </c>
      <c r="O5838" s="7">
        <v>2</v>
      </c>
      <c r="P5838" s="5">
        <v>4.9000000000000004</v>
      </c>
      <c r="Q5838" s="5">
        <v>2.6</v>
      </c>
      <c r="R5838" s="22">
        <f>Tabla1[[#This Row],[Fecha de Envío]]-Tabla1[[#This Row],[Fecha de Orden]]</f>
        <v>15</v>
      </c>
      <c r="S5838" s="24">
        <f>YEAR(Tabla1[[#This Row],[Fecha de Orden]])</f>
        <v>2024</v>
      </c>
      <c r="T5838" t="str">
        <f>VLOOKUP(Tabla1[[#This Row],[Nombre del Producto]],Tabla2[[Nombre Producto]:[Costo Unitario]],2,FALSE)</f>
        <v>Wicked Choccy's</v>
      </c>
      <c r="U5838" t="str">
        <f>VLOOKUP(Tabla1[[#This Row],[Fábrica]],Tabla3[],4,FALSE)</f>
        <v>Georgia</v>
      </c>
    </row>
    <row r="5839" spans="1:21" x14ac:dyDescent="0.25">
      <c r="A5839" t="s">
        <v>1319</v>
      </c>
      <c r="B5839" s="3">
        <v>45324</v>
      </c>
      <c r="C5839" s="3">
        <v>45339</v>
      </c>
      <c r="D5839" t="s">
        <v>18</v>
      </c>
      <c r="E5839">
        <v>128076</v>
      </c>
      <c r="F5839" t="s">
        <v>19</v>
      </c>
      <c r="G5839" t="s">
        <v>120</v>
      </c>
      <c r="H5839" t="s">
        <v>21</v>
      </c>
      <c r="I5839">
        <v>92105</v>
      </c>
      <c r="J5839" t="s">
        <v>22</v>
      </c>
      <c r="K5839" t="s">
        <v>23</v>
      </c>
      <c r="L5839" t="s">
        <v>27</v>
      </c>
      <c r="M5839" t="s">
        <v>28</v>
      </c>
      <c r="N5839" s="5">
        <v>7.2</v>
      </c>
      <c r="O5839" s="7">
        <v>2</v>
      </c>
      <c r="P5839" s="5">
        <v>5</v>
      </c>
      <c r="Q5839" s="5">
        <v>2.2000000000000002</v>
      </c>
      <c r="R5839" s="22">
        <f>Tabla1[[#This Row],[Fecha de Envío]]-Tabla1[[#This Row],[Fecha de Orden]]</f>
        <v>15</v>
      </c>
      <c r="S5839" s="24">
        <f>YEAR(Tabla1[[#This Row],[Fecha de Orden]])</f>
        <v>2024</v>
      </c>
      <c r="T5839" t="str">
        <f>VLOOKUP(Tabla1[[#This Row],[Nombre del Producto]],Tabla2[[Nombre Producto]:[Costo Unitario]],2,FALSE)</f>
        <v>Lot's O' Nuts</v>
      </c>
      <c r="U5839" t="str">
        <f>VLOOKUP(Tabla1[[#This Row],[Fábrica]],Tabla3[],4,FALSE)</f>
        <v>Arizona</v>
      </c>
    </row>
    <row r="5840" spans="1:21" x14ac:dyDescent="0.25">
      <c r="A5840" t="s">
        <v>1320</v>
      </c>
      <c r="B5840" s="3">
        <v>45324</v>
      </c>
      <c r="C5840" s="3">
        <v>45339</v>
      </c>
      <c r="D5840" t="s">
        <v>18</v>
      </c>
      <c r="E5840">
        <v>128076</v>
      </c>
      <c r="F5840" t="s">
        <v>19</v>
      </c>
      <c r="G5840" t="s">
        <v>120</v>
      </c>
      <c r="H5840" t="s">
        <v>21</v>
      </c>
      <c r="I5840">
        <v>92105</v>
      </c>
      <c r="J5840" t="s">
        <v>148</v>
      </c>
      <c r="K5840" t="s">
        <v>23</v>
      </c>
      <c r="L5840" t="s">
        <v>149</v>
      </c>
      <c r="M5840" t="s">
        <v>150</v>
      </c>
      <c r="N5840" s="5">
        <v>2.5</v>
      </c>
      <c r="O5840" s="7">
        <v>2</v>
      </c>
      <c r="P5840" s="5">
        <v>1.3</v>
      </c>
      <c r="Q5840" s="5">
        <v>1.2</v>
      </c>
      <c r="R5840" s="22">
        <f>Tabla1[[#This Row],[Fecha de Envío]]-Tabla1[[#This Row],[Fecha de Orden]]</f>
        <v>15</v>
      </c>
      <c r="S5840" s="24">
        <f>YEAR(Tabla1[[#This Row],[Fecha de Orden]])</f>
        <v>2024</v>
      </c>
      <c r="T5840" t="str">
        <f>VLOOKUP(Tabla1[[#This Row],[Nombre del Producto]],Tabla2[[Nombre Producto]:[Costo Unitario]],2,FALSE)</f>
        <v>Secret Factory</v>
      </c>
      <c r="U5840" t="str">
        <f>VLOOKUP(Tabla1[[#This Row],[Fábrica]],Tabla3[],4,FALSE)</f>
        <v>Illinois</v>
      </c>
    </row>
    <row r="5841" spans="1:21" x14ac:dyDescent="0.25">
      <c r="A5841" t="s">
        <v>3044</v>
      </c>
      <c r="B5841" s="3">
        <v>45324</v>
      </c>
      <c r="C5841" s="3">
        <v>45337</v>
      </c>
      <c r="D5841" t="s">
        <v>39</v>
      </c>
      <c r="E5841">
        <v>164147</v>
      </c>
      <c r="F5841" t="s">
        <v>19</v>
      </c>
      <c r="G5841" t="s">
        <v>412</v>
      </c>
      <c r="H5841" t="s">
        <v>210</v>
      </c>
      <c r="I5841">
        <v>43229</v>
      </c>
      <c r="J5841" t="s">
        <v>148</v>
      </c>
      <c r="K5841" t="s">
        <v>32</v>
      </c>
      <c r="L5841" t="s">
        <v>348</v>
      </c>
      <c r="M5841" t="s">
        <v>349</v>
      </c>
      <c r="N5841" s="5">
        <v>180</v>
      </c>
      <c r="O5841" s="7">
        <v>9</v>
      </c>
      <c r="P5841" s="5">
        <v>90</v>
      </c>
      <c r="Q5841" s="5">
        <v>90</v>
      </c>
      <c r="R5841" s="22">
        <f>Tabla1[[#This Row],[Fecha de Envío]]-Tabla1[[#This Row],[Fecha de Orden]]</f>
        <v>13</v>
      </c>
      <c r="S5841" s="24">
        <f>YEAR(Tabla1[[#This Row],[Fecha de Orden]])</f>
        <v>2024</v>
      </c>
      <c r="T5841" t="str">
        <f>VLOOKUP(Tabla1[[#This Row],[Nombre del Producto]],Tabla2[[Nombre Producto]:[Costo Unitario]],2,FALSE)</f>
        <v>Secret Factory</v>
      </c>
      <c r="U5841" t="str">
        <f>VLOOKUP(Tabla1[[#This Row],[Fábrica]],Tabla3[],4,FALSE)</f>
        <v>Illinois</v>
      </c>
    </row>
    <row r="5842" spans="1:21" x14ac:dyDescent="0.25">
      <c r="A5842" t="s">
        <v>3045</v>
      </c>
      <c r="B5842" s="3">
        <v>45324</v>
      </c>
      <c r="C5842" s="3">
        <v>45337</v>
      </c>
      <c r="D5842" t="s">
        <v>39</v>
      </c>
      <c r="E5842">
        <v>164147</v>
      </c>
      <c r="F5842" t="s">
        <v>19</v>
      </c>
      <c r="G5842" t="s">
        <v>412</v>
      </c>
      <c r="H5842" t="s">
        <v>210</v>
      </c>
      <c r="I5842">
        <v>43229</v>
      </c>
      <c r="J5842" t="s">
        <v>22</v>
      </c>
      <c r="K5842" t="s">
        <v>32</v>
      </c>
      <c r="L5842" t="s">
        <v>33</v>
      </c>
      <c r="M5842" t="s">
        <v>34</v>
      </c>
      <c r="N5842" s="5">
        <v>7.2</v>
      </c>
      <c r="O5842" s="7">
        <v>2</v>
      </c>
      <c r="P5842" s="5">
        <v>4.8</v>
      </c>
      <c r="Q5842" s="5">
        <v>2.4</v>
      </c>
      <c r="R5842" s="22">
        <f>Tabla1[[#This Row],[Fecha de Envío]]-Tabla1[[#This Row],[Fecha de Orden]]</f>
        <v>13</v>
      </c>
      <c r="S5842" s="24">
        <f>YEAR(Tabla1[[#This Row],[Fecha de Orden]])</f>
        <v>2024</v>
      </c>
      <c r="T5842" t="str">
        <f>VLOOKUP(Tabla1[[#This Row],[Nombre del Producto]],Tabla2[[Nombre Producto]:[Costo Unitario]],2,FALSE)</f>
        <v>Lot's O' Nuts</v>
      </c>
      <c r="U5842" t="str">
        <f>VLOOKUP(Tabla1[[#This Row],[Fábrica]],Tabla3[],4,FALSE)</f>
        <v>Arizona</v>
      </c>
    </row>
    <row r="5843" spans="1:21" x14ac:dyDescent="0.25">
      <c r="A5843" t="s">
        <v>3046</v>
      </c>
      <c r="B5843" s="3">
        <v>45324</v>
      </c>
      <c r="C5843" s="3">
        <v>45337</v>
      </c>
      <c r="D5843" t="s">
        <v>39</v>
      </c>
      <c r="E5843">
        <v>164147</v>
      </c>
      <c r="F5843" t="s">
        <v>19</v>
      </c>
      <c r="G5843" t="s">
        <v>412</v>
      </c>
      <c r="H5843" t="s">
        <v>210</v>
      </c>
      <c r="I5843">
        <v>43229</v>
      </c>
      <c r="J5843" t="s">
        <v>22</v>
      </c>
      <c r="K5843" t="s">
        <v>32</v>
      </c>
      <c r="L5843" t="s">
        <v>45</v>
      </c>
      <c r="M5843" t="s">
        <v>46</v>
      </c>
      <c r="N5843" s="5">
        <v>17.45</v>
      </c>
      <c r="O5843" s="7">
        <v>5</v>
      </c>
      <c r="P5843" s="5">
        <v>12.45</v>
      </c>
      <c r="Q5843" s="5">
        <v>5</v>
      </c>
      <c r="R5843" s="22">
        <f>Tabla1[[#This Row],[Fecha de Envío]]-Tabla1[[#This Row],[Fecha de Orden]]</f>
        <v>13</v>
      </c>
      <c r="S5843" s="24">
        <f>YEAR(Tabla1[[#This Row],[Fecha de Orden]])</f>
        <v>2024</v>
      </c>
      <c r="T5843" t="str">
        <f>VLOOKUP(Tabla1[[#This Row],[Nombre del Producto]],Tabla2[[Nombre Producto]:[Costo Unitario]],2,FALSE)</f>
        <v>Lot's O' Nuts</v>
      </c>
      <c r="U5843" t="str">
        <f>VLOOKUP(Tabla1[[#This Row],[Fábrica]],Tabla3[],4,FALSE)</f>
        <v>Arizona</v>
      </c>
    </row>
    <row r="5844" spans="1:21" x14ac:dyDescent="0.25">
      <c r="A5844" t="s">
        <v>4659</v>
      </c>
      <c r="B5844" s="3">
        <v>45324</v>
      </c>
      <c r="C5844" s="3">
        <v>45339</v>
      </c>
      <c r="D5844" t="s">
        <v>18</v>
      </c>
      <c r="E5844">
        <v>161333</v>
      </c>
      <c r="F5844" t="s">
        <v>19</v>
      </c>
      <c r="G5844" t="s">
        <v>53</v>
      </c>
      <c r="H5844" t="s">
        <v>21</v>
      </c>
      <c r="I5844">
        <v>90045</v>
      </c>
      <c r="J5844" t="s">
        <v>22</v>
      </c>
      <c r="K5844" t="s">
        <v>23</v>
      </c>
      <c r="L5844" t="s">
        <v>33</v>
      </c>
      <c r="M5844" t="s">
        <v>34</v>
      </c>
      <c r="N5844" s="5">
        <v>7.2</v>
      </c>
      <c r="O5844" s="7">
        <v>2</v>
      </c>
      <c r="P5844" s="5">
        <v>4.8</v>
      </c>
      <c r="Q5844" s="5">
        <v>2.4</v>
      </c>
      <c r="R5844" s="22">
        <f>Tabla1[[#This Row],[Fecha de Envío]]-Tabla1[[#This Row],[Fecha de Orden]]</f>
        <v>15</v>
      </c>
      <c r="S5844" s="24">
        <f>YEAR(Tabla1[[#This Row],[Fecha de Orden]])</f>
        <v>2024</v>
      </c>
      <c r="T5844" t="str">
        <f>VLOOKUP(Tabla1[[#This Row],[Nombre del Producto]],Tabla2[[Nombre Producto]:[Costo Unitario]],2,FALSE)</f>
        <v>Lot's O' Nuts</v>
      </c>
      <c r="U5844" t="str">
        <f>VLOOKUP(Tabla1[[#This Row],[Fábrica]],Tabla3[],4,FALSE)</f>
        <v>Arizona</v>
      </c>
    </row>
    <row r="5845" spans="1:21" x14ac:dyDescent="0.25">
      <c r="A5845" t="s">
        <v>5863</v>
      </c>
      <c r="B5845" s="3">
        <v>45325</v>
      </c>
      <c r="C5845" s="3">
        <v>45340</v>
      </c>
      <c r="D5845" t="s">
        <v>18</v>
      </c>
      <c r="E5845">
        <v>167703</v>
      </c>
      <c r="F5845" t="s">
        <v>19</v>
      </c>
      <c r="G5845" t="s">
        <v>365</v>
      </c>
      <c r="H5845" t="s">
        <v>210</v>
      </c>
      <c r="I5845">
        <v>45231</v>
      </c>
      <c r="J5845" t="s">
        <v>22</v>
      </c>
      <c r="K5845" t="s">
        <v>32</v>
      </c>
      <c r="L5845" t="s">
        <v>36</v>
      </c>
      <c r="M5845" t="s">
        <v>37</v>
      </c>
      <c r="N5845" s="5">
        <v>9.75</v>
      </c>
      <c r="O5845" s="7">
        <v>3</v>
      </c>
      <c r="P5845" s="5">
        <v>6.33</v>
      </c>
      <c r="Q5845" s="5">
        <v>3.42</v>
      </c>
      <c r="R5845" s="22">
        <f>Tabla1[[#This Row],[Fecha de Envío]]-Tabla1[[#This Row],[Fecha de Orden]]</f>
        <v>15</v>
      </c>
      <c r="S5845" s="24">
        <f>YEAR(Tabla1[[#This Row],[Fecha de Orden]])</f>
        <v>2024</v>
      </c>
      <c r="T5845" t="str">
        <f>VLOOKUP(Tabla1[[#This Row],[Nombre del Producto]],Tabla2[[Nombre Producto]:[Costo Unitario]],2,FALSE)</f>
        <v>Wicked Choccy's</v>
      </c>
      <c r="U5845" t="str">
        <f>VLOOKUP(Tabla1[[#This Row],[Fábrica]],Tabla3[],4,FALSE)</f>
        <v>Georgia</v>
      </c>
    </row>
    <row r="5846" spans="1:21" x14ac:dyDescent="0.25">
      <c r="A5846" t="s">
        <v>5864</v>
      </c>
      <c r="B5846" s="3">
        <v>45325</v>
      </c>
      <c r="C5846" s="3">
        <v>45340</v>
      </c>
      <c r="D5846" t="s">
        <v>18</v>
      </c>
      <c r="E5846">
        <v>167703</v>
      </c>
      <c r="F5846" t="s">
        <v>19</v>
      </c>
      <c r="G5846" t="s">
        <v>365</v>
      </c>
      <c r="H5846" t="s">
        <v>210</v>
      </c>
      <c r="I5846">
        <v>45231</v>
      </c>
      <c r="J5846" t="s">
        <v>22</v>
      </c>
      <c r="K5846" t="s">
        <v>32</v>
      </c>
      <c r="L5846" t="s">
        <v>33</v>
      </c>
      <c r="M5846" t="s">
        <v>34</v>
      </c>
      <c r="N5846" s="5">
        <v>7.2</v>
      </c>
      <c r="O5846" s="7">
        <v>2</v>
      </c>
      <c r="P5846" s="5">
        <v>4.8</v>
      </c>
      <c r="Q5846" s="5">
        <v>2.4</v>
      </c>
      <c r="R5846" s="22">
        <f>Tabla1[[#This Row],[Fecha de Envío]]-Tabla1[[#This Row],[Fecha de Orden]]</f>
        <v>15</v>
      </c>
      <c r="S5846" s="24">
        <f>YEAR(Tabla1[[#This Row],[Fecha de Orden]])</f>
        <v>2024</v>
      </c>
      <c r="T5846" t="str">
        <f>VLOOKUP(Tabla1[[#This Row],[Nombre del Producto]],Tabla2[[Nombre Producto]:[Costo Unitario]],2,FALSE)</f>
        <v>Lot's O' Nuts</v>
      </c>
      <c r="U5846" t="str">
        <f>VLOOKUP(Tabla1[[#This Row],[Fábrica]],Tabla3[],4,FALSE)</f>
        <v>Arizona</v>
      </c>
    </row>
    <row r="5847" spans="1:21" x14ac:dyDescent="0.25">
      <c r="A5847" t="s">
        <v>7464</v>
      </c>
      <c r="B5847" s="3">
        <v>45325</v>
      </c>
      <c r="C5847" s="3">
        <v>45339</v>
      </c>
      <c r="D5847" t="s">
        <v>71</v>
      </c>
      <c r="E5847">
        <v>127474</v>
      </c>
      <c r="F5847" t="s">
        <v>19</v>
      </c>
      <c r="G5847" t="s">
        <v>239</v>
      </c>
      <c r="H5847" t="s">
        <v>173</v>
      </c>
      <c r="I5847">
        <v>60610</v>
      </c>
      <c r="J5847" t="s">
        <v>22</v>
      </c>
      <c r="K5847" t="s">
        <v>43</v>
      </c>
      <c r="L5847" t="s">
        <v>45</v>
      </c>
      <c r="M5847" t="s">
        <v>46</v>
      </c>
      <c r="N5847" s="5">
        <v>3.49</v>
      </c>
      <c r="O5847" s="7">
        <v>1</v>
      </c>
      <c r="P5847" s="5">
        <v>2.4900000000000002</v>
      </c>
      <c r="Q5847" s="5">
        <v>1</v>
      </c>
      <c r="R5847" s="22">
        <f>Tabla1[[#This Row],[Fecha de Envío]]-Tabla1[[#This Row],[Fecha de Orden]]</f>
        <v>14</v>
      </c>
      <c r="S5847" s="24">
        <f>YEAR(Tabla1[[#This Row],[Fecha de Orden]])</f>
        <v>2024</v>
      </c>
      <c r="T5847" t="str">
        <f>VLOOKUP(Tabla1[[#This Row],[Nombre del Producto]],Tabla2[[Nombre Producto]:[Costo Unitario]],2,FALSE)</f>
        <v>Lot's O' Nuts</v>
      </c>
      <c r="U5847" t="str">
        <f>VLOOKUP(Tabla1[[#This Row],[Fábrica]],Tabla3[],4,FALSE)</f>
        <v>Arizona</v>
      </c>
    </row>
    <row r="5848" spans="1:21" x14ac:dyDescent="0.25">
      <c r="A5848" t="s">
        <v>7465</v>
      </c>
      <c r="B5848" s="3">
        <v>45325</v>
      </c>
      <c r="C5848" s="3">
        <v>45339</v>
      </c>
      <c r="D5848" t="s">
        <v>71</v>
      </c>
      <c r="E5848">
        <v>127474</v>
      </c>
      <c r="F5848" t="s">
        <v>19</v>
      </c>
      <c r="G5848" t="s">
        <v>239</v>
      </c>
      <c r="H5848" t="s">
        <v>173</v>
      </c>
      <c r="I5848">
        <v>60610</v>
      </c>
      <c r="J5848" t="s">
        <v>22</v>
      </c>
      <c r="K5848" t="s">
        <v>43</v>
      </c>
      <c r="L5848" t="s">
        <v>33</v>
      </c>
      <c r="M5848" t="s">
        <v>34</v>
      </c>
      <c r="N5848" s="5">
        <v>18</v>
      </c>
      <c r="O5848" s="7">
        <v>5</v>
      </c>
      <c r="P5848" s="5">
        <v>12</v>
      </c>
      <c r="Q5848" s="5">
        <v>6</v>
      </c>
      <c r="R5848" s="22">
        <f>Tabla1[[#This Row],[Fecha de Envío]]-Tabla1[[#This Row],[Fecha de Orden]]</f>
        <v>14</v>
      </c>
      <c r="S5848" s="24">
        <f>YEAR(Tabla1[[#This Row],[Fecha de Orden]])</f>
        <v>2024</v>
      </c>
      <c r="T5848" t="str">
        <f>VLOOKUP(Tabla1[[#This Row],[Nombre del Producto]],Tabla2[[Nombre Producto]:[Costo Unitario]],2,FALSE)</f>
        <v>Lot's O' Nuts</v>
      </c>
      <c r="U5848" t="str">
        <f>VLOOKUP(Tabla1[[#This Row],[Fábrica]],Tabla3[],4,FALSE)</f>
        <v>Arizona</v>
      </c>
    </row>
    <row r="5849" spans="1:21" x14ac:dyDescent="0.25">
      <c r="A5849" t="s">
        <v>7466</v>
      </c>
      <c r="B5849" s="3">
        <v>45325</v>
      </c>
      <c r="C5849" s="3">
        <v>45339</v>
      </c>
      <c r="D5849" t="s">
        <v>71</v>
      </c>
      <c r="E5849">
        <v>127474</v>
      </c>
      <c r="F5849" t="s">
        <v>19</v>
      </c>
      <c r="G5849" t="s">
        <v>239</v>
      </c>
      <c r="H5849" t="s">
        <v>173</v>
      </c>
      <c r="I5849">
        <v>60610</v>
      </c>
      <c r="J5849" t="s">
        <v>22</v>
      </c>
      <c r="K5849" t="s">
        <v>43</v>
      </c>
      <c r="L5849" t="s">
        <v>24</v>
      </c>
      <c r="M5849" t="s">
        <v>25</v>
      </c>
      <c r="N5849" s="5">
        <v>7.5</v>
      </c>
      <c r="O5849" s="7">
        <v>2</v>
      </c>
      <c r="P5849" s="5">
        <v>4.9000000000000004</v>
      </c>
      <c r="Q5849" s="5">
        <v>2.6</v>
      </c>
      <c r="R5849" s="22">
        <f>Tabla1[[#This Row],[Fecha de Envío]]-Tabla1[[#This Row],[Fecha de Orden]]</f>
        <v>14</v>
      </c>
      <c r="S5849" s="24">
        <f>YEAR(Tabla1[[#This Row],[Fecha de Orden]])</f>
        <v>2024</v>
      </c>
      <c r="T5849" t="str">
        <f>VLOOKUP(Tabla1[[#This Row],[Nombre del Producto]],Tabla2[[Nombre Producto]:[Costo Unitario]],2,FALSE)</f>
        <v>Wicked Choccy's</v>
      </c>
      <c r="U5849" t="str">
        <f>VLOOKUP(Tabla1[[#This Row],[Fábrica]],Tabla3[],4,FALSE)</f>
        <v>Georgia</v>
      </c>
    </row>
    <row r="5850" spans="1:21" x14ac:dyDescent="0.25">
      <c r="A5850" t="s">
        <v>7895</v>
      </c>
      <c r="B5850" s="3">
        <v>45325</v>
      </c>
      <c r="C5850" s="3">
        <v>45340</v>
      </c>
      <c r="D5850" t="s">
        <v>18</v>
      </c>
      <c r="E5850">
        <v>126354</v>
      </c>
      <c r="F5850" t="s">
        <v>19</v>
      </c>
      <c r="G5850" t="s">
        <v>258</v>
      </c>
      <c r="H5850" t="s">
        <v>255</v>
      </c>
      <c r="I5850">
        <v>33024</v>
      </c>
      <c r="J5850" t="s">
        <v>22</v>
      </c>
      <c r="K5850" t="s">
        <v>66</v>
      </c>
      <c r="L5850" t="s">
        <v>45</v>
      </c>
      <c r="M5850" t="s">
        <v>46</v>
      </c>
      <c r="N5850" s="5">
        <v>6.98</v>
      </c>
      <c r="O5850" s="7">
        <v>2</v>
      </c>
      <c r="P5850" s="5">
        <v>4.9800000000000004</v>
      </c>
      <c r="Q5850" s="5">
        <v>2</v>
      </c>
      <c r="R5850" s="22">
        <f>Tabla1[[#This Row],[Fecha de Envío]]-Tabla1[[#This Row],[Fecha de Orden]]</f>
        <v>15</v>
      </c>
      <c r="S5850" s="24">
        <f>YEAR(Tabla1[[#This Row],[Fecha de Orden]])</f>
        <v>2024</v>
      </c>
      <c r="T5850" t="str">
        <f>VLOOKUP(Tabla1[[#This Row],[Nombre del Producto]],Tabla2[[Nombre Producto]:[Costo Unitario]],2,FALSE)</f>
        <v>Lot's O' Nuts</v>
      </c>
      <c r="U5850" t="str">
        <f>VLOOKUP(Tabla1[[#This Row],[Fábrica]],Tabla3[],4,FALSE)</f>
        <v>Arizona</v>
      </c>
    </row>
    <row r="5851" spans="1:21" x14ac:dyDescent="0.25">
      <c r="A5851" t="s">
        <v>4375</v>
      </c>
      <c r="B5851" s="3">
        <v>45326</v>
      </c>
      <c r="C5851" s="3">
        <v>45341</v>
      </c>
      <c r="D5851" t="s">
        <v>18</v>
      </c>
      <c r="E5851">
        <v>169474</v>
      </c>
      <c r="F5851" t="s">
        <v>19</v>
      </c>
      <c r="G5851" t="s">
        <v>276</v>
      </c>
      <c r="H5851" t="s">
        <v>31</v>
      </c>
      <c r="I5851">
        <v>14609</v>
      </c>
      <c r="J5851" t="s">
        <v>22</v>
      </c>
      <c r="K5851" t="s">
        <v>32</v>
      </c>
      <c r="L5851" t="s">
        <v>27</v>
      </c>
      <c r="M5851" t="s">
        <v>28</v>
      </c>
      <c r="N5851" s="5">
        <v>10.8</v>
      </c>
      <c r="O5851" s="7">
        <v>3</v>
      </c>
      <c r="P5851" s="5">
        <v>7.5</v>
      </c>
      <c r="Q5851" s="5">
        <v>3.3</v>
      </c>
      <c r="R5851" s="22">
        <f>Tabla1[[#This Row],[Fecha de Envío]]-Tabla1[[#This Row],[Fecha de Orden]]</f>
        <v>15</v>
      </c>
      <c r="S5851" s="24">
        <f>YEAR(Tabla1[[#This Row],[Fecha de Orden]])</f>
        <v>2024</v>
      </c>
      <c r="T5851" t="str">
        <f>VLOOKUP(Tabla1[[#This Row],[Nombre del Producto]],Tabla2[[Nombre Producto]:[Costo Unitario]],2,FALSE)</f>
        <v>Lot's O' Nuts</v>
      </c>
      <c r="U5851" t="str">
        <f>VLOOKUP(Tabla1[[#This Row],[Fábrica]],Tabla3[],4,FALSE)</f>
        <v>Arizona</v>
      </c>
    </row>
    <row r="5852" spans="1:21" x14ac:dyDescent="0.25">
      <c r="A5852" t="s">
        <v>1627</v>
      </c>
      <c r="B5852" s="3">
        <v>45327</v>
      </c>
      <c r="C5852" s="3">
        <v>45340</v>
      </c>
      <c r="D5852" t="s">
        <v>71</v>
      </c>
      <c r="E5852">
        <v>131282</v>
      </c>
      <c r="F5852" t="s">
        <v>19</v>
      </c>
      <c r="G5852" t="s">
        <v>1582</v>
      </c>
      <c r="H5852" t="s">
        <v>42</v>
      </c>
      <c r="I5852">
        <v>76706</v>
      </c>
      <c r="J5852" t="s">
        <v>22</v>
      </c>
      <c r="K5852" t="s">
        <v>43</v>
      </c>
      <c r="L5852" t="s">
        <v>27</v>
      </c>
      <c r="M5852" t="s">
        <v>28</v>
      </c>
      <c r="N5852" s="5">
        <v>18</v>
      </c>
      <c r="O5852" s="7">
        <v>5</v>
      </c>
      <c r="P5852" s="5">
        <v>12.5</v>
      </c>
      <c r="Q5852" s="5">
        <v>5.5</v>
      </c>
      <c r="R5852" s="22">
        <f>Tabla1[[#This Row],[Fecha de Envío]]-Tabla1[[#This Row],[Fecha de Orden]]</f>
        <v>13</v>
      </c>
      <c r="S5852" s="24">
        <f>YEAR(Tabla1[[#This Row],[Fecha de Orden]])</f>
        <v>2024</v>
      </c>
      <c r="T5852" t="str">
        <f>VLOOKUP(Tabla1[[#This Row],[Nombre del Producto]],Tabla2[[Nombre Producto]:[Costo Unitario]],2,FALSE)</f>
        <v>Lot's O' Nuts</v>
      </c>
      <c r="U5852" t="str">
        <f>VLOOKUP(Tabla1[[#This Row],[Fábrica]],Tabla3[],4,FALSE)</f>
        <v>Arizona</v>
      </c>
    </row>
    <row r="5853" spans="1:21" x14ac:dyDescent="0.25">
      <c r="A5853" t="s">
        <v>1628</v>
      </c>
      <c r="B5853" s="3">
        <v>45327</v>
      </c>
      <c r="C5853" s="3">
        <v>45340</v>
      </c>
      <c r="D5853" t="s">
        <v>71</v>
      </c>
      <c r="E5853">
        <v>131282</v>
      </c>
      <c r="F5853" t="s">
        <v>19</v>
      </c>
      <c r="G5853" t="s">
        <v>1582</v>
      </c>
      <c r="H5853" t="s">
        <v>42</v>
      </c>
      <c r="I5853">
        <v>76706</v>
      </c>
      <c r="J5853" t="s">
        <v>22</v>
      </c>
      <c r="K5853" t="s">
        <v>43</v>
      </c>
      <c r="L5853" t="s">
        <v>45</v>
      </c>
      <c r="M5853" t="s">
        <v>46</v>
      </c>
      <c r="N5853" s="5">
        <v>13.96</v>
      </c>
      <c r="O5853" s="7">
        <v>4</v>
      </c>
      <c r="P5853" s="5">
        <v>9.9600000000000009</v>
      </c>
      <c r="Q5853" s="5">
        <v>4</v>
      </c>
      <c r="R5853" s="22">
        <f>Tabla1[[#This Row],[Fecha de Envío]]-Tabla1[[#This Row],[Fecha de Orden]]</f>
        <v>13</v>
      </c>
      <c r="S5853" s="24">
        <f>YEAR(Tabla1[[#This Row],[Fecha de Orden]])</f>
        <v>2024</v>
      </c>
      <c r="T5853" t="str">
        <f>VLOOKUP(Tabla1[[#This Row],[Nombre del Producto]],Tabla2[[Nombre Producto]:[Costo Unitario]],2,FALSE)</f>
        <v>Lot's O' Nuts</v>
      </c>
      <c r="U5853" t="str">
        <f>VLOOKUP(Tabla1[[#This Row],[Fábrica]],Tabla3[],4,FALSE)</f>
        <v>Arizona</v>
      </c>
    </row>
    <row r="5854" spans="1:21" x14ac:dyDescent="0.25">
      <c r="A5854" t="s">
        <v>3448</v>
      </c>
      <c r="B5854" s="3">
        <v>45327</v>
      </c>
      <c r="C5854" s="3">
        <v>45341</v>
      </c>
      <c r="D5854" t="s">
        <v>18</v>
      </c>
      <c r="E5854">
        <v>107517</v>
      </c>
      <c r="F5854" t="s">
        <v>19</v>
      </c>
      <c r="G5854" t="s">
        <v>3449</v>
      </c>
      <c r="H5854" t="s">
        <v>21</v>
      </c>
      <c r="I5854">
        <v>90503</v>
      </c>
      <c r="J5854" t="s">
        <v>22</v>
      </c>
      <c r="K5854" t="s">
        <v>23</v>
      </c>
      <c r="L5854" t="s">
        <v>24</v>
      </c>
      <c r="M5854" t="s">
        <v>25</v>
      </c>
      <c r="N5854" s="5">
        <v>18.75</v>
      </c>
      <c r="O5854" s="7">
        <v>5</v>
      </c>
      <c r="P5854" s="5">
        <v>12.25</v>
      </c>
      <c r="Q5854" s="5">
        <v>6.5</v>
      </c>
      <c r="R5854" s="22">
        <f>Tabla1[[#This Row],[Fecha de Envío]]-Tabla1[[#This Row],[Fecha de Orden]]</f>
        <v>14</v>
      </c>
      <c r="S5854" s="24">
        <f>YEAR(Tabla1[[#This Row],[Fecha de Orden]])</f>
        <v>2024</v>
      </c>
      <c r="T5854" t="str">
        <f>VLOOKUP(Tabla1[[#This Row],[Nombre del Producto]],Tabla2[[Nombre Producto]:[Costo Unitario]],2,FALSE)</f>
        <v>Wicked Choccy's</v>
      </c>
      <c r="U5854" t="str">
        <f>VLOOKUP(Tabla1[[#This Row],[Fábrica]],Tabla3[],4,FALSE)</f>
        <v>Georgia</v>
      </c>
    </row>
    <row r="5855" spans="1:21" x14ac:dyDescent="0.25">
      <c r="A5855" t="s">
        <v>3450</v>
      </c>
      <c r="B5855" s="3">
        <v>45327</v>
      </c>
      <c r="C5855" s="3">
        <v>45341</v>
      </c>
      <c r="D5855" t="s">
        <v>18</v>
      </c>
      <c r="E5855">
        <v>107517</v>
      </c>
      <c r="F5855" t="s">
        <v>19</v>
      </c>
      <c r="G5855" t="s">
        <v>3449</v>
      </c>
      <c r="H5855" t="s">
        <v>21</v>
      </c>
      <c r="I5855">
        <v>90503</v>
      </c>
      <c r="J5855" t="s">
        <v>22</v>
      </c>
      <c r="K5855" t="s">
        <v>23</v>
      </c>
      <c r="L5855" t="s">
        <v>45</v>
      </c>
      <c r="M5855" t="s">
        <v>46</v>
      </c>
      <c r="N5855" s="5">
        <v>17.45</v>
      </c>
      <c r="O5855" s="7">
        <v>5</v>
      </c>
      <c r="P5855" s="5">
        <v>12.45</v>
      </c>
      <c r="Q5855" s="5">
        <v>5</v>
      </c>
      <c r="R5855" s="22">
        <f>Tabla1[[#This Row],[Fecha de Envío]]-Tabla1[[#This Row],[Fecha de Orden]]</f>
        <v>14</v>
      </c>
      <c r="S5855" s="24">
        <f>YEAR(Tabla1[[#This Row],[Fecha de Orden]])</f>
        <v>2024</v>
      </c>
      <c r="T5855" t="str">
        <f>VLOOKUP(Tabla1[[#This Row],[Nombre del Producto]],Tabla2[[Nombre Producto]:[Costo Unitario]],2,FALSE)</f>
        <v>Lot's O' Nuts</v>
      </c>
      <c r="U5855" t="str">
        <f>VLOOKUP(Tabla1[[#This Row],[Fábrica]],Tabla3[],4,FALSE)</f>
        <v>Arizona</v>
      </c>
    </row>
    <row r="5856" spans="1:21" x14ac:dyDescent="0.25">
      <c r="A5856" t="s">
        <v>1044</v>
      </c>
      <c r="B5856" s="3">
        <v>45328</v>
      </c>
      <c r="C5856" s="3">
        <v>45343</v>
      </c>
      <c r="D5856" t="s">
        <v>18</v>
      </c>
      <c r="E5856">
        <v>115105</v>
      </c>
      <c r="F5856" t="s">
        <v>19</v>
      </c>
      <c r="G5856" t="s">
        <v>30</v>
      </c>
      <c r="H5856" t="s">
        <v>31</v>
      </c>
      <c r="I5856">
        <v>10024</v>
      </c>
      <c r="J5856" t="s">
        <v>22</v>
      </c>
      <c r="K5856" t="s">
        <v>32</v>
      </c>
      <c r="L5856" t="s">
        <v>33</v>
      </c>
      <c r="M5856" t="s">
        <v>34</v>
      </c>
      <c r="N5856" s="5">
        <v>3.6</v>
      </c>
      <c r="O5856" s="7">
        <v>1</v>
      </c>
      <c r="P5856" s="5">
        <v>2.4</v>
      </c>
      <c r="Q5856" s="5">
        <v>1.2</v>
      </c>
      <c r="R5856" s="22">
        <f>Tabla1[[#This Row],[Fecha de Envío]]-Tabla1[[#This Row],[Fecha de Orden]]</f>
        <v>15</v>
      </c>
      <c r="S5856" s="24">
        <f>YEAR(Tabla1[[#This Row],[Fecha de Orden]])</f>
        <v>2024</v>
      </c>
      <c r="T5856" t="str">
        <f>VLOOKUP(Tabla1[[#This Row],[Nombre del Producto]],Tabla2[[Nombre Producto]:[Costo Unitario]],2,FALSE)</f>
        <v>Lot's O' Nuts</v>
      </c>
      <c r="U5856" t="str">
        <f>VLOOKUP(Tabla1[[#This Row],[Fábrica]],Tabla3[],4,FALSE)</f>
        <v>Arizona</v>
      </c>
    </row>
    <row r="5857" spans="1:21" x14ac:dyDescent="0.25">
      <c r="A5857" t="s">
        <v>6458</v>
      </c>
      <c r="B5857" s="3">
        <v>45328</v>
      </c>
      <c r="C5857" s="3">
        <v>45341</v>
      </c>
      <c r="D5857" t="s">
        <v>39</v>
      </c>
      <c r="E5857">
        <v>122994</v>
      </c>
      <c r="F5857" t="s">
        <v>19</v>
      </c>
      <c r="G5857" t="s">
        <v>122</v>
      </c>
      <c r="H5857" t="s">
        <v>133</v>
      </c>
      <c r="I5857">
        <v>22204</v>
      </c>
      <c r="J5857" t="s">
        <v>22</v>
      </c>
      <c r="K5857" t="s">
        <v>66</v>
      </c>
      <c r="L5857" t="s">
        <v>27</v>
      </c>
      <c r="M5857" t="s">
        <v>28</v>
      </c>
      <c r="N5857" s="5">
        <v>10.8</v>
      </c>
      <c r="O5857" s="7">
        <v>3</v>
      </c>
      <c r="P5857" s="5">
        <v>7.5</v>
      </c>
      <c r="Q5857" s="5">
        <v>3.3</v>
      </c>
      <c r="R5857" s="22">
        <f>Tabla1[[#This Row],[Fecha de Envío]]-Tabla1[[#This Row],[Fecha de Orden]]</f>
        <v>13</v>
      </c>
      <c r="S5857" s="24">
        <f>YEAR(Tabla1[[#This Row],[Fecha de Orden]])</f>
        <v>2024</v>
      </c>
      <c r="T5857" t="str">
        <f>VLOOKUP(Tabla1[[#This Row],[Nombre del Producto]],Tabla2[[Nombre Producto]:[Costo Unitario]],2,FALSE)</f>
        <v>Lot's O' Nuts</v>
      </c>
      <c r="U5857" t="str">
        <f>VLOOKUP(Tabla1[[#This Row],[Fábrica]],Tabla3[],4,FALSE)</f>
        <v>Arizona</v>
      </c>
    </row>
    <row r="5858" spans="1:21" x14ac:dyDescent="0.25">
      <c r="A5858" t="s">
        <v>8240</v>
      </c>
      <c r="B5858" s="3">
        <v>45328</v>
      </c>
      <c r="C5858" s="3">
        <v>45345</v>
      </c>
      <c r="D5858" t="s">
        <v>18</v>
      </c>
      <c r="E5858">
        <v>154102</v>
      </c>
      <c r="F5858" t="s">
        <v>19</v>
      </c>
      <c r="G5858" t="s">
        <v>20</v>
      </c>
      <c r="H5858" t="s">
        <v>21</v>
      </c>
      <c r="I5858">
        <v>94109</v>
      </c>
      <c r="J5858" t="s">
        <v>22</v>
      </c>
      <c r="K5858" t="s">
        <v>23</v>
      </c>
      <c r="L5858" t="s">
        <v>36</v>
      </c>
      <c r="M5858" t="s">
        <v>37</v>
      </c>
      <c r="N5858" s="5">
        <v>16.25</v>
      </c>
      <c r="O5858" s="7">
        <v>5</v>
      </c>
      <c r="P5858" s="5">
        <v>10.55</v>
      </c>
      <c r="Q5858" s="5">
        <v>5.7</v>
      </c>
      <c r="R5858" s="22">
        <f>Tabla1[[#This Row],[Fecha de Envío]]-Tabla1[[#This Row],[Fecha de Orden]]</f>
        <v>17</v>
      </c>
      <c r="S5858" s="24">
        <f>YEAR(Tabla1[[#This Row],[Fecha de Orden]])</f>
        <v>2024</v>
      </c>
      <c r="T5858" t="str">
        <f>VLOOKUP(Tabla1[[#This Row],[Nombre del Producto]],Tabla2[[Nombre Producto]:[Costo Unitario]],2,FALSE)</f>
        <v>Wicked Choccy's</v>
      </c>
      <c r="U5858" t="str">
        <f>VLOOKUP(Tabla1[[#This Row],[Fábrica]],Tabla3[],4,FALSE)</f>
        <v>Georgia</v>
      </c>
    </row>
    <row r="5859" spans="1:21" x14ac:dyDescent="0.25">
      <c r="A5859" t="s">
        <v>8278</v>
      </c>
      <c r="B5859" s="3">
        <v>45328</v>
      </c>
      <c r="C5859" s="3">
        <v>45344</v>
      </c>
      <c r="D5859" t="s">
        <v>18</v>
      </c>
      <c r="E5859">
        <v>101840</v>
      </c>
      <c r="F5859" t="s">
        <v>19</v>
      </c>
      <c r="G5859" t="s">
        <v>30</v>
      </c>
      <c r="H5859" t="s">
        <v>31</v>
      </c>
      <c r="I5859">
        <v>10024</v>
      </c>
      <c r="J5859" t="s">
        <v>22</v>
      </c>
      <c r="K5859" t="s">
        <v>32</v>
      </c>
      <c r="L5859" t="s">
        <v>27</v>
      </c>
      <c r="M5859" t="s">
        <v>28</v>
      </c>
      <c r="N5859" s="5">
        <v>14.4</v>
      </c>
      <c r="O5859" s="7">
        <v>4</v>
      </c>
      <c r="P5859" s="5">
        <v>10</v>
      </c>
      <c r="Q5859" s="5">
        <v>4.4000000000000004</v>
      </c>
      <c r="R5859" s="22">
        <f>Tabla1[[#This Row],[Fecha de Envío]]-Tabla1[[#This Row],[Fecha de Orden]]</f>
        <v>16</v>
      </c>
      <c r="S5859" s="24">
        <f>YEAR(Tabla1[[#This Row],[Fecha de Orden]])</f>
        <v>2024</v>
      </c>
      <c r="T5859" t="str">
        <f>VLOOKUP(Tabla1[[#This Row],[Nombre del Producto]],Tabla2[[Nombre Producto]:[Costo Unitario]],2,FALSE)</f>
        <v>Lot's O' Nuts</v>
      </c>
      <c r="U5859" t="str">
        <f>VLOOKUP(Tabla1[[#This Row],[Fábrica]],Tabla3[],4,FALSE)</f>
        <v>Arizona</v>
      </c>
    </row>
    <row r="5860" spans="1:21" x14ac:dyDescent="0.25">
      <c r="A5860" t="s">
        <v>8279</v>
      </c>
      <c r="B5860" s="3">
        <v>45328</v>
      </c>
      <c r="C5860" s="3">
        <v>45344</v>
      </c>
      <c r="D5860" t="s">
        <v>18</v>
      </c>
      <c r="E5860">
        <v>101840</v>
      </c>
      <c r="F5860" t="s">
        <v>19</v>
      </c>
      <c r="G5860" t="s">
        <v>30</v>
      </c>
      <c r="H5860" t="s">
        <v>31</v>
      </c>
      <c r="I5860">
        <v>10024</v>
      </c>
      <c r="J5860" t="s">
        <v>22</v>
      </c>
      <c r="K5860" t="s">
        <v>32</v>
      </c>
      <c r="L5860" t="s">
        <v>36</v>
      </c>
      <c r="M5860" t="s">
        <v>37</v>
      </c>
      <c r="N5860" s="5">
        <v>19.5</v>
      </c>
      <c r="O5860" s="7">
        <v>6</v>
      </c>
      <c r="P5860" s="5">
        <v>12.66</v>
      </c>
      <c r="Q5860" s="5">
        <v>6.84</v>
      </c>
      <c r="R5860" s="22">
        <f>Tabla1[[#This Row],[Fecha de Envío]]-Tabla1[[#This Row],[Fecha de Orden]]</f>
        <v>16</v>
      </c>
      <c r="S5860" s="24">
        <f>YEAR(Tabla1[[#This Row],[Fecha de Orden]])</f>
        <v>2024</v>
      </c>
      <c r="T5860" t="str">
        <f>VLOOKUP(Tabla1[[#This Row],[Nombre del Producto]],Tabla2[[Nombre Producto]:[Costo Unitario]],2,FALSE)</f>
        <v>Wicked Choccy's</v>
      </c>
      <c r="U5860" t="str">
        <f>VLOOKUP(Tabla1[[#This Row],[Fábrica]],Tabla3[],4,FALSE)</f>
        <v>Georgia</v>
      </c>
    </row>
    <row r="5861" spans="1:21" x14ac:dyDescent="0.25">
      <c r="A5861" t="s">
        <v>6198</v>
      </c>
      <c r="B5861" s="3">
        <v>45331</v>
      </c>
      <c r="C5861" s="3">
        <v>45346</v>
      </c>
      <c r="D5861" t="s">
        <v>71</v>
      </c>
      <c r="E5861">
        <v>150602</v>
      </c>
      <c r="F5861" t="s">
        <v>19</v>
      </c>
      <c r="G5861" t="s">
        <v>53</v>
      </c>
      <c r="H5861" t="s">
        <v>21</v>
      </c>
      <c r="I5861">
        <v>90045</v>
      </c>
      <c r="J5861" t="s">
        <v>22</v>
      </c>
      <c r="K5861" t="s">
        <v>23</v>
      </c>
      <c r="L5861" t="s">
        <v>36</v>
      </c>
      <c r="M5861" t="s">
        <v>37</v>
      </c>
      <c r="N5861" s="5">
        <v>13</v>
      </c>
      <c r="O5861" s="7">
        <v>4</v>
      </c>
      <c r="P5861" s="5">
        <v>8.44</v>
      </c>
      <c r="Q5861" s="5">
        <v>4.5599999999999996</v>
      </c>
      <c r="R5861" s="22">
        <f>Tabla1[[#This Row],[Fecha de Envío]]-Tabla1[[#This Row],[Fecha de Orden]]</f>
        <v>15</v>
      </c>
      <c r="S5861" s="24">
        <f>YEAR(Tabla1[[#This Row],[Fecha de Orden]])</f>
        <v>2024</v>
      </c>
      <c r="T5861" t="str">
        <f>VLOOKUP(Tabla1[[#This Row],[Nombre del Producto]],Tabla2[[Nombre Producto]:[Costo Unitario]],2,FALSE)</f>
        <v>Wicked Choccy's</v>
      </c>
      <c r="U5861" t="str">
        <f>VLOOKUP(Tabla1[[#This Row],[Fábrica]],Tabla3[],4,FALSE)</f>
        <v>Georgia</v>
      </c>
    </row>
    <row r="5862" spans="1:21" x14ac:dyDescent="0.25">
      <c r="A5862" t="s">
        <v>7776</v>
      </c>
      <c r="B5862" s="3">
        <v>45331</v>
      </c>
      <c r="C5862" s="3">
        <v>45345</v>
      </c>
      <c r="D5862" t="s">
        <v>18</v>
      </c>
      <c r="E5862">
        <v>145807</v>
      </c>
      <c r="F5862" t="s">
        <v>19</v>
      </c>
      <c r="G5862" t="s">
        <v>53</v>
      </c>
      <c r="H5862" t="s">
        <v>21</v>
      </c>
      <c r="I5862">
        <v>90032</v>
      </c>
      <c r="J5862" t="s">
        <v>22</v>
      </c>
      <c r="K5862" t="s">
        <v>23</v>
      </c>
      <c r="L5862" t="s">
        <v>33</v>
      </c>
      <c r="M5862" t="s">
        <v>34</v>
      </c>
      <c r="N5862" s="5">
        <v>18</v>
      </c>
      <c r="O5862" s="7">
        <v>5</v>
      </c>
      <c r="P5862" s="5">
        <v>12</v>
      </c>
      <c r="Q5862" s="5">
        <v>6</v>
      </c>
      <c r="R5862" s="22">
        <f>Tabla1[[#This Row],[Fecha de Envío]]-Tabla1[[#This Row],[Fecha de Orden]]</f>
        <v>14</v>
      </c>
      <c r="S5862" s="24">
        <f>YEAR(Tabla1[[#This Row],[Fecha de Orden]])</f>
        <v>2024</v>
      </c>
      <c r="T5862" t="str">
        <f>VLOOKUP(Tabla1[[#This Row],[Nombre del Producto]],Tabla2[[Nombre Producto]:[Costo Unitario]],2,FALSE)</f>
        <v>Lot's O' Nuts</v>
      </c>
      <c r="U5862" t="str">
        <f>VLOOKUP(Tabla1[[#This Row],[Fábrica]],Tabla3[],4,FALSE)</f>
        <v>Arizona</v>
      </c>
    </row>
    <row r="5863" spans="1:21" x14ac:dyDescent="0.25">
      <c r="A5863" t="s">
        <v>8827</v>
      </c>
      <c r="B5863" s="3">
        <v>45331</v>
      </c>
      <c r="C5863" s="3">
        <v>45346</v>
      </c>
      <c r="D5863" t="s">
        <v>18</v>
      </c>
      <c r="E5863">
        <v>118773</v>
      </c>
      <c r="F5863" t="s">
        <v>19</v>
      </c>
      <c r="G5863" t="s">
        <v>159</v>
      </c>
      <c r="H5863" t="s">
        <v>42</v>
      </c>
      <c r="I5863">
        <v>77070</v>
      </c>
      <c r="J5863" t="s">
        <v>22</v>
      </c>
      <c r="K5863" t="s">
        <v>43</v>
      </c>
      <c r="L5863" t="s">
        <v>27</v>
      </c>
      <c r="M5863" t="s">
        <v>28</v>
      </c>
      <c r="N5863" s="5">
        <v>7.2</v>
      </c>
      <c r="O5863" s="7">
        <v>2</v>
      </c>
      <c r="P5863" s="5">
        <v>5</v>
      </c>
      <c r="Q5863" s="5">
        <v>2.2000000000000002</v>
      </c>
      <c r="R5863" s="22">
        <f>Tabla1[[#This Row],[Fecha de Envío]]-Tabla1[[#This Row],[Fecha de Orden]]</f>
        <v>15</v>
      </c>
      <c r="S5863" s="24">
        <f>YEAR(Tabla1[[#This Row],[Fecha de Orden]])</f>
        <v>2024</v>
      </c>
      <c r="T5863" t="str">
        <f>VLOOKUP(Tabla1[[#This Row],[Nombre del Producto]],Tabla2[[Nombre Producto]:[Costo Unitario]],2,FALSE)</f>
        <v>Lot's O' Nuts</v>
      </c>
      <c r="U5863" t="str">
        <f>VLOOKUP(Tabla1[[#This Row],[Fábrica]],Tabla3[],4,FALSE)</f>
        <v>Arizona</v>
      </c>
    </row>
    <row r="5864" spans="1:21" x14ac:dyDescent="0.25">
      <c r="A5864" t="s">
        <v>8828</v>
      </c>
      <c r="B5864" s="3">
        <v>45331</v>
      </c>
      <c r="C5864" s="3">
        <v>45346</v>
      </c>
      <c r="D5864" t="s">
        <v>18</v>
      </c>
      <c r="E5864">
        <v>118773</v>
      </c>
      <c r="F5864" t="s">
        <v>19</v>
      </c>
      <c r="G5864" t="s">
        <v>159</v>
      </c>
      <c r="H5864" t="s">
        <v>42</v>
      </c>
      <c r="I5864">
        <v>77070</v>
      </c>
      <c r="J5864" t="s">
        <v>22</v>
      </c>
      <c r="K5864" t="s">
        <v>43</v>
      </c>
      <c r="L5864" t="s">
        <v>45</v>
      </c>
      <c r="M5864" t="s">
        <v>46</v>
      </c>
      <c r="N5864" s="5">
        <v>6.98</v>
      </c>
      <c r="O5864" s="7">
        <v>2</v>
      </c>
      <c r="P5864" s="5">
        <v>4.9800000000000004</v>
      </c>
      <c r="Q5864" s="5">
        <v>2</v>
      </c>
      <c r="R5864" s="22">
        <f>Tabla1[[#This Row],[Fecha de Envío]]-Tabla1[[#This Row],[Fecha de Orden]]</f>
        <v>15</v>
      </c>
      <c r="S5864" s="24">
        <f>YEAR(Tabla1[[#This Row],[Fecha de Orden]])</f>
        <v>2024</v>
      </c>
      <c r="T5864" t="str">
        <f>VLOOKUP(Tabla1[[#This Row],[Nombre del Producto]],Tabla2[[Nombre Producto]:[Costo Unitario]],2,FALSE)</f>
        <v>Lot's O' Nuts</v>
      </c>
      <c r="U5864" t="str">
        <f>VLOOKUP(Tabla1[[#This Row],[Fábrica]],Tabla3[],4,FALSE)</f>
        <v>Arizona</v>
      </c>
    </row>
    <row r="5865" spans="1:21" x14ac:dyDescent="0.25">
      <c r="A5865" t="s">
        <v>8829</v>
      </c>
      <c r="B5865" s="3">
        <v>45331</v>
      </c>
      <c r="C5865" s="3">
        <v>45346</v>
      </c>
      <c r="D5865" t="s">
        <v>18</v>
      </c>
      <c r="E5865">
        <v>118773</v>
      </c>
      <c r="F5865" t="s">
        <v>19</v>
      </c>
      <c r="G5865" t="s">
        <v>159</v>
      </c>
      <c r="H5865" t="s">
        <v>42</v>
      </c>
      <c r="I5865">
        <v>77070</v>
      </c>
      <c r="J5865" t="s">
        <v>22</v>
      </c>
      <c r="K5865" t="s">
        <v>43</v>
      </c>
      <c r="L5865" t="s">
        <v>24</v>
      </c>
      <c r="M5865" t="s">
        <v>25</v>
      </c>
      <c r="N5865" s="5">
        <v>15</v>
      </c>
      <c r="O5865" s="7">
        <v>4</v>
      </c>
      <c r="P5865" s="5">
        <v>9.8000000000000007</v>
      </c>
      <c r="Q5865" s="5">
        <v>5.2</v>
      </c>
      <c r="R5865" s="22">
        <f>Tabla1[[#This Row],[Fecha de Envío]]-Tabla1[[#This Row],[Fecha de Orden]]</f>
        <v>15</v>
      </c>
      <c r="S5865" s="24">
        <f>YEAR(Tabla1[[#This Row],[Fecha de Orden]])</f>
        <v>2024</v>
      </c>
      <c r="T5865" t="str">
        <f>VLOOKUP(Tabla1[[#This Row],[Nombre del Producto]],Tabla2[[Nombre Producto]:[Costo Unitario]],2,FALSE)</f>
        <v>Wicked Choccy's</v>
      </c>
      <c r="U5865" t="str">
        <f>VLOOKUP(Tabla1[[#This Row],[Fábrica]],Tabla3[],4,FALSE)</f>
        <v>Georgia</v>
      </c>
    </row>
    <row r="5866" spans="1:21" x14ac:dyDescent="0.25">
      <c r="A5866" t="s">
        <v>8830</v>
      </c>
      <c r="B5866" s="3">
        <v>45331</v>
      </c>
      <c r="C5866" s="3">
        <v>45346</v>
      </c>
      <c r="D5866" t="s">
        <v>18</v>
      </c>
      <c r="E5866">
        <v>118773</v>
      </c>
      <c r="F5866" t="s">
        <v>19</v>
      </c>
      <c r="G5866" t="s">
        <v>159</v>
      </c>
      <c r="H5866" t="s">
        <v>42</v>
      </c>
      <c r="I5866">
        <v>77070</v>
      </c>
      <c r="J5866" t="s">
        <v>22</v>
      </c>
      <c r="K5866" t="s">
        <v>43</v>
      </c>
      <c r="L5866" t="s">
        <v>33</v>
      </c>
      <c r="M5866" t="s">
        <v>34</v>
      </c>
      <c r="N5866" s="5">
        <v>7.2</v>
      </c>
      <c r="O5866" s="7">
        <v>2</v>
      </c>
      <c r="P5866" s="5">
        <v>4.8</v>
      </c>
      <c r="Q5866" s="5">
        <v>2.4</v>
      </c>
      <c r="R5866" s="22">
        <f>Tabla1[[#This Row],[Fecha de Envío]]-Tabla1[[#This Row],[Fecha de Orden]]</f>
        <v>15</v>
      </c>
      <c r="S5866" s="24">
        <f>YEAR(Tabla1[[#This Row],[Fecha de Orden]])</f>
        <v>2024</v>
      </c>
      <c r="T5866" t="str">
        <f>VLOOKUP(Tabla1[[#This Row],[Nombre del Producto]],Tabla2[[Nombre Producto]:[Costo Unitario]],2,FALSE)</f>
        <v>Lot's O' Nuts</v>
      </c>
      <c r="U5866" t="str">
        <f>VLOOKUP(Tabla1[[#This Row],[Fábrica]],Tabla3[],4,FALSE)</f>
        <v>Arizona</v>
      </c>
    </row>
    <row r="5867" spans="1:21" x14ac:dyDescent="0.25">
      <c r="A5867" t="s">
        <v>6285</v>
      </c>
      <c r="B5867" s="3">
        <v>45332</v>
      </c>
      <c r="C5867" s="3">
        <v>45345</v>
      </c>
      <c r="D5867" t="s">
        <v>39</v>
      </c>
      <c r="E5867">
        <v>123659</v>
      </c>
      <c r="F5867" t="s">
        <v>19</v>
      </c>
      <c r="G5867" t="s">
        <v>1483</v>
      </c>
      <c r="H5867" t="s">
        <v>583</v>
      </c>
      <c r="I5867">
        <v>20735</v>
      </c>
      <c r="J5867" t="s">
        <v>22</v>
      </c>
      <c r="K5867" t="s">
        <v>32</v>
      </c>
      <c r="L5867" t="s">
        <v>24</v>
      </c>
      <c r="M5867" t="s">
        <v>25</v>
      </c>
      <c r="N5867" s="5">
        <v>15</v>
      </c>
      <c r="O5867" s="7">
        <v>4</v>
      </c>
      <c r="P5867" s="5">
        <v>9.8000000000000007</v>
      </c>
      <c r="Q5867" s="5">
        <v>5.2</v>
      </c>
      <c r="R5867" s="22">
        <f>Tabla1[[#This Row],[Fecha de Envío]]-Tabla1[[#This Row],[Fecha de Orden]]</f>
        <v>13</v>
      </c>
      <c r="S5867" s="24">
        <f>YEAR(Tabla1[[#This Row],[Fecha de Orden]])</f>
        <v>2024</v>
      </c>
      <c r="T5867" t="str">
        <f>VLOOKUP(Tabla1[[#This Row],[Nombre del Producto]],Tabla2[[Nombre Producto]:[Costo Unitario]],2,FALSE)</f>
        <v>Wicked Choccy's</v>
      </c>
      <c r="U5867" t="str">
        <f>VLOOKUP(Tabla1[[#This Row],[Fábrica]],Tabla3[],4,FALSE)</f>
        <v>Georgia</v>
      </c>
    </row>
    <row r="5868" spans="1:21" x14ac:dyDescent="0.25">
      <c r="A5868" t="s">
        <v>6349</v>
      </c>
      <c r="B5868" s="3">
        <v>45332</v>
      </c>
      <c r="C5868" s="3">
        <v>45346</v>
      </c>
      <c r="D5868" t="s">
        <v>18</v>
      </c>
      <c r="E5868">
        <v>124086</v>
      </c>
      <c r="F5868" t="s">
        <v>19</v>
      </c>
      <c r="G5868" t="s">
        <v>949</v>
      </c>
      <c r="H5868" t="s">
        <v>21</v>
      </c>
      <c r="I5868">
        <v>92677</v>
      </c>
      <c r="J5868" t="s">
        <v>22</v>
      </c>
      <c r="K5868" t="s">
        <v>23</v>
      </c>
      <c r="L5868" t="s">
        <v>27</v>
      </c>
      <c r="M5868" t="s">
        <v>28</v>
      </c>
      <c r="N5868" s="5">
        <v>7.2</v>
      </c>
      <c r="O5868" s="7">
        <v>2</v>
      </c>
      <c r="P5868" s="5">
        <v>5</v>
      </c>
      <c r="Q5868" s="5">
        <v>2.2000000000000002</v>
      </c>
      <c r="R5868" s="22">
        <f>Tabla1[[#This Row],[Fecha de Envío]]-Tabla1[[#This Row],[Fecha de Orden]]</f>
        <v>14</v>
      </c>
      <c r="S5868" s="24">
        <f>YEAR(Tabla1[[#This Row],[Fecha de Orden]])</f>
        <v>2024</v>
      </c>
      <c r="T5868" t="str">
        <f>VLOOKUP(Tabla1[[#This Row],[Nombre del Producto]],Tabla2[[Nombre Producto]:[Costo Unitario]],2,FALSE)</f>
        <v>Lot's O' Nuts</v>
      </c>
      <c r="U5868" t="str">
        <f>VLOOKUP(Tabla1[[#This Row],[Fábrica]],Tabla3[],4,FALSE)</f>
        <v>Arizona</v>
      </c>
    </row>
    <row r="5869" spans="1:21" x14ac:dyDescent="0.25">
      <c r="A5869" t="s">
        <v>2139</v>
      </c>
      <c r="B5869" s="3">
        <v>45333</v>
      </c>
      <c r="C5869" s="3">
        <v>45345</v>
      </c>
      <c r="D5869" t="s">
        <v>71</v>
      </c>
      <c r="E5869">
        <v>131828</v>
      </c>
      <c r="F5869" t="s">
        <v>19</v>
      </c>
      <c r="G5869" t="s">
        <v>124</v>
      </c>
      <c r="H5869" t="s">
        <v>125</v>
      </c>
      <c r="I5869">
        <v>98105</v>
      </c>
      <c r="J5869" t="s">
        <v>22</v>
      </c>
      <c r="K5869" t="s">
        <v>23</v>
      </c>
      <c r="L5869" t="s">
        <v>45</v>
      </c>
      <c r="M5869" t="s">
        <v>46</v>
      </c>
      <c r="N5869" s="5">
        <v>13.96</v>
      </c>
      <c r="O5869" s="7">
        <v>4</v>
      </c>
      <c r="P5869" s="5">
        <v>9.9600000000000009</v>
      </c>
      <c r="Q5869" s="5">
        <v>4</v>
      </c>
      <c r="R5869" s="22">
        <f>Tabla1[[#This Row],[Fecha de Envío]]-Tabla1[[#This Row],[Fecha de Orden]]</f>
        <v>12</v>
      </c>
      <c r="S5869" s="24">
        <f>YEAR(Tabla1[[#This Row],[Fecha de Orden]])</f>
        <v>2024</v>
      </c>
      <c r="T5869" t="str">
        <f>VLOOKUP(Tabla1[[#This Row],[Nombre del Producto]],Tabla2[[Nombre Producto]:[Costo Unitario]],2,FALSE)</f>
        <v>Lot's O' Nuts</v>
      </c>
      <c r="U5869" t="str">
        <f>VLOOKUP(Tabla1[[#This Row],[Fábrica]],Tabla3[],4,FALSE)</f>
        <v>Arizona</v>
      </c>
    </row>
    <row r="5870" spans="1:21" x14ac:dyDescent="0.25">
      <c r="A5870" t="s">
        <v>2140</v>
      </c>
      <c r="B5870" s="3">
        <v>45333</v>
      </c>
      <c r="C5870" s="3">
        <v>45345</v>
      </c>
      <c r="D5870" t="s">
        <v>71</v>
      </c>
      <c r="E5870">
        <v>131828</v>
      </c>
      <c r="F5870" t="s">
        <v>19</v>
      </c>
      <c r="G5870" t="s">
        <v>124</v>
      </c>
      <c r="H5870" t="s">
        <v>125</v>
      </c>
      <c r="I5870">
        <v>98105</v>
      </c>
      <c r="J5870" t="s">
        <v>22</v>
      </c>
      <c r="K5870" t="s">
        <v>23</v>
      </c>
      <c r="L5870" t="s">
        <v>27</v>
      </c>
      <c r="M5870" t="s">
        <v>28</v>
      </c>
      <c r="N5870" s="5">
        <v>10.8</v>
      </c>
      <c r="O5870" s="7">
        <v>3</v>
      </c>
      <c r="P5870" s="5">
        <v>7.5</v>
      </c>
      <c r="Q5870" s="5">
        <v>3.3</v>
      </c>
      <c r="R5870" s="22">
        <f>Tabla1[[#This Row],[Fecha de Envío]]-Tabla1[[#This Row],[Fecha de Orden]]</f>
        <v>12</v>
      </c>
      <c r="S5870" s="24">
        <f>YEAR(Tabla1[[#This Row],[Fecha de Orden]])</f>
        <v>2024</v>
      </c>
      <c r="T5870" t="str">
        <f>VLOOKUP(Tabla1[[#This Row],[Nombre del Producto]],Tabla2[[Nombre Producto]:[Costo Unitario]],2,FALSE)</f>
        <v>Lot's O' Nuts</v>
      </c>
      <c r="U5870" t="str">
        <f>VLOOKUP(Tabla1[[#This Row],[Fábrica]],Tabla3[],4,FALSE)</f>
        <v>Arizona</v>
      </c>
    </row>
    <row r="5871" spans="1:21" x14ac:dyDescent="0.25">
      <c r="A5871" t="s">
        <v>2585</v>
      </c>
      <c r="B5871" s="3">
        <v>45333</v>
      </c>
      <c r="C5871" s="3">
        <v>45347</v>
      </c>
      <c r="D5871" t="s">
        <v>18</v>
      </c>
      <c r="E5871">
        <v>118535</v>
      </c>
      <c r="F5871" t="s">
        <v>19</v>
      </c>
      <c r="G5871" t="s">
        <v>30</v>
      </c>
      <c r="H5871" t="s">
        <v>31</v>
      </c>
      <c r="I5871">
        <v>10024</v>
      </c>
      <c r="J5871" t="s">
        <v>22</v>
      </c>
      <c r="K5871" t="s">
        <v>32</v>
      </c>
      <c r="L5871" t="s">
        <v>24</v>
      </c>
      <c r="M5871" t="s">
        <v>25</v>
      </c>
      <c r="N5871" s="5">
        <v>7.5</v>
      </c>
      <c r="O5871" s="7">
        <v>2</v>
      </c>
      <c r="P5871" s="5">
        <v>4.9000000000000004</v>
      </c>
      <c r="Q5871" s="5">
        <v>2.6</v>
      </c>
      <c r="R5871" s="22">
        <f>Tabla1[[#This Row],[Fecha de Envío]]-Tabla1[[#This Row],[Fecha de Orden]]</f>
        <v>14</v>
      </c>
      <c r="S5871" s="24">
        <f>YEAR(Tabla1[[#This Row],[Fecha de Orden]])</f>
        <v>2024</v>
      </c>
      <c r="T5871" t="str">
        <f>VLOOKUP(Tabla1[[#This Row],[Nombre del Producto]],Tabla2[[Nombre Producto]:[Costo Unitario]],2,FALSE)</f>
        <v>Wicked Choccy's</v>
      </c>
      <c r="U5871" t="str">
        <f>VLOOKUP(Tabla1[[#This Row],[Fábrica]],Tabla3[],4,FALSE)</f>
        <v>Georgia</v>
      </c>
    </row>
    <row r="5872" spans="1:21" x14ac:dyDescent="0.25">
      <c r="A5872" t="s">
        <v>6235</v>
      </c>
      <c r="B5872" s="3">
        <v>45333</v>
      </c>
      <c r="C5872" s="3">
        <v>45346</v>
      </c>
      <c r="D5872" t="s">
        <v>39</v>
      </c>
      <c r="E5872">
        <v>138156</v>
      </c>
      <c r="F5872" t="s">
        <v>19</v>
      </c>
      <c r="G5872" t="s">
        <v>412</v>
      </c>
      <c r="H5872" t="s">
        <v>210</v>
      </c>
      <c r="I5872">
        <v>43229</v>
      </c>
      <c r="J5872" t="s">
        <v>22</v>
      </c>
      <c r="K5872" t="s">
        <v>32</v>
      </c>
      <c r="L5872" t="s">
        <v>27</v>
      </c>
      <c r="M5872" t="s">
        <v>28</v>
      </c>
      <c r="N5872" s="5">
        <v>7.2</v>
      </c>
      <c r="O5872" s="7">
        <v>2</v>
      </c>
      <c r="P5872" s="5">
        <v>5</v>
      </c>
      <c r="Q5872" s="5">
        <v>2.2000000000000002</v>
      </c>
      <c r="R5872" s="22">
        <f>Tabla1[[#This Row],[Fecha de Envío]]-Tabla1[[#This Row],[Fecha de Orden]]</f>
        <v>13</v>
      </c>
      <c r="S5872" s="24">
        <f>YEAR(Tabla1[[#This Row],[Fecha de Orden]])</f>
        <v>2024</v>
      </c>
      <c r="T5872" t="str">
        <f>VLOOKUP(Tabla1[[#This Row],[Nombre del Producto]],Tabla2[[Nombre Producto]:[Costo Unitario]],2,FALSE)</f>
        <v>Lot's O' Nuts</v>
      </c>
      <c r="U5872" t="str">
        <f>VLOOKUP(Tabla1[[#This Row],[Fábrica]],Tabla3[],4,FALSE)</f>
        <v>Arizona</v>
      </c>
    </row>
    <row r="5873" spans="1:21" x14ac:dyDescent="0.25">
      <c r="A5873" t="s">
        <v>9122</v>
      </c>
      <c r="B5873" s="3">
        <v>45333</v>
      </c>
      <c r="C5873" s="3">
        <v>45346</v>
      </c>
      <c r="D5873" t="s">
        <v>71</v>
      </c>
      <c r="E5873">
        <v>116204</v>
      </c>
      <c r="F5873" t="s">
        <v>19</v>
      </c>
      <c r="G5873" t="s">
        <v>20</v>
      </c>
      <c r="H5873" t="s">
        <v>21</v>
      </c>
      <c r="I5873">
        <v>94110</v>
      </c>
      <c r="J5873" t="s">
        <v>22</v>
      </c>
      <c r="K5873" t="s">
        <v>23</v>
      </c>
      <c r="L5873" t="s">
        <v>33</v>
      </c>
      <c r="M5873" t="s">
        <v>34</v>
      </c>
      <c r="N5873" s="5">
        <v>25.2</v>
      </c>
      <c r="O5873" s="7">
        <v>7</v>
      </c>
      <c r="P5873" s="5">
        <v>16.8</v>
      </c>
      <c r="Q5873" s="5">
        <v>8.4</v>
      </c>
      <c r="R5873" s="22">
        <f>Tabla1[[#This Row],[Fecha de Envío]]-Tabla1[[#This Row],[Fecha de Orden]]</f>
        <v>13</v>
      </c>
      <c r="S5873" s="24">
        <f>YEAR(Tabla1[[#This Row],[Fecha de Orden]])</f>
        <v>2024</v>
      </c>
      <c r="T5873" t="str">
        <f>VLOOKUP(Tabla1[[#This Row],[Nombre del Producto]],Tabla2[[Nombre Producto]:[Costo Unitario]],2,FALSE)</f>
        <v>Lot's O' Nuts</v>
      </c>
      <c r="U5873" t="str">
        <f>VLOOKUP(Tabla1[[#This Row],[Fábrica]],Tabla3[],4,FALSE)</f>
        <v>Arizona</v>
      </c>
    </row>
    <row r="5874" spans="1:21" x14ac:dyDescent="0.25">
      <c r="A5874" t="s">
        <v>3491</v>
      </c>
      <c r="B5874" s="3">
        <v>45335</v>
      </c>
      <c r="C5874" s="3">
        <v>45351</v>
      </c>
      <c r="D5874" t="s">
        <v>18</v>
      </c>
      <c r="E5874">
        <v>104801</v>
      </c>
      <c r="F5874" t="s">
        <v>19</v>
      </c>
      <c r="G5874" t="s">
        <v>124</v>
      </c>
      <c r="H5874" t="s">
        <v>125</v>
      </c>
      <c r="I5874">
        <v>98105</v>
      </c>
      <c r="J5874" t="s">
        <v>22</v>
      </c>
      <c r="K5874" t="s">
        <v>23</v>
      </c>
      <c r="L5874" t="s">
        <v>33</v>
      </c>
      <c r="M5874" t="s">
        <v>34</v>
      </c>
      <c r="N5874" s="5">
        <v>3.6</v>
      </c>
      <c r="O5874" s="7">
        <v>1</v>
      </c>
      <c r="P5874" s="5">
        <v>2.4</v>
      </c>
      <c r="Q5874" s="5">
        <v>1.2</v>
      </c>
      <c r="R5874" s="22">
        <f>Tabla1[[#This Row],[Fecha de Envío]]-Tabla1[[#This Row],[Fecha de Orden]]</f>
        <v>16</v>
      </c>
      <c r="S5874" s="24">
        <f>YEAR(Tabla1[[#This Row],[Fecha de Orden]])</f>
        <v>2024</v>
      </c>
      <c r="T5874" t="str">
        <f>VLOOKUP(Tabla1[[#This Row],[Nombre del Producto]],Tabla2[[Nombre Producto]:[Costo Unitario]],2,FALSE)</f>
        <v>Lot's O' Nuts</v>
      </c>
      <c r="U5874" t="str">
        <f>VLOOKUP(Tabla1[[#This Row],[Fábrica]],Tabla3[],4,FALSE)</f>
        <v>Arizona</v>
      </c>
    </row>
    <row r="5875" spans="1:21" x14ac:dyDescent="0.25">
      <c r="A5875" t="s">
        <v>3492</v>
      </c>
      <c r="B5875" s="3">
        <v>45335</v>
      </c>
      <c r="C5875" s="3">
        <v>45351</v>
      </c>
      <c r="D5875" t="s">
        <v>18</v>
      </c>
      <c r="E5875">
        <v>104801</v>
      </c>
      <c r="F5875" t="s">
        <v>19</v>
      </c>
      <c r="G5875" t="s">
        <v>124</v>
      </c>
      <c r="H5875" t="s">
        <v>125</v>
      </c>
      <c r="I5875">
        <v>98105</v>
      </c>
      <c r="J5875" t="s">
        <v>22</v>
      </c>
      <c r="K5875" t="s">
        <v>23</v>
      </c>
      <c r="L5875" t="s">
        <v>27</v>
      </c>
      <c r="M5875" t="s">
        <v>28</v>
      </c>
      <c r="N5875" s="5">
        <v>10.8</v>
      </c>
      <c r="O5875" s="7">
        <v>3</v>
      </c>
      <c r="P5875" s="5">
        <v>7.5</v>
      </c>
      <c r="Q5875" s="5">
        <v>3.3</v>
      </c>
      <c r="R5875" s="22">
        <f>Tabla1[[#This Row],[Fecha de Envío]]-Tabla1[[#This Row],[Fecha de Orden]]</f>
        <v>16</v>
      </c>
      <c r="S5875" s="24">
        <f>YEAR(Tabla1[[#This Row],[Fecha de Orden]])</f>
        <v>2024</v>
      </c>
      <c r="T5875" t="str">
        <f>VLOOKUP(Tabla1[[#This Row],[Nombre del Producto]],Tabla2[[Nombre Producto]:[Costo Unitario]],2,FALSE)</f>
        <v>Lot's O' Nuts</v>
      </c>
      <c r="U5875" t="str">
        <f>VLOOKUP(Tabla1[[#This Row],[Fábrica]],Tabla3[],4,FALSE)</f>
        <v>Arizona</v>
      </c>
    </row>
    <row r="5876" spans="1:21" x14ac:dyDescent="0.25">
      <c r="A5876" t="s">
        <v>4814</v>
      </c>
      <c r="B5876" s="3">
        <v>45335</v>
      </c>
      <c r="C5876" s="3">
        <v>45349</v>
      </c>
      <c r="D5876" t="s">
        <v>18</v>
      </c>
      <c r="E5876">
        <v>104906</v>
      </c>
      <c r="F5876" t="s">
        <v>19</v>
      </c>
      <c r="G5876" t="s">
        <v>30</v>
      </c>
      <c r="H5876" t="s">
        <v>31</v>
      </c>
      <c r="I5876">
        <v>10009</v>
      </c>
      <c r="J5876" t="s">
        <v>22</v>
      </c>
      <c r="K5876" t="s">
        <v>32</v>
      </c>
      <c r="L5876" t="s">
        <v>33</v>
      </c>
      <c r="M5876" t="s">
        <v>34</v>
      </c>
      <c r="N5876" s="5">
        <v>10.8</v>
      </c>
      <c r="O5876" s="7">
        <v>3</v>
      </c>
      <c r="P5876" s="5">
        <v>7.2</v>
      </c>
      <c r="Q5876" s="5">
        <v>3.6</v>
      </c>
      <c r="R5876" s="22">
        <f>Tabla1[[#This Row],[Fecha de Envío]]-Tabla1[[#This Row],[Fecha de Orden]]</f>
        <v>14</v>
      </c>
      <c r="S5876" s="24">
        <f>YEAR(Tabla1[[#This Row],[Fecha de Orden]])</f>
        <v>2024</v>
      </c>
      <c r="T5876" t="str">
        <f>VLOOKUP(Tabla1[[#This Row],[Nombre del Producto]],Tabla2[[Nombre Producto]:[Costo Unitario]],2,FALSE)</f>
        <v>Lot's O' Nuts</v>
      </c>
      <c r="U5876" t="str">
        <f>VLOOKUP(Tabla1[[#This Row],[Fábrica]],Tabla3[],4,FALSE)</f>
        <v>Arizona</v>
      </c>
    </row>
    <row r="5877" spans="1:21" x14ac:dyDescent="0.25">
      <c r="A5877" t="s">
        <v>6091</v>
      </c>
      <c r="B5877" s="3">
        <v>45335</v>
      </c>
      <c r="C5877" s="3">
        <v>45349</v>
      </c>
      <c r="D5877" t="s">
        <v>18</v>
      </c>
      <c r="E5877">
        <v>154809</v>
      </c>
      <c r="F5877" t="s">
        <v>19</v>
      </c>
      <c r="G5877" t="s">
        <v>50</v>
      </c>
      <c r="H5877" t="s">
        <v>51</v>
      </c>
      <c r="I5877">
        <v>55407</v>
      </c>
      <c r="J5877" t="s">
        <v>22</v>
      </c>
      <c r="K5877" t="s">
        <v>43</v>
      </c>
      <c r="L5877" t="s">
        <v>45</v>
      </c>
      <c r="M5877" t="s">
        <v>46</v>
      </c>
      <c r="N5877" s="5">
        <v>27.92</v>
      </c>
      <c r="O5877" s="7">
        <v>8</v>
      </c>
      <c r="P5877" s="5">
        <v>19.920000000000002</v>
      </c>
      <c r="Q5877" s="5">
        <v>8</v>
      </c>
      <c r="R5877" s="22">
        <f>Tabla1[[#This Row],[Fecha de Envío]]-Tabla1[[#This Row],[Fecha de Orden]]</f>
        <v>14</v>
      </c>
      <c r="S5877" s="24">
        <f>YEAR(Tabla1[[#This Row],[Fecha de Orden]])</f>
        <v>2024</v>
      </c>
      <c r="T5877" t="str">
        <f>VLOOKUP(Tabla1[[#This Row],[Nombre del Producto]],Tabla2[[Nombre Producto]:[Costo Unitario]],2,FALSE)</f>
        <v>Lot's O' Nuts</v>
      </c>
      <c r="U5877" t="str">
        <f>VLOOKUP(Tabla1[[#This Row],[Fábrica]],Tabla3[],4,FALSE)</f>
        <v>Arizona</v>
      </c>
    </row>
    <row r="5878" spans="1:21" x14ac:dyDescent="0.25">
      <c r="A5878" t="s">
        <v>8477</v>
      </c>
      <c r="B5878" s="3">
        <v>45335</v>
      </c>
      <c r="C5878" s="3">
        <v>45352</v>
      </c>
      <c r="D5878" t="s">
        <v>18</v>
      </c>
      <c r="E5878">
        <v>151176</v>
      </c>
      <c r="F5878" t="s">
        <v>19</v>
      </c>
      <c r="G5878" t="s">
        <v>582</v>
      </c>
      <c r="H5878" t="s">
        <v>583</v>
      </c>
      <c r="I5878">
        <v>21215</v>
      </c>
      <c r="J5878" t="s">
        <v>22</v>
      </c>
      <c r="K5878" t="s">
        <v>32</v>
      </c>
      <c r="L5878" t="s">
        <v>45</v>
      </c>
      <c r="M5878" t="s">
        <v>46</v>
      </c>
      <c r="N5878" s="5">
        <v>10.47</v>
      </c>
      <c r="O5878" s="7">
        <v>3</v>
      </c>
      <c r="P5878" s="5">
        <v>7.47</v>
      </c>
      <c r="Q5878" s="5">
        <v>3</v>
      </c>
      <c r="R5878" s="22">
        <f>Tabla1[[#This Row],[Fecha de Envío]]-Tabla1[[#This Row],[Fecha de Orden]]</f>
        <v>17</v>
      </c>
      <c r="S5878" s="24">
        <f>YEAR(Tabla1[[#This Row],[Fecha de Orden]])</f>
        <v>2024</v>
      </c>
      <c r="T5878" t="str">
        <f>VLOOKUP(Tabla1[[#This Row],[Nombre del Producto]],Tabla2[[Nombre Producto]:[Costo Unitario]],2,FALSE)</f>
        <v>Lot's O' Nuts</v>
      </c>
      <c r="U5878" t="str">
        <f>VLOOKUP(Tabla1[[#This Row],[Fábrica]],Tabla3[],4,FALSE)</f>
        <v>Arizona</v>
      </c>
    </row>
    <row r="5879" spans="1:21" x14ac:dyDescent="0.25">
      <c r="A5879" t="s">
        <v>8478</v>
      </c>
      <c r="B5879" s="3">
        <v>45335</v>
      </c>
      <c r="C5879" s="3">
        <v>45352</v>
      </c>
      <c r="D5879" t="s">
        <v>18</v>
      </c>
      <c r="E5879">
        <v>151176</v>
      </c>
      <c r="F5879" t="s">
        <v>19</v>
      </c>
      <c r="G5879" t="s">
        <v>582</v>
      </c>
      <c r="H5879" t="s">
        <v>583</v>
      </c>
      <c r="I5879">
        <v>21215</v>
      </c>
      <c r="J5879" t="s">
        <v>22</v>
      </c>
      <c r="K5879" t="s">
        <v>32</v>
      </c>
      <c r="L5879" t="s">
        <v>27</v>
      </c>
      <c r="M5879" t="s">
        <v>28</v>
      </c>
      <c r="N5879" s="5">
        <v>10.8</v>
      </c>
      <c r="O5879" s="7">
        <v>3</v>
      </c>
      <c r="P5879" s="5">
        <v>7.5</v>
      </c>
      <c r="Q5879" s="5">
        <v>3.3</v>
      </c>
      <c r="R5879" s="22">
        <f>Tabla1[[#This Row],[Fecha de Envío]]-Tabla1[[#This Row],[Fecha de Orden]]</f>
        <v>17</v>
      </c>
      <c r="S5879" s="24">
        <f>YEAR(Tabla1[[#This Row],[Fecha de Orden]])</f>
        <v>2024</v>
      </c>
      <c r="T5879" t="str">
        <f>VLOOKUP(Tabla1[[#This Row],[Nombre del Producto]],Tabla2[[Nombre Producto]:[Costo Unitario]],2,FALSE)</f>
        <v>Lot's O' Nuts</v>
      </c>
      <c r="U5879" t="str">
        <f>VLOOKUP(Tabla1[[#This Row],[Fábrica]],Tabla3[],4,FALSE)</f>
        <v>Arizona</v>
      </c>
    </row>
    <row r="5880" spans="1:21" x14ac:dyDescent="0.25">
      <c r="A5880" t="s">
        <v>4898</v>
      </c>
      <c r="B5880" s="3">
        <v>45338</v>
      </c>
      <c r="C5880" s="3">
        <v>45353</v>
      </c>
      <c r="D5880" t="s">
        <v>18</v>
      </c>
      <c r="E5880">
        <v>163265</v>
      </c>
      <c r="F5880" t="s">
        <v>19</v>
      </c>
      <c r="G5880" t="s">
        <v>193</v>
      </c>
      <c r="H5880" t="s">
        <v>173</v>
      </c>
      <c r="I5880">
        <v>62521</v>
      </c>
      <c r="J5880" t="s">
        <v>22</v>
      </c>
      <c r="K5880" t="s">
        <v>43</v>
      </c>
      <c r="L5880" t="s">
        <v>27</v>
      </c>
      <c r="M5880" t="s">
        <v>28</v>
      </c>
      <c r="N5880" s="5">
        <v>10.8</v>
      </c>
      <c r="O5880" s="7">
        <v>3</v>
      </c>
      <c r="P5880" s="5">
        <v>7.5</v>
      </c>
      <c r="Q5880" s="5">
        <v>3.3</v>
      </c>
      <c r="R5880" s="22">
        <f>Tabla1[[#This Row],[Fecha de Envío]]-Tabla1[[#This Row],[Fecha de Orden]]</f>
        <v>15</v>
      </c>
      <c r="S5880" s="24">
        <f>YEAR(Tabla1[[#This Row],[Fecha de Orden]])</f>
        <v>2024</v>
      </c>
      <c r="T5880" t="str">
        <f>VLOOKUP(Tabla1[[#This Row],[Nombre del Producto]],Tabla2[[Nombre Producto]:[Costo Unitario]],2,FALSE)</f>
        <v>Lot's O' Nuts</v>
      </c>
      <c r="U5880" t="str">
        <f>VLOOKUP(Tabla1[[#This Row],[Fábrica]],Tabla3[],4,FALSE)</f>
        <v>Arizona</v>
      </c>
    </row>
    <row r="5881" spans="1:21" x14ac:dyDescent="0.25">
      <c r="A5881" t="s">
        <v>4899</v>
      </c>
      <c r="B5881" s="3">
        <v>45338</v>
      </c>
      <c r="C5881" s="3">
        <v>45353</v>
      </c>
      <c r="D5881" t="s">
        <v>18</v>
      </c>
      <c r="E5881">
        <v>163265</v>
      </c>
      <c r="F5881" t="s">
        <v>19</v>
      </c>
      <c r="G5881" t="s">
        <v>193</v>
      </c>
      <c r="H5881" t="s">
        <v>173</v>
      </c>
      <c r="I5881">
        <v>62521</v>
      </c>
      <c r="J5881" t="s">
        <v>22</v>
      </c>
      <c r="K5881" t="s">
        <v>43</v>
      </c>
      <c r="L5881" t="s">
        <v>45</v>
      </c>
      <c r="M5881" t="s">
        <v>46</v>
      </c>
      <c r="N5881" s="5">
        <v>3.49</v>
      </c>
      <c r="O5881" s="7">
        <v>1</v>
      </c>
      <c r="P5881" s="5">
        <v>2.4900000000000002</v>
      </c>
      <c r="Q5881" s="5">
        <v>1</v>
      </c>
      <c r="R5881" s="22">
        <f>Tabla1[[#This Row],[Fecha de Envío]]-Tabla1[[#This Row],[Fecha de Orden]]</f>
        <v>15</v>
      </c>
      <c r="S5881" s="24">
        <f>YEAR(Tabla1[[#This Row],[Fecha de Orden]])</f>
        <v>2024</v>
      </c>
      <c r="T5881" t="str">
        <f>VLOOKUP(Tabla1[[#This Row],[Nombre del Producto]],Tabla2[[Nombre Producto]:[Costo Unitario]],2,FALSE)</f>
        <v>Lot's O' Nuts</v>
      </c>
      <c r="U5881" t="str">
        <f>VLOOKUP(Tabla1[[#This Row],[Fábrica]],Tabla3[],4,FALSE)</f>
        <v>Arizona</v>
      </c>
    </row>
    <row r="5882" spans="1:21" x14ac:dyDescent="0.25">
      <c r="A5882" t="s">
        <v>4900</v>
      </c>
      <c r="B5882" s="3">
        <v>45338</v>
      </c>
      <c r="C5882" s="3">
        <v>45353</v>
      </c>
      <c r="D5882" t="s">
        <v>18</v>
      </c>
      <c r="E5882">
        <v>163265</v>
      </c>
      <c r="F5882" t="s">
        <v>19</v>
      </c>
      <c r="G5882" t="s">
        <v>193</v>
      </c>
      <c r="H5882" t="s">
        <v>173</v>
      </c>
      <c r="I5882">
        <v>62521</v>
      </c>
      <c r="J5882" t="s">
        <v>22</v>
      </c>
      <c r="K5882" t="s">
        <v>43</v>
      </c>
      <c r="L5882" t="s">
        <v>24</v>
      </c>
      <c r="M5882" t="s">
        <v>25</v>
      </c>
      <c r="N5882" s="5">
        <v>22.5</v>
      </c>
      <c r="O5882" s="7">
        <v>6</v>
      </c>
      <c r="P5882" s="5">
        <v>14.7</v>
      </c>
      <c r="Q5882" s="5">
        <v>7.8</v>
      </c>
      <c r="R5882" s="22">
        <f>Tabla1[[#This Row],[Fecha de Envío]]-Tabla1[[#This Row],[Fecha de Orden]]</f>
        <v>15</v>
      </c>
      <c r="S5882" s="24">
        <f>YEAR(Tabla1[[#This Row],[Fecha de Orden]])</f>
        <v>2024</v>
      </c>
      <c r="T5882" t="str">
        <f>VLOOKUP(Tabla1[[#This Row],[Nombre del Producto]],Tabla2[[Nombre Producto]:[Costo Unitario]],2,FALSE)</f>
        <v>Wicked Choccy's</v>
      </c>
      <c r="U5882" t="str">
        <f>VLOOKUP(Tabla1[[#This Row],[Fábrica]],Tabla3[],4,FALSE)</f>
        <v>Georgia</v>
      </c>
    </row>
    <row r="5883" spans="1:21" x14ac:dyDescent="0.25">
      <c r="A5883" t="s">
        <v>4901</v>
      </c>
      <c r="B5883" s="3">
        <v>45338</v>
      </c>
      <c r="C5883" s="3">
        <v>45353</v>
      </c>
      <c r="D5883" t="s">
        <v>18</v>
      </c>
      <c r="E5883">
        <v>163265</v>
      </c>
      <c r="F5883" t="s">
        <v>19</v>
      </c>
      <c r="G5883" t="s">
        <v>193</v>
      </c>
      <c r="H5883" t="s">
        <v>173</v>
      </c>
      <c r="I5883">
        <v>62521</v>
      </c>
      <c r="J5883" t="s">
        <v>22</v>
      </c>
      <c r="K5883" t="s">
        <v>43</v>
      </c>
      <c r="L5883" t="s">
        <v>33</v>
      </c>
      <c r="M5883" t="s">
        <v>34</v>
      </c>
      <c r="N5883" s="5">
        <v>10.8</v>
      </c>
      <c r="O5883" s="7">
        <v>3</v>
      </c>
      <c r="P5883" s="5">
        <v>7.2</v>
      </c>
      <c r="Q5883" s="5">
        <v>3.6</v>
      </c>
      <c r="R5883" s="22">
        <f>Tabla1[[#This Row],[Fecha de Envío]]-Tabla1[[#This Row],[Fecha de Orden]]</f>
        <v>15</v>
      </c>
      <c r="S5883" s="24">
        <f>YEAR(Tabla1[[#This Row],[Fecha de Orden]])</f>
        <v>2024</v>
      </c>
      <c r="T5883" t="str">
        <f>VLOOKUP(Tabla1[[#This Row],[Nombre del Producto]],Tabla2[[Nombre Producto]:[Costo Unitario]],2,FALSE)</f>
        <v>Lot's O' Nuts</v>
      </c>
      <c r="U5883" t="str">
        <f>VLOOKUP(Tabla1[[#This Row],[Fábrica]],Tabla3[],4,FALSE)</f>
        <v>Arizona</v>
      </c>
    </row>
    <row r="5884" spans="1:21" x14ac:dyDescent="0.25">
      <c r="A5884" t="s">
        <v>5539</v>
      </c>
      <c r="B5884" s="3">
        <v>45338</v>
      </c>
      <c r="C5884" s="3">
        <v>45352</v>
      </c>
      <c r="D5884" t="s">
        <v>18</v>
      </c>
      <c r="E5884">
        <v>118521</v>
      </c>
      <c r="F5884" t="s">
        <v>19</v>
      </c>
      <c r="G5884" t="s">
        <v>30</v>
      </c>
      <c r="H5884" t="s">
        <v>31</v>
      </c>
      <c r="I5884">
        <v>10035</v>
      </c>
      <c r="J5884" t="s">
        <v>22</v>
      </c>
      <c r="K5884" t="s">
        <v>32</v>
      </c>
      <c r="L5884" t="s">
        <v>27</v>
      </c>
      <c r="M5884" t="s">
        <v>28</v>
      </c>
      <c r="N5884" s="5">
        <v>7.2</v>
      </c>
      <c r="O5884" s="7">
        <v>2</v>
      </c>
      <c r="P5884" s="5">
        <v>5</v>
      </c>
      <c r="Q5884" s="5">
        <v>2.2000000000000002</v>
      </c>
      <c r="R5884" s="22">
        <f>Tabla1[[#This Row],[Fecha de Envío]]-Tabla1[[#This Row],[Fecha de Orden]]</f>
        <v>14</v>
      </c>
      <c r="S5884" s="24">
        <f>YEAR(Tabla1[[#This Row],[Fecha de Orden]])</f>
        <v>2024</v>
      </c>
      <c r="T5884" t="str">
        <f>VLOOKUP(Tabla1[[#This Row],[Nombre del Producto]],Tabla2[[Nombre Producto]:[Costo Unitario]],2,FALSE)</f>
        <v>Lot's O' Nuts</v>
      </c>
      <c r="U5884" t="str">
        <f>VLOOKUP(Tabla1[[#This Row],[Fábrica]],Tabla3[],4,FALSE)</f>
        <v>Arizona</v>
      </c>
    </row>
    <row r="5885" spans="1:21" x14ac:dyDescent="0.25">
      <c r="A5885" t="s">
        <v>6670</v>
      </c>
      <c r="B5885" s="3">
        <v>45338</v>
      </c>
      <c r="C5885" s="3">
        <v>45353</v>
      </c>
      <c r="D5885" t="s">
        <v>18</v>
      </c>
      <c r="E5885">
        <v>120019</v>
      </c>
      <c r="F5885" t="s">
        <v>19</v>
      </c>
      <c r="G5885" t="s">
        <v>297</v>
      </c>
      <c r="H5885" t="s">
        <v>84</v>
      </c>
      <c r="I5885">
        <v>6824</v>
      </c>
      <c r="J5885" t="s">
        <v>22</v>
      </c>
      <c r="K5885" t="s">
        <v>32</v>
      </c>
      <c r="L5885" t="s">
        <v>33</v>
      </c>
      <c r="M5885" t="s">
        <v>34</v>
      </c>
      <c r="N5885" s="5">
        <v>10.8</v>
      </c>
      <c r="O5885" s="7">
        <v>3</v>
      </c>
      <c r="P5885" s="5">
        <v>7.2</v>
      </c>
      <c r="Q5885" s="5">
        <v>3.6</v>
      </c>
      <c r="R5885" s="22">
        <f>Tabla1[[#This Row],[Fecha de Envío]]-Tabla1[[#This Row],[Fecha de Orden]]</f>
        <v>15</v>
      </c>
      <c r="S5885" s="24">
        <f>YEAR(Tabla1[[#This Row],[Fecha de Orden]])</f>
        <v>2024</v>
      </c>
      <c r="T5885" t="str">
        <f>VLOOKUP(Tabla1[[#This Row],[Nombre del Producto]],Tabla2[[Nombre Producto]:[Costo Unitario]],2,FALSE)</f>
        <v>Lot's O' Nuts</v>
      </c>
      <c r="U5885" t="str">
        <f>VLOOKUP(Tabla1[[#This Row],[Fábrica]],Tabla3[],4,FALSE)</f>
        <v>Arizona</v>
      </c>
    </row>
    <row r="5886" spans="1:21" x14ac:dyDescent="0.25">
      <c r="A5886" t="s">
        <v>6671</v>
      </c>
      <c r="B5886" s="3">
        <v>45338</v>
      </c>
      <c r="C5886" s="3">
        <v>45353</v>
      </c>
      <c r="D5886" t="s">
        <v>18</v>
      </c>
      <c r="E5886">
        <v>120019</v>
      </c>
      <c r="F5886" t="s">
        <v>19</v>
      </c>
      <c r="G5886" t="s">
        <v>297</v>
      </c>
      <c r="H5886" t="s">
        <v>84</v>
      </c>
      <c r="I5886">
        <v>6824</v>
      </c>
      <c r="J5886" t="s">
        <v>22</v>
      </c>
      <c r="K5886" t="s">
        <v>32</v>
      </c>
      <c r="L5886" t="s">
        <v>36</v>
      </c>
      <c r="M5886" t="s">
        <v>37</v>
      </c>
      <c r="N5886" s="5">
        <v>3.25</v>
      </c>
      <c r="O5886" s="7">
        <v>1</v>
      </c>
      <c r="P5886" s="5">
        <v>2.11</v>
      </c>
      <c r="Q5886" s="5">
        <v>1.1399999999999999</v>
      </c>
      <c r="R5886" s="22">
        <f>Tabla1[[#This Row],[Fecha de Envío]]-Tabla1[[#This Row],[Fecha de Orden]]</f>
        <v>15</v>
      </c>
      <c r="S5886" s="24">
        <f>YEAR(Tabla1[[#This Row],[Fecha de Orden]])</f>
        <v>2024</v>
      </c>
      <c r="T5886" t="str">
        <f>VLOOKUP(Tabla1[[#This Row],[Nombre del Producto]],Tabla2[[Nombre Producto]:[Costo Unitario]],2,FALSE)</f>
        <v>Wicked Choccy's</v>
      </c>
      <c r="U5886" t="str">
        <f>VLOOKUP(Tabla1[[#This Row],[Fábrica]],Tabla3[],4,FALSE)</f>
        <v>Georgia</v>
      </c>
    </row>
    <row r="5887" spans="1:21" x14ac:dyDescent="0.25">
      <c r="A5887" t="s">
        <v>1914</v>
      </c>
      <c r="B5887" s="3">
        <v>45339</v>
      </c>
      <c r="C5887" s="3">
        <v>45352</v>
      </c>
      <c r="D5887" t="s">
        <v>39</v>
      </c>
      <c r="E5887">
        <v>109085</v>
      </c>
      <c r="F5887" t="s">
        <v>19</v>
      </c>
      <c r="G5887" t="s">
        <v>443</v>
      </c>
      <c r="H5887" t="s">
        <v>210</v>
      </c>
      <c r="I5887">
        <v>45373</v>
      </c>
      <c r="J5887" t="s">
        <v>22</v>
      </c>
      <c r="K5887" t="s">
        <v>32</v>
      </c>
      <c r="L5887" t="s">
        <v>24</v>
      </c>
      <c r="M5887" t="s">
        <v>25</v>
      </c>
      <c r="N5887" s="5">
        <v>18.75</v>
      </c>
      <c r="O5887" s="7">
        <v>5</v>
      </c>
      <c r="P5887" s="5">
        <v>12.25</v>
      </c>
      <c r="Q5887" s="5">
        <v>6.5</v>
      </c>
      <c r="R5887" s="22">
        <f>Tabla1[[#This Row],[Fecha de Envío]]-Tabla1[[#This Row],[Fecha de Orden]]</f>
        <v>13</v>
      </c>
      <c r="S5887" s="24">
        <f>YEAR(Tabla1[[#This Row],[Fecha de Orden]])</f>
        <v>2024</v>
      </c>
      <c r="T5887" t="str">
        <f>VLOOKUP(Tabla1[[#This Row],[Nombre del Producto]],Tabla2[[Nombre Producto]:[Costo Unitario]],2,FALSE)</f>
        <v>Wicked Choccy's</v>
      </c>
      <c r="U5887" t="str">
        <f>VLOOKUP(Tabla1[[#This Row],[Fábrica]],Tabla3[],4,FALSE)</f>
        <v>Georgia</v>
      </c>
    </row>
    <row r="5888" spans="1:21" x14ac:dyDescent="0.25">
      <c r="A5888" t="s">
        <v>1915</v>
      </c>
      <c r="B5888" s="3">
        <v>45339</v>
      </c>
      <c r="C5888" s="3">
        <v>45352</v>
      </c>
      <c r="D5888" t="s">
        <v>39</v>
      </c>
      <c r="E5888">
        <v>109085</v>
      </c>
      <c r="F5888" t="s">
        <v>19</v>
      </c>
      <c r="G5888" t="s">
        <v>443</v>
      </c>
      <c r="H5888" t="s">
        <v>210</v>
      </c>
      <c r="I5888">
        <v>45373</v>
      </c>
      <c r="J5888" t="s">
        <v>22</v>
      </c>
      <c r="K5888" t="s">
        <v>32</v>
      </c>
      <c r="L5888" t="s">
        <v>33</v>
      </c>
      <c r="M5888" t="s">
        <v>34</v>
      </c>
      <c r="N5888" s="5">
        <v>7.2</v>
      </c>
      <c r="O5888" s="7">
        <v>2</v>
      </c>
      <c r="P5888" s="5">
        <v>4.8</v>
      </c>
      <c r="Q5888" s="5">
        <v>2.4</v>
      </c>
      <c r="R5888" s="22">
        <f>Tabla1[[#This Row],[Fecha de Envío]]-Tabla1[[#This Row],[Fecha de Orden]]</f>
        <v>13</v>
      </c>
      <c r="S5888" s="24">
        <f>YEAR(Tabla1[[#This Row],[Fecha de Orden]])</f>
        <v>2024</v>
      </c>
      <c r="T5888" t="str">
        <f>VLOOKUP(Tabla1[[#This Row],[Nombre del Producto]],Tabla2[[Nombre Producto]:[Costo Unitario]],2,FALSE)</f>
        <v>Lot's O' Nuts</v>
      </c>
      <c r="U5888" t="str">
        <f>VLOOKUP(Tabla1[[#This Row],[Fábrica]],Tabla3[],4,FALSE)</f>
        <v>Arizona</v>
      </c>
    </row>
    <row r="5889" spans="1:21" x14ac:dyDescent="0.25">
      <c r="A5889" t="s">
        <v>1916</v>
      </c>
      <c r="B5889" s="3">
        <v>45339</v>
      </c>
      <c r="C5889" s="3">
        <v>45352</v>
      </c>
      <c r="D5889" t="s">
        <v>39</v>
      </c>
      <c r="E5889">
        <v>109085</v>
      </c>
      <c r="F5889" t="s">
        <v>19</v>
      </c>
      <c r="G5889" t="s">
        <v>443</v>
      </c>
      <c r="H5889" t="s">
        <v>210</v>
      </c>
      <c r="I5889">
        <v>45373</v>
      </c>
      <c r="J5889" t="s">
        <v>22</v>
      </c>
      <c r="K5889" t="s">
        <v>32</v>
      </c>
      <c r="L5889" t="s">
        <v>27</v>
      </c>
      <c r="M5889" t="s">
        <v>28</v>
      </c>
      <c r="N5889" s="5">
        <v>18</v>
      </c>
      <c r="O5889" s="7">
        <v>5</v>
      </c>
      <c r="P5889" s="5">
        <v>12.5</v>
      </c>
      <c r="Q5889" s="5">
        <v>5.5</v>
      </c>
      <c r="R5889" s="22">
        <f>Tabla1[[#This Row],[Fecha de Envío]]-Tabla1[[#This Row],[Fecha de Orden]]</f>
        <v>13</v>
      </c>
      <c r="S5889" s="24">
        <f>YEAR(Tabla1[[#This Row],[Fecha de Orden]])</f>
        <v>2024</v>
      </c>
      <c r="T5889" t="str">
        <f>VLOOKUP(Tabla1[[#This Row],[Nombre del Producto]],Tabla2[[Nombre Producto]:[Costo Unitario]],2,FALSE)</f>
        <v>Lot's O' Nuts</v>
      </c>
      <c r="U5889" t="str">
        <f>VLOOKUP(Tabla1[[#This Row],[Fábrica]],Tabla3[],4,FALSE)</f>
        <v>Arizona</v>
      </c>
    </row>
    <row r="5890" spans="1:21" x14ac:dyDescent="0.25">
      <c r="A5890" t="s">
        <v>1917</v>
      </c>
      <c r="B5890" s="3">
        <v>45339</v>
      </c>
      <c r="C5890" s="3">
        <v>45352</v>
      </c>
      <c r="D5890" t="s">
        <v>39</v>
      </c>
      <c r="E5890">
        <v>109085</v>
      </c>
      <c r="F5890" t="s">
        <v>19</v>
      </c>
      <c r="G5890" t="s">
        <v>443</v>
      </c>
      <c r="H5890" t="s">
        <v>210</v>
      </c>
      <c r="I5890">
        <v>45373</v>
      </c>
      <c r="J5890" t="s">
        <v>22</v>
      </c>
      <c r="K5890" t="s">
        <v>32</v>
      </c>
      <c r="L5890" t="s">
        <v>36</v>
      </c>
      <c r="M5890" t="s">
        <v>37</v>
      </c>
      <c r="N5890" s="5">
        <v>3.25</v>
      </c>
      <c r="O5890" s="7">
        <v>1</v>
      </c>
      <c r="P5890" s="5">
        <v>2.11</v>
      </c>
      <c r="Q5890" s="5">
        <v>1.1399999999999999</v>
      </c>
      <c r="R5890" s="22">
        <f>Tabla1[[#This Row],[Fecha de Envío]]-Tabla1[[#This Row],[Fecha de Orden]]</f>
        <v>13</v>
      </c>
      <c r="S5890" s="24">
        <f>YEAR(Tabla1[[#This Row],[Fecha de Orden]])</f>
        <v>2024</v>
      </c>
      <c r="T5890" t="str">
        <f>VLOOKUP(Tabla1[[#This Row],[Nombre del Producto]],Tabla2[[Nombre Producto]:[Costo Unitario]],2,FALSE)</f>
        <v>Wicked Choccy's</v>
      </c>
      <c r="U5890" t="str">
        <f>VLOOKUP(Tabla1[[#This Row],[Fábrica]],Tabla3[],4,FALSE)</f>
        <v>Georgia</v>
      </c>
    </row>
    <row r="5891" spans="1:21" x14ac:dyDescent="0.25">
      <c r="A5891" t="s">
        <v>2130</v>
      </c>
      <c r="B5891" s="3">
        <v>45339</v>
      </c>
      <c r="C5891" s="3">
        <v>45351</v>
      </c>
      <c r="D5891" t="s">
        <v>39</v>
      </c>
      <c r="E5891">
        <v>159149</v>
      </c>
      <c r="F5891" t="s">
        <v>19</v>
      </c>
      <c r="G5891" t="s">
        <v>159</v>
      </c>
      <c r="H5891" t="s">
        <v>42</v>
      </c>
      <c r="I5891">
        <v>77041</v>
      </c>
      <c r="J5891" t="s">
        <v>22</v>
      </c>
      <c r="K5891" t="s">
        <v>43</v>
      </c>
      <c r="L5891" t="s">
        <v>27</v>
      </c>
      <c r="M5891" t="s">
        <v>28</v>
      </c>
      <c r="N5891" s="5">
        <v>3.6</v>
      </c>
      <c r="O5891" s="7">
        <v>1</v>
      </c>
      <c r="P5891" s="5">
        <v>2.5</v>
      </c>
      <c r="Q5891" s="5">
        <v>1.1000000000000001</v>
      </c>
      <c r="R5891" s="22">
        <f>Tabla1[[#This Row],[Fecha de Envío]]-Tabla1[[#This Row],[Fecha de Orden]]</f>
        <v>12</v>
      </c>
      <c r="S5891" s="24">
        <f>YEAR(Tabla1[[#This Row],[Fecha de Orden]])</f>
        <v>2024</v>
      </c>
      <c r="T5891" t="str">
        <f>VLOOKUP(Tabla1[[#This Row],[Nombre del Producto]],Tabla2[[Nombre Producto]:[Costo Unitario]],2,FALSE)</f>
        <v>Lot's O' Nuts</v>
      </c>
      <c r="U5891" t="str">
        <f>VLOOKUP(Tabla1[[#This Row],[Fábrica]],Tabla3[],4,FALSE)</f>
        <v>Arizona</v>
      </c>
    </row>
    <row r="5892" spans="1:21" x14ac:dyDescent="0.25">
      <c r="A5892" t="s">
        <v>2131</v>
      </c>
      <c r="B5892" s="3">
        <v>45339</v>
      </c>
      <c r="C5892" s="3">
        <v>45351</v>
      </c>
      <c r="D5892" t="s">
        <v>39</v>
      </c>
      <c r="E5892">
        <v>159149</v>
      </c>
      <c r="F5892" t="s">
        <v>19</v>
      </c>
      <c r="G5892" t="s">
        <v>159</v>
      </c>
      <c r="H5892" t="s">
        <v>42</v>
      </c>
      <c r="I5892">
        <v>77041</v>
      </c>
      <c r="J5892" t="s">
        <v>148</v>
      </c>
      <c r="K5892" t="s">
        <v>43</v>
      </c>
      <c r="L5892" t="s">
        <v>149</v>
      </c>
      <c r="M5892" t="s">
        <v>150</v>
      </c>
      <c r="N5892" s="5">
        <v>7.5</v>
      </c>
      <c r="O5892" s="7">
        <v>6</v>
      </c>
      <c r="P5892" s="5">
        <v>3.9</v>
      </c>
      <c r="Q5892" s="5">
        <v>3.6</v>
      </c>
      <c r="R5892" s="22">
        <f>Tabla1[[#This Row],[Fecha de Envío]]-Tabla1[[#This Row],[Fecha de Orden]]</f>
        <v>12</v>
      </c>
      <c r="S5892" s="24">
        <f>YEAR(Tabla1[[#This Row],[Fecha de Orden]])</f>
        <v>2024</v>
      </c>
      <c r="T5892" t="str">
        <f>VLOOKUP(Tabla1[[#This Row],[Nombre del Producto]],Tabla2[[Nombre Producto]:[Costo Unitario]],2,FALSE)</f>
        <v>Secret Factory</v>
      </c>
      <c r="U5892" t="str">
        <f>VLOOKUP(Tabla1[[#This Row],[Fábrica]],Tabla3[],4,FALSE)</f>
        <v>Illinois</v>
      </c>
    </row>
    <row r="5893" spans="1:21" x14ac:dyDescent="0.25">
      <c r="A5893" t="s">
        <v>2132</v>
      </c>
      <c r="B5893" s="3">
        <v>45339</v>
      </c>
      <c r="C5893" s="3">
        <v>45351</v>
      </c>
      <c r="D5893" t="s">
        <v>39</v>
      </c>
      <c r="E5893">
        <v>159149</v>
      </c>
      <c r="F5893" t="s">
        <v>19</v>
      </c>
      <c r="G5893" t="s">
        <v>159</v>
      </c>
      <c r="H5893" t="s">
        <v>42</v>
      </c>
      <c r="I5893">
        <v>77041</v>
      </c>
      <c r="J5893" t="s">
        <v>22</v>
      </c>
      <c r="K5893" t="s">
        <v>43</v>
      </c>
      <c r="L5893" t="s">
        <v>45</v>
      </c>
      <c r="M5893" t="s">
        <v>46</v>
      </c>
      <c r="N5893" s="5">
        <v>13.96</v>
      </c>
      <c r="O5893" s="7">
        <v>4</v>
      </c>
      <c r="P5893" s="5">
        <v>9.9600000000000009</v>
      </c>
      <c r="Q5893" s="5">
        <v>4</v>
      </c>
      <c r="R5893" s="22">
        <f>Tabla1[[#This Row],[Fecha de Envío]]-Tabla1[[#This Row],[Fecha de Orden]]</f>
        <v>12</v>
      </c>
      <c r="S5893" s="24">
        <f>YEAR(Tabla1[[#This Row],[Fecha de Orden]])</f>
        <v>2024</v>
      </c>
      <c r="T5893" t="str">
        <f>VLOOKUP(Tabla1[[#This Row],[Nombre del Producto]],Tabla2[[Nombre Producto]:[Costo Unitario]],2,FALSE)</f>
        <v>Lot's O' Nuts</v>
      </c>
      <c r="U5893" t="str">
        <f>VLOOKUP(Tabla1[[#This Row],[Fábrica]],Tabla3[],4,FALSE)</f>
        <v>Arizona</v>
      </c>
    </row>
    <row r="5894" spans="1:21" x14ac:dyDescent="0.25">
      <c r="A5894" t="s">
        <v>3691</v>
      </c>
      <c r="B5894" s="3">
        <v>45339</v>
      </c>
      <c r="C5894" s="3">
        <v>45355</v>
      </c>
      <c r="D5894" t="s">
        <v>18</v>
      </c>
      <c r="E5894">
        <v>132647</v>
      </c>
      <c r="F5894" t="s">
        <v>19</v>
      </c>
      <c r="G5894" t="s">
        <v>3692</v>
      </c>
      <c r="H5894" t="s">
        <v>306</v>
      </c>
      <c r="I5894">
        <v>8861</v>
      </c>
      <c r="J5894" t="s">
        <v>22</v>
      </c>
      <c r="K5894" t="s">
        <v>32</v>
      </c>
      <c r="L5894" t="s">
        <v>45</v>
      </c>
      <c r="M5894" t="s">
        <v>46</v>
      </c>
      <c r="N5894" s="5">
        <v>6.98</v>
      </c>
      <c r="O5894" s="7">
        <v>2</v>
      </c>
      <c r="P5894" s="5">
        <v>4.9800000000000004</v>
      </c>
      <c r="Q5894" s="5">
        <v>2</v>
      </c>
      <c r="R5894" s="22">
        <f>Tabla1[[#This Row],[Fecha de Envío]]-Tabla1[[#This Row],[Fecha de Orden]]</f>
        <v>16</v>
      </c>
      <c r="S5894" s="24">
        <f>YEAR(Tabla1[[#This Row],[Fecha de Orden]])</f>
        <v>2024</v>
      </c>
      <c r="T5894" t="str">
        <f>VLOOKUP(Tabla1[[#This Row],[Nombre del Producto]],Tabla2[[Nombre Producto]:[Costo Unitario]],2,FALSE)</f>
        <v>Lot's O' Nuts</v>
      </c>
      <c r="U5894" t="str">
        <f>VLOOKUP(Tabla1[[#This Row],[Fábrica]],Tabla3[],4,FALSE)</f>
        <v>Arizona</v>
      </c>
    </row>
    <row r="5895" spans="1:21" x14ac:dyDescent="0.25">
      <c r="A5895" t="s">
        <v>3693</v>
      </c>
      <c r="B5895" s="3">
        <v>45339</v>
      </c>
      <c r="C5895" s="3">
        <v>45355</v>
      </c>
      <c r="D5895" t="s">
        <v>18</v>
      </c>
      <c r="E5895">
        <v>132647</v>
      </c>
      <c r="F5895" t="s">
        <v>19</v>
      </c>
      <c r="G5895" t="s">
        <v>3692</v>
      </c>
      <c r="H5895" t="s">
        <v>306</v>
      </c>
      <c r="I5895">
        <v>8861</v>
      </c>
      <c r="J5895" t="s">
        <v>22</v>
      </c>
      <c r="K5895" t="s">
        <v>32</v>
      </c>
      <c r="L5895" t="s">
        <v>36</v>
      </c>
      <c r="M5895" t="s">
        <v>37</v>
      </c>
      <c r="N5895" s="5">
        <v>16.25</v>
      </c>
      <c r="O5895" s="7">
        <v>5</v>
      </c>
      <c r="P5895" s="5">
        <v>10.55</v>
      </c>
      <c r="Q5895" s="5">
        <v>5.7</v>
      </c>
      <c r="R5895" s="22">
        <f>Tabla1[[#This Row],[Fecha de Envío]]-Tabla1[[#This Row],[Fecha de Orden]]</f>
        <v>16</v>
      </c>
      <c r="S5895" s="24">
        <f>YEAR(Tabla1[[#This Row],[Fecha de Orden]])</f>
        <v>2024</v>
      </c>
      <c r="T5895" t="str">
        <f>VLOOKUP(Tabla1[[#This Row],[Nombre del Producto]],Tabla2[[Nombre Producto]:[Costo Unitario]],2,FALSE)</f>
        <v>Wicked Choccy's</v>
      </c>
      <c r="U5895" t="str">
        <f>VLOOKUP(Tabla1[[#This Row],[Fábrica]],Tabla3[],4,FALSE)</f>
        <v>Georgia</v>
      </c>
    </row>
    <row r="5896" spans="1:21" x14ac:dyDescent="0.25">
      <c r="A5896" t="s">
        <v>4601</v>
      </c>
      <c r="B5896" s="3">
        <v>45339</v>
      </c>
      <c r="C5896" s="3">
        <v>45354</v>
      </c>
      <c r="D5896" t="s">
        <v>18</v>
      </c>
      <c r="E5896">
        <v>154039</v>
      </c>
      <c r="F5896" t="s">
        <v>19</v>
      </c>
      <c r="G5896" t="s">
        <v>239</v>
      </c>
      <c r="H5896" t="s">
        <v>173</v>
      </c>
      <c r="I5896">
        <v>60653</v>
      </c>
      <c r="J5896" t="s">
        <v>22</v>
      </c>
      <c r="K5896" t="s">
        <v>43</v>
      </c>
      <c r="L5896" t="s">
        <v>27</v>
      </c>
      <c r="M5896" t="s">
        <v>28</v>
      </c>
      <c r="N5896" s="5">
        <v>10.8</v>
      </c>
      <c r="O5896" s="7">
        <v>3</v>
      </c>
      <c r="P5896" s="5">
        <v>7.5</v>
      </c>
      <c r="Q5896" s="5">
        <v>3.3</v>
      </c>
      <c r="R5896" s="22">
        <f>Tabla1[[#This Row],[Fecha de Envío]]-Tabla1[[#This Row],[Fecha de Orden]]</f>
        <v>15</v>
      </c>
      <c r="S5896" s="24">
        <f>YEAR(Tabla1[[#This Row],[Fecha de Orden]])</f>
        <v>2024</v>
      </c>
      <c r="T5896" t="str">
        <f>VLOOKUP(Tabla1[[#This Row],[Nombre del Producto]],Tabla2[[Nombre Producto]:[Costo Unitario]],2,FALSE)</f>
        <v>Lot's O' Nuts</v>
      </c>
      <c r="U5896" t="str">
        <f>VLOOKUP(Tabla1[[#This Row],[Fábrica]],Tabla3[],4,FALSE)</f>
        <v>Arizona</v>
      </c>
    </row>
    <row r="5897" spans="1:21" x14ac:dyDescent="0.25">
      <c r="A5897" t="s">
        <v>4602</v>
      </c>
      <c r="B5897" s="3">
        <v>45339</v>
      </c>
      <c r="C5897" s="3">
        <v>45354</v>
      </c>
      <c r="D5897" t="s">
        <v>18</v>
      </c>
      <c r="E5897">
        <v>154039</v>
      </c>
      <c r="F5897" t="s">
        <v>19</v>
      </c>
      <c r="G5897" t="s">
        <v>239</v>
      </c>
      <c r="H5897" t="s">
        <v>173</v>
      </c>
      <c r="I5897">
        <v>60653</v>
      </c>
      <c r="J5897" t="s">
        <v>22</v>
      </c>
      <c r="K5897" t="s">
        <v>43</v>
      </c>
      <c r="L5897" t="s">
        <v>24</v>
      </c>
      <c r="M5897" t="s">
        <v>25</v>
      </c>
      <c r="N5897" s="5">
        <v>3.75</v>
      </c>
      <c r="O5897" s="7">
        <v>1</v>
      </c>
      <c r="P5897" s="5">
        <v>2.4500000000000002</v>
      </c>
      <c r="Q5897" s="5">
        <v>1.3</v>
      </c>
      <c r="R5897" s="22">
        <f>Tabla1[[#This Row],[Fecha de Envío]]-Tabla1[[#This Row],[Fecha de Orden]]</f>
        <v>15</v>
      </c>
      <c r="S5897" s="24">
        <f>YEAR(Tabla1[[#This Row],[Fecha de Orden]])</f>
        <v>2024</v>
      </c>
      <c r="T5897" t="str">
        <f>VLOOKUP(Tabla1[[#This Row],[Nombre del Producto]],Tabla2[[Nombre Producto]:[Costo Unitario]],2,FALSE)</f>
        <v>Wicked Choccy's</v>
      </c>
      <c r="U5897" t="str">
        <f>VLOOKUP(Tabla1[[#This Row],[Fábrica]],Tabla3[],4,FALSE)</f>
        <v>Georgia</v>
      </c>
    </row>
    <row r="5898" spans="1:21" x14ac:dyDescent="0.25">
      <c r="A5898" t="s">
        <v>5592</v>
      </c>
      <c r="B5898" s="3">
        <v>45339</v>
      </c>
      <c r="C5898" s="3">
        <v>45353</v>
      </c>
      <c r="D5898" t="s">
        <v>71</v>
      </c>
      <c r="E5898">
        <v>163195</v>
      </c>
      <c r="F5898" t="s">
        <v>19</v>
      </c>
      <c r="G5898" t="s">
        <v>263</v>
      </c>
      <c r="H5898" t="s">
        <v>264</v>
      </c>
      <c r="I5898">
        <v>70506</v>
      </c>
      <c r="J5898" t="s">
        <v>22</v>
      </c>
      <c r="K5898" t="s">
        <v>66</v>
      </c>
      <c r="L5898" t="s">
        <v>45</v>
      </c>
      <c r="M5898" t="s">
        <v>46</v>
      </c>
      <c r="N5898" s="5">
        <v>10.47</v>
      </c>
      <c r="O5898" s="7">
        <v>3</v>
      </c>
      <c r="P5898" s="5">
        <v>7.47</v>
      </c>
      <c r="Q5898" s="5">
        <v>3</v>
      </c>
      <c r="R5898" s="22">
        <f>Tabla1[[#This Row],[Fecha de Envío]]-Tabla1[[#This Row],[Fecha de Orden]]</f>
        <v>14</v>
      </c>
      <c r="S5898" s="24">
        <f>YEAR(Tabla1[[#This Row],[Fecha de Orden]])</f>
        <v>2024</v>
      </c>
      <c r="T5898" t="str">
        <f>VLOOKUP(Tabla1[[#This Row],[Nombre del Producto]],Tabla2[[Nombre Producto]:[Costo Unitario]],2,FALSE)</f>
        <v>Lot's O' Nuts</v>
      </c>
      <c r="U5898" t="str">
        <f>VLOOKUP(Tabla1[[#This Row],[Fábrica]],Tabla3[],4,FALSE)</f>
        <v>Arizona</v>
      </c>
    </row>
    <row r="5899" spans="1:21" x14ac:dyDescent="0.25">
      <c r="A5899" t="s">
        <v>2317</v>
      </c>
      <c r="B5899" s="3">
        <v>45340</v>
      </c>
      <c r="C5899" s="3">
        <v>45353</v>
      </c>
      <c r="D5899" t="s">
        <v>71</v>
      </c>
      <c r="E5899">
        <v>164707</v>
      </c>
      <c r="F5899" t="s">
        <v>19</v>
      </c>
      <c r="G5899" t="s">
        <v>53</v>
      </c>
      <c r="H5899" t="s">
        <v>21</v>
      </c>
      <c r="I5899">
        <v>90045</v>
      </c>
      <c r="J5899" t="s">
        <v>22</v>
      </c>
      <c r="K5899" t="s">
        <v>23</v>
      </c>
      <c r="L5899" t="s">
        <v>24</v>
      </c>
      <c r="M5899" t="s">
        <v>25</v>
      </c>
      <c r="N5899" s="5">
        <v>7.5</v>
      </c>
      <c r="O5899" s="7">
        <v>2</v>
      </c>
      <c r="P5899" s="5">
        <v>4.9000000000000004</v>
      </c>
      <c r="Q5899" s="5">
        <v>2.6</v>
      </c>
      <c r="R5899" s="22">
        <f>Tabla1[[#This Row],[Fecha de Envío]]-Tabla1[[#This Row],[Fecha de Orden]]</f>
        <v>13</v>
      </c>
      <c r="S5899" s="24">
        <f>YEAR(Tabla1[[#This Row],[Fecha de Orden]])</f>
        <v>2024</v>
      </c>
      <c r="T5899" t="str">
        <f>VLOOKUP(Tabla1[[#This Row],[Nombre del Producto]],Tabla2[[Nombre Producto]:[Costo Unitario]],2,FALSE)</f>
        <v>Wicked Choccy's</v>
      </c>
      <c r="U5899" t="str">
        <f>VLOOKUP(Tabla1[[#This Row],[Fábrica]],Tabla3[],4,FALSE)</f>
        <v>Georgia</v>
      </c>
    </row>
    <row r="5900" spans="1:21" x14ac:dyDescent="0.25">
      <c r="A5900" t="s">
        <v>2318</v>
      </c>
      <c r="B5900" s="3">
        <v>45340</v>
      </c>
      <c r="C5900" s="3">
        <v>45353</v>
      </c>
      <c r="D5900" t="s">
        <v>71</v>
      </c>
      <c r="E5900">
        <v>164707</v>
      </c>
      <c r="F5900" t="s">
        <v>19</v>
      </c>
      <c r="G5900" t="s">
        <v>53</v>
      </c>
      <c r="H5900" t="s">
        <v>21</v>
      </c>
      <c r="I5900">
        <v>90045</v>
      </c>
      <c r="J5900" t="s">
        <v>22</v>
      </c>
      <c r="K5900" t="s">
        <v>23</v>
      </c>
      <c r="L5900" t="s">
        <v>27</v>
      </c>
      <c r="M5900" t="s">
        <v>28</v>
      </c>
      <c r="N5900" s="5">
        <v>10.8</v>
      </c>
      <c r="O5900" s="7">
        <v>3</v>
      </c>
      <c r="P5900" s="5">
        <v>7.5</v>
      </c>
      <c r="Q5900" s="5">
        <v>3.3</v>
      </c>
      <c r="R5900" s="22">
        <f>Tabla1[[#This Row],[Fecha de Envío]]-Tabla1[[#This Row],[Fecha de Orden]]</f>
        <v>13</v>
      </c>
      <c r="S5900" s="24">
        <f>YEAR(Tabla1[[#This Row],[Fecha de Orden]])</f>
        <v>2024</v>
      </c>
      <c r="T5900" t="str">
        <f>VLOOKUP(Tabla1[[#This Row],[Nombre del Producto]],Tabla2[[Nombre Producto]:[Costo Unitario]],2,FALSE)</f>
        <v>Lot's O' Nuts</v>
      </c>
      <c r="U5900" t="str">
        <f>VLOOKUP(Tabla1[[#This Row],[Fábrica]],Tabla3[],4,FALSE)</f>
        <v>Arizona</v>
      </c>
    </row>
    <row r="5901" spans="1:21" x14ac:dyDescent="0.25">
      <c r="A5901" t="s">
        <v>3166</v>
      </c>
      <c r="B5901" s="3">
        <v>45341</v>
      </c>
      <c r="C5901" s="3">
        <v>45352</v>
      </c>
      <c r="D5901" t="s">
        <v>39</v>
      </c>
      <c r="E5901">
        <v>134838</v>
      </c>
      <c r="F5901" t="s">
        <v>19</v>
      </c>
      <c r="G5901" t="s">
        <v>53</v>
      </c>
      <c r="H5901" t="s">
        <v>21</v>
      </c>
      <c r="I5901">
        <v>90045</v>
      </c>
      <c r="J5901" t="s">
        <v>22</v>
      </c>
      <c r="K5901" t="s">
        <v>23</v>
      </c>
      <c r="L5901" t="s">
        <v>45</v>
      </c>
      <c r="M5901" t="s">
        <v>46</v>
      </c>
      <c r="N5901" s="5">
        <v>10.47</v>
      </c>
      <c r="O5901" s="7">
        <v>3</v>
      </c>
      <c r="P5901" s="5">
        <v>7.47</v>
      </c>
      <c r="Q5901" s="5">
        <v>3</v>
      </c>
      <c r="R5901" s="22">
        <f>Tabla1[[#This Row],[Fecha de Envío]]-Tabla1[[#This Row],[Fecha de Orden]]</f>
        <v>11</v>
      </c>
      <c r="S5901" s="24">
        <f>YEAR(Tabla1[[#This Row],[Fecha de Orden]])</f>
        <v>2024</v>
      </c>
      <c r="T5901" t="str">
        <f>VLOOKUP(Tabla1[[#This Row],[Nombre del Producto]],Tabla2[[Nombre Producto]:[Costo Unitario]],2,FALSE)</f>
        <v>Lot's O' Nuts</v>
      </c>
      <c r="U5901" t="str">
        <f>VLOOKUP(Tabla1[[#This Row],[Fábrica]],Tabla3[],4,FALSE)</f>
        <v>Arizona</v>
      </c>
    </row>
    <row r="5902" spans="1:21" x14ac:dyDescent="0.25">
      <c r="A5902" t="s">
        <v>3167</v>
      </c>
      <c r="B5902" s="3">
        <v>45341</v>
      </c>
      <c r="C5902" s="3">
        <v>45352</v>
      </c>
      <c r="D5902" t="s">
        <v>39</v>
      </c>
      <c r="E5902">
        <v>134838</v>
      </c>
      <c r="F5902" t="s">
        <v>19</v>
      </c>
      <c r="G5902" t="s">
        <v>53</v>
      </c>
      <c r="H5902" t="s">
        <v>21</v>
      </c>
      <c r="I5902">
        <v>90045</v>
      </c>
      <c r="J5902" t="s">
        <v>22</v>
      </c>
      <c r="K5902" t="s">
        <v>23</v>
      </c>
      <c r="L5902" t="s">
        <v>36</v>
      </c>
      <c r="M5902" t="s">
        <v>37</v>
      </c>
      <c r="N5902" s="5">
        <v>9.75</v>
      </c>
      <c r="O5902" s="7">
        <v>3</v>
      </c>
      <c r="P5902" s="5">
        <v>6.33</v>
      </c>
      <c r="Q5902" s="5">
        <v>3.42</v>
      </c>
      <c r="R5902" s="22">
        <f>Tabla1[[#This Row],[Fecha de Envío]]-Tabla1[[#This Row],[Fecha de Orden]]</f>
        <v>11</v>
      </c>
      <c r="S5902" s="24">
        <f>YEAR(Tabla1[[#This Row],[Fecha de Orden]])</f>
        <v>2024</v>
      </c>
      <c r="T5902" t="str">
        <f>VLOOKUP(Tabla1[[#This Row],[Nombre del Producto]],Tabla2[[Nombre Producto]:[Costo Unitario]],2,FALSE)</f>
        <v>Wicked Choccy's</v>
      </c>
      <c r="U5902" t="str">
        <f>VLOOKUP(Tabla1[[#This Row],[Fábrica]],Tabla3[],4,FALSE)</f>
        <v>Georgia</v>
      </c>
    </row>
    <row r="5903" spans="1:21" x14ac:dyDescent="0.25">
      <c r="A5903" t="s">
        <v>5987</v>
      </c>
      <c r="B5903" s="3">
        <v>45341</v>
      </c>
      <c r="C5903" s="3">
        <v>45355</v>
      </c>
      <c r="D5903" t="s">
        <v>18</v>
      </c>
      <c r="E5903">
        <v>166415</v>
      </c>
      <c r="F5903" t="s">
        <v>19</v>
      </c>
      <c r="G5903" t="s">
        <v>124</v>
      </c>
      <c r="H5903" t="s">
        <v>125</v>
      </c>
      <c r="I5903">
        <v>98103</v>
      </c>
      <c r="J5903" t="s">
        <v>22</v>
      </c>
      <c r="K5903" t="s">
        <v>23</v>
      </c>
      <c r="L5903" t="s">
        <v>45</v>
      </c>
      <c r="M5903" t="s">
        <v>46</v>
      </c>
      <c r="N5903" s="5">
        <v>10.47</v>
      </c>
      <c r="O5903" s="7">
        <v>3</v>
      </c>
      <c r="P5903" s="5">
        <v>7.47</v>
      </c>
      <c r="Q5903" s="5">
        <v>3</v>
      </c>
      <c r="R5903" s="22">
        <f>Tabla1[[#This Row],[Fecha de Envío]]-Tabla1[[#This Row],[Fecha de Orden]]</f>
        <v>14</v>
      </c>
      <c r="S5903" s="24">
        <f>YEAR(Tabla1[[#This Row],[Fecha de Orden]])</f>
        <v>2024</v>
      </c>
      <c r="T5903" t="str">
        <f>VLOOKUP(Tabla1[[#This Row],[Nombre del Producto]],Tabla2[[Nombre Producto]:[Costo Unitario]],2,FALSE)</f>
        <v>Lot's O' Nuts</v>
      </c>
      <c r="U5903" t="str">
        <f>VLOOKUP(Tabla1[[#This Row],[Fábrica]],Tabla3[],4,FALSE)</f>
        <v>Arizona</v>
      </c>
    </row>
    <row r="5904" spans="1:21" x14ac:dyDescent="0.25">
      <c r="A5904" t="s">
        <v>6690</v>
      </c>
      <c r="B5904" s="3">
        <v>45341</v>
      </c>
      <c r="C5904" s="3">
        <v>45353</v>
      </c>
      <c r="D5904" t="s">
        <v>71</v>
      </c>
      <c r="E5904">
        <v>122693</v>
      </c>
      <c r="F5904" t="s">
        <v>19</v>
      </c>
      <c r="G5904" t="s">
        <v>535</v>
      </c>
      <c r="H5904" t="s">
        <v>73</v>
      </c>
      <c r="I5904">
        <v>30076</v>
      </c>
      <c r="J5904" t="s">
        <v>22</v>
      </c>
      <c r="K5904" t="s">
        <v>66</v>
      </c>
      <c r="L5904" t="s">
        <v>27</v>
      </c>
      <c r="M5904" t="s">
        <v>28</v>
      </c>
      <c r="N5904" s="5">
        <v>25.2</v>
      </c>
      <c r="O5904" s="7">
        <v>7</v>
      </c>
      <c r="P5904" s="5">
        <v>17.5</v>
      </c>
      <c r="Q5904" s="5">
        <v>7.7</v>
      </c>
      <c r="R5904" s="22">
        <f>Tabla1[[#This Row],[Fecha de Envío]]-Tabla1[[#This Row],[Fecha de Orden]]</f>
        <v>12</v>
      </c>
      <c r="S5904" s="24">
        <f>YEAR(Tabla1[[#This Row],[Fecha de Orden]])</f>
        <v>2024</v>
      </c>
      <c r="T5904" t="str">
        <f>VLOOKUP(Tabla1[[#This Row],[Nombre del Producto]],Tabla2[[Nombre Producto]:[Costo Unitario]],2,FALSE)</f>
        <v>Lot's O' Nuts</v>
      </c>
      <c r="U5904" t="str">
        <f>VLOOKUP(Tabla1[[#This Row],[Fábrica]],Tabla3[],4,FALSE)</f>
        <v>Arizona</v>
      </c>
    </row>
    <row r="5905" spans="1:21" x14ac:dyDescent="0.25">
      <c r="A5905" t="s">
        <v>1345</v>
      </c>
      <c r="B5905" s="3">
        <v>45342</v>
      </c>
      <c r="C5905" s="3">
        <v>45357</v>
      </c>
      <c r="D5905" t="s">
        <v>71</v>
      </c>
      <c r="E5905">
        <v>105445</v>
      </c>
      <c r="F5905" t="s">
        <v>19</v>
      </c>
      <c r="G5905" t="s">
        <v>202</v>
      </c>
      <c r="H5905" t="s">
        <v>203</v>
      </c>
      <c r="I5905">
        <v>80027</v>
      </c>
      <c r="J5905" t="s">
        <v>22</v>
      </c>
      <c r="K5905" t="s">
        <v>23</v>
      </c>
      <c r="L5905" t="s">
        <v>33</v>
      </c>
      <c r="M5905" t="s">
        <v>34</v>
      </c>
      <c r="N5905" s="5">
        <v>10.8</v>
      </c>
      <c r="O5905" s="7">
        <v>3</v>
      </c>
      <c r="P5905" s="5">
        <v>7.2</v>
      </c>
      <c r="Q5905" s="5">
        <v>3.6</v>
      </c>
      <c r="R5905" s="22">
        <f>Tabla1[[#This Row],[Fecha de Envío]]-Tabla1[[#This Row],[Fecha de Orden]]</f>
        <v>15</v>
      </c>
      <c r="S5905" s="24">
        <f>YEAR(Tabla1[[#This Row],[Fecha de Orden]])</f>
        <v>2024</v>
      </c>
      <c r="T5905" t="str">
        <f>VLOOKUP(Tabla1[[#This Row],[Nombre del Producto]],Tabla2[[Nombre Producto]:[Costo Unitario]],2,FALSE)</f>
        <v>Lot's O' Nuts</v>
      </c>
      <c r="U5905" t="str">
        <f>VLOOKUP(Tabla1[[#This Row],[Fábrica]],Tabla3[],4,FALSE)</f>
        <v>Arizona</v>
      </c>
    </row>
    <row r="5906" spans="1:21" x14ac:dyDescent="0.25">
      <c r="A5906" t="s">
        <v>4054</v>
      </c>
      <c r="B5906" s="3">
        <v>45342</v>
      </c>
      <c r="C5906" s="3">
        <v>45355</v>
      </c>
      <c r="D5906" t="s">
        <v>39</v>
      </c>
      <c r="E5906">
        <v>105809</v>
      </c>
      <c r="F5906" t="s">
        <v>19</v>
      </c>
      <c r="G5906" t="s">
        <v>120</v>
      </c>
      <c r="H5906" t="s">
        <v>21</v>
      </c>
      <c r="I5906">
        <v>92105</v>
      </c>
      <c r="J5906" t="s">
        <v>22</v>
      </c>
      <c r="K5906" t="s">
        <v>23</v>
      </c>
      <c r="L5906" t="s">
        <v>27</v>
      </c>
      <c r="M5906" t="s">
        <v>28</v>
      </c>
      <c r="N5906" s="5">
        <v>3.6</v>
      </c>
      <c r="O5906" s="7">
        <v>1</v>
      </c>
      <c r="P5906" s="5">
        <v>2.5</v>
      </c>
      <c r="Q5906" s="5">
        <v>1.1000000000000001</v>
      </c>
      <c r="R5906" s="22">
        <f>Tabla1[[#This Row],[Fecha de Envío]]-Tabla1[[#This Row],[Fecha de Orden]]</f>
        <v>13</v>
      </c>
      <c r="S5906" s="24">
        <f>YEAR(Tabla1[[#This Row],[Fecha de Orden]])</f>
        <v>2024</v>
      </c>
      <c r="T5906" t="str">
        <f>VLOOKUP(Tabla1[[#This Row],[Nombre del Producto]],Tabla2[[Nombre Producto]:[Costo Unitario]],2,FALSE)</f>
        <v>Lot's O' Nuts</v>
      </c>
      <c r="U5906" t="str">
        <f>VLOOKUP(Tabla1[[#This Row],[Fábrica]],Tabla3[],4,FALSE)</f>
        <v>Arizona</v>
      </c>
    </row>
    <row r="5907" spans="1:21" x14ac:dyDescent="0.25">
      <c r="A5907" t="s">
        <v>4055</v>
      </c>
      <c r="B5907" s="3">
        <v>45342</v>
      </c>
      <c r="C5907" s="3">
        <v>45355</v>
      </c>
      <c r="D5907" t="s">
        <v>39</v>
      </c>
      <c r="E5907">
        <v>105809</v>
      </c>
      <c r="F5907" t="s">
        <v>19</v>
      </c>
      <c r="G5907" t="s">
        <v>120</v>
      </c>
      <c r="H5907" t="s">
        <v>21</v>
      </c>
      <c r="I5907">
        <v>92105</v>
      </c>
      <c r="J5907" t="s">
        <v>22</v>
      </c>
      <c r="K5907" t="s">
        <v>23</v>
      </c>
      <c r="L5907" t="s">
        <v>36</v>
      </c>
      <c r="M5907" t="s">
        <v>37</v>
      </c>
      <c r="N5907" s="5">
        <v>6.5</v>
      </c>
      <c r="O5907" s="7">
        <v>2</v>
      </c>
      <c r="P5907" s="5">
        <v>4.22</v>
      </c>
      <c r="Q5907" s="5">
        <v>2.2799999999999998</v>
      </c>
      <c r="R5907" s="22">
        <f>Tabla1[[#This Row],[Fecha de Envío]]-Tabla1[[#This Row],[Fecha de Orden]]</f>
        <v>13</v>
      </c>
      <c r="S5907" s="24">
        <f>YEAR(Tabla1[[#This Row],[Fecha de Orden]])</f>
        <v>2024</v>
      </c>
      <c r="T5907" t="str">
        <f>VLOOKUP(Tabla1[[#This Row],[Nombre del Producto]],Tabla2[[Nombre Producto]:[Costo Unitario]],2,FALSE)</f>
        <v>Wicked Choccy's</v>
      </c>
      <c r="U5907" t="str">
        <f>VLOOKUP(Tabla1[[#This Row],[Fábrica]],Tabla3[],4,FALSE)</f>
        <v>Georgia</v>
      </c>
    </row>
    <row r="5908" spans="1:21" x14ac:dyDescent="0.25">
      <c r="A5908" t="s">
        <v>4839</v>
      </c>
      <c r="B5908" s="3">
        <v>45342</v>
      </c>
      <c r="C5908" s="3">
        <v>45357</v>
      </c>
      <c r="D5908" t="s">
        <v>18</v>
      </c>
      <c r="E5908">
        <v>150525</v>
      </c>
      <c r="F5908" t="s">
        <v>19</v>
      </c>
      <c r="G5908" t="s">
        <v>4840</v>
      </c>
      <c r="H5908" t="s">
        <v>110</v>
      </c>
      <c r="I5908">
        <v>74403</v>
      </c>
      <c r="J5908" t="s">
        <v>22</v>
      </c>
      <c r="K5908" t="s">
        <v>43</v>
      </c>
      <c r="L5908" t="s">
        <v>36</v>
      </c>
      <c r="M5908" t="s">
        <v>37</v>
      </c>
      <c r="N5908" s="5">
        <v>9.75</v>
      </c>
      <c r="O5908" s="7">
        <v>3</v>
      </c>
      <c r="P5908" s="5">
        <v>6.33</v>
      </c>
      <c r="Q5908" s="5">
        <v>3.42</v>
      </c>
      <c r="R5908" s="22">
        <f>Tabla1[[#This Row],[Fecha de Envío]]-Tabla1[[#This Row],[Fecha de Orden]]</f>
        <v>15</v>
      </c>
      <c r="S5908" s="24">
        <f>YEAR(Tabla1[[#This Row],[Fecha de Orden]])</f>
        <v>2024</v>
      </c>
      <c r="T5908" t="str">
        <f>VLOOKUP(Tabla1[[#This Row],[Nombre del Producto]],Tabla2[[Nombre Producto]:[Costo Unitario]],2,FALSE)</f>
        <v>Wicked Choccy's</v>
      </c>
      <c r="U5908" t="str">
        <f>VLOOKUP(Tabla1[[#This Row],[Fábrica]],Tabla3[],4,FALSE)</f>
        <v>Georgia</v>
      </c>
    </row>
    <row r="5909" spans="1:21" x14ac:dyDescent="0.25">
      <c r="A5909" t="s">
        <v>4841</v>
      </c>
      <c r="B5909" s="3">
        <v>45342</v>
      </c>
      <c r="C5909" s="3">
        <v>45357</v>
      </c>
      <c r="D5909" t="s">
        <v>18</v>
      </c>
      <c r="E5909">
        <v>150525</v>
      </c>
      <c r="F5909" t="s">
        <v>19</v>
      </c>
      <c r="G5909" t="s">
        <v>4840</v>
      </c>
      <c r="H5909" t="s">
        <v>110</v>
      </c>
      <c r="I5909">
        <v>74403</v>
      </c>
      <c r="J5909" t="s">
        <v>22</v>
      </c>
      <c r="K5909" t="s">
        <v>43</v>
      </c>
      <c r="L5909" t="s">
        <v>24</v>
      </c>
      <c r="M5909" t="s">
        <v>25</v>
      </c>
      <c r="N5909" s="5">
        <v>7.5</v>
      </c>
      <c r="O5909" s="7">
        <v>2</v>
      </c>
      <c r="P5909" s="5">
        <v>4.9000000000000004</v>
      </c>
      <c r="Q5909" s="5">
        <v>2.6</v>
      </c>
      <c r="R5909" s="22">
        <f>Tabla1[[#This Row],[Fecha de Envío]]-Tabla1[[#This Row],[Fecha de Orden]]</f>
        <v>15</v>
      </c>
      <c r="S5909" s="24">
        <f>YEAR(Tabla1[[#This Row],[Fecha de Orden]])</f>
        <v>2024</v>
      </c>
      <c r="T5909" t="str">
        <f>VLOOKUP(Tabla1[[#This Row],[Nombre del Producto]],Tabla2[[Nombre Producto]:[Costo Unitario]],2,FALSE)</f>
        <v>Wicked Choccy's</v>
      </c>
      <c r="U5909" t="str">
        <f>VLOOKUP(Tabla1[[#This Row],[Fábrica]],Tabla3[],4,FALSE)</f>
        <v>Georgia</v>
      </c>
    </row>
    <row r="5910" spans="1:21" x14ac:dyDescent="0.25">
      <c r="A5910" t="s">
        <v>5268</v>
      </c>
      <c r="B5910" s="3">
        <v>45342</v>
      </c>
      <c r="C5910" s="3">
        <v>45359</v>
      </c>
      <c r="D5910" t="s">
        <v>18</v>
      </c>
      <c r="E5910">
        <v>135937</v>
      </c>
      <c r="F5910" t="s">
        <v>19</v>
      </c>
      <c r="G5910" t="s">
        <v>1424</v>
      </c>
      <c r="H5910" t="s">
        <v>69</v>
      </c>
      <c r="I5910">
        <v>85234</v>
      </c>
      <c r="J5910" t="s">
        <v>22</v>
      </c>
      <c r="K5910" t="s">
        <v>23</v>
      </c>
      <c r="L5910" t="s">
        <v>24</v>
      </c>
      <c r="M5910" t="s">
        <v>25</v>
      </c>
      <c r="N5910" s="5">
        <v>7.5</v>
      </c>
      <c r="O5910" s="7">
        <v>2</v>
      </c>
      <c r="P5910" s="5">
        <v>4.9000000000000004</v>
      </c>
      <c r="Q5910" s="5">
        <v>2.6</v>
      </c>
      <c r="R5910" s="22">
        <f>Tabla1[[#This Row],[Fecha de Envío]]-Tabla1[[#This Row],[Fecha de Orden]]</f>
        <v>17</v>
      </c>
      <c r="S5910" s="24">
        <f>YEAR(Tabla1[[#This Row],[Fecha de Orden]])</f>
        <v>2024</v>
      </c>
      <c r="T5910" t="str">
        <f>VLOOKUP(Tabla1[[#This Row],[Nombre del Producto]],Tabla2[[Nombre Producto]:[Costo Unitario]],2,FALSE)</f>
        <v>Wicked Choccy's</v>
      </c>
      <c r="U5910" t="str">
        <f>VLOOKUP(Tabla1[[#This Row],[Fábrica]],Tabla3[],4,FALSE)</f>
        <v>Georgia</v>
      </c>
    </row>
    <row r="5911" spans="1:21" x14ac:dyDescent="0.25">
      <c r="A5911" t="s">
        <v>5269</v>
      </c>
      <c r="B5911" s="3">
        <v>45342</v>
      </c>
      <c r="C5911" s="3">
        <v>45359</v>
      </c>
      <c r="D5911" t="s">
        <v>18</v>
      </c>
      <c r="E5911">
        <v>135937</v>
      </c>
      <c r="F5911" t="s">
        <v>19</v>
      </c>
      <c r="G5911" t="s">
        <v>1424</v>
      </c>
      <c r="H5911" t="s">
        <v>69</v>
      </c>
      <c r="I5911">
        <v>85234</v>
      </c>
      <c r="J5911" t="s">
        <v>22</v>
      </c>
      <c r="K5911" t="s">
        <v>23</v>
      </c>
      <c r="L5911" t="s">
        <v>33</v>
      </c>
      <c r="M5911" t="s">
        <v>34</v>
      </c>
      <c r="N5911" s="5">
        <v>32.4</v>
      </c>
      <c r="O5911" s="7">
        <v>9</v>
      </c>
      <c r="P5911" s="5">
        <v>21.6</v>
      </c>
      <c r="Q5911" s="5">
        <v>10.8</v>
      </c>
      <c r="R5911" s="22">
        <f>Tabla1[[#This Row],[Fecha de Envío]]-Tabla1[[#This Row],[Fecha de Orden]]</f>
        <v>17</v>
      </c>
      <c r="S5911" s="24">
        <f>YEAR(Tabla1[[#This Row],[Fecha de Orden]])</f>
        <v>2024</v>
      </c>
      <c r="T5911" t="str">
        <f>VLOOKUP(Tabla1[[#This Row],[Nombre del Producto]],Tabla2[[Nombre Producto]:[Costo Unitario]],2,FALSE)</f>
        <v>Lot's O' Nuts</v>
      </c>
      <c r="U5911" t="str">
        <f>VLOOKUP(Tabla1[[#This Row],[Fábrica]],Tabla3[],4,FALSE)</f>
        <v>Arizona</v>
      </c>
    </row>
    <row r="5912" spans="1:21" x14ac:dyDescent="0.25">
      <c r="A5912" t="s">
        <v>5270</v>
      </c>
      <c r="B5912" s="3">
        <v>45342</v>
      </c>
      <c r="C5912" s="3">
        <v>45359</v>
      </c>
      <c r="D5912" t="s">
        <v>18</v>
      </c>
      <c r="E5912">
        <v>135937</v>
      </c>
      <c r="F5912" t="s">
        <v>19</v>
      </c>
      <c r="G5912" t="s">
        <v>1424</v>
      </c>
      <c r="H5912" t="s">
        <v>69</v>
      </c>
      <c r="I5912">
        <v>85234</v>
      </c>
      <c r="J5912" t="s">
        <v>148</v>
      </c>
      <c r="K5912" t="s">
        <v>23</v>
      </c>
      <c r="L5912" t="s">
        <v>348</v>
      </c>
      <c r="M5912" t="s">
        <v>349</v>
      </c>
      <c r="N5912" s="5">
        <v>100</v>
      </c>
      <c r="O5912" s="7">
        <v>5</v>
      </c>
      <c r="P5912" s="5">
        <v>50</v>
      </c>
      <c r="Q5912" s="5">
        <v>50</v>
      </c>
      <c r="R5912" s="22">
        <f>Tabla1[[#This Row],[Fecha de Envío]]-Tabla1[[#This Row],[Fecha de Orden]]</f>
        <v>17</v>
      </c>
      <c r="S5912" s="24">
        <f>YEAR(Tabla1[[#This Row],[Fecha de Orden]])</f>
        <v>2024</v>
      </c>
      <c r="T5912" t="str">
        <f>VLOOKUP(Tabla1[[#This Row],[Nombre del Producto]],Tabla2[[Nombre Producto]:[Costo Unitario]],2,FALSE)</f>
        <v>Secret Factory</v>
      </c>
      <c r="U5912" t="str">
        <f>VLOOKUP(Tabla1[[#This Row],[Fábrica]],Tabla3[],4,FALSE)</f>
        <v>Illinois</v>
      </c>
    </row>
    <row r="5913" spans="1:21" x14ac:dyDescent="0.25">
      <c r="A5913" t="s">
        <v>5271</v>
      </c>
      <c r="B5913" s="3">
        <v>45342</v>
      </c>
      <c r="C5913" s="3">
        <v>45359</v>
      </c>
      <c r="D5913" t="s">
        <v>18</v>
      </c>
      <c r="E5913">
        <v>135937</v>
      </c>
      <c r="F5913" t="s">
        <v>19</v>
      </c>
      <c r="G5913" t="s">
        <v>1424</v>
      </c>
      <c r="H5913" t="s">
        <v>69</v>
      </c>
      <c r="I5913">
        <v>85234</v>
      </c>
      <c r="J5913" t="s">
        <v>22</v>
      </c>
      <c r="K5913" t="s">
        <v>23</v>
      </c>
      <c r="L5913" t="s">
        <v>45</v>
      </c>
      <c r="M5913" t="s">
        <v>46</v>
      </c>
      <c r="N5913" s="5">
        <v>3.49</v>
      </c>
      <c r="O5913" s="7">
        <v>1</v>
      </c>
      <c r="P5913" s="5">
        <v>2.4900000000000002</v>
      </c>
      <c r="Q5913" s="5">
        <v>1</v>
      </c>
      <c r="R5913" s="22">
        <f>Tabla1[[#This Row],[Fecha de Envío]]-Tabla1[[#This Row],[Fecha de Orden]]</f>
        <v>17</v>
      </c>
      <c r="S5913" s="24">
        <f>YEAR(Tabla1[[#This Row],[Fecha de Orden]])</f>
        <v>2024</v>
      </c>
      <c r="T5913" t="str">
        <f>VLOOKUP(Tabla1[[#This Row],[Nombre del Producto]],Tabla2[[Nombre Producto]:[Costo Unitario]],2,FALSE)</f>
        <v>Lot's O' Nuts</v>
      </c>
      <c r="U5913" t="str">
        <f>VLOOKUP(Tabla1[[#This Row],[Fábrica]],Tabla3[],4,FALSE)</f>
        <v>Arizona</v>
      </c>
    </row>
    <row r="5914" spans="1:21" x14ac:dyDescent="0.25">
      <c r="A5914" t="s">
        <v>5272</v>
      </c>
      <c r="B5914" s="3">
        <v>45342</v>
      </c>
      <c r="C5914" s="3">
        <v>45359</v>
      </c>
      <c r="D5914" t="s">
        <v>18</v>
      </c>
      <c r="E5914">
        <v>135937</v>
      </c>
      <c r="F5914" t="s">
        <v>19</v>
      </c>
      <c r="G5914" t="s">
        <v>1424</v>
      </c>
      <c r="H5914" t="s">
        <v>69</v>
      </c>
      <c r="I5914">
        <v>85234</v>
      </c>
      <c r="J5914" t="s">
        <v>22</v>
      </c>
      <c r="K5914" t="s">
        <v>23</v>
      </c>
      <c r="L5914" t="s">
        <v>36</v>
      </c>
      <c r="M5914" t="s">
        <v>37</v>
      </c>
      <c r="N5914" s="5">
        <v>9.75</v>
      </c>
      <c r="O5914" s="7">
        <v>3</v>
      </c>
      <c r="P5914" s="5">
        <v>6.33</v>
      </c>
      <c r="Q5914" s="5">
        <v>3.42</v>
      </c>
      <c r="R5914" s="22">
        <f>Tabla1[[#This Row],[Fecha de Envío]]-Tabla1[[#This Row],[Fecha de Orden]]</f>
        <v>17</v>
      </c>
      <c r="S5914" s="24">
        <f>YEAR(Tabla1[[#This Row],[Fecha de Orden]])</f>
        <v>2024</v>
      </c>
      <c r="T5914" t="str">
        <f>VLOOKUP(Tabla1[[#This Row],[Nombre del Producto]],Tabla2[[Nombre Producto]:[Costo Unitario]],2,FALSE)</f>
        <v>Wicked Choccy's</v>
      </c>
      <c r="U5914" t="str">
        <f>VLOOKUP(Tabla1[[#This Row],[Fábrica]],Tabla3[],4,FALSE)</f>
        <v>Georgia</v>
      </c>
    </row>
    <row r="5915" spans="1:21" x14ac:dyDescent="0.25">
      <c r="A5915" t="s">
        <v>2652</v>
      </c>
      <c r="B5915" s="3">
        <v>45343</v>
      </c>
      <c r="C5915" s="3">
        <v>45358</v>
      </c>
      <c r="D5915" t="s">
        <v>18</v>
      </c>
      <c r="E5915">
        <v>124940</v>
      </c>
      <c r="F5915" t="s">
        <v>19</v>
      </c>
      <c r="G5915" t="s">
        <v>190</v>
      </c>
      <c r="H5915" t="s">
        <v>42</v>
      </c>
      <c r="I5915">
        <v>75007</v>
      </c>
      <c r="J5915" t="s">
        <v>22</v>
      </c>
      <c r="K5915" t="s">
        <v>43</v>
      </c>
      <c r="L5915" t="s">
        <v>27</v>
      </c>
      <c r="M5915" t="s">
        <v>28</v>
      </c>
      <c r="N5915" s="5">
        <v>3.6</v>
      </c>
      <c r="O5915" s="7">
        <v>1</v>
      </c>
      <c r="P5915" s="5">
        <v>2.5</v>
      </c>
      <c r="Q5915" s="5">
        <v>1.1000000000000001</v>
      </c>
      <c r="R5915" s="22">
        <f>Tabla1[[#This Row],[Fecha de Envío]]-Tabla1[[#This Row],[Fecha de Orden]]</f>
        <v>15</v>
      </c>
      <c r="S5915" s="24">
        <f>YEAR(Tabla1[[#This Row],[Fecha de Orden]])</f>
        <v>2024</v>
      </c>
      <c r="T5915" t="str">
        <f>VLOOKUP(Tabla1[[#This Row],[Nombre del Producto]],Tabla2[[Nombre Producto]:[Costo Unitario]],2,FALSE)</f>
        <v>Lot's O' Nuts</v>
      </c>
      <c r="U5915" t="str">
        <f>VLOOKUP(Tabla1[[#This Row],[Fábrica]],Tabla3[],4,FALSE)</f>
        <v>Arizona</v>
      </c>
    </row>
    <row r="5916" spans="1:21" x14ac:dyDescent="0.25">
      <c r="A5916" t="s">
        <v>267</v>
      </c>
      <c r="B5916" s="3">
        <v>45345</v>
      </c>
      <c r="C5916" s="3">
        <v>45363</v>
      </c>
      <c r="D5916" t="s">
        <v>18</v>
      </c>
      <c r="E5916">
        <v>136007</v>
      </c>
      <c r="F5916" t="s">
        <v>19</v>
      </c>
      <c r="G5916" t="s">
        <v>124</v>
      </c>
      <c r="H5916" t="s">
        <v>125</v>
      </c>
      <c r="I5916">
        <v>98115</v>
      </c>
      <c r="J5916" t="s">
        <v>22</v>
      </c>
      <c r="K5916" t="s">
        <v>23</v>
      </c>
      <c r="L5916" t="s">
        <v>27</v>
      </c>
      <c r="M5916" t="s">
        <v>28</v>
      </c>
      <c r="N5916" s="5">
        <v>18</v>
      </c>
      <c r="O5916" s="7">
        <v>5</v>
      </c>
      <c r="P5916" s="5">
        <v>12.5</v>
      </c>
      <c r="Q5916" s="5">
        <v>5.5</v>
      </c>
      <c r="R5916" s="22">
        <f>Tabla1[[#This Row],[Fecha de Envío]]-Tabla1[[#This Row],[Fecha de Orden]]</f>
        <v>18</v>
      </c>
      <c r="S5916" s="24">
        <f>YEAR(Tabla1[[#This Row],[Fecha de Orden]])</f>
        <v>2024</v>
      </c>
      <c r="T5916" t="str">
        <f>VLOOKUP(Tabla1[[#This Row],[Nombre del Producto]],Tabla2[[Nombre Producto]:[Costo Unitario]],2,FALSE)</f>
        <v>Lot's O' Nuts</v>
      </c>
      <c r="U5916" t="str">
        <f>VLOOKUP(Tabla1[[#This Row],[Fábrica]],Tabla3[],4,FALSE)</f>
        <v>Arizona</v>
      </c>
    </row>
    <row r="5917" spans="1:21" x14ac:dyDescent="0.25">
      <c r="A5917" t="s">
        <v>268</v>
      </c>
      <c r="B5917" s="3">
        <v>45345</v>
      </c>
      <c r="C5917" s="3">
        <v>45363</v>
      </c>
      <c r="D5917" t="s">
        <v>18</v>
      </c>
      <c r="E5917">
        <v>136007</v>
      </c>
      <c r="F5917" t="s">
        <v>19</v>
      </c>
      <c r="G5917" t="s">
        <v>124</v>
      </c>
      <c r="H5917" t="s">
        <v>125</v>
      </c>
      <c r="I5917">
        <v>98115</v>
      </c>
      <c r="J5917" t="s">
        <v>22</v>
      </c>
      <c r="K5917" t="s">
        <v>23</v>
      </c>
      <c r="L5917" t="s">
        <v>24</v>
      </c>
      <c r="M5917" t="s">
        <v>25</v>
      </c>
      <c r="N5917" s="5">
        <v>18.75</v>
      </c>
      <c r="O5917" s="7">
        <v>5</v>
      </c>
      <c r="P5917" s="5">
        <v>12.25</v>
      </c>
      <c r="Q5917" s="5">
        <v>6.5</v>
      </c>
      <c r="R5917" s="22">
        <f>Tabla1[[#This Row],[Fecha de Envío]]-Tabla1[[#This Row],[Fecha de Orden]]</f>
        <v>18</v>
      </c>
      <c r="S5917" s="24">
        <f>YEAR(Tabla1[[#This Row],[Fecha de Orden]])</f>
        <v>2024</v>
      </c>
      <c r="T5917" t="str">
        <f>VLOOKUP(Tabla1[[#This Row],[Nombre del Producto]],Tabla2[[Nombre Producto]:[Costo Unitario]],2,FALSE)</f>
        <v>Wicked Choccy's</v>
      </c>
      <c r="U5917" t="str">
        <f>VLOOKUP(Tabla1[[#This Row],[Fábrica]],Tabla3[],4,FALSE)</f>
        <v>Georgia</v>
      </c>
    </row>
    <row r="5918" spans="1:21" x14ac:dyDescent="0.25">
      <c r="A5918" t="s">
        <v>1934</v>
      </c>
      <c r="B5918" s="3">
        <v>45345</v>
      </c>
      <c r="C5918" s="3">
        <v>45362</v>
      </c>
      <c r="D5918" t="s">
        <v>18</v>
      </c>
      <c r="E5918">
        <v>104647</v>
      </c>
      <c r="F5918" t="s">
        <v>19</v>
      </c>
      <c r="G5918" t="s">
        <v>53</v>
      </c>
      <c r="H5918" t="s">
        <v>21</v>
      </c>
      <c r="I5918">
        <v>90008</v>
      </c>
      <c r="J5918" t="s">
        <v>22</v>
      </c>
      <c r="K5918" t="s">
        <v>23</v>
      </c>
      <c r="L5918" t="s">
        <v>36</v>
      </c>
      <c r="M5918" t="s">
        <v>37</v>
      </c>
      <c r="N5918" s="5">
        <v>19.5</v>
      </c>
      <c r="O5918" s="7">
        <v>6</v>
      </c>
      <c r="P5918" s="5">
        <v>12.66</v>
      </c>
      <c r="Q5918" s="5">
        <v>6.84</v>
      </c>
      <c r="R5918" s="22">
        <f>Tabla1[[#This Row],[Fecha de Envío]]-Tabla1[[#This Row],[Fecha de Orden]]</f>
        <v>17</v>
      </c>
      <c r="S5918" s="24">
        <f>YEAR(Tabla1[[#This Row],[Fecha de Orden]])</f>
        <v>2024</v>
      </c>
      <c r="T5918" t="str">
        <f>VLOOKUP(Tabla1[[#This Row],[Nombre del Producto]],Tabla2[[Nombre Producto]:[Costo Unitario]],2,FALSE)</f>
        <v>Wicked Choccy's</v>
      </c>
      <c r="U5918" t="str">
        <f>VLOOKUP(Tabla1[[#This Row],[Fábrica]],Tabla3[],4,FALSE)</f>
        <v>Georgia</v>
      </c>
    </row>
    <row r="5919" spans="1:21" x14ac:dyDescent="0.25">
      <c r="A5919" t="s">
        <v>1642</v>
      </c>
      <c r="B5919" s="3">
        <v>45346</v>
      </c>
      <c r="C5919" s="3">
        <v>45360</v>
      </c>
      <c r="D5919" t="s">
        <v>18</v>
      </c>
      <c r="E5919">
        <v>111374</v>
      </c>
      <c r="F5919" t="s">
        <v>19</v>
      </c>
      <c r="G5919" t="s">
        <v>144</v>
      </c>
      <c r="H5919" t="s">
        <v>101</v>
      </c>
      <c r="I5919">
        <v>19134</v>
      </c>
      <c r="J5919" t="s">
        <v>22</v>
      </c>
      <c r="K5919" t="s">
        <v>32</v>
      </c>
      <c r="L5919" t="s">
        <v>45</v>
      </c>
      <c r="M5919" t="s">
        <v>46</v>
      </c>
      <c r="N5919" s="5">
        <v>13.96</v>
      </c>
      <c r="O5919" s="7">
        <v>4</v>
      </c>
      <c r="P5919" s="5">
        <v>9.9600000000000009</v>
      </c>
      <c r="Q5919" s="5">
        <v>4</v>
      </c>
      <c r="R5919" s="22">
        <f>Tabla1[[#This Row],[Fecha de Envío]]-Tabla1[[#This Row],[Fecha de Orden]]</f>
        <v>14</v>
      </c>
      <c r="S5919" s="24">
        <f>YEAR(Tabla1[[#This Row],[Fecha de Orden]])</f>
        <v>2024</v>
      </c>
      <c r="T5919" t="str">
        <f>VLOOKUP(Tabla1[[#This Row],[Nombre del Producto]],Tabla2[[Nombre Producto]:[Costo Unitario]],2,FALSE)</f>
        <v>Lot's O' Nuts</v>
      </c>
      <c r="U5919" t="str">
        <f>VLOOKUP(Tabla1[[#This Row],[Fábrica]],Tabla3[],4,FALSE)</f>
        <v>Arizona</v>
      </c>
    </row>
    <row r="5920" spans="1:21" x14ac:dyDescent="0.25">
      <c r="A5920" t="s">
        <v>3409</v>
      </c>
      <c r="B5920" s="3">
        <v>45346</v>
      </c>
      <c r="C5920" s="3">
        <v>45360</v>
      </c>
      <c r="D5920" t="s">
        <v>18</v>
      </c>
      <c r="E5920">
        <v>127397</v>
      </c>
      <c r="F5920" t="s">
        <v>19</v>
      </c>
      <c r="G5920" t="s">
        <v>144</v>
      </c>
      <c r="H5920" t="s">
        <v>101</v>
      </c>
      <c r="I5920">
        <v>19134</v>
      </c>
      <c r="J5920" t="s">
        <v>22</v>
      </c>
      <c r="K5920" t="s">
        <v>32</v>
      </c>
      <c r="L5920" t="s">
        <v>36</v>
      </c>
      <c r="M5920" t="s">
        <v>37</v>
      </c>
      <c r="N5920" s="5">
        <v>16.25</v>
      </c>
      <c r="O5920" s="7">
        <v>5</v>
      </c>
      <c r="P5920" s="5">
        <v>10.55</v>
      </c>
      <c r="Q5920" s="5">
        <v>5.7</v>
      </c>
      <c r="R5920" s="22">
        <f>Tabla1[[#This Row],[Fecha de Envío]]-Tabla1[[#This Row],[Fecha de Orden]]</f>
        <v>14</v>
      </c>
      <c r="S5920" s="24">
        <f>YEAR(Tabla1[[#This Row],[Fecha de Orden]])</f>
        <v>2024</v>
      </c>
      <c r="T5920" t="str">
        <f>VLOOKUP(Tabla1[[#This Row],[Nombre del Producto]],Tabla2[[Nombre Producto]:[Costo Unitario]],2,FALSE)</f>
        <v>Wicked Choccy's</v>
      </c>
      <c r="U5920" t="str">
        <f>VLOOKUP(Tabla1[[#This Row],[Fábrica]],Tabla3[],4,FALSE)</f>
        <v>Georgia</v>
      </c>
    </row>
    <row r="5921" spans="1:21" x14ac:dyDescent="0.25">
      <c r="A5921" t="s">
        <v>3410</v>
      </c>
      <c r="B5921" s="3">
        <v>45346</v>
      </c>
      <c r="C5921" s="3">
        <v>45360</v>
      </c>
      <c r="D5921" t="s">
        <v>18</v>
      </c>
      <c r="E5921">
        <v>127397</v>
      </c>
      <c r="F5921" t="s">
        <v>19</v>
      </c>
      <c r="G5921" t="s">
        <v>144</v>
      </c>
      <c r="H5921" t="s">
        <v>101</v>
      </c>
      <c r="I5921">
        <v>19134</v>
      </c>
      <c r="J5921" t="s">
        <v>22</v>
      </c>
      <c r="K5921" t="s">
        <v>32</v>
      </c>
      <c r="L5921" t="s">
        <v>24</v>
      </c>
      <c r="M5921" t="s">
        <v>25</v>
      </c>
      <c r="N5921" s="5">
        <v>18.75</v>
      </c>
      <c r="O5921" s="7">
        <v>5</v>
      </c>
      <c r="P5921" s="5">
        <v>12.25</v>
      </c>
      <c r="Q5921" s="5">
        <v>6.5</v>
      </c>
      <c r="R5921" s="22">
        <f>Tabla1[[#This Row],[Fecha de Envío]]-Tabla1[[#This Row],[Fecha de Orden]]</f>
        <v>14</v>
      </c>
      <c r="S5921" s="24">
        <f>YEAR(Tabla1[[#This Row],[Fecha de Orden]])</f>
        <v>2024</v>
      </c>
      <c r="T5921" t="str">
        <f>VLOOKUP(Tabla1[[#This Row],[Nombre del Producto]],Tabla2[[Nombre Producto]:[Costo Unitario]],2,FALSE)</f>
        <v>Wicked Choccy's</v>
      </c>
      <c r="U5921" t="str">
        <f>VLOOKUP(Tabla1[[#This Row],[Fábrica]],Tabla3[],4,FALSE)</f>
        <v>Georgia</v>
      </c>
    </row>
    <row r="5922" spans="1:21" x14ac:dyDescent="0.25">
      <c r="A5922" t="s">
        <v>6116</v>
      </c>
      <c r="B5922" s="3">
        <v>45347</v>
      </c>
      <c r="C5922" s="3">
        <v>45363</v>
      </c>
      <c r="D5922" t="s">
        <v>18</v>
      </c>
      <c r="E5922">
        <v>125878</v>
      </c>
      <c r="F5922" t="s">
        <v>19</v>
      </c>
      <c r="G5922" t="s">
        <v>239</v>
      </c>
      <c r="H5922" t="s">
        <v>173</v>
      </c>
      <c r="I5922">
        <v>60623</v>
      </c>
      <c r="J5922" t="s">
        <v>22</v>
      </c>
      <c r="K5922" t="s">
        <v>43</v>
      </c>
      <c r="L5922" t="s">
        <v>24</v>
      </c>
      <c r="M5922" t="s">
        <v>25</v>
      </c>
      <c r="N5922" s="5">
        <v>11.25</v>
      </c>
      <c r="O5922" s="7">
        <v>3</v>
      </c>
      <c r="P5922" s="5">
        <v>7.35</v>
      </c>
      <c r="Q5922" s="5">
        <v>3.9</v>
      </c>
      <c r="R5922" s="22">
        <f>Tabla1[[#This Row],[Fecha de Envío]]-Tabla1[[#This Row],[Fecha de Orden]]</f>
        <v>16</v>
      </c>
      <c r="S5922" s="24">
        <f>YEAR(Tabla1[[#This Row],[Fecha de Orden]])</f>
        <v>2024</v>
      </c>
      <c r="T5922" t="str">
        <f>VLOOKUP(Tabla1[[#This Row],[Nombre del Producto]],Tabla2[[Nombre Producto]:[Costo Unitario]],2,FALSE)</f>
        <v>Wicked Choccy's</v>
      </c>
      <c r="U5922" t="str">
        <f>VLOOKUP(Tabla1[[#This Row],[Fábrica]],Tabla3[],4,FALSE)</f>
        <v>Georgia</v>
      </c>
    </row>
    <row r="5923" spans="1:21" x14ac:dyDescent="0.25">
      <c r="A5923" t="s">
        <v>8503</v>
      </c>
      <c r="B5923" s="3">
        <v>45347</v>
      </c>
      <c r="C5923" s="3">
        <v>45362</v>
      </c>
      <c r="D5923" t="s">
        <v>18</v>
      </c>
      <c r="E5923">
        <v>134642</v>
      </c>
      <c r="F5923" t="s">
        <v>19</v>
      </c>
      <c r="G5923" t="s">
        <v>2714</v>
      </c>
      <c r="H5923" t="s">
        <v>98</v>
      </c>
      <c r="I5923">
        <v>27834</v>
      </c>
      <c r="J5923" t="s">
        <v>22</v>
      </c>
      <c r="K5923" t="s">
        <v>66</v>
      </c>
      <c r="L5923" t="s">
        <v>36</v>
      </c>
      <c r="M5923" t="s">
        <v>37</v>
      </c>
      <c r="N5923" s="5">
        <v>16.25</v>
      </c>
      <c r="O5923" s="7">
        <v>5</v>
      </c>
      <c r="P5923" s="5">
        <v>10.55</v>
      </c>
      <c r="Q5923" s="5">
        <v>5.7</v>
      </c>
      <c r="R5923" s="22">
        <f>Tabla1[[#This Row],[Fecha de Envío]]-Tabla1[[#This Row],[Fecha de Orden]]</f>
        <v>15</v>
      </c>
      <c r="S5923" s="24">
        <f>YEAR(Tabla1[[#This Row],[Fecha de Orden]])</f>
        <v>2024</v>
      </c>
      <c r="T5923" t="str">
        <f>VLOOKUP(Tabla1[[#This Row],[Nombre del Producto]],Tabla2[[Nombre Producto]:[Costo Unitario]],2,FALSE)</f>
        <v>Wicked Choccy's</v>
      </c>
      <c r="U5923" t="str">
        <f>VLOOKUP(Tabla1[[#This Row],[Fábrica]],Tabla3[],4,FALSE)</f>
        <v>Georgia</v>
      </c>
    </row>
    <row r="5924" spans="1:21" x14ac:dyDescent="0.25">
      <c r="A5924" t="s">
        <v>8504</v>
      </c>
      <c r="B5924" s="3">
        <v>45347</v>
      </c>
      <c r="C5924" s="3">
        <v>45362</v>
      </c>
      <c r="D5924" t="s">
        <v>18</v>
      </c>
      <c r="E5924">
        <v>134642</v>
      </c>
      <c r="F5924" t="s">
        <v>19</v>
      </c>
      <c r="G5924" t="s">
        <v>2714</v>
      </c>
      <c r="H5924" t="s">
        <v>98</v>
      </c>
      <c r="I5924">
        <v>27834</v>
      </c>
      <c r="J5924" t="s">
        <v>22</v>
      </c>
      <c r="K5924" t="s">
        <v>66</v>
      </c>
      <c r="L5924" t="s">
        <v>45</v>
      </c>
      <c r="M5924" t="s">
        <v>46</v>
      </c>
      <c r="N5924" s="5">
        <v>6.98</v>
      </c>
      <c r="O5924" s="7">
        <v>2</v>
      </c>
      <c r="P5924" s="5">
        <v>4.9800000000000004</v>
      </c>
      <c r="Q5924" s="5">
        <v>2</v>
      </c>
      <c r="R5924" s="22">
        <f>Tabla1[[#This Row],[Fecha de Envío]]-Tabla1[[#This Row],[Fecha de Orden]]</f>
        <v>15</v>
      </c>
      <c r="S5924" s="24">
        <f>YEAR(Tabla1[[#This Row],[Fecha de Orden]])</f>
        <v>2024</v>
      </c>
      <c r="T5924" t="str">
        <f>VLOOKUP(Tabla1[[#This Row],[Nombre del Producto]],Tabla2[[Nombre Producto]:[Costo Unitario]],2,FALSE)</f>
        <v>Lot's O' Nuts</v>
      </c>
      <c r="U5924" t="str">
        <f>VLOOKUP(Tabla1[[#This Row],[Fábrica]],Tabla3[],4,FALSE)</f>
        <v>Arizona</v>
      </c>
    </row>
    <row r="5925" spans="1:21" x14ac:dyDescent="0.25">
      <c r="A5925" t="s">
        <v>1238</v>
      </c>
      <c r="B5925" s="3">
        <v>45348</v>
      </c>
      <c r="C5925" s="3">
        <v>45363</v>
      </c>
      <c r="D5925" t="s">
        <v>18</v>
      </c>
      <c r="E5925">
        <v>121706</v>
      </c>
      <c r="F5925" t="s">
        <v>19</v>
      </c>
      <c r="G5925" t="s">
        <v>1239</v>
      </c>
      <c r="H5925" t="s">
        <v>21</v>
      </c>
      <c r="I5925">
        <v>93101</v>
      </c>
      <c r="J5925" t="s">
        <v>22</v>
      </c>
      <c r="K5925" t="s">
        <v>23</v>
      </c>
      <c r="L5925" t="s">
        <v>33</v>
      </c>
      <c r="M5925" t="s">
        <v>34</v>
      </c>
      <c r="N5925" s="5">
        <v>25.2</v>
      </c>
      <c r="O5925" s="7">
        <v>7</v>
      </c>
      <c r="P5925" s="5">
        <v>16.8</v>
      </c>
      <c r="Q5925" s="5">
        <v>8.4</v>
      </c>
      <c r="R5925" s="22">
        <f>Tabla1[[#This Row],[Fecha de Envío]]-Tabla1[[#This Row],[Fecha de Orden]]</f>
        <v>15</v>
      </c>
      <c r="S5925" s="24">
        <f>YEAR(Tabla1[[#This Row],[Fecha de Orden]])</f>
        <v>2024</v>
      </c>
      <c r="T5925" t="str">
        <f>VLOOKUP(Tabla1[[#This Row],[Nombre del Producto]],Tabla2[[Nombre Producto]:[Costo Unitario]],2,FALSE)</f>
        <v>Lot's O' Nuts</v>
      </c>
      <c r="U5925" t="str">
        <f>VLOOKUP(Tabla1[[#This Row],[Fábrica]],Tabla3[],4,FALSE)</f>
        <v>Arizona</v>
      </c>
    </row>
    <row r="5926" spans="1:21" x14ac:dyDescent="0.25">
      <c r="A5926" t="s">
        <v>1492</v>
      </c>
      <c r="B5926" s="3">
        <v>45348</v>
      </c>
      <c r="C5926" s="3">
        <v>45360</v>
      </c>
      <c r="D5926" t="s">
        <v>71</v>
      </c>
      <c r="E5926">
        <v>117212</v>
      </c>
      <c r="F5926" t="s">
        <v>19</v>
      </c>
      <c r="G5926" t="s">
        <v>53</v>
      </c>
      <c r="H5926" t="s">
        <v>21</v>
      </c>
      <c r="I5926">
        <v>90036</v>
      </c>
      <c r="J5926" t="s">
        <v>22</v>
      </c>
      <c r="K5926" t="s">
        <v>23</v>
      </c>
      <c r="L5926" t="s">
        <v>45</v>
      </c>
      <c r="M5926" t="s">
        <v>46</v>
      </c>
      <c r="N5926" s="5">
        <v>10.47</v>
      </c>
      <c r="O5926" s="7">
        <v>3</v>
      </c>
      <c r="P5926" s="5">
        <v>7.47</v>
      </c>
      <c r="Q5926" s="5">
        <v>3</v>
      </c>
      <c r="R5926" s="22">
        <f>Tabla1[[#This Row],[Fecha de Envío]]-Tabla1[[#This Row],[Fecha de Orden]]</f>
        <v>12</v>
      </c>
      <c r="S5926" s="24">
        <f>YEAR(Tabla1[[#This Row],[Fecha de Orden]])</f>
        <v>2024</v>
      </c>
      <c r="T5926" t="str">
        <f>VLOOKUP(Tabla1[[#This Row],[Nombre del Producto]],Tabla2[[Nombre Producto]:[Costo Unitario]],2,FALSE)</f>
        <v>Lot's O' Nuts</v>
      </c>
      <c r="U5926" t="str">
        <f>VLOOKUP(Tabla1[[#This Row],[Fábrica]],Tabla3[],4,FALSE)</f>
        <v>Arizona</v>
      </c>
    </row>
    <row r="5927" spans="1:21" x14ac:dyDescent="0.25">
      <c r="A5927" t="s">
        <v>1493</v>
      </c>
      <c r="B5927" s="3">
        <v>45348</v>
      </c>
      <c r="C5927" s="3">
        <v>45360</v>
      </c>
      <c r="D5927" t="s">
        <v>71</v>
      </c>
      <c r="E5927">
        <v>117212</v>
      </c>
      <c r="F5927" t="s">
        <v>19</v>
      </c>
      <c r="G5927" t="s">
        <v>53</v>
      </c>
      <c r="H5927" t="s">
        <v>21</v>
      </c>
      <c r="I5927">
        <v>90036</v>
      </c>
      <c r="J5927" t="s">
        <v>22</v>
      </c>
      <c r="K5927" t="s">
        <v>23</v>
      </c>
      <c r="L5927" t="s">
        <v>33</v>
      </c>
      <c r="M5927" t="s">
        <v>34</v>
      </c>
      <c r="N5927" s="5">
        <v>14.4</v>
      </c>
      <c r="O5927" s="7">
        <v>4</v>
      </c>
      <c r="P5927" s="5">
        <v>9.6</v>
      </c>
      <c r="Q5927" s="5">
        <v>4.8</v>
      </c>
      <c r="R5927" s="22">
        <f>Tabla1[[#This Row],[Fecha de Envío]]-Tabla1[[#This Row],[Fecha de Orden]]</f>
        <v>12</v>
      </c>
      <c r="S5927" s="24">
        <f>YEAR(Tabla1[[#This Row],[Fecha de Orden]])</f>
        <v>2024</v>
      </c>
      <c r="T5927" t="str">
        <f>VLOOKUP(Tabla1[[#This Row],[Nombre del Producto]],Tabla2[[Nombre Producto]:[Costo Unitario]],2,FALSE)</f>
        <v>Lot's O' Nuts</v>
      </c>
      <c r="U5927" t="str">
        <f>VLOOKUP(Tabla1[[#This Row],[Fábrica]],Tabla3[],4,FALSE)</f>
        <v>Arizona</v>
      </c>
    </row>
    <row r="5928" spans="1:21" x14ac:dyDescent="0.25">
      <c r="A5928" t="s">
        <v>1494</v>
      </c>
      <c r="B5928" s="3">
        <v>45348</v>
      </c>
      <c r="C5928" s="3">
        <v>45360</v>
      </c>
      <c r="D5928" t="s">
        <v>71</v>
      </c>
      <c r="E5928">
        <v>117212</v>
      </c>
      <c r="F5928" t="s">
        <v>19</v>
      </c>
      <c r="G5928" t="s">
        <v>53</v>
      </c>
      <c r="H5928" t="s">
        <v>21</v>
      </c>
      <c r="I5928">
        <v>90036</v>
      </c>
      <c r="J5928" t="s">
        <v>22</v>
      </c>
      <c r="K5928" t="s">
        <v>23</v>
      </c>
      <c r="L5928" t="s">
        <v>36</v>
      </c>
      <c r="M5928" t="s">
        <v>37</v>
      </c>
      <c r="N5928" s="5">
        <v>26</v>
      </c>
      <c r="O5928" s="7">
        <v>8</v>
      </c>
      <c r="P5928" s="5">
        <v>16.88</v>
      </c>
      <c r="Q5928" s="5">
        <v>9.1199999999999992</v>
      </c>
      <c r="R5928" s="22">
        <f>Tabla1[[#This Row],[Fecha de Envío]]-Tabla1[[#This Row],[Fecha de Orden]]</f>
        <v>12</v>
      </c>
      <c r="S5928" s="24">
        <f>YEAR(Tabla1[[#This Row],[Fecha de Orden]])</f>
        <v>2024</v>
      </c>
      <c r="T5928" t="str">
        <f>VLOOKUP(Tabla1[[#This Row],[Nombre del Producto]],Tabla2[[Nombre Producto]:[Costo Unitario]],2,FALSE)</f>
        <v>Wicked Choccy's</v>
      </c>
      <c r="U5928" t="str">
        <f>VLOOKUP(Tabla1[[#This Row],[Fábrica]],Tabla3[],4,FALSE)</f>
        <v>Georgia</v>
      </c>
    </row>
    <row r="5929" spans="1:21" x14ac:dyDescent="0.25">
      <c r="A5929" t="s">
        <v>2386</v>
      </c>
      <c r="B5929" s="3">
        <v>45348</v>
      </c>
      <c r="C5929" s="3">
        <v>45364</v>
      </c>
      <c r="D5929" t="s">
        <v>18</v>
      </c>
      <c r="E5929">
        <v>121258</v>
      </c>
      <c r="F5929" t="s">
        <v>19</v>
      </c>
      <c r="G5929" t="s">
        <v>1462</v>
      </c>
      <c r="H5929" t="s">
        <v>21</v>
      </c>
      <c r="I5929">
        <v>92627</v>
      </c>
      <c r="J5929" t="s">
        <v>22</v>
      </c>
      <c r="K5929" t="s">
        <v>23</v>
      </c>
      <c r="L5929" t="s">
        <v>45</v>
      </c>
      <c r="M5929" t="s">
        <v>46</v>
      </c>
      <c r="N5929" s="5">
        <v>6.98</v>
      </c>
      <c r="O5929" s="7">
        <v>2</v>
      </c>
      <c r="P5929" s="5">
        <v>4.9800000000000004</v>
      </c>
      <c r="Q5929" s="5">
        <v>2</v>
      </c>
      <c r="R5929" s="22">
        <f>Tabla1[[#This Row],[Fecha de Envío]]-Tabla1[[#This Row],[Fecha de Orden]]</f>
        <v>16</v>
      </c>
      <c r="S5929" s="24">
        <f>YEAR(Tabla1[[#This Row],[Fecha de Orden]])</f>
        <v>2024</v>
      </c>
      <c r="T5929" t="str">
        <f>VLOOKUP(Tabla1[[#This Row],[Nombre del Producto]],Tabla2[[Nombre Producto]:[Costo Unitario]],2,FALSE)</f>
        <v>Lot's O' Nuts</v>
      </c>
      <c r="U5929" t="str">
        <f>VLOOKUP(Tabla1[[#This Row],[Fábrica]],Tabla3[],4,FALSE)</f>
        <v>Arizona</v>
      </c>
    </row>
    <row r="5930" spans="1:21" x14ac:dyDescent="0.25">
      <c r="A5930" t="s">
        <v>2387</v>
      </c>
      <c r="B5930" s="3">
        <v>45348</v>
      </c>
      <c r="C5930" s="3">
        <v>45364</v>
      </c>
      <c r="D5930" t="s">
        <v>18</v>
      </c>
      <c r="E5930">
        <v>121258</v>
      </c>
      <c r="F5930" t="s">
        <v>19</v>
      </c>
      <c r="G5930" t="s">
        <v>1462</v>
      </c>
      <c r="H5930" t="s">
        <v>21</v>
      </c>
      <c r="I5930">
        <v>92627</v>
      </c>
      <c r="J5930" t="s">
        <v>22</v>
      </c>
      <c r="K5930" t="s">
        <v>23</v>
      </c>
      <c r="L5930" t="s">
        <v>27</v>
      </c>
      <c r="M5930" t="s">
        <v>28</v>
      </c>
      <c r="N5930" s="5">
        <v>14.4</v>
      </c>
      <c r="O5930" s="7">
        <v>4</v>
      </c>
      <c r="P5930" s="5">
        <v>10</v>
      </c>
      <c r="Q5930" s="5">
        <v>4.4000000000000004</v>
      </c>
      <c r="R5930" s="22">
        <f>Tabla1[[#This Row],[Fecha de Envío]]-Tabla1[[#This Row],[Fecha de Orden]]</f>
        <v>16</v>
      </c>
      <c r="S5930" s="24">
        <f>YEAR(Tabla1[[#This Row],[Fecha de Orden]])</f>
        <v>2024</v>
      </c>
      <c r="T5930" t="str">
        <f>VLOOKUP(Tabla1[[#This Row],[Nombre del Producto]],Tabla2[[Nombre Producto]:[Costo Unitario]],2,FALSE)</f>
        <v>Lot's O' Nuts</v>
      </c>
      <c r="U5930" t="str">
        <f>VLOOKUP(Tabla1[[#This Row],[Fábrica]],Tabla3[],4,FALSE)</f>
        <v>Arizona</v>
      </c>
    </row>
    <row r="5931" spans="1:21" x14ac:dyDescent="0.25">
      <c r="A5931" t="s">
        <v>2388</v>
      </c>
      <c r="B5931" s="3">
        <v>45348</v>
      </c>
      <c r="C5931" s="3">
        <v>45364</v>
      </c>
      <c r="D5931" t="s">
        <v>18</v>
      </c>
      <c r="E5931">
        <v>121258</v>
      </c>
      <c r="F5931" t="s">
        <v>19</v>
      </c>
      <c r="G5931" t="s">
        <v>1462</v>
      </c>
      <c r="H5931" t="s">
        <v>21</v>
      </c>
      <c r="I5931">
        <v>92627</v>
      </c>
      <c r="J5931" t="s">
        <v>22</v>
      </c>
      <c r="K5931" t="s">
        <v>23</v>
      </c>
      <c r="L5931" t="s">
        <v>36</v>
      </c>
      <c r="M5931" t="s">
        <v>37</v>
      </c>
      <c r="N5931" s="5">
        <v>6.5</v>
      </c>
      <c r="O5931" s="7">
        <v>2</v>
      </c>
      <c r="P5931" s="5">
        <v>4.22</v>
      </c>
      <c r="Q5931" s="5">
        <v>2.2799999999999998</v>
      </c>
      <c r="R5931" s="22">
        <f>Tabla1[[#This Row],[Fecha de Envío]]-Tabla1[[#This Row],[Fecha de Orden]]</f>
        <v>16</v>
      </c>
      <c r="S5931" s="24">
        <f>YEAR(Tabla1[[#This Row],[Fecha de Orden]])</f>
        <v>2024</v>
      </c>
      <c r="T5931" t="str">
        <f>VLOOKUP(Tabla1[[#This Row],[Nombre del Producto]],Tabla2[[Nombre Producto]:[Costo Unitario]],2,FALSE)</f>
        <v>Wicked Choccy's</v>
      </c>
      <c r="U5931" t="str">
        <f>VLOOKUP(Tabla1[[#This Row],[Fábrica]],Tabla3[],4,FALSE)</f>
        <v>Georgia</v>
      </c>
    </row>
    <row r="5932" spans="1:21" x14ac:dyDescent="0.25">
      <c r="A5932" t="s">
        <v>2490</v>
      </c>
      <c r="B5932" s="3">
        <v>45350</v>
      </c>
      <c r="C5932" s="3">
        <v>45367</v>
      </c>
      <c r="D5932" t="s">
        <v>18</v>
      </c>
      <c r="E5932">
        <v>101959</v>
      </c>
      <c r="F5932" t="s">
        <v>19</v>
      </c>
      <c r="G5932" t="s">
        <v>83</v>
      </c>
      <c r="H5932" t="s">
        <v>84</v>
      </c>
      <c r="I5932">
        <v>6457</v>
      </c>
      <c r="J5932" t="s">
        <v>22</v>
      </c>
      <c r="K5932" t="s">
        <v>32</v>
      </c>
      <c r="L5932" t="s">
        <v>45</v>
      </c>
      <c r="M5932" t="s">
        <v>46</v>
      </c>
      <c r="N5932" s="5">
        <v>6.98</v>
      </c>
      <c r="O5932" s="7">
        <v>2</v>
      </c>
      <c r="P5932" s="5">
        <v>4.9800000000000004</v>
      </c>
      <c r="Q5932" s="5">
        <v>2</v>
      </c>
      <c r="R5932" s="22">
        <f>Tabla1[[#This Row],[Fecha de Envío]]-Tabla1[[#This Row],[Fecha de Orden]]</f>
        <v>17</v>
      </c>
      <c r="S5932" s="24">
        <f>YEAR(Tabla1[[#This Row],[Fecha de Orden]])</f>
        <v>2024</v>
      </c>
      <c r="T5932" t="str">
        <f>VLOOKUP(Tabla1[[#This Row],[Nombre del Producto]],Tabla2[[Nombre Producto]:[Costo Unitario]],2,FALSE)</f>
        <v>Lot's O' Nuts</v>
      </c>
      <c r="U5932" t="str">
        <f>VLOOKUP(Tabla1[[#This Row],[Fábrica]],Tabla3[],4,FALSE)</f>
        <v>Arizona</v>
      </c>
    </row>
    <row r="5933" spans="1:21" x14ac:dyDescent="0.25">
      <c r="A5933" t="s">
        <v>2466</v>
      </c>
      <c r="B5933" s="3">
        <v>45353</v>
      </c>
      <c r="C5933" s="3">
        <v>45369</v>
      </c>
      <c r="D5933" t="s">
        <v>18</v>
      </c>
      <c r="E5933">
        <v>104885</v>
      </c>
      <c r="F5933" t="s">
        <v>19</v>
      </c>
      <c r="G5933" t="s">
        <v>1028</v>
      </c>
      <c r="H5933" t="s">
        <v>1209</v>
      </c>
      <c r="I5933">
        <v>19711</v>
      </c>
      <c r="J5933" t="s">
        <v>22</v>
      </c>
      <c r="K5933" t="s">
        <v>32</v>
      </c>
      <c r="L5933" t="s">
        <v>24</v>
      </c>
      <c r="M5933" t="s">
        <v>25</v>
      </c>
      <c r="N5933" s="5">
        <v>7.5</v>
      </c>
      <c r="O5933" s="7">
        <v>2</v>
      </c>
      <c r="P5933" s="5">
        <v>4.9000000000000004</v>
      </c>
      <c r="Q5933" s="5">
        <v>2.6</v>
      </c>
      <c r="R5933" s="22">
        <f>Tabla1[[#This Row],[Fecha de Envío]]-Tabla1[[#This Row],[Fecha de Orden]]</f>
        <v>16</v>
      </c>
      <c r="S5933" s="24">
        <f>YEAR(Tabla1[[#This Row],[Fecha de Orden]])</f>
        <v>2024</v>
      </c>
      <c r="T5933" t="str">
        <f>VLOOKUP(Tabla1[[#This Row],[Nombre del Producto]],Tabla2[[Nombre Producto]:[Costo Unitario]],2,FALSE)</f>
        <v>Wicked Choccy's</v>
      </c>
      <c r="U5933" t="str">
        <f>VLOOKUP(Tabla1[[#This Row],[Fábrica]],Tabla3[],4,FALSE)</f>
        <v>Georgia</v>
      </c>
    </row>
    <row r="5934" spans="1:21" x14ac:dyDescent="0.25">
      <c r="A5934" t="s">
        <v>2467</v>
      </c>
      <c r="B5934" s="3">
        <v>45353</v>
      </c>
      <c r="C5934" s="3">
        <v>45369</v>
      </c>
      <c r="D5934" t="s">
        <v>18</v>
      </c>
      <c r="E5934">
        <v>104885</v>
      </c>
      <c r="F5934" t="s">
        <v>19</v>
      </c>
      <c r="G5934" t="s">
        <v>1028</v>
      </c>
      <c r="H5934" t="s">
        <v>1209</v>
      </c>
      <c r="I5934">
        <v>19711</v>
      </c>
      <c r="J5934" t="s">
        <v>22</v>
      </c>
      <c r="K5934" t="s">
        <v>32</v>
      </c>
      <c r="L5934" t="s">
        <v>45</v>
      </c>
      <c r="M5934" t="s">
        <v>46</v>
      </c>
      <c r="N5934" s="5">
        <v>10.47</v>
      </c>
      <c r="O5934" s="7">
        <v>3</v>
      </c>
      <c r="P5934" s="5">
        <v>7.47</v>
      </c>
      <c r="Q5934" s="5">
        <v>3</v>
      </c>
      <c r="R5934" s="22">
        <f>Tabla1[[#This Row],[Fecha de Envío]]-Tabla1[[#This Row],[Fecha de Orden]]</f>
        <v>16</v>
      </c>
      <c r="S5934" s="24">
        <f>YEAR(Tabla1[[#This Row],[Fecha de Orden]])</f>
        <v>2024</v>
      </c>
      <c r="T5934" t="str">
        <f>VLOOKUP(Tabla1[[#This Row],[Nombre del Producto]],Tabla2[[Nombre Producto]:[Costo Unitario]],2,FALSE)</f>
        <v>Lot's O' Nuts</v>
      </c>
      <c r="U5934" t="str">
        <f>VLOOKUP(Tabla1[[#This Row],[Fábrica]],Tabla3[],4,FALSE)</f>
        <v>Arizona</v>
      </c>
    </row>
    <row r="5935" spans="1:21" x14ac:dyDescent="0.25">
      <c r="A5935" t="s">
        <v>2468</v>
      </c>
      <c r="B5935" s="3">
        <v>45353</v>
      </c>
      <c r="C5935" s="3">
        <v>45369</v>
      </c>
      <c r="D5935" t="s">
        <v>18</v>
      </c>
      <c r="E5935">
        <v>104885</v>
      </c>
      <c r="F5935" t="s">
        <v>19</v>
      </c>
      <c r="G5935" t="s">
        <v>1028</v>
      </c>
      <c r="H5935" t="s">
        <v>1209</v>
      </c>
      <c r="I5935">
        <v>19711</v>
      </c>
      <c r="J5935" t="s">
        <v>22</v>
      </c>
      <c r="K5935" t="s">
        <v>32</v>
      </c>
      <c r="L5935" t="s">
        <v>36</v>
      </c>
      <c r="M5935" t="s">
        <v>37</v>
      </c>
      <c r="N5935" s="5">
        <v>22.75</v>
      </c>
      <c r="O5935" s="7">
        <v>7</v>
      </c>
      <c r="P5935" s="5">
        <v>14.77</v>
      </c>
      <c r="Q5935" s="5">
        <v>7.98</v>
      </c>
      <c r="R5935" s="22">
        <f>Tabla1[[#This Row],[Fecha de Envío]]-Tabla1[[#This Row],[Fecha de Orden]]</f>
        <v>16</v>
      </c>
      <c r="S5935" s="24">
        <f>YEAR(Tabla1[[#This Row],[Fecha de Orden]])</f>
        <v>2024</v>
      </c>
      <c r="T5935" t="str">
        <f>VLOOKUP(Tabla1[[#This Row],[Nombre del Producto]],Tabla2[[Nombre Producto]:[Costo Unitario]],2,FALSE)</f>
        <v>Wicked Choccy's</v>
      </c>
      <c r="U5935" t="str">
        <f>VLOOKUP(Tabla1[[#This Row],[Fábrica]],Tabla3[],4,FALSE)</f>
        <v>Georgia</v>
      </c>
    </row>
    <row r="5936" spans="1:21" x14ac:dyDescent="0.25">
      <c r="A5936" t="s">
        <v>2469</v>
      </c>
      <c r="B5936" s="3">
        <v>45353</v>
      </c>
      <c r="C5936" s="3">
        <v>45369</v>
      </c>
      <c r="D5936" t="s">
        <v>18</v>
      </c>
      <c r="E5936">
        <v>104885</v>
      </c>
      <c r="F5936" t="s">
        <v>19</v>
      </c>
      <c r="G5936" t="s">
        <v>1028</v>
      </c>
      <c r="H5936" t="s">
        <v>1209</v>
      </c>
      <c r="I5936">
        <v>19711</v>
      </c>
      <c r="J5936" t="s">
        <v>148</v>
      </c>
      <c r="K5936" t="s">
        <v>32</v>
      </c>
      <c r="L5936" t="s">
        <v>445</v>
      </c>
      <c r="M5936" t="s">
        <v>446</v>
      </c>
      <c r="N5936" s="5">
        <v>19.5</v>
      </c>
      <c r="O5936" s="7">
        <v>6</v>
      </c>
      <c r="P5936" s="5">
        <v>1.5</v>
      </c>
      <c r="Q5936" s="5">
        <v>18</v>
      </c>
      <c r="R5936" s="22">
        <f>Tabla1[[#This Row],[Fecha de Envío]]-Tabla1[[#This Row],[Fecha de Orden]]</f>
        <v>16</v>
      </c>
      <c r="S5936" s="24">
        <f>YEAR(Tabla1[[#This Row],[Fecha de Orden]])</f>
        <v>2024</v>
      </c>
      <c r="T5936" t="str">
        <f>VLOOKUP(Tabla1[[#This Row],[Nombre del Producto]],Tabla2[[Nombre Producto]:[Costo Unitario]],2,FALSE)</f>
        <v>The Other Factory</v>
      </c>
      <c r="U5936" t="str">
        <f>VLOOKUP(Tabla1[[#This Row],[Fábrica]],Tabla3[],4,FALSE)</f>
        <v>Tennessee</v>
      </c>
    </row>
    <row r="5937" spans="1:21" x14ac:dyDescent="0.25">
      <c r="A5937" t="s">
        <v>4116</v>
      </c>
      <c r="B5937" s="3">
        <v>45353</v>
      </c>
      <c r="C5937" s="3">
        <v>45367</v>
      </c>
      <c r="D5937" t="s">
        <v>18</v>
      </c>
      <c r="E5937">
        <v>152261</v>
      </c>
      <c r="F5937" t="s">
        <v>19</v>
      </c>
      <c r="G5937" t="s">
        <v>1648</v>
      </c>
      <c r="H5937" t="s">
        <v>210</v>
      </c>
      <c r="I5937">
        <v>44221</v>
      </c>
      <c r="J5937" t="s">
        <v>22</v>
      </c>
      <c r="K5937" t="s">
        <v>32</v>
      </c>
      <c r="L5937" t="s">
        <v>45</v>
      </c>
      <c r="M5937" t="s">
        <v>46</v>
      </c>
      <c r="N5937" s="5">
        <v>13.96</v>
      </c>
      <c r="O5937" s="7">
        <v>4</v>
      </c>
      <c r="P5937" s="5">
        <v>9.9600000000000009</v>
      </c>
      <c r="Q5937" s="5">
        <v>4</v>
      </c>
      <c r="R5937" s="22">
        <f>Tabla1[[#This Row],[Fecha de Envío]]-Tabla1[[#This Row],[Fecha de Orden]]</f>
        <v>14</v>
      </c>
      <c r="S5937" s="24">
        <f>YEAR(Tabla1[[#This Row],[Fecha de Orden]])</f>
        <v>2024</v>
      </c>
      <c r="T5937" t="str">
        <f>VLOOKUP(Tabla1[[#This Row],[Nombre del Producto]],Tabla2[[Nombre Producto]:[Costo Unitario]],2,FALSE)</f>
        <v>Lot's O' Nuts</v>
      </c>
      <c r="U5937" t="str">
        <f>VLOOKUP(Tabla1[[#This Row],[Fábrica]],Tabla3[],4,FALSE)</f>
        <v>Arizona</v>
      </c>
    </row>
    <row r="5938" spans="1:21" x14ac:dyDescent="0.25">
      <c r="A5938" t="s">
        <v>5094</v>
      </c>
      <c r="B5938" s="3">
        <v>45353</v>
      </c>
      <c r="C5938" s="3">
        <v>45369</v>
      </c>
      <c r="D5938" t="s">
        <v>18</v>
      </c>
      <c r="E5938">
        <v>155712</v>
      </c>
      <c r="F5938" t="s">
        <v>19</v>
      </c>
      <c r="G5938" t="s">
        <v>53</v>
      </c>
      <c r="H5938" t="s">
        <v>21</v>
      </c>
      <c r="I5938">
        <v>90008</v>
      </c>
      <c r="J5938" t="s">
        <v>22</v>
      </c>
      <c r="K5938" t="s">
        <v>23</v>
      </c>
      <c r="L5938" t="s">
        <v>33</v>
      </c>
      <c r="M5938" t="s">
        <v>34</v>
      </c>
      <c r="N5938" s="5">
        <v>7.2</v>
      </c>
      <c r="O5938" s="7">
        <v>2</v>
      </c>
      <c r="P5938" s="5">
        <v>4.8</v>
      </c>
      <c r="Q5938" s="5">
        <v>2.4</v>
      </c>
      <c r="R5938" s="22">
        <f>Tabla1[[#This Row],[Fecha de Envío]]-Tabla1[[#This Row],[Fecha de Orden]]</f>
        <v>16</v>
      </c>
      <c r="S5938" s="24">
        <f>YEAR(Tabla1[[#This Row],[Fecha de Orden]])</f>
        <v>2024</v>
      </c>
      <c r="T5938" t="str">
        <f>VLOOKUP(Tabla1[[#This Row],[Nombre del Producto]],Tabla2[[Nombre Producto]:[Costo Unitario]],2,FALSE)</f>
        <v>Lot's O' Nuts</v>
      </c>
      <c r="U5938" t="str">
        <f>VLOOKUP(Tabla1[[#This Row],[Fábrica]],Tabla3[],4,FALSE)</f>
        <v>Arizona</v>
      </c>
    </row>
    <row r="5939" spans="1:21" x14ac:dyDescent="0.25">
      <c r="A5939" t="s">
        <v>6491</v>
      </c>
      <c r="B5939" s="3">
        <v>45353</v>
      </c>
      <c r="C5939" s="3">
        <v>45369</v>
      </c>
      <c r="D5939" t="s">
        <v>18</v>
      </c>
      <c r="E5939">
        <v>163902</v>
      </c>
      <c r="F5939" t="s">
        <v>19</v>
      </c>
      <c r="G5939" t="s">
        <v>53</v>
      </c>
      <c r="H5939" t="s">
        <v>21</v>
      </c>
      <c r="I5939">
        <v>90045</v>
      </c>
      <c r="J5939" t="s">
        <v>22</v>
      </c>
      <c r="K5939" t="s">
        <v>23</v>
      </c>
      <c r="L5939" t="s">
        <v>27</v>
      </c>
      <c r="M5939" t="s">
        <v>28</v>
      </c>
      <c r="N5939" s="5">
        <v>21.6</v>
      </c>
      <c r="O5939" s="7">
        <v>6</v>
      </c>
      <c r="P5939" s="5">
        <v>15</v>
      </c>
      <c r="Q5939" s="5">
        <v>6.6</v>
      </c>
      <c r="R5939" s="22">
        <f>Tabla1[[#This Row],[Fecha de Envío]]-Tabla1[[#This Row],[Fecha de Orden]]</f>
        <v>16</v>
      </c>
      <c r="S5939" s="24">
        <f>YEAR(Tabla1[[#This Row],[Fecha de Orden]])</f>
        <v>2024</v>
      </c>
      <c r="T5939" t="str">
        <f>VLOOKUP(Tabla1[[#This Row],[Nombre del Producto]],Tabla2[[Nombre Producto]:[Costo Unitario]],2,FALSE)</f>
        <v>Lot's O' Nuts</v>
      </c>
      <c r="U5939" t="str">
        <f>VLOOKUP(Tabla1[[#This Row],[Fábrica]],Tabla3[],4,FALSE)</f>
        <v>Arizona</v>
      </c>
    </row>
    <row r="5940" spans="1:21" x14ac:dyDescent="0.25">
      <c r="A5940" t="s">
        <v>6492</v>
      </c>
      <c r="B5940" s="3">
        <v>45353</v>
      </c>
      <c r="C5940" s="3">
        <v>45369</v>
      </c>
      <c r="D5940" t="s">
        <v>18</v>
      </c>
      <c r="E5940">
        <v>163902</v>
      </c>
      <c r="F5940" t="s">
        <v>19</v>
      </c>
      <c r="G5940" t="s">
        <v>53</v>
      </c>
      <c r="H5940" t="s">
        <v>21</v>
      </c>
      <c r="I5940">
        <v>90045</v>
      </c>
      <c r="J5940" t="s">
        <v>22</v>
      </c>
      <c r="K5940" t="s">
        <v>23</v>
      </c>
      <c r="L5940" t="s">
        <v>33</v>
      </c>
      <c r="M5940" t="s">
        <v>34</v>
      </c>
      <c r="N5940" s="5">
        <v>10.8</v>
      </c>
      <c r="O5940" s="7">
        <v>3</v>
      </c>
      <c r="P5940" s="5">
        <v>7.2</v>
      </c>
      <c r="Q5940" s="5">
        <v>3.6</v>
      </c>
      <c r="R5940" s="22">
        <f>Tabla1[[#This Row],[Fecha de Envío]]-Tabla1[[#This Row],[Fecha de Orden]]</f>
        <v>16</v>
      </c>
      <c r="S5940" s="24">
        <f>YEAR(Tabla1[[#This Row],[Fecha de Orden]])</f>
        <v>2024</v>
      </c>
      <c r="T5940" t="str">
        <f>VLOOKUP(Tabla1[[#This Row],[Nombre del Producto]],Tabla2[[Nombre Producto]:[Costo Unitario]],2,FALSE)</f>
        <v>Lot's O' Nuts</v>
      </c>
      <c r="U5940" t="str">
        <f>VLOOKUP(Tabla1[[#This Row],[Fábrica]],Tabla3[],4,FALSE)</f>
        <v>Arizona</v>
      </c>
    </row>
    <row r="5941" spans="1:21" x14ac:dyDescent="0.25">
      <c r="A5941" t="s">
        <v>7704</v>
      </c>
      <c r="B5941" s="3">
        <v>45353</v>
      </c>
      <c r="C5941" s="3">
        <v>45363</v>
      </c>
      <c r="D5941" t="s">
        <v>82</v>
      </c>
      <c r="E5941">
        <v>124114</v>
      </c>
      <c r="F5941" t="s">
        <v>19</v>
      </c>
      <c r="G5941" t="s">
        <v>1582</v>
      </c>
      <c r="H5941" t="s">
        <v>42</v>
      </c>
      <c r="I5941">
        <v>76706</v>
      </c>
      <c r="J5941" t="s">
        <v>22</v>
      </c>
      <c r="K5941" t="s">
        <v>43</v>
      </c>
      <c r="L5941" t="s">
        <v>33</v>
      </c>
      <c r="M5941" t="s">
        <v>34</v>
      </c>
      <c r="N5941" s="5">
        <v>3.6</v>
      </c>
      <c r="O5941" s="7">
        <v>1</v>
      </c>
      <c r="P5941" s="5">
        <v>2.4</v>
      </c>
      <c r="Q5941" s="5">
        <v>1.2</v>
      </c>
      <c r="R5941" s="22">
        <f>Tabla1[[#This Row],[Fecha de Envío]]-Tabla1[[#This Row],[Fecha de Orden]]</f>
        <v>10</v>
      </c>
      <c r="S5941" s="24">
        <f>YEAR(Tabla1[[#This Row],[Fecha de Orden]])</f>
        <v>2024</v>
      </c>
      <c r="T5941" t="str">
        <f>VLOOKUP(Tabla1[[#This Row],[Nombre del Producto]],Tabla2[[Nombre Producto]:[Costo Unitario]],2,FALSE)</f>
        <v>Lot's O' Nuts</v>
      </c>
      <c r="U5941" t="str">
        <f>VLOOKUP(Tabla1[[#This Row],[Fábrica]],Tabla3[],4,FALSE)</f>
        <v>Arizona</v>
      </c>
    </row>
    <row r="5942" spans="1:21" x14ac:dyDescent="0.25">
      <c r="A5942" t="s">
        <v>7975</v>
      </c>
      <c r="B5942" s="3">
        <v>45353</v>
      </c>
      <c r="C5942" s="3">
        <v>45369</v>
      </c>
      <c r="D5942" t="s">
        <v>18</v>
      </c>
      <c r="E5942">
        <v>146024</v>
      </c>
      <c r="F5942" t="s">
        <v>19</v>
      </c>
      <c r="G5942" t="s">
        <v>186</v>
      </c>
      <c r="H5942" t="s">
        <v>42</v>
      </c>
      <c r="I5942">
        <v>75081</v>
      </c>
      <c r="J5942" t="s">
        <v>22</v>
      </c>
      <c r="K5942" t="s">
        <v>43</v>
      </c>
      <c r="L5942" t="s">
        <v>36</v>
      </c>
      <c r="M5942" t="s">
        <v>37</v>
      </c>
      <c r="N5942" s="5">
        <v>22.75</v>
      </c>
      <c r="O5942" s="7">
        <v>7</v>
      </c>
      <c r="P5942" s="5">
        <v>14.77</v>
      </c>
      <c r="Q5942" s="5">
        <v>7.98</v>
      </c>
      <c r="R5942" s="22">
        <f>Tabla1[[#This Row],[Fecha de Envío]]-Tabla1[[#This Row],[Fecha de Orden]]</f>
        <v>16</v>
      </c>
      <c r="S5942" s="24">
        <f>YEAR(Tabla1[[#This Row],[Fecha de Orden]])</f>
        <v>2024</v>
      </c>
      <c r="T5942" t="str">
        <f>VLOOKUP(Tabla1[[#This Row],[Nombre del Producto]],Tabla2[[Nombre Producto]:[Costo Unitario]],2,FALSE)</f>
        <v>Wicked Choccy's</v>
      </c>
      <c r="U5942" t="str">
        <f>VLOOKUP(Tabla1[[#This Row],[Fábrica]],Tabla3[],4,FALSE)</f>
        <v>Georgia</v>
      </c>
    </row>
    <row r="5943" spans="1:21" x14ac:dyDescent="0.25">
      <c r="A5943" t="s">
        <v>7976</v>
      </c>
      <c r="B5943" s="3">
        <v>45353</v>
      </c>
      <c r="C5943" s="3">
        <v>45369</v>
      </c>
      <c r="D5943" t="s">
        <v>18</v>
      </c>
      <c r="E5943">
        <v>146024</v>
      </c>
      <c r="F5943" t="s">
        <v>19</v>
      </c>
      <c r="G5943" t="s">
        <v>186</v>
      </c>
      <c r="H5943" t="s">
        <v>42</v>
      </c>
      <c r="I5943">
        <v>75081</v>
      </c>
      <c r="J5943" t="s">
        <v>22</v>
      </c>
      <c r="K5943" t="s">
        <v>43</v>
      </c>
      <c r="L5943" t="s">
        <v>33</v>
      </c>
      <c r="M5943" t="s">
        <v>34</v>
      </c>
      <c r="N5943" s="5">
        <v>14.4</v>
      </c>
      <c r="O5943" s="7">
        <v>4</v>
      </c>
      <c r="P5943" s="5">
        <v>9.6</v>
      </c>
      <c r="Q5943" s="5">
        <v>4.8</v>
      </c>
      <c r="R5943" s="22">
        <f>Tabla1[[#This Row],[Fecha de Envío]]-Tabla1[[#This Row],[Fecha de Orden]]</f>
        <v>16</v>
      </c>
      <c r="S5943" s="24">
        <f>YEAR(Tabla1[[#This Row],[Fecha de Orden]])</f>
        <v>2024</v>
      </c>
      <c r="T5943" t="str">
        <f>VLOOKUP(Tabla1[[#This Row],[Nombre del Producto]],Tabla2[[Nombre Producto]:[Costo Unitario]],2,FALSE)</f>
        <v>Lot's O' Nuts</v>
      </c>
      <c r="U5943" t="str">
        <f>VLOOKUP(Tabla1[[#This Row],[Fábrica]],Tabla3[],4,FALSE)</f>
        <v>Arizona</v>
      </c>
    </row>
    <row r="5944" spans="1:21" x14ac:dyDescent="0.25">
      <c r="A5944" t="s">
        <v>1473</v>
      </c>
      <c r="B5944" s="3">
        <v>45354</v>
      </c>
      <c r="C5944" s="3">
        <v>45369</v>
      </c>
      <c r="D5944" t="s">
        <v>18</v>
      </c>
      <c r="E5944">
        <v>117513</v>
      </c>
      <c r="F5944" t="s">
        <v>19</v>
      </c>
      <c r="G5944" t="s">
        <v>53</v>
      </c>
      <c r="H5944" t="s">
        <v>21</v>
      </c>
      <c r="I5944">
        <v>90004</v>
      </c>
      <c r="J5944" t="s">
        <v>22</v>
      </c>
      <c r="K5944" t="s">
        <v>23</v>
      </c>
      <c r="L5944" t="s">
        <v>45</v>
      </c>
      <c r="M5944" t="s">
        <v>46</v>
      </c>
      <c r="N5944" s="5">
        <v>24.43</v>
      </c>
      <c r="O5944" s="7">
        <v>7</v>
      </c>
      <c r="P5944" s="5">
        <v>17.43</v>
      </c>
      <c r="Q5944" s="5">
        <v>7</v>
      </c>
      <c r="R5944" s="22">
        <f>Tabla1[[#This Row],[Fecha de Envío]]-Tabla1[[#This Row],[Fecha de Orden]]</f>
        <v>15</v>
      </c>
      <c r="S5944" s="24">
        <f>YEAR(Tabla1[[#This Row],[Fecha de Orden]])</f>
        <v>2024</v>
      </c>
      <c r="T5944" t="str">
        <f>VLOOKUP(Tabla1[[#This Row],[Nombre del Producto]],Tabla2[[Nombre Producto]:[Costo Unitario]],2,FALSE)</f>
        <v>Lot's O' Nuts</v>
      </c>
      <c r="U5944" t="str">
        <f>VLOOKUP(Tabla1[[#This Row],[Fábrica]],Tabla3[],4,FALSE)</f>
        <v>Arizona</v>
      </c>
    </row>
    <row r="5945" spans="1:21" x14ac:dyDescent="0.25">
      <c r="A5945" t="s">
        <v>3272</v>
      </c>
      <c r="B5945" s="3">
        <v>45354</v>
      </c>
      <c r="C5945" s="3">
        <v>45369</v>
      </c>
      <c r="D5945" t="s">
        <v>18</v>
      </c>
      <c r="E5945">
        <v>123085</v>
      </c>
      <c r="F5945" t="s">
        <v>19</v>
      </c>
      <c r="G5945" t="s">
        <v>53</v>
      </c>
      <c r="H5945" t="s">
        <v>21</v>
      </c>
      <c r="I5945">
        <v>90008</v>
      </c>
      <c r="J5945" t="s">
        <v>22</v>
      </c>
      <c r="K5945" t="s">
        <v>23</v>
      </c>
      <c r="L5945" t="s">
        <v>27</v>
      </c>
      <c r="M5945" t="s">
        <v>28</v>
      </c>
      <c r="N5945" s="5">
        <v>10.8</v>
      </c>
      <c r="O5945" s="7">
        <v>3</v>
      </c>
      <c r="P5945" s="5">
        <v>7.5</v>
      </c>
      <c r="Q5945" s="5">
        <v>3.3</v>
      </c>
      <c r="R5945" s="22">
        <f>Tabla1[[#This Row],[Fecha de Envío]]-Tabla1[[#This Row],[Fecha de Orden]]</f>
        <v>15</v>
      </c>
      <c r="S5945" s="24">
        <f>YEAR(Tabla1[[#This Row],[Fecha de Orden]])</f>
        <v>2024</v>
      </c>
      <c r="T5945" t="str">
        <f>VLOOKUP(Tabla1[[#This Row],[Nombre del Producto]],Tabla2[[Nombre Producto]:[Costo Unitario]],2,FALSE)</f>
        <v>Lot's O' Nuts</v>
      </c>
      <c r="U5945" t="str">
        <f>VLOOKUP(Tabla1[[#This Row],[Fábrica]],Tabla3[],4,FALSE)</f>
        <v>Arizona</v>
      </c>
    </row>
    <row r="5946" spans="1:21" x14ac:dyDescent="0.25">
      <c r="A5946" t="s">
        <v>3273</v>
      </c>
      <c r="B5946" s="3">
        <v>45354</v>
      </c>
      <c r="C5946" s="3">
        <v>45369</v>
      </c>
      <c r="D5946" t="s">
        <v>18</v>
      </c>
      <c r="E5946">
        <v>123085</v>
      </c>
      <c r="F5946" t="s">
        <v>19</v>
      </c>
      <c r="G5946" t="s">
        <v>53</v>
      </c>
      <c r="H5946" t="s">
        <v>21</v>
      </c>
      <c r="I5946">
        <v>90008</v>
      </c>
      <c r="J5946" t="s">
        <v>22</v>
      </c>
      <c r="K5946" t="s">
        <v>23</v>
      </c>
      <c r="L5946" t="s">
        <v>45</v>
      </c>
      <c r="M5946" t="s">
        <v>46</v>
      </c>
      <c r="N5946" s="5">
        <v>27.92</v>
      </c>
      <c r="O5946" s="7">
        <v>8</v>
      </c>
      <c r="P5946" s="5">
        <v>19.920000000000002</v>
      </c>
      <c r="Q5946" s="5">
        <v>8</v>
      </c>
      <c r="R5946" s="22">
        <f>Tabla1[[#This Row],[Fecha de Envío]]-Tabla1[[#This Row],[Fecha de Orden]]</f>
        <v>15</v>
      </c>
      <c r="S5946" s="24">
        <f>YEAR(Tabla1[[#This Row],[Fecha de Orden]])</f>
        <v>2024</v>
      </c>
      <c r="T5946" t="str">
        <f>VLOOKUP(Tabla1[[#This Row],[Nombre del Producto]],Tabla2[[Nombre Producto]:[Costo Unitario]],2,FALSE)</f>
        <v>Lot's O' Nuts</v>
      </c>
      <c r="U5946" t="str">
        <f>VLOOKUP(Tabla1[[#This Row],[Fábrica]],Tabla3[],4,FALSE)</f>
        <v>Arizona</v>
      </c>
    </row>
    <row r="5947" spans="1:21" x14ac:dyDescent="0.25">
      <c r="A5947" t="s">
        <v>3371</v>
      </c>
      <c r="B5947" s="3">
        <v>45354</v>
      </c>
      <c r="C5947" s="3">
        <v>45371</v>
      </c>
      <c r="D5947" t="s">
        <v>18</v>
      </c>
      <c r="E5947">
        <v>111815</v>
      </c>
      <c r="F5947" t="s">
        <v>19</v>
      </c>
      <c r="G5947" t="s">
        <v>3372</v>
      </c>
      <c r="H5947" t="s">
        <v>93</v>
      </c>
      <c r="I5947">
        <v>48127</v>
      </c>
      <c r="J5947" t="s">
        <v>22</v>
      </c>
      <c r="K5947" t="s">
        <v>43</v>
      </c>
      <c r="L5947" t="s">
        <v>27</v>
      </c>
      <c r="M5947" t="s">
        <v>28</v>
      </c>
      <c r="N5947" s="5">
        <v>3.6</v>
      </c>
      <c r="O5947" s="7">
        <v>1</v>
      </c>
      <c r="P5947" s="5">
        <v>2.5</v>
      </c>
      <c r="Q5947" s="5">
        <v>1.1000000000000001</v>
      </c>
      <c r="R5947" s="22">
        <f>Tabla1[[#This Row],[Fecha de Envío]]-Tabla1[[#This Row],[Fecha de Orden]]</f>
        <v>17</v>
      </c>
      <c r="S5947" s="24">
        <f>YEAR(Tabla1[[#This Row],[Fecha de Orden]])</f>
        <v>2024</v>
      </c>
      <c r="T5947" t="str">
        <f>VLOOKUP(Tabla1[[#This Row],[Nombre del Producto]],Tabla2[[Nombre Producto]:[Costo Unitario]],2,FALSE)</f>
        <v>Lot's O' Nuts</v>
      </c>
      <c r="U5947" t="str">
        <f>VLOOKUP(Tabla1[[#This Row],[Fábrica]],Tabla3[],4,FALSE)</f>
        <v>Arizona</v>
      </c>
    </row>
    <row r="5948" spans="1:21" x14ac:dyDescent="0.25">
      <c r="A5948" t="s">
        <v>3373</v>
      </c>
      <c r="B5948" s="3">
        <v>45354</v>
      </c>
      <c r="C5948" s="3">
        <v>45371</v>
      </c>
      <c r="D5948" t="s">
        <v>18</v>
      </c>
      <c r="E5948">
        <v>111815</v>
      </c>
      <c r="F5948" t="s">
        <v>19</v>
      </c>
      <c r="G5948" t="s">
        <v>3372</v>
      </c>
      <c r="H5948" t="s">
        <v>93</v>
      </c>
      <c r="I5948">
        <v>48127</v>
      </c>
      <c r="J5948" t="s">
        <v>22</v>
      </c>
      <c r="K5948" t="s">
        <v>43</v>
      </c>
      <c r="L5948" t="s">
        <v>24</v>
      </c>
      <c r="M5948" t="s">
        <v>25</v>
      </c>
      <c r="N5948" s="5">
        <v>7.5</v>
      </c>
      <c r="O5948" s="7">
        <v>2</v>
      </c>
      <c r="P5948" s="5">
        <v>4.9000000000000004</v>
      </c>
      <c r="Q5948" s="5">
        <v>2.6</v>
      </c>
      <c r="R5948" s="22">
        <f>Tabla1[[#This Row],[Fecha de Envío]]-Tabla1[[#This Row],[Fecha de Orden]]</f>
        <v>17</v>
      </c>
      <c r="S5948" s="24">
        <f>YEAR(Tabla1[[#This Row],[Fecha de Orden]])</f>
        <v>2024</v>
      </c>
      <c r="T5948" t="str">
        <f>VLOOKUP(Tabla1[[#This Row],[Nombre del Producto]],Tabla2[[Nombre Producto]:[Costo Unitario]],2,FALSE)</f>
        <v>Wicked Choccy's</v>
      </c>
      <c r="U5948" t="str">
        <f>VLOOKUP(Tabla1[[#This Row],[Fábrica]],Tabla3[],4,FALSE)</f>
        <v>Georgia</v>
      </c>
    </row>
    <row r="5949" spans="1:21" x14ac:dyDescent="0.25">
      <c r="A5949" t="s">
        <v>5627</v>
      </c>
      <c r="B5949" s="3">
        <v>45354</v>
      </c>
      <c r="C5949" s="3">
        <v>45369</v>
      </c>
      <c r="D5949" t="s">
        <v>18</v>
      </c>
      <c r="E5949">
        <v>121804</v>
      </c>
      <c r="F5949" t="s">
        <v>19</v>
      </c>
      <c r="G5949" t="s">
        <v>2888</v>
      </c>
      <c r="H5949" t="s">
        <v>116</v>
      </c>
      <c r="I5949">
        <v>42071</v>
      </c>
      <c r="J5949" t="s">
        <v>22</v>
      </c>
      <c r="K5949" t="s">
        <v>66</v>
      </c>
      <c r="L5949" t="s">
        <v>36</v>
      </c>
      <c r="M5949" t="s">
        <v>37</v>
      </c>
      <c r="N5949" s="5">
        <v>16.25</v>
      </c>
      <c r="O5949" s="7">
        <v>5</v>
      </c>
      <c r="P5949" s="5">
        <v>10.55</v>
      </c>
      <c r="Q5949" s="5">
        <v>5.7</v>
      </c>
      <c r="R5949" s="22">
        <f>Tabla1[[#This Row],[Fecha de Envío]]-Tabla1[[#This Row],[Fecha de Orden]]</f>
        <v>15</v>
      </c>
      <c r="S5949" s="24">
        <f>YEAR(Tabla1[[#This Row],[Fecha de Orden]])</f>
        <v>2024</v>
      </c>
      <c r="T5949" t="str">
        <f>VLOOKUP(Tabla1[[#This Row],[Nombre del Producto]],Tabla2[[Nombre Producto]:[Costo Unitario]],2,FALSE)</f>
        <v>Wicked Choccy's</v>
      </c>
      <c r="U5949" t="str">
        <f>VLOOKUP(Tabla1[[#This Row],[Fábrica]],Tabla3[],4,FALSE)</f>
        <v>Georgia</v>
      </c>
    </row>
    <row r="5950" spans="1:21" x14ac:dyDescent="0.25">
      <c r="A5950" t="s">
        <v>7505</v>
      </c>
      <c r="B5950" s="3">
        <v>45354</v>
      </c>
      <c r="C5950" s="3">
        <v>45368</v>
      </c>
      <c r="D5950" t="s">
        <v>18</v>
      </c>
      <c r="E5950">
        <v>127621</v>
      </c>
      <c r="F5950" t="s">
        <v>19</v>
      </c>
      <c r="G5950" t="s">
        <v>186</v>
      </c>
      <c r="H5950" t="s">
        <v>42</v>
      </c>
      <c r="I5950">
        <v>75081</v>
      </c>
      <c r="J5950" t="s">
        <v>22</v>
      </c>
      <c r="K5950" t="s">
        <v>43</v>
      </c>
      <c r="L5950" t="s">
        <v>33</v>
      </c>
      <c r="M5950" t="s">
        <v>34</v>
      </c>
      <c r="N5950" s="5">
        <v>28.8</v>
      </c>
      <c r="O5950" s="7">
        <v>8</v>
      </c>
      <c r="P5950" s="5">
        <v>19.2</v>
      </c>
      <c r="Q5950" s="5">
        <v>9.6</v>
      </c>
      <c r="R5950" s="22">
        <f>Tabla1[[#This Row],[Fecha de Envío]]-Tabla1[[#This Row],[Fecha de Orden]]</f>
        <v>14</v>
      </c>
      <c r="S5950" s="24">
        <f>YEAR(Tabla1[[#This Row],[Fecha de Orden]])</f>
        <v>2024</v>
      </c>
      <c r="T5950" t="str">
        <f>VLOOKUP(Tabla1[[#This Row],[Nombre del Producto]],Tabla2[[Nombre Producto]:[Costo Unitario]],2,FALSE)</f>
        <v>Lot's O' Nuts</v>
      </c>
      <c r="U5950" t="str">
        <f>VLOOKUP(Tabla1[[#This Row],[Fábrica]],Tabla3[],4,FALSE)</f>
        <v>Arizona</v>
      </c>
    </row>
    <row r="5951" spans="1:21" x14ac:dyDescent="0.25">
      <c r="A5951" t="s">
        <v>2863</v>
      </c>
      <c r="B5951" s="3">
        <v>45355</v>
      </c>
      <c r="C5951" s="3">
        <v>45370</v>
      </c>
      <c r="D5951" t="s">
        <v>18</v>
      </c>
      <c r="E5951">
        <v>142174</v>
      </c>
      <c r="F5951" t="s">
        <v>19</v>
      </c>
      <c r="G5951" t="s">
        <v>159</v>
      </c>
      <c r="H5951" t="s">
        <v>42</v>
      </c>
      <c r="I5951">
        <v>77041</v>
      </c>
      <c r="J5951" t="s">
        <v>22</v>
      </c>
      <c r="K5951" t="s">
        <v>43</v>
      </c>
      <c r="L5951" t="s">
        <v>27</v>
      </c>
      <c r="M5951" t="s">
        <v>28</v>
      </c>
      <c r="N5951" s="5">
        <v>7.2</v>
      </c>
      <c r="O5951" s="7">
        <v>2</v>
      </c>
      <c r="P5951" s="5">
        <v>5</v>
      </c>
      <c r="Q5951" s="5">
        <v>2.2000000000000002</v>
      </c>
      <c r="R5951" s="22">
        <f>Tabla1[[#This Row],[Fecha de Envío]]-Tabla1[[#This Row],[Fecha de Orden]]</f>
        <v>15</v>
      </c>
      <c r="S5951" s="24">
        <f>YEAR(Tabla1[[#This Row],[Fecha de Orden]])</f>
        <v>2024</v>
      </c>
      <c r="T5951" t="str">
        <f>VLOOKUP(Tabla1[[#This Row],[Nombre del Producto]],Tabla2[[Nombre Producto]:[Costo Unitario]],2,FALSE)</f>
        <v>Lot's O' Nuts</v>
      </c>
      <c r="U5951" t="str">
        <f>VLOOKUP(Tabla1[[#This Row],[Fábrica]],Tabla3[],4,FALSE)</f>
        <v>Arizona</v>
      </c>
    </row>
    <row r="5952" spans="1:21" x14ac:dyDescent="0.25">
      <c r="A5952" t="s">
        <v>8326</v>
      </c>
      <c r="B5952" s="3">
        <v>45355</v>
      </c>
      <c r="C5952" s="3">
        <v>45370</v>
      </c>
      <c r="D5952" t="s">
        <v>18</v>
      </c>
      <c r="E5952">
        <v>110478</v>
      </c>
      <c r="F5952" t="s">
        <v>19</v>
      </c>
      <c r="G5952" t="s">
        <v>53</v>
      </c>
      <c r="H5952" t="s">
        <v>21</v>
      </c>
      <c r="I5952">
        <v>90045</v>
      </c>
      <c r="J5952" t="s">
        <v>22</v>
      </c>
      <c r="K5952" t="s">
        <v>23</v>
      </c>
      <c r="L5952" t="s">
        <v>36</v>
      </c>
      <c r="M5952" t="s">
        <v>37</v>
      </c>
      <c r="N5952" s="5">
        <v>13</v>
      </c>
      <c r="O5952" s="7">
        <v>4</v>
      </c>
      <c r="P5952" s="5">
        <v>8.44</v>
      </c>
      <c r="Q5952" s="5">
        <v>4.5599999999999996</v>
      </c>
      <c r="R5952" s="22">
        <f>Tabla1[[#This Row],[Fecha de Envío]]-Tabla1[[#This Row],[Fecha de Orden]]</f>
        <v>15</v>
      </c>
      <c r="S5952" s="24">
        <f>YEAR(Tabla1[[#This Row],[Fecha de Orden]])</f>
        <v>2024</v>
      </c>
      <c r="T5952" t="str">
        <f>VLOOKUP(Tabla1[[#This Row],[Nombre del Producto]],Tabla2[[Nombre Producto]:[Costo Unitario]],2,FALSE)</f>
        <v>Wicked Choccy's</v>
      </c>
      <c r="U5952" t="str">
        <f>VLOOKUP(Tabla1[[#This Row],[Fábrica]],Tabla3[],4,FALSE)</f>
        <v>Georgia</v>
      </c>
    </row>
    <row r="5953" spans="1:21" x14ac:dyDescent="0.25">
      <c r="A5953" t="s">
        <v>8327</v>
      </c>
      <c r="B5953" s="3">
        <v>45355</v>
      </c>
      <c r="C5953" s="3">
        <v>45370</v>
      </c>
      <c r="D5953" t="s">
        <v>18</v>
      </c>
      <c r="E5953">
        <v>110478</v>
      </c>
      <c r="F5953" t="s">
        <v>19</v>
      </c>
      <c r="G5953" t="s">
        <v>53</v>
      </c>
      <c r="H5953" t="s">
        <v>21</v>
      </c>
      <c r="I5953">
        <v>90045</v>
      </c>
      <c r="J5953" t="s">
        <v>22</v>
      </c>
      <c r="K5953" t="s">
        <v>23</v>
      </c>
      <c r="L5953" t="s">
        <v>33</v>
      </c>
      <c r="M5953" t="s">
        <v>34</v>
      </c>
      <c r="N5953" s="5">
        <v>3.6</v>
      </c>
      <c r="O5953" s="7">
        <v>1</v>
      </c>
      <c r="P5953" s="5">
        <v>2.4</v>
      </c>
      <c r="Q5953" s="5">
        <v>1.2</v>
      </c>
      <c r="R5953" s="22">
        <f>Tabla1[[#This Row],[Fecha de Envío]]-Tabla1[[#This Row],[Fecha de Orden]]</f>
        <v>15</v>
      </c>
      <c r="S5953" s="24">
        <f>YEAR(Tabla1[[#This Row],[Fecha de Orden]])</f>
        <v>2024</v>
      </c>
      <c r="T5953" t="str">
        <f>VLOOKUP(Tabla1[[#This Row],[Nombre del Producto]],Tabla2[[Nombre Producto]:[Costo Unitario]],2,FALSE)</f>
        <v>Lot's O' Nuts</v>
      </c>
      <c r="U5953" t="str">
        <f>VLOOKUP(Tabla1[[#This Row],[Fábrica]],Tabla3[],4,FALSE)</f>
        <v>Arizona</v>
      </c>
    </row>
    <row r="5954" spans="1:21" x14ac:dyDescent="0.25">
      <c r="A5954" t="s">
        <v>8976</v>
      </c>
      <c r="B5954" s="3">
        <v>45355</v>
      </c>
      <c r="C5954" s="3">
        <v>45367</v>
      </c>
      <c r="D5954" t="s">
        <v>71</v>
      </c>
      <c r="E5954">
        <v>119816</v>
      </c>
      <c r="F5954" t="s">
        <v>19</v>
      </c>
      <c r="G5954" t="s">
        <v>159</v>
      </c>
      <c r="H5954" t="s">
        <v>42</v>
      </c>
      <c r="I5954">
        <v>77095</v>
      </c>
      <c r="J5954" t="s">
        <v>22</v>
      </c>
      <c r="K5954" t="s">
        <v>43</v>
      </c>
      <c r="L5954" t="s">
        <v>33</v>
      </c>
      <c r="M5954" t="s">
        <v>34</v>
      </c>
      <c r="N5954" s="5">
        <v>18</v>
      </c>
      <c r="O5954" s="7">
        <v>5</v>
      </c>
      <c r="P5954" s="5">
        <v>12</v>
      </c>
      <c r="Q5954" s="5">
        <v>6</v>
      </c>
      <c r="R5954" s="22">
        <f>Tabla1[[#This Row],[Fecha de Envío]]-Tabla1[[#This Row],[Fecha de Orden]]</f>
        <v>12</v>
      </c>
      <c r="S5954" s="24">
        <f>YEAR(Tabla1[[#This Row],[Fecha de Orden]])</f>
        <v>2024</v>
      </c>
      <c r="T5954" t="str">
        <f>VLOOKUP(Tabla1[[#This Row],[Nombre del Producto]],Tabla2[[Nombre Producto]:[Costo Unitario]],2,FALSE)</f>
        <v>Lot's O' Nuts</v>
      </c>
      <c r="U5954" t="str">
        <f>VLOOKUP(Tabla1[[#This Row],[Fábrica]],Tabla3[],4,FALSE)</f>
        <v>Arizona</v>
      </c>
    </row>
    <row r="5955" spans="1:21" x14ac:dyDescent="0.25">
      <c r="A5955" t="s">
        <v>8977</v>
      </c>
      <c r="B5955" s="3">
        <v>45355</v>
      </c>
      <c r="C5955" s="3">
        <v>45367</v>
      </c>
      <c r="D5955" t="s">
        <v>71</v>
      </c>
      <c r="E5955">
        <v>119816</v>
      </c>
      <c r="F5955" t="s">
        <v>19</v>
      </c>
      <c r="G5955" t="s">
        <v>159</v>
      </c>
      <c r="H5955" t="s">
        <v>42</v>
      </c>
      <c r="I5955">
        <v>77095</v>
      </c>
      <c r="J5955" t="s">
        <v>22</v>
      </c>
      <c r="K5955" t="s">
        <v>43</v>
      </c>
      <c r="L5955" t="s">
        <v>45</v>
      </c>
      <c r="M5955" t="s">
        <v>46</v>
      </c>
      <c r="N5955" s="5">
        <v>3.49</v>
      </c>
      <c r="O5955" s="7">
        <v>1</v>
      </c>
      <c r="P5955" s="5">
        <v>2.4900000000000002</v>
      </c>
      <c r="Q5955" s="5">
        <v>1</v>
      </c>
      <c r="R5955" s="22">
        <f>Tabla1[[#This Row],[Fecha de Envío]]-Tabla1[[#This Row],[Fecha de Orden]]</f>
        <v>12</v>
      </c>
      <c r="S5955" s="24">
        <f>YEAR(Tabla1[[#This Row],[Fecha de Orden]])</f>
        <v>2024</v>
      </c>
      <c r="T5955" t="str">
        <f>VLOOKUP(Tabla1[[#This Row],[Nombre del Producto]],Tabla2[[Nombre Producto]:[Costo Unitario]],2,FALSE)</f>
        <v>Lot's O' Nuts</v>
      </c>
      <c r="U5955" t="str">
        <f>VLOOKUP(Tabla1[[#This Row],[Fábrica]],Tabla3[],4,FALSE)</f>
        <v>Arizona</v>
      </c>
    </row>
    <row r="5956" spans="1:21" x14ac:dyDescent="0.25">
      <c r="A5956" t="s">
        <v>8978</v>
      </c>
      <c r="B5956" s="3">
        <v>45355</v>
      </c>
      <c r="C5956" s="3">
        <v>45367</v>
      </c>
      <c r="D5956" t="s">
        <v>71</v>
      </c>
      <c r="E5956">
        <v>119816</v>
      </c>
      <c r="F5956" t="s">
        <v>19</v>
      </c>
      <c r="G5956" t="s">
        <v>159</v>
      </c>
      <c r="H5956" t="s">
        <v>42</v>
      </c>
      <c r="I5956">
        <v>77095</v>
      </c>
      <c r="J5956" t="s">
        <v>22</v>
      </c>
      <c r="K5956" t="s">
        <v>43</v>
      </c>
      <c r="L5956" t="s">
        <v>27</v>
      </c>
      <c r="M5956" t="s">
        <v>28</v>
      </c>
      <c r="N5956" s="5">
        <v>3.6</v>
      </c>
      <c r="O5956" s="7">
        <v>1</v>
      </c>
      <c r="P5956" s="5">
        <v>2.5</v>
      </c>
      <c r="Q5956" s="5">
        <v>1.1000000000000001</v>
      </c>
      <c r="R5956" s="22">
        <f>Tabla1[[#This Row],[Fecha de Envío]]-Tabla1[[#This Row],[Fecha de Orden]]</f>
        <v>12</v>
      </c>
      <c r="S5956" s="24">
        <f>YEAR(Tabla1[[#This Row],[Fecha de Orden]])</f>
        <v>2024</v>
      </c>
      <c r="T5956" t="str">
        <f>VLOOKUP(Tabla1[[#This Row],[Nombre del Producto]],Tabla2[[Nombre Producto]:[Costo Unitario]],2,FALSE)</f>
        <v>Lot's O' Nuts</v>
      </c>
      <c r="U5956" t="str">
        <f>VLOOKUP(Tabla1[[#This Row],[Fábrica]],Tabla3[],4,FALSE)</f>
        <v>Arizona</v>
      </c>
    </row>
    <row r="5957" spans="1:21" x14ac:dyDescent="0.25">
      <c r="A5957" t="s">
        <v>1661</v>
      </c>
      <c r="B5957" s="3">
        <v>45356</v>
      </c>
      <c r="C5957" s="3">
        <v>45366</v>
      </c>
      <c r="D5957" t="s">
        <v>82</v>
      </c>
      <c r="E5957">
        <v>161046</v>
      </c>
      <c r="F5957" t="s">
        <v>19</v>
      </c>
      <c r="G5957" t="s">
        <v>1662</v>
      </c>
      <c r="H5957" t="s">
        <v>229</v>
      </c>
      <c r="I5957">
        <v>38671</v>
      </c>
      <c r="J5957" t="s">
        <v>22</v>
      </c>
      <c r="K5957" t="s">
        <v>66</v>
      </c>
      <c r="L5957" t="s">
        <v>33</v>
      </c>
      <c r="M5957" t="s">
        <v>34</v>
      </c>
      <c r="N5957" s="5">
        <v>7.2</v>
      </c>
      <c r="O5957" s="7">
        <v>2</v>
      </c>
      <c r="P5957" s="5">
        <v>4.8</v>
      </c>
      <c r="Q5957" s="5">
        <v>2.4</v>
      </c>
      <c r="R5957" s="22">
        <f>Tabla1[[#This Row],[Fecha de Envío]]-Tabla1[[#This Row],[Fecha de Orden]]</f>
        <v>10</v>
      </c>
      <c r="S5957" s="24">
        <f>YEAR(Tabla1[[#This Row],[Fecha de Orden]])</f>
        <v>2024</v>
      </c>
      <c r="T5957" t="str">
        <f>VLOOKUP(Tabla1[[#This Row],[Nombre del Producto]],Tabla2[[Nombre Producto]:[Costo Unitario]],2,FALSE)</f>
        <v>Lot's O' Nuts</v>
      </c>
      <c r="U5957" t="str">
        <f>VLOOKUP(Tabla1[[#This Row],[Fábrica]],Tabla3[],4,FALSE)</f>
        <v>Arizona</v>
      </c>
    </row>
    <row r="5958" spans="1:21" x14ac:dyDescent="0.25">
      <c r="A5958" t="s">
        <v>1663</v>
      </c>
      <c r="B5958" s="3">
        <v>45356</v>
      </c>
      <c r="C5958" s="3">
        <v>45366</v>
      </c>
      <c r="D5958" t="s">
        <v>82</v>
      </c>
      <c r="E5958">
        <v>161046</v>
      </c>
      <c r="F5958" t="s">
        <v>19</v>
      </c>
      <c r="G5958" t="s">
        <v>1662</v>
      </c>
      <c r="H5958" t="s">
        <v>229</v>
      </c>
      <c r="I5958">
        <v>38671</v>
      </c>
      <c r="J5958" t="s">
        <v>22</v>
      </c>
      <c r="K5958" t="s">
        <v>66</v>
      </c>
      <c r="L5958" t="s">
        <v>45</v>
      </c>
      <c r="M5958" t="s">
        <v>46</v>
      </c>
      <c r="N5958" s="5">
        <v>20.94</v>
      </c>
      <c r="O5958" s="7">
        <v>6</v>
      </c>
      <c r="P5958" s="5">
        <v>14.94</v>
      </c>
      <c r="Q5958" s="5">
        <v>6</v>
      </c>
      <c r="R5958" s="22">
        <f>Tabla1[[#This Row],[Fecha de Envío]]-Tabla1[[#This Row],[Fecha de Orden]]</f>
        <v>10</v>
      </c>
      <c r="S5958" s="24">
        <f>YEAR(Tabla1[[#This Row],[Fecha de Orden]])</f>
        <v>2024</v>
      </c>
      <c r="T5958" t="str">
        <f>VLOOKUP(Tabla1[[#This Row],[Nombre del Producto]],Tabla2[[Nombre Producto]:[Costo Unitario]],2,FALSE)</f>
        <v>Lot's O' Nuts</v>
      </c>
      <c r="U5958" t="str">
        <f>VLOOKUP(Tabla1[[#This Row],[Fábrica]],Tabla3[],4,FALSE)</f>
        <v>Arizona</v>
      </c>
    </row>
    <row r="5959" spans="1:21" x14ac:dyDescent="0.25">
      <c r="A5959" t="s">
        <v>1664</v>
      </c>
      <c r="B5959" s="3">
        <v>45356</v>
      </c>
      <c r="C5959" s="3">
        <v>45366</v>
      </c>
      <c r="D5959" t="s">
        <v>82</v>
      </c>
      <c r="E5959">
        <v>161046</v>
      </c>
      <c r="F5959" t="s">
        <v>19</v>
      </c>
      <c r="G5959" t="s">
        <v>1662</v>
      </c>
      <c r="H5959" t="s">
        <v>229</v>
      </c>
      <c r="I5959">
        <v>38671</v>
      </c>
      <c r="J5959" t="s">
        <v>22</v>
      </c>
      <c r="K5959" t="s">
        <v>66</v>
      </c>
      <c r="L5959" t="s">
        <v>24</v>
      </c>
      <c r="M5959" t="s">
        <v>25</v>
      </c>
      <c r="N5959" s="5">
        <v>15</v>
      </c>
      <c r="O5959" s="7">
        <v>4</v>
      </c>
      <c r="P5959" s="5">
        <v>9.8000000000000007</v>
      </c>
      <c r="Q5959" s="5">
        <v>5.2</v>
      </c>
      <c r="R5959" s="22">
        <f>Tabla1[[#This Row],[Fecha de Envío]]-Tabla1[[#This Row],[Fecha de Orden]]</f>
        <v>10</v>
      </c>
      <c r="S5959" s="24">
        <f>YEAR(Tabla1[[#This Row],[Fecha de Orden]])</f>
        <v>2024</v>
      </c>
      <c r="T5959" t="str">
        <f>VLOOKUP(Tabla1[[#This Row],[Nombre del Producto]],Tabla2[[Nombre Producto]:[Costo Unitario]],2,FALSE)</f>
        <v>Wicked Choccy's</v>
      </c>
      <c r="U5959" t="str">
        <f>VLOOKUP(Tabla1[[#This Row],[Fábrica]],Tabla3[],4,FALSE)</f>
        <v>Georgia</v>
      </c>
    </row>
    <row r="5960" spans="1:21" x14ac:dyDescent="0.25">
      <c r="A5960" t="s">
        <v>4248</v>
      </c>
      <c r="B5960" s="3">
        <v>45356</v>
      </c>
      <c r="C5960" s="3">
        <v>45366</v>
      </c>
      <c r="D5960" t="s">
        <v>82</v>
      </c>
      <c r="E5960">
        <v>168123</v>
      </c>
      <c r="F5960" t="s">
        <v>19</v>
      </c>
      <c r="G5960" t="s">
        <v>276</v>
      </c>
      <c r="H5960" t="s">
        <v>51</v>
      </c>
      <c r="I5960">
        <v>55901</v>
      </c>
      <c r="J5960" t="s">
        <v>22</v>
      </c>
      <c r="K5960" t="s">
        <v>43</v>
      </c>
      <c r="L5960" t="s">
        <v>36</v>
      </c>
      <c r="M5960" t="s">
        <v>37</v>
      </c>
      <c r="N5960" s="5">
        <v>6.5</v>
      </c>
      <c r="O5960" s="7">
        <v>2</v>
      </c>
      <c r="P5960" s="5">
        <v>4.22</v>
      </c>
      <c r="Q5960" s="5">
        <v>2.2799999999999998</v>
      </c>
      <c r="R5960" s="22">
        <f>Tabla1[[#This Row],[Fecha de Envío]]-Tabla1[[#This Row],[Fecha de Orden]]</f>
        <v>10</v>
      </c>
      <c r="S5960" s="24">
        <f>YEAR(Tabla1[[#This Row],[Fecha de Orden]])</f>
        <v>2024</v>
      </c>
      <c r="T5960" t="str">
        <f>VLOOKUP(Tabla1[[#This Row],[Nombre del Producto]],Tabla2[[Nombre Producto]:[Costo Unitario]],2,FALSE)</f>
        <v>Wicked Choccy's</v>
      </c>
      <c r="U5960" t="str">
        <f>VLOOKUP(Tabla1[[#This Row],[Fábrica]],Tabla3[],4,FALSE)</f>
        <v>Georgia</v>
      </c>
    </row>
    <row r="5961" spans="1:21" x14ac:dyDescent="0.25">
      <c r="A5961" t="s">
        <v>4249</v>
      </c>
      <c r="B5961" s="3">
        <v>45356</v>
      </c>
      <c r="C5961" s="3">
        <v>45366</v>
      </c>
      <c r="D5961" t="s">
        <v>82</v>
      </c>
      <c r="E5961">
        <v>168123</v>
      </c>
      <c r="F5961" t="s">
        <v>19</v>
      </c>
      <c r="G5961" t="s">
        <v>276</v>
      </c>
      <c r="H5961" t="s">
        <v>51</v>
      </c>
      <c r="I5961">
        <v>55901</v>
      </c>
      <c r="J5961" t="s">
        <v>22</v>
      </c>
      <c r="K5961" t="s">
        <v>43</v>
      </c>
      <c r="L5961" t="s">
        <v>24</v>
      </c>
      <c r="M5961" t="s">
        <v>25</v>
      </c>
      <c r="N5961" s="5">
        <v>11.25</v>
      </c>
      <c r="O5961" s="7">
        <v>3</v>
      </c>
      <c r="P5961" s="5">
        <v>7.35</v>
      </c>
      <c r="Q5961" s="5">
        <v>3.9</v>
      </c>
      <c r="R5961" s="22">
        <f>Tabla1[[#This Row],[Fecha de Envío]]-Tabla1[[#This Row],[Fecha de Orden]]</f>
        <v>10</v>
      </c>
      <c r="S5961" s="24">
        <f>YEAR(Tabla1[[#This Row],[Fecha de Orden]])</f>
        <v>2024</v>
      </c>
      <c r="T5961" t="str">
        <f>VLOOKUP(Tabla1[[#This Row],[Nombre del Producto]],Tabla2[[Nombre Producto]:[Costo Unitario]],2,FALSE)</f>
        <v>Wicked Choccy's</v>
      </c>
      <c r="U5961" t="str">
        <f>VLOOKUP(Tabla1[[#This Row],[Fábrica]],Tabla3[],4,FALSE)</f>
        <v>Georgia</v>
      </c>
    </row>
    <row r="5962" spans="1:21" x14ac:dyDescent="0.25">
      <c r="A5962" t="s">
        <v>7030</v>
      </c>
      <c r="B5962" s="3">
        <v>45356</v>
      </c>
      <c r="C5962" s="3">
        <v>45366</v>
      </c>
      <c r="D5962" t="s">
        <v>82</v>
      </c>
      <c r="E5962">
        <v>147753</v>
      </c>
      <c r="F5962" t="s">
        <v>19</v>
      </c>
      <c r="G5962" t="s">
        <v>409</v>
      </c>
      <c r="H5962" t="s">
        <v>410</v>
      </c>
      <c r="I5962">
        <v>53209</v>
      </c>
      <c r="J5962" t="s">
        <v>22</v>
      </c>
      <c r="K5962" t="s">
        <v>43</v>
      </c>
      <c r="L5962" t="s">
        <v>33</v>
      </c>
      <c r="M5962" t="s">
        <v>34</v>
      </c>
      <c r="N5962" s="5">
        <v>7.2</v>
      </c>
      <c r="O5962" s="7">
        <v>2</v>
      </c>
      <c r="P5962" s="5">
        <v>4.8</v>
      </c>
      <c r="Q5962" s="5">
        <v>2.4</v>
      </c>
      <c r="R5962" s="22">
        <f>Tabla1[[#This Row],[Fecha de Envío]]-Tabla1[[#This Row],[Fecha de Orden]]</f>
        <v>10</v>
      </c>
      <c r="S5962" s="24">
        <f>YEAR(Tabla1[[#This Row],[Fecha de Orden]])</f>
        <v>2024</v>
      </c>
      <c r="T5962" t="str">
        <f>VLOOKUP(Tabla1[[#This Row],[Nombre del Producto]],Tabla2[[Nombre Producto]:[Costo Unitario]],2,FALSE)</f>
        <v>Lot's O' Nuts</v>
      </c>
      <c r="U5962" t="str">
        <f>VLOOKUP(Tabla1[[#This Row],[Fábrica]],Tabla3[],4,FALSE)</f>
        <v>Arizona</v>
      </c>
    </row>
    <row r="5963" spans="1:21" x14ac:dyDescent="0.25">
      <c r="A5963" t="s">
        <v>1141</v>
      </c>
      <c r="B5963" s="3">
        <v>45357</v>
      </c>
      <c r="C5963" s="3">
        <v>45371</v>
      </c>
      <c r="D5963" t="s">
        <v>18</v>
      </c>
      <c r="E5963">
        <v>119039</v>
      </c>
      <c r="F5963" t="s">
        <v>19</v>
      </c>
      <c r="G5963" t="s">
        <v>20</v>
      </c>
      <c r="H5963" t="s">
        <v>21</v>
      </c>
      <c r="I5963">
        <v>94109</v>
      </c>
      <c r="J5963" t="s">
        <v>22</v>
      </c>
      <c r="K5963" t="s">
        <v>23</v>
      </c>
      <c r="L5963" t="s">
        <v>27</v>
      </c>
      <c r="M5963" t="s">
        <v>28</v>
      </c>
      <c r="N5963" s="5">
        <v>32.4</v>
      </c>
      <c r="O5963" s="7">
        <v>9</v>
      </c>
      <c r="P5963" s="5">
        <v>22.5</v>
      </c>
      <c r="Q5963" s="5">
        <v>9.9</v>
      </c>
      <c r="R5963" s="22">
        <f>Tabla1[[#This Row],[Fecha de Envío]]-Tabla1[[#This Row],[Fecha de Orden]]</f>
        <v>14</v>
      </c>
      <c r="S5963" s="24">
        <f>YEAR(Tabla1[[#This Row],[Fecha de Orden]])</f>
        <v>2024</v>
      </c>
      <c r="T5963" t="str">
        <f>VLOOKUP(Tabla1[[#This Row],[Nombre del Producto]],Tabla2[[Nombre Producto]:[Costo Unitario]],2,FALSE)</f>
        <v>Lot's O' Nuts</v>
      </c>
      <c r="U5963" t="str">
        <f>VLOOKUP(Tabla1[[#This Row],[Fábrica]],Tabla3[],4,FALSE)</f>
        <v>Arizona</v>
      </c>
    </row>
    <row r="5964" spans="1:21" x14ac:dyDescent="0.25">
      <c r="A5964" t="s">
        <v>3034</v>
      </c>
      <c r="B5964" s="3">
        <v>45357</v>
      </c>
      <c r="C5964" s="3">
        <v>45373</v>
      </c>
      <c r="D5964" t="s">
        <v>18</v>
      </c>
      <c r="E5964">
        <v>148642</v>
      </c>
      <c r="F5964" t="s">
        <v>19</v>
      </c>
      <c r="G5964" t="s">
        <v>186</v>
      </c>
      <c r="H5964" t="s">
        <v>42</v>
      </c>
      <c r="I5964">
        <v>75220</v>
      </c>
      <c r="J5964" t="s">
        <v>22</v>
      </c>
      <c r="K5964" t="s">
        <v>43</v>
      </c>
      <c r="L5964" t="s">
        <v>24</v>
      </c>
      <c r="M5964" t="s">
        <v>25</v>
      </c>
      <c r="N5964" s="5">
        <v>15</v>
      </c>
      <c r="O5964" s="7">
        <v>4</v>
      </c>
      <c r="P5964" s="5">
        <v>9.8000000000000007</v>
      </c>
      <c r="Q5964" s="5">
        <v>5.2</v>
      </c>
      <c r="R5964" s="22">
        <f>Tabla1[[#This Row],[Fecha de Envío]]-Tabla1[[#This Row],[Fecha de Orden]]</f>
        <v>16</v>
      </c>
      <c r="S5964" s="24">
        <f>YEAR(Tabla1[[#This Row],[Fecha de Orden]])</f>
        <v>2024</v>
      </c>
      <c r="T5964" t="str">
        <f>VLOOKUP(Tabla1[[#This Row],[Nombre del Producto]],Tabla2[[Nombre Producto]:[Costo Unitario]],2,FALSE)</f>
        <v>Wicked Choccy's</v>
      </c>
      <c r="U5964" t="str">
        <f>VLOOKUP(Tabla1[[#This Row],[Fábrica]],Tabla3[],4,FALSE)</f>
        <v>Georgia</v>
      </c>
    </row>
    <row r="5965" spans="1:21" x14ac:dyDescent="0.25">
      <c r="A5965" t="s">
        <v>3433</v>
      </c>
      <c r="B5965" s="3">
        <v>45357</v>
      </c>
      <c r="C5965" s="3">
        <v>45371</v>
      </c>
      <c r="D5965" t="s">
        <v>18</v>
      </c>
      <c r="E5965">
        <v>167640</v>
      </c>
      <c r="F5965" t="s">
        <v>19</v>
      </c>
      <c r="G5965" t="s">
        <v>20</v>
      </c>
      <c r="H5965" t="s">
        <v>21</v>
      </c>
      <c r="I5965">
        <v>94109</v>
      </c>
      <c r="J5965" t="s">
        <v>22</v>
      </c>
      <c r="K5965" t="s">
        <v>23</v>
      </c>
      <c r="L5965" t="s">
        <v>27</v>
      </c>
      <c r="M5965" t="s">
        <v>28</v>
      </c>
      <c r="N5965" s="5">
        <v>21.6</v>
      </c>
      <c r="O5965" s="7">
        <v>6</v>
      </c>
      <c r="P5965" s="5">
        <v>15</v>
      </c>
      <c r="Q5965" s="5">
        <v>6.6</v>
      </c>
      <c r="R5965" s="22">
        <f>Tabla1[[#This Row],[Fecha de Envío]]-Tabla1[[#This Row],[Fecha de Orden]]</f>
        <v>14</v>
      </c>
      <c r="S5965" s="24">
        <f>YEAR(Tabla1[[#This Row],[Fecha de Orden]])</f>
        <v>2024</v>
      </c>
      <c r="T5965" t="str">
        <f>VLOOKUP(Tabla1[[#This Row],[Nombre del Producto]],Tabla2[[Nombre Producto]:[Costo Unitario]],2,FALSE)</f>
        <v>Lot's O' Nuts</v>
      </c>
      <c r="U5965" t="str">
        <f>VLOOKUP(Tabla1[[#This Row],[Fábrica]],Tabla3[],4,FALSE)</f>
        <v>Arizona</v>
      </c>
    </row>
    <row r="5966" spans="1:21" x14ac:dyDescent="0.25">
      <c r="A5966" t="s">
        <v>3434</v>
      </c>
      <c r="B5966" s="3">
        <v>45357</v>
      </c>
      <c r="C5966" s="3">
        <v>45371</v>
      </c>
      <c r="D5966" t="s">
        <v>18</v>
      </c>
      <c r="E5966">
        <v>167640</v>
      </c>
      <c r="F5966" t="s">
        <v>19</v>
      </c>
      <c r="G5966" t="s">
        <v>20</v>
      </c>
      <c r="H5966" t="s">
        <v>21</v>
      </c>
      <c r="I5966">
        <v>94109</v>
      </c>
      <c r="J5966" t="s">
        <v>22</v>
      </c>
      <c r="K5966" t="s">
        <v>23</v>
      </c>
      <c r="L5966" t="s">
        <v>24</v>
      </c>
      <c r="M5966" t="s">
        <v>25</v>
      </c>
      <c r="N5966" s="5">
        <v>26.25</v>
      </c>
      <c r="O5966" s="7">
        <v>7</v>
      </c>
      <c r="P5966" s="5">
        <v>17.149999999999999</v>
      </c>
      <c r="Q5966" s="5">
        <v>9.1</v>
      </c>
      <c r="R5966" s="22">
        <f>Tabla1[[#This Row],[Fecha de Envío]]-Tabla1[[#This Row],[Fecha de Orden]]</f>
        <v>14</v>
      </c>
      <c r="S5966" s="24">
        <f>YEAR(Tabla1[[#This Row],[Fecha de Orden]])</f>
        <v>2024</v>
      </c>
      <c r="T5966" t="str">
        <f>VLOOKUP(Tabla1[[#This Row],[Nombre del Producto]],Tabla2[[Nombre Producto]:[Costo Unitario]],2,FALSE)</f>
        <v>Wicked Choccy's</v>
      </c>
      <c r="U5966" t="str">
        <f>VLOOKUP(Tabla1[[#This Row],[Fábrica]],Tabla3[],4,FALSE)</f>
        <v>Georgia</v>
      </c>
    </row>
    <row r="5967" spans="1:21" x14ac:dyDescent="0.25">
      <c r="A5967" t="s">
        <v>7618</v>
      </c>
      <c r="B5967" s="3">
        <v>45357</v>
      </c>
      <c r="C5967" s="3">
        <v>45372</v>
      </c>
      <c r="D5967" t="s">
        <v>71</v>
      </c>
      <c r="E5967">
        <v>168193</v>
      </c>
      <c r="F5967" t="s">
        <v>19</v>
      </c>
      <c r="G5967" t="s">
        <v>30</v>
      </c>
      <c r="H5967" t="s">
        <v>31</v>
      </c>
      <c r="I5967">
        <v>10011</v>
      </c>
      <c r="J5967" t="s">
        <v>22</v>
      </c>
      <c r="K5967" t="s">
        <v>32</v>
      </c>
      <c r="L5967" t="s">
        <v>24</v>
      </c>
      <c r="M5967" t="s">
        <v>25</v>
      </c>
      <c r="N5967" s="5">
        <v>11.25</v>
      </c>
      <c r="O5967" s="7">
        <v>3</v>
      </c>
      <c r="P5967" s="5">
        <v>7.35</v>
      </c>
      <c r="Q5967" s="5">
        <v>3.9</v>
      </c>
      <c r="R5967" s="22">
        <f>Tabla1[[#This Row],[Fecha de Envío]]-Tabla1[[#This Row],[Fecha de Orden]]</f>
        <v>15</v>
      </c>
      <c r="S5967" s="24">
        <f>YEAR(Tabla1[[#This Row],[Fecha de Orden]])</f>
        <v>2024</v>
      </c>
      <c r="T5967" t="str">
        <f>VLOOKUP(Tabla1[[#This Row],[Nombre del Producto]],Tabla2[[Nombre Producto]:[Costo Unitario]],2,FALSE)</f>
        <v>Wicked Choccy's</v>
      </c>
      <c r="U5967" t="str">
        <f>VLOOKUP(Tabla1[[#This Row],[Fábrica]],Tabla3[],4,FALSE)</f>
        <v>Georgia</v>
      </c>
    </row>
    <row r="5968" spans="1:21" x14ac:dyDescent="0.25">
      <c r="A5968" t="s">
        <v>8109</v>
      </c>
      <c r="B5968" s="3">
        <v>45357</v>
      </c>
      <c r="C5968" s="3">
        <v>45371</v>
      </c>
      <c r="D5968" t="s">
        <v>71</v>
      </c>
      <c r="E5968">
        <v>125101</v>
      </c>
      <c r="F5968" t="s">
        <v>19</v>
      </c>
      <c r="G5968" t="s">
        <v>20</v>
      </c>
      <c r="H5968" t="s">
        <v>21</v>
      </c>
      <c r="I5968">
        <v>94109</v>
      </c>
      <c r="J5968" t="s">
        <v>22</v>
      </c>
      <c r="K5968" t="s">
        <v>23</v>
      </c>
      <c r="L5968" t="s">
        <v>45</v>
      </c>
      <c r="M5968" t="s">
        <v>46</v>
      </c>
      <c r="N5968" s="5">
        <v>6.98</v>
      </c>
      <c r="O5968" s="7">
        <v>2</v>
      </c>
      <c r="P5968" s="5">
        <v>4.9800000000000004</v>
      </c>
      <c r="Q5968" s="5">
        <v>2</v>
      </c>
      <c r="R5968" s="22">
        <f>Tabla1[[#This Row],[Fecha de Envío]]-Tabla1[[#This Row],[Fecha de Orden]]</f>
        <v>14</v>
      </c>
      <c r="S5968" s="24">
        <f>YEAR(Tabla1[[#This Row],[Fecha de Orden]])</f>
        <v>2024</v>
      </c>
      <c r="T5968" t="str">
        <f>VLOOKUP(Tabla1[[#This Row],[Nombre del Producto]],Tabla2[[Nombre Producto]:[Costo Unitario]],2,FALSE)</f>
        <v>Lot's O' Nuts</v>
      </c>
      <c r="U5968" t="str">
        <f>VLOOKUP(Tabla1[[#This Row],[Fábrica]],Tabla3[],4,FALSE)</f>
        <v>Arizona</v>
      </c>
    </row>
    <row r="5969" spans="1:21" x14ac:dyDescent="0.25">
      <c r="A5969" t="s">
        <v>6051</v>
      </c>
      <c r="B5969" s="3">
        <v>45358</v>
      </c>
      <c r="C5969" s="3">
        <v>45373</v>
      </c>
      <c r="D5969" t="s">
        <v>18</v>
      </c>
      <c r="E5969">
        <v>136672</v>
      </c>
      <c r="F5969" t="s">
        <v>19</v>
      </c>
      <c r="G5969" t="s">
        <v>1483</v>
      </c>
      <c r="H5969" t="s">
        <v>583</v>
      </c>
      <c r="I5969">
        <v>20735</v>
      </c>
      <c r="J5969" t="s">
        <v>22</v>
      </c>
      <c r="K5969" t="s">
        <v>32</v>
      </c>
      <c r="L5969" t="s">
        <v>45</v>
      </c>
      <c r="M5969" t="s">
        <v>46</v>
      </c>
      <c r="N5969" s="5">
        <v>10.47</v>
      </c>
      <c r="O5969" s="7">
        <v>3</v>
      </c>
      <c r="P5969" s="5">
        <v>7.47</v>
      </c>
      <c r="Q5969" s="5">
        <v>3</v>
      </c>
      <c r="R5969" s="22">
        <f>Tabla1[[#This Row],[Fecha de Envío]]-Tabla1[[#This Row],[Fecha de Orden]]</f>
        <v>15</v>
      </c>
      <c r="S5969" s="24">
        <f>YEAR(Tabla1[[#This Row],[Fecha de Orden]])</f>
        <v>2024</v>
      </c>
      <c r="T5969" t="str">
        <f>VLOOKUP(Tabla1[[#This Row],[Nombre del Producto]],Tabla2[[Nombre Producto]:[Costo Unitario]],2,FALSE)</f>
        <v>Lot's O' Nuts</v>
      </c>
      <c r="U5969" t="str">
        <f>VLOOKUP(Tabla1[[#This Row],[Fábrica]],Tabla3[],4,FALSE)</f>
        <v>Arizona</v>
      </c>
    </row>
    <row r="5970" spans="1:21" x14ac:dyDescent="0.25">
      <c r="A5970" t="s">
        <v>8127</v>
      </c>
      <c r="B5970" s="3">
        <v>45358</v>
      </c>
      <c r="C5970" s="3">
        <v>45373</v>
      </c>
      <c r="D5970" t="s">
        <v>18</v>
      </c>
      <c r="E5970">
        <v>110884</v>
      </c>
      <c r="F5970" t="s">
        <v>19</v>
      </c>
      <c r="G5970" t="s">
        <v>30</v>
      </c>
      <c r="H5970" t="s">
        <v>31</v>
      </c>
      <c r="I5970">
        <v>10035</v>
      </c>
      <c r="J5970" t="s">
        <v>22</v>
      </c>
      <c r="K5970" t="s">
        <v>32</v>
      </c>
      <c r="L5970" t="s">
        <v>33</v>
      </c>
      <c r="M5970" t="s">
        <v>34</v>
      </c>
      <c r="N5970" s="5">
        <v>21.6</v>
      </c>
      <c r="O5970" s="7">
        <v>6</v>
      </c>
      <c r="P5970" s="5">
        <v>14.4</v>
      </c>
      <c r="Q5970" s="5">
        <v>7.2</v>
      </c>
      <c r="R5970" s="22">
        <f>Tabla1[[#This Row],[Fecha de Envío]]-Tabla1[[#This Row],[Fecha de Orden]]</f>
        <v>15</v>
      </c>
      <c r="S5970" s="24">
        <f>YEAR(Tabla1[[#This Row],[Fecha de Orden]])</f>
        <v>2024</v>
      </c>
      <c r="T5970" t="str">
        <f>VLOOKUP(Tabla1[[#This Row],[Nombre del Producto]],Tabla2[[Nombre Producto]:[Costo Unitario]],2,FALSE)</f>
        <v>Lot's O' Nuts</v>
      </c>
      <c r="U5970" t="str">
        <f>VLOOKUP(Tabla1[[#This Row],[Fábrica]],Tabla3[],4,FALSE)</f>
        <v>Arizona</v>
      </c>
    </row>
    <row r="5971" spans="1:21" x14ac:dyDescent="0.25">
      <c r="A5971" t="s">
        <v>8128</v>
      </c>
      <c r="B5971" s="3">
        <v>45358</v>
      </c>
      <c r="C5971" s="3">
        <v>45373</v>
      </c>
      <c r="D5971" t="s">
        <v>18</v>
      </c>
      <c r="E5971">
        <v>110884</v>
      </c>
      <c r="F5971" t="s">
        <v>19</v>
      </c>
      <c r="G5971" t="s">
        <v>30</v>
      </c>
      <c r="H5971" t="s">
        <v>31</v>
      </c>
      <c r="I5971">
        <v>10035</v>
      </c>
      <c r="J5971" t="s">
        <v>22</v>
      </c>
      <c r="K5971" t="s">
        <v>32</v>
      </c>
      <c r="L5971" t="s">
        <v>45</v>
      </c>
      <c r="M5971" t="s">
        <v>46</v>
      </c>
      <c r="N5971" s="5">
        <v>10.47</v>
      </c>
      <c r="O5971" s="7">
        <v>3</v>
      </c>
      <c r="P5971" s="5">
        <v>7.47</v>
      </c>
      <c r="Q5971" s="5">
        <v>3</v>
      </c>
      <c r="R5971" s="22">
        <f>Tabla1[[#This Row],[Fecha de Envío]]-Tabla1[[#This Row],[Fecha de Orden]]</f>
        <v>15</v>
      </c>
      <c r="S5971" s="24">
        <f>YEAR(Tabla1[[#This Row],[Fecha de Orden]])</f>
        <v>2024</v>
      </c>
      <c r="T5971" t="str">
        <f>VLOOKUP(Tabla1[[#This Row],[Nombre del Producto]],Tabla2[[Nombre Producto]:[Costo Unitario]],2,FALSE)</f>
        <v>Lot's O' Nuts</v>
      </c>
      <c r="U5971" t="str">
        <f>VLOOKUP(Tabla1[[#This Row],[Fábrica]],Tabla3[],4,FALSE)</f>
        <v>Arizona</v>
      </c>
    </row>
    <row r="5972" spans="1:21" x14ac:dyDescent="0.25">
      <c r="A5972" t="s">
        <v>508</v>
      </c>
      <c r="B5972" s="3">
        <v>45359</v>
      </c>
      <c r="C5972" s="3">
        <v>45376</v>
      </c>
      <c r="D5972" t="s">
        <v>18</v>
      </c>
      <c r="E5972">
        <v>104080</v>
      </c>
      <c r="F5972" t="s">
        <v>19</v>
      </c>
      <c r="G5972" t="s">
        <v>509</v>
      </c>
      <c r="H5972" t="s">
        <v>21</v>
      </c>
      <c r="I5972">
        <v>92804</v>
      </c>
      <c r="J5972" t="s">
        <v>22</v>
      </c>
      <c r="K5972" t="s">
        <v>23</v>
      </c>
      <c r="L5972" t="s">
        <v>45</v>
      </c>
      <c r="M5972" t="s">
        <v>46</v>
      </c>
      <c r="N5972" s="5">
        <v>6.98</v>
      </c>
      <c r="O5972" s="7">
        <v>2</v>
      </c>
      <c r="P5972" s="5">
        <v>4.9800000000000004</v>
      </c>
      <c r="Q5972" s="5">
        <v>2</v>
      </c>
      <c r="R5972" s="22">
        <f>Tabla1[[#This Row],[Fecha de Envío]]-Tabla1[[#This Row],[Fecha de Orden]]</f>
        <v>17</v>
      </c>
      <c r="S5972" s="24">
        <f>YEAR(Tabla1[[#This Row],[Fecha de Orden]])</f>
        <v>2024</v>
      </c>
      <c r="T5972" t="str">
        <f>VLOOKUP(Tabla1[[#This Row],[Nombre del Producto]],Tabla2[[Nombre Producto]:[Costo Unitario]],2,FALSE)</f>
        <v>Lot's O' Nuts</v>
      </c>
      <c r="U5972" t="str">
        <f>VLOOKUP(Tabla1[[#This Row],[Fábrica]],Tabla3[],4,FALSE)</f>
        <v>Arizona</v>
      </c>
    </row>
    <row r="5973" spans="1:21" x14ac:dyDescent="0.25">
      <c r="A5973" t="s">
        <v>510</v>
      </c>
      <c r="B5973" s="3">
        <v>45359</v>
      </c>
      <c r="C5973" s="3">
        <v>45376</v>
      </c>
      <c r="D5973" t="s">
        <v>18</v>
      </c>
      <c r="E5973">
        <v>104080</v>
      </c>
      <c r="F5973" t="s">
        <v>19</v>
      </c>
      <c r="G5973" t="s">
        <v>509</v>
      </c>
      <c r="H5973" t="s">
        <v>21</v>
      </c>
      <c r="I5973">
        <v>92804</v>
      </c>
      <c r="J5973" t="s">
        <v>22</v>
      </c>
      <c r="K5973" t="s">
        <v>23</v>
      </c>
      <c r="L5973" t="s">
        <v>24</v>
      </c>
      <c r="M5973" t="s">
        <v>25</v>
      </c>
      <c r="N5973" s="5">
        <v>18.75</v>
      </c>
      <c r="O5973" s="7">
        <v>5</v>
      </c>
      <c r="P5973" s="5">
        <v>12.25</v>
      </c>
      <c r="Q5973" s="5">
        <v>6.5</v>
      </c>
      <c r="R5973" s="22">
        <f>Tabla1[[#This Row],[Fecha de Envío]]-Tabla1[[#This Row],[Fecha de Orden]]</f>
        <v>17</v>
      </c>
      <c r="S5973" s="24">
        <f>YEAR(Tabla1[[#This Row],[Fecha de Orden]])</f>
        <v>2024</v>
      </c>
      <c r="T5973" t="str">
        <f>VLOOKUP(Tabla1[[#This Row],[Nombre del Producto]],Tabla2[[Nombre Producto]:[Costo Unitario]],2,FALSE)</f>
        <v>Wicked Choccy's</v>
      </c>
      <c r="U5973" t="str">
        <f>VLOOKUP(Tabla1[[#This Row],[Fábrica]],Tabla3[],4,FALSE)</f>
        <v>Georgia</v>
      </c>
    </row>
    <row r="5974" spans="1:21" x14ac:dyDescent="0.25">
      <c r="A5974" t="s">
        <v>9018</v>
      </c>
      <c r="B5974" s="3">
        <v>45359</v>
      </c>
      <c r="C5974" s="3">
        <v>45372</v>
      </c>
      <c r="D5974" t="s">
        <v>39</v>
      </c>
      <c r="E5974">
        <v>155698</v>
      </c>
      <c r="F5974" t="s">
        <v>19</v>
      </c>
      <c r="G5974" t="s">
        <v>412</v>
      </c>
      <c r="H5974" t="s">
        <v>73</v>
      </c>
      <c r="I5974">
        <v>31907</v>
      </c>
      <c r="J5974" t="s">
        <v>148</v>
      </c>
      <c r="K5974" t="s">
        <v>66</v>
      </c>
      <c r="L5974" t="s">
        <v>149</v>
      </c>
      <c r="M5974" t="s">
        <v>150</v>
      </c>
      <c r="N5974" s="5">
        <v>10</v>
      </c>
      <c r="O5974" s="7">
        <v>8</v>
      </c>
      <c r="P5974" s="5">
        <v>5.2</v>
      </c>
      <c r="Q5974" s="5">
        <v>4.8</v>
      </c>
      <c r="R5974" s="22">
        <f>Tabla1[[#This Row],[Fecha de Envío]]-Tabla1[[#This Row],[Fecha de Orden]]</f>
        <v>13</v>
      </c>
      <c r="S5974" s="24">
        <f>YEAR(Tabla1[[#This Row],[Fecha de Orden]])</f>
        <v>2024</v>
      </c>
      <c r="T5974" t="str">
        <f>VLOOKUP(Tabla1[[#This Row],[Nombre del Producto]],Tabla2[[Nombre Producto]:[Costo Unitario]],2,FALSE)</f>
        <v>Secret Factory</v>
      </c>
      <c r="U5974" t="str">
        <f>VLOOKUP(Tabla1[[#This Row],[Fábrica]],Tabla3[],4,FALSE)</f>
        <v>Illinois</v>
      </c>
    </row>
    <row r="5975" spans="1:21" x14ac:dyDescent="0.25">
      <c r="A5975" t="s">
        <v>9019</v>
      </c>
      <c r="B5975" s="3">
        <v>45359</v>
      </c>
      <c r="C5975" s="3">
        <v>45372</v>
      </c>
      <c r="D5975" t="s">
        <v>39</v>
      </c>
      <c r="E5975">
        <v>155698</v>
      </c>
      <c r="F5975" t="s">
        <v>19</v>
      </c>
      <c r="G5975" t="s">
        <v>412</v>
      </c>
      <c r="H5975" t="s">
        <v>73</v>
      </c>
      <c r="I5975">
        <v>31907</v>
      </c>
      <c r="J5975" t="s">
        <v>22</v>
      </c>
      <c r="K5975" t="s">
        <v>66</v>
      </c>
      <c r="L5975" t="s">
        <v>36</v>
      </c>
      <c r="M5975" t="s">
        <v>37</v>
      </c>
      <c r="N5975" s="5">
        <v>6.5</v>
      </c>
      <c r="O5975" s="7">
        <v>2</v>
      </c>
      <c r="P5975" s="5">
        <v>4.22</v>
      </c>
      <c r="Q5975" s="5">
        <v>2.2799999999999998</v>
      </c>
      <c r="R5975" s="22">
        <f>Tabla1[[#This Row],[Fecha de Envío]]-Tabla1[[#This Row],[Fecha de Orden]]</f>
        <v>13</v>
      </c>
      <c r="S5975" s="24">
        <f>YEAR(Tabla1[[#This Row],[Fecha de Orden]])</f>
        <v>2024</v>
      </c>
      <c r="T5975" t="str">
        <f>VLOOKUP(Tabla1[[#This Row],[Nombre del Producto]],Tabla2[[Nombre Producto]:[Costo Unitario]],2,FALSE)</f>
        <v>Wicked Choccy's</v>
      </c>
      <c r="U5975" t="str">
        <f>VLOOKUP(Tabla1[[#This Row],[Fábrica]],Tabla3[],4,FALSE)</f>
        <v>Georgia</v>
      </c>
    </row>
    <row r="5976" spans="1:21" x14ac:dyDescent="0.25">
      <c r="A5976" t="s">
        <v>4981</v>
      </c>
      <c r="B5976" s="3">
        <v>45360</v>
      </c>
      <c r="C5976" s="3">
        <v>45374</v>
      </c>
      <c r="D5976" t="s">
        <v>18</v>
      </c>
      <c r="E5976">
        <v>147354</v>
      </c>
      <c r="F5976" t="s">
        <v>19</v>
      </c>
      <c r="G5976" t="s">
        <v>53</v>
      </c>
      <c r="H5976" t="s">
        <v>21</v>
      </c>
      <c r="I5976">
        <v>90008</v>
      </c>
      <c r="J5976" t="s">
        <v>22</v>
      </c>
      <c r="K5976" t="s">
        <v>23</v>
      </c>
      <c r="L5976" t="s">
        <v>24</v>
      </c>
      <c r="M5976" t="s">
        <v>25</v>
      </c>
      <c r="N5976" s="5">
        <v>18.75</v>
      </c>
      <c r="O5976" s="7">
        <v>5</v>
      </c>
      <c r="P5976" s="5">
        <v>12.25</v>
      </c>
      <c r="Q5976" s="5">
        <v>6.5</v>
      </c>
      <c r="R5976" s="22">
        <f>Tabla1[[#This Row],[Fecha de Envío]]-Tabla1[[#This Row],[Fecha de Orden]]</f>
        <v>14</v>
      </c>
      <c r="S5976" s="24">
        <f>YEAR(Tabla1[[#This Row],[Fecha de Orden]])</f>
        <v>2024</v>
      </c>
      <c r="T5976" t="str">
        <f>VLOOKUP(Tabla1[[#This Row],[Nombre del Producto]],Tabla2[[Nombre Producto]:[Costo Unitario]],2,FALSE)</f>
        <v>Wicked Choccy's</v>
      </c>
      <c r="U5976" t="str">
        <f>VLOOKUP(Tabla1[[#This Row],[Fábrica]],Tabla3[],4,FALSE)</f>
        <v>Georgia</v>
      </c>
    </row>
    <row r="5977" spans="1:21" x14ac:dyDescent="0.25">
      <c r="A5977" t="s">
        <v>4982</v>
      </c>
      <c r="B5977" s="3">
        <v>45360</v>
      </c>
      <c r="C5977" s="3">
        <v>45374</v>
      </c>
      <c r="D5977" t="s">
        <v>18</v>
      </c>
      <c r="E5977">
        <v>147354</v>
      </c>
      <c r="F5977" t="s">
        <v>19</v>
      </c>
      <c r="G5977" t="s">
        <v>53</v>
      </c>
      <c r="H5977" t="s">
        <v>21</v>
      </c>
      <c r="I5977">
        <v>90008</v>
      </c>
      <c r="J5977" t="s">
        <v>22</v>
      </c>
      <c r="K5977" t="s">
        <v>23</v>
      </c>
      <c r="L5977" t="s">
        <v>36</v>
      </c>
      <c r="M5977" t="s">
        <v>37</v>
      </c>
      <c r="N5977" s="5">
        <v>6.5</v>
      </c>
      <c r="O5977" s="7">
        <v>2</v>
      </c>
      <c r="P5977" s="5">
        <v>4.22</v>
      </c>
      <c r="Q5977" s="5">
        <v>2.2799999999999998</v>
      </c>
      <c r="R5977" s="22">
        <f>Tabla1[[#This Row],[Fecha de Envío]]-Tabla1[[#This Row],[Fecha de Orden]]</f>
        <v>14</v>
      </c>
      <c r="S5977" s="24">
        <f>YEAR(Tabla1[[#This Row],[Fecha de Orden]])</f>
        <v>2024</v>
      </c>
      <c r="T5977" t="str">
        <f>VLOOKUP(Tabla1[[#This Row],[Nombre del Producto]],Tabla2[[Nombre Producto]:[Costo Unitario]],2,FALSE)</f>
        <v>Wicked Choccy's</v>
      </c>
      <c r="U5977" t="str">
        <f>VLOOKUP(Tabla1[[#This Row],[Fábrica]],Tabla3[],4,FALSE)</f>
        <v>Georgia</v>
      </c>
    </row>
    <row r="5978" spans="1:21" x14ac:dyDescent="0.25">
      <c r="A5978" t="s">
        <v>5741</v>
      </c>
      <c r="B5978" s="3">
        <v>45360</v>
      </c>
      <c r="C5978" s="3">
        <v>45374</v>
      </c>
      <c r="D5978" t="s">
        <v>18</v>
      </c>
      <c r="E5978">
        <v>102834</v>
      </c>
      <c r="F5978" t="s">
        <v>19</v>
      </c>
      <c r="G5978" t="s">
        <v>20</v>
      </c>
      <c r="H5978" t="s">
        <v>21</v>
      </c>
      <c r="I5978">
        <v>94110</v>
      </c>
      <c r="J5978" t="s">
        <v>22</v>
      </c>
      <c r="K5978" t="s">
        <v>23</v>
      </c>
      <c r="L5978" t="s">
        <v>36</v>
      </c>
      <c r="M5978" t="s">
        <v>37</v>
      </c>
      <c r="N5978" s="5">
        <v>6.5</v>
      </c>
      <c r="O5978" s="7">
        <v>2</v>
      </c>
      <c r="P5978" s="5">
        <v>4.22</v>
      </c>
      <c r="Q5978" s="5">
        <v>2.2799999999999998</v>
      </c>
      <c r="R5978" s="22">
        <f>Tabla1[[#This Row],[Fecha de Envío]]-Tabla1[[#This Row],[Fecha de Orden]]</f>
        <v>14</v>
      </c>
      <c r="S5978" s="24">
        <f>YEAR(Tabla1[[#This Row],[Fecha de Orden]])</f>
        <v>2024</v>
      </c>
      <c r="T5978" t="str">
        <f>VLOOKUP(Tabla1[[#This Row],[Nombre del Producto]],Tabla2[[Nombre Producto]:[Costo Unitario]],2,FALSE)</f>
        <v>Wicked Choccy's</v>
      </c>
      <c r="U5978" t="str">
        <f>VLOOKUP(Tabla1[[#This Row],[Fábrica]],Tabla3[],4,FALSE)</f>
        <v>Georgia</v>
      </c>
    </row>
    <row r="5979" spans="1:21" x14ac:dyDescent="0.25">
      <c r="A5979" t="s">
        <v>1997</v>
      </c>
      <c r="B5979" s="3">
        <v>45361</v>
      </c>
      <c r="C5979" s="3">
        <v>45376</v>
      </c>
      <c r="D5979" t="s">
        <v>71</v>
      </c>
      <c r="E5979">
        <v>140494</v>
      </c>
      <c r="F5979" t="s">
        <v>19</v>
      </c>
      <c r="G5979" t="s">
        <v>20</v>
      </c>
      <c r="H5979" t="s">
        <v>21</v>
      </c>
      <c r="I5979">
        <v>94109</v>
      </c>
      <c r="J5979" t="s">
        <v>22</v>
      </c>
      <c r="K5979" t="s">
        <v>23</v>
      </c>
      <c r="L5979" t="s">
        <v>27</v>
      </c>
      <c r="M5979" t="s">
        <v>28</v>
      </c>
      <c r="N5979" s="5">
        <v>14.4</v>
      </c>
      <c r="O5979" s="7">
        <v>4</v>
      </c>
      <c r="P5979" s="5">
        <v>10</v>
      </c>
      <c r="Q5979" s="5">
        <v>4.4000000000000004</v>
      </c>
      <c r="R5979" s="22">
        <f>Tabla1[[#This Row],[Fecha de Envío]]-Tabla1[[#This Row],[Fecha de Orden]]</f>
        <v>15</v>
      </c>
      <c r="S5979" s="24">
        <f>YEAR(Tabla1[[#This Row],[Fecha de Orden]])</f>
        <v>2024</v>
      </c>
      <c r="T5979" t="str">
        <f>VLOOKUP(Tabla1[[#This Row],[Nombre del Producto]],Tabla2[[Nombre Producto]:[Costo Unitario]],2,FALSE)</f>
        <v>Lot's O' Nuts</v>
      </c>
      <c r="U5979" t="str">
        <f>VLOOKUP(Tabla1[[#This Row],[Fábrica]],Tabla3[],4,FALSE)</f>
        <v>Arizona</v>
      </c>
    </row>
    <row r="5980" spans="1:21" x14ac:dyDescent="0.25">
      <c r="A5980" t="s">
        <v>3120</v>
      </c>
      <c r="B5980" s="3">
        <v>45361</v>
      </c>
      <c r="C5980" s="3">
        <v>45377</v>
      </c>
      <c r="D5980" t="s">
        <v>18</v>
      </c>
      <c r="E5980">
        <v>130967</v>
      </c>
      <c r="F5980" t="s">
        <v>19</v>
      </c>
      <c r="G5980" t="s">
        <v>144</v>
      </c>
      <c r="H5980" t="s">
        <v>101</v>
      </c>
      <c r="I5980">
        <v>19140</v>
      </c>
      <c r="J5980" t="s">
        <v>22</v>
      </c>
      <c r="K5980" t="s">
        <v>32</v>
      </c>
      <c r="L5980" t="s">
        <v>45</v>
      </c>
      <c r="M5980" t="s">
        <v>46</v>
      </c>
      <c r="N5980" s="5">
        <v>10.47</v>
      </c>
      <c r="O5980" s="7">
        <v>3</v>
      </c>
      <c r="P5980" s="5">
        <v>7.47</v>
      </c>
      <c r="Q5980" s="5">
        <v>3</v>
      </c>
      <c r="R5980" s="22">
        <f>Tabla1[[#This Row],[Fecha de Envío]]-Tabla1[[#This Row],[Fecha de Orden]]</f>
        <v>16</v>
      </c>
      <c r="S5980" s="24">
        <f>YEAR(Tabla1[[#This Row],[Fecha de Orden]])</f>
        <v>2024</v>
      </c>
      <c r="T5980" t="str">
        <f>VLOOKUP(Tabla1[[#This Row],[Nombre del Producto]],Tabla2[[Nombre Producto]:[Costo Unitario]],2,FALSE)</f>
        <v>Lot's O' Nuts</v>
      </c>
      <c r="U5980" t="str">
        <f>VLOOKUP(Tabla1[[#This Row],[Fábrica]],Tabla3[],4,FALSE)</f>
        <v>Arizona</v>
      </c>
    </row>
    <row r="5981" spans="1:21" x14ac:dyDescent="0.25">
      <c r="A5981" t="s">
        <v>5342</v>
      </c>
      <c r="B5981" s="3">
        <v>45361</v>
      </c>
      <c r="C5981" s="3">
        <v>45376</v>
      </c>
      <c r="D5981" t="s">
        <v>18</v>
      </c>
      <c r="E5981">
        <v>155824</v>
      </c>
      <c r="F5981" t="s">
        <v>19</v>
      </c>
      <c r="G5981" t="s">
        <v>1136</v>
      </c>
      <c r="H5981" t="s">
        <v>98</v>
      </c>
      <c r="I5981">
        <v>27604</v>
      </c>
      <c r="J5981" t="s">
        <v>22</v>
      </c>
      <c r="K5981" t="s">
        <v>66</v>
      </c>
      <c r="L5981" t="s">
        <v>24</v>
      </c>
      <c r="M5981" t="s">
        <v>25</v>
      </c>
      <c r="N5981" s="5">
        <v>3.75</v>
      </c>
      <c r="O5981" s="7">
        <v>1</v>
      </c>
      <c r="P5981" s="5">
        <v>2.4500000000000002</v>
      </c>
      <c r="Q5981" s="5">
        <v>1.3</v>
      </c>
      <c r="R5981" s="22">
        <f>Tabla1[[#This Row],[Fecha de Envío]]-Tabla1[[#This Row],[Fecha de Orden]]</f>
        <v>15</v>
      </c>
      <c r="S5981" s="24">
        <f>YEAR(Tabla1[[#This Row],[Fecha de Orden]])</f>
        <v>2024</v>
      </c>
      <c r="T5981" t="str">
        <f>VLOOKUP(Tabla1[[#This Row],[Nombre del Producto]],Tabla2[[Nombre Producto]:[Costo Unitario]],2,FALSE)</f>
        <v>Wicked Choccy's</v>
      </c>
      <c r="U5981" t="str">
        <f>VLOOKUP(Tabla1[[#This Row],[Fábrica]],Tabla3[],4,FALSE)</f>
        <v>Georgia</v>
      </c>
    </row>
    <row r="5982" spans="1:21" x14ac:dyDescent="0.25">
      <c r="A5982" t="s">
        <v>5947</v>
      </c>
      <c r="B5982" s="3">
        <v>45361</v>
      </c>
      <c r="C5982" s="3">
        <v>45375</v>
      </c>
      <c r="D5982" t="s">
        <v>18</v>
      </c>
      <c r="E5982">
        <v>132290</v>
      </c>
      <c r="F5982" t="s">
        <v>19</v>
      </c>
      <c r="G5982" t="s">
        <v>186</v>
      </c>
      <c r="H5982" t="s">
        <v>42</v>
      </c>
      <c r="I5982">
        <v>75217</v>
      </c>
      <c r="J5982" t="s">
        <v>22</v>
      </c>
      <c r="K5982" t="s">
        <v>43</v>
      </c>
      <c r="L5982" t="s">
        <v>36</v>
      </c>
      <c r="M5982" t="s">
        <v>37</v>
      </c>
      <c r="N5982" s="5">
        <v>13</v>
      </c>
      <c r="O5982" s="7">
        <v>4</v>
      </c>
      <c r="P5982" s="5">
        <v>8.44</v>
      </c>
      <c r="Q5982" s="5">
        <v>4.5599999999999996</v>
      </c>
      <c r="R5982" s="22">
        <f>Tabla1[[#This Row],[Fecha de Envío]]-Tabla1[[#This Row],[Fecha de Orden]]</f>
        <v>14</v>
      </c>
      <c r="S5982" s="24">
        <f>YEAR(Tabla1[[#This Row],[Fecha de Orden]])</f>
        <v>2024</v>
      </c>
      <c r="T5982" t="str">
        <f>VLOOKUP(Tabla1[[#This Row],[Nombre del Producto]],Tabla2[[Nombre Producto]:[Costo Unitario]],2,FALSE)</f>
        <v>Wicked Choccy's</v>
      </c>
      <c r="U5982" t="str">
        <f>VLOOKUP(Tabla1[[#This Row],[Fábrica]],Tabla3[],4,FALSE)</f>
        <v>Georgia</v>
      </c>
    </row>
    <row r="5983" spans="1:21" x14ac:dyDescent="0.25">
      <c r="A5983" t="s">
        <v>6127</v>
      </c>
      <c r="B5983" s="3">
        <v>45361</v>
      </c>
      <c r="C5983" s="3">
        <v>45375</v>
      </c>
      <c r="D5983" t="s">
        <v>18</v>
      </c>
      <c r="E5983">
        <v>144638</v>
      </c>
      <c r="F5983" t="s">
        <v>19</v>
      </c>
      <c r="G5983" t="s">
        <v>100</v>
      </c>
      <c r="H5983" t="s">
        <v>101</v>
      </c>
      <c r="I5983">
        <v>19013</v>
      </c>
      <c r="J5983" t="s">
        <v>22</v>
      </c>
      <c r="K5983" t="s">
        <v>32</v>
      </c>
      <c r="L5983" t="s">
        <v>45</v>
      </c>
      <c r="M5983" t="s">
        <v>46</v>
      </c>
      <c r="N5983" s="5">
        <v>6.98</v>
      </c>
      <c r="O5983" s="7">
        <v>2</v>
      </c>
      <c r="P5983" s="5">
        <v>4.9800000000000004</v>
      </c>
      <c r="Q5983" s="5">
        <v>2</v>
      </c>
      <c r="R5983" s="22">
        <f>Tabla1[[#This Row],[Fecha de Envío]]-Tabla1[[#This Row],[Fecha de Orden]]</f>
        <v>14</v>
      </c>
      <c r="S5983" s="24">
        <f>YEAR(Tabla1[[#This Row],[Fecha de Orden]])</f>
        <v>2024</v>
      </c>
      <c r="T5983" t="str">
        <f>VLOOKUP(Tabla1[[#This Row],[Nombre del Producto]],Tabla2[[Nombre Producto]:[Costo Unitario]],2,FALSE)</f>
        <v>Lot's O' Nuts</v>
      </c>
      <c r="U5983" t="str">
        <f>VLOOKUP(Tabla1[[#This Row],[Fábrica]],Tabla3[],4,FALSE)</f>
        <v>Arizona</v>
      </c>
    </row>
    <row r="5984" spans="1:21" x14ac:dyDescent="0.25">
      <c r="A5984" t="s">
        <v>6128</v>
      </c>
      <c r="B5984" s="3">
        <v>45361</v>
      </c>
      <c r="C5984" s="3">
        <v>45375</v>
      </c>
      <c r="D5984" t="s">
        <v>18</v>
      </c>
      <c r="E5984">
        <v>144638</v>
      </c>
      <c r="F5984" t="s">
        <v>19</v>
      </c>
      <c r="G5984" t="s">
        <v>100</v>
      </c>
      <c r="H5984" t="s">
        <v>101</v>
      </c>
      <c r="I5984">
        <v>19013</v>
      </c>
      <c r="J5984" t="s">
        <v>22</v>
      </c>
      <c r="K5984" t="s">
        <v>32</v>
      </c>
      <c r="L5984" t="s">
        <v>36</v>
      </c>
      <c r="M5984" t="s">
        <v>37</v>
      </c>
      <c r="N5984" s="5">
        <v>3.25</v>
      </c>
      <c r="O5984" s="7">
        <v>1</v>
      </c>
      <c r="P5984" s="5">
        <v>2.11</v>
      </c>
      <c r="Q5984" s="5">
        <v>1.1399999999999999</v>
      </c>
      <c r="R5984" s="22">
        <f>Tabla1[[#This Row],[Fecha de Envío]]-Tabla1[[#This Row],[Fecha de Orden]]</f>
        <v>14</v>
      </c>
      <c r="S5984" s="24">
        <f>YEAR(Tabla1[[#This Row],[Fecha de Orden]])</f>
        <v>2024</v>
      </c>
      <c r="T5984" t="str">
        <f>VLOOKUP(Tabla1[[#This Row],[Nombre del Producto]],Tabla2[[Nombre Producto]:[Costo Unitario]],2,FALSE)</f>
        <v>Wicked Choccy's</v>
      </c>
      <c r="U5984" t="str">
        <f>VLOOKUP(Tabla1[[#This Row],[Fábrica]],Tabla3[],4,FALSE)</f>
        <v>Georgia</v>
      </c>
    </row>
    <row r="5985" spans="1:21" x14ac:dyDescent="0.25">
      <c r="A5985" t="s">
        <v>6129</v>
      </c>
      <c r="B5985" s="3">
        <v>45361</v>
      </c>
      <c r="C5985" s="3">
        <v>45375</v>
      </c>
      <c r="D5985" t="s">
        <v>18</v>
      </c>
      <c r="E5985">
        <v>144638</v>
      </c>
      <c r="F5985" t="s">
        <v>19</v>
      </c>
      <c r="G5985" t="s">
        <v>100</v>
      </c>
      <c r="H5985" t="s">
        <v>101</v>
      </c>
      <c r="I5985">
        <v>19013</v>
      </c>
      <c r="J5985" t="s">
        <v>148</v>
      </c>
      <c r="K5985" t="s">
        <v>32</v>
      </c>
      <c r="L5985" t="s">
        <v>149</v>
      </c>
      <c r="M5985" t="s">
        <v>150</v>
      </c>
      <c r="N5985" s="5">
        <v>2.5</v>
      </c>
      <c r="O5985" s="7">
        <v>2</v>
      </c>
      <c r="P5985" s="5">
        <v>1.3</v>
      </c>
      <c r="Q5985" s="5">
        <v>1.2</v>
      </c>
      <c r="R5985" s="22">
        <f>Tabla1[[#This Row],[Fecha de Envío]]-Tabla1[[#This Row],[Fecha de Orden]]</f>
        <v>14</v>
      </c>
      <c r="S5985" s="24">
        <f>YEAR(Tabla1[[#This Row],[Fecha de Orden]])</f>
        <v>2024</v>
      </c>
      <c r="T5985" t="str">
        <f>VLOOKUP(Tabla1[[#This Row],[Nombre del Producto]],Tabla2[[Nombre Producto]:[Costo Unitario]],2,FALSE)</f>
        <v>Secret Factory</v>
      </c>
      <c r="U5985" t="str">
        <f>VLOOKUP(Tabla1[[#This Row],[Fábrica]],Tabla3[],4,FALSE)</f>
        <v>Illinois</v>
      </c>
    </row>
    <row r="5986" spans="1:21" x14ac:dyDescent="0.25">
      <c r="A5986" t="s">
        <v>6071</v>
      </c>
      <c r="B5986" s="3">
        <v>45362</v>
      </c>
      <c r="C5986" s="3">
        <v>45377</v>
      </c>
      <c r="D5986" t="s">
        <v>18</v>
      </c>
      <c r="E5986">
        <v>141558</v>
      </c>
      <c r="F5986" t="s">
        <v>19</v>
      </c>
      <c r="G5986" t="s">
        <v>144</v>
      </c>
      <c r="H5986" t="s">
        <v>101</v>
      </c>
      <c r="I5986">
        <v>19140</v>
      </c>
      <c r="J5986" t="s">
        <v>22</v>
      </c>
      <c r="K5986" t="s">
        <v>32</v>
      </c>
      <c r="L5986" t="s">
        <v>27</v>
      </c>
      <c r="M5986" t="s">
        <v>28</v>
      </c>
      <c r="N5986" s="5">
        <v>10.8</v>
      </c>
      <c r="O5986" s="7">
        <v>3</v>
      </c>
      <c r="P5986" s="5">
        <v>7.5</v>
      </c>
      <c r="Q5986" s="5">
        <v>3.3</v>
      </c>
      <c r="R5986" s="22">
        <f>Tabla1[[#This Row],[Fecha de Envío]]-Tabla1[[#This Row],[Fecha de Orden]]</f>
        <v>15</v>
      </c>
      <c r="S5986" s="24">
        <f>YEAR(Tabla1[[#This Row],[Fecha de Orden]])</f>
        <v>2024</v>
      </c>
      <c r="T5986" t="str">
        <f>VLOOKUP(Tabla1[[#This Row],[Nombre del Producto]],Tabla2[[Nombre Producto]:[Costo Unitario]],2,FALSE)</f>
        <v>Lot's O' Nuts</v>
      </c>
      <c r="U5986" t="str">
        <f>VLOOKUP(Tabla1[[#This Row],[Fábrica]],Tabla3[],4,FALSE)</f>
        <v>Arizona</v>
      </c>
    </row>
    <row r="5987" spans="1:21" x14ac:dyDescent="0.25">
      <c r="A5987" t="s">
        <v>6072</v>
      </c>
      <c r="B5987" s="3">
        <v>45362</v>
      </c>
      <c r="C5987" s="3">
        <v>45377</v>
      </c>
      <c r="D5987" t="s">
        <v>18</v>
      </c>
      <c r="E5987">
        <v>141558</v>
      </c>
      <c r="F5987" t="s">
        <v>19</v>
      </c>
      <c r="G5987" t="s">
        <v>144</v>
      </c>
      <c r="H5987" t="s">
        <v>101</v>
      </c>
      <c r="I5987">
        <v>19140</v>
      </c>
      <c r="J5987" t="s">
        <v>22</v>
      </c>
      <c r="K5987" t="s">
        <v>32</v>
      </c>
      <c r="L5987" t="s">
        <v>24</v>
      </c>
      <c r="M5987" t="s">
        <v>25</v>
      </c>
      <c r="N5987" s="5">
        <v>3.75</v>
      </c>
      <c r="O5987" s="7">
        <v>1</v>
      </c>
      <c r="P5987" s="5">
        <v>2.4500000000000002</v>
      </c>
      <c r="Q5987" s="5">
        <v>1.3</v>
      </c>
      <c r="R5987" s="22">
        <f>Tabla1[[#This Row],[Fecha de Envío]]-Tabla1[[#This Row],[Fecha de Orden]]</f>
        <v>15</v>
      </c>
      <c r="S5987" s="24">
        <f>YEAR(Tabla1[[#This Row],[Fecha de Orden]])</f>
        <v>2024</v>
      </c>
      <c r="T5987" t="str">
        <f>VLOOKUP(Tabla1[[#This Row],[Nombre del Producto]],Tabla2[[Nombre Producto]:[Costo Unitario]],2,FALSE)</f>
        <v>Wicked Choccy's</v>
      </c>
      <c r="U5987" t="str">
        <f>VLOOKUP(Tabla1[[#This Row],[Fábrica]],Tabla3[],4,FALSE)</f>
        <v>Georgia</v>
      </c>
    </row>
    <row r="5988" spans="1:21" x14ac:dyDescent="0.25">
      <c r="A5988" t="s">
        <v>6073</v>
      </c>
      <c r="B5988" s="3">
        <v>45362</v>
      </c>
      <c r="C5988" s="3">
        <v>45377</v>
      </c>
      <c r="D5988" t="s">
        <v>18</v>
      </c>
      <c r="E5988">
        <v>141558</v>
      </c>
      <c r="F5988" t="s">
        <v>19</v>
      </c>
      <c r="G5988" t="s">
        <v>144</v>
      </c>
      <c r="H5988" t="s">
        <v>101</v>
      </c>
      <c r="I5988">
        <v>19140</v>
      </c>
      <c r="J5988" t="s">
        <v>223</v>
      </c>
      <c r="K5988" t="s">
        <v>32</v>
      </c>
      <c r="L5988" t="s">
        <v>1488</v>
      </c>
      <c r="M5988" t="s">
        <v>1489</v>
      </c>
      <c r="N5988" s="5">
        <v>1.5</v>
      </c>
      <c r="O5988" s="7">
        <v>1</v>
      </c>
      <c r="P5988" s="5">
        <v>0.7</v>
      </c>
      <c r="Q5988" s="5">
        <v>0.8</v>
      </c>
      <c r="R5988" s="22">
        <f>Tabla1[[#This Row],[Fecha de Envío]]-Tabla1[[#This Row],[Fecha de Orden]]</f>
        <v>15</v>
      </c>
      <c r="S5988" s="24">
        <f>YEAR(Tabla1[[#This Row],[Fecha de Orden]])</f>
        <v>2024</v>
      </c>
      <c r="T5988" t="str">
        <f>VLOOKUP(Tabla1[[#This Row],[Nombre del Producto]],Tabla2[[Nombre Producto]:[Costo Unitario]],2,FALSE)</f>
        <v>Sugar Shack</v>
      </c>
      <c r="U5988" t="str">
        <f>VLOOKUP(Tabla1[[#This Row],[Fábrica]],Tabla3[],4,FALSE)</f>
        <v>Minnesota</v>
      </c>
    </row>
    <row r="5989" spans="1:21" x14ac:dyDescent="0.25">
      <c r="A5989" t="s">
        <v>6074</v>
      </c>
      <c r="B5989" s="3">
        <v>45362</v>
      </c>
      <c r="C5989" s="3">
        <v>45377</v>
      </c>
      <c r="D5989" t="s">
        <v>18</v>
      </c>
      <c r="E5989">
        <v>141558</v>
      </c>
      <c r="F5989" t="s">
        <v>19</v>
      </c>
      <c r="G5989" t="s">
        <v>144</v>
      </c>
      <c r="H5989" t="s">
        <v>101</v>
      </c>
      <c r="I5989">
        <v>19140</v>
      </c>
      <c r="J5989" t="s">
        <v>22</v>
      </c>
      <c r="K5989" t="s">
        <v>32</v>
      </c>
      <c r="L5989" t="s">
        <v>36</v>
      </c>
      <c r="M5989" t="s">
        <v>37</v>
      </c>
      <c r="N5989" s="5">
        <v>16.25</v>
      </c>
      <c r="O5989" s="7">
        <v>5</v>
      </c>
      <c r="P5989" s="5">
        <v>10.55</v>
      </c>
      <c r="Q5989" s="5">
        <v>5.7</v>
      </c>
      <c r="R5989" s="22">
        <f>Tabla1[[#This Row],[Fecha de Envío]]-Tabla1[[#This Row],[Fecha de Orden]]</f>
        <v>15</v>
      </c>
      <c r="S5989" s="24">
        <f>YEAR(Tabla1[[#This Row],[Fecha de Orden]])</f>
        <v>2024</v>
      </c>
      <c r="T5989" t="str">
        <f>VLOOKUP(Tabla1[[#This Row],[Nombre del Producto]],Tabla2[[Nombre Producto]:[Costo Unitario]],2,FALSE)</f>
        <v>Wicked Choccy's</v>
      </c>
      <c r="U5989" t="str">
        <f>VLOOKUP(Tabla1[[#This Row],[Fábrica]],Tabla3[],4,FALSE)</f>
        <v>Georgia</v>
      </c>
    </row>
    <row r="5990" spans="1:21" x14ac:dyDescent="0.25">
      <c r="A5990" t="s">
        <v>6149</v>
      </c>
      <c r="B5990" s="3">
        <v>45362</v>
      </c>
      <c r="C5990" s="3">
        <v>45378</v>
      </c>
      <c r="D5990" t="s">
        <v>18</v>
      </c>
      <c r="E5990">
        <v>147291</v>
      </c>
      <c r="F5990" t="s">
        <v>19</v>
      </c>
      <c r="G5990" t="s">
        <v>92</v>
      </c>
      <c r="H5990" t="s">
        <v>93</v>
      </c>
      <c r="I5990">
        <v>48227</v>
      </c>
      <c r="J5990" t="s">
        <v>22</v>
      </c>
      <c r="K5990" t="s">
        <v>43</v>
      </c>
      <c r="L5990" t="s">
        <v>45</v>
      </c>
      <c r="M5990" t="s">
        <v>46</v>
      </c>
      <c r="N5990" s="5">
        <v>13.96</v>
      </c>
      <c r="O5990" s="7">
        <v>4</v>
      </c>
      <c r="P5990" s="5">
        <v>9.9600000000000009</v>
      </c>
      <c r="Q5990" s="5">
        <v>4</v>
      </c>
      <c r="R5990" s="22">
        <f>Tabla1[[#This Row],[Fecha de Envío]]-Tabla1[[#This Row],[Fecha de Orden]]</f>
        <v>16</v>
      </c>
      <c r="S5990" s="24">
        <f>YEAR(Tabla1[[#This Row],[Fecha de Orden]])</f>
        <v>2024</v>
      </c>
      <c r="T5990" t="str">
        <f>VLOOKUP(Tabla1[[#This Row],[Nombre del Producto]],Tabla2[[Nombre Producto]:[Costo Unitario]],2,FALSE)</f>
        <v>Lot's O' Nuts</v>
      </c>
      <c r="U5990" t="str">
        <f>VLOOKUP(Tabla1[[#This Row],[Fábrica]],Tabla3[],4,FALSE)</f>
        <v>Arizona</v>
      </c>
    </row>
    <row r="5991" spans="1:21" x14ac:dyDescent="0.25">
      <c r="A5991" t="s">
        <v>7208</v>
      </c>
      <c r="B5991" s="3">
        <v>45362</v>
      </c>
      <c r="C5991" s="3">
        <v>45376</v>
      </c>
      <c r="D5991" t="s">
        <v>18</v>
      </c>
      <c r="E5991">
        <v>133081</v>
      </c>
      <c r="F5991" t="s">
        <v>19</v>
      </c>
      <c r="G5991" t="s">
        <v>3887</v>
      </c>
      <c r="H5991" t="s">
        <v>106</v>
      </c>
      <c r="I5991">
        <v>2138</v>
      </c>
      <c r="J5991" t="s">
        <v>22</v>
      </c>
      <c r="K5991" t="s">
        <v>32</v>
      </c>
      <c r="L5991" t="s">
        <v>33</v>
      </c>
      <c r="M5991" t="s">
        <v>34</v>
      </c>
      <c r="N5991" s="5">
        <v>3.6</v>
      </c>
      <c r="O5991" s="7">
        <v>1</v>
      </c>
      <c r="P5991" s="5">
        <v>2.4</v>
      </c>
      <c r="Q5991" s="5">
        <v>1.2</v>
      </c>
      <c r="R5991" s="22">
        <f>Tabla1[[#This Row],[Fecha de Envío]]-Tabla1[[#This Row],[Fecha de Orden]]</f>
        <v>14</v>
      </c>
      <c r="S5991" s="24">
        <f>YEAR(Tabla1[[#This Row],[Fecha de Orden]])</f>
        <v>2024</v>
      </c>
      <c r="T5991" t="str">
        <f>VLOOKUP(Tabla1[[#This Row],[Nombre del Producto]],Tabla2[[Nombre Producto]:[Costo Unitario]],2,FALSE)</f>
        <v>Lot's O' Nuts</v>
      </c>
      <c r="U5991" t="str">
        <f>VLOOKUP(Tabla1[[#This Row],[Fábrica]],Tabla3[],4,FALSE)</f>
        <v>Arizona</v>
      </c>
    </row>
    <row r="5992" spans="1:21" x14ac:dyDescent="0.25">
      <c r="A5992" t="s">
        <v>7209</v>
      </c>
      <c r="B5992" s="3">
        <v>45362</v>
      </c>
      <c r="C5992" s="3">
        <v>45376</v>
      </c>
      <c r="D5992" t="s">
        <v>18</v>
      </c>
      <c r="E5992">
        <v>133081</v>
      </c>
      <c r="F5992" t="s">
        <v>19</v>
      </c>
      <c r="G5992" t="s">
        <v>3887</v>
      </c>
      <c r="H5992" t="s">
        <v>106</v>
      </c>
      <c r="I5992">
        <v>2138</v>
      </c>
      <c r="J5992" t="s">
        <v>22</v>
      </c>
      <c r="K5992" t="s">
        <v>32</v>
      </c>
      <c r="L5992" t="s">
        <v>36</v>
      </c>
      <c r="M5992" t="s">
        <v>37</v>
      </c>
      <c r="N5992" s="5">
        <v>13</v>
      </c>
      <c r="O5992" s="7">
        <v>4</v>
      </c>
      <c r="P5992" s="5">
        <v>8.44</v>
      </c>
      <c r="Q5992" s="5">
        <v>4.5599999999999996</v>
      </c>
      <c r="R5992" s="22">
        <f>Tabla1[[#This Row],[Fecha de Envío]]-Tabla1[[#This Row],[Fecha de Orden]]</f>
        <v>14</v>
      </c>
      <c r="S5992" s="24">
        <f>YEAR(Tabla1[[#This Row],[Fecha de Orden]])</f>
        <v>2024</v>
      </c>
      <c r="T5992" t="str">
        <f>VLOOKUP(Tabla1[[#This Row],[Nombre del Producto]],Tabla2[[Nombre Producto]:[Costo Unitario]],2,FALSE)</f>
        <v>Wicked Choccy's</v>
      </c>
      <c r="U5992" t="str">
        <f>VLOOKUP(Tabla1[[#This Row],[Fábrica]],Tabla3[],4,FALSE)</f>
        <v>Georgia</v>
      </c>
    </row>
    <row r="5993" spans="1:21" x14ac:dyDescent="0.25">
      <c r="A5993" t="s">
        <v>1413</v>
      </c>
      <c r="B5993" s="3">
        <v>45363</v>
      </c>
      <c r="C5993" s="3">
        <v>45378</v>
      </c>
      <c r="D5993" t="s">
        <v>18</v>
      </c>
      <c r="E5993">
        <v>116288</v>
      </c>
      <c r="F5993" t="s">
        <v>19</v>
      </c>
      <c r="G5993" t="s">
        <v>20</v>
      </c>
      <c r="H5993" t="s">
        <v>21</v>
      </c>
      <c r="I5993">
        <v>94122</v>
      </c>
      <c r="J5993" t="s">
        <v>22</v>
      </c>
      <c r="K5993" t="s">
        <v>23</v>
      </c>
      <c r="L5993" t="s">
        <v>24</v>
      </c>
      <c r="M5993" t="s">
        <v>25</v>
      </c>
      <c r="N5993" s="5">
        <v>11.25</v>
      </c>
      <c r="O5993" s="7">
        <v>3</v>
      </c>
      <c r="P5993" s="5">
        <v>7.35</v>
      </c>
      <c r="Q5993" s="5">
        <v>3.9</v>
      </c>
      <c r="R5993" s="22">
        <f>Tabla1[[#This Row],[Fecha de Envío]]-Tabla1[[#This Row],[Fecha de Orden]]</f>
        <v>15</v>
      </c>
      <c r="S5993" s="24">
        <f>YEAR(Tabla1[[#This Row],[Fecha de Orden]])</f>
        <v>2024</v>
      </c>
      <c r="T5993" t="str">
        <f>VLOOKUP(Tabla1[[#This Row],[Nombre del Producto]],Tabla2[[Nombre Producto]:[Costo Unitario]],2,FALSE)</f>
        <v>Wicked Choccy's</v>
      </c>
      <c r="U5993" t="str">
        <f>VLOOKUP(Tabla1[[#This Row],[Fábrica]],Tabla3[],4,FALSE)</f>
        <v>Georgia</v>
      </c>
    </row>
    <row r="5994" spans="1:21" x14ac:dyDescent="0.25">
      <c r="A5994" t="s">
        <v>3605</v>
      </c>
      <c r="B5994" s="3">
        <v>45363</v>
      </c>
      <c r="C5994" s="3">
        <v>45378</v>
      </c>
      <c r="D5994" t="s">
        <v>18</v>
      </c>
      <c r="E5994">
        <v>152786</v>
      </c>
      <c r="F5994" t="s">
        <v>19</v>
      </c>
      <c r="G5994" t="s">
        <v>3606</v>
      </c>
      <c r="H5994" t="s">
        <v>1911</v>
      </c>
      <c r="I5994">
        <v>72756</v>
      </c>
      <c r="J5994" t="s">
        <v>22</v>
      </c>
      <c r="K5994" t="s">
        <v>66</v>
      </c>
      <c r="L5994" t="s">
        <v>33</v>
      </c>
      <c r="M5994" t="s">
        <v>34</v>
      </c>
      <c r="N5994" s="5">
        <v>32.4</v>
      </c>
      <c r="O5994" s="7">
        <v>9</v>
      </c>
      <c r="P5994" s="5">
        <v>21.6</v>
      </c>
      <c r="Q5994" s="5">
        <v>10.8</v>
      </c>
      <c r="R5994" s="22">
        <f>Tabla1[[#This Row],[Fecha de Envío]]-Tabla1[[#This Row],[Fecha de Orden]]</f>
        <v>15</v>
      </c>
      <c r="S5994" s="24">
        <f>YEAR(Tabla1[[#This Row],[Fecha de Orden]])</f>
        <v>2024</v>
      </c>
      <c r="T5994" t="str">
        <f>VLOOKUP(Tabla1[[#This Row],[Nombre del Producto]],Tabla2[[Nombre Producto]:[Costo Unitario]],2,FALSE)</f>
        <v>Lot's O' Nuts</v>
      </c>
      <c r="U5994" t="str">
        <f>VLOOKUP(Tabla1[[#This Row],[Fábrica]],Tabla3[],4,FALSE)</f>
        <v>Arizona</v>
      </c>
    </row>
    <row r="5995" spans="1:21" x14ac:dyDescent="0.25">
      <c r="A5995" t="s">
        <v>5009</v>
      </c>
      <c r="B5995" s="3">
        <v>45363</v>
      </c>
      <c r="C5995" s="3">
        <v>45378</v>
      </c>
      <c r="D5995" t="s">
        <v>18</v>
      </c>
      <c r="E5995">
        <v>159352</v>
      </c>
      <c r="F5995" t="s">
        <v>19</v>
      </c>
      <c r="G5995" t="s">
        <v>105</v>
      </c>
      <c r="H5995" t="s">
        <v>106</v>
      </c>
      <c r="I5995">
        <v>1852</v>
      </c>
      <c r="J5995" t="s">
        <v>22</v>
      </c>
      <c r="K5995" t="s">
        <v>32</v>
      </c>
      <c r="L5995" t="s">
        <v>36</v>
      </c>
      <c r="M5995" t="s">
        <v>37</v>
      </c>
      <c r="N5995" s="5">
        <v>22.75</v>
      </c>
      <c r="O5995" s="7">
        <v>7</v>
      </c>
      <c r="P5995" s="5">
        <v>14.77</v>
      </c>
      <c r="Q5995" s="5">
        <v>7.98</v>
      </c>
      <c r="R5995" s="22">
        <f>Tabla1[[#This Row],[Fecha de Envío]]-Tabla1[[#This Row],[Fecha de Orden]]</f>
        <v>15</v>
      </c>
      <c r="S5995" s="24">
        <f>YEAR(Tabla1[[#This Row],[Fecha de Orden]])</f>
        <v>2024</v>
      </c>
      <c r="T5995" t="str">
        <f>VLOOKUP(Tabla1[[#This Row],[Nombre del Producto]],Tabla2[[Nombre Producto]:[Costo Unitario]],2,FALSE)</f>
        <v>Wicked Choccy's</v>
      </c>
      <c r="U5995" t="str">
        <f>VLOOKUP(Tabla1[[#This Row],[Fábrica]],Tabla3[],4,FALSE)</f>
        <v>Georgia</v>
      </c>
    </row>
    <row r="5996" spans="1:21" x14ac:dyDescent="0.25">
      <c r="A5996" t="s">
        <v>1148</v>
      </c>
      <c r="B5996" s="3">
        <v>45364</v>
      </c>
      <c r="C5996" s="3">
        <v>45379</v>
      </c>
      <c r="D5996" t="s">
        <v>71</v>
      </c>
      <c r="E5996">
        <v>106859</v>
      </c>
      <c r="F5996" t="s">
        <v>19</v>
      </c>
      <c r="G5996" t="s">
        <v>1149</v>
      </c>
      <c r="H5996" t="s">
        <v>235</v>
      </c>
      <c r="I5996">
        <v>87105</v>
      </c>
      <c r="J5996" t="s">
        <v>22</v>
      </c>
      <c r="K5996" t="s">
        <v>23</v>
      </c>
      <c r="L5996" t="s">
        <v>36</v>
      </c>
      <c r="M5996" t="s">
        <v>37</v>
      </c>
      <c r="N5996" s="5">
        <v>22.75</v>
      </c>
      <c r="O5996" s="7">
        <v>7</v>
      </c>
      <c r="P5996" s="5">
        <v>14.77</v>
      </c>
      <c r="Q5996" s="5">
        <v>7.98</v>
      </c>
      <c r="R5996" s="22">
        <f>Tabla1[[#This Row],[Fecha de Envío]]-Tabla1[[#This Row],[Fecha de Orden]]</f>
        <v>15</v>
      </c>
      <c r="S5996" s="24">
        <f>YEAR(Tabla1[[#This Row],[Fecha de Orden]])</f>
        <v>2024</v>
      </c>
      <c r="T5996" t="str">
        <f>VLOOKUP(Tabla1[[#This Row],[Nombre del Producto]],Tabla2[[Nombre Producto]:[Costo Unitario]],2,FALSE)</f>
        <v>Wicked Choccy's</v>
      </c>
      <c r="U5996" t="str">
        <f>VLOOKUP(Tabla1[[#This Row],[Fábrica]],Tabla3[],4,FALSE)</f>
        <v>Georgia</v>
      </c>
    </row>
    <row r="5997" spans="1:21" x14ac:dyDescent="0.25">
      <c r="A5997" t="s">
        <v>1150</v>
      </c>
      <c r="B5997" s="3">
        <v>45364</v>
      </c>
      <c r="C5997" s="3">
        <v>45379</v>
      </c>
      <c r="D5997" t="s">
        <v>71</v>
      </c>
      <c r="E5997">
        <v>106859</v>
      </c>
      <c r="F5997" t="s">
        <v>19</v>
      </c>
      <c r="G5997" t="s">
        <v>1149</v>
      </c>
      <c r="H5997" t="s">
        <v>235</v>
      </c>
      <c r="I5997">
        <v>87105</v>
      </c>
      <c r="J5997" t="s">
        <v>22</v>
      </c>
      <c r="K5997" t="s">
        <v>23</v>
      </c>
      <c r="L5997" t="s">
        <v>33</v>
      </c>
      <c r="M5997" t="s">
        <v>34</v>
      </c>
      <c r="N5997" s="5">
        <v>28.8</v>
      </c>
      <c r="O5997" s="7">
        <v>8</v>
      </c>
      <c r="P5997" s="5">
        <v>19.2</v>
      </c>
      <c r="Q5997" s="5">
        <v>9.6</v>
      </c>
      <c r="R5997" s="22">
        <f>Tabla1[[#This Row],[Fecha de Envío]]-Tabla1[[#This Row],[Fecha de Orden]]</f>
        <v>15</v>
      </c>
      <c r="S5997" s="24">
        <f>YEAR(Tabla1[[#This Row],[Fecha de Orden]])</f>
        <v>2024</v>
      </c>
      <c r="T5997" t="str">
        <f>VLOOKUP(Tabla1[[#This Row],[Nombre del Producto]],Tabla2[[Nombre Producto]:[Costo Unitario]],2,FALSE)</f>
        <v>Lot's O' Nuts</v>
      </c>
      <c r="U5997" t="str">
        <f>VLOOKUP(Tabla1[[#This Row],[Fábrica]],Tabla3[],4,FALSE)</f>
        <v>Arizona</v>
      </c>
    </row>
    <row r="5998" spans="1:21" x14ac:dyDescent="0.25">
      <c r="A5998" t="s">
        <v>1151</v>
      </c>
      <c r="B5998" s="3">
        <v>45364</v>
      </c>
      <c r="C5998" s="3">
        <v>45379</v>
      </c>
      <c r="D5998" t="s">
        <v>71</v>
      </c>
      <c r="E5998">
        <v>106859</v>
      </c>
      <c r="F5998" t="s">
        <v>19</v>
      </c>
      <c r="G5998" t="s">
        <v>1149</v>
      </c>
      <c r="H5998" t="s">
        <v>235</v>
      </c>
      <c r="I5998">
        <v>87105</v>
      </c>
      <c r="J5998" t="s">
        <v>22</v>
      </c>
      <c r="K5998" t="s">
        <v>23</v>
      </c>
      <c r="L5998" t="s">
        <v>27</v>
      </c>
      <c r="M5998" t="s">
        <v>28</v>
      </c>
      <c r="N5998" s="5">
        <v>28.8</v>
      </c>
      <c r="O5998" s="7">
        <v>8</v>
      </c>
      <c r="P5998" s="5">
        <v>20</v>
      </c>
      <c r="Q5998" s="5">
        <v>8.8000000000000007</v>
      </c>
      <c r="R5998" s="22">
        <f>Tabla1[[#This Row],[Fecha de Envío]]-Tabla1[[#This Row],[Fecha de Orden]]</f>
        <v>15</v>
      </c>
      <c r="S5998" s="24">
        <f>YEAR(Tabla1[[#This Row],[Fecha de Orden]])</f>
        <v>2024</v>
      </c>
      <c r="T5998" t="str">
        <f>VLOOKUP(Tabla1[[#This Row],[Nombre del Producto]],Tabla2[[Nombre Producto]:[Costo Unitario]],2,FALSE)</f>
        <v>Lot's O' Nuts</v>
      </c>
      <c r="U5998" t="str">
        <f>VLOOKUP(Tabla1[[#This Row],[Fábrica]],Tabla3[],4,FALSE)</f>
        <v>Arizona</v>
      </c>
    </row>
    <row r="5999" spans="1:21" x14ac:dyDescent="0.25">
      <c r="A5999" t="s">
        <v>3476</v>
      </c>
      <c r="B5999" s="3">
        <v>45364</v>
      </c>
      <c r="C5999" s="3">
        <v>45377</v>
      </c>
      <c r="D5999" t="s">
        <v>39</v>
      </c>
      <c r="E5999">
        <v>162474</v>
      </c>
      <c r="F5999" t="s">
        <v>19</v>
      </c>
      <c r="G5999" t="s">
        <v>478</v>
      </c>
      <c r="H5999" t="s">
        <v>173</v>
      </c>
      <c r="I5999">
        <v>60505</v>
      </c>
      <c r="J5999" t="s">
        <v>22</v>
      </c>
      <c r="K5999" t="s">
        <v>43</v>
      </c>
      <c r="L5999" t="s">
        <v>36</v>
      </c>
      <c r="M5999" t="s">
        <v>37</v>
      </c>
      <c r="N5999" s="5">
        <v>3.25</v>
      </c>
      <c r="O5999" s="7">
        <v>1</v>
      </c>
      <c r="P5999" s="5">
        <v>2.11</v>
      </c>
      <c r="Q5999" s="5">
        <v>1.1399999999999999</v>
      </c>
      <c r="R5999" s="22">
        <f>Tabla1[[#This Row],[Fecha de Envío]]-Tabla1[[#This Row],[Fecha de Orden]]</f>
        <v>13</v>
      </c>
      <c r="S5999" s="24">
        <f>YEAR(Tabla1[[#This Row],[Fecha de Orden]])</f>
        <v>2024</v>
      </c>
      <c r="T5999" t="str">
        <f>VLOOKUP(Tabla1[[#This Row],[Nombre del Producto]],Tabla2[[Nombre Producto]:[Costo Unitario]],2,FALSE)</f>
        <v>Wicked Choccy's</v>
      </c>
      <c r="U5999" t="str">
        <f>VLOOKUP(Tabla1[[#This Row],[Fábrica]],Tabla3[],4,FALSE)</f>
        <v>Georgia</v>
      </c>
    </row>
    <row r="6000" spans="1:21" x14ac:dyDescent="0.25">
      <c r="A6000" t="s">
        <v>4153</v>
      </c>
      <c r="B6000" s="3">
        <v>45364</v>
      </c>
      <c r="C6000" s="3">
        <v>45378</v>
      </c>
      <c r="D6000" t="s">
        <v>18</v>
      </c>
      <c r="E6000">
        <v>107713</v>
      </c>
      <c r="F6000" t="s">
        <v>19</v>
      </c>
      <c r="G6000" t="s">
        <v>931</v>
      </c>
      <c r="H6000" t="s">
        <v>583</v>
      </c>
      <c r="I6000">
        <v>21044</v>
      </c>
      <c r="J6000" t="s">
        <v>22</v>
      </c>
      <c r="K6000" t="s">
        <v>32</v>
      </c>
      <c r="L6000" t="s">
        <v>45</v>
      </c>
      <c r="M6000" t="s">
        <v>46</v>
      </c>
      <c r="N6000" s="5">
        <v>10.47</v>
      </c>
      <c r="O6000" s="7">
        <v>3</v>
      </c>
      <c r="P6000" s="5">
        <v>7.47</v>
      </c>
      <c r="Q6000" s="5">
        <v>3</v>
      </c>
      <c r="R6000" s="22">
        <f>Tabla1[[#This Row],[Fecha de Envío]]-Tabla1[[#This Row],[Fecha de Orden]]</f>
        <v>14</v>
      </c>
      <c r="S6000" s="24">
        <f>YEAR(Tabla1[[#This Row],[Fecha de Orden]])</f>
        <v>2024</v>
      </c>
      <c r="T6000" t="str">
        <f>VLOOKUP(Tabla1[[#This Row],[Nombre del Producto]],Tabla2[[Nombre Producto]:[Costo Unitario]],2,FALSE)</f>
        <v>Lot's O' Nuts</v>
      </c>
      <c r="U6000" t="str">
        <f>VLOOKUP(Tabla1[[#This Row],[Fábrica]],Tabla3[],4,FALSE)</f>
        <v>Arizona</v>
      </c>
    </row>
    <row r="6001" spans="1:21" x14ac:dyDescent="0.25">
      <c r="A6001" t="s">
        <v>5116</v>
      </c>
      <c r="B6001" s="3">
        <v>45364</v>
      </c>
      <c r="C6001" s="3">
        <v>45380</v>
      </c>
      <c r="D6001" t="s">
        <v>18</v>
      </c>
      <c r="E6001">
        <v>166296</v>
      </c>
      <c r="F6001" t="s">
        <v>19</v>
      </c>
      <c r="G6001" t="s">
        <v>5117</v>
      </c>
      <c r="H6001" t="s">
        <v>21</v>
      </c>
      <c r="I6001">
        <v>95336</v>
      </c>
      <c r="J6001" t="s">
        <v>22</v>
      </c>
      <c r="K6001" t="s">
        <v>23</v>
      </c>
      <c r="L6001" t="s">
        <v>24</v>
      </c>
      <c r="M6001" t="s">
        <v>25</v>
      </c>
      <c r="N6001" s="5">
        <v>11.25</v>
      </c>
      <c r="O6001" s="7">
        <v>3</v>
      </c>
      <c r="P6001" s="5">
        <v>7.35</v>
      </c>
      <c r="Q6001" s="5">
        <v>3.9</v>
      </c>
      <c r="R6001" s="22">
        <f>Tabla1[[#This Row],[Fecha de Envío]]-Tabla1[[#This Row],[Fecha de Orden]]</f>
        <v>16</v>
      </c>
      <c r="S6001" s="24">
        <f>YEAR(Tabla1[[#This Row],[Fecha de Orden]])</f>
        <v>2024</v>
      </c>
      <c r="T6001" t="str">
        <f>VLOOKUP(Tabla1[[#This Row],[Nombre del Producto]],Tabla2[[Nombre Producto]:[Costo Unitario]],2,FALSE)</f>
        <v>Wicked Choccy's</v>
      </c>
      <c r="U6001" t="str">
        <f>VLOOKUP(Tabla1[[#This Row],[Fábrica]],Tabla3[],4,FALSE)</f>
        <v>Georgia</v>
      </c>
    </row>
    <row r="6002" spans="1:21" x14ac:dyDescent="0.25">
      <c r="A6002" t="s">
        <v>6437</v>
      </c>
      <c r="B6002" s="3">
        <v>45364</v>
      </c>
      <c r="C6002" s="3">
        <v>45378</v>
      </c>
      <c r="D6002" t="s">
        <v>18</v>
      </c>
      <c r="E6002">
        <v>146906</v>
      </c>
      <c r="F6002" t="s">
        <v>19</v>
      </c>
      <c r="G6002" t="s">
        <v>30</v>
      </c>
      <c r="H6002" t="s">
        <v>31</v>
      </c>
      <c r="I6002">
        <v>10011</v>
      </c>
      <c r="J6002" t="s">
        <v>22</v>
      </c>
      <c r="K6002" t="s">
        <v>32</v>
      </c>
      <c r="L6002" t="s">
        <v>24</v>
      </c>
      <c r="M6002" t="s">
        <v>25</v>
      </c>
      <c r="N6002" s="5">
        <v>7.5</v>
      </c>
      <c r="O6002" s="7">
        <v>2</v>
      </c>
      <c r="P6002" s="5">
        <v>4.9000000000000004</v>
      </c>
      <c r="Q6002" s="5">
        <v>2.6</v>
      </c>
      <c r="R6002" s="22">
        <f>Tabla1[[#This Row],[Fecha de Envío]]-Tabla1[[#This Row],[Fecha de Orden]]</f>
        <v>14</v>
      </c>
      <c r="S6002" s="24">
        <f>YEAR(Tabla1[[#This Row],[Fecha de Orden]])</f>
        <v>2024</v>
      </c>
      <c r="T6002" t="str">
        <f>VLOOKUP(Tabla1[[#This Row],[Nombre del Producto]],Tabla2[[Nombre Producto]:[Costo Unitario]],2,FALSE)</f>
        <v>Wicked Choccy's</v>
      </c>
      <c r="U6002" t="str">
        <f>VLOOKUP(Tabla1[[#This Row],[Fábrica]],Tabla3[],4,FALSE)</f>
        <v>Georgia</v>
      </c>
    </row>
    <row r="6003" spans="1:21" x14ac:dyDescent="0.25">
      <c r="A6003" t="s">
        <v>6660</v>
      </c>
      <c r="B6003" s="3">
        <v>45364</v>
      </c>
      <c r="C6003" s="3">
        <v>45379</v>
      </c>
      <c r="D6003" t="s">
        <v>71</v>
      </c>
      <c r="E6003">
        <v>139675</v>
      </c>
      <c r="F6003" t="s">
        <v>195</v>
      </c>
      <c r="G6003" t="s">
        <v>3648</v>
      </c>
      <c r="H6003" t="s">
        <v>3649</v>
      </c>
      <c r="I6003" t="s">
        <v>6645</v>
      </c>
      <c r="J6003" t="s">
        <v>22</v>
      </c>
      <c r="K6003" t="s">
        <v>23</v>
      </c>
      <c r="L6003" t="s">
        <v>27</v>
      </c>
      <c r="M6003" t="s">
        <v>28</v>
      </c>
      <c r="N6003" s="5">
        <v>14.4</v>
      </c>
      <c r="O6003" s="7">
        <v>4</v>
      </c>
      <c r="P6003" s="5">
        <v>10</v>
      </c>
      <c r="Q6003" s="5">
        <v>4.4000000000000004</v>
      </c>
      <c r="R6003" s="22">
        <f>Tabla1[[#This Row],[Fecha de Envío]]-Tabla1[[#This Row],[Fecha de Orden]]</f>
        <v>15</v>
      </c>
      <c r="S6003" s="24">
        <f>YEAR(Tabla1[[#This Row],[Fecha de Orden]])</f>
        <v>2024</v>
      </c>
      <c r="T6003" t="str">
        <f>VLOOKUP(Tabla1[[#This Row],[Nombre del Producto]],Tabla2[[Nombre Producto]:[Costo Unitario]],2,FALSE)</f>
        <v>Lot's O' Nuts</v>
      </c>
      <c r="U6003" t="str">
        <f>VLOOKUP(Tabla1[[#This Row],[Fábrica]],Tabla3[],4,FALSE)</f>
        <v>Arizona</v>
      </c>
    </row>
    <row r="6004" spans="1:21" x14ac:dyDescent="0.25">
      <c r="A6004" t="s">
        <v>6661</v>
      </c>
      <c r="B6004" s="3">
        <v>45364</v>
      </c>
      <c r="C6004" s="3">
        <v>45379</v>
      </c>
      <c r="D6004" t="s">
        <v>71</v>
      </c>
      <c r="E6004">
        <v>139675</v>
      </c>
      <c r="F6004" t="s">
        <v>195</v>
      </c>
      <c r="G6004" t="s">
        <v>3648</v>
      </c>
      <c r="H6004" t="s">
        <v>3649</v>
      </c>
      <c r="I6004" t="s">
        <v>6645</v>
      </c>
      <c r="J6004" t="s">
        <v>22</v>
      </c>
      <c r="K6004" t="s">
        <v>23</v>
      </c>
      <c r="L6004" t="s">
        <v>36</v>
      </c>
      <c r="M6004" t="s">
        <v>37</v>
      </c>
      <c r="N6004" s="5">
        <v>26</v>
      </c>
      <c r="O6004" s="7">
        <v>8</v>
      </c>
      <c r="P6004" s="5">
        <v>16.88</v>
      </c>
      <c r="Q6004" s="5">
        <v>9.1199999999999992</v>
      </c>
      <c r="R6004" s="22">
        <f>Tabla1[[#This Row],[Fecha de Envío]]-Tabla1[[#This Row],[Fecha de Orden]]</f>
        <v>15</v>
      </c>
      <c r="S6004" s="24">
        <f>YEAR(Tabla1[[#This Row],[Fecha de Orden]])</f>
        <v>2024</v>
      </c>
      <c r="T6004" t="str">
        <f>VLOOKUP(Tabla1[[#This Row],[Nombre del Producto]],Tabla2[[Nombre Producto]:[Costo Unitario]],2,FALSE)</f>
        <v>Wicked Choccy's</v>
      </c>
      <c r="U6004" t="str">
        <f>VLOOKUP(Tabla1[[#This Row],[Fábrica]],Tabla3[],4,FALSE)</f>
        <v>Georgia</v>
      </c>
    </row>
    <row r="6005" spans="1:21" x14ac:dyDescent="0.25">
      <c r="A6005" t="s">
        <v>7896</v>
      </c>
      <c r="B6005" s="3">
        <v>45364</v>
      </c>
      <c r="C6005" s="3">
        <v>45376</v>
      </c>
      <c r="D6005" t="s">
        <v>39</v>
      </c>
      <c r="E6005">
        <v>153843</v>
      </c>
      <c r="F6005" t="s">
        <v>19</v>
      </c>
      <c r="G6005" t="s">
        <v>297</v>
      </c>
      <c r="H6005" t="s">
        <v>84</v>
      </c>
      <c r="I6005">
        <v>6824</v>
      </c>
      <c r="J6005" t="s">
        <v>22</v>
      </c>
      <c r="K6005" t="s">
        <v>32</v>
      </c>
      <c r="L6005" t="s">
        <v>27</v>
      </c>
      <c r="M6005" t="s">
        <v>28</v>
      </c>
      <c r="N6005" s="5">
        <v>7.2</v>
      </c>
      <c r="O6005" s="7">
        <v>2</v>
      </c>
      <c r="P6005" s="5">
        <v>5</v>
      </c>
      <c r="Q6005" s="5">
        <v>2.2000000000000002</v>
      </c>
      <c r="R6005" s="22">
        <f>Tabla1[[#This Row],[Fecha de Envío]]-Tabla1[[#This Row],[Fecha de Orden]]</f>
        <v>12</v>
      </c>
      <c r="S6005" s="24">
        <f>YEAR(Tabla1[[#This Row],[Fecha de Orden]])</f>
        <v>2024</v>
      </c>
      <c r="T6005" t="str">
        <f>VLOOKUP(Tabla1[[#This Row],[Nombre del Producto]],Tabla2[[Nombre Producto]:[Costo Unitario]],2,FALSE)</f>
        <v>Lot's O' Nuts</v>
      </c>
      <c r="U6005" t="str">
        <f>VLOOKUP(Tabla1[[#This Row],[Fábrica]],Tabla3[],4,FALSE)</f>
        <v>Arizona</v>
      </c>
    </row>
    <row r="6006" spans="1:21" x14ac:dyDescent="0.25">
      <c r="A6006" t="s">
        <v>7897</v>
      </c>
      <c r="B6006" s="3">
        <v>45364</v>
      </c>
      <c r="C6006" s="3">
        <v>45376</v>
      </c>
      <c r="D6006" t="s">
        <v>39</v>
      </c>
      <c r="E6006">
        <v>153843</v>
      </c>
      <c r="F6006" t="s">
        <v>19</v>
      </c>
      <c r="G6006" t="s">
        <v>297</v>
      </c>
      <c r="H6006" t="s">
        <v>84</v>
      </c>
      <c r="I6006">
        <v>6824</v>
      </c>
      <c r="J6006" t="s">
        <v>22</v>
      </c>
      <c r="K6006" t="s">
        <v>32</v>
      </c>
      <c r="L6006" t="s">
        <v>45</v>
      </c>
      <c r="M6006" t="s">
        <v>46</v>
      </c>
      <c r="N6006" s="5">
        <v>6.98</v>
      </c>
      <c r="O6006" s="7">
        <v>2</v>
      </c>
      <c r="P6006" s="5">
        <v>4.9800000000000004</v>
      </c>
      <c r="Q6006" s="5">
        <v>2</v>
      </c>
      <c r="R6006" s="22">
        <f>Tabla1[[#This Row],[Fecha de Envío]]-Tabla1[[#This Row],[Fecha de Orden]]</f>
        <v>12</v>
      </c>
      <c r="S6006" s="24">
        <f>YEAR(Tabla1[[#This Row],[Fecha de Orden]])</f>
        <v>2024</v>
      </c>
      <c r="T6006" t="str">
        <f>VLOOKUP(Tabla1[[#This Row],[Nombre del Producto]],Tabla2[[Nombre Producto]:[Costo Unitario]],2,FALSE)</f>
        <v>Lot's O' Nuts</v>
      </c>
      <c r="U6006" t="str">
        <f>VLOOKUP(Tabla1[[#This Row],[Fábrica]],Tabla3[],4,FALSE)</f>
        <v>Arizona</v>
      </c>
    </row>
    <row r="6007" spans="1:21" x14ac:dyDescent="0.25">
      <c r="A6007" t="s">
        <v>7898</v>
      </c>
      <c r="B6007" s="3">
        <v>45364</v>
      </c>
      <c r="C6007" s="3">
        <v>45376</v>
      </c>
      <c r="D6007" t="s">
        <v>39</v>
      </c>
      <c r="E6007">
        <v>153843</v>
      </c>
      <c r="F6007" t="s">
        <v>19</v>
      </c>
      <c r="G6007" t="s">
        <v>297</v>
      </c>
      <c r="H6007" t="s">
        <v>84</v>
      </c>
      <c r="I6007">
        <v>6824</v>
      </c>
      <c r="J6007" t="s">
        <v>22</v>
      </c>
      <c r="K6007" t="s">
        <v>32</v>
      </c>
      <c r="L6007" t="s">
        <v>24</v>
      </c>
      <c r="M6007" t="s">
        <v>25</v>
      </c>
      <c r="N6007" s="5">
        <v>15</v>
      </c>
      <c r="O6007" s="7">
        <v>4</v>
      </c>
      <c r="P6007" s="5">
        <v>9.8000000000000007</v>
      </c>
      <c r="Q6007" s="5">
        <v>5.2</v>
      </c>
      <c r="R6007" s="22">
        <f>Tabla1[[#This Row],[Fecha de Envío]]-Tabla1[[#This Row],[Fecha de Orden]]</f>
        <v>12</v>
      </c>
      <c r="S6007" s="24">
        <f>YEAR(Tabla1[[#This Row],[Fecha de Orden]])</f>
        <v>2024</v>
      </c>
      <c r="T6007" t="str">
        <f>VLOOKUP(Tabla1[[#This Row],[Nombre del Producto]],Tabla2[[Nombre Producto]:[Costo Unitario]],2,FALSE)</f>
        <v>Wicked Choccy's</v>
      </c>
      <c r="U6007" t="str">
        <f>VLOOKUP(Tabla1[[#This Row],[Fábrica]],Tabla3[],4,FALSE)</f>
        <v>Georgia</v>
      </c>
    </row>
    <row r="6008" spans="1:21" x14ac:dyDescent="0.25">
      <c r="A6008" t="s">
        <v>8016</v>
      </c>
      <c r="B6008" s="3">
        <v>45364</v>
      </c>
      <c r="C6008" s="3">
        <v>45381</v>
      </c>
      <c r="D6008" t="s">
        <v>18</v>
      </c>
      <c r="E6008">
        <v>105851</v>
      </c>
      <c r="F6008" t="s">
        <v>19</v>
      </c>
      <c r="G6008" t="s">
        <v>668</v>
      </c>
      <c r="H6008" t="s">
        <v>203</v>
      </c>
      <c r="I6008">
        <v>80219</v>
      </c>
      <c r="J6008" t="s">
        <v>22</v>
      </c>
      <c r="K6008" t="s">
        <v>23</v>
      </c>
      <c r="L6008" t="s">
        <v>45</v>
      </c>
      <c r="M6008" t="s">
        <v>46</v>
      </c>
      <c r="N6008" s="5">
        <v>6.98</v>
      </c>
      <c r="O6008" s="7">
        <v>2</v>
      </c>
      <c r="P6008" s="5">
        <v>4.9800000000000004</v>
      </c>
      <c r="Q6008" s="5">
        <v>2</v>
      </c>
      <c r="R6008" s="22">
        <f>Tabla1[[#This Row],[Fecha de Envío]]-Tabla1[[#This Row],[Fecha de Orden]]</f>
        <v>17</v>
      </c>
      <c r="S6008" s="24">
        <f>YEAR(Tabla1[[#This Row],[Fecha de Orden]])</f>
        <v>2024</v>
      </c>
      <c r="T6008" t="str">
        <f>VLOOKUP(Tabla1[[#This Row],[Nombre del Producto]],Tabla2[[Nombre Producto]:[Costo Unitario]],2,FALSE)</f>
        <v>Lot's O' Nuts</v>
      </c>
      <c r="U6008" t="str">
        <f>VLOOKUP(Tabla1[[#This Row],[Fábrica]],Tabla3[],4,FALSE)</f>
        <v>Arizona</v>
      </c>
    </row>
    <row r="6009" spans="1:21" x14ac:dyDescent="0.25">
      <c r="A6009" t="s">
        <v>8430</v>
      </c>
      <c r="B6009" s="3">
        <v>45364</v>
      </c>
      <c r="C6009" s="3">
        <v>45374</v>
      </c>
      <c r="D6009" t="s">
        <v>82</v>
      </c>
      <c r="E6009">
        <v>157966</v>
      </c>
      <c r="F6009" t="s">
        <v>19</v>
      </c>
      <c r="G6009" t="s">
        <v>239</v>
      </c>
      <c r="H6009" t="s">
        <v>173</v>
      </c>
      <c r="I6009">
        <v>60610</v>
      </c>
      <c r="J6009" t="s">
        <v>22</v>
      </c>
      <c r="K6009" t="s">
        <v>43</v>
      </c>
      <c r="L6009" t="s">
        <v>24</v>
      </c>
      <c r="M6009" t="s">
        <v>25</v>
      </c>
      <c r="N6009" s="5">
        <v>3.75</v>
      </c>
      <c r="O6009" s="7">
        <v>1</v>
      </c>
      <c r="P6009" s="5">
        <v>2.4500000000000002</v>
      </c>
      <c r="Q6009" s="5">
        <v>1.3</v>
      </c>
      <c r="R6009" s="22">
        <f>Tabla1[[#This Row],[Fecha de Envío]]-Tabla1[[#This Row],[Fecha de Orden]]</f>
        <v>10</v>
      </c>
      <c r="S6009" s="24">
        <f>YEAR(Tabla1[[#This Row],[Fecha de Orden]])</f>
        <v>2024</v>
      </c>
      <c r="T6009" t="str">
        <f>VLOOKUP(Tabla1[[#This Row],[Nombre del Producto]],Tabla2[[Nombre Producto]:[Costo Unitario]],2,FALSE)</f>
        <v>Wicked Choccy's</v>
      </c>
      <c r="U6009" t="str">
        <f>VLOOKUP(Tabla1[[#This Row],[Fábrica]],Tabla3[],4,FALSE)</f>
        <v>Georgia</v>
      </c>
    </row>
    <row r="6010" spans="1:21" x14ac:dyDescent="0.25">
      <c r="A6010" t="s">
        <v>8431</v>
      </c>
      <c r="B6010" s="3">
        <v>45364</v>
      </c>
      <c r="C6010" s="3">
        <v>45374</v>
      </c>
      <c r="D6010" t="s">
        <v>82</v>
      </c>
      <c r="E6010">
        <v>157966</v>
      </c>
      <c r="F6010" t="s">
        <v>19</v>
      </c>
      <c r="G6010" t="s">
        <v>239</v>
      </c>
      <c r="H6010" t="s">
        <v>173</v>
      </c>
      <c r="I6010">
        <v>60610</v>
      </c>
      <c r="J6010" t="s">
        <v>148</v>
      </c>
      <c r="K6010" t="s">
        <v>43</v>
      </c>
      <c r="L6010" t="s">
        <v>348</v>
      </c>
      <c r="M6010" t="s">
        <v>349</v>
      </c>
      <c r="N6010" s="5">
        <v>80</v>
      </c>
      <c r="O6010" s="7">
        <v>4</v>
      </c>
      <c r="P6010" s="5">
        <v>40</v>
      </c>
      <c r="Q6010" s="5">
        <v>40</v>
      </c>
      <c r="R6010" s="22">
        <f>Tabla1[[#This Row],[Fecha de Envío]]-Tabla1[[#This Row],[Fecha de Orden]]</f>
        <v>10</v>
      </c>
      <c r="S6010" s="24">
        <f>YEAR(Tabla1[[#This Row],[Fecha de Orden]])</f>
        <v>2024</v>
      </c>
      <c r="T6010" t="str">
        <f>VLOOKUP(Tabla1[[#This Row],[Nombre del Producto]],Tabla2[[Nombre Producto]:[Costo Unitario]],2,FALSE)</f>
        <v>Secret Factory</v>
      </c>
      <c r="U6010" t="str">
        <f>VLOOKUP(Tabla1[[#This Row],[Fábrica]],Tabla3[],4,FALSE)</f>
        <v>Illinois</v>
      </c>
    </row>
    <row r="6011" spans="1:21" x14ac:dyDescent="0.25">
      <c r="A6011" t="s">
        <v>8432</v>
      </c>
      <c r="B6011" s="3">
        <v>45364</v>
      </c>
      <c r="C6011" s="3">
        <v>45374</v>
      </c>
      <c r="D6011" t="s">
        <v>82</v>
      </c>
      <c r="E6011">
        <v>157966</v>
      </c>
      <c r="F6011" t="s">
        <v>19</v>
      </c>
      <c r="G6011" t="s">
        <v>239</v>
      </c>
      <c r="H6011" t="s">
        <v>173</v>
      </c>
      <c r="I6011">
        <v>60610</v>
      </c>
      <c r="J6011" t="s">
        <v>22</v>
      </c>
      <c r="K6011" t="s">
        <v>43</v>
      </c>
      <c r="L6011" t="s">
        <v>45</v>
      </c>
      <c r="M6011" t="s">
        <v>46</v>
      </c>
      <c r="N6011" s="5">
        <v>10.47</v>
      </c>
      <c r="O6011" s="7">
        <v>3</v>
      </c>
      <c r="P6011" s="5">
        <v>7.47</v>
      </c>
      <c r="Q6011" s="5">
        <v>3</v>
      </c>
      <c r="R6011" s="22">
        <f>Tabla1[[#This Row],[Fecha de Envío]]-Tabla1[[#This Row],[Fecha de Orden]]</f>
        <v>10</v>
      </c>
      <c r="S6011" s="24">
        <f>YEAR(Tabla1[[#This Row],[Fecha de Orden]])</f>
        <v>2024</v>
      </c>
      <c r="T6011" t="str">
        <f>VLOOKUP(Tabla1[[#This Row],[Nombre del Producto]],Tabla2[[Nombre Producto]:[Costo Unitario]],2,FALSE)</f>
        <v>Lot's O' Nuts</v>
      </c>
      <c r="U6011" t="str">
        <f>VLOOKUP(Tabla1[[#This Row],[Fábrica]],Tabla3[],4,FALSE)</f>
        <v>Arizona</v>
      </c>
    </row>
    <row r="6012" spans="1:21" x14ac:dyDescent="0.25">
      <c r="A6012" t="s">
        <v>8433</v>
      </c>
      <c r="B6012" s="3">
        <v>45364</v>
      </c>
      <c r="C6012" s="3">
        <v>45374</v>
      </c>
      <c r="D6012" t="s">
        <v>82</v>
      </c>
      <c r="E6012">
        <v>157966</v>
      </c>
      <c r="F6012" t="s">
        <v>19</v>
      </c>
      <c r="G6012" t="s">
        <v>239</v>
      </c>
      <c r="H6012" t="s">
        <v>173</v>
      </c>
      <c r="I6012">
        <v>60610</v>
      </c>
      <c r="J6012" t="s">
        <v>148</v>
      </c>
      <c r="K6012" t="s">
        <v>43</v>
      </c>
      <c r="L6012" t="s">
        <v>149</v>
      </c>
      <c r="M6012" t="s">
        <v>150</v>
      </c>
      <c r="N6012" s="5">
        <v>2.5</v>
      </c>
      <c r="O6012" s="7">
        <v>2</v>
      </c>
      <c r="P6012" s="5">
        <v>1.3</v>
      </c>
      <c r="Q6012" s="5">
        <v>1.2</v>
      </c>
      <c r="R6012" s="22">
        <f>Tabla1[[#This Row],[Fecha de Envío]]-Tabla1[[#This Row],[Fecha de Orden]]</f>
        <v>10</v>
      </c>
      <c r="S6012" s="24">
        <f>YEAR(Tabla1[[#This Row],[Fecha de Orden]])</f>
        <v>2024</v>
      </c>
      <c r="T6012" t="str">
        <f>VLOOKUP(Tabla1[[#This Row],[Nombre del Producto]],Tabla2[[Nombre Producto]:[Costo Unitario]],2,FALSE)</f>
        <v>Secret Factory</v>
      </c>
      <c r="U6012" t="str">
        <f>VLOOKUP(Tabla1[[#This Row],[Fábrica]],Tabla3[],4,FALSE)</f>
        <v>Illinois</v>
      </c>
    </row>
    <row r="6013" spans="1:21" x14ac:dyDescent="0.25">
      <c r="A6013" t="s">
        <v>8434</v>
      </c>
      <c r="B6013" s="3">
        <v>45364</v>
      </c>
      <c r="C6013" s="3">
        <v>45374</v>
      </c>
      <c r="D6013" t="s">
        <v>82</v>
      </c>
      <c r="E6013">
        <v>157966</v>
      </c>
      <c r="F6013" t="s">
        <v>19</v>
      </c>
      <c r="G6013" t="s">
        <v>239</v>
      </c>
      <c r="H6013" t="s">
        <v>173</v>
      </c>
      <c r="I6013">
        <v>60610</v>
      </c>
      <c r="J6013" t="s">
        <v>22</v>
      </c>
      <c r="K6013" t="s">
        <v>43</v>
      </c>
      <c r="L6013" t="s">
        <v>36</v>
      </c>
      <c r="M6013" t="s">
        <v>37</v>
      </c>
      <c r="N6013" s="5">
        <v>3.25</v>
      </c>
      <c r="O6013" s="7">
        <v>1</v>
      </c>
      <c r="P6013" s="5">
        <v>2.11</v>
      </c>
      <c r="Q6013" s="5">
        <v>1.1399999999999999</v>
      </c>
      <c r="R6013" s="22">
        <f>Tabla1[[#This Row],[Fecha de Envío]]-Tabla1[[#This Row],[Fecha de Orden]]</f>
        <v>10</v>
      </c>
      <c r="S6013" s="24">
        <f>YEAR(Tabla1[[#This Row],[Fecha de Orden]])</f>
        <v>2024</v>
      </c>
      <c r="T6013" t="str">
        <f>VLOOKUP(Tabla1[[#This Row],[Nombre del Producto]],Tabla2[[Nombre Producto]:[Costo Unitario]],2,FALSE)</f>
        <v>Wicked Choccy's</v>
      </c>
      <c r="U6013" t="str">
        <f>VLOOKUP(Tabla1[[#This Row],[Fábrica]],Tabla3[],4,FALSE)</f>
        <v>Georgia</v>
      </c>
    </row>
    <row r="6014" spans="1:21" x14ac:dyDescent="0.25">
      <c r="A6014" t="s">
        <v>1298</v>
      </c>
      <c r="B6014" s="3">
        <v>45365</v>
      </c>
      <c r="C6014" s="3">
        <v>45378</v>
      </c>
      <c r="D6014" t="s">
        <v>71</v>
      </c>
      <c r="E6014">
        <v>114370</v>
      </c>
      <c r="F6014" t="s">
        <v>19</v>
      </c>
      <c r="G6014" t="s">
        <v>239</v>
      </c>
      <c r="H6014" t="s">
        <v>173</v>
      </c>
      <c r="I6014">
        <v>60623</v>
      </c>
      <c r="J6014" t="s">
        <v>148</v>
      </c>
      <c r="K6014" t="s">
        <v>43</v>
      </c>
      <c r="L6014" t="s">
        <v>348</v>
      </c>
      <c r="M6014" t="s">
        <v>349</v>
      </c>
      <c r="N6014" s="5">
        <v>40</v>
      </c>
      <c r="O6014" s="7">
        <v>2</v>
      </c>
      <c r="P6014" s="5">
        <v>20</v>
      </c>
      <c r="Q6014" s="5">
        <v>20</v>
      </c>
      <c r="R6014" s="22">
        <f>Tabla1[[#This Row],[Fecha de Envío]]-Tabla1[[#This Row],[Fecha de Orden]]</f>
        <v>13</v>
      </c>
      <c r="S6014" s="24">
        <f>YEAR(Tabla1[[#This Row],[Fecha de Orden]])</f>
        <v>2024</v>
      </c>
      <c r="T6014" t="str">
        <f>VLOOKUP(Tabla1[[#This Row],[Nombre del Producto]],Tabla2[[Nombre Producto]:[Costo Unitario]],2,FALSE)</f>
        <v>Secret Factory</v>
      </c>
      <c r="U6014" t="str">
        <f>VLOOKUP(Tabla1[[#This Row],[Fábrica]],Tabla3[],4,FALSE)</f>
        <v>Illinois</v>
      </c>
    </row>
    <row r="6015" spans="1:21" x14ac:dyDescent="0.25">
      <c r="A6015" t="s">
        <v>4012</v>
      </c>
      <c r="B6015" s="3">
        <v>45367</v>
      </c>
      <c r="C6015" s="3">
        <v>45382</v>
      </c>
      <c r="D6015" t="s">
        <v>18</v>
      </c>
      <c r="E6015">
        <v>130494</v>
      </c>
      <c r="F6015" t="s">
        <v>195</v>
      </c>
      <c r="G6015" t="s">
        <v>4007</v>
      </c>
      <c r="H6015" t="s">
        <v>4008</v>
      </c>
      <c r="I6015" t="s">
        <v>4009</v>
      </c>
      <c r="J6015" t="s">
        <v>22</v>
      </c>
      <c r="K6015" t="s">
        <v>32</v>
      </c>
      <c r="L6015" t="s">
        <v>36</v>
      </c>
      <c r="M6015" t="s">
        <v>37</v>
      </c>
      <c r="N6015" s="5">
        <v>6.5</v>
      </c>
      <c r="O6015" s="7">
        <v>2</v>
      </c>
      <c r="P6015" s="5">
        <v>4.22</v>
      </c>
      <c r="Q6015" s="5">
        <v>2.2799999999999998</v>
      </c>
      <c r="R6015" s="22">
        <f>Tabla1[[#This Row],[Fecha de Envío]]-Tabla1[[#This Row],[Fecha de Orden]]</f>
        <v>15</v>
      </c>
      <c r="S6015" s="24">
        <f>YEAR(Tabla1[[#This Row],[Fecha de Orden]])</f>
        <v>2024</v>
      </c>
      <c r="T6015" t="str">
        <f>VLOOKUP(Tabla1[[#This Row],[Nombre del Producto]],Tabla2[[Nombre Producto]:[Costo Unitario]],2,FALSE)</f>
        <v>Wicked Choccy's</v>
      </c>
      <c r="U6015" t="str">
        <f>VLOOKUP(Tabla1[[#This Row],[Fábrica]],Tabla3[],4,FALSE)</f>
        <v>Georgia</v>
      </c>
    </row>
    <row r="6016" spans="1:21" x14ac:dyDescent="0.25">
      <c r="A6016" t="s">
        <v>4014</v>
      </c>
      <c r="B6016" s="3">
        <v>45367</v>
      </c>
      <c r="C6016" s="3">
        <v>45382</v>
      </c>
      <c r="D6016" t="s">
        <v>18</v>
      </c>
      <c r="E6016">
        <v>130494</v>
      </c>
      <c r="F6016" t="s">
        <v>195</v>
      </c>
      <c r="G6016" t="s">
        <v>4007</v>
      </c>
      <c r="H6016" t="s">
        <v>4008</v>
      </c>
      <c r="I6016" t="s">
        <v>4009</v>
      </c>
      <c r="J6016" t="s">
        <v>22</v>
      </c>
      <c r="K6016" t="s">
        <v>32</v>
      </c>
      <c r="L6016" t="s">
        <v>45</v>
      </c>
      <c r="M6016" t="s">
        <v>46</v>
      </c>
      <c r="N6016" s="5">
        <v>17.45</v>
      </c>
      <c r="O6016" s="7">
        <v>5</v>
      </c>
      <c r="P6016" s="5">
        <v>12.45</v>
      </c>
      <c r="Q6016" s="5">
        <v>5</v>
      </c>
      <c r="R6016" s="22">
        <f>Tabla1[[#This Row],[Fecha de Envío]]-Tabla1[[#This Row],[Fecha de Orden]]</f>
        <v>15</v>
      </c>
      <c r="S6016" s="24">
        <f>YEAR(Tabla1[[#This Row],[Fecha de Orden]])</f>
        <v>2024</v>
      </c>
      <c r="T6016" t="str">
        <f>VLOOKUP(Tabla1[[#This Row],[Nombre del Producto]],Tabla2[[Nombre Producto]:[Costo Unitario]],2,FALSE)</f>
        <v>Lot's O' Nuts</v>
      </c>
      <c r="U6016" t="str">
        <f>VLOOKUP(Tabla1[[#This Row],[Fábrica]],Tabla3[],4,FALSE)</f>
        <v>Arizona</v>
      </c>
    </row>
    <row r="6017" spans="1:21" x14ac:dyDescent="0.25">
      <c r="A6017" t="s">
        <v>4016</v>
      </c>
      <c r="B6017" s="3">
        <v>45367</v>
      </c>
      <c r="C6017" s="3">
        <v>45382</v>
      </c>
      <c r="D6017" t="s">
        <v>18</v>
      </c>
      <c r="E6017">
        <v>130494</v>
      </c>
      <c r="F6017" t="s">
        <v>195</v>
      </c>
      <c r="G6017" t="s">
        <v>4007</v>
      </c>
      <c r="H6017" t="s">
        <v>4008</v>
      </c>
      <c r="I6017" t="s">
        <v>4009</v>
      </c>
      <c r="J6017" t="s">
        <v>22</v>
      </c>
      <c r="K6017" t="s">
        <v>32</v>
      </c>
      <c r="L6017" t="s">
        <v>27</v>
      </c>
      <c r="M6017" t="s">
        <v>28</v>
      </c>
      <c r="N6017" s="5">
        <v>10.8</v>
      </c>
      <c r="O6017" s="7">
        <v>3</v>
      </c>
      <c r="P6017" s="5">
        <v>7.5</v>
      </c>
      <c r="Q6017" s="5">
        <v>3.3</v>
      </c>
      <c r="R6017" s="22">
        <f>Tabla1[[#This Row],[Fecha de Envío]]-Tabla1[[#This Row],[Fecha de Orden]]</f>
        <v>15</v>
      </c>
      <c r="S6017" s="24">
        <f>YEAR(Tabla1[[#This Row],[Fecha de Orden]])</f>
        <v>2024</v>
      </c>
      <c r="T6017" t="str">
        <f>VLOOKUP(Tabla1[[#This Row],[Nombre del Producto]],Tabla2[[Nombre Producto]:[Costo Unitario]],2,FALSE)</f>
        <v>Lot's O' Nuts</v>
      </c>
      <c r="U6017" t="str">
        <f>VLOOKUP(Tabla1[[#This Row],[Fábrica]],Tabla3[],4,FALSE)</f>
        <v>Arizona</v>
      </c>
    </row>
    <row r="6018" spans="1:21" x14ac:dyDescent="0.25">
      <c r="A6018" t="s">
        <v>5095</v>
      </c>
      <c r="B6018" s="3">
        <v>45367</v>
      </c>
      <c r="C6018" s="3">
        <v>45382</v>
      </c>
      <c r="D6018" t="s">
        <v>18</v>
      </c>
      <c r="E6018">
        <v>129294</v>
      </c>
      <c r="F6018" t="s">
        <v>19</v>
      </c>
      <c r="G6018" t="s">
        <v>53</v>
      </c>
      <c r="H6018" t="s">
        <v>21</v>
      </c>
      <c r="I6018">
        <v>90032</v>
      </c>
      <c r="J6018" t="s">
        <v>22</v>
      </c>
      <c r="K6018" t="s">
        <v>23</v>
      </c>
      <c r="L6018" t="s">
        <v>36</v>
      </c>
      <c r="M6018" t="s">
        <v>37</v>
      </c>
      <c r="N6018" s="5">
        <v>9.75</v>
      </c>
      <c r="O6018" s="7">
        <v>3</v>
      </c>
      <c r="P6018" s="5">
        <v>6.33</v>
      </c>
      <c r="Q6018" s="5">
        <v>3.42</v>
      </c>
      <c r="R6018" s="22">
        <f>Tabla1[[#This Row],[Fecha de Envío]]-Tabla1[[#This Row],[Fecha de Orden]]</f>
        <v>15</v>
      </c>
      <c r="S6018" s="24">
        <f>YEAR(Tabla1[[#This Row],[Fecha de Orden]])</f>
        <v>2024</v>
      </c>
      <c r="T6018" t="str">
        <f>VLOOKUP(Tabla1[[#This Row],[Nombre del Producto]],Tabla2[[Nombre Producto]:[Costo Unitario]],2,FALSE)</f>
        <v>Wicked Choccy's</v>
      </c>
      <c r="U6018" t="str">
        <f>VLOOKUP(Tabla1[[#This Row],[Fábrica]],Tabla3[],4,FALSE)</f>
        <v>Georgia</v>
      </c>
    </row>
    <row r="6019" spans="1:21" x14ac:dyDescent="0.25">
      <c r="A6019" t="s">
        <v>5096</v>
      </c>
      <c r="B6019" s="3">
        <v>45367</v>
      </c>
      <c r="C6019" s="3">
        <v>45382</v>
      </c>
      <c r="D6019" t="s">
        <v>18</v>
      </c>
      <c r="E6019">
        <v>129294</v>
      </c>
      <c r="F6019" t="s">
        <v>19</v>
      </c>
      <c r="G6019" t="s">
        <v>53</v>
      </c>
      <c r="H6019" t="s">
        <v>21</v>
      </c>
      <c r="I6019">
        <v>90032</v>
      </c>
      <c r="J6019" t="s">
        <v>22</v>
      </c>
      <c r="K6019" t="s">
        <v>23</v>
      </c>
      <c r="L6019" t="s">
        <v>45</v>
      </c>
      <c r="M6019" t="s">
        <v>46</v>
      </c>
      <c r="N6019" s="5">
        <v>17.45</v>
      </c>
      <c r="O6019" s="7">
        <v>5</v>
      </c>
      <c r="P6019" s="5">
        <v>12.45</v>
      </c>
      <c r="Q6019" s="5">
        <v>5</v>
      </c>
      <c r="R6019" s="22">
        <f>Tabla1[[#This Row],[Fecha de Envío]]-Tabla1[[#This Row],[Fecha de Orden]]</f>
        <v>15</v>
      </c>
      <c r="S6019" s="24">
        <f>YEAR(Tabla1[[#This Row],[Fecha de Orden]])</f>
        <v>2024</v>
      </c>
      <c r="T6019" t="str">
        <f>VLOOKUP(Tabla1[[#This Row],[Nombre del Producto]],Tabla2[[Nombre Producto]:[Costo Unitario]],2,FALSE)</f>
        <v>Lot's O' Nuts</v>
      </c>
      <c r="U6019" t="str">
        <f>VLOOKUP(Tabla1[[#This Row],[Fábrica]],Tabla3[],4,FALSE)</f>
        <v>Arizona</v>
      </c>
    </row>
    <row r="6020" spans="1:21" x14ac:dyDescent="0.25">
      <c r="A6020" t="s">
        <v>5097</v>
      </c>
      <c r="B6020" s="3">
        <v>45367</v>
      </c>
      <c r="C6020" s="3">
        <v>45382</v>
      </c>
      <c r="D6020" t="s">
        <v>18</v>
      </c>
      <c r="E6020">
        <v>129294</v>
      </c>
      <c r="F6020" t="s">
        <v>19</v>
      </c>
      <c r="G6020" t="s">
        <v>53</v>
      </c>
      <c r="H6020" t="s">
        <v>21</v>
      </c>
      <c r="I6020">
        <v>90032</v>
      </c>
      <c r="J6020" t="s">
        <v>22</v>
      </c>
      <c r="K6020" t="s">
        <v>23</v>
      </c>
      <c r="L6020" t="s">
        <v>24</v>
      </c>
      <c r="M6020" t="s">
        <v>25</v>
      </c>
      <c r="N6020" s="5">
        <v>7.5</v>
      </c>
      <c r="O6020" s="7">
        <v>2</v>
      </c>
      <c r="P6020" s="5">
        <v>4.9000000000000004</v>
      </c>
      <c r="Q6020" s="5">
        <v>2.6</v>
      </c>
      <c r="R6020" s="22">
        <f>Tabla1[[#This Row],[Fecha de Envío]]-Tabla1[[#This Row],[Fecha de Orden]]</f>
        <v>15</v>
      </c>
      <c r="S6020" s="24">
        <f>YEAR(Tabla1[[#This Row],[Fecha de Orden]])</f>
        <v>2024</v>
      </c>
      <c r="T6020" t="str">
        <f>VLOOKUP(Tabla1[[#This Row],[Nombre del Producto]],Tabla2[[Nombre Producto]:[Costo Unitario]],2,FALSE)</f>
        <v>Wicked Choccy's</v>
      </c>
      <c r="U6020" t="str">
        <f>VLOOKUP(Tabla1[[#This Row],[Fábrica]],Tabla3[],4,FALSE)</f>
        <v>Georgia</v>
      </c>
    </row>
    <row r="6021" spans="1:21" x14ac:dyDescent="0.25">
      <c r="A6021" t="s">
        <v>6019</v>
      </c>
      <c r="B6021" s="3">
        <v>45367</v>
      </c>
      <c r="C6021" s="3">
        <v>45379</v>
      </c>
      <c r="D6021" t="s">
        <v>71</v>
      </c>
      <c r="E6021">
        <v>152135</v>
      </c>
      <c r="F6021" t="s">
        <v>19</v>
      </c>
      <c r="G6021" t="s">
        <v>207</v>
      </c>
      <c r="H6021" t="s">
        <v>210</v>
      </c>
      <c r="I6021">
        <v>44107</v>
      </c>
      <c r="J6021" t="s">
        <v>22</v>
      </c>
      <c r="K6021" t="s">
        <v>32</v>
      </c>
      <c r="L6021" t="s">
        <v>45</v>
      </c>
      <c r="M6021" t="s">
        <v>46</v>
      </c>
      <c r="N6021" s="5">
        <v>27.92</v>
      </c>
      <c r="O6021" s="7">
        <v>8</v>
      </c>
      <c r="P6021" s="5">
        <v>19.920000000000002</v>
      </c>
      <c r="Q6021" s="5">
        <v>8</v>
      </c>
      <c r="R6021" s="22">
        <f>Tabla1[[#This Row],[Fecha de Envío]]-Tabla1[[#This Row],[Fecha de Orden]]</f>
        <v>12</v>
      </c>
      <c r="S6021" s="24">
        <f>YEAR(Tabla1[[#This Row],[Fecha de Orden]])</f>
        <v>2024</v>
      </c>
      <c r="T6021" t="str">
        <f>VLOOKUP(Tabla1[[#This Row],[Nombre del Producto]],Tabla2[[Nombre Producto]:[Costo Unitario]],2,FALSE)</f>
        <v>Lot's O' Nuts</v>
      </c>
      <c r="U6021" t="str">
        <f>VLOOKUP(Tabla1[[#This Row],[Fábrica]],Tabla3[],4,FALSE)</f>
        <v>Arizona</v>
      </c>
    </row>
    <row r="6022" spans="1:21" x14ac:dyDescent="0.25">
      <c r="A6022" t="s">
        <v>8336</v>
      </c>
      <c r="B6022" s="3">
        <v>45367</v>
      </c>
      <c r="C6022" s="3">
        <v>45377</v>
      </c>
      <c r="D6022" t="s">
        <v>82</v>
      </c>
      <c r="E6022">
        <v>161172</v>
      </c>
      <c r="F6022" t="s">
        <v>19</v>
      </c>
      <c r="G6022" t="s">
        <v>412</v>
      </c>
      <c r="H6022" t="s">
        <v>210</v>
      </c>
      <c r="I6022">
        <v>43229</v>
      </c>
      <c r="J6022" t="s">
        <v>22</v>
      </c>
      <c r="K6022" t="s">
        <v>32</v>
      </c>
      <c r="L6022" t="s">
        <v>27</v>
      </c>
      <c r="M6022" t="s">
        <v>28</v>
      </c>
      <c r="N6022" s="5">
        <v>21.6</v>
      </c>
      <c r="O6022" s="7">
        <v>6</v>
      </c>
      <c r="P6022" s="5">
        <v>15</v>
      </c>
      <c r="Q6022" s="5">
        <v>6.6</v>
      </c>
      <c r="R6022" s="22">
        <f>Tabla1[[#This Row],[Fecha de Envío]]-Tabla1[[#This Row],[Fecha de Orden]]</f>
        <v>10</v>
      </c>
      <c r="S6022" s="24">
        <f>YEAR(Tabla1[[#This Row],[Fecha de Orden]])</f>
        <v>2024</v>
      </c>
      <c r="T6022" t="str">
        <f>VLOOKUP(Tabla1[[#This Row],[Nombre del Producto]],Tabla2[[Nombre Producto]:[Costo Unitario]],2,FALSE)</f>
        <v>Lot's O' Nuts</v>
      </c>
      <c r="U6022" t="str">
        <f>VLOOKUP(Tabla1[[#This Row],[Fábrica]],Tabla3[],4,FALSE)</f>
        <v>Arizona</v>
      </c>
    </row>
    <row r="6023" spans="1:21" x14ac:dyDescent="0.25">
      <c r="A6023" t="s">
        <v>8337</v>
      </c>
      <c r="B6023" s="3">
        <v>45367</v>
      </c>
      <c r="C6023" s="3">
        <v>45377</v>
      </c>
      <c r="D6023" t="s">
        <v>82</v>
      </c>
      <c r="E6023">
        <v>161172</v>
      </c>
      <c r="F6023" t="s">
        <v>19</v>
      </c>
      <c r="G6023" t="s">
        <v>412</v>
      </c>
      <c r="H6023" t="s">
        <v>210</v>
      </c>
      <c r="I6023">
        <v>43229</v>
      </c>
      <c r="J6023" t="s">
        <v>22</v>
      </c>
      <c r="K6023" t="s">
        <v>32</v>
      </c>
      <c r="L6023" t="s">
        <v>45</v>
      </c>
      <c r="M6023" t="s">
        <v>46</v>
      </c>
      <c r="N6023" s="5">
        <v>10.47</v>
      </c>
      <c r="O6023" s="7">
        <v>3</v>
      </c>
      <c r="P6023" s="5">
        <v>7.47</v>
      </c>
      <c r="Q6023" s="5">
        <v>3</v>
      </c>
      <c r="R6023" s="22">
        <f>Tabla1[[#This Row],[Fecha de Envío]]-Tabla1[[#This Row],[Fecha de Orden]]</f>
        <v>10</v>
      </c>
      <c r="S6023" s="24">
        <f>YEAR(Tabla1[[#This Row],[Fecha de Orden]])</f>
        <v>2024</v>
      </c>
      <c r="T6023" t="str">
        <f>VLOOKUP(Tabla1[[#This Row],[Nombre del Producto]],Tabla2[[Nombre Producto]:[Costo Unitario]],2,FALSE)</f>
        <v>Lot's O' Nuts</v>
      </c>
      <c r="U6023" t="str">
        <f>VLOOKUP(Tabla1[[#This Row],[Fábrica]],Tabla3[],4,FALSE)</f>
        <v>Arizona</v>
      </c>
    </row>
    <row r="6024" spans="1:21" x14ac:dyDescent="0.25">
      <c r="A6024" t="s">
        <v>8338</v>
      </c>
      <c r="B6024" s="3">
        <v>45367</v>
      </c>
      <c r="C6024" s="3">
        <v>45377</v>
      </c>
      <c r="D6024" t="s">
        <v>82</v>
      </c>
      <c r="E6024">
        <v>161172</v>
      </c>
      <c r="F6024" t="s">
        <v>19</v>
      </c>
      <c r="G6024" t="s">
        <v>412</v>
      </c>
      <c r="H6024" t="s">
        <v>210</v>
      </c>
      <c r="I6024">
        <v>43229</v>
      </c>
      <c r="J6024" t="s">
        <v>22</v>
      </c>
      <c r="K6024" t="s">
        <v>32</v>
      </c>
      <c r="L6024" t="s">
        <v>36</v>
      </c>
      <c r="M6024" t="s">
        <v>37</v>
      </c>
      <c r="N6024" s="5">
        <v>6.5</v>
      </c>
      <c r="O6024" s="7">
        <v>2</v>
      </c>
      <c r="P6024" s="5">
        <v>4.22</v>
      </c>
      <c r="Q6024" s="5">
        <v>2.2799999999999998</v>
      </c>
      <c r="R6024" s="22">
        <f>Tabla1[[#This Row],[Fecha de Envío]]-Tabla1[[#This Row],[Fecha de Orden]]</f>
        <v>10</v>
      </c>
      <c r="S6024" s="24">
        <f>YEAR(Tabla1[[#This Row],[Fecha de Orden]])</f>
        <v>2024</v>
      </c>
      <c r="T6024" t="str">
        <f>VLOOKUP(Tabla1[[#This Row],[Nombre del Producto]],Tabla2[[Nombre Producto]:[Costo Unitario]],2,FALSE)</f>
        <v>Wicked Choccy's</v>
      </c>
      <c r="U6024" t="str">
        <f>VLOOKUP(Tabla1[[#This Row],[Fábrica]],Tabla3[],4,FALSE)</f>
        <v>Georgia</v>
      </c>
    </row>
    <row r="6025" spans="1:21" x14ac:dyDescent="0.25">
      <c r="A6025" t="s">
        <v>9067</v>
      </c>
      <c r="B6025" s="3">
        <v>45367</v>
      </c>
      <c r="C6025" s="3">
        <v>45379</v>
      </c>
      <c r="D6025" t="s">
        <v>71</v>
      </c>
      <c r="E6025">
        <v>101539</v>
      </c>
      <c r="F6025" t="s">
        <v>19</v>
      </c>
      <c r="G6025" t="s">
        <v>124</v>
      </c>
      <c r="H6025" t="s">
        <v>125</v>
      </c>
      <c r="I6025">
        <v>98105</v>
      </c>
      <c r="J6025" t="s">
        <v>22</v>
      </c>
      <c r="K6025" t="s">
        <v>23</v>
      </c>
      <c r="L6025" t="s">
        <v>33</v>
      </c>
      <c r="M6025" t="s">
        <v>34</v>
      </c>
      <c r="N6025" s="5">
        <v>3.6</v>
      </c>
      <c r="O6025" s="7">
        <v>1</v>
      </c>
      <c r="P6025" s="5">
        <v>2.4</v>
      </c>
      <c r="Q6025" s="5">
        <v>1.2</v>
      </c>
      <c r="R6025" s="22">
        <f>Tabla1[[#This Row],[Fecha de Envío]]-Tabla1[[#This Row],[Fecha de Orden]]</f>
        <v>12</v>
      </c>
      <c r="S6025" s="24">
        <f>YEAR(Tabla1[[#This Row],[Fecha de Orden]])</f>
        <v>2024</v>
      </c>
      <c r="T6025" t="str">
        <f>VLOOKUP(Tabla1[[#This Row],[Nombre del Producto]],Tabla2[[Nombre Producto]:[Costo Unitario]],2,FALSE)</f>
        <v>Lot's O' Nuts</v>
      </c>
      <c r="U6025" t="str">
        <f>VLOOKUP(Tabla1[[#This Row],[Fábrica]],Tabla3[],4,FALSE)</f>
        <v>Arizona</v>
      </c>
    </row>
    <row r="6026" spans="1:21" x14ac:dyDescent="0.25">
      <c r="A6026" t="s">
        <v>9068</v>
      </c>
      <c r="B6026" s="3">
        <v>45367</v>
      </c>
      <c r="C6026" s="3">
        <v>45379</v>
      </c>
      <c r="D6026" t="s">
        <v>71</v>
      </c>
      <c r="E6026">
        <v>101539</v>
      </c>
      <c r="F6026" t="s">
        <v>19</v>
      </c>
      <c r="G6026" t="s">
        <v>124</v>
      </c>
      <c r="H6026" t="s">
        <v>125</v>
      </c>
      <c r="I6026">
        <v>98105</v>
      </c>
      <c r="J6026" t="s">
        <v>148</v>
      </c>
      <c r="K6026" t="s">
        <v>23</v>
      </c>
      <c r="L6026" t="s">
        <v>149</v>
      </c>
      <c r="M6026" t="s">
        <v>150</v>
      </c>
      <c r="N6026" s="5">
        <v>1.25</v>
      </c>
      <c r="O6026" s="7">
        <v>1</v>
      </c>
      <c r="P6026" s="5">
        <v>0.65</v>
      </c>
      <c r="Q6026" s="5">
        <v>0.6</v>
      </c>
      <c r="R6026" s="22">
        <f>Tabla1[[#This Row],[Fecha de Envío]]-Tabla1[[#This Row],[Fecha de Orden]]</f>
        <v>12</v>
      </c>
      <c r="S6026" s="24">
        <f>YEAR(Tabla1[[#This Row],[Fecha de Orden]])</f>
        <v>2024</v>
      </c>
      <c r="T6026" t="str">
        <f>VLOOKUP(Tabla1[[#This Row],[Nombre del Producto]],Tabla2[[Nombre Producto]:[Costo Unitario]],2,FALSE)</f>
        <v>Secret Factory</v>
      </c>
      <c r="U6026" t="str">
        <f>VLOOKUP(Tabla1[[#This Row],[Fábrica]],Tabla3[],4,FALSE)</f>
        <v>Illinois</v>
      </c>
    </row>
    <row r="6027" spans="1:21" x14ac:dyDescent="0.25">
      <c r="A6027" t="s">
        <v>9069</v>
      </c>
      <c r="B6027" s="3">
        <v>45367</v>
      </c>
      <c r="C6027" s="3">
        <v>45379</v>
      </c>
      <c r="D6027" t="s">
        <v>71</v>
      </c>
      <c r="E6027">
        <v>101539</v>
      </c>
      <c r="F6027" t="s">
        <v>19</v>
      </c>
      <c r="G6027" t="s">
        <v>124</v>
      </c>
      <c r="H6027" t="s">
        <v>125</v>
      </c>
      <c r="I6027">
        <v>98105</v>
      </c>
      <c r="J6027" t="s">
        <v>22</v>
      </c>
      <c r="K6027" t="s">
        <v>23</v>
      </c>
      <c r="L6027" t="s">
        <v>36</v>
      </c>
      <c r="M6027" t="s">
        <v>37</v>
      </c>
      <c r="N6027" s="5">
        <v>9.75</v>
      </c>
      <c r="O6027" s="7">
        <v>3</v>
      </c>
      <c r="P6027" s="5">
        <v>6.33</v>
      </c>
      <c r="Q6027" s="5">
        <v>3.42</v>
      </c>
      <c r="R6027" s="22">
        <f>Tabla1[[#This Row],[Fecha de Envío]]-Tabla1[[#This Row],[Fecha de Orden]]</f>
        <v>12</v>
      </c>
      <c r="S6027" s="24">
        <f>YEAR(Tabla1[[#This Row],[Fecha de Orden]])</f>
        <v>2024</v>
      </c>
      <c r="T6027" t="str">
        <f>VLOOKUP(Tabla1[[#This Row],[Nombre del Producto]],Tabla2[[Nombre Producto]:[Costo Unitario]],2,FALSE)</f>
        <v>Wicked Choccy's</v>
      </c>
      <c r="U6027" t="str">
        <f>VLOOKUP(Tabla1[[#This Row],[Fábrica]],Tabla3[],4,FALSE)</f>
        <v>Georgia</v>
      </c>
    </row>
    <row r="6028" spans="1:21" x14ac:dyDescent="0.25">
      <c r="A6028" t="s">
        <v>825</v>
      </c>
      <c r="B6028" s="3">
        <v>45368</v>
      </c>
      <c r="C6028" s="3">
        <v>45384</v>
      </c>
      <c r="D6028" t="s">
        <v>18</v>
      </c>
      <c r="E6028">
        <v>129224</v>
      </c>
      <c r="F6028" t="s">
        <v>19</v>
      </c>
      <c r="G6028" t="s">
        <v>367</v>
      </c>
      <c r="H6028" t="s">
        <v>65</v>
      </c>
      <c r="I6028">
        <v>37918</v>
      </c>
      <c r="J6028" t="s">
        <v>22</v>
      </c>
      <c r="K6028" t="s">
        <v>66</v>
      </c>
      <c r="L6028" t="s">
        <v>36</v>
      </c>
      <c r="M6028" t="s">
        <v>37</v>
      </c>
      <c r="N6028" s="5">
        <v>6.5</v>
      </c>
      <c r="O6028" s="7">
        <v>2</v>
      </c>
      <c r="P6028" s="5">
        <v>4.22</v>
      </c>
      <c r="Q6028" s="5">
        <v>2.2799999999999998</v>
      </c>
      <c r="R6028" s="22">
        <f>Tabla1[[#This Row],[Fecha de Envío]]-Tabla1[[#This Row],[Fecha de Orden]]</f>
        <v>16</v>
      </c>
      <c r="S6028" s="24">
        <f>YEAR(Tabla1[[#This Row],[Fecha de Orden]])</f>
        <v>2024</v>
      </c>
      <c r="T6028" t="str">
        <f>VLOOKUP(Tabla1[[#This Row],[Nombre del Producto]],Tabla2[[Nombre Producto]:[Costo Unitario]],2,FALSE)</f>
        <v>Wicked Choccy's</v>
      </c>
      <c r="U6028" t="str">
        <f>VLOOKUP(Tabla1[[#This Row],[Fábrica]],Tabla3[],4,FALSE)</f>
        <v>Georgia</v>
      </c>
    </row>
    <row r="6029" spans="1:21" x14ac:dyDescent="0.25">
      <c r="A6029" t="s">
        <v>1984</v>
      </c>
      <c r="B6029" s="3">
        <v>45368</v>
      </c>
      <c r="C6029" s="3">
        <v>45382</v>
      </c>
      <c r="D6029" t="s">
        <v>71</v>
      </c>
      <c r="E6029">
        <v>129567</v>
      </c>
      <c r="F6029" t="s">
        <v>19</v>
      </c>
      <c r="G6029" t="s">
        <v>1008</v>
      </c>
      <c r="H6029" t="s">
        <v>21</v>
      </c>
      <c r="I6029">
        <v>93534</v>
      </c>
      <c r="J6029" t="s">
        <v>22</v>
      </c>
      <c r="K6029" t="s">
        <v>23</v>
      </c>
      <c r="L6029" t="s">
        <v>24</v>
      </c>
      <c r="M6029" t="s">
        <v>25</v>
      </c>
      <c r="N6029" s="5">
        <v>7.5</v>
      </c>
      <c r="O6029" s="7">
        <v>2</v>
      </c>
      <c r="P6029" s="5">
        <v>4.9000000000000004</v>
      </c>
      <c r="Q6029" s="5">
        <v>2.6</v>
      </c>
      <c r="R6029" s="22">
        <f>Tabla1[[#This Row],[Fecha de Envío]]-Tabla1[[#This Row],[Fecha de Orden]]</f>
        <v>14</v>
      </c>
      <c r="S6029" s="24">
        <f>YEAR(Tabla1[[#This Row],[Fecha de Orden]])</f>
        <v>2024</v>
      </c>
      <c r="T6029" t="str">
        <f>VLOOKUP(Tabla1[[#This Row],[Nombre del Producto]],Tabla2[[Nombre Producto]:[Costo Unitario]],2,FALSE)</f>
        <v>Wicked Choccy's</v>
      </c>
      <c r="U6029" t="str">
        <f>VLOOKUP(Tabla1[[#This Row],[Fábrica]],Tabla3[],4,FALSE)</f>
        <v>Georgia</v>
      </c>
    </row>
    <row r="6030" spans="1:21" x14ac:dyDescent="0.25">
      <c r="A6030" t="s">
        <v>2455</v>
      </c>
      <c r="B6030" s="3">
        <v>45368</v>
      </c>
      <c r="C6030" s="3">
        <v>45383</v>
      </c>
      <c r="D6030" t="s">
        <v>71</v>
      </c>
      <c r="E6030">
        <v>140949</v>
      </c>
      <c r="F6030" t="s">
        <v>19</v>
      </c>
      <c r="G6030" t="s">
        <v>30</v>
      </c>
      <c r="H6030" t="s">
        <v>31</v>
      </c>
      <c r="I6030">
        <v>10011</v>
      </c>
      <c r="J6030" t="s">
        <v>22</v>
      </c>
      <c r="K6030" t="s">
        <v>32</v>
      </c>
      <c r="L6030" t="s">
        <v>27</v>
      </c>
      <c r="M6030" t="s">
        <v>28</v>
      </c>
      <c r="N6030" s="5">
        <v>21.6</v>
      </c>
      <c r="O6030" s="7">
        <v>6</v>
      </c>
      <c r="P6030" s="5">
        <v>15</v>
      </c>
      <c r="Q6030" s="5">
        <v>6.6</v>
      </c>
      <c r="R6030" s="22">
        <f>Tabla1[[#This Row],[Fecha de Envío]]-Tabla1[[#This Row],[Fecha de Orden]]</f>
        <v>15</v>
      </c>
      <c r="S6030" s="24">
        <f>YEAR(Tabla1[[#This Row],[Fecha de Orden]])</f>
        <v>2024</v>
      </c>
      <c r="T6030" t="str">
        <f>VLOOKUP(Tabla1[[#This Row],[Nombre del Producto]],Tabla2[[Nombre Producto]:[Costo Unitario]],2,FALSE)</f>
        <v>Lot's O' Nuts</v>
      </c>
      <c r="U6030" t="str">
        <f>VLOOKUP(Tabla1[[#This Row],[Fábrica]],Tabla3[],4,FALSE)</f>
        <v>Arizona</v>
      </c>
    </row>
    <row r="6031" spans="1:21" x14ac:dyDescent="0.25">
      <c r="A6031" t="s">
        <v>2456</v>
      </c>
      <c r="B6031" s="3">
        <v>45368</v>
      </c>
      <c r="C6031" s="3">
        <v>45383</v>
      </c>
      <c r="D6031" t="s">
        <v>71</v>
      </c>
      <c r="E6031">
        <v>140949</v>
      </c>
      <c r="F6031" t="s">
        <v>19</v>
      </c>
      <c r="G6031" t="s">
        <v>30</v>
      </c>
      <c r="H6031" t="s">
        <v>31</v>
      </c>
      <c r="I6031">
        <v>10011</v>
      </c>
      <c r="J6031" t="s">
        <v>22</v>
      </c>
      <c r="K6031" t="s">
        <v>32</v>
      </c>
      <c r="L6031" t="s">
        <v>36</v>
      </c>
      <c r="M6031" t="s">
        <v>37</v>
      </c>
      <c r="N6031" s="5">
        <v>9.75</v>
      </c>
      <c r="O6031" s="7">
        <v>3</v>
      </c>
      <c r="P6031" s="5">
        <v>6.33</v>
      </c>
      <c r="Q6031" s="5">
        <v>3.42</v>
      </c>
      <c r="R6031" s="22">
        <f>Tabla1[[#This Row],[Fecha de Envío]]-Tabla1[[#This Row],[Fecha de Orden]]</f>
        <v>15</v>
      </c>
      <c r="S6031" s="24">
        <f>YEAR(Tabla1[[#This Row],[Fecha de Orden]])</f>
        <v>2024</v>
      </c>
      <c r="T6031" t="str">
        <f>VLOOKUP(Tabla1[[#This Row],[Nombre del Producto]],Tabla2[[Nombre Producto]:[Costo Unitario]],2,FALSE)</f>
        <v>Wicked Choccy's</v>
      </c>
      <c r="U6031" t="str">
        <f>VLOOKUP(Tabla1[[#This Row],[Fábrica]],Tabla3[],4,FALSE)</f>
        <v>Georgia</v>
      </c>
    </row>
    <row r="6032" spans="1:21" x14ac:dyDescent="0.25">
      <c r="A6032" t="s">
        <v>2457</v>
      </c>
      <c r="B6032" s="3">
        <v>45368</v>
      </c>
      <c r="C6032" s="3">
        <v>45383</v>
      </c>
      <c r="D6032" t="s">
        <v>71</v>
      </c>
      <c r="E6032">
        <v>140949</v>
      </c>
      <c r="F6032" t="s">
        <v>19</v>
      </c>
      <c r="G6032" t="s">
        <v>30</v>
      </c>
      <c r="H6032" t="s">
        <v>31</v>
      </c>
      <c r="I6032">
        <v>10011</v>
      </c>
      <c r="J6032" t="s">
        <v>22</v>
      </c>
      <c r="K6032" t="s">
        <v>32</v>
      </c>
      <c r="L6032" t="s">
        <v>45</v>
      </c>
      <c r="M6032" t="s">
        <v>46</v>
      </c>
      <c r="N6032" s="5">
        <v>27.92</v>
      </c>
      <c r="O6032" s="7">
        <v>8</v>
      </c>
      <c r="P6032" s="5">
        <v>19.920000000000002</v>
      </c>
      <c r="Q6032" s="5">
        <v>8</v>
      </c>
      <c r="R6032" s="22">
        <f>Tabla1[[#This Row],[Fecha de Envío]]-Tabla1[[#This Row],[Fecha de Orden]]</f>
        <v>15</v>
      </c>
      <c r="S6032" s="24">
        <f>YEAR(Tabla1[[#This Row],[Fecha de Orden]])</f>
        <v>2024</v>
      </c>
      <c r="T6032" t="str">
        <f>VLOOKUP(Tabla1[[#This Row],[Nombre del Producto]],Tabla2[[Nombre Producto]:[Costo Unitario]],2,FALSE)</f>
        <v>Lot's O' Nuts</v>
      </c>
      <c r="U6032" t="str">
        <f>VLOOKUP(Tabla1[[#This Row],[Fábrica]],Tabla3[],4,FALSE)</f>
        <v>Arizona</v>
      </c>
    </row>
    <row r="6033" spans="1:21" x14ac:dyDescent="0.25">
      <c r="A6033" t="s">
        <v>7112</v>
      </c>
      <c r="B6033" s="3">
        <v>45368</v>
      </c>
      <c r="C6033" s="3">
        <v>45382</v>
      </c>
      <c r="D6033" t="s">
        <v>18</v>
      </c>
      <c r="E6033">
        <v>142867</v>
      </c>
      <c r="F6033" t="s">
        <v>19</v>
      </c>
      <c r="G6033" t="s">
        <v>159</v>
      </c>
      <c r="H6033" t="s">
        <v>42</v>
      </c>
      <c r="I6033">
        <v>77095</v>
      </c>
      <c r="J6033" t="s">
        <v>22</v>
      </c>
      <c r="K6033" t="s">
        <v>43</v>
      </c>
      <c r="L6033" t="s">
        <v>45</v>
      </c>
      <c r="M6033" t="s">
        <v>46</v>
      </c>
      <c r="N6033" s="5">
        <v>20.94</v>
      </c>
      <c r="O6033" s="7">
        <v>6</v>
      </c>
      <c r="P6033" s="5">
        <v>14.94</v>
      </c>
      <c r="Q6033" s="5">
        <v>6</v>
      </c>
      <c r="R6033" s="22">
        <f>Tabla1[[#This Row],[Fecha de Envío]]-Tabla1[[#This Row],[Fecha de Orden]]</f>
        <v>14</v>
      </c>
      <c r="S6033" s="24">
        <f>YEAR(Tabla1[[#This Row],[Fecha de Orden]])</f>
        <v>2024</v>
      </c>
      <c r="T6033" t="str">
        <f>VLOOKUP(Tabla1[[#This Row],[Nombre del Producto]],Tabla2[[Nombre Producto]:[Costo Unitario]],2,FALSE)</f>
        <v>Lot's O' Nuts</v>
      </c>
      <c r="U6033" t="str">
        <f>VLOOKUP(Tabla1[[#This Row],[Fábrica]],Tabla3[],4,FALSE)</f>
        <v>Arizona</v>
      </c>
    </row>
    <row r="6034" spans="1:21" x14ac:dyDescent="0.25">
      <c r="A6034" t="s">
        <v>7113</v>
      </c>
      <c r="B6034" s="3">
        <v>45368</v>
      </c>
      <c r="C6034" s="3">
        <v>45382</v>
      </c>
      <c r="D6034" t="s">
        <v>18</v>
      </c>
      <c r="E6034">
        <v>142867</v>
      </c>
      <c r="F6034" t="s">
        <v>19</v>
      </c>
      <c r="G6034" t="s">
        <v>159</v>
      </c>
      <c r="H6034" t="s">
        <v>42</v>
      </c>
      <c r="I6034">
        <v>77095</v>
      </c>
      <c r="J6034" t="s">
        <v>22</v>
      </c>
      <c r="K6034" t="s">
        <v>43</v>
      </c>
      <c r="L6034" t="s">
        <v>24</v>
      </c>
      <c r="M6034" t="s">
        <v>25</v>
      </c>
      <c r="N6034" s="5">
        <v>11.25</v>
      </c>
      <c r="O6034" s="7">
        <v>3</v>
      </c>
      <c r="P6034" s="5">
        <v>7.35</v>
      </c>
      <c r="Q6034" s="5">
        <v>3.9</v>
      </c>
      <c r="R6034" s="22">
        <f>Tabla1[[#This Row],[Fecha de Envío]]-Tabla1[[#This Row],[Fecha de Orden]]</f>
        <v>14</v>
      </c>
      <c r="S6034" s="24">
        <f>YEAR(Tabla1[[#This Row],[Fecha de Orden]])</f>
        <v>2024</v>
      </c>
      <c r="T6034" t="str">
        <f>VLOOKUP(Tabla1[[#This Row],[Nombre del Producto]],Tabla2[[Nombre Producto]:[Costo Unitario]],2,FALSE)</f>
        <v>Wicked Choccy's</v>
      </c>
      <c r="U6034" t="str">
        <f>VLOOKUP(Tabla1[[#This Row],[Fábrica]],Tabla3[],4,FALSE)</f>
        <v>Georgia</v>
      </c>
    </row>
    <row r="6035" spans="1:21" x14ac:dyDescent="0.25">
      <c r="A6035" t="s">
        <v>1331</v>
      </c>
      <c r="B6035" s="3">
        <v>45369</v>
      </c>
      <c r="C6035" s="3">
        <v>45383</v>
      </c>
      <c r="D6035" t="s">
        <v>18</v>
      </c>
      <c r="E6035">
        <v>143084</v>
      </c>
      <c r="F6035" t="s">
        <v>19</v>
      </c>
      <c r="G6035" t="s">
        <v>53</v>
      </c>
      <c r="H6035" t="s">
        <v>21</v>
      </c>
      <c r="I6035">
        <v>90008</v>
      </c>
      <c r="J6035" t="s">
        <v>22</v>
      </c>
      <c r="K6035" t="s">
        <v>23</v>
      </c>
      <c r="L6035" t="s">
        <v>27</v>
      </c>
      <c r="M6035" t="s">
        <v>28</v>
      </c>
      <c r="N6035" s="5">
        <v>18</v>
      </c>
      <c r="O6035" s="7">
        <v>5</v>
      </c>
      <c r="P6035" s="5">
        <v>12.5</v>
      </c>
      <c r="Q6035" s="5">
        <v>5.5</v>
      </c>
      <c r="R6035" s="22">
        <f>Tabla1[[#This Row],[Fecha de Envío]]-Tabla1[[#This Row],[Fecha de Orden]]</f>
        <v>14</v>
      </c>
      <c r="S6035" s="24">
        <f>YEAR(Tabla1[[#This Row],[Fecha de Orden]])</f>
        <v>2024</v>
      </c>
      <c r="T6035" t="str">
        <f>VLOOKUP(Tabla1[[#This Row],[Nombre del Producto]],Tabla2[[Nombre Producto]:[Costo Unitario]],2,FALSE)</f>
        <v>Lot's O' Nuts</v>
      </c>
      <c r="U6035" t="str">
        <f>VLOOKUP(Tabla1[[#This Row],[Fábrica]],Tabla3[],4,FALSE)</f>
        <v>Arizona</v>
      </c>
    </row>
    <row r="6036" spans="1:21" x14ac:dyDescent="0.25">
      <c r="A6036" t="s">
        <v>1808</v>
      </c>
      <c r="B6036" s="3">
        <v>45369</v>
      </c>
      <c r="C6036" s="3">
        <v>45384</v>
      </c>
      <c r="D6036" t="s">
        <v>18</v>
      </c>
      <c r="E6036">
        <v>119438</v>
      </c>
      <c r="F6036" t="s">
        <v>19</v>
      </c>
      <c r="G6036" t="s">
        <v>1809</v>
      </c>
      <c r="H6036" t="s">
        <v>42</v>
      </c>
      <c r="I6036">
        <v>75701</v>
      </c>
      <c r="J6036" t="s">
        <v>22</v>
      </c>
      <c r="K6036" t="s">
        <v>43</v>
      </c>
      <c r="L6036" t="s">
        <v>33</v>
      </c>
      <c r="M6036" t="s">
        <v>34</v>
      </c>
      <c r="N6036" s="5">
        <v>10.8</v>
      </c>
      <c r="O6036" s="7">
        <v>3</v>
      </c>
      <c r="P6036" s="5">
        <v>7.2</v>
      </c>
      <c r="Q6036" s="5">
        <v>3.6</v>
      </c>
      <c r="R6036" s="22">
        <f>Tabla1[[#This Row],[Fecha de Envío]]-Tabla1[[#This Row],[Fecha de Orden]]</f>
        <v>15</v>
      </c>
      <c r="S6036" s="24">
        <f>YEAR(Tabla1[[#This Row],[Fecha de Orden]])</f>
        <v>2024</v>
      </c>
      <c r="T6036" t="str">
        <f>VLOOKUP(Tabla1[[#This Row],[Nombre del Producto]],Tabla2[[Nombre Producto]:[Costo Unitario]],2,FALSE)</f>
        <v>Lot's O' Nuts</v>
      </c>
      <c r="U6036" t="str">
        <f>VLOOKUP(Tabla1[[#This Row],[Fábrica]],Tabla3[],4,FALSE)</f>
        <v>Arizona</v>
      </c>
    </row>
    <row r="6037" spans="1:21" x14ac:dyDescent="0.25">
      <c r="A6037" t="s">
        <v>1810</v>
      </c>
      <c r="B6037" s="3">
        <v>45369</v>
      </c>
      <c r="C6037" s="3">
        <v>45384</v>
      </c>
      <c r="D6037" t="s">
        <v>18</v>
      </c>
      <c r="E6037">
        <v>119438</v>
      </c>
      <c r="F6037" t="s">
        <v>19</v>
      </c>
      <c r="G6037" t="s">
        <v>1809</v>
      </c>
      <c r="H6037" t="s">
        <v>42</v>
      </c>
      <c r="I6037">
        <v>75701</v>
      </c>
      <c r="J6037" t="s">
        <v>22</v>
      </c>
      <c r="K6037" t="s">
        <v>43</v>
      </c>
      <c r="L6037" t="s">
        <v>27</v>
      </c>
      <c r="M6037" t="s">
        <v>28</v>
      </c>
      <c r="N6037" s="5">
        <v>10.8</v>
      </c>
      <c r="O6037" s="7">
        <v>3</v>
      </c>
      <c r="P6037" s="5">
        <v>7.5</v>
      </c>
      <c r="Q6037" s="5">
        <v>3.3</v>
      </c>
      <c r="R6037" s="22">
        <f>Tabla1[[#This Row],[Fecha de Envío]]-Tabla1[[#This Row],[Fecha de Orden]]</f>
        <v>15</v>
      </c>
      <c r="S6037" s="24">
        <f>YEAR(Tabla1[[#This Row],[Fecha de Orden]])</f>
        <v>2024</v>
      </c>
      <c r="T6037" t="str">
        <f>VLOOKUP(Tabla1[[#This Row],[Nombre del Producto]],Tabla2[[Nombre Producto]:[Costo Unitario]],2,FALSE)</f>
        <v>Lot's O' Nuts</v>
      </c>
      <c r="U6037" t="str">
        <f>VLOOKUP(Tabla1[[#This Row],[Fábrica]],Tabla3[],4,FALSE)</f>
        <v>Arizona</v>
      </c>
    </row>
    <row r="6038" spans="1:21" x14ac:dyDescent="0.25">
      <c r="A6038" t="s">
        <v>1811</v>
      </c>
      <c r="B6038" s="3">
        <v>45369</v>
      </c>
      <c r="C6038" s="3">
        <v>45384</v>
      </c>
      <c r="D6038" t="s">
        <v>18</v>
      </c>
      <c r="E6038">
        <v>119438</v>
      </c>
      <c r="F6038" t="s">
        <v>19</v>
      </c>
      <c r="G6038" t="s">
        <v>1809</v>
      </c>
      <c r="H6038" t="s">
        <v>42</v>
      </c>
      <c r="I6038">
        <v>75701</v>
      </c>
      <c r="J6038" t="s">
        <v>22</v>
      </c>
      <c r="K6038" t="s">
        <v>43</v>
      </c>
      <c r="L6038" t="s">
        <v>45</v>
      </c>
      <c r="M6038" t="s">
        <v>46</v>
      </c>
      <c r="N6038" s="5">
        <v>10.47</v>
      </c>
      <c r="O6038" s="7">
        <v>3</v>
      </c>
      <c r="P6038" s="5">
        <v>7.47</v>
      </c>
      <c r="Q6038" s="5">
        <v>3</v>
      </c>
      <c r="R6038" s="22">
        <f>Tabla1[[#This Row],[Fecha de Envío]]-Tabla1[[#This Row],[Fecha de Orden]]</f>
        <v>15</v>
      </c>
      <c r="S6038" s="24">
        <f>YEAR(Tabla1[[#This Row],[Fecha de Orden]])</f>
        <v>2024</v>
      </c>
      <c r="T6038" t="str">
        <f>VLOOKUP(Tabla1[[#This Row],[Nombre del Producto]],Tabla2[[Nombre Producto]:[Costo Unitario]],2,FALSE)</f>
        <v>Lot's O' Nuts</v>
      </c>
      <c r="U6038" t="str">
        <f>VLOOKUP(Tabla1[[#This Row],[Fábrica]],Tabla3[],4,FALSE)</f>
        <v>Arizona</v>
      </c>
    </row>
    <row r="6039" spans="1:21" x14ac:dyDescent="0.25">
      <c r="A6039" t="s">
        <v>1812</v>
      </c>
      <c r="B6039" s="3">
        <v>45369</v>
      </c>
      <c r="C6039" s="3">
        <v>45384</v>
      </c>
      <c r="D6039" t="s">
        <v>18</v>
      </c>
      <c r="E6039">
        <v>119438</v>
      </c>
      <c r="F6039" t="s">
        <v>19</v>
      </c>
      <c r="G6039" t="s">
        <v>1809</v>
      </c>
      <c r="H6039" t="s">
        <v>42</v>
      </c>
      <c r="I6039">
        <v>75701</v>
      </c>
      <c r="J6039" t="s">
        <v>22</v>
      </c>
      <c r="K6039" t="s">
        <v>43</v>
      </c>
      <c r="L6039" t="s">
        <v>24</v>
      </c>
      <c r="M6039" t="s">
        <v>25</v>
      </c>
      <c r="N6039" s="5">
        <v>11.25</v>
      </c>
      <c r="O6039" s="7">
        <v>3</v>
      </c>
      <c r="P6039" s="5">
        <v>7.35</v>
      </c>
      <c r="Q6039" s="5">
        <v>3.9</v>
      </c>
      <c r="R6039" s="22">
        <f>Tabla1[[#This Row],[Fecha de Envío]]-Tabla1[[#This Row],[Fecha de Orden]]</f>
        <v>15</v>
      </c>
      <c r="S6039" s="24">
        <f>YEAR(Tabla1[[#This Row],[Fecha de Orden]])</f>
        <v>2024</v>
      </c>
      <c r="T6039" t="str">
        <f>VLOOKUP(Tabla1[[#This Row],[Nombre del Producto]],Tabla2[[Nombre Producto]:[Costo Unitario]],2,FALSE)</f>
        <v>Wicked Choccy's</v>
      </c>
      <c r="U6039" t="str">
        <f>VLOOKUP(Tabla1[[#This Row],[Fábrica]],Tabla3[],4,FALSE)</f>
        <v>Georgia</v>
      </c>
    </row>
    <row r="6040" spans="1:21" x14ac:dyDescent="0.25">
      <c r="A6040" t="s">
        <v>3356</v>
      </c>
      <c r="B6040" s="3">
        <v>45369</v>
      </c>
      <c r="C6040" s="3">
        <v>45383</v>
      </c>
      <c r="D6040" t="s">
        <v>18</v>
      </c>
      <c r="E6040">
        <v>160087</v>
      </c>
      <c r="F6040" t="s">
        <v>19</v>
      </c>
      <c r="G6040" t="s">
        <v>186</v>
      </c>
      <c r="H6040" t="s">
        <v>42</v>
      </c>
      <c r="I6040">
        <v>75220</v>
      </c>
      <c r="J6040" t="s">
        <v>22</v>
      </c>
      <c r="K6040" t="s">
        <v>43</v>
      </c>
      <c r="L6040" t="s">
        <v>36</v>
      </c>
      <c r="M6040" t="s">
        <v>37</v>
      </c>
      <c r="N6040" s="5">
        <v>9.75</v>
      </c>
      <c r="O6040" s="7">
        <v>3</v>
      </c>
      <c r="P6040" s="5">
        <v>6.33</v>
      </c>
      <c r="Q6040" s="5">
        <v>3.42</v>
      </c>
      <c r="R6040" s="22">
        <f>Tabla1[[#This Row],[Fecha de Envío]]-Tabla1[[#This Row],[Fecha de Orden]]</f>
        <v>14</v>
      </c>
      <c r="S6040" s="24">
        <f>YEAR(Tabla1[[#This Row],[Fecha de Orden]])</f>
        <v>2024</v>
      </c>
      <c r="T6040" t="str">
        <f>VLOOKUP(Tabla1[[#This Row],[Nombre del Producto]],Tabla2[[Nombre Producto]:[Costo Unitario]],2,FALSE)</f>
        <v>Wicked Choccy's</v>
      </c>
      <c r="U6040" t="str">
        <f>VLOOKUP(Tabla1[[#This Row],[Fábrica]],Tabla3[],4,FALSE)</f>
        <v>Georgia</v>
      </c>
    </row>
    <row r="6041" spans="1:21" x14ac:dyDescent="0.25">
      <c r="A6041" t="s">
        <v>4529</v>
      </c>
      <c r="B6041" s="3">
        <v>45369</v>
      </c>
      <c r="C6041" s="3">
        <v>45381</v>
      </c>
      <c r="D6041" t="s">
        <v>71</v>
      </c>
      <c r="E6041">
        <v>122007</v>
      </c>
      <c r="F6041" t="s">
        <v>19</v>
      </c>
      <c r="G6041" t="s">
        <v>53</v>
      </c>
      <c r="H6041" t="s">
        <v>21</v>
      </c>
      <c r="I6041">
        <v>90032</v>
      </c>
      <c r="J6041" t="s">
        <v>22</v>
      </c>
      <c r="K6041" t="s">
        <v>23</v>
      </c>
      <c r="L6041" t="s">
        <v>45</v>
      </c>
      <c r="M6041" t="s">
        <v>46</v>
      </c>
      <c r="N6041" s="5">
        <v>24.43</v>
      </c>
      <c r="O6041" s="7">
        <v>7</v>
      </c>
      <c r="P6041" s="5">
        <v>17.43</v>
      </c>
      <c r="Q6041" s="5">
        <v>7</v>
      </c>
      <c r="R6041" s="22">
        <f>Tabla1[[#This Row],[Fecha de Envío]]-Tabla1[[#This Row],[Fecha de Orden]]</f>
        <v>12</v>
      </c>
      <c r="S6041" s="24">
        <f>YEAR(Tabla1[[#This Row],[Fecha de Orden]])</f>
        <v>2024</v>
      </c>
      <c r="T6041" t="str">
        <f>VLOOKUP(Tabla1[[#This Row],[Nombre del Producto]],Tabla2[[Nombre Producto]:[Costo Unitario]],2,FALSE)</f>
        <v>Lot's O' Nuts</v>
      </c>
      <c r="U6041" t="str">
        <f>VLOOKUP(Tabla1[[#This Row],[Fábrica]],Tabla3[],4,FALSE)</f>
        <v>Arizona</v>
      </c>
    </row>
    <row r="6042" spans="1:21" x14ac:dyDescent="0.25">
      <c r="A6042" t="s">
        <v>8509</v>
      </c>
      <c r="B6042" s="3">
        <v>45369</v>
      </c>
      <c r="C6042" s="3">
        <v>45384</v>
      </c>
      <c r="D6042" t="s">
        <v>18</v>
      </c>
      <c r="E6042">
        <v>148145</v>
      </c>
      <c r="F6042" t="s">
        <v>19</v>
      </c>
      <c r="G6042" t="s">
        <v>124</v>
      </c>
      <c r="H6042" t="s">
        <v>125</v>
      </c>
      <c r="I6042">
        <v>98115</v>
      </c>
      <c r="J6042" t="s">
        <v>22</v>
      </c>
      <c r="K6042" t="s">
        <v>23</v>
      </c>
      <c r="L6042" t="s">
        <v>36</v>
      </c>
      <c r="M6042" t="s">
        <v>37</v>
      </c>
      <c r="N6042" s="5">
        <v>13</v>
      </c>
      <c r="O6042" s="7">
        <v>4</v>
      </c>
      <c r="P6042" s="5">
        <v>8.44</v>
      </c>
      <c r="Q6042" s="5">
        <v>4.5599999999999996</v>
      </c>
      <c r="R6042" s="22">
        <f>Tabla1[[#This Row],[Fecha de Envío]]-Tabla1[[#This Row],[Fecha de Orden]]</f>
        <v>15</v>
      </c>
      <c r="S6042" s="24">
        <f>YEAR(Tabla1[[#This Row],[Fecha de Orden]])</f>
        <v>2024</v>
      </c>
      <c r="T6042" t="str">
        <f>VLOOKUP(Tabla1[[#This Row],[Nombre del Producto]],Tabla2[[Nombre Producto]:[Costo Unitario]],2,FALSE)</f>
        <v>Wicked Choccy's</v>
      </c>
      <c r="U6042" t="str">
        <f>VLOOKUP(Tabla1[[#This Row],[Fábrica]],Tabla3[],4,FALSE)</f>
        <v>Georgia</v>
      </c>
    </row>
    <row r="6043" spans="1:21" x14ac:dyDescent="0.25">
      <c r="A6043" t="s">
        <v>8967</v>
      </c>
      <c r="B6043" s="3">
        <v>45369</v>
      </c>
      <c r="C6043" s="3">
        <v>45385</v>
      </c>
      <c r="D6043" t="s">
        <v>18</v>
      </c>
      <c r="E6043">
        <v>162075</v>
      </c>
      <c r="F6043" t="s">
        <v>19</v>
      </c>
      <c r="G6043" t="s">
        <v>159</v>
      </c>
      <c r="H6043" t="s">
        <v>42</v>
      </c>
      <c r="I6043">
        <v>77041</v>
      </c>
      <c r="J6043" t="s">
        <v>22</v>
      </c>
      <c r="K6043" t="s">
        <v>43</v>
      </c>
      <c r="L6043" t="s">
        <v>36</v>
      </c>
      <c r="M6043" t="s">
        <v>37</v>
      </c>
      <c r="N6043" s="5">
        <v>22.75</v>
      </c>
      <c r="O6043" s="7">
        <v>7</v>
      </c>
      <c r="P6043" s="5">
        <v>14.77</v>
      </c>
      <c r="Q6043" s="5">
        <v>7.98</v>
      </c>
      <c r="R6043" s="22">
        <f>Tabla1[[#This Row],[Fecha de Envío]]-Tabla1[[#This Row],[Fecha de Orden]]</f>
        <v>16</v>
      </c>
      <c r="S6043" s="24">
        <f>YEAR(Tabla1[[#This Row],[Fecha de Orden]])</f>
        <v>2024</v>
      </c>
      <c r="T6043" t="str">
        <f>VLOOKUP(Tabla1[[#This Row],[Nombre del Producto]],Tabla2[[Nombre Producto]:[Costo Unitario]],2,FALSE)</f>
        <v>Wicked Choccy's</v>
      </c>
      <c r="U6043" t="str">
        <f>VLOOKUP(Tabla1[[#This Row],[Fábrica]],Tabla3[],4,FALSE)</f>
        <v>Georgia</v>
      </c>
    </row>
    <row r="6044" spans="1:21" x14ac:dyDescent="0.25">
      <c r="A6044" t="s">
        <v>1840</v>
      </c>
      <c r="B6044" s="3">
        <v>45370</v>
      </c>
      <c r="C6044" s="3">
        <v>45385</v>
      </c>
      <c r="D6044" t="s">
        <v>18</v>
      </c>
      <c r="E6044">
        <v>104955</v>
      </c>
      <c r="F6044" t="s">
        <v>19</v>
      </c>
      <c r="G6044" t="s">
        <v>30</v>
      </c>
      <c r="H6044" t="s">
        <v>31</v>
      </c>
      <c r="I6044">
        <v>10024</v>
      </c>
      <c r="J6044" t="s">
        <v>148</v>
      </c>
      <c r="K6044" t="s">
        <v>32</v>
      </c>
      <c r="L6044" t="s">
        <v>445</v>
      </c>
      <c r="M6044" t="s">
        <v>446</v>
      </c>
      <c r="N6044" s="5">
        <v>22.75</v>
      </c>
      <c r="O6044" s="7">
        <v>7</v>
      </c>
      <c r="P6044" s="5">
        <v>1.75</v>
      </c>
      <c r="Q6044" s="5">
        <v>21</v>
      </c>
      <c r="R6044" s="22">
        <f>Tabla1[[#This Row],[Fecha de Envío]]-Tabla1[[#This Row],[Fecha de Orden]]</f>
        <v>15</v>
      </c>
      <c r="S6044" s="24">
        <f>YEAR(Tabla1[[#This Row],[Fecha de Orden]])</f>
        <v>2024</v>
      </c>
      <c r="T6044" t="str">
        <f>VLOOKUP(Tabla1[[#This Row],[Nombre del Producto]],Tabla2[[Nombre Producto]:[Costo Unitario]],2,FALSE)</f>
        <v>The Other Factory</v>
      </c>
      <c r="U6044" t="str">
        <f>VLOOKUP(Tabla1[[#This Row],[Fábrica]],Tabla3[],4,FALSE)</f>
        <v>Tennessee</v>
      </c>
    </row>
    <row r="6045" spans="1:21" x14ac:dyDescent="0.25">
      <c r="A6045" t="s">
        <v>3853</v>
      </c>
      <c r="B6045" s="3">
        <v>45370</v>
      </c>
      <c r="C6045" s="3">
        <v>45385</v>
      </c>
      <c r="D6045" t="s">
        <v>18</v>
      </c>
      <c r="E6045">
        <v>140515</v>
      </c>
      <c r="F6045" t="s">
        <v>19</v>
      </c>
      <c r="G6045" t="s">
        <v>53</v>
      </c>
      <c r="H6045" t="s">
        <v>21</v>
      </c>
      <c r="I6045">
        <v>90008</v>
      </c>
      <c r="J6045" t="s">
        <v>22</v>
      </c>
      <c r="K6045" t="s">
        <v>23</v>
      </c>
      <c r="L6045" t="s">
        <v>24</v>
      </c>
      <c r="M6045" t="s">
        <v>25</v>
      </c>
      <c r="N6045" s="5">
        <v>26.25</v>
      </c>
      <c r="O6045" s="7">
        <v>7</v>
      </c>
      <c r="P6045" s="5">
        <v>17.149999999999999</v>
      </c>
      <c r="Q6045" s="5">
        <v>9.1</v>
      </c>
      <c r="R6045" s="22">
        <f>Tabla1[[#This Row],[Fecha de Envío]]-Tabla1[[#This Row],[Fecha de Orden]]</f>
        <v>15</v>
      </c>
      <c r="S6045" s="24">
        <f>YEAR(Tabla1[[#This Row],[Fecha de Orden]])</f>
        <v>2024</v>
      </c>
      <c r="T6045" t="str">
        <f>VLOOKUP(Tabla1[[#This Row],[Nombre del Producto]],Tabla2[[Nombre Producto]:[Costo Unitario]],2,FALSE)</f>
        <v>Wicked Choccy's</v>
      </c>
      <c r="U6045" t="str">
        <f>VLOOKUP(Tabla1[[#This Row],[Fábrica]],Tabla3[],4,FALSE)</f>
        <v>Georgia</v>
      </c>
    </row>
    <row r="6046" spans="1:21" x14ac:dyDescent="0.25">
      <c r="A6046" t="s">
        <v>4905</v>
      </c>
      <c r="B6046" s="3">
        <v>45370</v>
      </c>
      <c r="C6046" s="3">
        <v>45382</v>
      </c>
      <c r="D6046" t="s">
        <v>71</v>
      </c>
      <c r="E6046">
        <v>115483</v>
      </c>
      <c r="F6046" t="s">
        <v>195</v>
      </c>
      <c r="G6046" t="s">
        <v>1191</v>
      </c>
      <c r="H6046" t="s">
        <v>698</v>
      </c>
      <c r="I6046" t="s">
        <v>1192</v>
      </c>
      <c r="J6046" t="s">
        <v>22</v>
      </c>
      <c r="K6046" t="s">
        <v>32</v>
      </c>
      <c r="L6046" t="s">
        <v>27</v>
      </c>
      <c r="M6046" t="s">
        <v>28</v>
      </c>
      <c r="N6046" s="5">
        <v>3.6</v>
      </c>
      <c r="O6046" s="7">
        <v>1</v>
      </c>
      <c r="P6046" s="5">
        <v>2.5</v>
      </c>
      <c r="Q6046" s="5">
        <v>1.1000000000000001</v>
      </c>
      <c r="R6046" s="22">
        <f>Tabla1[[#This Row],[Fecha de Envío]]-Tabla1[[#This Row],[Fecha de Orden]]</f>
        <v>12</v>
      </c>
      <c r="S6046" s="24">
        <f>YEAR(Tabla1[[#This Row],[Fecha de Orden]])</f>
        <v>2024</v>
      </c>
      <c r="T6046" t="str">
        <f>VLOOKUP(Tabla1[[#This Row],[Nombre del Producto]],Tabla2[[Nombre Producto]:[Costo Unitario]],2,FALSE)</f>
        <v>Lot's O' Nuts</v>
      </c>
      <c r="U6046" t="str">
        <f>VLOOKUP(Tabla1[[#This Row],[Fábrica]],Tabla3[],4,FALSE)</f>
        <v>Arizona</v>
      </c>
    </row>
    <row r="6047" spans="1:21" x14ac:dyDescent="0.25">
      <c r="A6047" t="s">
        <v>6611</v>
      </c>
      <c r="B6047" s="3">
        <v>45370</v>
      </c>
      <c r="C6047" s="3">
        <v>45383</v>
      </c>
      <c r="D6047" t="s">
        <v>39</v>
      </c>
      <c r="E6047">
        <v>105410</v>
      </c>
      <c r="F6047" t="s">
        <v>19</v>
      </c>
      <c r="G6047" t="s">
        <v>20</v>
      </c>
      <c r="H6047" t="s">
        <v>21</v>
      </c>
      <c r="I6047">
        <v>94110</v>
      </c>
      <c r="J6047" t="s">
        <v>22</v>
      </c>
      <c r="K6047" t="s">
        <v>23</v>
      </c>
      <c r="L6047" t="s">
        <v>45</v>
      </c>
      <c r="M6047" t="s">
        <v>46</v>
      </c>
      <c r="N6047" s="5">
        <v>20.94</v>
      </c>
      <c r="O6047" s="7">
        <v>6</v>
      </c>
      <c r="P6047" s="5">
        <v>14.94</v>
      </c>
      <c r="Q6047" s="5">
        <v>6</v>
      </c>
      <c r="R6047" s="22">
        <f>Tabla1[[#This Row],[Fecha de Envío]]-Tabla1[[#This Row],[Fecha de Orden]]</f>
        <v>13</v>
      </c>
      <c r="S6047" s="24">
        <f>YEAR(Tabla1[[#This Row],[Fecha de Orden]])</f>
        <v>2024</v>
      </c>
      <c r="T6047" t="str">
        <f>VLOOKUP(Tabla1[[#This Row],[Nombre del Producto]],Tabla2[[Nombre Producto]:[Costo Unitario]],2,FALSE)</f>
        <v>Lot's O' Nuts</v>
      </c>
      <c r="U6047" t="str">
        <f>VLOOKUP(Tabla1[[#This Row],[Fábrica]],Tabla3[],4,FALSE)</f>
        <v>Arizona</v>
      </c>
    </row>
    <row r="6048" spans="1:21" x14ac:dyDescent="0.25">
      <c r="A6048" t="s">
        <v>6612</v>
      </c>
      <c r="B6048" s="3">
        <v>45370</v>
      </c>
      <c r="C6048" s="3">
        <v>45383</v>
      </c>
      <c r="D6048" t="s">
        <v>39</v>
      </c>
      <c r="E6048">
        <v>105410</v>
      </c>
      <c r="F6048" t="s">
        <v>19</v>
      </c>
      <c r="G6048" t="s">
        <v>20</v>
      </c>
      <c r="H6048" t="s">
        <v>21</v>
      </c>
      <c r="I6048">
        <v>94110</v>
      </c>
      <c r="J6048" t="s">
        <v>22</v>
      </c>
      <c r="K6048" t="s">
        <v>23</v>
      </c>
      <c r="L6048" t="s">
        <v>27</v>
      </c>
      <c r="M6048" t="s">
        <v>28</v>
      </c>
      <c r="N6048" s="5">
        <v>7.2</v>
      </c>
      <c r="O6048" s="7">
        <v>2</v>
      </c>
      <c r="P6048" s="5">
        <v>5</v>
      </c>
      <c r="Q6048" s="5">
        <v>2.2000000000000002</v>
      </c>
      <c r="R6048" s="22">
        <f>Tabla1[[#This Row],[Fecha de Envío]]-Tabla1[[#This Row],[Fecha de Orden]]</f>
        <v>13</v>
      </c>
      <c r="S6048" s="24">
        <f>YEAR(Tabla1[[#This Row],[Fecha de Orden]])</f>
        <v>2024</v>
      </c>
      <c r="T6048" t="str">
        <f>VLOOKUP(Tabla1[[#This Row],[Nombre del Producto]],Tabla2[[Nombre Producto]:[Costo Unitario]],2,FALSE)</f>
        <v>Lot's O' Nuts</v>
      </c>
      <c r="U6048" t="str">
        <f>VLOOKUP(Tabla1[[#This Row],[Fábrica]],Tabla3[],4,FALSE)</f>
        <v>Arizona</v>
      </c>
    </row>
    <row r="6049" spans="1:21" x14ac:dyDescent="0.25">
      <c r="A6049" t="s">
        <v>6613</v>
      </c>
      <c r="B6049" s="3">
        <v>45370</v>
      </c>
      <c r="C6049" s="3">
        <v>45383</v>
      </c>
      <c r="D6049" t="s">
        <v>39</v>
      </c>
      <c r="E6049">
        <v>105410</v>
      </c>
      <c r="F6049" t="s">
        <v>19</v>
      </c>
      <c r="G6049" t="s">
        <v>20</v>
      </c>
      <c r="H6049" t="s">
        <v>21</v>
      </c>
      <c r="I6049">
        <v>94110</v>
      </c>
      <c r="J6049" t="s">
        <v>22</v>
      </c>
      <c r="K6049" t="s">
        <v>23</v>
      </c>
      <c r="L6049" t="s">
        <v>24</v>
      </c>
      <c r="M6049" t="s">
        <v>25</v>
      </c>
      <c r="N6049" s="5">
        <v>15</v>
      </c>
      <c r="O6049" s="7">
        <v>4</v>
      </c>
      <c r="P6049" s="5">
        <v>9.8000000000000007</v>
      </c>
      <c r="Q6049" s="5">
        <v>5.2</v>
      </c>
      <c r="R6049" s="22">
        <f>Tabla1[[#This Row],[Fecha de Envío]]-Tabla1[[#This Row],[Fecha de Orden]]</f>
        <v>13</v>
      </c>
      <c r="S6049" s="24">
        <f>YEAR(Tabla1[[#This Row],[Fecha de Orden]])</f>
        <v>2024</v>
      </c>
      <c r="T6049" t="str">
        <f>VLOOKUP(Tabla1[[#This Row],[Nombre del Producto]],Tabla2[[Nombre Producto]:[Costo Unitario]],2,FALSE)</f>
        <v>Wicked Choccy's</v>
      </c>
      <c r="U6049" t="str">
        <f>VLOOKUP(Tabla1[[#This Row],[Fábrica]],Tabla3[],4,FALSE)</f>
        <v>Georgia</v>
      </c>
    </row>
    <row r="6050" spans="1:21" x14ac:dyDescent="0.25">
      <c r="A6050" t="s">
        <v>7766</v>
      </c>
      <c r="B6050" s="3">
        <v>45370</v>
      </c>
      <c r="C6050" s="3">
        <v>45383</v>
      </c>
      <c r="D6050" t="s">
        <v>71</v>
      </c>
      <c r="E6050">
        <v>124436</v>
      </c>
      <c r="F6050" t="s">
        <v>19</v>
      </c>
      <c r="G6050" t="s">
        <v>986</v>
      </c>
      <c r="H6050" t="s">
        <v>21</v>
      </c>
      <c r="I6050">
        <v>93727</v>
      </c>
      <c r="J6050" t="s">
        <v>22</v>
      </c>
      <c r="K6050" t="s">
        <v>23</v>
      </c>
      <c r="L6050" t="s">
        <v>36</v>
      </c>
      <c r="M6050" t="s">
        <v>37</v>
      </c>
      <c r="N6050" s="5">
        <v>3.25</v>
      </c>
      <c r="O6050" s="7">
        <v>1</v>
      </c>
      <c r="P6050" s="5">
        <v>2.11</v>
      </c>
      <c r="Q6050" s="5">
        <v>1.1399999999999999</v>
      </c>
      <c r="R6050" s="22">
        <f>Tabla1[[#This Row],[Fecha de Envío]]-Tabla1[[#This Row],[Fecha de Orden]]</f>
        <v>13</v>
      </c>
      <c r="S6050" s="24">
        <f>YEAR(Tabla1[[#This Row],[Fecha de Orden]])</f>
        <v>2024</v>
      </c>
      <c r="T6050" t="str">
        <f>VLOOKUP(Tabla1[[#This Row],[Nombre del Producto]],Tabla2[[Nombre Producto]:[Costo Unitario]],2,FALSE)</f>
        <v>Wicked Choccy's</v>
      </c>
      <c r="U6050" t="str">
        <f>VLOOKUP(Tabla1[[#This Row],[Fábrica]],Tabla3[],4,FALSE)</f>
        <v>Georgia</v>
      </c>
    </row>
    <row r="6051" spans="1:21" x14ac:dyDescent="0.25">
      <c r="A6051" t="s">
        <v>7767</v>
      </c>
      <c r="B6051" s="3">
        <v>45370</v>
      </c>
      <c r="C6051" s="3">
        <v>45383</v>
      </c>
      <c r="D6051" t="s">
        <v>71</v>
      </c>
      <c r="E6051">
        <v>124436</v>
      </c>
      <c r="F6051" t="s">
        <v>19</v>
      </c>
      <c r="G6051" t="s">
        <v>986</v>
      </c>
      <c r="H6051" t="s">
        <v>21</v>
      </c>
      <c r="I6051">
        <v>93727</v>
      </c>
      <c r="J6051" t="s">
        <v>22</v>
      </c>
      <c r="K6051" t="s">
        <v>23</v>
      </c>
      <c r="L6051" t="s">
        <v>24</v>
      </c>
      <c r="M6051" t="s">
        <v>25</v>
      </c>
      <c r="N6051" s="5">
        <v>7.5</v>
      </c>
      <c r="O6051" s="7">
        <v>2</v>
      </c>
      <c r="P6051" s="5">
        <v>4.9000000000000004</v>
      </c>
      <c r="Q6051" s="5">
        <v>2.6</v>
      </c>
      <c r="R6051" s="22">
        <f>Tabla1[[#This Row],[Fecha de Envío]]-Tabla1[[#This Row],[Fecha de Orden]]</f>
        <v>13</v>
      </c>
      <c r="S6051" s="24">
        <f>YEAR(Tabla1[[#This Row],[Fecha de Orden]])</f>
        <v>2024</v>
      </c>
      <c r="T6051" t="str">
        <f>VLOOKUP(Tabla1[[#This Row],[Nombre del Producto]],Tabla2[[Nombre Producto]:[Costo Unitario]],2,FALSE)</f>
        <v>Wicked Choccy's</v>
      </c>
      <c r="U6051" t="str">
        <f>VLOOKUP(Tabla1[[#This Row],[Fábrica]],Tabla3[],4,FALSE)</f>
        <v>Georgia</v>
      </c>
    </row>
    <row r="6052" spans="1:21" x14ac:dyDescent="0.25">
      <c r="A6052" t="s">
        <v>9059</v>
      </c>
      <c r="B6052" s="3">
        <v>45370</v>
      </c>
      <c r="C6052" s="3">
        <v>45381</v>
      </c>
      <c r="D6052" t="s">
        <v>39</v>
      </c>
      <c r="E6052">
        <v>166499</v>
      </c>
      <c r="F6052" t="s">
        <v>19</v>
      </c>
      <c r="G6052" t="s">
        <v>207</v>
      </c>
      <c r="H6052" t="s">
        <v>306</v>
      </c>
      <c r="I6052">
        <v>8701</v>
      </c>
      <c r="J6052" t="s">
        <v>22</v>
      </c>
      <c r="K6052" t="s">
        <v>32</v>
      </c>
      <c r="L6052" t="s">
        <v>33</v>
      </c>
      <c r="M6052" t="s">
        <v>34</v>
      </c>
      <c r="N6052" s="5">
        <v>10.8</v>
      </c>
      <c r="O6052" s="7">
        <v>3</v>
      </c>
      <c r="P6052" s="5">
        <v>7.2</v>
      </c>
      <c r="Q6052" s="5">
        <v>3.6</v>
      </c>
      <c r="R6052" s="22">
        <f>Tabla1[[#This Row],[Fecha de Envío]]-Tabla1[[#This Row],[Fecha de Orden]]</f>
        <v>11</v>
      </c>
      <c r="S6052" s="24">
        <f>YEAR(Tabla1[[#This Row],[Fecha de Orden]])</f>
        <v>2024</v>
      </c>
      <c r="T6052" t="str">
        <f>VLOOKUP(Tabla1[[#This Row],[Nombre del Producto]],Tabla2[[Nombre Producto]:[Costo Unitario]],2,FALSE)</f>
        <v>Lot's O' Nuts</v>
      </c>
      <c r="U6052" t="str">
        <f>VLOOKUP(Tabla1[[#This Row],[Fábrica]],Tabla3[],4,FALSE)</f>
        <v>Arizona</v>
      </c>
    </row>
    <row r="6053" spans="1:21" x14ac:dyDescent="0.25">
      <c r="A6053" t="s">
        <v>3916</v>
      </c>
      <c r="B6053" s="3">
        <v>45371</v>
      </c>
      <c r="C6053" s="3">
        <v>45381</v>
      </c>
      <c r="D6053" t="s">
        <v>82</v>
      </c>
      <c r="E6053">
        <v>122763</v>
      </c>
      <c r="F6053" t="s">
        <v>19</v>
      </c>
      <c r="G6053" t="s">
        <v>159</v>
      </c>
      <c r="H6053" t="s">
        <v>42</v>
      </c>
      <c r="I6053">
        <v>77041</v>
      </c>
      <c r="J6053" t="s">
        <v>22</v>
      </c>
      <c r="K6053" t="s">
        <v>43</v>
      </c>
      <c r="L6053" t="s">
        <v>33</v>
      </c>
      <c r="M6053" t="s">
        <v>34</v>
      </c>
      <c r="N6053" s="5">
        <v>7.2</v>
      </c>
      <c r="O6053" s="7">
        <v>2</v>
      </c>
      <c r="P6053" s="5">
        <v>4.8</v>
      </c>
      <c r="Q6053" s="5">
        <v>2.4</v>
      </c>
      <c r="R6053" s="22">
        <f>Tabla1[[#This Row],[Fecha de Envío]]-Tabla1[[#This Row],[Fecha de Orden]]</f>
        <v>10</v>
      </c>
      <c r="S6053" s="24">
        <f>YEAR(Tabla1[[#This Row],[Fecha de Orden]])</f>
        <v>2024</v>
      </c>
      <c r="T6053" t="str">
        <f>VLOOKUP(Tabla1[[#This Row],[Nombre del Producto]],Tabla2[[Nombre Producto]:[Costo Unitario]],2,FALSE)</f>
        <v>Lot's O' Nuts</v>
      </c>
      <c r="U6053" t="str">
        <f>VLOOKUP(Tabla1[[#This Row],[Fábrica]],Tabla3[],4,FALSE)</f>
        <v>Arizona</v>
      </c>
    </row>
    <row r="6054" spans="1:21" x14ac:dyDescent="0.25">
      <c r="A6054" t="s">
        <v>4056</v>
      </c>
      <c r="B6054" s="3">
        <v>45371</v>
      </c>
      <c r="C6054" s="3">
        <v>45385</v>
      </c>
      <c r="D6054" t="s">
        <v>18</v>
      </c>
      <c r="E6054">
        <v>165491</v>
      </c>
      <c r="F6054" t="s">
        <v>19</v>
      </c>
      <c r="G6054" t="s">
        <v>124</v>
      </c>
      <c r="H6054" t="s">
        <v>125</v>
      </c>
      <c r="I6054">
        <v>98115</v>
      </c>
      <c r="J6054" t="s">
        <v>148</v>
      </c>
      <c r="K6054" t="s">
        <v>23</v>
      </c>
      <c r="L6054" t="s">
        <v>445</v>
      </c>
      <c r="M6054" t="s">
        <v>446</v>
      </c>
      <c r="N6054" s="5">
        <v>22.75</v>
      </c>
      <c r="O6054" s="7">
        <v>7</v>
      </c>
      <c r="P6054" s="5">
        <v>1.75</v>
      </c>
      <c r="Q6054" s="5">
        <v>21</v>
      </c>
      <c r="R6054" s="22">
        <f>Tabla1[[#This Row],[Fecha de Envío]]-Tabla1[[#This Row],[Fecha de Orden]]</f>
        <v>14</v>
      </c>
      <c r="S6054" s="24">
        <f>YEAR(Tabla1[[#This Row],[Fecha de Orden]])</f>
        <v>2024</v>
      </c>
      <c r="T6054" t="str">
        <f>VLOOKUP(Tabla1[[#This Row],[Nombre del Producto]],Tabla2[[Nombre Producto]:[Costo Unitario]],2,FALSE)</f>
        <v>The Other Factory</v>
      </c>
      <c r="U6054" t="str">
        <f>VLOOKUP(Tabla1[[#This Row],[Fábrica]],Tabla3[],4,FALSE)</f>
        <v>Tennessee</v>
      </c>
    </row>
    <row r="6055" spans="1:21" x14ac:dyDescent="0.25">
      <c r="A6055" t="s">
        <v>7453</v>
      </c>
      <c r="B6055" s="3">
        <v>45371</v>
      </c>
      <c r="C6055" s="3">
        <v>45385</v>
      </c>
      <c r="D6055" t="s">
        <v>18</v>
      </c>
      <c r="E6055">
        <v>143770</v>
      </c>
      <c r="F6055" t="s">
        <v>19</v>
      </c>
      <c r="G6055" t="s">
        <v>83</v>
      </c>
      <c r="H6055" t="s">
        <v>84</v>
      </c>
      <c r="I6055">
        <v>6457</v>
      </c>
      <c r="J6055" t="s">
        <v>22</v>
      </c>
      <c r="K6055" t="s">
        <v>32</v>
      </c>
      <c r="L6055" t="s">
        <v>36</v>
      </c>
      <c r="M6055" t="s">
        <v>37</v>
      </c>
      <c r="N6055" s="5">
        <v>6.5</v>
      </c>
      <c r="O6055" s="7">
        <v>2</v>
      </c>
      <c r="P6055" s="5">
        <v>4.22</v>
      </c>
      <c r="Q6055" s="5">
        <v>2.2799999999999998</v>
      </c>
      <c r="R6055" s="22">
        <f>Tabla1[[#This Row],[Fecha de Envío]]-Tabla1[[#This Row],[Fecha de Orden]]</f>
        <v>14</v>
      </c>
      <c r="S6055" s="24">
        <f>YEAR(Tabla1[[#This Row],[Fecha de Orden]])</f>
        <v>2024</v>
      </c>
      <c r="T6055" t="str">
        <f>VLOOKUP(Tabla1[[#This Row],[Nombre del Producto]],Tabla2[[Nombre Producto]:[Costo Unitario]],2,FALSE)</f>
        <v>Wicked Choccy's</v>
      </c>
      <c r="U6055" t="str">
        <f>VLOOKUP(Tabla1[[#This Row],[Fábrica]],Tabla3[],4,FALSE)</f>
        <v>Georgia</v>
      </c>
    </row>
    <row r="6056" spans="1:21" x14ac:dyDescent="0.25">
      <c r="A6056" t="s">
        <v>7454</v>
      </c>
      <c r="B6056" s="3">
        <v>45371</v>
      </c>
      <c r="C6056" s="3">
        <v>45385</v>
      </c>
      <c r="D6056" t="s">
        <v>18</v>
      </c>
      <c r="E6056">
        <v>143770</v>
      </c>
      <c r="F6056" t="s">
        <v>19</v>
      </c>
      <c r="G6056" t="s">
        <v>83</v>
      </c>
      <c r="H6056" t="s">
        <v>84</v>
      </c>
      <c r="I6056">
        <v>6457</v>
      </c>
      <c r="J6056" t="s">
        <v>22</v>
      </c>
      <c r="K6056" t="s">
        <v>32</v>
      </c>
      <c r="L6056" t="s">
        <v>33</v>
      </c>
      <c r="M6056" t="s">
        <v>34</v>
      </c>
      <c r="N6056" s="5">
        <v>7.2</v>
      </c>
      <c r="O6056" s="7">
        <v>2</v>
      </c>
      <c r="P6056" s="5">
        <v>4.8</v>
      </c>
      <c r="Q6056" s="5">
        <v>2.4</v>
      </c>
      <c r="R6056" s="22">
        <f>Tabla1[[#This Row],[Fecha de Envío]]-Tabla1[[#This Row],[Fecha de Orden]]</f>
        <v>14</v>
      </c>
      <c r="S6056" s="24">
        <f>YEAR(Tabla1[[#This Row],[Fecha de Orden]])</f>
        <v>2024</v>
      </c>
      <c r="T6056" t="str">
        <f>VLOOKUP(Tabla1[[#This Row],[Nombre del Producto]],Tabla2[[Nombre Producto]:[Costo Unitario]],2,FALSE)</f>
        <v>Lot's O' Nuts</v>
      </c>
      <c r="U6056" t="str">
        <f>VLOOKUP(Tabla1[[#This Row],[Fábrica]],Tabla3[],4,FALSE)</f>
        <v>Arizona</v>
      </c>
    </row>
    <row r="6057" spans="1:21" x14ac:dyDescent="0.25">
      <c r="A6057" t="s">
        <v>8655</v>
      </c>
      <c r="B6057" s="3">
        <v>45371</v>
      </c>
      <c r="C6057" s="3">
        <v>45386</v>
      </c>
      <c r="D6057" t="s">
        <v>71</v>
      </c>
      <c r="E6057">
        <v>154214</v>
      </c>
      <c r="F6057" t="s">
        <v>19</v>
      </c>
      <c r="G6057" t="s">
        <v>412</v>
      </c>
      <c r="H6057" t="s">
        <v>147</v>
      </c>
      <c r="I6057">
        <v>47201</v>
      </c>
      <c r="J6057" t="s">
        <v>22</v>
      </c>
      <c r="K6057" t="s">
        <v>43</v>
      </c>
      <c r="L6057" t="s">
        <v>45</v>
      </c>
      <c r="M6057" t="s">
        <v>46</v>
      </c>
      <c r="N6057" s="5">
        <v>3.49</v>
      </c>
      <c r="O6057" s="7">
        <v>1</v>
      </c>
      <c r="P6057" s="5">
        <v>2.4900000000000002</v>
      </c>
      <c r="Q6057" s="5">
        <v>1</v>
      </c>
      <c r="R6057" s="22">
        <f>Tabla1[[#This Row],[Fecha de Envío]]-Tabla1[[#This Row],[Fecha de Orden]]</f>
        <v>15</v>
      </c>
      <c r="S6057" s="24">
        <f>YEAR(Tabla1[[#This Row],[Fecha de Orden]])</f>
        <v>2024</v>
      </c>
      <c r="T6057" t="str">
        <f>VLOOKUP(Tabla1[[#This Row],[Nombre del Producto]],Tabla2[[Nombre Producto]:[Costo Unitario]],2,FALSE)</f>
        <v>Lot's O' Nuts</v>
      </c>
      <c r="U6057" t="str">
        <f>VLOOKUP(Tabla1[[#This Row],[Fábrica]],Tabla3[],4,FALSE)</f>
        <v>Arizona</v>
      </c>
    </row>
    <row r="6058" spans="1:21" x14ac:dyDescent="0.25">
      <c r="A6058" t="s">
        <v>1985</v>
      </c>
      <c r="B6058" s="3">
        <v>45372</v>
      </c>
      <c r="C6058" s="3">
        <v>45388</v>
      </c>
      <c r="D6058" t="s">
        <v>18</v>
      </c>
      <c r="E6058">
        <v>119452</v>
      </c>
      <c r="F6058" t="s">
        <v>19</v>
      </c>
      <c r="G6058" t="s">
        <v>184</v>
      </c>
      <c r="H6058" t="s">
        <v>110</v>
      </c>
      <c r="I6058">
        <v>74133</v>
      </c>
      <c r="J6058" t="s">
        <v>22</v>
      </c>
      <c r="K6058" t="s">
        <v>43</v>
      </c>
      <c r="L6058" t="s">
        <v>45</v>
      </c>
      <c r="M6058" t="s">
        <v>46</v>
      </c>
      <c r="N6058" s="5">
        <v>20.94</v>
      </c>
      <c r="O6058" s="7">
        <v>6</v>
      </c>
      <c r="P6058" s="5">
        <v>14.94</v>
      </c>
      <c r="Q6058" s="5">
        <v>6</v>
      </c>
      <c r="R6058" s="22">
        <f>Tabla1[[#This Row],[Fecha de Envío]]-Tabla1[[#This Row],[Fecha de Orden]]</f>
        <v>16</v>
      </c>
      <c r="S6058" s="24">
        <f>YEAR(Tabla1[[#This Row],[Fecha de Orden]])</f>
        <v>2024</v>
      </c>
      <c r="T6058" t="str">
        <f>VLOOKUP(Tabla1[[#This Row],[Nombre del Producto]],Tabla2[[Nombre Producto]:[Costo Unitario]],2,FALSE)</f>
        <v>Lot's O' Nuts</v>
      </c>
      <c r="U6058" t="str">
        <f>VLOOKUP(Tabla1[[#This Row],[Fábrica]],Tabla3[],4,FALSE)</f>
        <v>Arizona</v>
      </c>
    </row>
    <row r="6059" spans="1:21" x14ac:dyDescent="0.25">
      <c r="A6059" t="s">
        <v>7180</v>
      </c>
      <c r="B6059" s="3">
        <v>45372</v>
      </c>
      <c r="C6059" s="3">
        <v>45386</v>
      </c>
      <c r="D6059" t="s">
        <v>18</v>
      </c>
      <c r="E6059">
        <v>111591</v>
      </c>
      <c r="F6059" t="s">
        <v>19</v>
      </c>
      <c r="G6059" t="s">
        <v>124</v>
      </c>
      <c r="H6059" t="s">
        <v>125</v>
      </c>
      <c r="I6059">
        <v>98105</v>
      </c>
      <c r="J6059" t="s">
        <v>22</v>
      </c>
      <c r="K6059" t="s">
        <v>23</v>
      </c>
      <c r="L6059" t="s">
        <v>27</v>
      </c>
      <c r="M6059" t="s">
        <v>28</v>
      </c>
      <c r="N6059" s="5">
        <v>10.8</v>
      </c>
      <c r="O6059" s="7">
        <v>3</v>
      </c>
      <c r="P6059" s="5">
        <v>7.5</v>
      </c>
      <c r="Q6059" s="5">
        <v>3.3</v>
      </c>
      <c r="R6059" s="22">
        <f>Tabla1[[#This Row],[Fecha de Envío]]-Tabla1[[#This Row],[Fecha de Orden]]</f>
        <v>14</v>
      </c>
      <c r="S6059" s="24">
        <f>YEAR(Tabla1[[#This Row],[Fecha de Orden]])</f>
        <v>2024</v>
      </c>
      <c r="T6059" t="str">
        <f>VLOOKUP(Tabla1[[#This Row],[Nombre del Producto]],Tabla2[[Nombre Producto]:[Costo Unitario]],2,FALSE)</f>
        <v>Lot's O' Nuts</v>
      </c>
      <c r="U6059" t="str">
        <f>VLOOKUP(Tabla1[[#This Row],[Fábrica]],Tabla3[],4,FALSE)</f>
        <v>Arizona</v>
      </c>
    </row>
    <row r="6060" spans="1:21" x14ac:dyDescent="0.25">
      <c r="A6060" t="s">
        <v>7181</v>
      </c>
      <c r="B6060" s="3">
        <v>45372</v>
      </c>
      <c r="C6060" s="3">
        <v>45386</v>
      </c>
      <c r="D6060" t="s">
        <v>18</v>
      </c>
      <c r="E6060">
        <v>111591</v>
      </c>
      <c r="F6060" t="s">
        <v>19</v>
      </c>
      <c r="G6060" t="s">
        <v>124</v>
      </c>
      <c r="H6060" t="s">
        <v>125</v>
      </c>
      <c r="I6060">
        <v>98105</v>
      </c>
      <c r="J6060" t="s">
        <v>22</v>
      </c>
      <c r="K6060" t="s">
        <v>23</v>
      </c>
      <c r="L6060" t="s">
        <v>33</v>
      </c>
      <c r="M6060" t="s">
        <v>34</v>
      </c>
      <c r="N6060" s="5">
        <v>21.6</v>
      </c>
      <c r="O6060" s="7">
        <v>6</v>
      </c>
      <c r="P6060" s="5">
        <v>14.4</v>
      </c>
      <c r="Q6060" s="5">
        <v>7.2</v>
      </c>
      <c r="R6060" s="22">
        <f>Tabla1[[#This Row],[Fecha de Envío]]-Tabla1[[#This Row],[Fecha de Orden]]</f>
        <v>14</v>
      </c>
      <c r="S6060" s="24">
        <f>YEAR(Tabla1[[#This Row],[Fecha de Orden]])</f>
        <v>2024</v>
      </c>
      <c r="T6060" t="str">
        <f>VLOOKUP(Tabla1[[#This Row],[Nombre del Producto]],Tabla2[[Nombre Producto]:[Costo Unitario]],2,FALSE)</f>
        <v>Lot's O' Nuts</v>
      </c>
      <c r="U6060" t="str">
        <f>VLOOKUP(Tabla1[[#This Row],[Fábrica]],Tabla3[],4,FALSE)</f>
        <v>Arizona</v>
      </c>
    </row>
    <row r="6061" spans="1:21" x14ac:dyDescent="0.25">
      <c r="A6061" t="s">
        <v>7182</v>
      </c>
      <c r="B6061" s="3">
        <v>45372</v>
      </c>
      <c r="C6061" s="3">
        <v>45386</v>
      </c>
      <c r="D6061" t="s">
        <v>18</v>
      </c>
      <c r="E6061">
        <v>111591</v>
      </c>
      <c r="F6061" t="s">
        <v>19</v>
      </c>
      <c r="G6061" t="s">
        <v>124</v>
      </c>
      <c r="H6061" t="s">
        <v>125</v>
      </c>
      <c r="I6061">
        <v>98105</v>
      </c>
      <c r="J6061" t="s">
        <v>22</v>
      </c>
      <c r="K6061" t="s">
        <v>23</v>
      </c>
      <c r="L6061" t="s">
        <v>36</v>
      </c>
      <c r="M6061" t="s">
        <v>37</v>
      </c>
      <c r="N6061" s="5">
        <v>22.75</v>
      </c>
      <c r="O6061" s="7">
        <v>7</v>
      </c>
      <c r="P6061" s="5">
        <v>14.77</v>
      </c>
      <c r="Q6061" s="5">
        <v>7.98</v>
      </c>
      <c r="R6061" s="22">
        <f>Tabla1[[#This Row],[Fecha de Envío]]-Tabla1[[#This Row],[Fecha de Orden]]</f>
        <v>14</v>
      </c>
      <c r="S6061" s="24">
        <f>YEAR(Tabla1[[#This Row],[Fecha de Orden]])</f>
        <v>2024</v>
      </c>
      <c r="T6061" t="str">
        <f>VLOOKUP(Tabla1[[#This Row],[Nombre del Producto]],Tabla2[[Nombre Producto]:[Costo Unitario]],2,FALSE)</f>
        <v>Wicked Choccy's</v>
      </c>
      <c r="U6061" t="str">
        <f>VLOOKUP(Tabla1[[#This Row],[Fábrica]],Tabla3[],4,FALSE)</f>
        <v>Georgia</v>
      </c>
    </row>
    <row r="6062" spans="1:21" x14ac:dyDescent="0.25">
      <c r="A6062" t="s">
        <v>7183</v>
      </c>
      <c r="B6062" s="3">
        <v>45372</v>
      </c>
      <c r="C6062" s="3">
        <v>45386</v>
      </c>
      <c r="D6062" t="s">
        <v>18</v>
      </c>
      <c r="E6062">
        <v>111591</v>
      </c>
      <c r="F6062" t="s">
        <v>19</v>
      </c>
      <c r="G6062" t="s">
        <v>124</v>
      </c>
      <c r="H6062" t="s">
        <v>125</v>
      </c>
      <c r="I6062">
        <v>98105</v>
      </c>
      <c r="J6062" t="s">
        <v>22</v>
      </c>
      <c r="K6062" t="s">
        <v>23</v>
      </c>
      <c r="L6062" t="s">
        <v>24</v>
      </c>
      <c r="M6062" t="s">
        <v>25</v>
      </c>
      <c r="N6062" s="5">
        <v>15</v>
      </c>
      <c r="O6062" s="7">
        <v>4</v>
      </c>
      <c r="P6062" s="5">
        <v>9.8000000000000007</v>
      </c>
      <c r="Q6062" s="5">
        <v>5.2</v>
      </c>
      <c r="R6062" s="22">
        <f>Tabla1[[#This Row],[Fecha de Envío]]-Tabla1[[#This Row],[Fecha de Orden]]</f>
        <v>14</v>
      </c>
      <c r="S6062" s="24">
        <f>YEAR(Tabla1[[#This Row],[Fecha de Orden]])</f>
        <v>2024</v>
      </c>
      <c r="T6062" t="str">
        <f>VLOOKUP(Tabla1[[#This Row],[Nombre del Producto]],Tabla2[[Nombre Producto]:[Costo Unitario]],2,FALSE)</f>
        <v>Wicked Choccy's</v>
      </c>
      <c r="U6062" t="str">
        <f>VLOOKUP(Tabla1[[#This Row],[Fábrica]],Tabla3[],4,FALSE)</f>
        <v>Georgia</v>
      </c>
    </row>
    <row r="6063" spans="1:21" x14ac:dyDescent="0.25">
      <c r="A6063" t="s">
        <v>7219</v>
      </c>
      <c r="B6063" s="3">
        <v>45372</v>
      </c>
      <c r="C6063" s="3">
        <v>45388</v>
      </c>
      <c r="D6063" t="s">
        <v>18</v>
      </c>
      <c r="E6063">
        <v>156272</v>
      </c>
      <c r="F6063" t="s">
        <v>19</v>
      </c>
      <c r="G6063" t="s">
        <v>7220</v>
      </c>
      <c r="H6063" t="s">
        <v>255</v>
      </c>
      <c r="I6063">
        <v>33068</v>
      </c>
      <c r="J6063" t="s">
        <v>22</v>
      </c>
      <c r="K6063" t="s">
        <v>66</v>
      </c>
      <c r="L6063" t="s">
        <v>24</v>
      </c>
      <c r="M6063" t="s">
        <v>25</v>
      </c>
      <c r="N6063" s="5">
        <v>3.75</v>
      </c>
      <c r="O6063" s="7">
        <v>1</v>
      </c>
      <c r="P6063" s="5">
        <v>2.4500000000000002</v>
      </c>
      <c r="Q6063" s="5">
        <v>1.3</v>
      </c>
      <c r="R6063" s="22">
        <f>Tabla1[[#This Row],[Fecha de Envío]]-Tabla1[[#This Row],[Fecha de Orden]]</f>
        <v>16</v>
      </c>
      <c r="S6063" s="24">
        <f>YEAR(Tabla1[[#This Row],[Fecha de Orden]])</f>
        <v>2024</v>
      </c>
      <c r="T6063" t="str">
        <f>VLOOKUP(Tabla1[[#This Row],[Nombre del Producto]],Tabla2[[Nombre Producto]:[Costo Unitario]],2,FALSE)</f>
        <v>Wicked Choccy's</v>
      </c>
      <c r="U6063" t="str">
        <f>VLOOKUP(Tabla1[[#This Row],[Fábrica]],Tabla3[],4,FALSE)</f>
        <v>Georgia</v>
      </c>
    </row>
    <row r="6064" spans="1:21" x14ac:dyDescent="0.25">
      <c r="A6064" t="s">
        <v>7748</v>
      </c>
      <c r="B6064" s="3">
        <v>45372</v>
      </c>
      <c r="C6064" s="3">
        <v>45386</v>
      </c>
      <c r="D6064" t="s">
        <v>18</v>
      </c>
      <c r="E6064">
        <v>169285</v>
      </c>
      <c r="F6064" t="s">
        <v>19</v>
      </c>
      <c r="G6064" t="s">
        <v>263</v>
      </c>
      <c r="H6064" t="s">
        <v>147</v>
      </c>
      <c r="I6064">
        <v>47905</v>
      </c>
      <c r="J6064" t="s">
        <v>22</v>
      </c>
      <c r="K6064" t="s">
        <v>43</v>
      </c>
      <c r="L6064" t="s">
        <v>24</v>
      </c>
      <c r="M6064" t="s">
        <v>25</v>
      </c>
      <c r="N6064" s="5">
        <v>18.75</v>
      </c>
      <c r="O6064" s="7">
        <v>5</v>
      </c>
      <c r="P6064" s="5">
        <v>12.25</v>
      </c>
      <c r="Q6064" s="5">
        <v>6.5</v>
      </c>
      <c r="R6064" s="22">
        <f>Tabla1[[#This Row],[Fecha de Envío]]-Tabla1[[#This Row],[Fecha de Orden]]</f>
        <v>14</v>
      </c>
      <c r="S6064" s="24">
        <f>YEAR(Tabla1[[#This Row],[Fecha de Orden]])</f>
        <v>2024</v>
      </c>
      <c r="T6064" t="str">
        <f>VLOOKUP(Tabla1[[#This Row],[Nombre del Producto]],Tabla2[[Nombre Producto]:[Costo Unitario]],2,FALSE)</f>
        <v>Wicked Choccy's</v>
      </c>
      <c r="U6064" t="str">
        <f>VLOOKUP(Tabla1[[#This Row],[Fábrica]],Tabla3[],4,FALSE)</f>
        <v>Georgia</v>
      </c>
    </row>
    <row r="6065" spans="1:21" x14ac:dyDescent="0.25">
      <c r="A6065" t="s">
        <v>7749</v>
      </c>
      <c r="B6065" s="3">
        <v>45372</v>
      </c>
      <c r="C6065" s="3">
        <v>45386</v>
      </c>
      <c r="D6065" t="s">
        <v>18</v>
      </c>
      <c r="E6065">
        <v>169285</v>
      </c>
      <c r="F6065" t="s">
        <v>19</v>
      </c>
      <c r="G6065" t="s">
        <v>263</v>
      </c>
      <c r="H6065" t="s">
        <v>147</v>
      </c>
      <c r="I6065">
        <v>47905</v>
      </c>
      <c r="J6065" t="s">
        <v>22</v>
      </c>
      <c r="K6065" t="s">
        <v>43</v>
      </c>
      <c r="L6065" t="s">
        <v>27</v>
      </c>
      <c r="M6065" t="s">
        <v>28</v>
      </c>
      <c r="N6065" s="5">
        <v>3.6</v>
      </c>
      <c r="O6065" s="7">
        <v>1</v>
      </c>
      <c r="P6065" s="5">
        <v>2.5</v>
      </c>
      <c r="Q6065" s="5">
        <v>1.1000000000000001</v>
      </c>
      <c r="R6065" s="22">
        <f>Tabla1[[#This Row],[Fecha de Envío]]-Tabla1[[#This Row],[Fecha de Orden]]</f>
        <v>14</v>
      </c>
      <c r="S6065" s="24">
        <f>YEAR(Tabla1[[#This Row],[Fecha de Orden]])</f>
        <v>2024</v>
      </c>
      <c r="T6065" t="str">
        <f>VLOOKUP(Tabla1[[#This Row],[Nombre del Producto]],Tabla2[[Nombre Producto]:[Costo Unitario]],2,FALSE)</f>
        <v>Lot's O' Nuts</v>
      </c>
      <c r="U6065" t="str">
        <f>VLOOKUP(Tabla1[[#This Row],[Fábrica]],Tabla3[],4,FALSE)</f>
        <v>Arizona</v>
      </c>
    </row>
    <row r="6066" spans="1:21" x14ac:dyDescent="0.25">
      <c r="A6066" t="s">
        <v>7958</v>
      </c>
      <c r="B6066" s="3">
        <v>45372</v>
      </c>
      <c r="C6066" s="3">
        <v>45384</v>
      </c>
      <c r="D6066" t="s">
        <v>71</v>
      </c>
      <c r="E6066">
        <v>108539</v>
      </c>
      <c r="F6066" t="s">
        <v>19</v>
      </c>
      <c r="G6066" t="s">
        <v>53</v>
      </c>
      <c r="H6066" t="s">
        <v>21</v>
      </c>
      <c r="I6066">
        <v>90045</v>
      </c>
      <c r="J6066" t="s">
        <v>22</v>
      </c>
      <c r="K6066" t="s">
        <v>23</v>
      </c>
      <c r="L6066" t="s">
        <v>27</v>
      </c>
      <c r="M6066" t="s">
        <v>28</v>
      </c>
      <c r="N6066" s="5">
        <v>7.2</v>
      </c>
      <c r="O6066" s="7">
        <v>2</v>
      </c>
      <c r="P6066" s="5">
        <v>5</v>
      </c>
      <c r="Q6066" s="5">
        <v>2.2000000000000002</v>
      </c>
      <c r="R6066" s="22">
        <f>Tabla1[[#This Row],[Fecha de Envío]]-Tabla1[[#This Row],[Fecha de Orden]]</f>
        <v>12</v>
      </c>
      <c r="S6066" s="24">
        <f>YEAR(Tabla1[[#This Row],[Fecha de Orden]])</f>
        <v>2024</v>
      </c>
      <c r="T6066" t="str">
        <f>VLOOKUP(Tabla1[[#This Row],[Nombre del Producto]],Tabla2[[Nombre Producto]:[Costo Unitario]],2,FALSE)</f>
        <v>Lot's O' Nuts</v>
      </c>
      <c r="U6066" t="str">
        <f>VLOOKUP(Tabla1[[#This Row],[Fábrica]],Tabla3[],4,FALSE)</f>
        <v>Arizona</v>
      </c>
    </row>
    <row r="6067" spans="1:21" x14ac:dyDescent="0.25">
      <c r="A6067" t="s">
        <v>7959</v>
      </c>
      <c r="B6067" s="3">
        <v>45372</v>
      </c>
      <c r="C6067" s="3">
        <v>45384</v>
      </c>
      <c r="D6067" t="s">
        <v>71</v>
      </c>
      <c r="E6067">
        <v>108539</v>
      </c>
      <c r="F6067" t="s">
        <v>19</v>
      </c>
      <c r="G6067" t="s">
        <v>53</v>
      </c>
      <c r="H6067" t="s">
        <v>21</v>
      </c>
      <c r="I6067">
        <v>90045</v>
      </c>
      <c r="J6067" t="s">
        <v>22</v>
      </c>
      <c r="K6067" t="s">
        <v>23</v>
      </c>
      <c r="L6067" t="s">
        <v>33</v>
      </c>
      <c r="M6067" t="s">
        <v>34</v>
      </c>
      <c r="N6067" s="5">
        <v>10.8</v>
      </c>
      <c r="O6067" s="7">
        <v>3</v>
      </c>
      <c r="P6067" s="5">
        <v>7.2</v>
      </c>
      <c r="Q6067" s="5">
        <v>3.6</v>
      </c>
      <c r="R6067" s="22">
        <f>Tabla1[[#This Row],[Fecha de Envío]]-Tabla1[[#This Row],[Fecha de Orden]]</f>
        <v>12</v>
      </c>
      <c r="S6067" s="24">
        <f>YEAR(Tabla1[[#This Row],[Fecha de Orden]])</f>
        <v>2024</v>
      </c>
      <c r="T6067" t="str">
        <f>VLOOKUP(Tabla1[[#This Row],[Nombre del Producto]],Tabla2[[Nombre Producto]:[Costo Unitario]],2,FALSE)</f>
        <v>Lot's O' Nuts</v>
      </c>
      <c r="U6067" t="str">
        <f>VLOOKUP(Tabla1[[#This Row],[Fábrica]],Tabla3[],4,FALSE)</f>
        <v>Arizona</v>
      </c>
    </row>
    <row r="6068" spans="1:21" x14ac:dyDescent="0.25">
      <c r="A6068" t="s">
        <v>7960</v>
      </c>
      <c r="B6068" s="3">
        <v>45372</v>
      </c>
      <c r="C6068" s="3">
        <v>45384</v>
      </c>
      <c r="D6068" t="s">
        <v>71</v>
      </c>
      <c r="E6068">
        <v>108539</v>
      </c>
      <c r="F6068" t="s">
        <v>19</v>
      </c>
      <c r="G6068" t="s">
        <v>53</v>
      </c>
      <c r="H6068" t="s">
        <v>21</v>
      </c>
      <c r="I6068">
        <v>90045</v>
      </c>
      <c r="J6068" t="s">
        <v>22</v>
      </c>
      <c r="K6068" t="s">
        <v>23</v>
      </c>
      <c r="L6068" t="s">
        <v>24</v>
      </c>
      <c r="M6068" t="s">
        <v>25</v>
      </c>
      <c r="N6068" s="5">
        <v>15</v>
      </c>
      <c r="O6068" s="7">
        <v>4</v>
      </c>
      <c r="P6068" s="5">
        <v>9.8000000000000007</v>
      </c>
      <c r="Q6068" s="5">
        <v>5.2</v>
      </c>
      <c r="R6068" s="22">
        <f>Tabla1[[#This Row],[Fecha de Envío]]-Tabla1[[#This Row],[Fecha de Orden]]</f>
        <v>12</v>
      </c>
      <c r="S6068" s="24">
        <f>YEAR(Tabla1[[#This Row],[Fecha de Orden]])</f>
        <v>2024</v>
      </c>
      <c r="T6068" t="str">
        <f>VLOOKUP(Tabla1[[#This Row],[Nombre del Producto]],Tabla2[[Nombre Producto]:[Costo Unitario]],2,FALSE)</f>
        <v>Wicked Choccy's</v>
      </c>
      <c r="U6068" t="str">
        <f>VLOOKUP(Tabla1[[#This Row],[Fábrica]],Tabla3[],4,FALSE)</f>
        <v>Georgia</v>
      </c>
    </row>
    <row r="6069" spans="1:21" x14ac:dyDescent="0.25">
      <c r="A6069" t="s">
        <v>8568</v>
      </c>
      <c r="B6069" s="3">
        <v>45372</v>
      </c>
      <c r="C6069" s="3">
        <v>45384</v>
      </c>
      <c r="D6069" t="s">
        <v>71</v>
      </c>
      <c r="E6069">
        <v>117156</v>
      </c>
      <c r="F6069" t="s">
        <v>19</v>
      </c>
      <c r="G6069" t="s">
        <v>1983</v>
      </c>
      <c r="H6069" t="s">
        <v>101</v>
      </c>
      <c r="I6069">
        <v>19601</v>
      </c>
      <c r="J6069" t="s">
        <v>22</v>
      </c>
      <c r="K6069" t="s">
        <v>32</v>
      </c>
      <c r="L6069" t="s">
        <v>45</v>
      </c>
      <c r="M6069" t="s">
        <v>46</v>
      </c>
      <c r="N6069" s="5">
        <v>10.47</v>
      </c>
      <c r="O6069" s="7">
        <v>3</v>
      </c>
      <c r="P6069" s="5">
        <v>7.47</v>
      </c>
      <c r="Q6069" s="5">
        <v>3</v>
      </c>
      <c r="R6069" s="22">
        <f>Tabla1[[#This Row],[Fecha de Envío]]-Tabla1[[#This Row],[Fecha de Orden]]</f>
        <v>12</v>
      </c>
      <c r="S6069" s="24">
        <f>YEAR(Tabla1[[#This Row],[Fecha de Orden]])</f>
        <v>2024</v>
      </c>
      <c r="T6069" t="str">
        <f>VLOOKUP(Tabla1[[#This Row],[Nombre del Producto]],Tabla2[[Nombre Producto]:[Costo Unitario]],2,FALSE)</f>
        <v>Lot's O' Nuts</v>
      </c>
      <c r="U6069" t="str">
        <f>VLOOKUP(Tabla1[[#This Row],[Fábrica]],Tabla3[],4,FALSE)</f>
        <v>Arizona</v>
      </c>
    </row>
    <row r="6070" spans="1:21" x14ac:dyDescent="0.25">
      <c r="A6070" t="s">
        <v>284</v>
      </c>
      <c r="B6070" s="3">
        <v>45374</v>
      </c>
      <c r="C6070" s="3">
        <v>45388</v>
      </c>
      <c r="D6070" t="s">
        <v>18</v>
      </c>
      <c r="E6070">
        <v>135650</v>
      </c>
      <c r="F6070" t="s">
        <v>19</v>
      </c>
      <c r="G6070" t="s">
        <v>285</v>
      </c>
      <c r="H6070" t="s">
        <v>42</v>
      </c>
      <c r="I6070">
        <v>77340</v>
      </c>
      <c r="J6070" t="s">
        <v>22</v>
      </c>
      <c r="K6070" t="s">
        <v>43</v>
      </c>
      <c r="L6070" t="s">
        <v>24</v>
      </c>
      <c r="M6070" t="s">
        <v>25</v>
      </c>
      <c r="N6070" s="5">
        <v>7.5</v>
      </c>
      <c r="O6070" s="7">
        <v>2</v>
      </c>
      <c r="P6070" s="5">
        <v>4.9000000000000004</v>
      </c>
      <c r="Q6070" s="5">
        <v>2.6</v>
      </c>
      <c r="R6070" s="22">
        <f>Tabla1[[#This Row],[Fecha de Envío]]-Tabla1[[#This Row],[Fecha de Orden]]</f>
        <v>14</v>
      </c>
      <c r="S6070" s="24">
        <f>YEAR(Tabla1[[#This Row],[Fecha de Orden]])</f>
        <v>2024</v>
      </c>
      <c r="T6070" t="str">
        <f>VLOOKUP(Tabla1[[#This Row],[Nombre del Producto]],Tabla2[[Nombre Producto]:[Costo Unitario]],2,FALSE)</f>
        <v>Wicked Choccy's</v>
      </c>
      <c r="U6070" t="str">
        <f>VLOOKUP(Tabla1[[#This Row],[Fábrica]],Tabla3[],4,FALSE)</f>
        <v>Georgia</v>
      </c>
    </row>
    <row r="6071" spans="1:21" x14ac:dyDescent="0.25">
      <c r="A6071" t="s">
        <v>1047</v>
      </c>
      <c r="B6071" s="3">
        <v>45374</v>
      </c>
      <c r="C6071" s="3">
        <v>45386</v>
      </c>
      <c r="D6071" t="s">
        <v>39</v>
      </c>
      <c r="E6071">
        <v>155985</v>
      </c>
      <c r="F6071" t="s">
        <v>19</v>
      </c>
      <c r="G6071" t="s">
        <v>20</v>
      </c>
      <c r="H6071" t="s">
        <v>21</v>
      </c>
      <c r="I6071">
        <v>94122</v>
      </c>
      <c r="J6071" t="s">
        <v>22</v>
      </c>
      <c r="K6071" t="s">
        <v>23</v>
      </c>
      <c r="L6071" t="s">
        <v>27</v>
      </c>
      <c r="M6071" t="s">
        <v>28</v>
      </c>
      <c r="N6071" s="5">
        <v>28.8</v>
      </c>
      <c r="O6071" s="7">
        <v>8</v>
      </c>
      <c r="P6071" s="5">
        <v>20</v>
      </c>
      <c r="Q6071" s="5">
        <v>8.8000000000000007</v>
      </c>
      <c r="R6071" s="22">
        <f>Tabla1[[#This Row],[Fecha de Envío]]-Tabla1[[#This Row],[Fecha de Orden]]</f>
        <v>12</v>
      </c>
      <c r="S6071" s="24">
        <f>YEAR(Tabla1[[#This Row],[Fecha de Orden]])</f>
        <v>2024</v>
      </c>
      <c r="T6071" t="str">
        <f>VLOOKUP(Tabla1[[#This Row],[Nombre del Producto]],Tabla2[[Nombre Producto]:[Costo Unitario]],2,FALSE)</f>
        <v>Lot's O' Nuts</v>
      </c>
      <c r="U6071" t="str">
        <f>VLOOKUP(Tabla1[[#This Row],[Fábrica]],Tabla3[],4,FALSE)</f>
        <v>Arizona</v>
      </c>
    </row>
    <row r="6072" spans="1:21" x14ac:dyDescent="0.25">
      <c r="A6072" t="s">
        <v>3156</v>
      </c>
      <c r="B6072" s="3">
        <v>45374</v>
      </c>
      <c r="C6072" s="3">
        <v>45390</v>
      </c>
      <c r="D6072" t="s">
        <v>18</v>
      </c>
      <c r="E6072">
        <v>140074</v>
      </c>
      <c r="F6072" t="s">
        <v>19</v>
      </c>
      <c r="G6072" t="s">
        <v>30</v>
      </c>
      <c r="H6072" t="s">
        <v>31</v>
      </c>
      <c r="I6072">
        <v>10024</v>
      </c>
      <c r="J6072" t="s">
        <v>22</v>
      </c>
      <c r="K6072" t="s">
        <v>32</v>
      </c>
      <c r="L6072" t="s">
        <v>24</v>
      </c>
      <c r="M6072" t="s">
        <v>25</v>
      </c>
      <c r="N6072" s="5">
        <v>22.5</v>
      </c>
      <c r="O6072" s="7">
        <v>6</v>
      </c>
      <c r="P6072" s="5">
        <v>14.7</v>
      </c>
      <c r="Q6072" s="5">
        <v>7.8</v>
      </c>
      <c r="R6072" s="22">
        <f>Tabla1[[#This Row],[Fecha de Envío]]-Tabla1[[#This Row],[Fecha de Orden]]</f>
        <v>16</v>
      </c>
      <c r="S6072" s="24">
        <f>YEAR(Tabla1[[#This Row],[Fecha de Orden]])</f>
        <v>2024</v>
      </c>
      <c r="T6072" t="str">
        <f>VLOOKUP(Tabla1[[#This Row],[Nombre del Producto]],Tabla2[[Nombre Producto]:[Costo Unitario]],2,FALSE)</f>
        <v>Wicked Choccy's</v>
      </c>
      <c r="U6072" t="str">
        <f>VLOOKUP(Tabla1[[#This Row],[Fábrica]],Tabla3[],4,FALSE)</f>
        <v>Georgia</v>
      </c>
    </row>
    <row r="6073" spans="1:21" x14ac:dyDescent="0.25">
      <c r="A6073" t="s">
        <v>6530</v>
      </c>
      <c r="B6073" s="3">
        <v>45374</v>
      </c>
      <c r="C6073" s="3">
        <v>45386</v>
      </c>
      <c r="D6073" t="s">
        <v>71</v>
      </c>
      <c r="E6073">
        <v>136511</v>
      </c>
      <c r="F6073" t="s">
        <v>19</v>
      </c>
      <c r="G6073" t="s">
        <v>30</v>
      </c>
      <c r="H6073" t="s">
        <v>31</v>
      </c>
      <c r="I6073">
        <v>10011</v>
      </c>
      <c r="J6073" t="s">
        <v>22</v>
      </c>
      <c r="K6073" t="s">
        <v>32</v>
      </c>
      <c r="L6073" t="s">
        <v>33</v>
      </c>
      <c r="M6073" t="s">
        <v>34</v>
      </c>
      <c r="N6073" s="5">
        <v>10.8</v>
      </c>
      <c r="O6073" s="7">
        <v>3</v>
      </c>
      <c r="P6073" s="5">
        <v>7.2</v>
      </c>
      <c r="Q6073" s="5">
        <v>3.6</v>
      </c>
      <c r="R6073" s="22">
        <f>Tabla1[[#This Row],[Fecha de Envío]]-Tabla1[[#This Row],[Fecha de Orden]]</f>
        <v>12</v>
      </c>
      <c r="S6073" s="24">
        <f>YEAR(Tabla1[[#This Row],[Fecha de Orden]])</f>
        <v>2024</v>
      </c>
      <c r="T6073" t="str">
        <f>VLOOKUP(Tabla1[[#This Row],[Nombre del Producto]],Tabla2[[Nombre Producto]:[Costo Unitario]],2,FALSE)</f>
        <v>Lot's O' Nuts</v>
      </c>
      <c r="U6073" t="str">
        <f>VLOOKUP(Tabla1[[#This Row],[Fábrica]],Tabla3[],4,FALSE)</f>
        <v>Arizona</v>
      </c>
    </row>
    <row r="6074" spans="1:21" x14ac:dyDescent="0.25">
      <c r="A6074" t="s">
        <v>7308</v>
      </c>
      <c r="B6074" s="3">
        <v>45374</v>
      </c>
      <c r="C6074" s="3">
        <v>45386</v>
      </c>
      <c r="D6074" t="s">
        <v>39</v>
      </c>
      <c r="E6074">
        <v>140151</v>
      </c>
      <c r="F6074" t="s">
        <v>19</v>
      </c>
      <c r="G6074" t="s">
        <v>124</v>
      </c>
      <c r="H6074" t="s">
        <v>125</v>
      </c>
      <c r="I6074">
        <v>98115</v>
      </c>
      <c r="J6074" t="s">
        <v>22</v>
      </c>
      <c r="K6074" t="s">
        <v>23</v>
      </c>
      <c r="L6074" t="s">
        <v>36</v>
      </c>
      <c r="M6074" t="s">
        <v>37</v>
      </c>
      <c r="N6074" s="5">
        <v>9.75</v>
      </c>
      <c r="O6074" s="7">
        <v>3</v>
      </c>
      <c r="P6074" s="5">
        <v>6.33</v>
      </c>
      <c r="Q6074" s="5">
        <v>3.42</v>
      </c>
      <c r="R6074" s="22">
        <f>Tabla1[[#This Row],[Fecha de Envío]]-Tabla1[[#This Row],[Fecha de Orden]]</f>
        <v>12</v>
      </c>
      <c r="S6074" s="24">
        <f>YEAR(Tabla1[[#This Row],[Fecha de Orden]])</f>
        <v>2024</v>
      </c>
      <c r="T6074" t="str">
        <f>VLOOKUP(Tabla1[[#This Row],[Nombre del Producto]],Tabla2[[Nombre Producto]:[Costo Unitario]],2,FALSE)</f>
        <v>Wicked Choccy's</v>
      </c>
      <c r="U6074" t="str">
        <f>VLOOKUP(Tabla1[[#This Row],[Fábrica]],Tabla3[],4,FALSE)</f>
        <v>Georgia</v>
      </c>
    </row>
    <row r="6075" spans="1:21" x14ac:dyDescent="0.25">
      <c r="A6075" t="s">
        <v>7309</v>
      </c>
      <c r="B6075" s="3">
        <v>45374</v>
      </c>
      <c r="C6075" s="3">
        <v>45386</v>
      </c>
      <c r="D6075" t="s">
        <v>39</v>
      </c>
      <c r="E6075">
        <v>140151</v>
      </c>
      <c r="F6075" t="s">
        <v>19</v>
      </c>
      <c r="G6075" t="s">
        <v>124</v>
      </c>
      <c r="H6075" t="s">
        <v>125</v>
      </c>
      <c r="I6075">
        <v>98115</v>
      </c>
      <c r="J6075" t="s">
        <v>22</v>
      </c>
      <c r="K6075" t="s">
        <v>23</v>
      </c>
      <c r="L6075" t="s">
        <v>45</v>
      </c>
      <c r="M6075" t="s">
        <v>46</v>
      </c>
      <c r="N6075" s="5">
        <v>13.96</v>
      </c>
      <c r="O6075" s="7">
        <v>4</v>
      </c>
      <c r="P6075" s="5">
        <v>9.9600000000000009</v>
      </c>
      <c r="Q6075" s="5">
        <v>4</v>
      </c>
      <c r="R6075" s="22">
        <f>Tabla1[[#This Row],[Fecha de Envío]]-Tabla1[[#This Row],[Fecha de Orden]]</f>
        <v>12</v>
      </c>
      <c r="S6075" s="24">
        <f>YEAR(Tabla1[[#This Row],[Fecha de Orden]])</f>
        <v>2024</v>
      </c>
      <c r="T6075" t="str">
        <f>VLOOKUP(Tabla1[[#This Row],[Nombre del Producto]],Tabla2[[Nombre Producto]:[Costo Unitario]],2,FALSE)</f>
        <v>Lot's O' Nuts</v>
      </c>
      <c r="U6075" t="str">
        <f>VLOOKUP(Tabla1[[#This Row],[Fábrica]],Tabla3[],4,FALSE)</f>
        <v>Arizona</v>
      </c>
    </row>
    <row r="6076" spans="1:21" x14ac:dyDescent="0.25">
      <c r="A6076" t="s">
        <v>8145</v>
      </c>
      <c r="B6076" s="3">
        <v>45374</v>
      </c>
      <c r="C6076" s="3">
        <v>45387</v>
      </c>
      <c r="D6076" t="s">
        <v>39</v>
      </c>
      <c r="E6076">
        <v>120719</v>
      </c>
      <c r="F6076" t="s">
        <v>19</v>
      </c>
      <c r="G6076" t="s">
        <v>124</v>
      </c>
      <c r="H6076" t="s">
        <v>125</v>
      </c>
      <c r="I6076">
        <v>98105</v>
      </c>
      <c r="J6076" t="s">
        <v>22</v>
      </c>
      <c r="K6076" t="s">
        <v>23</v>
      </c>
      <c r="L6076" t="s">
        <v>24</v>
      </c>
      <c r="M6076" t="s">
        <v>25</v>
      </c>
      <c r="N6076" s="5">
        <v>18.75</v>
      </c>
      <c r="O6076" s="7">
        <v>5</v>
      </c>
      <c r="P6076" s="5">
        <v>12.25</v>
      </c>
      <c r="Q6076" s="5">
        <v>6.5</v>
      </c>
      <c r="R6076" s="22">
        <f>Tabla1[[#This Row],[Fecha de Envío]]-Tabla1[[#This Row],[Fecha de Orden]]</f>
        <v>13</v>
      </c>
      <c r="S6076" s="24">
        <f>YEAR(Tabla1[[#This Row],[Fecha de Orden]])</f>
        <v>2024</v>
      </c>
      <c r="T6076" t="str">
        <f>VLOOKUP(Tabla1[[#This Row],[Nombre del Producto]],Tabla2[[Nombre Producto]:[Costo Unitario]],2,FALSE)</f>
        <v>Wicked Choccy's</v>
      </c>
      <c r="U6076" t="str">
        <f>VLOOKUP(Tabla1[[#This Row],[Fábrica]],Tabla3[],4,FALSE)</f>
        <v>Georgia</v>
      </c>
    </row>
    <row r="6077" spans="1:21" x14ac:dyDescent="0.25">
      <c r="A6077" t="s">
        <v>269</v>
      </c>
      <c r="B6077" s="3">
        <v>45375</v>
      </c>
      <c r="C6077" s="3">
        <v>45386</v>
      </c>
      <c r="D6077" t="s">
        <v>82</v>
      </c>
      <c r="E6077">
        <v>101637</v>
      </c>
      <c r="F6077" t="s">
        <v>19</v>
      </c>
      <c r="G6077" t="s">
        <v>270</v>
      </c>
      <c r="H6077" t="s">
        <v>42</v>
      </c>
      <c r="I6077">
        <v>77705</v>
      </c>
      <c r="J6077" t="s">
        <v>22</v>
      </c>
      <c r="K6077" t="s">
        <v>43</v>
      </c>
      <c r="L6077" t="s">
        <v>24</v>
      </c>
      <c r="M6077" t="s">
        <v>25</v>
      </c>
      <c r="N6077" s="5">
        <v>7.5</v>
      </c>
      <c r="O6077" s="7">
        <v>2</v>
      </c>
      <c r="P6077" s="5">
        <v>4.9000000000000004</v>
      </c>
      <c r="Q6077" s="5">
        <v>2.6</v>
      </c>
      <c r="R6077" s="22">
        <f>Tabla1[[#This Row],[Fecha de Envío]]-Tabla1[[#This Row],[Fecha de Orden]]</f>
        <v>11</v>
      </c>
      <c r="S6077" s="24">
        <f>YEAR(Tabla1[[#This Row],[Fecha de Orden]])</f>
        <v>2024</v>
      </c>
      <c r="T6077" t="str">
        <f>VLOOKUP(Tabla1[[#This Row],[Nombre del Producto]],Tabla2[[Nombre Producto]:[Costo Unitario]],2,FALSE)</f>
        <v>Wicked Choccy's</v>
      </c>
      <c r="U6077" t="str">
        <f>VLOOKUP(Tabla1[[#This Row],[Fábrica]],Tabla3[],4,FALSE)</f>
        <v>Georgia</v>
      </c>
    </row>
    <row r="6078" spans="1:21" x14ac:dyDescent="0.25">
      <c r="A6078" t="s">
        <v>1265</v>
      </c>
      <c r="B6078" s="3">
        <v>45375</v>
      </c>
      <c r="C6078" s="3">
        <v>45389</v>
      </c>
      <c r="D6078" t="s">
        <v>71</v>
      </c>
      <c r="E6078">
        <v>167101</v>
      </c>
      <c r="F6078" t="s">
        <v>19</v>
      </c>
      <c r="G6078" t="s">
        <v>30</v>
      </c>
      <c r="H6078" t="s">
        <v>31</v>
      </c>
      <c r="I6078">
        <v>10009</v>
      </c>
      <c r="J6078" t="s">
        <v>22</v>
      </c>
      <c r="K6078" t="s">
        <v>32</v>
      </c>
      <c r="L6078" t="s">
        <v>24</v>
      </c>
      <c r="M6078" t="s">
        <v>25</v>
      </c>
      <c r="N6078" s="5">
        <v>15</v>
      </c>
      <c r="O6078" s="7">
        <v>4</v>
      </c>
      <c r="P6078" s="5">
        <v>9.8000000000000007</v>
      </c>
      <c r="Q6078" s="5">
        <v>5.2</v>
      </c>
      <c r="R6078" s="22">
        <f>Tabla1[[#This Row],[Fecha de Envío]]-Tabla1[[#This Row],[Fecha de Orden]]</f>
        <v>14</v>
      </c>
      <c r="S6078" s="24">
        <f>YEAR(Tabla1[[#This Row],[Fecha de Orden]])</f>
        <v>2024</v>
      </c>
      <c r="T6078" t="str">
        <f>VLOOKUP(Tabla1[[#This Row],[Nombre del Producto]],Tabla2[[Nombre Producto]:[Costo Unitario]],2,FALSE)</f>
        <v>Wicked Choccy's</v>
      </c>
      <c r="U6078" t="str">
        <f>VLOOKUP(Tabla1[[#This Row],[Fábrica]],Tabla3[],4,FALSE)</f>
        <v>Georgia</v>
      </c>
    </row>
    <row r="6079" spans="1:21" x14ac:dyDescent="0.25">
      <c r="A6079" t="s">
        <v>4044</v>
      </c>
      <c r="B6079" s="3">
        <v>45375</v>
      </c>
      <c r="C6079" s="3">
        <v>45388</v>
      </c>
      <c r="D6079" t="s">
        <v>39</v>
      </c>
      <c r="E6079">
        <v>166184</v>
      </c>
      <c r="F6079" t="s">
        <v>19</v>
      </c>
      <c r="G6079" t="s">
        <v>30</v>
      </c>
      <c r="H6079" t="s">
        <v>31</v>
      </c>
      <c r="I6079">
        <v>10035</v>
      </c>
      <c r="J6079" t="s">
        <v>22</v>
      </c>
      <c r="K6079" t="s">
        <v>32</v>
      </c>
      <c r="L6079" t="s">
        <v>24</v>
      </c>
      <c r="M6079" t="s">
        <v>25</v>
      </c>
      <c r="N6079" s="5">
        <v>11.25</v>
      </c>
      <c r="O6079" s="7">
        <v>3</v>
      </c>
      <c r="P6079" s="5">
        <v>7.35</v>
      </c>
      <c r="Q6079" s="5">
        <v>3.9</v>
      </c>
      <c r="R6079" s="22">
        <f>Tabla1[[#This Row],[Fecha de Envío]]-Tabla1[[#This Row],[Fecha de Orden]]</f>
        <v>13</v>
      </c>
      <c r="S6079" s="24">
        <f>YEAR(Tabla1[[#This Row],[Fecha de Orden]])</f>
        <v>2024</v>
      </c>
      <c r="T6079" t="str">
        <f>VLOOKUP(Tabla1[[#This Row],[Nombre del Producto]],Tabla2[[Nombre Producto]:[Costo Unitario]],2,FALSE)</f>
        <v>Wicked Choccy's</v>
      </c>
      <c r="U6079" t="str">
        <f>VLOOKUP(Tabla1[[#This Row],[Fábrica]],Tabla3[],4,FALSE)</f>
        <v>Georgia</v>
      </c>
    </row>
    <row r="6080" spans="1:21" x14ac:dyDescent="0.25">
      <c r="A6080" t="s">
        <v>4045</v>
      </c>
      <c r="B6080" s="3">
        <v>45375</v>
      </c>
      <c r="C6080" s="3">
        <v>45388</v>
      </c>
      <c r="D6080" t="s">
        <v>39</v>
      </c>
      <c r="E6080">
        <v>166184</v>
      </c>
      <c r="F6080" t="s">
        <v>19</v>
      </c>
      <c r="G6080" t="s">
        <v>30</v>
      </c>
      <c r="H6080" t="s">
        <v>31</v>
      </c>
      <c r="I6080">
        <v>10035</v>
      </c>
      <c r="J6080" t="s">
        <v>22</v>
      </c>
      <c r="K6080" t="s">
        <v>32</v>
      </c>
      <c r="L6080" t="s">
        <v>27</v>
      </c>
      <c r="M6080" t="s">
        <v>28</v>
      </c>
      <c r="N6080" s="5">
        <v>10.8</v>
      </c>
      <c r="O6080" s="7">
        <v>3</v>
      </c>
      <c r="P6080" s="5">
        <v>7.5</v>
      </c>
      <c r="Q6080" s="5">
        <v>3.3</v>
      </c>
      <c r="R6080" s="22">
        <f>Tabla1[[#This Row],[Fecha de Envío]]-Tabla1[[#This Row],[Fecha de Orden]]</f>
        <v>13</v>
      </c>
      <c r="S6080" s="24">
        <f>YEAR(Tabla1[[#This Row],[Fecha de Orden]])</f>
        <v>2024</v>
      </c>
      <c r="T6080" t="str">
        <f>VLOOKUP(Tabla1[[#This Row],[Nombre del Producto]],Tabla2[[Nombre Producto]:[Costo Unitario]],2,FALSE)</f>
        <v>Lot's O' Nuts</v>
      </c>
      <c r="U6080" t="str">
        <f>VLOOKUP(Tabla1[[#This Row],[Fábrica]],Tabla3[],4,FALSE)</f>
        <v>Arizona</v>
      </c>
    </row>
    <row r="6081" spans="1:21" x14ac:dyDescent="0.25">
      <c r="A6081" t="s">
        <v>6459</v>
      </c>
      <c r="B6081" s="3">
        <v>45375</v>
      </c>
      <c r="C6081" s="3">
        <v>45389</v>
      </c>
      <c r="D6081" t="s">
        <v>18</v>
      </c>
      <c r="E6081">
        <v>122308</v>
      </c>
      <c r="F6081" t="s">
        <v>19</v>
      </c>
      <c r="G6081" t="s">
        <v>30</v>
      </c>
      <c r="H6081" t="s">
        <v>31</v>
      </c>
      <c r="I6081">
        <v>10011</v>
      </c>
      <c r="J6081" t="s">
        <v>22</v>
      </c>
      <c r="K6081" t="s">
        <v>32</v>
      </c>
      <c r="L6081" t="s">
        <v>45</v>
      </c>
      <c r="M6081" t="s">
        <v>46</v>
      </c>
      <c r="N6081" s="5">
        <v>6.98</v>
      </c>
      <c r="O6081" s="7">
        <v>2</v>
      </c>
      <c r="P6081" s="5">
        <v>4.9800000000000004</v>
      </c>
      <c r="Q6081" s="5">
        <v>2</v>
      </c>
      <c r="R6081" s="22">
        <f>Tabla1[[#This Row],[Fecha de Envío]]-Tabla1[[#This Row],[Fecha de Orden]]</f>
        <v>14</v>
      </c>
      <c r="S6081" s="24">
        <f>YEAR(Tabla1[[#This Row],[Fecha de Orden]])</f>
        <v>2024</v>
      </c>
      <c r="T6081" t="str">
        <f>VLOOKUP(Tabla1[[#This Row],[Nombre del Producto]],Tabla2[[Nombre Producto]:[Costo Unitario]],2,FALSE)</f>
        <v>Lot's O' Nuts</v>
      </c>
      <c r="U6081" t="str">
        <f>VLOOKUP(Tabla1[[#This Row],[Fábrica]],Tabla3[],4,FALSE)</f>
        <v>Arizona</v>
      </c>
    </row>
    <row r="6082" spans="1:21" x14ac:dyDescent="0.25">
      <c r="A6082" t="s">
        <v>2305</v>
      </c>
      <c r="B6082" s="3">
        <v>45376</v>
      </c>
      <c r="C6082" s="3">
        <v>45387</v>
      </c>
      <c r="D6082" t="s">
        <v>39</v>
      </c>
      <c r="E6082">
        <v>117534</v>
      </c>
      <c r="F6082" t="s">
        <v>19</v>
      </c>
      <c r="G6082" t="s">
        <v>986</v>
      </c>
      <c r="H6082" t="s">
        <v>21</v>
      </c>
      <c r="I6082">
        <v>93727</v>
      </c>
      <c r="J6082" t="s">
        <v>22</v>
      </c>
      <c r="K6082" t="s">
        <v>23</v>
      </c>
      <c r="L6082" t="s">
        <v>45</v>
      </c>
      <c r="M6082" t="s">
        <v>46</v>
      </c>
      <c r="N6082" s="5">
        <v>13.96</v>
      </c>
      <c r="O6082" s="7">
        <v>4</v>
      </c>
      <c r="P6082" s="5">
        <v>9.9600000000000009</v>
      </c>
      <c r="Q6082" s="5">
        <v>4</v>
      </c>
      <c r="R6082" s="22">
        <f>Tabla1[[#This Row],[Fecha de Envío]]-Tabla1[[#This Row],[Fecha de Orden]]</f>
        <v>11</v>
      </c>
      <c r="S6082" s="24">
        <f>YEAR(Tabla1[[#This Row],[Fecha de Orden]])</f>
        <v>2024</v>
      </c>
      <c r="T6082" t="str">
        <f>VLOOKUP(Tabla1[[#This Row],[Nombre del Producto]],Tabla2[[Nombre Producto]:[Costo Unitario]],2,FALSE)</f>
        <v>Lot's O' Nuts</v>
      </c>
      <c r="U6082" t="str">
        <f>VLOOKUP(Tabla1[[#This Row],[Fábrica]],Tabla3[],4,FALSE)</f>
        <v>Arizona</v>
      </c>
    </row>
    <row r="6083" spans="1:21" x14ac:dyDescent="0.25">
      <c r="A6083" t="s">
        <v>2306</v>
      </c>
      <c r="B6083" s="3">
        <v>45376</v>
      </c>
      <c r="C6083" s="3">
        <v>45387</v>
      </c>
      <c r="D6083" t="s">
        <v>39</v>
      </c>
      <c r="E6083">
        <v>117534</v>
      </c>
      <c r="F6083" t="s">
        <v>19</v>
      </c>
      <c r="G6083" t="s">
        <v>986</v>
      </c>
      <c r="H6083" t="s">
        <v>21</v>
      </c>
      <c r="I6083">
        <v>93727</v>
      </c>
      <c r="J6083" t="s">
        <v>22</v>
      </c>
      <c r="K6083" t="s">
        <v>23</v>
      </c>
      <c r="L6083" t="s">
        <v>27</v>
      </c>
      <c r="M6083" t="s">
        <v>28</v>
      </c>
      <c r="N6083" s="5">
        <v>32.4</v>
      </c>
      <c r="O6083" s="7">
        <v>9</v>
      </c>
      <c r="P6083" s="5">
        <v>22.5</v>
      </c>
      <c r="Q6083" s="5">
        <v>9.9</v>
      </c>
      <c r="R6083" s="22">
        <f>Tabla1[[#This Row],[Fecha de Envío]]-Tabla1[[#This Row],[Fecha de Orden]]</f>
        <v>11</v>
      </c>
      <c r="S6083" s="24">
        <f>YEAR(Tabla1[[#This Row],[Fecha de Orden]])</f>
        <v>2024</v>
      </c>
      <c r="T6083" t="str">
        <f>VLOOKUP(Tabla1[[#This Row],[Nombre del Producto]],Tabla2[[Nombre Producto]:[Costo Unitario]],2,FALSE)</f>
        <v>Lot's O' Nuts</v>
      </c>
      <c r="U6083" t="str">
        <f>VLOOKUP(Tabla1[[#This Row],[Fábrica]],Tabla3[],4,FALSE)</f>
        <v>Arizona</v>
      </c>
    </row>
    <row r="6084" spans="1:21" x14ac:dyDescent="0.25">
      <c r="A6084" t="s">
        <v>2307</v>
      </c>
      <c r="B6084" s="3">
        <v>45376</v>
      </c>
      <c r="C6084" s="3">
        <v>45387</v>
      </c>
      <c r="D6084" t="s">
        <v>39</v>
      </c>
      <c r="E6084">
        <v>117534</v>
      </c>
      <c r="F6084" t="s">
        <v>19</v>
      </c>
      <c r="G6084" t="s">
        <v>986</v>
      </c>
      <c r="H6084" t="s">
        <v>21</v>
      </c>
      <c r="I6084">
        <v>93727</v>
      </c>
      <c r="J6084" t="s">
        <v>22</v>
      </c>
      <c r="K6084" t="s">
        <v>23</v>
      </c>
      <c r="L6084" t="s">
        <v>36</v>
      </c>
      <c r="M6084" t="s">
        <v>37</v>
      </c>
      <c r="N6084" s="5">
        <v>6.5</v>
      </c>
      <c r="O6084" s="7">
        <v>2</v>
      </c>
      <c r="P6084" s="5">
        <v>4.22</v>
      </c>
      <c r="Q6084" s="5">
        <v>2.2799999999999998</v>
      </c>
      <c r="R6084" s="22">
        <f>Tabla1[[#This Row],[Fecha de Envío]]-Tabla1[[#This Row],[Fecha de Orden]]</f>
        <v>11</v>
      </c>
      <c r="S6084" s="24">
        <f>YEAR(Tabla1[[#This Row],[Fecha de Orden]])</f>
        <v>2024</v>
      </c>
      <c r="T6084" t="str">
        <f>VLOOKUP(Tabla1[[#This Row],[Nombre del Producto]],Tabla2[[Nombre Producto]:[Costo Unitario]],2,FALSE)</f>
        <v>Wicked Choccy's</v>
      </c>
      <c r="U6084" t="str">
        <f>VLOOKUP(Tabla1[[#This Row],[Fábrica]],Tabla3[],4,FALSE)</f>
        <v>Georgia</v>
      </c>
    </row>
    <row r="6085" spans="1:21" x14ac:dyDescent="0.25">
      <c r="A6085" t="s">
        <v>2308</v>
      </c>
      <c r="B6085" s="3">
        <v>45376</v>
      </c>
      <c r="C6085" s="3">
        <v>45387</v>
      </c>
      <c r="D6085" t="s">
        <v>39</v>
      </c>
      <c r="E6085">
        <v>117534</v>
      </c>
      <c r="F6085" t="s">
        <v>19</v>
      </c>
      <c r="G6085" t="s">
        <v>986</v>
      </c>
      <c r="H6085" t="s">
        <v>21</v>
      </c>
      <c r="I6085">
        <v>93727</v>
      </c>
      <c r="J6085" t="s">
        <v>22</v>
      </c>
      <c r="K6085" t="s">
        <v>23</v>
      </c>
      <c r="L6085" t="s">
        <v>24</v>
      </c>
      <c r="M6085" t="s">
        <v>25</v>
      </c>
      <c r="N6085" s="5">
        <v>15</v>
      </c>
      <c r="O6085" s="7">
        <v>4</v>
      </c>
      <c r="P6085" s="5">
        <v>9.8000000000000007</v>
      </c>
      <c r="Q6085" s="5">
        <v>5.2</v>
      </c>
      <c r="R6085" s="22">
        <f>Tabla1[[#This Row],[Fecha de Envío]]-Tabla1[[#This Row],[Fecha de Orden]]</f>
        <v>11</v>
      </c>
      <c r="S6085" s="24">
        <f>YEAR(Tabla1[[#This Row],[Fecha de Orden]])</f>
        <v>2024</v>
      </c>
      <c r="T6085" t="str">
        <f>VLOOKUP(Tabla1[[#This Row],[Nombre del Producto]],Tabla2[[Nombre Producto]:[Costo Unitario]],2,FALSE)</f>
        <v>Wicked Choccy's</v>
      </c>
      <c r="U6085" t="str">
        <f>VLOOKUP(Tabla1[[#This Row],[Fábrica]],Tabla3[],4,FALSE)</f>
        <v>Georgia</v>
      </c>
    </row>
    <row r="6086" spans="1:21" x14ac:dyDescent="0.25">
      <c r="A6086" t="s">
        <v>2491</v>
      </c>
      <c r="B6086" s="3">
        <v>45376</v>
      </c>
      <c r="C6086" s="3">
        <v>45391</v>
      </c>
      <c r="D6086" t="s">
        <v>71</v>
      </c>
      <c r="E6086">
        <v>101077</v>
      </c>
      <c r="F6086" t="s">
        <v>19</v>
      </c>
      <c r="G6086" t="s">
        <v>186</v>
      </c>
      <c r="H6086" t="s">
        <v>42</v>
      </c>
      <c r="I6086">
        <v>75081</v>
      </c>
      <c r="J6086" t="s">
        <v>22</v>
      </c>
      <c r="K6086" t="s">
        <v>43</v>
      </c>
      <c r="L6086" t="s">
        <v>45</v>
      </c>
      <c r="M6086" t="s">
        <v>46</v>
      </c>
      <c r="N6086" s="5">
        <v>6.98</v>
      </c>
      <c r="O6086" s="7">
        <v>2</v>
      </c>
      <c r="P6086" s="5">
        <v>4.9800000000000004</v>
      </c>
      <c r="Q6086" s="5">
        <v>2</v>
      </c>
      <c r="R6086" s="22">
        <f>Tabla1[[#This Row],[Fecha de Envío]]-Tabla1[[#This Row],[Fecha de Orden]]</f>
        <v>15</v>
      </c>
      <c r="S6086" s="24">
        <f>YEAR(Tabla1[[#This Row],[Fecha de Orden]])</f>
        <v>2024</v>
      </c>
      <c r="T6086" t="str">
        <f>VLOOKUP(Tabla1[[#This Row],[Nombre del Producto]],Tabla2[[Nombre Producto]:[Costo Unitario]],2,FALSE)</f>
        <v>Lot's O' Nuts</v>
      </c>
      <c r="U6086" t="str">
        <f>VLOOKUP(Tabla1[[#This Row],[Fábrica]],Tabla3[],4,FALSE)</f>
        <v>Arizona</v>
      </c>
    </row>
    <row r="6087" spans="1:21" x14ac:dyDescent="0.25">
      <c r="A6087" t="s">
        <v>3516</v>
      </c>
      <c r="B6087" s="3">
        <v>45376</v>
      </c>
      <c r="C6087" s="3">
        <v>45391</v>
      </c>
      <c r="D6087" t="s">
        <v>18</v>
      </c>
      <c r="E6087">
        <v>143651</v>
      </c>
      <c r="F6087" t="s">
        <v>19</v>
      </c>
      <c r="G6087" t="s">
        <v>124</v>
      </c>
      <c r="H6087" t="s">
        <v>125</v>
      </c>
      <c r="I6087">
        <v>98103</v>
      </c>
      <c r="J6087" t="s">
        <v>22</v>
      </c>
      <c r="K6087" t="s">
        <v>23</v>
      </c>
      <c r="L6087" t="s">
        <v>36</v>
      </c>
      <c r="M6087" t="s">
        <v>37</v>
      </c>
      <c r="N6087" s="5">
        <v>6.5</v>
      </c>
      <c r="O6087" s="7">
        <v>2</v>
      </c>
      <c r="P6087" s="5">
        <v>4.22</v>
      </c>
      <c r="Q6087" s="5">
        <v>2.2799999999999998</v>
      </c>
      <c r="R6087" s="22">
        <f>Tabla1[[#This Row],[Fecha de Envío]]-Tabla1[[#This Row],[Fecha de Orden]]</f>
        <v>15</v>
      </c>
      <c r="S6087" s="24">
        <f>YEAR(Tabla1[[#This Row],[Fecha de Orden]])</f>
        <v>2024</v>
      </c>
      <c r="T6087" t="str">
        <f>VLOOKUP(Tabla1[[#This Row],[Nombre del Producto]],Tabla2[[Nombre Producto]:[Costo Unitario]],2,FALSE)</f>
        <v>Wicked Choccy's</v>
      </c>
      <c r="U6087" t="str">
        <f>VLOOKUP(Tabla1[[#This Row],[Fábrica]],Tabla3[],4,FALSE)</f>
        <v>Georgia</v>
      </c>
    </row>
    <row r="6088" spans="1:21" x14ac:dyDescent="0.25">
      <c r="A6088" t="s">
        <v>4184</v>
      </c>
      <c r="B6088" s="3">
        <v>45376</v>
      </c>
      <c r="C6088" s="3">
        <v>45390</v>
      </c>
      <c r="D6088" t="s">
        <v>18</v>
      </c>
      <c r="E6088">
        <v>112039</v>
      </c>
      <c r="F6088" t="s">
        <v>19</v>
      </c>
      <c r="G6088" t="s">
        <v>908</v>
      </c>
      <c r="H6088" t="s">
        <v>42</v>
      </c>
      <c r="I6088">
        <v>78207</v>
      </c>
      <c r="J6088" t="s">
        <v>22</v>
      </c>
      <c r="K6088" t="s">
        <v>43</v>
      </c>
      <c r="L6088" t="s">
        <v>45</v>
      </c>
      <c r="M6088" t="s">
        <v>46</v>
      </c>
      <c r="N6088" s="5">
        <v>10.47</v>
      </c>
      <c r="O6088" s="7">
        <v>3</v>
      </c>
      <c r="P6088" s="5">
        <v>7.47</v>
      </c>
      <c r="Q6088" s="5">
        <v>3</v>
      </c>
      <c r="R6088" s="22">
        <f>Tabla1[[#This Row],[Fecha de Envío]]-Tabla1[[#This Row],[Fecha de Orden]]</f>
        <v>14</v>
      </c>
      <c r="S6088" s="24">
        <f>YEAR(Tabla1[[#This Row],[Fecha de Orden]])</f>
        <v>2024</v>
      </c>
      <c r="T6088" t="str">
        <f>VLOOKUP(Tabla1[[#This Row],[Nombre del Producto]],Tabla2[[Nombre Producto]:[Costo Unitario]],2,FALSE)</f>
        <v>Lot's O' Nuts</v>
      </c>
      <c r="U6088" t="str">
        <f>VLOOKUP(Tabla1[[#This Row],[Fábrica]],Tabla3[],4,FALSE)</f>
        <v>Arizona</v>
      </c>
    </row>
    <row r="6089" spans="1:21" x14ac:dyDescent="0.25">
      <c r="A6089" t="s">
        <v>4261</v>
      </c>
      <c r="B6089" s="3">
        <v>45376</v>
      </c>
      <c r="C6089" s="3">
        <v>45392</v>
      </c>
      <c r="D6089" t="s">
        <v>18</v>
      </c>
      <c r="E6089">
        <v>155880</v>
      </c>
      <c r="F6089" t="s">
        <v>19</v>
      </c>
      <c r="G6089" t="s">
        <v>409</v>
      </c>
      <c r="H6089" t="s">
        <v>410</v>
      </c>
      <c r="I6089">
        <v>53209</v>
      </c>
      <c r="J6089" t="s">
        <v>22</v>
      </c>
      <c r="K6089" t="s">
        <v>43</v>
      </c>
      <c r="L6089" t="s">
        <v>45</v>
      </c>
      <c r="M6089" t="s">
        <v>46</v>
      </c>
      <c r="N6089" s="5">
        <v>3.49</v>
      </c>
      <c r="O6089" s="7">
        <v>1</v>
      </c>
      <c r="P6089" s="5">
        <v>2.4900000000000002</v>
      </c>
      <c r="Q6089" s="5">
        <v>1</v>
      </c>
      <c r="R6089" s="22">
        <f>Tabla1[[#This Row],[Fecha de Envío]]-Tabla1[[#This Row],[Fecha de Orden]]</f>
        <v>16</v>
      </c>
      <c r="S6089" s="24">
        <f>YEAR(Tabla1[[#This Row],[Fecha de Orden]])</f>
        <v>2024</v>
      </c>
      <c r="T6089" t="str">
        <f>VLOOKUP(Tabla1[[#This Row],[Nombre del Producto]],Tabla2[[Nombre Producto]:[Costo Unitario]],2,FALSE)</f>
        <v>Lot's O' Nuts</v>
      </c>
      <c r="U6089" t="str">
        <f>VLOOKUP(Tabla1[[#This Row],[Fábrica]],Tabla3[],4,FALSE)</f>
        <v>Arizona</v>
      </c>
    </row>
    <row r="6090" spans="1:21" x14ac:dyDescent="0.25">
      <c r="A6090" t="s">
        <v>4262</v>
      </c>
      <c r="B6090" s="3">
        <v>45376</v>
      </c>
      <c r="C6090" s="3">
        <v>45392</v>
      </c>
      <c r="D6090" t="s">
        <v>18</v>
      </c>
      <c r="E6090">
        <v>155880</v>
      </c>
      <c r="F6090" t="s">
        <v>19</v>
      </c>
      <c r="G6090" t="s">
        <v>409</v>
      </c>
      <c r="H6090" t="s">
        <v>410</v>
      </c>
      <c r="I6090">
        <v>53209</v>
      </c>
      <c r="J6090" t="s">
        <v>22</v>
      </c>
      <c r="K6090" t="s">
        <v>43</v>
      </c>
      <c r="L6090" t="s">
        <v>36</v>
      </c>
      <c r="M6090" t="s">
        <v>37</v>
      </c>
      <c r="N6090" s="5">
        <v>22.75</v>
      </c>
      <c r="O6090" s="7">
        <v>7</v>
      </c>
      <c r="P6090" s="5">
        <v>14.77</v>
      </c>
      <c r="Q6090" s="5">
        <v>7.98</v>
      </c>
      <c r="R6090" s="22">
        <f>Tabla1[[#This Row],[Fecha de Envío]]-Tabla1[[#This Row],[Fecha de Orden]]</f>
        <v>16</v>
      </c>
      <c r="S6090" s="24">
        <f>YEAR(Tabla1[[#This Row],[Fecha de Orden]])</f>
        <v>2024</v>
      </c>
      <c r="T6090" t="str">
        <f>VLOOKUP(Tabla1[[#This Row],[Nombre del Producto]],Tabla2[[Nombre Producto]:[Costo Unitario]],2,FALSE)</f>
        <v>Wicked Choccy's</v>
      </c>
      <c r="U6090" t="str">
        <f>VLOOKUP(Tabla1[[#This Row],[Fábrica]],Tabla3[],4,FALSE)</f>
        <v>Georgia</v>
      </c>
    </row>
    <row r="6091" spans="1:21" x14ac:dyDescent="0.25">
      <c r="A6091" t="s">
        <v>4660</v>
      </c>
      <c r="B6091" s="3">
        <v>45376</v>
      </c>
      <c r="C6091" s="3">
        <v>45392</v>
      </c>
      <c r="D6091" t="s">
        <v>18</v>
      </c>
      <c r="E6091">
        <v>105193</v>
      </c>
      <c r="F6091" t="s">
        <v>19</v>
      </c>
      <c r="G6091" t="s">
        <v>30</v>
      </c>
      <c r="H6091" t="s">
        <v>31</v>
      </c>
      <c r="I6091">
        <v>10024</v>
      </c>
      <c r="J6091" t="s">
        <v>22</v>
      </c>
      <c r="K6091" t="s">
        <v>32</v>
      </c>
      <c r="L6091" t="s">
        <v>27</v>
      </c>
      <c r="M6091" t="s">
        <v>28</v>
      </c>
      <c r="N6091" s="5">
        <v>18</v>
      </c>
      <c r="O6091" s="7">
        <v>5</v>
      </c>
      <c r="P6091" s="5">
        <v>12.5</v>
      </c>
      <c r="Q6091" s="5">
        <v>5.5</v>
      </c>
      <c r="R6091" s="22">
        <f>Tabla1[[#This Row],[Fecha de Envío]]-Tabla1[[#This Row],[Fecha de Orden]]</f>
        <v>16</v>
      </c>
      <c r="S6091" s="24">
        <f>YEAR(Tabla1[[#This Row],[Fecha de Orden]])</f>
        <v>2024</v>
      </c>
      <c r="T6091" t="str">
        <f>VLOOKUP(Tabla1[[#This Row],[Nombre del Producto]],Tabla2[[Nombre Producto]:[Costo Unitario]],2,FALSE)</f>
        <v>Lot's O' Nuts</v>
      </c>
      <c r="U6091" t="str">
        <f>VLOOKUP(Tabla1[[#This Row],[Fábrica]],Tabla3[],4,FALSE)</f>
        <v>Arizona</v>
      </c>
    </row>
    <row r="6092" spans="1:21" x14ac:dyDescent="0.25">
      <c r="A6092" t="s">
        <v>3346</v>
      </c>
      <c r="B6092" s="3">
        <v>45377</v>
      </c>
      <c r="C6092" s="3">
        <v>45394</v>
      </c>
      <c r="D6092" t="s">
        <v>18</v>
      </c>
      <c r="E6092">
        <v>162033</v>
      </c>
      <c r="F6092" t="s">
        <v>19</v>
      </c>
      <c r="G6092" t="s">
        <v>532</v>
      </c>
      <c r="H6092" t="s">
        <v>133</v>
      </c>
      <c r="I6092">
        <v>23464</v>
      </c>
      <c r="J6092" t="s">
        <v>22</v>
      </c>
      <c r="K6092" t="s">
        <v>66</v>
      </c>
      <c r="L6092" t="s">
        <v>24</v>
      </c>
      <c r="M6092" t="s">
        <v>25</v>
      </c>
      <c r="N6092" s="5">
        <v>7.5</v>
      </c>
      <c r="O6092" s="7">
        <v>2</v>
      </c>
      <c r="P6092" s="5">
        <v>4.9000000000000004</v>
      </c>
      <c r="Q6092" s="5">
        <v>2.6</v>
      </c>
      <c r="R6092" s="22">
        <f>Tabla1[[#This Row],[Fecha de Envío]]-Tabla1[[#This Row],[Fecha de Orden]]</f>
        <v>17</v>
      </c>
      <c r="S6092" s="24">
        <f>YEAR(Tabla1[[#This Row],[Fecha de Orden]])</f>
        <v>2024</v>
      </c>
      <c r="T6092" t="str">
        <f>VLOOKUP(Tabla1[[#This Row],[Nombre del Producto]],Tabla2[[Nombre Producto]:[Costo Unitario]],2,FALSE)</f>
        <v>Wicked Choccy's</v>
      </c>
      <c r="U6092" t="str">
        <f>VLOOKUP(Tabla1[[#This Row],[Fábrica]],Tabla3[],4,FALSE)</f>
        <v>Georgia</v>
      </c>
    </row>
    <row r="6093" spans="1:21" x14ac:dyDescent="0.25">
      <c r="A6093" t="s">
        <v>3347</v>
      </c>
      <c r="B6093" s="3">
        <v>45377</v>
      </c>
      <c r="C6093" s="3">
        <v>45394</v>
      </c>
      <c r="D6093" t="s">
        <v>18</v>
      </c>
      <c r="E6093">
        <v>162033</v>
      </c>
      <c r="F6093" t="s">
        <v>19</v>
      </c>
      <c r="G6093" t="s">
        <v>532</v>
      </c>
      <c r="H6093" t="s">
        <v>133</v>
      </c>
      <c r="I6093">
        <v>23464</v>
      </c>
      <c r="J6093" t="s">
        <v>22</v>
      </c>
      <c r="K6093" t="s">
        <v>66</v>
      </c>
      <c r="L6093" t="s">
        <v>36</v>
      </c>
      <c r="M6093" t="s">
        <v>37</v>
      </c>
      <c r="N6093" s="5">
        <v>9.75</v>
      </c>
      <c r="O6093" s="7">
        <v>3</v>
      </c>
      <c r="P6093" s="5">
        <v>6.33</v>
      </c>
      <c r="Q6093" s="5">
        <v>3.42</v>
      </c>
      <c r="R6093" s="22">
        <f>Tabla1[[#This Row],[Fecha de Envío]]-Tabla1[[#This Row],[Fecha de Orden]]</f>
        <v>17</v>
      </c>
      <c r="S6093" s="24">
        <f>YEAR(Tabla1[[#This Row],[Fecha de Orden]])</f>
        <v>2024</v>
      </c>
      <c r="T6093" t="str">
        <f>VLOOKUP(Tabla1[[#This Row],[Nombre del Producto]],Tabla2[[Nombre Producto]:[Costo Unitario]],2,FALSE)</f>
        <v>Wicked Choccy's</v>
      </c>
      <c r="U6093" t="str">
        <f>VLOOKUP(Tabla1[[#This Row],[Fábrica]],Tabla3[],4,FALSE)</f>
        <v>Georgia</v>
      </c>
    </row>
    <row r="6094" spans="1:21" x14ac:dyDescent="0.25">
      <c r="A6094" t="s">
        <v>3734</v>
      </c>
      <c r="B6094" s="3">
        <v>45377</v>
      </c>
      <c r="C6094" s="3">
        <v>45388</v>
      </c>
      <c r="D6094" t="s">
        <v>39</v>
      </c>
      <c r="E6094">
        <v>121251</v>
      </c>
      <c r="F6094" t="s">
        <v>19</v>
      </c>
      <c r="G6094" t="s">
        <v>30</v>
      </c>
      <c r="H6094" t="s">
        <v>31</v>
      </c>
      <c r="I6094">
        <v>10009</v>
      </c>
      <c r="J6094" t="s">
        <v>22</v>
      </c>
      <c r="K6094" t="s">
        <v>32</v>
      </c>
      <c r="L6094" t="s">
        <v>36</v>
      </c>
      <c r="M6094" t="s">
        <v>37</v>
      </c>
      <c r="N6094" s="5">
        <v>6.5</v>
      </c>
      <c r="O6094" s="7">
        <v>2</v>
      </c>
      <c r="P6094" s="5">
        <v>4.22</v>
      </c>
      <c r="Q6094" s="5">
        <v>2.2799999999999998</v>
      </c>
      <c r="R6094" s="22">
        <f>Tabla1[[#This Row],[Fecha de Envío]]-Tabla1[[#This Row],[Fecha de Orden]]</f>
        <v>11</v>
      </c>
      <c r="S6094" s="24">
        <f>YEAR(Tabla1[[#This Row],[Fecha de Orden]])</f>
        <v>2024</v>
      </c>
      <c r="T6094" t="str">
        <f>VLOOKUP(Tabla1[[#This Row],[Nombre del Producto]],Tabla2[[Nombre Producto]:[Costo Unitario]],2,FALSE)</f>
        <v>Wicked Choccy's</v>
      </c>
      <c r="U6094" t="str">
        <f>VLOOKUP(Tabla1[[#This Row],[Fábrica]],Tabla3[],4,FALSE)</f>
        <v>Georgia</v>
      </c>
    </row>
    <row r="6095" spans="1:21" x14ac:dyDescent="0.25">
      <c r="A6095" t="s">
        <v>3735</v>
      </c>
      <c r="B6095" s="3">
        <v>45377</v>
      </c>
      <c r="C6095" s="3">
        <v>45388</v>
      </c>
      <c r="D6095" t="s">
        <v>39</v>
      </c>
      <c r="E6095">
        <v>121251</v>
      </c>
      <c r="F6095" t="s">
        <v>19</v>
      </c>
      <c r="G6095" t="s">
        <v>30</v>
      </c>
      <c r="H6095" t="s">
        <v>31</v>
      </c>
      <c r="I6095">
        <v>10009</v>
      </c>
      <c r="J6095" t="s">
        <v>22</v>
      </c>
      <c r="K6095" t="s">
        <v>32</v>
      </c>
      <c r="L6095" t="s">
        <v>45</v>
      </c>
      <c r="M6095" t="s">
        <v>46</v>
      </c>
      <c r="N6095" s="5">
        <v>13.96</v>
      </c>
      <c r="O6095" s="7">
        <v>4</v>
      </c>
      <c r="P6095" s="5">
        <v>9.9600000000000009</v>
      </c>
      <c r="Q6095" s="5">
        <v>4</v>
      </c>
      <c r="R6095" s="22">
        <f>Tabla1[[#This Row],[Fecha de Envío]]-Tabla1[[#This Row],[Fecha de Orden]]</f>
        <v>11</v>
      </c>
      <c r="S6095" s="24">
        <f>YEAR(Tabla1[[#This Row],[Fecha de Orden]])</f>
        <v>2024</v>
      </c>
      <c r="T6095" t="str">
        <f>VLOOKUP(Tabla1[[#This Row],[Nombre del Producto]],Tabla2[[Nombre Producto]:[Costo Unitario]],2,FALSE)</f>
        <v>Lot's O' Nuts</v>
      </c>
      <c r="U6095" t="str">
        <f>VLOOKUP(Tabla1[[#This Row],[Fábrica]],Tabla3[],4,FALSE)</f>
        <v>Arizona</v>
      </c>
    </row>
    <row r="6096" spans="1:21" x14ac:dyDescent="0.25">
      <c r="A6096" t="s">
        <v>3965</v>
      </c>
      <c r="B6096" s="3">
        <v>45377</v>
      </c>
      <c r="C6096" s="3">
        <v>45391</v>
      </c>
      <c r="D6096" t="s">
        <v>18</v>
      </c>
      <c r="E6096">
        <v>141677</v>
      </c>
      <c r="F6096" t="s">
        <v>19</v>
      </c>
      <c r="G6096" t="s">
        <v>159</v>
      </c>
      <c r="H6096" t="s">
        <v>42</v>
      </c>
      <c r="I6096">
        <v>77070</v>
      </c>
      <c r="J6096" t="s">
        <v>22</v>
      </c>
      <c r="K6096" t="s">
        <v>43</v>
      </c>
      <c r="L6096" t="s">
        <v>24</v>
      </c>
      <c r="M6096" t="s">
        <v>25</v>
      </c>
      <c r="N6096" s="5">
        <v>30</v>
      </c>
      <c r="O6096" s="7">
        <v>8</v>
      </c>
      <c r="P6096" s="5">
        <v>19.600000000000001</v>
      </c>
      <c r="Q6096" s="5">
        <v>10.4</v>
      </c>
      <c r="R6096" s="22">
        <f>Tabla1[[#This Row],[Fecha de Envío]]-Tabla1[[#This Row],[Fecha de Orden]]</f>
        <v>14</v>
      </c>
      <c r="S6096" s="24">
        <f>YEAR(Tabla1[[#This Row],[Fecha de Orden]])</f>
        <v>2024</v>
      </c>
      <c r="T6096" t="str">
        <f>VLOOKUP(Tabla1[[#This Row],[Nombre del Producto]],Tabla2[[Nombre Producto]:[Costo Unitario]],2,FALSE)</f>
        <v>Wicked Choccy's</v>
      </c>
      <c r="U6096" t="str">
        <f>VLOOKUP(Tabla1[[#This Row],[Fábrica]],Tabla3[],4,FALSE)</f>
        <v>Georgia</v>
      </c>
    </row>
    <row r="6097" spans="1:21" x14ac:dyDescent="0.25">
      <c r="A6097" t="s">
        <v>3966</v>
      </c>
      <c r="B6097" s="3">
        <v>45377</v>
      </c>
      <c r="C6097" s="3">
        <v>45391</v>
      </c>
      <c r="D6097" t="s">
        <v>18</v>
      </c>
      <c r="E6097">
        <v>141677</v>
      </c>
      <c r="F6097" t="s">
        <v>19</v>
      </c>
      <c r="G6097" t="s">
        <v>159</v>
      </c>
      <c r="H6097" t="s">
        <v>42</v>
      </c>
      <c r="I6097">
        <v>77070</v>
      </c>
      <c r="J6097" t="s">
        <v>22</v>
      </c>
      <c r="K6097" t="s">
        <v>43</v>
      </c>
      <c r="L6097" t="s">
        <v>27</v>
      </c>
      <c r="M6097" t="s">
        <v>28</v>
      </c>
      <c r="N6097" s="5">
        <v>10.8</v>
      </c>
      <c r="O6097" s="7">
        <v>3</v>
      </c>
      <c r="P6097" s="5">
        <v>7.5</v>
      </c>
      <c r="Q6097" s="5">
        <v>3.3</v>
      </c>
      <c r="R6097" s="22">
        <f>Tabla1[[#This Row],[Fecha de Envío]]-Tabla1[[#This Row],[Fecha de Orden]]</f>
        <v>14</v>
      </c>
      <c r="S6097" s="24">
        <f>YEAR(Tabla1[[#This Row],[Fecha de Orden]])</f>
        <v>2024</v>
      </c>
      <c r="T6097" t="str">
        <f>VLOOKUP(Tabla1[[#This Row],[Nombre del Producto]],Tabla2[[Nombre Producto]:[Costo Unitario]],2,FALSE)</f>
        <v>Lot's O' Nuts</v>
      </c>
      <c r="U6097" t="str">
        <f>VLOOKUP(Tabla1[[#This Row],[Fábrica]],Tabla3[],4,FALSE)</f>
        <v>Arizona</v>
      </c>
    </row>
    <row r="6098" spans="1:21" x14ac:dyDescent="0.25">
      <c r="A6098" t="s">
        <v>3967</v>
      </c>
      <c r="B6098" s="3">
        <v>45377</v>
      </c>
      <c r="C6098" s="3">
        <v>45391</v>
      </c>
      <c r="D6098" t="s">
        <v>18</v>
      </c>
      <c r="E6098">
        <v>141677</v>
      </c>
      <c r="F6098" t="s">
        <v>19</v>
      </c>
      <c r="G6098" t="s">
        <v>159</v>
      </c>
      <c r="H6098" t="s">
        <v>42</v>
      </c>
      <c r="I6098">
        <v>77070</v>
      </c>
      <c r="J6098" t="s">
        <v>22</v>
      </c>
      <c r="K6098" t="s">
        <v>43</v>
      </c>
      <c r="L6098" t="s">
        <v>45</v>
      </c>
      <c r="M6098" t="s">
        <v>46</v>
      </c>
      <c r="N6098" s="5">
        <v>17.45</v>
      </c>
      <c r="O6098" s="7">
        <v>5</v>
      </c>
      <c r="P6098" s="5">
        <v>12.45</v>
      </c>
      <c r="Q6098" s="5">
        <v>5</v>
      </c>
      <c r="R6098" s="22">
        <f>Tabla1[[#This Row],[Fecha de Envío]]-Tabla1[[#This Row],[Fecha de Orden]]</f>
        <v>14</v>
      </c>
      <c r="S6098" s="24">
        <f>YEAR(Tabla1[[#This Row],[Fecha de Orden]])</f>
        <v>2024</v>
      </c>
      <c r="T6098" t="str">
        <f>VLOOKUP(Tabla1[[#This Row],[Nombre del Producto]],Tabla2[[Nombre Producto]:[Costo Unitario]],2,FALSE)</f>
        <v>Lot's O' Nuts</v>
      </c>
      <c r="U6098" t="str">
        <f>VLOOKUP(Tabla1[[#This Row],[Fábrica]],Tabla3[],4,FALSE)</f>
        <v>Arizona</v>
      </c>
    </row>
    <row r="6099" spans="1:21" x14ac:dyDescent="0.25">
      <c r="A6099" t="s">
        <v>3968</v>
      </c>
      <c r="B6099" s="3">
        <v>45377</v>
      </c>
      <c r="C6099" s="3">
        <v>45391</v>
      </c>
      <c r="D6099" t="s">
        <v>18</v>
      </c>
      <c r="E6099">
        <v>141677</v>
      </c>
      <c r="F6099" t="s">
        <v>19</v>
      </c>
      <c r="G6099" t="s">
        <v>159</v>
      </c>
      <c r="H6099" t="s">
        <v>42</v>
      </c>
      <c r="I6099">
        <v>77070</v>
      </c>
      <c r="J6099" t="s">
        <v>22</v>
      </c>
      <c r="K6099" t="s">
        <v>43</v>
      </c>
      <c r="L6099" t="s">
        <v>36</v>
      </c>
      <c r="M6099" t="s">
        <v>37</v>
      </c>
      <c r="N6099" s="5">
        <v>16.25</v>
      </c>
      <c r="O6099" s="7">
        <v>5</v>
      </c>
      <c r="P6099" s="5">
        <v>10.55</v>
      </c>
      <c r="Q6099" s="5">
        <v>5.7</v>
      </c>
      <c r="R6099" s="22">
        <f>Tabla1[[#This Row],[Fecha de Envío]]-Tabla1[[#This Row],[Fecha de Orden]]</f>
        <v>14</v>
      </c>
      <c r="S6099" s="24">
        <f>YEAR(Tabla1[[#This Row],[Fecha de Orden]])</f>
        <v>2024</v>
      </c>
      <c r="T6099" t="str">
        <f>VLOOKUP(Tabla1[[#This Row],[Nombre del Producto]],Tabla2[[Nombre Producto]:[Costo Unitario]],2,FALSE)</f>
        <v>Wicked Choccy's</v>
      </c>
      <c r="U6099" t="str">
        <f>VLOOKUP(Tabla1[[#This Row],[Fábrica]],Tabla3[],4,FALSE)</f>
        <v>Georgia</v>
      </c>
    </row>
    <row r="6100" spans="1:21" x14ac:dyDescent="0.25">
      <c r="A6100" t="s">
        <v>6224</v>
      </c>
      <c r="B6100" s="3">
        <v>45377</v>
      </c>
      <c r="C6100" s="3">
        <v>45394</v>
      </c>
      <c r="D6100" t="s">
        <v>18</v>
      </c>
      <c r="E6100">
        <v>113208</v>
      </c>
      <c r="F6100" t="s">
        <v>19</v>
      </c>
      <c r="G6100" t="s">
        <v>6225</v>
      </c>
      <c r="H6100" t="s">
        <v>93</v>
      </c>
      <c r="I6100">
        <v>48126</v>
      </c>
      <c r="J6100" t="s">
        <v>22</v>
      </c>
      <c r="K6100" t="s">
        <v>43</v>
      </c>
      <c r="L6100" t="s">
        <v>24</v>
      </c>
      <c r="M6100" t="s">
        <v>25</v>
      </c>
      <c r="N6100" s="5">
        <v>11.25</v>
      </c>
      <c r="O6100" s="7">
        <v>3</v>
      </c>
      <c r="P6100" s="5">
        <v>7.35</v>
      </c>
      <c r="Q6100" s="5">
        <v>3.9</v>
      </c>
      <c r="R6100" s="22">
        <f>Tabla1[[#This Row],[Fecha de Envío]]-Tabla1[[#This Row],[Fecha de Orden]]</f>
        <v>17</v>
      </c>
      <c r="S6100" s="24">
        <f>YEAR(Tabla1[[#This Row],[Fecha de Orden]])</f>
        <v>2024</v>
      </c>
      <c r="T6100" t="str">
        <f>VLOOKUP(Tabla1[[#This Row],[Nombre del Producto]],Tabla2[[Nombre Producto]:[Costo Unitario]],2,FALSE)</f>
        <v>Wicked Choccy's</v>
      </c>
      <c r="U6100" t="str">
        <f>VLOOKUP(Tabla1[[#This Row],[Fábrica]],Tabla3[],4,FALSE)</f>
        <v>Georgia</v>
      </c>
    </row>
    <row r="6101" spans="1:21" x14ac:dyDescent="0.25">
      <c r="A6101" t="s">
        <v>6519</v>
      </c>
      <c r="B6101" s="3">
        <v>45377</v>
      </c>
      <c r="C6101" s="3">
        <v>45389</v>
      </c>
      <c r="D6101" t="s">
        <v>39</v>
      </c>
      <c r="E6101">
        <v>147144</v>
      </c>
      <c r="F6101" t="s">
        <v>19</v>
      </c>
      <c r="G6101" t="s">
        <v>124</v>
      </c>
      <c r="H6101" t="s">
        <v>125</v>
      </c>
      <c r="I6101">
        <v>98105</v>
      </c>
      <c r="J6101" t="s">
        <v>22</v>
      </c>
      <c r="K6101" t="s">
        <v>23</v>
      </c>
      <c r="L6101" t="s">
        <v>27</v>
      </c>
      <c r="M6101" t="s">
        <v>28</v>
      </c>
      <c r="N6101" s="5">
        <v>3.6</v>
      </c>
      <c r="O6101" s="7">
        <v>1</v>
      </c>
      <c r="P6101" s="5">
        <v>2.5</v>
      </c>
      <c r="Q6101" s="5">
        <v>1.1000000000000001</v>
      </c>
      <c r="R6101" s="22">
        <f>Tabla1[[#This Row],[Fecha de Envío]]-Tabla1[[#This Row],[Fecha de Orden]]</f>
        <v>12</v>
      </c>
      <c r="S6101" s="24">
        <f>YEAR(Tabla1[[#This Row],[Fecha de Orden]])</f>
        <v>2024</v>
      </c>
      <c r="T6101" t="str">
        <f>VLOOKUP(Tabla1[[#This Row],[Nombre del Producto]],Tabla2[[Nombre Producto]:[Costo Unitario]],2,FALSE)</f>
        <v>Lot's O' Nuts</v>
      </c>
      <c r="U6101" t="str">
        <f>VLOOKUP(Tabla1[[#This Row],[Fábrica]],Tabla3[],4,FALSE)</f>
        <v>Arizona</v>
      </c>
    </row>
    <row r="6102" spans="1:21" x14ac:dyDescent="0.25">
      <c r="A6102" t="s">
        <v>339</v>
      </c>
      <c r="B6102" s="3">
        <v>45378</v>
      </c>
      <c r="C6102" s="3">
        <v>45390</v>
      </c>
      <c r="D6102" t="s">
        <v>71</v>
      </c>
      <c r="E6102">
        <v>139416</v>
      </c>
      <c r="F6102" t="s">
        <v>19</v>
      </c>
      <c r="G6102" t="s">
        <v>144</v>
      </c>
      <c r="H6102" t="s">
        <v>101</v>
      </c>
      <c r="I6102">
        <v>19120</v>
      </c>
      <c r="J6102" t="s">
        <v>22</v>
      </c>
      <c r="K6102" t="s">
        <v>32</v>
      </c>
      <c r="L6102" t="s">
        <v>36</v>
      </c>
      <c r="M6102" t="s">
        <v>37</v>
      </c>
      <c r="N6102" s="5">
        <v>6.5</v>
      </c>
      <c r="O6102" s="7">
        <v>2</v>
      </c>
      <c r="P6102" s="5">
        <v>4.22</v>
      </c>
      <c r="Q6102" s="5">
        <v>2.2799999999999998</v>
      </c>
      <c r="R6102" s="22">
        <f>Tabla1[[#This Row],[Fecha de Envío]]-Tabla1[[#This Row],[Fecha de Orden]]</f>
        <v>12</v>
      </c>
      <c r="S6102" s="24">
        <f>YEAR(Tabla1[[#This Row],[Fecha de Orden]])</f>
        <v>2024</v>
      </c>
      <c r="T6102" t="str">
        <f>VLOOKUP(Tabla1[[#This Row],[Nombre del Producto]],Tabla2[[Nombre Producto]:[Costo Unitario]],2,FALSE)</f>
        <v>Wicked Choccy's</v>
      </c>
      <c r="U6102" t="str">
        <f>VLOOKUP(Tabla1[[#This Row],[Fábrica]],Tabla3[],4,FALSE)</f>
        <v>Georgia</v>
      </c>
    </row>
    <row r="6103" spans="1:21" x14ac:dyDescent="0.25">
      <c r="A6103" t="s">
        <v>985</v>
      </c>
      <c r="B6103" s="3">
        <v>45378</v>
      </c>
      <c r="C6103" s="3">
        <v>45392</v>
      </c>
      <c r="D6103" t="s">
        <v>18</v>
      </c>
      <c r="E6103">
        <v>124716</v>
      </c>
      <c r="F6103" t="s">
        <v>19</v>
      </c>
      <c r="G6103" t="s">
        <v>986</v>
      </c>
      <c r="H6103" t="s">
        <v>21</v>
      </c>
      <c r="I6103">
        <v>93727</v>
      </c>
      <c r="J6103" t="s">
        <v>22</v>
      </c>
      <c r="K6103" t="s">
        <v>23</v>
      </c>
      <c r="L6103" t="s">
        <v>33</v>
      </c>
      <c r="M6103" t="s">
        <v>34</v>
      </c>
      <c r="N6103" s="5">
        <v>7.2</v>
      </c>
      <c r="O6103" s="7">
        <v>2</v>
      </c>
      <c r="P6103" s="5">
        <v>4.8</v>
      </c>
      <c r="Q6103" s="5">
        <v>2.4</v>
      </c>
      <c r="R6103" s="22">
        <f>Tabla1[[#This Row],[Fecha de Envío]]-Tabla1[[#This Row],[Fecha de Orden]]</f>
        <v>14</v>
      </c>
      <c r="S6103" s="24">
        <f>YEAR(Tabla1[[#This Row],[Fecha de Orden]])</f>
        <v>2024</v>
      </c>
      <c r="T6103" t="str">
        <f>VLOOKUP(Tabla1[[#This Row],[Nombre del Producto]],Tabla2[[Nombre Producto]:[Costo Unitario]],2,FALSE)</f>
        <v>Lot's O' Nuts</v>
      </c>
      <c r="U6103" t="str">
        <f>VLOOKUP(Tabla1[[#This Row],[Fábrica]],Tabla3[],4,FALSE)</f>
        <v>Arizona</v>
      </c>
    </row>
    <row r="6104" spans="1:21" x14ac:dyDescent="0.25">
      <c r="A6104" t="s">
        <v>987</v>
      </c>
      <c r="B6104" s="3">
        <v>45378</v>
      </c>
      <c r="C6104" s="3">
        <v>45392</v>
      </c>
      <c r="D6104" t="s">
        <v>18</v>
      </c>
      <c r="E6104">
        <v>124716</v>
      </c>
      <c r="F6104" t="s">
        <v>19</v>
      </c>
      <c r="G6104" t="s">
        <v>986</v>
      </c>
      <c r="H6104" t="s">
        <v>21</v>
      </c>
      <c r="I6104">
        <v>93727</v>
      </c>
      <c r="J6104" t="s">
        <v>22</v>
      </c>
      <c r="K6104" t="s">
        <v>23</v>
      </c>
      <c r="L6104" t="s">
        <v>27</v>
      </c>
      <c r="M6104" t="s">
        <v>28</v>
      </c>
      <c r="N6104" s="5">
        <v>10.8</v>
      </c>
      <c r="O6104" s="7">
        <v>3</v>
      </c>
      <c r="P6104" s="5">
        <v>7.5</v>
      </c>
      <c r="Q6104" s="5">
        <v>3.3</v>
      </c>
      <c r="R6104" s="22">
        <f>Tabla1[[#This Row],[Fecha de Envío]]-Tabla1[[#This Row],[Fecha de Orden]]</f>
        <v>14</v>
      </c>
      <c r="S6104" s="24">
        <f>YEAR(Tabla1[[#This Row],[Fecha de Orden]])</f>
        <v>2024</v>
      </c>
      <c r="T6104" t="str">
        <f>VLOOKUP(Tabla1[[#This Row],[Nombre del Producto]],Tabla2[[Nombre Producto]:[Costo Unitario]],2,FALSE)</f>
        <v>Lot's O' Nuts</v>
      </c>
      <c r="U6104" t="str">
        <f>VLOOKUP(Tabla1[[#This Row],[Fábrica]],Tabla3[],4,FALSE)</f>
        <v>Arizona</v>
      </c>
    </row>
    <row r="6105" spans="1:21" x14ac:dyDescent="0.25">
      <c r="A6105" t="s">
        <v>988</v>
      </c>
      <c r="B6105" s="3">
        <v>45378</v>
      </c>
      <c r="C6105" s="3">
        <v>45392</v>
      </c>
      <c r="D6105" t="s">
        <v>18</v>
      </c>
      <c r="E6105">
        <v>124716</v>
      </c>
      <c r="F6105" t="s">
        <v>19</v>
      </c>
      <c r="G6105" t="s">
        <v>986</v>
      </c>
      <c r="H6105" t="s">
        <v>21</v>
      </c>
      <c r="I6105">
        <v>93727</v>
      </c>
      <c r="J6105" t="s">
        <v>22</v>
      </c>
      <c r="K6105" t="s">
        <v>23</v>
      </c>
      <c r="L6105" t="s">
        <v>36</v>
      </c>
      <c r="M6105" t="s">
        <v>37</v>
      </c>
      <c r="N6105" s="5">
        <v>6.5</v>
      </c>
      <c r="O6105" s="7">
        <v>2</v>
      </c>
      <c r="P6105" s="5">
        <v>4.22</v>
      </c>
      <c r="Q6105" s="5">
        <v>2.2799999999999998</v>
      </c>
      <c r="R6105" s="22">
        <f>Tabla1[[#This Row],[Fecha de Envío]]-Tabla1[[#This Row],[Fecha de Orden]]</f>
        <v>14</v>
      </c>
      <c r="S6105" s="24">
        <f>YEAR(Tabla1[[#This Row],[Fecha de Orden]])</f>
        <v>2024</v>
      </c>
      <c r="T6105" t="str">
        <f>VLOOKUP(Tabla1[[#This Row],[Nombre del Producto]],Tabla2[[Nombre Producto]:[Costo Unitario]],2,FALSE)</f>
        <v>Wicked Choccy's</v>
      </c>
      <c r="U6105" t="str">
        <f>VLOOKUP(Tabla1[[#This Row],[Fábrica]],Tabla3[],4,FALSE)</f>
        <v>Georgia</v>
      </c>
    </row>
    <row r="6106" spans="1:21" x14ac:dyDescent="0.25">
      <c r="A6106" t="s">
        <v>1860</v>
      </c>
      <c r="B6106" s="3">
        <v>45378</v>
      </c>
      <c r="C6106" s="3">
        <v>45393</v>
      </c>
      <c r="D6106" t="s">
        <v>18</v>
      </c>
      <c r="E6106">
        <v>144491</v>
      </c>
      <c r="F6106" t="s">
        <v>19</v>
      </c>
      <c r="G6106" t="s">
        <v>159</v>
      </c>
      <c r="H6106" t="s">
        <v>42</v>
      </c>
      <c r="I6106">
        <v>77070</v>
      </c>
      <c r="J6106" t="s">
        <v>22</v>
      </c>
      <c r="K6106" t="s">
        <v>43</v>
      </c>
      <c r="L6106" t="s">
        <v>33</v>
      </c>
      <c r="M6106" t="s">
        <v>34</v>
      </c>
      <c r="N6106" s="5">
        <v>18</v>
      </c>
      <c r="O6106" s="7">
        <v>5</v>
      </c>
      <c r="P6106" s="5">
        <v>12</v>
      </c>
      <c r="Q6106" s="5">
        <v>6</v>
      </c>
      <c r="R6106" s="22">
        <f>Tabla1[[#This Row],[Fecha de Envío]]-Tabla1[[#This Row],[Fecha de Orden]]</f>
        <v>15</v>
      </c>
      <c r="S6106" s="24">
        <f>YEAR(Tabla1[[#This Row],[Fecha de Orden]])</f>
        <v>2024</v>
      </c>
      <c r="T6106" t="str">
        <f>VLOOKUP(Tabla1[[#This Row],[Nombre del Producto]],Tabla2[[Nombre Producto]:[Costo Unitario]],2,FALSE)</f>
        <v>Lot's O' Nuts</v>
      </c>
      <c r="U6106" t="str">
        <f>VLOOKUP(Tabla1[[#This Row],[Fábrica]],Tabla3[],4,FALSE)</f>
        <v>Arizona</v>
      </c>
    </row>
    <row r="6107" spans="1:21" x14ac:dyDescent="0.25">
      <c r="A6107" t="s">
        <v>1861</v>
      </c>
      <c r="B6107" s="3">
        <v>45378</v>
      </c>
      <c r="C6107" s="3">
        <v>45393</v>
      </c>
      <c r="D6107" t="s">
        <v>18</v>
      </c>
      <c r="E6107">
        <v>144491</v>
      </c>
      <c r="F6107" t="s">
        <v>19</v>
      </c>
      <c r="G6107" t="s">
        <v>159</v>
      </c>
      <c r="H6107" t="s">
        <v>42</v>
      </c>
      <c r="I6107">
        <v>77070</v>
      </c>
      <c r="J6107" t="s">
        <v>22</v>
      </c>
      <c r="K6107" t="s">
        <v>43</v>
      </c>
      <c r="L6107" t="s">
        <v>36</v>
      </c>
      <c r="M6107" t="s">
        <v>37</v>
      </c>
      <c r="N6107" s="5">
        <v>6.5</v>
      </c>
      <c r="O6107" s="7">
        <v>2</v>
      </c>
      <c r="P6107" s="5">
        <v>4.22</v>
      </c>
      <c r="Q6107" s="5">
        <v>2.2799999999999998</v>
      </c>
      <c r="R6107" s="22">
        <f>Tabla1[[#This Row],[Fecha de Envío]]-Tabla1[[#This Row],[Fecha de Orden]]</f>
        <v>15</v>
      </c>
      <c r="S6107" s="24">
        <f>YEAR(Tabla1[[#This Row],[Fecha de Orden]])</f>
        <v>2024</v>
      </c>
      <c r="T6107" t="str">
        <f>VLOOKUP(Tabla1[[#This Row],[Nombre del Producto]],Tabla2[[Nombre Producto]:[Costo Unitario]],2,FALSE)</f>
        <v>Wicked Choccy's</v>
      </c>
      <c r="U6107" t="str">
        <f>VLOOKUP(Tabla1[[#This Row],[Fábrica]],Tabla3[],4,FALSE)</f>
        <v>Georgia</v>
      </c>
    </row>
    <row r="6108" spans="1:21" x14ac:dyDescent="0.25">
      <c r="A6108" t="s">
        <v>1862</v>
      </c>
      <c r="B6108" s="3">
        <v>45378</v>
      </c>
      <c r="C6108" s="3">
        <v>45393</v>
      </c>
      <c r="D6108" t="s">
        <v>18</v>
      </c>
      <c r="E6108">
        <v>144491</v>
      </c>
      <c r="F6108" t="s">
        <v>19</v>
      </c>
      <c r="G6108" t="s">
        <v>159</v>
      </c>
      <c r="H6108" t="s">
        <v>42</v>
      </c>
      <c r="I6108">
        <v>77070</v>
      </c>
      <c r="J6108" t="s">
        <v>22</v>
      </c>
      <c r="K6108" t="s">
        <v>43</v>
      </c>
      <c r="L6108" t="s">
        <v>27</v>
      </c>
      <c r="M6108" t="s">
        <v>28</v>
      </c>
      <c r="N6108" s="5">
        <v>10.8</v>
      </c>
      <c r="O6108" s="7">
        <v>3</v>
      </c>
      <c r="P6108" s="5">
        <v>7.5</v>
      </c>
      <c r="Q6108" s="5">
        <v>3.3</v>
      </c>
      <c r="R6108" s="22">
        <f>Tabla1[[#This Row],[Fecha de Envío]]-Tabla1[[#This Row],[Fecha de Orden]]</f>
        <v>15</v>
      </c>
      <c r="S6108" s="24">
        <f>YEAR(Tabla1[[#This Row],[Fecha de Orden]])</f>
        <v>2024</v>
      </c>
      <c r="T6108" t="str">
        <f>VLOOKUP(Tabla1[[#This Row],[Nombre del Producto]],Tabla2[[Nombre Producto]:[Costo Unitario]],2,FALSE)</f>
        <v>Lot's O' Nuts</v>
      </c>
      <c r="U6108" t="str">
        <f>VLOOKUP(Tabla1[[#This Row],[Fábrica]],Tabla3[],4,FALSE)</f>
        <v>Arizona</v>
      </c>
    </row>
    <row r="6109" spans="1:21" x14ac:dyDescent="0.25">
      <c r="A6109" t="s">
        <v>1863</v>
      </c>
      <c r="B6109" s="3">
        <v>45378</v>
      </c>
      <c r="C6109" s="3">
        <v>45393</v>
      </c>
      <c r="D6109" t="s">
        <v>18</v>
      </c>
      <c r="E6109">
        <v>144491</v>
      </c>
      <c r="F6109" t="s">
        <v>19</v>
      </c>
      <c r="G6109" t="s">
        <v>159</v>
      </c>
      <c r="H6109" t="s">
        <v>42</v>
      </c>
      <c r="I6109">
        <v>77070</v>
      </c>
      <c r="J6109" t="s">
        <v>22</v>
      </c>
      <c r="K6109" t="s">
        <v>43</v>
      </c>
      <c r="L6109" t="s">
        <v>45</v>
      </c>
      <c r="M6109" t="s">
        <v>46</v>
      </c>
      <c r="N6109" s="5">
        <v>3.49</v>
      </c>
      <c r="O6109" s="7">
        <v>1</v>
      </c>
      <c r="P6109" s="5">
        <v>2.4900000000000002</v>
      </c>
      <c r="Q6109" s="5">
        <v>1</v>
      </c>
      <c r="R6109" s="22">
        <f>Tabla1[[#This Row],[Fecha de Envío]]-Tabla1[[#This Row],[Fecha de Orden]]</f>
        <v>15</v>
      </c>
      <c r="S6109" s="24">
        <f>YEAR(Tabla1[[#This Row],[Fecha de Orden]])</f>
        <v>2024</v>
      </c>
      <c r="T6109" t="str">
        <f>VLOOKUP(Tabla1[[#This Row],[Nombre del Producto]],Tabla2[[Nombre Producto]:[Costo Unitario]],2,FALSE)</f>
        <v>Lot's O' Nuts</v>
      </c>
      <c r="U6109" t="str">
        <f>VLOOKUP(Tabla1[[#This Row],[Fábrica]],Tabla3[],4,FALSE)</f>
        <v>Arizona</v>
      </c>
    </row>
    <row r="6110" spans="1:21" x14ac:dyDescent="0.25">
      <c r="A6110" t="s">
        <v>5443</v>
      </c>
      <c r="B6110" s="3">
        <v>45378</v>
      </c>
      <c r="C6110" s="3">
        <v>45390</v>
      </c>
      <c r="D6110" t="s">
        <v>71</v>
      </c>
      <c r="E6110">
        <v>113705</v>
      </c>
      <c r="F6110" t="s">
        <v>19</v>
      </c>
      <c r="G6110" t="s">
        <v>393</v>
      </c>
      <c r="H6110" t="s">
        <v>133</v>
      </c>
      <c r="I6110">
        <v>23223</v>
      </c>
      <c r="J6110" t="s">
        <v>22</v>
      </c>
      <c r="K6110" t="s">
        <v>66</v>
      </c>
      <c r="L6110" t="s">
        <v>24</v>
      </c>
      <c r="M6110" t="s">
        <v>25</v>
      </c>
      <c r="N6110" s="5">
        <v>7.5</v>
      </c>
      <c r="O6110" s="7">
        <v>2</v>
      </c>
      <c r="P6110" s="5">
        <v>4.9000000000000004</v>
      </c>
      <c r="Q6110" s="5">
        <v>2.6</v>
      </c>
      <c r="R6110" s="22">
        <f>Tabla1[[#This Row],[Fecha de Envío]]-Tabla1[[#This Row],[Fecha de Orden]]</f>
        <v>12</v>
      </c>
      <c r="S6110" s="24">
        <f>YEAR(Tabla1[[#This Row],[Fecha de Orden]])</f>
        <v>2024</v>
      </c>
      <c r="T6110" t="str">
        <f>VLOOKUP(Tabla1[[#This Row],[Nombre del Producto]],Tabla2[[Nombre Producto]:[Costo Unitario]],2,FALSE)</f>
        <v>Wicked Choccy's</v>
      </c>
      <c r="U6110" t="str">
        <f>VLOOKUP(Tabla1[[#This Row],[Fábrica]],Tabla3[],4,FALSE)</f>
        <v>Georgia</v>
      </c>
    </row>
    <row r="6111" spans="1:21" x14ac:dyDescent="0.25">
      <c r="A6111" t="s">
        <v>5444</v>
      </c>
      <c r="B6111" s="3">
        <v>45378</v>
      </c>
      <c r="C6111" s="3">
        <v>45390</v>
      </c>
      <c r="D6111" t="s">
        <v>71</v>
      </c>
      <c r="E6111">
        <v>113705</v>
      </c>
      <c r="F6111" t="s">
        <v>19</v>
      </c>
      <c r="G6111" t="s">
        <v>393</v>
      </c>
      <c r="H6111" t="s">
        <v>133</v>
      </c>
      <c r="I6111">
        <v>23223</v>
      </c>
      <c r="J6111" t="s">
        <v>22</v>
      </c>
      <c r="K6111" t="s">
        <v>66</v>
      </c>
      <c r="L6111" t="s">
        <v>27</v>
      </c>
      <c r="M6111" t="s">
        <v>28</v>
      </c>
      <c r="N6111" s="5">
        <v>7.2</v>
      </c>
      <c r="O6111" s="7">
        <v>2</v>
      </c>
      <c r="P6111" s="5">
        <v>5</v>
      </c>
      <c r="Q6111" s="5">
        <v>2.2000000000000002</v>
      </c>
      <c r="R6111" s="22">
        <f>Tabla1[[#This Row],[Fecha de Envío]]-Tabla1[[#This Row],[Fecha de Orden]]</f>
        <v>12</v>
      </c>
      <c r="S6111" s="24">
        <f>YEAR(Tabla1[[#This Row],[Fecha de Orden]])</f>
        <v>2024</v>
      </c>
      <c r="T6111" t="str">
        <f>VLOOKUP(Tabla1[[#This Row],[Nombre del Producto]],Tabla2[[Nombre Producto]:[Costo Unitario]],2,FALSE)</f>
        <v>Lot's O' Nuts</v>
      </c>
      <c r="U6111" t="str">
        <f>VLOOKUP(Tabla1[[#This Row],[Fábrica]],Tabla3[],4,FALSE)</f>
        <v>Arizona</v>
      </c>
    </row>
    <row r="6112" spans="1:21" x14ac:dyDescent="0.25">
      <c r="A6112" t="s">
        <v>5445</v>
      </c>
      <c r="B6112" s="3">
        <v>45378</v>
      </c>
      <c r="C6112" s="3">
        <v>45390</v>
      </c>
      <c r="D6112" t="s">
        <v>71</v>
      </c>
      <c r="E6112">
        <v>113705</v>
      </c>
      <c r="F6112" t="s">
        <v>19</v>
      </c>
      <c r="G6112" t="s">
        <v>393</v>
      </c>
      <c r="H6112" t="s">
        <v>133</v>
      </c>
      <c r="I6112">
        <v>23223</v>
      </c>
      <c r="J6112" t="s">
        <v>22</v>
      </c>
      <c r="K6112" t="s">
        <v>66</v>
      </c>
      <c r="L6112" t="s">
        <v>45</v>
      </c>
      <c r="M6112" t="s">
        <v>46</v>
      </c>
      <c r="N6112" s="5">
        <v>6.98</v>
      </c>
      <c r="O6112" s="7">
        <v>2</v>
      </c>
      <c r="P6112" s="5">
        <v>4.9800000000000004</v>
      </c>
      <c r="Q6112" s="5">
        <v>2</v>
      </c>
      <c r="R6112" s="22">
        <f>Tabla1[[#This Row],[Fecha de Envío]]-Tabla1[[#This Row],[Fecha de Orden]]</f>
        <v>12</v>
      </c>
      <c r="S6112" s="24">
        <f>YEAR(Tabla1[[#This Row],[Fecha de Orden]])</f>
        <v>2024</v>
      </c>
      <c r="T6112" t="str">
        <f>VLOOKUP(Tabla1[[#This Row],[Nombre del Producto]],Tabla2[[Nombre Producto]:[Costo Unitario]],2,FALSE)</f>
        <v>Lot's O' Nuts</v>
      </c>
      <c r="U6112" t="str">
        <f>VLOOKUP(Tabla1[[#This Row],[Fábrica]],Tabla3[],4,FALSE)</f>
        <v>Arizona</v>
      </c>
    </row>
    <row r="6113" spans="1:21" x14ac:dyDescent="0.25">
      <c r="A6113" t="s">
        <v>1951</v>
      </c>
      <c r="B6113" s="3">
        <v>45379</v>
      </c>
      <c r="C6113" s="3">
        <v>45394</v>
      </c>
      <c r="D6113" t="s">
        <v>18</v>
      </c>
      <c r="E6113">
        <v>166611</v>
      </c>
      <c r="F6113" t="s">
        <v>19</v>
      </c>
      <c r="G6113" t="s">
        <v>242</v>
      </c>
      <c r="H6113" t="s">
        <v>255</v>
      </c>
      <c r="I6113">
        <v>32216</v>
      </c>
      <c r="J6113" t="s">
        <v>22</v>
      </c>
      <c r="K6113" t="s">
        <v>66</v>
      </c>
      <c r="L6113" t="s">
        <v>36</v>
      </c>
      <c r="M6113" t="s">
        <v>37</v>
      </c>
      <c r="N6113" s="5">
        <v>29.25</v>
      </c>
      <c r="O6113" s="7">
        <v>9</v>
      </c>
      <c r="P6113" s="5">
        <v>18.989999999999998</v>
      </c>
      <c r="Q6113" s="5">
        <v>10.26</v>
      </c>
      <c r="R6113" s="22">
        <f>Tabla1[[#This Row],[Fecha de Envío]]-Tabla1[[#This Row],[Fecha de Orden]]</f>
        <v>15</v>
      </c>
      <c r="S6113" s="24">
        <f>YEAR(Tabla1[[#This Row],[Fecha de Orden]])</f>
        <v>2024</v>
      </c>
      <c r="T6113" t="str">
        <f>VLOOKUP(Tabla1[[#This Row],[Nombre del Producto]],Tabla2[[Nombre Producto]:[Costo Unitario]],2,FALSE)</f>
        <v>Wicked Choccy's</v>
      </c>
      <c r="U6113" t="str">
        <f>VLOOKUP(Tabla1[[#This Row],[Fábrica]],Tabla3[],4,FALSE)</f>
        <v>Georgia</v>
      </c>
    </row>
    <row r="6114" spans="1:21" x14ac:dyDescent="0.25">
      <c r="A6114" t="s">
        <v>2565</v>
      </c>
      <c r="B6114" s="3">
        <v>45379</v>
      </c>
      <c r="C6114" s="3">
        <v>45392</v>
      </c>
      <c r="D6114" t="s">
        <v>39</v>
      </c>
      <c r="E6114">
        <v>147886</v>
      </c>
      <c r="F6114" t="s">
        <v>19</v>
      </c>
      <c r="G6114" t="s">
        <v>297</v>
      </c>
      <c r="H6114" t="s">
        <v>21</v>
      </c>
      <c r="I6114">
        <v>94533</v>
      </c>
      <c r="J6114" t="s">
        <v>22</v>
      </c>
      <c r="K6114" t="s">
        <v>23</v>
      </c>
      <c r="L6114" t="s">
        <v>24</v>
      </c>
      <c r="M6114" t="s">
        <v>25</v>
      </c>
      <c r="N6114" s="5">
        <v>3.75</v>
      </c>
      <c r="O6114" s="7">
        <v>1</v>
      </c>
      <c r="P6114" s="5">
        <v>2.4500000000000002</v>
      </c>
      <c r="Q6114" s="5">
        <v>1.3</v>
      </c>
      <c r="R6114" s="22">
        <f>Tabla1[[#This Row],[Fecha de Envío]]-Tabla1[[#This Row],[Fecha de Orden]]</f>
        <v>13</v>
      </c>
      <c r="S6114" s="24">
        <f>YEAR(Tabla1[[#This Row],[Fecha de Orden]])</f>
        <v>2024</v>
      </c>
      <c r="T6114" t="str">
        <f>VLOOKUP(Tabla1[[#This Row],[Nombre del Producto]],Tabla2[[Nombre Producto]:[Costo Unitario]],2,FALSE)</f>
        <v>Wicked Choccy's</v>
      </c>
      <c r="U6114" t="str">
        <f>VLOOKUP(Tabla1[[#This Row],[Fábrica]],Tabla3[],4,FALSE)</f>
        <v>Georgia</v>
      </c>
    </row>
    <row r="6115" spans="1:21" x14ac:dyDescent="0.25">
      <c r="A6115" t="s">
        <v>2566</v>
      </c>
      <c r="B6115" s="3">
        <v>45379</v>
      </c>
      <c r="C6115" s="3">
        <v>45392</v>
      </c>
      <c r="D6115" t="s">
        <v>39</v>
      </c>
      <c r="E6115">
        <v>147886</v>
      </c>
      <c r="F6115" t="s">
        <v>19</v>
      </c>
      <c r="G6115" t="s">
        <v>297</v>
      </c>
      <c r="H6115" t="s">
        <v>21</v>
      </c>
      <c r="I6115">
        <v>94533</v>
      </c>
      <c r="J6115" t="s">
        <v>22</v>
      </c>
      <c r="K6115" t="s">
        <v>23</v>
      </c>
      <c r="L6115" t="s">
        <v>27</v>
      </c>
      <c r="M6115" t="s">
        <v>28</v>
      </c>
      <c r="N6115" s="5">
        <v>25.2</v>
      </c>
      <c r="O6115" s="7">
        <v>7</v>
      </c>
      <c r="P6115" s="5">
        <v>17.5</v>
      </c>
      <c r="Q6115" s="5">
        <v>7.7</v>
      </c>
      <c r="R6115" s="22">
        <f>Tabla1[[#This Row],[Fecha de Envío]]-Tabla1[[#This Row],[Fecha de Orden]]</f>
        <v>13</v>
      </c>
      <c r="S6115" s="24">
        <f>YEAR(Tabla1[[#This Row],[Fecha de Orden]])</f>
        <v>2024</v>
      </c>
      <c r="T6115" t="str">
        <f>VLOOKUP(Tabla1[[#This Row],[Nombre del Producto]],Tabla2[[Nombre Producto]:[Costo Unitario]],2,FALSE)</f>
        <v>Lot's O' Nuts</v>
      </c>
      <c r="U6115" t="str">
        <f>VLOOKUP(Tabla1[[#This Row],[Fábrica]],Tabla3[],4,FALSE)</f>
        <v>Arizona</v>
      </c>
    </row>
    <row r="6116" spans="1:21" x14ac:dyDescent="0.25">
      <c r="A6116" t="s">
        <v>2567</v>
      </c>
      <c r="B6116" s="3">
        <v>45379</v>
      </c>
      <c r="C6116" s="3">
        <v>45392</v>
      </c>
      <c r="D6116" t="s">
        <v>39</v>
      </c>
      <c r="E6116">
        <v>147886</v>
      </c>
      <c r="F6116" t="s">
        <v>19</v>
      </c>
      <c r="G6116" t="s">
        <v>297</v>
      </c>
      <c r="H6116" t="s">
        <v>21</v>
      </c>
      <c r="I6116">
        <v>94533</v>
      </c>
      <c r="J6116" t="s">
        <v>22</v>
      </c>
      <c r="K6116" t="s">
        <v>23</v>
      </c>
      <c r="L6116" t="s">
        <v>36</v>
      </c>
      <c r="M6116" t="s">
        <v>37</v>
      </c>
      <c r="N6116" s="5">
        <v>6.5</v>
      </c>
      <c r="O6116" s="7">
        <v>2</v>
      </c>
      <c r="P6116" s="5">
        <v>4.22</v>
      </c>
      <c r="Q6116" s="5">
        <v>2.2799999999999998</v>
      </c>
      <c r="R6116" s="22">
        <f>Tabla1[[#This Row],[Fecha de Envío]]-Tabla1[[#This Row],[Fecha de Orden]]</f>
        <v>13</v>
      </c>
      <c r="S6116" s="24">
        <f>YEAR(Tabla1[[#This Row],[Fecha de Orden]])</f>
        <v>2024</v>
      </c>
      <c r="T6116" t="str">
        <f>VLOOKUP(Tabla1[[#This Row],[Nombre del Producto]],Tabla2[[Nombre Producto]:[Costo Unitario]],2,FALSE)</f>
        <v>Wicked Choccy's</v>
      </c>
      <c r="U6116" t="str">
        <f>VLOOKUP(Tabla1[[#This Row],[Fábrica]],Tabla3[],4,FALSE)</f>
        <v>Georgia</v>
      </c>
    </row>
    <row r="6117" spans="1:21" x14ac:dyDescent="0.25">
      <c r="A6117" t="s">
        <v>7455</v>
      </c>
      <c r="B6117" s="3">
        <v>45380</v>
      </c>
      <c r="C6117" s="3">
        <v>45394</v>
      </c>
      <c r="D6117" t="s">
        <v>71</v>
      </c>
      <c r="E6117">
        <v>126550</v>
      </c>
      <c r="F6117" t="s">
        <v>19</v>
      </c>
      <c r="G6117" t="s">
        <v>263</v>
      </c>
      <c r="H6117" t="s">
        <v>147</v>
      </c>
      <c r="I6117">
        <v>47905</v>
      </c>
      <c r="J6117" t="s">
        <v>22</v>
      </c>
      <c r="K6117" t="s">
        <v>43</v>
      </c>
      <c r="L6117" t="s">
        <v>45</v>
      </c>
      <c r="M6117" t="s">
        <v>46</v>
      </c>
      <c r="N6117" s="5">
        <v>17.45</v>
      </c>
      <c r="O6117" s="7">
        <v>5</v>
      </c>
      <c r="P6117" s="5">
        <v>12.45</v>
      </c>
      <c r="Q6117" s="5">
        <v>5</v>
      </c>
      <c r="R6117" s="22">
        <f>Tabla1[[#This Row],[Fecha de Envío]]-Tabla1[[#This Row],[Fecha de Orden]]</f>
        <v>14</v>
      </c>
      <c r="S6117" s="24">
        <f>YEAR(Tabla1[[#This Row],[Fecha de Orden]])</f>
        <v>2024</v>
      </c>
      <c r="T6117" t="str">
        <f>VLOOKUP(Tabla1[[#This Row],[Nombre del Producto]],Tabla2[[Nombre Producto]:[Costo Unitario]],2,FALSE)</f>
        <v>Lot's O' Nuts</v>
      </c>
      <c r="U6117" t="str">
        <f>VLOOKUP(Tabla1[[#This Row],[Fábrica]],Tabla3[],4,FALSE)</f>
        <v>Arizona</v>
      </c>
    </row>
    <row r="6118" spans="1:21" x14ac:dyDescent="0.25">
      <c r="A6118" t="s">
        <v>206</v>
      </c>
      <c r="B6118" s="3">
        <v>45381</v>
      </c>
      <c r="C6118" s="3">
        <v>45393</v>
      </c>
      <c r="D6118" t="s">
        <v>71</v>
      </c>
      <c r="E6118">
        <v>126634</v>
      </c>
      <c r="F6118" t="s">
        <v>19</v>
      </c>
      <c r="G6118" t="s">
        <v>207</v>
      </c>
      <c r="H6118" t="s">
        <v>21</v>
      </c>
      <c r="I6118">
        <v>90712</v>
      </c>
      <c r="J6118" t="s">
        <v>22</v>
      </c>
      <c r="K6118" t="s">
        <v>23</v>
      </c>
      <c r="L6118" t="s">
        <v>33</v>
      </c>
      <c r="M6118" t="s">
        <v>34</v>
      </c>
      <c r="N6118" s="5">
        <v>18</v>
      </c>
      <c r="O6118" s="7">
        <v>5</v>
      </c>
      <c r="P6118" s="5">
        <v>12</v>
      </c>
      <c r="Q6118" s="5">
        <v>6</v>
      </c>
      <c r="R6118" s="22">
        <f>Tabla1[[#This Row],[Fecha de Envío]]-Tabla1[[#This Row],[Fecha de Orden]]</f>
        <v>12</v>
      </c>
      <c r="S6118" s="24">
        <f>YEAR(Tabla1[[#This Row],[Fecha de Orden]])</f>
        <v>2024</v>
      </c>
      <c r="T6118" t="str">
        <f>VLOOKUP(Tabla1[[#This Row],[Nombre del Producto]],Tabla2[[Nombre Producto]:[Costo Unitario]],2,FALSE)</f>
        <v>Lot's O' Nuts</v>
      </c>
      <c r="U6118" t="str">
        <f>VLOOKUP(Tabla1[[#This Row],[Fábrica]],Tabla3[],4,FALSE)</f>
        <v>Arizona</v>
      </c>
    </row>
    <row r="6119" spans="1:21" x14ac:dyDescent="0.25">
      <c r="A6119" t="s">
        <v>1360</v>
      </c>
      <c r="B6119" s="3">
        <v>45381</v>
      </c>
      <c r="C6119" s="3">
        <v>45395</v>
      </c>
      <c r="D6119" t="s">
        <v>18</v>
      </c>
      <c r="E6119">
        <v>154851</v>
      </c>
      <c r="F6119" t="s">
        <v>19</v>
      </c>
      <c r="G6119" t="s">
        <v>1008</v>
      </c>
      <c r="H6119" t="s">
        <v>101</v>
      </c>
      <c r="I6119">
        <v>17602</v>
      </c>
      <c r="J6119" t="s">
        <v>22</v>
      </c>
      <c r="K6119" t="s">
        <v>32</v>
      </c>
      <c r="L6119" t="s">
        <v>27</v>
      </c>
      <c r="M6119" t="s">
        <v>28</v>
      </c>
      <c r="N6119" s="5">
        <v>18</v>
      </c>
      <c r="O6119" s="7">
        <v>5</v>
      </c>
      <c r="P6119" s="5">
        <v>12.5</v>
      </c>
      <c r="Q6119" s="5">
        <v>5.5</v>
      </c>
      <c r="R6119" s="22">
        <f>Tabla1[[#This Row],[Fecha de Envío]]-Tabla1[[#This Row],[Fecha de Orden]]</f>
        <v>14</v>
      </c>
      <c r="S6119" s="24">
        <f>YEAR(Tabla1[[#This Row],[Fecha de Orden]])</f>
        <v>2024</v>
      </c>
      <c r="T6119" t="str">
        <f>VLOOKUP(Tabla1[[#This Row],[Nombre del Producto]],Tabla2[[Nombre Producto]:[Costo Unitario]],2,FALSE)</f>
        <v>Lot's O' Nuts</v>
      </c>
      <c r="U6119" t="str">
        <f>VLOOKUP(Tabla1[[#This Row],[Fábrica]],Tabla3[],4,FALSE)</f>
        <v>Arizona</v>
      </c>
    </row>
    <row r="6120" spans="1:21" x14ac:dyDescent="0.25">
      <c r="A6120" t="s">
        <v>5975</v>
      </c>
      <c r="B6120" s="3">
        <v>45381</v>
      </c>
      <c r="C6120" s="3">
        <v>45395</v>
      </c>
      <c r="D6120" t="s">
        <v>18</v>
      </c>
      <c r="E6120">
        <v>129910</v>
      </c>
      <c r="F6120" t="s">
        <v>19</v>
      </c>
      <c r="G6120" t="s">
        <v>412</v>
      </c>
      <c r="H6120" t="s">
        <v>73</v>
      </c>
      <c r="I6120">
        <v>31907</v>
      </c>
      <c r="J6120" t="s">
        <v>148</v>
      </c>
      <c r="K6120" t="s">
        <v>66</v>
      </c>
      <c r="L6120" t="s">
        <v>149</v>
      </c>
      <c r="M6120" t="s">
        <v>150</v>
      </c>
      <c r="N6120" s="5">
        <v>1.25</v>
      </c>
      <c r="O6120" s="7">
        <v>1</v>
      </c>
      <c r="P6120" s="5">
        <v>0.65</v>
      </c>
      <c r="Q6120" s="5">
        <v>0.6</v>
      </c>
      <c r="R6120" s="22">
        <f>Tabla1[[#This Row],[Fecha de Envío]]-Tabla1[[#This Row],[Fecha de Orden]]</f>
        <v>14</v>
      </c>
      <c r="S6120" s="24">
        <f>YEAR(Tabla1[[#This Row],[Fecha de Orden]])</f>
        <v>2024</v>
      </c>
      <c r="T6120" t="str">
        <f>VLOOKUP(Tabla1[[#This Row],[Nombre del Producto]],Tabla2[[Nombre Producto]:[Costo Unitario]],2,FALSE)</f>
        <v>Secret Factory</v>
      </c>
      <c r="U6120" t="str">
        <f>VLOOKUP(Tabla1[[#This Row],[Fábrica]],Tabla3[],4,FALSE)</f>
        <v>Illinois</v>
      </c>
    </row>
    <row r="6121" spans="1:21" x14ac:dyDescent="0.25">
      <c r="A6121" t="s">
        <v>8627</v>
      </c>
      <c r="B6121" s="3">
        <v>45381</v>
      </c>
      <c r="C6121" s="3">
        <v>45391</v>
      </c>
      <c r="D6121" t="s">
        <v>82</v>
      </c>
      <c r="E6121">
        <v>120147</v>
      </c>
      <c r="F6121" t="s">
        <v>19</v>
      </c>
      <c r="G6121" t="s">
        <v>53</v>
      </c>
      <c r="H6121" t="s">
        <v>21</v>
      </c>
      <c r="I6121">
        <v>90036</v>
      </c>
      <c r="J6121" t="s">
        <v>22</v>
      </c>
      <c r="K6121" t="s">
        <v>23</v>
      </c>
      <c r="L6121" t="s">
        <v>27</v>
      </c>
      <c r="M6121" t="s">
        <v>28</v>
      </c>
      <c r="N6121" s="5">
        <v>7.2</v>
      </c>
      <c r="O6121" s="7">
        <v>2</v>
      </c>
      <c r="P6121" s="5">
        <v>5</v>
      </c>
      <c r="Q6121" s="5">
        <v>2.2000000000000002</v>
      </c>
      <c r="R6121" s="22">
        <f>Tabla1[[#This Row],[Fecha de Envío]]-Tabla1[[#This Row],[Fecha de Orden]]</f>
        <v>10</v>
      </c>
      <c r="S6121" s="24">
        <f>YEAR(Tabla1[[#This Row],[Fecha de Orden]])</f>
        <v>2024</v>
      </c>
      <c r="T6121" t="str">
        <f>VLOOKUP(Tabla1[[#This Row],[Nombre del Producto]],Tabla2[[Nombre Producto]:[Costo Unitario]],2,FALSE)</f>
        <v>Lot's O' Nuts</v>
      </c>
      <c r="U6121" t="str">
        <f>VLOOKUP(Tabla1[[#This Row],[Fábrica]],Tabla3[],4,FALSE)</f>
        <v>Arizona</v>
      </c>
    </row>
    <row r="6122" spans="1:21" x14ac:dyDescent="0.25">
      <c r="A6122" t="s">
        <v>8628</v>
      </c>
      <c r="B6122" s="3">
        <v>45381</v>
      </c>
      <c r="C6122" s="3">
        <v>45391</v>
      </c>
      <c r="D6122" t="s">
        <v>82</v>
      </c>
      <c r="E6122">
        <v>120147</v>
      </c>
      <c r="F6122" t="s">
        <v>19</v>
      </c>
      <c r="G6122" t="s">
        <v>53</v>
      </c>
      <c r="H6122" t="s">
        <v>21</v>
      </c>
      <c r="I6122">
        <v>90036</v>
      </c>
      <c r="J6122" t="s">
        <v>22</v>
      </c>
      <c r="K6122" t="s">
        <v>23</v>
      </c>
      <c r="L6122" t="s">
        <v>45</v>
      </c>
      <c r="M6122" t="s">
        <v>46</v>
      </c>
      <c r="N6122" s="5">
        <v>3.49</v>
      </c>
      <c r="O6122" s="7">
        <v>1</v>
      </c>
      <c r="P6122" s="5">
        <v>2.4900000000000002</v>
      </c>
      <c r="Q6122" s="5">
        <v>1</v>
      </c>
      <c r="R6122" s="22">
        <f>Tabla1[[#This Row],[Fecha de Envío]]-Tabla1[[#This Row],[Fecha de Orden]]</f>
        <v>10</v>
      </c>
      <c r="S6122" s="24">
        <f>YEAR(Tabla1[[#This Row],[Fecha de Orden]])</f>
        <v>2024</v>
      </c>
      <c r="T6122" t="str">
        <f>VLOOKUP(Tabla1[[#This Row],[Nombre del Producto]],Tabla2[[Nombre Producto]:[Costo Unitario]],2,FALSE)</f>
        <v>Lot's O' Nuts</v>
      </c>
      <c r="U6122" t="str">
        <f>VLOOKUP(Tabla1[[#This Row],[Fábrica]],Tabla3[],4,FALSE)</f>
        <v>Arizona</v>
      </c>
    </row>
    <row r="6123" spans="1:21" x14ac:dyDescent="0.25">
      <c r="A6123" t="s">
        <v>8797</v>
      </c>
      <c r="B6123" s="3">
        <v>45381</v>
      </c>
      <c r="C6123" s="3">
        <v>45392</v>
      </c>
      <c r="D6123" t="s">
        <v>39</v>
      </c>
      <c r="E6123">
        <v>113474</v>
      </c>
      <c r="F6123" t="s">
        <v>19</v>
      </c>
      <c r="G6123" t="s">
        <v>109</v>
      </c>
      <c r="H6123" t="s">
        <v>110</v>
      </c>
      <c r="I6123">
        <v>73120</v>
      </c>
      <c r="J6123" t="s">
        <v>22</v>
      </c>
      <c r="K6123" t="s">
        <v>43</v>
      </c>
      <c r="L6123" t="s">
        <v>33</v>
      </c>
      <c r="M6123" t="s">
        <v>34</v>
      </c>
      <c r="N6123" s="5">
        <v>7.2</v>
      </c>
      <c r="O6123" s="7">
        <v>2</v>
      </c>
      <c r="P6123" s="5">
        <v>4.8</v>
      </c>
      <c r="Q6123" s="5">
        <v>2.4</v>
      </c>
      <c r="R6123" s="22">
        <f>Tabla1[[#This Row],[Fecha de Envío]]-Tabla1[[#This Row],[Fecha de Orden]]</f>
        <v>11</v>
      </c>
      <c r="S6123" s="24">
        <f>YEAR(Tabla1[[#This Row],[Fecha de Orden]])</f>
        <v>2024</v>
      </c>
      <c r="T6123" t="str">
        <f>VLOOKUP(Tabla1[[#This Row],[Nombre del Producto]],Tabla2[[Nombre Producto]:[Costo Unitario]],2,FALSE)</f>
        <v>Lot's O' Nuts</v>
      </c>
      <c r="U6123" t="str">
        <f>VLOOKUP(Tabla1[[#This Row],[Fábrica]],Tabla3[],4,FALSE)</f>
        <v>Arizona</v>
      </c>
    </row>
    <row r="6124" spans="1:21" x14ac:dyDescent="0.25">
      <c r="A6124" t="s">
        <v>2008</v>
      </c>
      <c r="B6124" s="3">
        <v>45382</v>
      </c>
      <c r="C6124" s="3">
        <v>45394</v>
      </c>
      <c r="D6124" t="s">
        <v>71</v>
      </c>
      <c r="E6124">
        <v>100524</v>
      </c>
      <c r="F6124" t="s">
        <v>19</v>
      </c>
      <c r="G6124" t="s">
        <v>30</v>
      </c>
      <c r="H6124" t="s">
        <v>31</v>
      </c>
      <c r="I6124">
        <v>10011</v>
      </c>
      <c r="J6124" t="s">
        <v>22</v>
      </c>
      <c r="K6124" t="s">
        <v>32</v>
      </c>
      <c r="L6124" t="s">
        <v>45</v>
      </c>
      <c r="M6124" t="s">
        <v>46</v>
      </c>
      <c r="N6124" s="5">
        <v>6.98</v>
      </c>
      <c r="O6124" s="7">
        <v>2</v>
      </c>
      <c r="P6124" s="5">
        <v>4.9800000000000004</v>
      </c>
      <c r="Q6124" s="5">
        <v>2</v>
      </c>
      <c r="R6124" s="22">
        <f>Tabla1[[#This Row],[Fecha de Envío]]-Tabla1[[#This Row],[Fecha de Orden]]</f>
        <v>12</v>
      </c>
      <c r="S6124" s="24">
        <f>YEAR(Tabla1[[#This Row],[Fecha de Orden]])</f>
        <v>2024</v>
      </c>
      <c r="T6124" t="str">
        <f>VLOOKUP(Tabla1[[#This Row],[Nombre del Producto]],Tabla2[[Nombre Producto]:[Costo Unitario]],2,FALSE)</f>
        <v>Lot's O' Nuts</v>
      </c>
      <c r="U6124" t="str">
        <f>VLOOKUP(Tabla1[[#This Row],[Fábrica]],Tabla3[],4,FALSE)</f>
        <v>Arizona</v>
      </c>
    </row>
    <row r="6125" spans="1:21" x14ac:dyDescent="0.25">
      <c r="A6125" t="s">
        <v>2009</v>
      </c>
      <c r="B6125" s="3">
        <v>45382</v>
      </c>
      <c r="C6125" s="3">
        <v>45394</v>
      </c>
      <c r="D6125" t="s">
        <v>71</v>
      </c>
      <c r="E6125">
        <v>100524</v>
      </c>
      <c r="F6125" t="s">
        <v>19</v>
      </c>
      <c r="G6125" t="s">
        <v>30</v>
      </c>
      <c r="H6125" t="s">
        <v>31</v>
      </c>
      <c r="I6125">
        <v>10011</v>
      </c>
      <c r="J6125" t="s">
        <v>22</v>
      </c>
      <c r="K6125" t="s">
        <v>32</v>
      </c>
      <c r="L6125" t="s">
        <v>33</v>
      </c>
      <c r="M6125" t="s">
        <v>34</v>
      </c>
      <c r="N6125" s="5">
        <v>28.8</v>
      </c>
      <c r="O6125" s="7">
        <v>8</v>
      </c>
      <c r="P6125" s="5">
        <v>19.2</v>
      </c>
      <c r="Q6125" s="5">
        <v>9.6</v>
      </c>
      <c r="R6125" s="22">
        <f>Tabla1[[#This Row],[Fecha de Envío]]-Tabla1[[#This Row],[Fecha de Orden]]</f>
        <v>12</v>
      </c>
      <c r="S6125" s="24">
        <f>YEAR(Tabla1[[#This Row],[Fecha de Orden]])</f>
        <v>2024</v>
      </c>
      <c r="T6125" t="str">
        <f>VLOOKUP(Tabla1[[#This Row],[Nombre del Producto]],Tabla2[[Nombre Producto]:[Costo Unitario]],2,FALSE)</f>
        <v>Lot's O' Nuts</v>
      </c>
      <c r="U6125" t="str">
        <f>VLOOKUP(Tabla1[[#This Row],[Fábrica]],Tabla3[],4,FALSE)</f>
        <v>Arizona</v>
      </c>
    </row>
    <row r="6126" spans="1:21" x14ac:dyDescent="0.25">
      <c r="A6126" t="s">
        <v>2363</v>
      </c>
      <c r="B6126" s="3">
        <v>45382</v>
      </c>
      <c r="C6126" s="3">
        <v>45394</v>
      </c>
      <c r="D6126" t="s">
        <v>71</v>
      </c>
      <c r="E6126">
        <v>159205</v>
      </c>
      <c r="F6126" t="s">
        <v>19</v>
      </c>
      <c r="G6126" t="s">
        <v>178</v>
      </c>
      <c r="H6126" t="s">
        <v>116</v>
      </c>
      <c r="I6126">
        <v>42420</v>
      </c>
      <c r="J6126" t="s">
        <v>22</v>
      </c>
      <c r="K6126" t="s">
        <v>66</v>
      </c>
      <c r="L6126" t="s">
        <v>24</v>
      </c>
      <c r="M6126" t="s">
        <v>25</v>
      </c>
      <c r="N6126" s="5">
        <v>18.75</v>
      </c>
      <c r="O6126" s="7">
        <v>5</v>
      </c>
      <c r="P6126" s="5">
        <v>12.25</v>
      </c>
      <c r="Q6126" s="5">
        <v>6.5</v>
      </c>
      <c r="R6126" s="22">
        <f>Tabla1[[#This Row],[Fecha de Envío]]-Tabla1[[#This Row],[Fecha de Orden]]</f>
        <v>12</v>
      </c>
      <c r="S6126" s="24">
        <f>YEAR(Tabla1[[#This Row],[Fecha de Orden]])</f>
        <v>2024</v>
      </c>
      <c r="T6126" t="str">
        <f>VLOOKUP(Tabla1[[#This Row],[Nombre del Producto]],Tabla2[[Nombre Producto]:[Costo Unitario]],2,FALSE)</f>
        <v>Wicked Choccy's</v>
      </c>
      <c r="U6126" t="str">
        <f>VLOOKUP(Tabla1[[#This Row],[Fábrica]],Tabla3[],4,FALSE)</f>
        <v>Georgia</v>
      </c>
    </row>
    <row r="6127" spans="1:21" x14ac:dyDescent="0.25">
      <c r="A6127" t="s">
        <v>2364</v>
      </c>
      <c r="B6127" s="3">
        <v>45382</v>
      </c>
      <c r="C6127" s="3">
        <v>45394</v>
      </c>
      <c r="D6127" t="s">
        <v>71</v>
      </c>
      <c r="E6127">
        <v>159205</v>
      </c>
      <c r="F6127" t="s">
        <v>19</v>
      </c>
      <c r="G6127" t="s">
        <v>178</v>
      </c>
      <c r="H6127" t="s">
        <v>116</v>
      </c>
      <c r="I6127">
        <v>42420</v>
      </c>
      <c r="J6127" t="s">
        <v>22</v>
      </c>
      <c r="K6127" t="s">
        <v>66</v>
      </c>
      <c r="L6127" t="s">
        <v>36</v>
      </c>
      <c r="M6127" t="s">
        <v>37</v>
      </c>
      <c r="N6127" s="5">
        <v>22.75</v>
      </c>
      <c r="O6127" s="7">
        <v>7</v>
      </c>
      <c r="P6127" s="5">
        <v>14.77</v>
      </c>
      <c r="Q6127" s="5">
        <v>7.98</v>
      </c>
      <c r="R6127" s="22">
        <f>Tabla1[[#This Row],[Fecha de Envío]]-Tabla1[[#This Row],[Fecha de Orden]]</f>
        <v>12</v>
      </c>
      <c r="S6127" s="24">
        <f>YEAR(Tabla1[[#This Row],[Fecha de Orden]])</f>
        <v>2024</v>
      </c>
      <c r="T6127" t="str">
        <f>VLOOKUP(Tabla1[[#This Row],[Nombre del Producto]],Tabla2[[Nombre Producto]:[Costo Unitario]],2,FALSE)</f>
        <v>Wicked Choccy's</v>
      </c>
      <c r="U6127" t="str">
        <f>VLOOKUP(Tabla1[[#This Row],[Fábrica]],Tabla3[],4,FALSE)</f>
        <v>Georgia</v>
      </c>
    </row>
    <row r="6128" spans="1:21" x14ac:dyDescent="0.25">
      <c r="A6128" t="s">
        <v>2833</v>
      </c>
      <c r="B6128" s="3">
        <v>45382</v>
      </c>
      <c r="C6128" s="3">
        <v>45397</v>
      </c>
      <c r="D6128" t="s">
        <v>18</v>
      </c>
      <c r="E6128">
        <v>102771</v>
      </c>
      <c r="F6128" t="s">
        <v>19</v>
      </c>
      <c r="G6128" t="s">
        <v>30</v>
      </c>
      <c r="H6128" t="s">
        <v>31</v>
      </c>
      <c r="I6128">
        <v>10035</v>
      </c>
      <c r="J6128" t="s">
        <v>22</v>
      </c>
      <c r="K6128" t="s">
        <v>32</v>
      </c>
      <c r="L6128" t="s">
        <v>45</v>
      </c>
      <c r="M6128" t="s">
        <v>46</v>
      </c>
      <c r="N6128" s="5">
        <v>17.45</v>
      </c>
      <c r="O6128" s="7">
        <v>5</v>
      </c>
      <c r="P6128" s="5">
        <v>12.45</v>
      </c>
      <c r="Q6128" s="5">
        <v>5</v>
      </c>
      <c r="R6128" s="22">
        <f>Tabla1[[#This Row],[Fecha de Envío]]-Tabla1[[#This Row],[Fecha de Orden]]</f>
        <v>15</v>
      </c>
      <c r="S6128" s="24">
        <f>YEAR(Tabla1[[#This Row],[Fecha de Orden]])</f>
        <v>2024</v>
      </c>
      <c r="T6128" t="str">
        <f>VLOOKUP(Tabla1[[#This Row],[Nombre del Producto]],Tabla2[[Nombre Producto]:[Costo Unitario]],2,FALSE)</f>
        <v>Lot's O' Nuts</v>
      </c>
      <c r="U6128" t="str">
        <f>VLOOKUP(Tabla1[[#This Row],[Fábrica]],Tabla3[],4,FALSE)</f>
        <v>Arizona</v>
      </c>
    </row>
    <row r="6129" spans="1:21" x14ac:dyDescent="0.25">
      <c r="A6129" t="s">
        <v>2990</v>
      </c>
      <c r="B6129" s="3">
        <v>45382</v>
      </c>
      <c r="C6129" s="3">
        <v>45396</v>
      </c>
      <c r="D6129" t="s">
        <v>18</v>
      </c>
      <c r="E6129">
        <v>154907</v>
      </c>
      <c r="F6129" t="s">
        <v>19</v>
      </c>
      <c r="G6129" t="s">
        <v>2991</v>
      </c>
      <c r="H6129" t="s">
        <v>42</v>
      </c>
      <c r="I6129">
        <v>79109</v>
      </c>
      <c r="J6129" t="s">
        <v>22</v>
      </c>
      <c r="K6129" t="s">
        <v>43</v>
      </c>
      <c r="L6129" t="s">
        <v>33</v>
      </c>
      <c r="M6129" t="s">
        <v>34</v>
      </c>
      <c r="N6129" s="5">
        <v>7.2</v>
      </c>
      <c r="O6129" s="7">
        <v>2</v>
      </c>
      <c r="P6129" s="5">
        <v>4.8</v>
      </c>
      <c r="Q6129" s="5">
        <v>2.4</v>
      </c>
      <c r="R6129" s="22">
        <f>Tabla1[[#This Row],[Fecha de Envío]]-Tabla1[[#This Row],[Fecha de Orden]]</f>
        <v>14</v>
      </c>
      <c r="S6129" s="24">
        <f>YEAR(Tabla1[[#This Row],[Fecha de Orden]])</f>
        <v>2024</v>
      </c>
      <c r="T6129" t="str">
        <f>VLOOKUP(Tabla1[[#This Row],[Nombre del Producto]],Tabla2[[Nombre Producto]:[Costo Unitario]],2,FALSE)</f>
        <v>Lot's O' Nuts</v>
      </c>
      <c r="U6129" t="str">
        <f>VLOOKUP(Tabla1[[#This Row],[Fábrica]],Tabla3[],4,FALSE)</f>
        <v>Arizona</v>
      </c>
    </row>
    <row r="6130" spans="1:21" x14ac:dyDescent="0.25">
      <c r="A6130" t="s">
        <v>3175</v>
      </c>
      <c r="B6130" s="3">
        <v>45382</v>
      </c>
      <c r="C6130" s="3">
        <v>45397</v>
      </c>
      <c r="D6130" t="s">
        <v>71</v>
      </c>
      <c r="E6130">
        <v>114524</v>
      </c>
      <c r="F6130" t="s">
        <v>19</v>
      </c>
      <c r="G6130" t="s">
        <v>239</v>
      </c>
      <c r="H6130" t="s">
        <v>173</v>
      </c>
      <c r="I6130">
        <v>60623</v>
      </c>
      <c r="J6130" t="s">
        <v>22</v>
      </c>
      <c r="K6130" t="s">
        <v>43</v>
      </c>
      <c r="L6130" t="s">
        <v>24</v>
      </c>
      <c r="M6130" t="s">
        <v>25</v>
      </c>
      <c r="N6130" s="5">
        <v>48.75</v>
      </c>
      <c r="O6130" s="7">
        <v>13</v>
      </c>
      <c r="P6130" s="5">
        <v>31.85</v>
      </c>
      <c r="Q6130" s="5">
        <v>16.899999999999999</v>
      </c>
      <c r="R6130" s="22">
        <f>Tabla1[[#This Row],[Fecha de Envío]]-Tabla1[[#This Row],[Fecha de Orden]]</f>
        <v>15</v>
      </c>
      <c r="S6130" s="24">
        <f>YEAR(Tabla1[[#This Row],[Fecha de Orden]])</f>
        <v>2024</v>
      </c>
      <c r="T6130" t="str">
        <f>VLOOKUP(Tabla1[[#This Row],[Nombre del Producto]],Tabla2[[Nombre Producto]:[Costo Unitario]],2,FALSE)</f>
        <v>Wicked Choccy's</v>
      </c>
      <c r="U6130" t="str">
        <f>VLOOKUP(Tabla1[[#This Row],[Fábrica]],Tabla3[],4,FALSE)</f>
        <v>Georgia</v>
      </c>
    </row>
    <row r="6131" spans="1:21" x14ac:dyDescent="0.25">
      <c r="A6131" t="s">
        <v>3933</v>
      </c>
      <c r="B6131" s="3">
        <v>45382</v>
      </c>
      <c r="C6131" s="3">
        <v>45399</v>
      </c>
      <c r="D6131" t="s">
        <v>18</v>
      </c>
      <c r="E6131">
        <v>160143</v>
      </c>
      <c r="F6131" t="s">
        <v>19</v>
      </c>
      <c r="G6131" t="s">
        <v>53</v>
      </c>
      <c r="H6131" t="s">
        <v>21</v>
      </c>
      <c r="I6131">
        <v>90004</v>
      </c>
      <c r="J6131" t="s">
        <v>22</v>
      </c>
      <c r="K6131" t="s">
        <v>23</v>
      </c>
      <c r="L6131" t="s">
        <v>24</v>
      </c>
      <c r="M6131" t="s">
        <v>25</v>
      </c>
      <c r="N6131" s="5">
        <v>11.25</v>
      </c>
      <c r="O6131" s="7">
        <v>3</v>
      </c>
      <c r="P6131" s="5">
        <v>7.35</v>
      </c>
      <c r="Q6131" s="5">
        <v>3.9</v>
      </c>
      <c r="R6131" s="22">
        <f>Tabla1[[#This Row],[Fecha de Envío]]-Tabla1[[#This Row],[Fecha de Orden]]</f>
        <v>17</v>
      </c>
      <c r="S6131" s="24">
        <f>YEAR(Tabla1[[#This Row],[Fecha de Orden]])</f>
        <v>2024</v>
      </c>
      <c r="T6131" t="str">
        <f>VLOOKUP(Tabla1[[#This Row],[Nombre del Producto]],Tabla2[[Nombre Producto]:[Costo Unitario]],2,FALSE)</f>
        <v>Wicked Choccy's</v>
      </c>
      <c r="U6131" t="str">
        <f>VLOOKUP(Tabla1[[#This Row],[Fábrica]],Tabla3[],4,FALSE)</f>
        <v>Georgia</v>
      </c>
    </row>
    <row r="6132" spans="1:21" x14ac:dyDescent="0.25">
      <c r="A6132" t="s">
        <v>4281</v>
      </c>
      <c r="B6132" s="3">
        <v>45382</v>
      </c>
      <c r="C6132" s="3">
        <v>45394</v>
      </c>
      <c r="D6132" t="s">
        <v>71</v>
      </c>
      <c r="E6132">
        <v>133263</v>
      </c>
      <c r="F6132" t="s">
        <v>19</v>
      </c>
      <c r="G6132" t="s">
        <v>72</v>
      </c>
      <c r="H6132" t="s">
        <v>73</v>
      </c>
      <c r="I6132">
        <v>30318</v>
      </c>
      <c r="J6132" t="s">
        <v>22</v>
      </c>
      <c r="K6132" t="s">
        <v>66</v>
      </c>
      <c r="L6132" t="s">
        <v>36</v>
      </c>
      <c r="M6132" t="s">
        <v>37</v>
      </c>
      <c r="N6132" s="5">
        <v>13</v>
      </c>
      <c r="O6132" s="7">
        <v>4</v>
      </c>
      <c r="P6132" s="5">
        <v>8.44</v>
      </c>
      <c r="Q6132" s="5">
        <v>4.5599999999999996</v>
      </c>
      <c r="R6132" s="22">
        <f>Tabla1[[#This Row],[Fecha de Envío]]-Tabla1[[#This Row],[Fecha de Orden]]</f>
        <v>12</v>
      </c>
      <c r="S6132" s="24">
        <f>YEAR(Tabla1[[#This Row],[Fecha de Orden]])</f>
        <v>2024</v>
      </c>
      <c r="T6132" t="str">
        <f>VLOOKUP(Tabla1[[#This Row],[Nombre del Producto]],Tabla2[[Nombre Producto]:[Costo Unitario]],2,FALSE)</f>
        <v>Wicked Choccy's</v>
      </c>
      <c r="U6132" t="str">
        <f>VLOOKUP(Tabla1[[#This Row],[Fábrica]],Tabla3[],4,FALSE)</f>
        <v>Georgia</v>
      </c>
    </row>
    <row r="6133" spans="1:21" x14ac:dyDescent="0.25">
      <c r="A6133" t="s">
        <v>4282</v>
      </c>
      <c r="B6133" s="3">
        <v>45382</v>
      </c>
      <c r="C6133" s="3">
        <v>45394</v>
      </c>
      <c r="D6133" t="s">
        <v>71</v>
      </c>
      <c r="E6133">
        <v>133263</v>
      </c>
      <c r="F6133" t="s">
        <v>19</v>
      </c>
      <c r="G6133" t="s">
        <v>72</v>
      </c>
      <c r="H6133" t="s">
        <v>73</v>
      </c>
      <c r="I6133">
        <v>30318</v>
      </c>
      <c r="J6133" t="s">
        <v>22</v>
      </c>
      <c r="K6133" t="s">
        <v>66</v>
      </c>
      <c r="L6133" t="s">
        <v>27</v>
      </c>
      <c r="M6133" t="s">
        <v>28</v>
      </c>
      <c r="N6133" s="5">
        <v>3.6</v>
      </c>
      <c r="O6133" s="7">
        <v>1</v>
      </c>
      <c r="P6133" s="5">
        <v>2.5</v>
      </c>
      <c r="Q6133" s="5">
        <v>1.1000000000000001</v>
      </c>
      <c r="R6133" s="22">
        <f>Tabla1[[#This Row],[Fecha de Envío]]-Tabla1[[#This Row],[Fecha de Orden]]</f>
        <v>12</v>
      </c>
      <c r="S6133" s="24">
        <f>YEAR(Tabla1[[#This Row],[Fecha de Orden]])</f>
        <v>2024</v>
      </c>
      <c r="T6133" t="str">
        <f>VLOOKUP(Tabla1[[#This Row],[Nombre del Producto]],Tabla2[[Nombre Producto]:[Costo Unitario]],2,FALSE)</f>
        <v>Lot's O' Nuts</v>
      </c>
      <c r="U6133" t="str">
        <f>VLOOKUP(Tabla1[[#This Row],[Fábrica]],Tabla3[],4,FALSE)</f>
        <v>Arizona</v>
      </c>
    </row>
    <row r="6134" spans="1:21" x14ac:dyDescent="0.25">
      <c r="A6134" t="s">
        <v>4283</v>
      </c>
      <c r="B6134" s="3">
        <v>45382</v>
      </c>
      <c r="C6134" s="3">
        <v>45394</v>
      </c>
      <c r="D6134" t="s">
        <v>71</v>
      </c>
      <c r="E6134">
        <v>133263</v>
      </c>
      <c r="F6134" t="s">
        <v>19</v>
      </c>
      <c r="G6134" t="s">
        <v>72</v>
      </c>
      <c r="H6134" t="s">
        <v>73</v>
      </c>
      <c r="I6134">
        <v>30318</v>
      </c>
      <c r="J6134" t="s">
        <v>22</v>
      </c>
      <c r="K6134" t="s">
        <v>66</v>
      </c>
      <c r="L6134" t="s">
        <v>24</v>
      </c>
      <c r="M6134" t="s">
        <v>25</v>
      </c>
      <c r="N6134" s="5">
        <v>18.75</v>
      </c>
      <c r="O6134" s="7">
        <v>5</v>
      </c>
      <c r="P6134" s="5">
        <v>12.25</v>
      </c>
      <c r="Q6134" s="5">
        <v>6.5</v>
      </c>
      <c r="R6134" s="22">
        <f>Tabla1[[#This Row],[Fecha de Envío]]-Tabla1[[#This Row],[Fecha de Orden]]</f>
        <v>12</v>
      </c>
      <c r="S6134" s="24">
        <f>YEAR(Tabla1[[#This Row],[Fecha de Orden]])</f>
        <v>2024</v>
      </c>
      <c r="T6134" t="str">
        <f>VLOOKUP(Tabla1[[#This Row],[Nombre del Producto]],Tabla2[[Nombre Producto]:[Costo Unitario]],2,FALSE)</f>
        <v>Wicked Choccy's</v>
      </c>
      <c r="U6134" t="str">
        <f>VLOOKUP(Tabla1[[#This Row],[Fábrica]],Tabla3[],4,FALSE)</f>
        <v>Georgia</v>
      </c>
    </row>
    <row r="6135" spans="1:21" x14ac:dyDescent="0.25">
      <c r="A6135" t="s">
        <v>7871</v>
      </c>
      <c r="B6135" s="3">
        <v>45382</v>
      </c>
      <c r="C6135" s="3">
        <v>45394</v>
      </c>
      <c r="D6135" t="s">
        <v>39</v>
      </c>
      <c r="E6135">
        <v>144680</v>
      </c>
      <c r="F6135" t="s">
        <v>19</v>
      </c>
      <c r="G6135" t="s">
        <v>122</v>
      </c>
      <c r="H6135" t="s">
        <v>42</v>
      </c>
      <c r="I6135">
        <v>76017</v>
      </c>
      <c r="J6135" t="s">
        <v>22</v>
      </c>
      <c r="K6135" t="s">
        <v>43</v>
      </c>
      <c r="L6135" t="s">
        <v>33</v>
      </c>
      <c r="M6135" t="s">
        <v>34</v>
      </c>
      <c r="N6135" s="5">
        <v>18</v>
      </c>
      <c r="O6135" s="7">
        <v>5</v>
      </c>
      <c r="P6135" s="5">
        <v>12</v>
      </c>
      <c r="Q6135" s="5">
        <v>6</v>
      </c>
      <c r="R6135" s="22">
        <f>Tabla1[[#This Row],[Fecha de Envío]]-Tabla1[[#This Row],[Fecha de Orden]]</f>
        <v>12</v>
      </c>
      <c r="S6135" s="24">
        <f>YEAR(Tabla1[[#This Row],[Fecha de Orden]])</f>
        <v>2024</v>
      </c>
      <c r="T6135" t="str">
        <f>VLOOKUP(Tabla1[[#This Row],[Nombre del Producto]],Tabla2[[Nombre Producto]:[Costo Unitario]],2,FALSE)</f>
        <v>Lot's O' Nuts</v>
      </c>
      <c r="U6135" t="str">
        <f>VLOOKUP(Tabla1[[#This Row],[Fábrica]],Tabla3[],4,FALSE)</f>
        <v>Arizona</v>
      </c>
    </row>
    <row r="6136" spans="1:21" x14ac:dyDescent="0.25">
      <c r="A6136" t="s">
        <v>774</v>
      </c>
      <c r="B6136" s="3">
        <v>45383</v>
      </c>
      <c r="C6136" s="3">
        <v>45396</v>
      </c>
      <c r="D6136" t="s">
        <v>71</v>
      </c>
      <c r="E6136">
        <v>145877</v>
      </c>
      <c r="F6136" t="s">
        <v>19</v>
      </c>
      <c r="G6136" t="s">
        <v>86</v>
      </c>
      <c r="H6136" t="s">
        <v>87</v>
      </c>
      <c r="I6136">
        <v>65807</v>
      </c>
      <c r="J6136" t="s">
        <v>22</v>
      </c>
      <c r="K6136" t="s">
        <v>43</v>
      </c>
      <c r="L6136" t="s">
        <v>36</v>
      </c>
      <c r="M6136" t="s">
        <v>37</v>
      </c>
      <c r="N6136" s="5">
        <v>16.25</v>
      </c>
      <c r="O6136" s="7">
        <v>5</v>
      </c>
      <c r="P6136" s="5">
        <v>10.55</v>
      </c>
      <c r="Q6136" s="5">
        <v>5.7</v>
      </c>
      <c r="R6136" s="22">
        <f>Tabla1[[#This Row],[Fecha de Envío]]-Tabla1[[#This Row],[Fecha de Orden]]</f>
        <v>13</v>
      </c>
      <c r="S6136" s="24">
        <f>YEAR(Tabla1[[#This Row],[Fecha de Orden]])</f>
        <v>2024</v>
      </c>
      <c r="T6136" t="str">
        <f>VLOOKUP(Tabla1[[#This Row],[Nombre del Producto]],Tabla2[[Nombre Producto]:[Costo Unitario]],2,FALSE)</f>
        <v>Wicked Choccy's</v>
      </c>
      <c r="U6136" t="str">
        <f>VLOOKUP(Tabla1[[#This Row],[Fábrica]],Tabla3[],4,FALSE)</f>
        <v>Georgia</v>
      </c>
    </row>
    <row r="6137" spans="1:21" x14ac:dyDescent="0.25">
      <c r="A6137" t="s">
        <v>775</v>
      </c>
      <c r="B6137" s="3">
        <v>45383</v>
      </c>
      <c r="C6137" s="3">
        <v>45396</v>
      </c>
      <c r="D6137" t="s">
        <v>71</v>
      </c>
      <c r="E6137">
        <v>145877</v>
      </c>
      <c r="F6137" t="s">
        <v>19</v>
      </c>
      <c r="G6137" t="s">
        <v>86</v>
      </c>
      <c r="H6137" t="s">
        <v>87</v>
      </c>
      <c r="I6137">
        <v>65807</v>
      </c>
      <c r="J6137" t="s">
        <v>22</v>
      </c>
      <c r="K6137" t="s">
        <v>43</v>
      </c>
      <c r="L6137" t="s">
        <v>33</v>
      </c>
      <c r="M6137" t="s">
        <v>34</v>
      </c>
      <c r="N6137" s="5">
        <v>21.6</v>
      </c>
      <c r="O6137" s="7">
        <v>6</v>
      </c>
      <c r="P6137" s="5">
        <v>14.4</v>
      </c>
      <c r="Q6137" s="5">
        <v>7.2</v>
      </c>
      <c r="R6137" s="22">
        <f>Tabla1[[#This Row],[Fecha de Envío]]-Tabla1[[#This Row],[Fecha de Orden]]</f>
        <v>13</v>
      </c>
      <c r="S6137" s="24">
        <f>YEAR(Tabla1[[#This Row],[Fecha de Orden]])</f>
        <v>2024</v>
      </c>
      <c r="T6137" t="str">
        <f>VLOOKUP(Tabla1[[#This Row],[Nombre del Producto]],Tabla2[[Nombre Producto]:[Costo Unitario]],2,FALSE)</f>
        <v>Lot's O' Nuts</v>
      </c>
      <c r="U6137" t="str">
        <f>VLOOKUP(Tabla1[[#This Row],[Fábrica]],Tabla3[],4,FALSE)</f>
        <v>Arizona</v>
      </c>
    </row>
    <row r="6138" spans="1:21" x14ac:dyDescent="0.25">
      <c r="A6138" t="s">
        <v>1104</v>
      </c>
      <c r="B6138" s="3">
        <v>45383</v>
      </c>
      <c r="C6138" s="3">
        <v>45396</v>
      </c>
      <c r="D6138" t="s">
        <v>71</v>
      </c>
      <c r="E6138">
        <v>134495</v>
      </c>
      <c r="F6138" t="s">
        <v>19</v>
      </c>
      <c r="G6138" t="s">
        <v>242</v>
      </c>
      <c r="H6138" t="s">
        <v>255</v>
      </c>
      <c r="I6138">
        <v>32216</v>
      </c>
      <c r="J6138" t="s">
        <v>22</v>
      </c>
      <c r="K6138" t="s">
        <v>66</v>
      </c>
      <c r="L6138" t="s">
        <v>36</v>
      </c>
      <c r="M6138" t="s">
        <v>37</v>
      </c>
      <c r="N6138" s="5">
        <v>9.75</v>
      </c>
      <c r="O6138" s="7">
        <v>3</v>
      </c>
      <c r="P6138" s="5">
        <v>6.33</v>
      </c>
      <c r="Q6138" s="5">
        <v>3.42</v>
      </c>
      <c r="R6138" s="22">
        <f>Tabla1[[#This Row],[Fecha de Envío]]-Tabla1[[#This Row],[Fecha de Orden]]</f>
        <v>13</v>
      </c>
      <c r="S6138" s="24">
        <f>YEAR(Tabla1[[#This Row],[Fecha de Orden]])</f>
        <v>2024</v>
      </c>
      <c r="T6138" t="str">
        <f>VLOOKUP(Tabla1[[#This Row],[Nombre del Producto]],Tabla2[[Nombre Producto]:[Costo Unitario]],2,FALSE)</f>
        <v>Wicked Choccy's</v>
      </c>
      <c r="U6138" t="str">
        <f>VLOOKUP(Tabla1[[#This Row],[Fábrica]],Tabla3[],4,FALSE)</f>
        <v>Georgia</v>
      </c>
    </row>
    <row r="6139" spans="1:21" x14ac:dyDescent="0.25">
      <c r="A6139" t="s">
        <v>1105</v>
      </c>
      <c r="B6139" s="3">
        <v>45383</v>
      </c>
      <c r="C6139" s="3">
        <v>45396</v>
      </c>
      <c r="D6139" t="s">
        <v>71</v>
      </c>
      <c r="E6139">
        <v>134495</v>
      </c>
      <c r="F6139" t="s">
        <v>19</v>
      </c>
      <c r="G6139" t="s">
        <v>242</v>
      </c>
      <c r="H6139" t="s">
        <v>255</v>
      </c>
      <c r="I6139">
        <v>32216</v>
      </c>
      <c r="J6139" t="s">
        <v>22</v>
      </c>
      <c r="K6139" t="s">
        <v>66</v>
      </c>
      <c r="L6139" t="s">
        <v>33</v>
      </c>
      <c r="M6139" t="s">
        <v>34</v>
      </c>
      <c r="N6139" s="5">
        <v>10.8</v>
      </c>
      <c r="O6139" s="7">
        <v>3</v>
      </c>
      <c r="P6139" s="5">
        <v>7.2</v>
      </c>
      <c r="Q6139" s="5">
        <v>3.6</v>
      </c>
      <c r="R6139" s="22">
        <f>Tabla1[[#This Row],[Fecha de Envío]]-Tabla1[[#This Row],[Fecha de Orden]]</f>
        <v>13</v>
      </c>
      <c r="S6139" s="24">
        <f>YEAR(Tabla1[[#This Row],[Fecha de Orden]])</f>
        <v>2024</v>
      </c>
      <c r="T6139" t="str">
        <f>VLOOKUP(Tabla1[[#This Row],[Nombre del Producto]],Tabla2[[Nombre Producto]:[Costo Unitario]],2,FALSE)</f>
        <v>Lot's O' Nuts</v>
      </c>
      <c r="U6139" t="str">
        <f>VLOOKUP(Tabla1[[#This Row],[Fábrica]],Tabla3[],4,FALSE)</f>
        <v>Arizona</v>
      </c>
    </row>
    <row r="6140" spans="1:21" x14ac:dyDescent="0.25">
      <c r="A6140" t="s">
        <v>1106</v>
      </c>
      <c r="B6140" s="3">
        <v>45383</v>
      </c>
      <c r="C6140" s="3">
        <v>45396</v>
      </c>
      <c r="D6140" t="s">
        <v>71</v>
      </c>
      <c r="E6140">
        <v>134495</v>
      </c>
      <c r="F6140" t="s">
        <v>19</v>
      </c>
      <c r="G6140" t="s">
        <v>242</v>
      </c>
      <c r="H6140" t="s">
        <v>255</v>
      </c>
      <c r="I6140">
        <v>32216</v>
      </c>
      <c r="J6140" t="s">
        <v>22</v>
      </c>
      <c r="K6140" t="s">
        <v>66</v>
      </c>
      <c r="L6140" t="s">
        <v>27</v>
      </c>
      <c r="M6140" t="s">
        <v>28</v>
      </c>
      <c r="N6140" s="5">
        <v>10.8</v>
      </c>
      <c r="O6140" s="7">
        <v>3</v>
      </c>
      <c r="P6140" s="5">
        <v>7.5</v>
      </c>
      <c r="Q6140" s="5">
        <v>3.3</v>
      </c>
      <c r="R6140" s="22">
        <f>Tabla1[[#This Row],[Fecha de Envío]]-Tabla1[[#This Row],[Fecha de Orden]]</f>
        <v>13</v>
      </c>
      <c r="S6140" s="24">
        <f>YEAR(Tabla1[[#This Row],[Fecha de Orden]])</f>
        <v>2024</v>
      </c>
      <c r="T6140" t="str">
        <f>VLOOKUP(Tabla1[[#This Row],[Nombre del Producto]],Tabla2[[Nombre Producto]:[Costo Unitario]],2,FALSE)</f>
        <v>Lot's O' Nuts</v>
      </c>
      <c r="U6140" t="str">
        <f>VLOOKUP(Tabla1[[#This Row],[Fábrica]],Tabla3[],4,FALSE)</f>
        <v>Arizona</v>
      </c>
    </row>
    <row r="6141" spans="1:21" x14ac:dyDescent="0.25">
      <c r="A6141" t="s">
        <v>3627</v>
      </c>
      <c r="B6141" s="3">
        <v>45383</v>
      </c>
      <c r="C6141" s="3">
        <v>45395</v>
      </c>
      <c r="D6141" t="s">
        <v>39</v>
      </c>
      <c r="E6141">
        <v>129028</v>
      </c>
      <c r="F6141" t="s">
        <v>19</v>
      </c>
      <c r="G6141" t="s">
        <v>652</v>
      </c>
      <c r="H6141" t="s">
        <v>678</v>
      </c>
      <c r="I6141">
        <v>29501</v>
      </c>
      <c r="J6141" t="s">
        <v>22</v>
      </c>
      <c r="K6141" t="s">
        <v>66</v>
      </c>
      <c r="L6141" t="s">
        <v>27</v>
      </c>
      <c r="M6141" t="s">
        <v>28</v>
      </c>
      <c r="N6141" s="5">
        <v>10.8</v>
      </c>
      <c r="O6141" s="7">
        <v>3</v>
      </c>
      <c r="P6141" s="5">
        <v>7.5</v>
      </c>
      <c r="Q6141" s="5">
        <v>3.3</v>
      </c>
      <c r="R6141" s="22">
        <f>Tabla1[[#This Row],[Fecha de Envío]]-Tabla1[[#This Row],[Fecha de Orden]]</f>
        <v>12</v>
      </c>
      <c r="S6141" s="24">
        <f>YEAR(Tabla1[[#This Row],[Fecha de Orden]])</f>
        <v>2024</v>
      </c>
      <c r="T6141" t="str">
        <f>VLOOKUP(Tabla1[[#This Row],[Nombre del Producto]],Tabla2[[Nombre Producto]:[Costo Unitario]],2,FALSE)</f>
        <v>Lot's O' Nuts</v>
      </c>
      <c r="U6141" t="str">
        <f>VLOOKUP(Tabla1[[#This Row],[Fábrica]],Tabla3[],4,FALSE)</f>
        <v>Arizona</v>
      </c>
    </row>
    <row r="6142" spans="1:21" x14ac:dyDescent="0.25">
      <c r="A6142" t="s">
        <v>4185</v>
      </c>
      <c r="B6142" s="3">
        <v>45383</v>
      </c>
      <c r="C6142" s="3">
        <v>45399</v>
      </c>
      <c r="D6142" t="s">
        <v>18</v>
      </c>
      <c r="E6142">
        <v>118360</v>
      </c>
      <c r="F6142" t="s">
        <v>19</v>
      </c>
      <c r="G6142" t="s">
        <v>30</v>
      </c>
      <c r="H6142" t="s">
        <v>31</v>
      </c>
      <c r="I6142">
        <v>10011</v>
      </c>
      <c r="J6142" t="s">
        <v>22</v>
      </c>
      <c r="K6142" t="s">
        <v>32</v>
      </c>
      <c r="L6142" t="s">
        <v>27</v>
      </c>
      <c r="M6142" t="s">
        <v>28</v>
      </c>
      <c r="N6142" s="5">
        <v>32.4</v>
      </c>
      <c r="O6142" s="7">
        <v>9</v>
      </c>
      <c r="P6142" s="5">
        <v>22.5</v>
      </c>
      <c r="Q6142" s="5">
        <v>9.9</v>
      </c>
      <c r="R6142" s="22">
        <f>Tabla1[[#This Row],[Fecha de Envío]]-Tabla1[[#This Row],[Fecha de Orden]]</f>
        <v>16</v>
      </c>
      <c r="S6142" s="24">
        <f>YEAR(Tabla1[[#This Row],[Fecha de Orden]])</f>
        <v>2024</v>
      </c>
      <c r="T6142" t="str">
        <f>VLOOKUP(Tabla1[[#This Row],[Nombre del Producto]],Tabla2[[Nombre Producto]:[Costo Unitario]],2,FALSE)</f>
        <v>Lot's O' Nuts</v>
      </c>
      <c r="U6142" t="str">
        <f>VLOOKUP(Tabla1[[#This Row],[Fábrica]],Tabla3[],4,FALSE)</f>
        <v>Arizona</v>
      </c>
    </row>
    <row r="6143" spans="1:21" x14ac:dyDescent="0.25">
      <c r="A6143" t="s">
        <v>6380</v>
      </c>
      <c r="B6143" s="3">
        <v>45383</v>
      </c>
      <c r="C6143" s="3">
        <v>45397</v>
      </c>
      <c r="D6143" t="s">
        <v>18</v>
      </c>
      <c r="E6143">
        <v>147942</v>
      </c>
      <c r="F6143" t="s">
        <v>19</v>
      </c>
      <c r="G6143" t="s">
        <v>20</v>
      </c>
      <c r="H6143" t="s">
        <v>21</v>
      </c>
      <c r="I6143">
        <v>94110</v>
      </c>
      <c r="J6143" t="s">
        <v>22</v>
      </c>
      <c r="K6143" t="s">
        <v>23</v>
      </c>
      <c r="L6143" t="s">
        <v>45</v>
      </c>
      <c r="M6143" t="s">
        <v>46</v>
      </c>
      <c r="N6143" s="5">
        <v>45.37</v>
      </c>
      <c r="O6143" s="7">
        <v>13</v>
      </c>
      <c r="P6143" s="5">
        <v>32.369999999999997</v>
      </c>
      <c r="Q6143" s="5">
        <v>13</v>
      </c>
      <c r="R6143" s="22">
        <f>Tabla1[[#This Row],[Fecha de Envío]]-Tabla1[[#This Row],[Fecha de Orden]]</f>
        <v>14</v>
      </c>
      <c r="S6143" s="24">
        <f>YEAR(Tabla1[[#This Row],[Fecha de Orden]])</f>
        <v>2024</v>
      </c>
      <c r="T6143" t="str">
        <f>VLOOKUP(Tabla1[[#This Row],[Nombre del Producto]],Tabla2[[Nombre Producto]:[Costo Unitario]],2,FALSE)</f>
        <v>Lot's O' Nuts</v>
      </c>
      <c r="U6143" t="str">
        <f>VLOOKUP(Tabla1[[#This Row],[Fábrica]],Tabla3[],4,FALSE)</f>
        <v>Arizona</v>
      </c>
    </row>
    <row r="6144" spans="1:21" x14ac:dyDescent="0.25">
      <c r="A6144" t="s">
        <v>6381</v>
      </c>
      <c r="B6144" s="3">
        <v>45383</v>
      </c>
      <c r="C6144" s="3">
        <v>45397</v>
      </c>
      <c r="D6144" t="s">
        <v>18</v>
      </c>
      <c r="E6144">
        <v>147942</v>
      </c>
      <c r="F6144" t="s">
        <v>19</v>
      </c>
      <c r="G6144" t="s">
        <v>20</v>
      </c>
      <c r="H6144" t="s">
        <v>21</v>
      </c>
      <c r="I6144">
        <v>94110</v>
      </c>
      <c r="J6144" t="s">
        <v>22</v>
      </c>
      <c r="K6144" t="s">
        <v>23</v>
      </c>
      <c r="L6144" t="s">
        <v>27</v>
      </c>
      <c r="M6144" t="s">
        <v>28</v>
      </c>
      <c r="N6144" s="5">
        <v>7.2</v>
      </c>
      <c r="O6144" s="7">
        <v>2</v>
      </c>
      <c r="P6144" s="5">
        <v>5</v>
      </c>
      <c r="Q6144" s="5">
        <v>2.2000000000000002</v>
      </c>
      <c r="R6144" s="22">
        <f>Tabla1[[#This Row],[Fecha de Envío]]-Tabla1[[#This Row],[Fecha de Orden]]</f>
        <v>14</v>
      </c>
      <c r="S6144" s="24">
        <f>YEAR(Tabla1[[#This Row],[Fecha de Orden]])</f>
        <v>2024</v>
      </c>
      <c r="T6144" t="str">
        <f>VLOOKUP(Tabla1[[#This Row],[Nombre del Producto]],Tabla2[[Nombre Producto]:[Costo Unitario]],2,FALSE)</f>
        <v>Lot's O' Nuts</v>
      </c>
      <c r="U6144" t="str">
        <f>VLOOKUP(Tabla1[[#This Row],[Fábrica]],Tabla3[],4,FALSE)</f>
        <v>Arizona</v>
      </c>
    </row>
    <row r="6145" spans="1:21" x14ac:dyDescent="0.25">
      <c r="A6145" t="s">
        <v>6577</v>
      </c>
      <c r="B6145" s="3">
        <v>45383</v>
      </c>
      <c r="C6145" s="3">
        <v>45395</v>
      </c>
      <c r="D6145" t="s">
        <v>39</v>
      </c>
      <c r="E6145">
        <v>149881</v>
      </c>
      <c r="F6145" t="s">
        <v>19</v>
      </c>
      <c r="G6145" t="s">
        <v>20</v>
      </c>
      <c r="H6145" t="s">
        <v>21</v>
      </c>
      <c r="I6145">
        <v>94110</v>
      </c>
      <c r="J6145" t="s">
        <v>22</v>
      </c>
      <c r="K6145" t="s">
        <v>23</v>
      </c>
      <c r="L6145" t="s">
        <v>45</v>
      </c>
      <c r="M6145" t="s">
        <v>46</v>
      </c>
      <c r="N6145" s="5">
        <v>27.92</v>
      </c>
      <c r="O6145" s="7">
        <v>8</v>
      </c>
      <c r="P6145" s="5">
        <v>19.920000000000002</v>
      </c>
      <c r="Q6145" s="5">
        <v>8</v>
      </c>
      <c r="R6145" s="22">
        <f>Tabla1[[#This Row],[Fecha de Envío]]-Tabla1[[#This Row],[Fecha de Orden]]</f>
        <v>12</v>
      </c>
      <c r="S6145" s="24">
        <f>YEAR(Tabla1[[#This Row],[Fecha de Orden]])</f>
        <v>2024</v>
      </c>
      <c r="T6145" t="str">
        <f>VLOOKUP(Tabla1[[#This Row],[Nombre del Producto]],Tabla2[[Nombre Producto]:[Costo Unitario]],2,FALSE)</f>
        <v>Lot's O' Nuts</v>
      </c>
      <c r="U6145" t="str">
        <f>VLOOKUP(Tabla1[[#This Row],[Fábrica]],Tabla3[],4,FALSE)</f>
        <v>Arizona</v>
      </c>
    </row>
    <row r="6146" spans="1:21" x14ac:dyDescent="0.25">
      <c r="A6146" t="s">
        <v>6578</v>
      </c>
      <c r="B6146" s="3">
        <v>45383</v>
      </c>
      <c r="C6146" s="3">
        <v>45395</v>
      </c>
      <c r="D6146" t="s">
        <v>39</v>
      </c>
      <c r="E6146">
        <v>149881</v>
      </c>
      <c r="F6146" t="s">
        <v>19</v>
      </c>
      <c r="G6146" t="s">
        <v>20</v>
      </c>
      <c r="H6146" t="s">
        <v>21</v>
      </c>
      <c r="I6146">
        <v>94110</v>
      </c>
      <c r="J6146" t="s">
        <v>22</v>
      </c>
      <c r="K6146" t="s">
        <v>23</v>
      </c>
      <c r="L6146" t="s">
        <v>24</v>
      </c>
      <c r="M6146" t="s">
        <v>25</v>
      </c>
      <c r="N6146" s="5">
        <v>7.5</v>
      </c>
      <c r="O6146" s="7">
        <v>2</v>
      </c>
      <c r="P6146" s="5">
        <v>4.9000000000000004</v>
      </c>
      <c r="Q6146" s="5">
        <v>2.6</v>
      </c>
      <c r="R6146" s="22">
        <f>Tabla1[[#This Row],[Fecha de Envío]]-Tabla1[[#This Row],[Fecha de Orden]]</f>
        <v>12</v>
      </c>
      <c r="S6146" s="24">
        <f>YEAR(Tabla1[[#This Row],[Fecha de Orden]])</f>
        <v>2024</v>
      </c>
      <c r="T6146" t="str">
        <f>VLOOKUP(Tabla1[[#This Row],[Nombre del Producto]],Tabla2[[Nombre Producto]:[Costo Unitario]],2,FALSE)</f>
        <v>Wicked Choccy's</v>
      </c>
      <c r="U6146" t="str">
        <f>VLOOKUP(Tabla1[[#This Row],[Fábrica]],Tabla3[],4,FALSE)</f>
        <v>Georgia</v>
      </c>
    </row>
    <row r="6147" spans="1:21" x14ac:dyDescent="0.25">
      <c r="A6147" t="s">
        <v>521</v>
      </c>
      <c r="B6147" s="3">
        <v>45384</v>
      </c>
      <c r="C6147" s="3">
        <v>45398</v>
      </c>
      <c r="D6147" t="s">
        <v>18</v>
      </c>
      <c r="E6147">
        <v>145275</v>
      </c>
      <c r="F6147" t="s">
        <v>19</v>
      </c>
      <c r="G6147" t="s">
        <v>193</v>
      </c>
      <c r="H6147" t="s">
        <v>522</v>
      </c>
      <c r="I6147">
        <v>35601</v>
      </c>
      <c r="J6147" t="s">
        <v>22</v>
      </c>
      <c r="K6147" t="s">
        <v>66</v>
      </c>
      <c r="L6147" t="s">
        <v>24</v>
      </c>
      <c r="M6147" t="s">
        <v>25</v>
      </c>
      <c r="N6147" s="5">
        <v>11.25</v>
      </c>
      <c r="O6147" s="7">
        <v>3</v>
      </c>
      <c r="P6147" s="5">
        <v>7.35</v>
      </c>
      <c r="Q6147" s="5">
        <v>3.9</v>
      </c>
      <c r="R6147" s="22">
        <f>Tabla1[[#This Row],[Fecha de Envío]]-Tabla1[[#This Row],[Fecha de Orden]]</f>
        <v>14</v>
      </c>
      <c r="S6147" s="24">
        <f>YEAR(Tabla1[[#This Row],[Fecha de Orden]])</f>
        <v>2024</v>
      </c>
      <c r="T6147" t="str">
        <f>VLOOKUP(Tabla1[[#This Row],[Nombre del Producto]],Tabla2[[Nombre Producto]:[Costo Unitario]],2,FALSE)</f>
        <v>Wicked Choccy's</v>
      </c>
      <c r="U6147" t="str">
        <f>VLOOKUP(Tabla1[[#This Row],[Fábrica]],Tabla3[],4,FALSE)</f>
        <v>Georgia</v>
      </c>
    </row>
    <row r="6148" spans="1:21" x14ac:dyDescent="0.25">
      <c r="A6148" t="s">
        <v>840</v>
      </c>
      <c r="B6148" s="3">
        <v>45384</v>
      </c>
      <c r="C6148" s="3">
        <v>45397</v>
      </c>
      <c r="D6148" t="s">
        <v>39</v>
      </c>
      <c r="E6148">
        <v>106355</v>
      </c>
      <c r="F6148" t="s">
        <v>19</v>
      </c>
      <c r="G6148" t="s">
        <v>841</v>
      </c>
      <c r="H6148" t="s">
        <v>84</v>
      </c>
      <c r="I6148">
        <v>6450</v>
      </c>
      <c r="J6148" t="s">
        <v>22</v>
      </c>
      <c r="K6148" t="s">
        <v>32</v>
      </c>
      <c r="L6148" t="s">
        <v>27</v>
      </c>
      <c r="M6148" t="s">
        <v>28</v>
      </c>
      <c r="N6148" s="5">
        <v>14.4</v>
      </c>
      <c r="O6148" s="7">
        <v>4</v>
      </c>
      <c r="P6148" s="5">
        <v>10</v>
      </c>
      <c r="Q6148" s="5">
        <v>4.4000000000000004</v>
      </c>
      <c r="R6148" s="22">
        <f>Tabla1[[#This Row],[Fecha de Envío]]-Tabla1[[#This Row],[Fecha de Orden]]</f>
        <v>13</v>
      </c>
      <c r="S6148" s="24">
        <f>YEAR(Tabla1[[#This Row],[Fecha de Orden]])</f>
        <v>2024</v>
      </c>
      <c r="T6148" t="str">
        <f>VLOOKUP(Tabla1[[#This Row],[Nombre del Producto]],Tabla2[[Nombre Producto]:[Costo Unitario]],2,FALSE)</f>
        <v>Lot's O' Nuts</v>
      </c>
      <c r="U6148" t="str">
        <f>VLOOKUP(Tabla1[[#This Row],[Fábrica]],Tabla3[],4,FALSE)</f>
        <v>Arizona</v>
      </c>
    </row>
    <row r="6149" spans="1:21" x14ac:dyDescent="0.25">
      <c r="A6149" t="s">
        <v>4347</v>
      </c>
      <c r="B6149" s="3">
        <v>45384</v>
      </c>
      <c r="C6149" s="3">
        <v>45399</v>
      </c>
      <c r="D6149" t="s">
        <v>18</v>
      </c>
      <c r="E6149">
        <v>123281</v>
      </c>
      <c r="F6149" t="s">
        <v>19</v>
      </c>
      <c r="G6149" t="s">
        <v>53</v>
      </c>
      <c r="H6149" t="s">
        <v>21</v>
      </c>
      <c r="I6149">
        <v>90008</v>
      </c>
      <c r="J6149" t="s">
        <v>22</v>
      </c>
      <c r="K6149" t="s">
        <v>23</v>
      </c>
      <c r="L6149" t="s">
        <v>36</v>
      </c>
      <c r="M6149" t="s">
        <v>37</v>
      </c>
      <c r="N6149" s="5">
        <v>9.75</v>
      </c>
      <c r="O6149" s="7">
        <v>3</v>
      </c>
      <c r="P6149" s="5">
        <v>6.33</v>
      </c>
      <c r="Q6149" s="5">
        <v>3.42</v>
      </c>
      <c r="R6149" s="22">
        <f>Tabla1[[#This Row],[Fecha de Envío]]-Tabla1[[#This Row],[Fecha de Orden]]</f>
        <v>15</v>
      </c>
      <c r="S6149" s="24">
        <f>YEAR(Tabla1[[#This Row],[Fecha de Orden]])</f>
        <v>2024</v>
      </c>
      <c r="T6149" t="str">
        <f>VLOOKUP(Tabla1[[#This Row],[Nombre del Producto]],Tabla2[[Nombre Producto]:[Costo Unitario]],2,FALSE)</f>
        <v>Wicked Choccy's</v>
      </c>
      <c r="U6149" t="str">
        <f>VLOOKUP(Tabla1[[#This Row],[Fábrica]],Tabla3[],4,FALSE)</f>
        <v>Georgia</v>
      </c>
    </row>
    <row r="6150" spans="1:21" x14ac:dyDescent="0.25">
      <c r="A6150" t="s">
        <v>8705</v>
      </c>
      <c r="B6150" s="3">
        <v>45384</v>
      </c>
      <c r="C6150" s="3">
        <v>45396</v>
      </c>
      <c r="D6150" t="s">
        <v>39</v>
      </c>
      <c r="E6150">
        <v>121419</v>
      </c>
      <c r="F6150" t="s">
        <v>19</v>
      </c>
      <c r="G6150" t="s">
        <v>412</v>
      </c>
      <c r="H6150" t="s">
        <v>73</v>
      </c>
      <c r="I6150">
        <v>31907</v>
      </c>
      <c r="J6150" t="s">
        <v>22</v>
      </c>
      <c r="K6150" t="s">
        <v>66</v>
      </c>
      <c r="L6150" t="s">
        <v>27</v>
      </c>
      <c r="M6150" t="s">
        <v>28</v>
      </c>
      <c r="N6150" s="5">
        <v>7.2</v>
      </c>
      <c r="O6150" s="7">
        <v>2</v>
      </c>
      <c r="P6150" s="5">
        <v>5</v>
      </c>
      <c r="Q6150" s="5">
        <v>2.2000000000000002</v>
      </c>
      <c r="R6150" s="22">
        <f>Tabla1[[#This Row],[Fecha de Envío]]-Tabla1[[#This Row],[Fecha de Orden]]</f>
        <v>12</v>
      </c>
      <c r="S6150" s="24">
        <f>YEAR(Tabla1[[#This Row],[Fecha de Orden]])</f>
        <v>2024</v>
      </c>
      <c r="T6150" t="str">
        <f>VLOOKUP(Tabla1[[#This Row],[Nombre del Producto]],Tabla2[[Nombre Producto]:[Costo Unitario]],2,FALSE)</f>
        <v>Lot's O' Nuts</v>
      </c>
      <c r="U6150" t="str">
        <f>VLOOKUP(Tabla1[[#This Row],[Fábrica]],Tabla3[],4,FALSE)</f>
        <v>Arizona</v>
      </c>
    </row>
    <row r="6151" spans="1:21" x14ac:dyDescent="0.25">
      <c r="A6151" t="s">
        <v>8706</v>
      </c>
      <c r="B6151" s="3">
        <v>45384</v>
      </c>
      <c r="C6151" s="3">
        <v>45396</v>
      </c>
      <c r="D6151" t="s">
        <v>39</v>
      </c>
      <c r="E6151">
        <v>121419</v>
      </c>
      <c r="F6151" t="s">
        <v>19</v>
      </c>
      <c r="G6151" t="s">
        <v>412</v>
      </c>
      <c r="H6151" t="s">
        <v>73</v>
      </c>
      <c r="I6151">
        <v>31907</v>
      </c>
      <c r="J6151" t="s">
        <v>22</v>
      </c>
      <c r="K6151" t="s">
        <v>66</v>
      </c>
      <c r="L6151" t="s">
        <v>24</v>
      </c>
      <c r="M6151" t="s">
        <v>25</v>
      </c>
      <c r="N6151" s="5">
        <v>15</v>
      </c>
      <c r="O6151" s="7">
        <v>4</v>
      </c>
      <c r="P6151" s="5">
        <v>9.8000000000000007</v>
      </c>
      <c r="Q6151" s="5">
        <v>5.2</v>
      </c>
      <c r="R6151" s="22">
        <f>Tabla1[[#This Row],[Fecha de Envío]]-Tabla1[[#This Row],[Fecha de Orden]]</f>
        <v>12</v>
      </c>
      <c r="S6151" s="24">
        <f>YEAR(Tabla1[[#This Row],[Fecha de Orden]])</f>
        <v>2024</v>
      </c>
      <c r="T6151" t="str">
        <f>VLOOKUP(Tabla1[[#This Row],[Nombre del Producto]],Tabla2[[Nombre Producto]:[Costo Unitario]],2,FALSE)</f>
        <v>Wicked Choccy's</v>
      </c>
      <c r="U6151" t="str">
        <f>VLOOKUP(Tabla1[[#This Row],[Fábrica]],Tabla3[],4,FALSE)</f>
        <v>Georgia</v>
      </c>
    </row>
    <row r="6152" spans="1:21" x14ac:dyDescent="0.25">
      <c r="A6152" t="s">
        <v>5150</v>
      </c>
      <c r="B6152" s="3">
        <v>45385</v>
      </c>
      <c r="C6152" s="3">
        <v>45399</v>
      </c>
      <c r="D6152" t="s">
        <v>18</v>
      </c>
      <c r="E6152">
        <v>131156</v>
      </c>
      <c r="F6152" t="s">
        <v>19</v>
      </c>
      <c r="G6152" t="s">
        <v>144</v>
      </c>
      <c r="H6152" t="s">
        <v>101</v>
      </c>
      <c r="I6152">
        <v>19143</v>
      </c>
      <c r="J6152" t="s">
        <v>22</v>
      </c>
      <c r="K6152" t="s">
        <v>32</v>
      </c>
      <c r="L6152" t="s">
        <v>33</v>
      </c>
      <c r="M6152" t="s">
        <v>34</v>
      </c>
      <c r="N6152" s="5">
        <v>14.4</v>
      </c>
      <c r="O6152" s="7">
        <v>4</v>
      </c>
      <c r="P6152" s="5">
        <v>9.6</v>
      </c>
      <c r="Q6152" s="5">
        <v>4.8</v>
      </c>
      <c r="R6152" s="22">
        <f>Tabla1[[#This Row],[Fecha de Envío]]-Tabla1[[#This Row],[Fecha de Orden]]</f>
        <v>14</v>
      </c>
      <c r="S6152" s="24">
        <f>YEAR(Tabla1[[#This Row],[Fecha de Orden]])</f>
        <v>2024</v>
      </c>
      <c r="T6152" t="str">
        <f>VLOOKUP(Tabla1[[#This Row],[Nombre del Producto]],Tabla2[[Nombre Producto]:[Costo Unitario]],2,FALSE)</f>
        <v>Lot's O' Nuts</v>
      </c>
      <c r="U6152" t="str">
        <f>VLOOKUP(Tabla1[[#This Row],[Fábrica]],Tabla3[],4,FALSE)</f>
        <v>Arizona</v>
      </c>
    </row>
    <row r="6153" spans="1:21" x14ac:dyDescent="0.25">
      <c r="A6153" t="s">
        <v>7768</v>
      </c>
      <c r="B6153" s="3">
        <v>45385</v>
      </c>
      <c r="C6153" s="3">
        <v>45397</v>
      </c>
      <c r="D6153" t="s">
        <v>39</v>
      </c>
      <c r="E6153">
        <v>127264</v>
      </c>
      <c r="F6153" t="s">
        <v>19</v>
      </c>
      <c r="G6153" t="s">
        <v>239</v>
      </c>
      <c r="H6153" t="s">
        <v>173</v>
      </c>
      <c r="I6153">
        <v>60653</v>
      </c>
      <c r="J6153" t="s">
        <v>22</v>
      </c>
      <c r="K6153" t="s">
        <v>43</v>
      </c>
      <c r="L6153" t="s">
        <v>45</v>
      </c>
      <c r="M6153" t="s">
        <v>46</v>
      </c>
      <c r="N6153" s="5">
        <v>10.47</v>
      </c>
      <c r="O6153" s="7">
        <v>3</v>
      </c>
      <c r="P6153" s="5">
        <v>7.47</v>
      </c>
      <c r="Q6153" s="5">
        <v>3</v>
      </c>
      <c r="R6153" s="22">
        <f>Tabla1[[#This Row],[Fecha de Envío]]-Tabla1[[#This Row],[Fecha de Orden]]</f>
        <v>12</v>
      </c>
      <c r="S6153" s="24">
        <f>YEAR(Tabla1[[#This Row],[Fecha de Orden]])</f>
        <v>2024</v>
      </c>
      <c r="T6153" t="str">
        <f>VLOOKUP(Tabla1[[#This Row],[Nombre del Producto]],Tabla2[[Nombre Producto]:[Costo Unitario]],2,FALSE)</f>
        <v>Lot's O' Nuts</v>
      </c>
      <c r="U6153" t="str">
        <f>VLOOKUP(Tabla1[[#This Row],[Fábrica]],Tabla3[],4,FALSE)</f>
        <v>Arizona</v>
      </c>
    </row>
    <row r="6154" spans="1:21" x14ac:dyDescent="0.25">
      <c r="A6154" t="s">
        <v>640</v>
      </c>
      <c r="B6154" s="3">
        <v>45386</v>
      </c>
      <c r="C6154" s="3">
        <v>45400</v>
      </c>
      <c r="D6154" t="s">
        <v>18</v>
      </c>
      <c r="E6154">
        <v>157903</v>
      </c>
      <c r="F6154" t="s">
        <v>19</v>
      </c>
      <c r="G6154" t="s">
        <v>641</v>
      </c>
      <c r="H6154" t="s">
        <v>173</v>
      </c>
      <c r="I6154">
        <v>60016</v>
      </c>
      <c r="J6154" t="s">
        <v>22</v>
      </c>
      <c r="K6154" t="s">
        <v>43</v>
      </c>
      <c r="L6154" t="s">
        <v>45</v>
      </c>
      <c r="M6154" t="s">
        <v>46</v>
      </c>
      <c r="N6154" s="5">
        <v>13.96</v>
      </c>
      <c r="O6154" s="7">
        <v>4</v>
      </c>
      <c r="P6154" s="5">
        <v>9.9600000000000009</v>
      </c>
      <c r="Q6154" s="5">
        <v>4</v>
      </c>
      <c r="R6154" s="22">
        <f>Tabla1[[#This Row],[Fecha de Envío]]-Tabla1[[#This Row],[Fecha de Orden]]</f>
        <v>14</v>
      </c>
      <c r="S6154" s="24">
        <f>YEAR(Tabla1[[#This Row],[Fecha de Orden]])</f>
        <v>2024</v>
      </c>
      <c r="T6154" t="str">
        <f>VLOOKUP(Tabla1[[#This Row],[Nombre del Producto]],Tabla2[[Nombre Producto]:[Costo Unitario]],2,FALSE)</f>
        <v>Lot's O' Nuts</v>
      </c>
      <c r="U6154" t="str">
        <f>VLOOKUP(Tabla1[[#This Row],[Fábrica]],Tabla3[],4,FALSE)</f>
        <v>Arizona</v>
      </c>
    </row>
    <row r="6155" spans="1:21" x14ac:dyDescent="0.25">
      <c r="A6155" t="s">
        <v>2970</v>
      </c>
      <c r="B6155" s="3">
        <v>45386</v>
      </c>
      <c r="C6155" s="3">
        <v>45397</v>
      </c>
      <c r="D6155" t="s">
        <v>39</v>
      </c>
      <c r="E6155">
        <v>144848</v>
      </c>
      <c r="F6155" t="s">
        <v>19</v>
      </c>
      <c r="G6155" t="s">
        <v>30</v>
      </c>
      <c r="H6155" t="s">
        <v>31</v>
      </c>
      <c r="I6155">
        <v>10009</v>
      </c>
      <c r="J6155" t="s">
        <v>22</v>
      </c>
      <c r="K6155" t="s">
        <v>32</v>
      </c>
      <c r="L6155" t="s">
        <v>27</v>
      </c>
      <c r="M6155" t="s">
        <v>28</v>
      </c>
      <c r="N6155" s="5">
        <v>3.6</v>
      </c>
      <c r="O6155" s="7">
        <v>1</v>
      </c>
      <c r="P6155" s="5">
        <v>2.5</v>
      </c>
      <c r="Q6155" s="5">
        <v>1.1000000000000001</v>
      </c>
      <c r="R6155" s="22">
        <f>Tabla1[[#This Row],[Fecha de Envío]]-Tabla1[[#This Row],[Fecha de Orden]]</f>
        <v>11</v>
      </c>
      <c r="S6155" s="24">
        <f>YEAR(Tabla1[[#This Row],[Fecha de Orden]])</f>
        <v>2024</v>
      </c>
      <c r="T6155" t="str">
        <f>VLOOKUP(Tabla1[[#This Row],[Nombre del Producto]],Tabla2[[Nombre Producto]:[Costo Unitario]],2,FALSE)</f>
        <v>Lot's O' Nuts</v>
      </c>
      <c r="U6155" t="str">
        <f>VLOOKUP(Tabla1[[#This Row],[Fábrica]],Tabla3[],4,FALSE)</f>
        <v>Arizona</v>
      </c>
    </row>
    <row r="6156" spans="1:21" x14ac:dyDescent="0.25">
      <c r="A6156" t="s">
        <v>2971</v>
      </c>
      <c r="B6156" s="3">
        <v>45386</v>
      </c>
      <c r="C6156" s="3">
        <v>45397</v>
      </c>
      <c r="D6156" t="s">
        <v>39</v>
      </c>
      <c r="E6156">
        <v>144848</v>
      </c>
      <c r="F6156" t="s">
        <v>19</v>
      </c>
      <c r="G6156" t="s">
        <v>30</v>
      </c>
      <c r="H6156" t="s">
        <v>31</v>
      </c>
      <c r="I6156">
        <v>10009</v>
      </c>
      <c r="J6156" t="s">
        <v>148</v>
      </c>
      <c r="K6156" t="s">
        <v>32</v>
      </c>
      <c r="L6156" t="s">
        <v>348</v>
      </c>
      <c r="M6156" t="s">
        <v>349</v>
      </c>
      <c r="N6156" s="5">
        <v>40</v>
      </c>
      <c r="O6156" s="7">
        <v>2</v>
      </c>
      <c r="P6156" s="5">
        <v>20</v>
      </c>
      <c r="Q6156" s="5">
        <v>20</v>
      </c>
      <c r="R6156" s="22">
        <f>Tabla1[[#This Row],[Fecha de Envío]]-Tabla1[[#This Row],[Fecha de Orden]]</f>
        <v>11</v>
      </c>
      <c r="S6156" s="24">
        <f>YEAR(Tabla1[[#This Row],[Fecha de Orden]])</f>
        <v>2024</v>
      </c>
      <c r="T6156" t="str">
        <f>VLOOKUP(Tabla1[[#This Row],[Nombre del Producto]],Tabla2[[Nombre Producto]:[Costo Unitario]],2,FALSE)</f>
        <v>Secret Factory</v>
      </c>
      <c r="U6156" t="str">
        <f>VLOOKUP(Tabla1[[#This Row],[Fábrica]],Tabla3[],4,FALSE)</f>
        <v>Illinois</v>
      </c>
    </row>
    <row r="6157" spans="1:21" x14ac:dyDescent="0.25">
      <c r="A6157" t="s">
        <v>7195</v>
      </c>
      <c r="B6157" s="3">
        <v>45386</v>
      </c>
      <c r="C6157" s="3">
        <v>45402</v>
      </c>
      <c r="D6157" t="s">
        <v>18</v>
      </c>
      <c r="E6157">
        <v>109211</v>
      </c>
      <c r="F6157" t="s">
        <v>19</v>
      </c>
      <c r="G6157" t="s">
        <v>30</v>
      </c>
      <c r="H6157" t="s">
        <v>31</v>
      </c>
      <c r="I6157">
        <v>10011</v>
      </c>
      <c r="J6157" t="s">
        <v>148</v>
      </c>
      <c r="K6157" t="s">
        <v>32</v>
      </c>
      <c r="L6157" t="s">
        <v>445</v>
      </c>
      <c r="M6157" t="s">
        <v>446</v>
      </c>
      <c r="N6157" s="5">
        <v>3.25</v>
      </c>
      <c r="O6157" s="7">
        <v>1</v>
      </c>
      <c r="P6157" s="5">
        <v>0.25</v>
      </c>
      <c r="Q6157" s="5">
        <v>3</v>
      </c>
      <c r="R6157" s="22">
        <f>Tabla1[[#This Row],[Fecha de Envío]]-Tabla1[[#This Row],[Fecha de Orden]]</f>
        <v>16</v>
      </c>
      <c r="S6157" s="24">
        <f>YEAR(Tabla1[[#This Row],[Fecha de Orden]])</f>
        <v>2024</v>
      </c>
      <c r="T6157" t="str">
        <f>VLOOKUP(Tabla1[[#This Row],[Nombre del Producto]],Tabla2[[Nombre Producto]:[Costo Unitario]],2,FALSE)</f>
        <v>The Other Factory</v>
      </c>
      <c r="U6157" t="str">
        <f>VLOOKUP(Tabla1[[#This Row],[Fábrica]],Tabla3[],4,FALSE)</f>
        <v>Tennessee</v>
      </c>
    </row>
    <row r="6158" spans="1:21" x14ac:dyDescent="0.25">
      <c r="A6158" t="s">
        <v>8555</v>
      </c>
      <c r="B6158" s="3">
        <v>45386</v>
      </c>
      <c r="C6158" s="3">
        <v>45397</v>
      </c>
      <c r="D6158" t="s">
        <v>39</v>
      </c>
      <c r="E6158">
        <v>140536</v>
      </c>
      <c r="F6158" t="s">
        <v>19</v>
      </c>
      <c r="G6158" t="s">
        <v>30</v>
      </c>
      <c r="H6158" t="s">
        <v>31</v>
      </c>
      <c r="I6158">
        <v>10035</v>
      </c>
      <c r="J6158" t="s">
        <v>22</v>
      </c>
      <c r="K6158" t="s">
        <v>32</v>
      </c>
      <c r="L6158" t="s">
        <v>45</v>
      </c>
      <c r="M6158" t="s">
        <v>46</v>
      </c>
      <c r="N6158" s="5">
        <v>13.96</v>
      </c>
      <c r="O6158" s="7">
        <v>4</v>
      </c>
      <c r="P6158" s="5">
        <v>9.9600000000000009</v>
      </c>
      <c r="Q6158" s="5">
        <v>4</v>
      </c>
      <c r="R6158" s="22">
        <f>Tabla1[[#This Row],[Fecha de Envío]]-Tabla1[[#This Row],[Fecha de Orden]]</f>
        <v>11</v>
      </c>
      <c r="S6158" s="24">
        <f>YEAR(Tabla1[[#This Row],[Fecha de Orden]])</f>
        <v>2024</v>
      </c>
      <c r="T6158" t="str">
        <f>VLOOKUP(Tabla1[[#This Row],[Nombre del Producto]],Tabla2[[Nombre Producto]:[Costo Unitario]],2,FALSE)</f>
        <v>Lot's O' Nuts</v>
      </c>
      <c r="U6158" t="str">
        <f>VLOOKUP(Tabla1[[#This Row],[Fábrica]],Tabla3[],4,FALSE)</f>
        <v>Arizona</v>
      </c>
    </row>
    <row r="6159" spans="1:21" x14ac:dyDescent="0.25">
      <c r="A6159" t="s">
        <v>2183</v>
      </c>
      <c r="B6159" s="3">
        <v>45388</v>
      </c>
      <c r="C6159" s="3">
        <v>45402</v>
      </c>
      <c r="D6159" t="s">
        <v>18</v>
      </c>
      <c r="E6159">
        <v>161592</v>
      </c>
      <c r="F6159" t="s">
        <v>19</v>
      </c>
      <c r="G6159" t="s">
        <v>1585</v>
      </c>
      <c r="H6159" t="s">
        <v>65</v>
      </c>
      <c r="I6159">
        <v>37421</v>
      </c>
      <c r="J6159" t="s">
        <v>22</v>
      </c>
      <c r="K6159" t="s">
        <v>66</v>
      </c>
      <c r="L6159" t="s">
        <v>33</v>
      </c>
      <c r="M6159" t="s">
        <v>34</v>
      </c>
      <c r="N6159" s="5">
        <v>18</v>
      </c>
      <c r="O6159" s="7">
        <v>5</v>
      </c>
      <c r="P6159" s="5">
        <v>12</v>
      </c>
      <c r="Q6159" s="5">
        <v>6</v>
      </c>
      <c r="R6159" s="22">
        <f>Tabla1[[#This Row],[Fecha de Envío]]-Tabla1[[#This Row],[Fecha de Orden]]</f>
        <v>14</v>
      </c>
      <c r="S6159" s="24">
        <f>YEAR(Tabla1[[#This Row],[Fecha de Orden]])</f>
        <v>2024</v>
      </c>
      <c r="T6159" t="str">
        <f>VLOOKUP(Tabla1[[#This Row],[Nombre del Producto]],Tabla2[[Nombre Producto]:[Costo Unitario]],2,FALSE)</f>
        <v>Lot's O' Nuts</v>
      </c>
      <c r="U6159" t="str">
        <f>VLOOKUP(Tabla1[[#This Row],[Fábrica]],Tabla3[],4,FALSE)</f>
        <v>Arizona</v>
      </c>
    </row>
    <row r="6160" spans="1:21" x14ac:dyDescent="0.25">
      <c r="A6160" t="s">
        <v>6216</v>
      </c>
      <c r="B6160" s="3">
        <v>45388</v>
      </c>
      <c r="C6160" s="3">
        <v>45404</v>
      </c>
      <c r="D6160" t="s">
        <v>18</v>
      </c>
      <c r="E6160">
        <v>107265</v>
      </c>
      <c r="F6160" t="s">
        <v>19</v>
      </c>
      <c r="G6160" t="s">
        <v>2400</v>
      </c>
      <c r="H6160" t="s">
        <v>1065</v>
      </c>
      <c r="I6160">
        <v>52302</v>
      </c>
      <c r="J6160" t="s">
        <v>22</v>
      </c>
      <c r="K6160" t="s">
        <v>43</v>
      </c>
      <c r="L6160" t="s">
        <v>33</v>
      </c>
      <c r="M6160" t="s">
        <v>34</v>
      </c>
      <c r="N6160" s="5">
        <v>10.8</v>
      </c>
      <c r="O6160" s="7">
        <v>3</v>
      </c>
      <c r="P6160" s="5">
        <v>7.2</v>
      </c>
      <c r="Q6160" s="5">
        <v>3.6</v>
      </c>
      <c r="R6160" s="22">
        <f>Tabla1[[#This Row],[Fecha de Envío]]-Tabla1[[#This Row],[Fecha de Orden]]</f>
        <v>16</v>
      </c>
      <c r="S6160" s="24">
        <f>YEAR(Tabla1[[#This Row],[Fecha de Orden]])</f>
        <v>2024</v>
      </c>
      <c r="T6160" t="str">
        <f>VLOOKUP(Tabla1[[#This Row],[Nombre del Producto]],Tabla2[[Nombre Producto]:[Costo Unitario]],2,FALSE)</f>
        <v>Lot's O' Nuts</v>
      </c>
      <c r="U6160" t="str">
        <f>VLOOKUP(Tabla1[[#This Row],[Fábrica]],Tabla3[],4,FALSE)</f>
        <v>Arizona</v>
      </c>
    </row>
    <row r="6161" spans="1:21" x14ac:dyDescent="0.25">
      <c r="A6161" t="s">
        <v>2242</v>
      </c>
      <c r="B6161" s="3">
        <v>45389</v>
      </c>
      <c r="C6161" s="3">
        <v>45404</v>
      </c>
      <c r="D6161" t="s">
        <v>18</v>
      </c>
      <c r="E6161">
        <v>100930</v>
      </c>
      <c r="F6161" t="s">
        <v>19</v>
      </c>
      <c r="G6161" t="s">
        <v>254</v>
      </c>
      <c r="H6161" t="s">
        <v>255</v>
      </c>
      <c r="I6161">
        <v>33614</v>
      </c>
      <c r="J6161" t="s">
        <v>22</v>
      </c>
      <c r="K6161" t="s">
        <v>66</v>
      </c>
      <c r="L6161" t="s">
        <v>33</v>
      </c>
      <c r="M6161" t="s">
        <v>34</v>
      </c>
      <c r="N6161" s="5">
        <v>10.8</v>
      </c>
      <c r="O6161" s="7">
        <v>3</v>
      </c>
      <c r="P6161" s="5">
        <v>7.2</v>
      </c>
      <c r="Q6161" s="5">
        <v>3.6</v>
      </c>
      <c r="R6161" s="22">
        <f>Tabla1[[#This Row],[Fecha de Envío]]-Tabla1[[#This Row],[Fecha de Orden]]</f>
        <v>15</v>
      </c>
      <c r="S6161" s="24">
        <f>YEAR(Tabla1[[#This Row],[Fecha de Orden]])</f>
        <v>2024</v>
      </c>
      <c r="T6161" t="str">
        <f>VLOOKUP(Tabla1[[#This Row],[Nombre del Producto]],Tabla2[[Nombre Producto]:[Costo Unitario]],2,FALSE)</f>
        <v>Lot's O' Nuts</v>
      </c>
      <c r="U6161" t="str">
        <f>VLOOKUP(Tabla1[[#This Row],[Fábrica]],Tabla3[],4,FALSE)</f>
        <v>Arizona</v>
      </c>
    </row>
    <row r="6162" spans="1:21" x14ac:dyDescent="0.25">
      <c r="A6162" t="s">
        <v>2243</v>
      </c>
      <c r="B6162" s="3">
        <v>45389</v>
      </c>
      <c r="C6162" s="3">
        <v>45404</v>
      </c>
      <c r="D6162" t="s">
        <v>18</v>
      </c>
      <c r="E6162">
        <v>100930</v>
      </c>
      <c r="F6162" t="s">
        <v>19</v>
      </c>
      <c r="G6162" t="s">
        <v>254</v>
      </c>
      <c r="H6162" t="s">
        <v>255</v>
      </c>
      <c r="I6162">
        <v>33614</v>
      </c>
      <c r="J6162" t="s">
        <v>22</v>
      </c>
      <c r="K6162" t="s">
        <v>66</v>
      </c>
      <c r="L6162" t="s">
        <v>36</v>
      </c>
      <c r="M6162" t="s">
        <v>37</v>
      </c>
      <c r="N6162" s="5">
        <v>9.75</v>
      </c>
      <c r="O6162" s="7">
        <v>3</v>
      </c>
      <c r="P6162" s="5">
        <v>6.33</v>
      </c>
      <c r="Q6162" s="5">
        <v>3.42</v>
      </c>
      <c r="R6162" s="22">
        <f>Tabla1[[#This Row],[Fecha de Envío]]-Tabla1[[#This Row],[Fecha de Orden]]</f>
        <v>15</v>
      </c>
      <c r="S6162" s="24">
        <f>YEAR(Tabla1[[#This Row],[Fecha de Orden]])</f>
        <v>2024</v>
      </c>
      <c r="T6162" t="str">
        <f>VLOOKUP(Tabla1[[#This Row],[Nombre del Producto]],Tabla2[[Nombre Producto]:[Costo Unitario]],2,FALSE)</f>
        <v>Wicked Choccy's</v>
      </c>
      <c r="U6162" t="str">
        <f>VLOOKUP(Tabla1[[#This Row],[Fábrica]],Tabla3[],4,FALSE)</f>
        <v>Georgia</v>
      </c>
    </row>
    <row r="6163" spans="1:21" x14ac:dyDescent="0.25">
      <c r="A6163" t="s">
        <v>2244</v>
      </c>
      <c r="B6163" s="3">
        <v>45389</v>
      </c>
      <c r="C6163" s="3">
        <v>45404</v>
      </c>
      <c r="D6163" t="s">
        <v>18</v>
      </c>
      <c r="E6163">
        <v>100930</v>
      </c>
      <c r="F6163" t="s">
        <v>19</v>
      </c>
      <c r="G6163" t="s">
        <v>254</v>
      </c>
      <c r="H6163" t="s">
        <v>255</v>
      </c>
      <c r="I6163">
        <v>33614</v>
      </c>
      <c r="J6163" t="s">
        <v>22</v>
      </c>
      <c r="K6163" t="s">
        <v>66</v>
      </c>
      <c r="L6163" t="s">
        <v>27</v>
      </c>
      <c r="M6163" t="s">
        <v>28</v>
      </c>
      <c r="N6163" s="5">
        <v>7.2</v>
      </c>
      <c r="O6163" s="7">
        <v>2</v>
      </c>
      <c r="P6163" s="5">
        <v>5</v>
      </c>
      <c r="Q6163" s="5">
        <v>2.2000000000000002</v>
      </c>
      <c r="R6163" s="22">
        <f>Tabla1[[#This Row],[Fecha de Envío]]-Tabla1[[#This Row],[Fecha de Orden]]</f>
        <v>15</v>
      </c>
      <c r="S6163" s="24">
        <f>YEAR(Tabla1[[#This Row],[Fecha de Orden]])</f>
        <v>2024</v>
      </c>
      <c r="T6163" t="str">
        <f>VLOOKUP(Tabla1[[#This Row],[Nombre del Producto]],Tabla2[[Nombre Producto]:[Costo Unitario]],2,FALSE)</f>
        <v>Lot's O' Nuts</v>
      </c>
      <c r="U6163" t="str">
        <f>VLOOKUP(Tabla1[[#This Row],[Fábrica]],Tabla3[],4,FALSE)</f>
        <v>Arizona</v>
      </c>
    </row>
    <row r="6164" spans="1:21" x14ac:dyDescent="0.25">
      <c r="A6164" t="s">
        <v>4032</v>
      </c>
      <c r="B6164" s="3">
        <v>45389</v>
      </c>
      <c r="C6164" s="3">
        <v>45403</v>
      </c>
      <c r="D6164" t="s">
        <v>18</v>
      </c>
      <c r="E6164">
        <v>165904</v>
      </c>
      <c r="F6164" t="s">
        <v>19</v>
      </c>
      <c r="G6164" t="s">
        <v>242</v>
      </c>
      <c r="H6164" t="s">
        <v>255</v>
      </c>
      <c r="I6164">
        <v>32216</v>
      </c>
      <c r="J6164" t="s">
        <v>22</v>
      </c>
      <c r="K6164" t="s">
        <v>66</v>
      </c>
      <c r="L6164" t="s">
        <v>45</v>
      </c>
      <c r="M6164" t="s">
        <v>46</v>
      </c>
      <c r="N6164" s="5">
        <v>6.98</v>
      </c>
      <c r="O6164" s="7">
        <v>2</v>
      </c>
      <c r="P6164" s="5">
        <v>4.9800000000000004</v>
      </c>
      <c r="Q6164" s="5">
        <v>2</v>
      </c>
      <c r="R6164" s="22">
        <f>Tabla1[[#This Row],[Fecha de Envío]]-Tabla1[[#This Row],[Fecha de Orden]]</f>
        <v>14</v>
      </c>
      <c r="S6164" s="24">
        <f>YEAR(Tabla1[[#This Row],[Fecha de Orden]])</f>
        <v>2024</v>
      </c>
      <c r="T6164" t="str">
        <f>VLOOKUP(Tabla1[[#This Row],[Nombre del Producto]],Tabla2[[Nombre Producto]:[Costo Unitario]],2,FALSE)</f>
        <v>Lot's O' Nuts</v>
      </c>
      <c r="U6164" t="str">
        <f>VLOOKUP(Tabla1[[#This Row],[Fábrica]],Tabla3[],4,FALSE)</f>
        <v>Arizona</v>
      </c>
    </row>
    <row r="6165" spans="1:21" x14ac:dyDescent="0.25">
      <c r="A6165" t="s">
        <v>4033</v>
      </c>
      <c r="B6165" s="3">
        <v>45389</v>
      </c>
      <c r="C6165" s="3">
        <v>45403</v>
      </c>
      <c r="D6165" t="s">
        <v>18</v>
      </c>
      <c r="E6165">
        <v>165904</v>
      </c>
      <c r="F6165" t="s">
        <v>19</v>
      </c>
      <c r="G6165" t="s">
        <v>242</v>
      </c>
      <c r="H6165" t="s">
        <v>255</v>
      </c>
      <c r="I6165">
        <v>32216</v>
      </c>
      <c r="J6165" t="s">
        <v>22</v>
      </c>
      <c r="K6165" t="s">
        <v>66</v>
      </c>
      <c r="L6165" t="s">
        <v>33</v>
      </c>
      <c r="M6165" t="s">
        <v>34</v>
      </c>
      <c r="N6165" s="5">
        <v>7.2</v>
      </c>
      <c r="O6165" s="7">
        <v>2</v>
      </c>
      <c r="P6165" s="5">
        <v>4.8</v>
      </c>
      <c r="Q6165" s="5">
        <v>2.4</v>
      </c>
      <c r="R6165" s="22">
        <f>Tabla1[[#This Row],[Fecha de Envío]]-Tabla1[[#This Row],[Fecha de Orden]]</f>
        <v>14</v>
      </c>
      <c r="S6165" s="24">
        <f>YEAR(Tabla1[[#This Row],[Fecha de Orden]])</f>
        <v>2024</v>
      </c>
      <c r="T6165" t="str">
        <f>VLOOKUP(Tabla1[[#This Row],[Nombre del Producto]],Tabla2[[Nombre Producto]:[Costo Unitario]],2,FALSE)</f>
        <v>Lot's O' Nuts</v>
      </c>
      <c r="U6165" t="str">
        <f>VLOOKUP(Tabla1[[#This Row],[Fábrica]],Tabla3[],4,FALSE)</f>
        <v>Arizona</v>
      </c>
    </row>
    <row r="6166" spans="1:21" x14ac:dyDescent="0.25">
      <c r="A6166" t="s">
        <v>484</v>
      </c>
      <c r="B6166" s="3">
        <v>45390</v>
      </c>
      <c r="C6166" s="3">
        <v>45404</v>
      </c>
      <c r="D6166" t="s">
        <v>18</v>
      </c>
      <c r="E6166">
        <v>150987</v>
      </c>
      <c r="F6166" t="s">
        <v>19</v>
      </c>
      <c r="G6166" t="s">
        <v>20</v>
      </c>
      <c r="H6166" t="s">
        <v>21</v>
      </c>
      <c r="I6166">
        <v>94110</v>
      </c>
      <c r="J6166" t="s">
        <v>22</v>
      </c>
      <c r="K6166" t="s">
        <v>23</v>
      </c>
      <c r="L6166" t="s">
        <v>24</v>
      </c>
      <c r="M6166" t="s">
        <v>25</v>
      </c>
      <c r="N6166" s="5">
        <v>18.75</v>
      </c>
      <c r="O6166" s="7">
        <v>5</v>
      </c>
      <c r="P6166" s="5">
        <v>12.25</v>
      </c>
      <c r="Q6166" s="5">
        <v>6.5</v>
      </c>
      <c r="R6166" s="22">
        <f>Tabla1[[#This Row],[Fecha de Envío]]-Tabla1[[#This Row],[Fecha de Orden]]</f>
        <v>14</v>
      </c>
      <c r="S6166" s="24">
        <f>YEAR(Tabla1[[#This Row],[Fecha de Orden]])</f>
        <v>2024</v>
      </c>
      <c r="T6166" t="str">
        <f>VLOOKUP(Tabla1[[#This Row],[Nombre del Producto]],Tabla2[[Nombre Producto]:[Costo Unitario]],2,FALSE)</f>
        <v>Wicked Choccy's</v>
      </c>
      <c r="U6166" t="str">
        <f>VLOOKUP(Tabla1[[#This Row],[Fábrica]],Tabla3[],4,FALSE)</f>
        <v>Georgia</v>
      </c>
    </row>
    <row r="6167" spans="1:21" x14ac:dyDescent="0.25">
      <c r="A6167" t="s">
        <v>2803</v>
      </c>
      <c r="B6167" s="3">
        <v>45390</v>
      </c>
      <c r="C6167" s="3">
        <v>45407</v>
      </c>
      <c r="D6167" t="s">
        <v>18</v>
      </c>
      <c r="E6167">
        <v>157854</v>
      </c>
      <c r="F6167" t="s">
        <v>19</v>
      </c>
      <c r="G6167" t="s">
        <v>535</v>
      </c>
      <c r="H6167" t="s">
        <v>73</v>
      </c>
      <c r="I6167">
        <v>30076</v>
      </c>
      <c r="J6167" t="s">
        <v>22</v>
      </c>
      <c r="K6167" t="s">
        <v>66</v>
      </c>
      <c r="L6167" t="s">
        <v>36</v>
      </c>
      <c r="M6167" t="s">
        <v>37</v>
      </c>
      <c r="N6167" s="5">
        <v>19.5</v>
      </c>
      <c r="O6167" s="7">
        <v>6</v>
      </c>
      <c r="P6167" s="5">
        <v>12.66</v>
      </c>
      <c r="Q6167" s="5">
        <v>6.84</v>
      </c>
      <c r="R6167" s="22">
        <f>Tabla1[[#This Row],[Fecha de Envío]]-Tabla1[[#This Row],[Fecha de Orden]]</f>
        <v>17</v>
      </c>
      <c r="S6167" s="24">
        <f>YEAR(Tabla1[[#This Row],[Fecha de Orden]])</f>
        <v>2024</v>
      </c>
      <c r="T6167" t="str">
        <f>VLOOKUP(Tabla1[[#This Row],[Nombre del Producto]],Tabla2[[Nombre Producto]:[Costo Unitario]],2,FALSE)</f>
        <v>Wicked Choccy's</v>
      </c>
      <c r="U6167" t="str">
        <f>VLOOKUP(Tabla1[[#This Row],[Fábrica]],Tabla3[],4,FALSE)</f>
        <v>Georgia</v>
      </c>
    </row>
    <row r="6168" spans="1:21" x14ac:dyDescent="0.25">
      <c r="A6168" t="s">
        <v>2804</v>
      </c>
      <c r="B6168" s="3">
        <v>45390</v>
      </c>
      <c r="C6168" s="3">
        <v>45407</v>
      </c>
      <c r="D6168" t="s">
        <v>18</v>
      </c>
      <c r="E6168">
        <v>157854</v>
      </c>
      <c r="F6168" t="s">
        <v>19</v>
      </c>
      <c r="G6168" t="s">
        <v>535</v>
      </c>
      <c r="H6168" t="s">
        <v>73</v>
      </c>
      <c r="I6168">
        <v>30076</v>
      </c>
      <c r="J6168" t="s">
        <v>22</v>
      </c>
      <c r="K6168" t="s">
        <v>66</v>
      </c>
      <c r="L6168" t="s">
        <v>33</v>
      </c>
      <c r="M6168" t="s">
        <v>34</v>
      </c>
      <c r="N6168" s="5">
        <v>10.8</v>
      </c>
      <c r="O6168" s="7">
        <v>3</v>
      </c>
      <c r="P6168" s="5">
        <v>7.2</v>
      </c>
      <c r="Q6168" s="5">
        <v>3.6</v>
      </c>
      <c r="R6168" s="22">
        <f>Tabla1[[#This Row],[Fecha de Envío]]-Tabla1[[#This Row],[Fecha de Orden]]</f>
        <v>17</v>
      </c>
      <c r="S6168" s="24">
        <f>YEAR(Tabla1[[#This Row],[Fecha de Orden]])</f>
        <v>2024</v>
      </c>
      <c r="T6168" t="str">
        <f>VLOOKUP(Tabla1[[#This Row],[Nombre del Producto]],Tabla2[[Nombre Producto]:[Costo Unitario]],2,FALSE)</f>
        <v>Lot's O' Nuts</v>
      </c>
      <c r="U6168" t="str">
        <f>VLOOKUP(Tabla1[[#This Row],[Fábrica]],Tabla3[],4,FALSE)</f>
        <v>Arizona</v>
      </c>
    </row>
    <row r="6169" spans="1:21" x14ac:dyDescent="0.25">
      <c r="A6169" t="s">
        <v>5118</v>
      </c>
      <c r="B6169" s="3">
        <v>45390</v>
      </c>
      <c r="C6169" s="3">
        <v>45406</v>
      </c>
      <c r="D6169" t="s">
        <v>18</v>
      </c>
      <c r="E6169">
        <v>112333</v>
      </c>
      <c r="F6169" t="s">
        <v>19</v>
      </c>
      <c r="G6169" t="s">
        <v>1328</v>
      </c>
      <c r="H6169" t="s">
        <v>306</v>
      </c>
      <c r="I6169">
        <v>7060</v>
      </c>
      <c r="J6169" t="s">
        <v>22</v>
      </c>
      <c r="K6169" t="s">
        <v>32</v>
      </c>
      <c r="L6169" t="s">
        <v>27</v>
      </c>
      <c r="M6169" t="s">
        <v>28</v>
      </c>
      <c r="N6169" s="5">
        <v>18</v>
      </c>
      <c r="O6169" s="7">
        <v>5</v>
      </c>
      <c r="P6169" s="5">
        <v>12.5</v>
      </c>
      <c r="Q6169" s="5">
        <v>5.5</v>
      </c>
      <c r="R6169" s="22">
        <f>Tabla1[[#This Row],[Fecha de Envío]]-Tabla1[[#This Row],[Fecha de Orden]]</f>
        <v>16</v>
      </c>
      <c r="S6169" s="24">
        <f>YEAR(Tabla1[[#This Row],[Fecha de Orden]])</f>
        <v>2024</v>
      </c>
      <c r="T6169" t="str">
        <f>VLOOKUP(Tabla1[[#This Row],[Nombre del Producto]],Tabla2[[Nombre Producto]:[Costo Unitario]],2,FALSE)</f>
        <v>Lot's O' Nuts</v>
      </c>
      <c r="U6169" t="str">
        <f>VLOOKUP(Tabla1[[#This Row],[Fábrica]],Tabla3[],4,FALSE)</f>
        <v>Arizona</v>
      </c>
    </row>
    <row r="6170" spans="1:21" x14ac:dyDescent="0.25">
      <c r="A6170" t="s">
        <v>5119</v>
      </c>
      <c r="B6170" s="3">
        <v>45390</v>
      </c>
      <c r="C6170" s="3">
        <v>45406</v>
      </c>
      <c r="D6170" t="s">
        <v>18</v>
      </c>
      <c r="E6170">
        <v>112333</v>
      </c>
      <c r="F6170" t="s">
        <v>19</v>
      </c>
      <c r="G6170" t="s">
        <v>1328</v>
      </c>
      <c r="H6170" t="s">
        <v>306</v>
      </c>
      <c r="I6170">
        <v>7060</v>
      </c>
      <c r="J6170" t="s">
        <v>22</v>
      </c>
      <c r="K6170" t="s">
        <v>32</v>
      </c>
      <c r="L6170" t="s">
        <v>36</v>
      </c>
      <c r="M6170" t="s">
        <v>37</v>
      </c>
      <c r="N6170" s="5">
        <v>13</v>
      </c>
      <c r="O6170" s="7">
        <v>4</v>
      </c>
      <c r="P6170" s="5">
        <v>8.44</v>
      </c>
      <c r="Q6170" s="5">
        <v>4.5599999999999996</v>
      </c>
      <c r="R6170" s="22">
        <f>Tabla1[[#This Row],[Fecha de Envío]]-Tabla1[[#This Row],[Fecha de Orden]]</f>
        <v>16</v>
      </c>
      <c r="S6170" s="24">
        <f>YEAR(Tabla1[[#This Row],[Fecha de Orden]])</f>
        <v>2024</v>
      </c>
      <c r="T6170" t="str">
        <f>VLOOKUP(Tabla1[[#This Row],[Nombre del Producto]],Tabla2[[Nombre Producto]:[Costo Unitario]],2,FALSE)</f>
        <v>Wicked Choccy's</v>
      </c>
      <c r="U6170" t="str">
        <f>VLOOKUP(Tabla1[[#This Row],[Fábrica]],Tabla3[],4,FALSE)</f>
        <v>Georgia</v>
      </c>
    </row>
    <row r="6171" spans="1:21" x14ac:dyDescent="0.25">
      <c r="A6171" t="s">
        <v>6691</v>
      </c>
      <c r="B6171" s="3">
        <v>45390</v>
      </c>
      <c r="C6171" s="3">
        <v>45404</v>
      </c>
      <c r="D6171" t="s">
        <v>18</v>
      </c>
      <c r="E6171">
        <v>136721</v>
      </c>
      <c r="F6171" t="s">
        <v>19</v>
      </c>
      <c r="G6171" t="s">
        <v>6692</v>
      </c>
      <c r="H6171" t="s">
        <v>93</v>
      </c>
      <c r="I6171">
        <v>48237</v>
      </c>
      <c r="J6171" t="s">
        <v>22</v>
      </c>
      <c r="K6171" t="s">
        <v>43</v>
      </c>
      <c r="L6171" t="s">
        <v>33</v>
      </c>
      <c r="M6171" t="s">
        <v>34</v>
      </c>
      <c r="N6171" s="5">
        <v>10.8</v>
      </c>
      <c r="O6171" s="7">
        <v>3</v>
      </c>
      <c r="P6171" s="5">
        <v>7.2</v>
      </c>
      <c r="Q6171" s="5">
        <v>3.6</v>
      </c>
      <c r="R6171" s="22">
        <f>Tabla1[[#This Row],[Fecha de Envío]]-Tabla1[[#This Row],[Fecha de Orden]]</f>
        <v>14</v>
      </c>
      <c r="S6171" s="24">
        <f>YEAR(Tabla1[[#This Row],[Fecha de Orden]])</f>
        <v>2024</v>
      </c>
      <c r="T6171" t="str">
        <f>VLOOKUP(Tabla1[[#This Row],[Nombre del Producto]],Tabla2[[Nombre Producto]:[Costo Unitario]],2,FALSE)</f>
        <v>Lot's O' Nuts</v>
      </c>
      <c r="U6171" t="str">
        <f>VLOOKUP(Tabla1[[#This Row],[Fábrica]],Tabla3[],4,FALSE)</f>
        <v>Arizona</v>
      </c>
    </row>
    <row r="6172" spans="1:21" x14ac:dyDescent="0.25">
      <c r="A6172" t="s">
        <v>6693</v>
      </c>
      <c r="B6172" s="3">
        <v>45390</v>
      </c>
      <c r="C6172" s="3">
        <v>45404</v>
      </c>
      <c r="D6172" t="s">
        <v>18</v>
      </c>
      <c r="E6172">
        <v>136721</v>
      </c>
      <c r="F6172" t="s">
        <v>19</v>
      </c>
      <c r="G6172" t="s">
        <v>6692</v>
      </c>
      <c r="H6172" t="s">
        <v>93</v>
      </c>
      <c r="I6172">
        <v>48237</v>
      </c>
      <c r="J6172" t="s">
        <v>22</v>
      </c>
      <c r="K6172" t="s">
        <v>43</v>
      </c>
      <c r="L6172" t="s">
        <v>36</v>
      </c>
      <c r="M6172" t="s">
        <v>37</v>
      </c>
      <c r="N6172" s="5">
        <v>6.5</v>
      </c>
      <c r="O6172" s="7">
        <v>2</v>
      </c>
      <c r="P6172" s="5">
        <v>4.22</v>
      </c>
      <c r="Q6172" s="5">
        <v>2.2799999999999998</v>
      </c>
      <c r="R6172" s="22">
        <f>Tabla1[[#This Row],[Fecha de Envío]]-Tabla1[[#This Row],[Fecha de Orden]]</f>
        <v>14</v>
      </c>
      <c r="S6172" s="24">
        <f>YEAR(Tabla1[[#This Row],[Fecha de Orden]])</f>
        <v>2024</v>
      </c>
      <c r="T6172" t="str">
        <f>VLOOKUP(Tabla1[[#This Row],[Nombre del Producto]],Tabla2[[Nombre Producto]:[Costo Unitario]],2,FALSE)</f>
        <v>Wicked Choccy's</v>
      </c>
      <c r="U6172" t="str">
        <f>VLOOKUP(Tabla1[[#This Row],[Fábrica]],Tabla3[],4,FALSE)</f>
        <v>Georgia</v>
      </c>
    </row>
    <row r="6173" spans="1:21" x14ac:dyDescent="0.25">
      <c r="A6173" t="s">
        <v>1448</v>
      </c>
      <c r="B6173" s="3">
        <v>45391</v>
      </c>
      <c r="C6173" s="3">
        <v>45403</v>
      </c>
      <c r="D6173" t="s">
        <v>39</v>
      </c>
      <c r="E6173">
        <v>135279</v>
      </c>
      <c r="F6173" t="s">
        <v>19</v>
      </c>
      <c r="G6173" t="s">
        <v>30</v>
      </c>
      <c r="H6173" t="s">
        <v>31</v>
      </c>
      <c r="I6173">
        <v>10011</v>
      </c>
      <c r="J6173" t="s">
        <v>22</v>
      </c>
      <c r="K6173" t="s">
        <v>32</v>
      </c>
      <c r="L6173" t="s">
        <v>27</v>
      </c>
      <c r="M6173" t="s">
        <v>28</v>
      </c>
      <c r="N6173" s="5">
        <v>10.8</v>
      </c>
      <c r="O6173" s="7">
        <v>3</v>
      </c>
      <c r="P6173" s="5">
        <v>7.5</v>
      </c>
      <c r="Q6173" s="5">
        <v>3.3</v>
      </c>
      <c r="R6173" s="22">
        <f>Tabla1[[#This Row],[Fecha de Envío]]-Tabla1[[#This Row],[Fecha de Orden]]</f>
        <v>12</v>
      </c>
      <c r="S6173" s="24">
        <f>YEAR(Tabla1[[#This Row],[Fecha de Orden]])</f>
        <v>2024</v>
      </c>
      <c r="T6173" t="str">
        <f>VLOOKUP(Tabla1[[#This Row],[Nombre del Producto]],Tabla2[[Nombre Producto]:[Costo Unitario]],2,FALSE)</f>
        <v>Lot's O' Nuts</v>
      </c>
      <c r="U6173" t="str">
        <f>VLOOKUP(Tabla1[[#This Row],[Fábrica]],Tabla3[],4,FALSE)</f>
        <v>Arizona</v>
      </c>
    </row>
    <row r="6174" spans="1:21" x14ac:dyDescent="0.25">
      <c r="A6174" t="s">
        <v>1449</v>
      </c>
      <c r="B6174" s="3">
        <v>45391</v>
      </c>
      <c r="C6174" s="3">
        <v>45403</v>
      </c>
      <c r="D6174" t="s">
        <v>39</v>
      </c>
      <c r="E6174">
        <v>135279</v>
      </c>
      <c r="F6174" t="s">
        <v>19</v>
      </c>
      <c r="G6174" t="s">
        <v>30</v>
      </c>
      <c r="H6174" t="s">
        <v>31</v>
      </c>
      <c r="I6174">
        <v>10011</v>
      </c>
      <c r="J6174" t="s">
        <v>22</v>
      </c>
      <c r="K6174" t="s">
        <v>32</v>
      </c>
      <c r="L6174" t="s">
        <v>45</v>
      </c>
      <c r="M6174" t="s">
        <v>46</v>
      </c>
      <c r="N6174" s="5">
        <v>10.47</v>
      </c>
      <c r="O6174" s="7">
        <v>3</v>
      </c>
      <c r="P6174" s="5">
        <v>7.47</v>
      </c>
      <c r="Q6174" s="5">
        <v>3</v>
      </c>
      <c r="R6174" s="22">
        <f>Tabla1[[#This Row],[Fecha de Envío]]-Tabla1[[#This Row],[Fecha de Orden]]</f>
        <v>12</v>
      </c>
      <c r="S6174" s="24">
        <f>YEAR(Tabla1[[#This Row],[Fecha de Orden]])</f>
        <v>2024</v>
      </c>
      <c r="T6174" t="str">
        <f>VLOOKUP(Tabla1[[#This Row],[Nombre del Producto]],Tabla2[[Nombre Producto]:[Costo Unitario]],2,FALSE)</f>
        <v>Lot's O' Nuts</v>
      </c>
      <c r="U6174" t="str">
        <f>VLOOKUP(Tabla1[[#This Row],[Fábrica]],Tabla3[],4,FALSE)</f>
        <v>Arizona</v>
      </c>
    </row>
    <row r="6175" spans="1:21" x14ac:dyDescent="0.25">
      <c r="A6175" t="s">
        <v>1450</v>
      </c>
      <c r="B6175" s="3">
        <v>45391</v>
      </c>
      <c r="C6175" s="3">
        <v>45403</v>
      </c>
      <c r="D6175" t="s">
        <v>39</v>
      </c>
      <c r="E6175">
        <v>135279</v>
      </c>
      <c r="F6175" t="s">
        <v>19</v>
      </c>
      <c r="G6175" t="s">
        <v>30</v>
      </c>
      <c r="H6175" t="s">
        <v>31</v>
      </c>
      <c r="I6175">
        <v>10011</v>
      </c>
      <c r="J6175" t="s">
        <v>22</v>
      </c>
      <c r="K6175" t="s">
        <v>32</v>
      </c>
      <c r="L6175" t="s">
        <v>33</v>
      </c>
      <c r="M6175" t="s">
        <v>34</v>
      </c>
      <c r="N6175" s="5">
        <v>7.2</v>
      </c>
      <c r="O6175" s="7">
        <v>2</v>
      </c>
      <c r="P6175" s="5">
        <v>4.8</v>
      </c>
      <c r="Q6175" s="5">
        <v>2.4</v>
      </c>
      <c r="R6175" s="22">
        <f>Tabla1[[#This Row],[Fecha de Envío]]-Tabla1[[#This Row],[Fecha de Orden]]</f>
        <v>12</v>
      </c>
      <c r="S6175" s="24">
        <f>YEAR(Tabla1[[#This Row],[Fecha de Orden]])</f>
        <v>2024</v>
      </c>
      <c r="T6175" t="str">
        <f>VLOOKUP(Tabla1[[#This Row],[Nombre del Producto]],Tabla2[[Nombre Producto]:[Costo Unitario]],2,FALSE)</f>
        <v>Lot's O' Nuts</v>
      </c>
      <c r="U6175" t="str">
        <f>VLOOKUP(Tabla1[[#This Row],[Fábrica]],Tabla3[],4,FALSE)</f>
        <v>Arizona</v>
      </c>
    </row>
    <row r="6176" spans="1:21" x14ac:dyDescent="0.25">
      <c r="A6176" t="s">
        <v>1451</v>
      </c>
      <c r="B6176" s="3">
        <v>45391</v>
      </c>
      <c r="C6176" s="3">
        <v>45403</v>
      </c>
      <c r="D6176" t="s">
        <v>39</v>
      </c>
      <c r="E6176">
        <v>135279</v>
      </c>
      <c r="F6176" t="s">
        <v>19</v>
      </c>
      <c r="G6176" t="s">
        <v>30</v>
      </c>
      <c r="H6176" t="s">
        <v>31</v>
      </c>
      <c r="I6176">
        <v>10011</v>
      </c>
      <c r="J6176" t="s">
        <v>223</v>
      </c>
      <c r="K6176" t="s">
        <v>32</v>
      </c>
      <c r="L6176" t="s">
        <v>1452</v>
      </c>
      <c r="M6176" t="s">
        <v>1453</v>
      </c>
      <c r="N6176" s="5">
        <v>15</v>
      </c>
      <c r="O6176" s="7">
        <v>4</v>
      </c>
      <c r="P6176" s="5">
        <v>9</v>
      </c>
      <c r="Q6176" s="5">
        <v>6</v>
      </c>
      <c r="R6176" s="22">
        <f>Tabla1[[#This Row],[Fecha de Envío]]-Tabla1[[#This Row],[Fecha de Orden]]</f>
        <v>12</v>
      </c>
      <c r="S6176" s="24">
        <f>YEAR(Tabla1[[#This Row],[Fecha de Orden]])</f>
        <v>2024</v>
      </c>
      <c r="T6176" t="str">
        <f>VLOOKUP(Tabla1[[#This Row],[Nombre del Producto]],Tabla2[[Nombre Producto]:[Costo Unitario]],2,FALSE)</f>
        <v>Sugar Shack</v>
      </c>
      <c r="U6176" t="str">
        <f>VLOOKUP(Tabla1[[#This Row],[Fábrica]],Tabla3[],4,FALSE)</f>
        <v>Minnesota</v>
      </c>
    </row>
    <row r="6177" spans="1:21" x14ac:dyDescent="0.25">
      <c r="A6177" t="s">
        <v>5237</v>
      </c>
      <c r="B6177" s="3">
        <v>45391</v>
      </c>
      <c r="C6177" s="3">
        <v>45404</v>
      </c>
      <c r="D6177" t="s">
        <v>71</v>
      </c>
      <c r="E6177">
        <v>112900</v>
      </c>
      <c r="F6177" t="s">
        <v>19</v>
      </c>
      <c r="G6177" t="s">
        <v>92</v>
      </c>
      <c r="H6177" t="s">
        <v>93</v>
      </c>
      <c r="I6177">
        <v>48205</v>
      </c>
      <c r="J6177" t="s">
        <v>22</v>
      </c>
      <c r="K6177" t="s">
        <v>43</v>
      </c>
      <c r="L6177" t="s">
        <v>33</v>
      </c>
      <c r="M6177" t="s">
        <v>34</v>
      </c>
      <c r="N6177" s="5">
        <v>28.8</v>
      </c>
      <c r="O6177" s="7">
        <v>8</v>
      </c>
      <c r="P6177" s="5">
        <v>19.2</v>
      </c>
      <c r="Q6177" s="5">
        <v>9.6</v>
      </c>
      <c r="R6177" s="22">
        <f>Tabla1[[#This Row],[Fecha de Envío]]-Tabla1[[#This Row],[Fecha de Orden]]</f>
        <v>13</v>
      </c>
      <c r="S6177" s="24">
        <f>YEAR(Tabla1[[#This Row],[Fecha de Orden]])</f>
        <v>2024</v>
      </c>
      <c r="T6177" t="str">
        <f>VLOOKUP(Tabla1[[#This Row],[Nombre del Producto]],Tabla2[[Nombre Producto]:[Costo Unitario]],2,FALSE)</f>
        <v>Lot's O' Nuts</v>
      </c>
      <c r="U6177" t="str">
        <f>VLOOKUP(Tabla1[[#This Row],[Fábrica]],Tabla3[],4,FALSE)</f>
        <v>Arizona</v>
      </c>
    </row>
    <row r="6178" spans="1:21" x14ac:dyDescent="0.25">
      <c r="A6178" t="s">
        <v>6589</v>
      </c>
      <c r="B6178" s="3">
        <v>45391</v>
      </c>
      <c r="C6178" s="3">
        <v>45406</v>
      </c>
      <c r="D6178" t="s">
        <v>18</v>
      </c>
      <c r="E6178">
        <v>169404</v>
      </c>
      <c r="F6178" t="s">
        <v>19</v>
      </c>
      <c r="G6178" t="s">
        <v>6590</v>
      </c>
      <c r="H6178" t="s">
        <v>101</v>
      </c>
      <c r="I6178">
        <v>17403</v>
      </c>
      <c r="J6178" t="s">
        <v>22</v>
      </c>
      <c r="K6178" t="s">
        <v>32</v>
      </c>
      <c r="L6178" t="s">
        <v>33</v>
      </c>
      <c r="M6178" t="s">
        <v>34</v>
      </c>
      <c r="N6178" s="5">
        <v>14.4</v>
      </c>
      <c r="O6178" s="7">
        <v>4</v>
      </c>
      <c r="P6178" s="5">
        <v>9.6</v>
      </c>
      <c r="Q6178" s="5">
        <v>4.8</v>
      </c>
      <c r="R6178" s="22">
        <f>Tabla1[[#This Row],[Fecha de Envío]]-Tabla1[[#This Row],[Fecha de Orden]]</f>
        <v>15</v>
      </c>
      <c r="S6178" s="24">
        <f>YEAR(Tabla1[[#This Row],[Fecha de Orden]])</f>
        <v>2024</v>
      </c>
      <c r="T6178" t="str">
        <f>VLOOKUP(Tabla1[[#This Row],[Nombre del Producto]],Tabla2[[Nombre Producto]:[Costo Unitario]],2,FALSE)</f>
        <v>Lot's O' Nuts</v>
      </c>
      <c r="U6178" t="str">
        <f>VLOOKUP(Tabla1[[#This Row],[Fábrica]],Tabla3[],4,FALSE)</f>
        <v>Arizona</v>
      </c>
    </row>
    <row r="6179" spans="1:21" x14ac:dyDescent="0.25">
      <c r="A6179" t="s">
        <v>6591</v>
      </c>
      <c r="B6179" s="3">
        <v>45391</v>
      </c>
      <c r="C6179" s="3">
        <v>45406</v>
      </c>
      <c r="D6179" t="s">
        <v>18</v>
      </c>
      <c r="E6179">
        <v>169404</v>
      </c>
      <c r="F6179" t="s">
        <v>19</v>
      </c>
      <c r="G6179" t="s">
        <v>6590</v>
      </c>
      <c r="H6179" t="s">
        <v>101</v>
      </c>
      <c r="I6179">
        <v>17403</v>
      </c>
      <c r="J6179" t="s">
        <v>22</v>
      </c>
      <c r="K6179" t="s">
        <v>32</v>
      </c>
      <c r="L6179" t="s">
        <v>24</v>
      </c>
      <c r="M6179" t="s">
        <v>25</v>
      </c>
      <c r="N6179" s="5">
        <v>7.5</v>
      </c>
      <c r="O6179" s="7">
        <v>2</v>
      </c>
      <c r="P6179" s="5">
        <v>4.9000000000000004</v>
      </c>
      <c r="Q6179" s="5">
        <v>2.6</v>
      </c>
      <c r="R6179" s="22">
        <f>Tabla1[[#This Row],[Fecha de Envío]]-Tabla1[[#This Row],[Fecha de Orden]]</f>
        <v>15</v>
      </c>
      <c r="S6179" s="24">
        <f>YEAR(Tabla1[[#This Row],[Fecha de Orden]])</f>
        <v>2024</v>
      </c>
      <c r="T6179" t="str">
        <f>VLOOKUP(Tabla1[[#This Row],[Nombre del Producto]],Tabla2[[Nombre Producto]:[Costo Unitario]],2,FALSE)</f>
        <v>Wicked Choccy's</v>
      </c>
      <c r="U6179" t="str">
        <f>VLOOKUP(Tabla1[[#This Row],[Fábrica]],Tabla3[],4,FALSE)</f>
        <v>Georgia</v>
      </c>
    </row>
    <row r="6180" spans="1:21" x14ac:dyDescent="0.25">
      <c r="A6180" t="s">
        <v>7769</v>
      </c>
      <c r="B6180" s="3">
        <v>45391</v>
      </c>
      <c r="C6180" s="3">
        <v>45403</v>
      </c>
      <c r="D6180" t="s">
        <v>39</v>
      </c>
      <c r="E6180">
        <v>122154</v>
      </c>
      <c r="F6180" t="s">
        <v>19</v>
      </c>
      <c r="G6180" t="s">
        <v>242</v>
      </c>
      <c r="H6180" t="s">
        <v>255</v>
      </c>
      <c r="I6180">
        <v>32216</v>
      </c>
      <c r="J6180" t="s">
        <v>22</v>
      </c>
      <c r="K6180" t="s">
        <v>66</v>
      </c>
      <c r="L6180" t="s">
        <v>45</v>
      </c>
      <c r="M6180" t="s">
        <v>46</v>
      </c>
      <c r="N6180" s="5">
        <v>3.49</v>
      </c>
      <c r="O6180" s="7">
        <v>1</v>
      </c>
      <c r="P6180" s="5">
        <v>2.4900000000000002</v>
      </c>
      <c r="Q6180" s="5">
        <v>1</v>
      </c>
      <c r="R6180" s="22">
        <f>Tabla1[[#This Row],[Fecha de Envío]]-Tabla1[[#This Row],[Fecha de Orden]]</f>
        <v>12</v>
      </c>
      <c r="S6180" s="24">
        <f>YEAR(Tabla1[[#This Row],[Fecha de Orden]])</f>
        <v>2024</v>
      </c>
      <c r="T6180" t="str">
        <f>VLOOKUP(Tabla1[[#This Row],[Nombre del Producto]],Tabla2[[Nombre Producto]:[Costo Unitario]],2,FALSE)</f>
        <v>Lot's O' Nuts</v>
      </c>
      <c r="U6180" t="str">
        <f>VLOOKUP(Tabla1[[#This Row],[Fábrica]],Tabla3[],4,FALSE)</f>
        <v>Arizona</v>
      </c>
    </row>
    <row r="6181" spans="1:21" x14ac:dyDescent="0.25">
      <c r="A6181" t="s">
        <v>7770</v>
      </c>
      <c r="B6181" s="3">
        <v>45391</v>
      </c>
      <c r="C6181" s="3">
        <v>45403</v>
      </c>
      <c r="D6181" t="s">
        <v>39</v>
      </c>
      <c r="E6181">
        <v>122154</v>
      </c>
      <c r="F6181" t="s">
        <v>19</v>
      </c>
      <c r="G6181" t="s">
        <v>242</v>
      </c>
      <c r="H6181" t="s">
        <v>255</v>
      </c>
      <c r="I6181">
        <v>32216</v>
      </c>
      <c r="J6181" t="s">
        <v>22</v>
      </c>
      <c r="K6181" t="s">
        <v>66</v>
      </c>
      <c r="L6181" t="s">
        <v>33</v>
      </c>
      <c r="M6181" t="s">
        <v>34</v>
      </c>
      <c r="N6181" s="5">
        <v>10.8</v>
      </c>
      <c r="O6181" s="7">
        <v>3</v>
      </c>
      <c r="P6181" s="5">
        <v>7.2</v>
      </c>
      <c r="Q6181" s="5">
        <v>3.6</v>
      </c>
      <c r="R6181" s="22">
        <f>Tabla1[[#This Row],[Fecha de Envío]]-Tabla1[[#This Row],[Fecha de Orden]]</f>
        <v>12</v>
      </c>
      <c r="S6181" s="24">
        <f>YEAR(Tabla1[[#This Row],[Fecha de Orden]])</f>
        <v>2024</v>
      </c>
      <c r="T6181" t="str">
        <f>VLOOKUP(Tabla1[[#This Row],[Nombre del Producto]],Tabla2[[Nombre Producto]:[Costo Unitario]],2,FALSE)</f>
        <v>Lot's O' Nuts</v>
      </c>
      <c r="U6181" t="str">
        <f>VLOOKUP(Tabla1[[#This Row],[Fábrica]],Tabla3[],4,FALSE)</f>
        <v>Arizona</v>
      </c>
    </row>
    <row r="6182" spans="1:21" x14ac:dyDescent="0.25">
      <c r="A6182" t="s">
        <v>7771</v>
      </c>
      <c r="B6182" s="3">
        <v>45391</v>
      </c>
      <c r="C6182" s="3">
        <v>45403</v>
      </c>
      <c r="D6182" t="s">
        <v>39</v>
      </c>
      <c r="E6182">
        <v>122154</v>
      </c>
      <c r="F6182" t="s">
        <v>19</v>
      </c>
      <c r="G6182" t="s">
        <v>242</v>
      </c>
      <c r="H6182" t="s">
        <v>255</v>
      </c>
      <c r="I6182">
        <v>32216</v>
      </c>
      <c r="J6182" t="s">
        <v>22</v>
      </c>
      <c r="K6182" t="s">
        <v>66</v>
      </c>
      <c r="L6182" t="s">
        <v>24</v>
      </c>
      <c r="M6182" t="s">
        <v>25</v>
      </c>
      <c r="N6182" s="5">
        <v>11.25</v>
      </c>
      <c r="O6182" s="7">
        <v>3</v>
      </c>
      <c r="P6182" s="5">
        <v>7.35</v>
      </c>
      <c r="Q6182" s="5">
        <v>3.9</v>
      </c>
      <c r="R6182" s="22">
        <f>Tabla1[[#This Row],[Fecha de Envío]]-Tabla1[[#This Row],[Fecha de Orden]]</f>
        <v>12</v>
      </c>
      <c r="S6182" s="24">
        <f>YEAR(Tabla1[[#This Row],[Fecha de Orden]])</f>
        <v>2024</v>
      </c>
      <c r="T6182" t="str">
        <f>VLOOKUP(Tabla1[[#This Row],[Nombre del Producto]],Tabla2[[Nombre Producto]:[Costo Unitario]],2,FALSE)</f>
        <v>Wicked Choccy's</v>
      </c>
      <c r="U6182" t="str">
        <f>VLOOKUP(Tabla1[[#This Row],[Fábrica]],Tabla3[],4,FALSE)</f>
        <v>Georgia</v>
      </c>
    </row>
    <row r="6183" spans="1:21" x14ac:dyDescent="0.25">
      <c r="A6183" t="s">
        <v>1442</v>
      </c>
      <c r="B6183" s="3">
        <v>45392</v>
      </c>
      <c r="C6183" s="3">
        <v>45406</v>
      </c>
      <c r="D6183" t="s">
        <v>18</v>
      </c>
      <c r="E6183">
        <v>135069</v>
      </c>
      <c r="F6183" t="s">
        <v>19</v>
      </c>
      <c r="G6183" t="s">
        <v>144</v>
      </c>
      <c r="H6183" t="s">
        <v>101</v>
      </c>
      <c r="I6183">
        <v>19143</v>
      </c>
      <c r="J6183" t="s">
        <v>22</v>
      </c>
      <c r="K6183" t="s">
        <v>32</v>
      </c>
      <c r="L6183" t="s">
        <v>36</v>
      </c>
      <c r="M6183" t="s">
        <v>37</v>
      </c>
      <c r="N6183" s="5">
        <v>9.75</v>
      </c>
      <c r="O6183" s="7">
        <v>3</v>
      </c>
      <c r="P6183" s="5">
        <v>6.33</v>
      </c>
      <c r="Q6183" s="5">
        <v>3.42</v>
      </c>
      <c r="R6183" s="22">
        <f>Tabla1[[#This Row],[Fecha de Envío]]-Tabla1[[#This Row],[Fecha de Orden]]</f>
        <v>14</v>
      </c>
      <c r="S6183" s="24">
        <f>YEAR(Tabla1[[#This Row],[Fecha de Orden]])</f>
        <v>2024</v>
      </c>
      <c r="T6183" t="str">
        <f>VLOOKUP(Tabla1[[#This Row],[Nombre del Producto]],Tabla2[[Nombre Producto]:[Costo Unitario]],2,FALSE)</f>
        <v>Wicked Choccy's</v>
      </c>
      <c r="U6183" t="str">
        <f>VLOOKUP(Tabla1[[#This Row],[Fábrica]],Tabla3[],4,FALSE)</f>
        <v>Georgia</v>
      </c>
    </row>
    <row r="6184" spans="1:21" x14ac:dyDescent="0.25">
      <c r="A6184" t="s">
        <v>2438</v>
      </c>
      <c r="B6184" s="3">
        <v>45392</v>
      </c>
      <c r="C6184" s="3">
        <v>45406</v>
      </c>
      <c r="D6184" t="s">
        <v>18</v>
      </c>
      <c r="E6184">
        <v>150623</v>
      </c>
      <c r="F6184" t="s">
        <v>19</v>
      </c>
      <c r="G6184" t="s">
        <v>432</v>
      </c>
      <c r="H6184" t="s">
        <v>84</v>
      </c>
      <c r="I6184">
        <v>6708</v>
      </c>
      <c r="J6184" t="s">
        <v>22</v>
      </c>
      <c r="K6184" t="s">
        <v>32</v>
      </c>
      <c r="L6184" t="s">
        <v>27</v>
      </c>
      <c r="M6184" t="s">
        <v>28</v>
      </c>
      <c r="N6184" s="5">
        <v>18</v>
      </c>
      <c r="O6184" s="7">
        <v>5</v>
      </c>
      <c r="P6184" s="5">
        <v>12.5</v>
      </c>
      <c r="Q6184" s="5">
        <v>5.5</v>
      </c>
      <c r="R6184" s="22">
        <f>Tabla1[[#This Row],[Fecha de Envío]]-Tabla1[[#This Row],[Fecha de Orden]]</f>
        <v>14</v>
      </c>
      <c r="S6184" s="24">
        <f>YEAR(Tabla1[[#This Row],[Fecha de Orden]])</f>
        <v>2024</v>
      </c>
      <c r="T6184" t="str">
        <f>VLOOKUP(Tabla1[[#This Row],[Nombre del Producto]],Tabla2[[Nombre Producto]:[Costo Unitario]],2,FALSE)</f>
        <v>Lot's O' Nuts</v>
      </c>
      <c r="U6184" t="str">
        <f>VLOOKUP(Tabla1[[#This Row],[Fábrica]],Tabla3[],4,FALSE)</f>
        <v>Arizona</v>
      </c>
    </row>
    <row r="6185" spans="1:21" x14ac:dyDescent="0.25">
      <c r="A6185" t="s">
        <v>2439</v>
      </c>
      <c r="B6185" s="3">
        <v>45392</v>
      </c>
      <c r="C6185" s="3">
        <v>45406</v>
      </c>
      <c r="D6185" t="s">
        <v>18</v>
      </c>
      <c r="E6185">
        <v>150623</v>
      </c>
      <c r="F6185" t="s">
        <v>19</v>
      </c>
      <c r="G6185" t="s">
        <v>432</v>
      </c>
      <c r="H6185" t="s">
        <v>84</v>
      </c>
      <c r="I6185">
        <v>6708</v>
      </c>
      <c r="J6185" t="s">
        <v>22</v>
      </c>
      <c r="K6185" t="s">
        <v>32</v>
      </c>
      <c r="L6185" t="s">
        <v>45</v>
      </c>
      <c r="M6185" t="s">
        <v>46</v>
      </c>
      <c r="N6185" s="5">
        <v>3.49</v>
      </c>
      <c r="O6185" s="7">
        <v>1</v>
      </c>
      <c r="P6185" s="5">
        <v>2.4900000000000002</v>
      </c>
      <c r="Q6185" s="5">
        <v>1</v>
      </c>
      <c r="R6185" s="22">
        <f>Tabla1[[#This Row],[Fecha de Envío]]-Tabla1[[#This Row],[Fecha de Orden]]</f>
        <v>14</v>
      </c>
      <c r="S6185" s="24">
        <f>YEAR(Tabla1[[#This Row],[Fecha de Orden]])</f>
        <v>2024</v>
      </c>
      <c r="T6185" t="str">
        <f>VLOOKUP(Tabla1[[#This Row],[Nombre del Producto]],Tabla2[[Nombre Producto]:[Costo Unitario]],2,FALSE)</f>
        <v>Lot's O' Nuts</v>
      </c>
      <c r="U6185" t="str">
        <f>VLOOKUP(Tabla1[[#This Row],[Fábrica]],Tabla3[],4,FALSE)</f>
        <v>Arizona</v>
      </c>
    </row>
    <row r="6186" spans="1:21" x14ac:dyDescent="0.25">
      <c r="A6186" t="s">
        <v>6063</v>
      </c>
      <c r="B6186" s="3">
        <v>45392</v>
      </c>
      <c r="C6186" s="3">
        <v>45406</v>
      </c>
      <c r="D6186" t="s">
        <v>71</v>
      </c>
      <c r="E6186">
        <v>115070</v>
      </c>
      <c r="F6186" t="s">
        <v>19</v>
      </c>
      <c r="G6186" t="s">
        <v>242</v>
      </c>
      <c r="H6186" t="s">
        <v>255</v>
      </c>
      <c r="I6186">
        <v>32216</v>
      </c>
      <c r="J6186" t="s">
        <v>22</v>
      </c>
      <c r="K6186" t="s">
        <v>66</v>
      </c>
      <c r="L6186" t="s">
        <v>27</v>
      </c>
      <c r="M6186" t="s">
        <v>28</v>
      </c>
      <c r="N6186" s="5">
        <v>18</v>
      </c>
      <c r="O6186" s="7">
        <v>5</v>
      </c>
      <c r="P6186" s="5">
        <v>12.5</v>
      </c>
      <c r="Q6186" s="5">
        <v>5.5</v>
      </c>
      <c r="R6186" s="22">
        <f>Tabla1[[#This Row],[Fecha de Envío]]-Tabla1[[#This Row],[Fecha de Orden]]</f>
        <v>14</v>
      </c>
      <c r="S6186" s="24">
        <f>YEAR(Tabla1[[#This Row],[Fecha de Orden]])</f>
        <v>2024</v>
      </c>
      <c r="T6186" t="str">
        <f>VLOOKUP(Tabla1[[#This Row],[Nombre del Producto]],Tabla2[[Nombre Producto]:[Costo Unitario]],2,FALSE)</f>
        <v>Lot's O' Nuts</v>
      </c>
      <c r="U6186" t="str">
        <f>VLOOKUP(Tabla1[[#This Row],[Fábrica]],Tabla3[],4,FALSE)</f>
        <v>Arizona</v>
      </c>
    </row>
    <row r="6187" spans="1:21" x14ac:dyDescent="0.25">
      <c r="A6187" t="s">
        <v>7493</v>
      </c>
      <c r="B6187" s="3">
        <v>45392</v>
      </c>
      <c r="C6187" s="3">
        <v>45402</v>
      </c>
      <c r="D6187" t="s">
        <v>82</v>
      </c>
      <c r="E6187">
        <v>125115</v>
      </c>
      <c r="F6187" t="s">
        <v>19</v>
      </c>
      <c r="G6187" t="s">
        <v>703</v>
      </c>
      <c r="H6187" t="s">
        <v>42</v>
      </c>
      <c r="I6187">
        <v>78745</v>
      </c>
      <c r="J6187" t="s">
        <v>22</v>
      </c>
      <c r="K6187" t="s">
        <v>43</v>
      </c>
      <c r="L6187" t="s">
        <v>24</v>
      </c>
      <c r="M6187" t="s">
        <v>25</v>
      </c>
      <c r="N6187" s="5">
        <v>7.5</v>
      </c>
      <c r="O6187" s="7">
        <v>2</v>
      </c>
      <c r="P6187" s="5">
        <v>4.9000000000000004</v>
      </c>
      <c r="Q6187" s="5">
        <v>2.6</v>
      </c>
      <c r="R6187" s="22">
        <f>Tabla1[[#This Row],[Fecha de Envío]]-Tabla1[[#This Row],[Fecha de Orden]]</f>
        <v>10</v>
      </c>
      <c r="S6187" s="24">
        <f>YEAR(Tabla1[[#This Row],[Fecha de Orden]])</f>
        <v>2024</v>
      </c>
      <c r="T6187" t="str">
        <f>VLOOKUP(Tabla1[[#This Row],[Nombre del Producto]],Tabla2[[Nombre Producto]:[Costo Unitario]],2,FALSE)</f>
        <v>Wicked Choccy's</v>
      </c>
      <c r="U6187" t="str">
        <f>VLOOKUP(Tabla1[[#This Row],[Fábrica]],Tabla3[],4,FALSE)</f>
        <v>Georgia</v>
      </c>
    </row>
    <row r="6188" spans="1:21" x14ac:dyDescent="0.25">
      <c r="A6188" t="s">
        <v>7494</v>
      </c>
      <c r="B6188" s="3">
        <v>45392</v>
      </c>
      <c r="C6188" s="3">
        <v>45402</v>
      </c>
      <c r="D6188" t="s">
        <v>82</v>
      </c>
      <c r="E6188">
        <v>125115</v>
      </c>
      <c r="F6188" t="s">
        <v>19</v>
      </c>
      <c r="G6188" t="s">
        <v>703</v>
      </c>
      <c r="H6188" t="s">
        <v>42</v>
      </c>
      <c r="I6188">
        <v>78745</v>
      </c>
      <c r="J6188" t="s">
        <v>22</v>
      </c>
      <c r="K6188" t="s">
        <v>43</v>
      </c>
      <c r="L6188" t="s">
        <v>27</v>
      </c>
      <c r="M6188" t="s">
        <v>28</v>
      </c>
      <c r="N6188" s="5">
        <v>10.8</v>
      </c>
      <c r="O6188" s="7">
        <v>3</v>
      </c>
      <c r="P6188" s="5">
        <v>7.5</v>
      </c>
      <c r="Q6188" s="5">
        <v>3.3</v>
      </c>
      <c r="R6188" s="22">
        <f>Tabla1[[#This Row],[Fecha de Envío]]-Tabla1[[#This Row],[Fecha de Orden]]</f>
        <v>10</v>
      </c>
      <c r="S6188" s="24">
        <f>YEAR(Tabla1[[#This Row],[Fecha de Orden]])</f>
        <v>2024</v>
      </c>
      <c r="T6188" t="str">
        <f>VLOOKUP(Tabla1[[#This Row],[Nombre del Producto]],Tabla2[[Nombre Producto]:[Costo Unitario]],2,FALSE)</f>
        <v>Lot's O' Nuts</v>
      </c>
      <c r="U6188" t="str">
        <f>VLOOKUP(Tabla1[[#This Row],[Fábrica]],Tabla3[],4,FALSE)</f>
        <v>Arizona</v>
      </c>
    </row>
    <row r="6189" spans="1:21" x14ac:dyDescent="0.25">
      <c r="A6189" t="s">
        <v>8146</v>
      </c>
      <c r="B6189" s="3">
        <v>45392</v>
      </c>
      <c r="C6189" s="3">
        <v>45407</v>
      </c>
      <c r="D6189" t="s">
        <v>18</v>
      </c>
      <c r="E6189">
        <v>161984</v>
      </c>
      <c r="F6189" t="s">
        <v>19</v>
      </c>
      <c r="G6189" t="s">
        <v>6175</v>
      </c>
      <c r="H6189" t="s">
        <v>306</v>
      </c>
      <c r="I6189">
        <v>8901</v>
      </c>
      <c r="J6189" t="s">
        <v>22</v>
      </c>
      <c r="K6189" t="s">
        <v>32</v>
      </c>
      <c r="L6189" t="s">
        <v>27</v>
      </c>
      <c r="M6189" t="s">
        <v>28</v>
      </c>
      <c r="N6189" s="5">
        <v>7.2</v>
      </c>
      <c r="O6189" s="7">
        <v>2</v>
      </c>
      <c r="P6189" s="5">
        <v>5</v>
      </c>
      <c r="Q6189" s="5">
        <v>2.2000000000000002</v>
      </c>
      <c r="R6189" s="22">
        <f>Tabla1[[#This Row],[Fecha de Envío]]-Tabla1[[#This Row],[Fecha de Orden]]</f>
        <v>15</v>
      </c>
      <c r="S6189" s="24">
        <f>YEAR(Tabla1[[#This Row],[Fecha de Orden]])</f>
        <v>2024</v>
      </c>
      <c r="T6189" t="str">
        <f>VLOOKUP(Tabla1[[#This Row],[Nombre del Producto]],Tabla2[[Nombre Producto]:[Costo Unitario]],2,FALSE)</f>
        <v>Lot's O' Nuts</v>
      </c>
      <c r="U6189" t="str">
        <f>VLOOKUP(Tabla1[[#This Row],[Fábrica]],Tabla3[],4,FALSE)</f>
        <v>Arizona</v>
      </c>
    </row>
    <row r="6190" spans="1:21" x14ac:dyDescent="0.25">
      <c r="A6190" t="s">
        <v>8147</v>
      </c>
      <c r="B6190" s="3">
        <v>45392</v>
      </c>
      <c r="C6190" s="3">
        <v>45407</v>
      </c>
      <c r="D6190" t="s">
        <v>18</v>
      </c>
      <c r="E6190">
        <v>161984</v>
      </c>
      <c r="F6190" t="s">
        <v>19</v>
      </c>
      <c r="G6190" t="s">
        <v>6175</v>
      </c>
      <c r="H6190" t="s">
        <v>306</v>
      </c>
      <c r="I6190">
        <v>8901</v>
      </c>
      <c r="J6190" t="s">
        <v>22</v>
      </c>
      <c r="K6190" t="s">
        <v>32</v>
      </c>
      <c r="L6190" t="s">
        <v>45</v>
      </c>
      <c r="M6190" t="s">
        <v>46</v>
      </c>
      <c r="N6190" s="5">
        <v>3.49</v>
      </c>
      <c r="O6190" s="7">
        <v>1</v>
      </c>
      <c r="P6190" s="5">
        <v>2.4900000000000002</v>
      </c>
      <c r="Q6190" s="5">
        <v>1</v>
      </c>
      <c r="R6190" s="22">
        <f>Tabla1[[#This Row],[Fecha de Envío]]-Tabla1[[#This Row],[Fecha de Orden]]</f>
        <v>15</v>
      </c>
      <c r="S6190" s="24">
        <f>YEAR(Tabla1[[#This Row],[Fecha de Orden]])</f>
        <v>2024</v>
      </c>
      <c r="T6190" t="str">
        <f>VLOOKUP(Tabla1[[#This Row],[Nombre del Producto]],Tabla2[[Nombre Producto]:[Costo Unitario]],2,FALSE)</f>
        <v>Lot's O' Nuts</v>
      </c>
      <c r="U6190" t="str">
        <f>VLOOKUP(Tabla1[[#This Row],[Fábrica]],Tabla3[],4,FALSE)</f>
        <v>Arizona</v>
      </c>
    </row>
    <row r="6191" spans="1:21" x14ac:dyDescent="0.25">
      <c r="A6191" t="s">
        <v>4004</v>
      </c>
      <c r="B6191" s="3">
        <v>45393</v>
      </c>
      <c r="C6191" s="3">
        <v>45408</v>
      </c>
      <c r="D6191" t="s">
        <v>18</v>
      </c>
      <c r="E6191">
        <v>130904</v>
      </c>
      <c r="F6191" t="s">
        <v>19</v>
      </c>
      <c r="G6191" t="s">
        <v>1656</v>
      </c>
      <c r="H6191" t="s">
        <v>98</v>
      </c>
      <c r="I6191">
        <v>27217</v>
      </c>
      <c r="J6191" t="s">
        <v>22</v>
      </c>
      <c r="K6191" t="s">
        <v>66</v>
      </c>
      <c r="L6191" t="s">
        <v>27</v>
      </c>
      <c r="M6191" t="s">
        <v>28</v>
      </c>
      <c r="N6191" s="5">
        <v>28.8</v>
      </c>
      <c r="O6191" s="7">
        <v>8</v>
      </c>
      <c r="P6191" s="5">
        <v>20</v>
      </c>
      <c r="Q6191" s="5">
        <v>8.8000000000000007</v>
      </c>
      <c r="R6191" s="22">
        <f>Tabla1[[#This Row],[Fecha de Envío]]-Tabla1[[#This Row],[Fecha de Orden]]</f>
        <v>15</v>
      </c>
      <c r="S6191" s="24">
        <f>YEAR(Tabla1[[#This Row],[Fecha de Orden]])</f>
        <v>2024</v>
      </c>
      <c r="T6191" t="str">
        <f>VLOOKUP(Tabla1[[#This Row],[Nombre del Producto]],Tabla2[[Nombre Producto]:[Costo Unitario]],2,FALSE)</f>
        <v>Lot's O' Nuts</v>
      </c>
      <c r="U6191" t="str">
        <f>VLOOKUP(Tabla1[[#This Row],[Fábrica]],Tabla3[],4,FALSE)</f>
        <v>Arizona</v>
      </c>
    </row>
    <row r="6192" spans="1:21" x14ac:dyDescent="0.25">
      <c r="A6192" t="s">
        <v>4613</v>
      </c>
      <c r="B6192" s="3">
        <v>45393</v>
      </c>
      <c r="C6192" s="3">
        <v>45407</v>
      </c>
      <c r="D6192" t="s">
        <v>18</v>
      </c>
      <c r="E6192">
        <v>100482</v>
      </c>
      <c r="F6192" t="s">
        <v>19</v>
      </c>
      <c r="G6192" t="s">
        <v>1008</v>
      </c>
      <c r="H6192" t="s">
        <v>210</v>
      </c>
      <c r="I6192">
        <v>43130</v>
      </c>
      <c r="J6192" t="s">
        <v>22</v>
      </c>
      <c r="K6192" t="s">
        <v>32</v>
      </c>
      <c r="L6192" t="s">
        <v>24</v>
      </c>
      <c r="M6192" t="s">
        <v>25</v>
      </c>
      <c r="N6192" s="5">
        <v>7.5</v>
      </c>
      <c r="O6192" s="7">
        <v>2</v>
      </c>
      <c r="P6192" s="5">
        <v>4.9000000000000004</v>
      </c>
      <c r="Q6192" s="5">
        <v>2.6</v>
      </c>
      <c r="R6192" s="22">
        <f>Tabla1[[#This Row],[Fecha de Envío]]-Tabla1[[#This Row],[Fecha de Orden]]</f>
        <v>14</v>
      </c>
      <c r="S6192" s="24">
        <f>YEAR(Tabla1[[#This Row],[Fecha de Orden]])</f>
        <v>2024</v>
      </c>
      <c r="T6192" t="str">
        <f>VLOOKUP(Tabla1[[#This Row],[Nombre del Producto]],Tabla2[[Nombre Producto]:[Costo Unitario]],2,FALSE)</f>
        <v>Wicked Choccy's</v>
      </c>
      <c r="U6192" t="str">
        <f>VLOOKUP(Tabla1[[#This Row],[Fábrica]],Tabla3[],4,FALSE)</f>
        <v>Georgia</v>
      </c>
    </row>
    <row r="6193" spans="1:21" x14ac:dyDescent="0.25">
      <c r="A6193" t="s">
        <v>4614</v>
      </c>
      <c r="B6193" s="3">
        <v>45393</v>
      </c>
      <c r="C6193" s="3">
        <v>45407</v>
      </c>
      <c r="D6193" t="s">
        <v>18</v>
      </c>
      <c r="E6193">
        <v>100482</v>
      </c>
      <c r="F6193" t="s">
        <v>19</v>
      </c>
      <c r="G6193" t="s">
        <v>1008</v>
      </c>
      <c r="H6193" t="s">
        <v>210</v>
      </c>
      <c r="I6193">
        <v>43130</v>
      </c>
      <c r="J6193" t="s">
        <v>22</v>
      </c>
      <c r="K6193" t="s">
        <v>32</v>
      </c>
      <c r="L6193" t="s">
        <v>45</v>
      </c>
      <c r="M6193" t="s">
        <v>46</v>
      </c>
      <c r="N6193" s="5">
        <v>6.98</v>
      </c>
      <c r="O6193" s="7">
        <v>2</v>
      </c>
      <c r="P6193" s="5">
        <v>4.9800000000000004</v>
      </c>
      <c r="Q6193" s="5">
        <v>2</v>
      </c>
      <c r="R6193" s="22">
        <f>Tabla1[[#This Row],[Fecha de Envío]]-Tabla1[[#This Row],[Fecha de Orden]]</f>
        <v>14</v>
      </c>
      <c r="S6193" s="24">
        <f>YEAR(Tabla1[[#This Row],[Fecha de Orden]])</f>
        <v>2024</v>
      </c>
      <c r="T6193" t="str">
        <f>VLOOKUP(Tabla1[[#This Row],[Nombre del Producto]],Tabla2[[Nombre Producto]:[Costo Unitario]],2,FALSE)</f>
        <v>Lot's O' Nuts</v>
      </c>
      <c r="U6193" t="str">
        <f>VLOOKUP(Tabla1[[#This Row],[Fábrica]],Tabla3[],4,FALSE)</f>
        <v>Arizona</v>
      </c>
    </row>
    <row r="6194" spans="1:21" x14ac:dyDescent="0.25">
      <c r="A6194" t="s">
        <v>5763</v>
      </c>
      <c r="B6194" s="3">
        <v>45393</v>
      </c>
      <c r="C6194" s="3">
        <v>45410</v>
      </c>
      <c r="D6194" t="s">
        <v>18</v>
      </c>
      <c r="E6194">
        <v>166128</v>
      </c>
      <c r="F6194" t="s">
        <v>19</v>
      </c>
      <c r="G6194" t="s">
        <v>757</v>
      </c>
      <c r="H6194" t="s">
        <v>21</v>
      </c>
      <c r="I6194">
        <v>91104</v>
      </c>
      <c r="J6194" t="s">
        <v>22</v>
      </c>
      <c r="K6194" t="s">
        <v>23</v>
      </c>
      <c r="L6194" t="s">
        <v>45</v>
      </c>
      <c r="M6194" t="s">
        <v>46</v>
      </c>
      <c r="N6194" s="5">
        <v>24.43</v>
      </c>
      <c r="O6194" s="7">
        <v>7</v>
      </c>
      <c r="P6194" s="5">
        <v>17.43</v>
      </c>
      <c r="Q6194" s="5">
        <v>7</v>
      </c>
      <c r="R6194" s="22">
        <f>Tabla1[[#This Row],[Fecha de Envío]]-Tabla1[[#This Row],[Fecha de Orden]]</f>
        <v>17</v>
      </c>
      <c r="S6194" s="24">
        <f>YEAR(Tabla1[[#This Row],[Fecha de Orden]])</f>
        <v>2024</v>
      </c>
      <c r="T6194" t="str">
        <f>VLOOKUP(Tabla1[[#This Row],[Nombre del Producto]],Tabla2[[Nombre Producto]:[Costo Unitario]],2,FALSE)</f>
        <v>Lot's O' Nuts</v>
      </c>
      <c r="U6194" t="str">
        <f>VLOOKUP(Tabla1[[#This Row],[Fábrica]],Tabla3[],4,FALSE)</f>
        <v>Arizona</v>
      </c>
    </row>
    <row r="6195" spans="1:21" x14ac:dyDescent="0.25">
      <c r="A6195" t="s">
        <v>5764</v>
      </c>
      <c r="B6195" s="3">
        <v>45393</v>
      </c>
      <c r="C6195" s="3">
        <v>45410</v>
      </c>
      <c r="D6195" t="s">
        <v>18</v>
      </c>
      <c r="E6195">
        <v>166128</v>
      </c>
      <c r="F6195" t="s">
        <v>19</v>
      </c>
      <c r="G6195" t="s">
        <v>757</v>
      </c>
      <c r="H6195" t="s">
        <v>21</v>
      </c>
      <c r="I6195">
        <v>91104</v>
      </c>
      <c r="J6195" t="s">
        <v>22</v>
      </c>
      <c r="K6195" t="s">
        <v>23</v>
      </c>
      <c r="L6195" t="s">
        <v>24</v>
      </c>
      <c r="M6195" t="s">
        <v>25</v>
      </c>
      <c r="N6195" s="5">
        <v>18.75</v>
      </c>
      <c r="O6195" s="7">
        <v>5</v>
      </c>
      <c r="P6195" s="5">
        <v>12.25</v>
      </c>
      <c r="Q6195" s="5">
        <v>6.5</v>
      </c>
      <c r="R6195" s="22">
        <f>Tabla1[[#This Row],[Fecha de Envío]]-Tabla1[[#This Row],[Fecha de Orden]]</f>
        <v>17</v>
      </c>
      <c r="S6195" s="24">
        <f>YEAR(Tabla1[[#This Row],[Fecha de Orden]])</f>
        <v>2024</v>
      </c>
      <c r="T6195" t="str">
        <f>VLOOKUP(Tabla1[[#This Row],[Nombre del Producto]],Tabla2[[Nombre Producto]:[Costo Unitario]],2,FALSE)</f>
        <v>Wicked Choccy's</v>
      </c>
      <c r="U6195" t="str">
        <f>VLOOKUP(Tabla1[[#This Row],[Fábrica]],Tabla3[],4,FALSE)</f>
        <v>Georgia</v>
      </c>
    </row>
    <row r="6196" spans="1:21" x14ac:dyDescent="0.25">
      <c r="A6196" t="s">
        <v>7826</v>
      </c>
      <c r="B6196" s="3">
        <v>45393</v>
      </c>
      <c r="C6196" s="3">
        <v>45410</v>
      </c>
      <c r="D6196" t="s">
        <v>18</v>
      </c>
      <c r="E6196">
        <v>143028</v>
      </c>
      <c r="F6196" t="s">
        <v>19</v>
      </c>
      <c r="G6196" t="s">
        <v>1795</v>
      </c>
      <c r="H6196" t="s">
        <v>42</v>
      </c>
      <c r="I6196">
        <v>79424</v>
      </c>
      <c r="J6196" t="s">
        <v>22</v>
      </c>
      <c r="K6196" t="s">
        <v>43</v>
      </c>
      <c r="L6196" t="s">
        <v>36</v>
      </c>
      <c r="M6196" t="s">
        <v>37</v>
      </c>
      <c r="N6196" s="5">
        <v>9.75</v>
      </c>
      <c r="O6196" s="7">
        <v>3</v>
      </c>
      <c r="P6196" s="5">
        <v>6.33</v>
      </c>
      <c r="Q6196" s="5">
        <v>3.42</v>
      </c>
      <c r="R6196" s="22">
        <f>Tabla1[[#This Row],[Fecha de Envío]]-Tabla1[[#This Row],[Fecha de Orden]]</f>
        <v>17</v>
      </c>
      <c r="S6196" s="24">
        <f>YEAR(Tabla1[[#This Row],[Fecha de Orden]])</f>
        <v>2024</v>
      </c>
      <c r="T6196" t="str">
        <f>VLOOKUP(Tabla1[[#This Row],[Nombre del Producto]],Tabla2[[Nombre Producto]:[Costo Unitario]],2,FALSE)</f>
        <v>Wicked Choccy's</v>
      </c>
      <c r="U6196" t="str">
        <f>VLOOKUP(Tabla1[[#This Row],[Fábrica]],Tabla3[],4,FALSE)</f>
        <v>Georgia</v>
      </c>
    </row>
    <row r="6197" spans="1:21" x14ac:dyDescent="0.25">
      <c r="A6197" t="s">
        <v>967</v>
      </c>
      <c r="B6197" s="3">
        <v>45394</v>
      </c>
      <c r="C6197" s="3">
        <v>45407</v>
      </c>
      <c r="D6197" t="s">
        <v>71</v>
      </c>
      <c r="E6197">
        <v>122735</v>
      </c>
      <c r="F6197" t="s">
        <v>19</v>
      </c>
      <c r="G6197" t="s">
        <v>76</v>
      </c>
      <c r="H6197" t="s">
        <v>77</v>
      </c>
      <c r="I6197">
        <v>2908</v>
      </c>
      <c r="J6197" t="s">
        <v>22</v>
      </c>
      <c r="K6197" t="s">
        <v>32</v>
      </c>
      <c r="L6197" t="s">
        <v>24</v>
      </c>
      <c r="M6197" t="s">
        <v>25</v>
      </c>
      <c r="N6197" s="5">
        <v>18.75</v>
      </c>
      <c r="O6197" s="7">
        <v>5</v>
      </c>
      <c r="P6197" s="5">
        <v>12.25</v>
      </c>
      <c r="Q6197" s="5">
        <v>6.5</v>
      </c>
      <c r="R6197" s="22">
        <f>Tabla1[[#This Row],[Fecha de Envío]]-Tabla1[[#This Row],[Fecha de Orden]]</f>
        <v>13</v>
      </c>
      <c r="S6197" s="24">
        <f>YEAR(Tabla1[[#This Row],[Fecha de Orden]])</f>
        <v>2024</v>
      </c>
      <c r="T6197" t="str">
        <f>VLOOKUP(Tabla1[[#This Row],[Nombre del Producto]],Tabla2[[Nombre Producto]:[Costo Unitario]],2,FALSE)</f>
        <v>Wicked Choccy's</v>
      </c>
      <c r="U6197" t="str">
        <f>VLOOKUP(Tabla1[[#This Row],[Fábrica]],Tabla3[],4,FALSE)</f>
        <v>Georgia</v>
      </c>
    </row>
    <row r="6198" spans="1:21" x14ac:dyDescent="0.25">
      <c r="A6198" t="s">
        <v>968</v>
      </c>
      <c r="B6198" s="3">
        <v>45394</v>
      </c>
      <c r="C6198" s="3">
        <v>45407</v>
      </c>
      <c r="D6198" t="s">
        <v>71</v>
      </c>
      <c r="E6198">
        <v>122735</v>
      </c>
      <c r="F6198" t="s">
        <v>19</v>
      </c>
      <c r="G6198" t="s">
        <v>76</v>
      </c>
      <c r="H6198" t="s">
        <v>77</v>
      </c>
      <c r="I6198">
        <v>2908</v>
      </c>
      <c r="J6198" t="s">
        <v>22</v>
      </c>
      <c r="K6198" t="s">
        <v>32</v>
      </c>
      <c r="L6198" t="s">
        <v>27</v>
      </c>
      <c r="M6198" t="s">
        <v>28</v>
      </c>
      <c r="N6198" s="5">
        <v>14.4</v>
      </c>
      <c r="O6198" s="7">
        <v>4</v>
      </c>
      <c r="P6198" s="5">
        <v>10</v>
      </c>
      <c r="Q6198" s="5">
        <v>4.4000000000000004</v>
      </c>
      <c r="R6198" s="22">
        <f>Tabla1[[#This Row],[Fecha de Envío]]-Tabla1[[#This Row],[Fecha de Orden]]</f>
        <v>13</v>
      </c>
      <c r="S6198" s="24">
        <f>YEAR(Tabla1[[#This Row],[Fecha de Orden]])</f>
        <v>2024</v>
      </c>
      <c r="T6198" t="str">
        <f>VLOOKUP(Tabla1[[#This Row],[Nombre del Producto]],Tabla2[[Nombre Producto]:[Costo Unitario]],2,FALSE)</f>
        <v>Lot's O' Nuts</v>
      </c>
      <c r="U6198" t="str">
        <f>VLOOKUP(Tabla1[[#This Row],[Fábrica]],Tabla3[],4,FALSE)</f>
        <v>Arizona</v>
      </c>
    </row>
    <row r="6199" spans="1:21" x14ac:dyDescent="0.25">
      <c r="A6199" t="s">
        <v>2876</v>
      </c>
      <c r="B6199" s="3">
        <v>45395</v>
      </c>
      <c r="C6199" s="3">
        <v>45409</v>
      </c>
      <c r="D6199" t="s">
        <v>18</v>
      </c>
      <c r="E6199">
        <v>141663</v>
      </c>
      <c r="F6199" t="s">
        <v>19</v>
      </c>
      <c r="G6199" t="s">
        <v>144</v>
      </c>
      <c r="H6199" t="s">
        <v>101</v>
      </c>
      <c r="I6199">
        <v>19134</v>
      </c>
      <c r="J6199" t="s">
        <v>22</v>
      </c>
      <c r="K6199" t="s">
        <v>32</v>
      </c>
      <c r="L6199" t="s">
        <v>24</v>
      </c>
      <c r="M6199" t="s">
        <v>25</v>
      </c>
      <c r="N6199" s="5">
        <v>18.75</v>
      </c>
      <c r="O6199" s="7">
        <v>5</v>
      </c>
      <c r="P6199" s="5">
        <v>12.25</v>
      </c>
      <c r="Q6199" s="5">
        <v>6.5</v>
      </c>
      <c r="R6199" s="22">
        <f>Tabla1[[#This Row],[Fecha de Envío]]-Tabla1[[#This Row],[Fecha de Orden]]</f>
        <v>14</v>
      </c>
      <c r="S6199" s="24">
        <f>YEAR(Tabla1[[#This Row],[Fecha de Orden]])</f>
        <v>2024</v>
      </c>
      <c r="T6199" t="str">
        <f>VLOOKUP(Tabla1[[#This Row],[Nombre del Producto]],Tabla2[[Nombre Producto]:[Costo Unitario]],2,FALSE)</f>
        <v>Wicked Choccy's</v>
      </c>
      <c r="U6199" t="str">
        <f>VLOOKUP(Tabla1[[#This Row],[Fábrica]],Tabla3[],4,FALSE)</f>
        <v>Georgia</v>
      </c>
    </row>
    <row r="6200" spans="1:21" x14ac:dyDescent="0.25">
      <c r="A6200" t="s">
        <v>7743</v>
      </c>
      <c r="B6200" s="3">
        <v>45395</v>
      </c>
      <c r="C6200" s="3">
        <v>45407</v>
      </c>
      <c r="D6200" t="s">
        <v>39</v>
      </c>
      <c r="E6200">
        <v>155460</v>
      </c>
      <c r="F6200" t="s">
        <v>19</v>
      </c>
      <c r="G6200" t="s">
        <v>124</v>
      </c>
      <c r="H6200" t="s">
        <v>125</v>
      </c>
      <c r="I6200">
        <v>98105</v>
      </c>
      <c r="J6200" t="s">
        <v>22</v>
      </c>
      <c r="K6200" t="s">
        <v>23</v>
      </c>
      <c r="L6200" t="s">
        <v>45</v>
      </c>
      <c r="M6200" t="s">
        <v>46</v>
      </c>
      <c r="N6200" s="5">
        <v>17.45</v>
      </c>
      <c r="O6200" s="7">
        <v>5</v>
      </c>
      <c r="P6200" s="5">
        <v>12.45</v>
      </c>
      <c r="Q6200" s="5">
        <v>5</v>
      </c>
      <c r="R6200" s="22">
        <f>Tabla1[[#This Row],[Fecha de Envío]]-Tabla1[[#This Row],[Fecha de Orden]]</f>
        <v>12</v>
      </c>
      <c r="S6200" s="24">
        <f>YEAR(Tabla1[[#This Row],[Fecha de Orden]])</f>
        <v>2024</v>
      </c>
      <c r="T6200" t="str">
        <f>VLOOKUP(Tabla1[[#This Row],[Nombre del Producto]],Tabla2[[Nombre Producto]:[Costo Unitario]],2,FALSE)</f>
        <v>Lot's O' Nuts</v>
      </c>
      <c r="U6200" t="str">
        <f>VLOOKUP(Tabla1[[#This Row],[Fábrica]],Tabla3[],4,FALSE)</f>
        <v>Arizona</v>
      </c>
    </row>
    <row r="6201" spans="1:21" x14ac:dyDescent="0.25">
      <c r="A6201" t="s">
        <v>7744</v>
      </c>
      <c r="B6201" s="3">
        <v>45395</v>
      </c>
      <c r="C6201" s="3">
        <v>45407</v>
      </c>
      <c r="D6201" t="s">
        <v>39</v>
      </c>
      <c r="E6201">
        <v>155460</v>
      </c>
      <c r="F6201" t="s">
        <v>19</v>
      </c>
      <c r="G6201" t="s">
        <v>124</v>
      </c>
      <c r="H6201" t="s">
        <v>125</v>
      </c>
      <c r="I6201">
        <v>98105</v>
      </c>
      <c r="J6201" t="s">
        <v>22</v>
      </c>
      <c r="K6201" t="s">
        <v>23</v>
      </c>
      <c r="L6201" t="s">
        <v>27</v>
      </c>
      <c r="M6201" t="s">
        <v>28</v>
      </c>
      <c r="N6201" s="5">
        <v>3.6</v>
      </c>
      <c r="O6201" s="7">
        <v>1</v>
      </c>
      <c r="P6201" s="5">
        <v>2.5</v>
      </c>
      <c r="Q6201" s="5">
        <v>1.1000000000000001</v>
      </c>
      <c r="R6201" s="22">
        <f>Tabla1[[#This Row],[Fecha de Envío]]-Tabla1[[#This Row],[Fecha de Orden]]</f>
        <v>12</v>
      </c>
      <c r="S6201" s="24">
        <f>YEAR(Tabla1[[#This Row],[Fecha de Orden]])</f>
        <v>2024</v>
      </c>
      <c r="T6201" t="str">
        <f>VLOOKUP(Tabla1[[#This Row],[Nombre del Producto]],Tabla2[[Nombre Producto]:[Costo Unitario]],2,FALSE)</f>
        <v>Lot's O' Nuts</v>
      </c>
      <c r="U6201" t="str">
        <f>VLOOKUP(Tabla1[[#This Row],[Fábrica]],Tabla3[],4,FALSE)</f>
        <v>Arizona</v>
      </c>
    </row>
    <row r="6202" spans="1:21" x14ac:dyDescent="0.25">
      <c r="A6202" t="s">
        <v>9194</v>
      </c>
      <c r="B6202" s="3">
        <v>45395</v>
      </c>
      <c r="C6202" s="3">
        <v>45409</v>
      </c>
      <c r="D6202" t="s">
        <v>18</v>
      </c>
      <c r="E6202">
        <v>135076</v>
      </c>
      <c r="F6202" t="s">
        <v>19</v>
      </c>
      <c r="G6202" t="s">
        <v>3722</v>
      </c>
      <c r="H6202" t="s">
        <v>21</v>
      </c>
      <c r="I6202">
        <v>92345</v>
      </c>
      <c r="J6202" t="s">
        <v>22</v>
      </c>
      <c r="K6202" t="s">
        <v>23</v>
      </c>
      <c r="L6202" t="s">
        <v>36</v>
      </c>
      <c r="M6202" t="s">
        <v>37</v>
      </c>
      <c r="N6202" s="5">
        <v>19.5</v>
      </c>
      <c r="O6202" s="7">
        <v>6</v>
      </c>
      <c r="P6202" s="5">
        <v>12.66</v>
      </c>
      <c r="Q6202" s="5">
        <v>6.84</v>
      </c>
      <c r="R6202" s="22">
        <f>Tabla1[[#This Row],[Fecha de Envío]]-Tabla1[[#This Row],[Fecha de Orden]]</f>
        <v>14</v>
      </c>
      <c r="S6202" s="24">
        <f>YEAR(Tabla1[[#This Row],[Fecha de Orden]])</f>
        <v>2024</v>
      </c>
      <c r="T6202" t="str">
        <f>VLOOKUP(Tabla1[[#This Row],[Nombre del Producto]],Tabla2[[Nombre Producto]:[Costo Unitario]],2,FALSE)</f>
        <v>Wicked Choccy's</v>
      </c>
      <c r="U6202" t="str">
        <f>VLOOKUP(Tabla1[[#This Row],[Fábrica]],Tabla3[],4,FALSE)</f>
        <v>Georgia</v>
      </c>
    </row>
    <row r="6203" spans="1:21" x14ac:dyDescent="0.25">
      <c r="A6203" t="s">
        <v>208</v>
      </c>
      <c r="B6203" s="3">
        <v>45396</v>
      </c>
      <c r="C6203" s="3">
        <v>45409</v>
      </c>
      <c r="D6203" t="s">
        <v>39</v>
      </c>
      <c r="E6203">
        <v>144932</v>
      </c>
      <c r="F6203" t="s">
        <v>19</v>
      </c>
      <c r="G6203" t="s">
        <v>209</v>
      </c>
      <c r="H6203" t="s">
        <v>210</v>
      </c>
      <c r="I6203">
        <v>43615</v>
      </c>
      <c r="J6203" t="s">
        <v>22</v>
      </c>
      <c r="K6203" t="s">
        <v>32</v>
      </c>
      <c r="L6203" t="s">
        <v>33</v>
      </c>
      <c r="M6203" t="s">
        <v>34</v>
      </c>
      <c r="N6203" s="5">
        <v>10.8</v>
      </c>
      <c r="O6203" s="7">
        <v>3</v>
      </c>
      <c r="P6203" s="5">
        <v>7.2</v>
      </c>
      <c r="Q6203" s="5">
        <v>3.6</v>
      </c>
      <c r="R6203" s="22">
        <f>Tabla1[[#This Row],[Fecha de Envío]]-Tabla1[[#This Row],[Fecha de Orden]]</f>
        <v>13</v>
      </c>
      <c r="S6203" s="24">
        <f>YEAR(Tabla1[[#This Row],[Fecha de Orden]])</f>
        <v>2024</v>
      </c>
      <c r="T6203" t="str">
        <f>VLOOKUP(Tabla1[[#This Row],[Nombre del Producto]],Tabla2[[Nombre Producto]:[Costo Unitario]],2,FALSE)</f>
        <v>Lot's O' Nuts</v>
      </c>
      <c r="U6203" t="str">
        <f>VLOOKUP(Tabla1[[#This Row],[Fábrica]],Tabla3[],4,FALSE)</f>
        <v>Arizona</v>
      </c>
    </row>
    <row r="6204" spans="1:21" x14ac:dyDescent="0.25">
      <c r="A6204" t="s">
        <v>211</v>
      </c>
      <c r="B6204" s="3">
        <v>45396</v>
      </c>
      <c r="C6204" s="3">
        <v>45409</v>
      </c>
      <c r="D6204" t="s">
        <v>39</v>
      </c>
      <c r="E6204">
        <v>144932</v>
      </c>
      <c r="F6204" t="s">
        <v>19</v>
      </c>
      <c r="G6204" t="s">
        <v>209</v>
      </c>
      <c r="H6204" t="s">
        <v>210</v>
      </c>
      <c r="I6204">
        <v>43615</v>
      </c>
      <c r="J6204" t="s">
        <v>22</v>
      </c>
      <c r="K6204" t="s">
        <v>32</v>
      </c>
      <c r="L6204" t="s">
        <v>27</v>
      </c>
      <c r="M6204" t="s">
        <v>28</v>
      </c>
      <c r="N6204" s="5">
        <v>10.8</v>
      </c>
      <c r="O6204" s="7">
        <v>3</v>
      </c>
      <c r="P6204" s="5">
        <v>7.5</v>
      </c>
      <c r="Q6204" s="5">
        <v>3.3</v>
      </c>
      <c r="R6204" s="22">
        <f>Tabla1[[#This Row],[Fecha de Envío]]-Tabla1[[#This Row],[Fecha de Orden]]</f>
        <v>13</v>
      </c>
      <c r="S6204" s="24">
        <f>YEAR(Tabla1[[#This Row],[Fecha de Orden]])</f>
        <v>2024</v>
      </c>
      <c r="T6204" t="str">
        <f>VLOOKUP(Tabla1[[#This Row],[Nombre del Producto]],Tabla2[[Nombre Producto]:[Costo Unitario]],2,FALSE)</f>
        <v>Lot's O' Nuts</v>
      </c>
      <c r="U6204" t="str">
        <f>VLOOKUP(Tabla1[[#This Row],[Fábrica]],Tabla3[],4,FALSE)</f>
        <v>Arizona</v>
      </c>
    </row>
    <row r="6205" spans="1:21" x14ac:dyDescent="0.25">
      <c r="A6205" t="s">
        <v>1992</v>
      </c>
      <c r="B6205" s="3">
        <v>45396</v>
      </c>
      <c r="C6205" s="3">
        <v>45407</v>
      </c>
      <c r="D6205" t="s">
        <v>39</v>
      </c>
      <c r="E6205">
        <v>159604</v>
      </c>
      <c r="F6205" t="s">
        <v>19</v>
      </c>
      <c r="G6205" t="s">
        <v>86</v>
      </c>
      <c r="H6205" t="s">
        <v>87</v>
      </c>
      <c r="I6205">
        <v>65807</v>
      </c>
      <c r="J6205" t="s">
        <v>22</v>
      </c>
      <c r="K6205" t="s">
        <v>43</v>
      </c>
      <c r="L6205" t="s">
        <v>36</v>
      </c>
      <c r="M6205" t="s">
        <v>37</v>
      </c>
      <c r="N6205" s="5">
        <v>6.5</v>
      </c>
      <c r="O6205" s="7">
        <v>2</v>
      </c>
      <c r="P6205" s="5">
        <v>4.22</v>
      </c>
      <c r="Q6205" s="5">
        <v>2.2799999999999998</v>
      </c>
      <c r="R6205" s="22">
        <f>Tabla1[[#This Row],[Fecha de Envío]]-Tabla1[[#This Row],[Fecha de Orden]]</f>
        <v>11</v>
      </c>
      <c r="S6205" s="24">
        <f>YEAR(Tabla1[[#This Row],[Fecha de Orden]])</f>
        <v>2024</v>
      </c>
      <c r="T6205" t="str">
        <f>VLOOKUP(Tabla1[[#This Row],[Nombre del Producto]],Tabla2[[Nombre Producto]:[Costo Unitario]],2,FALSE)</f>
        <v>Wicked Choccy's</v>
      </c>
      <c r="U6205" t="str">
        <f>VLOOKUP(Tabla1[[#This Row],[Fábrica]],Tabla3[],4,FALSE)</f>
        <v>Georgia</v>
      </c>
    </row>
    <row r="6206" spans="1:21" x14ac:dyDescent="0.25">
      <c r="A6206" t="s">
        <v>2226</v>
      </c>
      <c r="B6206" s="3">
        <v>45396</v>
      </c>
      <c r="C6206" s="3">
        <v>45411</v>
      </c>
      <c r="D6206" t="s">
        <v>18</v>
      </c>
      <c r="E6206">
        <v>131233</v>
      </c>
      <c r="F6206" t="s">
        <v>19</v>
      </c>
      <c r="G6206" t="s">
        <v>30</v>
      </c>
      <c r="H6206" t="s">
        <v>31</v>
      </c>
      <c r="I6206">
        <v>10024</v>
      </c>
      <c r="J6206" t="s">
        <v>22</v>
      </c>
      <c r="K6206" t="s">
        <v>32</v>
      </c>
      <c r="L6206" t="s">
        <v>24</v>
      </c>
      <c r="M6206" t="s">
        <v>25</v>
      </c>
      <c r="N6206" s="5">
        <v>11.25</v>
      </c>
      <c r="O6206" s="7">
        <v>3</v>
      </c>
      <c r="P6206" s="5">
        <v>7.35</v>
      </c>
      <c r="Q6206" s="5">
        <v>3.9</v>
      </c>
      <c r="R6206" s="22">
        <f>Tabla1[[#This Row],[Fecha de Envío]]-Tabla1[[#This Row],[Fecha de Orden]]</f>
        <v>15</v>
      </c>
      <c r="S6206" s="24">
        <f>YEAR(Tabla1[[#This Row],[Fecha de Orden]])</f>
        <v>2024</v>
      </c>
      <c r="T6206" t="str">
        <f>VLOOKUP(Tabla1[[#This Row],[Nombre del Producto]],Tabla2[[Nombre Producto]:[Costo Unitario]],2,FALSE)</f>
        <v>Wicked Choccy's</v>
      </c>
      <c r="U6206" t="str">
        <f>VLOOKUP(Tabla1[[#This Row],[Fábrica]],Tabla3[],4,FALSE)</f>
        <v>Georgia</v>
      </c>
    </row>
    <row r="6207" spans="1:21" x14ac:dyDescent="0.25">
      <c r="A6207" t="s">
        <v>2227</v>
      </c>
      <c r="B6207" s="3">
        <v>45396</v>
      </c>
      <c r="C6207" s="3">
        <v>45411</v>
      </c>
      <c r="D6207" t="s">
        <v>18</v>
      </c>
      <c r="E6207">
        <v>131233</v>
      </c>
      <c r="F6207" t="s">
        <v>19</v>
      </c>
      <c r="G6207" t="s">
        <v>30</v>
      </c>
      <c r="H6207" t="s">
        <v>31</v>
      </c>
      <c r="I6207">
        <v>10024</v>
      </c>
      <c r="J6207" t="s">
        <v>22</v>
      </c>
      <c r="K6207" t="s">
        <v>32</v>
      </c>
      <c r="L6207" t="s">
        <v>33</v>
      </c>
      <c r="M6207" t="s">
        <v>34</v>
      </c>
      <c r="N6207" s="5">
        <v>10.8</v>
      </c>
      <c r="O6207" s="7">
        <v>3</v>
      </c>
      <c r="P6207" s="5">
        <v>7.2</v>
      </c>
      <c r="Q6207" s="5">
        <v>3.6</v>
      </c>
      <c r="R6207" s="22">
        <f>Tabla1[[#This Row],[Fecha de Envío]]-Tabla1[[#This Row],[Fecha de Orden]]</f>
        <v>15</v>
      </c>
      <c r="S6207" s="24">
        <f>YEAR(Tabla1[[#This Row],[Fecha de Orden]])</f>
        <v>2024</v>
      </c>
      <c r="T6207" t="str">
        <f>VLOOKUP(Tabla1[[#This Row],[Nombre del Producto]],Tabla2[[Nombre Producto]:[Costo Unitario]],2,FALSE)</f>
        <v>Lot's O' Nuts</v>
      </c>
      <c r="U6207" t="str">
        <f>VLOOKUP(Tabla1[[#This Row],[Fábrica]],Tabla3[],4,FALSE)</f>
        <v>Arizona</v>
      </c>
    </row>
    <row r="6208" spans="1:21" x14ac:dyDescent="0.25">
      <c r="A6208" t="s">
        <v>3047</v>
      </c>
      <c r="B6208" s="3">
        <v>45396</v>
      </c>
      <c r="C6208" s="3">
        <v>45410</v>
      </c>
      <c r="D6208" t="s">
        <v>18</v>
      </c>
      <c r="E6208">
        <v>126060</v>
      </c>
      <c r="F6208" t="s">
        <v>19</v>
      </c>
      <c r="G6208" t="s">
        <v>1082</v>
      </c>
      <c r="H6208" t="s">
        <v>98</v>
      </c>
      <c r="I6208">
        <v>28314</v>
      </c>
      <c r="J6208" t="s">
        <v>148</v>
      </c>
      <c r="K6208" t="s">
        <v>66</v>
      </c>
      <c r="L6208" t="s">
        <v>149</v>
      </c>
      <c r="M6208" t="s">
        <v>150</v>
      </c>
      <c r="N6208" s="5">
        <v>10</v>
      </c>
      <c r="O6208" s="7">
        <v>8</v>
      </c>
      <c r="P6208" s="5">
        <v>5.2</v>
      </c>
      <c r="Q6208" s="5">
        <v>4.8</v>
      </c>
      <c r="R6208" s="22">
        <f>Tabla1[[#This Row],[Fecha de Envío]]-Tabla1[[#This Row],[Fecha de Orden]]</f>
        <v>14</v>
      </c>
      <c r="S6208" s="24">
        <f>YEAR(Tabla1[[#This Row],[Fecha de Orden]])</f>
        <v>2024</v>
      </c>
      <c r="T6208" t="str">
        <f>VLOOKUP(Tabla1[[#This Row],[Nombre del Producto]],Tabla2[[Nombre Producto]:[Costo Unitario]],2,FALSE)</f>
        <v>Secret Factory</v>
      </c>
      <c r="U6208" t="str">
        <f>VLOOKUP(Tabla1[[#This Row],[Fábrica]],Tabla3[],4,FALSE)</f>
        <v>Illinois</v>
      </c>
    </row>
    <row r="6209" spans="1:21" x14ac:dyDescent="0.25">
      <c r="A6209" t="s">
        <v>3992</v>
      </c>
      <c r="B6209" s="3">
        <v>45396</v>
      </c>
      <c r="C6209" s="3">
        <v>45411</v>
      </c>
      <c r="D6209" t="s">
        <v>18</v>
      </c>
      <c r="E6209">
        <v>127117</v>
      </c>
      <c r="F6209" t="s">
        <v>19</v>
      </c>
      <c r="G6209" t="s">
        <v>850</v>
      </c>
      <c r="H6209" t="s">
        <v>306</v>
      </c>
      <c r="I6209">
        <v>7960</v>
      </c>
      <c r="J6209" t="s">
        <v>22</v>
      </c>
      <c r="K6209" t="s">
        <v>32</v>
      </c>
      <c r="L6209" t="s">
        <v>45</v>
      </c>
      <c r="M6209" t="s">
        <v>46</v>
      </c>
      <c r="N6209" s="5">
        <v>17.45</v>
      </c>
      <c r="O6209" s="7">
        <v>5</v>
      </c>
      <c r="P6209" s="5">
        <v>12.45</v>
      </c>
      <c r="Q6209" s="5">
        <v>5</v>
      </c>
      <c r="R6209" s="22">
        <f>Tabla1[[#This Row],[Fecha de Envío]]-Tabla1[[#This Row],[Fecha de Orden]]</f>
        <v>15</v>
      </c>
      <c r="S6209" s="24">
        <f>YEAR(Tabla1[[#This Row],[Fecha de Orden]])</f>
        <v>2024</v>
      </c>
      <c r="T6209" t="str">
        <f>VLOOKUP(Tabla1[[#This Row],[Nombre del Producto]],Tabla2[[Nombre Producto]:[Costo Unitario]],2,FALSE)</f>
        <v>Lot's O' Nuts</v>
      </c>
      <c r="U6209" t="str">
        <f>VLOOKUP(Tabla1[[#This Row],[Fábrica]],Tabla3[],4,FALSE)</f>
        <v>Arizona</v>
      </c>
    </row>
    <row r="6210" spans="1:21" x14ac:dyDescent="0.25">
      <c r="A6210" t="s">
        <v>96</v>
      </c>
      <c r="B6210" s="3">
        <v>45397</v>
      </c>
      <c r="C6210" s="3">
        <v>45412</v>
      </c>
      <c r="D6210" t="s">
        <v>18</v>
      </c>
      <c r="E6210">
        <v>114412</v>
      </c>
      <c r="F6210" t="s">
        <v>19</v>
      </c>
      <c r="G6210" t="s">
        <v>97</v>
      </c>
      <c r="H6210" t="s">
        <v>98</v>
      </c>
      <c r="I6210">
        <v>28027</v>
      </c>
      <c r="J6210" t="s">
        <v>22</v>
      </c>
      <c r="K6210" t="s">
        <v>66</v>
      </c>
      <c r="L6210" t="s">
        <v>24</v>
      </c>
      <c r="M6210" t="s">
        <v>25</v>
      </c>
      <c r="N6210" s="5">
        <v>11.25</v>
      </c>
      <c r="O6210" s="7">
        <v>3</v>
      </c>
      <c r="P6210" s="5">
        <v>7.35</v>
      </c>
      <c r="Q6210" s="5">
        <v>3.9</v>
      </c>
      <c r="R6210" s="22">
        <f>Tabla1[[#This Row],[Fecha de Envío]]-Tabla1[[#This Row],[Fecha de Orden]]</f>
        <v>15</v>
      </c>
      <c r="S6210" s="24">
        <f>YEAR(Tabla1[[#This Row],[Fecha de Orden]])</f>
        <v>2024</v>
      </c>
      <c r="T6210" t="str">
        <f>VLOOKUP(Tabla1[[#This Row],[Nombre del Producto]],Tabla2[[Nombre Producto]:[Costo Unitario]],2,FALSE)</f>
        <v>Wicked Choccy's</v>
      </c>
      <c r="U6210" t="str">
        <f>VLOOKUP(Tabla1[[#This Row],[Fábrica]],Tabla3[],4,FALSE)</f>
        <v>Georgia</v>
      </c>
    </row>
    <row r="6211" spans="1:21" x14ac:dyDescent="0.25">
      <c r="A6211" t="s">
        <v>466</v>
      </c>
      <c r="B6211" s="3">
        <v>45397</v>
      </c>
      <c r="C6211" s="3">
        <v>45410</v>
      </c>
      <c r="D6211" t="s">
        <v>39</v>
      </c>
      <c r="E6211">
        <v>118857</v>
      </c>
      <c r="F6211" t="s">
        <v>19</v>
      </c>
      <c r="G6211" t="s">
        <v>178</v>
      </c>
      <c r="H6211" t="s">
        <v>345</v>
      </c>
      <c r="I6211">
        <v>89015</v>
      </c>
      <c r="J6211" t="s">
        <v>148</v>
      </c>
      <c r="K6211" t="s">
        <v>23</v>
      </c>
      <c r="L6211" t="s">
        <v>445</v>
      </c>
      <c r="M6211" t="s">
        <v>446</v>
      </c>
      <c r="N6211" s="5">
        <v>16.25</v>
      </c>
      <c r="O6211" s="7">
        <v>5</v>
      </c>
      <c r="P6211" s="5">
        <v>1.25</v>
      </c>
      <c r="Q6211" s="5">
        <v>15</v>
      </c>
      <c r="R6211" s="22">
        <f>Tabla1[[#This Row],[Fecha de Envío]]-Tabla1[[#This Row],[Fecha de Orden]]</f>
        <v>13</v>
      </c>
      <c r="S6211" s="24">
        <f>YEAR(Tabla1[[#This Row],[Fecha de Orden]])</f>
        <v>2024</v>
      </c>
      <c r="T6211" t="str">
        <f>VLOOKUP(Tabla1[[#This Row],[Nombre del Producto]],Tabla2[[Nombre Producto]:[Costo Unitario]],2,FALSE)</f>
        <v>The Other Factory</v>
      </c>
      <c r="U6211" t="str">
        <f>VLOOKUP(Tabla1[[#This Row],[Fábrica]],Tabla3[],4,FALSE)</f>
        <v>Tennessee</v>
      </c>
    </row>
    <row r="6212" spans="1:21" x14ac:dyDescent="0.25">
      <c r="A6212" t="s">
        <v>1346</v>
      </c>
      <c r="B6212" s="3">
        <v>45397</v>
      </c>
      <c r="C6212" s="3">
        <v>45409</v>
      </c>
      <c r="D6212" t="s">
        <v>39</v>
      </c>
      <c r="E6212">
        <v>161851</v>
      </c>
      <c r="F6212" t="s">
        <v>19</v>
      </c>
      <c r="G6212" t="s">
        <v>529</v>
      </c>
      <c r="H6212" t="s">
        <v>255</v>
      </c>
      <c r="I6212">
        <v>33180</v>
      </c>
      <c r="J6212" t="s">
        <v>22</v>
      </c>
      <c r="K6212" t="s">
        <v>66</v>
      </c>
      <c r="L6212" t="s">
        <v>45</v>
      </c>
      <c r="M6212" t="s">
        <v>46</v>
      </c>
      <c r="N6212" s="5">
        <v>10.47</v>
      </c>
      <c r="O6212" s="7">
        <v>3</v>
      </c>
      <c r="P6212" s="5">
        <v>7.47</v>
      </c>
      <c r="Q6212" s="5">
        <v>3</v>
      </c>
      <c r="R6212" s="22">
        <f>Tabla1[[#This Row],[Fecha de Envío]]-Tabla1[[#This Row],[Fecha de Orden]]</f>
        <v>12</v>
      </c>
      <c r="S6212" s="24">
        <f>YEAR(Tabla1[[#This Row],[Fecha de Orden]])</f>
        <v>2024</v>
      </c>
      <c r="T6212" t="str">
        <f>VLOOKUP(Tabla1[[#This Row],[Nombre del Producto]],Tabla2[[Nombre Producto]:[Costo Unitario]],2,FALSE)</f>
        <v>Lot's O' Nuts</v>
      </c>
      <c r="U6212" t="str">
        <f>VLOOKUP(Tabla1[[#This Row],[Fábrica]],Tabla3[],4,FALSE)</f>
        <v>Arizona</v>
      </c>
    </row>
    <row r="6213" spans="1:21" x14ac:dyDescent="0.25">
      <c r="A6213" t="s">
        <v>6827</v>
      </c>
      <c r="B6213" s="3">
        <v>45397</v>
      </c>
      <c r="C6213" s="3">
        <v>45409</v>
      </c>
      <c r="D6213" t="s">
        <v>71</v>
      </c>
      <c r="E6213">
        <v>134635</v>
      </c>
      <c r="F6213" t="s">
        <v>19</v>
      </c>
      <c r="G6213" t="s">
        <v>53</v>
      </c>
      <c r="H6213" t="s">
        <v>21</v>
      </c>
      <c r="I6213">
        <v>90049</v>
      </c>
      <c r="J6213" t="s">
        <v>22</v>
      </c>
      <c r="K6213" t="s">
        <v>23</v>
      </c>
      <c r="L6213" t="s">
        <v>24</v>
      </c>
      <c r="M6213" t="s">
        <v>25</v>
      </c>
      <c r="N6213" s="5">
        <v>11.25</v>
      </c>
      <c r="O6213" s="7">
        <v>3</v>
      </c>
      <c r="P6213" s="5">
        <v>7.35</v>
      </c>
      <c r="Q6213" s="5">
        <v>3.9</v>
      </c>
      <c r="R6213" s="22">
        <f>Tabla1[[#This Row],[Fecha de Envío]]-Tabla1[[#This Row],[Fecha de Orden]]</f>
        <v>12</v>
      </c>
      <c r="S6213" s="24">
        <f>YEAR(Tabla1[[#This Row],[Fecha de Orden]])</f>
        <v>2024</v>
      </c>
      <c r="T6213" t="str">
        <f>VLOOKUP(Tabla1[[#This Row],[Nombre del Producto]],Tabla2[[Nombre Producto]:[Costo Unitario]],2,FALSE)</f>
        <v>Wicked Choccy's</v>
      </c>
      <c r="U6213" t="str">
        <f>VLOOKUP(Tabla1[[#This Row],[Fábrica]],Tabla3[],4,FALSE)</f>
        <v>Georgia</v>
      </c>
    </row>
    <row r="6214" spans="1:21" x14ac:dyDescent="0.25">
      <c r="A6214" t="s">
        <v>8001</v>
      </c>
      <c r="B6214" s="3">
        <v>45397</v>
      </c>
      <c r="C6214" s="3">
        <v>45413</v>
      </c>
      <c r="D6214" t="s">
        <v>18</v>
      </c>
      <c r="E6214">
        <v>141698</v>
      </c>
      <c r="F6214" t="s">
        <v>19</v>
      </c>
      <c r="G6214" t="s">
        <v>159</v>
      </c>
      <c r="H6214" t="s">
        <v>42</v>
      </c>
      <c r="I6214">
        <v>77041</v>
      </c>
      <c r="J6214" t="s">
        <v>223</v>
      </c>
      <c r="K6214" t="s">
        <v>43</v>
      </c>
      <c r="L6214" t="s">
        <v>224</v>
      </c>
      <c r="M6214" t="s">
        <v>225</v>
      </c>
      <c r="N6214" s="5">
        <v>6</v>
      </c>
      <c r="O6214" s="7">
        <v>4</v>
      </c>
      <c r="P6214" s="5">
        <v>2.8</v>
      </c>
      <c r="Q6214" s="5">
        <v>3.2</v>
      </c>
      <c r="R6214" s="22">
        <f>Tabla1[[#This Row],[Fecha de Envío]]-Tabla1[[#This Row],[Fecha de Orden]]</f>
        <v>16</v>
      </c>
      <c r="S6214" s="24">
        <f>YEAR(Tabla1[[#This Row],[Fecha de Orden]])</f>
        <v>2024</v>
      </c>
      <c r="T6214" t="str">
        <f>VLOOKUP(Tabla1[[#This Row],[Nombre del Producto]],Tabla2[[Nombre Producto]:[Costo Unitario]],2,FALSE)</f>
        <v>Sugar Shack</v>
      </c>
      <c r="U6214" t="str">
        <f>VLOOKUP(Tabla1[[#This Row],[Fábrica]],Tabla3[],4,FALSE)</f>
        <v>Minnesota</v>
      </c>
    </row>
    <row r="6215" spans="1:21" x14ac:dyDescent="0.25">
      <c r="A6215" t="s">
        <v>8129</v>
      </c>
      <c r="B6215" s="3">
        <v>45397</v>
      </c>
      <c r="C6215" s="3">
        <v>45409</v>
      </c>
      <c r="D6215" t="s">
        <v>39</v>
      </c>
      <c r="E6215">
        <v>126774</v>
      </c>
      <c r="F6215" t="s">
        <v>19</v>
      </c>
      <c r="G6215" t="s">
        <v>122</v>
      </c>
      <c r="H6215" t="s">
        <v>133</v>
      </c>
      <c r="I6215">
        <v>22204</v>
      </c>
      <c r="J6215" t="s">
        <v>22</v>
      </c>
      <c r="K6215" t="s">
        <v>66</v>
      </c>
      <c r="L6215" t="s">
        <v>24</v>
      </c>
      <c r="M6215" t="s">
        <v>25</v>
      </c>
      <c r="N6215" s="5">
        <v>3.75</v>
      </c>
      <c r="O6215" s="7">
        <v>1</v>
      </c>
      <c r="P6215" s="5">
        <v>2.4500000000000002</v>
      </c>
      <c r="Q6215" s="5">
        <v>1.3</v>
      </c>
      <c r="R6215" s="22">
        <f>Tabla1[[#This Row],[Fecha de Envío]]-Tabla1[[#This Row],[Fecha de Orden]]</f>
        <v>12</v>
      </c>
      <c r="S6215" s="24">
        <f>YEAR(Tabla1[[#This Row],[Fecha de Orden]])</f>
        <v>2024</v>
      </c>
      <c r="T6215" t="str">
        <f>VLOOKUP(Tabla1[[#This Row],[Nombre del Producto]],Tabla2[[Nombre Producto]:[Costo Unitario]],2,FALSE)</f>
        <v>Wicked Choccy's</v>
      </c>
      <c r="U6215" t="str">
        <f>VLOOKUP(Tabla1[[#This Row],[Fábrica]],Tabla3[],4,FALSE)</f>
        <v>Georgia</v>
      </c>
    </row>
    <row r="6216" spans="1:21" x14ac:dyDescent="0.25">
      <c r="A6216" t="s">
        <v>3099</v>
      </c>
      <c r="B6216" s="3">
        <v>45398</v>
      </c>
      <c r="C6216" s="3">
        <v>45410</v>
      </c>
      <c r="D6216" t="s">
        <v>39</v>
      </c>
      <c r="E6216">
        <v>122707</v>
      </c>
      <c r="F6216" t="s">
        <v>19</v>
      </c>
      <c r="G6216" t="s">
        <v>1560</v>
      </c>
      <c r="H6216" t="s">
        <v>522</v>
      </c>
      <c r="I6216">
        <v>35244</v>
      </c>
      <c r="J6216" t="s">
        <v>22</v>
      </c>
      <c r="K6216" t="s">
        <v>66</v>
      </c>
      <c r="L6216" t="s">
        <v>27</v>
      </c>
      <c r="M6216" t="s">
        <v>28</v>
      </c>
      <c r="N6216" s="5">
        <v>14.4</v>
      </c>
      <c r="O6216" s="7">
        <v>4</v>
      </c>
      <c r="P6216" s="5">
        <v>10</v>
      </c>
      <c r="Q6216" s="5">
        <v>4.4000000000000004</v>
      </c>
      <c r="R6216" s="22">
        <f>Tabla1[[#This Row],[Fecha de Envío]]-Tabla1[[#This Row],[Fecha de Orden]]</f>
        <v>12</v>
      </c>
      <c r="S6216" s="24">
        <f>YEAR(Tabla1[[#This Row],[Fecha de Orden]])</f>
        <v>2024</v>
      </c>
      <c r="T6216" t="str">
        <f>VLOOKUP(Tabla1[[#This Row],[Nombre del Producto]],Tabla2[[Nombre Producto]:[Costo Unitario]],2,FALSE)</f>
        <v>Lot's O' Nuts</v>
      </c>
      <c r="U6216" t="str">
        <f>VLOOKUP(Tabla1[[#This Row],[Fábrica]],Tabla3[],4,FALSE)</f>
        <v>Arizona</v>
      </c>
    </row>
    <row r="6217" spans="1:21" x14ac:dyDescent="0.25">
      <c r="A6217" t="s">
        <v>4327</v>
      </c>
      <c r="B6217" s="3">
        <v>45398</v>
      </c>
      <c r="C6217" s="3">
        <v>45412</v>
      </c>
      <c r="D6217" t="s">
        <v>18</v>
      </c>
      <c r="E6217">
        <v>108070</v>
      </c>
      <c r="F6217" t="s">
        <v>19</v>
      </c>
      <c r="G6217" t="s">
        <v>2241</v>
      </c>
      <c r="H6217" t="s">
        <v>21</v>
      </c>
      <c r="I6217">
        <v>95123</v>
      </c>
      <c r="J6217" t="s">
        <v>22</v>
      </c>
      <c r="K6217" t="s">
        <v>23</v>
      </c>
      <c r="L6217" t="s">
        <v>36</v>
      </c>
      <c r="M6217" t="s">
        <v>37</v>
      </c>
      <c r="N6217" s="5">
        <v>3.25</v>
      </c>
      <c r="O6217" s="7">
        <v>1</v>
      </c>
      <c r="P6217" s="5">
        <v>2.11</v>
      </c>
      <c r="Q6217" s="5">
        <v>1.1399999999999999</v>
      </c>
      <c r="R6217" s="22">
        <f>Tabla1[[#This Row],[Fecha de Envío]]-Tabla1[[#This Row],[Fecha de Orden]]</f>
        <v>14</v>
      </c>
      <c r="S6217" s="24">
        <f>YEAR(Tabla1[[#This Row],[Fecha de Orden]])</f>
        <v>2024</v>
      </c>
      <c r="T6217" t="str">
        <f>VLOOKUP(Tabla1[[#This Row],[Nombre del Producto]],Tabla2[[Nombre Producto]:[Costo Unitario]],2,FALSE)</f>
        <v>Wicked Choccy's</v>
      </c>
      <c r="U6217" t="str">
        <f>VLOOKUP(Tabla1[[#This Row],[Fábrica]],Tabla3[],4,FALSE)</f>
        <v>Georgia</v>
      </c>
    </row>
    <row r="6218" spans="1:21" x14ac:dyDescent="0.25">
      <c r="A6218" t="s">
        <v>4328</v>
      </c>
      <c r="B6218" s="3">
        <v>45398</v>
      </c>
      <c r="C6218" s="3">
        <v>45412</v>
      </c>
      <c r="D6218" t="s">
        <v>18</v>
      </c>
      <c r="E6218">
        <v>108070</v>
      </c>
      <c r="F6218" t="s">
        <v>19</v>
      </c>
      <c r="G6218" t="s">
        <v>2241</v>
      </c>
      <c r="H6218" t="s">
        <v>21</v>
      </c>
      <c r="I6218">
        <v>95123</v>
      </c>
      <c r="J6218" t="s">
        <v>22</v>
      </c>
      <c r="K6218" t="s">
        <v>23</v>
      </c>
      <c r="L6218" t="s">
        <v>27</v>
      </c>
      <c r="M6218" t="s">
        <v>28</v>
      </c>
      <c r="N6218" s="5">
        <v>14.4</v>
      </c>
      <c r="O6218" s="7">
        <v>4</v>
      </c>
      <c r="P6218" s="5">
        <v>10</v>
      </c>
      <c r="Q6218" s="5">
        <v>4.4000000000000004</v>
      </c>
      <c r="R6218" s="22">
        <f>Tabla1[[#This Row],[Fecha de Envío]]-Tabla1[[#This Row],[Fecha de Orden]]</f>
        <v>14</v>
      </c>
      <c r="S6218" s="24">
        <f>YEAR(Tabla1[[#This Row],[Fecha de Orden]])</f>
        <v>2024</v>
      </c>
      <c r="T6218" t="str">
        <f>VLOOKUP(Tabla1[[#This Row],[Nombre del Producto]],Tabla2[[Nombre Producto]:[Costo Unitario]],2,FALSE)</f>
        <v>Lot's O' Nuts</v>
      </c>
      <c r="U6218" t="str">
        <f>VLOOKUP(Tabla1[[#This Row],[Fábrica]],Tabla3[],4,FALSE)</f>
        <v>Arizona</v>
      </c>
    </row>
    <row r="6219" spans="1:21" x14ac:dyDescent="0.25">
      <c r="A6219" t="s">
        <v>4796</v>
      </c>
      <c r="B6219" s="3">
        <v>45398</v>
      </c>
      <c r="C6219" s="3">
        <v>45412</v>
      </c>
      <c r="D6219" t="s">
        <v>18</v>
      </c>
      <c r="E6219">
        <v>138086</v>
      </c>
      <c r="F6219" t="s">
        <v>19</v>
      </c>
      <c r="G6219" t="s">
        <v>20</v>
      </c>
      <c r="H6219" t="s">
        <v>21</v>
      </c>
      <c r="I6219">
        <v>94109</v>
      </c>
      <c r="J6219" t="s">
        <v>22</v>
      </c>
      <c r="K6219" t="s">
        <v>23</v>
      </c>
      <c r="L6219" t="s">
        <v>27</v>
      </c>
      <c r="M6219" t="s">
        <v>28</v>
      </c>
      <c r="N6219" s="5">
        <v>10.8</v>
      </c>
      <c r="O6219" s="7">
        <v>3</v>
      </c>
      <c r="P6219" s="5">
        <v>7.5</v>
      </c>
      <c r="Q6219" s="5">
        <v>3.3</v>
      </c>
      <c r="R6219" s="22">
        <f>Tabla1[[#This Row],[Fecha de Envío]]-Tabla1[[#This Row],[Fecha de Orden]]</f>
        <v>14</v>
      </c>
      <c r="S6219" s="24">
        <f>YEAR(Tabla1[[#This Row],[Fecha de Orden]])</f>
        <v>2024</v>
      </c>
      <c r="T6219" t="str">
        <f>VLOOKUP(Tabla1[[#This Row],[Nombre del Producto]],Tabla2[[Nombre Producto]:[Costo Unitario]],2,FALSE)</f>
        <v>Lot's O' Nuts</v>
      </c>
      <c r="U6219" t="str">
        <f>VLOOKUP(Tabla1[[#This Row],[Fábrica]],Tabla3[],4,FALSE)</f>
        <v>Arizona</v>
      </c>
    </row>
    <row r="6220" spans="1:21" x14ac:dyDescent="0.25">
      <c r="A6220" t="s">
        <v>6614</v>
      </c>
      <c r="B6220" s="3">
        <v>45398</v>
      </c>
      <c r="C6220" s="3">
        <v>45414</v>
      </c>
      <c r="D6220" t="s">
        <v>18</v>
      </c>
      <c r="E6220">
        <v>156356</v>
      </c>
      <c r="F6220" t="s">
        <v>19</v>
      </c>
      <c r="G6220" t="s">
        <v>159</v>
      </c>
      <c r="H6220" t="s">
        <v>42</v>
      </c>
      <c r="I6220">
        <v>77095</v>
      </c>
      <c r="J6220" t="s">
        <v>22</v>
      </c>
      <c r="K6220" t="s">
        <v>43</v>
      </c>
      <c r="L6220" t="s">
        <v>36</v>
      </c>
      <c r="M6220" t="s">
        <v>37</v>
      </c>
      <c r="N6220" s="5">
        <v>9.75</v>
      </c>
      <c r="O6220" s="7">
        <v>3</v>
      </c>
      <c r="P6220" s="5">
        <v>6.33</v>
      </c>
      <c r="Q6220" s="5">
        <v>3.42</v>
      </c>
      <c r="R6220" s="22">
        <f>Tabla1[[#This Row],[Fecha de Envío]]-Tabla1[[#This Row],[Fecha de Orden]]</f>
        <v>16</v>
      </c>
      <c r="S6220" s="24">
        <f>YEAR(Tabla1[[#This Row],[Fecha de Orden]])</f>
        <v>2024</v>
      </c>
      <c r="T6220" t="str">
        <f>VLOOKUP(Tabla1[[#This Row],[Nombre del Producto]],Tabla2[[Nombre Producto]:[Costo Unitario]],2,FALSE)</f>
        <v>Wicked Choccy's</v>
      </c>
      <c r="U6220" t="str">
        <f>VLOOKUP(Tabla1[[#This Row],[Fábrica]],Tabla3[],4,FALSE)</f>
        <v>Georgia</v>
      </c>
    </row>
    <row r="6221" spans="1:21" x14ac:dyDescent="0.25">
      <c r="A6221" t="s">
        <v>6615</v>
      </c>
      <c r="B6221" s="3">
        <v>45398</v>
      </c>
      <c r="C6221" s="3">
        <v>45414</v>
      </c>
      <c r="D6221" t="s">
        <v>18</v>
      </c>
      <c r="E6221">
        <v>156356</v>
      </c>
      <c r="F6221" t="s">
        <v>19</v>
      </c>
      <c r="G6221" t="s">
        <v>159</v>
      </c>
      <c r="H6221" t="s">
        <v>42</v>
      </c>
      <c r="I6221">
        <v>77095</v>
      </c>
      <c r="J6221" t="s">
        <v>22</v>
      </c>
      <c r="K6221" t="s">
        <v>43</v>
      </c>
      <c r="L6221" t="s">
        <v>45</v>
      </c>
      <c r="M6221" t="s">
        <v>46</v>
      </c>
      <c r="N6221" s="5">
        <v>3.49</v>
      </c>
      <c r="O6221" s="7">
        <v>1</v>
      </c>
      <c r="P6221" s="5">
        <v>2.4900000000000002</v>
      </c>
      <c r="Q6221" s="5">
        <v>1</v>
      </c>
      <c r="R6221" s="22">
        <f>Tabla1[[#This Row],[Fecha de Envío]]-Tabla1[[#This Row],[Fecha de Orden]]</f>
        <v>16</v>
      </c>
      <c r="S6221" s="24">
        <f>YEAR(Tabla1[[#This Row],[Fecha de Orden]])</f>
        <v>2024</v>
      </c>
      <c r="T6221" t="str">
        <f>VLOOKUP(Tabla1[[#This Row],[Nombre del Producto]],Tabla2[[Nombre Producto]:[Costo Unitario]],2,FALSE)</f>
        <v>Lot's O' Nuts</v>
      </c>
      <c r="U6221" t="str">
        <f>VLOOKUP(Tabla1[[#This Row],[Fábrica]],Tabla3[],4,FALSE)</f>
        <v>Arizona</v>
      </c>
    </row>
    <row r="6222" spans="1:21" x14ac:dyDescent="0.25">
      <c r="A6222" t="s">
        <v>6616</v>
      </c>
      <c r="B6222" s="3">
        <v>45398</v>
      </c>
      <c r="C6222" s="3">
        <v>45414</v>
      </c>
      <c r="D6222" t="s">
        <v>18</v>
      </c>
      <c r="E6222">
        <v>156356</v>
      </c>
      <c r="F6222" t="s">
        <v>19</v>
      </c>
      <c r="G6222" t="s">
        <v>159</v>
      </c>
      <c r="H6222" t="s">
        <v>42</v>
      </c>
      <c r="I6222">
        <v>77095</v>
      </c>
      <c r="J6222" t="s">
        <v>22</v>
      </c>
      <c r="K6222" t="s">
        <v>43</v>
      </c>
      <c r="L6222" t="s">
        <v>27</v>
      </c>
      <c r="M6222" t="s">
        <v>28</v>
      </c>
      <c r="N6222" s="5">
        <v>7.2</v>
      </c>
      <c r="O6222" s="7">
        <v>2</v>
      </c>
      <c r="P6222" s="5">
        <v>5</v>
      </c>
      <c r="Q6222" s="5">
        <v>2.2000000000000002</v>
      </c>
      <c r="R6222" s="22">
        <f>Tabla1[[#This Row],[Fecha de Envío]]-Tabla1[[#This Row],[Fecha de Orden]]</f>
        <v>16</v>
      </c>
      <c r="S6222" s="24">
        <f>YEAR(Tabla1[[#This Row],[Fecha de Orden]])</f>
        <v>2024</v>
      </c>
      <c r="T6222" t="str">
        <f>VLOOKUP(Tabla1[[#This Row],[Nombre del Producto]],Tabla2[[Nombre Producto]:[Costo Unitario]],2,FALSE)</f>
        <v>Lot's O' Nuts</v>
      </c>
      <c r="U6222" t="str">
        <f>VLOOKUP(Tabla1[[#This Row],[Fábrica]],Tabla3[],4,FALSE)</f>
        <v>Arizona</v>
      </c>
    </row>
    <row r="6223" spans="1:21" x14ac:dyDescent="0.25">
      <c r="A6223" t="s">
        <v>7040</v>
      </c>
      <c r="B6223" s="3">
        <v>45398</v>
      </c>
      <c r="C6223" s="3">
        <v>45413</v>
      </c>
      <c r="D6223" t="s">
        <v>18</v>
      </c>
      <c r="E6223">
        <v>109946</v>
      </c>
      <c r="F6223" t="s">
        <v>19</v>
      </c>
      <c r="G6223" t="s">
        <v>239</v>
      </c>
      <c r="H6223" t="s">
        <v>173</v>
      </c>
      <c r="I6223">
        <v>60610</v>
      </c>
      <c r="J6223" t="s">
        <v>22</v>
      </c>
      <c r="K6223" t="s">
        <v>43</v>
      </c>
      <c r="L6223" t="s">
        <v>24</v>
      </c>
      <c r="M6223" t="s">
        <v>25</v>
      </c>
      <c r="N6223" s="5">
        <v>18.75</v>
      </c>
      <c r="O6223" s="7">
        <v>5</v>
      </c>
      <c r="P6223" s="5">
        <v>12.25</v>
      </c>
      <c r="Q6223" s="5">
        <v>6.5</v>
      </c>
      <c r="R6223" s="22">
        <f>Tabla1[[#This Row],[Fecha de Envío]]-Tabla1[[#This Row],[Fecha de Orden]]</f>
        <v>15</v>
      </c>
      <c r="S6223" s="24">
        <f>YEAR(Tabla1[[#This Row],[Fecha de Orden]])</f>
        <v>2024</v>
      </c>
      <c r="T6223" t="str">
        <f>VLOOKUP(Tabla1[[#This Row],[Nombre del Producto]],Tabla2[[Nombre Producto]:[Costo Unitario]],2,FALSE)</f>
        <v>Wicked Choccy's</v>
      </c>
      <c r="U6223" t="str">
        <f>VLOOKUP(Tabla1[[#This Row],[Fábrica]],Tabla3[],4,FALSE)</f>
        <v>Georgia</v>
      </c>
    </row>
    <row r="6224" spans="1:21" x14ac:dyDescent="0.25">
      <c r="A6224" t="s">
        <v>7543</v>
      </c>
      <c r="B6224" s="3">
        <v>45398</v>
      </c>
      <c r="C6224" s="3">
        <v>45412</v>
      </c>
      <c r="D6224" t="s">
        <v>18</v>
      </c>
      <c r="E6224">
        <v>136497</v>
      </c>
      <c r="F6224" t="s">
        <v>19</v>
      </c>
      <c r="G6224" t="s">
        <v>412</v>
      </c>
      <c r="H6224" t="s">
        <v>210</v>
      </c>
      <c r="I6224">
        <v>43229</v>
      </c>
      <c r="J6224" t="s">
        <v>22</v>
      </c>
      <c r="K6224" t="s">
        <v>32</v>
      </c>
      <c r="L6224" t="s">
        <v>24</v>
      </c>
      <c r="M6224" t="s">
        <v>25</v>
      </c>
      <c r="N6224" s="5">
        <v>18.75</v>
      </c>
      <c r="O6224" s="7">
        <v>5</v>
      </c>
      <c r="P6224" s="5">
        <v>12.25</v>
      </c>
      <c r="Q6224" s="5">
        <v>6.5</v>
      </c>
      <c r="R6224" s="22">
        <f>Tabla1[[#This Row],[Fecha de Envío]]-Tabla1[[#This Row],[Fecha de Orden]]</f>
        <v>14</v>
      </c>
      <c r="S6224" s="24">
        <f>YEAR(Tabla1[[#This Row],[Fecha de Orden]])</f>
        <v>2024</v>
      </c>
      <c r="T6224" t="str">
        <f>VLOOKUP(Tabla1[[#This Row],[Nombre del Producto]],Tabla2[[Nombre Producto]:[Costo Unitario]],2,FALSE)</f>
        <v>Wicked Choccy's</v>
      </c>
      <c r="U6224" t="str">
        <f>VLOOKUP(Tabla1[[#This Row],[Fábrica]],Tabla3[],4,FALSE)</f>
        <v>Georgia</v>
      </c>
    </row>
    <row r="6225" spans="1:21" x14ac:dyDescent="0.25">
      <c r="A6225" t="s">
        <v>1188</v>
      </c>
      <c r="B6225" s="3">
        <v>45399</v>
      </c>
      <c r="C6225" s="3">
        <v>45411</v>
      </c>
      <c r="D6225" t="s">
        <v>39</v>
      </c>
      <c r="E6225">
        <v>119389</v>
      </c>
      <c r="F6225" t="s">
        <v>19</v>
      </c>
      <c r="G6225" t="s">
        <v>144</v>
      </c>
      <c r="H6225" t="s">
        <v>101</v>
      </c>
      <c r="I6225">
        <v>19120</v>
      </c>
      <c r="J6225" t="s">
        <v>22</v>
      </c>
      <c r="K6225" t="s">
        <v>32</v>
      </c>
      <c r="L6225" t="s">
        <v>24</v>
      </c>
      <c r="M6225" t="s">
        <v>25</v>
      </c>
      <c r="N6225" s="5">
        <v>11.25</v>
      </c>
      <c r="O6225" s="7">
        <v>3</v>
      </c>
      <c r="P6225" s="5">
        <v>7.35</v>
      </c>
      <c r="Q6225" s="5">
        <v>3.9</v>
      </c>
      <c r="R6225" s="22">
        <f>Tabla1[[#This Row],[Fecha de Envío]]-Tabla1[[#This Row],[Fecha de Orden]]</f>
        <v>12</v>
      </c>
      <c r="S6225" s="24">
        <f>YEAR(Tabla1[[#This Row],[Fecha de Orden]])</f>
        <v>2024</v>
      </c>
      <c r="T6225" t="str">
        <f>VLOOKUP(Tabla1[[#This Row],[Nombre del Producto]],Tabla2[[Nombre Producto]:[Costo Unitario]],2,FALSE)</f>
        <v>Wicked Choccy's</v>
      </c>
      <c r="U6225" t="str">
        <f>VLOOKUP(Tabla1[[#This Row],[Fábrica]],Tabla3[],4,FALSE)</f>
        <v>Georgia</v>
      </c>
    </row>
    <row r="6226" spans="1:21" x14ac:dyDescent="0.25">
      <c r="A6226" t="s">
        <v>1247</v>
      </c>
      <c r="B6226" s="3">
        <v>45399</v>
      </c>
      <c r="C6226" s="3">
        <v>45414</v>
      </c>
      <c r="D6226" t="s">
        <v>18</v>
      </c>
      <c r="E6226">
        <v>129203</v>
      </c>
      <c r="F6226" t="s">
        <v>19</v>
      </c>
      <c r="G6226" t="s">
        <v>239</v>
      </c>
      <c r="H6226" t="s">
        <v>173</v>
      </c>
      <c r="I6226">
        <v>60653</v>
      </c>
      <c r="J6226" t="s">
        <v>22</v>
      </c>
      <c r="K6226" t="s">
        <v>43</v>
      </c>
      <c r="L6226" t="s">
        <v>45</v>
      </c>
      <c r="M6226" t="s">
        <v>46</v>
      </c>
      <c r="N6226" s="5">
        <v>13.96</v>
      </c>
      <c r="O6226" s="7">
        <v>4</v>
      </c>
      <c r="P6226" s="5">
        <v>9.9600000000000009</v>
      </c>
      <c r="Q6226" s="5">
        <v>4</v>
      </c>
      <c r="R6226" s="22">
        <f>Tabla1[[#This Row],[Fecha de Envío]]-Tabla1[[#This Row],[Fecha de Orden]]</f>
        <v>15</v>
      </c>
      <c r="S6226" s="24">
        <f>YEAR(Tabla1[[#This Row],[Fecha de Orden]])</f>
        <v>2024</v>
      </c>
      <c r="T6226" t="str">
        <f>VLOOKUP(Tabla1[[#This Row],[Nombre del Producto]],Tabla2[[Nombre Producto]:[Costo Unitario]],2,FALSE)</f>
        <v>Lot's O' Nuts</v>
      </c>
      <c r="U6226" t="str">
        <f>VLOOKUP(Tabla1[[#This Row],[Fábrica]],Tabla3[],4,FALSE)</f>
        <v>Arizona</v>
      </c>
    </row>
    <row r="6227" spans="1:21" x14ac:dyDescent="0.25">
      <c r="A6227" t="s">
        <v>4713</v>
      </c>
      <c r="B6227" s="3">
        <v>45399</v>
      </c>
      <c r="C6227" s="3">
        <v>45413</v>
      </c>
      <c r="D6227" t="s">
        <v>18</v>
      </c>
      <c r="E6227">
        <v>108735</v>
      </c>
      <c r="F6227" t="s">
        <v>195</v>
      </c>
      <c r="G6227" t="s">
        <v>196</v>
      </c>
      <c r="H6227" t="s">
        <v>197</v>
      </c>
      <c r="I6227" t="s">
        <v>4711</v>
      </c>
      <c r="J6227" t="s">
        <v>22</v>
      </c>
      <c r="K6227" t="s">
        <v>23</v>
      </c>
      <c r="L6227" t="s">
        <v>24</v>
      </c>
      <c r="M6227" t="s">
        <v>25</v>
      </c>
      <c r="N6227" s="5">
        <v>11.25</v>
      </c>
      <c r="O6227" s="7">
        <v>3</v>
      </c>
      <c r="P6227" s="5">
        <v>7.35</v>
      </c>
      <c r="Q6227" s="5">
        <v>3.9</v>
      </c>
      <c r="R6227" s="22">
        <f>Tabla1[[#This Row],[Fecha de Envío]]-Tabla1[[#This Row],[Fecha de Orden]]</f>
        <v>14</v>
      </c>
      <c r="S6227" s="24">
        <f>YEAR(Tabla1[[#This Row],[Fecha de Orden]])</f>
        <v>2024</v>
      </c>
      <c r="T6227" t="str">
        <f>VLOOKUP(Tabla1[[#This Row],[Nombre del Producto]],Tabla2[[Nombre Producto]:[Costo Unitario]],2,FALSE)</f>
        <v>Wicked Choccy's</v>
      </c>
      <c r="U6227" t="str">
        <f>VLOOKUP(Tabla1[[#This Row],[Fábrica]],Tabla3[],4,FALSE)</f>
        <v>Georgia</v>
      </c>
    </row>
    <row r="6228" spans="1:21" x14ac:dyDescent="0.25">
      <c r="A6228" t="s">
        <v>7167</v>
      </c>
      <c r="B6228" s="3">
        <v>45399</v>
      </c>
      <c r="C6228" s="3">
        <v>45414</v>
      </c>
      <c r="D6228" t="s">
        <v>18</v>
      </c>
      <c r="E6228">
        <v>128965</v>
      </c>
      <c r="F6228" t="s">
        <v>19</v>
      </c>
      <c r="G6228" t="s">
        <v>53</v>
      </c>
      <c r="H6228" t="s">
        <v>21</v>
      </c>
      <c r="I6228">
        <v>90008</v>
      </c>
      <c r="J6228" t="s">
        <v>22</v>
      </c>
      <c r="K6228" t="s">
        <v>23</v>
      </c>
      <c r="L6228" t="s">
        <v>36</v>
      </c>
      <c r="M6228" t="s">
        <v>37</v>
      </c>
      <c r="N6228" s="5">
        <v>9.75</v>
      </c>
      <c r="O6228" s="7">
        <v>3</v>
      </c>
      <c r="P6228" s="5">
        <v>6.33</v>
      </c>
      <c r="Q6228" s="5">
        <v>3.42</v>
      </c>
      <c r="R6228" s="22">
        <f>Tabla1[[#This Row],[Fecha de Envío]]-Tabla1[[#This Row],[Fecha de Orden]]</f>
        <v>15</v>
      </c>
      <c r="S6228" s="24">
        <f>YEAR(Tabla1[[#This Row],[Fecha de Orden]])</f>
        <v>2024</v>
      </c>
      <c r="T6228" t="str">
        <f>VLOOKUP(Tabla1[[#This Row],[Nombre del Producto]],Tabla2[[Nombre Producto]:[Costo Unitario]],2,FALSE)</f>
        <v>Wicked Choccy's</v>
      </c>
      <c r="U6228" t="str">
        <f>VLOOKUP(Tabla1[[#This Row],[Fábrica]],Tabla3[],4,FALSE)</f>
        <v>Georgia</v>
      </c>
    </row>
    <row r="6229" spans="1:21" x14ac:dyDescent="0.25">
      <c r="A6229" t="s">
        <v>7168</v>
      </c>
      <c r="B6229" s="3">
        <v>45399</v>
      </c>
      <c r="C6229" s="3">
        <v>45414</v>
      </c>
      <c r="D6229" t="s">
        <v>18</v>
      </c>
      <c r="E6229">
        <v>128965</v>
      </c>
      <c r="F6229" t="s">
        <v>19</v>
      </c>
      <c r="G6229" t="s">
        <v>53</v>
      </c>
      <c r="H6229" t="s">
        <v>21</v>
      </c>
      <c r="I6229">
        <v>90008</v>
      </c>
      <c r="J6229" t="s">
        <v>22</v>
      </c>
      <c r="K6229" t="s">
        <v>23</v>
      </c>
      <c r="L6229" t="s">
        <v>45</v>
      </c>
      <c r="M6229" t="s">
        <v>46</v>
      </c>
      <c r="N6229" s="5">
        <v>17.45</v>
      </c>
      <c r="O6229" s="7">
        <v>5</v>
      </c>
      <c r="P6229" s="5">
        <v>12.45</v>
      </c>
      <c r="Q6229" s="5">
        <v>5</v>
      </c>
      <c r="R6229" s="22">
        <f>Tabla1[[#This Row],[Fecha de Envío]]-Tabla1[[#This Row],[Fecha de Orden]]</f>
        <v>15</v>
      </c>
      <c r="S6229" s="24">
        <f>YEAR(Tabla1[[#This Row],[Fecha de Orden]])</f>
        <v>2024</v>
      </c>
      <c r="T6229" t="str">
        <f>VLOOKUP(Tabla1[[#This Row],[Nombre del Producto]],Tabla2[[Nombre Producto]:[Costo Unitario]],2,FALSE)</f>
        <v>Lot's O' Nuts</v>
      </c>
      <c r="U6229" t="str">
        <f>VLOOKUP(Tabla1[[#This Row],[Fábrica]],Tabla3[],4,FALSE)</f>
        <v>Arizona</v>
      </c>
    </row>
    <row r="6230" spans="1:21" x14ac:dyDescent="0.25">
      <c r="A6230" t="s">
        <v>7169</v>
      </c>
      <c r="B6230" s="3">
        <v>45399</v>
      </c>
      <c r="C6230" s="3">
        <v>45414</v>
      </c>
      <c r="D6230" t="s">
        <v>18</v>
      </c>
      <c r="E6230">
        <v>128965</v>
      </c>
      <c r="F6230" t="s">
        <v>19</v>
      </c>
      <c r="G6230" t="s">
        <v>53</v>
      </c>
      <c r="H6230" t="s">
        <v>21</v>
      </c>
      <c r="I6230">
        <v>90008</v>
      </c>
      <c r="J6230" t="s">
        <v>22</v>
      </c>
      <c r="K6230" t="s">
        <v>23</v>
      </c>
      <c r="L6230" t="s">
        <v>33</v>
      </c>
      <c r="M6230" t="s">
        <v>34</v>
      </c>
      <c r="N6230" s="5">
        <v>7.2</v>
      </c>
      <c r="O6230" s="7">
        <v>2</v>
      </c>
      <c r="P6230" s="5">
        <v>4.8</v>
      </c>
      <c r="Q6230" s="5">
        <v>2.4</v>
      </c>
      <c r="R6230" s="22">
        <f>Tabla1[[#This Row],[Fecha de Envío]]-Tabla1[[#This Row],[Fecha de Orden]]</f>
        <v>15</v>
      </c>
      <c r="S6230" s="24">
        <f>YEAR(Tabla1[[#This Row],[Fecha de Orden]])</f>
        <v>2024</v>
      </c>
      <c r="T6230" t="str">
        <f>VLOOKUP(Tabla1[[#This Row],[Nombre del Producto]],Tabla2[[Nombre Producto]:[Costo Unitario]],2,FALSE)</f>
        <v>Lot's O' Nuts</v>
      </c>
      <c r="U6230" t="str">
        <f>VLOOKUP(Tabla1[[#This Row],[Fábrica]],Tabla3[],4,FALSE)</f>
        <v>Arizona</v>
      </c>
    </row>
    <row r="6231" spans="1:21" x14ac:dyDescent="0.25">
      <c r="A6231" t="s">
        <v>8341</v>
      </c>
      <c r="B6231" s="3">
        <v>45399</v>
      </c>
      <c r="C6231" s="3">
        <v>45415</v>
      </c>
      <c r="D6231" t="s">
        <v>18</v>
      </c>
      <c r="E6231">
        <v>134845</v>
      </c>
      <c r="F6231" t="s">
        <v>19</v>
      </c>
      <c r="G6231" t="s">
        <v>202</v>
      </c>
      <c r="H6231" t="s">
        <v>203</v>
      </c>
      <c r="I6231">
        <v>80027</v>
      </c>
      <c r="J6231" t="s">
        <v>22</v>
      </c>
      <c r="K6231" t="s">
        <v>23</v>
      </c>
      <c r="L6231" t="s">
        <v>33</v>
      </c>
      <c r="M6231" t="s">
        <v>34</v>
      </c>
      <c r="N6231" s="5">
        <v>18</v>
      </c>
      <c r="O6231" s="7">
        <v>5</v>
      </c>
      <c r="P6231" s="5">
        <v>12</v>
      </c>
      <c r="Q6231" s="5">
        <v>6</v>
      </c>
      <c r="R6231" s="22">
        <f>Tabla1[[#This Row],[Fecha de Envío]]-Tabla1[[#This Row],[Fecha de Orden]]</f>
        <v>16</v>
      </c>
      <c r="S6231" s="24">
        <f>YEAR(Tabla1[[#This Row],[Fecha de Orden]])</f>
        <v>2024</v>
      </c>
      <c r="T6231" t="str">
        <f>VLOOKUP(Tabla1[[#This Row],[Nombre del Producto]],Tabla2[[Nombre Producto]:[Costo Unitario]],2,FALSE)</f>
        <v>Lot's O' Nuts</v>
      </c>
      <c r="U6231" t="str">
        <f>VLOOKUP(Tabla1[[#This Row],[Fábrica]],Tabla3[],4,FALSE)</f>
        <v>Arizona</v>
      </c>
    </row>
    <row r="6232" spans="1:21" x14ac:dyDescent="0.25">
      <c r="A6232" t="s">
        <v>8342</v>
      </c>
      <c r="B6232" s="3">
        <v>45399</v>
      </c>
      <c r="C6232" s="3">
        <v>45415</v>
      </c>
      <c r="D6232" t="s">
        <v>18</v>
      </c>
      <c r="E6232">
        <v>134845</v>
      </c>
      <c r="F6232" t="s">
        <v>19</v>
      </c>
      <c r="G6232" t="s">
        <v>202</v>
      </c>
      <c r="H6232" t="s">
        <v>203</v>
      </c>
      <c r="I6232">
        <v>80027</v>
      </c>
      <c r="J6232" t="s">
        <v>22</v>
      </c>
      <c r="K6232" t="s">
        <v>23</v>
      </c>
      <c r="L6232" t="s">
        <v>45</v>
      </c>
      <c r="M6232" t="s">
        <v>46</v>
      </c>
      <c r="N6232" s="5">
        <v>6.98</v>
      </c>
      <c r="O6232" s="7">
        <v>2</v>
      </c>
      <c r="P6232" s="5">
        <v>4.9800000000000004</v>
      </c>
      <c r="Q6232" s="5">
        <v>2</v>
      </c>
      <c r="R6232" s="22">
        <f>Tabla1[[#This Row],[Fecha de Envío]]-Tabla1[[#This Row],[Fecha de Orden]]</f>
        <v>16</v>
      </c>
      <c r="S6232" s="24">
        <f>YEAR(Tabla1[[#This Row],[Fecha de Orden]])</f>
        <v>2024</v>
      </c>
      <c r="T6232" t="str">
        <f>VLOOKUP(Tabla1[[#This Row],[Nombre del Producto]],Tabla2[[Nombre Producto]:[Costo Unitario]],2,FALSE)</f>
        <v>Lot's O' Nuts</v>
      </c>
      <c r="U6232" t="str">
        <f>VLOOKUP(Tabla1[[#This Row],[Fábrica]],Tabla3[],4,FALSE)</f>
        <v>Arizona</v>
      </c>
    </row>
    <row r="6233" spans="1:21" x14ac:dyDescent="0.25">
      <c r="A6233" t="s">
        <v>8343</v>
      </c>
      <c r="B6233" s="3">
        <v>45399</v>
      </c>
      <c r="C6233" s="3">
        <v>45415</v>
      </c>
      <c r="D6233" t="s">
        <v>18</v>
      </c>
      <c r="E6233">
        <v>134845</v>
      </c>
      <c r="F6233" t="s">
        <v>19</v>
      </c>
      <c r="G6233" t="s">
        <v>202</v>
      </c>
      <c r="H6233" t="s">
        <v>203</v>
      </c>
      <c r="I6233">
        <v>80027</v>
      </c>
      <c r="J6233" t="s">
        <v>22</v>
      </c>
      <c r="K6233" t="s">
        <v>23</v>
      </c>
      <c r="L6233" t="s">
        <v>36</v>
      </c>
      <c r="M6233" t="s">
        <v>37</v>
      </c>
      <c r="N6233" s="5">
        <v>13</v>
      </c>
      <c r="O6233" s="7">
        <v>4</v>
      </c>
      <c r="P6233" s="5">
        <v>8.44</v>
      </c>
      <c r="Q6233" s="5">
        <v>4.5599999999999996</v>
      </c>
      <c r="R6233" s="22">
        <f>Tabla1[[#This Row],[Fecha de Envío]]-Tabla1[[#This Row],[Fecha de Orden]]</f>
        <v>16</v>
      </c>
      <c r="S6233" s="24">
        <f>YEAR(Tabla1[[#This Row],[Fecha de Orden]])</f>
        <v>2024</v>
      </c>
      <c r="T6233" t="str">
        <f>VLOOKUP(Tabla1[[#This Row],[Nombre del Producto]],Tabla2[[Nombre Producto]:[Costo Unitario]],2,FALSE)</f>
        <v>Wicked Choccy's</v>
      </c>
      <c r="U6233" t="str">
        <f>VLOOKUP(Tabla1[[#This Row],[Fábrica]],Tabla3[],4,FALSE)</f>
        <v>Georgia</v>
      </c>
    </row>
    <row r="6234" spans="1:21" x14ac:dyDescent="0.25">
      <c r="A6234" t="s">
        <v>8344</v>
      </c>
      <c r="B6234" s="3">
        <v>45399</v>
      </c>
      <c r="C6234" s="3">
        <v>45415</v>
      </c>
      <c r="D6234" t="s">
        <v>18</v>
      </c>
      <c r="E6234">
        <v>134845</v>
      </c>
      <c r="F6234" t="s">
        <v>19</v>
      </c>
      <c r="G6234" t="s">
        <v>202</v>
      </c>
      <c r="H6234" t="s">
        <v>203</v>
      </c>
      <c r="I6234">
        <v>80027</v>
      </c>
      <c r="J6234" t="s">
        <v>22</v>
      </c>
      <c r="K6234" t="s">
        <v>23</v>
      </c>
      <c r="L6234" t="s">
        <v>27</v>
      </c>
      <c r="M6234" t="s">
        <v>28</v>
      </c>
      <c r="N6234" s="5">
        <v>18</v>
      </c>
      <c r="O6234" s="7">
        <v>5</v>
      </c>
      <c r="P6234" s="5">
        <v>12.5</v>
      </c>
      <c r="Q6234" s="5">
        <v>5.5</v>
      </c>
      <c r="R6234" s="22">
        <f>Tabla1[[#This Row],[Fecha de Envío]]-Tabla1[[#This Row],[Fecha de Orden]]</f>
        <v>16</v>
      </c>
      <c r="S6234" s="24">
        <f>YEAR(Tabla1[[#This Row],[Fecha de Orden]])</f>
        <v>2024</v>
      </c>
      <c r="T6234" t="str">
        <f>VLOOKUP(Tabla1[[#This Row],[Nombre del Producto]],Tabla2[[Nombre Producto]:[Costo Unitario]],2,FALSE)</f>
        <v>Lot's O' Nuts</v>
      </c>
      <c r="U6234" t="str">
        <f>VLOOKUP(Tabla1[[#This Row],[Fábrica]],Tabla3[],4,FALSE)</f>
        <v>Arizona</v>
      </c>
    </row>
    <row r="6235" spans="1:21" x14ac:dyDescent="0.25">
      <c r="A6235" t="s">
        <v>1073</v>
      </c>
      <c r="B6235" s="3">
        <v>45402</v>
      </c>
      <c r="C6235" s="3">
        <v>45413</v>
      </c>
      <c r="D6235" t="s">
        <v>39</v>
      </c>
      <c r="E6235">
        <v>166324</v>
      </c>
      <c r="F6235" t="s">
        <v>19</v>
      </c>
      <c r="G6235" t="s">
        <v>626</v>
      </c>
      <c r="H6235" t="s">
        <v>210</v>
      </c>
      <c r="I6235">
        <v>44105</v>
      </c>
      <c r="J6235" t="s">
        <v>22</v>
      </c>
      <c r="K6235" t="s">
        <v>32</v>
      </c>
      <c r="L6235" t="s">
        <v>36</v>
      </c>
      <c r="M6235" t="s">
        <v>37</v>
      </c>
      <c r="N6235" s="5">
        <v>16.25</v>
      </c>
      <c r="O6235" s="7">
        <v>5</v>
      </c>
      <c r="P6235" s="5">
        <v>10.55</v>
      </c>
      <c r="Q6235" s="5">
        <v>5.7</v>
      </c>
      <c r="R6235" s="22">
        <f>Tabla1[[#This Row],[Fecha de Envío]]-Tabla1[[#This Row],[Fecha de Orden]]</f>
        <v>11</v>
      </c>
      <c r="S6235" s="24">
        <f>YEAR(Tabla1[[#This Row],[Fecha de Orden]])</f>
        <v>2024</v>
      </c>
      <c r="T6235" t="str">
        <f>VLOOKUP(Tabla1[[#This Row],[Nombre del Producto]],Tabla2[[Nombre Producto]:[Costo Unitario]],2,FALSE)</f>
        <v>Wicked Choccy's</v>
      </c>
      <c r="U6235" t="str">
        <f>VLOOKUP(Tabla1[[#This Row],[Fábrica]],Tabla3[],4,FALSE)</f>
        <v>Georgia</v>
      </c>
    </row>
    <row r="6236" spans="1:21" x14ac:dyDescent="0.25">
      <c r="A6236" t="s">
        <v>1074</v>
      </c>
      <c r="B6236" s="3">
        <v>45402</v>
      </c>
      <c r="C6236" s="3">
        <v>45413</v>
      </c>
      <c r="D6236" t="s">
        <v>39</v>
      </c>
      <c r="E6236">
        <v>166324</v>
      </c>
      <c r="F6236" t="s">
        <v>19</v>
      </c>
      <c r="G6236" t="s">
        <v>626</v>
      </c>
      <c r="H6236" t="s">
        <v>210</v>
      </c>
      <c r="I6236">
        <v>44105</v>
      </c>
      <c r="J6236" t="s">
        <v>22</v>
      </c>
      <c r="K6236" t="s">
        <v>32</v>
      </c>
      <c r="L6236" t="s">
        <v>45</v>
      </c>
      <c r="M6236" t="s">
        <v>46</v>
      </c>
      <c r="N6236" s="5">
        <v>13.96</v>
      </c>
      <c r="O6236" s="7">
        <v>4</v>
      </c>
      <c r="P6236" s="5">
        <v>9.9600000000000009</v>
      </c>
      <c r="Q6236" s="5">
        <v>4</v>
      </c>
      <c r="R6236" s="22">
        <f>Tabla1[[#This Row],[Fecha de Envío]]-Tabla1[[#This Row],[Fecha de Orden]]</f>
        <v>11</v>
      </c>
      <c r="S6236" s="24">
        <f>YEAR(Tabla1[[#This Row],[Fecha de Orden]])</f>
        <v>2024</v>
      </c>
      <c r="T6236" t="str">
        <f>VLOOKUP(Tabla1[[#This Row],[Nombre del Producto]],Tabla2[[Nombre Producto]:[Costo Unitario]],2,FALSE)</f>
        <v>Lot's O' Nuts</v>
      </c>
      <c r="U6236" t="str">
        <f>VLOOKUP(Tabla1[[#This Row],[Fábrica]],Tabla3[],4,FALSE)</f>
        <v>Arizona</v>
      </c>
    </row>
    <row r="6237" spans="1:21" x14ac:dyDescent="0.25">
      <c r="A6237" t="s">
        <v>1075</v>
      </c>
      <c r="B6237" s="3">
        <v>45402</v>
      </c>
      <c r="C6237" s="3">
        <v>45413</v>
      </c>
      <c r="D6237" t="s">
        <v>39</v>
      </c>
      <c r="E6237">
        <v>166324</v>
      </c>
      <c r="F6237" t="s">
        <v>19</v>
      </c>
      <c r="G6237" t="s">
        <v>626</v>
      </c>
      <c r="H6237" t="s">
        <v>210</v>
      </c>
      <c r="I6237">
        <v>44105</v>
      </c>
      <c r="J6237" t="s">
        <v>22</v>
      </c>
      <c r="K6237" t="s">
        <v>32</v>
      </c>
      <c r="L6237" t="s">
        <v>33</v>
      </c>
      <c r="M6237" t="s">
        <v>34</v>
      </c>
      <c r="N6237" s="5">
        <v>10.8</v>
      </c>
      <c r="O6237" s="7">
        <v>3</v>
      </c>
      <c r="P6237" s="5">
        <v>7.2</v>
      </c>
      <c r="Q6237" s="5">
        <v>3.6</v>
      </c>
      <c r="R6237" s="22">
        <f>Tabla1[[#This Row],[Fecha de Envío]]-Tabla1[[#This Row],[Fecha de Orden]]</f>
        <v>11</v>
      </c>
      <c r="S6237" s="24">
        <f>YEAR(Tabla1[[#This Row],[Fecha de Orden]])</f>
        <v>2024</v>
      </c>
      <c r="T6237" t="str">
        <f>VLOOKUP(Tabla1[[#This Row],[Nombre del Producto]],Tabla2[[Nombre Producto]:[Costo Unitario]],2,FALSE)</f>
        <v>Lot's O' Nuts</v>
      </c>
      <c r="U6237" t="str">
        <f>VLOOKUP(Tabla1[[#This Row],[Fábrica]],Tabla3[],4,FALSE)</f>
        <v>Arizona</v>
      </c>
    </row>
    <row r="6238" spans="1:21" x14ac:dyDescent="0.25">
      <c r="A6238" t="s">
        <v>2309</v>
      </c>
      <c r="B6238" s="3">
        <v>45402</v>
      </c>
      <c r="C6238" s="3">
        <v>45416</v>
      </c>
      <c r="D6238" t="s">
        <v>18</v>
      </c>
      <c r="E6238">
        <v>119655</v>
      </c>
      <c r="F6238" t="s">
        <v>19</v>
      </c>
      <c r="G6238" t="s">
        <v>92</v>
      </c>
      <c r="H6238" t="s">
        <v>93</v>
      </c>
      <c r="I6238">
        <v>48234</v>
      </c>
      <c r="J6238" t="s">
        <v>22</v>
      </c>
      <c r="K6238" t="s">
        <v>43</v>
      </c>
      <c r="L6238" t="s">
        <v>36</v>
      </c>
      <c r="M6238" t="s">
        <v>37</v>
      </c>
      <c r="N6238" s="5">
        <v>13</v>
      </c>
      <c r="O6238" s="7">
        <v>4</v>
      </c>
      <c r="P6238" s="5">
        <v>8.44</v>
      </c>
      <c r="Q6238" s="5">
        <v>4.5599999999999996</v>
      </c>
      <c r="R6238" s="22">
        <f>Tabla1[[#This Row],[Fecha de Envío]]-Tabla1[[#This Row],[Fecha de Orden]]</f>
        <v>14</v>
      </c>
      <c r="S6238" s="24">
        <f>YEAR(Tabla1[[#This Row],[Fecha de Orden]])</f>
        <v>2024</v>
      </c>
      <c r="T6238" t="str">
        <f>VLOOKUP(Tabla1[[#This Row],[Nombre del Producto]],Tabla2[[Nombre Producto]:[Costo Unitario]],2,FALSE)</f>
        <v>Wicked Choccy's</v>
      </c>
      <c r="U6238" t="str">
        <f>VLOOKUP(Tabla1[[#This Row],[Fábrica]],Tabla3[],4,FALSE)</f>
        <v>Georgia</v>
      </c>
    </row>
    <row r="6239" spans="1:21" x14ac:dyDescent="0.25">
      <c r="A6239" t="s">
        <v>2310</v>
      </c>
      <c r="B6239" s="3">
        <v>45402</v>
      </c>
      <c r="C6239" s="3">
        <v>45416</v>
      </c>
      <c r="D6239" t="s">
        <v>18</v>
      </c>
      <c r="E6239">
        <v>119655</v>
      </c>
      <c r="F6239" t="s">
        <v>19</v>
      </c>
      <c r="G6239" t="s">
        <v>92</v>
      </c>
      <c r="H6239" t="s">
        <v>93</v>
      </c>
      <c r="I6239">
        <v>48234</v>
      </c>
      <c r="J6239" t="s">
        <v>22</v>
      </c>
      <c r="K6239" t="s">
        <v>43</v>
      </c>
      <c r="L6239" t="s">
        <v>33</v>
      </c>
      <c r="M6239" t="s">
        <v>34</v>
      </c>
      <c r="N6239" s="5">
        <v>25.2</v>
      </c>
      <c r="O6239" s="7">
        <v>7</v>
      </c>
      <c r="P6239" s="5">
        <v>16.8</v>
      </c>
      <c r="Q6239" s="5">
        <v>8.4</v>
      </c>
      <c r="R6239" s="22">
        <f>Tabla1[[#This Row],[Fecha de Envío]]-Tabla1[[#This Row],[Fecha de Orden]]</f>
        <v>14</v>
      </c>
      <c r="S6239" s="24">
        <f>YEAR(Tabla1[[#This Row],[Fecha de Orden]])</f>
        <v>2024</v>
      </c>
      <c r="T6239" t="str">
        <f>VLOOKUP(Tabla1[[#This Row],[Nombre del Producto]],Tabla2[[Nombre Producto]:[Costo Unitario]],2,FALSE)</f>
        <v>Lot's O' Nuts</v>
      </c>
      <c r="U6239" t="str">
        <f>VLOOKUP(Tabla1[[#This Row],[Fábrica]],Tabla3[],4,FALSE)</f>
        <v>Arizona</v>
      </c>
    </row>
    <row r="6240" spans="1:21" x14ac:dyDescent="0.25">
      <c r="A6240" t="s">
        <v>2319</v>
      </c>
      <c r="B6240" s="3">
        <v>45402</v>
      </c>
      <c r="C6240" s="3">
        <v>45415</v>
      </c>
      <c r="D6240" t="s">
        <v>39</v>
      </c>
      <c r="E6240">
        <v>151484</v>
      </c>
      <c r="F6240" t="s">
        <v>19</v>
      </c>
      <c r="G6240" t="s">
        <v>144</v>
      </c>
      <c r="H6240" t="s">
        <v>101</v>
      </c>
      <c r="I6240">
        <v>19120</v>
      </c>
      <c r="J6240" t="s">
        <v>22</v>
      </c>
      <c r="K6240" t="s">
        <v>32</v>
      </c>
      <c r="L6240" t="s">
        <v>36</v>
      </c>
      <c r="M6240" t="s">
        <v>37</v>
      </c>
      <c r="N6240" s="5">
        <v>6.5</v>
      </c>
      <c r="O6240" s="7">
        <v>2</v>
      </c>
      <c r="P6240" s="5">
        <v>4.22</v>
      </c>
      <c r="Q6240" s="5">
        <v>2.2799999999999998</v>
      </c>
      <c r="R6240" s="22">
        <f>Tabla1[[#This Row],[Fecha de Envío]]-Tabla1[[#This Row],[Fecha de Orden]]</f>
        <v>13</v>
      </c>
      <c r="S6240" s="24">
        <f>YEAR(Tabla1[[#This Row],[Fecha de Orden]])</f>
        <v>2024</v>
      </c>
      <c r="T6240" t="str">
        <f>VLOOKUP(Tabla1[[#This Row],[Nombre del Producto]],Tabla2[[Nombre Producto]:[Costo Unitario]],2,FALSE)</f>
        <v>Wicked Choccy's</v>
      </c>
      <c r="U6240" t="str">
        <f>VLOOKUP(Tabla1[[#This Row],[Fábrica]],Tabla3[],4,FALSE)</f>
        <v>Georgia</v>
      </c>
    </row>
    <row r="6241" spans="1:21" x14ac:dyDescent="0.25">
      <c r="A6241" t="s">
        <v>2320</v>
      </c>
      <c r="B6241" s="3">
        <v>45402</v>
      </c>
      <c r="C6241" s="3">
        <v>45415</v>
      </c>
      <c r="D6241" t="s">
        <v>39</v>
      </c>
      <c r="E6241">
        <v>151484</v>
      </c>
      <c r="F6241" t="s">
        <v>19</v>
      </c>
      <c r="G6241" t="s">
        <v>144</v>
      </c>
      <c r="H6241" t="s">
        <v>101</v>
      </c>
      <c r="I6241">
        <v>19120</v>
      </c>
      <c r="J6241" t="s">
        <v>148</v>
      </c>
      <c r="K6241" t="s">
        <v>32</v>
      </c>
      <c r="L6241" t="s">
        <v>348</v>
      </c>
      <c r="M6241" t="s">
        <v>349</v>
      </c>
      <c r="N6241" s="5">
        <v>20</v>
      </c>
      <c r="O6241" s="7">
        <v>1</v>
      </c>
      <c r="P6241" s="5">
        <v>10</v>
      </c>
      <c r="Q6241" s="5">
        <v>10</v>
      </c>
      <c r="R6241" s="22">
        <f>Tabla1[[#This Row],[Fecha de Envío]]-Tabla1[[#This Row],[Fecha de Orden]]</f>
        <v>13</v>
      </c>
      <c r="S6241" s="24">
        <f>YEAR(Tabla1[[#This Row],[Fecha de Orden]])</f>
        <v>2024</v>
      </c>
      <c r="T6241" t="str">
        <f>VLOOKUP(Tabla1[[#This Row],[Nombre del Producto]],Tabla2[[Nombre Producto]:[Costo Unitario]],2,FALSE)</f>
        <v>Secret Factory</v>
      </c>
      <c r="U6241" t="str">
        <f>VLOOKUP(Tabla1[[#This Row],[Fábrica]],Tabla3[],4,FALSE)</f>
        <v>Illinois</v>
      </c>
    </row>
    <row r="6242" spans="1:21" x14ac:dyDescent="0.25">
      <c r="A6242" t="s">
        <v>2321</v>
      </c>
      <c r="B6242" s="3">
        <v>45402</v>
      </c>
      <c r="C6242" s="3">
        <v>45415</v>
      </c>
      <c r="D6242" t="s">
        <v>39</v>
      </c>
      <c r="E6242">
        <v>151484</v>
      </c>
      <c r="F6242" t="s">
        <v>19</v>
      </c>
      <c r="G6242" t="s">
        <v>144</v>
      </c>
      <c r="H6242" t="s">
        <v>101</v>
      </c>
      <c r="I6242">
        <v>19120</v>
      </c>
      <c r="J6242" t="s">
        <v>22</v>
      </c>
      <c r="K6242" t="s">
        <v>32</v>
      </c>
      <c r="L6242" t="s">
        <v>27</v>
      </c>
      <c r="M6242" t="s">
        <v>28</v>
      </c>
      <c r="N6242" s="5">
        <v>10.8</v>
      </c>
      <c r="O6242" s="7">
        <v>3</v>
      </c>
      <c r="P6242" s="5">
        <v>7.5</v>
      </c>
      <c r="Q6242" s="5">
        <v>3.3</v>
      </c>
      <c r="R6242" s="22">
        <f>Tabla1[[#This Row],[Fecha de Envío]]-Tabla1[[#This Row],[Fecha de Orden]]</f>
        <v>13</v>
      </c>
      <c r="S6242" s="24">
        <f>YEAR(Tabla1[[#This Row],[Fecha de Orden]])</f>
        <v>2024</v>
      </c>
      <c r="T6242" t="str">
        <f>VLOOKUP(Tabla1[[#This Row],[Nombre del Producto]],Tabla2[[Nombre Producto]:[Costo Unitario]],2,FALSE)</f>
        <v>Lot's O' Nuts</v>
      </c>
      <c r="U6242" t="str">
        <f>VLOOKUP(Tabla1[[#This Row],[Fábrica]],Tabla3[],4,FALSE)</f>
        <v>Arizona</v>
      </c>
    </row>
    <row r="6243" spans="1:21" x14ac:dyDescent="0.25">
      <c r="A6243" t="s">
        <v>8148</v>
      </c>
      <c r="B6243" s="3">
        <v>45402</v>
      </c>
      <c r="C6243" s="3">
        <v>45418</v>
      </c>
      <c r="D6243" t="s">
        <v>18</v>
      </c>
      <c r="E6243">
        <v>166849</v>
      </c>
      <c r="F6243" t="s">
        <v>19</v>
      </c>
      <c r="G6243" t="s">
        <v>239</v>
      </c>
      <c r="H6243" t="s">
        <v>173</v>
      </c>
      <c r="I6243">
        <v>60610</v>
      </c>
      <c r="J6243" t="s">
        <v>22</v>
      </c>
      <c r="K6243" t="s">
        <v>43</v>
      </c>
      <c r="L6243" t="s">
        <v>45</v>
      </c>
      <c r="M6243" t="s">
        <v>46</v>
      </c>
      <c r="N6243" s="5">
        <v>6.98</v>
      </c>
      <c r="O6243" s="7">
        <v>2</v>
      </c>
      <c r="P6243" s="5">
        <v>4.9800000000000004</v>
      </c>
      <c r="Q6243" s="5">
        <v>2</v>
      </c>
      <c r="R6243" s="22">
        <f>Tabla1[[#This Row],[Fecha de Envío]]-Tabla1[[#This Row],[Fecha de Orden]]</f>
        <v>16</v>
      </c>
      <c r="S6243" s="24">
        <f>YEAR(Tabla1[[#This Row],[Fecha de Orden]])</f>
        <v>2024</v>
      </c>
      <c r="T6243" t="str">
        <f>VLOOKUP(Tabla1[[#This Row],[Nombre del Producto]],Tabla2[[Nombre Producto]:[Costo Unitario]],2,FALSE)</f>
        <v>Lot's O' Nuts</v>
      </c>
      <c r="U6243" t="str">
        <f>VLOOKUP(Tabla1[[#This Row],[Fábrica]],Tabla3[],4,FALSE)</f>
        <v>Arizona</v>
      </c>
    </row>
    <row r="6244" spans="1:21" x14ac:dyDescent="0.25">
      <c r="A6244" t="s">
        <v>8157</v>
      </c>
      <c r="B6244" s="3">
        <v>45402</v>
      </c>
      <c r="C6244" s="3">
        <v>45416</v>
      </c>
      <c r="D6244" t="s">
        <v>18</v>
      </c>
      <c r="E6244">
        <v>100615</v>
      </c>
      <c r="F6244" t="s">
        <v>19</v>
      </c>
      <c r="G6244" t="s">
        <v>239</v>
      </c>
      <c r="H6244" t="s">
        <v>173</v>
      </c>
      <c r="I6244">
        <v>60653</v>
      </c>
      <c r="J6244" t="s">
        <v>22</v>
      </c>
      <c r="K6244" t="s">
        <v>43</v>
      </c>
      <c r="L6244" t="s">
        <v>24</v>
      </c>
      <c r="M6244" t="s">
        <v>25</v>
      </c>
      <c r="N6244" s="5">
        <v>11.25</v>
      </c>
      <c r="O6244" s="7">
        <v>3</v>
      </c>
      <c r="P6244" s="5">
        <v>7.35</v>
      </c>
      <c r="Q6244" s="5">
        <v>3.9</v>
      </c>
      <c r="R6244" s="22">
        <f>Tabla1[[#This Row],[Fecha de Envío]]-Tabla1[[#This Row],[Fecha de Orden]]</f>
        <v>14</v>
      </c>
      <c r="S6244" s="24">
        <f>YEAR(Tabla1[[#This Row],[Fecha de Orden]])</f>
        <v>2024</v>
      </c>
      <c r="T6244" t="str">
        <f>VLOOKUP(Tabla1[[#This Row],[Nombre del Producto]],Tabla2[[Nombre Producto]:[Costo Unitario]],2,FALSE)</f>
        <v>Wicked Choccy's</v>
      </c>
      <c r="U6244" t="str">
        <f>VLOOKUP(Tabla1[[#This Row],[Fábrica]],Tabla3[],4,FALSE)</f>
        <v>Georgia</v>
      </c>
    </row>
    <row r="6245" spans="1:21" x14ac:dyDescent="0.25">
      <c r="A6245" t="s">
        <v>8158</v>
      </c>
      <c r="B6245" s="3">
        <v>45402</v>
      </c>
      <c r="C6245" s="3">
        <v>45416</v>
      </c>
      <c r="D6245" t="s">
        <v>18</v>
      </c>
      <c r="E6245">
        <v>100615</v>
      </c>
      <c r="F6245" t="s">
        <v>19</v>
      </c>
      <c r="G6245" t="s">
        <v>239</v>
      </c>
      <c r="H6245" t="s">
        <v>173</v>
      </c>
      <c r="I6245">
        <v>60653</v>
      </c>
      <c r="J6245" t="s">
        <v>22</v>
      </c>
      <c r="K6245" t="s">
        <v>43</v>
      </c>
      <c r="L6245" t="s">
        <v>33</v>
      </c>
      <c r="M6245" t="s">
        <v>34</v>
      </c>
      <c r="N6245" s="5">
        <v>18</v>
      </c>
      <c r="O6245" s="7">
        <v>5</v>
      </c>
      <c r="P6245" s="5">
        <v>12</v>
      </c>
      <c r="Q6245" s="5">
        <v>6</v>
      </c>
      <c r="R6245" s="22">
        <f>Tabla1[[#This Row],[Fecha de Envío]]-Tabla1[[#This Row],[Fecha de Orden]]</f>
        <v>14</v>
      </c>
      <c r="S6245" s="24">
        <f>YEAR(Tabla1[[#This Row],[Fecha de Orden]])</f>
        <v>2024</v>
      </c>
      <c r="T6245" t="str">
        <f>VLOOKUP(Tabla1[[#This Row],[Nombre del Producto]],Tabla2[[Nombre Producto]:[Costo Unitario]],2,FALSE)</f>
        <v>Lot's O' Nuts</v>
      </c>
      <c r="U6245" t="str">
        <f>VLOOKUP(Tabla1[[#This Row],[Fábrica]],Tabla3[],4,FALSE)</f>
        <v>Arizona</v>
      </c>
    </row>
    <row r="6246" spans="1:21" x14ac:dyDescent="0.25">
      <c r="A6246" t="s">
        <v>8159</v>
      </c>
      <c r="B6246" s="3">
        <v>45402</v>
      </c>
      <c r="C6246" s="3">
        <v>45416</v>
      </c>
      <c r="D6246" t="s">
        <v>18</v>
      </c>
      <c r="E6246">
        <v>100615</v>
      </c>
      <c r="F6246" t="s">
        <v>19</v>
      </c>
      <c r="G6246" t="s">
        <v>239</v>
      </c>
      <c r="H6246" t="s">
        <v>173</v>
      </c>
      <c r="I6246">
        <v>60653</v>
      </c>
      <c r="J6246" t="s">
        <v>22</v>
      </c>
      <c r="K6246" t="s">
        <v>43</v>
      </c>
      <c r="L6246" t="s">
        <v>27</v>
      </c>
      <c r="M6246" t="s">
        <v>28</v>
      </c>
      <c r="N6246" s="5">
        <v>7.2</v>
      </c>
      <c r="O6246" s="7">
        <v>2</v>
      </c>
      <c r="P6246" s="5">
        <v>5</v>
      </c>
      <c r="Q6246" s="5">
        <v>2.2000000000000002</v>
      </c>
      <c r="R6246" s="22">
        <f>Tabla1[[#This Row],[Fecha de Envío]]-Tabla1[[#This Row],[Fecha de Orden]]</f>
        <v>14</v>
      </c>
      <c r="S6246" s="24">
        <f>YEAR(Tabla1[[#This Row],[Fecha de Orden]])</f>
        <v>2024</v>
      </c>
      <c r="T6246" t="str">
        <f>VLOOKUP(Tabla1[[#This Row],[Nombre del Producto]],Tabla2[[Nombre Producto]:[Costo Unitario]],2,FALSE)</f>
        <v>Lot's O' Nuts</v>
      </c>
      <c r="U6246" t="str">
        <f>VLOOKUP(Tabla1[[#This Row],[Fábrica]],Tabla3[],4,FALSE)</f>
        <v>Arizona</v>
      </c>
    </row>
    <row r="6247" spans="1:21" x14ac:dyDescent="0.25">
      <c r="A6247" t="s">
        <v>4688</v>
      </c>
      <c r="B6247" s="3">
        <v>45403</v>
      </c>
      <c r="C6247" s="3">
        <v>45415</v>
      </c>
      <c r="D6247" t="s">
        <v>39</v>
      </c>
      <c r="E6247">
        <v>128853</v>
      </c>
      <c r="F6247" t="s">
        <v>19</v>
      </c>
      <c r="G6247" t="s">
        <v>582</v>
      </c>
      <c r="H6247" t="s">
        <v>583</v>
      </c>
      <c r="I6247">
        <v>21215</v>
      </c>
      <c r="J6247" t="s">
        <v>22</v>
      </c>
      <c r="K6247" t="s">
        <v>32</v>
      </c>
      <c r="L6247" t="s">
        <v>24</v>
      </c>
      <c r="M6247" t="s">
        <v>25</v>
      </c>
      <c r="N6247" s="5">
        <v>33.75</v>
      </c>
      <c r="O6247" s="7">
        <v>9</v>
      </c>
      <c r="P6247" s="5">
        <v>22.05</v>
      </c>
      <c r="Q6247" s="5">
        <v>11.7</v>
      </c>
      <c r="R6247" s="22">
        <f>Tabla1[[#This Row],[Fecha de Envío]]-Tabla1[[#This Row],[Fecha de Orden]]</f>
        <v>12</v>
      </c>
      <c r="S6247" s="24">
        <f>YEAR(Tabla1[[#This Row],[Fecha de Orden]])</f>
        <v>2024</v>
      </c>
      <c r="T6247" t="str">
        <f>VLOOKUP(Tabla1[[#This Row],[Nombre del Producto]],Tabla2[[Nombre Producto]:[Costo Unitario]],2,FALSE)</f>
        <v>Wicked Choccy's</v>
      </c>
      <c r="U6247" t="str">
        <f>VLOOKUP(Tabla1[[#This Row],[Fábrica]],Tabla3[],4,FALSE)</f>
        <v>Georgia</v>
      </c>
    </row>
    <row r="6248" spans="1:21" x14ac:dyDescent="0.25">
      <c r="A6248" t="s">
        <v>4931</v>
      </c>
      <c r="B6248" s="3">
        <v>45403</v>
      </c>
      <c r="C6248" s="3">
        <v>45416</v>
      </c>
      <c r="D6248" t="s">
        <v>39</v>
      </c>
      <c r="E6248">
        <v>166198</v>
      </c>
      <c r="F6248" t="s">
        <v>19</v>
      </c>
      <c r="G6248" t="s">
        <v>124</v>
      </c>
      <c r="H6248" t="s">
        <v>125</v>
      </c>
      <c r="I6248">
        <v>98103</v>
      </c>
      <c r="J6248" t="s">
        <v>22</v>
      </c>
      <c r="K6248" t="s">
        <v>23</v>
      </c>
      <c r="L6248" t="s">
        <v>33</v>
      </c>
      <c r="M6248" t="s">
        <v>34</v>
      </c>
      <c r="N6248" s="5">
        <v>10.8</v>
      </c>
      <c r="O6248" s="7">
        <v>3</v>
      </c>
      <c r="P6248" s="5">
        <v>7.2</v>
      </c>
      <c r="Q6248" s="5">
        <v>3.6</v>
      </c>
      <c r="R6248" s="22">
        <f>Tabla1[[#This Row],[Fecha de Envío]]-Tabla1[[#This Row],[Fecha de Orden]]</f>
        <v>13</v>
      </c>
      <c r="S6248" s="24">
        <f>YEAR(Tabla1[[#This Row],[Fecha de Orden]])</f>
        <v>2024</v>
      </c>
      <c r="T6248" t="str">
        <f>VLOOKUP(Tabla1[[#This Row],[Nombre del Producto]],Tabla2[[Nombre Producto]:[Costo Unitario]],2,FALSE)</f>
        <v>Lot's O' Nuts</v>
      </c>
      <c r="U6248" t="str">
        <f>VLOOKUP(Tabla1[[#This Row],[Fábrica]],Tabla3[],4,FALSE)</f>
        <v>Arizona</v>
      </c>
    </row>
    <row r="6249" spans="1:21" x14ac:dyDescent="0.25">
      <c r="A6249" t="s">
        <v>4932</v>
      </c>
      <c r="B6249" s="3">
        <v>45403</v>
      </c>
      <c r="C6249" s="3">
        <v>45416</v>
      </c>
      <c r="D6249" t="s">
        <v>39</v>
      </c>
      <c r="E6249">
        <v>166198</v>
      </c>
      <c r="F6249" t="s">
        <v>19</v>
      </c>
      <c r="G6249" t="s">
        <v>124</v>
      </c>
      <c r="H6249" t="s">
        <v>125</v>
      </c>
      <c r="I6249">
        <v>98103</v>
      </c>
      <c r="J6249" t="s">
        <v>22</v>
      </c>
      <c r="K6249" t="s">
        <v>23</v>
      </c>
      <c r="L6249" t="s">
        <v>24</v>
      </c>
      <c r="M6249" t="s">
        <v>25</v>
      </c>
      <c r="N6249" s="5">
        <v>3.75</v>
      </c>
      <c r="O6249" s="7">
        <v>1</v>
      </c>
      <c r="P6249" s="5">
        <v>2.4500000000000002</v>
      </c>
      <c r="Q6249" s="5">
        <v>1.3</v>
      </c>
      <c r="R6249" s="22">
        <f>Tabla1[[#This Row],[Fecha de Envío]]-Tabla1[[#This Row],[Fecha de Orden]]</f>
        <v>13</v>
      </c>
      <c r="S6249" s="24">
        <f>YEAR(Tabla1[[#This Row],[Fecha de Orden]])</f>
        <v>2024</v>
      </c>
      <c r="T6249" t="str">
        <f>VLOOKUP(Tabla1[[#This Row],[Nombre del Producto]],Tabla2[[Nombre Producto]:[Costo Unitario]],2,FALSE)</f>
        <v>Wicked Choccy's</v>
      </c>
      <c r="U6249" t="str">
        <f>VLOOKUP(Tabla1[[#This Row],[Fábrica]],Tabla3[],4,FALSE)</f>
        <v>Georgia</v>
      </c>
    </row>
    <row r="6250" spans="1:21" x14ac:dyDescent="0.25">
      <c r="A6250" t="s">
        <v>5311</v>
      </c>
      <c r="B6250" s="3">
        <v>45403</v>
      </c>
      <c r="C6250" s="3">
        <v>45415</v>
      </c>
      <c r="D6250" t="s">
        <v>39</v>
      </c>
      <c r="E6250">
        <v>140802</v>
      </c>
      <c r="F6250" t="s">
        <v>19</v>
      </c>
      <c r="G6250" t="s">
        <v>159</v>
      </c>
      <c r="H6250" t="s">
        <v>42</v>
      </c>
      <c r="I6250">
        <v>77070</v>
      </c>
      <c r="J6250" t="s">
        <v>22</v>
      </c>
      <c r="K6250" t="s">
        <v>43</v>
      </c>
      <c r="L6250" t="s">
        <v>36</v>
      </c>
      <c r="M6250" t="s">
        <v>37</v>
      </c>
      <c r="N6250" s="5">
        <v>13</v>
      </c>
      <c r="O6250" s="7">
        <v>4</v>
      </c>
      <c r="P6250" s="5">
        <v>8.44</v>
      </c>
      <c r="Q6250" s="5">
        <v>4.5599999999999996</v>
      </c>
      <c r="R6250" s="22">
        <f>Tabla1[[#This Row],[Fecha de Envío]]-Tabla1[[#This Row],[Fecha de Orden]]</f>
        <v>12</v>
      </c>
      <c r="S6250" s="24">
        <f>YEAR(Tabla1[[#This Row],[Fecha de Orden]])</f>
        <v>2024</v>
      </c>
      <c r="T6250" t="str">
        <f>VLOOKUP(Tabla1[[#This Row],[Nombre del Producto]],Tabla2[[Nombre Producto]:[Costo Unitario]],2,FALSE)</f>
        <v>Wicked Choccy's</v>
      </c>
      <c r="U6250" t="str">
        <f>VLOOKUP(Tabla1[[#This Row],[Fábrica]],Tabla3[],4,FALSE)</f>
        <v>Georgia</v>
      </c>
    </row>
    <row r="6251" spans="1:21" x14ac:dyDescent="0.25">
      <c r="A6251" t="s">
        <v>5312</v>
      </c>
      <c r="B6251" s="3">
        <v>45403</v>
      </c>
      <c r="C6251" s="3">
        <v>45415</v>
      </c>
      <c r="D6251" t="s">
        <v>39</v>
      </c>
      <c r="E6251">
        <v>140802</v>
      </c>
      <c r="F6251" t="s">
        <v>19</v>
      </c>
      <c r="G6251" t="s">
        <v>159</v>
      </c>
      <c r="H6251" t="s">
        <v>42</v>
      </c>
      <c r="I6251">
        <v>77070</v>
      </c>
      <c r="J6251" t="s">
        <v>22</v>
      </c>
      <c r="K6251" t="s">
        <v>43</v>
      </c>
      <c r="L6251" t="s">
        <v>45</v>
      </c>
      <c r="M6251" t="s">
        <v>46</v>
      </c>
      <c r="N6251" s="5">
        <v>10.47</v>
      </c>
      <c r="O6251" s="7">
        <v>3</v>
      </c>
      <c r="P6251" s="5">
        <v>7.47</v>
      </c>
      <c r="Q6251" s="5">
        <v>3</v>
      </c>
      <c r="R6251" s="22">
        <f>Tabla1[[#This Row],[Fecha de Envío]]-Tabla1[[#This Row],[Fecha de Orden]]</f>
        <v>12</v>
      </c>
      <c r="S6251" s="24">
        <f>YEAR(Tabla1[[#This Row],[Fecha de Orden]])</f>
        <v>2024</v>
      </c>
      <c r="T6251" t="str">
        <f>VLOOKUP(Tabla1[[#This Row],[Nombre del Producto]],Tabla2[[Nombre Producto]:[Costo Unitario]],2,FALSE)</f>
        <v>Lot's O' Nuts</v>
      </c>
      <c r="U6251" t="str">
        <f>VLOOKUP(Tabla1[[#This Row],[Fábrica]],Tabla3[],4,FALSE)</f>
        <v>Arizona</v>
      </c>
    </row>
    <row r="6252" spans="1:21" x14ac:dyDescent="0.25">
      <c r="A6252" t="s">
        <v>7659</v>
      </c>
      <c r="B6252" s="3">
        <v>45403</v>
      </c>
      <c r="C6252" s="3">
        <v>45419</v>
      </c>
      <c r="D6252" t="s">
        <v>18</v>
      </c>
      <c r="E6252">
        <v>145863</v>
      </c>
      <c r="F6252" t="s">
        <v>19</v>
      </c>
      <c r="G6252" t="s">
        <v>159</v>
      </c>
      <c r="H6252" t="s">
        <v>42</v>
      </c>
      <c r="I6252">
        <v>77041</v>
      </c>
      <c r="J6252" t="s">
        <v>22</v>
      </c>
      <c r="K6252" t="s">
        <v>43</v>
      </c>
      <c r="L6252" t="s">
        <v>24</v>
      </c>
      <c r="M6252" t="s">
        <v>25</v>
      </c>
      <c r="N6252" s="5">
        <v>11.25</v>
      </c>
      <c r="O6252" s="7">
        <v>3</v>
      </c>
      <c r="P6252" s="5">
        <v>7.35</v>
      </c>
      <c r="Q6252" s="5">
        <v>3.9</v>
      </c>
      <c r="R6252" s="22">
        <f>Tabla1[[#This Row],[Fecha de Envío]]-Tabla1[[#This Row],[Fecha de Orden]]</f>
        <v>16</v>
      </c>
      <c r="S6252" s="24">
        <f>YEAR(Tabla1[[#This Row],[Fecha de Orden]])</f>
        <v>2024</v>
      </c>
      <c r="T6252" t="str">
        <f>VLOOKUP(Tabla1[[#This Row],[Nombre del Producto]],Tabla2[[Nombre Producto]:[Costo Unitario]],2,FALSE)</f>
        <v>Wicked Choccy's</v>
      </c>
      <c r="U6252" t="str">
        <f>VLOOKUP(Tabla1[[#This Row],[Fábrica]],Tabla3[],4,FALSE)</f>
        <v>Georgia</v>
      </c>
    </row>
    <row r="6253" spans="1:21" x14ac:dyDescent="0.25">
      <c r="A6253" t="s">
        <v>7660</v>
      </c>
      <c r="B6253" s="3">
        <v>45403</v>
      </c>
      <c r="C6253" s="3">
        <v>45419</v>
      </c>
      <c r="D6253" t="s">
        <v>18</v>
      </c>
      <c r="E6253">
        <v>145863</v>
      </c>
      <c r="F6253" t="s">
        <v>19</v>
      </c>
      <c r="G6253" t="s">
        <v>159</v>
      </c>
      <c r="H6253" t="s">
        <v>42</v>
      </c>
      <c r="I6253">
        <v>77041</v>
      </c>
      <c r="J6253" t="s">
        <v>22</v>
      </c>
      <c r="K6253" t="s">
        <v>43</v>
      </c>
      <c r="L6253" t="s">
        <v>27</v>
      </c>
      <c r="M6253" t="s">
        <v>28</v>
      </c>
      <c r="N6253" s="5">
        <v>10.8</v>
      </c>
      <c r="O6253" s="7">
        <v>3</v>
      </c>
      <c r="P6253" s="5">
        <v>7.5</v>
      </c>
      <c r="Q6253" s="5">
        <v>3.3</v>
      </c>
      <c r="R6253" s="22">
        <f>Tabla1[[#This Row],[Fecha de Envío]]-Tabla1[[#This Row],[Fecha de Orden]]</f>
        <v>16</v>
      </c>
      <c r="S6253" s="24">
        <f>YEAR(Tabla1[[#This Row],[Fecha de Orden]])</f>
        <v>2024</v>
      </c>
      <c r="T6253" t="str">
        <f>VLOOKUP(Tabla1[[#This Row],[Nombre del Producto]],Tabla2[[Nombre Producto]:[Costo Unitario]],2,FALSE)</f>
        <v>Lot's O' Nuts</v>
      </c>
      <c r="U6253" t="str">
        <f>VLOOKUP(Tabla1[[#This Row],[Fábrica]],Tabla3[],4,FALSE)</f>
        <v>Arizona</v>
      </c>
    </row>
    <row r="6254" spans="1:21" x14ac:dyDescent="0.25">
      <c r="A6254" t="s">
        <v>8168</v>
      </c>
      <c r="B6254" s="3">
        <v>45403</v>
      </c>
      <c r="C6254" s="3">
        <v>45417</v>
      </c>
      <c r="D6254" t="s">
        <v>71</v>
      </c>
      <c r="E6254">
        <v>152366</v>
      </c>
      <c r="F6254" t="s">
        <v>19</v>
      </c>
      <c r="G6254" t="s">
        <v>159</v>
      </c>
      <c r="H6254" t="s">
        <v>42</v>
      </c>
      <c r="I6254">
        <v>77036</v>
      </c>
      <c r="J6254" t="s">
        <v>22</v>
      </c>
      <c r="K6254" t="s">
        <v>43</v>
      </c>
      <c r="L6254" t="s">
        <v>33</v>
      </c>
      <c r="M6254" t="s">
        <v>34</v>
      </c>
      <c r="N6254" s="5">
        <v>14.4</v>
      </c>
      <c r="O6254" s="7">
        <v>4</v>
      </c>
      <c r="P6254" s="5">
        <v>9.6</v>
      </c>
      <c r="Q6254" s="5">
        <v>4.8</v>
      </c>
      <c r="R6254" s="22">
        <f>Tabla1[[#This Row],[Fecha de Envío]]-Tabla1[[#This Row],[Fecha de Orden]]</f>
        <v>14</v>
      </c>
      <c r="S6254" s="24">
        <f>YEAR(Tabla1[[#This Row],[Fecha de Orden]])</f>
        <v>2024</v>
      </c>
      <c r="T6254" t="str">
        <f>VLOOKUP(Tabla1[[#This Row],[Nombre del Producto]],Tabla2[[Nombre Producto]:[Costo Unitario]],2,FALSE)</f>
        <v>Lot's O' Nuts</v>
      </c>
      <c r="U6254" t="str">
        <f>VLOOKUP(Tabla1[[#This Row],[Fábrica]],Tabla3[],4,FALSE)</f>
        <v>Arizona</v>
      </c>
    </row>
    <row r="6255" spans="1:21" x14ac:dyDescent="0.25">
      <c r="A6255" t="s">
        <v>1029</v>
      </c>
      <c r="B6255" s="3">
        <v>45404</v>
      </c>
      <c r="C6255" s="3">
        <v>45418</v>
      </c>
      <c r="D6255" t="s">
        <v>18</v>
      </c>
      <c r="E6255">
        <v>146192</v>
      </c>
      <c r="F6255" t="s">
        <v>19</v>
      </c>
      <c r="G6255" t="s">
        <v>412</v>
      </c>
      <c r="H6255" t="s">
        <v>73</v>
      </c>
      <c r="I6255">
        <v>31907</v>
      </c>
      <c r="J6255" t="s">
        <v>22</v>
      </c>
      <c r="K6255" t="s">
        <v>66</v>
      </c>
      <c r="L6255" t="s">
        <v>33</v>
      </c>
      <c r="M6255" t="s">
        <v>34</v>
      </c>
      <c r="N6255" s="5">
        <v>10.8</v>
      </c>
      <c r="O6255" s="7">
        <v>3</v>
      </c>
      <c r="P6255" s="5">
        <v>7.2</v>
      </c>
      <c r="Q6255" s="5">
        <v>3.6</v>
      </c>
      <c r="R6255" s="22">
        <f>Tabla1[[#This Row],[Fecha de Envío]]-Tabla1[[#This Row],[Fecha de Orden]]</f>
        <v>14</v>
      </c>
      <c r="S6255" s="24">
        <f>YEAR(Tabla1[[#This Row],[Fecha de Orden]])</f>
        <v>2024</v>
      </c>
      <c r="T6255" t="str">
        <f>VLOOKUP(Tabla1[[#This Row],[Nombre del Producto]],Tabla2[[Nombre Producto]:[Costo Unitario]],2,FALSE)</f>
        <v>Lot's O' Nuts</v>
      </c>
      <c r="U6255" t="str">
        <f>VLOOKUP(Tabla1[[#This Row],[Fábrica]],Tabla3[],4,FALSE)</f>
        <v>Arizona</v>
      </c>
    </row>
    <row r="6256" spans="1:21" x14ac:dyDescent="0.25">
      <c r="A6256" t="s">
        <v>3736</v>
      </c>
      <c r="B6256" s="3">
        <v>45404</v>
      </c>
      <c r="C6256" s="3">
        <v>45416</v>
      </c>
      <c r="D6256" t="s">
        <v>39</v>
      </c>
      <c r="E6256">
        <v>135783</v>
      </c>
      <c r="F6256" t="s">
        <v>19</v>
      </c>
      <c r="G6256" t="s">
        <v>20</v>
      </c>
      <c r="H6256" t="s">
        <v>21</v>
      </c>
      <c r="I6256">
        <v>94122</v>
      </c>
      <c r="J6256" t="s">
        <v>22</v>
      </c>
      <c r="K6256" t="s">
        <v>23</v>
      </c>
      <c r="L6256" t="s">
        <v>45</v>
      </c>
      <c r="M6256" t="s">
        <v>46</v>
      </c>
      <c r="N6256" s="5">
        <v>6.98</v>
      </c>
      <c r="O6256" s="7">
        <v>2</v>
      </c>
      <c r="P6256" s="5">
        <v>4.9800000000000004</v>
      </c>
      <c r="Q6256" s="5">
        <v>2</v>
      </c>
      <c r="R6256" s="22">
        <f>Tabla1[[#This Row],[Fecha de Envío]]-Tabla1[[#This Row],[Fecha de Orden]]</f>
        <v>12</v>
      </c>
      <c r="S6256" s="24">
        <f>YEAR(Tabla1[[#This Row],[Fecha de Orden]])</f>
        <v>2024</v>
      </c>
      <c r="T6256" t="str">
        <f>VLOOKUP(Tabla1[[#This Row],[Nombre del Producto]],Tabla2[[Nombre Producto]:[Costo Unitario]],2,FALSE)</f>
        <v>Lot's O' Nuts</v>
      </c>
      <c r="U6256" t="str">
        <f>VLOOKUP(Tabla1[[#This Row],[Fábrica]],Tabla3[],4,FALSE)</f>
        <v>Arizona</v>
      </c>
    </row>
    <row r="6257" spans="1:21" x14ac:dyDescent="0.25">
      <c r="A6257" t="s">
        <v>6297</v>
      </c>
      <c r="B6257" s="3">
        <v>45404</v>
      </c>
      <c r="C6257" s="3">
        <v>45418</v>
      </c>
      <c r="D6257" t="s">
        <v>18</v>
      </c>
      <c r="E6257">
        <v>169054</v>
      </c>
      <c r="F6257" t="s">
        <v>19</v>
      </c>
      <c r="G6257" t="s">
        <v>144</v>
      </c>
      <c r="H6257" t="s">
        <v>101</v>
      </c>
      <c r="I6257">
        <v>19140</v>
      </c>
      <c r="J6257" t="s">
        <v>22</v>
      </c>
      <c r="K6257" t="s">
        <v>32</v>
      </c>
      <c r="L6257" t="s">
        <v>36</v>
      </c>
      <c r="M6257" t="s">
        <v>37</v>
      </c>
      <c r="N6257" s="5">
        <v>9.75</v>
      </c>
      <c r="O6257" s="7">
        <v>3</v>
      </c>
      <c r="P6257" s="5">
        <v>6.33</v>
      </c>
      <c r="Q6257" s="5">
        <v>3.42</v>
      </c>
      <c r="R6257" s="22">
        <f>Tabla1[[#This Row],[Fecha de Envío]]-Tabla1[[#This Row],[Fecha de Orden]]</f>
        <v>14</v>
      </c>
      <c r="S6257" s="24">
        <f>YEAR(Tabla1[[#This Row],[Fecha de Orden]])</f>
        <v>2024</v>
      </c>
      <c r="T6257" t="str">
        <f>VLOOKUP(Tabla1[[#This Row],[Nombre del Producto]],Tabla2[[Nombre Producto]:[Costo Unitario]],2,FALSE)</f>
        <v>Wicked Choccy's</v>
      </c>
      <c r="U6257" t="str">
        <f>VLOOKUP(Tabla1[[#This Row],[Fábrica]],Tabla3[],4,FALSE)</f>
        <v>Georgia</v>
      </c>
    </row>
    <row r="6258" spans="1:21" x14ac:dyDescent="0.25">
      <c r="A6258" t="s">
        <v>3668</v>
      </c>
      <c r="B6258" s="3">
        <v>45405</v>
      </c>
      <c r="C6258" s="3">
        <v>45418</v>
      </c>
      <c r="D6258" t="s">
        <v>39</v>
      </c>
      <c r="E6258">
        <v>157112</v>
      </c>
      <c r="F6258" t="s">
        <v>19</v>
      </c>
      <c r="G6258" t="s">
        <v>412</v>
      </c>
      <c r="H6258" t="s">
        <v>210</v>
      </c>
      <c r="I6258">
        <v>43229</v>
      </c>
      <c r="J6258" t="s">
        <v>22</v>
      </c>
      <c r="K6258" t="s">
        <v>32</v>
      </c>
      <c r="L6258" t="s">
        <v>24</v>
      </c>
      <c r="M6258" t="s">
        <v>25</v>
      </c>
      <c r="N6258" s="5">
        <v>18.75</v>
      </c>
      <c r="O6258" s="7">
        <v>5</v>
      </c>
      <c r="P6258" s="5">
        <v>12.25</v>
      </c>
      <c r="Q6258" s="5">
        <v>6.5</v>
      </c>
      <c r="R6258" s="22">
        <f>Tabla1[[#This Row],[Fecha de Envío]]-Tabla1[[#This Row],[Fecha de Orden]]</f>
        <v>13</v>
      </c>
      <c r="S6258" s="24">
        <f>YEAR(Tabla1[[#This Row],[Fecha de Orden]])</f>
        <v>2024</v>
      </c>
      <c r="T6258" t="str">
        <f>VLOOKUP(Tabla1[[#This Row],[Nombre del Producto]],Tabla2[[Nombre Producto]:[Costo Unitario]],2,FALSE)</f>
        <v>Wicked Choccy's</v>
      </c>
      <c r="U6258" t="str">
        <f>VLOOKUP(Tabla1[[#This Row],[Fábrica]],Tabla3[],4,FALSE)</f>
        <v>Georgia</v>
      </c>
    </row>
    <row r="6259" spans="1:21" x14ac:dyDescent="0.25">
      <c r="A6259" t="s">
        <v>3669</v>
      </c>
      <c r="B6259" s="3">
        <v>45405</v>
      </c>
      <c r="C6259" s="3">
        <v>45418</v>
      </c>
      <c r="D6259" t="s">
        <v>39</v>
      </c>
      <c r="E6259">
        <v>157112</v>
      </c>
      <c r="F6259" t="s">
        <v>19</v>
      </c>
      <c r="G6259" t="s">
        <v>412</v>
      </c>
      <c r="H6259" t="s">
        <v>210</v>
      </c>
      <c r="I6259">
        <v>43229</v>
      </c>
      <c r="J6259" t="s">
        <v>22</v>
      </c>
      <c r="K6259" t="s">
        <v>32</v>
      </c>
      <c r="L6259" t="s">
        <v>33</v>
      </c>
      <c r="M6259" t="s">
        <v>34</v>
      </c>
      <c r="N6259" s="5">
        <v>3.6</v>
      </c>
      <c r="O6259" s="7">
        <v>1</v>
      </c>
      <c r="P6259" s="5">
        <v>2.4</v>
      </c>
      <c r="Q6259" s="5">
        <v>1.2</v>
      </c>
      <c r="R6259" s="22">
        <f>Tabla1[[#This Row],[Fecha de Envío]]-Tabla1[[#This Row],[Fecha de Orden]]</f>
        <v>13</v>
      </c>
      <c r="S6259" s="24">
        <f>YEAR(Tabla1[[#This Row],[Fecha de Orden]])</f>
        <v>2024</v>
      </c>
      <c r="T6259" t="str">
        <f>VLOOKUP(Tabla1[[#This Row],[Nombre del Producto]],Tabla2[[Nombre Producto]:[Costo Unitario]],2,FALSE)</f>
        <v>Lot's O' Nuts</v>
      </c>
      <c r="U6259" t="str">
        <f>VLOOKUP(Tabla1[[#This Row],[Fábrica]],Tabla3[],4,FALSE)</f>
        <v>Arizona</v>
      </c>
    </row>
    <row r="6260" spans="1:21" x14ac:dyDescent="0.25">
      <c r="A6260" t="s">
        <v>4376</v>
      </c>
      <c r="B6260" s="3">
        <v>45405</v>
      </c>
      <c r="C6260" s="3">
        <v>45417</v>
      </c>
      <c r="D6260" t="s">
        <v>71</v>
      </c>
      <c r="E6260">
        <v>136651</v>
      </c>
      <c r="F6260" t="s">
        <v>19</v>
      </c>
      <c r="G6260" t="s">
        <v>757</v>
      </c>
      <c r="H6260" t="s">
        <v>21</v>
      </c>
      <c r="I6260">
        <v>91104</v>
      </c>
      <c r="J6260" t="s">
        <v>22</v>
      </c>
      <c r="K6260" t="s">
        <v>23</v>
      </c>
      <c r="L6260" t="s">
        <v>36</v>
      </c>
      <c r="M6260" t="s">
        <v>37</v>
      </c>
      <c r="N6260" s="5">
        <v>22.75</v>
      </c>
      <c r="O6260" s="7">
        <v>7</v>
      </c>
      <c r="P6260" s="5">
        <v>14.77</v>
      </c>
      <c r="Q6260" s="5">
        <v>7.98</v>
      </c>
      <c r="R6260" s="22">
        <f>Tabla1[[#This Row],[Fecha de Envío]]-Tabla1[[#This Row],[Fecha de Orden]]</f>
        <v>12</v>
      </c>
      <c r="S6260" s="24">
        <f>YEAR(Tabla1[[#This Row],[Fecha de Orden]])</f>
        <v>2024</v>
      </c>
      <c r="T6260" t="str">
        <f>VLOOKUP(Tabla1[[#This Row],[Nombre del Producto]],Tabla2[[Nombre Producto]:[Costo Unitario]],2,FALSE)</f>
        <v>Wicked Choccy's</v>
      </c>
      <c r="U6260" t="str">
        <f>VLOOKUP(Tabla1[[#This Row],[Fábrica]],Tabla3[],4,FALSE)</f>
        <v>Georgia</v>
      </c>
    </row>
    <row r="6261" spans="1:21" x14ac:dyDescent="0.25">
      <c r="A6261" t="s">
        <v>4377</v>
      </c>
      <c r="B6261" s="3">
        <v>45405</v>
      </c>
      <c r="C6261" s="3">
        <v>45417</v>
      </c>
      <c r="D6261" t="s">
        <v>71</v>
      </c>
      <c r="E6261">
        <v>136651</v>
      </c>
      <c r="F6261" t="s">
        <v>19</v>
      </c>
      <c r="G6261" t="s">
        <v>757</v>
      </c>
      <c r="H6261" t="s">
        <v>21</v>
      </c>
      <c r="I6261">
        <v>91104</v>
      </c>
      <c r="J6261" t="s">
        <v>22</v>
      </c>
      <c r="K6261" t="s">
        <v>23</v>
      </c>
      <c r="L6261" t="s">
        <v>27</v>
      </c>
      <c r="M6261" t="s">
        <v>28</v>
      </c>
      <c r="N6261" s="5">
        <v>21.6</v>
      </c>
      <c r="O6261" s="7">
        <v>6</v>
      </c>
      <c r="P6261" s="5">
        <v>15</v>
      </c>
      <c r="Q6261" s="5">
        <v>6.6</v>
      </c>
      <c r="R6261" s="22">
        <f>Tabla1[[#This Row],[Fecha de Envío]]-Tabla1[[#This Row],[Fecha de Orden]]</f>
        <v>12</v>
      </c>
      <c r="S6261" s="24">
        <f>YEAR(Tabla1[[#This Row],[Fecha de Orden]])</f>
        <v>2024</v>
      </c>
      <c r="T6261" t="str">
        <f>VLOOKUP(Tabla1[[#This Row],[Nombre del Producto]],Tabla2[[Nombre Producto]:[Costo Unitario]],2,FALSE)</f>
        <v>Lot's O' Nuts</v>
      </c>
      <c r="U6261" t="str">
        <f>VLOOKUP(Tabla1[[#This Row],[Fábrica]],Tabla3[],4,FALSE)</f>
        <v>Arizona</v>
      </c>
    </row>
    <row r="6262" spans="1:21" x14ac:dyDescent="0.25">
      <c r="A6262" t="s">
        <v>7061</v>
      </c>
      <c r="B6262" s="3">
        <v>45405</v>
      </c>
      <c r="C6262" s="3">
        <v>45419</v>
      </c>
      <c r="D6262" t="s">
        <v>18</v>
      </c>
      <c r="E6262">
        <v>132031</v>
      </c>
      <c r="F6262" t="s">
        <v>19</v>
      </c>
      <c r="G6262" t="s">
        <v>5378</v>
      </c>
      <c r="H6262" t="s">
        <v>65</v>
      </c>
      <c r="I6262">
        <v>37042</v>
      </c>
      <c r="J6262" t="s">
        <v>22</v>
      </c>
      <c r="K6262" t="s">
        <v>66</v>
      </c>
      <c r="L6262" t="s">
        <v>24</v>
      </c>
      <c r="M6262" t="s">
        <v>25</v>
      </c>
      <c r="N6262" s="5">
        <v>15</v>
      </c>
      <c r="O6262" s="7">
        <v>4</v>
      </c>
      <c r="P6262" s="5">
        <v>9.8000000000000007</v>
      </c>
      <c r="Q6262" s="5">
        <v>5.2</v>
      </c>
      <c r="R6262" s="22">
        <f>Tabla1[[#This Row],[Fecha de Envío]]-Tabla1[[#This Row],[Fecha de Orden]]</f>
        <v>14</v>
      </c>
      <c r="S6262" s="24">
        <f>YEAR(Tabla1[[#This Row],[Fecha de Orden]])</f>
        <v>2024</v>
      </c>
      <c r="T6262" t="str">
        <f>VLOOKUP(Tabla1[[#This Row],[Nombre del Producto]],Tabla2[[Nombre Producto]:[Costo Unitario]],2,FALSE)</f>
        <v>Wicked Choccy's</v>
      </c>
      <c r="U6262" t="str">
        <f>VLOOKUP(Tabla1[[#This Row],[Fábrica]],Tabla3[],4,FALSE)</f>
        <v>Georgia</v>
      </c>
    </row>
    <row r="6263" spans="1:21" x14ac:dyDescent="0.25">
      <c r="A6263" t="s">
        <v>7062</v>
      </c>
      <c r="B6263" s="3">
        <v>45405</v>
      </c>
      <c r="C6263" s="3">
        <v>45419</v>
      </c>
      <c r="D6263" t="s">
        <v>18</v>
      </c>
      <c r="E6263">
        <v>132031</v>
      </c>
      <c r="F6263" t="s">
        <v>19</v>
      </c>
      <c r="G6263" t="s">
        <v>5378</v>
      </c>
      <c r="H6263" t="s">
        <v>65</v>
      </c>
      <c r="I6263">
        <v>37042</v>
      </c>
      <c r="J6263" t="s">
        <v>22</v>
      </c>
      <c r="K6263" t="s">
        <v>66</v>
      </c>
      <c r="L6263" t="s">
        <v>27</v>
      </c>
      <c r="M6263" t="s">
        <v>28</v>
      </c>
      <c r="N6263" s="5">
        <v>10.8</v>
      </c>
      <c r="O6263" s="7">
        <v>3</v>
      </c>
      <c r="P6263" s="5">
        <v>7.5</v>
      </c>
      <c r="Q6263" s="5">
        <v>3.3</v>
      </c>
      <c r="R6263" s="22">
        <f>Tabla1[[#This Row],[Fecha de Envío]]-Tabla1[[#This Row],[Fecha de Orden]]</f>
        <v>14</v>
      </c>
      <c r="S6263" s="24">
        <f>YEAR(Tabla1[[#This Row],[Fecha de Orden]])</f>
        <v>2024</v>
      </c>
      <c r="T6263" t="str">
        <f>VLOOKUP(Tabla1[[#This Row],[Nombre del Producto]],Tabla2[[Nombre Producto]:[Costo Unitario]],2,FALSE)</f>
        <v>Lot's O' Nuts</v>
      </c>
      <c r="U6263" t="str">
        <f>VLOOKUP(Tabla1[[#This Row],[Fábrica]],Tabla3[],4,FALSE)</f>
        <v>Arizona</v>
      </c>
    </row>
    <row r="6264" spans="1:21" x14ac:dyDescent="0.25">
      <c r="A6264" t="s">
        <v>7063</v>
      </c>
      <c r="B6264" s="3">
        <v>45405</v>
      </c>
      <c r="C6264" s="3">
        <v>45419</v>
      </c>
      <c r="D6264" t="s">
        <v>18</v>
      </c>
      <c r="E6264">
        <v>132031</v>
      </c>
      <c r="F6264" t="s">
        <v>19</v>
      </c>
      <c r="G6264" t="s">
        <v>5378</v>
      </c>
      <c r="H6264" t="s">
        <v>65</v>
      </c>
      <c r="I6264">
        <v>37042</v>
      </c>
      <c r="J6264" t="s">
        <v>22</v>
      </c>
      <c r="K6264" t="s">
        <v>66</v>
      </c>
      <c r="L6264" t="s">
        <v>36</v>
      </c>
      <c r="M6264" t="s">
        <v>37</v>
      </c>
      <c r="N6264" s="5">
        <v>3.25</v>
      </c>
      <c r="O6264" s="7">
        <v>1</v>
      </c>
      <c r="P6264" s="5">
        <v>2.11</v>
      </c>
      <c r="Q6264" s="5">
        <v>1.1399999999999999</v>
      </c>
      <c r="R6264" s="22">
        <f>Tabla1[[#This Row],[Fecha de Envío]]-Tabla1[[#This Row],[Fecha de Orden]]</f>
        <v>14</v>
      </c>
      <c r="S6264" s="24">
        <f>YEAR(Tabla1[[#This Row],[Fecha de Orden]])</f>
        <v>2024</v>
      </c>
      <c r="T6264" t="str">
        <f>VLOOKUP(Tabla1[[#This Row],[Nombre del Producto]],Tabla2[[Nombre Producto]:[Costo Unitario]],2,FALSE)</f>
        <v>Wicked Choccy's</v>
      </c>
      <c r="U6264" t="str">
        <f>VLOOKUP(Tabla1[[#This Row],[Fábrica]],Tabla3[],4,FALSE)</f>
        <v>Georgia</v>
      </c>
    </row>
    <row r="6265" spans="1:21" x14ac:dyDescent="0.25">
      <c r="A6265" t="s">
        <v>7064</v>
      </c>
      <c r="B6265" s="3">
        <v>45405</v>
      </c>
      <c r="C6265" s="3">
        <v>45419</v>
      </c>
      <c r="D6265" t="s">
        <v>18</v>
      </c>
      <c r="E6265">
        <v>132031</v>
      </c>
      <c r="F6265" t="s">
        <v>19</v>
      </c>
      <c r="G6265" t="s">
        <v>5378</v>
      </c>
      <c r="H6265" t="s">
        <v>65</v>
      </c>
      <c r="I6265">
        <v>37042</v>
      </c>
      <c r="J6265" t="s">
        <v>22</v>
      </c>
      <c r="K6265" t="s">
        <v>66</v>
      </c>
      <c r="L6265" t="s">
        <v>33</v>
      </c>
      <c r="M6265" t="s">
        <v>34</v>
      </c>
      <c r="N6265" s="5">
        <v>7.2</v>
      </c>
      <c r="O6265" s="7">
        <v>2</v>
      </c>
      <c r="P6265" s="5">
        <v>4.8</v>
      </c>
      <c r="Q6265" s="5">
        <v>2.4</v>
      </c>
      <c r="R6265" s="22">
        <f>Tabla1[[#This Row],[Fecha de Envío]]-Tabla1[[#This Row],[Fecha de Orden]]</f>
        <v>14</v>
      </c>
      <c r="S6265" s="24">
        <f>YEAR(Tabla1[[#This Row],[Fecha de Orden]])</f>
        <v>2024</v>
      </c>
      <c r="T6265" t="str">
        <f>VLOOKUP(Tabla1[[#This Row],[Nombre del Producto]],Tabla2[[Nombre Producto]:[Costo Unitario]],2,FALSE)</f>
        <v>Lot's O' Nuts</v>
      </c>
      <c r="U6265" t="str">
        <f>VLOOKUP(Tabla1[[#This Row],[Fábrica]],Tabla3[],4,FALSE)</f>
        <v>Arizona</v>
      </c>
    </row>
    <row r="6266" spans="1:21" x14ac:dyDescent="0.25">
      <c r="A6266" t="s">
        <v>7881</v>
      </c>
      <c r="B6266" s="3">
        <v>45405</v>
      </c>
      <c r="C6266" s="3">
        <v>45417</v>
      </c>
      <c r="D6266" t="s">
        <v>71</v>
      </c>
      <c r="E6266">
        <v>146360</v>
      </c>
      <c r="F6266" t="s">
        <v>19</v>
      </c>
      <c r="G6266" t="s">
        <v>283</v>
      </c>
      <c r="H6266" t="s">
        <v>147</v>
      </c>
      <c r="I6266">
        <v>46226</v>
      </c>
      <c r="J6266" t="s">
        <v>22</v>
      </c>
      <c r="K6266" t="s">
        <v>43</v>
      </c>
      <c r="L6266" t="s">
        <v>45</v>
      </c>
      <c r="M6266" t="s">
        <v>46</v>
      </c>
      <c r="N6266" s="5">
        <v>20.94</v>
      </c>
      <c r="O6266" s="7">
        <v>6</v>
      </c>
      <c r="P6266" s="5">
        <v>14.94</v>
      </c>
      <c r="Q6266" s="5">
        <v>6</v>
      </c>
      <c r="R6266" s="22">
        <f>Tabla1[[#This Row],[Fecha de Envío]]-Tabla1[[#This Row],[Fecha de Orden]]</f>
        <v>12</v>
      </c>
      <c r="S6266" s="24">
        <f>YEAR(Tabla1[[#This Row],[Fecha de Orden]])</f>
        <v>2024</v>
      </c>
      <c r="T6266" t="str">
        <f>VLOOKUP(Tabla1[[#This Row],[Nombre del Producto]],Tabla2[[Nombre Producto]:[Costo Unitario]],2,FALSE)</f>
        <v>Lot's O' Nuts</v>
      </c>
      <c r="U6266" t="str">
        <f>VLOOKUP(Tabla1[[#This Row],[Fábrica]],Tabla3[],4,FALSE)</f>
        <v>Arizona</v>
      </c>
    </row>
    <row r="6267" spans="1:21" x14ac:dyDescent="0.25">
      <c r="A6267" t="s">
        <v>8170</v>
      </c>
      <c r="B6267" s="3">
        <v>45405</v>
      </c>
      <c r="C6267" s="3">
        <v>45421</v>
      </c>
      <c r="D6267" t="s">
        <v>18</v>
      </c>
      <c r="E6267">
        <v>108553</v>
      </c>
      <c r="F6267" t="s">
        <v>19</v>
      </c>
      <c r="G6267" t="s">
        <v>30</v>
      </c>
      <c r="H6267" t="s">
        <v>31</v>
      </c>
      <c r="I6267">
        <v>10024</v>
      </c>
      <c r="J6267" t="s">
        <v>22</v>
      </c>
      <c r="K6267" t="s">
        <v>32</v>
      </c>
      <c r="L6267" t="s">
        <v>36</v>
      </c>
      <c r="M6267" t="s">
        <v>37</v>
      </c>
      <c r="N6267" s="5">
        <v>6.5</v>
      </c>
      <c r="O6267" s="7">
        <v>2</v>
      </c>
      <c r="P6267" s="5">
        <v>4.22</v>
      </c>
      <c r="Q6267" s="5">
        <v>2.2799999999999998</v>
      </c>
      <c r="R6267" s="22">
        <f>Tabla1[[#This Row],[Fecha de Envío]]-Tabla1[[#This Row],[Fecha de Orden]]</f>
        <v>16</v>
      </c>
      <c r="S6267" s="24">
        <f>YEAR(Tabla1[[#This Row],[Fecha de Orden]])</f>
        <v>2024</v>
      </c>
      <c r="T6267" t="str">
        <f>VLOOKUP(Tabla1[[#This Row],[Nombre del Producto]],Tabla2[[Nombre Producto]:[Costo Unitario]],2,FALSE)</f>
        <v>Wicked Choccy's</v>
      </c>
      <c r="U6267" t="str">
        <f>VLOOKUP(Tabla1[[#This Row],[Fábrica]],Tabla3[],4,FALSE)</f>
        <v>Georgia</v>
      </c>
    </row>
    <row r="6268" spans="1:21" x14ac:dyDescent="0.25">
      <c r="A6268" t="s">
        <v>8171</v>
      </c>
      <c r="B6268" s="3">
        <v>45405</v>
      </c>
      <c r="C6268" s="3">
        <v>45421</v>
      </c>
      <c r="D6268" t="s">
        <v>18</v>
      </c>
      <c r="E6268">
        <v>108553</v>
      </c>
      <c r="F6268" t="s">
        <v>19</v>
      </c>
      <c r="G6268" t="s">
        <v>30</v>
      </c>
      <c r="H6268" t="s">
        <v>31</v>
      </c>
      <c r="I6268">
        <v>10024</v>
      </c>
      <c r="J6268" t="s">
        <v>22</v>
      </c>
      <c r="K6268" t="s">
        <v>32</v>
      </c>
      <c r="L6268" t="s">
        <v>27</v>
      </c>
      <c r="M6268" t="s">
        <v>28</v>
      </c>
      <c r="N6268" s="5">
        <v>25.2</v>
      </c>
      <c r="O6268" s="7">
        <v>7</v>
      </c>
      <c r="P6268" s="5">
        <v>17.5</v>
      </c>
      <c r="Q6268" s="5">
        <v>7.7</v>
      </c>
      <c r="R6268" s="22">
        <f>Tabla1[[#This Row],[Fecha de Envío]]-Tabla1[[#This Row],[Fecha de Orden]]</f>
        <v>16</v>
      </c>
      <c r="S6268" s="24">
        <f>YEAR(Tabla1[[#This Row],[Fecha de Orden]])</f>
        <v>2024</v>
      </c>
      <c r="T6268" t="str">
        <f>VLOOKUP(Tabla1[[#This Row],[Nombre del Producto]],Tabla2[[Nombre Producto]:[Costo Unitario]],2,FALSE)</f>
        <v>Lot's O' Nuts</v>
      </c>
      <c r="U6268" t="str">
        <f>VLOOKUP(Tabla1[[#This Row],[Fábrica]],Tabla3[],4,FALSE)</f>
        <v>Arizona</v>
      </c>
    </row>
    <row r="6269" spans="1:21" x14ac:dyDescent="0.25">
      <c r="A6269" t="s">
        <v>8262</v>
      </c>
      <c r="B6269" s="3">
        <v>45405</v>
      </c>
      <c r="C6269" s="3">
        <v>45418</v>
      </c>
      <c r="D6269" t="s">
        <v>39</v>
      </c>
      <c r="E6269">
        <v>101700</v>
      </c>
      <c r="F6269" t="s">
        <v>19</v>
      </c>
      <c r="G6269" t="s">
        <v>8263</v>
      </c>
      <c r="H6269" t="s">
        <v>203</v>
      </c>
      <c r="I6269">
        <v>80634</v>
      </c>
      <c r="J6269" t="s">
        <v>22</v>
      </c>
      <c r="K6269" t="s">
        <v>23</v>
      </c>
      <c r="L6269" t="s">
        <v>33</v>
      </c>
      <c r="M6269" t="s">
        <v>34</v>
      </c>
      <c r="N6269" s="5">
        <v>10.8</v>
      </c>
      <c r="O6269" s="7">
        <v>3</v>
      </c>
      <c r="P6269" s="5">
        <v>7.2</v>
      </c>
      <c r="Q6269" s="5">
        <v>3.6</v>
      </c>
      <c r="R6269" s="22">
        <f>Tabla1[[#This Row],[Fecha de Envío]]-Tabla1[[#This Row],[Fecha de Orden]]</f>
        <v>13</v>
      </c>
      <c r="S6269" s="24">
        <f>YEAR(Tabla1[[#This Row],[Fecha de Orden]])</f>
        <v>2024</v>
      </c>
      <c r="T6269" t="str">
        <f>VLOOKUP(Tabla1[[#This Row],[Nombre del Producto]],Tabla2[[Nombre Producto]:[Costo Unitario]],2,FALSE)</f>
        <v>Lot's O' Nuts</v>
      </c>
      <c r="U6269" t="str">
        <f>VLOOKUP(Tabla1[[#This Row],[Fábrica]],Tabla3[],4,FALSE)</f>
        <v>Arizona</v>
      </c>
    </row>
    <row r="6270" spans="1:21" x14ac:dyDescent="0.25">
      <c r="A6270" t="s">
        <v>8264</v>
      </c>
      <c r="B6270" s="3">
        <v>45405</v>
      </c>
      <c r="C6270" s="3">
        <v>45418</v>
      </c>
      <c r="D6270" t="s">
        <v>39</v>
      </c>
      <c r="E6270">
        <v>101700</v>
      </c>
      <c r="F6270" t="s">
        <v>19</v>
      </c>
      <c r="G6270" t="s">
        <v>8263</v>
      </c>
      <c r="H6270" t="s">
        <v>203</v>
      </c>
      <c r="I6270">
        <v>80634</v>
      </c>
      <c r="J6270" t="s">
        <v>22</v>
      </c>
      <c r="K6270" t="s">
        <v>23</v>
      </c>
      <c r="L6270" t="s">
        <v>27</v>
      </c>
      <c r="M6270" t="s">
        <v>28</v>
      </c>
      <c r="N6270" s="5">
        <v>7.2</v>
      </c>
      <c r="O6270" s="7">
        <v>2</v>
      </c>
      <c r="P6270" s="5">
        <v>5</v>
      </c>
      <c r="Q6270" s="5">
        <v>2.2000000000000002</v>
      </c>
      <c r="R6270" s="22">
        <f>Tabla1[[#This Row],[Fecha de Envío]]-Tabla1[[#This Row],[Fecha de Orden]]</f>
        <v>13</v>
      </c>
      <c r="S6270" s="24">
        <f>YEAR(Tabla1[[#This Row],[Fecha de Orden]])</f>
        <v>2024</v>
      </c>
      <c r="T6270" t="str">
        <f>VLOOKUP(Tabla1[[#This Row],[Nombre del Producto]],Tabla2[[Nombre Producto]:[Costo Unitario]],2,FALSE)</f>
        <v>Lot's O' Nuts</v>
      </c>
      <c r="U6270" t="str">
        <f>VLOOKUP(Tabla1[[#This Row],[Fábrica]],Tabla3[],4,FALSE)</f>
        <v>Arizona</v>
      </c>
    </row>
    <row r="6271" spans="1:21" x14ac:dyDescent="0.25">
      <c r="A6271" t="s">
        <v>8722</v>
      </c>
      <c r="B6271" s="3">
        <v>45405</v>
      </c>
      <c r="C6271" s="3">
        <v>45417</v>
      </c>
      <c r="D6271" t="s">
        <v>39</v>
      </c>
      <c r="E6271">
        <v>104010</v>
      </c>
      <c r="F6271" t="s">
        <v>19</v>
      </c>
      <c r="G6271" t="s">
        <v>30</v>
      </c>
      <c r="H6271" t="s">
        <v>31</v>
      </c>
      <c r="I6271">
        <v>10011</v>
      </c>
      <c r="J6271" t="s">
        <v>22</v>
      </c>
      <c r="K6271" t="s">
        <v>32</v>
      </c>
      <c r="L6271" t="s">
        <v>27</v>
      </c>
      <c r="M6271" t="s">
        <v>28</v>
      </c>
      <c r="N6271" s="5">
        <v>18</v>
      </c>
      <c r="O6271" s="7">
        <v>5</v>
      </c>
      <c r="P6271" s="5">
        <v>12.5</v>
      </c>
      <c r="Q6271" s="5">
        <v>5.5</v>
      </c>
      <c r="R6271" s="22">
        <f>Tabla1[[#This Row],[Fecha de Envío]]-Tabla1[[#This Row],[Fecha de Orden]]</f>
        <v>12</v>
      </c>
      <c r="S6271" s="24">
        <f>YEAR(Tabla1[[#This Row],[Fecha de Orden]])</f>
        <v>2024</v>
      </c>
      <c r="T6271" t="str">
        <f>VLOOKUP(Tabla1[[#This Row],[Nombre del Producto]],Tabla2[[Nombre Producto]:[Costo Unitario]],2,FALSE)</f>
        <v>Lot's O' Nuts</v>
      </c>
      <c r="U6271" t="str">
        <f>VLOOKUP(Tabla1[[#This Row],[Fábrica]],Tabla3[],4,FALSE)</f>
        <v>Arizona</v>
      </c>
    </row>
    <row r="6272" spans="1:21" x14ac:dyDescent="0.25">
      <c r="A6272" t="s">
        <v>310</v>
      </c>
      <c r="B6272" s="3">
        <v>45406</v>
      </c>
      <c r="C6272" s="3">
        <v>45422</v>
      </c>
      <c r="D6272" t="s">
        <v>18</v>
      </c>
      <c r="E6272">
        <v>125269</v>
      </c>
      <c r="F6272" t="s">
        <v>19</v>
      </c>
      <c r="G6272" t="s">
        <v>239</v>
      </c>
      <c r="H6272" t="s">
        <v>173</v>
      </c>
      <c r="I6272">
        <v>60610</v>
      </c>
      <c r="J6272" t="s">
        <v>22</v>
      </c>
      <c r="K6272" t="s">
        <v>43</v>
      </c>
      <c r="L6272" t="s">
        <v>33</v>
      </c>
      <c r="M6272" t="s">
        <v>34</v>
      </c>
      <c r="N6272" s="5">
        <v>18</v>
      </c>
      <c r="O6272" s="7">
        <v>5</v>
      </c>
      <c r="P6272" s="5">
        <v>12</v>
      </c>
      <c r="Q6272" s="5">
        <v>6</v>
      </c>
      <c r="R6272" s="22">
        <f>Tabla1[[#This Row],[Fecha de Envío]]-Tabla1[[#This Row],[Fecha de Orden]]</f>
        <v>16</v>
      </c>
      <c r="S6272" s="24">
        <f>YEAR(Tabla1[[#This Row],[Fecha de Orden]])</f>
        <v>2024</v>
      </c>
      <c r="T6272" t="str">
        <f>VLOOKUP(Tabla1[[#This Row],[Nombre del Producto]],Tabla2[[Nombre Producto]:[Costo Unitario]],2,FALSE)</f>
        <v>Lot's O' Nuts</v>
      </c>
      <c r="U6272" t="str">
        <f>VLOOKUP(Tabla1[[#This Row],[Fábrica]],Tabla3[],4,FALSE)</f>
        <v>Arizona</v>
      </c>
    </row>
    <row r="6273" spans="1:21" x14ac:dyDescent="0.25">
      <c r="A6273" t="s">
        <v>311</v>
      </c>
      <c r="B6273" s="3">
        <v>45406</v>
      </c>
      <c r="C6273" s="3">
        <v>45422</v>
      </c>
      <c r="D6273" t="s">
        <v>18</v>
      </c>
      <c r="E6273">
        <v>125269</v>
      </c>
      <c r="F6273" t="s">
        <v>19</v>
      </c>
      <c r="G6273" t="s">
        <v>239</v>
      </c>
      <c r="H6273" t="s">
        <v>173</v>
      </c>
      <c r="I6273">
        <v>60610</v>
      </c>
      <c r="J6273" t="s">
        <v>22</v>
      </c>
      <c r="K6273" t="s">
        <v>43</v>
      </c>
      <c r="L6273" t="s">
        <v>36</v>
      </c>
      <c r="M6273" t="s">
        <v>37</v>
      </c>
      <c r="N6273" s="5">
        <v>3.25</v>
      </c>
      <c r="O6273" s="7">
        <v>1</v>
      </c>
      <c r="P6273" s="5">
        <v>2.11</v>
      </c>
      <c r="Q6273" s="5">
        <v>1.1399999999999999</v>
      </c>
      <c r="R6273" s="22">
        <f>Tabla1[[#This Row],[Fecha de Envío]]-Tabla1[[#This Row],[Fecha de Orden]]</f>
        <v>16</v>
      </c>
      <c r="S6273" s="24">
        <f>YEAR(Tabla1[[#This Row],[Fecha de Orden]])</f>
        <v>2024</v>
      </c>
      <c r="T6273" t="str">
        <f>VLOOKUP(Tabla1[[#This Row],[Nombre del Producto]],Tabla2[[Nombre Producto]:[Costo Unitario]],2,FALSE)</f>
        <v>Wicked Choccy's</v>
      </c>
      <c r="U6273" t="str">
        <f>VLOOKUP(Tabla1[[#This Row],[Fábrica]],Tabla3[],4,FALSE)</f>
        <v>Georgia</v>
      </c>
    </row>
    <row r="6274" spans="1:21" x14ac:dyDescent="0.25">
      <c r="A6274" t="s">
        <v>2109</v>
      </c>
      <c r="B6274" s="3">
        <v>45406</v>
      </c>
      <c r="C6274" s="3">
        <v>45422</v>
      </c>
      <c r="D6274" t="s">
        <v>18</v>
      </c>
      <c r="E6274">
        <v>168102</v>
      </c>
      <c r="F6274" t="s">
        <v>19</v>
      </c>
      <c r="G6274" t="s">
        <v>242</v>
      </c>
      <c r="H6274" t="s">
        <v>255</v>
      </c>
      <c r="I6274">
        <v>32216</v>
      </c>
      <c r="J6274" t="s">
        <v>22</v>
      </c>
      <c r="K6274" t="s">
        <v>66</v>
      </c>
      <c r="L6274" t="s">
        <v>33</v>
      </c>
      <c r="M6274" t="s">
        <v>34</v>
      </c>
      <c r="N6274" s="5">
        <v>7.2</v>
      </c>
      <c r="O6274" s="7">
        <v>2</v>
      </c>
      <c r="P6274" s="5">
        <v>4.8</v>
      </c>
      <c r="Q6274" s="5">
        <v>2.4</v>
      </c>
      <c r="R6274" s="22">
        <f>Tabla1[[#This Row],[Fecha de Envío]]-Tabla1[[#This Row],[Fecha de Orden]]</f>
        <v>16</v>
      </c>
      <c r="S6274" s="24">
        <f>YEAR(Tabla1[[#This Row],[Fecha de Orden]])</f>
        <v>2024</v>
      </c>
      <c r="T6274" t="str">
        <f>VLOOKUP(Tabla1[[#This Row],[Nombre del Producto]],Tabla2[[Nombre Producto]:[Costo Unitario]],2,FALSE)</f>
        <v>Lot's O' Nuts</v>
      </c>
      <c r="U6274" t="str">
        <f>VLOOKUP(Tabla1[[#This Row],[Fábrica]],Tabla3[],4,FALSE)</f>
        <v>Arizona</v>
      </c>
    </row>
    <row r="6275" spans="1:21" x14ac:dyDescent="0.25">
      <c r="A6275" t="s">
        <v>2614</v>
      </c>
      <c r="B6275" s="3">
        <v>45406</v>
      </c>
      <c r="C6275" s="3">
        <v>45419</v>
      </c>
      <c r="D6275" t="s">
        <v>39</v>
      </c>
      <c r="E6275">
        <v>149489</v>
      </c>
      <c r="F6275" t="s">
        <v>19</v>
      </c>
      <c r="G6275" t="s">
        <v>144</v>
      </c>
      <c r="H6275" t="s">
        <v>101</v>
      </c>
      <c r="I6275">
        <v>19143</v>
      </c>
      <c r="J6275" t="s">
        <v>148</v>
      </c>
      <c r="K6275" t="s">
        <v>32</v>
      </c>
      <c r="L6275" t="s">
        <v>348</v>
      </c>
      <c r="M6275" t="s">
        <v>349</v>
      </c>
      <c r="N6275" s="5">
        <v>40</v>
      </c>
      <c r="O6275" s="7">
        <v>2</v>
      </c>
      <c r="P6275" s="5">
        <v>20</v>
      </c>
      <c r="Q6275" s="5">
        <v>20</v>
      </c>
      <c r="R6275" s="22">
        <f>Tabla1[[#This Row],[Fecha de Envío]]-Tabla1[[#This Row],[Fecha de Orden]]</f>
        <v>13</v>
      </c>
      <c r="S6275" s="24">
        <f>YEAR(Tabla1[[#This Row],[Fecha de Orden]])</f>
        <v>2024</v>
      </c>
      <c r="T6275" t="str">
        <f>VLOOKUP(Tabla1[[#This Row],[Nombre del Producto]],Tabla2[[Nombre Producto]:[Costo Unitario]],2,FALSE)</f>
        <v>Secret Factory</v>
      </c>
      <c r="U6275" t="str">
        <f>VLOOKUP(Tabla1[[#This Row],[Fábrica]],Tabla3[],4,FALSE)</f>
        <v>Illinois</v>
      </c>
    </row>
    <row r="6276" spans="1:21" x14ac:dyDescent="0.25">
      <c r="A6276" t="s">
        <v>2615</v>
      </c>
      <c r="B6276" s="3">
        <v>45406</v>
      </c>
      <c r="C6276" s="3">
        <v>45419</v>
      </c>
      <c r="D6276" t="s">
        <v>39</v>
      </c>
      <c r="E6276">
        <v>149489</v>
      </c>
      <c r="F6276" t="s">
        <v>19</v>
      </c>
      <c r="G6276" t="s">
        <v>144</v>
      </c>
      <c r="H6276" t="s">
        <v>101</v>
      </c>
      <c r="I6276">
        <v>19143</v>
      </c>
      <c r="J6276" t="s">
        <v>22</v>
      </c>
      <c r="K6276" t="s">
        <v>32</v>
      </c>
      <c r="L6276" t="s">
        <v>36</v>
      </c>
      <c r="M6276" t="s">
        <v>37</v>
      </c>
      <c r="N6276" s="5">
        <v>6.5</v>
      </c>
      <c r="O6276" s="7">
        <v>2</v>
      </c>
      <c r="P6276" s="5">
        <v>4.22</v>
      </c>
      <c r="Q6276" s="5">
        <v>2.2799999999999998</v>
      </c>
      <c r="R6276" s="22">
        <f>Tabla1[[#This Row],[Fecha de Envío]]-Tabla1[[#This Row],[Fecha de Orden]]</f>
        <v>13</v>
      </c>
      <c r="S6276" s="24">
        <f>YEAR(Tabla1[[#This Row],[Fecha de Orden]])</f>
        <v>2024</v>
      </c>
      <c r="T6276" t="str">
        <f>VLOOKUP(Tabla1[[#This Row],[Nombre del Producto]],Tabla2[[Nombre Producto]:[Costo Unitario]],2,FALSE)</f>
        <v>Wicked Choccy's</v>
      </c>
      <c r="U6276" t="str">
        <f>VLOOKUP(Tabla1[[#This Row],[Fábrica]],Tabla3[],4,FALSE)</f>
        <v>Georgia</v>
      </c>
    </row>
    <row r="6277" spans="1:21" x14ac:dyDescent="0.25">
      <c r="A6277" t="s">
        <v>2616</v>
      </c>
      <c r="B6277" s="3">
        <v>45406</v>
      </c>
      <c r="C6277" s="3">
        <v>45419</v>
      </c>
      <c r="D6277" t="s">
        <v>39</v>
      </c>
      <c r="E6277">
        <v>149489</v>
      </c>
      <c r="F6277" t="s">
        <v>19</v>
      </c>
      <c r="G6277" t="s">
        <v>144</v>
      </c>
      <c r="H6277" t="s">
        <v>101</v>
      </c>
      <c r="I6277">
        <v>19143</v>
      </c>
      <c r="J6277" t="s">
        <v>22</v>
      </c>
      <c r="K6277" t="s">
        <v>32</v>
      </c>
      <c r="L6277" t="s">
        <v>27</v>
      </c>
      <c r="M6277" t="s">
        <v>28</v>
      </c>
      <c r="N6277" s="5">
        <v>7.2</v>
      </c>
      <c r="O6277" s="7">
        <v>2</v>
      </c>
      <c r="P6277" s="5">
        <v>5</v>
      </c>
      <c r="Q6277" s="5">
        <v>2.2000000000000002</v>
      </c>
      <c r="R6277" s="22">
        <f>Tabla1[[#This Row],[Fecha de Envío]]-Tabla1[[#This Row],[Fecha de Orden]]</f>
        <v>13</v>
      </c>
      <c r="S6277" s="24">
        <f>YEAR(Tabla1[[#This Row],[Fecha de Orden]])</f>
        <v>2024</v>
      </c>
      <c r="T6277" t="str">
        <f>VLOOKUP(Tabla1[[#This Row],[Nombre del Producto]],Tabla2[[Nombre Producto]:[Costo Unitario]],2,FALSE)</f>
        <v>Lot's O' Nuts</v>
      </c>
      <c r="U6277" t="str">
        <f>VLOOKUP(Tabla1[[#This Row],[Fábrica]],Tabla3[],4,FALSE)</f>
        <v>Arizona</v>
      </c>
    </row>
    <row r="6278" spans="1:21" x14ac:dyDescent="0.25">
      <c r="A6278" t="s">
        <v>5663</v>
      </c>
      <c r="B6278" s="3">
        <v>45406</v>
      </c>
      <c r="C6278" s="3">
        <v>45419</v>
      </c>
      <c r="D6278" t="s">
        <v>39</v>
      </c>
      <c r="E6278">
        <v>128832</v>
      </c>
      <c r="F6278" t="s">
        <v>19</v>
      </c>
      <c r="G6278" t="s">
        <v>76</v>
      </c>
      <c r="H6278" t="s">
        <v>77</v>
      </c>
      <c r="I6278">
        <v>2908</v>
      </c>
      <c r="J6278" t="s">
        <v>22</v>
      </c>
      <c r="K6278" t="s">
        <v>32</v>
      </c>
      <c r="L6278" t="s">
        <v>27</v>
      </c>
      <c r="M6278" t="s">
        <v>28</v>
      </c>
      <c r="N6278" s="5">
        <v>7.2</v>
      </c>
      <c r="O6278" s="7">
        <v>2</v>
      </c>
      <c r="P6278" s="5">
        <v>5</v>
      </c>
      <c r="Q6278" s="5">
        <v>2.2000000000000002</v>
      </c>
      <c r="R6278" s="22">
        <f>Tabla1[[#This Row],[Fecha de Envío]]-Tabla1[[#This Row],[Fecha de Orden]]</f>
        <v>13</v>
      </c>
      <c r="S6278" s="24">
        <f>YEAR(Tabla1[[#This Row],[Fecha de Orden]])</f>
        <v>2024</v>
      </c>
      <c r="T6278" t="str">
        <f>VLOOKUP(Tabla1[[#This Row],[Nombre del Producto]],Tabla2[[Nombre Producto]:[Costo Unitario]],2,FALSE)</f>
        <v>Lot's O' Nuts</v>
      </c>
      <c r="U6278" t="str">
        <f>VLOOKUP(Tabla1[[#This Row],[Fábrica]],Tabla3[],4,FALSE)</f>
        <v>Arizona</v>
      </c>
    </row>
    <row r="6279" spans="1:21" x14ac:dyDescent="0.25">
      <c r="A6279" t="s">
        <v>6052</v>
      </c>
      <c r="B6279" s="3">
        <v>45406</v>
      </c>
      <c r="C6279" s="3">
        <v>45420</v>
      </c>
      <c r="D6279" t="s">
        <v>18</v>
      </c>
      <c r="E6279">
        <v>166933</v>
      </c>
      <c r="F6279" t="s">
        <v>19</v>
      </c>
      <c r="G6279" t="s">
        <v>1239</v>
      </c>
      <c r="H6279" t="s">
        <v>21</v>
      </c>
      <c r="I6279">
        <v>93101</v>
      </c>
      <c r="J6279" t="s">
        <v>22</v>
      </c>
      <c r="K6279" t="s">
        <v>23</v>
      </c>
      <c r="L6279" t="s">
        <v>24</v>
      </c>
      <c r="M6279" t="s">
        <v>25</v>
      </c>
      <c r="N6279" s="5">
        <v>3.75</v>
      </c>
      <c r="O6279" s="7">
        <v>1</v>
      </c>
      <c r="P6279" s="5">
        <v>2.4500000000000002</v>
      </c>
      <c r="Q6279" s="5">
        <v>1.3</v>
      </c>
      <c r="R6279" s="22">
        <f>Tabla1[[#This Row],[Fecha de Envío]]-Tabla1[[#This Row],[Fecha de Orden]]</f>
        <v>14</v>
      </c>
      <c r="S6279" s="24">
        <f>YEAR(Tabla1[[#This Row],[Fecha de Orden]])</f>
        <v>2024</v>
      </c>
      <c r="T6279" t="str">
        <f>VLOOKUP(Tabla1[[#This Row],[Nombre del Producto]],Tabla2[[Nombre Producto]:[Costo Unitario]],2,FALSE)</f>
        <v>Wicked Choccy's</v>
      </c>
      <c r="U6279" t="str">
        <f>VLOOKUP(Tabla1[[#This Row],[Fábrica]],Tabla3[],4,FALSE)</f>
        <v>Georgia</v>
      </c>
    </row>
    <row r="6280" spans="1:21" x14ac:dyDescent="0.25">
      <c r="A6280" t="s">
        <v>8488</v>
      </c>
      <c r="B6280" s="3">
        <v>45406</v>
      </c>
      <c r="C6280" s="3">
        <v>45417</v>
      </c>
      <c r="D6280" t="s">
        <v>39</v>
      </c>
      <c r="E6280">
        <v>116953</v>
      </c>
      <c r="F6280" t="s">
        <v>19</v>
      </c>
      <c r="G6280" t="s">
        <v>68</v>
      </c>
      <c r="H6280" t="s">
        <v>69</v>
      </c>
      <c r="I6280">
        <v>85204</v>
      </c>
      <c r="J6280" t="s">
        <v>22</v>
      </c>
      <c r="K6280" t="s">
        <v>23</v>
      </c>
      <c r="L6280" t="s">
        <v>27</v>
      </c>
      <c r="M6280" t="s">
        <v>28</v>
      </c>
      <c r="N6280" s="5">
        <v>36</v>
      </c>
      <c r="O6280" s="7">
        <v>10</v>
      </c>
      <c r="P6280" s="5">
        <v>25</v>
      </c>
      <c r="Q6280" s="5">
        <v>11</v>
      </c>
      <c r="R6280" s="22">
        <f>Tabla1[[#This Row],[Fecha de Envío]]-Tabla1[[#This Row],[Fecha de Orden]]</f>
        <v>11</v>
      </c>
      <c r="S6280" s="24">
        <f>YEAR(Tabla1[[#This Row],[Fecha de Orden]])</f>
        <v>2024</v>
      </c>
      <c r="T6280" t="str">
        <f>VLOOKUP(Tabla1[[#This Row],[Nombre del Producto]],Tabla2[[Nombre Producto]:[Costo Unitario]],2,FALSE)</f>
        <v>Lot's O' Nuts</v>
      </c>
      <c r="U6280" t="str">
        <f>VLOOKUP(Tabla1[[#This Row],[Fábrica]],Tabla3[],4,FALSE)</f>
        <v>Arizona</v>
      </c>
    </row>
    <row r="6281" spans="1:21" x14ac:dyDescent="0.25">
      <c r="A6281" t="s">
        <v>5544</v>
      </c>
      <c r="B6281" s="3">
        <v>45407</v>
      </c>
      <c r="C6281" s="3">
        <v>45421</v>
      </c>
      <c r="D6281" t="s">
        <v>18</v>
      </c>
      <c r="E6281">
        <v>129707</v>
      </c>
      <c r="F6281" t="s">
        <v>19</v>
      </c>
      <c r="G6281" t="s">
        <v>615</v>
      </c>
      <c r="H6281" t="s">
        <v>69</v>
      </c>
      <c r="I6281">
        <v>85224</v>
      </c>
      <c r="J6281" t="s">
        <v>22</v>
      </c>
      <c r="K6281" t="s">
        <v>23</v>
      </c>
      <c r="L6281" t="s">
        <v>27</v>
      </c>
      <c r="M6281" t="s">
        <v>28</v>
      </c>
      <c r="N6281" s="5">
        <v>14.4</v>
      </c>
      <c r="O6281" s="7">
        <v>4</v>
      </c>
      <c r="P6281" s="5">
        <v>10</v>
      </c>
      <c r="Q6281" s="5">
        <v>4.4000000000000004</v>
      </c>
      <c r="R6281" s="22">
        <f>Tabla1[[#This Row],[Fecha de Envío]]-Tabla1[[#This Row],[Fecha de Orden]]</f>
        <v>14</v>
      </c>
      <c r="S6281" s="24">
        <f>YEAR(Tabla1[[#This Row],[Fecha de Orden]])</f>
        <v>2024</v>
      </c>
      <c r="T6281" t="str">
        <f>VLOOKUP(Tabla1[[#This Row],[Nombre del Producto]],Tabla2[[Nombre Producto]:[Costo Unitario]],2,FALSE)</f>
        <v>Lot's O' Nuts</v>
      </c>
      <c r="U6281" t="str">
        <f>VLOOKUP(Tabla1[[#This Row],[Fábrica]],Tabla3[],4,FALSE)</f>
        <v>Arizona</v>
      </c>
    </row>
    <row r="6282" spans="1:21" x14ac:dyDescent="0.25">
      <c r="A6282" t="s">
        <v>5593</v>
      </c>
      <c r="B6282" s="3">
        <v>45407</v>
      </c>
      <c r="C6282" s="3">
        <v>45424</v>
      </c>
      <c r="D6282" t="s">
        <v>18</v>
      </c>
      <c r="E6282">
        <v>120222</v>
      </c>
      <c r="F6282" t="s">
        <v>19</v>
      </c>
      <c r="G6282" t="s">
        <v>53</v>
      </c>
      <c r="H6282" t="s">
        <v>21</v>
      </c>
      <c r="I6282">
        <v>90032</v>
      </c>
      <c r="J6282" t="s">
        <v>22</v>
      </c>
      <c r="K6282" t="s">
        <v>23</v>
      </c>
      <c r="L6282" t="s">
        <v>36</v>
      </c>
      <c r="M6282" t="s">
        <v>37</v>
      </c>
      <c r="N6282" s="5">
        <v>9.75</v>
      </c>
      <c r="O6282" s="7">
        <v>3</v>
      </c>
      <c r="P6282" s="5">
        <v>6.33</v>
      </c>
      <c r="Q6282" s="5">
        <v>3.42</v>
      </c>
      <c r="R6282" s="22">
        <f>Tabla1[[#This Row],[Fecha de Envío]]-Tabla1[[#This Row],[Fecha de Orden]]</f>
        <v>17</v>
      </c>
      <c r="S6282" s="24">
        <f>YEAR(Tabla1[[#This Row],[Fecha de Orden]])</f>
        <v>2024</v>
      </c>
      <c r="T6282" t="str">
        <f>VLOOKUP(Tabla1[[#This Row],[Nombre del Producto]],Tabla2[[Nombre Producto]:[Costo Unitario]],2,FALSE)</f>
        <v>Wicked Choccy's</v>
      </c>
      <c r="U6282" t="str">
        <f>VLOOKUP(Tabla1[[#This Row],[Fábrica]],Tabla3[],4,FALSE)</f>
        <v>Georgia</v>
      </c>
    </row>
    <row r="6283" spans="1:21" x14ac:dyDescent="0.25">
      <c r="A6283" t="s">
        <v>5831</v>
      </c>
      <c r="B6283" s="3">
        <v>45407</v>
      </c>
      <c r="C6283" s="3">
        <v>45421</v>
      </c>
      <c r="D6283" t="s">
        <v>71</v>
      </c>
      <c r="E6283">
        <v>151071</v>
      </c>
      <c r="F6283" t="s">
        <v>19</v>
      </c>
      <c r="G6283" t="s">
        <v>53</v>
      </c>
      <c r="H6283" t="s">
        <v>21</v>
      </c>
      <c r="I6283">
        <v>90049</v>
      </c>
      <c r="J6283" t="s">
        <v>22</v>
      </c>
      <c r="K6283" t="s">
        <v>23</v>
      </c>
      <c r="L6283" t="s">
        <v>24</v>
      </c>
      <c r="M6283" t="s">
        <v>25</v>
      </c>
      <c r="N6283" s="5">
        <v>7.5</v>
      </c>
      <c r="O6283" s="7">
        <v>2</v>
      </c>
      <c r="P6283" s="5">
        <v>4.9000000000000004</v>
      </c>
      <c r="Q6283" s="5">
        <v>2.6</v>
      </c>
      <c r="R6283" s="22">
        <f>Tabla1[[#This Row],[Fecha de Envío]]-Tabla1[[#This Row],[Fecha de Orden]]</f>
        <v>14</v>
      </c>
      <c r="S6283" s="24">
        <f>YEAR(Tabla1[[#This Row],[Fecha de Orden]])</f>
        <v>2024</v>
      </c>
      <c r="T6283" t="str">
        <f>VLOOKUP(Tabla1[[#This Row],[Nombre del Producto]],Tabla2[[Nombre Producto]:[Costo Unitario]],2,FALSE)</f>
        <v>Wicked Choccy's</v>
      </c>
      <c r="U6283" t="str">
        <f>VLOOKUP(Tabla1[[#This Row],[Fábrica]],Tabla3[],4,FALSE)</f>
        <v>Georgia</v>
      </c>
    </row>
    <row r="6284" spans="1:21" x14ac:dyDescent="0.25">
      <c r="A6284" t="s">
        <v>7065</v>
      </c>
      <c r="B6284" s="3">
        <v>45407</v>
      </c>
      <c r="C6284" s="3">
        <v>45418</v>
      </c>
      <c r="D6284" t="s">
        <v>39</v>
      </c>
      <c r="E6284">
        <v>132213</v>
      </c>
      <c r="F6284" t="s">
        <v>19</v>
      </c>
      <c r="G6284" t="s">
        <v>507</v>
      </c>
      <c r="H6284" t="s">
        <v>65</v>
      </c>
      <c r="I6284">
        <v>37211</v>
      </c>
      <c r="J6284" t="s">
        <v>22</v>
      </c>
      <c r="K6284" t="s">
        <v>66</v>
      </c>
      <c r="L6284" t="s">
        <v>27</v>
      </c>
      <c r="M6284" t="s">
        <v>28</v>
      </c>
      <c r="N6284" s="5">
        <v>18</v>
      </c>
      <c r="O6284" s="7">
        <v>5</v>
      </c>
      <c r="P6284" s="5">
        <v>12.5</v>
      </c>
      <c r="Q6284" s="5">
        <v>5.5</v>
      </c>
      <c r="R6284" s="22">
        <f>Tabla1[[#This Row],[Fecha de Envío]]-Tabla1[[#This Row],[Fecha de Orden]]</f>
        <v>11</v>
      </c>
      <c r="S6284" s="24">
        <f>YEAR(Tabla1[[#This Row],[Fecha de Orden]])</f>
        <v>2024</v>
      </c>
      <c r="T6284" t="str">
        <f>VLOOKUP(Tabla1[[#This Row],[Nombre del Producto]],Tabla2[[Nombre Producto]:[Costo Unitario]],2,FALSE)</f>
        <v>Lot's O' Nuts</v>
      </c>
      <c r="U6284" t="str">
        <f>VLOOKUP(Tabla1[[#This Row],[Fábrica]],Tabla3[],4,FALSE)</f>
        <v>Arizona</v>
      </c>
    </row>
    <row r="6285" spans="1:21" x14ac:dyDescent="0.25">
      <c r="A6285" t="s">
        <v>7066</v>
      </c>
      <c r="B6285" s="3">
        <v>45407</v>
      </c>
      <c r="C6285" s="3">
        <v>45418</v>
      </c>
      <c r="D6285" t="s">
        <v>39</v>
      </c>
      <c r="E6285">
        <v>132213</v>
      </c>
      <c r="F6285" t="s">
        <v>19</v>
      </c>
      <c r="G6285" t="s">
        <v>507</v>
      </c>
      <c r="H6285" t="s">
        <v>65</v>
      </c>
      <c r="I6285">
        <v>37211</v>
      </c>
      <c r="J6285" t="s">
        <v>22</v>
      </c>
      <c r="K6285" t="s">
        <v>66</v>
      </c>
      <c r="L6285" t="s">
        <v>24</v>
      </c>
      <c r="M6285" t="s">
        <v>25</v>
      </c>
      <c r="N6285" s="5">
        <v>33.75</v>
      </c>
      <c r="O6285" s="7">
        <v>9</v>
      </c>
      <c r="P6285" s="5">
        <v>22.05</v>
      </c>
      <c r="Q6285" s="5">
        <v>11.7</v>
      </c>
      <c r="R6285" s="22">
        <f>Tabla1[[#This Row],[Fecha de Envío]]-Tabla1[[#This Row],[Fecha de Orden]]</f>
        <v>11</v>
      </c>
      <c r="S6285" s="24">
        <f>YEAR(Tabla1[[#This Row],[Fecha de Orden]])</f>
        <v>2024</v>
      </c>
      <c r="T6285" t="str">
        <f>VLOOKUP(Tabla1[[#This Row],[Nombre del Producto]],Tabla2[[Nombre Producto]:[Costo Unitario]],2,FALSE)</f>
        <v>Wicked Choccy's</v>
      </c>
      <c r="U6285" t="str">
        <f>VLOOKUP(Tabla1[[#This Row],[Fábrica]],Tabla3[],4,FALSE)</f>
        <v>Georgia</v>
      </c>
    </row>
    <row r="6286" spans="1:21" x14ac:dyDescent="0.25">
      <c r="A6286" t="s">
        <v>7594</v>
      </c>
      <c r="B6286" s="3">
        <v>45407</v>
      </c>
      <c r="C6286" s="3">
        <v>45419</v>
      </c>
      <c r="D6286" t="s">
        <v>71</v>
      </c>
      <c r="E6286">
        <v>159226</v>
      </c>
      <c r="F6286" t="s">
        <v>19</v>
      </c>
      <c r="G6286" t="s">
        <v>53</v>
      </c>
      <c r="H6286" t="s">
        <v>21</v>
      </c>
      <c r="I6286">
        <v>90008</v>
      </c>
      <c r="J6286" t="s">
        <v>22</v>
      </c>
      <c r="K6286" t="s">
        <v>23</v>
      </c>
      <c r="L6286" t="s">
        <v>36</v>
      </c>
      <c r="M6286" t="s">
        <v>37</v>
      </c>
      <c r="N6286" s="5">
        <v>22.75</v>
      </c>
      <c r="O6286" s="7">
        <v>7</v>
      </c>
      <c r="P6286" s="5">
        <v>14.77</v>
      </c>
      <c r="Q6286" s="5">
        <v>7.98</v>
      </c>
      <c r="R6286" s="22">
        <f>Tabla1[[#This Row],[Fecha de Envío]]-Tabla1[[#This Row],[Fecha de Orden]]</f>
        <v>12</v>
      </c>
      <c r="S6286" s="24">
        <f>YEAR(Tabla1[[#This Row],[Fecha de Orden]])</f>
        <v>2024</v>
      </c>
      <c r="T6286" t="str">
        <f>VLOOKUP(Tabla1[[#This Row],[Nombre del Producto]],Tabla2[[Nombre Producto]:[Costo Unitario]],2,FALSE)</f>
        <v>Wicked Choccy's</v>
      </c>
      <c r="U6286" t="str">
        <f>VLOOKUP(Tabla1[[#This Row],[Fábrica]],Tabla3[],4,FALSE)</f>
        <v>Georgia</v>
      </c>
    </row>
    <row r="6287" spans="1:21" x14ac:dyDescent="0.25">
      <c r="A6287" t="s">
        <v>8086</v>
      </c>
      <c r="B6287" s="3">
        <v>45407</v>
      </c>
      <c r="C6287" s="3">
        <v>45419</v>
      </c>
      <c r="D6287" t="s">
        <v>71</v>
      </c>
      <c r="E6287">
        <v>125381</v>
      </c>
      <c r="F6287" t="s">
        <v>19</v>
      </c>
      <c r="G6287" t="s">
        <v>20</v>
      </c>
      <c r="H6287" t="s">
        <v>21</v>
      </c>
      <c r="I6287">
        <v>94109</v>
      </c>
      <c r="J6287" t="s">
        <v>22</v>
      </c>
      <c r="K6287" t="s">
        <v>23</v>
      </c>
      <c r="L6287" t="s">
        <v>45</v>
      </c>
      <c r="M6287" t="s">
        <v>46</v>
      </c>
      <c r="N6287" s="5">
        <v>10.47</v>
      </c>
      <c r="O6287" s="7">
        <v>3</v>
      </c>
      <c r="P6287" s="5">
        <v>7.47</v>
      </c>
      <c r="Q6287" s="5">
        <v>3</v>
      </c>
      <c r="R6287" s="22">
        <f>Tabla1[[#This Row],[Fecha de Envío]]-Tabla1[[#This Row],[Fecha de Orden]]</f>
        <v>12</v>
      </c>
      <c r="S6287" s="24">
        <f>YEAR(Tabla1[[#This Row],[Fecha de Orden]])</f>
        <v>2024</v>
      </c>
      <c r="T6287" t="str">
        <f>VLOOKUP(Tabla1[[#This Row],[Nombre del Producto]],Tabla2[[Nombre Producto]:[Costo Unitario]],2,FALSE)</f>
        <v>Lot's O' Nuts</v>
      </c>
      <c r="U6287" t="str">
        <f>VLOOKUP(Tabla1[[#This Row],[Fábrica]],Tabla3[],4,FALSE)</f>
        <v>Arizona</v>
      </c>
    </row>
    <row r="6288" spans="1:21" x14ac:dyDescent="0.25">
      <c r="A6288" t="s">
        <v>5409</v>
      </c>
      <c r="B6288" s="3">
        <v>45408</v>
      </c>
      <c r="C6288" s="3">
        <v>45419</v>
      </c>
      <c r="D6288" t="s">
        <v>39</v>
      </c>
      <c r="E6288">
        <v>160045</v>
      </c>
      <c r="F6288" t="s">
        <v>19</v>
      </c>
      <c r="G6288" t="s">
        <v>920</v>
      </c>
      <c r="H6288" t="s">
        <v>42</v>
      </c>
      <c r="I6288">
        <v>76106</v>
      </c>
      <c r="J6288" t="s">
        <v>22</v>
      </c>
      <c r="K6288" t="s">
        <v>43</v>
      </c>
      <c r="L6288" t="s">
        <v>36</v>
      </c>
      <c r="M6288" t="s">
        <v>37</v>
      </c>
      <c r="N6288" s="5">
        <v>3.25</v>
      </c>
      <c r="O6288" s="7">
        <v>1</v>
      </c>
      <c r="P6288" s="5">
        <v>2.11</v>
      </c>
      <c r="Q6288" s="5">
        <v>1.1399999999999999</v>
      </c>
      <c r="R6288" s="22">
        <f>Tabla1[[#This Row],[Fecha de Envío]]-Tabla1[[#This Row],[Fecha de Orden]]</f>
        <v>11</v>
      </c>
      <c r="S6288" s="24">
        <f>YEAR(Tabla1[[#This Row],[Fecha de Orden]])</f>
        <v>2024</v>
      </c>
      <c r="T6288" t="str">
        <f>VLOOKUP(Tabla1[[#This Row],[Nombre del Producto]],Tabla2[[Nombre Producto]:[Costo Unitario]],2,FALSE)</f>
        <v>Wicked Choccy's</v>
      </c>
      <c r="U6288" t="str">
        <f>VLOOKUP(Tabla1[[#This Row],[Fábrica]],Tabla3[],4,FALSE)</f>
        <v>Georgia</v>
      </c>
    </row>
    <row r="6289" spans="1:21" x14ac:dyDescent="0.25">
      <c r="A6289" t="s">
        <v>7114</v>
      </c>
      <c r="B6289" s="3">
        <v>45408</v>
      </c>
      <c r="C6289" s="3">
        <v>45423</v>
      </c>
      <c r="D6289" t="s">
        <v>18</v>
      </c>
      <c r="E6289">
        <v>143665</v>
      </c>
      <c r="F6289" t="s">
        <v>19</v>
      </c>
      <c r="G6289" t="s">
        <v>124</v>
      </c>
      <c r="H6289" t="s">
        <v>125</v>
      </c>
      <c r="I6289">
        <v>98115</v>
      </c>
      <c r="J6289" t="s">
        <v>22</v>
      </c>
      <c r="K6289" t="s">
        <v>23</v>
      </c>
      <c r="L6289" t="s">
        <v>45</v>
      </c>
      <c r="M6289" t="s">
        <v>46</v>
      </c>
      <c r="N6289" s="5">
        <v>27.92</v>
      </c>
      <c r="O6289" s="7">
        <v>8</v>
      </c>
      <c r="P6289" s="5">
        <v>19.920000000000002</v>
      </c>
      <c r="Q6289" s="5">
        <v>8</v>
      </c>
      <c r="R6289" s="22">
        <f>Tabla1[[#This Row],[Fecha de Envío]]-Tabla1[[#This Row],[Fecha de Orden]]</f>
        <v>15</v>
      </c>
      <c r="S6289" s="24">
        <f>YEAR(Tabla1[[#This Row],[Fecha de Orden]])</f>
        <v>2024</v>
      </c>
      <c r="T6289" t="str">
        <f>VLOOKUP(Tabla1[[#This Row],[Nombre del Producto]],Tabla2[[Nombre Producto]:[Costo Unitario]],2,FALSE)</f>
        <v>Lot's O' Nuts</v>
      </c>
      <c r="U6289" t="str">
        <f>VLOOKUP(Tabla1[[#This Row],[Fábrica]],Tabla3[],4,FALSE)</f>
        <v>Arizona</v>
      </c>
    </row>
    <row r="6290" spans="1:21" x14ac:dyDescent="0.25">
      <c r="A6290" t="s">
        <v>7115</v>
      </c>
      <c r="B6290" s="3">
        <v>45408</v>
      </c>
      <c r="C6290" s="3">
        <v>45423</v>
      </c>
      <c r="D6290" t="s">
        <v>18</v>
      </c>
      <c r="E6290">
        <v>143665</v>
      </c>
      <c r="F6290" t="s">
        <v>19</v>
      </c>
      <c r="G6290" t="s">
        <v>124</v>
      </c>
      <c r="H6290" t="s">
        <v>125</v>
      </c>
      <c r="I6290">
        <v>98115</v>
      </c>
      <c r="J6290" t="s">
        <v>22</v>
      </c>
      <c r="K6290" t="s">
        <v>23</v>
      </c>
      <c r="L6290" t="s">
        <v>24</v>
      </c>
      <c r="M6290" t="s">
        <v>25</v>
      </c>
      <c r="N6290" s="5">
        <v>11.25</v>
      </c>
      <c r="O6290" s="7">
        <v>3</v>
      </c>
      <c r="P6290" s="5">
        <v>7.35</v>
      </c>
      <c r="Q6290" s="5">
        <v>3.9</v>
      </c>
      <c r="R6290" s="22">
        <f>Tabla1[[#This Row],[Fecha de Envío]]-Tabla1[[#This Row],[Fecha de Orden]]</f>
        <v>15</v>
      </c>
      <c r="S6290" s="24">
        <f>YEAR(Tabla1[[#This Row],[Fecha de Orden]])</f>
        <v>2024</v>
      </c>
      <c r="T6290" t="str">
        <f>VLOOKUP(Tabla1[[#This Row],[Nombre del Producto]],Tabla2[[Nombre Producto]:[Costo Unitario]],2,FALSE)</f>
        <v>Wicked Choccy's</v>
      </c>
      <c r="U6290" t="str">
        <f>VLOOKUP(Tabla1[[#This Row],[Fábrica]],Tabla3[],4,FALSE)</f>
        <v>Georgia</v>
      </c>
    </row>
    <row r="6291" spans="1:21" x14ac:dyDescent="0.25">
      <c r="A6291" t="s">
        <v>690</v>
      </c>
      <c r="B6291" s="3">
        <v>45409</v>
      </c>
      <c r="C6291" s="3">
        <v>45421</v>
      </c>
      <c r="D6291" t="s">
        <v>39</v>
      </c>
      <c r="E6291">
        <v>168228</v>
      </c>
      <c r="F6291" t="s">
        <v>19</v>
      </c>
      <c r="G6291" t="s">
        <v>53</v>
      </c>
      <c r="H6291" t="s">
        <v>21</v>
      </c>
      <c r="I6291">
        <v>90045</v>
      </c>
      <c r="J6291" t="s">
        <v>22</v>
      </c>
      <c r="K6291" t="s">
        <v>23</v>
      </c>
      <c r="L6291" t="s">
        <v>27</v>
      </c>
      <c r="M6291" t="s">
        <v>28</v>
      </c>
      <c r="N6291" s="5">
        <v>10.8</v>
      </c>
      <c r="O6291" s="7">
        <v>3</v>
      </c>
      <c r="P6291" s="5">
        <v>7.5</v>
      </c>
      <c r="Q6291" s="5">
        <v>3.3</v>
      </c>
      <c r="R6291" s="22">
        <f>Tabla1[[#This Row],[Fecha de Envío]]-Tabla1[[#This Row],[Fecha de Orden]]</f>
        <v>12</v>
      </c>
      <c r="S6291" s="24">
        <f>YEAR(Tabla1[[#This Row],[Fecha de Orden]])</f>
        <v>2024</v>
      </c>
      <c r="T6291" t="str">
        <f>VLOOKUP(Tabla1[[#This Row],[Nombre del Producto]],Tabla2[[Nombre Producto]:[Costo Unitario]],2,FALSE)</f>
        <v>Lot's O' Nuts</v>
      </c>
      <c r="U6291" t="str">
        <f>VLOOKUP(Tabla1[[#This Row],[Fábrica]],Tabla3[],4,FALSE)</f>
        <v>Arizona</v>
      </c>
    </row>
    <row r="6292" spans="1:21" x14ac:dyDescent="0.25">
      <c r="A6292" t="s">
        <v>691</v>
      </c>
      <c r="B6292" s="3">
        <v>45409</v>
      </c>
      <c r="C6292" s="3">
        <v>45421</v>
      </c>
      <c r="D6292" t="s">
        <v>39</v>
      </c>
      <c r="E6292">
        <v>168228</v>
      </c>
      <c r="F6292" t="s">
        <v>19</v>
      </c>
      <c r="G6292" t="s">
        <v>53</v>
      </c>
      <c r="H6292" t="s">
        <v>21</v>
      </c>
      <c r="I6292">
        <v>90045</v>
      </c>
      <c r="J6292" t="s">
        <v>22</v>
      </c>
      <c r="K6292" t="s">
        <v>23</v>
      </c>
      <c r="L6292" t="s">
        <v>36</v>
      </c>
      <c r="M6292" t="s">
        <v>37</v>
      </c>
      <c r="N6292" s="5">
        <v>6.5</v>
      </c>
      <c r="O6292" s="7">
        <v>2</v>
      </c>
      <c r="P6292" s="5">
        <v>4.22</v>
      </c>
      <c r="Q6292" s="5">
        <v>2.2799999999999998</v>
      </c>
      <c r="R6292" s="22">
        <f>Tabla1[[#This Row],[Fecha de Envío]]-Tabla1[[#This Row],[Fecha de Orden]]</f>
        <v>12</v>
      </c>
      <c r="S6292" s="24">
        <f>YEAR(Tabla1[[#This Row],[Fecha de Orden]])</f>
        <v>2024</v>
      </c>
      <c r="T6292" t="str">
        <f>VLOOKUP(Tabla1[[#This Row],[Nombre del Producto]],Tabla2[[Nombre Producto]:[Costo Unitario]],2,FALSE)</f>
        <v>Wicked Choccy's</v>
      </c>
      <c r="U6292" t="str">
        <f>VLOOKUP(Tabla1[[#This Row],[Fábrica]],Tabla3[],4,FALSE)</f>
        <v>Georgia</v>
      </c>
    </row>
    <row r="6293" spans="1:21" x14ac:dyDescent="0.25">
      <c r="A6293" t="s">
        <v>2322</v>
      </c>
      <c r="B6293" s="3">
        <v>45409</v>
      </c>
      <c r="C6293" s="3">
        <v>45423</v>
      </c>
      <c r="D6293" t="s">
        <v>18</v>
      </c>
      <c r="E6293">
        <v>135692</v>
      </c>
      <c r="F6293" t="s">
        <v>19</v>
      </c>
      <c r="G6293" t="s">
        <v>920</v>
      </c>
      <c r="H6293" t="s">
        <v>42</v>
      </c>
      <c r="I6293">
        <v>76106</v>
      </c>
      <c r="J6293" t="s">
        <v>22</v>
      </c>
      <c r="K6293" t="s">
        <v>43</v>
      </c>
      <c r="L6293" t="s">
        <v>27</v>
      </c>
      <c r="M6293" t="s">
        <v>28</v>
      </c>
      <c r="N6293" s="5">
        <v>14.4</v>
      </c>
      <c r="O6293" s="7">
        <v>4</v>
      </c>
      <c r="P6293" s="5">
        <v>10</v>
      </c>
      <c r="Q6293" s="5">
        <v>4.4000000000000004</v>
      </c>
      <c r="R6293" s="22">
        <f>Tabla1[[#This Row],[Fecha de Envío]]-Tabla1[[#This Row],[Fecha de Orden]]</f>
        <v>14</v>
      </c>
      <c r="S6293" s="24">
        <f>YEAR(Tabla1[[#This Row],[Fecha de Orden]])</f>
        <v>2024</v>
      </c>
      <c r="T6293" t="str">
        <f>VLOOKUP(Tabla1[[#This Row],[Nombre del Producto]],Tabla2[[Nombre Producto]:[Costo Unitario]],2,FALSE)</f>
        <v>Lot's O' Nuts</v>
      </c>
      <c r="U6293" t="str">
        <f>VLOOKUP(Tabla1[[#This Row],[Fábrica]],Tabla3[],4,FALSE)</f>
        <v>Arizona</v>
      </c>
    </row>
    <row r="6294" spans="1:21" x14ac:dyDescent="0.25">
      <c r="A6294" t="s">
        <v>2323</v>
      </c>
      <c r="B6294" s="3">
        <v>45409</v>
      </c>
      <c r="C6294" s="3">
        <v>45423</v>
      </c>
      <c r="D6294" t="s">
        <v>18</v>
      </c>
      <c r="E6294">
        <v>135692</v>
      </c>
      <c r="F6294" t="s">
        <v>19</v>
      </c>
      <c r="G6294" t="s">
        <v>920</v>
      </c>
      <c r="H6294" t="s">
        <v>42</v>
      </c>
      <c r="I6294">
        <v>76106</v>
      </c>
      <c r="J6294" t="s">
        <v>22</v>
      </c>
      <c r="K6294" t="s">
        <v>43</v>
      </c>
      <c r="L6294" t="s">
        <v>36</v>
      </c>
      <c r="M6294" t="s">
        <v>37</v>
      </c>
      <c r="N6294" s="5">
        <v>13</v>
      </c>
      <c r="O6294" s="7">
        <v>4</v>
      </c>
      <c r="P6294" s="5">
        <v>8.44</v>
      </c>
      <c r="Q6294" s="5">
        <v>4.5599999999999996</v>
      </c>
      <c r="R6294" s="22">
        <f>Tabla1[[#This Row],[Fecha de Envío]]-Tabla1[[#This Row],[Fecha de Orden]]</f>
        <v>14</v>
      </c>
      <c r="S6294" s="24">
        <f>YEAR(Tabla1[[#This Row],[Fecha de Orden]])</f>
        <v>2024</v>
      </c>
      <c r="T6294" t="str">
        <f>VLOOKUP(Tabla1[[#This Row],[Nombre del Producto]],Tabla2[[Nombre Producto]:[Costo Unitario]],2,FALSE)</f>
        <v>Wicked Choccy's</v>
      </c>
      <c r="U6294" t="str">
        <f>VLOOKUP(Tabla1[[#This Row],[Fábrica]],Tabla3[],4,FALSE)</f>
        <v>Georgia</v>
      </c>
    </row>
    <row r="6295" spans="1:21" x14ac:dyDescent="0.25">
      <c r="A6295" t="s">
        <v>4005</v>
      </c>
      <c r="B6295" s="3">
        <v>45409</v>
      </c>
      <c r="C6295" s="3">
        <v>45424</v>
      </c>
      <c r="D6295" t="s">
        <v>18</v>
      </c>
      <c r="E6295">
        <v>151281</v>
      </c>
      <c r="F6295" t="s">
        <v>19</v>
      </c>
      <c r="G6295" t="s">
        <v>124</v>
      </c>
      <c r="H6295" t="s">
        <v>125</v>
      </c>
      <c r="I6295">
        <v>98105</v>
      </c>
      <c r="J6295" t="s">
        <v>22</v>
      </c>
      <c r="K6295" t="s">
        <v>23</v>
      </c>
      <c r="L6295" t="s">
        <v>24</v>
      </c>
      <c r="M6295" t="s">
        <v>25</v>
      </c>
      <c r="N6295" s="5">
        <v>26.25</v>
      </c>
      <c r="O6295" s="7">
        <v>7</v>
      </c>
      <c r="P6295" s="5">
        <v>17.149999999999999</v>
      </c>
      <c r="Q6295" s="5">
        <v>9.1</v>
      </c>
      <c r="R6295" s="22">
        <f>Tabla1[[#This Row],[Fecha de Envío]]-Tabla1[[#This Row],[Fecha de Orden]]</f>
        <v>15</v>
      </c>
      <c r="S6295" s="24">
        <f>YEAR(Tabla1[[#This Row],[Fecha de Orden]])</f>
        <v>2024</v>
      </c>
      <c r="T6295" t="str">
        <f>VLOOKUP(Tabla1[[#This Row],[Nombre del Producto]],Tabla2[[Nombre Producto]:[Costo Unitario]],2,FALSE)</f>
        <v>Wicked Choccy's</v>
      </c>
      <c r="U6295" t="str">
        <f>VLOOKUP(Tabla1[[#This Row],[Fábrica]],Tabla3[],4,FALSE)</f>
        <v>Georgia</v>
      </c>
    </row>
    <row r="6296" spans="1:21" x14ac:dyDescent="0.25">
      <c r="A6296" t="s">
        <v>4615</v>
      </c>
      <c r="B6296" s="3">
        <v>45410</v>
      </c>
      <c r="C6296" s="3">
        <v>45424</v>
      </c>
      <c r="D6296" t="s">
        <v>18</v>
      </c>
      <c r="E6296">
        <v>120894</v>
      </c>
      <c r="F6296" t="s">
        <v>19</v>
      </c>
      <c r="G6296" t="s">
        <v>606</v>
      </c>
      <c r="H6296" t="s">
        <v>98</v>
      </c>
      <c r="I6296">
        <v>28403</v>
      </c>
      <c r="J6296" t="s">
        <v>22</v>
      </c>
      <c r="K6296" t="s">
        <v>66</v>
      </c>
      <c r="L6296" t="s">
        <v>33</v>
      </c>
      <c r="M6296" t="s">
        <v>34</v>
      </c>
      <c r="N6296" s="5">
        <v>10.8</v>
      </c>
      <c r="O6296" s="7">
        <v>3</v>
      </c>
      <c r="P6296" s="5">
        <v>7.2</v>
      </c>
      <c r="Q6296" s="5">
        <v>3.6</v>
      </c>
      <c r="R6296" s="22">
        <f>Tabla1[[#This Row],[Fecha de Envío]]-Tabla1[[#This Row],[Fecha de Orden]]</f>
        <v>14</v>
      </c>
      <c r="S6296" s="24">
        <f>YEAR(Tabla1[[#This Row],[Fecha de Orden]])</f>
        <v>2024</v>
      </c>
      <c r="T6296" t="str">
        <f>VLOOKUP(Tabla1[[#This Row],[Nombre del Producto]],Tabla2[[Nombre Producto]:[Costo Unitario]],2,FALSE)</f>
        <v>Lot's O' Nuts</v>
      </c>
      <c r="U6296" t="str">
        <f>VLOOKUP(Tabla1[[#This Row],[Fábrica]],Tabla3[],4,FALSE)</f>
        <v>Arizona</v>
      </c>
    </row>
    <row r="6297" spans="1:21" x14ac:dyDescent="0.25">
      <c r="A6297" t="s">
        <v>4632</v>
      </c>
      <c r="B6297" s="3">
        <v>45410</v>
      </c>
      <c r="C6297" s="3">
        <v>45424</v>
      </c>
      <c r="D6297" t="s">
        <v>18</v>
      </c>
      <c r="E6297">
        <v>137631</v>
      </c>
      <c r="F6297" t="s">
        <v>19</v>
      </c>
      <c r="G6297" t="s">
        <v>4633</v>
      </c>
      <c r="H6297" t="s">
        <v>255</v>
      </c>
      <c r="I6297">
        <v>34741</v>
      </c>
      <c r="J6297" t="s">
        <v>22</v>
      </c>
      <c r="K6297" t="s">
        <v>66</v>
      </c>
      <c r="L6297" t="s">
        <v>24</v>
      </c>
      <c r="M6297" t="s">
        <v>25</v>
      </c>
      <c r="N6297" s="5">
        <v>7.5</v>
      </c>
      <c r="O6297" s="7">
        <v>2</v>
      </c>
      <c r="P6297" s="5">
        <v>4.9000000000000004</v>
      </c>
      <c r="Q6297" s="5">
        <v>2.6</v>
      </c>
      <c r="R6297" s="22">
        <f>Tabla1[[#This Row],[Fecha de Envío]]-Tabla1[[#This Row],[Fecha de Orden]]</f>
        <v>14</v>
      </c>
      <c r="S6297" s="24">
        <f>YEAR(Tabla1[[#This Row],[Fecha de Orden]])</f>
        <v>2024</v>
      </c>
      <c r="T6297" t="str">
        <f>VLOOKUP(Tabla1[[#This Row],[Nombre del Producto]],Tabla2[[Nombre Producto]:[Costo Unitario]],2,FALSE)</f>
        <v>Wicked Choccy's</v>
      </c>
      <c r="U6297" t="str">
        <f>VLOOKUP(Tabla1[[#This Row],[Fábrica]],Tabla3[],4,FALSE)</f>
        <v>Georgia</v>
      </c>
    </row>
    <row r="6298" spans="1:21" x14ac:dyDescent="0.25">
      <c r="A6298" t="s">
        <v>5891</v>
      </c>
      <c r="B6298" s="3">
        <v>45410</v>
      </c>
      <c r="C6298" s="3">
        <v>45424</v>
      </c>
      <c r="D6298" t="s">
        <v>18</v>
      </c>
      <c r="E6298">
        <v>160962</v>
      </c>
      <c r="F6298" t="s">
        <v>19</v>
      </c>
      <c r="G6298" t="s">
        <v>144</v>
      </c>
      <c r="H6298" t="s">
        <v>101</v>
      </c>
      <c r="I6298">
        <v>19143</v>
      </c>
      <c r="J6298" t="s">
        <v>22</v>
      </c>
      <c r="K6298" t="s">
        <v>32</v>
      </c>
      <c r="L6298" t="s">
        <v>24</v>
      </c>
      <c r="M6298" t="s">
        <v>25</v>
      </c>
      <c r="N6298" s="5">
        <v>7.5</v>
      </c>
      <c r="O6298" s="7">
        <v>2</v>
      </c>
      <c r="P6298" s="5">
        <v>4.9000000000000004</v>
      </c>
      <c r="Q6298" s="5">
        <v>2.6</v>
      </c>
      <c r="R6298" s="22">
        <f>Tabla1[[#This Row],[Fecha de Envío]]-Tabla1[[#This Row],[Fecha de Orden]]</f>
        <v>14</v>
      </c>
      <c r="S6298" s="24">
        <f>YEAR(Tabla1[[#This Row],[Fecha de Orden]])</f>
        <v>2024</v>
      </c>
      <c r="T6298" t="str">
        <f>VLOOKUP(Tabla1[[#This Row],[Nombre del Producto]],Tabla2[[Nombre Producto]:[Costo Unitario]],2,FALSE)</f>
        <v>Wicked Choccy's</v>
      </c>
      <c r="U6298" t="str">
        <f>VLOOKUP(Tabla1[[#This Row],[Fábrica]],Tabla3[],4,FALSE)</f>
        <v>Georgia</v>
      </c>
    </row>
    <row r="6299" spans="1:21" x14ac:dyDescent="0.25">
      <c r="A6299" t="s">
        <v>3517</v>
      </c>
      <c r="B6299" s="3">
        <v>45411</v>
      </c>
      <c r="C6299" s="3">
        <v>45426</v>
      </c>
      <c r="D6299" t="s">
        <v>71</v>
      </c>
      <c r="E6299">
        <v>164056</v>
      </c>
      <c r="F6299" t="s">
        <v>19</v>
      </c>
      <c r="G6299" t="s">
        <v>2229</v>
      </c>
      <c r="H6299" t="s">
        <v>210</v>
      </c>
      <c r="I6299">
        <v>43017</v>
      </c>
      <c r="J6299" t="s">
        <v>22</v>
      </c>
      <c r="K6299" t="s">
        <v>32</v>
      </c>
      <c r="L6299" t="s">
        <v>33</v>
      </c>
      <c r="M6299" t="s">
        <v>34</v>
      </c>
      <c r="N6299" s="5">
        <v>18</v>
      </c>
      <c r="O6299" s="7">
        <v>5</v>
      </c>
      <c r="P6299" s="5">
        <v>12</v>
      </c>
      <c r="Q6299" s="5">
        <v>6</v>
      </c>
      <c r="R6299" s="22">
        <f>Tabla1[[#This Row],[Fecha de Envío]]-Tabla1[[#This Row],[Fecha de Orden]]</f>
        <v>15</v>
      </c>
      <c r="S6299" s="24">
        <f>YEAR(Tabla1[[#This Row],[Fecha de Orden]])</f>
        <v>2024</v>
      </c>
      <c r="T6299" t="str">
        <f>VLOOKUP(Tabla1[[#This Row],[Nombre del Producto]],Tabla2[[Nombre Producto]:[Costo Unitario]],2,FALSE)</f>
        <v>Lot's O' Nuts</v>
      </c>
      <c r="U6299" t="str">
        <f>VLOOKUP(Tabla1[[#This Row],[Fábrica]],Tabla3[],4,FALSE)</f>
        <v>Arizona</v>
      </c>
    </row>
    <row r="6300" spans="1:21" x14ac:dyDescent="0.25">
      <c r="A6300" t="s">
        <v>5363</v>
      </c>
      <c r="B6300" s="3">
        <v>45411</v>
      </c>
      <c r="C6300" s="3">
        <v>45426</v>
      </c>
      <c r="D6300" t="s">
        <v>18</v>
      </c>
      <c r="E6300">
        <v>126718</v>
      </c>
      <c r="F6300" t="s">
        <v>19</v>
      </c>
      <c r="G6300" t="s">
        <v>2547</v>
      </c>
      <c r="H6300" t="s">
        <v>306</v>
      </c>
      <c r="I6300">
        <v>7050</v>
      </c>
      <c r="J6300" t="s">
        <v>22</v>
      </c>
      <c r="K6300" t="s">
        <v>32</v>
      </c>
      <c r="L6300" t="s">
        <v>33</v>
      </c>
      <c r="M6300" t="s">
        <v>34</v>
      </c>
      <c r="N6300" s="5">
        <v>3.6</v>
      </c>
      <c r="O6300" s="7">
        <v>1</v>
      </c>
      <c r="P6300" s="5">
        <v>2.4</v>
      </c>
      <c r="Q6300" s="5">
        <v>1.2</v>
      </c>
      <c r="R6300" s="22">
        <f>Tabla1[[#This Row],[Fecha de Envío]]-Tabla1[[#This Row],[Fecha de Orden]]</f>
        <v>15</v>
      </c>
      <c r="S6300" s="24">
        <f>YEAR(Tabla1[[#This Row],[Fecha de Orden]])</f>
        <v>2024</v>
      </c>
      <c r="T6300" t="str">
        <f>VLOOKUP(Tabla1[[#This Row],[Nombre del Producto]],Tabla2[[Nombre Producto]:[Costo Unitario]],2,FALSE)</f>
        <v>Lot's O' Nuts</v>
      </c>
      <c r="U6300" t="str">
        <f>VLOOKUP(Tabla1[[#This Row],[Fábrica]],Tabla3[],4,FALSE)</f>
        <v>Arizona</v>
      </c>
    </row>
    <row r="6301" spans="1:21" x14ac:dyDescent="0.25">
      <c r="A6301" t="s">
        <v>294</v>
      </c>
      <c r="B6301" s="3">
        <v>45412</v>
      </c>
      <c r="C6301" s="3">
        <v>45427</v>
      </c>
      <c r="D6301" t="s">
        <v>18</v>
      </c>
      <c r="E6301">
        <v>136784</v>
      </c>
      <c r="F6301" t="s">
        <v>19</v>
      </c>
      <c r="G6301" t="s">
        <v>20</v>
      </c>
      <c r="H6301" t="s">
        <v>21</v>
      </c>
      <c r="I6301">
        <v>94122</v>
      </c>
      <c r="J6301" t="s">
        <v>22</v>
      </c>
      <c r="K6301" t="s">
        <v>23</v>
      </c>
      <c r="L6301" t="s">
        <v>33</v>
      </c>
      <c r="M6301" t="s">
        <v>34</v>
      </c>
      <c r="N6301" s="5">
        <v>14.4</v>
      </c>
      <c r="O6301" s="7">
        <v>4</v>
      </c>
      <c r="P6301" s="5">
        <v>9.6</v>
      </c>
      <c r="Q6301" s="5">
        <v>4.8</v>
      </c>
      <c r="R6301" s="22">
        <f>Tabla1[[#This Row],[Fecha de Envío]]-Tabla1[[#This Row],[Fecha de Orden]]</f>
        <v>15</v>
      </c>
      <c r="S6301" s="24">
        <f>YEAR(Tabla1[[#This Row],[Fecha de Orden]])</f>
        <v>2024</v>
      </c>
      <c r="T6301" t="str">
        <f>VLOOKUP(Tabla1[[#This Row],[Nombre del Producto]],Tabla2[[Nombre Producto]:[Costo Unitario]],2,FALSE)</f>
        <v>Lot's O' Nuts</v>
      </c>
      <c r="U6301" t="str">
        <f>VLOOKUP(Tabla1[[#This Row],[Fábrica]],Tabla3[],4,FALSE)</f>
        <v>Arizona</v>
      </c>
    </row>
    <row r="6302" spans="1:21" x14ac:dyDescent="0.25">
      <c r="A6302" t="s">
        <v>826</v>
      </c>
      <c r="B6302" s="3">
        <v>45412</v>
      </c>
      <c r="C6302" s="3">
        <v>45427</v>
      </c>
      <c r="D6302" t="s">
        <v>18</v>
      </c>
      <c r="E6302">
        <v>124597</v>
      </c>
      <c r="F6302" t="s">
        <v>19</v>
      </c>
      <c r="G6302" t="s">
        <v>827</v>
      </c>
      <c r="H6302" t="s">
        <v>255</v>
      </c>
      <c r="I6302">
        <v>33437</v>
      </c>
      <c r="J6302" t="s">
        <v>22</v>
      </c>
      <c r="K6302" t="s">
        <v>66</v>
      </c>
      <c r="L6302" t="s">
        <v>45</v>
      </c>
      <c r="M6302" t="s">
        <v>46</v>
      </c>
      <c r="N6302" s="5">
        <v>10.47</v>
      </c>
      <c r="O6302" s="7">
        <v>3</v>
      </c>
      <c r="P6302" s="5">
        <v>7.47</v>
      </c>
      <c r="Q6302" s="5">
        <v>3</v>
      </c>
      <c r="R6302" s="22">
        <f>Tabla1[[#This Row],[Fecha de Envío]]-Tabla1[[#This Row],[Fecha de Orden]]</f>
        <v>15</v>
      </c>
      <c r="S6302" s="24">
        <f>YEAR(Tabla1[[#This Row],[Fecha de Orden]])</f>
        <v>2024</v>
      </c>
      <c r="T6302" t="str">
        <f>VLOOKUP(Tabla1[[#This Row],[Nombre del Producto]],Tabla2[[Nombre Producto]:[Costo Unitario]],2,FALSE)</f>
        <v>Lot's O' Nuts</v>
      </c>
      <c r="U6302" t="str">
        <f>VLOOKUP(Tabla1[[#This Row],[Fábrica]],Tabla3[],4,FALSE)</f>
        <v>Arizona</v>
      </c>
    </row>
    <row r="6303" spans="1:21" x14ac:dyDescent="0.25">
      <c r="A6303" t="s">
        <v>828</v>
      </c>
      <c r="B6303" s="3">
        <v>45412</v>
      </c>
      <c r="C6303" s="3">
        <v>45427</v>
      </c>
      <c r="D6303" t="s">
        <v>18</v>
      </c>
      <c r="E6303">
        <v>124597</v>
      </c>
      <c r="F6303" t="s">
        <v>19</v>
      </c>
      <c r="G6303" t="s">
        <v>827</v>
      </c>
      <c r="H6303" t="s">
        <v>255</v>
      </c>
      <c r="I6303">
        <v>33437</v>
      </c>
      <c r="J6303" t="s">
        <v>22</v>
      </c>
      <c r="K6303" t="s">
        <v>66</v>
      </c>
      <c r="L6303" t="s">
        <v>24</v>
      </c>
      <c r="M6303" t="s">
        <v>25</v>
      </c>
      <c r="N6303" s="5">
        <v>11.25</v>
      </c>
      <c r="O6303" s="7">
        <v>3</v>
      </c>
      <c r="P6303" s="5">
        <v>7.35</v>
      </c>
      <c r="Q6303" s="5">
        <v>3.9</v>
      </c>
      <c r="R6303" s="22">
        <f>Tabla1[[#This Row],[Fecha de Envío]]-Tabla1[[#This Row],[Fecha de Orden]]</f>
        <v>15</v>
      </c>
      <c r="S6303" s="24">
        <f>YEAR(Tabla1[[#This Row],[Fecha de Orden]])</f>
        <v>2024</v>
      </c>
      <c r="T6303" t="str">
        <f>VLOOKUP(Tabla1[[#This Row],[Nombre del Producto]],Tabla2[[Nombre Producto]:[Costo Unitario]],2,FALSE)</f>
        <v>Wicked Choccy's</v>
      </c>
      <c r="U6303" t="str">
        <f>VLOOKUP(Tabla1[[#This Row],[Fábrica]],Tabla3[],4,FALSE)</f>
        <v>Georgia</v>
      </c>
    </row>
    <row r="6304" spans="1:21" x14ac:dyDescent="0.25">
      <c r="A6304" t="s">
        <v>829</v>
      </c>
      <c r="B6304" s="3">
        <v>45412</v>
      </c>
      <c r="C6304" s="3">
        <v>45427</v>
      </c>
      <c r="D6304" t="s">
        <v>18</v>
      </c>
      <c r="E6304">
        <v>124597</v>
      </c>
      <c r="F6304" t="s">
        <v>19</v>
      </c>
      <c r="G6304" t="s">
        <v>827</v>
      </c>
      <c r="H6304" t="s">
        <v>255</v>
      </c>
      <c r="I6304">
        <v>33437</v>
      </c>
      <c r="J6304" t="s">
        <v>22</v>
      </c>
      <c r="K6304" t="s">
        <v>66</v>
      </c>
      <c r="L6304" t="s">
        <v>36</v>
      </c>
      <c r="M6304" t="s">
        <v>37</v>
      </c>
      <c r="N6304" s="5">
        <v>6.5</v>
      </c>
      <c r="O6304" s="7">
        <v>2</v>
      </c>
      <c r="P6304" s="5">
        <v>4.22</v>
      </c>
      <c r="Q6304" s="5">
        <v>2.2799999999999998</v>
      </c>
      <c r="R6304" s="22">
        <f>Tabla1[[#This Row],[Fecha de Envío]]-Tabla1[[#This Row],[Fecha de Orden]]</f>
        <v>15</v>
      </c>
      <c r="S6304" s="24">
        <f>YEAR(Tabla1[[#This Row],[Fecha de Orden]])</f>
        <v>2024</v>
      </c>
      <c r="T6304" t="str">
        <f>VLOOKUP(Tabla1[[#This Row],[Nombre del Producto]],Tabla2[[Nombre Producto]:[Costo Unitario]],2,FALSE)</f>
        <v>Wicked Choccy's</v>
      </c>
      <c r="U6304" t="str">
        <f>VLOOKUP(Tabla1[[#This Row],[Fábrica]],Tabla3[],4,FALSE)</f>
        <v>Georgia</v>
      </c>
    </row>
    <row r="6305" spans="1:21" x14ac:dyDescent="0.25">
      <c r="A6305" t="s">
        <v>2586</v>
      </c>
      <c r="B6305" s="3">
        <v>45412</v>
      </c>
      <c r="C6305" s="3">
        <v>45427</v>
      </c>
      <c r="D6305" t="s">
        <v>18</v>
      </c>
      <c r="E6305">
        <v>137876</v>
      </c>
      <c r="F6305" t="s">
        <v>19</v>
      </c>
      <c r="G6305" t="s">
        <v>20</v>
      </c>
      <c r="H6305" t="s">
        <v>21</v>
      </c>
      <c r="I6305">
        <v>94110</v>
      </c>
      <c r="J6305" t="s">
        <v>22</v>
      </c>
      <c r="K6305" t="s">
        <v>23</v>
      </c>
      <c r="L6305" t="s">
        <v>33</v>
      </c>
      <c r="M6305" t="s">
        <v>34</v>
      </c>
      <c r="N6305" s="5">
        <v>7.2</v>
      </c>
      <c r="O6305" s="7">
        <v>2</v>
      </c>
      <c r="P6305" s="5">
        <v>4.8</v>
      </c>
      <c r="Q6305" s="5">
        <v>2.4</v>
      </c>
      <c r="R6305" s="22">
        <f>Tabla1[[#This Row],[Fecha de Envío]]-Tabla1[[#This Row],[Fecha de Orden]]</f>
        <v>15</v>
      </c>
      <c r="S6305" s="24">
        <f>YEAR(Tabla1[[#This Row],[Fecha de Orden]])</f>
        <v>2024</v>
      </c>
      <c r="T6305" t="str">
        <f>VLOOKUP(Tabla1[[#This Row],[Nombre del Producto]],Tabla2[[Nombre Producto]:[Costo Unitario]],2,FALSE)</f>
        <v>Lot's O' Nuts</v>
      </c>
      <c r="U6305" t="str">
        <f>VLOOKUP(Tabla1[[#This Row],[Fábrica]],Tabla3[],4,FALSE)</f>
        <v>Arizona</v>
      </c>
    </row>
    <row r="6306" spans="1:21" x14ac:dyDescent="0.25">
      <c r="A6306" t="s">
        <v>2587</v>
      </c>
      <c r="B6306" s="3">
        <v>45412</v>
      </c>
      <c r="C6306" s="3">
        <v>45427</v>
      </c>
      <c r="D6306" t="s">
        <v>18</v>
      </c>
      <c r="E6306">
        <v>137876</v>
      </c>
      <c r="F6306" t="s">
        <v>19</v>
      </c>
      <c r="G6306" t="s">
        <v>20</v>
      </c>
      <c r="H6306" t="s">
        <v>21</v>
      </c>
      <c r="I6306">
        <v>94110</v>
      </c>
      <c r="J6306" t="s">
        <v>22</v>
      </c>
      <c r="K6306" t="s">
        <v>23</v>
      </c>
      <c r="L6306" t="s">
        <v>27</v>
      </c>
      <c r="M6306" t="s">
        <v>28</v>
      </c>
      <c r="N6306" s="5">
        <v>14.4</v>
      </c>
      <c r="O6306" s="7">
        <v>4</v>
      </c>
      <c r="P6306" s="5">
        <v>10</v>
      </c>
      <c r="Q6306" s="5">
        <v>4.4000000000000004</v>
      </c>
      <c r="R6306" s="22">
        <f>Tabla1[[#This Row],[Fecha de Envío]]-Tabla1[[#This Row],[Fecha de Orden]]</f>
        <v>15</v>
      </c>
      <c r="S6306" s="24">
        <f>YEAR(Tabla1[[#This Row],[Fecha de Orden]])</f>
        <v>2024</v>
      </c>
      <c r="T6306" t="str">
        <f>VLOOKUP(Tabla1[[#This Row],[Nombre del Producto]],Tabla2[[Nombre Producto]:[Costo Unitario]],2,FALSE)</f>
        <v>Lot's O' Nuts</v>
      </c>
      <c r="U6306" t="str">
        <f>VLOOKUP(Tabla1[[#This Row],[Fábrica]],Tabla3[],4,FALSE)</f>
        <v>Arizona</v>
      </c>
    </row>
    <row r="6307" spans="1:21" x14ac:dyDescent="0.25">
      <c r="A6307" t="s">
        <v>2757</v>
      </c>
      <c r="B6307" s="3">
        <v>45412</v>
      </c>
      <c r="C6307" s="3">
        <v>45427</v>
      </c>
      <c r="D6307" t="s">
        <v>71</v>
      </c>
      <c r="E6307">
        <v>151911</v>
      </c>
      <c r="F6307" t="s">
        <v>19</v>
      </c>
      <c r="G6307" t="s">
        <v>30</v>
      </c>
      <c r="H6307" t="s">
        <v>31</v>
      </c>
      <c r="I6307">
        <v>10024</v>
      </c>
      <c r="J6307" t="s">
        <v>148</v>
      </c>
      <c r="K6307" t="s">
        <v>32</v>
      </c>
      <c r="L6307" t="s">
        <v>445</v>
      </c>
      <c r="M6307" t="s">
        <v>446</v>
      </c>
      <c r="N6307" s="5">
        <v>13</v>
      </c>
      <c r="O6307" s="7">
        <v>4</v>
      </c>
      <c r="P6307" s="5">
        <v>1</v>
      </c>
      <c r="Q6307" s="5">
        <v>12</v>
      </c>
      <c r="R6307" s="22">
        <f>Tabla1[[#This Row],[Fecha de Envío]]-Tabla1[[#This Row],[Fecha de Orden]]</f>
        <v>15</v>
      </c>
      <c r="S6307" s="24">
        <f>YEAR(Tabla1[[#This Row],[Fecha de Orden]])</f>
        <v>2024</v>
      </c>
      <c r="T6307" t="str">
        <f>VLOOKUP(Tabla1[[#This Row],[Nombre del Producto]],Tabla2[[Nombre Producto]:[Costo Unitario]],2,FALSE)</f>
        <v>The Other Factory</v>
      </c>
      <c r="U6307" t="str">
        <f>VLOOKUP(Tabla1[[#This Row],[Fábrica]],Tabla3[],4,FALSE)</f>
        <v>Tennessee</v>
      </c>
    </row>
    <row r="6308" spans="1:21" x14ac:dyDescent="0.25">
      <c r="A6308" t="s">
        <v>3072</v>
      </c>
      <c r="B6308" s="3">
        <v>45412</v>
      </c>
      <c r="C6308" s="3">
        <v>45427</v>
      </c>
      <c r="D6308" t="s">
        <v>18</v>
      </c>
      <c r="E6308">
        <v>154501</v>
      </c>
      <c r="F6308" t="s">
        <v>19</v>
      </c>
      <c r="G6308" t="s">
        <v>53</v>
      </c>
      <c r="H6308" t="s">
        <v>21</v>
      </c>
      <c r="I6308">
        <v>90008</v>
      </c>
      <c r="J6308" t="s">
        <v>22</v>
      </c>
      <c r="K6308" t="s">
        <v>23</v>
      </c>
      <c r="L6308" t="s">
        <v>24</v>
      </c>
      <c r="M6308" t="s">
        <v>25</v>
      </c>
      <c r="N6308" s="5">
        <v>7.5</v>
      </c>
      <c r="O6308" s="7">
        <v>2</v>
      </c>
      <c r="P6308" s="5">
        <v>4.9000000000000004</v>
      </c>
      <c r="Q6308" s="5">
        <v>2.6</v>
      </c>
      <c r="R6308" s="22">
        <f>Tabla1[[#This Row],[Fecha de Envío]]-Tabla1[[#This Row],[Fecha de Orden]]</f>
        <v>15</v>
      </c>
      <c r="S6308" s="24">
        <f>YEAR(Tabla1[[#This Row],[Fecha de Orden]])</f>
        <v>2024</v>
      </c>
      <c r="T6308" t="str">
        <f>VLOOKUP(Tabla1[[#This Row],[Nombre del Producto]],Tabla2[[Nombre Producto]:[Costo Unitario]],2,FALSE)</f>
        <v>Wicked Choccy's</v>
      </c>
      <c r="U6308" t="str">
        <f>VLOOKUP(Tabla1[[#This Row],[Fábrica]],Tabla3[],4,FALSE)</f>
        <v>Georgia</v>
      </c>
    </row>
    <row r="6309" spans="1:21" x14ac:dyDescent="0.25">
      <c r="A6309" t="s">
        <v>4406</v>
      </c>
      <c r="B6309" s="3">
        <v>45412</v>
      </c>
      <c r="C6309" s="3">
        <v>45428</v>
      </c>
      <c r="D6309" t="s">
        <v>18</v>
      </c>
      <c r="E6309">
        <v>150847</v>
      </c>
      <c r="F6309" t="s">
        <v>19</v>
      </c>
      <c r="G6309" t="s">
        <v>412</v>
      </c>
      <c r="H6309" t="s">
        <v>210</v>
      </c>
      <c r="I6309">
        <v>43229</v>
      </c>
      <c r="J6309" t="s">
        <v>22</v>
      </c>
      <c r="K6309" t="s">
        <v>32</v>
      </c>
      <c r="L6309" t="s">
        <v>33</v>
      </c>
      <c r="M6309" t="s">
        <v>34</v>
      </c>
      <c r="N6309" s="5">
        <v>7.2</v>
      </c>
      <c r="O6309" s="7">
        <v>2</v>
      </c>
      <c r="P6309" s="5">
        <v>4.8</v>
      </c>
      <c r="Q6309" s="5">
        <v>2.4</v>
      </c>
      <c r="R6309" s="22">
        <f>Tabla1[[#This Row],[Fecha de Envío]]-Tabla1[[#This Row],[Fecha de Orden]]</f>
        <v>16</v>
      </c>
      <c r="S6309" s="24">
        <f>YEAR(Tabla1[[#This Row],[Fecha de Orden]])</f>
        <v>2024</v>
      </c>
      <c r="T6309" t="str">
        <f>VLOOKUP(Tabla1[[#This Row],[Nombre del Producto]],Tabla2[[Nombre Producto]:[Costo Unitario]],2,FALSE)</f>
        <v>Lot's O' Nuts</v>
      </c>
      <c r="U6309" t="str">
        <f>VLOOKUP(Tabla1[[#This Row],[Fábrica]],Tabla3[],4,FALSE)</f>
        <v>Arizona</v>
      </c>
    </row>
    <row r="6310" spans="1:21" x14ac:dyDescent="0.25">
      <c r="A6310" t="s">
        <v>6130</v>
      </c>
      <c r="B6310" s="3">
        <v>45412</v>
      </c>
      <c r="C6310" s="3">
        <v>45426</v>
      </c>
      <c r="D6310" t="s">
        <v>18</v>
      </c>
      <c r="E6310">
        <v>108315</v>
      </c>
      <c r="F6310" t="s">
        <v>19</v>
      </c>
      <c r="G6310" t="s">
        <v>6131</v>
      </c>
      <c r="H6310" t="s">
        <v>255</v>
      </c>
      <c r="I6310">
        <v>32771</v>
      </c>
      <c r="J6310" t="s">
        <v>22</v>
      </c>
      <c r="K6310" t="s">
        <v>66</v>
      </c>
      <c r="L6310" t="s">
        <v>45</v>
      </c>
      <c r="M6310" t="s">
        <v>46</v>
      </c>
      <c r="N6310" s="5">
        <v>20.94</v>
      </c>
      <c r="O6310" s="7">
        <v>6</v>
      </c>
      <c r="P6310" s="5">
        <v>14.94</v>
      </c>
      <c r="Q6310" s="5">
        <v>6</v>
      </c>
      <c r="R6310" s="22">
        <f>Tabla1[[#This Row],[Fecha de Envío]]-Tabla1[[#This Row],[Fecha de Orden]]</f>
        <v>14</v>
      </c>
      <c r="S6310" s="24">
        <f>YEAR(Tabla1[[#This Row],[Fecha de Orden]])</f>
        <v>2024</v>
      </c>
      <c r="T6310" t="str">
        <f>VLOOKUP(Tabla1[[#This Row],[Nombre del Producto]],Tabla2[[Nombre Producto]:[Costo Unitario]],2,FALSE)</f>
        <v>Lot's O' Nuts</v>
      </c>
      <c r="U6310" t="str">
        <f>VLOOKUP(Tabla1[[#This Row],[Fábrica]],Tabla3[],4,FALSE)</f>
        <v>Arizona</v>
      </c>
    </row>
    <row r="6311" spans="1:21" x14ac:dyDescent="0.25">
      <c r="A6311" t="s">
        <v>6132</v>
      </c>
      <c r="B6311" s="3">
        <v>45412</v>
      </c>
      <c r="C6311" s="3">
        <v>45426</v>
      </c>
      <c r="D6311" t="s">
        <v>18</v>
      </c>
      <c r="E6311">
        <v>108315</v>
      </c>
      <c r="F6311" t="s">
        <v>19</v>
      </c>
      <c r="G6311" t="s">
        <v>6131</v>
      </c>
      <c r="H6311" t="s">
        <v>255</v>
      </c>
      <c r="I6311">
        <v>32771</v>
      </c>
      <c r="J6311" t="s">
        <v>22</v>
      </c>
      <c r="K6311" t="s">
        <v>66</v>
      </c>
      <c r="L6311" t="s">
        <v>27</v>
      </c>
      <c r="M6311" t="s">
        <v>28</v>
      </c>
      <c r="N6311" s="5">
        <v>10.8</v>
      </c>
      <c r="O6311" s="7">
        <v>3</v>
      </c>
      <c r="P6311" s="5">
        <v>7.5</v>
      </c>
      <c r="Q6311" s="5">
        <v>3.3</v>
      </c>
      <c r="R6311" s="22">
        <f>Tabla1[[#This Row],[Fecha de Envío]]-Tabla1[[#This Row],[Fecha de Orden]]</f>
        <v>14</v>
      </c>
      <c r="S6311" s="24">
        <f>YEAR(Tabla1[[#This Row],[Fecha de Orden]])</f>
        <v>2024</v>
      </c>
      <c r="T6311" t="str">
        <f>VLOOKUP(Tabla1[[#This Row],[Nombre del Producto]],Tabla2[[Nombre Producto]:[Costo Unitario]],2,FALSE)</f>
        <v>Lot's O' Nuts</v>
      </c>
      <c r="U6311" t="str">
        <f>VLOOKUP(Tabla1[[#This Row],[Fábrica]],Tabla3[],4,FALSE)</f>
        <v>Arizona</v>
      </c>
    </row>
    <row r="6312" spans="1:21" x14ac:dyDescent="0.25">
      <c r="A6312" t="s">
        <v>6742</v>
      </c>
      <c r="B6312" s="3">
        <v>45412</v>
      </c>
      <c r="C6312" s="3">
        <v>45424</v>
      </c>
      <c r="D6312" t="s">
        <v>39</v>
      </c>
      <c r="E6312">
        <v>107636</v>
      </c>
      <c r="F6312" t="s">
        <v>19</v>
      </c>
      <c r="G6312" t="s">
        <v>4349</v>
      </c>
      <c r="H6312" t="s">
        <v>84</v>
      </c>
      <c r="I6312">
        <v>6040</v>
      </c>
      <c r="J6312" t="s">
        <v>22</v>
      </c>
      <c r="K6312" t="s">
        <v>32</v>
      </c>
      <c r="L6312" t="s">
        <v>27</v>
      </c>
      <c r="M6312" t="s">
        <v>28</v>
      </c>
      <c r="N6312" s="5">
        <v>7.2</v>
      </c>
      <c r="O6312" s="7">
        <v>2</v>
      </c>
      <c r="P6312" s="5">
        <v>5</v>
      </c>
      <c r="Q6312" s="5">
        <v>2.2000000000000002</v>
      </c>
      <c r="R6312" s="22">
        <f>Tabla1[[#This Row],[Fecha de Envío]]-Tabla1[[#This Row],[Fecha de Orden]]</f>
        <v>12</v>
      </c>
      <c r="S6312" s="24">
        <f>YEAR(Tabla1[[#This Row],[Fecha de Orden]])</f>
        <v>2024</v>
      </c>
      <c r="T6312" t="str">
        <f>VLOOKUP(Tabla1[[#This Row],[Nombre del Producto]],Tabla2[[Nombre Producto]:[Costo Unitario]],2,FALSE)</f>
        <v>Lot's O' Nuts</v>
      </c>
      <c r="U6312" t="str">
        <f>VLOOKUP(Tabla1[[#This Row],[Fábrica]],Tabla3[],4,FALSE)</f>
        <v>Arizona</v>
      </c>
    </row>
    <row r="6313" spans="1:21" x14ac:dyDescent="0.25">
      <c r="A6313" t="s">
        <v>6863</v>
      </c>
      <c r="B6313" s="3">
        <v>45412</v>
      </c>
      <c r="C6313" s="3">
        <v>45426</v>
      </c>
      <c r="D6313" t="s">
        <v>18</v>
      </c>
      <c r="E6313">
        <v>150609</v>
      </c>
      <c r="F6313" t="s">
        <v>19</v>
      </c>
      <c r="G6313" t="s">
        <v>53</v>
      </c>
      <c r="H6313" t="s">
        <v>21</v>
      </c>
      <c r="I6313">
        <v>90032</v>
      </c>
      <c r="J6313" t="s">
        <v>22</v>
      </c>
      <c r="K6313" t="s">
        <v>23</v>
      </c>
      <c r="L6313" t="s">
        <v>36</v>
      </c>
      <c r="M6313" t="s">
        <v>37</v>
      </c>
      <c r="N6313" s="5">
        <v>16.25</v>
      </c>
      <c r="O6313" s="7">
        <v>5</v>
      </c>
      <c r="P6313" s="5">
        <v>10.55</v>
      </c>
      <c r="Q6313" s="5">
        <v>5.7</v>
      </c>
      <c r="R6313" s="22">
        <f>Tabla1[[#This Row],[Fecha de Envío]]-Tabla1[[#This Row],[Fecha de Orden]]</f>
        <v>14</v>
      </c>
      <c r="S6313" s="24">
        <f>YEAR(Tabla1[[#This Row],[Fecha de Orden]])</f>
        <v>2024</v>
      </c>
      <c r="T6313" t="str">
        <f>VLOOKUP(Tabla1[[#This Row],[Nombre del Producto]],Tabla2[[Nombre Producto]:[Costo Unitario]],2,FALSE)</f>
        <v>Wicked Choccy's</v>
      </c>
      <c r="U6313" t="str">
        <f>VLOOKUP(Tabla1[[#This Row],[Fábrica]],Tabla3[],4,FALSE)</f>
        <v>Georgia</v>
      </c>
    </row>
    <row r="6314" spans="1:21" x14ac:dyDescent="0.25">
      <c r="A6314" t="s">
        <v>7244</v>
      </c>
      <c r="B6314" s="3">
        <v>45412</v>
      </c>
      <c r="C6314" s="3">
        <v>45428</v>
      </c>
      <c r="D6314" t="s">
        <v>18</v>
      </c>
      <c r="E6314">
        <v>144526</v>
      </c>
      <c r="F6314" t="s">
        <v>19</v>
      </c>
      <c r="G6314" t="s">
        <v>144</v>
      </c>
      <c r="H6314" t="s">
        <v>101</v>
      </c>
      <c r="I6314">
        <v>19143</v>
      </c>
      <c r="J6314" t="s">
        <v>22</v>
      </c>
      <c r="K6314" t="s">
        <v>32</v>
      </c>
      <c r="L6314" t="s">
        <v>45</v>
      </c>
      <c r="M6314" t="s">
        <v>46</v>
      </c>
      <c r="N6314" s="5">
        <v>10.47</v>
      </c>
      <c r="O6314" s="7">
        <v>3</v>
      </c>
      <c r="P6314" s="5">
        <v>7.47</v>
      </c>
      <c r="Q6314" s="5">
        <v>3</v>
      </c>
      <c r="R6314" s="22">
        <f>Tabla1[[#This Row],[Fecha de Envío]]-Tabla1[[#This Row],[Fecha de Orden]]</f>
        <v>16</v>
      </c>
      <c r="S6314" s="24">
        <f>YEAR(Tabla1[[#This Row],[Fecha de Orden]])</f>
        <v>2024</v>
      </c>
      <c r="T6314" t="str">
        <f>VLOOKUP(Tabla1[[#This Row],[Nombre del Producto]],Tabla2[[Nombre Producto]:[Costo Unitario]],2,FALSE)</f>
        <v>Lot's O' Nuts</v>
      </c>
      <c r="U6314" t="str">
        <f>VLOOKUP(Tabla1[[#This Row],[Fábrica]],Tabla3[],4,FALSE)</f>
        <v>Arizona</v>
      </c>
    </row>
    <row r="6315" spans="1:21" x14ac:dyDescent="0.25">
      <c r="A6315" t="s">
        <v>7245</v>
      </c>
      <c r="B6315" s="3">
        <v>45412</v>
      </c>
      <c r="C6315" s="3">
        <v>45428</v>
      </c>
      <c r="D6315" t="s">
        <v>18</v>
      </c>
      <c r="E6315">
        <v>144526</v>
      </c>
      <c r="F6315" t="s">
        <v>19</v>
      </c>
      <c r="G6315" t="s">
        <v>144</v>
      </c>
      <c r="H6315" t="s">
        <v>101</v>
      </c>
      <c r="I6315">
        <v>19143</v>
      </c>
      <c r="J6315" t="s">
        <v>22</v>
      </c>
      <c r="K6315" t="s">
        <v>32</v>
      </c>
      <c r="L6315" t="s">
        <v>33</v>
      </c>
      <c r="M6315" t="s">
        <v>34</v>
      </c>
      <c r="N6315" s="5">
        <v>18</v>
      </c>
      <c r="O6315" s="7">
        <v>5</v>
      </c>
      <c r="P6315" s="5">
        <v>12</v>
      </c>
      <c r="Q6315" s="5">
        <v>6</v>
      </c>
      <c r="R6315" s="22">
        <f>Tabla1[[#This Row],[Fecha de Envío]]-Tabla1[[#This Row],[Fecha de Orden]]</f>
        <v>16</v>
      </c>
      <c r="S6315" s="24">
        <f>YEAR(Tabla1[[#This Row],[Fecha de Orden]])</f>
        <v>2024</v>
      </c>
      <c r="T6315" t="str">
        <f>VLOOKUP(Tabla1[[#This Row],[Nombre del Producto]],Tabla2[[Nombre Producto]:[Costo Unitario]],2,FALSE)</f>
        <v>Lot's O' Nuts</v>
      </c>
      <c r="U6315" t="str">
        <f>VLOOKUP(Tabla1[[#This Row],[Fábrica]],Tabla3[],4,FALSE)</f>
        <v>Arizona</v>
      </c>
    </row>
    <row r="6316" spans="1:21" x14ac:dyDescent="0.25">
      <c r="A6316" t="s">
        <v>8364</v>
      </c>
      <c r="B6316" s="3">
        <v>45412</v>
      </c>
      <c r="C6316" s="3">
        <v>45427</v>
      </c>
      <c r="D6316" t="s">
        <v>18</v>
      </c>
      <c r="E6316">
        <v>108322</v>
      </c>
      <c r="F6316" t="s">
        <v>19</v>
      </c>
      <c r="G6316" t="s">
        <v>7220</v>
      </c>
      <c r="H6316" t="s">
        <v>255</v>
      </c>
      <c r="I6316">
        <v>33068</v>
      </c>
      <c r="J6316" t="s">
        <v>22</v>
      </c>
      <c r="K6316" t="s">
        <v>66</v>
      </c>
      <c r="L6316" t="s">
        <v>24</v>
      </c>
      <c r="M6316" t="s">
        <v>25</v>
      </c>
      <c r="N6316" s="5">
        <v>30</v>
      </c>
      <c r="O6316" s="7">
        <v>8</v>
      </c>
      <c r="P6316" s="5">
        <v>19.600000000000001</v>
      </c>
      <c r="Q6316" s="5">
        <v>10.4</v>
      </c>
      <c r="R6316" s="22">
        <f>Tabla1[[#This Row],[Fecha de Envío]]-Tabla1[[#This Row],[Fecha de Orden]]</f>
        <v>15</v>
      </c>
      <c r="S6316" s="24">
        <f>YEAR(Tabla1[[#This Row],[Fecha de Orden]])</f>
        <v>2024</v>
      </c>
      <c r="T6316" t="str">
        <f>VLOOKUP(Tabla1[[#This Row],[Nombre del Producto]],Tabla2[[Nombre Producto]:[Costo Unitario]],2,FALSE)</f>
        <v>Wicked Choccy's</v>
      </c>
      <c r="U6316" t="str">
        <f>VLOOKUP(Tabla1[[#This Row],[Fábrica]],Tabla3[],4,FALSE)</f>
        <v>Georgia</v>
      </c>
    </row>
    <row r="6317" spans="1:21" x14ac:dyDescent="0.25">
      <c r="A6317" t="s">
        <v>8707</v>
      </c>
      <c r="B6317" s="3">
        <v>45412</v>
      </c>
      <c r="C6317" s="3">
        <v>45427</v>
      </c>
      <c r="D6317" t="s">
        <v>18</v>
      </c>
      <c r="E6317">
        <v>144582</v>
      </c>
      <c r="F6317" t="s">
        <v>19</v>
      </c>
      <c r="G6317" t="s">
        <v>6710</v>
      </c>
      <c r="H6317" t="s">
        <v>173</v>
      </c>
      <c r="I6317">
        <v>61832</v>
      </c>
      <c r="J6317" t="s">
        <v>22</v>
      </c>
      <c r="K6317" t="s">
        <v>43</v>
      </c>
      <c r="L6317" t="s">
        <v>33</v>
      </c>
      <c r="M6317" t="s">
        <v>34</v>
      </c>
      <c r="N6317" s="5">
        <v>25.2</v>
      </c>
      <c r="O6317" s="7">
        <v>7</v>
      </c>
      <c r="P6317" s="5">
        <v>16.8</v>
      </c>
      <c r="Q6317" s="5">
        <v>8.4</v>
      </c>
      <c r="R6317" s="22">
        <f>Tabla1[[#This Row],[Fecha de Envío]]-Tabla1[[#This Row],[Fecha de Orden]]</f>
        <v>15</v>
      </c>
      <c r="S6317" s="24">
        <f>YEAR(Tabla1[[#This Row],[Fecha de Orden]])</f>
        <v>2024</v>
      </c>
      <c r="T6317" t="str">
        <f>VLOOKUP(Tabla1[[#This Row],[Nombre del Producto]],Tabla2[[Nombre Producto]:[Costo Unitario]],2,FALSE)</f>
        <v>Lot's O' Nuts</v>
      </c>
      <c r="U6317" t="str">
        <f>VLOOKUP(Tabla1[[#This Row],[Fábrica]],Tabla3[],4,FALSE)</f>
        <v>Arizona</v>
      </c>
    </row>
    <row r="6318" spans="1:21" x14ac:dyDescent="0.25">
      <c r="A6318" t="s">
        <v>437</v>
      </c>
      <c r="B6318" s="3">
        <v>45413</v>
      </c>
      <c r="C6318" s="3">
        <v>45424</v>
      </c>
      <c r="D6318" t="s">
        <v>39</v>
      </c>
      <c r="E6318">
        <v>110198</v>
      </c>
      <c r="F6318" t="s">
        <v>19</v>
      </c>
      <c r="G6318" t="s">
        <v>438</v>
      </c>
      <c r="H6318" t="s">
        <v>255</v>
      </c>
      <c r="I6318">
        <v>33065</v>
      </c>
      <c r="J6318" t="s">
        <v>22</v>
      </c>
      <c r="K6318" t="s">
        <v>66</v>
      </c>
      <c r="L6318" t="s">
        <v>27</v>
      </c>
      <c r="M6318" t="s">
        <v>28</v>
      </c>
      <c r="N6318" s="5">
        <v>10.8</v>
      </c>
      <c r="O6318" s="7">
        <v>3</v>
      </c>
      <c r="P6318" s="5">
        <v>7.5</v>
      </c>
      <c r="Q6318" s="5">
        <v>3.3</v>
      </c>
      <c r="R6318" s="22">
        <f>Tabla1[[#This Row],[Fecha de Envío]]-Tabla1[[#This Row],[Fecha de Orden]]</f>
        <v>11</v>
      </c>
      <c r="S6318" s="24">
        <f>YEAR(Tabla1[[#This Row],[Fecha de Orden]])</f>
        <v>2024</v>
      </c>
      <c r="T6318" t="str">
        <f>VLOOKUP(Tabla1[[#This Row],[Nombre del Producto]],Tabla2[[Nombre Producto]:[Costo Unitario]],2,FALSE)</f>
        <v>Lot's O' Nuts</v>
      </c>
      <c r="U6318" t="str">
        <f>VLOOKUP(Tabla1[[#This Row],[Fábrica]],Tabla3[],4,FALSE)</f>
        <v>Arizona</v>
      </c>
    </row>
    <row r="6319" spans="1:21" x14ac:dyDescent="0.25">
      <c r="A6319" t="s">
        <v>439</v>
      </c>
      <c r="B6319" s="3">
        <v>45413</v>
      </c>
      <c r="C6319" s="3">
        <v>45424</v>
      </c>
      <c r="D6319" t="s">
        <v>39</v>
      </c>
      <c r="E6319">
        <v>110198</v>
      </c>
      <c r="F6319" t="s">
        <v>19</v>
      </c>
      <c r="G6319" t="s">
        <v>438</v>
      </c>
      <c r="H6319" t="s">
        <v>255</v>
      </c>
      <c r="I6319">
        <v>33065</v>
      </c>
      <c r="J6319" t="s">
        <v>22</v>
      </c>
      <c r="K6319" t="s">
        <v>66</v>
      </c>
      <c r="L6319" t="s">
        <v>45</v>
      </c>
      <c r="M6319" t="s">
        <v>46</v>
      </c>
      <c r="N6319" s="5">
        <v>6.98</v>
      </c>
      <c r="O6319" s="7">
        <v>2</v>
      </c>
      <c r="P6319" s="5">
        <v>4.9800000000000004</v>
      </c>
      <c r="Q6319" s="5">
        <v>2</v>
      </c>
      <c r="R6319" s="22">
        <f>Tabla1[[#This Row],[Fecha de Envío]]-Tabla1[[#This Row],[Fecha de Orden]]</f>
        <v>11</v>
      </c>
      <c r="S6319" s="24">
        <f>YEAR(Tabla1[[#This Row],[Fecha de Orden]])</f>
        <v>2024</v>
      </c>
      <c r="T6319" t="str">
        <f>VLOOKUP(Tabla1[[#This Row],[Nombre del Producto]],Tabla2[[Nombre Producto]:[Costo Unitario]],2,FALSE)</f>
        <v>Lot's O' Nuts</v>
      </c>
      <c r="U6319" t="str">
        <f>VLOOKUP(Tabla1[[#This Row],[Fábrica]],Tabla3[],4,FALSE)</f>
        <v>Arizona</v>
      </c>
    </row>
    <row r="6320" spans="1:21" x14ac:dyDescent="0.25">
      <c r="A6320" t="s">
        <v>1864</v>
      </c>
      <c r="B6320" s="3">
        <v>45413</v>
      </c>
      <c r="C6320" s="3">
        <v>45428</v>
      </c>
      <c r="D6320" t="s">
        <v>18</v>
      </c>
      <c r="E6320">
        <v>102204</v>
      </c>
      <c r="F6320" t="s">
        <v>19</v>
      </c>
      <c r="G6320" t="s">
        <v>242</v>
      </c>
      <c r="H6320" t="s">
        <v>255</v>
      </c>
      <c r="I6320">
        <v>32216</v>
      </c>
      <c r="J6320" t="s">
        <v>22</v>
      </c>
      <c r="K6320" t="s">
        <v>66</v>
      </c>
      <c r="L6320" t="s">
        <v>24</v>
      </c>
      <c r="M6320" t="s">
        <v>25</v>
      </c>
      <c r="N6320" s="5">
        <v>18.75</v>
      </c>
      <c r="O6320" s="7">
        <v>5</v>
      </c>
      <c r="P6320" s="5">
        <v>12.25</v>
      </c>
      <c r="Q6320" s="5">
        <v>6.5</v>
      </c>
      <c r="R6320" s="22">
        <f>Tabla1[[#This Row],[Fecha de Envío]]-Tabla1[[#This Row],[Fecha de Orden]]</f>
        <v>15</v>
      </c>
      <c r="S6320" s="24">
        <f>YEAR(Tabla1[[#This Row],[Fecha de Orden]])</f>
        <v>2024</v>
      </c>
      <c r="T6320" t="str">
        <f>VLOOKUP(Tabla1[[#This Row],[Nombre del Producto]],Tabla2[[Nombre Producto]:[Costo Unitario]],2,FALSE)</f>
        <v>Wicked Choccy's</v>
      </c>
      <c r="U6320" t="str">
        <f>VLOOKUP(Tabla1[[#This Row],[Fábrica]],Tabla3[],4,FALSE)</f>
        <v>Georgia</v>
      </c>
    </row>
    <row r="6321" spans="1:21" x14ac:dyDescent="0.25">
      <c r="A6321" t="s">
        <v>1865</v>
      </c>
      <c r="B6321" s="3">
        <v>45413</v>
      </c>
      <c r="C6321" s="3">
        <v>45428</v>
      </c>
      <c r="D6321" t="s">
        <v>18</v>
      </c>
      <c r="E6321">
        <v>102204</v>
      </c>
      <c r="F6321" t="s">
        <v>19</v>
      </c>
      <c r="G6321" t="s">
        <v>242</v>
      </c>
      <c r="H6321" t="s">
        <v>255</v>
      </c>
      <c r="I6321">
        <v>32216</v>
      </c>
      <c r="J6321" t="s">
        <v>22</v>
      </c>
      <c r="K6321" t="s">
        <v>66</v>
      </c>
      <c r="L6321" t="s">
        <v>36</v>
      </c>
      <c r="M6321" t="s">
        <v>37</v>
      </c>
      <c r="N6321" s="5">
        <v>13</v>
      </c>
      <c r="O6321" s="7">
        <v>4</v>
      </c>
      <c r="P6321" s="5">
        <v>8.44</v>
      </c>
      <c r="Q6321" s="5">
        <v>4.5599999999999996</v>
      </c>
      <c r="R6321" s="22">
        <f>Tabla1[[#This Row],[Fecha de Envío]]-Tabla1[[#This Row],[Fecha de Orden]]</f>
        <v>15</v>
      </c>
      <c r="S6321" s="24">
        <f>YEAR(Tabla1[[#This Row],[Fecha de Orden]])</f>
        <v>2024</v>
      </c>
      <c r="T6321" t="str">
        <f>VLOOKUP(Tabla1[[#This Row],[Nombre del Producto]],Tabla2[[Nombre Producto]:[Costo Unitario]],2,FALSE)</f>
        <v>Wicked Choccy's</v>
      </c>
      <c r="U6321" t="str">
        <f>VLOOKUP(Tabla1[[#This Row],[Fábrica]],Tabla3[],4,FALSE)</f>
        <v>Georgia</v>
      </c>
    </row>
    <row r="6322" spans="1:21" x14ac:dyDescent="0.25">
      <c r="A6322" t="s">
        <v>1866</v>
      </c>
      <c r="B6322" s="3">
        <v>45413</v>
      </c>
      <c r="C6322" s="3">
        <v>45428</v>
      </c>
      <c r="D6322" t="s">
        <v>18</v>
      </c>
      <c r="E6322">
        <v>102204</v>
      </c>
      <c r="F6322" t="s">
        <v>19</v>
      </c>
      <c r="G6322" t="s">
        <v>242</v>
      </c>
      <c r="H6322" t="s">
        <v>255</v>
      </c>
      <c r="I6322">
        <v>32216</v>
      </c>
      <c r="J6322" t="s">
        <v>22</v>
      </c>
      <c r="K6322" t="s">
        <v>66</v>
      </c>
      <c r="L6322" t="s">
        <v>33</v>
      </c>
      <c r="M6322" t="s">
        <v>34</v>
      </c>
      <c r="N6322" s="5">
        <v>7.2</v>
      </c>
      <c r="O6322" s="7">
        <v>2</v>
      </c>
      <c r="P6322" s="5">
        <v>4.8</v>
      </c>
      <c r="Q6322" s="5">
        <v>2.4</v>
      </c>
      <c r="R6322" s="22">
        <f>Tabla1[[#This Row],[Fecha de Envío]]-Tabla1[[#This Row],[Fecha de Orden]]</f>
        <v>15</v>
      </c>
      <c r="S6322" s="24">
        <f>YEAR(Tabla1[[#This Row],[Fecha de Orden]])</f>
        <v>2024</v>
      </c>
      <c r="T6322" t="str">
        <f>VLOOKUP(Tabla1[[#This Row],[Nombre del Producto]],Tabla2[[Nombre Producto]:[Costo Unitario]],2,FALSE)</f>
        <v>Lot's O' Nuts</v>
      </c>
      <c r="U6322" t="str">
        <f>VLOOKUP(Tabla1[[#This Row],[Fábrica]],Tabla3[],4,FALSE)</f>
        <v>Arizona</v>
      </c>
    </row>
    <row r="6323" spans="1:21" x14ac:dyDescent="0.25">
      <c r="A6323" t="s">
        <v>8149</v>
      </c>
      <c r="B6323" s="3">
        <v>45413</v>
      </c>
      <c r="C6323" s="3">
        <v>45427</v>
      </c>
      <c r="D6323" t="s">
        <v>18</v>
      </c>
      <c r="E6323">
        <v>110212</v>
      </c>
      <c r="F6323" t="s">
        <v>19</v>
      </c>
      <c r="G6323" t="s">
        <v>5683</v>
      </c>
      <c r="H6323" t="s">
        <v>1911</v>
      </c>
      <c r="I6323">
        <v>71854</v>
      </c>
      <c r="J6323" t="s">
        <v>22</v>
      </c>
      <c r="K6323" t="s">
        <v>66</v>
      </c>
      <c r="L6323" t="s">
        <v>24</v>
      </c>
      <c r="M6323" t="s">
        <v>25</v>
      </c>
      <c r="N6323" s="5">
        <v>18.75</v>
      </c>
      <c r="O6323" s="7">
        <v>5</v>
      </c>
      <c r="P6323" s="5">
        <v>12.25</v>
      </c>
      <c r="Q6323" s="5">
        <v>6.5</v>
      </c>
      <c r="R6323" s="22">
        <f>Tabla1[[#This Row],[Fecha de Envío]]-Tabla1[[#This Row],[Fecha de Orden]]</f>
        <v>14</v>
      </c>
      <c r="S6323" s="24">
        <f>YEAR(Tabla1[[#This Row],[Fecha de Orden]])</f>
        <v>2024</v>
      </c>
      <c r="T6323" t="str">
        <f>VLOOKUP(Tabla1[[#This Row],[Nombre del Producto]],Tabla2[[Nombre Producto]:[Costo Unitario]],2,FALSE)</f>
        <v>Wicked Choccy's</v>
      </c>
      <c r="U6323" t="str">
        <f>VLOOKUP(Tabla1[[#This Row],[Fábrica]],Tabla3[],4,FALSE)</f>
        <v>Georgia</v>
      </c>
    </row>
    <row r="6324" spans="1:21" x14ac:dyDescent="0.25">
      <c r="A6324" t="s">
        <v>2524</v>
      </c>
      <c r="B6324" s="3">
        <v>45414</v>
      </c>
      <c r="C6324" s="3">
        <v>45428</v>
      </c>
      <c r="D6324" t="s">
        <v>18</v>
      </c>
      <c r="E6324">
        <v>147844</v>
      </c>
      <c r="F6324" t="s">
        <v>19</v>
      </c>
      <c r="G6324" t="s">
        <v>53</v>
      </c>
      <c r="H6324" t="s">
        <v>21</v>
      </c>
      <c r="I6324">
        <v>90049</v>
      </c>
      <c r="J6324" t="s">
        <v>22</v>
      </c>
      <c r="K6324" t="s">
        <v>23</v>
      </c>
      <c r="L6324" t="s">
        <v>45</v>
      </c>
      <c r="M6324" t="s">
        <v>46</v>
      </c>
      <c r="N6324" s="5">
        <v>10.47</v>
      </c>
      <c r="O6324" s="7">
        <v>3</v>
      </c>
      <c r="P6324" s="5">
        <v>7.47</v>
      </c>
      <c r="Q6324" s="5">
        <v>3</v>
      </c>
      <c r="R6324" s="22">
        <f>Tabla1[[#This Row],[Fecha de Envío]]-Tabla1[[#This Row],[Fecha de Orden]]</f>
        <v>14</v>
      </c>
      <c r="S6324" s="24">
        <f>YEAR(Tabla1[[#This Row],[Fecha de Orden]])</f>
        <v>2024</v>
      </c>
      <c r="T6324" t="str">
        <f>VLOOKUP(Tabla1[[#This Row],[Nombre del Producto]],Tabla2[[Nombre Producto]:[Costo Unitario]],2,FALSE)</f>
        <v>Lot's O' Nuts</v>
      </c>
      <c r="U6324" t="str">
        <f>VLOOKUP(Tabla1[[#This Row],[Fábrica]],Tabla3[],4,FALSE)</f>
        <v>Arizona</v>
      </c>
    </row>
    <row r="6325" spans="1:21" x14ac:dyDescent="0.25">
      <c r="A6325" t="s">
        <v>2525</v>
      </c>
      <c r="B6325" s="3">
        <v>45414</v>
      </c>
      <c r="C6325" s="3">
        <v>45428</v>
      </c>
      <c r="D6325" t="s">
        <v>18</v>
      </c>
      <c r="E6325">
        <v>147844</v>
      </c>
      <c r="F6325" t="s">
        <v>19</v>
      </c>
      <c r="G6325" t="s">
        <v>53</v>
      </c>
      <c r="H6325" t="s">
        <v>21</v>
      </c>
      <c r="I6325">
        <v>90049</v>
      </c>
      <c r="J6325" t="s">
        <v>22</v>
      </c>
      <c r="K6325" t="s">
        <v>23</v>
      </c>
      <c r="L6325" t="s">
        <v>24</v>
      </c>
      <c r="M6325" t="s">
        <v>25</v>
      </c>
      <c r="N6325" s="5">
        <v>18.75</v>
      </c>
      <c r="O6325" s="7">
        <v>5</v>
      </c>
      <c r="P6325" s="5">
        <v>12.25</v>
      </c>
      <c r="Q6325" s="5">
        <v>6.5</v>
      </c>
      <c r="R6325" s="22">
        <f>Tabla1[[#This Row],[Fecha de Envío]]-Tabla1[[#This Row],[Fecha de Orden]]</f>
        <v>14</v>
      </c>
      <c r="S6325" s="24">
        <f>YEAR(Tabla1[[#This Row],[Fecha de Orden]])</f>
        <v>2024</v>
      </c>
      <c r="T6325" t="str">
        <f>VLOOKUP(Tabla1[[#This Row],[Nombre del Producto]],Tabla2[[Nombre Producto]:[Costo Unitario]],2,FALSE)</f>
        <v>Wicked Choccy's</v>
      </c>
      <c r="U6325" t="str">
        <f>VLOOKUP(Tabla1[[#This Row],[Fábrica]],Tabla3[],4,FALSE)</f>
        <v>Georgia</v>
      </c>
    </row>
    <row r="6326" spans="1:21" x14ac:dyDescent="0.25">
      <c r="A6326" t="s">
        <v>2526</v>
      </c>
      <c r="B6326" s="3">
        <v>45414</v>
      </c>
      <c r="C6326" s="3">
        <v>45428</v>
      </c>
      <c r="D6326" t="s">
        <v>18</v>
      </c>
      <c r="E6326">
        <v>147844</v>
      </c>
      <c r="F6326" t="s">
        <v>19</v>
      </c>
      <c r="G6326" t="s">
        <v>53</v>
      </c>
      <c r="H6326" t="s">
        <v>21</v>
      </c>
      <c r="I6326">
        <v>90049</v>
      </c>
      <c r="J6326" t="s">
        <v>22</v>
      </c>
      <c r="K6326" t="s">
        <v>23</v>
      </c>
      <c r="L6326" t="s">
        <v>33</v>
      </c>
      <c r="M6326" t="s">
        <v>34</v>
      </c>
      <c r="N6326" s="5">
        <v>18</v>
      </c>
      <c r="O6326" s="7">
        <v>5</v>
      </c>
      <c r="P6326" s="5">
        <v>12</v>
      </c>
      <c r="Q6326" s="5">
        <v>6</v>
      </c>
      <c r="R6326" s="22">
        <f>Tabla1[[#This Row],[Fecha de Envío]]-Tabla1[[#This Row],[Fecha de Orden]]</f>
        <v>14</v>
      </c>
      <c r="S6326" s="24">
        <f>YEAR(Tabla1[[#This Row],[Fecha de Orden]])</f>
        <v>2024</v>
      </c>
      <c r="T6326" t="str">
        <f>VLOOKUP(Tabla1[[#This Row],[Nombre del Producto]],Tabla2[[Nombre Producto]:[Costo Unitario]],2,FALSE)</f>
        <v>Lot's O' Nuts</v>
      </c>
      <c r="U6326" t="str">
        <f>VLOOKUP(Tabla1[[#This Row],[Fábrica]],Tabla3[],4,FALSE)</f>
        <v>Arizona</v>
      </c>
    </row>
    <row r="6327" spans="1:21" x14ac:dyDescent="0.25">
      <c r="A6327" t="s">
        <v>3048</v>
      </c>
      <c r="B6327" s="3">
        <v>45414</v>
      </c>
      <c r="C6327" s="3">
        <v>45429</v>
      </c>
      <c r="D6327" t="s">
        <v>18</v>
      </c>
      <c r="E6327">
        <v>123134</v>
      </c>
      <c r="F6327" t="s">
        <v>19</v>
      </c>
      <c r="G6327" t="s">
        <v>2896</v>
      </c>
      <c r="H6327" t="s">
        <v>306</v>
      </c>
      <c r="I6327">
        <v>7090</v>
      </c>
      <c r="J6327" t="s">
        <v>22</v>
      </c>
      <c r="K6327" t="s">
        <v>32</v>
      </c>
      <c r="L6327" t="s">
        <v>45</v>
      </c>
      <c r="M6327" t="s">
        <v>46</v>
      </c>
      <c r="N6327" s="5">
        <v>10.47</v>
      </c>
      <c r="O6327" s="7">
        <v>3</v>
      </c>
      <c r="P6327" s="5">
        <v>7.47</v>
      </c>
      <c r="Q6327" s="5">
        <v>3</v>
      </c>
      <c r="R6327" s="22">
        <f>Tabla1[[#This Row],[Fecha de Envío]]-Tabla1[[#This Row],[Fecha de Orden]]</f>
        <v>15</v>
      </c>
      <c r="S6327" s="24">
        <f>YEAR(Tabla1[[#This Row],[Fecha de Orden]])</f>
        <v>2024</v>
      </c>
      <c r="T6327" t="str">
        <f>VLOOKUP(Tabla1[[#This Row],[Nombre del Producto]],Tabla2[[Nombre Producto]:[Costo Unitario]],2,FALSE)</f>
        <v>Lot's O' Nuts</v>
      </c>
      <c r="U6327" t="str">
        <f>VLOOKUP(Tabla1[[#This Row],[Fábrica]],Tabla3[],4,FALSE)</f>
        <v>Arizona</v>
      </c>
    </row>
    <row r="6328" spans="1:21" x14ac:dyDescent="0.25">
      <c r="A6328" t="s">
        <v>3304</v>
      </c>
      <c r="B6328" s="3">
        <v>45414</v>
      </c>
      <c r="C6328" s="3">
        <v>45427</v>
      </c>
      <c r="D6328" t="s">
        <v>71</v>
      </c>
      <c r="E6328">
        <v>128398</v>
      </c>
      <c r="F6328" t="s">
        <v>19</v>
      </c>
      <c r="G6328" t="s">
        <v>53</v>
      </c>
      <c r="H6328" t="s">
        <v>21</v>
      </c>
      <c r="I6328">
        <v>90049</v>
      </c>
      <c r="J6328" t="s">
        <v>22</v>
      </c>
      <c r="K6328" t="s">
        <v>23</v>
      </c>
      <c r="L6328" t="s">
        <v>27</v>
      </c>
      <c r="M6328" t="s">
        <v>28</v>
      </c>
      <c r="N6328" s="5">
        <v>14.4</v>
      </c>
      <c r="O6328" s="7">
        <v>4</v>
      </c>
      <c r="P6328" s="5">
        <v>10</v>
      </c>
      <c r="Q6328" s="5">
        <v>4.4000000000000004</v>
      </c>
      <c r="R6328" s="22">
        <f>Tabla1[[#This Row],[Fecha de Envío]]-Tabla1[[#This Row],[Fecha de Orden]]</f>
        <v>13</v>
      </c>
      <c r="S6328" s="24">
        <f>YEAR(Tabla1[[#This Row],[Fecha de Orden]])</f>
        <v>2024</v>
      </c>
      <c r="T6328" t="str">
        <f>VLOOKUP(Tabla1[[#This Row],[Nombre del Producto]],Tabla2[[Nombre Producto]:[Costo Unitario]],2,FALSE)</f>
        <v>Lot's O' Nuts</v>
      </c>
      <c r="U6328" t="str">
        <f>VLOOKUP(Tabla1[[#This Row],[Fábrica]],Tabla3[],4,FALSE)</f>
        <v>Arizona</v>
      </c>
    </row>
    <row r="6329" spans="1:21" x14ac:dyDescent="0.25">
      <c r="A6329" t="s">
        <v>1321</v>
      </c>
      <c r="B6329" s="3">
        <v>45415</v>
      </c>
      <c r="C6329" s="3">
        <v>45430</v>
      </c>
      <c r="D6329" t="s">
        <v>18</v>
      </c>
      <c r="E6329">
        <v>132199</v>
      </c>
      <c r="F6329" t="s">
        <v>19</v>
      </c>
      <c r="G6329" t="s">
        <v>144</v>
      </c>
      <c r="H6329" t="s">
        <v>101</v>
      </c>
      <c r="I6329">
        <v>19134</v>
      </c>
      <c r="J6329" t="s">
        <v>22</v>
      </c>
      <c r="K6329" t="s">
        <v>32</v>
      </c>
      <c r="L6329" t="s">
        <v>24</v>
      </c>
      <c r="M6329" t="s">
        <v>25</v>
      </c>
      <c r="N6329" s="5">
        <v>7.5</v>
      </c>
      <c r="O6329" s="7">
        <v>2</v>
      </c>
      <c r="P6329" s="5">
        <v>4.9000000000000004</v>
      </c>
      <c r="Q6329" s="5">
        <v>2.6</v>
      </c>
      <c r="R6329" s="22">
        <f>Tabla1[[#This Row],[Fecha de Envío]]-Tabla1[[#This Row],[Fecha de Orden]]</f>
        <v>15</v>
      </c>
      <c r="S6329" s="24">
        <f>YEAR(Tabla1[[#This Row],[Fecha de Orden]])</f>
        <v>2024</v>
      </c>
      <c r="T6329" t="str">
        <f>VLOOKUP(Tabla1[[#This Row],[Nombre del Producto]],Tabla2[[Nombre Producto]:[Costo Unitario]],2,FALSE)</f>
        <v>Wicked Choccy's</v>
      </c>
      <c r="U6329" t="str">
        <f>VLOOKUP(Tabla1[[#This Row],[Fábrica]],Tabla3[],4,FALSE)</f>
        <v>Georgia</v>
      </c>
    </row>
    <row r="6330" spans="1:21" x14ac:dyDescent="0.25">
      <c r="A6330" t="s">
        <v>1322</v>
      </c>
      <c r="B6330" s="3">
        <v>45415</v>
      </c>
      <c r="C6330" s="3">
        <v>45430</v>
      </c>
      <c r="D6330" t="s">
        <v>18</v>
      </c>
      <c r="E6330">
        <v>132199</v>
      </c>
      <c r="F6330" t="s">
        <v>19</v>
      </c>
      <c r="G6330" t="s">
        <v>144</v>
      </c>
      <c r="H6330" t="s">
        <v>101</v>
      </c>
      <c r="I6330">
        <v>19134</v>
      </c>
      <c r="J6330" t="s">
        <v>22</v>
      </c>
      <c r="K6330" t="s">
        <v>32</v>
      </c>
      <c r="L6330" t="s">
        <v>36</v>
      </c>
      <c r="M6330" t="s">
        <v>37</v>
      </c>
      <c r="N6330" s="5">
        <v>16.25</v>
      </c>
      <c r="O6330" s="7">
        <v>5</v>
      </c>
      <c r="P6330" s="5">
        <v>10.55</v>
      </c>
      <c r="Q6330" s="5">
        <v>5.7</v>
      </c>
      <c r="R6330" s="22">
        <f>Tabla1[[#This Row],[Fecha de Envío]]-Tabla1[[#This Row],[Fecha de Orden]]</f>
        <v>15</v>
      </c>
      <c r="S6330" s="24">
        <f>YEAR(Tabla1[[#This Row],[Fecha de Orden]])</f>
        <v>2024</v>
      </c>
      <c r="T6330" t="str">
        <f>VLOOKUP(Tabla1[[#This Row],[Nombre del Producto]],Tabla2[[Nombre Producto]:[Costo Unitario]],2,FALSE)</f>
        <v>Wicked Choccy's</v>
      </c>
      <c r="U6330" t="str">
        <f>VLOOKUP(Tabla1[[#This Row],[Fábrica]],Tabla3[],4,FALSE)</f>
        <v>Georgia</v>
      </c>
    </row>
    <row r="6331" spans="1:21" x14ac:dyDescent="0.25">
      <c r="A6331" t="s">
        <v>2380</v>
      </c>
      <c r="B6331" s="3">
        <v>45415</v>
      </c>
      <c r="C6331" s="3">
        <v>45430</v>
      </c>
      <c r="D6331" t="s">
        <v>71</v>
      </c>
      <c r="E6331">
        <v>132178</v>
      </c>
      <c r="F6331" t="s">
        <v>19</v>
      </c>
      <c r="G6331" t="s">
        <v>53</v>
      </c>
      <c r="H6331" t="s">
        <v>21</v>
      </c>
      <c r="I6331">
        <v>90004</v>
      </c>
      <c r="J6331" t="s">
        <v>22</v>
      </c>
      <c r="K6331" t="s">
        <v>23</v>
      </c>
      <c r="L6331" t="s">
        <v>36</v>
      </c>
      <c r="M6331" t="s">
        <v>37</v>
      </c>
      <c r="N6331" s="5">
        <v>26</v>
      </c>
      <c r="O6331" s="7">
        <v>8</v>
      </c>
      <c r="P6331" s="5">
        <v>16.88</v>
      </c>
      <c r="Q6331" s="5">
        <v>9.1199999999999992</v>
      </c>
      <c r="R6331" s="22">
        <f>Tabla1[[#This Row],[Fecha de Envío]]-Tabla1[[#This Row],[Fecha de Orden]]</f>
        <v>15</v>
      </c>
      <c r="S6331" s="24">
        <f>YEAR(Tabla1[[#This Row],[Fecha de Orden]])</f>
        <v>2024</v>
      </c>
      <c r="T6331" t="str">
        <f>VLOOKUP(Tabla1[[#This Row],[Nombre del Producto]],Tabla2[[Nombre Producto]:[Costo Unitario]],2,FALSE)</f>
        <v>Wicked Choccy's</v>
      </c>
      <c r="U6331" t="str">
        <f>VLOOKUP(Tabla1[[#This Row],[Fábrica]],Tabla3[],4,FALSE)</f>
        <v>Georgia</v>
      </c>
    </row>
    <row r="6332" spans="1:21" x14ac:dyDescent="0.25">
      <c r="A6332" t="s">
        <v>2381</v>
      </c>
      <c r="B6332" s="3">
        <v>45415</v>
      </c>
      <c r="C6332" s="3">
        <v>45430</v>
      </c>
      <c r="D6332" t="s">
        <v>71</v>
      </c>
      <c r="E6332">
        <v>132178</v>
      </c>
      <c r="F6332" t="s">
        <v>19</v>
      </c>
      <c r="G6332" t="s">
        <v>53</v>
      </c>
      <c r="H6332" t="s">
        <v>21</v>
      </c>
      <c r="I6332">
        <v>90004</v>
      </c>
      <c r="J6332" t="s">
        <v>22</v>
      </c>
      <c r="K6332" t="s">
        <v>23</v>
      </c>
      <c r="L6332" t="s">
        <v>33</v>
      </c>
      <c r="M6332" t="s">
        <v>34</v>
      </c>
      <c r="N6332" s="5">
        <v>7.2</v>
      </c>
      <c r="O6332" s="7">
        <v>2</v>
      </c>
      <c r="P6332" s="5">
        <v>4.8</v>
      </c>
      <c r="Q6332" s="5">
        <v>2.4</v>
      </c>
      <c r="R6332" s="22">
        <f>Tabla1[[#This Row],[Fecha de Envío]]-Tabla1[[#This Row],[Fecha de Orden]]</f>
        <v>15</v>
      </c>
      <c r="S6332" s="24">
        <f>YEAR(Tabla1[[#This Row],[Fecha de Orden]])</f>
        <v>2024</v>
      </c>
      <c r="T6332" t="str">
        <f>VLOOKUP(Tabla1[[#This Row],[Nombre del Producto]],Tabla2[[Nombre Producto]:[Costo Unitario]],2,FALSE)</f>
        <v>Lot's O' Nuts</v>
      </c>
      <c r="U6332" t="str">
        <f>VLOOKUP(Tabla1[[#This Row],[Fábrica]],Tabla3[],4,FALSE)</f>
        <v>Arizona</v>
      </c>
    </row>
    <row r="6333" spans="1:21" x14ac:dyDescent="0.25">
      <c r="A6333" t="s">
        <v>6169</v>
      </c>
      <c r="B6333" s="3">
        <v>45415</v>
      </c>
      <c r="C6333" s="3">
        <v>45429</v>
      </c>
      <c r="D6333" t="s">
        <v>18</v>
      </c>
      <c r="E6333">
        <v>163209</v>
      </c>
      <c r="F6333" t="s">
        <v>19</v>
      </c>
      <c r="G6333" t="s">
        <v>20</v>
      </c>
      <c r="H6333" t="s">
        <v>21</v>
      </c>
      <c r="I6333">
        <v>94122</v>
      </c>
      <c r="J6333" t="s">
        <v>22</v>
      </c>
      <c r="K6333" t="s">
        <v>23</v>
      </c>
      <c r="L6333" t="s">
        <v>33</v>
      </c>
      <c r="M6333" t="s">
        <v>34</v>
      </c>
      <c r="N6333" s="5">
        <v>25.2</v>
      </c>
      <c r="O6333" s="7">
        <v>7</v>
      </c>
      <c r="P6333" s="5">
        <v>16.8</v>
      </c>
      <c r="Q6333" s="5">
        <v>8.4</v>
      </c>
      <c r="R6333" s="22">
        <f>Tabla1[[#This Row],[Fecha de Envío]]-Tabla1[[#This Row],[Fecha de Orden]]</f>
        <v>14</v>
      </c>
      <c r="S6333" s="24">
        <f>YEAR(Tabla1[[#This Row],[Fecha de Orden]])</f>
        <v>2024</v>
      </c>
      <c r="T6333" t="str">
        <f>VLOOKUP(Tabla1[[#This Row],[Nombre del Producto]],Tabla2[[Nombre Producto]:[Costo Unitario]],2,FALSE)</f>
        <v>Lot's O' Nuts</v>
      </c>
      <c r="U6333" t="str">
        <f>VLOOKUP(Tabla1[[#This Row],[Fábrica]],Tabla3[],4,FALSE)</f>
        <v>Arizona</v>
      </c>
    </row>
    <row r="6334" spans="1:21" x14ac:dyDescent="0.25">
      <c r="A6334" t="s">
        <v>1702</v>
      </c>
      <c r="B6334" s="3">
        <v>45416</v>
      </c>
      <c r="C6334" s="3">
        <v>45431</v>
      </c>
      <c r="D6334" t="s">
        <v>71</v>
      </c>
      <c r="E6334">
        <v>119914</v>
      </c>
      <c r="F6334" t="s">
        <v>19</v>
      </c>
      <c r="G6334" t="s">
        <v>1703</v>
      </c>
      <c r="H6334" t="s">
        <v>21</v>
      </c>
      <c r="I6334">
        <v>92683</v>
      </c>
      <c r="J6334" t="s">
        <v>22</v>
      </c>
      <c r="K6334" t="s">
        <v>23</v>
      </c>
      <c r="L6334" t="s">
        <v>33</v>
      </c>
      <c r="M6334" t="s">
        <v>34</v>
      </c>
      <c r="N6334" s="5">
        <v>7.2</v>
      </c>
      <c r="O6334" s="7">
        <v>2</v>
      </c>
      <c r="P6334" s="5">
        <v>4.8</v>
      </c>
      <c r="Q6334" s="5">
        <v>2.4</v>
      </c>
      <c r="R6334" s="22">
        <f>Tabla1[[#This Row],[Fecha de Envío]]-Tabla1[[#This Row],[Fecha de Orden]]</f>
        <v>15</v>
      </c>
      <c r="S6334" s="24">
        <f>YEAR(Tabla1[[#This Row],[Fecha de Orden]])</f>
        <v>2024</v>
      </c>
      <c r="T6334" t="str">
        <f>VLOOKUP(Tabla1[[#This Row],[Nombre del Producto]],Tabla2[[Nombre Producto]:[Costo Unitario]],2,FALSE)</f>
        <v>Lot's O' Nuts</v>
      </c>
      <c r="U6334" t="str">
        <f>VLOOKUP(Tabla1[[#This Row],[Fábrica]],Tabla3[],4,FALSE)</f>
        <v>Arizona</v>
      </c>
    </row>
    <row r="6335" spans="1:21" x14ac:dyDescent="0.25">
      <c r="A6335" t="s">
        <v>5742</v>
      </c>
      <c r="B6335" s="3">
        <v>45416</v>
      </c>
      <c r="C6335" s="3">
        <v>45431</v>
      </c>
      <c r="D6335" t="s">
        <v>18</v>
      </c>
      <c r="E6335">
        <v>162978</v>
      </c>
      <c r="F6335" t="s">
        <v>19</v>
      </c>
      <c r="G6335" t="s">
        <v>20</v>
      </c>
      <c r="H6335" t="s">
        <v>21</v>
      </c>
      <c r="I6335">
        <v>94109</v>
      </c>
      <c r="J6335" t="s">
        <v>22</v>
      </c>
      <c r="K6335" t="s">
        <v>23</v>
      </c>
      <c r="L6335" t="s">
        <v>36</v>
      </c>
      <c r="M6335" t="s">
        <v>37</v>
      </c>
      <c r="N6335" s="5">
        <v>3.25</v>
      </c>
      <c r="O6335" s="7">
        <v>1</v>
      </c>
      <c r="P6335" s="5">
        <v>2.11</v>
      </c>
      <c r="Q6335" s="5">
        <v>1.1399999999999999</v>
      </c>
      <c r="R6335" s="22">
        <f>Tabla1[[#This Row],[Fecha de Envío]]-Tabla1[[#This Row],[Fecha de Orden]]</f>
        <v>15</v>
      </c>
      <c r="S6335" s="24">
        <f>YEAR(Tabla1[[#This Row],[Fecha de Orden]])</f>
        <v>2024</v>
      </c>
      <c r="T6335" t="str">
        <f>VLOOKUP(Tabla1[[#This Row],[Nombre del Producto]],Tabla2[[Nombre Producto]:[Costo Unitario]],2,FALSE)</f>
        <v>Wicked Choccy's</v>
      </c>
      <c r="U6335" t="str">
        <f>VLOOKUP(Tabla1[[#This Row],[Fábrica]],Tabla3[],4,FALSE)</f>
        <v>Georgia</v>
      </c>
    </row>
    <row r="6336" spans="1:21" x14ac:dyDescent="0.25">
      <c r="A6336" t="s">
        <v>5743</v>
      </c>
      <c r="B6336" s="3">
        <v>45416</v>
      </c>
      <c r="C6336" s="3">
        <v>45431</v>
      </c>
      <c r="D6336" t="s">
        <v>18</v>
      </c>
      <c r="E6336">
        <v>162978</v>
      </c>
      <c r="F6336" t="s">
        <v>19</v>
      </c>
      <c r="G6336" t="s">
        <v>20</v>
      </c>
      <c r="H6336" t="s">
        <v>21</v>
      </c>
      <c r="I6336">
        <v>94109</v>
      </c>
      <c r="J6336" t="s">
        <v>22</v>
      </c>
      <c r="K6336" t="s">
        <v>23</v>
      </c>
      <c r="L6336" t="s">
        <v>27</v>
      </c>
      <c r="M6336" t="s">
        <v>28</v>
      </c>
      <c r="N6336" s="5">
        <v>10.8</v>
      </c>
      <c r="O6336" s="7">
        <v>3</v>
      </c>
      <c r="P6336" s="5">
        <v>7.5</v>
      </c>
      <c r="Q6336" s="5">
        <v>3.3</v>
      </c>
      <c r="R6336" s="22">
        <f>Tabla1[[#This Row],[Fecha de Envío]]-Tabla1[[#This Row],[Fecha de Orden]]</f>
        <v>15</v>
      </c>
      <c r="S6336" s="24">
        <f>YEAR(Tabla1[[#This Row],[Fecha de Orden]])</f>
        <v>2024</v>
      </c>
      <c r="T6336" t="str">
        <f>VLOOKUP(Tabla1[[#This Row],[Nombre del Producto]],Tabla2[[Nombre Producto]:[Costo Unitario]],2,FALSE)</f>
        <v>Lot's O' Nuts</v>
      </c>
      <c r="U6336" t="str">
        <f>VLOOKUP(Tabla1[[#This Row],[Fábrica]],Tabla3[],4,FALSE)</f>
        <v>Arizona</v>
      </c>
    </row>
    <row r="6337" spans="1:21" x14ac:dyDescent="0.25">
      <c r="A6337" t="s">
        <v>5744</v>
      </c>
      <c r="B6337" s="3">
        <v>45416</v>
      </c>
      <c r="C6337" s="3">
        <v>45431</v>
      </c>
      <c r="D6337" t="s">
        <v>18</v>
      </c>
      <c r="E6337">
        <v>162978</v>
      </c>
      <c r="F6337" t="s">
        <v>19</v>
      </c>
      <c r="G6337" t="s">
        <v>20</v>
      </c>
      <c r="H6337" t="s">
        <v>21</v>
      </c>
      <c r="I6337">
        <v>94109</v>
      </c>
      <c r="J6337" t="s">
        <v>22</v>
      </c>
      <c r="K6337" t="s">
        <v>23</v>
      </c>
      <c r="L6337" t="s">
        <v>24</v>
      </c>
      <c r="M6337" t="s">
        <v>25</v>
      </c>
      <c r="N6337" s="5">
        <v>18.75</v>
      </c>
      <c r="O6337" s="7">
        <v>5</v>
      </c>
      <c r="P6337" s="5">
        <v>12.25</v>
      </c>
      <c r="Q6337" s="5">
        <v>6.5</v>
      </c>
      <c r="R6337" s="22">
        <f>Tabla1[[#This Row],[Fecha de Envío]]-Tabla1[[#This Row],[Fecha de Orden]]</f>
        <v>15</v>
      </c>
      <c r="S6337" s="24">
        <f>YEAR(Tabla1[[#This Row],[Fecha de Orden]])</f>
        <v>2024</v>
      </c>
      <c r="T6337" t="str">
        <f>VLOOKUP(Tabla1[[#This Row],[Nombre del Producto]],Tabla2[[Nombre Producto]:[Costo Unitario]],2,FALSE)</f>
        <v>Wicked Choccy's</v>
      </c>
      <c r="U6337" t="str">
        <f>VLOOKUP(Tabla1[[#This Row],[Fábrica]],Tabla3[],4,FALSE)</f>
        <v>Georgia</v>
      </c>
    </row>
    <row r="6338" spans="1:21" x14ac:dyDescent="0.25">
      <c r="A6338" t="s">
        <v>6170</v>
      </c>
      <c r="B6338" s="3">
        <v>45416</v>
      </c>
      <c r="C6338" s="3">
        <v>45430</v>
      </c>
      <c r="D6338" t="s">
        <v>18</v>
      </c>
      <c r="E6338">
        <v>128755</v>
      </c>
      <c r="F6338" t="s">
        <v>19</v>
      </c>
      <c r="G6338" t="s">
        <v>979</v>
      </c>
      <c r="H6338" t="s">
        <v>133</v>
      </c>
      <c r="I6338">
        <v>23602</v>
      </c>
      <c r="J6338" t="s">
        <v>22</v>
      </c>
      <c r="K6338" t="s">
        <v>66</v>
      </c>
      <c r="L6338" t="s">
        <v>45</v>
      </c>
      <c r="M6338" t="s">
        <v>46</v>
      </c>
      <c r="N6338" s="5">
        <v>3.49</v>
      </c>
      <c r="O6338" s="7">
        <v>1</v>
      </c>
      <c r="P6338" s="5">
        <v>2.4900000000000002</v>
      </c>
      <c r="Q6338" s="5">
        <v>1</v>
      </c>
      <c r="R6338" s="22">
        <f>Tabla1[[#This Row],[Fecha de Envío]]-Tabla1[[#This Row],[Fecha de Orden]]</f>
        <v>14</v>
      </c>
      <c r="S6338" s="24">
        <f>YEAR(Tabla1[[#This Row],[Fecha de Orden]])</f>
        <v>2024</v>
      </c>
      <c r="T6338" t="str">
        <f>VLOOKUP(Tabla1[[#This Row],[Nombre del Producto]],Tabla2[[Nombre Producto]:[Costo Unitario]],2,FALSE)</f>
        <v>Lot's O' Nuts</v>
      </c>
      <c r="U6338" t="str">
        <f>VLOOKUP(Tabla1[[#This Row],[Fábrica]],Tabla3[],4,FALSE)</f>
        <v>Arizona</v>
      </c>
    </row>
    <row r="6339" spans="1:21" x14ac:dyDescent="0.25">
      <c r="A6339" t="s">
        <v>6171</v>
      </c>
      <c r="B6339" s="3">
        <v>45416</v>
      </c>
      <c r="C6339" s="3">
        <v>45430</v>
      </c>
      <c r="D6339" t="s">
        <v>18</v>
      </c>
      <c r="E6339">
        <v>128755</v>
      </c>
      <c r="F6339" t="s">
        <v>19</v>
      </c>
      <c r="G6339" t="s">
        <v>979</v>
      </c>
      <c r="H6339" t="s">
        <v>133</v>
      </c>
      <c r="I6339">
        <v>23602</v>
      </c>
      <c r="J6339" t="s">
        <v>22</v>
      </c>
      <c r="K6339" t="s">
        <v>66</v>
      </c>
      <c r="L6339" t="s">
        <v>36</v>
      </c>
      <c r="M6339" t="s">
        <v>37</v>
      </c>
      <c r="N6339" s="5">
        <v>16.25</v>
      </c>
      <c r="O6339" s="7">
        <v>5</v>
      </c>
      <c r="P6339" s="5">
        <v>10.55</v>
      </c>
      <c r="Q6339" s="5">
        <v>5.7</v>
      </c>
      <c r="R6339" s="22">
        <f>Tabla1[[#This Row],[Fecha de Envío]]-Tabla1[[#This Row],[Fecha de Orden]]</f>
        <v>14</v>
      </c>
      <c r="S6339" s="24">
        <f>YEAR(Tabla1[[#This Row],[Fecha de Orden]])</f>
        <v>2024</v>
      </c>
      <c r="T6339" t="str">
        <f>VLOOKUP(Tabla1[[#This Row],[Nombre del Producto]],Tabla2[[Nombre Producto]:[Costo Unitario]],2,FALSE)</f>
        <v>Wicked Choccy's</v>
      </c>
      <c r="U6339" t="str">
        <f>VLOOKUP(Tabla1[[#This Row],[Fábrica]],Tabla3[],4,FALSE)</f>
        <v>Georgia</v>
      </c>
    </row>
    <row r="6340" spans="1:21" x14ac:dyDescent="0.25">
      <c r="A6340" t="s">
        <v>6172</v>
      </c>
      <c r="B6340" s="3">
        <v>45416</v>
      </c>
      <c r="C6340" s="3">
        <v>45430</v>
      </c>
      <c r="D6340" t="s">
        <v>18</v>
      </c>
      <c r="E6340">
        <v>128755</v>
      </c>
      <c r="F6340" t="s">
        <v>19</v>
      </c>
      <c r="G6340" t="s">
        <v>979</v>
      </c>
      <c r="H6340" t="s">
        <v>133</v>
      </c>
      <c r="I6340">
        <v>23602</v>
      </c>
      <c r="J6340" t="s">
        <v>22</v>
      </c>
      <c r="K6340" t="s">
        <v>66</v>
      </c>
      <c r="L6340" t="s">
        <v>24</v>
      </c>
      <c r="M6340" t="s">
        <v>25</v>
      </c>
      <c r="N6340" s="5">
        <v>3.75</v>
      </c>
      <c r="O6340" s="7">
        <v>1</v>
      </c>
      <c r="P6340" s="5">
        <v>2.4500000000000002</v>
      </c>
      <c r="Q6340" s="5">
        <v>1.3</v>
      </c>
      <c r="R6340" s="22">
        <f>Tabla1[[#This Row],[Fecha de Envío]]-Tabla1[[#This Row],[Fecha de Orden]]</f>
        <v>14</v>
      </c>
      <c r="S6340" s="24">
        <f>YEAR(Tabla1[[#This Row],[Fecha de Orden]])</f>
        <v>2024</v>
      </c>
      <c r="T6340" t="str">
        <f>VLOOKUP(Tabla1[[#This Row],[Nombre del Producto]],Tabla2[[Nombre Producto]:[Costo Unitario]],2,FALSE)</f>
        <v>Wicked Choccy's</v>
      </c>
      <c r="U6340" t="str">
        <f>VLOOKUP(Tabla1[[#This Row],[Fábrica]],Tabla3[],4,FALSE)</f>
        <v>Georgia</v>
      </c>
    </row>
    <row r="6341" spans="1:21" x14ac:dyDescent="0.25">
      <c r="A6341" t="s">
        <v>6510</v>
      </c>
      <c r="B6341" s="3">
        <v>45416</v>
      </c>
      <c r="C6341" s="3">
        <v>45432</v>
      </c>
      <c r="D6341" t="s">
        <v>18</v>
      </c>
      <c r="E6341">
        <v>133067</v>
      </c>
      <c r="F6341" t="s">
        <v>19</v>
      </c>
      <c r="G6341" t="s">
        <v>144</v>
      </c>
      <c r="H6341" t="s">
        <v>101</v>
      </c>
      <c r="I6341">
        <v>19140</v>
      </c>
      <c r="J6341" t="s">
        <v>22</v>
      </c>
      <c r="K6341" t="s">
        <v>32</v>
      </c>
      <c r="L6341" t="s">
        <v>45</v>
      </c>
      <c r="M6341" t="s">
        <v>46</v>
      </c>
      <c r="N6341" s="5">
        <v>6.98</v>
      </c>
      <c r="O6341" s="7">
        <v>2</v>
      </c>
      <c r="P6341" s="5">
        <v>4.9800000000000004</v>
      </c>
      <c r="Q6341" s="5">
        <v>2</v>
      </c>
      <c r="R6341" s="22">
        <f>Tabla1[[#This Row],[Fecha de Envío]]-Tabla1[[#This Row],[Fecha de Orden]]</f>
        <v>16</v>
      </c>
      <c r="S6341" s="24">
        <f>YEAR(Tabla1[[#This Row],[Fecha de Orden]])</f>
        <v>2024</v>
      </c>
      <c r="T6341" t="str">
        <f>VLOOKUP(Tabla1[[#This Row],[Nombre del Producto]],Tabla2[[Nombre Producto]:[Costo Unitario]],2,FALSE)</f>
        <v>Lot's O' Nuts</v>
      </c>
      <c r="U6341" t="str">
        <f>VLOOKUP(Tabla1[[#This Row],[Fábrica]],Tabla3[],4,FALSE)</f>
        <v>Arizona</v>
      </c>
    </row>
    <row r="6342" spans="1:21" x14ac:dyDescent="0.25">
      <c r="A6342" t="s">
        <v>8130</v>
      </c>
      <c r="B6342" s="3">
        <v>45416</v>
      </c>
      <c r="C6342" s="3">
        <v>45431</v>
      </c>
      <c r="D6342" t="s">
        <v>18</v>
      </c>
      <c r="E6342">
        <v>168900</v>
      </c>
      <c r="F6342" t="s">
        <v>19</v>
      </c>
      <c r="G6342" t="s">
        <v>86</v>
      </c>
      <c r="H6342" t="s">
        <v>210</v>
      </c>
      <c r="I6342">
        <v>45503</v>
      </c>
      <c r="J6342" t="s">
        <v>22</v>
      </c>
      <c r="K6342" t="s">
        <v>32</v>
      </c>
      <c r="L6342" t="s">
        <v>24</v>
      </c>
      <c r="M6342" t="s">
        <v>25</v>
      </c>
      <c r="N6342" s="5">
        <v>3.75</v>
      </c>
      <c r="O6342" s="7">
        <v>1</v>
      </c>
      <c r="P6342" s="5">
        <v>2.4500000000000002</v>
      </c>
      <c r="Q6342" s="5">
        <v>1.3</v>
      </c>
      <c r="R6342" s="22">
        <f>Tabla1[[#This Row],[Fecha de Envío]]-Tabla1[[#This Row],[Fecha de Orden]]</f>
        <v>15</v>
      </c>
      <c r="S6342" s="24">
        <f>YEAR(Tabla1[[#This Row],[Fecha de Orden]])</f>
        <v>2024</v>
      </c>
      <c r="T6342" t="str">
        <f>VLOOKUP(Tabla1[[#This Row],[Nombre del Producto]],Tabla2[[Nombre Producto]:[Costo Unitario]],2,FALSE)</f>
        <v>Wicked Choccy's</v>
      </c>
      <c r="U6342" t="str">
        <f>VLOOKUP(Tabla1[[#This Row],[Fábrica]],Tabla3[],4,FALSE)</f>
        <v>Georgia</v>
      </c>
    </row>
    <row r="6343" spans="1:21" x14ac:dyDescent="0.25">
      <c r="A6343" t="s">
        <v>566</v>
      </c>
      <c r="B6343" s="3">
        <v>45417</v>
      </c>
      <c r="C6343" s="3">
        <v>45427</v>
      </c>
      <c r="D6343" t="s">
        <v>82</v>
      </c>
      <c r="E6343">
        <v>107552</v>
      </c>
      <c r="F6343" t="s">
        <v>19</v>
      </c>
      <c r="G6343" t="s">
        <v>30</v>
      </c>
      <c r="H6343" t="s">
        <v>31</v>
      </c>
      <c r="I6343">
        <v>10035</v>
      </c>
      <c r="J6343" t="s">
        <v>22</v>
      </c>
      <c r="K6343" t="s">
        <v>32</v>
      </c>
      <c r="L6343" t="s">
        <v>27</v>
      </c>
      <c r="M6343" t="s">
        <v>28</v>
      </c>
      <c r="N6343" s="5">
        <v>3.6</v>
      </c>
      <c r="O6343" s="7">
        <v>1</v>
      </c>
      <c r="P6343" s="5">
        <v>2.5</v>
      </c>
      <c r="Q6343" s="5">
        <v>1.1000000000000001</v>
      </c>
      <c r="R6343" s="22">
        <f>Tabla1[[#This Row],[Fecha de Envío]]-Tabla1[[#This Row],[Fecha de Orden]]</f>
        <v>10</v>
      </c>
      <c r="S6343" s="24">
        <f>YEAR(Tabla1[[#This Row],[Fecha de Orden]])</f>
        <v>2024</v>
      </c>
      <c r="T6343" t="str">
        <f>VLOOKUP(Tabla1[[#This Row],[Nombre del Producto]],Tabla2[[Nombre Producto]:[Costo Unitario]],2,FALSE)</f>
        <v>Lot's O' Nuts</v>
      </c>
      <c r="U6343" t="str">
        <f>VLOOKUP(Tabla1[[#This Row],[Fábrica]],Tabla3[],4,FALSE)</f>
        <v>Arizona</v>
      </c>
    </row>
    <row r="6344" spans="1:21" x14ac:dyDescent="0.25">
      <c r="A6344" t="s">
        <v>2642</v>
      </c>
      <c r="B6344" s="3">
        <v>45417</v>
      </c>
      <c r="C6344" s="3">
        <v>45431</v>
      </c>
      <c r="D6344" t="s">
        <v>18</v>
      </c>
      <c r="E6344">
        <v>141943</v>
      </c>
      <c r="F6344" t="s">
        <v>19</v>
      </c>
      <c r="G6344" t="s">
        <v>20</v>
      </c>
      <c r="H6344" t="s">
        <v>21</v>
      </c>
      <c r="I6344">
        <v>94122</v>
      </c>
      <c r="J6344" t="s">
        <v>22</v>
      </c>
      <c r="K6344" t="s">
        <v>23</v>
      </c>
      <c r="L6344" t="s">
        <v>45</v>
      </c>
      <c r="M6344" t="s">
        <v>46</v>
      </c>
      <c r="N6344" s="5">
        <v>6.98</v>
      </c>
      <c r="O6344" s="7">
        <v>2</v>
      </c>
      <c r="P6344" s="5">
        <v>4.9800000000000004</v>
      </c>
      <c r="Q6344" s="5">
        <v>2</v>
      </c>
      <c r="R6344" s="22">
        <f>Tabla1[[#This Row],[Fecha de Envío]]-Tabla1[[#This Row],[Fecha de Orden]]</f>
        <v>14</v>
      </c>
      <c r="S6344" s="24">
        <f>YEAR(Tabla1[[#This Row],[Fecha de Orden]])</f>
        <v>2024</v>
      </c>
      <c r="T6344" t="str">
        <f>VLOOKUP(Tabla1[[#This Row],[Nombre del Producto]],Tabla2[[Nombre Producto]:[Costo Unitario]],2,FALSE)</f>
        <v>Lot's O' Nuts</v>
      </c>
      <c r="U6344" t="str">
        <f>VLOOKUP(Tabla1[[#This Row],[Fábrica]],Tabla3[],4,FALSE)</f>
        <v>Arizona</v>
      </c>
    </row>
    <row r="6345" spans="1:21" x14ac:dyDescent="0.25">
      <c r="A6345" t="s">
        <v>3460</v>
      </c>
      <c r="B6345" s="3">
        <v>45417</v>
      </c>
      <c r="C6345" s="3">
        <v>45432</v>
      </c>
      <c r="D6345" t="s">
        <v>18</v>
      </c>
      <c r="E6345">
        <v>158740</v>
      </c>
      <c r="F6345" t="s">
        <v>195</v>
      </c>
      <c r="G6345" t="s">
        <v>697</v>
      </c>
      <c r="H6345" t="s">
        <v>698</v>
      </c>
      <c r="I6345" t="s">
        <v>1002</v>
      </c>
      <c r="J6345" t="s">
        <v>22</v>
      </c>
      <c r="K6345" t="s">
        <v>32</v>
      </c>
      <c r="L6345" t="s">
        <v>33</v>
      </c>
      <c r="M6345" t="s">
        <v>34</v>
      </c>
      <c r="N6345" s="5">
        <v>3.6</v>
      </c>
      <c r="O6345" s="7">
        <v>1</v>
      </c>
      <c r="P6345" s="5">
        <v>2.4</v>
      </c>
      <c r="Q6345" s="5">
        <v>1.2</v>
      </c>
      <c r="R6345" s="22">
        <f>Tabla1[[#This Row],[Fecha de Envío]]-Tabla1[[#This Row],[Fecha de Orden]]</f>
        <v>15</v>
      </c>
      <c r="S6345" s="24">
        <f>YEAR(Tabla1[[#This Row],[Fecha de Orden]])</f>
        <v>2024</v>
      </c>
      <c r="T6345" t="str">
        <f>VLOOKUP(Tabla1[[#This Row],[Nombre del Producto]],Tabla2[[Nombre Producto]:[Costo Unitario]],2,FALSE)</f>
        <v>Lot's O' Nuts</v>
      </c>
      <c r="U6345" t="str">
        <f>VLOOKUP(Tabla1[[#This Row],[Fábrica]],Tabla3[],4,FALSE)</f>
        <v>Arizona</v>
      </c>
    </row>
    <row r="6346" spans="1:21" x14ac:dyDescent="0.25">
      <c r="A6346" t="s">
        <v>5564</v>
      </c>
      <c r="B6346" s="3">
        <v>45417</v>
      </c>
      <c r="C6346" s="3">
        <v>45428</v>
      </c>
      <c r="D6346" t="s">
        <v>39</v>
      </c>
      <c r="E6346">
        <v>105991</v>
      </c>
      <c r="F6346" t="s">
        <v>19</v>
      </c>
      <c r="G6346" t="s">
        <v>202</v>
      </c>
      <c r="H6346" t="s">
        <v>203</v>
      </c>
      <c r="I6346">
        <v>80027</v>
      </c>
      <c r="J6346" t="s">
        <v>22</v>
      </c>
      <c r="K6346" t="s">
        <v>23</v>
      </c>
      <c r="L6346" t="s">
        <v>24</v>
      </c>
      <c r="M6346" t="s">
        <v>25</v>
      </c>
      <c r="N6346" s="5">
        <v>11.25</v>
      </c>
      <c r="O6346" s="7">
        <v>3</v>
      </c>
      <c r="P6346" s="5">
        <v>7.35</v>
      </c>
      <c r="Q6346" s="5">
        <v>3.9</v>
      </c>
      <c r="R6346" s="22">
        <f>Tabla1[[#This Row],[Fecha de Envío]]-Tabla1[[#This Row],[Fecha de Orden]]</f>
        <v>11</v>
      </c>
      <c r="S6346" s="24">
        <f>YEAR(Tabla1[[#This Row],[Fecha de Orden]])</f>
        <v>2024</v>
      </c>
      <c r="T6346" t="str">
        <f>VLOOKUP(Tabla1[[#This Row],[Nombre del Producto]],Tabla2[[Nombre Producto]:[Costo Unitario]],2,FALSE)</f>
        <v>Wicked Choccy's</v>
      </c>
      <c r="U6346" t="str">
        <f>VLOOKUP(Tabla1[[#This Row],[Fábrica]],Tabla3[],4,FALSE)</f>
        <v>Georgia</v>
      </c>
    </row>
    <row r="6347" spans="1:21" x14ac:dyDescent="0.25">
      <c r="A6347" t="s">
        <v>5565</v>
      </c>
      <c r="B6347" s="3">
        <v>45417</v>
      </c>
      <c r="C6347" s="3">
        <v>45428</v>
      </c>
      <c r="D6347" t="s">
        <v>39</v>
      </c>
      <c r="E6347">
        <v>105991</v>
      </c>
      <c r="F6347" t="s">
        <v>19</v>
      </c>
      <c r="G6347" t="s">
        <v>202</v>
      </c>
      <c r="H6347" t="s">
        <v>203</v>
      </c>
      <c r="I6347">
        <v>80027</v>
      </c>
      <c r="J6347" t="s">
        <v>22</v>
      </c>
      <c r="K6347" t="s">
        <v>23</v>
      </c>
      <c r="L6347" t="s">
        <v>27</v>
      </c>
      <c r="M6347" t="s">
        <v>28</v>
      </c>
      <c r="N6347" s="5">
        <v>28.8</v>
      </c>
      <c r="O6347" s="7">
        <v>8</v>
      </c>
      <c r="P6347" s="5">
        <v>20</v>
      </c>
      <c r="Q6347" s="5">
        <v>8.8000000000000007</v>
      </c>
      <c r="R6347" s="22">
        <f>Tabla1[[#This Row],[Fecha de Envío]]-Tabla1[[#This Row],[Fecha de Orden]]</f>
        <v>11</v>
      </c>
      <c r="S6347" s="24">
        <f>YEAR(Tabla1[[#This Row],[Fecha de Orden]])</f>
        <v>2024</v>
      </c>
      <c r="T6347" t="str">
        <f>VLOOKUP(Tabla1[[#This Row],[Nombre del Producto]],Tabla2[[Nombre Producto]:[Costo Unitario]],2,FALSE)</f>
        <v>Lot's O' Nuts</v>
      </c>
      <c r="U6347" t="str">
        <f>VLOOKUP(Tabla1[[#This Row],[Fábrica]],Tabla3[],4,FALSE)</f>
        <v>Arizona</v>
      </c>
    </row>
    <row r="6348" spans="1:21" x14ac:dyDescent="0.25">
      <c r="A6348" t="s">
        <v>9195</v>
      </c>
      <c r="B6348" s="3">
        <v>45417</v>
      </c>
      <c r="C6348" s="3">
        <v>45432</v>
      </c>
      <c r="D6348" t="s">
        <v>18</v>
      </c>
      <c r="E6348">
        <v>160724</v>
      </c>
      <c r="F6348" t="s">
        <v>19</v>
      </c>
      <c r="G6348" t="s">
        <v>412</v>
      </c>
      <c r="H6348" t="s">
        <v>73</v>
      </c>
      <c r="I6348">
        <v>31907</v>
      </c>
      <c r="J6348" t="s">
        <v>22</v>
      </c>
      <c r="K6348" t="s">
        <v>66</v>
      </c>
      <c r="L6348" t="s">
        <v>27</v>
      </c>
      <c r="M6348" t="s">
        <v>28</v>
      </c>
      <c r="N6348" s="5">
        <v>10.8</v>
      </c>
      <c r="O6348" s="7">
        <v>3</v>
      </c>
      <c r="P6348" s="5">
        <v>7.5</v>
      </c>
      <c r="Q6348" s="5">
        <v>3.3</v>
      </c>
      <c r="R6348" s="22">
        <f>Tabla1[[#This Row],[Fecha de Envío]]-Tabla1[[#This Row],[Fecha de Orden]]</f>
        <v>15</v>
      </c>
      <c r="S6348" s="24">
        <f>YEAR(Tabla1[[#This Row],[Fecha de Orden]])</f>
        <v>2024</v>
      </c>
      <c r="T6348" t="str">
        <f>VLOOKUP(Tabla1[[#This Row],[Nombre del Producto]],Tabla2[[Nombre Producto]:[Costo Unitario]],2,FALSE)</f>
        <v>Lot's O' Nuts</v>
      </c>
      <c r="U6348" t="str">
        <f>VLOOKUP(Tabla1[[#This Row],[Fábrica]],Tabla3[],4,FALSE)</f>
        <v>Arizona</v>
      </c>
    </row>
    <row r="6349" spans="1:21" x14ac:dyDescent="0.25">
      <c r="A6349" t="s">
        <v>2470</v>
      </c>
      <c r="B6349" s="3">
        <v>45418</v>
      </c>
      <c r="C6349" s="3">
        <v>45433</v>
      </c>
      <c r="D6349" t="s">
        <v>18</v>
      </c>
      <c r="E6349">
        <v>133200</v>
      </c>
      <c r="F6349" t="s">
        <v>19</v>
      </c>
      <c r="G6349" t="s">
        <v>920</v>
      </c>
      <c r="H6349" t="s">
        <v>42</v>
      </c>
      <c r="I6349">
        <v>76106</v>
      </c>
      <c r="J6349" t="s">
        <v>22</v>
      </c>
      <c r="K6349" t="s">
        <v>43</v>
      </c>
      <c r="L6349" t="s">
        <v>27</v>
      </c>
      <c r="M6349" t="s">
        <v>28</v>
      </c>
      <c r="N6349" s="5">
        <v>25.2</v>
      </c>
      <c r="O6349" s="7">
        <v>7</v>
      </c>
      <c r="P6349" s="5">
        <v>17.5</v>
      </c>
      <c r="Q6349" s="5">
        <v>7.7</v>
      </c>
      <c r="R6349" s="22">
        <f>Tabla1[[#This Row],[Fecha de Envío]]-Tabla1[[#This Row],[Fecha de Orden]]</f>
        <v>15</v>
      </c>
      <c r="S6349" s="24">
        <f>YEAR(Tabla1[[#This Row],[Fecha de Orden]])</f>
        <v>2024</v>
      </c>
      <c r="T6349" t="str">
        <f>VLOOKUP(Tabla1[[#This Row],[Nombre del Producto]],Tabla2[[Nombre Producto]:[Costo Unitario]],2,FALSE)</f>
        <v>Lot's O' Nuts</v>
      </c>
      <c r="U6349" t="str">
        <f>VLOOKUP(Tabla1[[#This Row],[Fábrica]],Tabla3[],4,FALSE)</f>
        <v>Arizona</v>
      </c>
    </row>
    <row r="6350" spans="1:21" x14ac:dyDescent="0.25">
      <c r="A6350" t="s">
        <v>2471</v>
      </c>
      <c r="B6350" s="3">
        <v>45418</v>
      </c>
      <c r="C6350" s="3">
        <v>45433</v>
      </c>
      <c r="D6350" t="s">
        <v>18</v>
      </c>
      <c r="E6350">
        <v>133200</v>
      </c>
      <c r="F6350" t="s">
        <v>19</v>
      </c>
      <c r="G6350" t="s">
        <v>920</v>
      </c>
      <c r="H6350" t="s">
        <v>42</v>
      </c>
      <c r="I6350">
        <v>76106</v>
      </c>
      <c r="J6350" t="s">
        <v>22</v>
      </c>
      <c r="K6350" t="s">
        <v>43</v>
      </c>
      <c r="L6350" t="s">
        <v>45</v>
      </c>
      <c r="M6350" t="s">
        <v>46</v>
      </c>
      <c r="N6350" s="5">
        <v>34.9</v>
      </c>
      <c r="O6350" s="7">
        <v>10</v>
      </c>
      <c r="P6350" s="5">
        <v>24.9</v>
      </c>
      <c r="Q6350" s="5">
        <v>10</v>
      </c>
      <c r="R6350" s="22">
        <f>Tabla1[[#This Row],[Fecha de Envío]]-Tabla1[[#This Row],[Fecha de Orden]]</f>
        <v>15</v>
      </c>
      <c r="S6350" s="24">
        <f>YEAR(Tabla1[[#This Row],[Fecha de Orden]])</f>
        <v>2024</v>
      </c>
      <c r="T6350" t="str">
        <f>VLOOKUP(Tabla1[[#This Row],[Nombre del Producto]],Tabla2[[Nombre Producto]:[Costo Unitario]],2,FALSE)</f>
        <v>Lot's O' Nuts</v>
      </c>
      <c r="U6350" t="str">
        <f>VLOOKUP(Tabla1[[#This Row],[Fábrica]],Tabla3[],4,FALSE)</f>
        <v>Arizona</v>
      </c>
    </row>
    <row r="6351" spans="1:21" x14ac:dyDescent="0.25">
      <c r="A6351" t="s">
        <v>2472</v>
      </c>
      <c r="B6351" s="3">
        <v>45418</v>
      </c>
      <c r="C6351" s="3">
        <v>45433</v>
      </c>
      <c r="D6351" t="s">
        <v>18</v>
      </c>
      <c r="E6351">
        <v>133200</v>
      </c>
      <c r="F6351" t="s">
        <v>19</v>
      </c>
      <c r="G6351" t="s">
        <v>920</v>
      </c>
      <c r="H6351" t="s">
        <v>42</v>
      </c>
      <c r="I6351">
        <v>76106</v>
      </c>
      <c r="J6351" t="s">
        <v>22</v>
      </c>
      <c r="K6351" t="s">
        <v>43</v>
      </c>
      <c r="L6351" t="s">
        <v>33</v>
      </c>
      <c r="M6351" t="s">
        <v>34</v>
      </c>
      <c r="N6351" s="5">
        <v>18</v>
      </c>
      <c r="O6351" s="7">
        <v>5</v>
      </c>
      <c r="P6351" s="5">
        <v>12</v>
      </c>
      <c r="Q6351" s="5">
        <v>6</v>
      </c>
      <c r="R6351" s="22">
        <f>Tabla1[[#This Row],[Fecha de Envío]]-Tabla1[[#This Row],[Fecha de Orden]]</f>
        <v>15</v>
      </c>
      <c r="S6351" s="24">
        <f>YEAR(Tabla1[[#This Row],[Fecha de Orden]])</f>
        <v>2024</v>
      </c>
      <c r="T6351" t="str">
        <f>VLOOKUP(Tabla1[[#This Row],[Nombre del Producto]],Tabla2[[Nombre Producto]:[Costo Unitario]],2,FALSE)</f>
        <v>Lot's O' Nuts</v>
      </c>
      <c r="U6351" t="str">
        <f>VLOOKUP(Tabla1[[#This Row],[Fábrica]],Tabla3[],4,FALSE)</f>
        <v>Arizona</v>
      </c>
    </row>
    <row r="6352" spans="1:21" x14ac:dyDescent="0.25">
      <c r="A6352" t="s">
        <v>2482</v>
      </c>
      <c r="B6352" s="3">
        <v>45418</v>
      </c>
      <c r="C6352" s="3">
        <v>45432</v>
      </c>
      <c r="D6352" t="s">
        <v>18</v>
      </c>
      <c r="E6352">
        <v>145779</v>
      </c>
      <c r="F6352" t="s">
        <v>19</v>
      </c>
      <c r="G6352" t="s">
        <v>244</v>
      </c>
      <c r="H6352" t="s">
        <v>69</v>
      </c>
      <c r="I6352">
        <v>85705</v>
      </c>
      <c r="J6352" t="s">
        <v>22</v>
      </c>
      <c r="K6352" t="s">
        <v>23</v>
      </c>
      <c r="L6352" t="s">
        <v>24</v>
      </c>
      <c r="M6352" t="s">
        <v>25</v>
      </c>
      <c r="N6352" s="5">
        <v>15</v>
      </c>
      <c r="O6352" s="7">
        <v>4</v>
      </c>
      <c r="P6352" s="5">
        <v>9.8000000000000007</v>
      </c>
      <c r="Q6352" s="5">
        <v>5.2</v>
      </c>
      <c r="R6352" s="22">
        <f>Tabla1[[#This Row],[Fecha de Envío]]-Tabla1[[#This Row],[Fecha de Orden]]</f>
        <v>14</v>
      </c>
      <c r="S6352" s="24">
        <f>YEAR(Tabla1[[#This Row],[Fecha de Orden]])</f>
        <v>2024</v>
      </c>
      <c r="T6352" t="str">
        <f>VLOOKUP(Tabla1[[#This Row],[Nombre del Producto]],Tabla2[[Nombre Producto]:[Costo Unitario]],2,FALSE)</f>
        <v>Wicked Choccy's</v>
      </c>
      <c r="U6352" t="str">
        <f>VLOOKUP(Tabla1[[#This Row],[Fábrica]],Tabla3[],4,FALSE)</f>
        <v>Georgia</v>
      </c>
    </row>
    <row r="6353" spans="1:21" x14ac:dyDescent="0.25">
      <c r="A6353" t="s">
        <v>3846</v>
      </c>
      <c r="B6353" s="3">
        <v>45418</v>
      </c>
      <c r="C6353" s="3">
        <v>45431</v>
      </c>
      <c r="D6353" t="s">
        <v>39</v>
      </c>
      <c r="E6353">
        <v>156769</v>
      </c>
      <c r="F6353" t="s">
        <v>19</v>
      </c>
      <c r="G6353" t="s">
        <v>122</v>
      </c>
      <c r="H6353" t="s">
        <v>133</v>
      </c>
      <c r="I6353">
        <v>22204</v>
      </c>
      <c r="J6353" t="s">
        <v>22</v>
      </c>
      <c r="K6353" t="s">
        <v>66</v>
      </c>
      <c r="L6353" t="s">
        <v>24</v>
      </c>
      <c r="M6353" t="s">
        <v>25</v>
      </c>
      <c r="N6353" s="5">
        <v>22.5</v>
      </c>
      <c r="O6353" s="7">
        <v>6</v>
      </c>
      <c r="P6353" s="5">
        <v>14.7</v>
      </c>
      <c r="Q6353" s="5">
        <v>7.8</v>
      </c>
      <c r="R6353" s="22">
        <f>Tabla1[[#This Row],[Fecha de Envío]]-Tabla1[[#This Row],[Fecha de Orden]]</f>
        <v>13</v>
      </c>
      <c r="S6353" s="24">
        <f>YEAR(Tabla1[[#This Row],[Fecha de Orden]])</f>
        <v>2024</v>
      </c>
      <c r="T6353" t="str">
        <f>VLOOKUP(Tabla1[[#This Row],[Nombre del Producto]],Tabla2[[Nombre Producto]:[Costo Unitario]],2,FALSE)</f>
        <v>Wicked Choccy's</v>
      </c>
      <c r="U6353" t="str">
        <f>VLOOKUP(Tabla1[[#This Row],[Fábrica]],Tabla3[],4,FALSE)</f>
        <v>Georgia</v>
      </c>
    </row>
    <row r="6354" spans="1:21" x14ac:dyDescent="0.25">
      <c r="A6354" t="s">
        <v>4407</v>
      </c>
      <c r="B6354" s="3">
        <v>45418</v>
      </c>
      <c r="C6354" s="3">
        <v>45432</v>
      </c>
      <c r="D6354" t="s">
        <v>18</v>
      </c>
      <c r="E6354">
        <v>162124</v>
      </c>
      <c r="F6354" t="s">
        <v>19</v>
      </c>
      <c r="G6354" t="s">
        <v>239</v>
      </c>
      <c r="H6354" t="s">
        <v>173</v>
      </c>
      <c r="I6354">
        <v>60653</v>
      </c>
      <c r="J6354" t="s">
        <v>22</v>
      </c>
      <c r="K6354" t="s">
        <v>43</v>
      </c>
      <c r="L6354" t="s">
        <v>33</v>
      </c>
      <c r="M6354" t="s">
        <v>34</v>
      </c>
      <c r="N6354" s="5">
        <v>14.4</v>
      </c>
      <c r="O6354" s="7">
        <v>4</v>
      </c>
      <c r="P6354" s="5">
        <v>9.6</v>
      </c>
      <c r="Q6354" s="5">
        <v>4.8</v>
      </c>
      <c r="R6354" s="22">
        <f>Tabla1[[#This Row],[Fecha de Envío]]-Tabla1[[#This Row],[Fecha de Orden]]</f>
        <v>14</v>
      </c>
      <c r="S6354" s="24">
        <f>YEAR(Tabla1[[#This Row],[Fecha de Orden]])</f>
        <v>2024</v>
      </c>
      <c r="T6354" t="str">
        <f>VLOOKUP(Tabla1[[#This Row],[Nombre del Producto]],Tabla2[[Nombre Producto]:[Costo Unitario]],2,FALSE)</f>
        <v>Lot's O' Nuts</v>
      </c>
      <c r="U6354" t="str">
        <f>VLOOKUP(Tabla1[[#This Row],[Fábrica]],Tabla3[],4,FALSE)</f>
        <v>Arizona</v>
      </c>
    </row>
    <row r="6355" spans="1:21" x14ac:dyDescent="0.25">
      <c r="A6355" t="s">
        <v>5832</v>
      </c>
      <c r="B6355" s="3">
        <v>45418</v>
      </c>
      <c r="C6355" s="3">
        <v>45428</v>
      </c>
      <c r="D6355" t="s">
        <v>82</v>
      </c>
      <c r="E6355">
        <v>144498</v>
      </c>
      <c r="F6355" t="s">
        <v>19</v>
      </c>
      <c r="G6355" t="s">
        <v>356</v>
      </c>
      <c r="H6355" t="s">
        <v>98</v>
      </c>
      <c r="I6355">
        <v>28205</v>
      </c>
      <c r="J6355" t="s">
        <v>22</v>
      </c>
      <c r="K6355" t="s">
        <v>66</v>
      </c>
      <c r="L6355" t="s">
        <v>33</v>
      </c>
      <c r="M6355" t="s">
        <v>34</v>
      </c>
      <c r="N6355" s="5">
        <v>39.6</v>
      </c>
      <c r="O6355" s="7">
        <v>11</v>
      </c>
      <c r="P6355" s="5">
        <v>26.4</v>
      </c>
      <c r="Q6355" s="5">
        <v>13.2</v>
      </c>
      <c r="R6355" s="22">
        <f>Tabla1[[#This Row],[Fecha de Envío]]-Tabla1[[#This Row],[Fecha de Orden]]</f>
        <v>10</v>
      </c>
      <c r="S6355" s="24">
        <f>YEAR(Tabla1[[#This Row],[Fecha de Orden]])</f>
        <v>2024</v>
      </c>
      <c r="T6355" t="str">
        <f>VLOOKUP(Tabla1[[#This Row],[Nombre del Producto]],Tabla2[[Nombre Producto]:[Costo Unitario]],2,FALSE)</f>
        <v>Lot's O' Nuts</v>
      </c>
      <c r="U6355" t="str">
        <f>VLOOKUP(Tabla1[[#This Row],[Fábrica]],Tabla3[],4,FALSE)</f>
        <v>Arizona</v>
      </c>
    </row>
    <row r="6356" spans="1:21" x14ac:dyDescent="0.25">
      <c r="A6356" t="s">
        <v>5833</v>
      </c>
      <c r="B6356" s="3">
        <v>45418</v>
      </c>
      <c r="C6356" s="3">
        <v>45428</v>
      </c>
      <c r="D6356" t="s">
        <v>82</v>
      </c>
      <c r="E6356">
        <v>144498</v>
      </c>
      <c r="F6356" t="s">
        <v>19</v>
      </c>
      <c r="G6356" t="s">
        <v>356</v>
      </c>
      <c r="H6356" t="s">
        <v>98</v>
      </c>
      <c r="I6356">
        <v>28205</v>
      </c>
      <c r="J6356" t="s">
        <v>22</v>
      </c>
      <c r="K6356" t="s">
        <v>66</v>
      </c>
      <c r="L6356" t="s">
        <v>45</v>
      </c>
      <c r="M6356" t="s">
        <v>46</v>
      </c>
      <c r="N6356" s="5">
        <v>17.45</v>
      </c>
      <c r="O6356" s="7">
        <v>5</v>
      </c>
      <c r="P6356" s="5">
        <v>12.45</v>
      </c>
      <c r="Q6356" s="5">
        <v>5</v>
      </c>
      <c r="R6356" s="22">
        <f>Tabla1[[#This Row],[Fecha de Envío]]-Tabla1[[#This Row],[Fecha de Orden]]</f>
        <v>10</v>
      </c>
      <c r="S6356" s="24">
        <f>YEAR(Tabla1[[#This Row],[Fecha de Orden]])</f>
        <v>2024</v>
      </c>
      <c r="T6356" t="str">
        <f>VLOOKUP(Tabla1[[#This Row],[Nombre del Producto]],Tabla2[[Nombre Producto]:[Costo Unitario]],2,FALSE)</f>
        <v>Lot's O' Nuts</v>
      </c>
      <c r="U6356" t="str">
        <f>VLOOKUP(Tabla1[[#This Row],[Fábrica]],Tabla3[],4,FALSE)</f>
        <v>Arizona</v>
      </c>
    </row>
    <row r="6357" spans="1:21" x14ac:dyDescent="0.25">
      <c r="A6357" t="s">
        <v>6217</v>
      </c>
      <c r="B6357" s="3">
        <v>45418</v>
      </c>
      <c r="C6357" s="3">
        <v>45433</v>
      </c>
      <c r="D6357" t="s">
        <v>18</v>
      </c>
      <c r="E6357">
        <v>140242</v>
      </c>
      <c r="F6357" t="s">
        <v>19</v>
      </c>
      <c r="G6357" t="s">
        <v>239</v>
      </c>
      <c r="H6357" t="s">
        <v>173</v>
      </c>
      <c r="I6357">
        <v>60623</v>
      </c>
      <c r="J6357" t="s">
        <v>22</v>
      </c>
      <c r="K6357" t="s">
        <v>43</v>
      </c>
      <c r="L6357" t="s">
        <v>36</v>
      </c>
      <c r="M6357" t="s">
        <v>37</v>
      </c>
      <c r="N6357" s="5">
        <v>9.75</v>
      </c>
      <c r="O6357" s="7">
        <v>3</v>
      </c>
      <c r="P6357" s="5">
        <v>6.33</v>
      </c>
      <c r="Q6357" s="5">
        <v>3.42</v>
      </c>
      <c r="R6357" s="22">
        <f>Tabla1[[#This Row],[Fecha de Envío]]-Tabla1[[#This Row],[Fecha de Orden]]</f>
        <v>15</v>
      </c>
      <c r="S6357" s="24">
        <f>YEAR(Tabla1[[#This Row],[Fecha de Orden]])</f>
        <v>2024</v>
      </c>
      <c r="T6357" t="str">
        <f>VLOOKUP(Tabla1[[#This Row],[Nombre del Producto]],Tabla2[[Nombre Producto]:[Costo Unitario]],2,FALSE)</f>
        <v>Wicked Choccy's</v>
      </c>
      <c r="U6357" t="str">
        <f>VLOOKUP(Tabla1[[#This Row],[Fábrica]],Tabla3[],4,FALSE)</f>
        <v>Georgia</v>
      </c>
    </row>
    <row r="6358" spans="1:21" x14ac:dyDescent="0.25">
      <c r="A6358" t="s">
        <v>6218</v>
      </c>
      <c r="B6358" s="3">
        <v>45418</v>
      </c>
      <c r="C6358" s="3">
        <v>45433</v>
      </c>
      <c r="D6358" t="s">
        <v>18</v>
      </c>
      <c r="E6358">
        <v>140242</v>
      </c>
      <c r="F6358" t="s">
        <v>19</v>
      </c>
      <c r="G6358" t="s">
        <v>239</v>
      </c>
      <c r="H6358" t="s">
        <v>173</v>
      </c>
      <c r="I6358">
        <v>60623</v>
      </c>
      <c r="J6358" t="s">
        <v>22</v>
      </c>
      <c r="K6358" t="s">
        <v>43</v>
      </c>
      <c r="L6358" t="s">
        <v>45</v>
      </c>
      <c r="M6358" t="s">
        <v>46</v>
      </c>
      <c r="N6358" s="5">
        <v>24.43</v>
      </c>
      <c r="O6358" s="7">
        <v>7</v>
      </c>
      <c r="P6358" s="5">
        <v>17.43</v>
      </c>
      <c r="Q6358" s="5">
        <v>7</v>
      </c>
      <c r="R6358" s="22">
        <f>Tabla1[[#This Row],[Fecha de Envío]]-Tabla1[[#This Row],[Fecha de Orden]]</f>
        <v>15</v>
      </c>
      <c r="S6358" s="24">
        <f>YEAR(Tabla1[[#This Row],[Fecha de Orden]])</f>
        <v>2024</v>
      </c>
      <c r="T6358" t="str">
        <f>VLOOKUP(Tabla1[[#This Row],[Nombre del Producto]],Tabla2[[Nombre Producto]:[Costo Unitario]],2,FALSE)</f>
        <v>Lot's O' Nuts</v>
      </c>
      <c r="U6358" t="str">
        <f>VLOOKUP(Tabla1[[#This Row],[Fábrica]],Tabla3[],4,FALSE)</f>
        <v>Arizona</v>
      </c>
    </row>
    <row r="6359" spans="1:21" x14ac:dyDescent="0.25">
      <c r="A6359" t="s">
        <v>8689</v>
      </c>
      <c r="B6359" s="3">
        <v>45418</v>
      </c>
      <c r="C6359" s="3">
        <v>45430</v>
      </c>
      <c r="D6359" t="s">
        <v>39</v>
      </c>
      <c r="E6359">
        <v>167668</v>
      </c>
      <c r="F6359" t="s">
        <v>19</v>
      </c>
      <c r="G6359" t="s">
        <v>30</v>
      </c>
      <c r="H6359" t="s">
        <v>31</v>
      </c>
      <c r="I6359">
        <v>10035</v>
      </c>
      <c r="J6359" t="s">
        <v>22</v>
      </c>
      <c r="K6359" t="s">
        <v>32</v>
      </c>
      <c r="L6359" t="s">
        <v>33</v>
      </c>
      <c r="M6359" t="s">
        <v>34</v>
      </c>
      <c r="N6359" s="5">
        <v>14.4</v>
      </c>
      <c r="O6359" s="7">
        <v>4</v>
      </c>
      <c r="P6359" s="5">
        <v>9.6</v>
      </c>
      <c r="Q6359" s="5">
        <v>4.8</v>
      </c>
      <c r="R6359" s="22">
        <f>Tabla1[[#This Row],[Fecha de Envío]]-Tabla1[[#This Row],[Fecha de Orden]]</f>
        <v>12</v>
      </c>
      <c r="S6359" s="24">
        <f>YEAR(Tabla1[[#This Row],[Fecha de Orden]])</f>
        <v>2024</v>
      </c>
      <c r="T6359" t="str">
        <f>VLOOKUP(Tabla1[[#This Row],[Nombre del Producto]],Tabla2[[Nombre Producto]:[Costo Unitario]],2,FALSE)</f>
        <v>Lot's O' Nuts</v>
      </c>
      <c r="U6359" t="str">
        <f>VLOOKUP(Tabla1[[#This Row],[Fábrica]],Tabla3[],4,FALSE)</f>
        <v>Arizona</v>
      </c>
    </row>
    <row r="6360" spans="1:21" x14ac:dyDescent="0.25">
      <c r="A6360" t="s">
        <v>8945</v>
      </c>
      <c r="B6360" s="3">
        <v>45418</v>
      </c>
      <c r="C6360" s="3">
        <v>45431</v>
      </c>
      <c r="D6360" t="s">
        <v>71</v>
      </c>
      <c r="E6360">
        <v>133487</v>
      </c>
      <c r="F6360" t="s">
        <v>19</v>
      </c>
      <c r="G6360" t="s">
        <v>55</v>
      </c>
      <c r="H6360" t="s">
        <v>21</v>
      </c>
      <c r="I6360">
        <v>91730</v>
      </c>
      <c r="J6360" t="s">
        <v>22</v>
      </c>
      <c r="K6360" t="s">
        <v>23</v>
      </c>
      <c r="L6360" t="s">
        <v>36</v>
      </c>
      <c r="M6360" t="s">
        <v>37</v>
      </c>
      <c r="N6360" s="5">
        <v>9.75</v>
      </c>
      <c r="O6360" s="7">
        <v>3</v>
      </c>
      <c r="P6360" s="5">
        <v>6.33</v>
      </c>
      <c r="Q6360" s="5">
        <v>3.42</v>
      </c>
      <c r="R6360" s="22">
        <f>Tabla1[[#This Row],[Fecha de Envío]]-Tabla1[[#This Row],[Fecha de Orden]]</f>
        <v>13</v>
      </c>
      <c r="S6360" s="24">
        <f>YEAR(Tabla1[[#This Row],[Fecha de Orden]])</f>
        <v>2024</v>
      </c>
      <c r="T6360" t="str">
        <f>VLOOKUP(Tabla1[[#This Row],[Nombre del Producto]],Tabla2[[Nombre Producto]:[Costo Unitario]],2,FALSE)</f>
        <v>Wicked Choccy's</v>
      </c>
      <c r="U6360" t="str">
        <f>VLOOKUP(Tabla1[[#This Row],[Fábrica]],Tabla3[],4,FALSE)</f>
        <v>Georgia</v>
      </c>
    </row>
    <row r="6361" spans="1:21" x14ac:dyDescent="0.25">
      <c r="A6361" t="s">
        <v>142</v>
      </c>
      <c r="B6361" s="3">
        <v>45419</v>
      </c>
      <c r="C6361" s="3">
        <v>45434</v>
      </c>
      <c r="D6361" t="s">
        <v>18</v>
      </c>
      <c r="E6361">
        <v>159688</v>
      </c>
      <c r="F6361" t="s">
        <v>19</v>
      </c>
      <c r="G6361" t="s">
        <v>53</v>
      </c>
      <c r="H6361" t="s">
        <v>21</v>
      </c>
      <c r="I6361">
        <v>90004</v>
      </c>
      <c r="J6361" t="s">
        <v>22</v>
      </c>
      <c r="K6361" t="s">
        <v>23</v>
      </c>
      <c r="L6361" t="s">
        <v>27</v>
      </c>
      <c r="M6361" t="s">
        <v>28</v>
      </c>
      <c r="N6361" s="5">
        <v>3.6</v>
      </c>
      <c r="O6361" s="7">
        <v>1</v>
      </c>
      <c r="P6361" s="5">
        <v>2.5</v>
      </c>
      <c r="Q6361" s="5">
        <v>1.1000000000000001</v>
      </c>
      <c r="R6361" s="22">
        <f>Tabla1[[#This Row],[Fecha de Envío]]-Tabla1[[#This Row],[Fecha de Orden]]</f>
        <v>15</v>
      </c>
      <c r="S6361" s="24">
        <f>YEAR(Tabla1[[#This Row],[Fecha de Orden]])</f>
        <v>2024</v>
      </c>
      <c r="T6361" t="str">
        <f>VLOOKUP(Tabla1[[#This Row],[Nombre del Producto]],Tabla2[[Nombre Producto]:[Costo Unitario]],2,FALSE)</f>
        <v>Lot's O' Nuts</v>
      </c>
      <c r="U6361" t="str">
        <f>VLOOKUP(Tabla1[[#This Row],[Fábrica]],Tabla3[],4,FALSE)</f>
        <v>Arizona</v>
      </c>
    </row>
    <row r="6362" spans="1:21" x14ac:dyDescent="0.25">
      <c r="A6362" t="s">
        <v>2167</v>
      </c>
      <c r="B6362" s="3">
        <v>45419</v>
      </c>
      <c r="C6362" s="3">
        <v>45433</v>
      </c>
      <c r="D6362" t="s">
        <v>18</v>
      </c>
      <c r="E6362">
        <v>102820</v>
      </c>
      <c r="F6362" t="s">
        <v>19</v>
      </c>
      <c r="G6362" t="s">
        <v>757</v>
      </c>
      <c r="H6362" t="s">
        <v>21</v>
      </c>
      <c r="I6362">
        <v>91104</v>
      </c>
      <c r="J6362" t="s">
        <v>22</v>
      </c>
      <c r="K6362" t="s">
        <v>23</v>
      </c>
      <c r="L6362" t="s">
        <v>33</v>
      </c>
      <c r="M6362" t="s">
        <v>34</v>
      </c>
      <c r="N6362" s="5">
        <v>25.2</v>
      </c>
      <c r="O6362" s="7">
        <v>7</v>
      </c>
      <c r="P6362" s="5">
        <v>16.8</v>
      </c>
      <c r="Q6362" s="5">
        <v>8.4</v>
      </c>
      <c r="R6362" s="22">
        <f>Tabla1[[#This Row],[Fecha de Envío]]-Tabla1[[#This Row],[Fecha de Orden]]</f>
        <v>14</v>
      </c>
      <c r="S6362" s="24">
        <f>YEAR(Tabla1[[#This Row],[Fecha de Orden]])</f>
        <v>2024</v>
      </c>
      <c r="T6362" t="str">
        <f>VLOOKUP(Tabla1[[#This Row],[Nombre del Producto]],Tabla2[[Nombre Producto]:[Costo Unitario]],2,FALSE)</f>
        <v>Lot's O' Nuts</v>
      </c>
      <c r="U6362" t="str">
        <f>VLOOKUP(Tabla1[[#This Row],[Fábrica]],Tabla3[],4,FALSE)</f>
        <v>Arizona</v>
      </c>
    </row>
    <row r="6363" spans="1:21" x14ac:dyDescent="0.25">
      <c r="A6363" t="s">
        <v>7722</v>
      </c>
      <c r="B6363" s="3">
        <v>45419</v>
      </c>
      <c r="C6363" s="3">
        <v>45433</v>
      </c>
      <c r="D6363" t="s">
        <v>18</v>
      </c>
      <c r="E6363">
        <v>141733</v>
      </c>
      <c r="F6363" t="s">
        <v>19</v>
      </c>
      <c r="G6363" t="s">
        <v>92</v>
      </c>
      <c r="H6363" t="s">
        <v>93</v>
      </c>
      <c r="I6363">
        <v>48234</v>
      </c>
      <c r="J6363" t="s">
        <v>22</v>
      </c>
      <c r="K6363" t="s">
        <v>43</v>
      </c>
      <c r="L6363" t="s">
        <v>24</v>
      </c>
      <c r="M6363" t="s">
        <v>25</v>
      </c>
      <c r="N6363" s="5">
        <v>7.5</v>
      </c>
      <c r="O6363" s="7">
        <v>2</v>
      </c>
      <c r="P6363" s="5">
        <v>4.9000000000000004</v>
      </c>
      <c r="Q6363" s="5">
        <v>2.6</v>
      </c>
      <c r="R6363" s="22">
        <f>Tabla1[[#This Row],[Fecha de Envío]]-Tabla1[[#This Row],[Fecha de Orden]]</f>
        <v>14</v>
      </c>
      <c r="S6363" s="24">
        <f>YEAR(Tabla1[[#This Row],[Fecha de Orden]])</f>
        <v>2024</v>
      </c>
      <c r="T6363" t="str">
        <f>VLOOKUP(Tabla1[[#This Row],[Nombre del Producto]],Tabla2[[Nombre Producto]:[Costo Unitario]],2,FALSE)</f>
        <v>Wicked Choccy's</v>
      </c>
      <c r="U6363" t="str">
        <f>VLOOKUP(Tabla1[[#This Row],[Fábrica]],Tabla3[],4,FALSE)</f>
        <v>Georgia</v>
      </c>
    </row>
    <row r="6364" spans="1:21" x14ac:dyDescent="0.25">
      <c r="A6364" t="s">
        <v>7723</v>
      </c>
      <c r="B6364" s="3">
        <v>45419</v>
      </c>
      <c r="C6364" s="3">
        <v>45433</v>
      </c>
      <c r="D6364" t="s">
        <v>18</v>
      </c>
      <c r="E6364">
        <v>141733</v>
      </c>
      <c r="F6364" t="s">
        <v>19</v>
      </c>
      <c r="G6364" t="s">
        <v>92</v>
      </c>
      <c r="H6364" t="s">
        <v>93</v>
      </c>
      <c r="I6364">
        <v>48234</v>
      </c>
      <c r="J6364" t="s">
        <v>22</v>
      </c>
      <c r="K6364" t="s">
        <v>43</v>
      </c>
      <c r="L6364" t="s">
        <v>27</v>
      </c>
      <c r="M6364" t="s">
        <v>28</v>
      </c>
      <c r="N6364" s="5">
        <v>3.6</v>
      </c>
      <c r="O6364" s="7">
        <v>1</v>
      </c>
      <c r="P6364" s="5">
        <v>2.5</v>
      </c>
      <c r="Q6364" s="5">
        <v>1.1000000000000001</v>
      </c>
      <c r="R6364" s="22">
        <f>Tabla1[[#This Row],[Fecha de Envío]]-Tabla1[[#This Row],[Fecha de Orden]]</f>
        <v>14</v>
      </c>
      <c r="S6364" s="24">
        <f>YEAR(Tabla1[[#This Row],[Fecha de Orden]])</f>
        <v>2024</v>
      </c>
      <c r="T6364" t="str">
        <f>VLOOKUP(Tabla1[[#This Row],[Nombre del Producto]],Tabla2[[Nombre Producto]:[Costo Unitario]],2,FALSE)</f>
        <v>Lot's O' Nuts</v>
      </c>
      <c r="U6364" t="str">
        <f>VLOOKUP(Tabla1[[#This Row],[Fábrica]],Tabla3[],4,FALSE)</f>
        <v>Arizona</v>
      </c>
    </row>
    <row r="6365" spans="1:21" x14ac:dyDescent="0.25">
      <c r="A6365" t="s">
        <v>7724</v>
      </c>
      <c r="B6365" s="3">
        <v>45419</v>
      </c>
      <c r="C6365" s="3">
        <v>45433</v>
      </c>
      <c r="D6365" t="s">
        <v>18</v>
      </c>
      <c r="E6365">
        <v>141733</v>
      </c>
      <c r="F6365" t="s">
        <v>19</v>
      </c>
      <c r="G6365" t="s">
        <v>92</v>
      </c>
      <c r="H6365" t="s">
        <v>93</v>
      </c>
      <c r="I6365">
        <v>48234</v>
      </c>
      <c r="J6365" t="s">
        <v>22</v>
      </c>
      <c r="K6365" t="s">
        <v>43</v>
      </c>
      <c r="L6365" t="s">
        <v>45</v>
      </c>
      <c r="M6365" t="s">
        <v>46</v>
      </c>
      <c r="N6365" s="5">
        <v>17.45</v>
      </c>
      <c r="O6365" s="7">
        <v>5</v>
      </c>
      <c r="P6365" s="5">
        <v>12.45</v>
      </c>
      <c r="Q6365" s="5">
        <v>5</v>
      </c>
      <c r="R6365" s="22">
        <f>Tabla1[[#This Row],[Fecha de Envío]]-Tabla1[[#This Row],[Fecha de Orden]]</f>
        <v>14</v>
      </c>
      <c r="S6365" s="24">
        <f>YEAR(Tabla1[[#This Row],[Fecha de Orden]])</f>
        <v>2024</v>
      </c>
      <c r="T6365" t="str">
        <f>VLOOKUP(Tabla1[[#This Row],[Nombre del Producto]],Tabla2[[Nombre Producto]:[Costo Unitario]],2,FALSE)</f>
        <v>Lot's O' Nuts</v>
      </c>
      <c r="U6365" t="str">
        <f>VLOOKUP(Tabla1[[#This Row],[Fábrica]],Tabla3[],4,FALSE)</f>
        <v>Arizona</v>
      </c>
    </row>
    <row r="6366" spans="1:21" x14ac:dyDescent="0.25">
      <c r="A6366" t="s">
        <v>2588</v>
      </c>
      <c r="B6366" s="3">
        <v>45420</v>
      </c>
      <c r="C6366" s="3">
        <v>45434</v>
      </c>
      <c r="D6366" t="s">
        <v>18</v>
      </c>
      <c r="E6366">
        <v>156895</v>
      </c>
      <c r="F6366" t="s">
        <v>19</v>
      </c>
      <c r="G6366" t="s">
        <v>144</v>
      </c>
      <c r="H6366" t="s">
        <v>101</v>
      </c>
      <c r="I6366">
        <v>19140</v>
      </c>
      <c r="J6366" t="s">
        <v>22</v>
      </c>
      <c r="K6366" t="s">
        <v>32</v>
      </c>
      <c r="L6366" t="s">
        <v>24</v>
      </c>
      <c r="M6366" t="s">
        <v>25</v>
      </c>
      <c r="N6366" s="5">
        <v>11.25</v>
      </c>
      <c r="O6366" s="7">
        <v>3</v>
      </c>
      <c r="P6366" s="5">
        <v>7.35</v>
      </c>
      <c r="Q6366" s="5">
        <v>3.9</v>
      </c>
      <c r="R6366" s="22">
        <f>Tabla1[[#This Row],[Fecha de Envío]]-Tabla1[[#This Row],[Fecha de Orden]]</f>
        <v>14</v>
      </c>
      <c r="S6366" s="24">
        <f>YEAR(Tabla1[[#This Row],[Fecha de Orden]])</f>
        <v>2024</v>
      </c>
      <c r="T6366" t="str">
        <f>VLOOKUP(Tabla1[[#This Row],[Nombre del Producto]],Tabla2[[Nombre Producto]:[Costo Unitario]],2,FALSE)</f>
        <v>Wicked Choccy's</v>
      </c>
      <c r="U6366" t="str">
        <f>VLOOKUP(Tabla1[[#This Row],[Fábrica]],Tabla3[],4,FALSE)</f>
        <v>Georgia</v>
      </c>
    </row>
    <row r="6367" spans="1:21" x14ac:dyDescent="0.25">
      <c r="A6367" t="s">
        <v>3081</v>
      </c>
      <c r="B6367" s="3">
        <v>45420</v>
      </c>
      <c r="C6367" s="3">
        <v>45433</v>
      </c>
      <c r="D6367" t="s">
        <v>71</v>
      </c>
      <c r="E6367">
        <v>107797</v>
      </c>
      <c r="F6367" t="s">
        <v>19</v>
      </c>
      <c r="G6367" t="s">
        <v>3082</v>
      </c>
      <c r="H6367" t="s">
        <v>42</v>
      </c>
      <c r="I6367">
        <v>76063</v>
      </c>
      <c r="J6367" t="s">
        <v>22</v>
      </c>
      <c r="K6367" t="s">
        <v>43</v>
      </c>
      <c r="L6367" t="s">
        <v>45</v>
      </c>
      <c r="M6367" t="s">
        <v>46</v>
      </c>
      <c r="N6367" s="5">
        <v>27.92</v>
      </c>
      <c r="O6367" s="7">
        <v>8</v>
      </c>
      <c r="P6367" s="5">
        <v>19.920000000000002</v>
      </c>
      <c r="Q6367" s="5">
        <v>8</v>
      </c>
      <c r="R6367" s="22">
        <f>Tabla1[[#This Row],[Fecha de Envío]]-Tabla1[[#This Row],[Fecha de Orden]]</f>
        <v>13</v>
      </c>
      <c r="S6367" s="24">
        <f>YEAR(Tabla1[[#This Row],[Fecha de Orden]])</f>
        <v>2024</v>
      </c>
      <c r="T6367" t="str">
        <f>VLOOKUP(Tabla1[[#This Row],[Nombre del Producto]],Tabla2[[Nombre Producto]:[Costo Unitario]],2,FALSE)</f>
        <v>Lot's O' Nuts</v>
      </c>
      <c r="U6367" t="str">
        <f>VLOOKUP(Tabla1[[#This Row],[Fábrica]],Tabla3[],4,FALSE)</f>
        <v>Arizona</v>
      </c>
    </row>
    <row r="6368" spans="1:21" x14ac:dyDescent="0.25">
      <c r="A6368" t="s">
        <v>5948</v>
      </c>
      <c r="B6368" s="3">
        <v>45420</v>
      </c>
      <c r="C6368" s="3">
        <v>45434</v>
      </c>
      <c r="D6368" t="s">
        <v>18</v>
      </c>
      <c r="E6368">
        <v>149181</v>
      </c>
      <c r="F6368" t="s">
        <v>19</v>
      </c>
      <c r="G6368" t="s">
        <v>412</v>
      </c>
      <c r="H6368" t="s">
        <v>210</v>
      </c>
      <c r="I6368">
        <v>43229</v>
      </c>
      <c r="J6368" t="s">
        <v>22</v>
      </c>
      <c r="K6368" t="s">
        <v>32</v>
      </c>
      <c r="L6368" t="s">
        <v>27</v>
      </c>
      <c r="M6368" t="s">
        <v>28</v>
      </c>
      <c r="N6368" s="5">
        <v>7.2</v>
      </c>
      <c r="O6368" s="7">
        <v>2</v>
      </c>
      <c r="P6368" s="5">
        <v>5</v>
      </c>
      <c r="Q6368" s="5">
        <v>2.2000000000000002</v>
      </c>
      <c r="R6368" s="22">
        <f>Tabla1[[#This Row],[Fecha de Envío]]-Tabla1[[#This Row],[Fecha de Orden]]</f>
        <v>14</v>
      </c>
      <c r="S6368" s="24">
        <f>YEAR(Tabla1[[#This Row],[Fecha de Orden]])</f>
        <v>2024</v>
      </c>
      <c r="T6368" t="str">
        <f>VLOOKUP(Tabla1[[#This Row],[Nombre del Producto]],Tabla2[[Nombre Producto]:[Costo Unitario]],2,FALSE)</f>
        <v>Lot's O' Nuts</v>
      </c>
      <c r="U6368" t="str">
        <f>VLOOKUP(Tabla1[[#This Row],[Fábrica]],Tabla3[],4,FALSE)</f>
        <v>Arizona</v>
      </c>
    </row>
    <row r="6369" spans="1:21" x14ac:dyDescent="0.25">
      <c r="A6369" t="s">
        <v>6260</v>
      </c>
      <c r="B6369" s="3">
        <v>45420</v>
      </c>
      <c r="C6369" s="3">
        <v>45434</v>
      </c>
      <c r="D6369" t="s">
        <v>71</v>
      </c>
      <c r="E6369">
        <v>104451</v>
      </c>
      <c r="F6369" t="s">
        <v>19</v>
      </c>
      <c r="G6369" t="s">
        <v>20</v>
      </c>
      <c r="H6369" t="s">
        <v>21</v>
      </c>
      <c r="I6369">
        <v>94110</v>
      </c>
      <c r="J6369" t="s">
        <v>22</v>
      </c>
      <c r="K6369" t="s">
        <v>23</v>
      </c>
      <c r="L6369" t="s">
        <v>45</v>
      </c>
      <c r="M6369" t="s">
        <v>46</v>
      </c>
      <c r="N6369" s="5">
        <v>13.96</v>
      </c>
      <c r="O6369" s="7">
        <v>4</v>
      </c>
      <c r="P6369" s="5">
        <v>9.9600000000000009</v>
      </c>
      <c r="Q6369" s="5">
        <v>4</v>
      </c>
      <c r="R6369" s="22">
        <f>Tabla1[[#This Row],[Fecha de Envío]]-Tabla1[[#This Row],[Fecha de Orden]]</f>
        <v>14</v>
      </c>
      <c r="S6369" s="24">
        <f>YEAR(Tabla1[[#This Row],[Fecha de Orden]])</f>
        <v>2024</v>
      </c>
      <c r="T6369" t="str">
        <f>VLOOKUP(Tabla1[[#This Row],[Nombre del Producto]],Tabla2[[Nombre Producto]:[Costo Unitario]],2,FALSE)</f>
        <v>Lot's O' Nuts</v>
      </c>
      <c r="U6369" t="str">
        <f>VLOOKUP(Tabla1[[#This Row],[Fábrica]],Tabla3[],4,FALSE)</f>
        <v>Arizona</v>
      </c>
    </row>
    <row r="6370" spans="1:21" x14ac:dyDescent="0.25">
      <c r="A6370" t="s">
        <v>7196</v>
      </c>
      <c r="B6370" s="3">
        <v>45420</v>
      </c>
      <c r="C6370" s="3">
        <v>45434</v>
      </c>
      <c r="D6370" t="s">
        <v>18</v>
      </c>
      <c r="E6370">
        <v>133865</v>
      </c>
      <c r="F6370" t="s">
        <v>19</v>
      </c>
      <c r="G6370" t="s">
        <v>53</v>
      </c>
      <c r="H6370" t="s">
        <v>21</v>
      </c>
      <c r="I6370">
        <v>90032</v>
      </c>
      <c r="J6370" t="s">
        <v>22</v>
      </c>
      <c r="K6370" t="s">
        <v>23</v>
      </c>
      <c r="L6370" t="s">
        <v>27</v>
      </c>
      <c r="M6370" t="s">
        <v>28</v>
      </c>
      <c r="N6370" s="5">
        <v>21.6</v>
      </c>
      <c r="O6370" s="7">
        <v>6</v>
      </c>
      <c r="P6370" s="5">
        <v>15</v>
      </c>
      <c r="Q6370" s="5">
        <v>6.6</v>
      </c>
      <c r="R6370" s="22">
        <f>Tabla1[[#This Row],[Fecha de Envío]]-Tabla1[[#This Row],[Fecha de Orden]]</f>
        <v>14</v>
      </c>
      <c r="S6370" s="24">
        <f>YEAR(Tabla1[[#This Row],[Fecha de Orden]])</f>
        <v>2024</v>
      </c>
      <c r="T6370" t="str">
        <f>VLOOKUP(Tabla1[[#This Row],[Nombre del Producto]],Tabla2[[Nombre Producto]:[Costo Unitario]],2,FALSE)</f>
        <v>Lot's O' Nuts</v>
      </c>
      <c r="U6370" t="str">
        <f>VLOOKUP(Tabla1[[#This Row],[Fábrica]],Tabla3[],4,FALSE)</f>
        <v>Arizona</v>
      </c>
    </row>
    <row r="6371" spans="1:21" x14ac:dyDescent="0.25">
      <c r="A6371" t="s">
        <v>5425</v>
      </c>
      <c r="B6371" s="3">
        <v>45421</v>
      </c>
      <c r="C6371" s="3">
        <v>45433</v>
      </c>
      <c r="D6371" t="s">
        <v>39</v>
      </c>
      <c r="E6371">
        <v>118199</v>
      </c>
      <c r="F6371" t="s">
        <v>19</v>
      </c>
      <c r="G6371" t="s">
        <v>124</v>
      </c>
      <c r="H6371" t="s">
        <v>125</v>
      </c>
      <c r="I6371">
        <v>98105</v>
      </c>
      <c r="J6371" t="s">
        <v>148</v>
      </c>
      <c r="K6371" t="s">
        <v>23</v>
      </c>
      <c r="L6371" t="s">
        <v>149</v>
      </c>
      <c r="M6371" t="s">
        <v>150</v>
      </c>
      <c r="N6371" s="5">
        <v>1.25</v>
      </c>
      <c r="O6371" s="7">
        <v>1</v>
      </c>
      <c r="P6371" s="5">
        <v>0.65</v>
      </c>
      <c r="Q6371" s="5">
        <v>0.6</v>
      </c>
      <c r="R6371" s="22">
        <f>Tabla1[[#This Row],[Fecha de Envío]]-Tabla1[[#This Row],[Fecha de Orden]]</f>
        <v>12</v>
      </c>
      <c r="S6371" s="24">
        <f>YEAR(Tabla1[[#This Row],[Fecha de Orden]])</f>
        <v>2024</v>
      </c>
      <c r="T6371" t="str">
        <f>VLOOKUP(Tabla1[[#This Row],[Nombre del Producto]],Tabla2[[Nombre Producto]:[Costo Unitario]],2,FALSE)</f>
        <v>Secret Factory</v>
      </c>
      <c r="U6371" t="str">
        <f>VLOOKUP(Tabla1[[#This Row],[Fábrica]],Tabla3[],4,FALSE)</f>
        <v>Illinois</v>
      </c>
    </row>
    <row r="6372" spans="1:21" x14ac:dyDescent="0.25">
      <c r="A6372" t="s">
        <v>5426</v>
      </c>
      <c r="B6372" s="3">
        <v>45421</v>
      </c>
      <c r="C6372" s="3">
        <v>45433</v>
      </c>
      <c r="D6372" t="s">
        <v>39</v>
      </c>
      <c r="E6372">
        <v>118199</v>
      </c>
      <c r="F6372" t="s">
        <v>19</v>
      </c>
      <c r="G6372" t="s">
        <v>124</v>
      </c>
      <c r="H6372" t="s">
        <v>125</v>
      </c>
      <c r="I6372">
        <v>98105</v>
      </c>
      <c r="J6372" t="s">
        <v>22</v>
      </c>
      <c r="K6372" t="s">
        <v>23</v>
      </c>
      <c r="L6372" t="s">
        <v>24</v>
      </c>
      <c r="M6372" t="s">
        <v>25</v>
      </c>
      <c r="N6372" s="5">
        <v>18.75</v>
      </c>
      <c r="O6372" s="7">
        <v>5</v>
      </c>
      <c r="P6372" s="5">
        <v>12.25</v>
      </c>
      <c r="Q6372" s="5">
        <v>6.5</v>
      </c>
      <c r="R6372" s="22">
        <f>Tabla1[[#This Row],[Fecha de Envío]]-Tabla1[[#This Row],[Fecha de Orden]]</f>
        <v>12</v>
      </c>
      <c r="S6372" s="24">
        <f>YEAR(Tabla1[[#This Row],[Fecha de Orden]])</f>
        <v>2024</v>
      </c>
      <c r="T6372" t="str">
        <f>VLOOKUP(Tabla1[[#This Row],[Nombre del Producto]],Tabla2[[Nombre Producto]:[Costo Unitario]],2,FALSE)</f>
        <v>Wicked Choccy's</v>
      </c>
      <c r="U6372" t="str">
        <f>VLOOKUP(Tabla1[[#This Row],[Fábrica]],Tabla3[],4,FALSE)</f>
        <v>Georgia</v>
      </c>
    </row>
    <row r="6373" spans="1:21" x14ac:dyDescent="0.25">
      <c r="A6373" t="s">
        <v>5427</v>
      </c>
      <c r="B6373" s="3">
        <v>45421</v>
      </c>
      <c r="C6373" s="3">
        <v>45433</v>
      </c>
      <c r="D6373" t="s">
        <v>39</v>
      </c>
      <c r="E6373">
        <v>118199</v>
      </c>
      <c r="F6373" t="s">
        <v>19</v>
      </c>
      <c r="G6373" t="s">
        <v>124</v>
      </c>
      <c r="H6373" t="s">
        <v>125</v>
      </c>
      <c r="I6373">
        <v>98105</v>
      </c>
      <c r="J6373" t="s">
        <v>22</v>
      </c>
      <c r="K6373" t="s">
        <v>23</v>
      </c>
      <c r="L6373" t="s">
        <v>33</v>
      </c>
      <c r="M6373" t="s">
        <v>34</v>
      </c>
      <c r="N6373" s="5">
        <v>10.8</v>
      </c>
      <c r="O6373" s="7">
        <v>3</v>
      </c>
      <c r="P6373" s="5">
        <v>7.2</v>
      </c>
      <c r="Q6373" s="5">
        <v>3.6</v>
      </c>
      <c r="R6373" s="22">
        <f>Tabla1[[#This Row],[Fecha de Envío]]-Tabla1[[#This Row],[Fecha de Orden]]</f>
        <v>12</v>
      </c>
      <c r="S6373" s="24">
        <f>YEAR(Tabla1[[#This Row],[Fecha de Orden]])</f>
        <v>2024</v>
      </c>
      <c r="T6373" t="str">
        <f>VLOOKUP(Tabla1[[#This Row],[Nombre del Producto]],Tabla2[[Nombre Producto]:[Costo Unitario]],2,FALSE)</f>
        <v>Lot's O' Nuts</v>
      </c>
      <c r="U6373" t="str">
        <f>VLOOKUP(Tabla1[[#This Row],[Fábrica]],Tabla3[],4,FALSE)</f>
        <v>Arizona</v>
      </c>
    </row>
    <row r="6374" spans="1:21" x14ac:dyDescent="0.25">
      <c r="A6374" t="s">
        <v>5428</v>
      </c>
      <c r="B6374" s="3">
        <v>45421</v>
      </c>
      <c r="C6374" s="3">
        <v>45433</v>
      </c>
      <c r="D6374" t="s">
        <v>39</v>
      </c>
      <c r="E6374">
        <v>118199</v>
      </c>
      <c r="F6374" t="s">
        <v>19</v>
      </c>
      <c r="G6374" t="s">
        <v>124</v>
      </c>
      <c r="H6374" t="s">
        <v>125</v>
      </c>
      <c r="I6374">
        <v>98105</v>
      </c>
      <c r="J6374" t="s">
        <v>22</v>
      </c>
      <c r="K6374" t="s">
        <v>23</v>
      </c>
      <c r="L6374" t="s">
        <v>27</v>
      </c>
      <c r="M6374" t="s">
        <v>28</v>
      </c>
      <c r="N6374" s="5">
        <v>14.4</v>
      </c>
      <c r="O6374" s="7">
        <v>4</v>
      </c>
      <c r="P6374" s="5">
        <v>10</v>
      </c>
      <c r="Q6374" s="5">
        <v>4.4000000000000004</v>
      </c>
      <c r="R6374" s="22">
        <f>Tabla1[[#This Row],[Fecha de Envío]]-Tabla1[[#This Row],[Fecha de Orden]]</f>
        <v>12</v>
      </c>
      <c r="S6374" s="24">
        <f>YEAR(Tabla1[[#This Row],[Fecha de Orden]])</f>
        <v>2024</v>
      </c>
      <c r="T6374" t="str">
        <f>VLOOKUP(Tabla1[[#This Row],[Nombre del Producto]],Tabla2[[Nombre Producto]:[Costo Unitario]],2,FALSE)</f>
        <v>Lot's O' Nuts</v>
      </c>
      <c r="U6374" t="str">
        <f>VLOOKUP(Tabla1[[#This Row],[Fábrica]],Tabla3[],4,FALSE)</f>
        <v>Arizona</v>
      </c>
    </row>
    <row r="6375" spans="1:21" x14ac:dyDescent="0.25">
      <c r="A6375" t="s">
        <v>5892</v>
      </c>
      <c r="B6375" s="3">
        <v>45421</v>
      </c>
      <c r="C6375" s="3">
        <v>45432</v>
      </c>
      <c r="D6375" t="s">
        <v>39</v>
      </c>
      <c r="E6375">
        <v>134810</v>
      </c>
      <c r="F6375" t="s">
        <v>19</v>
      </c>
      <c r="G6375" t="s">
        <v>242</v>
      </c>
      <c r="H6375" t="s">
        <v>98</v>
      </c>
      <c r="I6375">
        <v>28540</v>
      </c>
      <c r="J6375" t="s">
        <v>22</v>
      </c>
      <c r="K6375" t="s">
        <v>66</v>
      </c>
      <c r="L6375" t="s">
        <v>27</v>
      </c>
      <c r="M6375" t="s">
        <v>28</v>
      </c>
      <c r="N6375" s="5">
        <v>10.8</v>
      </c>
      <c r="O6375" s="7">
        <v>3</v>
      </c>
      <c r="P6375" s="5">
        <v>7.5</v>
      </c>
      <c r="Q6375" s="5">
        <v>3.3</v>
      </c>
      <c r="R6375" s="22">
        <f>Tabla1[[#This Row],[Fecha de Envío]]-Tabla1[[#This Row],[Fecha de Orden]]</f>
        <v>11</v>
      </c>
      <c r="S6375" s="24">
        <f>YEAR(Tabla1[[#This Row],[Fecha de Orden]])</f>
        <v>2024</v>
      </c>
      <c r="T6375" t="str">
        <f>VLOOKUP(Tabla1[[#This Row],[Nombre del Producto]],Tabla2[[Nombre Producto]:[Costo Unitario]],2,FALSE)</f>
        <v>Lot's O' Nuts</v>
      </c>
      <c r="U6375" t="str">
        <f>VLOOKUP(Tabla1[[#This Row],[Fábrica]],Tabla3[],4,FALSE)</f>
        <v>Arizona</v>
      </c>
    </row>
    <row r="6376" spans="1:21" x14ac:dyDescent="0.25">
      <c r="A6376" t="s">
        <v>5893</v>
      </c>
      <c r="B6376" s="3">
        <v>45421</v>
      </c>
      <c r="C6376" s="3">
        <v>45432</v>
      </c>
      <c r="D6376" t="s">
        <v>39</v>
      </c>
      <c r="E6376">
        <v>134810</v>
      </c>
      <c r="F6376" t="s">
        <v>19</v>
      </c>
      <c r="G6376" t="s">
        <v>242</v>
      </c>
      <c r="H6376" t="s">
        <v>98</v>
      </c>
      <c r="I6376">
        <v>28540</v>
      </c>
      <c r="J6376" t="s">
        <v>22</v>
      </c>
      <c r="K6376" t="s">
        <v>66</v>
      </c>
      <c r="L6376" t="s">
        <v>24</v>
      </c>
      <c r="M6376" t="s">
        <v>25</v>
      </c>
      <c r="N6376" s="5">
        <v>11.25</v>
      </c>
      <c r="O6376" s="7">
        <v>3</v>
      </c>
      <c r="P6376" s="5">
        <v>7.35</v>
      </c>
      <c r="Q6376" s="5">
        <v>3.9</v>
      </c>
      <c r="R6376" s="22">
        <f>Tabla1[[#This Row],[Fecha de Envío]]-Tabla1[[#This Row],[Fecha de Orden]]</f>
        <v>11</v>
      </c>
      <c r="S6376" s="24">
        <f>YEAR(Tabla1[[#This Row],[Fecha de Orden]])</f>
        <v>2024</v>
      </c>
      <c r="T6376" t="str">
        <f>VLOOKUP(Tabla1[[#This Row],[Nombre del Producto]],Tabla2[[Nombre Producto]:[Costo Unitario]],2,FALSE)</f>
        <v>Wicked Choccy's</v>
      </c>
      <c r="U6376" t="str">
        <f>VLOOKUP(Tabla1[[#This Row],[Fábrica]],Tabla3[],4,FALSE)</f>
        <v>Georgia</v>
      </c>
    </row>
    <row r="6377" spans="1:21" x14ac:dyDescent="0.25">
      <c r="A6377" t="s">
        <v>4603</v>
      </c>
      <c r="B6377" s="3">
        <v>45423</v>
      </c>
      <c r="C6377" s="3">
        <v>45439</v>
      </c>
      <c r="D6377" t="s">
        <v>18</v>
      </c>
      <c r="E6377">
        <v>140298</v>
      </c>
      <c r="F6377" t="s">
        <v>19</v>
      </c>
      <c r="G6377" t="s">
        <v>703</v>
      </c>
      <c r="H6377" t="s">
        <v>42</v>
      </c>
      <c r="I6377">
        <v>78745</v>
      </c>
      <c r="J6377" t="s">
        <v>22</v>
      </c>
      <c r="K6377" t="s">
        <v>43</v>
      </c>
      <c r="L6377" t="s">
        <v>45</v>
      </c>
      <c r="M6377" t="s">
        <v>46</v>
      </c>
      <c r="N6377" s="5">
        <v>3.49</v>
      </c>
      <c r="O6377" s="7">
        <v>1</v>
      </c>
      <c r="P6377" s="5">
        <v>2.4900000000000002</v>
      </c>
      <c r="Q6377" s="5">
        <v>1</v>
      </c>
      <c r="R6377" s="22">
        <f>Tabla1[[#This Row],[Fecha de Envío]]-Tabla1[[#This Row],[Fecha de Orden]]</f>
        <v>16</v>
      </c>
      <c r="S6377" s="24">
        <f>YEAR(Tabla1[[#This Row],[Fecha de Orden]])</f>
        <v>2024</v>
      </c>
      <c r="T6377" t="str">
        <f>VLOOKUP(Tabla1[[#This Row],[Nombre del Producto]],Tabla2[[Nombre Producto]:[Costo Unitario]],2,FALSE)</f>
        <v>Lot's O' Nuts</v>
      </c>
      <c r="U6377" t="str">
        <f>VLOOKUP(Tabla1[[#This Row],[Fábrica]],Tabla3[],4,FALSE)</f>
        <v>Arizona</v>
      </c>
    </row>
    <row r="6378" spans="1:21" x14ac:dyDescent="0.25">
      <c r="A6378" t="s">
        <v>4604</v>
      </c>
      <c r="B6378" s="3">
        <v>45423</v>
      </c>
      <c r="C6378" s="3">
        <v>45439</v>
      </c>
      <c r="D6378" t="s">
        <v>18</v>
      </c>
      <c r="E6378">
        <v>140298</v>
      </c>
      <c r="F6378" t="s">
        <v>19</v>
      </c>
      <c r="G6378" t="s">
        <v>703</v>
      </c>
      <c r="H6378" t="s">
        <v>42</v>
      </c>
      <c r="I6378">
        <v>78745</v>
      </c>
      <c r="J6378" t="s">
        <v>22</v>
      </c>
      <c r="K6378" t="s">
        <v>43</v>
      </c>
      <c r="L6378" t="s">
        <v>36</v>
      </c>
      <c r="M6378" t="s">
        <v>37</v>
      </c>
      <c r="N6378" s="5">
        <v>6.5</v>
      </c>
      <c r="O6378" s="7">
        <v>2</v>
      </c>
      <c r="P6378" s="5">
        <v>4.22</v>
      </c>
      <c r="Q6378" s="5">
        <v>2.2799999999999998</v>
      </c>
      <c r="R6378" s="22">
        <f>Tabla1[[#This Row],[Fecha de Envío]]-Tabla1[[#This Row],[Fecha de Orden]]</f>
        <v>16</v>
      </c>
      <c r="S6378" s="24">
        <f>YEAR(Tabla1[[#This Row],[Fecha de Orden]])</f>
        <v>2024</v>
      </c>
      <c r="T6378" t="str">
        <f>VLOOKUP(Tabla1[[#This Row],[Nombre del Producto]],Tabla2[[Nombre Producto]:[Costo Unitario]],2,FALSE)</f>
        <v>Wicked Choccy's</v>
      </c>
      <c r="U6378" t="str">
        <f>VLOOKUP(Tabla1[[#This Row],[Fábrica]],Tabla3[],4,FALSE)</f>
        <v>Georgia</v>
      </c>
    </row>
    <row r="6379" spans="1:21" x14ac:dyDescent="0.25">
      <c r="A6379" t="s">
        <v>4605</v>
      </c>
      <c r="B6379" s="3">
        <v>45423</v>
      </c>
      <c r="C6379" s="3">
        <v>45439</v>
      </c>
      <c r="D6379" t="s">
        <v>18</v>
      </c>
      <c r="E6379">
        <v>140298</v>
      </c>
      <c r="F6379" t="s">
        <v>19</v>
      </c>
      <c r="G6379" t="s">
        <v>703</v>
      </c>
      <c r="H6379" t="s">
        <v>42</v>
      </c>
      <c r="I6379">
        <v>78745</v>
      </c>
      <c r="J6379" t="s">
        <v>22</v>
      </c>
      <c r="K6379" t="s">
        <v>43</v>
      </c>
      <c r="L6379" t="s">
        <v>33</v>
      </c>
      <c r="M6379" t="s">
        <v>34</v>
      </c>
      <c r="N6379" s="5">
        <v>7.2</v>
      </c>
      <c r="O6379" s="7">
        <v>2</v>
      </c>
      <c r="P6379" s="5">
        <v>4.8</v>
      </c>
      <c r="Q6379" s="5">
        <v>2.4</v>
      </c>
      <c r="R6379" s="22">
        <f>Tabla1[[#This Row],[Fecha de Envío]]-Tabla1[[#This Row],[Fecha de Orden]]</f>
        <v>16</v>
      </c>
      <c r="S6379" s="24">
        <f>YEAR(Tabla1[[#This Row],[Fecha de Orden]])</f>
        <v>2024</v>
      </c>
      <c r="T6379" t="str">
        <f>VLOOKUP(Tabla1[[#This Row],[Nombre del Producto]],Tabla2[[Nombre Producto]:[Costo Unitario]],2,FALSE)</f>
        <v>Lot's O' Nuts</v>
      </c>
      <c r="U6379" t="str">
        <f>VLOOKUP(Tabla1[[#This Row],[Fábrica]],Tabla3[],4,FALSE)</f>
        <v>Arizona</v>
      </c>
    </row>
    <row r="6380" spans="1:21" x14ac:dyDescent="0.25">
      <c r="A6380" t="s">
        <v>4606</v>
      </c>
      <c r="B6380" s="3">
        <v>45423</v>
      </c>
      <c r="C6380" s="3">
        <v>45439</v>
      </c>
      <c r="D6380" t="s">
        <v>18</v>
      </c>
      <c r="E6380">
        <v>140298</v>
      </c>
      <c r="F6380" t="s">
        <v>19</v>
      </c>
      <c r="G6380" t="s">
        <v>703</v>
      </c>
      <c r="H6380" t="s">
        <v>42</v>
      </c>
      <c r="I6380">
        <v>78745</v>
      </c>
      <c r="J6380" t="s">
        <v>148</v>
      </c>
      <c r="K6380" t="s">
        <v>43</v>
      </c>
      <c r="L6380" t="s">
        <v>149</v>
      </c>
      <c r="M6380" t="s">
        <v>150</v>
      </c>
      <c r="N6380" s="5">
        <v>2.5</v>
      </c>
      <c r="O6380" s="7">
        <v>2</v>
      </c>
      <c r="P6380" s="5">
        <v>1.3</v>
      </c>
      <c r="Q6380" s="5">
        <v>1.2</v>
      </c>
      <c r="R6380" s="22">
        <f>Tabla1[[#This Row],[Fecha de Envío]]-Tabla1[[#This Row],[Fecha de Orden]]</f>
        <v>16</v>
      </c>
      <c r="S6380" s="24">
        <f>YEAR(Tabla1[[#This Row],[Fecha de Orden]])</f>
        <v>2024</v>
      </c>
      <c r="T6380" t="str">
        <f>VLOOKUP(Tabla1[[#This Row],[Nombre del Producto]],Tabla2[[Nombre Producto]:[Costo Unitario]],2,FALSE)</f>
        <v>Secret Factory</v>
      </c>
      <c r="U6380" t="str">
        <f>VLOOKUP(Tabla1[[#This Row],[Fábrica]],Tabla3[],4,FALSE)</f>
        <v>Illinois</v>
      </c>
    </row>
    <row r="6381" spans="1:21" x14ac:dyDescent="0.25">
      <c r="A6381" t="s">
        <v>5614</v>
      </c>
      <c r="B6381" s="3">
        <v>45423</v>
      </c>
      <c r="C6381" s="3">
        <v>45434</v>
      </c>
      <c r="D6381" t="s">
        <v>82</v>
      </c>
      <c r="E6381">
        <v>133823</v>
      </c>
      <c r="F6381" t="s">
        <v>19</v>
      </c>
      <c r="G6381" t="s">
        <v>124</v>
      </c>
      <c r="H6381" t="s">
        <v>125</v>
      </c>
      <c r="I6381">
        <v>98103</v>
      </c>
      <c r="J6381" t="s">
        <v>22</v>
      </c>
      <c r="K6381" t="s">
        <v>23</v>
      </c>
      <c r="L6381" t="s">
        <v>27</v>
      </c>
      <c r="M6381" t="s">
        <v>28</v>
      </c>
      <c r="N6381" s="5">
        <v>7.2</v>
      </c>
      <c r="O6381" s="7">
        <v>2</v>
      </c>
      <c r="P6381" s="5">
        <v>5</v>
      </c>
      <c r="Q6381" s="5">
        <v>2.2000000000000002</v>
      </c>
      <c r="R6381" s="22">
        <f>Tabla1[[#This Row],[Fecha de Envío]]-Tabla1[[#This Row],[Fecha de Orden]]</f>
        <v>11</v>
      </c>
      <c r="S6381" s="24">
        <f>YEAR(Tabla1[[#This Row],[Fecha de Orden]])</f>
        <v>2024</v>
      </c>
      <c r="T6381" t="str">
        <f>VLOOKUP(Tabla1[[#This Row],[Nombre del Producto]],Tabla2[[Nombre Producto]:[Costo Unitario]],2,FALSE)</f>
        <v>Lot's O' Nuts</v>
      </c>
      <c r="U6381" t="str">
        <f>VLOOKUP(Tabla1[[#This Row],[Fábrica]],Tabla3[],4,FALSE)</f>
        <v>Arizona</v>
      </c>
    </row>
    <row r="6382" spans="1:21" x14ac:dyDescent="0.25">
      <c r="A6382" t="s">
        <v>5615</v>
      </c>
      <c r="B6382" s="3">
        <v>45423</v>
      </c>
      <c r="C6382" s="3">
        <v>45434</v>
      </c>
      <c r="D6382" t="s">
        <v>82</v>
      </c>
      <c r="E6382">
        <v>133823</v>
      </c>
      <c r="F6382" t="s">
        <v>19</v>
      </c>
      <c r="G6382" t="s">
        <v>124</v>
      </c>
      <c r="H6382" t="s">
        <v>125</v>
      </c>
      <c r="I6382">
        <v>98103</v>
      </c>
      <c r="J6382" t="s">
        <v>22</v>
      </c>
      <c r="K6382" t="s">
        <v>23</v>
      </c>
      <c r="L6382" t="s">
        <v>24</v>
      </c>
      <c r="M6382" t="s">
        <v>25</v>
      </c>
      <c r="N6382" s="5">
        <v>11.25</v>
      </c>
      <c r="O6382" s="7">
        <v>3</v>
      </c>
      <c r="P6382" s="5">
        <v>7.35</v>
      </c>
      <c r="Q6382" s="5">
        <v>3.9</v>
      </c>
      <c r="R6382" s="22">
        <f>Tabla1[[#This Row],[Fecha de Envío]]-Tabla1[[#This Row],[Fecha de Orden]]</f>
        <v>11</v>
      </c>
      <c r="S6382" s="24">
        <f>YEAR(Tabla1[[#This Row],[Fecha de Orden]])</f>
        <v>2024</v>
      </c>
      <c r="T6382" t="str">
        <f>VLOOKUP(Tabla1[[#This Row],[Nombre del Producto]],Tabla2[[Nombre Producto]:[Costo Unitario]],2,FALSE)</f>
        <v>Wicked Choccy's</v>
      </c>
      <c r="U6382" t="str">
        <f>VLOOKUP(Tabla1[[#This Row],[Fábrica]],Tabla3[],4,FALSE)</f>
        <v>Georgia</v>
      </c>
    </row>
    <row r="6383" spans="1:21" x14ac:dyDescent="0.25">
      <c r="A6383" t="s">
        <v>5616</v>
      </c>
      <c r="B6383" s="3">
        <v>45423</v>
      </c>
      <c r="C6383" s="3">
        <v>45434</v>
      </c>
      <c r="D6383" t="s">
        <v>82</v>
      </c>
      <c r="E6383">
        <v>133823</v>
      </c>
      <c r="F6383" t="s">
        <v>19</v>
      </c>
      <c r="G6383" t="s">
        <v>124</v>
      </c>
      <c r="H6383" t="s">
        <v>125</v>
      </c>
      <c r="I6383">
        <v>98103</v>
      </c>
      <c r="J6383" t="s">
        <v>22</v>
      </c>
      <c r="K6383" t="s">
        <v>23</v>
      </c>
      <c r="L6383" t="s">
        <v>36</v>
      </c>
      <c r="M6383" t="s">
        <v>37</v>
      </c>
      <c r="N6383" s="5">
        <v>19.5</v>
      </c>
      <c r="O6383" s="7">
        <v>6</v>
      </c>
      <c r="P6383" s="5">
        <v>12.66</v>
      </c>
      <c r="Q6383" s="5">
        <v>6.84</v>
      </c>
      <c r="R6383" s="22">
        <f>Tabla1[[#This Row],[Fecha de Envío]]-Tabla1[[#This Row],[Fecha de Orden]]</f>
        <v>11</v>
      </c>
      <c r="S6383" s="24">
        <f>YEAR(Tabla1[[#This Row],[Fecha de Orden]])</f>
        <v>2024</v>
      </c>
      <c r="T6383" t="str">
        <f>VLOOKUP(Tabla1[[#This Row],[Nombre del Producto]],Tabla2[[Nombre Producto]:[Costo Unitario]],2,FALSE)</f>
        <v>Wicked Choccy's</v>
      </c>
      <c r="U6383" t="str">
        <f>VLOOKUP(Tabla1[[#This Row],[Fábrica]],Tabla3[],4,FALSE)</f>
        <v>Georgia</v>
      </c>
    </row>
    <row r="6384" spans="1:21" x14ac:dyDescent="0.25">
      <c r="A6384" t="s">
        <v>8899</v>
      </c>
      <c r="B6384" s="3">
        <v>45423</v>
      </c>
      <c r="C6384" s="3">
        <v>45435</v>
      </c>
      <c r="D6384" t="s">
        <v>39</v>
      </c>
      <c r="E6384">
        <v>139647</v>
      </c>
      <c r="F6384" t="s">
        <v>19</v>
      </c>
      <c r="G6384" t="s">
        <v>165</v>
      </c>
      <c r="H6384" t="s">
        <v>69</v>
      </c>
      <c r="I6384">
        <v>85023</v>
      </c>
      <c r="J6384" t="s">
        <v>22</v>
      </c>
      <c r="K6384" t="s">
        <v>23</v>
      </c>
      <c r="L6384" t="s">
        <v>24</v>
      </c>
      <c r="M6384" t="s">
        <v>25</v>
      </c>
      <c r="N6384" s="5">
        <v>26.25</v>
      </c>
      <c r="O6384" s="7">
        <v>7</v>
      </c>
      <c r="P6384" s="5">
        <v>17.149999999999999</v>
      </c>
      <c r="Q6384" s="5">
        <v>9.1</v>
      </c>
      <c r="R6384" s="22">
        <f>Tabla1[[#This Row],[Fecha de Envío]]-Tabla1[[#This Row],[Fecha de Orden]]</f>
        <v>12</v>
      </c>
      <c r="S6384" s="24">
        <f>YEAR(Tabla1[[#This Row],[Fecha de Orden]])</f>
        <v>2024</v>
      </c>
      <c r="T6384" t="str">
        <f>VLOOKUP(Tabla1[[#This Row],[Nombre del Producto]],Tabla2[[Nombre Producto]:[Costo Unitario]],2,FALSE)</f>
        <v>Wicked Choccy's</v>
      </c>
      <c r="U6384" t="str">
        <f>VLOOKUP(Tabla1[[#This Row],[Fábrica]],Tabla3[],4,FALSE)</f>
        <v>Georgia</v>
      </c>
    </row>
    <row r="6385" spans="1:21" x14ac:dyDescent="0.25">
      <c r="A6385" t="s">
        <v>9217</v>
      </c>
      <c r="B6385" s="3">
        <v>45423</v>
      </c>
      <c r="C6385" s="3">
        <v>45438</v>
      </c>
      <c r="D6385" t="s">
        <v>71</v>
      </c>
      <c r="E6385">
        <v>115322</v>
      </c>
      <c r="F6385" t="s">
        <v>19</v>
      </c>
      <c r="G6385" t="s">
        <v>30</v>
      </c>
      <c r="H6385" t="s">
        <v>31</v>
      </c>
      <c r="I6385">
        <v>10024</v>
      </c>
      <c r="J6385" t="s">
        <v>22</v>
      </c>
      <c r="K6385" t="s">
        <v>32</v>
      </c>
      <c r="L6385" t="s">
        <v>45</v>
      </c>
      <c r="M6385" t="s">
        <v>46</v>
      </c>
      <c r="N6385" s="5">
        <v>10.47</v>
      </c>
      <c r="O6385" s="7">
        <v>3</v>
      </c>
      <c r="P6385" s="5">
        <v>7.47</v>
      </c>
      <c r="Q6385" s="5">
        <v>3</v>
      </c>
      <c r="R6385" s="22">
        <f>Tabla1[[#This Row],[Fecha de Envío]]-Tabla1[[#This Row],[Fecha de Orden]]</f>
        <v>15</v>
      </c>
      <c r="S6385" s="24">
        <f>YEAR(Tabla1[[#This Row],[Fecha de Orden]])</f>
        <v>2024</v>
      </c>
      <c r="T6385" t="str">
        <f>VLOOKUP(Tabla1[[#This Row],[Nombre del Producto]],Tabla2[[Nombre Producto]:[Costo Unitario]],2,FALSE)</f>
        <v>Lot's O' Nuts</v>
      </c>
      <c r="U6385" t="str">
        <f>VLOOKUP(Tabla1[[#This Row],[Fábrica]],Tabla3[],4,FALSE)</f>
        <v>Arizona</v>
      </c>
    </row>
    <row r="6386" spans="1:21" x14ac:dyDescent="0.25">
      <c r="A6386" t="s">
        <v>249</v>
      </c>
      <c r="B6386" s="3">
        <v>45424</v>
      </c>
      <c r="C6386" s="3">
        <v>45437</v>
      </c>
      <c r="D6386" t="s">
        <v>71</v>
      </c>
      <c r="E6386">
        <v>158218</v>
      </c>
      <c r="F6386" t="s">
        <v>19</v>
      </c>
      <c r="G6386" t="s">
        <v>159</v>
      </c>
      <c r="H6386" t="s">
        <v>42</v>
      </c>
      <c r="I6386">
        <v>77041</v>
      </c>
      <c r="J6386" t="s">
        <v>22</v>
      </c>
      <c r="K6386" t="s">
        <v>43</v>
      </c>
      <c r="L6386" t="s">
        <v>36</v>
      </c>
      <c r="M6386" t="s">
        <v>37</v>
      </c>
      <c r="N6386" s="5">
        <v>13</v>
      </c>
      <c r="O6386" s="7">
        <v>4</v>
      </c>
      <c r="P6386" s="5">
        <v>8.44</v>
      </c>
      <c r="Q6386" s="5">
        <v>4.5599999999999996</v>
      </c>
      <c r="R6386" s="22">
        <f>Tabla1[[#This Row],[Fecha de Envío]]-Tabla1[[#This Row],[Fecha de Orden]]</f>
        <v>13</v>
      </c>
      <c r="S6386" s="24">
        <f>YEAR(Tabla1[[#This Row],[Fecha de Orden]])</f>
        <v>2024</v>
      </c>
      <c r="T6386" t="str">
        <f>VLOOKUP(Tabla1[[#This Row],[Nombre del Producto]],Tabla2[[Nombre Producto]:[Costo Unitario]],2,FALSE)</f>
        <v>Wicked Choccy's</v>
      </c>
      <c r="U6386" t="str">
        <f>VLOOKUP(Tabla1[[#This Row],[Fábrica]],Tabla3[],4,FALSE)</f>
        <v>Georgia</v>
      </c>
    </row>
    <row r="6387" spans="1:21" x14ac:dyDescent="0.25">
      <c r="A6387" t="s">
        <v>250</v>
      </c>
      <c r="B6387" s="3">
        <v>45424</v>
      </c>
      <c r="C6387" s="3">
        <v>45437</v>
      </c>
      <c r="D6387" t="s">
        <v>71</v>
      </c>
      <c r="E6387">
        <v>158218</v>
      </c>
      <c r="F6387" t="s">
        <v>19</v>
      </c>
      <c r="G6387" t="s">
        <v>159</v>
      </c>
      <c r="H6387" t="s">
        <v>42</v>
      </c>
      <c r="I6387">
        <v>77041</v>
      </c>
      <c r="J6387" t="s">
        <v>22</v>
      </c>
      <c r="K6387" t="s">
        <v>43</v>
      </c>
      <c r="L6387" t="s">
        <v>33</v>
      </c>
      <c r="M6387" t="s">
        <v>34</v>
      </c>
      <c r="N6387" s="5">
        <v>18</v>
      </c>
      <c r="O6387" s="7">
        <v>5</v>
      </c>
      <c r="P6387" s="5">
        <v>12</v>
      </c>
      <c r="Q6387" s="5">
        <v>6</v>
      </c>
      <c r="R6387" s="22">
        <f>Tabla1[[#This Row],[Fecha de Envío]]-Tabla1[[#This Row],[Fecha de Orden]]</f>
        <v>13</v>
      </c>
      <c r="S6387" s="24">
        <f>YEAR(Tabla1[[#This Row],[Fecha de Orden]])</f>
        <v>2024</v>
      </c>
      <c r="T6387" t="str">
        <f>VLOOKUP(Tabla1[[#This Row],[Nombre del Producto]],Tabla2[[Nombre Producto]:[Costo Unitario]],2,FALSE)</f>
        <v>Lot's O' Nuts</v>
      </c>
      <c r="U6387" t="str">
        <f>VLOOKUP(Tabla1[[#This Row],[Fábrica]],Tabla3[],4,FALSE)</f>
        <v>Arizona</v>
      </c>
    </row>
    <row r="6388" spans="1:21" x14ac:dyDescent="0.25">
      <c r="A6388" t="s">
        <v>1607</v>
      </c>
      <c r="B6388" s="3">
        <v>45424</v>
      </c>
      <c r="C6388" s="3">
        <v>45436</v>
      </c>
      <c r="D6388" t="s">
        <v>71</v>
      </c>
      <c r="E6388">
        <v>122175</v>
      </c>
      <c r="F6388" t="s">
        <v>19</v>
      </c>
      <c r="G6388" t="s">
        <v>928</v>
      </c>
      <c r="H6388" t="s">
        <v>306</v>
      </c>
      <c r="I6388">
        <v>8360</v>
      </c>
      <c r="J6388" t="s">
        <v>22</v>
      </c>
      <c r="K6388" t="s">
        <v>32</v>
      </c>
      <c r="L6388" t="s">
        <v>27</v>
      </c>
      <c r="M6388" t="s">
        <v>28</v>
      </c>
      <c r="N6388" s="5">
        <v>18</v>
      </c>
      <c r="O6388" s="7">
        <v>5</v>
      </c>
      <c r="P6388" s="5">
        <v>12.5</v>
      </c>
      <c r="Q6388" s="5">
        <v>5.5</v>
      </c>
      <c r="R6388" s="22">
        <f>Tabla1[[#This Row],[Fecha de Envío]]-Tabla1[[#This Row],[Fecha de Orden]]</f>
        <v>12</v>
      </c>
      <c r="S6388" s="24">
        <f>YEAR(Tabla1[[#This Row],[Fecha de Orden]])</f>
        <v>2024</v>
      </c>
      <c r="T6388" t="str">
        <f>VLOOKUP(Tabla1[[#This Row],[Nombre del Producto]],Tabla2[[Nombre Producto]:[Costo Unitario]],2,FALSE)</f>
        <v>Lot's O' Nuts</v>
      </c>
      <c r="U6388" t="str">
        <f>VLOOKUP(Tabla1[[#This Row],[Fábrica]],Tabla3[],4,FALSE)</f>
        <v>Arizona</v>
      </c>
    </row>
    <row r="6389" spans="1:21" x14ac:dyDescent="0.25">
      <c r="A6389" t="s">
        <v>1608</v>
      </c>
      <c r="B6389" s="3">
        <v>45424</v>
      </c>
      <c r="C6389" s="3">
        <v>45436</v>
      </c>
      <c r="D6389" t="s">
        <v>71</v>
      </c>
      <c r="E6389">
        <v>122175</v>
      </c>
      <c r="F6389" t="s">
        <v>19</v>
      </c>
      <c r="G6389" t="s">
        <v>928</v>
      </c>
      <c r="H6389" t="s">
        <v>306</v>
      </c>
      <c r="I6389">
        <v>8360</v>
      </c>
      <c r="J6389" t="s">
        <v>22</v>
      </c>
      <c r="K6389" t="s">
        <v>32</v>
      </c>
      <c r="L6389" t="s">
        <v>45</v>
      </c>
      <c r="M6389" t="s">
        <v>46</v>
      </c>
      <c r="N6389" s="5">
        <v>6.98</v>
      </c>
      <c r="O6389" s="7">
        <v>2</v>
      </c>
      <c r="P6389" s="5">
        <v>4.9800000000000004</v>
      </c>
      <c r="Q6389" s="5">
        <v>2</v>
      </c>
      <c r="R6389" s="22">
        <f>Tabla1[[#This Row],[Fecha de Envío]]-Tabla1[[#This Row],[Fecha de Orden]]</f>
        <v>12</v>
      </c>
      <c r="S6389" s="24">
        <f>YEAR(Tabla1[[#This Row],[Fecha de Orden]])</f>
        <v>2024</v>
      </c>
      <c r="T6389" t="str">
        <f>VLOOKUP(Tabla1[[#This Row],[Nombre del Producto]],Tabla2[[Nombre Producto]:[Costo Unitario]],2,FALSE)</f>
        <v>Lot's O' Nuts</v>
      </c>
      <c r="U6389" t="str">
        <f>VLOOKUP(Tabla1[[#This Row],[Fábrica]],Tabla3[],4,FALSE)</f>
        <v>Arizona</v>
      </c>
    </row>
    <row r="6390" spans="1:21" x14ac:dyDescent="0.25">
      <c r="A6390" t="s">
        <v>1609</v>
      </c>
      <c r="B6390" s="3">
        <v>45424</v>
      </c>
      <c r="C6390" s="3">
        <v>45436</v>
      </c>
      <c r="D6390" t="s">
        <v>71</v>
      </c>
      <c r="E6390">
        <v>122175</v>
      </c>
      <c r="F6390" t="s">
        <v>19</v>
      </c>
      <c r="G6390" t="s">
        <v>928</v>
      </c>
      <c r="H6390" t="s">
        <v>306</v>
      </c>
      <c r="I6390">
        <v>8360</v>
      </c>
      <c r="J6390" t="s">
        <v>22</v>
      </c>
      <c r="K6390" t="s">
        <v>32</v>
      </c>
      <c r="L6390" t="s">
        <v>36</v>
      </c>
      <c r="M6390" t="s">
        <v>37</v>
      </c>
      <c r="N6390" s="5">
        <v>16.25</v>
      </c>
      <c r="O6390" s="7">
        <v>5</v>
      </c>
      <c r="P6390" s="5">
        <v>10.55</v>
      </c>
      <c r="Q6390" s="5">
        <v>5.7</v>
      </c>
      <c r="R6390" s="22">
        <f>Tabla1[[#This Row],[Fecha de Envío]]-Tabla1[[#This Row],[Fecha de Orden]]</f>
        <v>12</v>
      </c>
      <c r="S6390" s="24">
        <f>YEAR(Tabla1[[#This Row],[Fecha de Orden]])</f>
        <v>2024</v>
      </c>
      <c r="T6390" t="str">
        <f>VLOOKUP(Tabla1[[#This Row],[Nombre del Producto]],Tabla2[[Nombre Producto]:[Costo Unitario]],2,FALSE)</f>
        <v>Wicked Choccy's</v>
      </c>
      <c r="U6390" t="str">
        <f>VLOOKUP(Tabla1[[#This Row],[Fábrica]],Tabla3[],4,FALSE)</f>
        <v>Georgia</v>
      </c>
    </row>
    <row r="6391" spans="1:21" x14ac:dyDescent="0.25">
      <c r="A6391" t="s">
        <v>1896</v>
      </c>
      <c r="B6391" s="3">
        <v>45424</v>
      </c>
      <c r="C6391" s="3">
        <v>45439</v>
      </c>
      <c r="D6391" t="s">
        <v>18</v>
      </c>
      <c r="E6391">
        <v>104577</v>
      </c>
      <c r="F6391" t="s">
        <v>19</v>
      </c>
      <c r="G6391" t="s">
        <v>1897</v>
      </c>
      <c r="H6391" t="s">
        <v>106</v>
      </c>
      <c r="I6391">
        <v>2149</v>
      </c>
      <c r="J6391" t="s">
        <v>22</v>
      </c>
      <c r="K6391" t="s">
        <v>32</v>
      </c>
      <c r="L6391" t="s">
        <v>33</v>
      </c>
      <c r="M6391" t="s">
        <v>34</v>
      </c>
      <c r="N6391" s="5">
        <v>18</v>
      </c>
      <c r="O6391" s="7">
        <v>5</v>
      </c>
      <c r="P6391" s="5">
        <v>12</v>
      </c>
      <c r="Q6391" s="5">
        <v>6</v>
      </c>
      <c r="R6391" s="22">
        <f>Tabla1[[#This Row],[Fecha de Envío]]-Tabla1[[#This Row],[Fecha de Orden]]</f>
        <v>15</v>
      </c>
      <c r="S6391" s="24">
        <f>YEAR(Tabla1[[#This Row],[Fecha de Orden]])</f>
        <v>2024</v>
      </c>
      <c r="T6391" t="str">
        <f>VLOOKUP(Tabla1[[#This Row],[Nombre del Producto]],Tabla2[[Nombre Producto]:[Costo Unitario]],2,FALSE)</f>
        <v>Lot's O' Nuts</v>
      </c>
      <c r="U6391" t="str">
        <f>VLOOKUP(Tabla1[[#This Row],[Fábrica]],Tabla3[],4,FALSE)</f>
        <v>Arizona</v>
      </c>
    </row>
    <row r="6392" spans="1:21" x14ac:dyDescent="0.25">
      <c r="A6392" t="s">
        <v>2184</v>
      </c>
      <c r="B6392" s="3">
        <v>45424</v>
      </c>
      <c r="C6392" s="3">
        <v>45440</v>
      </c>
      <c r="D6392" t="s">
        <v>18</v>
      </c>
      <c r="E6392">
        <v>117632</v>
      </c>
      <c r="F6392" t="s">
        <v>19</v>
      </c>
      <c r="G6392" t="s">
        <v>20</v>
      </c>
      <c r="H6392" t="s">
        <v>21</v>
      </c>
      <c r="I6392">
        <v>94122</v>
      </c>
      <c r="J6392" t="s">
        <v>22</v>
      </c>
      <c r="K6392" t="s">
        <v>23</v>
      </c>
      <c r="L6392" t="s">
        <v>45</v>
      </c>
      <c r="M6392" t="s">
        <v>46</v>
      </c>
      <c r="N6392" s="5">
        <v>17.45</v>
      </c>
      <c r="O6392" s="7">
        <v>5</v>
      </c>
      <c r="P6392" s="5">
        <v>12.45</v>
      </c>
      <c r="Q6392" s="5">
        <v>5</v>
      </c>
      <c r="R6392" s="22">
        <f>Tabla1[[#This Row],[Fecha de Envío]]-Tabla1[[#This Row],[Fecha de Orden]]</f>
        <v>16</v>
      </c>
      <c r="S6392" s="24">
        <f>YEAR(Tabla1[[#This Row],[Fecha de Orden]])</f>
        <v>2024</v>
      </c>
      <c r="T6392" t="str">
        <f>VLOOKUP(Tabla1[[#This Row],[Nombre del Producto]],Tabla2[[Nombre Producto]:[Costo Unitario]],2,FALSE)</f>
        <v>Lot's O' Nuts</v>
      </c>
      <c r="U6392" t="str">
        <f>VLOOKUP(Tabla1[[#This Row],[Fábrica]],Tabla3[],4,FALSE)</f>
        <v>Arizona</v>
      </c>
    </row>
    <row r="6393" spans="1:21" x14ac:dyDescent="0.25">
      <c r="A6393" t="s">
        <v>2185</v>
      </c>
      <c r="B6393" s="3">
        <v>45424</v>
      </c>
      <c r="C6393" s="3">
        <v>45440</v>
      </c>
      <c r="D6393" t="s">
        <v>18</v>
      </c>
      <c r="E6393">
        <v>117632</v>
      </c>
      <c r="F6393" t="s">
        <v>19</v>
      </c>
      <c r="G6393" t="s">
        <v>20</v>
      </c>
      <c r="H6393" t="s">
        <v>21</v>
      </c>
      <c r="I6393">
        <v>94122</v>
      </c>
      <c r="J6393" t="s">
        <v>22</v>
      </c>
      <c r="K6393" t="s">
        <v>23</v>
      </c>
      <c r="L6393" t="s">
        <v>36</v>
      </c>
      <c r="M6393" t="s">
        <v>37</v>
      </c>
      <c r="N6393" s="5">
        <v>3.25</v>
      </c>
      <c r="O6393" s="7">
        <v>1</v>
      </c>
      <c r="P6393" s="5">
        <v>2.11</v>
      </c>
      <c r="Q6393" s="5">
        <v>1.1399999999999999</v>
      </c>
      <c r="R6393" s="22">
        <f>Tabla1[[#This Row],[Fecha de Envío]]-Tabla1[[#This Row],[Fecha de Orden]]</f>
        <v>16</v>
      </c>
      <c r="S6393" s="24">
        <f>YEAR(Tabla1[[#This Row],[Fecha de Orden]])</f>
        <v>2024</v>
      </c>
      <c r="T6393" t="str">
        <f>VLOOKUP(Tabla1[[#This Row],[Nombre del Producto]],Tabla2[[Nombre Producto]:[Costo Unitario]],2,FALSE)</f>
        <v>Wicked Choccy's</v>
      </c>
      <c r="U6393" t="str">
        <f>VLOOKUP(Tabla1[[#This Row],[Fábrica]],Tabla3[],4,FALSE)</f>
        <v>Georgia</v>
      </c>
    </row>
    <row r="6394" spans="1:21" x14ac:dyDescent="0.25">
      <c r="A6394" t="s">
        <v>2186</v>
      </c>
      <c r="B6394" s="3">
        <v>45424</v>
      </c>
      <c r="C6394" s="3">
        <v>45440</v>
      </c>
      <c r="D6394" t="s">
        <v>18</v>
      </c>
      <c r="E6394">
        <v>117632</v>
      </c>
      <c r="F6394" t="s">
        <v>19</v>
      </c>
      <c r="G6394" t="s">
        <v>20</v>
      </c>
      <c r="H6394" t="s">
        <v>21</v>
      </c>
      <c r="I6394">
        <v>94122</v>
      </c>
      <c r="J6394" t="s">
        <v>22</v>
      </c>
      <c r="K6394" t="s">
        <v>23</v>
      </c>
      <c r="L6394" t="s">
        <v>24</v>
      </c>
      <c r="M6394" t="s">
        <v>25</v>
      </c>
      <c r="N6394" s="5">
        <v>15</v>
      </c>
      <c r="O6394" s="7">
        <v>4</v>
      </c>
      <c r="P6394" s="5">
        <v>9.8000000000000007</v>
      </c>
      <c r="Q6394" s="5">
        <v>5.2</v>
      </c>
      <c r="R6394" s="22">
        <f>Tabla1[[#This Row],[Fecha de Envío]]-Tabla1[[#This Row],[Fecha de Orden]]</f>
        <v>16</v>
      </c>
      <c r="S6394" s="24">
        <f>YEAR(Tabla1[[#This Row],[Fecha de Orden]])</f>
        <v>2024</v>
      </c>
      <c r="T6394" t="str">
        <f>VLOOKUP(Tabla1[[#This Row],[Nombre del Producto]],Tabla2[[Nombre Producto]:[Costo Unitario]],2,FALSE)</f>
        <v>Wicked Choccy's</v>
      </c>
      <c r="U6394" t="str">
        <f>VLOOKUP(Tabla1[[#This Row],[Fábrica]],Tabla3[],4,FALSE)</f>
        <v>Georgia</v>
      </c>
    </row>
    <row r="6395" spans="1:21" x14ac:dyDescent="0.25">
      <c r="A6395" t="s">
        <v>2187</v>
      </c>
      <c r="B6395" s="3">
        <v>45424</v>
      </c>
      <c r="C6395" s="3">
        <v>45440</v>
      </c>
      <c r="D6395" t="s">
        <v>18</v>
      </c>
      <c r="E6395">
        <v>117632</v>
      </c>
      <c r="F6395" t="s">
        <v>19</v>
      </c>
      <c r="G6395" t="s">
        <v>20</v>
      </c>
      <c r="H6395" t="s">
        <v>21</v>
      </c>
      <c r="I6395">
        <v>94122</v>
      </c>
      <c r="J6395" t="s">
        <v>22</v>
      </c>
      <c r="K6395" t="s">
        <v>23</v>
      </c>
      <c r="L6395" t="s">
        <v>27</v>
      </c>
      <c r="M6395" t="s">
        <v>28</v>
      </c>
      <c r="N6395" s="5">
        <v>7.2</v>
      </c>
      <c r="O6395" s="7">
        <v>2</v>
      </c>
      <c r="P6395" s="5">
        <v>5</v>
      </c>
      <c r="Q6395" s="5">
        <v>2.2000000000000002</v>
      </c>
      <c r="R6395" s="22">
        <f>Tabla1[[#This Row],[Fecha de Envío]]-Tabla1[[#This Row],[Fecha de Orden]]</f>
        <v>16</v>
      </c>
      <c r="S6395" s="24">
        <f>YEAR(Tabla1[[#This Row],[Fecha de Orden]])</f>
        <v>2024</v>
      </c>
      <c r="T6395" t="str">
        <f>VLOOKUP(Tabla1[[#This Row],[Nombre del Producto]],Tabla2[[Nombre Producto]:[Costo Unitario]],2,FALSE)</f>
        <v>Lot's O' Nuts</v>
      </c>
      <c r="U6395" t="str">
        <f>VLOOKUP(Tabla1[[#This Row],[Fábrica]],Tabla3[],4,FALSE)</f>
        <v>Arizona</v>
      </c>
    </row>
    <row r="6396" spans="1:21" x14ac:dyDescent="0.25">
      <c r="A6396" t="s">
        <v>4484</v>
      </c>
      <c r="B6396" s="3">
        <v>45424</v>
      </c>
      <c r="C6396" s="3">
        <v>45438</v>
      </c>
      <c r="D6396" t="s">
        <v>18</v>
      </c>
      <c r="E6396">
        <v>152226</v>
      </c>
      <c r="F6396" t="s">
        <v>19</v>
      </c>
      <c r="G6396" t="s">
        <v>365</v>
      </c>
      <c r="H6396" t="s">
        <v>210</v>
      </c>
      <c r="I6396">
        <v>45231</v>
      </c>
      <c r="J6396" t="s">
        <v>22</v>
      </c>
      <c r="K6396" t="s">
        <v>32</v>
      </c>
      <c r="L6396" t="s">
        <v>45</v>
      </c>
      <c r="M6396" t="s">
        <v>46</v>
      </c>
      <c r="N6396" s="5">
        <v>6.98</v>
      </c>
      <c r="O6396" s="7">
        <v>2</v>
      </c>
      <c r="P6396" s="5">
        <v>4.9800000000000004</v>
      </c>
      <c r="Q6396" s="5">
        <v>2</v>
      </c>
      <c r="R6396" s="22">
        <f>Tabla1[[#This Row],[Fecha de Envío]]-Tabla1[[#This Row],[Fecha de Orden]]</f>
        <v>14</v>
      </c>
      <c r="S6396" s="24">
        <f>YEAR(Tabla1[[#This Row],[Fecha de Orden]])</f>
        <v>2024</v>
      </c>
      <c r="T6396" t="str">
        <f>VLOOKUP(Tabla1[[#This Row],[Nombre del Producto]],Tabla2[[Nombre Producto]:[Costo Unitario]],2,FALSE)</f>
        <v>Lot's O' Nuts</v>
      </c>
      <c r="U6396" t="str">
        <f>VLOOKUP(Tabla1[[#This Row],[Fábrica]],Tabla3[],4,FALSE)</f>
        <v>Arizona</v>
      </c>
    </row>
    <row r="6397" spans="1:21" x14ac:dyDescent="0.25">
      <c r="A6397" t="s">
        <v>4842</v>
      </c>
      <c r="B6397" s="3">
        <v>45424</v>
      </c>
      <c r="C6397" s="3">
        <v>45441</v>
      </c>
      <c r="D6397" t="s">
        <v>18</v>
      </c>
      <c r="E6397">
        <v>106796</v>
      </c>
      <c r="F6397" t="s">
        <v>19</v>
      </c>
      <c r="G6397" t="s">
        <v>86</v>
      </c>
      <c r="H6397" t="s">
        <v>210</v>
      </c>
      <c r="I6397">
        <v>45503</v>
      </c>
      <c r="J6397" t="s">
        <v>22</v>
      </c>
      <c r="K6397" t="s">
        <v>32</v>
      </c>
      <c r="L6397" t="s">
        <v>45</v>
      </c>
      <c r="M6397" t="s">
        <v>46</v>
      </c>
      <c r="N6397" s="5">
        <v>10.47</v>
      </c>
      <c r="O6397" s="7">
        <v>3</v>
      </c>
      <c r="P6397" s="5">
        <v>7.47</v>
      </c>
      <c r="Q6397" s="5">
        <v>3</v>
      </c>
      <c r="R6397" s="22">
        <f>Tabla1[[#This Row],[Fecha de Envío]]-Tabla1[[#This Row],[Fecha de Orden]]</f>
        <v>17</v>
      </c>
      <c r="S6397" s="24">
        <f>YEAR(Tabla1[[#This Row],[Fecha de Orden]])</f>
        <v>2024</v>
      </c>
      <c r="T6397" t="str">
        <f>VLOOKUP(Tabla1[[#This Row],[Nombre del Producto]],Tabla2[[Nombre Producto]:[Costo Unitario]],2,FALSE)</f>
        <v>Lot's O' Nuts</v>
      </c>
      <c r="U6397" t="str">
        <f>VLOOKUP(Tabla1[[#This Row],[Fábrica]],Tabla3[],4,FALSE)</f>
        <v>Arizona</v>
      </c>
    </row>
    <row r="6398" spans="1:21" x14ac:dyDescent="0.25">
      <c r="A6398" t="s">
        <v>1266</v>
      </c>
      <c r="B6398" s="3">
        <v>45425</v>
      </c>
      <c r="C6398" s="3">
        <v>45439</v>
      </c>
      <c r="D6398" t="s">
        <v>18</v>
      </c>
      <c r="E6398">
        <v>149048</v>
      </c>
      <c r="F6398" t="s">
        <v>19</v>
      </c>
      <c r="G6398" t="s">
        <v>412</v>
      </c>
      <c r="H6398" t="s">
        <v>147</v>
      </c>
      <c r="I6398">
        <v>47201</v>
      </c>
      <c r="J6398" t="s">
        <v>22</v>
      </c>
      <c r="K6398" t="s">
        <v>43</v>
      </c>
      <c r="L6398" t="s">
        <v>45</v>
      </c>
      <c r="M6398" t="s">
        <v>46</v>
      </c>
      <c r="N6398" s="5">
        <v>10.47</v>
      </c>
      <c r="O6398" s="7">
        <v>3</v>
      </c>
      <c r="P6398" s="5">
        <v>7.47</v>
      </c>
      <c r="Q6398" s="5">
        <v>3</v>
      </c>
      <c r="R6398" s="22">
        <f>Tabla1[[#This Row],[Fecha de Envío]]-Tabla1[[#This Row],[Fecha de Orden]]</f>
        <v>14</v>
      </c>
      <c r="S6398" s="24">
        <f>YEAR(Tabla1[[#This Row],[Fecha de Orden]])</f>
        <v>2024</v>
      </c>
      <c r="T6398" t="str">
        <f>VLOOKUP(Tabla1[[#This Row],[Nombre del Producto]],Tabla2[[Nombre Producto]:[Costo Unitario]],2,FALSE)</f>
        <v>Lot's O' Nuts</v>
      </c>
      <c r="U6398" t="str">
        <f>VLOOKUP(Tabla1[[#This Row],[Fábrica]],Tabla3[],4,FALSE)</f>
        <v>Arizona</v>
      </c>
    </row>
    <row r="6399" spans="1:21" x14ac:dyDescent="0.25">
      <c r="A6399" t="s">
        <v>1267</v>
      </c>
      <c r="B6399" s="3">
        <v>45425</v>
      </c>
      <c r="C6399" s="3">
        <v>45439</v>
      </c>
      <c r="D6399" t="s">
        <v>18</v>
      </c>
      <c r="E6399">
        <v>149048</v>
      </c>
      <c r="F6399" t="s">
        <v>19</v>
      </c>
      <c r="G6399" t="s">
        <v>412</v>
      </c>
      <c r="H6399" t="s">
        <v>147</v>
      </c>
      <c r="I6399">
        <v>47201</v>
      </c>
      <c r="J6399" t="s">
        <v>22</v>
      </c>
      <c r="K6399" t="s">
        <v>43</v>
      </c>
      <c r="L6399" t="s">
        <v>27</v>
      </c>
      <c r="M6399" t="s">
        <v>28</v>
      </c>
      <c r="N6399" s="5">
        <v>7.2</v>
      </c>
      <c r="O6399" s="7">
        <v>2</v>
      </c>
      <c r="P6399" s="5">
        <v>5</v>
      </c>
      <c r="Q6399" s="5">
        <v>2.2000000000000002</v>
      </c>
      <c r="R6399" s="22">
        <f>Tabla1[[#This Row],[Fecha de Envío]]-Tabla1[[#This Row],[Fecha de Orden]]</f>
        <v>14</v>
      </c>
      <c r="S6399" s="24">
        <f>YEAR(Tabla1[[#This Row],[Fecha de Orden]])</f>
        <v>2024</v>
      </c>
      <c r="T6399" t="str">
        <f>VLOOKUP(Tabla1[[#This Row],[Nombre del Producto]],Tabla2[[Nombre Producto]:[Costo Unitario]],2,FALSE)</f>
        <v>Lot's O' Nuts</v>
      </c>
      <c r="U6399" t="str">
        <f>VLOOKUP(Tabla1[[#This Row],[Fábrica]],Tabla3[],4,FALSE)</f>
        <v>Arizona</v>
      </c>
    </row>
    <row r="6400" spans="1:21" x14ac:dyDescent="0.25">
      <c r="A6400" t="s">
        <v>1268</v>
      </c>
      <c r="B6400" s="3">
        <v>45425</v>
      </c>
      <c r="C6400" s="3">
        <v>45439</v>
      </c>
      <c r="D6400" t="s">
        <v>18</v>
      </c>
      <c r="E6400">
        <v>149048</v>
      </c>
      <c r="F6400" t="s">
        <v>19</v>
      </c>
      <c r="G6400" t="s">
        <v>412</v>
      </c>
      <c r="H6400" t="s">
        <v>147</v>
      </c>
      <c r="I6400">
        <v>47201</v>
      </c>
      <c r="J6400" t="s">
        <v>148</v>
      </c>
      <c r="K6400" t="s">
        <v>43</v>
      </c>
      <c r="L6400" t="s">
        <v>149</v>
      </c>
      <c r="M6400" t="s">
        <v>150</v>
      </c>
      <c r="N6400" s="5">
        <v>3.75</v>
      </c>
      <c r="O6400" s="7">
        <v>3</v>
      </c>
      <c r="P6400" s="5">
        <v>1.95</v>
      </c>
      <c r="Q6400" s="5">
        <v>1.8</v>
      </c>
      <c r="R6400" s="22">
        <f>Tabla1[[#This Row],[Fecha de Envío]]-Tabla1[[#This Row],[Fecha de Orden]]</f>
        <v>14</v>
      </c>
      <c r="S6400" s="24">
        <f>YEAR(Tabla1[[#This Row],[Fecha de Orden]])</f>
        <v>2024</v>
      </c>
      <c r="T6400" t="str">
        <f>VLOOKUP(Tabla1[[#This Row],[Nombre del Producto]],Tabla2[[Nombre Producto]:[Costo Unitario]],2,FALSE)</f>
        <v>Secret Factory</v>
      </c>
      <c r="U6400" t="str">
        <f>VLOOKUP(Tabla1[[#This Row],[Fábrica]],Tabla3[],4,FALSE)</f>
        <v>Illinois</v>
      </c>
    </row>
    <row r="6401" spans="1:21" x14ac:dyDescent="0.25">
      <c r="A6401" t="s">
        <v>1269</v>
      </c>
      <c r="B6401" s="3">
        <v>45425</v>
      </c>
      <c r="C6401" s="3">
        <v>45439</v>
      </c>
      <c r="D6401" t="s">
        <v>18</v>
      </c>
      <c r="E6401">
        <v>149048</v>
      </c>
      <c r="F6401" t="s">
        <v>19</v>
      </c>
      <c r="G6401" t="s">
        <v>412</v>
      </c>
      <c r="H6401" t="s">
        <v>147</v>
      </c>
      <c r="I6401">
        <v>47201</v>
      </c>
      <c r="J6401" t="s">
        <v>22</v>
      </c>
      <c r="K6401" t="s">
        <v>43</v>
      </c>
      <c r="L6401" t="s">
        <v>36</v>
      </c>
      <c r="M6401" t="s">
        <v>37</v>
      </c>
      <c r="N6401" s="5">
        <v>9.75</v>
      </c>
      <c r="O6401" s="7">
        <v>3</v>
      </c>
      <c r="P6401" s="5">
        <v>6.33</v>
      </c>
      <c r="Q6401" s="5">
        <v>3.42</v>
      </c>
      <c r="R6401" s="22">
        <f>Tabla1[[#This Row],[Fecha de Envío]]-Tabla1[[#This Row],[Fecha de Orden]]</f>
        <v>14</v>
      </c>
      <c r="S6401" s="24">
        <f>YEAR(Tabla1[[#This Row],[Fecha de Orden]])</f>
        <v>2024</v>
      </c>
      <c r="T6401" t="str">
        <f>VLOOKUP(Tabla1[[#This Row],[Nombre del Producto]],Tabla2[[Nombre Producto]:[Costo Unitario]],2,FALSE)</f>
        <v>Wicked Choccy's</v>
      </c>
      <c r="U6401" t="str">
        <f>VLOOKUP(Tabla1[[#This Row],[Fábrica]],Tabla3[],4,FALSE)</f>
        <v>Georgia</v>
      </c>
    </row>
    <row r="6402" spans="1:21" x14ac:dyDescent="0.25">
      <c r="A6402" t="s">
        <v>2337</v>
      </c>
      <c r="B6402" s="3">
        <v>45425</v>
      </c>
      <c r="C6402" s="3">
        <v>45440</v>
      </c>
      <c r="D6402" t="s">
        <v>71</v>
      </c>
      <c r="E6402">
        <v>161655</v>
      </c>
      <c r="F6402" t="s">
        <v>19</v>
      </c>
      <c r="G6402" t="s">
        <v>1028</v>
      </c>
      <c r="H6402" t="s">
        <v>1209</v>
      </c>
      <c r="I6402">
        <v>19711</v>
      </c>
      <c r="J6402" t="s">
        <v>22</v>
      </c>
      <c r="K6402" t="s">
        <v>32</v>
      </c>
      <c r="L6402" t="s">
        <v>36</v>
      </c>
      <c r="M6402" t="s">
        <v>37</v>
      </c>
      <c r="N6402" s="5">
        <v>29.25</v>
      </c>
      <c r="O6402" s="7">
        <v>9</v>
      </c>
      <c r="P6402" s="5">
        <v>18.989999999999998</v>
      </c>
      <c r="Q6402" s="5">
        <v>10.26</v>
      </c>
      <c r="R6402" s="22">
        <f>Tabla1[[#This Row],[Fecha de Envío]]-Tabla1[[#This Row],[Fecha de Orden]]</f>
        <v>15</v>
      </c>
      <c r="S6402" s="24">
        <f>YEAR(Tabla1[[#This Row],[Fecha de Orden]])</f>
        <v>2024</v>
      </c>
      <c r="T6402" t="str">
        <f>VLOOKUP(Tabla1[[#This Row],[Nombre del Producto]],Tabla2[[Nombre Producto]:[Costo Unitario]],2,FALSE)</f>
        <v>Wicked Choccy's</v>
      </c>
      <c r="U6402" t="str">
        <f>VLOOKUP(Tabla1[[#This Row],[Fábrica]],Tabla3[],4,FALSE)</f>
        <v>Georgia</v>
      </c>
    </row>
    <row r="6403" spans="1:21" x14ac:dyDescent="0.25">
      <c r="A6403" t="s">
        <v>3477</v>
      </c>
      <c r="B6403" s="3">
        <v>45425</v>
      </c>
      <c r="C6403" s="3">
        <v>45440</v>
      </c>
      <c r="D6403" t="s">
        <v>18</v>
      </c>
      <c r="E6403">
        <v>104318</v>
      </c>
      <c r="F6403" t="s">
        <v>19</v>
      </c>
      <c r="G6403" t="s">
        <v>347</v>
      </c>
      <c r="H6403" t="s">
        <v>65</v>
      </c>
      <c r="I6403">
        <v>37064</v>
      </c>
      <c r="J6403" t="s">
        <v>22</v>
      </c>
      <c r="K6403" t="s">
        <v>66</v>
      </c>
      <c r="L6403" t="s">
        <v>45</v>
      </c>
      <c r="M6403" t="s">
        <v>46</v>
      </c>
      <c r="N6403" s="5">
        <v>6.98</v>
      </c>
      <c r="O6403" s="7">
        <v>2</v>
      </c>
      <c r="P6403" s="5">
        <v>4.9800000000000004</v>
      </c>
      <c r="Q6403" s="5">
        <v>2</v>
      </c>
      <c r="R6403" s="22">
        <f>Tabla1[[#This Row],[Fecha de Envío]]-Tabla1[[#This Row],[Fecha de Orden]]</f>
        <v>15</v>
      </c>
      <c r="S6403" s="24">
        <f>YEAR(Tabla1[[#This Row],[Fecha de Orden]])</f>
        <v>2024</v>
      </c>
      <c r="T6403" t="str">
        <f>VLOOKUP(Tabla1[[#This Row],[Nombre del Producto]],Tabla2[[Nombre Producto]:[Costo Unitario]],2,FALSE)</f>
        <v>Lot's O' Nuts</v>
      </c>
      <c r="U6403" t="str">
        <f>VLOOKUP(Tabla1[[#This Row],[Fábrica]],Tabla3[],4,FALSE)</f>
        <v>Arizona</v>
      </c>
    </row>
    <row r="6404" spans="1:21" x14ac:dyDescent="0.25">
      <c r="A6404" t="s">
        <v>6133</v>
      </c>
      <c r="B6404" s="3">
        <v>45425</v>
      </c>
      <c r="C6404" s="3">
        <v>45439</v>
      </c>
      <c r="D6404" t="s">
        <v>18</v>
      </c>
      <c r="E6404">
        <v>137785</v>
      </c>
      <c r="F6404" t="s">
        <v>19</v>
      </c>
      <c r="G6404" t="s">
        <v>144</v>
      </c>
      <c r="H6404" t="s">
        <v>101</v>
      </c>
      <c r="I6404">
        <v>19140</v>
      </c>
      <c r="J6404" t="s">
        <v>22</v>
      </c>
      <c r="K6404" t="s">
        <v>32</v>
      </c>
      <c r="L6404" t="s">
        <v>33</v>
      </c>
      <c r="M6404" t="s">
        <v>34</v>
      </c>
      <c r="N6404" s="5">
        <v>18</v>
      </c>
      <c r="O6404" s="7">
        <v>5</v>
      </c>
      <c r="P6404" s="5">
        <v>12</v>
      </c>
      <c r="Q6404" s="5">
        <v>6</v>
      </c>
      <c r="R6404" s="22">
        <f>Tabla1[[#This Row],[Fecha de Envío]]-Tabla1[[#This Row],[Fecha de Orden]]</f>
        <v>14</v>
      </c>
      <c r="S6404" s="24">
        <f>YEAR(Tabla1[[#This Row],[Fecha de Orden]])</f>
        <v>2024</v>
      </c>
      <c r="T6404" t="str">
        <f>VLOOKUP(Tabla1[[#This Row],[Nombre del Producto]],Tabla2[[Nombre Producto]:[Costo Unitario]],2,FALSE)</f>
        <v>Lot's O' Nuts</v>
      </c>
      <c r="U6404" t="str">
        <f>VLOOKUP(Tabla1[[#This Row],[Fábrica]],Tabla3[],4,FALSE)</f>
        <v>Arizona</v>
      </c>
    </row>
    <row r="6405" spans="1:21" x14ac:dyDescent="0.25">
      <c r="A6405" t="s">
        <v>7378</v>
      </c>
      <c r="B6405" s="3">
        <v>45425</v>
      </c>
      <c r="C6405" s="3">
        <v>45442</v>
      </c>
      <c r="D6405" t="s">
        <v>18</v>
      </c>
      <c r="E6405">
        <v>100748</v>
      </c>
      <c r="F6405" t="s">
        <v>19</v>
      </c>
      <c r="G6405" t="s">
        <v>20</v>
      </c>
      <c r="H6405" t="s">
        <v>21</v>
      </c>
      <c r="I6405">
        <v>94110</v>
      </c>
      <c r="J6405" t="s">
        <v>22</v>
      </c>
      <c r="K6405" t="s">
        <v>23</v>
      </c>
      <c r="L6405" t="s">
        <v>27</v>
      </c>
      <c r="M6405" t="s">
        <v>28</v>
      </c>
      <c r="N6405" s="5">
        <v>28.8</v>
      </c>
      <c r="O6405" s="7">
        <v>8</v>
      </c>
      <c r="P6405" s="5">
        <v>20</v>
      </c>
      <c r="Q6405" s="5">
        <v>8.8000000000000007</v>
      </c>
      <c r="R6405" s="22">
        <f>Tabla1[[#This Row],[Fecha de Envío]]-Tabla1[[#This Row],[Fecha de Orden]]</f>
        <v>17</v>
      </c>
      <c r="S6405" s="24">
        <f>YEAR(Tabla1[[#This Row],[Fecha de Orden]])</f>
        <v>2024</v>
      </c>
      <c r="T6405" t="str">
        <f>VLOOKUP(Tabla1[[#This Row],[Nombre del Producto]],Tabla2[[Nombre Producto]:[Costo Unitario]],2,FALSE)</f>
        <v>Lot's O' Nuts</v>
      </c>
      <c r="U6405" t="str">
        <f>VLOOKUP(Tabla1[[#This Row],[Fábrica]],Tabla3[],4,FALSE)</f>
        <v>Arizona</v>
      </c>
    </row>
    <row r="6406" spans="1:21" x14ac:dyDescent="0.25">
      <c r="A6406" t="s">
        <v>523</v>
      </c>
      <c r="B6406" s="3">
        <v>45426</v>
      </c>
      <c r="C6406" s="3">
        <v>45440</v>
      </c>
      <c r="D6406" t="s">
        <v>18</v>
      </c>
      <c r="E6406">
        <v>115546</v>
      </c>
      <c r="F6406" t="s">
        <v>19</v>
      </c>
      <c r="G6406" t="s">
        <v>30</v>
      </c>
      <c r="H6406" t="s">
        <v>31</v>
      </c>
      <c r="I6406">
        <v>10035</v>
      </c>
      <c r="J6406" t="s">
        <v>22</v>
      </c>
      <c r="K6406" t="s">
        <v>32</v>
      </c>
      <c r="L6406" t="s">
        <v>27</v>
      </c>
      <c r="M6406" t="s">
        <v>28</v>
      </c>
      <c r="N6406" s="5">
        <v>7.2</v>
      </c>
      <c r="O6406" s="7">
        <v>2</v>
      </c>
      <c r="P6406" s="5">
        <v>5</v>
      </c>
      <c r="Q6406" s="5">
        <v>2.2000000000000002</v>
      </c>
      <c r="R6406" s="22">
        <f>Tabla1[[#This Row],[Fecha de Envío]]-Tabla1[[#This Row],[Fecha de Orden]]</f>
        <v>14</v>
      </c>
      <c r="S6406" s="24">
        <f>YEAR(Tabla1[[#This Row],[Fecha de Orden]])</f>
        <v>2024</v>
      </c>
      <c r="T6406" t="str">
        <f>VLOOKUP(Tabla1[[#This Row],[Nombre del Producto]],Tabla2[[Nombre Producto]:[Costo Unitario]],2,FALSE)</f>
        <v>Lot's O' Nuts</v>
      </c>
      <c r="U6406" t="str">
        <f>VLOOKUP(Tabla1[[#This Row],[Fábrica]],Tabla3[],4,FALSE)</f>
        <v>Arizona</v>
      </c>
    </row>
    <row r="6407" spans="1:21" x14ac:dyDescent="0.25">
      <c r="A6407" t="s">
        <v>524</v>
      </c>
      <c r="B6407" s="3">
        <v>45426</v>
      </c>
      <c r="C6407" s="3">
        <v>45440</v>
      </c>
      <c r="D6407" t="s">
        <v>18</v>
      </c>
      <c r="E6407">
        <v>115546</v>
      </c>
      <c r="F6407" t="s">
        <v>19</v>
      </c>
      <c r="G6407" t="s">
        <v>30</v>
      </c>
      <c r="H6407" t="s">
        <v>31</v>
      </c>
      <c r="I6407">
        <v>10035</v>
      </c>
      <c r="J6407" t="s">
        <v>22</v>
      </c>
      <c r="K6407" t="s">
        <v>32</v>
      </c>
      <c r="L6407" t="s">
        <v>33</v>
      </c>
      <c r="M6407" t="s">
        <v>34</v>
      </c>
      <c r="N6407" s="5">
        <v>10.8</v>
      </c>
      <c r="O6407" s="7">
        <v>3</v>
      </c>
      <c r="P6407" s="5">
        <v>7.2</v>
      </c>
      <c r="Q6407" s="5">
        <v>3.6</v>
      </c>
      <c r="R6407" s="22">
        <f>Tabla1[[#This Row],[Fecha de Envío]]-Tabla1[[#This Row],[Fecha de Orden]]</f>
        <v>14</v>
      </c>
      <c r="S6407" s="24">
        <f>YEAR(Tabla1[[#This Row],[Fecha de Orden]])</f>
        <v>2024</v>
      </c>
      <c r="T6407" t="str">
        <f>VLOOKUP(Tabla1[[#This Row],[Nombre del Producto]],Tabla2[[Nombre Producto]:[Costo Unitario]],2,FALSE)</f>
        <v>Lot's O' Nuts</v>
      </c>
      <c r="U6407" t="str">
        <f>VLOOKUP(Tabla1[[#This Row],[Fábrica]],Tabla3[],4,FALSE)</f>
        <v>Arizona</v>
      </c>
    </row>
    <row r="6408" spans="1:21" x14ac:dyDescent="0.25">
      <c r="A6408" t="s">
        <v>581</v>
      </c>
      <c r="B6408" s="3">
        <v>45426</v>
      </c>
      <c r="C6408" s="3">
        <v>45439</v>
      </c>
      <c r="D6408" t="s">
        <v>39</v>
      </c>
      <c r="E6408">
        <v>133361</v>
      </c>
      <c r="F6408" t="s">
        <v>19</v>
      </c>
      <c r="G6408" t="s">
        <v>582</v>
      </c>
      <c r="H6408" t="s">
        <v>583</v>
      </c>
      <c r="I6408">
        <v>21215</v>
      </c>
      <c r="J6408" t="s">
        <v>22</v>
      </c>
      <c r="K6408" t="s">
        <v>32</v>
      </c>
      <c r="L6408" t="s">
        <v>27</v>
      </c>
      <c r="M6408" t="s">
        <v>28</v>
      </c>
      <c r="N6408" s="5">
        <v>7.2</v>
      </c>
      <c r="O6408" s="7">
        <v>2</v>
      </c>
      <c r="P6408" s="5">
        <v>5</v>
      </c>
      <c r="Q6408" s="5">
        <v>2.2000000000000002</v>
      </c>
      <c r="R6408" s="22">
        <f>Tabla1[[#This Row],[Fecha de Envío]]-Tabla1[[#This Row],[Fecha de Orden]]</f>
        <v>13</v>
      </c>
      <c r="S6408" s="24">
        <f>YEAR(Tabla1[[#This Row],[Fecha de Orden]])</f>
        <v>2024</v>
      </c>
      <c r="T6408" t="str">
        <f>VLOOKUP(Tabla1[[#This Row],[Nombre del Producto]],Tabla2[[Nombre Producto]:[Costo Unitario]],2,FALSE)</f>
        <v>Lot's O' Nuts</v>
      </c>
      <c r="U6408" t="str">
        <f>VLOOKUP(Tabla1[[#This Row],[Fábrica]],Tabla3[],4,FALSE)</f>
        <v>Arizona</v>
      </c>
    </row>
    <row r="6409" spans="1:21" x14ac:dyDescent="0.25">
      <c r="A6409" t="s">
        <v>584</v>
      </c>
      <c r="B6409" s="3">
        <v>45426</v>
      </c>
      <c r="C6409" s="3">
        <v>45439</v>
      </c>
      <c r="D6409" t="s">
        <v>39</v>
      </c>
      <c r="E6409">
        <v>133361</v>
      </c>
      <c r="F6409" t="s">
        <v>19</v>
      </c>
      <c r="G6409" t="s">
        <v>582</v>
      </c>
      <c r="H6409" t="s">
        <v>583</v>
      </c>
      <c r="I6409">
        <v>21215</v>
      </c>
      <c r="J6409" t="s">
        <v>22</v>
      </c>
      <c r="K6409" t="s">
        <v>32</v>
      </c>
      <c r="L6409" t="s">
        <v>45</v>
      </c>
      <c r="M6409" t="s">
        <v>46</v>
      </c>
      <c r="N6409" s="5">
        <v>17.45</v>
      </c>
      <c r="O6409" s="7">
        <v>5</v>
      </c>
      <c r="P6409" s="5">
        <v>12.45</v>
      </c>
      <c r="Q6409" s="5">
        <v>5</v>
      </c>
      <c r="R6409" s="22">
        <f>Tabla1[[#This Row],[Fecha de Envío]]-Tabla1[[#This Row],[Fecha de Orden]]</f>
        <v>13</v>
      </c>
      <c r="S6409" s="24">
        <f>YEAR(Tabla1[[#This Row],[Fecha de Orden]])</f>
        <v>2024</v>
      </c>
      <c r="T6409" t="str">
        <f>VLOOKUP(Tabla1[[#This Row],[Nombre del Producto]],Tabla2[[Nombre Producto]:[Costo Unitario]],2,FALSE)</f>
        <v>Lot's O' Nuts</v>
      </c>
      <c r="U6409" t="str">
        <f>VLOOKUP(Tabla1[[#This Row],[Fábrica]],Tabla3[],4,FALSE)</f>
        <v>Arizona</v>
      </c>
    </row>
    <row r="6410" spans="1:21" x14ac:dyDescent="0.25">
      <c r="A6410" t="s">
        <v>585</v>
      </c>
      <c r="B6410" s="3">
        <v>45426</v>
      </c>
      <c r="C6410" s="3">
        <v>45439</v>
      </c>
      <c r="D6410" t="s">
        <v>39</v>
      </c>
      <c r="E6410">
        <v>133361</v>
      </c>
      <c r="F6410" t="s">
        <v>19</v>
      </c>
      <c r="G6410" t="s">
        <v>582</v>
      </c>
      <c r="H6410" t="s">
        <v>583</v>
      </c>
      <c r="I6410">
        <v>21215</v>
      </c>
      <c r="J6410" t="s">
        <v>22</v>
      </c>
      <c r="K6410" t="s">
        <v>32</v>
      </c>
      <c r="L6410" t="s">
        <v>24</v>
      </c>
      <c r="M6410" t="s">
        <v>25</v>
      </c>
      <c r="N6410" s="5">
        <v>18.75</v>
      </c>
      <c r="O6410" s="7">
        <v>5</v>
      </c>
      <c r="P6410" s="5">
        <v>12.25</v>
      </c>
      <c r="Q6410" s="5">
        <v>6.5</v>
      </c>
      <c r="R6410" s="22">
        <f>Tabla1[[#This Row],[Fecha de Envío]]-Tabla1[[#This Row],[Fecha de Orden]]</f>
        <v>13</v>
      </c>
      <c r="S6410" s="24">
        <f>YEAR(Tabla1[[#This Row],[Fecha de Orden]])</f>
        <v>2024</v>
      </c>
      <c r="T6410" t="str">
        <f>VLOOKUP(Tabla1[[#This Row],[Nombre del Producto]],Tabla2[[Nombre Producto]:[Costo Unitario]],2,FALSE)</f>
        <v>Wicked Choccy's</v>
      </c>
      <c r="U6410" t="str">
        <f>VLOOKUP(Tabla1[[#This Row],[Fábrica]],Tabla3[],4,FALSE)</f>
        <v>Georgia</v>
      </c>
    </row>
    <row r="6411" spans="1:21" x14ac:dyDescent="0.25">
      <c r="A6411" t="s">
        <v>586</v>
      </c>
      <c r="B6411" s="3">
        <v>45426</v>
      </c>
      <c r="C6411" s="3">
        <v>45439</v>
      </c>
      <c r="D6411" t="s">
        <v>39</v>
      </c>
      <c r="E6411">
        <v>133361</v>
      </c>
      <c r="F6411" t="s">
        <v>19</v>
      </c>
      <c r="G6411" t="s">
        <v>582</v>
      </c>
      <c r="H6411" t="s">
        <v>583</v>
      </c>
      <c r="I6411">
        <v>21215</v>
      </c>
      <c r="J6411" t="s">
        <v>22</v>
      </c>
      <c r="K6411" t="s">
        <v>32</v>
      </c>
      <c r="L6411" t="s">
        <v>33</v>
      </c>
      <c r="M6411" t="s">
        <v>34</v>
      </c>
      <c r="N6411" s="5">
        <v>18</v>
      </c>
      <c r="O6411" s="7">
        <v>5</v>
      </c>
      <c r="P6411" s="5">
        <v>12</v>
      </c>
      <c r="Q6411" s="5">
        <v>6</v>
      </c>
      <c r="R6411" s="22">
        <f>Tabla1[[#This Row],[Fecha de Envío]]-Tabla1[[#This Row],[Fecha de Orden]]</f>
        <v>13</v>
      </c>
      <c r="S6411" s="24">
        <f>YEAR(Tabla1[[#This Row],[Fecha de Orden]])</f>
        <v>2024</v>
      </c>
      <c r="T6411" t="str">
        <f>VLOOKUP(Tabla1[[#This Row],[Nombre del Producto]],Tabla2[[Nombre Producto]:[Costo Unitario]],2,FALSE)</f>
        <v>Lot's O' Nuts</v>
      </c>
      <c r="U6411" t="str">
        <f>VLOOKUP(Tabla1[[#This Row],[Fábrica]],Tabla3[],4,FALSE)</f>
        <v>Arizona</v>
      </c>
    </row>
    <row r="6412" spans="1:21" x14ac:dyDescent="0.25">
      <c r="A6412" t="s">
        <v>2864</v>
      </c>
      <c r="B6412" s="3">
        <v>45426</v>
      </c>
      <c r="C6412" s="3">
        <v>45440</v>
      </c>
      <c r="D6412" t="s">
        <v>18</v>
      </c>
      <c r="E6412">
        <v>154872</v>
      </c>
      <c r="F6412" t="s">
        <v>19</v>
      </c>
      <c r="G6412" t="s">
        <v>626</v>
      </c>
      <c r="H6412" t="s">
        <v>210</v>
      </c>
      <c r="I6412">
        <v>44105</v>
      </c>
      <c r="J6412" t="s">
        <v>22</v>
      </c>
      <c r="K6412" t="s">
        <v>32</v>
      </c>
      <c r="L6412" t="s">
        <v>45</v>
      </c>
      <c r="M6412" t="s">
        <v>46</v>
      </c>
      <c r="N6412" s="5">
        <v>17.45</v>
      </c>
      <c r="O6412" s="7">
        <v>5</v>
      </c>
      <c r="P6412" s="5">
        <v>12.45</v>
      </c>
      <c r="Q6412" s="5">
        <v>5</v>
      </c>
      <c r="R6412" s="22">
        <f>Tabla1[[#This Row],[Fecha de Envío]]-Tabla1[[#This Row],[Fecha de Orden]]</f>
        <v>14</v>
      </c>
      <c r="S6412" s="24">
        <f>YEAR(Tabla1[[#This Row],[Fecha de Orden]])</f>
        <v>2024</v>
      </c>
      <c r="T6412" t="str">
        <f>VLOOKUP(Tabla1[[#This Row],[Nombre del Producto]],Tabla2[[Nombre Producto]:[Costo Unitario]],2,FALSE)</f>
        <v>Lot's O' Nuts</v>
      </c>
      <c r="U6412" t="str">
        <f>VLOOKUP(Tabla1[[#This Row],[Fábrica]],Tabla3[],4,FALSE)</f>
        <v>Arizona</v>
      </c>
    </row>
    <row r="6413" spans="1:21" x14ac:dyDescent="0.25">
      <c r="A6413" t="s">
        <v>2865</v>
      </c>
      <c r="B6413" s="3">
        <v>45426</v>
      </c>
      <c r="C6413" s="3">
        <v>45440</v>
      </c>
      <c r="D6413" t="s">
        <v>18</v>
      </c>
      <c r="E6413">
        <v>154872</v>
      </c>
      <c r="F6413" t="s">
        <v>19</v>
      </c>
      <c r="G6413" t="s">
        <v>626</v>
      </c>
      <c r="H6413" t="s">
        <v>210</v>
      </c>
      <c r="I6413">
        <v>44105</v>
      </c>
      <c r="J6413" t="s">
        <v>22</v>
      </c>
      <c r="K6413" t="s">
        <v>32</v>
      </c>
      <c r="L6413" t="s">
        <v>24</v>
      </c>
      <c r="M6413" t="s">
        <v>25</v>
      </c>
      <c r="N6413" s="5">
        <v>7.5</v>
      </c>
      <c r="O6413" s="7">
        <v>2</v>
      </c>
      <c r="P6413" s="5">
        <v>4.9000000000000004</v>
      </c>
      <c r="Q6413" s="5">
        <v>2.6</v>
      </c>
      <c r="R6413" s="22">
        <f>Tabla1[[#This Row],[Fecha de Envío]]-Tabla1[[#This Row],[Fecha de Orden]]</f>
        <v>14</v>
      </c>
      <c r="S6413" s="24">
        <f>YEAR(Tabla1[[#This Row],[Fecha de Orden]])</f>
        <v>2024</v>
      </c>
      <c r="T6413" t="str">
        <f>VLOOKUP(Tabla1[[#This Row],[Nombre del Producto]],Tabla2[[Nombre Producto]:[Costo Unitario]],2,FALSE)</f>
        <v>Wicked Choccy's</v>
      </c>
      <c r="U6413" t="str">
        <f>VLOOKUP(Tabla1[[#This Row],[Fábrica]],Tabla3[],4,FALSE)</f>
        <v>Georgia</v>
      </c>
    </row>
    <row r="6414" spans="1:21" x14ac:dyDescent="0.25">
      <c r="A6414" t="s">
        <v>2866</v>
      </c>
      <c r="B6414" s="3">
        <v>45426</v>
      </c>
      <c r="C6414" s="3">
        <v>45440</v>
      </c>
      <c r="D6414" t="s">
        <v>18</v>
      </c>
      <c r="E6414">
        <v>154872</v>
      </c>
      <c r="F6414" t="s">
        <v>19</v>
      </c>
      <c r="G6414" t="s">
        <v>626</v>
      </c>
      <c r="H6414" t="s">
        <v>210</v>
      </c>
      <c r="I6414">
        <v>44105</v>
      </c>
      <c r="J6414" t="s">
        <v>22</v>
      </c>
      <c r="K6414" t="s">
        <v>32</v>
      </c>
      <c r="L6414" t="s">
        <v>36</v>
      </c>
      <c r="M6414" t="s">
        <v>37</v>
      </c>
      <c r="N6414" s="5">
        <v>3.25</v>
      </c>
      <c r="O6414" s="7">
        <v>1</v>
      </c>
      <c r="P6414" s="5">
        <v>2.11</v>
      </c>
      <c r="Q6414" s="5">
        <v>1.1399999999999999</v>
      </c>
      <c r="R6414" s="22">
        <f>Tabla1[[#This Row],[Fecha de Envío]]-Tabla1[[#This Row],[Fecha de Orden]]</f>
        <v>14</v>
      </c>
      <c r="S6414" s="24">
        <f>YEAR(Tabla1[[#This Row],[Fecha de Orden]])</f>
        <v>2024</v>
      </c>
      <c r="T6414" t="str">
        <f>VLOOKUP(Tabla1[[#This Row],[Nombre del Producto]],Tabla2[[Nombre Producto]:[Costo Unitario]],2,FALSE)</f>
        <v>Wicked Choccy's</v>
      </c>
      <c r="U6414" t="str">
        <f>VLOOKUP(Tabla1[[#This Row],[Fábrica]],Tabla3[],4,FALSE)</f>
        <v>Georgia</v>
      </c>
    </row>
    <row r="6415" spans="1:21" x14ac:dyDescent="0.25">
      <c r="A6415" t="s">
        <v>3277</v>
      </c>
      <c r="B6415" s="3">
        <v>45426</v>
      </c>
      <c r="C6415" s="3">
        <v>45443</v>
      </c>
      <c r="D6415" t="s">
        <v>18</v>
      </c>
      <c r="E6415">
        <v>133641</v>
      </c>
      <c r="F6415" t="s">
        <v>19</v>
      </c>
      <c r="G6415" t="s">
        <v>455</v>
      </c>
      <c r="H6415" t="s">
        <v>229</v>
      </c>
      <c r="I6415">
        <v>39503</v>
      </c>
      <c r="J6415" t="s">
        <v>22</v>
      </c>
      <c r="K6415" t="s">
        <v>66</v>
      </c>
      <c r="L6415" t="s">
        <v>45</v>
      </c>
      <c r="M6415" t="s">
        <v>46</v>
      </c>
      <c r="N6415" s="5">
        <v>31.41</v>
      </c>
      <c r="O6415" s="7">
        <v>9</v>
      </c>
      <c r="P6415" s="5">
        <v>22.41</v>
      </c>
      <c r="Q6415" s="5">
        <v>9</v>
      </c>
      <c r="R6415" s="22">
        <f>Tabla1[[#This Row],[Fecha de Envío]]-Tabla1[[#This Row],[Fecha de Orden]]</f>
        <v>17</v>
      </c>
      <c r="S6415" s="24">
        <f>YEAR(Tabla1[[#This Row],[Fecha de Orden]])</f>
        <v>2024</v>
      </c>
      <c r="T6415" t="str">
        <f>VLOOKUP(Tabla1[[#This Row],[Nombre del Producto]],Tabla2[[Nombre Producto]:[Costo Unitario]],2,FALSE)</f>
        <v>Lot's O' Nuts</v>
      </c>
      <c r="U6415" t="str">
        <f>VLOOKUP(Tabla1[[#This Row],[Fábrica]],Tabla3[],4,FALSE)</f>
        <v>Arizona</v>
      </c>
    </row>
    <row r="6416" spans="1:21" x14ac:dyDescent="0.25">
      <c r="A6416" t="s">
        <v>3808</v>
      </c>
      <c r="B6416" s="3">
        <v>45426</v>
      </c>
      <c r="C6416" s="3">
        <v>45437</v>
      </c>
      <c r="D6416" t="s">
        <v>39</v>
      </c>
      <c r="E6416">
        <v>161774</v>
      </c>
      <c r="F6416" t="s">
        <v>19</v>
      </c>
      <c r="G6416" t="s">
        <v>159</v>
      </c>
      <c r="H6416" t="s">
        <v>42</v>
      </c>
      <c r="I6416">
        <v>77041</v>
      </c>
      <c r="J6416" t="s">
        <v>22</v>
      </c>
      <c r="K6416" t="s">
        <v>43</v>
      </c>
      <c r="L6416" t="s">
        <v>24</v>
      </c>
      <c r="M6416" t="s">
        <v>25</v>
      </c>
      <c r="N6416" s="5">
        <v>18.75</v>
      </c>
      <c r="O6416" s="7">
        <v>5</v>
      </c>
      <c r="P6416" s="5">
        <v>12.25</v>
      </c>
      <c r="Q6416" s="5">
        <v>6.5</v>
      </c>
      <c r="R6416" s="22">
        <f>Tabla1[[#This Row],[Fecha de Envío]]-Tabla1[[#This Row],[Fecha de Orden]]</f>
        <v>11</v>
      </c>
      <c r="S6416" s="24">
        <f>YEAR(Tabla1[[#This Row],[Fecha de Orden]])</f>
        <v>2024</v>
      </c>
      <c r="T6416" t="str">
        <f>VLOOKUP(Tabla1[[#This Row],[Nombre del Producto]],Tabla2[[Nombre Producto]:[Costo Unitario]],2,FALSE)</f>
        <v>Wicked Choccy's</v>
      </c>
      <c r="U6416" t="str">
        <f>VLOOKUP(Tabla1[[#This Row],[Fábrica]],Tabla3[],4,FALSE)</f>
        <v>Georgia</v>
      </c>
    </row>
    <row r="6417" spans="1:21" x14ac:dyDescent="0.25">
      <c r="A6417" t="s">
        <v>3809</v>
      </c>
      <c r="B6417" s="3">
        <v>45426</v>
      </c>
      <c r="C6417" s="3">
        <v>45437</v>
      </c>
      <c r="D6417" t="s">
        <v>39</v>
      </c>
      <c r="E6417">
        <v>161774</v>
      </c>
      <c r="F6417" t="s">
        <v>19</v>
      </c>
      <c r="G6417" t="s">
        <v>159</v>
      </c>
      <c r="H6417" t="s">
        <v>42</v>
      </c>
      <c r="I6417">
        <v>77041</v>
      </c>
      <c r="J6417" t="s">
        <v>22</v>
      </c>
      <c r="K6417" t="s">
        <v>43</v>
      </c>
      <c r="L6417" t="s">
        <v>36</v>
      </c>
      <c r="M6417" t="s">
        <v>37</v>
      </c>
      <c r="N6417" s="5">
        <v>16.25</v>
      </c>
      <c r="O6417" s="7">
        <v>5</v>
      </c>
      <c r="P6417" s="5">
        <v>10.55</v>
      </c>
      <c r="Q6417" s="5">
        <v>5.7</v>
      </c>
      <c r="R6417" s="22">
        <f>Tabla1[[#This Row],[Fecha de Envío]]-Tabla1[[#This Row],[Fecha de Orden]]</f>
        <v>11</v>
      </c>
      <c r="S6417" s="24">
        <f>YEAR(Tabla1[[#This Row],[Fecha de Orden]])</f>
        <v>2024</v>
      </c>
      <c r="T6417" t="str">
        <f>VLOOKUP(Tabla1[[#This Row],[Nombre del Producto]],Tabla2[[Nombre Producto]:[Costo Unitario]],2,FALSE)</f>
        <v>Wicked Choccy's</v>
      </c>
      <c r="U6417" t="str">
        <f>VLOOKUP(Tabla1[[#This Row],[Fábrica]],Tabla3[],4,FALSE)</f>
        <v>Georgia</v>
      </c>
    </row>
    <row r="6418" spans="1:21" x14ac:dyDescent="0.25">
      <c r="A6418" t="s">
        <v>3810</v>
      </c>
      <c r="B6418" s="3">
        <v>45426</v>
      </c>
      <c r="C6418" s="3">
        <v>45437</v>
      </c>
      <c r="D6418" t="s">
        <v>39</v>
      </c>
      <c r="E6418">
        <v>161774</v>
      </c>
      <c r="F6418" t="s">
        <v>19</v>
      </c>
      <c r="G6418" t="s">
        <v>159</v>
      </c>
      <c r="H6418" t="s">
        <v>42</v>
      </c>
      <c r="I6418">
        <v>77041</v>
      </c>
      <c r="J6418" t="s">
        <v>22</v>
      </c>
      <c r="K6418" t="s">
        <v>43</v>
      </c>
      <c r="L6418" t="s">
        <v>33</v>
      </c>
      <c r="M6418" t="s">
        <v>34</v>
      </c>
      <c r="N6418" s="5">
        <v>10.8</v>
      </c>
      <c r="O6418" s="7">
        <v>3</v>
      </c>
      <c r="P6418" s="5">
        <v>7.2</v>
      </c>
      <c r="Q6418" s="5">
        <v>3.6</v>
      </c>
      <c r="R6418" s="22">
        <f>Tabla1[[#This Row],[Fecha de Envío]]-Tabla1[[#This Row],[Fecha de Orden]]</f>
        <v>11</v>
      </c>
      <c r="S6418" s="24">
        <f>YEAR(Tabla1[[#This Row],[Fecha de Orden]])</f>
        <v>2024</v>
      </c>
      <c r="T6418" t="str">
        <f>VLOOKUP(Tabla1[[#This Row],[Nombre del Producto]],Tabla2[[Nombre Producto]:[Costo Unitario]],2,FALSE)</f>
        <v>Lot's O' Nuts</v>
      </c>
      <c r="U6418" t="str">
        <f>VLOOKUP(Tabla1[[#This Row],[Fábrica]],Tabla3[],4,FALSE)</f>
        <v>Arizona</v>
      </c>
    </row>
    <row r="6419" spans="1:21" x14ac:dyDescent="0.25">
      <c r="A6419" t="s">
        <v>3811</v>
      </c>
      <c r="B6419" s="3">
        <v>45426</v>
      </c>
      <c r="C6419" s="3">
        <v>45437</v>
      </c>
      <c r="D6419" t="s">
        <v>39</v>
      </c>
      <c r="E6419">
        <v>161774</v>
      </c>
      <c r="F6419" t="s">
        <v>19</v>
      </c>
      <c r="G6419" t="s">
        <v>159</v>
      </c>
      <c r="H6419" t="s">
        <v>42</v>
      </c>
      <c r="I6419">
        <v>77041</v>
      </c>
      <c r="J6419" t="s">
        <v>22</v>
      </c>
      <c r="K6419" t="s">
        <v>43</v>
      </c>
      <c r="L6419" t="s">
        <v>27</v>
      </c>
      <c r="M6419" t="s">
        <v>28</v>
      </c>
      <c r="N6419" s="5">
        <v>7.2</v>
      </c>
      <c r="O6419" s="7">
        <v>2</v>
      </c>
      <c r="P6419" s="5">
        <v>5</v>
      </c>
      <c r="Q6419" s="5">
        <v>2.2000000000000002</v>
      </c>
      <c r="R6419" s="22">
        <f>Tabla1[[#This Row],[Fecha de Envío]]-Tabla1[[#This Row],[Fecha de Orden]]</f>
        <v>11</v>
      </c>
      <c r="S6419" s="24">
        <f>YEAR(Tabla1[[#This Row],[Fecha de Orden]])</f>
        <v>2024</v>
      </c>
      <c r="T6419" t="str">
        <f>VLOOKUP(Tabla1[[#This Row],[Nombre del Producto]],Tabla2[[Nombre Producto]:[Costo Unitario]],2,FALSE)</f>
        <v>Lot's O' Nuts</v>
      </c>
      <c r="U6419" t="str">
        <f>VLOOKUP(Tabla1[[#This Row],[Fábrica]],Tabla3[],4,FALSE)</f>
        <v>Arizona</v>
      </c>
    </row>
    <row r="6420" spans="1:21" x14ac:dyDescent="0.25">
      <c r="A6420" t="s">
        <v>5010</v>
      </c>
      <c r="B6420" s="3">
        <v>45426</v>
      </c>
      <c r="C6420" s="3">
        <v>45441</v>
      </c>
      <c r="D6420" t="s">
        <v>18</v>
      </c>
      <c r="E6420">
        <v>129357</v>
      </c>
      <c r="F6420" t="s">
        <v>19</v>
      </c>
      <c r="G6420" t="s">
        <v>124</v>
      </c>
      <c r="H6420" t="s">
        <v>125</v>
      </c>
      <c r="I6420">
        <v>98103</v>
      </c>
      <c r="J6420" t="s">
        <v>22</v>
      </c>
      <c r="K6420" t="s">
        <v>23</v>
      </c>
      <c r="L6420" t="s">
        <v>36</v>
      </c>
      <c r="M6420" t="s">
        <v>37</v>
      </c>
      <c r="N6420" s="5">
        <v>29.25</v>
      </c>
      <c r="O6420" s="7">
        <v>9</v>
      </c>
      <c r="P6420" s="5">
        <v>18.989999999999998</v>
      </c>
      <c r="Q6420" s="5">
        <v>10.26</v>
      </c>
      <c r="R6420" s="22">
        <f>Tabla1[[#This Row],[Fecha de Envío]]-Tabla1[[#This Row],[Fecha de Orden]]</f>
        <v>15</v>
      </c>
      <c r="S6420" s="24">
        <f>YEAR(Tabla1[[#This Row],[Fecha de Orden]])</f>
        <v>2024</v>
      </c>
      <c r="T6420" t="str">
        <f>VLOOKUP(Tabla1[[#This Row],[Nombre del Producto]],Tabla2[[Nombre Producto]:[Costo Unitario]],2,FALSE)</f>
        <v>Wicked Choccy's</v>
      </c>
      <c r="U6420" t="str">
        <f>VLOOKUP(Tabla1[[#This Row],[Fábrica]],Tabla3[],4,FALSE)</f>
        <v>Georgia</v>
      </c>
    </row>
    <row r="6421" spans="1:21" x14ac:dyDescent="0.25">
      <c r="A6421" t="s">
        <v>5011</v>
      </c>
      <c r="B6421" s="3">
        <v>45426</v>
      </c>
      <c r="C6421" s="3">
        <v>45441</v>
      </c>
      <c r="D6421" t="s">
        <v>18</v>
      </c>
      <c r="E6421">
        <v>129357</v>
      </c>
      <c r="F6421" t="s">
        <v>19</v>
      </c>
      <c r="G6421" t="s">
        <v>124</v>
      </c>
      <c r="H6421" t="s">
        <v>125</v>
      </c>
      <c r="I6421">
        <v>98103</v>
      </c>
      <c r="J6421" t="s">
        <v>22</v>
      </c>
      <c r="K6421" t="s">
        <v>23</v>
      </c>
      <c r="L6421" t="s">
        <v>24</v>
      </c>
      <c r="M6421" t="s">
        <v>25</v>
      </c>
      <c r="N6421" s="5">
        <v>18.75</v>
      </c>
      <c r="O6421" s="7">
        <v>5</v>
      </c>
      <c r="P6421" s="5">
        <v>12.25</v>
      </c>
      <c r="Q6421" s="5">
        <v>6.5</v>
      </c>
      <c r="R6421" s="22">
        <f>Tabla1[[#This Row],[Fecha de Envío]]-Tabla1[[#This Row],[Fecha de Orden]]</f>
        <v>15</v>
      </c>
      <c r="S6421" s="24">
        <f>YEAR(Tabla1[[#This Row],[Fecha de Orden]])</f>
        <v>2024</v>
      </c>
      <c r="T6421" t="str">
        <f>VLOOKUP(Tabla1[[#This Row],[Nombre del Producto]],Tabla2[[Nombre Producto]:[Costo Unitario]],2,FALSE)</f>
        <v>Wicked Choccy's</v>
      </c>
      <c r="U6421" t="str">
        <f>VLOOKUP(Tabla1[[#This Row],[Fábrica]],Tabla3[],4,FALSE)</f>
        <v>Georgia</v>
      </c>
    </row>
    <row r="6422" spans="1:21" x14ac:dyDescent="0.25">
      <c r="A6422" t="s">
        <v>7011</v>
      </c>
      <c r="B6422" s="3">
        <v>45426</v>
      </c>
      <c r="C6422" s="3">
        <v>45436</v>
      </c>
      <c r="D6422" t="s">
        <v>82</v>
      </c>
      <c r="E6422">
        <v>143686</v>
      </c>
      <c r="F6422" t="s">
        <v>19</v>
      </c>
      <c r="G6422" t="s">
        <v>1229</v>
      </c>
      <c r="H6422" t="s">
        <v>21</v>
      </c>
      <c r="I6422">
        <v>92704</v>
      </c>
      <c r="J6422" t="s">
        <v>22</v>
      </c>
      <c r="K6422" t="s">
        <v>23</v>
      </c>
      <c r="L6422" t="s">
        <v>45</v>
      </c>
      <c r="M6422" t="s">
        <v>46</v>
      </c>
      <c r="N6422" s="5">
        <v>6.98</v>
      </c>
      <c r="O6422" s="7">
        <v>2</v>
      </c>
      <c r="P6422" s="5">
        <v>4.9800000000000004</v>
      </c>
      <c r="Q6422" s="5">
        <v>2</v>
      </c>
      <c r="R6422" s="22">
        <f>Tabla1[[#This Row],[Fecha de Envío]]-Tabla1[[#This Row],[Fecha de Orden]]</f>
        <v>10</v>
      </c>
      <c r="S6422" s="24">
        <f>YEAR(Tabla1[[#This Row],[Fecha de Orden]])</f>
        <v>2024</v>
      </c>
      <c r="T6422" t="str">
        <f>VLOOKUP(Tabla1[[#This Row],[Nombre del Producto]],Tabla2[[Nombre Producto]:[Costo Unitario]],2,FALSE)</f>
        <v>Lot's O' Nuts</v>
      </c>
      <c r="U6422" t="str">
        <f>VLOOKUP(Tabla1[[#This Row],[Fábrica]],Tabla3[],4,FALSE)</f>
        <v>Arizona</v>
      </c>
    </row>
    <row r="6423" spans="1:21" x14ac:dyDescent="0.25">
      <c r="A6423" t="s">
        <v>7012</v>
      </c>
      <c r="B6423" s="3">
        <v>45426</v>
      </c>
      <c r="C6423" s="3">
        <v>45436</v>
      </c>
      <c r="D6423" t="s">
        <v>82</v>
      </c>
      <c r="E6423">
        <v>143686</v>
      </c>
      <c r="F6423" t="s">
        <v>19</v>
      </c>
      <c r="G6423" t="s">
        <v>1229</v>
      </c>
      <c r="H6423" t="s">
        <v>21</v>
      </c>
      <c r="I6423">
        <v>92704</v>
      </c>
      <c r="J6423" t="s">
        <v>22</v>
      </c>
      <c r="K6423" t="s">
        <v>23</v>
      </c>
      <c r="L6423" t="s">
        <v>33</v>
      </c>
      <c r="M6423" t="s">
        <v>34</v>
      </c>
      <c r="N6423" s="5">
        <v>25.2</v>
      </c>
      <c r="O6423" s="7">
        <v>7</v>
      </c>
      <c r="P6423" s="5">
        <v>16.8</v>
      </c>
      <c r="Q6423" s="5">
        <v>8.4</v>
      </c>
      <c r="R6423" s="22">
        <f>Tabla1[[#This Row],[Fecha de Envío]]-Tabla1[[#This Row],[Fecha de Orden]]</f>
        <v>10</v>
      </c>
      <c r="S6423" s="24">
        <f>YEAR(Tabla1[[#This Row],[Fecha de Orden]])</f>
        <v>2024</v>
      </c>
      <c r="T6423" t="str">
        <f>VLOOKUP(Tabla1[[#This Row],[Nombre del Producto]],Tabla2[[Nombre Producto]:[Costo Unitario]],2,FALSE)</f>
        <v>Lot's O' Nuts</v>
      </c>
      <c r="U6423" t="str">
        <f>VLOOKUP(Tabla1[[#This Row],[Fábrica]],Tabla3[],4,FALSE)</f>
        <v>Arizona</v>
      </c>
    </row>
    <row r="6424" spans="1:21" x14ac:dyDescent="0.25">
      <c r="A6424" t="s">
        <v>4117</v>
      </c>
      <c r="B6424" s="3">
        <v>45427</v>
      </c>
      <c r="C6424" s="3">
        <v>45440</v>
      </c>
      <c r="D6424" t="s">
        <v>71</v>
      </c>
      <c r="E6424">
        <v>102414</v>
      </c>
      <c r="F6424" t="s">
        <v>19</v>
      </c>
      <c r="G6424" t="s">
        <v>165</v>
      </c>
      <c r="H6424" t="s">
        <v>69</v>
      </c>
      <c r="I6424">
        <v>85023</v>
      </c>
      <c r="J6424" t="s">
        <v>22</v>
      </c>
      <c r="K6424" t="s">
        <v>23</v>
      </c>
      <c r="L6424" t="s">
        <v>24</v>
      </c>
      <c r="M6424" t="s">
        <v>25</v>
      </c>
      <c r="N6424" s="5">
        <v>7.5</v>
      </c>
      <c r="O6424" s="7">
        <v>2</v>
      </c>
      <c r="P6424" s="5">
        <v>4.9000000000000004</v>
      </c>
      <c r="Q6424" s="5">
        <v>2.6</v>
      </c>
      <c r="R6424" s="22">
        <f>Tabla1[[#This Row],[Fecha de Envío]]-Tabla1[[#This Row],[Fecha de Orden]]</f>
        <v>13</v>
      </c>
      <c r="S6424" s="24">
        <f>YEAR(Tabla1[[#This Row],[Fecha de Orden]])</f>
        <v>2024</v>
      </c>
      <c r="T6424" t="str">
        <f>VLOOKUP(Tabla1[[#This Row],[Nombre del Producto]],Tabla2[[Nombre Producto]:[Costo Unitario]],2,FALSE)</f>
        <v>Wicked Choccy's</v>
      </c>
      <c r="U6424" t="str">
        <f>VLOOKUP(Tabla1[[#This Row],[Fábrica]],Tabla3[],4,FALSE)</f>
        <v>Georgia</v>
      </c>
    </row>
    <row r="6425" spans="1:21" x14ac:dyDescent="0.25">
      <c r="A6425" t="s">
        <v>4118</v>
      </c>
      <c r="B6425" s="3">
        <v>45427</v>
      </c>
      <c r="C6425" s="3">
        <v>45440</v>
      </c>
      <c r="D6425" t="s">
        <v>71</v>
      </c>
      <c r="E6425">
        <v>102414</v>
      </c>
      <c r="F6425" t="s">
        <v>19</v>
      </c>
      <c r="G6425" t="s">
        <v>165</v>
      </c>
      <c r="H6425" t="s">
        <v>69</v>
      </c>
      <c r="I6425">
        <v>85023</v>
      </c>
      <c r="J6425" t="s">
        <v>22</v>
      </c>
      <c r="K6425" t="s">
        <v>23</v>
      </c>
      <c r="L6425" t="s">
        <v>36</v>
      </c>
      <c r="M6425" t="s">
        <v>37</v>
      </c>
      <c r="N6425" s="5">
        <v>9.75</v>
      </c>
      <c r="O6425" s="7">
        <v>3</v>
      </c>
      <c r="P6425" s="5">
        <v>6.33</v>
      </c>
      <c r="Q6425" s="5">
        <v>3.42</v>
      </c>
      <c r="R6425" s="22">
        <f>Tabla1[[#This Row],[Fecha de Envío]]-Tabla1[[#This Row],[Fecha de Orden]]</f>
        <v>13</v>
      </c>
      <c r="S6425" s="24">
        <f>YEAR(Tabla1[[#This Row],[Fecha de Orden]])</f>
        <v>2024</v>
      </c>
      <c r="T6425" t="str">
        <f>VLOOKUP(Tabla1[[#This Row],[Nombre del Producto]],Tabla2[[Nombre Producto]:[Costo Unitario]],2,FALSE)</f>
        <v>Wicked Choccy's</v>
      </c>
      <c r="U6425" t="str">
        <f>VLOOKUP(Tabla1[[#This Row],[Fábrica]],Tabla3[],4,FALSE)</f>
        <v>Georgia</v>
      </c>
    </row>
    <row r="6426" spans="1:21" x14ac:dyDescent="0.25">
      <c r="A6426" t="s">
        <v>4119</v>
      </c>
      <c r="B6426" s="3">
        <v>45427</v>
      </c>
      <c r="C6426" s="3">
        <v>45440</v>
      </c>
      <c r="D6426" t="s">
        <v>71</v>
      </c>
      <c r="E6426">
        <v>102414</v>
      </c>
      <c r="F6426" t="s">
        <v>19</v>
      </c>
      <c r="G6426" t="s">
        <v>165</v>
      </c>
      <c r="H6426" t="s">
        <v>69</v>
      </c>
      <c r="I6426">
        <v>85023</v>
      </c>
      <c r="J6426" t="s">
        <v>22</v>
      </c>
      <c r="K6426" t="s">
        <v>23</v>
      </c>
      <c r="L6426" t="s">
        <v>27</v>
      </c>
      <c r="M6426" t="s">
        <v>28</v>
      </c>
      <c r="N6426" s="5">
        <v>3.6</v>
      </c>
      <c r="O6426" s="7">
        <v>1</v>
      </c>
      <c r="P6426" s="5">
        <v>2.5</v>
      </c>
      <c r="Q6426" s="5">
        <v>1.1000000000000001</v>
      </c>
      <c r="R6426" s="22">
        <f>Tabla1[[#This Row],[Fecha de Envío]]-Tabla1[[#This Row],[Fecha de Orden]]</f>
        <v>13</v>
      </c>
      <c r="S6426" s="24">
        <f>YEAR(Tabla1[[#This Row],[Fecha de Orden]])</f>
        <v>2024</v>
      </c>
      <c r="T6426" t="str">
        <f>VLOOKUP(Tabla1[[#This Row],[Nombre del Producto]],Tabla2[[Nombre Producto]:[Costo Unitario]],2,FALSE)</f>
        <v>Lot's O' Nuts</v>
      </c>
      <c r="U6426" t="str">
        <f>VLOOKUP(Tabla1[[#This Row],[Fábrica]],Tabla3[],4,FALSE)</f>
        <v>Arizona</v>
      </c>
    </row>
    <row r="6427" spans="1:21" x14ac:dyDescent="0.25">
      <c r="A6427" t="s">
        <v>4241</v>
      </c>
      <c r="B6427" s="3">
        <v>45427</v>
      </c>
      <c r="C6427" s="3">
        <v>45442</v>
      </c>
      <c r="D6427" t="s">
        <v>18</v>
      </c>
      <c r="E6427">
        <v>152569</v>
      </c>
      <c r="F6427" t="s">
        <v>19</v>
      </c>
      <c r="G6427" t="s">
        <v>239</v>
      </c>
      <c r="H6427" t="s">
        <v>173</v>
      </c>
      <c r="I6427">
        <v>60653</v>
      </c>
      <c r="J6427" t="s">
        <v>22</v>
      </c>
      <c r="K6427" t="s">
        <v>43</v>
      </c>
      <c r="L6427" t="s">
        <v>33</v>
      </c>
      <c r="M6427" t="s">
        <v>34</v>
      </c>
      <c r="N6427" s="5">
        <v>7.2</v>
      </c>
      <c r="O6427" s="7">
        <v>2</v>
      </c>
      <c r="P6427" s="5">
        <v>4.8</v>
      </c>
      <c r="Q6427" s="5">
        <v>2.4</v>
      </c>
      <c r="R6427" s="22">
        <f>Tabla1[[#This Row],[Fecha de Envío]]-Tabla1[[#This Row],[Fecha de Orden]]</f>
        <v>15</v>
      </c>
      <c r="S6427" s="24">
        <f>YEAR(Tabla1[[#This Row],[Fecha de Orden]])</f>
        <v>2024</v>
      </c>
      <c r="T6427" t="str">
        <f>VLOOKUP(Tabla1[[#This Row],[Nombre del Producto]],Tabla2[[Nombre Producto]:[Costo Unitario]],2,FALSE)</f>
        <v>Lot's O' Nuts</v>
      </c>
      <c r="U6427" t="str">
        <f>VLOOKUP(Tabla1[[#This Row],[Fábrica]],Tabla3[],4,FALSE)</f>
        <v>Arizona</v>
      </c>
    </row>
    <row r="6428" spans="1:21" x14ac:dyDescent="0.25">
      <c r="A6428" t="s">
        <v>4242</v>
      </c>
      <c r="B6428" s="3">
        <v>45427</v>
      </c>
      <c r="C6428" s="3">
        <v>45442</v>
      </c>
      <c r="D6428" t="s">
        <v>18</v>
      </c>
      <c r="E6428">
        <v>152569</v>
      </c>
      <c r="F6428" t="s">
        <v>19</v>
      </c>
      <c r="G6428" t="s">
        <v>239</v>
      </c>
      <c r="H6428" t="s">
        <v>173</v>
      </c>
      <c r="I6428">
        <v>60653</v>
      </c>
      <c r="J6428" t="s">
        <v>22</v>
      </c>
      <c r="K6428" t="s">
        <v>43</v>
      </c>
      <c r="L6428" t="s">
        <v>27</v>
      </c>
      <c r="M6428" t="s">
        <v>28</v>
      </c>
      <c r="N6428" s="5">
        <v>7.2</v>
      </c>
      <c r="O6428" s="7">
        <v>2</v>
      </c>
      <c r="P6428" s="5">
        <v>5</v>
      </c>
      <c r="Q6428" s="5">
        <v>2.2000000000000002</v>
      </c>
      <c r="R6428" s="22">
        <f>Tabla1[[#This Row],[Fecha de Envío]]-Tabla1[[#This Row],[Fecha de Orden]]</f>
        <v>15</v>
      </c>
      <c r="S6428" s="24">
        <f>YEAR(Tabla1[[#This Row],[Fecha de Orden]])</f>
        <v>2024</v>
      </c>
      <c r="T6428" t="str">
        <f>VLOOKUP(Tabla1[[#This Row],[Nombre del Producto]],Tabla2[[Nombre Producto]:[Costo Unitario]],2,FALSE)</f>
        <v>Lot's O' Nuts</v>
      </c>
      <c r="U6428" t="str">
        <f>VLOOKUP(Tabla1[[#This Row],[Fábrica]],Tabla3[],4,FALSE)</f>
        <v>Arizona</v>
      </c>
    </row>
    <row r="6429" spans="1:21" x14ac:dyDescent="0.25">
      <c r="A6429" t="s">
        <v>4365</v>
      </c>
      <c r="B6429" s="3">
        <v>45427</v>
      </c>
      <c r="C6429" s="3">
        <v>45442</v>
      </c>
      <c r="D6429" t="s">
        <v>18</v>
      </c>
      <c r="E6429">
        <v>110604</v>
      </c>
      <c r="F6429" t="s">
        <v>19</v>
      </c>
      <c r="G6429" t="s">
        <v>124</v>
      </c>
      <c r="H6429" t="s">
        <v>125</v>
      </c>
      <c r="I6429">
        <v>98103</v>
      </c>
      <c r="J6429" t="s">
        <v>22</v>
      </c>
      <c r="K6429" t="s">
        <v>23</v>
      </c>
      <c r="L6429" t="s">
        <v>27</v>
      </c>
      <c r="M6429" t="s">
        <v>28</v>
      </c>
      <c r="N6429" s="5">
        <v>7.2</v>
      </c>
      <c r="O6429" s="7">
        <v>2</v>
      </c>
      <c r="P6429" s="5">
        <v>5</v>
      </c>
      <c r="Q6429" s="5">
        <v>2.2000000000000002</v>
      </c>
      <c r="R6429" s="22">
        <f>Tabla1[[#This Row],[Fecha de Envío]]-Tabla1[[#This Row],[Fecha de Orden]]</f>
        <v>15</v>
      </c>
      <c r="S6429" s="24">
        <f>YEAR(Tabla1[[#This Row],[Fecha de Orden]])</f>
        <v>2024</v>
      </c>
      <c r="T6429" t="str">
        <f>VLOOKUP(Tabla1[[#This Row],[Nombre del Producto]],Tabla2[[Nombre Producto]:[Costo Unitario]],2,FALSE)</f>
        <v>Lot's O' Nuts</v>
      </c>
      <c r="U6429" t="str">
        <f>VLOOKUP(Tabla1[[#This Row],[Fábrica]],Tabla3[],4,FALSE)</f>
        <v>Arizona</v>
      </c>
    </row>
    <row r="6430" spans="1:21" x14ac:dyDescent="0.25">
      <c r="A6430" t="s">
        <v>4366</v>
      </c>
      <c r="B6430" s="3">
        <v>45427</v>
      </c>
      <c r="C6430" s="3">
        <v>45442</v>
      </c>
      <c r="D6430" t="s">
        <v>18</v>
      </c>
      <c r="E6430">
        <v>110604</v>
      </c>
      <c r="F6430" t="s">
        <v>19</v>
      </c>
      <c r="G6430" t="s">
        <v>124</v>
      </c>
      <c r="H6430" t="s">
        <v>125</v>
      </c>
      <c r="I6430">
        <v>98103</v>
      </c>
      <c r="J6430" t="s">
        <v>22</v>
      </c>
      <c r="K6430" t="s">
        <v>23</v>
      </c>
      <c r="L6430" t="s">
        <v>36</v>
      </c>
      <c r="M6430" t="s">
        <v>37</v>
      </c>
      <c r="N6430" s="5">
        <v>3.25</v>
      </c>
      <c r="O6430" s="7">
        <v>1</v>
      </c>
      <c r="P6430" s="5">
        <v>2.11</v>
      </c>
      <c r="Q6430" s="5">
        <v>1.1399999999999999</v>
      </c>
      <c r="R6430" s="22">
        <f>Tabla1[[#This Row],[Fecha de Envío]]-Tabla1[[#This Row],[Fecha de Orden]]</f>
        <v>15</v>
      </c>
      <c r="S6430" s="24">
        <f>YEAR(Tabla1[[#This Row],[Fecha de Orden]])</f>
        <v>2024</v>
      </c>
      <c r="T6430" t="str">
        <f>VLOOKUP(Tabla1[[#This Row],[Nombre del Producto]],Tabla2[[Nombre Producto]:[Costo Unitario]],2,FALSE)</f>
        <v>Wicked Choccy's</v>
      </c>
      <c r="U6430" t="str">
        <f>VLOOKUP(Tabla1[[#This Row],[Fábrica]],Tabla3[],4,FALSE)</f>
        <v>Georgia</v>
      </c>
    </row>
    <row r="6431" spans="1:21" x14ac:dyDescent="0.25">
      <c r="A6431" t="s">
        <v>4747</v>
      </c>
      <c r="B6431" s="3">
        <v>45428</v>
      </c>
      <c r="C6431" s="3">
        <v>45440</v>
      </c>
      <c r="D6431" t="s">
        <v>39</v>
      </c>
      <c r="E6431">
        <v>166576</v>
      </c>
      <c r="F6431" t="s">
        <v>19</v>
      </c>
      <c r="G6431" t="s">
        <v>836</v>
      </c>
      <c r="H6431" t="s">
        <v>210</v>
      </c>
      <c r="I6431">
        <v>44312</v>
      </c>
      <c r="J6431" t="s">
        <v>22</v>
      </c>
      <c r="K6431" t="s">
        <v>32</v>
      </c>
      <c r="L6431" t="s">
        <v>24</v>
      </c>
      <c r="M6431" t="s">
        <v>25</v>
      </c>
      <c r="N6431" s="5">
        <v>7.5</v>
      </c>
      <c r="O6431" s="7">
        <v>2</v>
      </c>
      <c r="P6431" s="5">
        <v>4.9000000000000004</v>
      </c>
      <c r="Q6431" s="5">
        <v>2.6</v>
      </c>
      <c r="R6431" s="22">
        <f>Tabla1[[#This Row],[Fecha de Envío]]-Tabla1[[#This Row],[Fecha de Orden]]</f>
        <v>12</v>
      </c>
      <c r="S6431" s="24">
        <f>YEAR(Tabla1[[#This Row],[Fecha de Orden]])</f>
        <v>2024</v>
      </c>
      <c r="T6431" t="str">
        <f>VLOOKUP(Tabla1[[#This Row],[Nombre del Producto]],Tabla2[[Nombre Producto]:[Costo Unitario]],2,FALSE)</f>
        <v>Wicked Choccy's</v>
      </c>
      <c r="U6431" t="str">
        <f>VLOOKUP(Tabla1[[#This Row],[Fábrica]],Tabla3[],4,FALSE)</f>
        <v>Georgia</v>
      </c>
    </row>
    <row r="6432" spans="1:21" x14ac:dyDescent="0.25">
      <c r="A6432" t="s">
        <v>167</v>
      </c>
      <c r="B6432" s="3">
        <v>45430</v>
      </c>
      <c r="C6432" s="3">
        <v>45442</v>
      </c>
      <c r="D6432" t="s">
        <v>39</v>
      </c>
      <c r="E6432">
        <v>121643</v>
      </c>
      <c r="F6432" t="s">
        <v>19</v>
      </c>
      <c r="G6432" t="s">
        <v>168</v>
      </c>
      <c r="H6432" t="s">
        <v>62</v>
      </c>
      <c r="I6432">
        <v>97206</v>
      </c>
      <c r="J6432" t="s">
        <v>22</v>
      </c>
      <c r="K6432" t="s">
        <v>23</v>
      </c>
      <c r="L6432" t="s">
        <v>33</v>
      </c>
      <c r="M6432" t="s">
        <v>34</v>
      </c>
      <c r="N6432" s="5">
        <v>7.2</v>
      </c>
      <c r="O6432" s="7">
        <v>2</v>
      </c>
      <c r="P6432" s="5">
        <v>4.8</v>
      </c>
      <c r="Q6432" s="5">
        <v>2.4</v>
      </c>
      <c r="R6432" s="22">
        <f>Tabla1[[#This Row],[Fecha de Envío]]-Tabla1[[#This Row],[Fecha de Orden]]</f>
        <v>12</v>
      </c>
      <c r="S6432" s="24">
        <f>YEAR(Tabla1[[#This Row],[Fecha de Orden]])</f>
        <v>2024</v>
      </c>
      <c r="T6432" t="str">
        <f>VLOOKUP(Tabla1[[#This Row],[Nombre del Producto]],Tabla2[[Nombre Producto]:[Costo Unitario]],2,FALSE)</f>
        <v>Lot's O' Nuts</v>
      </c>
      <c r="U6432" t="str">
        <f>VLOOKUP(Tabla1[[#This Row],[Fábrica]],Tabla3[],4,FALSE)</f>
        <v>Arizona</v>
      </c>
    </row>
    <row r="6433" spans="1:21" x14ac:dyDescent="0.25">
      <c r="A6433" t="s">
        <v>1215</v>
      </c>
      <c r="B6433" s="3">
        <v>45430</v>
      </c>
      <c r="C6433" s="3">
        <v>45444</v>
      </c>
      <c r="D6433" t="s">
        <v>18</v>
      </c>
      <c r="E6433">
        <v>112865</v>
      </c>
      <c r="F6433" t="s">
        <v>19</v>
      </c>
      <c r="G6433" t="s">
        <v>144</v>
      </c>
      <c r="H6433" t="s">
        <v>101</v>
      </c>
      <c r="I6433">
        <v>19140</v>
      </c>
      <c r="J6433" t="s">
        <v>22</v>
      </c>
      <c r="K6433" t="s">
        <v>32</v>
      </c>
      <c r="L6433" t="s">
        <v>27</v>
      </c>
      <c r="M6433" t="s">
        <v>28</v>
      </c>
      <c r="N6433" s="5">
        <v>10.8</v>
      </c>
      <c r="O6433" s="7">
        <v>3</v>
      </c>
      <c r="P6433" s="5">
        <v>7.5</v>
      </c>
      <c r="Q6433" s="5">
        <v>3.3</v>
      </c>
      <c r="R6433" s="22">
        <f>Tabla1[[#This Row],[Fecha de Envío]]-Tabla1[[#This Row],[Fecha de Orden]]</f>
        <v>14</v>
      </c>
      <c r="S6433" s="24">
        <f>YEAR(Tabla1[[#This Row],[Fecha de Orden]])</f>
        <v>2024</v>
      </c>
      <c r="T6433" t="str">
        <f>VLOOKUP(Tabla1[[#This Row],[Nombre del Producto]],Tabla2[[Nombre Producto]:[Costo Unitario]],2,FALSE)</f>
        <v>Lot's O' Nuts</v>
      </c>
      <c r="U6433" t="str">
        <f>VLOOKUP(Tabla1[[#This Row],[Fábrica]],Tabla3[],4,FALSE)</f>
        <v>Arizona</v>
      </c>
    </row>
    <row r="6434" spans="1:21" x14ac:dyDescent="0.25">
      <c r="A6434" t="s">
        <v>1248</v>
      </c>
      <c r="B6434" s="3">
        <v>45430</v>
      </c>
      <c r="C6434" s="3">
        <v>45444</v>
      </c>
      <c r="D6434" t="s">
        <v>18</v>
      </c>
      <c r="E6434">
        <v>155642</v>
      </c>
      <c r="F6434" t="s">
        <v>19</v>
      </c>
      <c r="G6434" t="s">
        <v>239</v>
      </c>
      <c r="H6434" t="s">
        <v>173</v>
      </c>
      <c r="I6434">
        <v>60653</v>
      </c>
      <c r="J6434" t="s">
        <v>22</v>
      </c>
      <c r="K6434" t="s">
        <v>43</v>
      </c>
      <c r="L6434" t="s">
        <v>36</v>
      </c>
      <c r="M6434" t="s">
        <v>37</v>
      </c>
      <c r="N6434" s="5">
        <v>3.25</v>
      </c>
      <c r="O6434" s="7">
        <v>1</v>
      </c>
      <c r="P6434" s="5">
        <v>2.11</v>
      </c>
      <c r="Q6434" s="5">
        <v>1.1399999999999999</v>
      </c>
      <c r="R6434" s="22">
        <f>Tabla1[[#This Row],[Fecha de Envío]]-Tabla1[[#This Row],[Fecha de Orden]]</f>
        <v>14</v>
      </c>
      <c r="S6434" s="24">
        <f>YEAR(Tabla1[[#This Row],[Fecha de Orden]])</f>
        <v>2024</v>
      </c>
      <c r="T6434" t="str">
        <f>VLOOKUP(Tabla1[[#This Row],[Nombre del Producto]],Tabla2[[Nombre Producto]:[Costo Unitario]],2,FALSE)</f>
        <v>Wicked Choccy's</v>
      </c>
      <c r="U6434" t="str">
        <f>VLOOKUP(Tabla1[[#This Row],[Fábrica]],Tabla3[],4,FALSE)</f>
        <v>Georgia</v>
      </c>
    </row>
    <row r="6435" spans="1:21" x14ac:dyDescent="0.25">
      <c r="A6435" t="s">
        <v>1249</v>
      </c>
      <c r="B6435" s="3">
        <v>45430</v>
      </c>
      <c r="C6435" s="3">
        <v>45444</v>
      </c>
      <c r="D6435" t="s">
        <v>18</v>
      </c>
      <c r="E6435">
        <v>155642</v>
      </c>
      <c r="F6435" t="s">
        <v>19</v>
      </c>
      <c r="G6435" t="s">
        <v>239</v>
      </c>
      <c r="H6435" t="s">
        <v>173</v>
      </c>
      <c r="I6435">
        <v>60653</v>
      </c>
      <c r="J6435" t="s">
        <v>22</v>
      </c>
      <c r="K6435" t="s">
        <v>43</v>
      </c>
      <c r="L6435" t="s">
        <v>33</v>
      </c>
      <c r="M6435" t="s">
        <v>34</v>
      </c>
      <c r="N6435" s="5">
        <v>10.8</v>
      </c>
      <c r="O6435" s="7">
        <v>3</v>
      </c>
      <c r="P6435" s="5">
        <v>7.2</v>
      </c>
      <c r="Q6435" s="5">
        <v>3.6</v>
      </c>
      <c r="R6435" s="22">
        <f>Tabla1[[#This Row],[Fecha de Envío]]-Tabla1[[#This Row],[Fecha de Orden]]</f>
        <v>14</v>
      </c>
      <c r="S6435" s="24">
        <f>YEAR(Tabla1[[#This Row],[Fecha de Orden]])</f>
        <v>2024</v>
      </c>
      <c r="T6435" t="str">
        <f>VLOOKUP(Tabla1[[#This Row],[Nombre del Producto]],Tabla2[[Nombre Producto]:[Costo Unitario]],2,FALSE)</f>
        <v>Lot's O' Nuts</v>
      </c>
      <c r="U6435" t="str">
        <f>VLOOKUP(Tabla1[[#This Row],[Fábrica]],Tabla3[],4,FALSE)</f>
        <v>Arizona</v>
      </c>
    </row>
    <row r="6436" spans="1:21" x14ac:dyDescent="0.25">
      <c r="A6436" t="s">
        <v>3854</v>
      </c>
      <c r="B6436" s="3">
        <v>45430</v>
      </c>
      <c r="C6436" s="3">
        <v>45447</v>
      </c>
      <c r="D6436" t="s">
        <v>18</v>
      </c>
      <c r="E6436">
        <v>135471</v>
      </c>
      <c r="F6436" t="s">
        <v>195</v>
      </c>
      <c r="G6436" t="s">
        <v>697</v>
      </c>
      <c r="H6436" t="s">
        <v>698</v>
      </c>
      <c r="I6436" t="s">
        <v>1002</v>
      </c>
      <c r="J6436" t="s">
        <v>22</v>
      </c>
      <c r="K6436" t="s">
        <v>32</v>
      </c>
      <c r="L6436" t="s">
        <v>33</v>
      </c>
      <c r="M6436" t="s">
        <v>34</v>
      </c>
      <c r="N6436" s="5">
        <v>10.8</v>
      </c>
      <c r="O6436" s="7">
        <v>3</v>
      </c>
      <c r="P6436" s="5">
        <v>7.2</v>
      </c>
      <c r="Q6436" s="5">
        <v>3.6</v>
      </c>
      <c r="R6436" s="22">
        <f>Tabla1[[#This Row],[Fecha de Envío]]-Tabla1[[#This Row],[Fecha de Orden]]</f>
        <v>17</v>
      </c>
      <c r="S6436" s="24">
        <f>YEAR(Tabla1[[#This Row],[Fecha de Orden]])</f>
        <v>2024</v>
      </c>
      <c r="T6436" t="str">
        <f>VLOOKUP(Tabla1[[#This Row],[Nombre del Producto]],Tabla2[[Nombre Producto]:[Costo Unitario]],2,FALSE)</f>
        <v>Lot's O' Nuts</v>
      </c>
      <c r="U6436" t="str">
        <f>VLOOKUP(Tabla1[[#This Row],[Fábrica]],Tabla3[],4,FALSE)</f>
        <v>Arizona</v>
      </c>
    </row>
    <row r="6437" spans="1:21" x14ac:dyDescent="0.25">
      <c r="A6437" t="s">
        <v>7145</v>
      </c>
      <c r="B6437" s="3">
        <v>45430</v>
      </c>
      <c r="C6437" s="3">
        <v>45444</v>
      </c>
      <c r="D6437" t="s">
        <v>71</v>
      </c>
      <c r="E6437">
        <v>117401</v>
      </c>
      <c r="F6437" t="s">
        <v>19</v>
      </c>
      <c r="G6437" t="s">
        <v>86</v>
      </c>
      <c r="H6437" t="s">
        <v>87</v>
      </c>
      <c r="I6437">
        <v>65807</v>
      </c>
      <c r="J6437" t="s">
        <v>22</v>
      </c>
      <c r="K6437" t="s">
        <v>43</v>
      </c>
      <c r="L6437" t="s">
        <v>36</v>
      </c>
      <c r="M6437" t="s">
        <v>37</v>
      </c>
      <c r="N6437" s="5">
        <v>22.75</v>
      </c>
      <c r="O6437" s="7">
        <v>7</v>
      </c>
      <c r="P6437" s="5">
        <v>14.77</v>
      </c>
      <c r="Q6437" s="5">
        <v>7.98</v>
      </c>
      <c r="R6437" s="22">
        <f>Tabla1[[#This Row],[Fecha de Envío]]-Tabla1[[#This Row],[Fecha de Orden]]</f>
        <v>14</v>
      </c>
      <c r="S6437" s="24">
        <f>YEAR(Tabla1[[#This Row],[Fecha de Orden]])</f>
        <v>2024</v>
      </c>
      <c r="T6437" t="str">
        <f>VLOOKUP(Tabla1[[#This Row],[Nombre del Producto]],Tabla2[[Nombre Producto]:[Costo Unitario]],2,FALSE)</f>
        <v>Wicked Choccy's</v>
      </c>
      <c r="U6437" t="str">
        <f>VLOOKUP(Tabla1[[#This Row],[Fábrica]],Tabla3[],4,FALSE)</f>
        <v>Georgia</v>
      </c>
    </row>
    <row r="6438" spans="1:21" x14ac:dyDescent="0.25">
      <c r="A6438" t="s">
        <v>7146</v>
      </c>
      <c r="B6438" s="3">
        <v>45430</v>
      </c>
      <c r="C6438" s="3">
        <v>45444</v>
      </c>
      <c r="D6438" t="s">
        <v>71</v>
      </c>
      <c r="E6438">
        <v>117401</v>
      </c>
      <c r="F6438" t="s">
        <v>19</v>
      </c>
      <c r="G6438" t="s">
        <v>86</v>
      </c>
      <c r="H6438" t="s">
        <v>87</v>
      </c>
      <c r="I6438">
        <v>65807</v>
      </c>
      <c r="J6438" t="s">
        <v>22</v>
      </c>
      <c r="K6438" t="s">
        <v>43</v>
      </c>
      <c r="L6438" t="s">
        <v>27</v>
      </c>
      <c r="M6438" t="s">
        <v>28</v>
      </c>
      <c r="N6438" s="5">
        <v>25.2</v>
      </c>
      <c r="O6438" s="7">
        <v>7</v>
      </c>
      <c r="P6438" s="5">
        <v>17.5</v>
      </c>
      <c r="Q6438" s="5">
        <v>7.7</v>
      </c>
      <c r="R6438" s="22">
        <f>Tabla1[[#This Row],[Fecha de Envío]]-Tabla1[[#This Row],[Fecha de Orden]]</f>
        <v>14</v>
      </c>
      <c r="S6438" s="24">
        <f>YEAR(Tabla1[[#This Row],[Fecha de Orden]])</f>
        <v>2024</v>
      </c>
      <c r="T6438" t="str">
        <f>VLOOKUP(Tabla1[[#This Row],[Nombre del Producto]],Tabla2[[Nombre Producto]:[Costo Unitario]],2,FALSE)</f>
        <v>Lot's O' Nuts</v>
      </c>
      <c r="U6438" t="str">
        <f>VLOOKUP(Tabla1[[#This Row],[Fábrica]],Tabla3[],4,FALSE)</f>
        <v>Arizona</v>
      </c>
    </row>
    <row r="6439" spans="1:21" x14ac:dyDescent="0.25">
      <c r="A6439" t="s">
        <v>7147</v>
      </c>
      <c r="B6439" s="3">
        <v>45430</v>
      </c>
      <c r="C6439" s="3">
        <v>45444</v>
      </c>
      <c r="D6439" t="s">
        <v>71</v>
      </c>
      <c r="E6439">
        <v>117401</v>
      </c>
      <c r="F6439" t="s">
        <v>19</v>
      </c>
      <c r="G6439" t="s">
        <v>86</v>
      </c>
      <c r="H6439" t="s">
        <v>87</v>
      </c>
      <c r="I6439">
        <v>65807</v>
      </c>
      <c r="J6439" t="s">
        <v>22</v>
      </c>
      <c r="K6439" t="s">
        <v>43</v>
      </c>
      <c r="L6439" t="s">
        <v>45</v>
      </c>
      <c r="M6439" t="s">
        <v>46</v>
      </c>
      <c r="N6439" s="5">
        <v>17.45</v>
      </c>
      <c r="O6439" s="7">
        <v>5</v>
      </c>
      <c r="P6439" s="5">
        <v>12.45</v>
      </c>
      <c r="Q6439" s="5">
        <v>5</v>
      </c>
      <c r="R6439" s="22">
        <f>Tabla1[[#This Row],[Fecha de Envío]]-Tabla1[[#This Row],[Fecha de Orden]]</f>
        <v>14</v>
      </c>
      <c r="S6439" s="24">
        <f>YEAR(Tabla1[[#This Row],[Fecha de Orden]])</f>
        <v>2024</v>
      </c>
      <c r="T6439" t="str">
        <f>VLOOKUP(Tabla1[[#This Row],[Nombre del Producto]],Tabla2[[Nombre Producto]:[Costo Unitario]],2,FALSE)</f>
        <v>Lot's O' Nuts</v>
      </c>
      <c r="U6439" t="str">
        <f>VLOOKUP(Tabla1[[#This Row],[Fábrica]],Tabla3[],4,FALSE)</f>
        <v>Arizona</v>
      </c>
    </row>
    <row r="6440" spans="1:21" x14ac:dyDescent="0.25">
      <c r="A6440" t="s">
        <v>8090</v>
      </c>
      <c r="B6440" s="3">
        <v>45430</v>
      </c>
      <c r="C6440" s="3">
        <v>45445</v>
      </c>
      <c r="D6440" t="s">
        <v>18</v>
      </c>
      <c r="E6440">
        <v>112536</v>
      </c>
      <c r="F6440" t="s">
        <v>19</v>
      </c>
      <c r="G6440" t="s">
        <v>1890</v>
      </c>
      <c r="H6440" t="s">
        <v>42</v>
      </c>
      <c r="I6440">
        <v>78501</v>
      </c>
      <c r="J6440" t="s">
        <v>22</v>
      </c>
      <c r="K6440" t="s">
        <v>43</v>
      </c>
      <c r="L6440" t="s">
        <v>36</v>
      </c>
      <c r="M6440" t="s">
        <v>37</v>
      </c>
      <c r="N6440" s="5">
        <v>3.25</v>
      </c>
      <c r="O6440" s="7">
        <v>1</v>
      </c>
      <c r="P6440" s="5">
        <v>2.11</v>
      </c>
      <c r="Q6440" s="5">
        <v>1.1399999999999999</v>
      </c>
      <c r="R6440" s="22">
        <f>Tabla1[[#This Row],[Fecha de Envío]]-Tabla1[[#This Row],[Fecha de Orden]]</f>
        <v>15</v>
      </c>
      <c r="S6440" s="24">
        <f>YEAR(Tabla1[[#This Row],[Fecha de Orden]])</f>
        <v>2024</v>
      </c>
      <c r="T6440" t="str">
        <f>VLOOKUP(Tabla1[[#This Row],[Nombre del Producto]],Tabla2[[Nombre Producto]:[Costo Unitario]],2,FALSE)</f>
        <v>Wicked Choccy's</v>
      </c>
      <c r="U6440" t="str">
        <f>VLOOKUP(Tabla1[[#This Row],[Fábrica]],Tabla3[],4,FALSE)</f>
        <v>Georgia</v>
      </c>
    </row>
    <row r="6441" spans="1:21" x14ac:dyDescent="0.25">
      <c r="A6441" t="s">
        <v>8091</v>
      </c>
      <c r="B6441" s="3">
        <v>45430</v>
      </c>
      <c r="C6441" s="3">
        <v>45445</v>
      </c>
      <c r="D6441" t="s">
        <v>18</v>
      </c>
      <c r="E6441">
        <v>112536</v>
      </c>
      <c r="F6441" t="s">
        <v>19</v>
      </c>
      <c r="G6441" t="s">
        <v>1890</v>
      </c>
      <c r="H6441" t="s">
        <v>42</v>
      </c>
      <c r="I6441">
        <v>78501</v>
      </c>
      <c r="J6441" t="s">
        <v>22</v>
      </c>
      <c r="K6441" t="s">
        <v>43</v>
      </c>
      <c r="L6441" t="s">
        <v>27</v>
      </c>
      <c r="M6441" t="s">
        <v>28</v>
      </c>
      <c r="N6441" s="5">
        <v>25.2</v>
      </c>
      <c r="O6441" s="7">
        <v>7</v>
      </c>
      <c r="P6441" s="5">
        <v>17.5</v>
      </c>
      <c r="Q6441" s="5">
        <v>7.7</v>
      </c>
      <c r="R6441" s="22">
        <f>Tabla1[[#This Row],[Fecha de Envío]]-Tabla1[[#This Row],[Fecha de Orden]]</f>
        <v>15</v>
      </c>
      <c r="S6441" s="24">
        <f>YEAR(Tabla1[[#This Row],[Fecha de Orden]])</f>
        <v>2024</v>
      </c>
      <c r="T6441" t="str">
        <f>VLOOKUP(Tabla1[[#This Row],[Nombre del Producto]],Tabla2[[Nombre Producto]:[Costo Unitario]],2,FALSE)</f>
        <v>Lot's O' Nuts</v>
      </c>
      <c r="U6441" t="str">
        <f>VLOOKUP(Tabla1[[#This Row],[Fábrica]],Tabla3[],4,FALSE)</f>
        <v>Arizona</v>
      </c>
    </row>
    <row r="6442" spans="1:21" x14ac:dyDescent="0.25">
      <c r="A6442" t="s">
        <v>8615</v>
      </c>
      <c r="B6442" s="3">
        <v>45430</v>
      </c>
      <c r="C6442" s="3">
        <v>45441</v>
      </c>
      <c r="D6442" t="s">
        <v>39</v>
      </c>
      <c r="E6442">
        <v>159464</v>
      </c>
      <c r="F6442" t="s">
        <v>19</v>
      </c>
      <c r="G6442" t="s">
        <v>3297</v>
      </c>
      <c r="H6442" t="s">
        <v>73</v>
      </c>
      <c r="I6442">
        <v>30328</v>
      </c>
      <c r="J6442" t="s">
        <v>22</v>
      </c>
      <c r="K6442" t="s">
        <v>66</v>
      </c>
      <c r="L6442" t="s">
        <v>27</v>
      </c>
      <c r="M6442" t="s">
        <v>28</v>
      </c>
      <c r="N6442" s="5">
        <v>10.8</v>
      </c>
      <c r="O6442" s="7">
        <v>3</v>
      </c>
      <c r="P6442" s="5">
        <v>7.5</v>
      </c>
      <c r="Q6442" s="5">
        <v>3.3</v>
      </c>
      <c r="R6442" s="22">
        <f>Tabla1[[#This Row],[Fecha de Envío]]-Tabla1[[#This Row],[Fecha de Orden]]</f>
        <v>11</v>
      </c>
      <c r="S6442" s="24">
        <f>YEAR(Tabla1[[#This Row],[Fecha de Orden]])</f>
        <v>2024</v>
      </c>
      <c r="T6442" t="str">
        <f>VLOOKUP(Tabla1[[#This Row],[Nombre del Producto]],Tabla2[[Nombre Producto]:[Costo Unitario]],2,FALSE)</f>
        <v>Lot's O' Nuts</v>
      </c>
      <c r="U6442" t="str">
        <f>VLOOKUP(Tabla1[[#This Row],[Fábrica]],Tabla3[],4,FALSE)</f>
        <v>Arizona</v>
      </c>
    </row>
    <row r="6443" spans="1:21" x14ac:dyDescent="0.25">
      <c r="A6443" t="s">
        <v>8616</v>
      </c>
      <c r="B6443" s="3">
        <v>45430</v>
      </c>
      <c r="C6443" s="3">
        <v>45441</v>
      </c>
      <c r="D6443" t="s">
        <v>39</v>
      </c>
      <c r="E6443">
        <v>159464</v>
      </c>
      <c r="F6443" t="s">
        <v>19</v>
      </c>
      <c r="G6443" t="s">
        <v>3297</v>
      </c>
      <c r="H6443" t="s">
        <v>73</v>
      </c>
      <c r="I6443">
        <v>30328</v>
      </c>
      <c r="J6443" t="s">
        <v>22</v>
      </c>
      <c r="K6443" t="s">
        <v>66</v>
      </c>
      <c r="L6443" t="s">
        <v>45</v>
      </c>
      <c r="M6443" t="s">
        <v>46</v>
      </c>
      <c r="N6443" s="5">
        <v>6.98</v>
      </c>
      <c r="O6443" s="7">
        <v>2</v>
      </c>
      <c r="P6443" s="5">
        <v>4.9800000000000004</v>
      </c>
      <c r="Q6443" s="5">
        <v>2</v>
      </c>
      <c r="R6443" s="22">
        <f>Tabla1[[#This Row],[Fecha de Envío]]-Tabla1[[#This Row],[Fecha de Orden]]</f>
        <v>11</v>
      </c>
      <c r="S6443" s="24">
        <f>YEAR(Tabla1[[#This Row],[Fecha de Orden]])</f>
        <v>2024</v>
      </c>
      <c r="T6443" t="str">
        <f>VLOOKUP(Tabla1[[#This Row],[Nombre del Producto]],Tabla2[[Nombre Producto]:[Costo Unitario]],2,FALSE)</f>
        <v>Lot's O' Nuts</v>
      </c>
      <c r="U6443" t="str">
        <f>VLOOKUP(Tabla1[[#This Row],[Fábrica]],Tabla3[],4,FALSE)</f>
        <v>Arizona</v>
      </c>
    </row>
    <row r="6444" spans="1:21" x14ac:dyDescent="0.25">
      <c r="A6444" t="s">
        <v>8617</v>
      </c>
      <c r="B6444" s="3">
        <v>45430</v>
      </c>
      <c r="C6444" s="3">
        <v>45441</v>
      </c>
      <c r="D6444" t="s">
        <v>39</v>
      </c>
      <c r="E6444">
        <v>159464</v>
      </c>
      <c r="F6444" t="s">
        <v>19</v>
      </c>
      <c r="G6444" t="s">
        <v>3297</v>
      </c>
      <c r="H6444" t="s">
        <v>73</v>
      </c>
      <c r="I6444">
        <v>30328</v>
      </c>
      <c r="J6444" t="s">
        <v>22</v>
      </c>
      <c r="K6444" t="s">
        <v>66</v>
      </c>
      <c r="L6444" t="s">
        <v>36</v>
      </c>
      <c r="M6444" t="s">
        <v>37</v>
      </c>
      <c r="N6444" s="5">
        <v>19.5</v>
      </c>
      <c r="O6444" s="7">
        <v>6</v>
      </c>
      <c r="P6444" s="5">
        <v>12.66</v>
      </c>
      <c r="Q6444" s="5">
        <v>6.84</v>
      </c>
      <c r="R6444" s="22">
        <f>Tabla1[[#This Row],[Fecha de Envío]]-Tabla1[[#This Row],[Fecha de Orden]]</f>
        <v>11</v>
      </c>
      <c r="S6444" s="24">
        <f>YEAR(Tabla1[[#This Row],[Fecha de Orden]])</f>
        <v>2024</v>
      </c>
      <c r="T6444" t="str">
        <f>VLOOKUP(Tabla1[[#This Row],[Nombre del Producto]],Tabla2[[Nombre Producto]:[Costo Unitario]],2,FALSE)</f>
        <v>Wicked Choccy's</v>
      </c>
      <c r="U6444" t="str">
        <f>VLOOKUP(Tabla1[[#This Row],[Fábrica]],Tabla3[],4,FALSE)</f>
        <v>Georgia</v>
      </c>
    </row>
    <row r="6445" spans="1:21" x14ac:dyDescent="0.25">
      <c r="A6445" t="s">
        <v>8891</v>
      </c>
      <c r="B6445" s="3">
        <v>45430</v>
      </c>
      <c r="C6445" s="3">
        <v>45445</v>
      </c>
      <c r="D6445" t="s">
        <v>18</v>
      </c>
      <c r="E6445">
        <v>117863</v>
      </c>
      <c r="F6445" t="s">
        <v>19</v>
      </c>
      <c r="G6445" t="s">
        <v>30</v>
      </c>
      <c r="H6445" t="s">
        <v>31</v>
      </c>
      <c r="I6445">
        <v>10024</v>
      </c>
      <c r="J6445" t="s">
        <v>22</v>
      </c>
      <c r="K6445" t="s">
        <v>32</v>
      </c>
      <c r="L6445" t="s">
        <v>33</v>
      </c>
      <c r="M6445" t="s">
        <v>34</v>
      </c>
      <c r="N6445" s="5">
        <v>7.2</v>
      </c>
      <c r="O6445" s="7">
        <v>2</v>
      </c>
      <c r="P6445" s="5">
        <v>4.8</v>
      </c>
      <c r="Q6445" s="5">
        <v>2.4</v>
      </c>
      <c r="R6445" s="22">
        <f>Tabla1[[#This Row],[Fecha de Envío]]-Tabla1[[#This Row],[Fecha de Orden]]</f>
        <v>15</v>
      </c>
      <c r="S6445" s="24">
        <f>YEAR(Tabla1[[#This Row],[Fecha de Orden]])</f>
        <v>2024</v>
      </c>
      <c r="T6445" t="str">
        <f>VLOOKUP(Tabla1[[#This Row],[Nombre del Producto]],Tabla2[[Nombre Producto]:[Costo Unitario]],2,FALSE)</f>
        <v>Lot's O' Nuts</v>
      </c>
      <c r="U6445" t="str">
        <f>VLOOKUP(Tabla1[[#This Row],[Fábrica]],Tabla3[],4,FALSE)</f>
        <v>Arizona</v>
      </c>
    </row>
    <row r="6446" spans="1:21" x14ac:dyDescent="0.25">
      <c r="A6446" t="s">
        <v>8892</v>
      </c>
      <c r="B6446" s="3">
        <v>45430</v>
      </c>
      <c r="C6446" s="3">
        <v>45445</v>
      </c>
      <c r="D6446" t="s">
        <v>18</v>
      </c>
      <c r="E6446">
        <v>117863</v>
      </c>
      <c r="F6446" t="s">
        <v>19</v>
      </c>
      <c r="G6446" t="s">
        <v>30</v>
      </c>
      <c r="H6446" t="s">
        <v>31</v>
      </c>
      <c r="I6446">
        <v>10024</v>
      </c>
      <c r="J6446" t="s">
        <v>22</v>
      </c>
      <c r="K6446" t="s">
        <v>32</v>
      </c>
      <c r="L6446" t="s">
        <v>36</v>
      </c>
      <c r="M6446" t="s">
        <v>37</v>
      </c>
      <c r="N6446" s="5">
        <v>3.25</v>
      </c>
      <c r="O6446" s="7">
        <v>1</v>
      </c>
      <c r="P6446" s="5">
        <v>2.11</v>
      </c>
      <c r="Q6446" s="5">
        <v>1.1399999999999999</v>
      </c>
      <c r="R6446" s="22">
        <f>Tabla1[[#This Row],[Fecha de Envío]]-Tabla1[[#This Row],[Fecha de Orden]]</f>
        <v>15</v>
      </c>
      <c r="S6446" s="24">
        <f>YEAR(Tabla1[[#This Row],[Fecha de Orden]])</f>
        <v>2024</v>
      </c>
      <c r="T6446" t="str">
        <f>VLOOKUP(Tabla1[[#This Row],[Nombre del Producto]],Tabla2[[Nombre Producto]:[Costo Unitario]],2,FALSE)</f>
        <v>Wicked Choccy's</v>
      </c>
      <c r="U6446" t="str">
        <f>VLOOKUP(Tabla1[[#This Row],[Fábrica]],Tabla3[],4,FALSE)</f>
        <v>Georgia</v>
      </c>
    </row>
    <row r="6447" spans="1:21" x14ac:dyDescent="0.25">
      <c r="A6447" t="s">
        <v>467</v>
      </c>
      <c r="B6447" s="3">
        <v>45431</v>
      </c>
      <c r="C6447" s="3">
        <v>45446</v>
      </c>
      <c r="D6447" t="s">
        <v>71</v>
      </c>
      <c r="E6447">
        <v>145702</v>
      </c>
      <c r="F6447" t="s">
        <v>19</v>
      </c>
      <c r="G6447" t="s">
        <v>367</v>
      </c>
      <c r="H6447" t="s">
        <v>65</v>
      </c>
      <c r="I6447">
        <v>37918</v>
      </c>
      <c r="J6447" t="s">
        <v>22</v>
      </c>
      <c r="K6447" t="s">
        <v>66</v>
      </c>
      <c r="L6447" t="s">
        <v>33</v>
      </c>
      <c r="M6447" t="s">
        <v>34</v>
      </c>
      <c r="N6447" s="5">
        <v>10.8</v>
      </c>
      <c r="O6447" s="7">
        <v>3</v>
      </c>
      <c r="P6447" s="5">
        <v>7.2</v>
      </c>
      <c r="Q6447" s="5">
        <v>3.6</v>
      </c>
      <c r="R6447" s="22">
        <f>Tabla1[[#This Row],[Fecha de Envío]]-Tabla1[[#This Row],[Fecha de Orden]]</f>
        <v>15</v>
      </c>
      <c r="S6447" s="24">
        <f>YEAR(Tabla1[[#This Row],[Fecha de Orden]])</f>
        <v>2024</v>
      </c>
      <c r="T6447" t="str">
        <f>VLOOKUP(Tabla1[[#This Row],[Nombre del Producto]],Tabla2[[Nombre Producto]:[Costo Unitario]],2,FALSE)</f>
        <v>Lot's O' Nuts</v>
      </c>
      <c r="U6447" t="str">
        <f>VLOOKUP(Tabla1[[#This Row],[Fábrica]],Tabla3[],4,FALSE)</f>
        <v>Arizona</v>
      </c>
    </row>
    <row r="6448" spans="1:21" x14ac:dyDescent="0.25">
      <c r="A6448" t="s">
        <v>468</v>
      </c>
      <c r="B6448" s="3">
        <v>45431</v>
      </c>
      <c r="C6448" s="3">
        <v>45446</v>
      </c>
      <c r="D6448" t="s">
        <v>71</v>
      </c>
      <c r="E6448">
        <v>145702</v>
      </c>
      <c r="F6448" t="s">
        <v>19</v>
      </c>
      <c r="G6448" t="s">
        <v>367</v>
      </c>
      <c r="H6448" t="s">
        <v>65</v>
      </c>
      <c r="I6448">
        <v>37918</v>
      </c>
      <c r="J6448" t="s">
        <v>22</v>
      </c>
      <c r="K6448" t="s">
        <v>66</v>
      </c>
      <c r="L6448" t="s">
        <v>24</v>
      </c>
      <c r="M6448" t="s">
        <v>25</v>
      </c>
      <c r="N6448" s="5">
        <v>26.25</v>
      </c>
      <c r="O6448" s="7">
        <v>7</v>
      </c>
      <c r="P6448" s="5">
        <v>17.149999999999999</v>
      </c>
      <c r="Q6448" s="5">
        <v>9.1</v>
      </c>
      <c r="R6448" s="22">
        <f>Tabla1[[#This Row],[Fecha de Envío]]-Tabla1[[#This Row],[Fecha de Orden]]</f>
        <v>15</v>
      </c>
      <c r="S6448" s="24">
        <f>YEAR(Tabla1[[#This Row],[Fecha de Orden]])</f>
        <v>2024</v>
      </c>
      <c r="T6448" t="str">
        <f>VLOOKUP(Tabla1[[#This Row],[Nombre del Producto]],Tabla2[[Nombre Producto]:[Costo Unitario]],2,FALSE)</f>
        <v>Wicked Choccy's</v>
      </c>
      <c r="U6448" t="str">
        <f>VLOOKUP(Tabla1[[#This Row],[Fábrica]],Tabla3[],4,FALSE)</f>
        <v>Georgia</v>
      </c>
    </row>
    <row r="6449" spans="1:21" x14ac:dyDescent="0.25">
      <c r="A6449" t="s">
        <v>855</v>
      </c>
      <c r="B6449" s="3">
        <v>45431</v>
      </c>
      <c r="C6449" s="3">
        <v>45445</v>
      </c>
      <c r="D6449" t="s">
        <v>18</v>
      </c>
      <c r="E6449">
        <v>153787</v>
      </c>
      <c r="F6449" t="s">
        <v>19</v>
      </c>
      <c r="G6449" t="s">
        <v>124</v>
      </c>
      <c r="H6449" t="s">
        <v>125</v>
      </c>
      <c r="I6449">
        <v>98115</v>
      </c>
      <c r="J6449" t="s">
        <v>22</v>
      </c>
      <c r="K6449" t="s">
        <v>23</v>
      </c>
      <c r="L6449" t="s">
        <v>27</v>
      </c>
      <c r="M6449" t="s">
        <v>28</v>
      </c>
      <c r="N6449" s="5">
        <v>7.2</v>
      </c>
      <c r="O6449" s="7">
        <v>2</v>
      </c>
      <c r="P6449" s="5">
        <v>5</v>
      </c>
      <c r="Q6449" s="5">
        <v>2.2000000000000002</v>
      </c>
      <c r="R6449" s="22">
        <f>Tabla1[[#This Row],[Fecha de Envío]]-Tabla1[[#This Row],[Fecha de Orden]]</f>
        <v>14</v>
      </c>
      <c r="S6449" s="24">
        <f>YEAR(Tabla1[[#This Row],[Fecha de Orden]])</f>
        <v>2024</v>
      </c>
      <c r="T6449" t="str">
        <f>VLOOKUP(Tabla1[[#This Row],[Nombre del Producto]],Tabla2[[Nombre Producto]:[Costo Unitario]],2,FALSE)</f>
        <v>Lot's O' Nuts</v>
      </c>
      <c r="U6449" t="str">
        <f>VLOOKUP(Tabla1[[#This Row],[Fábrica]],Tabla3[],4,FALSE)</f>
        <v>Arizona</v>
      </c>
    </row>
    <row r="6450" spans="1:21" x14ac:dyDescent="0.25">
      <c r="A6450" t="s">
        <v>950</v>
      </c>
      <c r="B6450" s="3">
        <v>45431</v>
      </c>
      <c r="C6450" s="3">
        <v>45443</v>
      </c>
      <c r="D6450" t="s">
        <v>71</v>
      </c>
      <c r="E6450">
        <v>113530</v>
      </c>
      <c r="F6450" t="s">
        <v>19</v>
      </c>
      <c r="G6450" t="s">
        <v>20</v>
      </c>
      <c r="H6450" t="s">
        <v>21</v>
      </c>
      <c r="I6450">
        <v>94109</v>
      </c>
      <c r="J6450" t="s">
        <v>22</v>
      </c>
      <c r="K6450" t="s">
        <v>23</v>
      </c>
      <c r="L6450" t="s">
        <v>27</v>
      </c>
      <c r="M6450" t="s">
        <v>28</v>
      </c>
      <c r="N6450" s="5">
        <v>43.2</v>
      </c>
      <c r="O6450" s="7">
        <v>12</v>
      </c>
      <c r="P6450" s="5">
        <v>30</v>
      </c>
      <c r="Q6450" s="5">
        <v>13.2</v>
      </c>
      <c r="R6450" s="22">
        <f>Tabla1[[#This Row],[Fecha de Envío]]-Tabla1[[#This Row],[Fecha de Orden]]</f>
        <v>12</v>
      </c>
      <c r="S6450" s="24">
        <f>YEAR(Tabla1[[#This Row],[Fecha de Orden]])</f>
        <v>2024</v>
      </c>
      <c r="T6450" t="str">
        <f>VLOOKUP(Tabla1[[#This Row],[Nombre del Producto]],Tabla2[[Nombre Producto]:[Costo Unitario]],2,FALSE)</f>
        <v>Lot's O' Nuts</v>
      </c>
      <c r="U6450" t="str">
        <f>VLOOKUP(Tabla1[[#This Row],[Fábrica]],Tabla3[],4,FALSE)</f>
        <v>Arizona</v>
      </c>
    </row>
    <row r="6451" spans="1:21" x14ac:dyDescent="0.25">
      <c r="A6451" t="s">
        <v>951</v>
      </c>
      <c r="B6451" s="3">
        <v>45431</v>
      </c>
      <c r="C6451" s="3">
        <v>45443</v>
      </c>
      <c r="D6451" t="s">
        <v>71</v>
      </c>
      <c r="E6451">
        <v>113530</v>
      </c>
      <c r="F6451" t="s">
        <v>19</v>
      </c>
      <c r="G6451" t="s">
        <v>20</v>
      </c>
      <c r="H6451" t="s">
        <v>21</v>
      </c>
      <c r="I6451">
        <v>94109</v>
      </c>
      <c r="J6451" t="s">
        <v>22</v>
      </c>
      <c r="K6451" t="s">
        <v>23</v>
      </c>
      <c r="L6451" t="s">
        <v>36</v>
      </c>
      <c r="M6451" t="s">
        <v>37</v>
      </c>
      <c r="N6451" s="5">
        <v>3.25</v>
      </c>
      <c r="O6451" s="7">
        <v>1</v>
      </c>
      <c r="P6451" s="5">
        <v>2.11</v>
      </c>
      <c r="Q6451" s="5">
        <v>1.1399999999999999</v>
      </c>
      <c r="R6451" s="22">
        <f>Tabla1[[#This Row],[Fecha de Envío]]-Tabla1[[#This Row],[Fecha de Orden]]</f>
        <v>12</v>
      </c>
      <c r="S6451" s="24">
        <f>YEAR(Tabla1[[#This Row],[Fecha de Orden]])</f>
        <v>2024</v>
      </c>
      <c r="T6451" t="str">
        <f>VLOOKUP(Tabla1[[#This Row],[Nombre del Producto]],Tabla2[[Nombre Producto]:[Costo Unitario]],2,FALSE)</f>
        <v>Wicked Choccy's</v>
      </c>
      <c r="U6451" t="str">
        <f>VLOOKUP(Tabla1[[#This Row],[Fábrica]],Tabla3[],4,FALSE)</f>
        <v>Georgia</v>
      </c>
    </row>
    <row r="6452" spans="1:21" x14ac:dyDescent="0.25">
      <c r="A6452" t="s">
        <v>4186</v>
      </c>
      <c r="B6452" s="3">
        <v>45431</v>
      </c>
      <c r="C6452" s="3">
        <v>45441</v>
      </c>
      <c r="D6452" t="s">
        <v>82</v>
      </c>
      <c r="E6452">
        <v>120607</v>
      </c>
      <c r="F6452" t="s">
        <v>19</v>
      </c>
      <c r="G6452" t="s">
        <v>72</v>
      </c>
      <c r="H6452" t="s">
        <v>73</v>
      </c>
      <c r="I6452">
        <v>30318</v>
      </c>
      <c r="J6452" t="s">
        <v>22</v>
      </c>
      <c r="K6452" t="s">
        <v>66</v>
      </c>
      <c r="L6452" t="s">
        <v>24</v>
      </c>
      <c r="M6452" t="s">
        <v>25</v>
      </c>
      <c r="N6452" s="5">
        <v>15</v>
      </c>
      <c r="O6452" s="7">
        <v>4</v>
      </c>
      <c r="P6452" s="5">
        <v>9.8000000000000007</v>
      </c>
      <c r="Q6452" s="5">
        <v>5.2</v>
      </c>
      <c r="R6452" s="22">
        <f>Tabla1[[#This Row],[Fecha de Envío]]-Tabla1[[#This Row],[Fecha de Orden]]</f>
        <v>10</v>
      </c>
      <c r="S6452" s="24">
        <f>YEAR(Tabla1[[#This Row],[Fecha de Orden]])</f>
        <v>2024</v>
      </c>
      <c r="T6452" t="str">
        <f>VLOOKUP(Tabla1[[#This Row],[Nombre del Producto]],Tabla2[[Nombre Producto]:[Costo Unitario]],2,FALSE)</f>
        <v>Wicked Choccy's</v>
      </c>
      <c r="U6452" t="str">
        <f>VLOOKUP(Tabla1[[#This Row],[Fábrica]],Tabla3[],4,FALSE)</f>
        <v>Georgia</v>
      </c>
    </row>
    <row r="6453" spans="1:21" x14ac:dyDescent="0.25">
      <c r="A6453" t="s">
        <v>4367</v>
      </c>
      <c r="B6453" s="3">
        <v>45431</v>
      </c>
      <c r="C6453" s="3">
        <v>45447</v>
      </c>
      <c r="D6453" t="s">
        <v>18</v>
      </c>
      <c r="E6453">
        <v>122077</v>
      </c>
      <c r="F6453" t="s">
        <v>19</v>
      </c>
      <c r="G6453" t="s">
        <v>222</v>
      </c>
      <c r="H6453" t="s">
        <v>42</v>
      </c>
      <c r="I6453">
        <v>75023</v>
      </c>
      <c r="J6453" t="s">
        <v>22</v>
      </c>
      <c r="K6453" t="s">
        <v>43</v>
      </c>
      <c r="L6453" t="s">
        <v>33</v>
      </c>
      <c r="M6453" t="s">
        <v>34</v>
      </c>
      <c r="N6453" s="5">
        <v>14.4</v>
      </c>
      <c r="O6453" s="7">
        <v>4</v>
      </c>
      <c r="P6453" s="5">
        <v>9.6</v>
      </c>
      <c r="Q6453" s="5">
        <v>4.8</v>
      </c>
      <c r="R6453" s="22">
        <f>Tabla1[[#This Row],[Fecha de Envío]]-Tabla1[[#This Row],[Fecha de Orden]]</f>
        <v>16</v>
      </c>
      <c r="S6453" s="24">
        <f>YEAR(Tabla1[[#This Row],[Fecha de Orden]])</f>
        <v>2024</v>
      </c>
      <c r="T6453" t="str">
        <f>VLOOKUP(Tabla1[[#This Row],[Nombre del Producto]],Tabla2[[Nombre Producto]:[Costo Unitario]],2,FALSE)</f>
        <v>Lot's O' Nuts</v>
      </c>
      <c r="U6453" t="str">
        <f>VLOOKUP(Tabla1[[#This Row],[Fábrica]],Tabla3[],4,FALSE)</f>
        <v>Arizona</v>
      </c>
    </row>
    <row r="6454" spans="1:21" x14ac:dyDescent="0.25">
      <c r="A6454" t="s">
        <v>4368</v>
      </c>
      <c r="B6454" s="3">
        <v>45431</v>
      </c>
      <c r="C6454" s="3">
        <v>45447</v>
      </c>
      <c r="D6454" t="s">
        <v>18</v>
      </c>
      <c r="E6454">
        <v>122077</v>
      </c>
      <c r="F6454" t="s">
        <v>19</v>
      </c>
      <c r="G6454" t="s">
        <v>222</v>
      </c>
      <c r="H6454" t="s">
        <v>42</v>
      </c>
      <c r="I6454">
        <v>75023</v>
      </c>
      <c r="J6454" t="s">
        <v>22</v>
      </c>
      <c r="K6454" t="s">
        <v>43</v>
      </c>
      <c r="L6454" t="s">
        <v>45</v>
      </c>
      <c r="M6454" t="s">
        <v>46</v>
      </c>
      <c r="N6454" s="5">
        <v>3.49</v>
      </c>
      <c r="O6454" s="7">
        <v>1</v>
      </c>
      <c r="P6454" s="5">
        <v>2.4900000000000002</v>
      </c>
      <c r="Q6454" s="5">
        <v>1</v>
      </c>
      <c r="R6454" s="22">
        <f>Tabla1[[#This Row],[Fecha de Envío]]-Tabla1[[#This Row],[Fecha de Orden]]</f>
        <v>16</v>
      </c>
      <c r="S6454" s="24">
        <f>YEAR(Tabla1[[#This Row],[Fecha de Orden]])</f>
        <v>2024</v>
      </c>
      <c r="T6454" t="str">
        <f>VLOOKUP(Tabla1[[#This Row],[Nombre del Producto]],Tabla2[[Nombre Producto]:[Costo Unitario]],2,FALSE)</f>
        <v>Lot's O' Nuts</v>
      </c>
      <c r="U6454" t="str">
        <f>VLOOKUP(Tabla1[[#This Row],[Fábrica]],Tabla3[],4,FALSE)</f>
        <v>Arizona</v>
      </c>
    </row>
    <row r="6455" spans="1:21" x14ac:dyDescent="0.25">
      <c r="A6455" t="s">
        <v>6624</v>
      </c>
      <c r="B6455" s="3">
        <v>45431</v>
      </c>
      <c r="C6455" s="3">
        <v>45445</v>
      </c>
      <c r="D6455" t="s">
        <v>18</v>
      </c>
      <c r="E6455">
        <v>127803</v>
      </c>
      <c r="F6455" t="s">
        <v>19</v>
      </c>
      <c r="G6455" t="s">
        <v>285</v>
      </c>
      <c r="H6455" t="s">
        <v>522</v>
      </c>
      <c r="I6455">
        <v>35810</v>
      </c>
      <c r="J6455" t="s">
        <v>148</v>
      </c>
      <c r="K6455" t="s">
        <v>66</v>
      </c>
      <c r="L6455" t="s">
        <v>445</v>
      </c>
      <c r="M6455" t="s">
        <v>446</v>
      </c>
      <c r="N6455" s="5">
        <v>13</v>
      </c>
      <c r="O6455" s="7">
        <v>4</v>
      </c>
      <c r="P6455" s="5">
        <v>1</v>
      </c>
      <c r="Q6455" s="5">
        <v>12</v>
      </c>
      <c r="R6455" s="22">
        <f>Tabla1[[#This Row],[Fecha de Envío]]-Tabla1[[#This Row],[Fecha de Orden]]</f>
        <v>14</v>
      </c>
      <c r="S6455" s="24">
        <f>YEAR(Tabla1[[#This Row],[Fecha de Orden]])</f>
        <v>2024</v>
      </c>
      <c r="T6455" t="str">
        <f>VLOOKUP(Tabla1[[#This Row],[Nombre del Producto]],Tabla2[[Nombre Producto]:[Costo Unitario]],2,FALSE)</f>
        <v>The Other Factory</v>
      </c>
      <c r="U6455" t="str">
        <f>VLOOKUP(Tabla1[[#This Row],[Fábrica]],Tabla3[],4,FALSE)</f>
        <v>Tennessee</v>
      </c>
    </row>
    <row r="6456" spans="1:21" x14ac:dyDescent="0.25">
      <c r="A6456" t="s">
        <v>7002</v>
      </c>
      <c r="B6456" s="3">
        <v>45431</v>
      </c>
      <c r="C6456" s="3">
        <v>45445</v>
      </c>
      <c r="D6456" t="s">
        <v>18</v>
      </c>
      <c r="E6456">
        <v>108700</v>
      </c>
      <c r="F6456" t="s">
        <v>19</v>
      </c>
      <c r="G6456" t="s">
        <v>2544</v>
      </c>
      <c r="H6456" t="s">
        <v>173</v>
      </c>
      <c r="I6456">
        <v>61107</v>
      </c>
      <c r="J6456" t="s">
        <v>22</v>
      </c>
      <c r="K6456" t="s">
        <v>43</v>
      </c>
      <c r="L6456" t="s">
        <v>27</v>
      </c>
      <c r="M6456" t="s">
        <v>28</v>
      </c>
      <c r="N6456" s="5">
        <v>21.6</v>
      </c>
      <c r="O6456" s="7">
        <v>6</v>
      </c>
      <c r="P6456" s="5">
        <v>15</v>
      </c>
      <c r="Q6456" s="5">
        <v>6.6</v>
      </c>
      <c r="R6456" s="22">
        <f>Tabla1[[#This Row],[Fecha de Envío]]-Tabla1[[#This Row],[Fecha de Orden]]</f>
        <v>14</v>
      </c>
      <c r="S6456" s="24">
        <f>YEAR(Tabla1[[#This Row],[Fecha de Orden]])</f>
        <v>2024</v>
      </c>
      <c r="T6456" t="str">
        <f>VLOOKUP(Tabla1[[#This Row],[Nombre del Producto]],Tabla2[[Nombre Producto]:[Costo Unitario]],2,FALSE)</f>
        <v>Lot's O' Nuts</v>
      </c>
      <c r="U6456" t="str">
        <f>VLOOKUP(Tabla1[[#This Row],[Fábrica]],Tabla3[],4,FALSE)</f>
        <v>Arizona</v>
      </c>
    </row>
    <row r="6457" spans="1:21" x14ac:dyDescent="0.25">
      <c r="A6457" t="s">
        <v>7705</v>
      </c>
      <c r="B6457" s="3">
        <v>45431</v>
      </c>
      <c r="C6457" s="3">
        <v>45446</v>
      </c>
      <c r="D6457" t="s">
        <v>18</v>
      </c>
      <c r="E6457">
        <v>100048</v>
      </c>
      <c r="F6457" t="s">
        <v>19</v>
      </c>
      <c r="G6457" t="s">
        <v>4124</v>
      </c>
      <c r="H6457" t="s">
        <v>31</v>
      </c>
      <c r="I6457">
        <v>10550</v>
      </c>
      <c r="J6457" t="s">
        <v>22</v>
      </c>
      <c r="K6457" t="s">
        <v>32</v>
      </c>
      <c r="L6457" t="s">
        <v>36</v>
      </c>
      <c r="M6457" t="s">
        <v>37</v>
      </c>
      <c r="N6457" s="5">
        <v>19.5</v>
      </c>
      <c r="O6457" s="7">
        <v>6</v>
      </c>
      <c r="P6457" s="5">
        <v>12.66</v>
      </c>
      <c r="Q6457" s="5">
        <v>6.84</v>
      </c>
      <c r="R6457" s="22">
        <f>Tabla1[[#This Row],[Fecha de Envío]]-Tabla1[[#This Row],[Fecha de Orden]]</f>
        <v>15</v>
      </c>
      <c r="S6457" s="24">
        <f>YEAR(Tabla1[[#This Row],[Fecha de Orden]])</f>
        <v>2024</v>
      </c>
      <c r="T6457" t="str">
        <f>VLOOKUP(Tabla1[[#This Row],[Nombre del Producto]],Tabla2[[Nombre Producto]:[Costo Unitario]],2,FALSE)</f>
        <v>Wicked Choccy's</v>
      </c>
      <c r="U6457" t="str">
        <f>VLOOKUP(Tabla1[[#This Row],[Fábrica]],Tabla3[],4,FALSE)</f>
        <v>Georgia</v>
      </c>
    </row>
    <row r="6458" spans="1:21" x14ac:dyDescent="0.25">
      <c r="A6458" t="s">
        <v>7706</v>
      </c>
      <c r="B6458" s="3">
        <v>45431</v>
      </c>
      <c r="C6458" s="3">
        <v>45446</v>
      </c>
      <c r="D6458" t="s">
        <v>18</v>
      </c>
      <c r="E6458">
        <v>100048</v>
      </c>
      <c r="F6458" t="s">
        <v>19</v>
      </c>
      <c r="G6458" t="s">
        <v>4124</v>
      </c>
      <c r="H6458" t="s">
        <v>31</v>
      </c>
      <c r="I6458">
        <v>10550</v>
      </c>
      <c r="J6458" t="s">
        <v>22</v>
      </c>
      <c r="K6458" t="s">
        <v>32</v>
      </c>
      <c r="L6458" t="s">
        <v>33</v>
      </c>
      <c r="M6458" t="s">
        <v>34</v>
      </c>
      <c r="N6458" s="5">
        <v>10.8</v>
      </c>
      <c r="O6458" s="7">
        <v>3</v>
      </c>
      <c r="P6458" s="5">
        <v>7.2</v>
      </c>
      <c r="Q6458" s="5">
        <v>3.6</v>
      </c>
      <c r="R6458" s="22">
        <f>Tabla1[[#This Row],[Fecha de Envío]]-Tabla1[[#This Row],[Fecha de Orden]]</f>
        <v>15</v>
      </c>
      <c r="S6458" s="24">
        <f>YEAR(Tabla1[[#This Row],[Fecha de Orden]])</f>
        <v>2024</v>
      </c>
      <c r="T6458" t="str">
        <f>VLOOKUP(Tabla1[[#This Row],[Nombre del Producto]],Tabla2[[Nombre Producto]:[Costo Unitario]],2,FALSE)</f>
        <v>Lot's O' Nuts</v>
      </c>
      <c r="U6458" t="str">
        <f>VLOOKUP(Tabla1[[#This Row],[Fábrica]],Tabla3[],4,FALSE)</f>
        <v>Arizona</v>
      </c>
    </row>
    <row r="6459" spans="1:21" x14ac:dyDescent="0.25">
      <c r="A6459" t="s">
        <v>7772</v>
      </c>
      <c r="B6459" s="3">
        <v>45431</v>
      </c>
      <c r="C6459" s="3">
        <v>45446</v>
      </c>
      <c r="D6459" t="s">
        <v>18</v>
      </c>
      <c r="E6459">
        <v>147998</v>
      </c>
      <c r="F6459" t="s">
        <v>19</v>
      </c>
      <c r="G6459" t="s">
        <v>2241</v>
      </c>
      <c r="H6459" t="s">
        <v>21</v>
      </c>
      <c r="I6459">
        <v>95123</v>
      </c>
      <c r="J6459" t="s">
        <v>22</v>
      </c>
      <c r="K6459" t="s">
        <v>23</v>
      </c>
      <c r="L6459" t="s">
        <v>36</v>
      </c>
      <c r="M6459" t="s">
        <v>37</v>
      </c>
      <c r="N6459" s="5">
        <v>16.25</v>
      </c>
      <c r="O6459" s="7">
        <v>5</v>
      </c>
      <c r="P6459" s="5">
        <v>10.55</v>
      </c>
      <c r="Q6459" s="5">
        <v>5.7</v>
      </c>
      <c r="R6459" s="22">
        <f>Tabla1[[#This Row],[Fecha de Envío]]-Tabla1[[#This Row],[Fecha de Orden]]</f>
        <v>15</v>
      </c>
      <c r="S6459" s="24">
        <f>YEAR(Tabla1[[#This Row],[Fecha de Orden]])</f>
        <v>2024</v>
      </c>
      <c r="T6459" t="str">
        <f>VLOOKUP(Tabla1[[#This Row],[Nombre del Producto]],Tabla2[[Nombre Producto]:[Costo Unitario]],2,FALSE)</f>
        <v>Wicked Choccy's</v>
      </c>
      <c r="U6459" t="str">
        <f>VLOOKUP(Tabla1[[#This Row],[Fábrica]],Tabla3[],4,FALSE)</f>
        <v>Georgia</v>
      </c>
    </row>
    <row r="6460" spans="1:21" x14ac:dyDescent="0.25">
      <c r="A6460" t="s">
        <v>7899</v>
      </c>
      <c r="B6460" s="3">
        <v>45431</v>
      </c>
      <c r="C6460" s="3">
        <v>45445</v>
      </c>
      <c r="D6460" t="s">
        <v>18</v>
      </c>
      <c r="E6460">
        <v>138975</v>
      </c>
      <c r="F6460" t="s">
        <v>19</v>
      </c>
      <c r="G6460" t="s">
        <v>72</v>
      </c>
      <c r="H6460" t="s">
        <v>73</v>
      </c>
      <c r="I6460">
        <v>30318</v>
      </c>
      <c r="J6460" t="s">
        <v>22</v>
      </c>
      <c r="K6460" t="s">
        <v>66</v>
      </c>
      <c r="L6460" t="s">
        <v>45</v>
      </c>
      <c r="M6460" t="s">
        <v>46</v>
      </c>
      <c r="N6460" s="5">
        <v>31.41</v>
      </c>
      <c r="O6460" s="7">
        <v>9</v>
      </c>
      <c r="P6460" s="5">
        <v>22.41</v>
      </c>
      <c r="Q6460" s="5">
        <v>9</v>
      </c>
      <c r="R6460" s="22">
        <f>Tabla1[[#This Row],[Fecha de Envío]]-Tabla1[[#This Row],[Fecha de Orden]]</f>
        <v>14</v>
      </c>
      <c r="S6460" s="24">
        <f>YEAR(Tabla1[[#This Row],[Fecha de Orden]])</f>
        <v>2024</v>
      </c>
      <c r="T6460" t="str">
        <f>VLOOKUP(Tabla1[[#This Row],[Nombre del Producto]],Tabla2[[Nombre Producto]:[Costo Unitario]],2,FALSE)</f>
        <v>Lot's O' Nuts</v>
      </c>
      <c r="U6460" t="str">
        <f>VLOOKUP(Tabla1[[#This Row],[Fábrica]],Tabla3[],4,FALSE)</f>
        <v>Arizona</v>
      </c>
    </row>
    <row r="6461" spans="1:21" x14ac:dyDescent="0.25">
      <c r="A6461" t="s">
        <v>7900</v>
      </c>
      <c r="B6461" s="3">
        <v>45431</v>
      </c>
      <c r="C6461" s="3">
        <v>45445</v>
      </c>
      <c r="D6461" t="s">
        <v>18</v>
      </c>
      <c r="E6461">
        <v>138975</v>
      </c>
      <c r="F6461" t="s">
        <v>19</v>
      </c>
      <c r="G6461" t="s">
        <v>72</v>
      </c>
      <c r="H6461" t="s">
        <v>73</v>
      </c>
      <c r="I6461">
        <v>30318</v>
      </c>
      <c r="J6461" t="s">
        <v>22</v>
      </c>
      <c r="K6461" t="s">
        <v>66</v>
      </c>
      <c r="L6461" t="s">
        <v>24</v>
      </c>
      <c r="M6461" t="s">
        <v>25</v>
      </c>
      <c r="N6461" s="5">
        <v>26.25</v>
      </c>
      <c r="O6461" s="7">
        <v>7</v>
      </c>
      <c r="P6461" s="5">
        <v>17.149999999999999</v>
      </c>
      <c r="Q6461" s="5">
        <v>9.1</v>
      </c>
      <c r="R6461" s="22">
        <f>Tabla1[[#This Row],[Fecha de Envío]]-Tabla1[[#This Row],[Fecha de Orden]]</f>
        <v>14</v>
      </c>
      <c r="S6461" s="24">
        <f>YEAR(Tabla1[[#This Row],[Fecha de Orden]])</f>
        <v>2024</v>
      </c>
      <c r="T6461" t="str">
        <f>VLOOKUP(Tabla1[[#This Row],[Nombre del Producto]],Tabla2[[Nombre Producto]:[Costo Unitario]],2,FALSE)</f>
        <v>Wicked Choccy's</v>
      </c>
      <c r="U6461" t="str">
        <f>VLOOKUP(Tabla1[[#This Row],[Fábrica]],Tabla3[],4,FALSE)</f>
        <v>Georgia</v>
      </c>
    </row>
    <row r="6462" spans="1:21" x14ac:dyDescent="0.25">
      <c r="A6462" t="s">
        <v>710</v>
      </c>
      <c r="B6462" s="3">
        <v>45432</v>
      </c>
      <c r="C6462" s="3">
        <v>45442</v>
      </c>
      <c r="D6462" t="s">
        <v>82</v>
      </c>
      <c r="E6462">
        <v>149468</v>
      </c>
      <c r="F6462" t="s">
        <v>19</v>
      </c>
      <c r="G6462" t="s">
        <v>711</v>
      </c>
      <c r="H6462" t="s">
        <v>93</v>
      </c>
      <c r="I6462">
        <v>48183</v>
      </c>
      <c r="J6462" t="s">
        <v>22</v>
      </c>
      <c r="K6462" t="s">
        <v>43</v>
      </c>
      <c r="L6462" t="s">
        <v>45</v>
      </c>
      <c r="M6462" t="s">
        <v>46</v>
      </c>
      <c r="N6462" s="5">
        <v>6.98</v>
      </c>
      <c r="O6462" s="7">
        <v>2</v>
      </c>
      <c r="P6462" s="5">
        <v>4.9800000000000004</v>
      </c>
      <c r="Q6462" s="5">
        <v>2</v>
      </c>
      <c r="R6462" s="22">
        <f>Tabla1[[#This Row],[Fecha de Envío]]-Tabla1[[#This Row],[Fecha de Orden]]</f>
        <v>10</v>
      </c>
      <c r="S6462" s="24">
        <f>YEAR(Tabla1[[#This Row],[Fecha de Orden]])</f>
        <v>2024</v>
      </c>
      <c r="T6462" t="str">
        <f>VLOOKUP(Tabla1[[#This Row],[Nombre del Producto]],Tabla2[[Nombre Producto]:[Costo Unitario]],2,FALSE)</f>
        <v>Lot's O' Nuts</v>
      </c>
      <c r="U6462" t="str">
        <f>VLOOKUP(Tabla1[[#This Row],[Fábrica]],Tabla3[],4,FALSE)</f>
        <v>Arizona</v>
      </c>
    </row>
    <row r="6463" spans="1:21" x14ac:dyDescent="0.25">
      <c r="A6463" t="s">
        <v>1735</v>
      </c>
      <c r="B6463" s="3">
        <v>45432</v>
      </c>
      <c r="C6463" s="3">
        <v>45446</v>
      </c>
      <c r="D6463" t="s">
        <v>18</v>
      </c>
      <c r="E6463">
        <v>166695</v>
      </c>
      <c r="F6463" t="s">
        <v>19</v>
      </c>
      <c r="G6463" t="s">
        <v>207</v>
      </c>
      <c r="H6463" t="s">
        <v>21</v>
      </c>
      <c r="I6463">
        <v>90712</v>
      </c>
      <c r="J6463" t="s">
        <v>22</v>
      </c>
      <c r="K6463" t="s">
        <v>23</v>
      </c>
      <c r="L6463" t="s">
        <v>27</v>
      </c>
      <c r="M6463" t="s">
        <v>28</v>
      </c>
      <c r="N6463" s="5">
        <v>28.8</v>
      </c>
      <c r="O6463" s="7">
        <v>8</v>
      </c>
      <c r="P6463" s="5">
        <v>20</v>
      </c>
      <c r="Q6463" s="5">
        <v>8.8000000000000007</v>
      </c>
      <c r="R6463" s="22">
        <f>Tabla1[[#This Row],[Fecha de Envío]]-Tabla1[[#This Row],[Fecha de Orden]]</f>
        <v>14</v>
      </c>
      <c r="S6463" s="24">
        <f>YEAR(Tabla1[[#This Row],[Fecha de Orden]])</f>
        <v>2024</v>
      </c>
      <c r="T6463" t="str">
        <f>VLOOKUP(Tabla1[[#This Row],[Nombre del Producto]],Tabla2[[Nombre Producto]:[Costo Unitario]],2,FALSE)</f>
        <v>Lot's O' Nuts</v>
      </c>
      <c r="U6463" t="str">
        <f>VLOOKUP(Tabla1[[#This Row],[Fábrica]],Tabla3[],4,FALSE)</f>
        <v>Arizona</v>
      </c>
    </row>
    <row r="6464" spans="1:21" x14ac:dyDescent="0.25">
      <c r="A6464" t="s">
        <v>1736</v>
      </c>
      <c r="B6464" s="3">
        <v>45432</v>
      </c>
      <c r="C6464" s="3">
        <v>45446</v>
      </c>
      <c r="D6464" t="s">
        <v>18</v>
      </c>
      <c r="E6464">
        <v>166695</v>
      </c>
      <c r="F6464" t="s">
        <v>19</v>
      </c>
      <c r="G6464" t="s">
        <v>207</v>
      </c>
      <c r="H6464" t="s">
        <v>21</v>
      </c>
      <c r="I6464">
        <v>90712</v>
      </c>
      <c r="J6464" t="s">
        <v>22</v>
      </c>
      <c r="K6464" t="s">
        <v>23</v>
      </c>
      <c r="L6464" t="s">
        <v>33</v>
      </c>
      <c r="M6464" t="s">
        <v>34</v>
      </c>
      <c r="N6464" s="5">
        <v>3.6</v>
      </c>
      <c r="O6464" s="7">
        <v>1</v>
      </c>
      <c r="P6464" s="5">
        <v>2.4</v>
      </c>
      <c r="Q6464" s="5">
        <v>1.2</v>
      </c>
      <c r="R6464" s="22">
        <f>Tabla1[[#This Row],[Fecha de Envío]]-Tabla1[[#This Row],[Fecha de Orden]]</f>
        <v>14</v>
      </c>
      <c r="S6464" s="24">
        <f>YEAR(Tabla1[[#This Row],[Fecha de Orden]])</f>
        <v>2024</v>
      </c>
      <c r="T6464" t="str">
        <f>VLOOKUP(Tabla1[[#This Row],[Nombre del Producto]],Tabla2[[Nombre Producto]:[Costo Unitario]],2,FALSE)</f>
        <v>Lot's O' Nuts</v>
      </c>
      <c r="U6464" t="str">
        <f>VLOOKUP(Tabla1[[#This Row],[Fábrica]],Tabla3[],4,FALSE)</f>
        <v>Arizona</v>
      </c>
    </row>
    <row r="6465" spans="1:21" x14ac:dyDescent="0.25">
      <c r="A6465" t="s">
        <v>1737</v>
      </c>
      <c r="B6465" s="3">
        <v>45432</v>
      </c>
      <c r="C6465" s="3">
        <v>45446</v>
      </c>
      <c r="D6465" t="s">
        <v>18</v>
      </c>
      <c r="E6465">
        <v>166695</v>
      </c>
      <c r="F6465" t="s">
        <v>19</v>
      </c>
      <c r="G6465" t="s">
        <v>207</v>
      </c>
      <c r="H6465" t="s">
        <v>21</v>
      </c>
      <c r="I6465">
        <v>90712</v>
      </c>
      <c r="J6465" t="s">
        <v>22</v>
      </c>
      <c r="K6465" t="s">
        <v>23</v>
      </c>
      <c r="L6465" t="s">
        <v>24</v>
      </c>
      <c r="M6465" t="s">
        <v>25</v>
      </c>
      <c r="N6465" s="5">
        <v>3.75</v>
      </c>
      <c r="O6465" s="7">
        <v>1</v>
      </c>
      <c r="P6465" s="5">
        <v>2.4500000000000002</v>
      </c>
      <c r="Q6465" s="5">
        <v>1.3</v>
      </c>
      <c r="R6465" s="22">
        <f>Tabla1[[#This Row],[Fecha de Envío]]-Tabla1[[#This Row],[Fecha de Orden]]</f>
        <v>14</v>
      </c>
      <c r="S6465" s="24">
        <f>YEAR(Tabla1[[#This Row],[Fecha de Orden]])</f>
        <v>2024</v>
      </c>
      <c r="T6465" t="str">
        <f>VLOOKUP(Tabla1[[#This Row],[Nombre del Producto]],Tabla2[[Nombre Producto]:[Costo Unitario]],2,FALSE)</f>
        <v>Wicked Choccy's</v>
      </c>
      <c r="U6465" t="str">
        <f>VLOOKUP(Tabla1[[#This Row],[Fábrica]],Tabla3[],4,FALSE)</f>
        <v>Georgia</v>
      </c>
    </row>
    <row r="6466" spans="1:21" x14ac:dyDescent="0.25">
      <c r="A6466" t="s">
        <v>1738</v>
      </c>
      <c r="B6466" s="3">
        <v>45432</v>
      </c>
      <c r="C6466" s="3">
        <v>45446</v>
      </c>
      <c r="D6466" t="s">
        <v>18</v>
      </c>
      <c r="E6466">
        <v>166695</v>
      </c>
      <c r="F6466" t="s">
        <v>195</v>
      </c>
      <c r="G6466" t="s">
        <v>196</v>
      </c>
      <c r="H6466" t="s">
        <v>197</v>
      </c>
      <c r="I6466" t="s">
        <v>1724</v>
      </c>
      <c r="J6466" t="s">
        <v>22</v>
      </c>
      <c r="K6466" t="s">
        <v>23</v>
      </c>
      <c r="L6466" t="s">
        <v>27</v>
      </c>
      <c r="M6466" t="s">
        <v>28</v>
      </c>
      <c r="N6466" s="5">
        <v>28.8</v>
      </c>
      <c r="O6466" s="7">
        <v>8</v>
      </c>
      <c r="P6466" s="5">
        <v>20</v>
      </c>
      <c r="Q6466" s="5">
        <v>8.8000000000000007</v>
      </c>
      <c r="R6466" s="22">
        <f>Tabla1[[#This Row],[Fecha de Envío]]-Tabla1[[#This Row],[Fecha de Orden]]</f>
        <v>14</v>
      </c>
      <c r="S6466" s="24">
        <f>YEAR(Tabla1[[#This Row],[Fecha de Orden]])</f>
        <v>2024</v>
      </c>
      <c r="T6466" t="str">
        <f>VLOOKUP(Tabla1[[#This Row],[Nombre del Producto]],Tabla2[[Nombre Producto]:[Costo Unitario]],2,FALSE)</f>
        <v>Lot's O' Nuts</v>
      </c>
      <c r="U6466" t="str">
        <f>VLOOKUP(Tabla1[[#This Row],[Fábrica]],Tabla3[],4,FALSE)</f>
        <v>Arizona</v>
      </c>
    </row>
    <row r="6467" spans="1:21" x14ac:dyDescent="0.25">
      <c r="A6467" t="s">
        <v>1739</v>
      </c>
      <c r="B6467" s="3">
        <v>45432</v>
      </c>
      <c r="C6467" s="3">
        <v>45446</v>
      </c>
      <c r="D6467" t="s">
        <v>18</v>
      </c>
      <c r="E6467">
        <v>166695</v>
      </c>
      <c r="F6467" t="s">
        <v>195</v>
      </c>
      <c r="G6467" t="s">
        <v>196</v>
      </c>
      <c r="H6467" t="s">
        <v>197</v>
      </c>
      <c r="I6467" t="s">
        <v>1724</v>
      </c>
      <c r="J6467" t="s">
        <v>22</v>
      </c>
      <c r="K6467" t="s">
        <v>23</v>
      </c>
      <c r="L6467" t="s">
        <v>33</v>
      </c>
      <c r="M6467" t="s">
        <v>34</v>
      </c>
      <c r="N6467" s="5">
        <v>3.6</v>
      </c>
      <c r="O6467" s="7">
        <v>1</v>
      </c>
      <c r="P6467" s="5">
        <v>2.4</v>
      </c>
      <c r="Q6467" s="5">
        <v>1.2</v>
      </c>
      <c r="R6467" s="22">
        <f>Tabla1[[#This Row],[Fecha de Envío]]-Tabla1[[#This Row],[Fecha de Orden]]</f>
        <v>14</v>
      </c>
      <c r="S6467" s="24">
        <f>YEAR(Tabla1[[#This Row],[Fecha de Orden]])</f>
        <v>2024</v>
      </c>
      <c r="T6467" t="str">
        <f>VLOOKUP(Tabla1[[#This Row],[Nombre del Producto]],Tabla2[[Nombre Producto]:[Costo Unitario]],2,FALSE)</f>
        <v>Lot's O' Nuts</v>
      </c>
      <c r="U6467" t="str">
        <f>VLOOKUP(Tabla1[[#This Row],[Fábrica]],Tabla3[],4,FALSE)</f>
        <v>Arizona</v>
      </c>
    </row>
    <row r="6468" spans="1:21" x14ac:dyDescent="0.25">
      <c r="A6468" t="s">
        <v>1740</v>
      </c>
      <c r="B6468" s="3">
        <v>45432</v>
      </c>
      <c r="C6468" s="3">
        <v>45446</v>
      </c>
      <c r="D6468" t="s">
        <v>18</v>
      </c>
      <c r="E6468">
        <v>166695</v>
      </c>
      <c r="F6468" t="s">
        <v>195</v>
      </c>
      <c r="G6468" t="s">
        <v>196</v>
      </c>
      <c r="H6468" t="s">
        <v>197</v>
      </c>
      <c r="I6468" t="s">
        <v>1724</v>
      </c>
      <c r="J6468" t="s">
        <v>22</v>
      </c>
      <c r="K6468" t="s">
        <v>23</v>
      </c>
      <c r="L6468" t="s">
        <v>24</v>
      </c>
      <c r="M6468" t="s">
        <v>25</v>
      </c>
      <c r="N6468" s="5">
        <v>3.75</v>
      </c>
      <c r="O6468" s="7">
        <v>1</v>
      </c>
      <c r="P6468" s="5">
        <v>2.4500000000000002</v>
      </c>
      <c r="Q6468" s="5">
        <v>1.3</v>
      </c>
      <c r="R6468" s="22">
        <f>Tabla1[[#This Row],[Fecha de Envío]]-Tabla1[[#This Row],[Fecha de Orden]]</f>
        <v>14</v>
      </c>
      <c r="S6468" s="24">
        <f>YEAR(Tabla1[[#This Row],[Fecha de Orden]])</f>
        <v>2024</v>
      </c>
      <c r="T6468" t="str">
        <f>VLOOKUP(Tabla1[[#This Row],[Nombre del Producto]],Tabla2[[Nombre Producto]:[Costo Unitario]],2,FALSE)</f>
        <v>Wicked Choccy's</v>
      </c>
      <c r="U6468" t="str">
        <f>VLOOKUP(Tabla1[[#This Row],[Fábrica]],Tabla3[],4,FALSE)</f>
        <v>Georgia</v>
      </c>
    </row>
    <row r="6469" spans="1:21" x14ac:dyDescent="0.25">
      <c r="A6469" t="s">
        <v>6555</v>
      </c>
      <c r="B6469" s="3">
        <v>45432</v>
      </c>
      <c r="C6469" s="3">
        <v>45444</v>
      </c>
      <c r="D6469" t="s">
        <v>71</v>
      </c>
      <c r="E6469">
        <v>111332</v>
      </c>
      <c r="F6469" t="s">
        <v>19</v>
      </c>
      <c r="G6469" t="s">
        <v>2249</v>
      </c>
      <c r="H6469" t="s">
        <v>2250</v>
      </c>
      <c r="I6469">
        <v>58103</v>
      </c>
      <c r="J6469" t="s">
        <v>22</v>
      </c>
      <c r="K6469" t="s">
        <v>43</v>
      </c>
      <c r="L6469" t="s">
        <v>24</v>
      </c>
      <c r="M6469" t="s">
        <v>25</v>
      </c>
      <c r="N6469" s="5">
        <v>37.5</v>
      </c>
      <c r="O6469" s="7">
        <v>10</v>
      </c>
      <c r="P6469" s="5">
        <v>24.5</v>
      </c>
      <c r="Q6469" s="5">
        <v>13</v>
      </c>
      <c r="R6469" s="22">
        <f>Tabla1[[#This Row],[Fecha de Envío]]-Tabla1[[#This Row],[Fecha de Orden]]</f>
        <v>12</v>
      </c>
      <c r="S6469" s="24">
        <f>YEAR(Tabla1[[#This Row],[Fecha de Orden]])</f>
        <v>2024</v>
      </c>
      <c r="T6469" t="str">
        <f>VLOOKUP(Tabla1[[#This Row],[Nombre del Producto]],Tabla2[[Nombre Producto]:[Costo Unitario]],2,FALSE)</f>
        <v>Wicked Choccy's</v>
      </c>
      <c r="U6469" t="str">
        <f>VLOOKUP(Tabla1[[#This Row],[Fábrica]],Tabla3[],4,FALSE)</f>
        <v>Georgia</v>
      </c>
    </row>
    <row r="6470" spans="1:21" x14ac:dyDescent="0.25">
      <c r="A6470" t="s">
        <v>6556</v>
      </c>
      <c r="B6470" s="3">
        <v>45432</v>
      </c>
      <c r="C6470" s="3">
        <v>45444</v>
      </c>
      <c r="D6470" t="s">
        <v>71</v>
      </c>
      <c r="E6470">
        <v>111332</v>
      </c>
      <c r="F6470" t="s">
        <v>19</v>
      </c>
      <c r="G6470" t="s">
        <v>2249</v>
      </c>
      <c r="H6470" t="s">
        <v>2250</v>
      </c>
      <c r="I6470">
        <v>58103</v>
      </c>
      <c r="J6470" t="s">
        <v>22</v>
      </c>
      <c r="K6470" t="s">
        <v>43</v>
      </c>
      <c r="L6470" t="s">
        <v>45</v>
      </c>
      <c r="M6470" t="s">
        <v>46</v>
      </c>
      <c r="N6470" s="5">
        <v>13.96</v>
      </c>
      <c r="O6470" s="7">
        <v>4</v>
      </c>
      <c r="P6470" s="5">
        <v>9.9600000000000009</v>
      </c>
      <c r="Q6470" s="5">
        <v>4</v>
      </c>
      <c r="R6470" s="22">
        <f>Tabla1[[#This Row],[Fecha de Envío]]-Tabla1[[#This Row],[Fecha de Orden]]</f>
        <v>12</v>
      </c>
      <c r="S6470" s="24">
        <f>YEAR(Tabla1[[#This Row],[Fecha de Orden]])</f>
        <v>2024</v>
      </c>
      <c r="T6470" t="str">
        <f>VLOOKUP(Tabla1[[#This Row],[Nombre del Producto]],Tabla2[[Nombre Producto]:[Costo Unitario]],2,FALSE)</f>
        <v>Lot's O' Nuts</v>
      </c>
      <c r="U6470" t="str">
        <f>VLOOKUP(Tabla1[[#This Row],[Fábrica]],Tabla3[],4,FALSE)</f>
        <v>Arizona</v>
      </c>
    </row>
    <row r="6471" spans="1:21" x14ac:dyDescent="0.25">
      <c r="A6471" t="s">
        <v>6557</v>
      </c>
      <c r="B6471" s="3">
        <v>45432</v>
      </c>
      <c r="C6471" s="3">
        <v>45444</v>
      </c>
      <c r="D6471" t="s">
        <v>71</v>
      </c>
      <c r="E6471">
        <v>111332</v>
      </c>
      <c r="F6471" t="s">
        <v>19</v>
      </c>
      <c r="G6471" t="s">
        <v>2249</v>
      </c>
      <c r="H6471" t="s">
        <v>2250</v>
      </c>
      <c r="I6471">
        <v>58103</v>
      </c>
      <c r="J6471" t="s">
        <v>22</v>
      </c>
      <c r="K6471" t="s">
        <v>43</v>
      </c>
      <c r="L6471" t="s">
        <v>27</v>
      </c>
      <c r="M6471" t="s">
        <v>28</v>
      </c>
      <c r="N6471" s="5">
        <v>10.8</v>
      </c>
      <c r="O6471" s="7">
        <v>3</v>
      </c>
      <c r="P6471" s="5">
        <v>7.5</v>
      </c>
      <c r="Q6471" s="5">
        <v>3.3</v>
      </c>
      <c r="R6471" s="22">
        <f>Tabla1[[#This Row],[Fecha de Envío]]-Tabla1[[#This Row],[Fecha de Orden]]</f>
        <v>12</v>
      </c>
      <c r="S6471" s="24">
        <f>YEAR(Tabla1[[#This Row],[Fecha de Orden]])</f>
        <v>2024</v>
      </c>
      <c r="T6471" t="str">
        <f>VLOOKUP(Tabla1[[#This Row],[Nombre del Producto]],Tabla2[[Nombre Producto]:[Costo Unitario]],2,FALSE)</f>
        <v>Lot's O' Nuts</v>
      </c>
      <c r="U6471" t="str">
        <f>VLOOKUP(Tabla1[[#This Row],[Fábrica]],Tabla3[],4,FALSE)</f>
        <v>Arizona</v>
      </c>
    </row>
    <row r="6472" spans="1:21" x14ac:dyDescent="0.25">
      <c r="A6472" t="s">
        <v>6558</v>
      </c>
      <c r="B6472" s="3">
        <v>45432</v>
      </c>
      <c r="C6472" s="3">
        <v>45444</v>
      </c>
      <c r="D6472" t="s">
        <v>71</v>
      </c>
      <c r="E6472">
        <v>111332</v>
      </c>
      <c r="F6472" t="s">
        <v>19</v>
      </c>
      <c r="G6472" t="s">
        <v>2249</v>
      </c>
      <c r="H6472" t="s">
        <v>2250</v>
      </c>
      <c r="I6472">
        <v>58103</v>
      </c>
      <c r="J6472" t="s">
        <v>22</v>
      </c>
      <c r="K6472" t="s">
        <v>43</v>
      </c>
      <c r="L6472" t="s">
        <v>33</v>
      </c>
      <c r="M6472" t="s">
        <v>34</v>
      </c>
      <c r="N6472" s="5">
        <v>10.8</v>
      </c>
      <c r="O6472" s="7">
        <v>3</v>
      </c>
      <c r="P6472" s="5">
        <v>7.2</v>
      </c>
      <c r="Q6472" s="5">
        <v>3.6</v>
      </c>
      <c r="R6472" s="22">
        <f>Tabla1[[#This Row],[Fecha de Envío]]-Tabla1[[#This Row],[Fecha de Orden]]</f>
        <v>12</v>
      </c>
      <c r="S6472" s="24">
        <f>YEAR(Tabla1[[#This Row],[Fecha de Orden]])</f>
        <v>2024</v>
      </c>
      <c r="T6472" t="str">
        <f>VLOOKUP(Tabla1[[#This Row],[Nombre del Producto]],Tabla2[[Nombre Producto]:[Costo Unitario]],2,FALSE)</f>
        <v>Lot's O' Nuts</v>
      </c>
      <c r="U6472" t="str">
        <f>VLOOKUP(Tabla1[[#This Row],[Fábrica]],Tabla3[],4,FALSE)</f>
        <v>Arizona</v>
      </c>
    </row>
    <row r="6473" spans="1:21" x14ac:dyDescent="0.25">
      <c r="A6473" t="s">
        <v>7407</v>
      </c>
      <c r="B6473" s="3">
        <v>45432</v>
      </c>
      <c r="C6473" s="3">
        <v>45448</v>
      </c>
      <c r="D6473" t="s">
        <v>18</v>
      </c>
      <c r="E6473">
        <v>166688</v>
      </c>
      <c r="F6473" t="s">
        <v>19</v>
      </c>
      <c r="G6473" t="s">
        <v>344</v>
      </c>
      <c r="H6473" t="s">
        <v>345</v>
      </c>
      <c r="I6473">
        <v>89115</v>
      </c>
      <c r="J6473" t="s">
        <v>22</v>
      </c>
      <c r="K6473" t="s">
        <v>23</v>
      </c>
      <c r="L6473" t="s">
        <v>45</v>
      </c>
      <c r="M6473" t="s">
        <v>46</v>
      </c>
      <c r="N6473" s="5">
        <v>17.45</v>
      </c>
      <c r="O6473" s="7">
        <v>5</v>
      </c>
      <c r="P6473" s="5">
        <v>12.45</v>
      </c>
      <c r="Q6473" s="5">
        <v>5</v>
      </c>
      <c r="R6473" s="22">
        <f>Tabla1[[#This Row],[Fecha de Envío]]-Tabla1[[#This Row],[Fecha de Orden]]</f>
        <v>16</v>
      </c>
      <c r="S6473" s="24">
        <f>YEAR(Tabla1[[#This Row],[Fecha de Orden]])</f>
        <v>2024</v>
      </c>
      <c r="T6473" t="str">
        <f>VLOOKUP(Tabla1[[#This Row],[Nombre del Producto]],Tabla2[[Nombre Producto]:[Costo Unitario]],2,FALSE)</f>
        <v>Lot's O' Nuts</v>
      </c>
      <c r="U6473" t="str">
        <f>VLOOKUP(Tabla1[[#This Row],[Fábrica]],Tabla3[],4,FALSE)</f>
        <v>Arizona</v>
      </c>
    </row>
    <row r="6474" spans="1:21" x14ac:dyDescent="0.25">
      <c r="A6474" t="s">
        <v>7408</v>
      </c>
      <c r="B6474" s="3">
        <v>45432</v>
      </c>
      <c r="C6474" s="3">
        <v>45448</v>
      </c>
      <c r="D6474" t="s">
        <v>18</v>
      </c>
      <c r="E6474">
        <v>166688</v>
      </c>
      <c r="F6474" t="s">
        <v>19</v>
      </c>
      <c r="G6474" t="s">
        <v>344</v>
      </c>
      <c r="H6474" t="s">
        <v>345</v>
      </c>
      <c r="I6474">
        <v>89115</v>
      </c>
      <c r="J6474" t="s">
        <v>22</v>
      </c>
      <c r="K6474" t="s">
        <v>23</v>
      </c>
      <c r="L6474" t="s">
        <v>27</v>
      </c>
      <c r="M6474" t="s">
        <v>28</v>
      </c>
      <c r="N6474" s="5">
        <v>7.2</v>
      </c>
      <c r="O6474" s="7">
        <v>2</v>
      </c>
      <c r="P6474" s="5">
        <v>5</v>
      </c>
      <c r="Q6474" s="5">
        <v>2.2000000000000002</v>
      </c>
      <c r="R6474" s="22">
        <f>Tabla1[[#This Row],[Fecha de Envío]]-Tabla1[[#This Row],[Fecha de Orden]]</f>
        <v>16</v>
      </c>
      <c r="S6474" s="24">
        <f>YEAR(Tabla1[[#This Row],[Fecha de Orden]])</f>
        <v>2024</v>
      </c>
      <c r="T6474" t="str">
        <f>VLOOKUP(Tabla1[[#This Row],[Nombre del Producto]],Tabla2[[Nombre Producto]:[Costo Unitario]],2,FALSE)</f>
        <v>Lot's O' Nuts</v>
      </c>
      <c r="U6474" t="str">
        <f>VLOOKUP(Tabla1[[#This Row],[Fábrica]],Tabla3[],4,FALSE)</f>
        <v>Arizona</v>
      </c>
    </row>
    <row r="6475" spans="1:21" x14ac:dyDescent="0.25">
      <c r="A6475" t="s">
        <v>7409</v>
      </c>
      <c r="B6475" s="3">
        <v>45432</v>
      </c>
      <c r="C6475" s="3">
        <v>45448</v>
      </c>
      <c r="D6475" t="s">
        <v>18</v>
      </c>
      <c r="E6475">
        <v>166688</v>
      </c>
      <c r="F6475" t="s">
        <v>19</v>
      </c>
      <c r="G6475" t="s">
        <v>344</v>
      </c>
      <c r="H6475" t="s">
        <v>345</v>
      </c>
      <c r="I6475">
        <v>89115</v>
      </c>
      <c r="J6475" t="s">
        <v>22</v>
      </c>
      <c r="K6475" t="s">
        <v>23</v>
      </c>
      <c r="L6475" t="s">
        <v>33</v>
      </c>
      <c r="M6475" t="s">
        <v>34</v>
      </c>
      <c r="N6475" s="5">
        <v>32.4</v>
      </c>
      <c r="O6475" s="7">
        <v>9</v>
      </c>
      <c r="P6475" s="5">
        <v>21.6</v>
      </c>
      <c r="Q6475" s="5">
        <v>10.8</v>
      </c>
      <c r="R6475" s="22">
        <f>Tabla1[[#This Row],[Fecha de Envío]]-Tabla1[[#This Row],[Fecha de Orden]]</f>
        <v>16</v>
      </c>
      <c r="S6475" s="24">
        <f>YEAR(Tabla1[[#This Row],[Fecha de Orden]])</f>
        <v>2024</v>
      </c>
      <c r="T6475" t="str">
        <f>VLOOKUP(Tabla1[[#This Row],[Nombre del Producto]],Tabla2[[Nombre Producto]:[Costo Unitario]],2,FALSE)</f>
        <v>Lot's O' Nuts</v>
      </c>
      <c r="U6475" t="str">
        <f>VLOOKUP(Tabla1[[#This Row],[Fábrica]],Tabla3[],4,FALSE)</f>
        <v>Arizona</v>
      </c>
    </row>
    <row r="6476" spans="1:21" x14ac:dyDescent="0.25">
      <c r="A6476" t="s">
        <v>4460</v>
      </c>
      <c r="B6476" s="3">
        <v>45433</v>
      </c>
      <c r="C6476" s="3">
        <v>45448</v>
      </c>
      <c r="D6476" t="s">
        <v>18</v>
      </c>
      <c r="E6476">
        <v>167899</v>
      </c>
      <c r="F6476" t="s">
        <v>19</v>
      </c>
      <c r="G6476" t="s">
        <v>638</v>
      </c>
      <c r="H6476" t="s">
        <v>31</v>
      </c>
      <c r="I6476">
        <v>13021</v>
      </c>
      <c r="J6476" t="s">
        <v>22</v>
      </c>
      <c r="K6476" t="s">
        <v>32</v>
      </c>
      <c r="L6476" t="s">
        <v>45</v>
      </c>
      <c r="M6476" t="s">
        <v>46</v>
      </c>
      <c r="N6476" s="5">
        <v>17.45</v>
      </c>
      <c r="O6476" s="7">
        <v>5</v>
      </c>
      <c r="P6476" s="5">
        <v>12.45</v>
      </c>
      <c r="Q6476" s="5">
        <v>5</v>
      </c>
      <c r="R6476" s="22">
        <f>Tabla1[[#This Row],[Fecha de Envío]]-Tabla1[[#This Row],[Fecha de Orden]]</f>
        <v>15</v>
      </c>
      <c r="S6476" s="24">
        <f>YEAR(Tabla1[[#This Row],[Fecha de Orden]])</f>
        <v>2024</v>
      </c>
      <c r="T6476" t="str">
        <f>VLOOKUP(Tabla1[[#This Row],[Nombre del Producto]],Tabla2[[Nombre Producto]:[Costo Unitario]],2,FALSE)</f>
        <v>Lot's O' Nuts</v>
      </c>
      <c r="U6476" t="str">
        <f>VLOOKUP(Tabla1[[#This Row],[Fábrica]],Tabla3[],4,FALSE)</f>
        <v>Arizona</v>
      </c>
    </row>
    <row r="6477" spans="1:21" x14ac:dyDescent="0.25">
      <c r="A6477" t="s">
        <v>4461</v>
      </c>
      <c r="B6477" s="3">
        <v>45433</v>
      </c>
      <c r="C6477" s="3">
        <v>45448</v>
      </c>
      <c r="D6477" t="s">
        <v>18</v>
      </c>
      <c r="E6477">
        <v>167899</v>
      </c>
      <c r="F6477" t="s">
        <v>19</v>
      </c>
      <c r="G6477" t="s">
        <v>638</v>
      </c>
      <c r="H6477" t="s">
        <v>31</v>
      </c>
      <c r="I6477">
        <v>13021</v>
      </c>
      <c r="J6477" t="s">
        <v>148</v>
      </c>
      <c r="K6477" t="s">
        <v>32</v>
      </c>
      <c r="L6477" t="s">
        <v>348</v>
      </c>
      <c r="M6477" t="s">
        <v>349</v>
      </c>
      <c r="N6477" s="5">
        <v>60</v>
      </c>
      <c r="O6477" s="7">
        <v>3</v>
      </c>
      <c r="P6477" s="5">
        <v>30</v>
      </c>
      <c r="Q6477" s="5">
        <v>30</v>
      </c>
      <c r="R6477" s="22">
        <f>Tabla1[[#This Row],[Fecha de Envío]]-Tabla1[[#This Row],[Fecha de Orden]]</f>
        <v>15</v>
      </c>
      <c r="S6477" s="24">
        <f>YEAR(Tabla1[[#This Row],[Fecha de Orden]])</f>
        <v>2024</v>
      </c>
      <c r="T6477" t="str">
        <f>VLOOKUP(Tabla1[[#This Row],[Nombre del Producto]],Tabla2[[Nombre Producto]:[Costo Unitario]],2,FALSE)</f>
        <v>Secret Factory</v>
      </c>
      <c r="U6477" t="str">
        <f>VLOOKUP(Tabla1[[#This Row],[Fábrica]],Tabla3[],4,FALSE)</f>
        <v>Illinois</v>
      </c>
    </row>
    <row r="6478" spans="1:21" x14ac:dyDescent="0.25">
      <c r="A6478" t="s">
        <v>3214</v>
      </c>
      <c r="B6478" s="3">
        <v>45434</v>
      </c>
      <c r="C6478" s="3">
        <v>45447</v>
      </c>
      <c r="D6478" t="s">
        <v>71</v>
      </c>
      <c r="E6478">
        <v>153080</v>
      </c>
      <c r="F6478" t="s">
        <v>19</v>
      </c>
      <c r="G6478" t="s">
        <v>53</v>
      </c>
      <c r="H6478" t="s">
        <v>21</v>
      </c>
      <c r="I6478">
        <v>90008</v>
      </c>
      <c r="J6478" t="s">
        <v>22</v>
      </c>
      <c r="K6478" t="s">
        <v>23</v>
      </c>
      <c r="L6478" t="s">
        <v>24</v>
      </c>
      <c r="M6478" t="s">
        <v>25</v>
      </c>
      <c r="N6478" s="5">
        <v>26.25</v>
      </c>
      <c r="O6478" s="7">
        <v>7</v>
      </c>
      <c r="P6478" s="5">
        <v>17.149999999999999</v>
      </c>
      <c r="Q6478" s="5">
        <v>9.1</v>
      </c>
      <c r="R6478" s="22">
        <f>Tabla1[[#This Row],[Fecha de Envío]]-Tabla1[[#This Row],[Fecha de Orden]]</f>
        <v>13</v>
      </c>
      <c r="S6478" s="24">
        <f>YEAR(Tabla1[[#This Row],[Fecha de Orden]])</f>
        <v>2024</v>
      </c>
      <c r="T6478" t="str">
        <f>VLOOKUP(Tabla1[[#This Row],[Nombre del Producto]],Tabla2[[Nombre Producto]:[Costo Unitario]],2,FALSE)</f>
        <v>Wicked Choccy's</v>
      </c>
      <c r="U6478" t="str">
        <f>VLOOKUP(Tabla1[[#This Row],[Fábrica]],Tabla3[],4,FALSE)</f>
        <v>Georgia</v>
      </c>
    </row>
    <row r="6479" spans="1:21" x14ac:dyDescent="0.25">
      <c r="A6479" t="s">
        <v>5526</v>
      </c>
      <c r="B6479" s="3">
        <v>45434</v>
      </c>
      <c r="C6479" s="3">
        <v>45448</v>
      </c>
      <c r="D6479" t="s">
        <v>18</v>
      </c>
      <c r="E6479">
        <v>150595</v>
      </c>
      <c r="F6479" t="s">
        <v>19</v>
      </c>
      <c r="G6479" t="s">
        <v>239</v>
      </c>
      <c r="H6479" t="s">
        <v>173</v>
      </c>
      <c r="I6479">
        <v>60653</v>
      </c>
      <c r="J6479" t="s">
        <v>22</v>
      </c>
      <c r="K6479" t="s">
        <v>43</v>
      </c>
      <c r="L6479" t="s">
        <v>36</v>
      </c>
      <c r="M6479" t="s">
        <v>37</v>
      </c>
      <c r="N6479" s="5">
        <v>6.5</v>
      </c>
      <c r="O6479" s="7">
        <v>2</v>
      </c>
      <c r="P6479" s="5">
        <v>4.22</v>
      </c>
      <c r="Q6479" s="5">
        <v>2.2799999999999998</v>
      </c>
      <c r="R6479" s="22">
        <f>Tabla1[[#This Row],[Fecha de Envío]]-Tabla1[[#This Row],[Fecha de Orden]]</f>
        <v>14</v>
      </c>
      <c r="S6479" s="24">
        <f>YEAR(Tabla1[[#This Row],[Fecha de Orden]])</f>
        <v>2024</v>
      </c>
      <c r="T6479" t="str">
        <f>VLOOKUP(Tabla1[[#This Row],[Nombre del Producto]],Tabla2[[Nombre Producto]:[Costo Unitario]],2,FALSE)</f>
        <v>Wicked Choccy's</v>
      </c>
      <c r="U6479" t="str">
        <f>VLOOKUP(Tabla1[[#This Row],[Fábrica]],Tabla3[],4,FALSE)</f>
        <v>Georgia</v>
      </c>
    </row>
    <row r="6480" spans="1:21" x14ac:dyDescent="0.25">
      <c r="A6480" t="s">
        <v>5527</v>
      </c>
      <c r="B6480" s="3">
        <v>45434</v>
      </c>
      <c r="C6480" s="3">
        <v>45448</v>
      </c>
      <c r="D6480" t="s">
        <v>18</v>
      </c>
      <c r="E6480">
        <v>150595</v>
      </c>
      <c r="F6480" t="s">
        <v>19</v>
      </c>
      <c r="G6480" t="s">
        <v>239</v>
      </c>
      <c r="H6480" t="s">
        <v>173</v>
      </c>
      <c r="I6480">
        <v>60653</v>
      </c>
      <c r="J6480" t="s">
        <v>22</v>
      </c>
      <c r="K6480" t="s">
        <v>43</v>
      </c>
      <c r="L6480" t="s">
        <v>27</v>
      </c>
      <c r="M6480" t="s">
        <v>28</v>
      </c>
      <c r="N6480" s="5">
        <v>7.2</v>
      </c>
      <c r="O6480" s="7">
        <v>2</v>
      </c>
      <c r="P6480" s="5">
        <v>5</v>
      </c>
      <c r="Q6480" s="5">
        <v>2.2000000000000002</v>
      </c>
      <c r="R6480" s="22">
        <f>Tabla1[[#This Row],[Fecha de Envío]]-Tabla1[[#This Row],[Fecha de Orden]]</f>
        <v>14</v>
      </c>
      <c r="S6480" s="24">
        <f>YEAR(Tabla1[[#This Row],[Fecha de Orden]])</f>
        <v>2024</v>
      </c>
      <c r="T6480" t="str">
        <f>VLOOKUP(Tabla1[[#This Row],[Nombre del Producto]],Tabla2[[Nombre Producto]:[Costo Unitario]],2,FALSE)</f>
        <v>Lot's O' Nuts</v>
      </c>
      <c r="U6480" t="str">
        <f>VLOOKUP(Tabla1[[#This Row],[Fábrica]],Tabla3[],4,FALSE)</f>
        <v>Arizona</v>
      </c>
    </row>
    <row r="6481" spans="1:21" x14ac:dyDescent="0.25">
      <c r="A6481" t="s">
        <v>5528</v>
      </c>
      <c r="B6481" s="3">
        <v>45434</v>
      </c>
      <c r="C6481" s="3">
        <v>45448</v>
      </c>
      <c r="D6481" t="s">
        <v>18</v>
      </c>
      <c r="E6481">
        <v>150595</v>
      </c>
      <c r="F6481" t="s">
        <v>19</v>
      </c>
      <c r="G6481" t="s">
        <v>239</v>
      </c>
      <c r="H6481" t="s">
        <v>173</v>
      </c>
      <c r="I6481">
        <v>60653</v>
      </c>
      <c r="J6481" t="s">
        <v>22</v>
      </c>
      <c r="K6481" t="s">
        <v>43</v>
      </c>
      <c r="L6481" t="s">
        <v>45</v>
      </c>
      <c r="M6481" t="s">
        <v>46</v>
      </c>
      <c r="N6481" s="5">
        <v>10.47</v>
      </c>
      <c r="O6481" s="7">
        <v>3</v>
      </c>
      <c r="P6481" s="5">
        <v>7.47</v>
      </c>
      <c r="Q6481" s="5">
        <v>3</v>
      </c>
      <c r="R6481" s="22">
        <f>Tabla1[[#This Row],[Fecha de Envío]]-Tabla1[[#This Row],[Fecha de Orden]]</f>
        <v>14</v>
      </c>
      <c r="S6481" s="24">
        <f>YEAR(Tabla1[[#This Row],[Fecha de Orden]])</f>
        <v>2024</v>
      </c>
      <c r="T6481" t="str">
        <f>VLOOKUP(Tabla1[[#This Row],[Nombre del Producto]],Tabla2[[Nombre Producto]:[Costo Unitario]],2,FALSE)</f>
        <v>Lot's O' Nuts</v>
      </c>
      <c r="U6481" t="str">
        <f>VLOOKUP(Tabla1[[#This Row],[Fábrica]],Tabla3[],4,FALSE)</f>
        <v>Arizona</v>
      </c>
    </row>
    <row r="6482" spans="1:21" x14ac:dyDescent="0.25">
      <c r="A6482" t="s">
        <v>7595</v>
      </c>
      <c r="B6482" s="3">
        <v>45434</v>
      </c>
      <c r="C6482" s="3">
        <v>45447</v>
      </c>
      <c r="D6482" t="s">
        <v>39</v>
      </c>
      <c r="E6482">
        <v>151127</v>
      </c>
      <c r="F6482" t="s">
        <v>19</v>
      </c>
      <c r="G6482" t="s">
        <v>53</v>
      </c>
      <c r="H6482" t="s">
        <v>21</v>
      </c>
      <c r="I6482">
        <v>90049</v>
      </c>
      <c r="J6482" t="s">
        <v>22</v>
      </c>
      <c r="K6482" t="s">
        <v>23</v>
      </c>
      <c r="L6482" t="s">
        <v>33</v>
      </c>
      <c r="M6482" t="s">
        <v>34</v>
      </c>
      <c r="N6482" s="5">
        <v>25.2</v>
      </c>
      <c r="O6482" s="7">
        <v>7</v>
      </c>
      <c r="P6482" s="5">
        <v>16.8</v>
      </c>
      <c r="Q6482" s="5">
        <v>8.4</v>
      </c>
      <c r="R6482" s="22">
        <f>Tabla1[[#This Row],[Fecha de Envío]]-Tabla1[[#This Row],[Fecha de Orden]]</f>
        <v>13</v>
      </c>
      <c r="S6482" s="24">
        <f>YEAR(Tabla1[[#This Row],[Fecha de Orden]])</f>
        <v>2024</v>
      </c>
      <c r="T6482" t="str">
        <f>VLOOKUP(Tabla1[[#This Row],[Nombre del Producto]],Tabla2[[Nombre Producto]:[Costo Unitario]],2,FALSE)</f>
        <v>Lot's O' Nuts</v>
      </c>
      <c r="U6482" t="str">
        <f>VLOOKUP(Tabla1[[#This Row],[Fábrica]],Tabla3[],4,FALSE)</f>
        <v>Arizona</v>
      </c>
    </row>
    <row r="6483" spans="1:21" x14ac:dyDescent="0.25">
      <c r="A6483" t="s">
        <v>9039</v>
      </c>
      <c r="B6483" s="3">
        <v>45434</v>
      </c>
      <c r="C6483" s="3">
        <v>45448</v>
      </c>
      <c r="D6483" t="s">
        <v>18</v>
      </c>
      <c r="E6483">
        <v>130106</v>
      </c>
      <c r="F6483" t="s">
        <v>19</v>
      </c>
      <c r="G6483" t="s">
        <v>20</v>
      </c>
      <c r="H6483" t="s">
        <v>21</v>
      </c>
      <c r="I6483">
        <v>94109</v>
      </c>
      <c r="J6483" t="s">
        <v>22</v>
      </c>
      <c r="K6483" t="s">
        <v>23</v>
      </c>
      <c r="L6483" t="s">
        <v>33</v>
      </c>
      <c r="M6483" t="s">
        <v>34</v>
      </c>
      <c r="N6483" s="5">
        <v>10.8</v>
      </c>
      <c r="O6483" s="7">
        <v>3</v>
      </c>
      <c r="P6483" s="5">
        <v>7.2</v>
      </c>
      <c r="Q6483" s="5">
        <v>3.6</v>
      </c>
      <c r="R6483" s="22">
        <f>Tabla1[[#This Row],[Fecha de Envío]]-Tabla1[[#This Row],[Fecha de Orden]]</f>
        <v>14</v>
      </c>
      <c r="S6483" s="24">
        <f>YEAR(Tabla1[[#This Row],[Fecha de Orden]])</f>
        <v>2024</v>
      </c>
      <c r="T6483" t="str">
        <f>VLOOKUP(Tabla1[[#This Row],[Nombre del Producto]],Tabla2[[Nombre Producto]:[Costo Unitario]],2,FALSE)</f>
        <v>Lot's O' Nuts</v>
      </c>
      <c r="U6483" t="str">
        <f>VLOOKUP(Tabla1[[#This Row],[Fábrica]],Tabla3[],4,FALSE)</f>
        <v>Arizona</v>
      </c>
    </row>
    <row r="6484" spans="1:21" x14ac:dyDescent="0.25">
      <c r="A6484" t="s">
        <v>9040</v>
      </c>
      <c r="B6484" s="3">
        <v>45434</v>
      </c>
      <c r="C6484" s="3">
        <v>45448</v>
      </c>
      <c r="D6484" t="s">
        <v>18</v>
      </c>
      <c r="E6484">
        <v>130106</v>
      </c>
      <c r="F6484" t="s">
        <v>19</v>
      </c>
      <c r="G6484" t="s">
        <v>20</v>
      </c>
      <c r="H6484" t="s">
        <v>21</v>
      </c>
      <c r="I6484">
        <v>94109</v>
      </c>
      <c r="J6484" t="s">
        <v>22</v>
      </c>
      <c r="K6484" t="s">
        <v>23</v>
      </c>
      <c r="L6484" t="s">
        <v>36</v>
      </c>
      <c r="M6484" t="s">
        <v>37</v>
      </c>
      <c r="N6484" s="5">
        <v>3.25</v>
      </c>
      <c r="O6484" s="7">
        <v>1</v>
      </c>
      <c r="P6484" s="5">
        <v>2.11</v>
      </c>
      <c r="Q6484" s="5">
        <v>1.1399999999999999</v>
      </c>
      <c r="R6484" s="22">
        <f>Tabla1[[#This Row],[Fecha de Envío]]-Tabla1[[#This Row],[Fecha de Orden]]</f>
        <v>14</v>
      </c>
      <c r="S6484" s="24">
        <f>YEAR(Tabla1[[#This Row],[Fecha de Orden]])</f>
        <v>2024</v>
      </c>
      <c r="T6484" t="str">
        <f>VLOOKUP(Tabla1[[#This Row],[Nombre del Producto]],Tabla2[[Nombre Producto]:[Costo Unitario]],2,FALSE)</f>
        <v>Wicked Choccy's</v>
      </c>
      <c r="U6484" t="str">
        <f>VLOOKUP(Tabla1[[#This Row],[Fábrica]],Tabla3[],4,FALSE)</f>
        <v>Georgia</v>
      </c>
    </row>
    <row r="6485" spans="1:21" x14ac:dyDescent="0.25">
      <c r="A6485" t="s">
        <v>5238</v>
      </c>
      <c r="B6485" s="3">
        <v>45435</v>
      </c>
      <c r="C6485" s="3">
        <v>45449</v>
      </c>
      <c r="D6485" t="s">
        <v>18</v>
      </c>
      <c r="E6485">
        <v>164042</v>
      </c>
      <c r="F6485" t="s">
        <v>19</v>
      </c>
      <c r="G6485" t="s">
        <v>159</v>
      </c>
      <c r="H6485" t="s">
        <v>42</v>
      </c>
      <c r="I6485">
        <v>77095</v>
      </c>
      <c r="J6485" t="s">
        <v>22</v>
      </c>
      <c r="K6485" t="s">
        <v>43</v>
      </c>
      <c r="L6485" t="s">
        <v>24</v>
      </c>
      <c r="M6485" t="s">
        <v>25</v>
      </c>
      <c r="N6485" s="5">
        <v>18.75</v>
      </c>
      <c r="O6485" s="7">
        <v>5</v>
      </c>
      <c r="P6485" s="5">
        <v>12.25</v>
      </c>
      <c r="Q6485" s="5">
        <v>6.5</v>
      </c>
      <c r="R6485" s="22">
        <f>Tabla1[[#This Row],[Fecha de Envío]]-Tabla1[[#This Row],[Fecha de Orden]]</f>
        <v>14</v>
      </c>
      <c r="S6485" s="24">
        <f>YEAR(Tabla1[[#This Row],[Fecha de Orden]])</f>
        <v>2024</v>
      </c>
      <c r="T6485" t="str">
        <f>VLOOKUP(Tabla1[[#This Row],[Nombre del Producto]],Tabla2[[Nombre Producto]:[Costo Unitario]],2,FALSE)</f>
        <v>Wicked Choccy's</v>
      </c>
      <c r="U6485" t="str">
        <f>VLOOKUP(Tabla1[[#This Row],[Fábrica]],Tabla3[],4,FALSE)</f>
        <v>Georgia</v>
      </c>
    </row>
    <row r="6486" spans="1:21" x14ac:dyDescent="0.25">
      <c r="A6486" t="s">
        <v>5239</v>
      </c>
      <c r="B6486" s="3">
        <v>45435</v>
      </c>
      <c r="C6486" s="3">
        <v>45449</v>
      </c>
      <c r="D6486" t="s">
        <v>18</v>
      </c>
      <c r="E6486">
        <v>164042</v>
      </c>
      <c r="F6486" t="s">
        <v>19</v>
      </c>
      <c r="G6486" t="s">
        <v>159</v>
      </c>
      <c r="H6486" t="s">
        <v>42</v>
      </c>
      <c r="I6486">
        <v>77095</v>
      </c>
      <c r="J6486" t="s">
        <v>22</v>
      </c>
      <c r="K6486" t="s">
        <v>43</v>
      </c>
      <c r="L6486" t="s">
        <v>27</v>
      </c>
      <c r="M6486" t="s">
        <v>28</v>
      </c>
      <c r="N6486" s="5">
        <v>3.6</v>
      </c>
      <c r="O6486" s="7">
        <v>1</v>
      </c>
      <c r="P6486" s="5">
        <v>2.5</v>
      </c>
      <c r="Q6486" s="5">
        <v>1.1000000000000001</v>
      </c>
      <c r="R6486" s="22">
        <f>Tabla1[[#This Row],[Fecha de Envío]]-Tabla1[[#This Row],[Fecha de Orden]]</f>
        <v>14</v>
      </c>
      <c r="S6486" s="24">
        <f>YEAR(Tabla1[[#This Row],[Fecha de Orden]])</f>
        <v>2024</v>
      </c>
      <c r="T6486" t="str">
        <f>VLOOKUP(Tabla1[[#This Row],[Nombre del Producto]],Tabla2[[Nombre Producto]:[Costo Unitario]],2,FALSE)</f>
        <v>Lot's O' Nuts</v>
      </c>
      <c r="U6486" t="str">
        <f>VLOOKUP(Tabla1[[#This Row],[Fábrica]],Tabla3[],4,FALSE)</f>
        <v>Arizona</v>
      </c>
    </row>
    <row r="6487" spans="1:21" x14ac:dyDescent="0.25">
      <c r="A6487" t="s">
        <v>5240</v>
      </c>
      <c r="B6487" s="3">
        <v>45435</v>
      </c>
      <c r="C6487" s="3">
        <v>45449</v>
      </c>
      <c r="D6487" t="s">
        <v>18</v>
      </c>
      <c r="E6487">
        <v>164042</v>
      </c>
      <c r="F6487" t="s">
        <v>19</v>
      </c>
      <c r="G6487" t="s">
        <v>159</v>
      </c>
      <c r="H6487" t="s">
        <v>42</v>
      </c>
      <c r="I6487">
        <v>77095</v>
      </c>
      <c r="J6487" t="s">
        <v>22</v>
      </c>
      <c r="K6487" t="s">
        <v>43</v>
      </c>
      <c r="L6487" t="s">
        <v>36</v>
      </c>
      <c r="M6487" t="s">
        <v>37</v>
      </c>
      <c r="N6487" s="5">
        <v>6.5</v>
      </c>
      <c r="O6487" s="7">
        <v>2</v>
      </c>
      <c r="P6487" s="5">
        <v>4.22</v>
      </c>
      <c r="Q6487" s="5">
        <v>2.2799999999999998</v>
      </c>
      <c r="R6487" s="22">
        <f>Tabla1[[#This Row],[Fecha de Envío]]-Tabla1[[#This Row],[Fecha de Orden]]</f>
        <v>14</v>
      </c>
      <c r="S6487" s="24">
        <f>YEAR(Tabla1[[#This Row],[Fecha de Orden]])</f>
        <v>2024</v>
      </c>
      <c r="T6487" t="str">
        <f>VLOOKUP(Tabla1[[#This Row],[Nombre del Producto]],Tabla2[[Nombre Producto]:[Costo Unitario]],2,FALSE)</f>
        <v>Wicked Choccy's</v>
      </c>
      <c r="U6487" t="str">
        <f>VLOOKUP(Tabla1[[#This Row],[Fábrica]],Tabla3[],4,FALSE)</f>
        <v>Georgia</v>
      </c>
    </row>
    <row r="6488" spans="1:21" x14ac:dyDescent="0.25">
      <c r="A6488" t="s">
        <v>9105</v>
      </c>
      <c r="B6488" s="3">
        <v>45435</v>
      </c>
      <c r="C6488" s="3">
        <v>45451</v>
      </c>
      <c r="D6488" t="s">
        <v>18</v>
      </c>
      <c r="E6488">
        <v>167003</v>
      </c>
      <c r="F6488" t="s">
        <v>19</v>
      </c>
      <c r="G6488" t="s">
        <v>53</v>
      </c>
      <c r="H6488" t="s">
        <v>21</v>
      </c>
      <c r="I6488">
        <v>90036</v>
      </c>
      <c r="J6488" t="s">
        <v>22</v>
      </c>
      <c r="K6488" t="s">
        <v>23</v>
      </c>
      <c r="L6488" t="s">
        <v>45</v>
      </c>
      <c r="M6488" t="s">
        <v>46</v>
      </c>
      <c r="N6488" s="5">
        <v>10.47</v>
      </c>
      <c r="O6488" s="7">
        <v>3</v>
      </c>
      <c r="P6488" s="5">
        <v>7.47</v>
      </c>
      <c r="Q6488" s="5">
        <v>3</v>
      </c>
      <c r="R6488" s="22">
        <f>Tabla1[[#This Row],[Fecha de Envío]]-Tabla1[[#This Row],[Fecha de Orden]]</f>
        <v>16</v>
      </c>
      <c r="S6488" s="24">
        <f>YEAR(Tabla1[[#This Row],[Fecha de Orden]])</f>
        <v>2024</v>
      </c>
      <c r="T6488" t="str">
        <f>VLOOKUP(Tabla1[[#This Row],[Nombre del Producto]],Tabla2[[Nombre Producto]:[Costo Unitario]],2,FALSE)</f>
        <v>Lot's O' Nuts</v>
      </c>
      <c r="U6488" t="str">
        <f>VLOOKUP(Tabla1[[#This Row],[Fábrica]],Tabla3[],4,FALSE)</f>
        <v>Arizona</v>
      </c>
    </row>
    <row r="6489" spans="1:21" x14ac:dyDescent="0.25">
      <c r="A6489" t="s">
        <v>4642</v>
      </c>
      <c r="B6489" s="3">
        <v>45437</v>
      </c>
      <c r="C6489" s="3">
        <v>45454</v>
      </c>
      <c r="D6489" t="s">
        <v>18</v>
      </c>
      <c r="E6489">
        <v>112473</v>
      </c>
      <c r="F6489" t="s">
        <v>19</v>
      </c>
      <c r="G6489" t="s">
        <v>159</v>
      </c>
      <c r="H6489" t="s">
        <v>42</v>
      </c>
      <c r="I6489">
        <v>77070</v>
      </c>
      <c r="J6489" t="s">
        <v>22</v>
      </c>
      <c r="K6489" t="s">
        <v>43</v>
      </c>
      <c r="L6489" t="s">
        <v>36</v>
      </c>
      <c r="M6489" t="s">
        <v>37</v>
      </c>
      <c r="N6489" s="5">
        <v>9.75</v>
      </c>
      <c r="O6489" s="7">
        <v>3</v>
      </c>
      <c r="P6489" s="5">
        <v>6.33</v>
      </c>
      <c r="Q6489" s="5">
        <v>3.42</v>
      </c>
      <c r="R6489" s="22">
        <f>Tabla1[[#This Row],[Fecha de Envío]]-Tabla1[[#This Row],[Fecha de Orden]]</f>
        <v>17</v>
      </c>
      <c r="S6489" s="24">
        <f>YEAR(Tabla1[[#This Row],[Fecha de Orden]])</f>
        <v>2024</v>
      </c>
      <c r="T6489" t="str">
        <f>VLOOKUP(Tabla1[[#This Row],[Nombre del Producto]],Tabla2[[Nombre Producto]:[Costo Unitario]],2,FALSE)</f>
        <v>Wicked Choccy's</v>
      </c>
      <c r="U6489" t="str">
        <f>VLOOKUP(Tabla1[[#This Row],[Fábrica]],Tabla3[],4,FALSE)</f>
        <v>Georgia</v>
      </c>
    </row>
    <row r="6490" spans="1:21" x14ac:dyDescent="0.25">
      <c r="A6490" t="s">
        <v>6134</v>
      </c>
      <c r="B6490" s="3">
        <v>45437</v>
      </c>
      <c r="C6490" s="3">
        <v>45451</v>
      </c>
      <c r="D6490" t="s">
        <v>18</v>
      </c>
      <c r="E6490">
        <v>161088</v>
      </c>
      <c r="F6490" t="s">
        <v>19</v>
      </c>
      <c r="G6490" t="s">
        <v>412</v>
      </c>
      <c r="H6490" t="s">
        <v>73</v>
      </c>
      <c r="I6490">
        <v>31907</v>
      </c>
      <c r="J6490" t="s">
        <v>22</v>
      </c>
      <c r="K6490" t="s">
        <v>66</v>
      </c>
      <c r="L6490" t="s">
        <v>45</v>
      </c>
      <c r="M6490" t="s">
        <v>46</v>
      </c>
      <c r="N6490" s="5">
        <v>6.98</v>
      </c>
      <c r="O6490" s="7">
        <v>2</v>
      </c>
      <c r="P6490" s="5">
        <v>4.9800000000000004</v>
      </c>
      <c r="Q6490" s="5">
        <v>2</v>
      </c>
      <c r="R6490" s="22">
        <f>Tabla1[[#This Row],[Fecha de Envío]]-Tabla1[[#This Row],[Fecha de Orden]]</f>
        <v>14</v>
      </c>
      <c r="S6490" s="24">
        <f>YEAR(Tabla1[[#This Row],[Fecha de Orden]])</f>
        <v>2024</v>
      </c>
      <c r="T6490" t="str">
        <f>VLOOKUP(Tabla1[[#This Row],[Nombre del Producto]],Tabla2[[Nombre Producto]:[Costo Unitario]],2,FALSE)</f>
        <v>Lot's O' Nuts</v>
      </c>
      <c r="U6490" t="str">
        <f>VLOOKUP(Tabla1[[#This Row],[Fábrica]],Tabla3[],4,FALSE)</f>
        <v>Arizona</v>
      </c>
    </row>
    <row r="6491" spans="1:21" x14ac:dyDescent="0.25">
      <c r="A6491" t="s">
        <v>8664</v>
      </c>
      <c r="B6491" s="3">
        <v>45437</v>
      </c>
      <c r="C6491" s="3">
        <v>45447</v>
      </c>
      <c r="D6491" t="s">
        <v>82</v>
      </c>
      <c r="E6491">
        <v>120168</v>
      </c>
      <c r="F6491" t="s">
        <v>19</v>
      </c>
      <c r="G6491" t="s">
        <v>30</v>
      </c>
      <c r="H6491" t="s">
        <v>31</v>
      </c>
      <c r="I6491">
        <v>10009</v>
      </c>
      <c r="J6491" t="s">
        <v>22</v>
      </c>
      <c r="K6491" t="s">
        <v>32</v>
      </c>
      <c r="L6491" t="s">
        <v>33</v>
      </c>
      <c r="M6491" t="s">
        <v>34</v>
      </c>
      <c r="N6491" s="5">
        <v>10.8</v>
      </c>
      <c r="O6491" s="7">
        <v>3</v>
      </c>
      <c r="P6491" s="5">
        <v>7.2</v>
      </c>
      <c r="Q6491" s="5">
        <v>3.6</v>
      </c>
      <c r="R6491" s="22">
        <f>Tabla1[[#This Row],[Fecha de Envío]]-Tabla1[[#This Row],[Fecha de Orden]]</f>
        <v>10</v>
      </c>
      <c r="S6491" s="24">
        <f>YEAR(Tabla1[[#This Row],[Fecha de Orden]])</f>
        <v>2024</v>
      </c>
      <c r="T6491" t="str">
        <f>VLOOKUP(Tabla1[[#This Row],[Nombre del Producto]],Tabla2[[Nombre Producto]:[Costo Unitario]],2,FALSE)</f>
        <v>Lot's O' Nuts</v>
      </c>
      <c r="U6491" t="str">
        <f>VLOOKUP(Tabla1[[#This Row],[Fábrica]],Tabla3[],4,FALSE)</f>
        <v>Arizona</v>
      </c>
    </row>
    <row r="6492" spans="1:21" x14ac:dyDescent="0.25">
      <c r="A6492" t="s">
        <v>8665</v>
      </c>
      <c r="B6492" s="3">
        <v>45437</v>
      </c>
      <c r="C6492" s="3">
        <v>45447</v>
      </c>
      <c r="D6492" t="s">
        <v>82</v>
      </c>
      <c r="E6492">
        <v>120168</v>
      </c>
      <c r="F6492" t="s">
        <v>19</v>
      </c>
      <c r="G6492" t="s">
        <v>30</v>
      </c>
      <c r="H6492" t="s">
        <v>31</v>
      </c>
      <c r="I6492">
        <v>10009</v>
      </c>
      <c r="J6492" t="s">
        <v>22</v>
      </c>
      <c r="K6492" t="s">
        <v>32</v>
      </c>
      <c r="L6492" t="s">
        <v>24</v>
      </c>
      <c r="M6492" t="s">
        <v>25</v>
      </c>
      <c r="N6492" s="5">
        <v>18.75</v>
      </c>
      <c r="O6492" s="7">
        <v>5</v>
      </c>
      <c r="P6492" s="5">
        <v>12.25</v>
      </c>
      <c r="Q6492" s="5">
        <v>6.5</v>
      </c>
      <c r="R6492" s="22">
        <f>Tabla1[[#This Row],[Fecha de Envío]]-Tabla1[[#This Row],[Fecha de Orden]]</f>
        <v>10</v>
      </c>
      <c r="S6492" s="24">
        <f>YEAR(Tabla1[[#This Row],[Fecha de Orden]])</f>
        <v>2024</v>
      </c>
      <c r="T6492" t="str">
        <f>VLOOKUP(Tabla1[[#This Row],[Nombre del Producto]],Tabla2[[Nombre Producto]:[Costo Unitario]],2,FALSE)</f>
        <v>Wicked Choccy's</v>
      </c>
      <c r="U6492" t="str">
        <f>VLOOKUP(Tabla1[[#This Row],[Fábrica]],Tabla3[],4,FALSE)</f>
        <v>Georgia</v>
      </c>
    </row>
    <row r="6493" spans="1:21" x14ac:dyDescent="0.25">
      <c r="A6493" t="s">
        <v>8666</v>
      </c>
      <c r="B6493" s="3">
        <v>45437</v>
      </c>
      <c r="C6493" s="3">
        <v>45447</v>
      </c>
      <c r="D6493" t="s">
        <v>82</v>
      </c>
      <c r="E6493">
        <v>120168</v>
      </c>
      <c r="F6493" t="s">
        <v>19</v>
      </c>
      <c r="G6493" t="s">
        <v>30</v>
      </c>
      <c r="H6493" t="s">
        <v>31</v>
      </c>
      <c r="I6493">
        <v>10009</v>
      </c>
      <c r="J6493" t="s">
        <v>22</v>
      </c>
      <c r="K6493" t="s">
        <v>32</v>
      </c>
      <c r="L6493" t="s">
        <v>36</v>
      </c>
      <c r="M6493" t="s">
        <v>37</v>
      </c>
      <c r="N6493" s="5">
        <v>26</v>
      </c>
      <c r="O6493" s="7">
        <v>8</v>
      </c>
      <c r="P6493" s="5">
        <v>16.88</v>
      </c>
      <c r="Q6493" s="5">
        <v>9.1199999999999992</v>
      </c>
      <c r="R6493" s="22">
        <f>Tabla1[[#This Row],[Fecha de Envío]]-Tabla1[[#This Row],[Fecha de Orden]]</f>
        <v>10</v>
      </c>
      <c r="S6493" s="24">
        <f>YEAR(Tabla1[[#This Row],[Fecha de Orden]])</f>
        <v>2024</v>
      </c>
      <c r="T6493" t="str">
        <f>VLOOKUP(Tabla1[[#This Row],[Nombre del Producto]],Tabla2[[Nombre Producto]:[Costo Unitario]],2,FALSE)</f>
        <v>Wicked Choccy's</v>
      </c>
      <c r="U6493" t="str">
        <f>VLOOKUP(Tabla1[[#This Row],[Fábrica]],Tabla3[],4,FALSE)</f>
        <v>Georgia</v>
      </c>
    </row>
    <row r="6494" spans="1:21" x14ac:dyDescent="0.25">
      <c r="A6494" t="s">
        <v>1291</v>
      </c>
      <c r="B6494" s="3">
        <v>45438</v>
      </c>
      <c r="C6494" s="3">
        <v>45452</v>
      </c>
      <c r="D6494" t="s">
        <v>18</v>
      </c>
      <c r="E6494">
        <v>152968</v>
      </c>
      <c r="F6494" t="s">
        <v>19</v>
      </c>
      <c r="G6494" t="s">
        <v>1292</v>
      </c>
      <c r="H6494" t="s">
        <v>133</v>
      </c>
      <c r="I6494">
        <v>22801</v>
      </c>
      <c r="J6494" t="s">
        <v>22</v>
      </c>
      <c r="K6494" t="s">
        <v>66</v>
      </c>
      <c r="L6494" t="s">
        <v>24</v>
      </c>
      <c r="M6494" t="s">
        <v>25</v>
      </c>
      <c r="N6494" s="5">
        <v>7.5</v>
      </c>
      <c r="O6494" s="7">
        <v>2</v>
      </c>
      <c r="P6494" s="5">
        <v>4.9000000000000004</v>
      </c>
      <c r="Q6494" s="5">
        <v>2.6</v>
      </c>
      <c r="R6494" s="22">
        <f>Tabla1[[#This Row],[Fecha de Envío]]-Tabla1[[#This Row],[Fecha de Orden]]</f>
        <v>14</v>
      </c>
      <c r="S6494" s="24">
        <f>YEAR(Tabla1[[#This Row],[Fecha de Orden]])</f>
        <v>2024</v>
      </c>
      <c r="T6494" t="str">
        <f>VLOOKUP(Tabla1[[#This Row],[Nombre del Producto]],Tabla2[[Nombre Producto]:[Costo Unitario]],2,FALSE)</f>
        <v>Wicked Choccy's</v>
      </c>
      <c r="U6494" t="str">
        <f>VLOOKUP(Tabla1[[#This Row],[Fábrica]],Tabla3[],4,FALSE)</f>
        <v>Georgia</v>
      </c>
    </row>
    <row r="6495" spans="1:21" x14ac:dyDescent="0.25">
      <c r="A6495" t="s">
        <v>1803</v>
      </c>
      <c r="B6495" s="3">
        <v>45438</v>
      </c>
      <c r="C6495" s="3">
        <v>45453</v>
      </c>
      <c r="D6495" t="s">
        <v>18</v>
      </c>
      <c r="E6495">
        <v>107853</v>
      </c>
      <c r="F6495" t="s">
        <v>19</v>
      </c>
      <c r="G6495" t="s">
        <v>890</v>
      </c>
      <c r="H6495" t="s">
        <v>21</v>
      </c>
      <c r="I6495">
        <v>92054</v>
      </c>
      <c r="J6495" t="s">
        <v>22</v>
      </c>
      <c r="K6495" t="s">
        <v>23</v>
      </c>
      <c r="L6495" t="s">
        <v>27</v>
      </c>
      <c r="M6495" t="s">
        <v>28</v>
      </c>
      <c r="N6495" s="5">
        <v>7.2</v>
      </c>
      <c r="O6495" s="7">
        <v>2</v>
      </c>
      <c r="P6495" s="5">
        <v>5</v>
      </c>
      <c r="Q6495" s="5">
        <v>2.2000000000000002</v>
      </c>
      <c r="R6495" s="22">
        <f>Tabla1[[#This Row],[Fecha de Envío]]-Tabla1[[#This Row],[Fecha de Orden]]</f>
        <v>15</v>
      </c>
      <c r="S6495" s="24">
        <f>YEAR(Tabla1[[#This Row],[Fecha de Orden]])</f>
        <v>2024</v>
      </c>
      <c r="T6495" t="str">
        <f>VLOOKUP(Tabla1[[#This Row],[Nombre del Producto]],Tabla2[[Nombre Producto]:[Costo Unitario]],2,FALSE)</f>
        <v>Lot's O' Nuts</v>
      </c>
      <c r="U6495" t="str">
        <f>VLOOKUP(Tabla1[[#This Row],[Fábrica]],Tabla3[],4,FALSE)</f>
        <v>Arizona</v>
      </c>
    </row>
    <row r="6496" spans="1:21" x14ac:dyDescent="0.25">
      <c r="A6496" t="s">
        <v>5037</v>
      </c>
      <c r="B6496" s="3">
        <v>45438</v>
      </c>
      <c r="C6496" s="3">
        <v>45451</v>
      </c>
      <c r="D6496" t="s">
        <v>39</v>
      </c>
      <c r="E6496">
        <v>123687</v>
      </c>
      <c r="F6496" t="s">
        <v>19</v>
      </c>
      <c r="G6496" t="s">
        <v>202</v>
      </c>
      <c r="H6496" t="s">
        <v>116</v>
      </c>
      <c r="I6496">
        <v>40214</v>
      </c>
      <c r="J6496" t="s">
        <v>148</v>
      </c>
      <c r="K6496" t="s">
        <v>66</v>
      </c>
      <c r="L6496" t="s">
        <v>445</v>
      </c>
      <c r="M6496" t="s">
        <v>446</v>
      </c>
      <c r="N6496" s="5">
        <v>9.75</v>
      </c>
      <c r="O6496" s="7">
        <v>3</v>
      </c>
      <c r="P6496" s="5">
        <v>0.75</v>
      </c>
      <c r="Q6496" s="5">
        <v>9</v>
      </c>
      <c r="R6496" s="22">
        <f>Tabla1[[#This Row],[Fecha de Envío]]-Tabla1[[#This Row],[Fecha de Orden]]</f>
        <v>13</v>
      </c>
      <c r="S6496" s="24">
        <f>YEAR(Tabla1[[#This Row],[Fecha de Orden]])</f>
        <v>2024</v>
      </c>
      <c r="T6496" t="str">
        <f>VLOOKUP(Tabla1[[#This Row],[Nombre del Producto]],Tabla2[[Nombre Producto]:[Costo Unitario]],2,FALSE)</f>
        <v>The Other Factory</v>
      </c>
      <c r="U6496" t="str">
        <f>VLOOKUP(Tabla1[[#This Row],[Fábrica]],Tabla3[],4,FALSE)</f>
        <v>Tennessee</v>
      </c>
    </row>
    <row r="6497" spans="1:21" x14ac:dyDescent="0.25">
      <c r="A6497" t="s">
        <v>5038</v>
      </c>
      <c r="B6497" s="3">
        <v>45438</v>
      </c>
      <c r="C6497" s="3">
        <v>45451</v>
      </c>
      <c r="D6497" t="s">
        <v>39</v>
      </c>
      <c r="E6497">
        <v>123687</v>
      </c>
      <c r="F6497" t="s">
        <v>19</v>
      </c>
      <c r="G6497" t="s">
        <v>202</v>
      </c>
      <c r="H6497" t="s">
        <v>116</v>
      </c>
      <c r="I6497">
        <v>40214</v>
      </c>
      <c r="J6497" t="s">
        <v>22</v>
      </c>
      <c r="K6497" t="s">
        <v>66</v>
      </c>
      <c r="L6497" t="s">
        <v>24</v>
      </c>
      <c r="M6497" t="s">
        <v>25</v>
      </c>
      <c r="N6497" s="5">
        <v>7.5</v>
      </c>
      <c r="O6497" s="7">
        <v>2</v>
      </c>
      <c r="P6497" s="5">
        <v>4.9000000000000004</v>
      </c>
      <c r="Q6497" s="5">
        <v>2.6</v>
      </c>
      <c r="R6497" s="22">
        <f>Tabla1[[#This Row],[Fecha de Envío]]-Tabla1[[#This Row],[Fecha de Orden]]</f>
        <v>13</v>
      </c>
      <c r="S6497" s="24">
        <f>YEAR(Tabla1[[#This Row],[Fecha de Orden]])</f>
        <v>2024</v>
      </c>
      <c r="T6497" t="str">
        <f>VLOOKUP(Tabla1[[#This Row],[Nombre del Producto]],Tabla2[[Nombre Producto]:[Costo Unitario]],2,FALSE)</f>
        <v>Wicked Choccy's</v>
      </c>
      <c r="U6497" t="str">
        <f>VLOOKUP(Tabla1[[#This Row],[Fábrica]],Tabla3[],4,FALSE)</f>
        <v>Georgia</v>
      </c>
    </row>
    <row r="6498" spans="1:21" x14ac:dyDescent="0.25">
      <c r="A6498" t="s">
        <v>1538</v>
      </c>
      <c r="B6498" s="3">
        <v>45439</v>
      </c>
      <c r="C6498" s="3">
        <v>45456</v>
      </c>
      <c r="D6498" t="s">
        <v>18</v>
      </c>
      <c r="E6498">
        <v>151855</v>
      </c>
      <c r="F6498" t="s">
        <v>19</v>
      </c>
      <c r="G6498" t="s">
        <v>1170</v>
      </c>
      <c r="H6498" t="s">
        <v>98</v>
      </c>
      <c r="I6498">
        <v>27405</v>
      </c>
      <c r="J6498" t="s">
        <v>22</v>
      </c>
      <c r="K6498" t="s">
        <v>66</v>
      </c>
      <c r="L6498" t="s">
        <v>45</v>
      </c>
      <c r="M6498" t="s">
        <v>46</v>
      </c>
      <c r="N6498" s="5">
        <v>17.45</v>
      </c>
      <c r="O6498" s="7">
        <v>5</v>
      </c>
      <c r="P6498" s="5">
        <v>12.45</v>
      </c>
      <c r="Q6498" s="5">
        <v>5</v>
      </c>
      <c r="R6498" s="22">
        <f>Tabla1[[#This Row],[Fecha de Envío]]-Tabla1[[#This Row],[Fecha de Orden]]</f>
        <v>17</v>
      </c>
      <c r="S6498" s="24">
        <f>YEAR(Tabla1[[#This Row],[Fecha de Orden]])</f>
        <v>2024</v>
      </c>
      <c r="T6498" t="str">
        <f>VLOOKUP(Tabla1[[#This Row],[Nombre del Producto]],Tabla2[[Nombre Producto]:[Costo Unitario]],2,FALSE)</f>
        <v>Lot's O' Nuts</v>
      </c>
      <c r="U6498" t="str">
        <f>VLOOKUP(Tabla1[[#This Row],[Fábrica]],Tabla3[],4,FALSE)</f>
        <v>Arizona</v>
      </c>
    </row>
    <row r="6499" spans="1:21" x14ac:dyDescent="0.25">
      <c r="A6499" t="s">
        <v>1539</v>
      </c>
      <c r="B6499" s="3">
        <v>45439</v>
      </c>
      <c r="C6499" s="3">
        <v>45456</v>
      </c>
      <c r="D6499" t="s">
        <v>18</v>
      </c>
      <c r="E6499">
        <v>151855</v>
      </c>
      <c r="F6499" t="s">
        <v>19</v>
      </c>
      <c r="G6499" t="s">
        <v>1170</v>
      </c>
      <c r="H6499" t="s">
        <v>98</v>
      </c>
      <c r="I6499">
        <v>27405</v>
      </c>
      <c r="J6499" t="s">
        <v>148</v>
      </c>
      <c r="K6499" t="s">
        <v>66</v>
      </c>
      <c r="L6499" t="s">
        <v>149</v>
      </c>
      <c r="M6499" t="s">
        <v>150</v>
      </c>
      <c r="N6499" s="5">
        <v>3.75</v>
      </c>
      <c r="O6499" s="7">
        <v>3</v>
      </c>
      <c r="P6499" s="5">
        <v>1.95</v>
      </c>
      <c r="Q6499" s="5">
        <v>1.8</v>
      </c>
      <c r="R6499" s="22">
        <f>Tabla1[[#This Row],[Fecha de Envío]]-Tabla1[[#This Row],[Fecha de Orden]]</f>
        <v>17</v>
      </c>
      <c r="S6499" s="24">
        <f>YEAR(Tabla1[[#This Row],[Fecha de Orden]])</f>
        <v>2024</v>
      </c>
      <c r="T6499" t="str">
        <f>VLOOKUP(Tabla1[[#This Row],[Nombre del Producto]],Tabla2[[Nombre Producto]:[Costo Unitario]],2,FALSE)</f>
        <v>Secret Factory</v>
      </c>
      <c r="U6499" t="str">
        <f>VLOOKUP(Tabla1[[#This Row],[Fábrica]],Tabla3[],4,FALSE)</f>
        <v>Illinois</v>
      </c>
    </row>
    <row r="6500" spans="1:21" x14ac:dyDescent="0.25">
      <c r="A6500" t="s">
        <v>2826</v>
      </c>
      <c r="B6500" s="3">
        <v>45439</v>
      </c>
      <c r="C6500" s="3">
        <v>45456</v>
      </c>
      <c r="D6500" t="s">
        <v>18</v>
      </c>
      <c r="E6500">
        <v>136882</v>
      </c>
      <c r="F6500" t="s">
        <v>19</v>
      </c>
      <c r="G6500" t="s">
        <v>184</v>
      </c>
      <c r="H6500" t="s">
        <v>110</v>
      </c>
      <c r="I6500">
        <v>74133</v>
      </c>
      <c r="J6500" t="s">
        <v>22</v>
      </c>
      <c r="K6500" t="s">
        <v>43</v>
      </c>
      <c r="L6500" t="s">
        <v>24</v>
      </c>
      <c r="M6500" t="s">
        <v>25</v>
      </c>
      <c r="N6500" s="5">
        <v>18.75</v>
      </c>
      <c r="O6500" s="7">
        <v>5</v>
      </c>
      <c r="P6500" s="5">
        <v>12.25</v>
      </c>
      <c r="Q6500" s="5">
        <v>6.5</v>
      </c>
      <c r="R6500" s="22">
        <f>Tabla1[[#This Row],[Fecha de Envío]]-Tabla1[[#This Row],[Fecha de Orden]]</f>
        <v>17</v>
      </c>
      <c r="S6500" s="24">
        <f>YEAR(Tabla1[[#This Row],[Fecha de Orden]])</f>
        <v>2024</v>
      </c>
      <c r="T6500" t="str">
        <f>VLOOKUP(Tabla1[[#This Row],[Nombre del Producto]],Tabla2[[Nombre Producto]:[Costo Unitario]],2,FALSE)</f>
        <v>Wicked Choccy's</v>
      </c>
      <c r="U6500" t="str">
        <f>VLOOKUP(Tabla1[[#This Row],[Fábrica]],Tabla3[],4,FALSE)</f>
        <v>Georgia</v>
      </c>
    </row>
    <row r="6501" spans="1:21" x14ac:dyDescent="0.25">
      <c r="A6501" t="s">
        <v>3031</v>
      </c>
      <c r="B6501" s="3">
        <v>45439</v>
      </c>
      <c r="C6501" s="3">
        <v>45455</v>
      </c>
      <c r="D6501" t="s">
        <v>18</v>
      </c>
      <c r="E6501">
        <v>132297</v>
      </c>
      <c r="F6501" t="s">
        <v>19</v>
      </c>
      <c r="G6501" t="s">
        <v>202</v>
      </c>
      <c r="H6501" t="s">
        <v>116</v>
      </c>
      <c r="I6501">
        <v>40214</v>
      </c>
      <c r="J6501" t="s">
        <v>22</v>
      </c>
      <c r="K6501" t="s">
        <v>66</v>
      </c>
      <c r="L6501" t="s">
        <v>33</v>
      </c>
      <c r="M6501" t="s">
        <v>34</v>
      </c>
      <c r="N6501" s="5">
        <v>7.2</v>
      </c>
      <c r="O6501" s="7">
        <v>2</v>
      </c>
      <c r="P6501" s="5">
        <v>4.8</v>
      </c>
      <c r="Q6501" s="5">
        <v>2.4</v>
      </c>
      <c r="R6501" s="22">
        <f>Tabla1[[#This Row],[Fecha de Envío]]-Tabla1[[#This Row],[Fecha de Orden]]</f>
        <v>16</v>
      </c>
      <c r="S6501" s="24">
        <f>YEAR(Tabla1[[#This Row],[Fecha de Orden]])</f>
        <v>2024</v>
      </c>
      <c r="T6501" t="str">
        <f>VLOOKUP(Tabla1[[#This Row],[Nombre del Producto]],Tabla2[[Nombre Producto]:[Costo Unitario]],2,FALSE)</f>
        <v>Lot's O' Nuts</v>
      </c>
      <c r="U6501" t="str">
        <f>VLOOKUP(Tabla1[[#This Row],[Fábrica]],Tabla3[],4,FALSE)</f>
        <v>Arizona</v>
      </c>
    </row>
    <row r="6502" spans="1:21" x14ac:dyDescent="0.25">
      <c r="A6502" t="s">
        <v>3215</v>
      </c>
      <c r="B6502" s="3">
        <v>45439</v>
      </c>
      <c r="C6502" s="3">
        <v>45451</v>
      </c>
      <c r="D6502" t="s">
        <v>71</v>
      </c>
      <c r="E6502">
        <v>160458</v>
      </c>
      <c r="F6502" t="s">
        <v>19</v>
      </c>
      <c r="G6502" t="s">
        <v>1159</v>
      </c>
      <c r="H6502" t="s">
        <v>65</v>
      </c>
      <c r="I6502">
        <v>38109</v>
      </c>
      <c r="J6502" t="s">
        <v>22</v>
      </c>
      <c r="K6502" t="s">
        <v>66</v>
      </c>
      <c r="L6502" t="s">
        <v>33</v>
      </c>
      <c r="M6502" t="s">
        <v>34</v>
      </c>
      <c r="N6502" s="5">
        <v>18</v>
      </c>
      <c r="O6502" s="7">
        <v>5</v>
      </c>
      <c r="P6502" s="5">
        <v>12</v>
      </c>
      <c r="Q6502" s="5">
        <v>6</v>
      </c>
      <c r="R6502" s="22">
        <f>Tabla1[[#This Row],[Fecha de Envío]]-Tabla1[[#This Row],[Fecha de Orden]]</f>
        <v>12</v>
      </c>
      <c r="S6502" s="24">
        <f>YEAR(Tabla1[[#This Row],[Fecha de Orden]])</f>
        <v>2024</v>
      </c>
      <c r="T6502" t="str">
        <f>VLOOKUP(Tabla1[[#This Row],[Nombre del Producto]],Tabla2[[Nombre Producto]:[Costo Unitario]],2,FALSE)</f>
        <v>Lot's O' Nuts</v>
      </c>
      <c r="U6502" t="str">
        <f>VLOOKUP(Tabla1[[#This Row],[Fábrica]],Tabla3[],4,FALSE)</f>
        <v>Arizona</v>
      </c>
    </row>
    <row r="6503" spans="1:21" x14ac:dyDescent="0.25">
      <c r="A6503" t="s">
        <v>4438</v>
      </c>
      <c r="B6503" s="3">
        <v>45439</v>
      </c>
      <c r="C6503" s="3">
        <v>45451</v>
      </c>
      <c r="D6503" t="s">
        <v>39</v>
      </c>
      <c r="E6503">
        <v>116897</v>
      </c>
      <c r="F6503" t="s">
        <v>19</v>
      </c>
      <c r="G6503" t="s">
        <v>4439</v>
      </c>
      <c r="H6503" t="s">
        <v>2883</v>
      </c>
      <c r="I6503">
        <v>83201</v>
      </c>
      <c r="J6503" t="s">
        <v>22</v>
      </c>
      <c r="K6503" t="s">
        <v>23</v>
      </c>
      <c r="L6503" t="s">
        <v>33</v>
      </c>
      <c r="M6503" t="s">
        <v>34</v>
      </c>
      <c r="N6503" s="5">
        <v>14.4</v>
      </c>
      <c r="O6503" s="7">
        <v>4</v>
      </c>
      <c r="P6503" s="5">
        <v>9.6</v>
      </c>
      <c r="Q6503" s="5">
        <v>4.8</v>
      </c>
      <c r="R6503" s="22">
        <f>Tabla1[[#This Row],[Fecha de Envío]]-Tabla1[[#This Row],[Fecha de Orden]]</f>
        <v>12</v>
      </c>
      <c r="S6503" s="24">
        <f>YEAR(Tabla1[[#This Row],[Fecha de Orden]])</f>
        <v>2024</v>
      </c>
      <c r="T6503" t="str">
        <f>VLOOKUP(Tabla1[[#This Row],[Nombre del Producto]],Tabla2[[Nombre Producto]:[Costo Unitario]],2,FALSE)</f>
        <v>Lot's O' Nuts</v>
      </c>
      <c r="U6503" t="str">
        <f>VLOOKUP(Tabla1[[#This Row],[Fábrica]],Tabla3[],4,FALSE)</f>
        <v>Arizona</v>
      </c>
    </row>
    <row r="6504" spans="1:21" x14ac:dyDescent="0.25">
      <c r="A6504" t="s">
        <v>4440</v>
      </c>
      <c r="B6504" s="3">
        <v>45439</v>
      </c>
      <c r="C6504" s="3">
        <v>45451</v>
      </c>
      <c r="D6504" t="s">
        <v>39</v>
      </c>
      <c r="E6504">
        <v>116897</v>
      </c>
      <c r="F6504" t="s">
        <v>19</v>
      </c>
      <c r="G6504" t="s">
        <v>4439</v>
      </c>
      <c r="H6504" t="s">
        <v>2883</v>
      </c>
      <c r="I6504">
        <v>83201</v>
      </c>
      <c r="J6504" t="s">
        <v>22</v>
      </c>
      <c r="K6504" t="s">
        <v>23</v>
      </c>
      <c r="L6504" t="s">
        <v>36</v>
      </c>
      <c r="M6504" t="s">
        <v>37</v>
      </c>
      <c r="N6504" s="5">
        <v>16.25</v>
      </c>
      <c r="O6504" s="7">
        <v>5</v>
      </c>
      <c r="P6504" s="5">
        <v>10.55</v>
      </c>
      <c r="Q6504" s="5">
        <v>5.7</v>
      </c>
      <c r="R6504" s="22">
        <f>Tabla1[[#This Row],[Fecha de Envío]]-Tabla1[[#This Row],[Fecha de Orden]]</f>
        <v>12</v>
      </c>
      <c r="S6504" s="24">
        <f>YEAR(Tabla1[[#This Row],[Fecha de Orden]])</f>
        <v>2024</v>
      </c>
      <c r="T6504" t="str">
        <f>VLOOKUP(Tabla1[[#This Row],[Nombre del Producto]],Tabla2[[Nombre Producto]:[Costo Unitario]],2,FALSE)</f>
        <v>Wicked Choccy's</v>
      </c>
      <c r="U6504" t="str">
        <f>VLOOKUP(Tabla1[[#This Row],[Fábrica]],Tabla3[],4,FALSE)</f>
        <v>Georgia</v>
      </c>
    </row>
    <row r="6505" spans="1:21" x14ac:dyDescent="0.25">
      <c r="A6505" t="s">
        <v>4441</v>
      </c>
      <c r="B6505" s="3">
        <v>45439</v>
      </c>
      <c r="C6505" s="3">
        <v>45451</v>
      </c>
      <c r="D6505" t="s">
        <v>39</v>
      </c>
      <c r="E6505">
        <v>116897</v>
      </c>
      <c r="F6505" t="s">
        <v>19</v>
      </c>
      <c r="G6505" t="s">
        <v>4439</v>
      </c>
      <c r="H6505" t="s">
        <v>2883</v>
      </c>
      <c r="I6505">
        <v>83201</v>
      </c>
      <c r="J6505" t="s">
        <v>22</v>
      </c>
      <c r="K6505" t="s">
        <v>23</v>
      </c>
      <c r="L6505" t="s">
        <v>24</v>
      </c>
      <c r="M6505" t="s">
        <v>25</v>
      </c>
      <c r="N6505" s="5">
        <v>11.25</v>
      </c>
      <c r="O6505" s="7">
        <v>3</v>
      </c>
      <c r="P6505" s="5">
        <v>7.35</v>
      </c>
      <c r="Q6505" s="5">
        <v>3.9</v>
      </c>
      <c r="R6505" s="22">
        <f>Tabla1[[#This Row],[Fecha de Envío]]-Tabla1[[#This Row],[Fecha de Orden]]</f>
        <v>12</v>
      </c>
      <c r="S6505" s="24">
        <f>YEAR(Tabla1[[#This Row],[Fecha de Orden]])</f>
        <v>2024</v>
      </c>
      <c r="T6505" t="str">
        <f>VLOOKUP(Tabla1[[#This Row],[Nombre del Producto]],Tabla2[[Nombre Producto]:[Costo Unitario]],2,FALSE)</f>
        <v>Wicked Choccy's</v>
      </c>
      <c r="U6505" t="str">
        <f>VLOOKUP(Tabla1[[#This Row],[Fábrica]],Tabla3[],4,FALSE)</f>
        <v>Georgia</v>
      </c>
    </row>
    <row r="6506" spans="1:21" x14ac:dyDescent="0.25">
      <c r="A6506" t="s">
        <v>7674</v>
      </c>
      <c r="B6506" s="3">
        <v>45439</v>
      </c>
      <c r="C6506" s="3">
        <v>45453</v>
      </c>
      <c r="D6506" t="s">
        <v>18</v>
      </c>
      <c r="E6506">
        <v>134152</v>
      </c>
      <c r="F6506" t="s">
        <v>19</v>
      </c>
      <c r="G6506" t="s">
        <v>124</v>
      </c>
      <c r="H6506" t="s">
        <v>125</v>
      </c>
      <c r="I6506">
        <v>98103</v>
      </c>
      <c r="J6506" t="s">
        <v>22</v>
      </c>
      <c r="K6506" t="s">
        <v>23</v>
      </c>
      <c r="L6506" t="s">
        <v>27</v>
      </c>
      <c r="M6506" t="s">
        <v>28</v>
      </c>
      <c r="N6506" s="5">
        <v>10.8</v>
      </c>
      <c r="O6506" s="7">
        <v>3</v>
      </c>
      <c r="P6506" s="5">
        <v>7.5</v>
      </c>
      <c r="Q6506" s="5">
        <v>3.3</v>
      </c>
      <c r="R6506" s="22">
        <f>Tabla1[[#This Row],[Fecha de Envío]]-Tabla1[[#This Row],[Fecha de Orden]]</f>
        <v>14</v>
      </c>
      <c r="S6506" s="24">
        <f>YEAR(Tabla1[[#This Row],[Fecha de Orden]])</f>
        <v>2024</v>
      </c>
      <c r="T6506" t="str">
        <f>VLOOKUP(Tabla1[[#This Row],[Nombre del Producto]],Tabla2[[Nombre Producto]:[Costo Unitario]],2,FALSE)</f>
        <v>Lot's O' Nuts</v>
      </c>
      <c r="U6506" t="str">
        <f>VLOOKUP(Tabla1[[#This Row],[Fábrica]],Tabla3[],4,FALSE)</f>
        <v>Arizona</v>
      </c>
    </row>
    <row r="6507" spans="1:21" x14ac:dyDescent="0.25">
      <c r="A6507" t="s">
        <v>7675</v>
      </c>
      <c r="B6507" s="3">
        <v>45439</v>
      </c>
      <c r="C6507" s="3">
        <v>45453</v>
      </c>
      <c r="D6507" t="s">
        <v>18</v>
      </c>
      <c r="E6507">
        <v>134152</v>
      </c>
      <c r="F6507" t="s">
        <v>19</v>
      </c>
      <c r="G6507" t="s">
        <v>124</v>
      </c>
      <c r="H6507" t="s">
        <v>125</v>
      </c>
      <c r="I6507">
        <v>98103</v>
      </c>
      <c r="J6507" t="s">
        <v>22</v>
      </c>
      <c r="K6507" t="s">
        <v>23</v>
      </c>
      <c r="L6507" t="s">
        <v>45</v>
      </c>
      <c r="M6507" t="s">
        <v>46</v>
      </c>
      <c r="N6507" s="5">
        <v>20.94</v>
      </c>
      <c r="O6507" s="7">
        <v>6</v>
      </c>
      <c r="P6507" s="5">
        <v>14.94</v>
      </c>
      <c r="Q6507" s="5">
        <v>6</v>
      </c>
      <c r="R6507" s="22">
        <f>Tabla1[[#This Row],[Fecha de Envío]]-Tabla1[[#This Row],[Fecha de Orden]]</f>
        <v>14</v>
      </c>
      <c r="S6507" s="24">
        <f>YEAR(Tabla1[[#This Row],[Fecha de Orden]])</f>
        <v>2024</v>
      </c>
      <c r="T6507" t="str">
        <f>VLOOKUP(Tabla1[[#This Row],[Nombre del Producto]],Tabla2[[Nombre Producto]:[Costo Unitario]],2,FALSE)</f>
        <v>Lot's O' Nuts</v>
      </c>
      <c r="U6507" t="str">
        <f>VLOOKUP(Tabla1[[#This Row],[Fábrica]],Tabla3[],4,FALSE)</f>
        <v>Arizona</v>
      </c>
    </row>
    <row r="6508" spans="1:21" x14ac:dyDescent="0.25">
      <c r="A6508" t="s">
        <v>625</v>
      </c>
      <c r="B6508" s="3">
        <v>45440</v>
      </c>
      <c r="C6508" s="3">
        <v>45454</v>
      </c>
      <c r="D6508" t="s">
        <v>18</v>
      </c>
      <c r="E6508">
        <v>161340</v>
      </c>
      <c r="F6508" t="s">
        <v>19</v>
      </c>
      <c r="G6508" t="s">
        <v>626</v>
      </c>
      <c r="H6508" t="s">
        <v>210</v>
      </c>
      <c r="I6508">
        <v>44105</v>
      </c>
      <c r="J6508" t="s">
        <v>22</v>
      </c>
      <c r="K6508" t="s">
        <v>32</v>
      </c>
      <c r="L6508" t="s">
        <v>36</v>
      </c>
      <c r="M6508" t="s">
        <v>37</v>
      </c>
      <c r="N6508" s="5">
        <v>13</v>
      </c>
      <c r="O6508" s="7">
        <v>4</v>
      </c>
      <c r="P6508" s="5">
        <v>8.44</v>
      </c>
      <c r="Q6508" s="5">
        <v>4.5599999999999996</v>
      </c>
      <c r="R6508" s="22">
        <f>Tabla1[[#This Row],[Fecha de Envío]]-Tabla1[[#This Row],[Fecha de Orden]]</f>
        <v>14</v>
      </c>
      <c r="S6508" s="24">
        <f>YEAR(Tabla1[[#This Row],[Fecha de Orden]])</f>
        <v>2024</v>
      </c>
      <c r="T6508" t="str">
        <f>VLOOKUP(Tabla1[[#This Row],[Nombre del Producto]],Tabla2[[Nombre Producto]:[Costo Unitario]],2,FALSE)</f>
        <v>Wicked Choccy's</v>
      </c>
      <c r="U6508" t="str">
        <f>VLOOKUP(Tabla1[[#This Row],[Fábrica]],Tabla3[],4,FALSE)</f>
        <v>Georgia</v>
      </c>
    </row>
    <row r="6509" spans="1:21" x14ac:dyDescent="0.25">
      <c r="A6509" t="s">
        <v>627</v>
      </c>
      <c r="B6509" s="3">
        <v>45440</v>
      </c>
      <c r="C6509" s="3">
        <v>45454</v>
      </c>
      <c r="D6509" t="s">
        <v>18</v>
      </c>
      <c r="E6509">
        <v>161340</v>
      </c>
      <c r="F6509" t="s">
        <v>19</v>
      </c>
      <c r="G6509" t="s">
        <v>626</v>
      </c>
      <c r="H6509" t="s">
        <v>210</v>
      </c>
      <c r="I6509">
        <v>44105</v>
      </c>
      <c r="J6509" t="s">
        <v>22</v>
      </c>
      <c r="K6509" t="s">
        <v>32</v>
      </c>
      <c r="L6509" t="s">
        <v>24</v>
      </c>
      <c r="M6509" t="s">
        <v>25</v>
      </c>
      <c r="N6509" s="5">
        <v>11.25</v>
      </c>
      <c r="O6509" s="7">
        <v>3</v>
      </c>
      <c r="P6509" s="5">
        <v>7.35</v>
      </c>
      <c r="Q6509" s="5">
        <v>3.9</v>
      </c>
      <c r="R6509" s="22">
        <f>Tabla1[[#This Row],[Fecha de Envío]]-Tabla1[[#This Row],[Fecha de Orden]]</f>
        <v>14</v>
      </c>
      <c r="S6509" s="24">
        <f>YEAR(Tabla1[[#This Row],[Fecha de Orden]])</f>
        <v>2024</v>
      </c>
      <c r="T6509" t="str">
        <f>VLOOKUP(Tabla1[[#This Row],[Nombre del Producto]],Tabla2[[Nombre Producto]:[Costo Unitario]],2,FALSE)</f>
        <v>Wicked Choccy's</v>
      </c>
      <c r="U6509" t="str">
        <f>VLOOKUP(Tabla1[[#This Row],[Fábrica]],Tabla3[],4,FALSE)</f>
        <v>Georgia</v>
      </c>
    </row>
    <row r="6510" spans="1:21" x14ac:dyDescent="0.25">
      <c r="A6510" t="s">
        <v>1998</v>
      </c>
      <c r="B6510" s="3">
        <v>45440</v>
      </c>
      <c r="C6510" s="3">
        <v>45455</v>
      </c>
      <c r="D6510" t="s">
        <v>18</v>
      </c>
      <c r="E6510">
        <v>145765</v>
      </c>
      <c r="F6510" t="s">
        <v>19</v>
      </c>
      <c r="G6510" t="s">
        <v>165</v>
      </c>
      <c r="H6510" t="s">
        <v>69</v>
      </c>
      <c r="I6510">
        <v>85023</v>
      </c>
      <c r="J6510" t="s">
        <v>22</v>
      </c>
      <c r="K6510" t="s">
        <v>23</v>
      </c>
      <c r="L6510" t="s">
        <v>36</v>
      </c>
      <c r="M6510" t="s">
        <v>37</v>
      </c>
      <c r="N6510" s="5">
        <v>9.75</v>
      </c>
      <c r="O6510" s="7">
        <v>3</v>
      </c>
      <c r="P6510" s="5">
        <v>6.33</v>
      </c>
      <c r="Q6510" s="5">
        <v>3.42</v>
      </c>
      <c r="R6510" s="22">
        <f>Tabla1[[#This Row],[Fecha de Envío]]-Tabla1[[#This Row],[Fecha de Orden]]</f>
        <v>15</v>
      </c>
      <c r="S6510" s="24">
        <f>YEAR(Tabla1[[#This Row],[Fecha de Orden]])</f>
        <v>2024</v>
      </c>
      <c r="T6510" t="str">
        <f>VLOOKUP(Tabla1[[#This Row],[Nombre del Producto]],Tabla2[[Nombre Producto]:[Costo Unitario]],2,FALSE)</f>
        <v>Wicked Choccy's</v>
      </c>
      <c r="U6510" t="str">
        <f>VLOOKUP(Tabla1[[#This Row],[Fábrica]],Tabla3[],4,FALSE)</f>
        <v>Georgia</v>
      </c>
    </row>
    <row r="6511" spans="1:21" x14ac:dyDescent="0.25">
      <c r="A6511" t="s">
        <v>1999</v>
      </c>
      <c r="B6511" s="3">
        <v>45440</v>
      </c>
      <c r="C6511" s="3">
        <v>45455</v>
      </c>
      <c r="D6511" t="s">
        <v>18</v>
      </c>
      <c r="E6511">
        <v>145765</v>
      </c>
      <c r="F6511" t="s">
        <v>19</v>
      </c>
      <c r="G6511" t="s">
        <v>165</v>
      </c>
      <c r="H6511" t="s">
        <v>69</v>
      </c>
      <c r="I6511">
        <v>85023</v>
      </c>
      <c r="J6511" t="s">
        <v>22</v>
      </c>
      <c r="K6511" t="s">
        <v>23</v>
      </c>
      <c r="L6511" t="s">
        <v>24</v>
      </c>
      <c r="M6511" t="s">
        <v>25</v>
      </c>
      <c r="N6511" s="5">
        <v>15</v>
      </c>
      <c r="O6511" s="7">
        <v>4</v>
      </c>
      <c r="P6511" s="5">
        <v>9.8000000000000007</v>
      </c>
      <c r="Q6511" s="5">
        <v>5.2</v>
      </c>
      <c r="R6511" s="22">
        <f>Tabla1[[#This Row],[Fecha de Envío]]-Tabla1[[#This Row],[Fecha de Orden]]</f>
        <v>15</v>
      </c>
      <c r="S6511" s="24">
        <f>YEAR(Tabla1[[#This Row],[Fecha de Orden]])</f>
        <v>2024</v>
      </c>
      <c r="T6511" t="str">
        <f>VLOOKUP(Tabla1[[#This Row],[Nombre del Producto]],Tabla2[[Nombre Producto]:[Costo Unitario]],2,FALSE)</f>
        <v>Wicked Choccy's</v>
      </c>
      <c r="U6511" t="str">
        <f>VLOOKUP(Tabla1[[#This Row],[Fábrica]],Tabla3[],4,FALSE)</f>
        <v>Georgia</v>
      </c>
    </row>
    <row r="6512" spans="1:21" x14ac:dyDescent="0.25">
      <c r="A6512" t="s">
        <v>2000</v>
      </c>
      <c r="B6512" s="3">
        <v>45440</v>
      </c>
      <c r="C6512" s="3">
        <v>45455</v>
      </c>
      <c r="D6512" t="s">
        <v>18</v>
      </c>
      <c r="E6512">
        <v>145765</v>
      </c>
      <c r="F6512" t="s">
        <v>19</v>
      </c>
      <c r="G6512" t="s">
        <v>165</v>
      </c>
      <c r="H6512" t="s">
        <v>69</v>
      </c>
      <c r="I6512">
        <v>85023</v>
      </c>
      <c r="J6512" t="s">
        <v>22</v>
      </c>
      <c r="K6512" t="s">
        <v>23</v>
      </c>
      <c r="L6512" t="s">
        <v>45</v>
      </c>
      <c r="M6512" t="s">
        <v>46</v>
      </c>
      <c r="N6512" s="5">
        <v>17.45</v>
      </c>
      <c r="O6512" s="7">
        <v>5</v>
      </c>
      <c r="P6512" s="5">
        <v>12.45</v>
      </c>
      <c r="Q6512" s="5">
        <v>5</v>
      </c>
      <c r="R6512" s="22">
        <f>Tabla1[[#This Row],[Fecha de Envío]]-Tabla1[[#This Row],[Fecha de Orden]]</f>
        <v>15</v>
      </c>
      <c r="S6512" s="24">
        <f>YEAR(Tabla1[[#This Row],[Fecha de Orden]])</f>
        <v>2024</v>
      </c>
      <c r="T6512" t="str">
        <f>VLOOKUP(Tabla1[[#This Row],[Nombre del Producto]],Tabla2[[Nombre Producto]:[Costo Unitario]],2,FALSE)</f>
        <v>Lot's O' Nuts</v>
      </c>
      <c r="U6512" t="str">
        <f>VLOOKUP(Tabla1[[#This Row],[Fábrica]],Tabla3[],4,FALSE)</f>
        <v>Arizona</v>
      </c>
    </row>
    <row r="6513" spans="1:21" x14ac:dyDescent="0.25">
      <c r="A6513" t="s">
        <v>4485</v>
      </c>
      <c r="B6513" s="3">
        <v>45440</v>
      </c>
      <c r="C6513" s="3">
        <v>45454</v>
      </c>
      <c r="D6513" t="s">
        <v>18</v>
      </c>
      <c r="E6513">
        <v>112613</v>
      </c>
      <c r="F6513" t="s">
        <v>19</v>
      </c>
      <c r="G6513" t="s">
        <v>159</v>
      </c>
      <c r="H6513" t="s">
        <v>42</v>
      </c>
      <c r="I6513">
        <v>77070</v>
      </c>
      <c r="J6513" t="s">
        <v>22</v>
      </c>
      <c r="K6513" t="s">
        <v>43</v>
      </c>
      <c r="L6513" t="s">
        <v>45</v>
      </c>
      <c r="M6513" t="s">
        <v>46</v>
      </c>
      <c r="N6513" s="5">
        <v>13.96</v>
      </c>
      <c r="O6513" s="7">
        <v>4</v>
      </c>
      <c r="P6513" s="5">
        <v>9.9600000000000009</v>
      </c>
      <c r="Q6513" s="5">
        <v>4</v>
      </c>
      <c r="R6513" s="22">
        <f>Tabla1[[#This Row],[Fecha de Envío]]-Tabla1[[#This Row],[Fecha de Orden]]</f>
        <v>14</v>
      </c>
      <c r="S6513" s="24">
        <f>YEAR(Tabla1[[#This Row],[Fecha de Orden]])</f>
        <v>2024</v>
      </c>
      <c r="T6513" t="str">
        <f>VLOOKUP(Tabla1[[#This Row],[Nombre del Producto]],Tabla2[[Nombre Producto]:[Costo Unitario]],2,FALSE)</f>
        <v>Lot's O' Nuts</v>
      </c>
      <c r="U6513" t="str">
        <f>VLOOKUP(Tabla1[[#This Row],[Fábrica]],Tabla3[],4,FALSE)</f>
        <v>Arizona</v>
      </c>
    </row>
    <row r="6514" spans="1:21" x14ac:dyDescent="0.25">
      <c r="A6514" t="s">
        <v>5606</v>
      </c>
      <c r="B6514" s="3">
        <v>45440</v>
      </c>
      <c r="C6514" s="3">
        <v>45453</v>
      </c>
      <c r="D6514" t="s">
        <v>71</v>
      </c>
      <c r="E6514">
        <v>141572</v>
      </c>
      <c r="F6514" t="s">
        <v>19</v>
      </c>
      <c r="G6514" t="s">
        <v>97</v>
      </c>
      <c r="H6514" t="s">
        <v>137</v>
      </c>
      <c r="I6514">
        <v>3301</v>
      </c>
      <c r="J6514" t="s">
        <v>22</v>
      </c>
      <c r="K6514" t="s">
        <v>32</v>
      </c>
      <c r="L6514" t="s">
        <v>36</v>
      </c>
      <c r="M6514" t="s">
        <v>37</v>
      </c>
      <c r="N6514" s="5">
        <v>26</v>
      </c>
      <c r="O6514" s="7">
        <v>8</v>
      </c>
      <c r="P6514" s="5">
        <v>16.88</v>
      </c>
      <c r="Q6514" s="5">
        <v>9.1199999999999992</v>
      </c>
      <c r="R6514" s="22">
        <f>Tabla1[[#This Row],[Fecha de Envío]]-Tabla1[[#This Row],[Fecha de Orden]]</f>
        <v>13</v>
      </c>
      <c r="S6514" s="24">
        <f>YEAR(Tabla1[[#This Row],[Fecha de Orden]])</f>
        <v>2024</v>
      </c>
      <c r="T6514" t="str">
        <f>VLOOKUP(Tabla1[[#This Row],[Nombre del Producto]],Tabla2[[Nombre Producto]:[Costo Unitario]],2,FALSE)</f>
        <v>Wicked Choccy's</v>
      </c>
      <c r="U6514" t="str">
        <f>VLOOKUP(Tabla1[[#This Row],[Fábrica]],Tabla3[],4,FALSE)</f>
        <v>Georgia</v>
      </c>
    </row>
    <row r="6515" spans="1:21" x14ac:dyDescent="0.25">
      <c r="A6515" t="s">
        <v>5955</v>
      </c>
      <c r="B6515" s="3">
        <v>45440</v>
      </c>
      <c r="C6515" s="3">
        <v>45454</v>
      </c>
      <c r="D6515" t="s">
        <v>18</v>
      </c>
      <c r="E6515">
        <v>100055</v>
      </c>
      <c r="F6515" t="s">
        <v>19</v>
      </c>
      <c r="G6515" t="s">
        <v>5956</v>
      </c>
      <c r="H6515" t="s">
        <v>583</v>
      </c>
      <c r="I6515">
        <v>20707</v>
      </c>
      <c r="J6515" t="s">
        <v>22</v>
      </c>
      <c r="K6515" t="s">
        <v>32</v>
      </c>
      <c r="L6515" t="s">
        <v>24</v>
      </c>
      <c r="M6515" t="s">
        <v>25</v>
      </c>
      <c r="N6515" s="5">
        <v>7.5</v>
      </c>
      <c r="O6515" s="7">
        <v>2</v>
      </c>
      <c r="P6515" s="5">
        <v>4.9000000000000004</v>
      </c>
      <c r="Q6515" s="5">
        <v>2.6</v>
      </c>
      <c r="R6515" s="22">
        <f>Tabla1[[#This Row],[Fecha de Envío]]-Tabla1[[#This Row],[Fecha de Orden]]</f>
        <v>14</v>
      </c>
      <c r="S6515" s="24">
        <f>YEAR(Tabla1[[#This Row],[Fecha de Orden]])</f>
        <v>2024</v>
      </c>
      <c r="T6515" t="str">
        <f>VLOOKUP(Tabla1[[#This Row],[Nombre del Producto]],Tabla2[[Nombre Producto]:[Costo Unitario]],2,FALSE)</f>
        <v>Wicked Choccy's</v>
      </c>
      <c r="U6515" t="str">
        <f>VLOOKUP(Tabla1[[#This Row],[Fábrica]],Tabla3[],4,FALSE)</f>
        <v>Georgia</v>
      </c>
    </row>
    <row r="6516" spans="1:21" x14ac:dyDescent="0.25">
      <c r="A6516" t="s">
        <v>5957</v>
      </c>
      <c r="B6516" s="3">
        <v>45440</v>
      </c>
      <c r="C6516" s="3">
        <v>45454</v>
      </c>
      <c r="D6516" t="s">
        <v>18</v>
      </c>
      <c r="E6516">
        <v>100055</v>
      </c>
      <c r="F6516" t="s">
        <v>19</v>
      </c>
      <c r="G6516" t="s">
        <v>5956</v>
      </c>
      <c r="H6516" t="s">
        <v>583</v>
      </c>
      <c r="I6516">
        <v>20707</v>
      </c>
      <c r="J6516" t="s">
        <v>22</v>
      </c>
      <c r="K6516" t="s">
        <v>32</v>
      </c>
      <c r="L6516" t="s">
        <v>27</v>
      </c>
      <c r="M6516" t="s">
        <v>28</v>
      </c>
      <c r="N6516" s="5">
        <v>10.8</v>
      </c>
      <c r="O6516" s="7">
        <v>3</v>
      </c>
      <c r="P6516" s="5">
        <v>7.5</v>
      </c>
      <c r="Q6516" s="5">
        <v>3.3</v>
      </c>
      <c r="R6516" s="22">
        <f>Tabla1[[#This Row],[Fecha de Envío]]-Tabla1[[#This Row],[Fecha de Orden]]</f>
        <v>14</v>
      </c>
      <c r="S6516" s="24">
        <f>YEAR(Tabla1[[#This Row],[Fecha de Orden]])</f>
        <v>2024</v>
      </c>
      <c r="T6516" t="str">
        <f>VLOOKUP(Tabla1[[#This Row],[Nombre del Producto]],Tabla2[[Nombre Producto]:[Costo Unitario]],2,FALSE)</f>
        <v>Lot's O' Nuts</v>
      </c>
      <c r="U6516" t="str">
        <f>VLOOKUP(Tabla1[[#This Row],[Fábrica]],Tabla3[],4,FALSE)</f>
        <v>Arizona</v>
      </c>
    </row>
    <row r="6517" spans="1:21" x14ac:dyDescent="0.25">
      <c r="A6517" t="s">
        <v>7094</v>
      </c>
      <c r="B6517" s="3">
        <v>45440</v>
      </c>
      <c r="C6517" s="3">
        <v>45452</v>
      </c>
      <c r="D6517" t="s">
        <v>71</v>
      </c>
      <c r="E6517">
        <v>140088</v>
      </c>
      <c r="F6517" t="s">
        <v>19</v>
      </c>
      <c r="G6517" t="s">
        <v>931</v>
      </c>
      <c r="H6517" t="s">
        <v>678</v>
      </c>
      <c r="I6517">
        <v>29203</v>
      </c>
      <c r="J6517" t="s">
        <v>22</v>
      </c>
      <c r="K6517" t="s">
        <v>66</v>
      </c>
      <c r="L6517" t="s">
        <v>45</v>
      </c>
      <c r="M6517" t="s">
        <v>46</v>
      </c>
      <c r="N6517" s="5">
        <v>6.98</v>
      </c>
      <c r="O6517" s="7">
        <v>2</v>
      </c>
      <c r="P6517" s="5">
        <v>4.9800000000000004</v>
      </c>
      <c r="Q6517" s="5">
        <v>2</v>
      </c>
      <c r="R6517" s="22">
        <f>Tabla1[[#This Row],[Fecha de Envío]]-Tabla1[[#This Row],[Fecha de Orden]]</f>
        <v>12</v>
      </c>
      <c r="S6517" s="24">
        <f>YEAR(Tabla1[[#This Row],[Fecha de Orden]])</f>
        <v>2024</v>
      </c>
      <c r="T6517" t="str">
        <f>VLOOKUP(Tabla1[[#This Row],[Nombre del Producto]],Tabla2[[Nombre Producto]:[Costo Unitario]],2,FALSE)</f>
        <v>Lot's O' Nuts</v>
      </c>
      <c r="U6517" t="str">
        <f>VLOOKUP(Tabla1[[#This Row],[Fábrica]],Tabla3[],4,FALSE)</f>
        <v>Arizona</v>
      </c>
    </row>
    <row r="6518" spans="1:21" x14ac:dyDescent="0.25">
      <c r="A6518" t="s">
        <v>8765</v>
      </c>
      <c r="B6518" s="3">
        <v>45440</v>
      </c>
      <c r="C6518" s="3">
        <v>45455</v>
      </c>
      <c r="D6518" t="s">
        <v>71</v>
      </c>
      <c r="E6518">
        <v>118556</v>
      </c>
      <c r="F6518" t="s">
        <v>19</v>
      </c>
      <c r="G6518" t="s">
        <v>239</v>
      </c>
      <c r="H6518" t="s">
        <v>173</v>
      </c>
      <c r="I6518">
        <v>60653</v>
      </c>
      <c r="J6518" t="s">
        <v>22</v>
      </c>
      <c r="K6518" t="s">
        <v>43</v>
      </c>
      <c r="L6518" t="s">
        <v>24</v>
      </c>
      <c r="M6518" t="s">
        <v>25</v>
      </c>
      <c r="N6518" s="5">
        <v>11.25</v>
      </c>
      <c r="O6518" s="7">
        <v>3</v>
      </c>
      <c r="P6518" s="5">
        <v>7.35</v>
      </c>
      <c r="Q6518" s="5">
        <v>3.9</v>
      </c>
      <c r="R6518" s="22">
        <f>Tabla1[[#This Row],[Fecha de Envío]]-Tabla1[[#This Row],[Fecha de Orden]]</f>
        <v>15</v>
      </c>
      <c r="S6518" s="24">
        <f>YEAR(Tabla1[[#This Row],[Fecha de Orden]])</f>
        <v>2024</v>
      </c>
      <c r="T6518" t="str">
        <f>VLOOKUP(Tabla1[[#This Row],[Nombre del Producto]],Tabla2[[Nombre Producto]:[Costo Unitario]],2,FALSE)</f>
        <v>Wicked Choccy's</v>
      </c>
      <c r="U6518" t="str">
        <f>VLOOKUP(Tabla1[[#This Row],[Fábrica]],Tabla3[],4,FALSE)</f>
        <v>Georgia</v>
      </c>
    </row>
    <row r="6519" spans="1:21" x14ac:dyDescent="0.25">
      <c r="A6519" t="s">
        <v>3821</v>
      </c>
      <c r="B6519" s="3">
        <v>45441</v>
      </c>
      <c r="C6519" s="3">
        <v>45457</v>
      </c>
      <c r="D6519" t="s">
        <v>18</v>
      </c>
      <c r="E6519">
        <v>104745</v>
      </c>
      <c r="F6519" t="s">
        <v>19</v>
      </c>
      <c r="G6519" t="s">
        <v>3822</v>
      </c>
      <c r="H6519" t="s">
        <v>42</v>
      </c>
      <c r="I6519">
        <v>78550</v>
      </c>
      <c r="J6519" t="s">
        <v>22</v>
      </c>
      <c r="K6519" t="s">
        <v>43</v>
      </c>
      <c r="L6519" t="s">
        <v>24</v>
      </c>
      <c r="M6519" t="s">
        <v>25</v>
      </c>
      <c r="N6519" s="5">
        <v>18.75</v>
      </c>
      <c r="O6519" s="7">
        <v>5</v>
      </c>
      <c r="P6519" s="5">
        <v>12.25</v>
      </c>
      <c r="Q6519" s="5">
        <v>6.5</v>
      </c>
      <c r="R6519" s="22">
        <f>Tabla1[[#This Row],[Fecha de Envío]]-Tabla1[[#This Row],[Fecha de Orden]]</f>
        <v>16</v>
      </c>
      <c r="S6519" s="24">
        <f>YEAR(Tabla1[[#This Row],[Fecha de Orden]])</f>
        <v>2024</v>
      </c>
      <c r="T6519" t="str">
        <f>VLOOKUP(Tabla1[[#This Row],[Nombre del Producto]],Tabla2[[Nombre Producto]:[Costo Unitario]],2,FALSE)</f>
        <v>Wicked Choccy's</v>
      </c>
      <c r="U6519" t="str">
        <f>VLOOKUP(Tabla1[[#This Row],[Fábrica]],Tabla3[],4,FALSE)</f>
        <v>Georgia</v>
      </c>
    </row>
    <row r="6520" spans="1:21" x14ac:dyDescent="0.25">
      <c r="A6520" t="s">
        <v>3823</v>
      </c>
      <c r="B6520" s="3">
        <v>45441</v>
      </c>
      <c r="C6520" s="3">
        <v>45457</v>
      </c>
      <c r="D6520" t="s">
        <v>18</v>
      </c>
      <c r="E6520">
        <v>104745</v>
      </c>
      <c r="F6520" t="s">
        <v>19</v>
      </c>
      <c r="G6520" t="s">
        <v>3822</v>
      </c>
      <c r="H6520" t="s">
        <v>42</v>
      </c>
      <c r="I6520">
        <v>78550</v>
      </c>
      <c r="J6520" t="s">
        <v>22</v>
      </c>
      <c r="K6520" t="s">
        <v>43</v>
      </c>
      <c r="L6520" t="s">
        <v>45</v>
      </c>
      <c r="M6520" t="s">
        <v>46</v>
      </c>
      <c r="N6520" s="5">
        <v>10.47</v>
      </c>
      <c r="O6520" s="7">
        <v>3</v>
      </c>
      <c r="P6520" s="5">
        <v>7.47</v>
      </c>
      <c r="Q6520" s="5">
        <v>3</v>
      </c>
      <c r="R6520" s="22">
        <f>Tabla1[[#This Row],[Fecha de Envío]]-Tabla1[[#This Row],[Fecha de Orden]]</f>
        <v>16</v>
      </c>
      <c r="S6520" s="24">
        <f>YEAR(Tabla1[[#This Row],[Fecha de Orden]])</f>
        <v>2024</v>
      </c>
      <c r="T6520" t="str">
        <f>VLOOKUP(Tabla1[[#This Row],[Nombre del Producto]],Tabla2[[Nombre Producto]:[Costo Unitario]],2,FALSE)</f>
        <v>Lot's O' Nuts</v>
      </c>
      <c r="U6520" t="str">
        <f>VLOOKUP(Tabla1[[#This Row],[Fábrica]],Tabla3[],4,FALSE)</f>
        <v>Arizona</v>
      </c>
    </row>
    <row r="6521" spans="1:21" x14ac:dyDescent="0.25">
      <c r="A6521" t="s">
        <v>4066</v>
      </c>
      <c r="B6521" s="3">
        <v>45441</v>
      </c>
      <c r="C6521" s="3">
        <v>45458</v>
      </c>
      <c r="D6521" t="s">
        <v>18</v>
      </c>
      <c r="E6521">
        <v>168739</v>
      </c>
      <c r="F6521" t="s">
        <v>19</v>
      </c>
      <c r="G6521" t="s">
        <v>159</v>
      </c>
      <c r="H6521" t="s">
        <v>42</v>
      </c>
      <c r="I6521">
        <v>77095</v>
      </c>
      <c r="J6521" t="s">
        <v>22</v>
      </c>
      <c r="K6521" t="s">
        <v>43</v>
      </c>
      <c r="L6521" t="s">
        <v>36</v>
      </c>
      <c r="M6521" t="s">
        <v>37</v>
      </c>
      <c r="N6521" s="5">
        <v>13</v>
      </c>
      <c r="O6521" s="7">
        <v>4</v>
      </c>
      <c r="P6521" s="5">
        <v>8.44</v>
      </c>
      <c r="Q6521" s="5">
        <v>4.5599999999999996</v>
      </c>
      <c r="R6521" s="22">
        <f>Tabla1[[#This Row],[Fecha de Envío]]-Tabla1[[#This Row],[Fecha de Orden]]</f>
        <v>17</v>
      </c>
      <c r="S6521" s="24">
        <f>YEAR(Tabla1[[#This Row],[Fecha de Orden]])</f>
        <v>2024</v>
      </c>
      <c r="T6521" t="str">
        <f>VLOOKUP(Tabla1[[#This Row],[Nombre del Producto]],Tabla2[[Nombre Producto]:[Costo Unitario]],2,FALSE)</f>
        <v>Wicked Choccy's</v>
      </c>
      <c r="U6521" t="str">
        <f>VLOOKUP(Tabla1[[#This Row],[Fábrica]],Tabla3[],4,FALSE)</f>
        <v>Georgia</v>
      </c>
    </row>
    <row r="6522" spans="1:21" x14ac:dyDescent="0.25">
      <c r="A6522" t="s">
        <v>4797</v>
      </c>
      <c r="B6522" s="3">
        <v>45441</v>
      </c>
      <c r="C6522" s="3">
        <v>45455</v>
      </c>
      <c r="D6522" t="s">
        <v>18</v>
      </c>
      <c r="E6522">
        <v>144568</v>
      </c>
      <c r="F6522" t="s">
        <v>19</v>
      </c>
      <c r="G6522" t="s">
        <v>57</v>
      </c>
      <c r="H6522" t="s">
        <v>58</v>
      </c>
      <c r="I6522">
        <v>68104</v>
      </c>
      <c r="J6522" t="s">
        <v>22</v>
      </c>
      <c r="K6522" t="s">
        <v>43</v>
      </c>
      <c r="L6522" t="s">
        <v>33</v>
      </c>
      <c r="M6522" t="s">
        <v>34</v>
      </c>
      <c r="N6522" s="5">
        <v>18</v>
      </c>
      <c r="O6522" s="7">
        <v>5</v>
      </c>
      <c r="P6522" s="5">
        <v>12</v>
      </c>
      <c r="Q6522" s="5">
        <v>6</v>
      </c>
      <c r="R6522" s="22">
        <f>Tabla1[[#This Row],[Fecha de Envío]]-Tabla1[[#This Row],[Fecha de Orden]]</f>
        <v>14</v>
      </c>
      <c r="S6522" s="24">
        <f>YEAR(Tabla1[[#This Row],[Fecha de Orden]])</f>
        <v>2024</v>
      </c>
      <c r="T6522" t="str">
        <f>VLOOKUP(Tabla1[[#This Row],[Nombre del Producto]],Tabla2[[Nombre Producto]:[Costo Unitario]],2,FALSE)</f>
        <v>Lot's O' Nuts</v>
      </c>
      <c r="U6522" t="str">
        <f>VLOOKUP(Tabla1[[#This Row],[Fábrica]],Tabla3[],4,FALSE)</f>
        <v>Arizona</v>
      </c>
    </row>
    <row r="6523" spans="1:21" x14ac:dyDescent="0.25">
      <c r="A6523" t="s">
        <v>6205</v>
      </c>
      <c r="B6523" s="3">
        <v>45441</v>
      </c>
      <c r="C6523" s="3">
        <v>45457</v>
      </c>
      <c r="D6523" t="s">
        <v>18</v>
      </c>
      <c r="E6523">
        <v>121580</v>
      </c>
      <c r="F6523" t="s">
        <v>19</v>
      </c>
      <c r="G6523" t="s">
        <v>412</v>
      </c>
      <c r="H6523" t="s">
        <v>147</v>
      </c>
      <c r="I6523">
        <v>47201</v>
      </c>
      <c r="J6523" t="s">
        <v>22</v>
      </c>
      <c r="K6523" t="s">
        <v>43</v>
      </c>
      <c r="L6523" t="s">
        <v>36</v>
      </c>
      <c r="M6523" t="s">
        <v>37</v>
      </c>
      <c r="N6523" s="5">
        <v>9.75</v>
      </c>
      <c r="O6523" s="7">
        <v>3</v>
      </c>
      <c r="P6523" s="5">
        <v>6.33</v>
      </c>
      <c r="Q6523" s="5">
        <v>3.42</v>
      </c>
      <c r="R6523" s="22">
        <f>Tabla1[[#This Row],[Fecha de Envío]]-Tabla1[[#This Row],[Fecha de Orden]]</f>
        <v>16</v>
      </c>
      <c r="S6523" s="24">
        <f>YEAR(Tabla1[[#This Row],[Fecha de Orden]])</f>
        <v>2024</v>
      </c>
      <c r="T6523" t="str">
        <f>VLOOKUP(Tabla1[[#This Row],[Nombre del Producto]],Tabla2[[Nombre Producto]:[Costo Unitario]],2,FALSE)</f>
        <v>Wicked Choccy's</v>
      </c>
      <c r="U6523" t="str">
        <f>VLOOKUP(Tabla1[[#This Row],[Fábrica]],Tabla3[],4,FALSE)</f>
        <v>Georgia</v>
      </c>
    </row>
    <row r="6524" spans="1:21" x14ac:dyDescent="0.25">
      <c r="A6524" t="s">
        <v>6206</v>
      </c>
      <c r="B6524" s="3">
        <v>45441</v>
      </c>
      <c r="C6524" s="3">
        <v>45457</v>
      </c>
      <c r="D6524" t="s">
        <v>18</v>
      </c>
      <c r="E6524">
        <v>121580</v>
      </c>
      <c r="F6524" t="s">
        <v>19</v>
      </c>
      <c r="G6524" t="s">
        <v>412</v>
      </c>
      <c r="H6524" t="s">
        <v>147</v>
      </c>
      <c r="I6524">
        <v>47201</v>
      </c>
      <c r="J6524" t="s">
        <v>22</v>
      </c>
      <c r="K6524" t="s">
        <v>43</v>
      </c>
      <c r="L6524" t="s">
        <v>27</v>
      </c>
      <c r="M6524" t="s">
        <v>28</v>
      </c>
      <c r="N6524" s="5">
        <v>7.2</v>
      </c>
      <c r="O6524" s="7">
        <v>2</v>
      </c>
      <c r="P6524" s="5">
        <v>5</v>
      </c>
      <c r="Q6524" s="5">
        <v>2.2000000000000002</v>
      </c>
      <c r="R6524" s="22">
        <f>Tabla1[[#This Row],[Fecha de Envío]]-Tabla1[[#This Row],[Fecha de Orden]]</f>
        <v>16</v>
      </c>
      <c r="S6524" s="24">
        <f>YEAR(Tabla1[[#This Row],[Fecha de Orden]])</f>
        <v>2024</v>
      </c>
      <c r="T6524" t="str">
        <f>VLOOKUP(Tabla1[[#This Row],[Nombre del Producto]],Tabla2[[Nombre Producto]:[Costo Unitario]],2,FALSE)</f>
        <v>Lot's O' Nuts</v>
      </c>
      <c r="U6524" t="str">
        <f>VLOOKUP(Tabla1[[#This Row],[Fábrica]],Tabla3[],4,FALSE)</f>
        <v>Arizona</v>
      </c>
    </row>
    <row r="6525" spans="1:21" x14ac:dyDescent="0.25">
      <c r="A6525" t="s">
        <v>6207</v>
      </c>
      <c r="B6525" s="3">
        <v>45441</v>
      </c>
      <c r="C6525" s="3">
        <v>45457</v>
      </c>
      <c r="D6525" t="s">
        <v>18</v>
      </c>
      <c r="E6525">
        <v>121580</v>
      </c>
      <c r="F6525" t="s">
        <v>19</v>
      </c>
      <c r="G6525" t="s">
        <v>412</v>
      </c>
      <c r="H6525" t="s">
        <v>147</v>
      </c>
      <c r="I6525">
        <v>47201</v>
      </c>
      <c r="J6525" t="s">
        <v>22</v>
      </c>
      <c r="K6525" t="s">
        <v>43</v>
      </c>
      <c r="L6525" t="s">
        <v>24</v>
      </c>
      <c r="M6525" t="s">
        <v>25</v>
      </c>
      <c r="N6525" s="5">
        <v>3.75</v>
      </c>
      <c r="O6525" s="7">
        <v>1</v>
      </c>
      <c r="P6525" s="5">
        <v>2.4500000000000002</v>
      </c>
      <c r="Q6525" s="5">
        <v>1.3</v>
      </c>
      <c r="R6525" s="22">
        <f>Tabla1[[#This Row],[Fecha de Envío]]-Tabla1[[#This Row],[Fecha de Orden]]</f>
        <v>16</v>
      </c>
      <c r="S6525" s="24">
        <f>YEAR(Tabla1[[#This Row],[Fecha de Orden]])</f>
        <v>2024</v>
      </c>
      <c r="T6525" t="str">
        <f>VLOOKUP(Tabla1[[#This Row],[Nombre del Producto]],Tabla2[[Nombre Producto]:[Costo Unitario]],2,FALSE)</f>
        <v>Wicked Choccy's</v>
      </c>
      <c r="U6525" t="str">
        <f>VLOOKUP(Tabla1[[#This Row],[Fábrica]],Tabla3[],4,FALSE)</f>
        <v>Georgia</v>
      </c>
    </row>
    <row r="6526" spans="1:21" x14ac:dyDescent="0.25">
      <c r="A6526" t="s">
        <v>1030</v>
      </c>
      <c r="B6526" s="3">
        <v>45442</v>
      </c>
      <c r="C6526" s="3">
        <v>45453</v>
      </c>
      <c r="D6526" t="s">
        <v>39</v>
      </c>
      <c r="E6526">
        <v>125472</v>
      </c>
      <c r="F6526" t="s">
        <v>19</v>
      </c>
      <c r="G6526" t="s">
        <v>263</v>
      </c>
      <c r="H6526" t="s">
        <v>264</v>
      </c>
      <c r="I6526">
        <v>70506</v>
      </c>
      <c r="J6526" t="s">
        <v>22</v>
      </c>
      <c r="K6526" t="s">
        <v>66</v>
      </c>
      <c r="L6526" t="s">
        <v>45</v>
      </c>
      <c r="M6526" t="s">
        <v>46</v>
      </c>
      <c r="N6526" s="5">
        <v>6.98</v>
      </c>
      <c r="O6526" s="7">
        <v>2</v>
      </c>
      <c r="P6526" s="5">
        <v>4.9800000000000004</v>
      </c>
      <c r="Q6526" s="5">
        <v>2</v>
      </c>
      <c r="R6526" s="22">
        <f>Tabla1[[#This Row],[Fecha de Envío]]-Tabla1[[#This Row],[Fecha de Orden]]</f>
        <v>11</v>
      </c>
      <c r="S6526" s="24">
        <f>YEAR(Tabla1[[#This Row],[Fecha de Orden]])</f>
        <v>2024</v>
      </c>
      <c r="T6526" t="str">
        <f>VLOOKUP(Tabla1[[#This Row],[Nombre del Producto]],Tabla2[[Nombre Producto]:[Costo Unitario]],2,FALSE)</f>
        <v>Lot's O' Nuts</v>
      </c>
      <c r="U6526" t="str">
        <f>VLOOKUP(Tabla1[[#This Row],[Fábrica]],Tabla3[],4,FALSE)</f>
        <v>Arizona</v>
      </c>
    </row>
    <row r="6527" spans="1:21" x14ac:dyDescent="0.25">
      <c r="A6527" t="s">
        <v>1031</v>
      </c>
      <c r="B6527" s="3">
        <v>45442</v>
      </c>
      <c r="C6527" s="3">
        <v>45453</v>
      </c>
      <c r="D6527" t="s">
        <v>39</v>
      </c>
      <c r="E6527">
        <v>125472</v>
      </c>
      <c r="F6527" t="s">
        <v>19</v>
      </c>
      <c r="G6527" t="s">
        <v>263</v>
      </c>
      <c r="H6527" t="s">
        <v>264</v>
      </c>
      <c r="I6527">
        <v>70506</v>
      </c>
      <c r="J6527" t="s">
        <v>22</v>
      </c>
      <c r="K6527" t="s">
        <v>66</v>
      </c>
      <c r="L6527" t="s">
        <v>36</v>
      </c>
      <c r="M6527" t="s">
        <v>37</v>
      </c>
      <c r="N6527" s="5">
        <v>9.75</v>
      </c>
      <c r="O6527" s="7">
        <v>3</v>
      </c>
      <c r="P6527" s="5">
        <v>6.33</v>
      </c>
      <c r="Q6527" s="5">
        <v>3.42</v>
      </c>
      <c r="R6527" s="22">
        <f>Tabla1[[#This Row],[Fecha de Envío]]-Tabla1[[#This Row],[Fecha de Orden]]</f>
        <v>11</v>
      </c>
      <c r="S6527" s="24">
        <f>YEAR(Tabla1[[#This Row],[Fecha de Orden]])</f>
        <v>2024</v>
      </c>
      <c r="T6527" t="str">
        <f>VLOOKUP(Tabla1[[#This Row],[Nombre del Producto]],Tabla2[[Nombre Producto]:[Costo Unitario]],2,FALSE)</f>
        <v>Wicked Choccy's</v>
      </c>
      <c r="U6527" t="str">
        <f>VLOOKUP(Tabla1[[#This Row],[Fábrica]],Tabla3[],4,FALSE)</f>
        <v>Georgia</v>
      </c>
    </row>
    <row r="6528" spans="1:21" x14ac:dyDescent="0.25">
      <c r="A6528" t="s">
        <v>4950</v>
      </c>
      <c r="B6528" s="3">
        <v>45442</v>
      </c>
      <c r="C6528" s="3">
        <v>45456</v>
      </c>
      <c r="D6528" t="s">
        <v>18</v>
      </c>
      <c r="E6528">
        <v>116498</v>
      </c>
      <c r="F6528" t="s">
        <v>19</v>
      </c>
      <c r="G6528" t="s">
        <v>120</v>
      </c>
      <c r="H6528" t="s">
        <v>21</v>
      </c>
      <c r="I6528">
        <v>92037</v>
      </c>
      <c r="J6528" t="s">
        <v>22</v>
      </c>
      <c r="K6528" t="s">
        <v>23</v>
      </c>
      <c r="L6528" t="s">
        <v>36</v>
      </c>
      <c r="M6528" t="s">
        <v>37</v>
      </c>
      <c r="N6528" s="5">
        <v>19.5</v>
      </c>
      <c r="O6528" s="7">
        <v>6</v>
      </c>
      <c r="P6528" s="5">
        <v>12.66</v>
      </c>
      <c r="Q6528" s="5">
        <v>6.84</v>
      </c>
      <c r="R6528" s="22">
        <f>Tabla1[[#This Row],[Fecha de Envío]]-Tabla1[[#This Row],[Fecha de Orden]]</f>
        <v>14</v>
      </c>
      <c r="S6528" s="24">
        <f>YEAR(Tabla1[[#This Row],[Fecha de Orden]])</f>
        <v>2024</v>
      </c>
      <c r="T6528" t="str">
        <f>VLOOKUP(Tabla1[[#This Row],[Nombre del Producto]],Tabla2[[Nombre Producto]:[Costo Unitario]],2,FALSE)</f>
        <v>Wicked Choccy's</v>
      </c>
      <c r="U6528" t="str">
        <f>VLOOKUP(Tabla1[[#This Row],[Fábrica]],Tabla3[],4,FALSE)</f>
        <v>Georgia</v>
      </c>
    </row>
    <row r="6529" spans="1:21" x14ac:dyDescent="0.25">
      <c r="A6529" t="s">
        <v>5364</v>
      </c>
      <c r="B6529" s="3">
        <v>45442</v>
      </c>
      <c r="C6529" s="3">
        <v>45456</v>
      </c>
      <c r="D6529" t="s">
        <v>71</v>
      </c>
      <c r="E6529">
        <v>142461</v>
      </c>
      <c r="F6529" t="s">
        <v>19</v>
      </c>
      <c r="G6529" t="s">
        <v>186</v>
      </c>
      <c r="H6529" t="s">
        <v>42</v>
      </c>
      <c r="I6529">
        <v>75217</v>
      </c>
      <c r="J6529" t="s">
        <v>22</v>
      </c>
      <c r="K6529" t="s">
        <v>43</v>
      </c>
      <c r="L6529" t="s">
        <v>33</v>
      </c>
      <c r="M6529" t="s">
        <v>34</v>
      </c>
      <c r="N6529" s="5">
        <v>3.6</v>
      </c>
      <c r="O6529" s="7">
        <v>1</v>
      </c>
      <c r="P6529" s="5">
        <v>2.4</v>
      </c>
      <c r="Q6529" s="5">
        <v>1.2</v>
      </c>
      <c r="R6529" s="22">
        <f>Tabla1[[#This Row],[Fecha de Envío]]-Tabla1[[#This Row],[Fecha de Orden]]</f>
        <v>14</v>
      </c>
      <c r="S6529" s="24">
        <f>YEAR(Tabla1[[#This Row],[Fecha de Orden]])</f>
        <v>2024</v>
      </c>
      <c r="T6529" t="str">
        <f>VLOOKUP(Tabla1[[#This Row],[Nombre del Producto]],Tabla2[[Nombre Producto]:[Costo Unitario]],2,FALSE)</f>
        <v>Lot's O' Nuts</v>
      </c>
      <c r="U6529" t="str">
        <f>VLOOKUP(Tabla1[[#This Row],[Fábrica]],Tabla3[],4,FALSE)</f>
        <v>Arizona</v>
      </c>
    </row>
    <row r="6530" spans="1:21" x14ac:dyDescent="0.25">
      <c r="A6530" t="s">
        <v>6053</v>
      </c>
      <c r="B6530" s="3">
        <v>45442</v>
      </c>
      <c r="C6530" s="3">
        <v>45456</v>
      </c>
      <c r="D6530" t="s">
        <v>18</v>
      </c>
      <c r="E6530">
        <v>121125</v>
      </c>
      <c r="F6530" t="s">
        <v>19</v>
      </c>
      <c r="G6530" t="s">
        <v>5107</v>
      </c>
      <c r="H6530" t="s">
        <v>62</v>
      </c>
      <c r="I6530">
        <v>97224</v>
      </c>
      <c r="J6530" t="s">
        <v>22</v>
      </c>
      <c r="K6530" t="s">
        <v>23</v>
      </c>
      <c r="L6530" t="s">
        <v>27</v>
      </c>
      <c r="M6530" t="s">
        <v>28</v>
      </c>
      <c r="N6530" s="5">
        <v>3.6</v>
      </c>
      <c r="O6530" s="7">
        <v>1</v>
      </c>
      <c r="P6530" s="5">
        <v>2.5</v>
      </c>
      <c r="Q6530" s="5">
        <v>1.1000000000000001</v>
      </c>
      <c r="R6530" s="22">
        <f>Tabla1[[#This Row],[Fecha de Envío]]-Tabla1[[#This Row],[Fecha de Orden]]</f>
        <v>14</v>
      </c>
      <c r="S6530" s="24">
        <f>YEAR(Tabla1[[#This Row],[Fecha de Orden]])</f>
        <v>2024</v>
      </c>
      <c r="T6530" t="str">
        <f>VLOOKUP(Tabla1[[#This Row],[Nombre del Producto]],Tabla2[[Nombre Producto]:[Costo Unitario]],2,FALSE)</f>
        <v>Lot's O' Nuts</v>
      </c>
      <c r="U6530" t="str">
        <f>VLOOKUP(Tabla1[[#This Row],[Fábrica]],Tabla3[],4,FALSE)</f>
        <v>Arizona</v>
      </c>
    </row>
    <row r="6531" spans="1:21" x14ac:dyDescent="0.25">
      <c r="A6531" t="s">
        <v>6054</v>
      </c>
      <c r="B6531" s="3">
        <v>45442</v>
      </c>
      <c r="C6531" s="3">
        <v>45456</v>
      </c>
      <c r="D6531" t="s">
        <v>18</v>
      </c>
      <c r="E6531">
        <v>121125</v>
      </c>
      <c r="F6531" t="s">
        <v>19</v>
      </c>
      <c r="G6531" t="s">
        <v>5107</v>
      </c>
      <c r="H6531" t="s">
        <v>62</v>
      </c>
      <c r="I6531">
        <v>97224</v>
      </c>
      <c r="J6531" t="s">
        <v>22</v>
      </c>
      <c r="K6531" t="s">
        <v>23</v>
      </c>
      <c r="L6531" t="s">
        <v>36</v>
      </c>
      <c r="M6531" t="s">
        <v>37</v>
      </c>
      <c r="N6531" s="5">
        <v>6.5</v>
      </c>
      <c r="O6531" s="7">
        <v>2</v>
      </c>
      <c r="P6531" s="5">
        <v>4.22</v>
      </c>
      <c r="Q6531" s="5">
        <v>2.2799999999999998</v>
      </c>
      <c r="R6531" s="22">
        <f>Tabla1[[#This Row],[Fecha de Envío]]-Tabla1[[#This Row],[Fecha de Orden]]</f>
        <v>14</v>
      </c>
      <c r="S6531" s="24">
        <f>YEAR(Tabla1[[#This Row],[Fecha de Orden]])</f>
        <v>2024</v>
      </c>
      <c r="T6531" t="str">
        <f>VLOOKUP(Tabla1[[#This Row],[Nombre del Producto]],Tabla2[[Nombre Producto]:[Costo Unitario]],2,FALSE)</f>
        <v>Wicked Choccy's</v>
      </c>
      <c r="U6531" t="str">
        <f>VLOOKUP(Tabla1[[#This Row],[Fábrica]],Tabla3[],4,FALSE)</f>
        <v>Georgia</v>
      </c>
    </row>
    <row r="6532" spans="1:21" x14ac:dyDescent="0.25">
      <c r="A6532" t="s">
        <v>8224</v>
      </c>
      <c r="B6532" s="3">
        <v>45442</v>
      </c>
      <c r="C6532" s="3">
        <v>45457</v>
      </c>
      <c r="D6532" t="s">
        <v>18</v>
      </c>
      <c r="E6532">
        <v>120614</v>
      </c>
      <c r="F6532" t="s">
        <v>19</v>
      </c>
      <c r="G6532" t="s">
        <v>53</v>
      </c>
      <c r="H6532" t="s">
        <v>21</v>
      </c>
      <c r="I6532">
        <v>90004</v>
      </c>
      <c r="J6532" t="s">
        <v>22</v>
      </c>
      <c r="K6532" t="s">
        <v>23</v>
      </c>
      <c r="L6532" t="s">
        <v>33</v>
      </c>
      <c r="M6532" t="s">
        <v>34</v>
      </c>
      <c r="N6532" s="5">
        <v>14.4</v>
      </c>
      <c r="O6532" s="7">
        <v>4</v>
      </c>
      <c r="P6532" s="5">
        <v>9.6</v>
      </c>
      <c r="Q6532" s="5">
        <v>4.8</v>
      </c>
      <c r="R6532" s="22">
        <f>Tabla1[[#This Row],[Fecha de Envío]]-Tabla1[[#This Row],[Fecha de Orden]]</f>
        <v>15</v>
      </c>
      <c r="S6532" s="24">
        <f>YEAR(Tabla1[[#This Row],[Fecha de Orden]])</f>
        <v>2024</v>
      </c>
      <c r="T6532" t="str">
        <f>VLOOKUP(Tabla1[[#This Row],[Nombre del Producto]],Tabla2[[Nombre Producto]:[Costo Unitario]],2,FALSE)</f>
        <v>Lot's O' Nuts</v>
      </c>
      <c r="U6532" t="str">
        <f>VLOOKUP(Tabla1[[#This Row],[Fábrica]],Tabla3[],4,FALSE)</f>
        <v>Arizona</v>
      </c>
    </row>
    <row r="6533" spans="1:21" x14ac:dyDescent="0.25">
      <c r="A6533" t="s">
        <v>913</v>
      </c>
      <c r="B6533" s="3">
        <v>45444</v>
      </c>
      <c r="C6533" s="3">
        <v>45458</v>
      </c>
      <c r="D6533" t="s">
        <v>71</v>
      </c>
      <c r="E6533">
        <v>112928</v>
      </c>
      <c r="F6533" t="s">
        <v>19</v>
      </c>
      <c r="G6533" t="s">
        <v>209</v>
      </c>
      <c r="H6533" t="s">
        <v>210</v>
      </c>
      <c r="I6533">
        <v>43615</v>
      </c>
      <c r="J6533" t="s">
        <v>22</v>
      </c>
      <c r="K6533" t="s">
        <v>32</v>
      </c>
      <c r="L6533" t="s">
        <v>24</v>
      </c>
      <c r="M6533" t="s">
        <v>25</v>
      </c>
      <c r="N6533" s="5">
        <v>18.75</v>
      </c>
      <c r="O6533" s="7">
        <v>5</v>
      </c>
      <c r="P6533" s="5">
        <v>12.25</v>
      </c>
      <c r="Q6533" s="5">
        <v>6.5</v>
      </c>
      <c r="R6533" s="22">
        <f>Tabla1[[#This Row],[Fecha de Envío]]-Tabla1[[#This Row],[Fecha de Orden]]</f>
        <v>14</v>
      </c>
      <c r="S6533" s="24">
        <f>YEAR(Tabla1[[#This Row],[Fecha de Orden]])</f>
        <v>2024</v>
      </c>
      <c r="T6533" t="str">
        <f>VLOOKUP(Tabla1[[#This Row],[Nombre del Producto]],Tabla2[[Nombre Producto]:[Costo Unitario]],2,FALSE)</f>
        <v>Wicked Choccy's</v>
      </c>
      <c r="U6533" t="str">
        <f>VLOOKUP(Tabla1[[#This Row],[Fábrica]],Tabla3[],4,FALSE)</f>
        <v>Georgia</v>
      </c>
    </row>
    <row r="6534" spans="1:21" x14ac:dyDescent="0.25">
      <c r="A6534" t="s">
        <v>1526</v>
      </c>
      <c r="B6534" s="3">
        <v>45444</v>
      </c>
      <c r="C6534" s="3">
        <v>45459</v>
      </c>
      <c r="D6534" t="s">
        <v>18</v>
      </c>
      <c r="E6534">
        <v>157413</v>
      </c>
      <c r="F6534" t="s">
        <v>19</v>
      </c>
      <c r="G6534" t="s">
        <v>144</v>
      </c>
      <c r="H6534" t="s">
        <v>101</v>
      </c>
      <c r="I6534">
        <v>19120</v>
      </c>
      <c r="J6534" t="s">
        <v>22</v>
      </c>
      <c r="K6534" t="s">
        <v>32</v>
      </c>
      <c r="L6534" t="s">
        <v>33</v>
      </c>
      <c r="M6534" t="s">
        <v>34</v>
      </c>
      <c r="N6534" s="5">
        <v>10.8</v>
      </c>
      <c r="O6534" s="7">
        <v>3</v>
      </c>
      <c r="P6534" s="5">
        <v>7.2</v>
      </c>
      <c r="Q6534" s="5">
        <v>3.6</v>
      </c>
      <c r="R6534" s="22">
        <f>Tabla1[[#This Row],[Fecha de Envío]]-Tabla1[[#This Row],[Fecha de Orden]]</f>
        <v>15</v>
      </c>
      <c r="S6534" s="24">
        <f>YEAR(Tabla1[[#This Row],[Fecha de Orden]])</f>
        <v>2024</v>
      </c>
      <c r="T6534" t="str">
        <f>VLOOKUP(Tabla1[[#This Row],[Nombre del Producto]],Tabla2[[Nombre Producto]:[Costo Unitario]],2,FALSE)</f>
        <v>Lot's O' Nuts</v>
      </c>
      <c r="U6534" t="str">
        <f>VLOOKUP(Tabla1[[#This Row],[Fábrica]],Tabla3[],4,FALSE)</f>
        <v>Arizona</v>
      </c>
    </row>
    <row r="6535" spans="1:21" x14ac:dyDescent="0.25">
      <c r="A6535" t="s">
        <v>2324</v>
      </c>
      <c r="B6535" s="3">
        <v>45444</v>
      </c>
      <c r="C6535" s="3">
        <v>45458</v>
      </c>
      <c r="D6535" t="s">
        <v>18</v>
      </c>
      <c r="E6535">
        <v>146493</v>
      </c>
      <c r="F6535" t="s">
        <v>19</v>
      </c>
      <c r="G6535" t="s">
        <v>2325</v>
      </c>
      <c r="H6535" t="s">
        <v>58</v>
      </c>
      <c r="I6535">
        <v>68025</v>
      </c>
      <c r="J6535" t="s">
        <v>22</v>
      </c>
      <c r="K6535" t="s">
        <v>43</v>
      </c>
      <c r="L6535" t="s">
        <v>33</v>
      </c>
      <c r="M6535" t="s">
        <v>34</v>
      </c>
      <c r="N6535" s="5">
        <v>18</v>
      </c>
      <c r="O6535" s="7">
        <v>5</v>
      </c>
      <c r="P6535" s="5">
        <v>12</v>
      </c>
      <c r="Q6535" s="5">
        <v>6</v>
      </c>
      <c r="R6535" s="22">
        <f>Tabla1[[#This Row],[Fecha de Envío]]-Tabla1[[#This Row],[Fecha de Orden]]</f>
        <v>14</v>
      </c>
      <c r="S6535" s="24">
        <f>YEAR(Tabla1[[#This Row],[Fecha de Orden]])</f>
        <v>2024</v>
      </c>
      <c r="T6535" t="str">
        <f>VLOOKUP(Tabla1[[#This Row],[Nombre del Producto]],Tabla2[[Nombre Producto]:[Costo Unitario]],2,FALSE)</f>
        <v>Lot's O' Nuts</v>
      </c>
      <c r="U6535" t="str">
        <f>VLOOKUP(Tabla1[[#This Row],[Fábrica]],Tabla3[],4,FALSE)</f>
        <v>Arizona</v>
      </c>
    </row>
    <row r="6536" spans="1:21" x14ac:dyDescent="0.25">
      <c r="A6536" t="s">
        <v>3493</v>
      </c>
      <c r="B6536" s="3">
        <v>45444</v>
      </c>
      <c r="C6536" s="3">
        <v>45456</v>
      </c>
      <c r="D6536" t="s">
        <v>39</v>
      </c>
      <c r="E6536">
        <v>106831</v>
      </c>
      <c r="F6536" t="s">
        <v>19</v>
      </c>
      <c r="G6536" t="s">
        <v>2229</v>
      </c>
      <c r="H6536" t="s">
        <v>210</v>
      </c>
      <c r="I6536">
        <v>43017</v>
      </c>
      <c r="J6536" t="s">
        <v>22</v>
      </c>
      <c r="K6536" t="s">
        <v>32</v>
      </c>
      <c r="L6536" t="s">
        <v>27</v>
      </c>
      <c r="M6536" t="s">
        <v>28</v>
      </c>
      <c r="N6536" s="5">
        <v>7.2</v>
      </c>
      <c r="O6536" s="7">
        <v>2</v>
      </c>
      <c r="P6536" s="5">
        <v>5</v>
      </c>
      <c r="Q6536" s="5">
        <v>2.2000000000000002</v>
      </c>
      <c r="R6536" s="22">
        <f>Tabla1[[#This Row],[Fecha de Envío]]-Tabla1[[#This Row],[Fecha de Orden]]</f>
        <v>12</v>
      </c>
      <c r="S6536" s="24">
        <f>YEAR(Tabla1[[#This Row],[Fecha de Orden]])</f>
        <v>2024</v>
      </c>
      <c r="T6536" t="str">
        <f>VLOOKUP(Tabla1[[#This Row],[Nombre del Producto]],Tabla2[[Nombre Producto]:[Costo Unitario]],2,FALSE)</f>
        <v>Lot's O' Nuts</v>
      </c>
      <c r="U6536" t="str">
        <f>VLOOKUP(Tabla1[[#This Row],[Fábrica]],Tabla3[],4,FALSE)</f>
        <v>Arizona</v>
      </c>
    </row>
    <row r="6537" spans="1:21" x14ac:dyDescent="0.25">
      <c r="A6537" t="s">
        <v>3494</v>
      </c>
      <c r="B6537" s="3">
        <v>45444</v>
      </c>
      <c r="C6537" s="3">
        <v>45456</v>
      </c>
      <c r="D6537" t="s">
        <v>39</v>
      </c>
      <c r="E6537">
        <v>106831</v>
      </c>
      <c r="F6537" t="s">
        <v>19</v>
      </c>
      <c r="G6537" t="s">
        <v>2229</v>
      </c>
      <c r="H6537" t="s">
        <v>210</v>
      </c>
      <c r="I6537">
        <v>43017</v>
      </c>
      <c r="J6537" t="s">
        <v>22</v>
      </c>
      <c r="K6537" t="s">
        <v>32</v>
      </c>
      <c r="L6537" t="s">
        <v>45</v>
      </c>
      <c r="M6537" t="s">
        <v>46</v>
      </c>
      <c r="N6537" s="5">
        <v>20.94</v>
      </c>
      <c r="O6537" s="7">
        <v>6</v>
      </c>
      <c r="P6537" s="5">
        <v>14.94</v>
      </c>
      <c r="Q6537" s="5">
        <v>6</v>
      </c>
      <c r="R6537" s="22">
        <f>Tabla1[[#This Row],[Fecha de Envío]]-Tabla1[[#This Row],[Fecha de Orden]]</f>
        <v>12</v>
      </c>
      <c r="S6537" s="24">
        <f>YEAR(Tabla1[[#This Row],[Fecha de Orden]])</f>
        <v>2024</v>
      </c>
      <c r="T6537" t="str">
        <f>VLOOKUP(Tabla1[[#This Row],[Nombre del Producto]],Tabla2[[Nombre Producto]:[Costo Unitario]],2,FALSE)</f>
        <v>Lot's O' Nuts</v>
      </c>
      <c r="U6537" t="str">
        <f>VLOOKUP(Tabla1[[#This Row],[Fábrica]],Tabla3[],4,FALSE)</f>
        <v>Arizona</v>
      </c>
    </row>
    <row r="6538" spans="1:21" x14ac:dyDescent="0.25">
      <c r="A6538" t="s">
        <v>4057</v>
      </c>
      <c r="B6538" s="3">
        <v>45444</v>
      </c>
      <c r="C6538" s="3">
        <v>45456</v>
      </c>
      <c r="D6538" t="s">
        <v>71</v>
      </c>
      <c r="E6538">
        <v>121559</v>
      </c>
      <c r="F6538" t="s">
        <v>19</v>
      </c>
      <c r="G6538" t="s">
        <v>156</v>
      </c>
      <c r="H6538" t="s">
        <v>147</v>
      </c>
      <c r="I6538">
        <v>46203</v>
      </c>
      <c r="J6538" t="s">
        <v>22</v>
      </c>
      <c r="K6538" t="s">
        <v>43</v>
      </c>
      <c r="L6538" t="s">
        <v>45</v>
      </c>
      <c r="M6538" t="s">
        <v>46</v>
      </c>
      <c r="N6538" s="5">
        <v>20.94</v>
      </c>
      <c r="O6538" s="7">
        <v>6</v>
      </c>
      <c r="P6538" s="5">
        <v>14.94</v>
      </c>
      <c r="Q6538" s="5">
        <v>6</v>
      </c>
      <c r="R6538" s="22">
        <f>Tabla1[[#This Row],[Fecha de Envío]]-Tabla1[[#This Row],[Fecha de Orden]]</f>
        <v>12</v>
      </c>
      <c r="S6538" s="24">
        <f>YEAR(Tabla1[[#This Row],[Fecha de Orden]])</f>
        <v>2024</v>
      </c>
      <c r="T6538" t="str">
        <f>VLOOKUP(Tabla1[[#This Row],[Nombre del Producto]],Tabla2[[Nombre Producto]:[Costo Unitario]],2,FALSE)</f>
        <v>Lot's O' Nuts</v>
      </c>
      <c r="U6538" t="str">
        <f>VLOOKUP(Tabla1[[#This Row],[Fábrica]],Tabla3[],4,FALSE)</f>
        <v>Arizona</v>
      </c>
    </row>
    <row r="6539" spans="1:21" x14ac:dyDescent="0.25">
      <c r="A6539" t="s">
        <v>4058</v>
      </c>
      <c r="B6539" s="3">
        <v>45444</v>
      </c>
      <c r="C6539" s="3">
        <v>45456</v>
      </c>
      <c r="D6539" t="s">
        <v>71</v>
      </c>
      <c r="E6539">
        <v>121559</v>
      </c>
      <c r="F6539" t="s">
        <v>19</v>
      </c>
      <c r="G6539" t="s">
        <v>156</v>
      </c>
      <c r="H6539" t="s">
        <v>147</v>
      </c>
      <c r="I6539">
        <v>46203</v>
      </c>
      <c r="J6539" t="s">
        <v>22</v>
      </c>
      <c r="K6539" t="s">
        <v>43</v>
      </c>
      <c r="L6539" t="s">
        <v>36</v>
      </c>
      <c r="M6539" t="s">
        <v>37</v>
      </c>
      <c r="N6539" s="5">
        <v>26</v>
      </c>
      <c r="O6539" s="7">
        <v>8</v>
      </c>
      <c r="P6539" s="5">
        <v>16.88</v>
      </c>
      <c r="Q6539" s="5">
        <v>9.1199999999999992</v>
      </c>
      <c r="R6539" s="22">
        <f>Tabla1[[#This Row],[Fecha de Envío]]-Tabla1[[#This Row],[Fecha de Orden]]</f>
        <v>12</v>
      </c>
      <c r="S6539" s="24">
        <f>YEAR(Tabla1[[#This Row],[Fecha de Orden]])</f>
        <v>2024</v>
      </c>
      <c r="T6539" t="str">
        <f>VLOOKUP(Tabla1[[#This Row],[Nombre del Producto]],Tabla2[[Nombre Producto]:[Costo Unitario]],2,FALSE)</f>
        <v>Wicked Choccy's</v>
      </c>
      <c r="U6539" t="str">
        <f>VLOOKUP(Tabla1[[#This Row],[Fábrica]],Tabla3[],4,FALSE)</f>
        <v>Georgia</v>
      </c>
    </row>
    <row r="6540" spans="1:21" x14ac:dyDescent="0.25">
      <c r="A6540" t="s">
        <v>4059</v>
      </c>
      <c r="B6540" s="3">
        <v>45444</v>
      </c>
      <c r="C6540" s="3">
        <v>45456</v>
      </c>
      <c r="D6540" t="s">
        <v>71</v>
      </c>
      <c r="E6540">
        <v>121559</v>
      </c>
      <c r="F6540" t="s">
        <v>19</v>
      </c>
      <c r="G6540" t="s">
        <v>156</v>
      </c>
      <c r="H6540" t="s">
        <v>147</v>
      </c>
      <c r="I6540">
        <v>46203</v>
      </c>
      <c r="J6540" t="s">
        <v>22</v>
      </c>
      <c r="K6540" t="s">
        <v>43</v>
      </c>
      <c r="L6540" t="s">
        <v>27</v>
      </c>
      <c r="M6540" t="s">
        <v>28</v>
      </c>
      <c r="N6540" s="5">
        <v>7.2</v>
      </c>
      <c r="O6540" s="7">
        <v>2</v>
      </c>
      <c r="P6540" s="5">
        <v>5</v>
      </c>
      <c r="Q6540" s="5">
        <v>2.2000000000000002</v>
      </c>
      <c r="R6540" s="22">
        <f>Tabla1[[#This Row],[Fecha de Envío]]-Tabla1[[#This Row],[Fecha de Orden]]</f>
        <v>12</v>
      </c>
      <c r="S6540" s="24">
        <f>YEAR(Tabla1[[#This Row],[Fecha de Orden]])</f>
        <v>2024</v>
      </c>
      <c r="T6540" t="str">
        <f>VLOOKUP(Tabla1[[#This Row],[Nombre del Producto]],Tabla2[[Nombre Producto]:[Costo Unitario]],2,FALSE)</f>
        <v>Lot's O' Nuts</v>
      </c>
      <c r="U6540" t="str">
        <f>VLOOKUP(Tabla1[[#This Row],[Fábrica]],Tabla3[],4,FALSE)</f>
        <v>Arizona</v>
      </c>
    </row>
    <row r="6541" spans="1:21" x14ac:dyDescent="0.25">
      <c r="A6541" t="s">
        <v>231</v>
      </c>
      <c r="B6541" s="3">
        <v>45445</v>
      </c>
      <c r="C6541" s="3">
        <v>45459</v>
      </c>
      <c r="D6541" t="s">
        <v>18</v>
      </c>
      <c r="E6541">
        <v>127705</v>
      </c>
      <c r="F6541" t="s">
        <v>19</v>
      </c>
      <c r="G6541" t="s">
        <v>232</v>
      </c>
      <c r="H6541" t="s">
        <v>210</v>
      </c>
      <c r="I6541">
        <v>44052</v>
      </c>
      <c r="J6541" t="s">
        <v>22</v>
      </c>
      <c r="K6541" t="s">
        <v>32</v>
      </c>
      <c r="L6541" t="s">
        <v>27</v>
      </c>
      <c r="M6541" t="s">
        <v>28</v>
      </c>
      <c r="N6541" s="5">
        <v>7.2</v>
      </c>
      <c r="O6541" s="7">
        <v>2</v>
      </c>
      <c r="P6541" s="5">
        <v>5</v>
      </c>
      <c r="Q6541" s="5">
        <v>2.2000000000000002</v>
      </c>
      <c r="R6541" s="22">
        <f>Tabla1[[#This Row],[Fecha de Envío]]-Tabla1[[#This Row],[Fecha de Orden]]</f>
        <v>14</v>
      </c>
      <c r="S6541" s="24">
        <f>YEAR(Tabla1[[#This Row],[Fecha de Orden]])</f>
        <v>2024</v>
      </c>
      <c r="T6541" t="str">
        <f>VLOOKUP(Tabla1[[#This Row],[Nombre del Producto]],Tabla2[[Nombre Producto]:[Costo Unitario]],2,FALSE)</f>
        <v>Lot's O' Nuts</v>
      </c>
      <c r="U6541" t="str">
        <f>VLOOKUP(Tabla1[[#This Row],[Fábrica]],Tabla3[],4,FALSE)</f>
        <v>Arizona</v>
      </c>
    </row>
    <row r="6542" spans="1:21" x14ac:dyDescent="0.25">
      <c r="A6542" t="s">
        <v>2149</v>
      </c>
      <c r="B6542" s="3">
        <v>45445</v>
      </c>
      <c r="C6542" s="3">
        <v>45456</v>
      </c>
      <c r="D6542" t="s">
        <v>82</v>
      </c>
      <c r="E6542">
        <v>158883</v>
      </c>
      <c r="F6542" t="s">
        <v>19</v>
      </c>
      <c r="G6542" t="s">
        <v>242</v>
      </c>
      <c r="H6542" t="s">
        <v>98</v>
      </c>
      <c r="I6542">
        <v>28540</v>
      </c>
      <c r="J6542" t="s">
        <v>22</v>
      </c>
      <c r="K6542" t="s">
        <v>66</v>
      </c>
      <c r="L6542" t="s">
        <v>27</v>
      </c>
      <c r="M6542" t="s">
        <v>28</v>
      </c>
      <c r="N6542" s="5">
        <v>14.4</v>
      </c>
      <c r="O6542" s="7">
        <v>4</v>
      </c>
      <c r="P6542" s="5">
        <v>10</v>
      </c>
      <c r="Q6542" s="5">
        <v>4.4000000000000004</v>
      </c>
      <c r="R6542" s="22">
        <f>Tabla1[[#This Row],[Fecha de Envío]]-Tabla1[[#This Row],[Fecha de Orden]]</f>
        <v>11</v>
      </c>
      <c r="S6542" s="24">
        <f>YEAR(Tabla1[[#This Row],[Fecha de Orden]])</f>
        <v>2024</v>
      </c>
      <c r="T6542" t="str">
        <f>VLOOKUP(Tabla1[[#This Row],[Nombre del Producto]],Tabla2[[Nombre Producto]:[Costo Unitario]],2,FALSE)</f>
        <v>Lot's O' Nuts</v>
      </c>
      <c r="U6542" t="str">
        <f>VLOOKUP(Tabla1[[#This Row],[Fábrica]],Tabla3[],4,FALSE)</f>
        <v>Arizona</v>
      </c>
    </row>
    <row r="6543" spans="1:21" x14ac:dyDescent="0.25">
      <c r="A6543" t="s">
        <v>2834</v>
      </c>
      <c r="B6543" s="3">
        <v>45445</v>
      </c>
      <c r="C6543" s="3">
        <v>45458</v>
      </c>
      <c r="D6543" t="s">
        <v>71</v>
      </c>
      <c r="E6543">
        <v>140760</v>
      </c>
      <c r="F6543" t="s">
        <v>19</v>
      </c>
      <c r="G6543" t="s">
        <v>68</v>
      </c>
      <c r="H6543" t="s">
        <v>69</v>
      </c>
      <c r="I6543">
        <v>85204</v>
      </c>
      <c r="J6543" t="s">
        <v>22</v>
      </c>
      <c r="K6543" t="s">
        <v>23</v>
      </c>
      <c r="L6543" t="s">
        <v>24</v>
      </c>
      <c r="M6543" t="s">
        <v>25</v>
      </c>
      <c r="N6543" s="5">
        <v>18.75</v>
      </c>
      <c r="O6543" s="7">
        <v>5</v>
      </c>
      <c r="P6543" s="5">
        <v>12.25</v>
      </c>
      <c r="Q6543" s="5">
        <v>6.5</v>
      </c>
      <c r="R6543" s="22">
        <f>Tabla1[[#This Row],[Fecha de Envío]]-Tabla1[[#This Row],[Fecha de Orden]]</f>
        <v>13</v>
      </c>
      <c r="S6543" s="24">
        <f>YEAR(Tabla1[[#This Row],[Fecha de Orden]])</f>
        <v>2024</v>
      </c>
      <c r="T6543" t="str">
        <f>VLOOKUP(Tabla1[[#This Row],[Nombre del Producto]],Tabla2[[Nombre Producto]:[Costo Unitario]],2,FALSE)</f>
        <v>Wicked Choccy's</v>
      </c>
      <c r="U6543" t="str">
        <f>VLOOKUP(Tabla1[[#This Row],[Fábrica]],Tabla3[],4,FALSE)</f>
        <v>Georgia</v>
      </c>
    </row>
    <row r="6544" spans="1:21" x14ac:dyDescent="0.25">
      <c r="A6544" t="s">
        <v>2835</v>
      </c>
      <c r="B6544" s="3">
        <v>45445</v>
      </c>
      <c r="C6544" s="3">
        <v>45458</v>
      </c>
      <c r="D6544" t="s">
        <v>71</v>
      </c>
      <c r="E6544">
        <v>140760</v>
      </c>
      <c r="F6544" t="s">
        <v>19</v>
      </c>
      <c r="G6544" t="s">
        <v>68</v>
      </c>
      <c r="H6544" t="s">
        <v>69</v>
      </c>
      <c r="I6544">
        <v>85204</v>
      </c>
      <c r="J6544" t="s">
        <v>22</v>
      </c>
      <c r="K6544" t="s">
        <v>23</v>
      </c>
      <c r="L6544" t="s">
        <v>27</v>
      </c>
      <c r="M6544" t="s">
        <v>28</v>
      </c>
      <c r="N6544" s="5">
        <v>21.6</v>
      </c>
      <c r="O6544" s="7">
        <v>6</v>
      </c>
      <c r="P6544" s="5">
        <v>15</v>
      </c>
      <c r="Q6544" s="5">
        <v>6.6</v>
      </c>
      <c r="R6544" s="22">
        <f>Tabla1[[#This Row],[Fecha de Envío]]-Tabla1[[#This Row],[Fecha de Orden]]</f>
        <v>13</v>
      </c>
      <c r="S6544" s="24">
        <f>YEAR(Tabla1[[#This Row],[Fecha de Orden]])</f>
        <v>2024</v>
      </c>
      <c r="T6544" t="str">
        <f>VLOOKUP(Tabla1[[#This Row],[Nombre del Producto]],Tabla2[[Nombre Producto]:[Costo Unitario]],2,FALSE)</f>
        <v>Lot's O' Nuts</v>
      </c>
      <c r="U6544" t="str">
        <f>VLOOKUP(Tabla1[[#This Row],[Fábrica]],Tabla3[],4,FALSE)</f>
        <v>Arizona</v>
      </c>
    </row>
    <row r="6545" spans="1:21" x14ac:dyDescent="0.25">
      <c r="A6545" t="s">
        <v>4206</v>
      </c>
      <c r="B6545" s="3">
        <v>45445</v>
      </c>
      <c r="C6545" s="3">
        <v>45461</v>
      </c>
      <c r="D6545" t="s">
        <v>18</v>
      </c>
      <c r="E6545">
        <v>143294</v>
      </c>
      <c r="F6545" t="s">
        <v>19</v>
      </c>
      <c r="G6545" t="s">
        <v>159</v>
      </c>
      <c r="H6545" t="s">
        <v>42</v>
      </c>
      <c r="I6545">
        <v>77070</v>
      </c>
      <c r="J6545" t="s">
        <v>22</v>
      </c>
      <c r="K6545" t="s">
        <v>43</v>
      </c>
      <c r="L6545" t="s">
        <v>27</v>
      </c>
      <c r="M6545" t="s">
        <v>28</v>
      </c>
      <c r="N6545" s="5">
        <v>7.2</v>
      </c>
      <c r="O6545" s="7">
        <v>2</v>
      </c>
      <c r="P6545" s="5">
        <v>5</v>
      </c>
      <c r="Q6545" s="5">
        <v>2.2000000000000002</v>
      </c>
      <c r="R6545" s="22">
        <f>Tabla1[[#This Row],[Fecha de Envío]]-Tabla1[[#This Row],[Fecha de Orden]]</f>
        <v>16</v>
      </c>
      <c r="S6545" s="24">
        <f>YEAR(Tabla1[[#This Row],[Fecha de Orden]])</f>
        <v>2024</v>
      </c>
      <c r="T6545" t="str">
        <f>VLOOKUP(Tabla1[[#This Row],[Nombre del Producto]],Tabla2[[Nombre Producto]:[Costo Unitario]],2,FALSE)</f>
        <v>Lot's O' Nuts</v>
      </c>
      <c r="U6545" t="str">
        <f>VLOOKUP(Tabla1[[#This Row],[Fábrica]],Tabla3[],4,FALSE)</f>
        <v>Arizona</v>
      </c>
    </row>
    <row r="6546" spans="1:21" x14ac:dyDescent="0.25">
      <c r="A6546" t="s">
        <v>3644</v>
      </c>
      <c r="B6546" s="3">
        <v>45446</v>
      </c>
      <c r="C6546" s="3">
        <v>45461</v>
      </c>
      <c r="D6546" t="s">
        <v>18</v>
      </c>
      <c r="E6546">
        <v>150420</v>
      </c>
      <c r="F6546" t="s">
        <v>19</v>
      </c>
      <c r="G6546" t="s">
        <v>3645</v>
      </c>
      <c r="H6546" t="s">
        <v>125</v>
      </c>
      <c r="I6546">
        <v>98226</v>
      </c>
      <c r="J6546" t="s">
        <v>22</v>
      </c>
      <c r="K6546" t="s">
        <v>23</v>
      </c>
      <c r="L6546" t="s">
        <v>24</v>
      </c>
      <c r="M6546" t="s">
        <v>25</v>
      </c>
      <c r="N6546" s="5">
        <v>37.5</v>
      </c>
      <c r="O6546" s="7">
        <v>10</v>
      </c>
      <c r="P6546" s="5">
        <v>24.5</v>
      </c>
      <c r="Q6546" s="5">
        <v>13</v>
      </c>
      <c r="R6546" s="22">
        <f>Tabla1[[#This Row],[Fecha de Envío]]-Tabla1[[#This Row],[Fecha de Orden]]</f>
        <v>15</v>
      </c>
      <c r="S6546" s="24">
        <f>YEAR(Tabla1[[#This Row],[Fecha de Orden]])</f>
        <v>2024</v>
      </c>
      <c r="T6546" t="str">
        <f>VLOOKUP(Tabla1[[#This Row],[Nombre del Producto]],Tabla2[[Nombre Producto]:[Costo Unitario]],2,FALSE)</f>
        <v>Wicked Choccy's</v>
      </c>
      <c r="U6546" t="str">
        <f>VLOOKUP(Tabla1[[#This Row],[Fábrica]],Tabla3[],4,FALSE)</f>
        <v>Georgia</v>
      </c>
    </row>
    <row r="6547" spans="1:21" x14ac:dyDescent="0.25">
      <c r="A6547" t="s">
        <v>3969</v>
      </c>
      <c r="B6547" s="3">
        <v>45446</v>
      </c>
      <c r="C6547" s="3">
        <v>45460</v>
      </c>
      <c r="D6547" t="s">
        <v>18</v>
      </c>
      <c r="E6547">
        <v>126382</v>
      </c>
      <c r="F6547" t="s">
        <v>19</v>
      </c>
      <c r="G6547" t="s">
        <v>347</v>
      </c>
      <c r="H6547" t="s">
        <v>65</v>
      </c>
      <c r="I6547">
        <v>37064</v>
      </c>
      <c r="J6547" t="s">
        <v>22</v>
      </c>
      <c r="K6547" t="s">
        <v>66</v>
      </c>
      <c r="L6547" t="s">
        <v>24</v>
      </c>
      <c r="M6547" t="s">
        <v>25</v>
      </c>
      <c r="N6547" s="5">
        <v>26.25</v>
      </c>
      <c r="O6547" s="7">
        <v>7</v>
      </c>
      <c r="P6547" s="5">
        <v>17.149999999999999</v>
      </c>
      <c r="Q6547" s="5">
        <v>9.1</v>
      </c>
      <c r="R6547" s="22">
        <f>Tabla1[[#This Row],[Fecha de Envío]]-Tabla1[[#This Row],[Fecha de Orden]]</f>
        <v>14</v>
      </c>
      <c r="S6547" s="24">
        <f>YEAR(Tabla1[[#This Row],[Fecha de Orden]])</f>
        <v>2024</v>
      </c>
      <c r="T6547" t="str">
        <f>VLOOKUP(Tabla1[[#This Row],[Nombre del Producto]],Tabla2[[Nombre Producto]:[Costo Unitario]],2,FALSE)</f>
        <v>Wicked Choccy's</v>
      </c>
      <c r="U6547" t="str">
        <f>VLOOKUP(Tabla1[[#This Row],[Fábrica]],Tabla3[],4,FALSE)</f>
        <v>Georgia</v>
      </c>
    </row>
    <row r="6548" spans="1:21" x14ac:dyDescent="0.25">
      <c r="A6548" t="s">
        <v>5313</v>
      </c>
      <c r="B6548" s="3">
        <v>45446</v>
      </c>
      <c r="C6548" s="3">
        <v>45462</v>
      </c>
      <c r="D6548" t="s">
        <v>18</v>
      </c>
      <c r="E6548">
        <v>113908</v>
      </c>
      <c r="F6548" t="s">
        <v>19</v>
      </c>
      <c r="G6548" t="s">
        <v>30</v>
      </c>
      <c r="H6548" t="s">
        <v>31</v>
      </c>
      <c r="I6548">
        <v>10011</v>
      </c>
      <c r="J6548" t="s">
        <v>22</v>
      </c>
      <c r="K6548" t="s">
        <v>32</v>
      </c>
      <c r="L6548" t="s">
        <v>27</v>
      </c>
      <c r="M6548" t="s">
        <v>28</v>
      </c>
      <c r="N6548" s="5">
        <v>7.2</v>
      </c>
      <c r="O6548" s="7">
        <v>2</v>
      </c>
      <c r="P6548" s="5">
        <v>5</v>
      </c>
      <c r="Q6548" s="5">
        <v>2.2000000000000002</v>
      </c>
      <c r="R6548" s="22">
        <f>Tabla1[[#This Row],[Fecha de Envío]]-Tabla1[[#This Row],[Fecha de Orden]]</f>
        <v>16</v>
      </c>
      <c r="S6548" s="24">
        <f>YEAR(Tabla1[[#This Row],[Fecha de Orden]])</f>
        <v>2024</v>
      </c>
      <c r="T6548" t="str">
        <f>VLOOKUP(Tabla1[[#This Row],[Nombre del Producto]],Tabla2[[Nombre Producto]:[Costo Unitario]],2,FALSE)</f>
        <v>Lot's O' Nuts</v>
      </c>
      <c r="U6548" t="str">
        <f>VLOOKUP(Tabla1[[#This Row],[Fábrica]],Tabla3[],4,FALSE)</f>
        <v>Arizona</v>
      </c>
    </row>
    <row r="6549" spans="1:21" x14ac:dyDescent="0.25">
      <c r="A6549" t="s">
        <v>5314</v>
      </c>
      <c r="B6549" s="3">
        <v>45446</v>
      </c>
      <c r="C6549" s="3">
        <v>45462</v>
      </c>
      <c r="D6549" t="s">
        <v>18</v>
      </c>
      <c r="E6549">
        <v>113908</v>
      </c>
      <c r="F6549" t="s">
        <v>19</v>
      </c>
      <c r="G6549" t="s">
        <v>30</v>
      </c>
      <c r="H6549" t="s">
        <v>31</v>
      </c>
      <c r="I6549">
        <v>10011</v>
      </c>
      <c r="J6549" t="s">
        <v>22</v>
      </c>
      <c r="K6549" t="s">
        <v>32</v>
      </c>
      <c r="L6549" t="s">
        <v>36</v>
      </c>
      <c r="M6549" t="s">
        <v>37</v>
      </c>
      <c r="N6549" s="5">
        <v>13</v>
      </c>
      <c r="O6549" s="7">
        <v>4</v>
      </c>
      <c r="P6549" s="5">
        <v>8.44</v>
      </c>
      <c r="Q6549" s="5">
        <v>4.5599999999999996</v>
      </c>
      <c r="R6549" s="22">
        <f>Tabla1[[#This Row],[Fecha de Envío]]-Tabla1[[#This Row],[Fecha de Orden]]</f>
        <v>16</v>
      </c>
      <c r="S6549" s="24">
        <f>YEAR(Tabla1[[#This Row],[Fecha de Orden]])</f>
        <v>2024</v>
      </c>
      <c r="T6549" t="str">
        <f>VLOOKUP(Tabla1[[#This Row],[Nombre del Producto]],Tabla2[[Nombre Producto]:[Costo Unitario]],2,FALSE)</f>
        <v>Wicked Choccy's</v>
      </c>
      <c r="U6549" t="str">
        <f>VLOOKUP(Tabla1[[#This Row],[Fábrica]],Tabla3[],4,FALSE)</f>
        <v>Georgia</v>
      </c>
    </row>
    <row r="6550" spans="1:21" x14ac:dyDescent="0.25">
      <c r="A6550" t="s">
        <v>5315</v>
      </c>
      <c r="B6550" s="3">
        <v>45446</v>
      </c>
      <c r="C6550" s="3">
        <v>45462</v>
      </c>
      <c r="D6550" t="s">
        <v>18</v>
      </c>
      <c r="E6550">
        <v>113908</v>
      </c>
      <c r="F6550" t="s">
        <v>19</v>
      </c>
      <c r="G6550" t="s">
        <v>30</v>
      </c>
      <c r="H6550" t="s">
        <v>31</v>
      </c>
      <c r="I6550">
        <v>10011</v>
      </c>
      <c r="J6550" t="s">
        <v>148</v>
      </c>
      <c r="K6550" t="s">
        <v>32</v>
      </c>
      <c r="L6550" t="s">
        <v>348</v>
      </c>
      <c r="M6550" t="s">
        <v>349</v>
      </c>
      <c r="N6550" s="5">
        <v>120</v>
      </c>
      <c r="O6550" s="7">
        <v>6</v>
      </c>
      <c r="P6550" s="5">
        <v>60</v>
      </c>
      <c r="Q6550" s="5">
        <v>60</v>
      </c>
      <c r="R6550" s="22">
        <f>Tabla1[[#This Row],[Fecha de Envío]]-Tabla1[[#This Row],[Fecha de Orden]]</f>
        <v>16</v>
      </c>
      <c r="S6550" s="24">
        <f>YEAR(Tabla1[[#This Row],[Fecha de Orden]])</f>
        <v>2024</v>
      </c>
      <c r="T6550" t="str">
        <f>VLOOKUP(Tabla1[[#This Row],[Nombre del Producto]],Tabla2[[Nombre Producto]:[Costo Unitario]],2,FALSE)</f>
        <v>Secret Factory</v>
      </c>
      <c r="U6550" t="str">
        <f>VLOOKUP(Tabla1[[#This Row],[Fábrica]],Tabla3[],4,FALSE)</f>
        <v>Illinois</v>
      </c>
    </row>
    <row r="6551" spans="1:21" x14ac:dyDescent="0.25">
      <c r="A6551" t="s">
        <v>6298</v>
      </c>
      <c r="B6551" s="3">
        <v>45446</v>
      </c>
      <c r="C6551" s="3">
        <v>45460</v>
      </c>
      <c r="D6551" t="s">
        <v>18</v>
      </c>
      <c r="E6551">
        <v>145506</v>
      </c>
      <c r="F6551" t="s">
        <v>19</v>
      </c>
      <c r="G6551" t="s">
        <v>1387</v>
      </c>
      <c r="H6551" t="s">
        <v>125</v>
      </c>
      <c r="I6551">
        <v>99207</v>
      </c>
      <c r="J6551" t="s">
        <v>22</v>
      </c>
      <c r="K6551" t="s">
        <v>23</v>
      </c>
      <c r="L6551" t="s">
        <v>33</v>
      </c>
      <c r="M6551" t="s">
        <v>34</v>
      </c>
      <c r="N6551" s="5">
        <v>32.4</v>
      </c>
      <c r="O6551" s="7">
        <v>9</v>
      </c>
      <c r="P6551" s="5">
        <v>21.6</v>
      </c>
      <c r="Q6551" s="5">
        <v>10.8</v>
      </c>
      <c r="R6551" s="22">
        <f>Tabla1[[#This Row],[Fecha de Envío]]-Tabla1[[#This Row],[Fecha de Orden]]</f>
        <v>14</v>
      </c>
      <c r="S6551" s="24">
        <f>YEAR(Tabla1[[#This Row],[Fecha de Orden]])</f>
        <v>2024</v>
      </c>
      <c r="T6551" t="str">
        <f>VLOOKUP(Tabla1[[#This Row],[Nombre del Producto]],Tabla2[[Nombre Producto]:[Costo Unitario]],2,FALSE)</f>
        <v>Lot's O' Nuts</v>
      </c>
      <c r="U6551" t="str">
        <f>VLOOKUP(Tabla1[[#This Row],[Fábrica]],Tabla3[],4,FALSE)</f>
        <v>Arizona</v>
      </c>
    </row>
    <row r="6552" spans="1:21" x14ac:dyDescent="0.25">
      <c r="A6552" t="s">
        <v>6791</v>
      </c>
      <c r="B6552" s="3">
        <v>45446</v>
      </c>
      <c r="C6552" s="3">
        <v>45463</v>
      </c>
      <c r="D6552" t="s">
        <v>18</v>
      </c>
      <c r="E6552">
        <v>140872</v>
      </c>
      <c r="F6552" t="s">
        <v>19</v>
      </c>
      <c r="G6552" t="s">
        <v>258</v>
      </c>
      <c r="H6552" t="s">
        <v>255</v>
      </c>
      <c r="I6552">
        <v>33024</v>
      </c>
      <c r="J6552" t="s">
        <v>22</v>
      </c>
      <c r="K6552" t="s">
        <v>66</v>
      </c>
      <c r="L6552" t="s">
        <v>33</v>
      </c>
      <c r="M6552" t="s">
        <v>34</v>
      </c>
      <c r="N6552" s="5">
        <v>7.2</v>
      </c>
      <c r="O6552" s="7">
        <v>2</v>
      </c>
      <c r="P6552" s="5">
        <v>4.8</v>
      </c>
      <c r="Q6552" s="5">
        <v>2.4</v>
      </c>
      <c r="R6552" s="22">
        <f>Tabla1[[#This Row],[Fecha de Envío]]-Tabla1[[#This Row],[Fecha de Orden]]</f>
        <v>17</v>
      </c>
      <c r="S6552" s="24">
        <f>YEAR(Tabla1[[#This Row],[Fecha de Orden]])</f>
        <v>2024</v>
      </c>
      <c r="T6552" t="str">
        <f>VLOOKUP(Tabla1[[#This Row],[Nombre del Producto]],Tabla2[[Nombre Producto]:[Costo Unitario]],2,FALSE)</f>
        <v>Lot's O' Nuts</v>
      </c>
      <c r="U6552" t="str">
        <f>VLOOKUP(Tabla1[[#This Row],[Fábrica]],Tabla3[],4,FALSE)</f>
        <v>Arizona</v>
      </c>
    </row>
    <row r="6553" spans="1:21" x14ac:dyDescent="0.25">
      <c r="A6553" t="s">
        <v>6792</v>
      </c>
      <c r="B6553" s="3">
        <v>45446</v>
      </c>
      <c r="C6553" s="3">
        <v>45463</v>
      </c>
      <c r="D6553" t="s">
        <v>18</v>
      </c>
      <c r="E6553">
        <v>140872</v>
      </c>
      <c r="F6553" t="s">
        <v>19</v>
      </c>
      <c r="G6553" t="s">
        <v>258</v>
      </c>
      <c r="H6553" t="s">
        <v>255</v>
      </c>
      <c r="I6553">
        <v>33024</v>
      </c>
      <c r="J6553" t="s">
        <v>22</v>
      </c>
      <c r="K6553" t="s">
        <v>66</v>
      </c>
      <c r="L6553" t="s">
        <v>24</v>
      </c>
      <c r="M6553" t="s">
        <v>25</v>
      </c>
      <c r="N6553" s="5">
        <v>26.25</v>
      </c>
      <c r="O6553" s="7">
        <v>7</v>
      </c>
      <c r="P6553" s="5">
        <v>17.149999999999999</v>
      </c>
      <c r="Q6553" s="5">
        <v>9.1</v>
      </c>
      <c r="R6553" s="22">
        <f>Tabla1[[#This Row],[Fecha de Envío]]-Tabla1[[#This Row],[Fecha de Orden]]</f>
        <v>17</v>
      </c>
      <c r="S6553" s="24">
        <f>YEAR(Tabla1[[#This Row],[Fecha de Orden]])</f>
        <v>2024</v>
      </c>
      <c r="T6553" t="str">
        <f>VLOOKUP(Tabla1[[#This Row],[Nombre del Producto]],Tabla2[[Nombre Producto]:[Costo Unitario]],2,FALSE)</f>
        <v>Wicked Choccy's</v>
      </c>
      <c r="U6553" t="str">
        <f>VLOOKUP(Tabla1[[#This Row],[Fábrica]],Tabla3[],4,FALSE)</f>
        <v>Georgia</v>
      </c>
    </row>
    <row r="6554" spans="1:21" x14ac:dyDescent="0.25">
      <c r="A6554" t="s">
        <v>6793</v>
      </c>
      <c r="B6554" s="3">
        <v>45446</v>
      </c>
      <c r="C6554" s="3">
        <v>45463</v>
      </c>
      <c r="D6554" t="s">
        <v>18</v>
      </c>
      <c r="E6554">
        <v>140872</v>
      </c>
      <c r="F6554" t="s">
        <v>19</v>
      </c>
      <c r="G6554" t="s">
        <v>258</v>
      </c>
      <c r="H6554" t="s">
        <v>255</v>
      </c>
      <c r="I6554">
        <v>33024</v>
      </c>
      <c r="J6554" t="s">
        <v>22</v>
      </c>
      <c r="K6554" t="s">
        <v>66</v>
      </c>
      <c r="L6554" t="s">
        <v>36</v>
      </c>
      <c r="M6554" t="s">
        <v>37</v>
      </c>
      <c r="N6554" s="5">
        <v>6.5</v>
      </c>
      <c r="O6554" s="7">
        <v>2</v>
      </c>
      <c r="P6554" s="5">
        <v>4.22</v>
      </c>
      <c r="Q6554" s="5">
        <v>2.2799999999999998</v>
      </c>
      <c r="R6554" s="22">
        <f>Tabla1[[#This Row],[Fecha de Envío]]-Tabla1[[#This Row],[Fecha de Orden]]</f>
        <v>17</v>
      </c>
      <c r="S6554" s="24">
        <f>YEAR(Tabla1[[#This Row],[Fecha de Orden]])</f>
        <v>2024</v>
      </c>
      <c r="T6554" t="str">
        <f>VLOOKUP(Tabla1[[#This Row],[Nombre del Producto]],Tabla2[[Nombre Producto]:[Costo Unitario]],2,FALSE)</f>
        <v>Wicked Choccy's</v>
      </c>
      <c r="U6554" t="str">
        <f>VLOOKUP(Tabla1[[#This Row],[Fábrica]],Tabla3[],4,FALSE)</f>
        <v>Georgia</v>
      </c>
    </row>
    <row r="6555" spans="1:21" x14ac:dyDescent="0.25">
      <c r="A6555" t="s">
        <v>6794</v>
      </c>
      <c r="B6555" s="3">
        <v>45446</v>
      </c>
      <c r="C6555" s="3">
        <v>45463</v>
      </c>
      <c r="D6555" t="s">
        <v>18</v>
      </c>
      <c r="E6555">
        <v>140872</v>
      </c>
      <c r="F6555" t="s">
        <v>19</v>
      </c>
      <c r="G6555" t="s">
        <v>258</v>
      </c>
      <c r="H6555" t="s">
        <v>255</v>
      </c>
      <c r="I6555">
        <v>33024</v>
      </c>
      <c r="J6555" t="s">
        <v>22</v>
      </c>
      <c r="K6555" t="s">
        <v>66</v>
      </c>
      <c r="L6555" t="s">
        <v>45</v>
      </c>
      <c r="M6555" t="s">
        <v>46</v>
      </c>
      <c r="N6555" s="5">
        <v>6.98</v>
      </c>
      <c r="O6555" s="7">
        <v>2</v>
      </c>
      <c r="P6555" s="5">
        <v>4.9800000000000004</v>
      </c>
      <c r="Q6555" s="5">
        <v>2</v>
      </c>
      <c r="R6555" s="22">
        <f>Tabla1[[#This Row],[Fecha de Envío]]-Tabla1[[#This Row],[Fecha de Orden]]</f>
        <v>17</v>
      </c>
      <c r="S6555" s="24">
        <f>YEAR(Tabla1[[#This Row],[Fecha de Orden]])</f>
        <v>2024</v>
      </c>
      <c r="T6555" t="str">
        <f>VLOOKUP(Tabla1[[#This Row],[Nombre del Producto]],Tabla2[[Nombre Producto]:[Costo Unitario]],2,FALSE)</f>
        <v>Lot's O' Nuts</v>
      </c>
      <c r="U6555" t="str">
        <f>VLOOKUP(Tabla1[[#This Row],[Fábrica]],Tabla3[],4,FALSE)</f>
        <v>Arizona</v>
      </c>
    </row>
    <row r="6556" spans="1:21" x14ac:dyDescent="0.25">
      <c r="A6556" t="s">
        <v>8365</v>
      </c>
      <c r="B6556" s="3">
        <v>45446</v>
      </c>
      <c r="C6556" s="3">
        <v>45460</v>
      </c>
      <c r="D6556" t="s">
        <v>18</v>
      </c>
      <c r="E6556">
        <v>145772</v>
      </c>
      <c r="F6556" t="s">
        <v>19</v>
      </c>
      <c r="G6556" t="s">
        <v>53</v>
      </c>
      <c r="H6556" t="s">
        <v>21</v>
      </c>
      <c r="I6556">
        <v>90036</v>
      </c>
      <c r="J6556" t="s">
        <v>22</v>
      </c>
      <c r="K6556" t="s">
        <v>23</v>
      </c>
      <c r="L6556" t="s">
        <v>24</v>
      </c>
      <c r="M6556" t="s">
        <v>25</v>
      </c>
      <c r="N6556" s="5">
        <v>3.75</v>
      </c>
      <c r="O6556" s="7">
        <v>1</v>
      </c>
      <c r="P6556" s="5">
        <v>2.4500000000000002</v>
      </c>
      <c r="Q6556" s="5">
        <v>1.3</v>
      </c>
      <c r="R6556" s="22">
        <f>Tabla1[[#This Row],[Fecha de Envío]]-Tabla1[[#This Row],[Fecha de Orden]]</f>
        <v>14</v>
      </c>
      <c r="S6556" s="24">
        <f>YEAR(Tabla1[[#This Row],[Fecha de Orden]])</f>
        <v>2024</v>
      </c>
      <c r="T6556" t="str">
        <f>VLOOKUP(Tabla1[[#This Row],[Nombre del Producto]],Tabla2[[Nombre Producto]:[Costo Unitario]],2,FALSE)</f>
        <v>Wicked Choccy's</v>
      </c>
      <c r="U6556" t="str">
        <f>VLOOKUP(Tabla1[[#This Row],[Fábrica]],Tabla3[],4,FALSE)</f>
        <v>Georgia</v>
      </c>
    </row>
    <row r="6557" spans="1:21" x14ac:dyDescent="0.25">
      <c r="A6557" t="s">
        <v>8366</v>
      </c>
      <c r="B6557" s="3">
        <v>45446</v>
      </c>
      <c r="C6557" s="3">
        <v>45460</v>
      </c>
      <c r="D6557" t="s">
        <v>18</v>
      </c>
      <c r="E6557">
        <v>145772</v>
      </c>
      <c r="F6557" t="s">
        <v>19</v>
      </c>
      <c r="G6557" t="s">
        <v>53</v>
      </c>
      <c r="H6557" t="s">
        <v>21</v>
      </c>
      <c r="I6557">
        <v>90036</v>
      </c>
      <c r="J6557" t="s">
        <v>22</v>
      </c>
      <c r="K6557" t="s">
        <v>23</v>
      </c>
      <c r="L6557" t="s">
        <v>36</v>
      </c>
      <c r="M6557" t="s">
        <v>37</v>
      </c>
      <c r="N6557" s="5">
        <v>6.5</v>
      </c>
      <c r="O6557" s="7">
        <v>2</v>
      </c>
      <c r="P6557" s="5">
        <v>4.22</v>
      </c>
      <c r="Q6557" s="5">
        <v>2.2799999999999998</v>
      </c>
      <c r="R6557" s="22">
        <f>Tabla1[[#This Row],[Fecha de Envío]]-Tabla1[[#This Row],[Fecha de Orden]]</f>
        <v>14</v>
      </c>
      <c r="S6557" s="24">
        <f>YEAR(Tabla1[[#This Row],[Fecha de Orden]])</f>
        <v>2024</v>
      </c>
      <c r="T6557" t="str">
        <f>VLOOKUP(Tabla1[[#This Row],[Nombre del Producto]],Tabla2[[Nombre Producto]:[Costo Unitario]],2,FALSE)</f>
        <v>Wicked Choccy's</v>
      </c>
      <c r="U6557" t="str">
        <f>VLOOKUP(Tabla1[[#This Row],[Fábrica]],Tabla3[],4,FALSE)</f>
        <v>Georgia</v>
      </c>
    </row>
    <row r="6558" spans="1:21" x14ac:dyDescent="0.25">
      <c r="A6558" t="s">
        <v>8367</v>
      </c>
      <c r="B6558" s="3">
        <v>45446</v>
      </c>
      <c r="C6558" s="3">
        <v>45460</v>
      </c>
      <c r="D6558" t="s">
        <v>18</v>
      </c>
      <c r="E6558">
        <v>145772</v>
      </c>
      <c r="F6558" t="s">
        <v>19</v>
      </c>
      <c r="G6558" t="s">
        <v>53</v>
      </c>
      <c r="H6558" t="s">
        <v>21</v>
      </c>
      <c r="I6558">
        <v>90036</v>
      </c>
      <c r="J6558" t="s">
        <v>22</v>
      </c>
      <c r="K6558" t="s">
        <v>23</v>
      </c>
      <c r="L6558" t="s">
        <v>45</v>
      </c>
      <c r="M6558" t="s">
        <v>46</v>
      </c>
      <c r="N6558" s="5">
        <v>17.45</v>
      </c>
      <c r="O6558" s="7">
        <v>5</v>
      </c>
      <c r="P6558" s="5">
        <v>12.45</v>
      </c>
      <c r="Q6558" s="5">
        <v>5</v>
      </c>
      <c r="R6558" s="22">
        <f>Tabla1[[#This Row],[Fecha de Envío]]-Tabla1[[#This Row],[Fecha de Orden]]</f>
        <v>14</v>
      </c>
      <c r="S6558" s="24">
        <f>YEAR(Tabla1[[#This Row],[Fecha de Orden]])</f>
        <v>2024</v>
      </c>
      <c r="T6558" t="str">
        <f>VLOOKUP(Tabla1[[#This Row],[Nombre del Producto]],Tabla2[[Nombre Producto]:[Costo Unitario]],2,FALSE)</f>
        <v>Lot's O' Nuts</v>
      </c>
      <c r="U6558" t="str">
        <f>VLOOKUP(Tabla1[[#This Row],[Fábrica]],Tabla3[],4,FALSE)</f>
        <v>Arizona</v>
      </c>
    </row>
    <row r="6559" spans="1:21" x14ac:dyDescent="0.25">
      <c r="A6559" t="s">
        <v>2297</v>
      </c>
      <c r="B6559" s="3">
        <v>45447</v>
      </c>
      <c r="C6559" s="3">
        <v>45463</v>
      </c>
      <c r="D6559" t="s">
        <v>18</v>
      </c>
      <c r="E6559">
        <v>158106</v>
      </c>
      <c r="F6559" t="s">
        <v>19</v>
      </c>
      <c r="G6559" t="s">
        <v>601</v>
      </c>
      <c r="H6559" t="s">
        <v>51</v>
      </c>
      <c r="I6559">
        <v>55124</v>
      </c>
      <c r="J6559" t="s">
        <v>22</v>
      </c>
      <c r="K6559" t="s">
        <v>43</v>
      </c>
      <c r="L6559" t="s">
        <v>45</v>
      </c>
      <c r="M6559" t="s">
        <v>46</v>
      </c>
      <c r="N6559" s="5">
        <v>10.47</v>
      </c>
      <c r="O6559" s="7">
        <v>3</v>
      </c>
      <c r="P6559" s="5">
        <v>7.47</v>
      </c>
      <c r="Q6559" s="5">
        <v>3</v>
      </c>
      <c r="R6559" s="22">
        <f>Tabla1[[#This Row],[Fecha de Envío]]-Tabla1[[#This Row],[Fecha de Orden]]</f>
        <v>16</v>
      </c>
      <c r="S6559" s="24">
        <f>YEAR(Tabla1[[#This Row],[Fecha de Orden]])</f>
        <v>2024</v>
      </c>
      <c r="T6559" t="str">
        <f>VLOOKUP(Tabla1[[#This Row],[Nombre del Producto]],Tabla2[[Nombre Producto]:[Costo Unitario]],2,FALSE)</f>
        <v>Lot's O' Nuts</v>
      </c>
      <c r="U6559" t="str">
        <f>VLOOKUP(Tabla1[[#This Row],[Fábrica]],Tabla3[],4,FALSE)</f>
        <v>Arizona</v>
      </c>
    </row>
    <row r="6560" spans="1:21" x14ac:dyDescent="0.25">
      <c r="A6560" t="s">
        <v>2503</v>
      </c>
      <c r="B6560" s="3">
        <v>45447</v>
      </c>
      <c r="C6560" s="3">
        <v>45461</v>
      </c>
      <c r="D6560" t="s">
        <v>18</v>
      </c>
      <c r="E6560">
        <v>100426</v>
      </c>
      <c r="F6560" t="s">
        <v>19</v>
      </c>
      <c r="G6560" t="s">
        <v>652</v>
      </c>
      <c r="H6560" t="s">
        <v>522</v>
      </c>
      <c r="I6560">
        <v>35630</v>
      </c>
      <c r="J6560" t="s">
        <v>22</v>
      </c>
      <c r="K6560" t="s">
        <v>66</v>
      </c>
      <c r="L6560" t="s">
        <v>36</v>
      </c>
      <c r="M6560" t="s">
        <v>37</v>
      </c>
      <c r="N6560" s="5">
        <v>6.5</v>
      </c>
      <c r="O6560" s="7">
        <v>2</v>
      </c>
      <c r="P6560" s="5">
        <v>4.22</v>
      </c>
      <c r="Q6560" s="5">
        <v>2.2799999999999998</v>
      </c>
      <c r="R6560" s="22">
        <f>Tabla1[[#This Row],[Fecha de Envío]]-Tabla1[[#This Row],[Fecha de Orden]]</f>
        <v>14</v>
      </c>
      <c r="S6560" s="24">
        <f>YEAR(Tabla1[[#This Row],[Fecha de Orden]])</f>
        <v>2024</v>
      </c>
      <c r="T6560" t="str">
        <f>VLOOKUP(Tabla1[[#This Row],[Nombre del Producto]],Tabla2[[Nombre Producto]:[Costo Unitario]],2,FALSE)</f>
        <v>Wicked Choccy's</v>
      </c>
      <c r="U6560" t="str">
        <f>VLOOKUP(Tabla1[[#This Row],[Fábrica]],Tabla3[],4,FALSE)</f>
        <v>Georgia</v>
      </c>
    </row>
    <row r="6561" spans="1:21" x14ac:dyDescent="0.25">
      <c r="A6561" t="s">
        <v>3227</v>
      </c>
      <c r="B6561" s="3">
        <v>45447</v>
      </c>
      <c r="C6561" s="3">
        <v>45457</v>
      </c>
      <c r="D6561" t="s">
        <v>82</v>
      </c>
      <c r="E6561">
        <v>133095</v>
      </c>
      <c r="F6561" t="s">
        <v>19</v>
      </c>
      <c r="G6561" t="s">
        <v>3228</v>
      </c>
      <c r="H6561" t="s">
        <v>1911</v>
      </c>
      <c r="I6561">
        <v>72401</v>
      </c>
      <c r="J6561" t="s">
        <v>22</v>
      </c>
      <c r="K6561" t="s">
        <v>66</v>
      </c>
      <c r="L6561" t="s">
        <v>45</v>
      </c>
      <c r="M6561" t="s">
        <v>46</v>
      </c>
      <c r="N6561" s="5">
        <v>24.43</v>
      </c>
      <c r="O6561" s="7">
        <v>7</v>
      </c>
      <c r="P6561" s="5">
        <v>17.43</v>
      </c>
      <c r="Q6561" s="5">
        <v>7</v>
      </c>
      <c r="R6561" s="22">
        <f>Tabla1[[#This Row],[Fecha de Envío]]-Tabla1[[#This Row],[Fecha de Orden]]</f>
        <v>10</v>
      </c>
      <c r="S6561" s="24">
        <f>YEAR(Tabla1[[#This Row],[Fecha de Orden]])</f>
        <v>2024</v>
      </c>
      <c r="T6561" t="str">
        <f>VLOOKUP(Tabla1[[#This Row],[Nombre del Producto]],Tabla2[[Nombre Producto]:[Costo Unitario]],2,FALSE)</f>
        <v>Lot's O' Nuts</v>
      </c>
      <c r="U6561" t="str">
        <f>VLOOKUP(Tabla1[[#This Row],[Fábrica]],Tabla3[],4,FALSE)</f>
        <v>Arizona</v>
      </c>
    </row>
    <row r="6562" spans="1:21" x14ac:dyDescent="0.25">
      <c r="A6562" t="s">
        <v>3229</v>
      </c>
      <c r="B6562" s="3">
        <v>45447</v>
      </c>
      <c r="C6562" s="3">
        <v>45457</v>
      </c>
      <c r="D6562" t="s">
        <v>82</v>
      </c>
      <c r="E6562">
        <v>133095</v>
      </c>
      <c r="F6562" t="s">
        <v>19</v>
      </c>
      <c r="G6562" t="s">
        <v>3228</v>
      </c>
      <c r="H6562" t="s">
        <v>1911</v>
      </c>
      <c r="I6562">
        <v>72401</v>
      </c>
      <c r="J6562" t="s">
        <v>22</v>
      </c>
      <c r="K6562" t="s">
        <v>66</v>
      </c>
      <c r="L6562" t="s">
        <v>24</v>
      </c>
      <c r="M6562" t="s">
        <v>25</v>
      </c>
      <c r="N6562" s="5">
        <v>11.25</v>
      </c>
      <c r="O6562" s="7">
        <v>3</v>
      </c>
      <c r="P6562" s="5">
        <v>7.35</v>
      </c>
      <c r="Q6562" s="5">
        <v>3.9</v>
      </c>
      <c r="R6562" s="22">
        <f>Tabla1[[#This Row],[Fecha de Envío]]-Tabla1[[#This Row],[Fecha de Orden]]</f>
        <v>10</v>
      </c>
      <c r="S6562" s="24">
        <f>YEAR(Tabla1[[#This Row],[Fecha de Orden]])</f>
        <v>2024</v>
      </c>
      <c r="T6562" t="str">
        <f>VLOOKUP(Tabla1[[#This Row],[Nombre del Producto]],Tabla2[[Nombre Producto]:[Costo Unitario]],2,FALSE)</f>
        <v>Wicked Choccy's</v>
      </c>
      <c r="U6562" t="str">
        <f>VLOOKUP(Tabla1[[#This Row],[Fábrica]],Tabla3[],4,FALSE)</f>
        <v>Georgia</v>
      </c>
    </row>
    <row r="6563" spans="1:21" x14ac:dyDescent="0.25">
      <c r="A6563" t="s">
        <v>3320</v>
      </c>
      <c r="B6563" s="3">
        <v>45447</v>
      </c>
      <c r="C6563" s="3">
        <v>45460</v>
      </c>
      <c r="D6563" t="s">
        <v>71</v>
      </c>
      <c r="E6563">
        <v>149720</v>
      </c>
      <c r="F6563" t="s">
        <v>19</v>
      </c>
      <c r="G6563" t="s">
        <v>650</v>
      </c>
      <c r="H6563" t="s">
        <v>42</v>
      </c>
      <c r="I6563">
        <v>75034</v>
      </c>
      <c r="J6563" t="s">
        <v>22</v>
      </c>
      <c r="K6563" t="s">
        <v>43</v>
      </c>
      <c r="L6563" t="s">
        <v>27</v>
      </c>
      <c r="M6563" t="s">
        <v>28</v>
      </c>
      <c r="N6563" s="5">
        <v>21.6</v>
      </c>
      <c r="O6563" s="7">
        <v>6</v>
      </c>
      <c r="P6563" s="5">
        <v>15</v>
      </c>
      <c r="Q6563" s="5">
        <v>6.6</v>
      </c>
      <c r="R6563" s="22">
        <f>Tabla1[[#This Row],[Fecha de Envío]]-Tabla1[[#This Row],[Fecha de Orden]]</f>
        <v>13</v>
      </c>
      <c r="S6563" s="24">
        <f>YEAR(Tabla1[[#This Row],[Fecha de Orden]])</f>
        <v>2024</v>
      </c>
      <c r="T6563" t="str">
        <f>VLOOKUP(Tabla1[[#This Row],[Nombre del Producto]],Tabla2[[Nombre Producto]:[Costo Unitario]],2,FALSE)</f>
        <v>Lot's O' Nuts</v>
      </c>
      <c r="U6563" t="str">
        <f>VLOOKUP(Tabla1[[#This Row],[Fábrica]],Tabla3[],4,FALSE)</f>
        <v>Arizona</v>
      </c>
    </row>
    <row r="6564" spans="1:21" x14ac:dyDescent="0.25">
      <c r="A6564" t="s">
        <v>5745</v>
      </c>
      <c r="B6564" s="3">
        <v>45447</v>
      </c>
      <c r="C6564" s="3">
        <v>45463</v>
      </c>
      <c r="D6564" t="s">
        <v>18</v>
      </c>
      <c r="E6564">
        <v>158407</v>
      </c>
      <c r="F6564" t="s">
        <v>19</v>
      </c>
      <c r="G6564" t="s">
        <v>997</v>
      </c>
      <c r="H6564" t="s">
        <v>98</v>
      </c>
      <c r="I6564">
        <v>28110</v>
      </c>
      <c r="J6564" t="s">
        <v>22</v>
      </c>
      <c r="K6564" t="s">
        <v>66</v>
      </c>
      <c r="L6564" t="s">
        <v>45</v>
      </c>
      <c r="M6564" t="s">
        <v>46</v>
      </c>
      <c r="N6564" s="5">
        <v>6.98</v>
      </c>
      <c r="O6564" s="7">
        <v>2</v>
      </c>
      <c r="P6564" s="5">
        <v>4.9800000000000004</v>
      </c>
      <c r="Q6564" s="5">
        <v>2</v>
      </c>
      <c r="R6564" s="22">
        <f>Tabla1[[#This Row],[Fecha de Envío]]-Tabla1[[#This Row],[Fecha de Orden]]</f>
        <v>16</v>
      </c>
      <c r="S6564" s="24">
        <f>YEAR(Tabla1[[#This Row],[Fecha de Orden]])</f>
        <v>2024</v>
      </c>
      <c r="T6564" t="str">
        <f>VLOOKUP(Tabla1[[#This Row],[Nombre del Producto]],Tabla2[[Nombre Producto]:[Costo Unitario]],2,FALSE)</f>
        <v>Lot's O' Nuts</v>
      </c>
      <c r="U6564" t="str">
        <f>VLOOKUP(Tabla1[[#This Row],[Fábrica]],Tabla3[],4,FALSE)</f>
        <v>Arizona</v>
      </c>
    </row>
    <row r="6565" spans="1:21" x14ac:dyDescent="0.25">
      <c r="A6565" t="s">
        <v>5746</v>
      </c>
      <c r="B6565" s="3">
        <v>45447</v>
      </c>
      <c r="C6565" s="3">
        <v>45463</v>
      </c>
      <c r="D6565" t="s">
        <v>18</v>
      </c>
      <c r="E6565">
        <v>158407</v>
      </c>
      <c r="F6565" t="s">
        <v>19</v>
      </c>
      <c r="G6565" t="s">
        <v>997</v>
      </c>
      <c r="H6565" t="s">
        <v>98</v>
      </c>
      <c r="I6565">
        <v>28110</v>
      </c>
      <c r="J6565" t="s">
        <v>22</v>
      </c>
      <c r="K6565" t="s">
        <v>66</v>
      </c>
      <c r="L6565" t="s">
        <v>36</v>
      </c>
      <c r="M6565" t="s">
        <v>37</v>
      </c>
      <c r="N6565" s="5">
        <v>6.5</v>
      </c>
      <c r="O6565" s="7">
        <v>2</v>
      </c>
      <c r="P6565" s="5">
        <v>4.22</v>
      </c>
      <c r="Q6565" s="5">
        <v>2.2799999999999998</v>
      </c>
      <c r="R6565" s="22">
        <f>Tabla1[[#This Row],[Fecha de Envío]]-Tabla1[[#This Row],[Fecha de Orden]]</f>
        <v>16</v>
      </c>
      <c r="S6565" s="24">
        <f>YEAR(Tabla1[[#This Row],[Fecha de Orden]])</f>
        <v>2024</v>
      </c>
      <c r="T6565" t="str">
        <f>VLOOKUP(Tabla1[[#This Row],[Nombre del Producto]],Tabla2[[Nombre Producto]:[Costo Unitario]],2,FALSE)</f>
        <v>Wicked Choccy's</v>
      </c>
      <c r="U6565" t="str">
        <f>VLOOKUP(Tabla1[[#This Row],[Fábrica]],Tabla3[],4,FALSE)</f>
        <v>Georgia</v>
      </c>
    </row>
    <row r="6566" spans="1:21" x14ac:dyDescent="0.25">
      <c r="A6566" t="s">
        <v>6226</v>
      </c>
      <c r="B6566" s="3">
        <v>45447</v>
      </c>
      <c r="C6566" s="3">
        <v>45461</v>
      </c>
      <c r="D6566" t="s">
        <v>18</v>
      </c>
      <c r="E6566">
        <v>158953</v>
      </c>
      <c r="F6566" t="s">
        <v>19</v>
      </c>
      <c r="G6566" t="s">
        <v>6227</v>
      </c>
      <c r="H6566" t="s">
        <v>42</v>
      </c>
      <c r="I6566">
        <v>77489</v>
      </c>
      <c r="J6566" t="s">
        <v>22</v>
      </c>
      <c r="K6566" t="s">
        <v>43</v>
      </c>
      <c r="L6566" t="s">
        <v>27</v>
      </c>
      <c r="M6566" t="s">
        <v>28</v>
      </c>
      <c r="N6566" s="5">
        <v>25.2</v>
      </c>
      <c r="O6566" s="7">
        <v>7</v>
      </c>
      <c r="P6566" s="5">
        <v>17.5</v>
      </c>
      <c r="Q6566" s="5">
        <v>7.7</v>
      </c>
      <c r="R6566" s="22">
        <f>Tabla1[[#This Row],[Fecha de Envío]]-Tabla1[[#This Row],[Fecha de Orden]]</f>
        <v>14</v>
      </c>
      <c r="S6566" s="24">
        <f>YEAR(Tabla1[[#This Row],[Fecha de Orden]])</f>
        <v>2024</v>
      </c>
      <c r="T6566" t="str">
        <f>VLOOKUP(Tabla1[[#This Row],[Nombre del Producto]],Tabla2[[Nombre Producto]:[Costo Unitario]],2,FALSE)</f>
        <v>Lot's O' Nuts</v>
      </c>
      <c r="U6566" t="str">
        <f>VLOOKUP(Tabla1[[#This Row],[Fábrica]],Tabla3[],4,FALSE)</f>
        <v>Arizona</v>
      </c>
    </row>
    <row r="6567" spans="1:21" x14ac:dyDescent="0.25">
      <c r="A6567" t="s">
        <v>169</v>
      </c>
      <c r="B6567" s="3">
        <v>45448</v>
      </c>
      <c r="C6567" s="3">
        <v>45459</v>
      </c>
      <c r="D6567" t="s">
        <v>39</v>
      </c>
      <c r="E6567">
        <v>126788</v>
      </c>
      <c r="F6567" t="s">
        <v>19</v>
      </c>
      <c r="G6567" t="s">
        <v>170</v>
      </c>
      <c r="H6567" t="s">
        <v>42</v>
      </c>
      <c r="I6567">
        <v>77581</v>
      </c>
      <c r="J6567" t="s">
        <v>22</v>
      </c>
      <c r="K6567" t="s">
        <v>43</v>
      </c>
      <c r="L6567" t="s">
        <v>27</v>
      </c>
      <c r="M6567" t="s">
        <v>28</v>
      </c>
      <c r="N6567" s="5">
        <v>10.8</v>
      </c>
      <c r="O6567" s="7">
        <v>3</v>
      </c>
      <c r="P6567" s="5">
        <v>7.5</v>
      </c>
      <c r="Q6567" s="5">
        <v>3.3</v>
      </c>
      <c r="R6567" s="22">
        <f>Tabla1[[#This Row],[Fecha de Envío]]-Tabla1[[#This Row],[Fecha de Orden]]</f>
        <v>11</v>
      </c>
      <c r="S6567" s="24">
        <f>YEAR(Tabla1[[#This Row],[Fecha de Orden]])</f>
        <v>2024</v>
      </c>
      <c r="T6567" t="str">
        <f>VLOOKUP(Tabla1[[#This Row],[Nombre del Producto]],Tabla2[[Nombre Producto]:[Costo Unitario]],2,FALSE)</f>
        <v>Lot's O' Nuts</v>
      </c>
      <c r="U6567" t="str">
        <f>VLOOKUP(Tabla1[[#This Row],[Fábrica]],Tabla3[],4,FALSE)</f>
        <v>Arizona</v>
      </c>
    </row>
    <row r="6568" spans="1:21" x14ac:dyDescent="0.25">
      <c r="A6568" t="s">
        <v>6828</v>
      </c>
      <c r="B6568" s="3">
        <v>45448</v>
      </c>
      <c r="C6568" s="3">
        <v>45462</v>
      </c>
      <c r="D6568" t="s">
        <v>18</v>
      </c>
      <c r="E6568">
        <v>141614</v>
      </c>
      <c r="F6568" t="s">
        <v>19</v>
      </c>
      <c r="G6568" t="s">
        <v>2451</v>
      </c>
      <c r="H6568" t="s">
        <v>255</v>
      </c>
      <c r="I6568">
        <v>32839</v>
      </c>
      <c r="J6568" t="s">
        <v>22</v>
      </c>
      <c r="K6568" t="s">
        <v>66</v>
      </c>
      <c r="L6568" t="s">
        <v>45</v>
      </c>
      <c r="M6568" t="s">
        <v>46</v>
      </c>
      <c r="N6568" s="5">
        <v>13.96</v>
      </c>
      <c r="O6568" s="7">
        <v>4</v>
      </c>
      <c r="P6568" s="5">
        <v>9.9600000000000009</v>
      </c>
      <c r="Q6568" s="5">
        <v>4</v>
      </c>
      <c r="R6568" s="22">
        <f>Tabla1[[#This Row],[Fecha de Envío]]-Tabla1[[#This Row],[Fecha de Orden]]</f>
        <v>14</v>
      </c>
      <c r="S6568" s="24">
        <f>YEAR(Tabla1[[#This Row],[Fecha de Orden]])</f>
        <v>2024</v>
      </c>
      <c r="T6568" t="str">
        <f>VLOOKUP(Tabla1[[#This Row],[Nombre del Producto]],Tabla2[[Nombre Producto]:[Costo Unitario]],2,FALSE)</f>
        <v>Lot's O' Nuts</v>
      </c>
      <c r="U6568" t="str">
        <f>VLOOKUP(Tabla1[[#This Row],[Fábrica]],Tabla3[],4,FALSE)</f>
        <v>Arizona</v>
      </c>
    </row>
    <row r="6569" spans="1:21" x14ac:dyDescent="0.25">
      <c r="A6569" t="s">
        <v>3694</v>
      </c>
      <c r="B6569" s="3">
        <v>45449</v>
      </c>
      <c r="C6569" s="3">
        <v>45463</v>
      </c>
      <c r="D6569" t="s">
        <v>18</v>
      </c>
      <c r="E6569">
        <v>131849</v>
      </c>
      <c r="F6569" t="s">
        <v>19</v>
      </c>
      <c r="G6569" t="s">
        <v>20</v>
      </c>
      <c r="H6569" t="s">
        <v>21</v>
      </c>
      <c r="I6569">
        <v>94122</v>
      </c>
      <c r="J6569" t="s">
        <v>22</v>
      </c>
      <c r="K6569" t="s">
        <v>23</v>
      </c>
      <c r="L6569" t="s">
        <v>45</v>
      </c>
      <c r="M6569" t="s">
        <v>46</v>
      </c>
      <c r="N6569" s="5">
        <v>3.49</v>
      </c>
      <c r="O6569" s="7">
        <v>1</v>
      </c>
      <c r="P6569" s="5">
        <v>2.4900000000000002</v>
      </c>
      <c r="Q6569" s="5">
        <v>1</v>
      </c>
      <c r="R6569" s="22">
        <f>Tabla1[[#This Row],[Fecha de Envío]]-Tabla1[[#This Row],[Fecha de Orden]]</f>
        <v>14</v>
      </c>
      <c r="S6569" s="24">
        <f>YEAR(Tabla1[[#This Row],[Fecha de Orden]])</f>
        <v>2024</v>
      </c>
      <c r="T6569" t="str">
        <f>VLOOKUP(Tabla1[[#This Row],[Nombre del Producto]],Tabla2[[Nombre Producto]:[Costo Unitario]],2,FALSE)</f>
        <v>Lot's O' Nuts</v>
      </c>
      <c r="U6569" t="str">
        <f>VLOOKUP(Tabla1[[#This Row],[Fábrica]],Tabla3[],4,FALSE)</f>
        <v>Arizona</v>
      </c>
    </row>
    <row r="6570" spans="1:21" x14ac:dyDescent="0.25">
      <c r="A6570" t="s">
        <v>3695</v>
      </c>
      <c r="B6570" s="3">
        <v>45449</v>
      </c>
      <c r="C6570" s="3">
        <v>45463</v>
      </c>
      <c r="D6570" t="s">
        <v>18</v>
      </c>
      <c r="E6570">
        <v>131849</v>
      </c>
      <c r="F6570" t="s">
        <v>19</v>
      </c>
      <c r="G6570" t="s">
        <v>20</v>
      </c>
      <c r="H6570" t="s">
        <v>21</v>
      </c>
      <c r="I6570">
        <v>94122</v>
      </c>
      <c r="J6570" t="s">
        <v>22</v>
      </c>
      <c r="K6570" t="s">
        <v>23</v>
      </c>
      <c r="L6570" t="s">
        <v>27</v>
      </c>
      <c r="M6570" t="s">
        <v>28</v>
      </c>
      <c r="N6570" s="5">
        <v>18</v>
      </c>
      <c r="O6570" s="7">
        <v>5</v>
      </c>
      <c r="P6570" s="5">
        <v>12.5</v>
      </c>
      <c r="Q6570" s="5">
        <v>5.5</v>
      </c>
      <c r="R6570" s="22">
        <f>Tabla1[[#This Row],[Fecha de Envío]]-Tabla1[[#This Row],[Fecha de Orden]]</f>
        <v>14</v>
      </c>
      <c r="S6570" s="24">
        <f>YEAR(Tabla1[[#This Row],[Fecha de Orden]])</f>
        <v>2024</v>
      </c>
      <c r="T6570" t="str">
        <f>VLOOKUP(Tabla1[[#This Row],[Nombre del Producto]],Tabla2[[Nombre Producto]:[Costo Unitario]],2,FALSE)</f>
        <v>Lot's O' Nuts</v>
      </c>
      <c r="U6570" t="str">
        <f>VLOOKUP(Tabla1[[#This Row],[Fábrica]],Tabla3[],4,FALSE)</f>
        <v>Arizona</v>
      </c>
    </row>
    <row r="6571" spans="1:21" x14ac:dyDescent="0.25">
      <c r="A6571" t="s">
        <v>1548</v>
      </c>
      <c r="B6571" s="3">
        <v>45451</v>
      </c>
      <c r="C6571" s="3">
        <v>45466</v>
      </c>
      <c r="D6571" t="s">
        <v>18</v>
      </c>
      <c r="E6571">
        <v>106579</v>
      </c>
      <c r="F6571" t="s">
        <v>19</v>
      </c>
      <c r="G6571" t="s">
        <v>1411</v>
      </c>
      <c r="H6571" t="s">
        <v>173</v>
      </c>
      <c r="I6571">
        <v>60076</v>
      </c>
      <c r="J6571" t="s">
        <v>22</v>
      </c>
      <c r="K6571" t="s">
        <v>43</v>
      </c>
      <c r="L6571" t="s">
        <v>36</v>
      </c>
      <c r="M6571" t="s">
        <v>37</v>
      </c>
      <c r="N6571" s="5">
        <v>13</v>
      </c>
      <c r="O6571" s="7">
        <v>4</v>
      </c>
      <c r="P6571" s="5">
        <v>8.44</v>
      </c>
      <c r="Q6571" s="5">
        <v>4.5599999999999996</v>
      </c>
      <c r="R6571" s="22">
        <f>Tabla1[[#This Row],[Fecha de Envío]]-Tabla1[[#This Row],[Fecha de Orden]]</f>
        <v>15</v>
      </c>
      <c r="S6571" s="24">
        <f>YEAR(Tabla1[[#This Row],[Fecha de Orden]])</f>
        <v>2024</v>
      </c>
      <c r="T6571" t="str">
        <f>VLOOKUP(Tabla1[[#This Row],[Nombre del Producto]],Tabla2[[Nombre Producto]:[Costo Unitario]],2,FALSE)</f>
        <v>Wicked Choccy's</v>
      </c>
      <c r="U6571" t="str">
        <f>VLOOKUP(Tabla1[[#This Row],[Fábrica]],Tabla3[],4,FALSE)</f>
        <v>Georgia</v>
      </c>
    </row>
    <row r="6572" spans="1:21" x14ac:dyDescent="0.25">
      <c r="A6572" t="s">
        <v>2766</v>
      </c>
      <c r="B6572" s="3">
        <v>45451</v>
      </c>
      <c r="C6572" s="3">
        <v>45465</v>
      </c>
      <c r="D6572" t="s">
        <v>18</v>
      </c>
      <c r="E6572">
        <v>155299</v>
      </c>
      <c r="F6572" t="s">
        <v>19</v>
      </c>
      <c r="G6572" t="s">
        <v>757</v>
      </c>
      <c r="H6572" t="s">
        <v>42</v>
      </c>
      <c r="I6572">
        <v>77506</v>
      </c>
      <c r="J6572" t="s">
        <v>148</v>
      </c>
      <c r="K6572" t="s">
        <v>43</v>
      </c>
      <c r="L6572" t="s">
        <v>348</v>
      </c>
      <c r="M6572" t="s">
        <v>349</v>
      </c>
      <c r="N6572" s="5">
        <v>40</v>
      </c>
      <c r="O6572" s="7">
        <v>2</v>
      </c>
      <c r="P6572" s="5">
        <v>20</v>
      </c>
      <c r="Q6572" s="5">
        <v>20</v>
      </c>
      <c r="R6572" s="22">
        <f>Tabla1[[#This Row],[Fecha de Envío]]-Tabla1[[#This Row],[Fecha de Orden]]</f>
        <v>14</v>
      </c>
      <c r="S6572" s="24">
        <f>YEAR(Tabla1[[#This Row],[Fecha de Orden]])</f>
        <v>2024</v>
      </c>
      <c r="T6572" t="str">
        <f>VLOOKUP(Tabla1[[#This Row],[Nombre del Producto]],Tabla2[[Nombre Producto]:[Costo Unitario]],2,FALSE)</f>
        <v>Secret Factory</v>
      </c>
      <c r="U6572" t="str">
        <f>VLOOKUP(Tabla1[[#This Row],[Fábrica]],Tabla3[],4,FALSE)</f>
        <v>Illinois</v>
      </c>
    </row>
    <row r="6573" spans="1:21" x14ac:dyDescent="0.25">
      <c r="A6573" t="s">
        <v>3559</v>
      </c>
      <c r="B6573" s="3">
        <v>45451</v>
      </c>
      <c r="C6573" s="3">
        <v>45466</v>
      </c>
      <c r="D6573" t="s">
        <v>18</v>
      </c>
      <c r="E6573">
        <v>107979</v>
      </c>
      <c r="F6573" t="s">
        <v>19</v>
      </c>
      <c r="G6573" t="s">
        <v>568</v>
      </c>
      <c r="H6573" t="s">
        <v>69</v>
      </c>
      <c r="I6573">
        <v>85301</v>
      </c>
      <c r="J6573" t="s">
        <v>22</v>
      </c>
      <c r="K6573" t="s">
        <v>23</v>
      </c>
      <c r="L6573" t="s">
        <v>45</v>
      </c>
      <c r="M6573" t="s">
        <v>46</v>
      </c>
      <c r="N6573" s="5">
        <v>6.98</v>
      </c>
      <c r="O6573" s="7">
        <v>2</v>
      </c>
      <c r="P6573" s="5">
        <v>4.9800000000000004</v>
      </c>
      <c r="Q6573" s="5">
        <v>2</v>
      </c>
      <c r="R6573" s="22">
        <f>Tabla1[[#This Row],[Fecha de Envío]]-Tabla1[[#This Row],[Fecha de Orden]]</f>
        <v>15</v>
      </c>
      <c r="S6573" s="24">
        <f>YEAR(Tabla1[[#This Row],[Fecha de Orden]])</f>
        <v>2024</v>
      </c>
      <c r="T6573" t="str">
        <f>VLOOKUP(Tabla1[[#This Row],[Nombre del Producto]],Tabla2[[Nombre Producto]:[Costo Unitario]],2,FALSE)</f>
        <v>Lot's O' Nuts</v>
      </c>
      <c r="U6573" t="str">
        <f>VLOOKUP(Tabla1[[#This Row],[Fábrica]],Tabla3[],4,FALSE)</f>
        <v>Arizona</v>
      </c>
    </row>
    <row r="6574" spans="1:21" x14ac:dyDescent="0.25">
      <c r="A6574" t="s">
        <v>3560</v>
      </c>
      <c r="B6574" s="3">
        <v>45451</v>
      </c>
      <c r="C6574" s="3">
        <v>45466</v>
      </c>
      <c r="D6574" t="s">
        <v>18</v>
      </c>
      <c r="E6574">
        <v>107979</v>
      </c>
      <c r="F6574" t="s">
        <v>19</v>
      </c>
      <c r="G6574" t="s">
        <v>568</v>
      </c>
      <c r="H6574" t="s">
        <v>69</v>
      </c>
      <c r="I6574">
        <v>85301</v>
      </c>
      <c r="J6574" t="s">
        <v>22</v>
      </c>
      <c r="K6574" t="s">
        <v>23</v>
      </c>
      <c r="L6574" t="s">
        <v>24</v>
      </c>
      <c r="M6574" t="s">
        <v>25</v>
      </c>
      <c r="N6574" s="5">
        <v>7.5</v>
      </c>
      <c r="O6574" s="7">
        <v>2</v>
      </c>
      <c r="P6574" s="5">
        <v>4.9000000000000004</v>
      </c>
      <c r="Q6574" s="5">
        <v>2.6</v>
      </c>
      <c r="R6574" s="22">
        <f>Tabla1[[#This Row],[Fecha de Envío]]-Tabla1[[#This Row],[Fecha de Orden]]</f>
        <v>15</v>
      </c>
      <c r="S6574" s="24">
        <f>YEAR(Tabla1[[#This Row],[Fecha de Orden]])</f>
        <v>2024</v>
      </c>
      <c r="T6574" t="str">
        <f>VLOOKUP(Tabla1[[#This Row],[Nombre del Producto]],Tabla2[[Nombre Producto]:[Costo Unitario]],2,FALSE)</f>
        <v>Wicked Choccy's</v>
      </c>
      <c r="U6574" t="str">
        <f>VLOOKUP(Tabla1[[#This Row],[Fábrica]],Tabla3[],4,FALSE)</f>
        <v>Georgia</v>
      </c>
    </row>
    <row r="6575" spans="1:21" x14ac:dyDescent="0.25">
      <c r="A6575" t="s">
        <v>3561</v>
      </c>
      <c r="B6575" s="3">
        <v>45451</v>
      </c>
      <c r="C6575" s="3">
        <v>45466</v>
      </c>
      <c r="D6575" t="s">
        <v>18</v>
      </c>
      <c r="E6575">
        <v>107979</v>
      </c>
      <c r="F6575" t="s">
        <v>19</v>
      </c>
      <c r="G6575" t="s">
        <v>568</v>
      </c>
      <c r="H6575" t="s">
        <v>69</v>
      </c>
      <c r="I6575">
        <v>85301</v>
      </c>
      <c r="J6575" t="s">
        <v>22</v>
      </c>
      <c r="K6575" t="s">
        <v>23</v>
      </c>
      <c r="L6575" t="s">
        <v>36</v>
      </c>
      <c r="M6575" t="s">
        <v>37</v>
      </c>
      <c r="N6575" s="5">
        <v>22.75</v>
      </c>
      <c r="O6575" s="7">
        <v>7</v>
      </c>
      <c r="P6575" s="5">
        <v>14.77</v>
      </c>
      <c r="Q6575" s="5">
        <v>7.98</v>
      </c>
      <c r="R6575" s="22">
        <f>Tabla1[[#This Row],[Fecha de Envío]]-Tabla1[[#This Row],[Fecha de Orden]]</f>
        <v>15</v>
      </c>
      <c r="S6575" s="24">
        <f>YEAR(Tabla1[[#This Row],[Fecha de Orden]])</f>
        <v>2024</v>
      </c>
      <c r="T6575" t="str">
        <f>VLOOKUP(Tabla1[[#This Row],[Nombre del Producto]],Tabla2[[Nombre Producto]:[Costo Unitario]],2,FALSE)</f>
        <v>Wicked Choccy's</v>
      </c>
      <c r="U6575" t="str">
        <f>VLOOKUP(Tabla1[[#This Row],[Fábrica]],Tabla3[],4,FALSE)</f>
        <v>Georgia</v>
      </c>
    </row>
    <row r="6576" spans="1:21" x14ac:dyDescent="0.25">
      <c r="A6576" t="s">
        <v>5754</v>
      </c>
      <c r="B6576" s="3">
        <v>45451</v>
      </c>
      <c r="C6576" s="3">
        <v>45467</v>
      </c>
      <c r="D6576" t="s">
        <v>18</v>
      </c>
      <c r="E6576">
        <v>117436</v>
      </c>
      <c r="F6576" t="s">
        <v>19</v>
      </c>
      <c r="G6576" t="s">
        <v>2088</v>
      </c>
      <c r="H6576" t="s">
        <v>84</v>
      </c>
      <c r="I6576">
        <v>6360</v>
      </c>
      <c r="J6576" t="s">
        <v>22</v>
      </c>
      <c r="K6576" t="s">
        <v>32</v>
      </c>
      <c r="L6576" t="s">
        <v>27</v>
      </c>
      <c r="M6576" t="s">
        <v>28</v>
      </c>
      <c r="N6576" s="5">
        <v>7.2</v>
      </c>
      <c r="O6576" s="7">
        <v>2</v>
      </c>
      <c r="P6576" s="5">
        <v>5</v>
      </c>
      <c r="Q6576" s="5">
        <v>2.2000000000000002</v>
      </c>
      <c r="R6576" s="22">
        <f>Tabla1[[#This Row],[Fecha de Envío]]-Tabla1[[#This Row],[Fecha de Orden]]</f>
        <v>16</v>
      </c>
      <c r="S6576" s="24">
        <f>YEAR(Tabla1[[#This Row],[Fecha de Orden]])</f>
        <v>2024</v>
      </c>
      <c r="T6576" t="str">
        <f>VLOOKUP(Tabla1[[#This Row],[Nombre del Producto]],Tabla2[[Nombre Producto]:[Costo Unitario]],2,FALSE)</f>
        <v>Lot's O' Nuts</v>
      </c>
      <c r="U6576" t="str">
        <f>VLOOKUP(Tabla1[[#This Row],[Fábrica]],Tabla3[],4,FALSE)</f>
        <v>Arizona</v>
      </c>
    </row>
    <row r="6577" spans="1:21" x14ac:dyDescent="0.25">
      <c r="A6577" t="s">
        <v>6027</v>
      </c>
      <c r="B6577" s="3">
        <v>45451</v>
      </c>
      <c r="C6577" s="3">
        <v>45463</v>
      </c>
      <c r="D6577" t="s">
        <v>39</v>
      </c>
      <c r="E6577">
        <v>109316</v>
      </c>
      <c r="F6577" t="s">
        <v>19</v>
      </c>
      <c r="G6577" t="s">
        <v>53</v>
      </c>
      <c r="H6577" t="s">
        <v>21</v>
      </c>
      <c r="I6577">
        <v>90049</v>
      </c>
      <c r="J6577" t="s">
        <v>22</v>
      </c>
      <c r="K6577" t="s">
        <v>23</v>
      </c>
      <c r="L6577" t="s">
        <v>27</v>
      </c>
      <c r="M6577" t="s">
        <v>28</v>
      </c>
      <c r="N6577" s="5">
        <v>7.2</v>
      </c>
      <c r="O6577" s="7">
        <v>2</v>
      </c>
      <c r="P6577" s="5">
        <v>5</v>
      </c>
      <c r="Q6577" s="5">
        <v>2.2000000000000002</v>
      </c>
      <c r="R6577" s="22">
        <f>Tabla1[[#This Row],[Fecha de Envío]]-Tabla1[[#This Row],[Fecha de Orden]]</f>
        <v>12</v>
      </c>
      <c r="S6577" s="24">
        <f>YEAR(Tabla1[[#This Row],[Fecha de Orden]])</f>
        <v>2024</v>
      </c>
      <c r="T6577" t="str">
        <f>VLOOKUP(Tabla1[[#This Row],[Nombre del Producto]],Tabla2[[Nombre Producto]:[Costo Unitario]],2,FALSE)</f>
        <v>Lot's O' Nuts</v>
      </c>
      <c r="U6577" t="str">
        <f>VLOOKUP(Tabla1[[#This Row],[Fábrica]],Tabla3[],4,FALSE)</f>
        <v>Arizona</v>
      </c>
    </row>
    <row r="6578" spans="1:21" x14ac:dyDescent="0.25">
      <c r="A6578" t="s">
        <v>6028</v>
      </c>
      <c r="B6578" s="3">
        <v>45451</v>
      </c>
      <c r="C6578" s="3">
        <v>45463</v>
      </c>
      <c r="D6578" t="s">
        <v>39</v>
      </c>
      <c r="E6578">
        <v>109316</v>
      </c>
      <c r="F6578" t="s">
        <v>19</v>
      </c>
      <c r="G6578" t="s">
        <v>53</v>
      </c>
      <c r="H6578" t="s">
        <v>21</v>
      </c>
      <c r="I6578">
        <v>90049</v>
      </c>
      <c r="J6578" t="s">
        <v>22</v>
      </c>
      <c r="K6578" t="s">
        <v>23</v>
      </c>
      <c r="L6578" t="s">
        <v>45</v>
      </c>
      <c r="M6578" t="s">
        <v>46</v>
      </c>
      <c r="N6578" s="5">
        <v>6.98</v>
      </c>
      <c r="O6578" s="7">
        <v>2</v>
      </c>
      <c r="P6578" s="5">
        <v>4.9800000000000004</v>
      </c>
      <c r="Q6578" s="5">
        <v>2</v>
      </c>
      <c r="R6578" s="22">
        <f>Tabla1[[#This Row],[Fecha de Envío]]-Tabla1[[#This Row],[Fecha de Orden]]</f>
        <v>12</v>
      </c>
      <c r="S6578" s="24">
        <f>YEAR(Tabla1[[#This Row],[Fecha de Orden]])</f>
        <v>2024</v>
      </c>
      <c r="T6578" t="str">
        <f>VLOOKUP(Tabla1[[#This Row],[Nombre del Producto]],Tabla2[[Nombre Producto]:[Costo Unitario]],2,FALSE)</f>
        <v>Lot's O' Nuts</v>
      </c>
      <c r="U6578" t="str">
        <f>VLOOKUP(Tabla1[[#This Row],[Fábrica]],Tabla3[],4,FALSE)</f>
        <v>Arizona</v>
      </c>
    </row>
    <row r="6579" spans="1:21" x14ac:dyDescent="0.25">
      <c r="A6579" t="s">
        <v>8766</v>
      </c>
      <c r="B6579" s="3">
        <v>45451</v>
      </c>
      <c r="C6579" s="3">
        <v>45463</v>
      </c>
      <c r="D6579" t="s">
        <v>71</v>
      </c>
      <c r="E6579">
        <v>132682</v>
      </c>
      <c r="F6579" t="s">
        <v>19</v>
      </c>
      <c r="G6579" t="s">
        <v>186</v>
      </c>
      <c r="H6579" t="s">
        <v>42</v>
      </c>
      <c r="I6579">
        <v>75081</v>
      </c>
      <c r="J6579" t="s">
        <v>22</v>
      </c>
      <c r="K6579" t="s">
        <v>43</v>
      </c>
      <c r="L6579" t="s">
        <v>33</v>
      </c>
      <c r="M6579" t="s">
        <v>34</v>
      </c>
      <c r="N6579" s="5">
        <v>10.8</v>
      </c>
      <c r="O6579" s="7">
        <v>3</v>
      </c>
      <c r="P6579" s="5">
        <v>7.2</v>
      </c>
      <c r="Q6579" s="5">
        <v>3.6</v>
      </c>
      <c r="R6579" s="22">
        <f>Tabla1[[#This Row],[Fecha de Envío]]-Tabla1[[#This Row],[Fecha de Orden]]</f>
        <v>12</v>
      </c>
      <c r="S6579" s="24">
        <f>YEAR(Tabla1[[#This Row],[Fecha de Orden]])</f>
        <v>2024</v>
      </c>
      <c r="T6579" t="str">
        <f>VLOOKUP(Tabla1[[#This Row],[Nombre del Producto]],Tabla2[[Nombre Producto]:[Costo Unitario]],2,FALSE)</f>
        <v>Lot's O' Nuts</v>
      </c>
      <c r="U6579" t="str">
        <f>VLOOKUP(Tabla1[[#This Row],[Fábrica]],Tabla3[],4,FALSE)</f>
        <v>Arizona</v>
      </c>
    </row>
    <row r="6580" spans="1:21" x14ac:dyDescent="0.25">
      <c r="A6580" t="s">
        <v>8767</v>
      </c>
      <c r="B6580" s="3">
        <v>45451</v>
      </c>
      <c r="C6580" s="3">
        <v>45463</v>
      </c>
      <c r="D6580" t="s">
        <v>71</v>
      </c>
      <c r="E6580">
        <v>132682</v>
      </c>
      <c r="F6580" t="s">
        <v>19</v>
      </c>
      <c r="G6580" t="s">
        <v>186</v>
      </c>
      <c r="H6580" t="s">
        <v>42</v>
      </c>
      <c r="I6580">
        <v>75081</v>
      </c>
      <c r="J6580" t="s">
        <v>22</v>
      </c>
      <c r="K6580" t="s">
        <v>43</v>
      </c>
      <c r="L6580" t="s">
        <v>24</v>
      </c>
      <c r="M6580" t="s">
        <v>25</v>
      </c>
      <c r="N6580" s="5">
        <v>11.25</v>
      </c>
      <c r="O6580" s="7">
        <v>3</v>
      </c>
      <c r="P6580" s="5">
        <v>7.35</v>
      </c>
      <c r="Q6580" s="5">
        <v>3.9</v>
      </c>
      <c r="R6580" s="22">
        <f>Tabla1[[#This Row],[Fecha de Envío]]-Tabla1[[#This Row],[Fecha de Orden]]</f>
        <v>12</v>
      </c>
      <c r="S6580" s="24">
        <f>YEAR(Tabla1[[#This Row],[Fecha de Orden]])</f>
        <v>2024</v>
      </c>
      <c r="T6580" t="str">
        <f>VLOOKUP(Tabla1[[#This Row],[Nombre del Producto]],Tabla2[[Nombre Producto]:[Costo Unitario]],2,FALSE)</f>
        <v>Wicked Choccy's</v>
      </c>
      <c r="U6580" t="str">
        <f>VLOOKUP(Tabla1[[#This Row],[Fábrica]],Tabla3[],4,FALSE)</f>
        <v>Georgia</v>
      </c>
    </row>
    <row r="6581" spans="1:21" x14ac:dyDescent="0.25">
      <c r="A6581" t="s">
        <v>8768</v>
      </c>
      <c r="B6581" s="3">
        <v>45451</v>
      </c>
      <c r="C6581" s="3">
        <v>45463</v>
      </c>
      <c r="D6581" t="s">
        <v>71</v>
      </c>
      <c r="E6581">
        <v>132682</v>
      </c>
      <c r="F6581" t="s">
        <v>19</v>
      </c>
      <c r="G6581" t="s">
        <v>186</v>
      </c>
      <c r="H6581" t="s">
        <v>42</v>
      </c>
      <c r="I6581">
        <v>75081</v>
      </c>
      <c r="J6581" t="s">
        <v>22</v>
      </c>
      <c r="K6581" t="s">
        <v>43</v>
      </c>
      <c r="L6581" t="s">
        <v>36</v>
      </c>
      <c r="M6581" t="s">
        <v>37</v>
      </c>
      <c r="N6581" s="5">
        <v>9.75</v>
      </c>
      <c r="O6581" s="7">
        <v>3</v>
      </c>
      <c r="P6581" s="5">
        <v>6.33</v>
      </c>
      <c r="Q6581" s="5">
        <v>3.42</v>
      </c>
      <c r="R6581" s="22">
        <f>Tabla1[[#This Row],[Fecha de Envío]]-Tabla1[[#This Row],[Fecha de Orden]]</f>
        <v>12</v>
      </c>
      <c r="S6581" s="24">
        <f>YEAR(Tabla1[[#This Row],[Fecha de Orden]])</f>
        <v>2024</v>
      </c>
      <c r="T6581" t="str">
        <f>VLOOKUP(Tabla1[[#This Row],[Nombre del Producto]],Tabla2[[Nombre Producto]:[Costo Unitario]],2,FALSE)</f>
        <v>Wicked Choccy's</v>
      </c>
      <c r="U6581" t="str">
        <f>VLOOKUP(Tabla1[[#This Row],[Fábrica]],Tabla3[],4,FALSE)</f>
        <v>Georgia</v>
      </c>
    </row>
    <row r="6582" spans="1:21" x14ac:dyDescent="0.25">
      <c r="A6582" t="s">
        <v>404</v>
      </c>
      <c r="B6582" s="3">
        <v>45452</v>
      </c>
      <c r="C6582" s="3">
        <v>45467</v>
      </c>
      <c r="D6582" t="s">
        <v>18</v>
      </c>
      <c r="E6582">
        <v>146822</v>
      </c>
      <c r="F6582" t="s">
        <v>19</v>
      </c>
      <c r="G6582" t="s">
        <v>61</v>
      </c>
      <c r="H6582" t="s">
        <v>133</v>
      </c>
      <c r="I6582">
        <v>24153</v>
      </c>
      <c r="J6582" t="s">
        <v>22</v>
      </c>
      <c r="K6582" t="s">
        <v>66</v>
      </c>
      <c r="L6582" t="s">
        <v>36</v>
      </c>
      <c r="M6582" t="s">
        <v>37</v>
      </c>
      <c r="N6582" s="5">
        <v>13</v>
      </c>
      <c r="O6582" s="7">
        <v>4</v>
      </c>
      <c r="P6582" s="5">
        <v>8.44</v>
      </c>
      <c r="Q6582" s="5">
        <v>4.5599999999999996</v>
      </c>
      <c r="R6582" s="22">
        <f>Tabla1[[#This Row],[Fecha de Envío]]-Tabla1[[#This Row],[Fecha de Orden]]</f>
        <v>15</v>
      </c>
      <c r="S6582" s="24">
        <f>YEAR(Tabla1[[#This Row],[Fecha de Orden]])</f>
        <v>2024</v>
      </c>
      <c r="T6582" t="str">
        <f>VLOOKUP(Tabla1[[#This Row],[Nombre del Producto]],Tabla2[[Nombre Producto]:[Costo Unitario]],2,FALSE)</f>
        <v>Wicked Choccy's</v>
      </c>
      <c r="U6582" t="str">
        <f>VLOOKUP(Tabla1[[#This Row],[Fábrica]],Tabla3[],4,FALSE)</f>
        <v>Georgia</v>
      </c>
    </row>
    <row r="6583" spans="1:21" x14ac:dyDescent="0.25">
      <c r="A6583" t="s">
        <v>6299</v>
      </c>
      <c r="B6583" s="3">
        <v>45452</v>
      </c>
      <c r="C6583" s="3">
        <v>45466</v>
      </c>
      <c r="D6583" t="s">
        <v>18</v>
      </c>
      <c r="E6583">
        <v>106663</v>
      </c>
      <c r="F6583" t="s">
        <v>19</v>
      </c>
      <c r="G6583" t="s">
        <v>239</v>
      </c>
      <c r="H6583" t="s">
        <v>173</v>
      </c>
      <c r="I6583">
        <v>60653</v>
      </c>
      <c r="J6583" t="s">
        <v>22</v>
      </c>
      <c r="K6583" t="s">
        <v>43</v>
      </c>
      <c r="L6583" t="s">
        <v>24</v>
      </c>
      <c r="M6583" t="s">
        <v>25</v>
      </c>
      <c r="N6583" s="5">
        <v>11.25</v>
      </c>
      <c r="O6583" s="7">
        <v>3</v>
      </c>
      <c r="P6583" s="5">
        <v>7.35</v>
      </c>
      <c r="Q6583" s="5">
        <v>3.9</v>
      </c>
      <c r="R6583" s="22">
        <f>Tabla1[[#This Row],[Fecha de Envío]]-Tabla1[[#This Row],[Fecha de Orden]]</f>
        <v>14</v>
      </c>
      <c r="S6583" s="24">
        <f>YEAR(Tabla1[[#This Row],[Fecha de Orden]])</f>
        <v>2024</v>
      </c>
      <c r="T6583" t="str">
        <f>VLOOKUP(Tabla1[[#This Row],[Nombre del Producto]],Tabla2[[Nombre Producto]:[Costo Unitario]],2,FALSE)</f>
        <v>Wicked Choccy's</v>
      </c>
      <c r="U6583" t="str">
        <f>VLOOKUP(Tabla1[[#This Row],[Fábrica]],Tabla3[],4,FALSE)</f>
        <v>Georgia</v>
      </c>
    </row>
    <row r="6584" spans="1:21" x14ac:dyDescent="0.25">
      <c r="A6584" t="s">
        <v>6300</v>
      </c>
      <c r="B6584" s="3">
        <v>45452</v>
      </c>
      <c r="C6584" s="3">
        <v>45466</v>
      </c>
      <c r="D6584" t="s">
        <v>18</v>
      </c>
      <c r="E6584">
        <v>106663</v>
      </c>
      <c r="F6584" t="s">
        <v>19</v>
      </c>
      <c r="G6584" t="s">
        <v>239</v>
      </c>
      <c r="H6584" t="s">
        <v>173</v>
      </c>
      <c r="I6584">
        <v>60653</v>
      </c>
      <c r="J6584" t="s">
        <v>22</v>
      </c>
      <c r="K6584" t="s">
        <v>43</v>
      </c>
      <c r="L6584" t="s">
        <v>45</v>
      </c>
      <c r="M6584" t="s">
        <v>46</v>
      </c>
      <c r="N6584" s="5">
        <v>3.49</v>
      </c>
      <c r="O6584" s="7">
        <v>1</v>
      </c>
      <c r="P6584" s="5">
        <v>2.4900000000000002</v>
      </c>
      <c r="Q6584" s="5">
        <v>1</v>
      </c>
      <c r="R6584" s="22">
        <f>Tabla1[[#This Row],[Fecha de Envío]]-Tabla1[[#This Row],[Fecha de Orden]]</f>
        <v>14</v>
      </c>
      <c r="S6584" s="24">
        <f>YEAR(Tabla1[[#This Row],[Fecha de Orden]])</f>
        <v>2024</v>
      </c>
      <c r="T6584" t="str">
        <f>VLOOKUP(Tabla1[[#This Row],[Nombre del Producto]],Tabla2[[Nombre Producto]:[Costo Unitario]],2,FALSE)</f>
        <v>Lot's O' Nuts</v>
      </c>
      <c r="U6584" t="str">
        <f>VLOOKUP(Tabla1[[#This Row],[Fábrica]],Tabla3[],4,FALSE)</f>
        <v>Arizona</v>
      </c>
    </row>
    <row r="6585" spans="1:21" x14ac:dyDescent="0.25">
      <c r="A6585" t="s">
        <v>6301</v>
      </c>
      <c r="B6585" s="3">
        <v>45452</v>
      </c>
      <c r="C6585" s="3">
        <v>45466</v>
      </c>
      <c r="D6585" t="s">
        <v>18</v>
      </c>
      <c r="E6585">
        <v>106663</v>
      </c>
      <c r="F6585" t="s">
        <v>19</v>
      </c>
      <c r="G6585" t="s">
        <v>239</v>
      </c>
      <c r="H6585" t="s">
        <v>173</v>
      </c>
      <c r="I6585">
        <v>60653</v>
      </c>
      <c r="J6585" t="s">
        <v>22</v>
      </c>
      <c r="K6585" t="s">
        <v>43</v>
      </c>
      <c r="L6585" t="s">
        <v>33</v>
      </c>
      <c r="M6585" t="s">
        <v>34</v>
      </c>
      <c r="N6585" s="5">
        <v>28.8</v>
      </c>
      <c r="O6585" s="7">
        <v>8</v>
      </c>
      <c r="P6585" s="5">
        <v>19.2</v>
      </c>
      <c r="Q6585" s="5">
        <v>9.6</v>
      </c>
      <c r="R6585" s="22">
        <f>Tabla1[[#This Row],[Fecha de Envío]]-Tabla1[[#This Row],[Fecha de Orden]]</f>
        <v>14</v>
      </c>
      <c r="S6585" s="24">
        <f>YEAR(Tabla1[[#This Row],[Fecha de Orden]])</f>
        <v>2024</v>
      </c>
      <c r="T6585" t="str">
        <f>VLOOKUP(Tabla1[[#This Row],[Nombre del Producto]],Tabla2[[Nombre Producto]:[Costo Unitario]],2,FALSE)</f>
        <v>Lot's O' Nuts</v>
      </c>
      <c r="U6585" t="str">
        <f>VLOOKUP(Tabla1[[#This Row],[Fábrica]],Tabla3[],4,FALSE)</f>
        <v>Arizona</v>
      </c>
    </row>
    <row r="6586" spans="1:21" x14ac:dyDescent="0.25">
      <c r="A6586" t="s">
        <v>6592</v>
      </c>
      <c r="B6586" s="3">
        <v>45452</v>
      </c>
      <c r="C6586" s="3">
        <v>45463</v>
      </c>
      <c r="D6586" t="s">
        <v>39</v>
      </c>
      <c r="E6586">
        <v>100951</v>
      </c>
      <c r="F6586" t="s">
        <v>19</v>
      </c>
      <c r="G6586" t="s">
        <v>186</v>
      </c>
      <c r="H6586" t="s">
        <v>42</v>
      </c>
      <c r="I6586">
        <v>75217</v>
      </c>
      <c r="J6586" t="s">
        <v>22</v>
      </c>
      <c r="K6586" t="s">
        <v>43</v>
      </c>
      <c r="L6586" t="s">
        <v>36</v>
      </c>
      <c r="M6586" t="s">
        <v>37</v>
      </c>
      <c r="N6586" s="5">
        <v>16.25</v>
      </c>
      <c r="O6586" s="7">
        <v>5</v>
      </c>
      <c r="P6586" s="5">
        <v>10.55</v>
      </c>
      <c r="Q6586" s="5">
        <v>5.7</v>
      </c>
      <c r="R6586" s="22">
        <f>Tabla1[[#This Row],[Fecha de Envío]]-Tabla1[[#This Row],[Fecha de Orden]]</f>
        <v>11</v>
      </c>
      <c r="S6586" s="24">
        <f>YEAR(Tabla1[[#This Row],[Fecha de Orden]])</f>
        <v>2024</v>
      </c>
      <c r="T6586" t="str">
        <f>VLOOKUP(Tabla1[[#This Row],[Nombre del Producto]],Tabla2[[Nombre Producto]:[Costo Unitario]],2,FALSE)</f>
        <v>Wicked Choccy's</v>
      </c>
      <c r="U6586" t="str">
        <f>VLOOKUP(Tabla1[[#This Row],[Fábrica]],Tabla3[],4,FALSE)</f>
        <v>Georgia</v>
      </c>
    </row>
    <row r="6587" spans="1:21" x14ac:dyDescent="0.25">
      <c r="A6587" t="s">
        <v>969</v>
      </c>
      <c r="B6587" s="3">
        <v>45453</v>
      </c>
      <c r="C6587" s="3">
        <v>45468</v>
      </c>
      <c r="D6587" t="s">
        <v>18</v>
      </c>
      <c r="E6587">
        <v>158071</v>
      </c>
      <c r="F6587" t="s">
        <v>19</v>
      </c>
      <c r="G6587" t="s">
        <v>124</v>
      </c>
      <c r="H6587" t="s">
        <v>125</v>
      </c>
      <c r="I6587">
        <v>98103</v>
      </c>
      <c r="J6587" t="s">
        <v>22</v>
      </c>
      <c r="K6587" t="s">
        <v>23</v>
      </c>
      <c r="L6587" t="s">
        <v>24</v>
      </c>
      <c r="M6587" t="s">
        <v>25</v>
      </c>
      <c r="N6587" s="5">
        <v>15</v>
      </c>
      <c r="O6587" s="7">
        <v>4</v>
      </c>
      <c r="P6587" s="5">
        <v>9.8000000000000007</v>
      </c>
      <c r="Q6587" s="5">
        <v>5.2</v>
      </c>
      <c r="R6587" s="22">
        <f>Tabla1[[#This Row],[Fecha de Envío]]-Tabla1[[#This Row],[Fecha de Orden]]</f>
        <v>15</v>
      </c>
      <c r="S6587" s="24">
        <f>YEAR(Tabla1[[#This Row],[Fecha de Orden]])</f>
        <v>2024</v>
      </c>
      <c r="T6587" t="str">
        <f>VLOOKUP(Tabla1[[#This Row],[Nombre del Producto]],Tabla2[[Nombre Producto]:[Costo Unitario]],2,FALSE)</f>
        <v>Wicked Choccy's</v>
      </c>
      <c r="U6587" t="str">
        <f>VLOOKUP(Tabla1[[#This Row],[Fábrica]],Tabla3[],4,FALSE)</f>
        <v>Georgia</v>
      </c>
    </row>
    <row r="6588" spans="1:21" x14ac:dyDescent="0.25">
      <c r="A6588" t="s">
        <v>970</v>
      </c>
      <c r="B6588" s="3">
        <v>45453</v>
      </c>
      <c r="C6588" s="3">
        <v>45468</v>
      </c>
      <c r="D6588" t="s">
        <v>18</v>
      </c>
      <c r="E6588">
        <v>158071</v>
      </c>
      <c r="F6588" t="s">
        <v>19</v>
      </c>
      <c r="G6588" t="s">
        <v>124</v>
      </c>
      <c r="H6588" t="s">
        <v>125</v>
      </c>
      <c r="I6588">
        <v>98103</v>
      </c>
      <c r="J6588" t="s">
        <v>22</v>
      </c>
      <c r="K6588" t="s">
        <v>23</v>
      </c>
      <c r="L6588" t="s">
        <v>27</v>
      </c>
      <c r="M6588" t="s">
        <v>28</v>
      </c>
      <c r="N6588" s="5">
        <v>10.8</v>
      </c>
      <c r="O6588" s="7">
        <v>3</v>
      </c>
      <c r="P6588" s="5">
        <v>7.5</v>
      </c>
      <c r="Q6588" s="5">
        <v>3.3</v>
      </c>
      <c r="R6588" s="22">
        <f>Tabla1[[#This Row],[Fecha de Envío]]-Tabla1[[#This Row],[Fecha de Orden]]</f>
        <v>15</v>
      </c>
      <c r="S6588" s="24">
        <f>YEAR(Tabla1[[#This Row],[Fecha de Orden]])</f>
        <v>2024</v>
      </c>
      <c r="T6588" t="str">
        <f>VLOOKUP(Tabla1[[#This Row],[Nombre del Producto]],Tabla2[[Nombre Producto]:[Costo Unitario]],2,FALSE)</f>
        <v>Lot's O' Nuts</v>
      </c>
      <c r="U6588" t="str">
        <f>VLOOKUP(Tabla1[[#This Row],[Fábrica]],Tabla3[],4,FALSE)</f>
        <v>Arizona</v>
      </c>
    </row>
    <row r="6589" spans="1:21" x14ac:dyDescent="0.25">
      <c r="A6589" t="s">
        <v>1549</v>
      </c>
      <c r="B6589" s="3">
        <v>45453</v>
      </c>
      <c r="C6589" s="3">
        <v>45466</v>
      </c>
      <c r="D6589" t="s">
        <v>39</v>
      </c>
      <c r="E6589">
        <v>143343</v>
      </c>
      <c r="F6589" t="s">
        <v>19</v>
      </c>
      <c r="G6589" t="s">
        <v>53</v>
      </c>
      <c r="H6589" t="s">
        <v>21</v>
      </c>
      <c r="I6589">
        <v>90032</v>
      </c>
      <c r="J6589" t="s">
        <v>22</v>
      </c>
      <c r="K6589" t="s">
        <v>23</v>
      </c>
      <c r="L6589" t="s">
        <v>24</v>
      </c>
      <c r="M6589" t="s">
        <v>25</v>
      </c>
      <c r="N6589" s="5">
        <v>18.75</v>
      </c>
      <c r="O6589" s="7">
        <v>5</v>
      </c>
      <c r="P6589" s="5">
        <v>12.25</v>
      </c>
      <c r="Q6589" s="5">
        <v>6.5</v>
      </c>
      <c r="R6589" s="22">
        <f>Tabla1[[#This Row],[Fecha de Envío]]-Tabla1[[#This Row],[Fecha de Orden]]</f>
        <v>13</v>
      </c>
      <c r="S6589" s="24">
        <f>YEAR(Tabla1[[#This Row],[Fecha de Orden]])</f>
        <v>2024</v>
      </c>
      <c r="T6589" t="str">
        <f>VLOOKUP(Tabla1[[#This Row],[Nombre del Producto]],Tabla2[[Nombre Producto]:[Costo Unitario]],2,FALSE)</f>
        <v>Wicked Choccy's</v>
      </c>
      <c r="U6589" t="str">
        <f>VLOOKUP(Tabla1[[#This Row],[Fábrica]],Tabla3[],4,FALSE)</f>
        <v>Georgia</v>
      </c>
    </row>
    <row r="6590" spans="1:21" x14ac:dyDescent="0.25">
      <c r="A6590" t="s">
        <v>1956</v>
      </c>
      <c r="B6590" s="3">
        <v>45453</v>
      </c>
      <c r="C6590" s="3">
        <v>45463</v>
      </c>
      <c r="D6590" t="s">
        <v>82</v>
      </c>
      <c r="E6590">
        <v>131583</v>
      </c>
      <c r="F6590" t="s">
        <v>19</v>
      </c>
      <c r="G6590" t="s">
        <v>144</v>
      </c>
      <c r="H6590" t="s">
        <v>101</v>
      </c>
      <c r="I6590">
        <v>19143</v>
      </c>
      <c r="J6590" t="s">
        <v>22</v>
      </c>
      <c r="K6590" t="s">
        <v>32</v>
      </c>
      <c r="L6590" t="s">
        <v>36</v>
      </c>
      <c r="M6590" t="s">
        <v>37</v>
      </c>
      <c r="N6590" s="5">
        <v>19.5</v>
      </c>
      <c r="O6590" s="7">
        <v>6</v>
      </c>
      <c r="P6590" s="5">
        <v>12.66</v>
      </c>
      <c r="Q6590" s="5">
        <v>6.84</v>
      </c>
      <c r="R6590" s="22">
        <f>Tabla1[[#This Row],[Fecha de Envío]]-Tabla1[[#This Row],[Fecha de Orden]]</f>
        <v>10</v>
      </c>
      <c r="S6590" s="24">
        <f>YEAR(Tabla1[[#This Row],[Fecha de Orden]])</f>
        <v>2024</v>
      </c>
      <c r="T6590" t="str">
        <f>VLOOKUP(Tabla1[[#This Row],[Nombre del Producto]],Tabla2[[Nombre Producto]:[Costo Unitario]],2,FALSE)</f>
        <v>Wicked Choccy's</v>
      </c>
      <c r="U6590" t="str">
        <f>VLOOKUP(Tabla1[[#This Row],[Fábrica]],Tabla3[],4,FALSE)</f>
        <v>Georgia</v>
      </c>
    </row>
    <row r="6591" spans="1:21" x14ac:dyDescent="0.25">
      <c r="A6591" t="s">
        <v>3855</v>
      </c>
      <c r="B6591" s="3">
        <v>45453</v>
      </c>
      <c r="C6591" s="3">
        <v>45466</v>
      </c>
      <c r="D6591" t="s">
        <v>71</v>
      </c>
      <c r="E6591">
        <v>137001</v>
      </c>
      <c r="F6591" t="s">
        <v>19</v>
      </c>
      <c r="G6591" t="s">
        <v>2761</v>
      </c>
      <c r="H6591" t="s">
        <v>21</v>
      </c>
      <c r="I6591">
        <v>91360</v>
      </c>
      <c r="J6591" t="s">
        <v>148</v>
      </c>
      <c r="K6591" t="s">
        <v>23</v>
      </c>
      <c r="L6591" t="s">
        <v>348</v>
      </c>
      <c r="M6591" t="s">
        <v>349</v>
      </c>
      <c r="N6591" s="5">
        <v>140</v>
      </c>
      <c r="O6591" s="7">
        <v>7</v>
      </c>
      <c r="P6591" s="5">
        <v>70</v>
      </c>
      <c r="Q6591" s="5">
        <v>70</v>
      </c>
      <c r="R6591" s="22">
        <f>Tabla1[[#This Row],[Fecha de Envío]]-Tabla1[[#This Row],[Fecha de Orden]]</f>
        <v>13</v>
      </c>
      <c r="S6591" s="24">
        <f>YEAR(Tabla1[[#This Row],[Fecha de Orden]])</f>
        <v>2024</v>
      </c>
      <c r="T6591" t="str">
        <f>VLOOKUP(Tabla1[[#This Row],[Nombre del Producto]],Tabla2[[Nombre Producto]:[Costo Unitario]],2,FALSE)</f>
        <v>Secret Factory</v>
      </c>
      <c r="U6591" t="str">
        <f>VLOOKUP(Tabla1[[#This Row],[Fábrica]],Tabla3[],4,FALSE)</f>
        <v>Illinois</v>
      </c>
    </row>
    <row r="6592" spans="1:21" x14ac:dyDescent="0.25">
      <c r="A6592" t="s">
        <v>5480</v>
      </c>
      <c r="B6592" s="3">
        <v>45453</v>
      </c>
      <c r="C6592" s="3">
        <v>45467</v>
      </c>
      <c r="D6592" t="s">
        <v>18</v>
      </c>
      <c r="E6592">
        <v>167080</v>
      </c>
      <c r="F6592" t="s">
        <v>19</v>
      </c>
      <c r="G6592" t="s">
        <v>30</v>
      </c>
      <c r="H6592" t="s">
        <v>31</v>
      </c>
      <c r="I6592">
        <v>10011</v>
      </c>
      <c r="J6592" t="s">
        <v>22</v>
      </c>
      <c r="K6592" t="s">
        <v>32</v>
      </c>
      <c r="L6592" t="s">
        <v>36</v>
      </c>
      <c r="M6592" t="s">
        <v>37</v>
      </c>
      <c r="N6592" s="5">
        <v>16.25</v>
      </c>
      <c r="O6592" s="7">
        <v>5</v>
      </c>
      <c r="P6592" s="5">
        <v>10.55</v>
      </c>
      <c r="Q6592" s="5">
        <v>5.7</v>
      </c>
      <c r="R6592" s="22">
        <f>Tabla1[[#This Row],[Fecha de Envío]]-Tabla1[[#This Row],[Fecha de Orden]]</f>
        <v>14</v>
      </c>
      <c r="S6592" s="24">
        <f>YEAR(Tabla1[[#This Row],[Fecha de Orden]])</f>
        <v>2024</v>
      </c>
      <c r="T6592" t="str">
        <f>VLOOKUP(Tabla1[[#This Row],[Nombre del Producto]],Tabla2[[Nombre Producto]:[Costo Unitario]],2,FALSE)</f>
        <v>Wicked Choccy's</v>
      </c>
      <c r="U6592" t="str">
        <f>VLOOKUP(Tabla1[[#This Row],[Fábrica]],Tabla3[],4,FALSE)</f>
        <v>Georgia</v>
      </c>
    </row>
    <row r="6593" spans="1:21" x14ac:dyDescent="0.25">
      <c r="A6593" t="s">
        <v>6276</v>
      </c>
      <c r="B6593" s="3">
        <v>45453</v>
      </c>
      <c r="C6593" s="3">
        <v>45467</v>
      </c>
      <c r="D6593" t="s">
        <v>71</v>
      </c>
      <c r="E6593">
        <v>112172</v>
      </c>
      <c r="F6593" t="s">
        <v>19</v>
      </c>
      <c r="G6593" t="s">
        <v>30</v>
      </c>
      <c r="H6593" t="s">
        <v>31</v>
      </c>
      <c r="I6593">
        <v>10024</v>
      </c>
      <c r="J6593" t="s">
        <v>22</v>
      </c>
      <c r="K6593" t="s">
        <v>32</v>
      </c>
      <c r="L6593" t="s">
        <v>33</v>
      </c>
      <c r="M6593" t="s">
        <v>34</v>
      </c>
      <c r="N6593" s="5">
        <v>10.8</v>
      </c>
      <c r="O6593" s="7">
        <v>3</v>
      </c>
      <c r="P6593" s="5">
        <v>7.2</v>
      </c>
      <c r="Q6593" s="5">
        <v>3.6</v>
      </c>
      <c r="R6593" s="22">
        <f>Tabla1[[#This Row],[Fecha de Envío]]-Tabla1[[#This Row],[Fecha de Orden]]</f>
        <v>14</v>
      </c>
      <c r="S6593" s="24">
        <f>YEAR(Tabla1[[#This Row],[Fecha de Orden]])</f>
        <v>2024</v>
      </c>
      <c r="T6593" t="str">
        <f>VLOOKUP(Tabla1[[#This Row],[Nombre del Producto]],Tabla2[[Nombre Producto]:[Costo Unitario]],2,FALSE)</f>
        <v>Lot's O' Nuts</v>
      </c>
      <c r="U6593" t="str">
        <f>VLOOKUP(Tabla1[[#This Row],[Fábrica]],Tabla3[],4,FALSE)</f>
        <v>Arizona</v>
      </c>
    </row>
    <row r="6594" spans="1:21" x14ac:dyDescent="0.25">
      <c r="A6594" t="s">
        <v>6445</v>
      </c>
      <c r="B6594" s="3">
        <v>45453</v>
      </c>
      <c r="C6594" s="3">
        <v>45466</v>
      </c>
      <c r="D6594" t="s">
        <v>39</v>
      </c>
      <c r="E6594">
        <v>140963</v>
      </c>
      <c r="F6594" t="s">
        <v>19</v>
      </c>
      <c r="G6594" t="s">
        <v>53</v>
      </c>
      <c r="H6594" t="s">
        <v>21</v>
      </c>
      <c r="I6594">
        <v>90045</v>
      </c>
      <c r="J6594" t="s">
        <v>22</v>
      </c>
      <c r="K6594" t="s">
        <v>23</v>
      </c>
      <c r="L6594" t="s">
        <v>36</v>
      </c>
      <c r="M6594" t="s">
        <v>37</v>
      </c>
      <c r="N6594" s="5">
        <v>16.25</v>
      </c>
      <c r="O6594" s="7">
        <v>5</v>
      </c>
      <c r="P6594" s="5">
        <v>10.55</v>
      </c>
      <c r="Q6594" s="5">
        <v>5.7</v>
      </c>
      <c r="R6594" s="22">
        <f>Tabla1[[#This Row],[Fecha de Envío]]-Tabla1[[#This Row],[Fecha de Orden]]</f>
        <v>13</v>
      </c>
      <c r="S6594" s="24">
        <f>YEAR(Tabla1[[#This Row],[Fecha de Orden]])</f>
        <v>2024</v>
      </c>
      <c r="T6594" t="str">
        <f>VLOOKUP(Tabla1[[#This Row],[Nombre del Producto]],Tabla2[[Nombre Producto]:[Costo Unitario]],2,FALSE)</f>
        <v>Wicked Choccy's</v>
      </c>
      <c r="U6594" t="str">
        <f>VLOOKUP(Tabla1[[#This Row],[Fábrica]],Tabla3[],4,FALSE)</f>
        <v>Georgia</v>
      </c>
    </row>
    <row r="6595" spans="1:21" x14ac:dyDescent="0.25">
      <c r="A6595" t="s">
        <v>6446</v>
      </c>
      <c r="B6595" s="3">
        <v>45453</v>
      </c>
      <c r="C6595" s="3">
        <v>45466</v>
      </c>
      <c r="D6595" t="s">
        <v>39</v>
      </c>
      <c r="E6595">
        <v>140963</v>
      </c>
      <c r="F6595" t="s">
        <v>19</v>
      </c>
      <c r="G6595" t="s">
        <v>53</v>
      </c>
      <c r="H6595" t="s">
        <v>21</v>
      </c>
      <c r="I6595">
        <v>90045</v>
      </c>
      <c r="J6595" t="s">
        <v>22</v>
      </c>
      <c r="K6595" t="s">
        <v>23</v>
      </c>
      <c r="L6595" t="s">
        <v>33</v>
      </c>
      <c r="M6595" t="s">
        <v>34</v>
      </c>
      <c r="N6595" s="5">
        <v>7.2</v>
      </c>
      <c r="O6595" s="7">
        <v>2</v>
      </c>
      <c r="P6595" s="5">
        <v>4.8</v>
      </c>
      <c r="Q6595" s="5">
        <v>2.4</v>
      </c>
      <c r="R6595" s="22">
        <f>Tabla1[[#This Row],[Fecha de Envío]]-Tabla1[[#This Row],[Fecha de Orden]]</f>
        <v>13</v>
      </c>
      <c r="S6595" s="24">
        <f>YEAR(Tabla1[[#This Row],[Fecha de Orden]])</f>
        <v>2024</v>
      </c>
      <c r="T6595" t="str">
        <f>VLOOKUP(Tabla1[[#This Row],[Nombre del Producto]],Tabla2[[Nombre Producto]:[Costo Unitario]],2,FALSE)</f>
        <v>Lot's O' Nuts</v>
      </c>
      <c r="U6595" t="str">
        <f>VLOOKUP(Tabla1[[#This Row],[Fábrica]],Tabla3[],4,FALSE)</f>
        <v>Arizona</v>
      </c>
    </row>
    <row r="6596" spans="1:21" x14ac:dyDescent="0.25">
      <c r="A6596" t="s">
        <v>6447</v>
      </c>
      <c r="B6596" s="3">
        <v>45453</v>
      </c>
      <c r="C6596" s="3">
        <v>45466</v>
      </c>
      <c r="D6596" t="s">
        <v>39</v>
      </c>
      <c r="E6596">
        <v>140963</v>
      </c>
      <c r="F6596" t="s">
        <v>19</v>
      </c>
      <c r="G6596" t="s">
        <v>53</v>
      </c>
      <c r="H6596" t="s">
        <v>21</v>
      </c>
      <c r="I6596">
        <v>90045</v>
      </c>
      <c r="J6596" t="s">
        <v>22</v>
      </c>
      <c r="K6596" t="s">
        <v>23</v>
      </c>
      <c r="L6596" t="s">
        <v>27</v>
      </c>
      <c r="M6596" t="s">
        <v>28</v>
      </c>
      <c r="N6596" s="5">
        <v>18</v>
      </c>
      <c r="O6596" s="7">
        <v>5</v>
      </c>
      <c r="P6596" s="5">
        <v>12.5</v>
      </c>
      <c r="Q6596" s="5">
        <v>5.5</v>
      </c>
      <c r="R6596" s="22">
        <f>Tabla1[[#This Row],[Fecha de Envío]]-Tabla1[[#This Row],[Fecha de Orden]]</f>
        <v>13</v>
      </c>
      <c r="S6596" s="24">
        <f>YEAR(Tabla1[[#This Row],[Fecha de Orden]])</f>
        <v>2024</v>
      </c>
      <c r="T6596" t="str">
        <f>VLOOKUP(Tabla1[[#This Row],[Nombre del Producto]],Tabla2[[Nombre Producto]:[Costo Unitario]],2,FALSE)</f>
        <v>Lot's O' Nuts</v>
      </c>
      <c r="U6596" t="str">
        <f>VLOOKUP(Tabla1[[#This Row],[Fábrica]],Tabla3[],4,FALSE)</f>
        <v>Arizona</v>
      </c>
    </row>
    <row r="6597" spans="1:21" x14ac:dyDescent="0.25">
      <c r="A6597" t="s">
        <v>6625</v>
      </c>
      <c r="B6597" s="3">
        <v>45453</v>
      </c>
      <c r="C6597" s="3">
        <v>45467</v>
      </c>
      <c r="D6597" t="s">
        <v>18</v>
      </c>
      <c r="E6597">
        <v>107167</v>
      </c>
      <c r="F6597" t="s">
        <v>19</v>
      </c>
      <c r="G6597" t="s">
        <v>242</v>
      </c>
      <c r="H6597" t="s">
        <v>255</v>
      </c>
      <c r="I6597">
        <v>32216</v>
      </c>
      <c r="J6597" t="s">
        <v>22</v>
      </c>
      <c r="K6597" t="s">
        <v>66</v>
      </c>
      <c r="L6597" t="s">
        <v>36</v>
      </c>
      <c r="M6597" t="s">
        <v>37</v>
      </c>
      <c r="N6597" s="5">
        <v>26</v>
      </c>
      <c r="O6597" s="7">
        <v>8</v>
      </c>
      <c r="P6597" s="5">
        <v>16.88</v>
      </c>
      <c r="Q6597" s="5">
        <v>9.1199999999999992</v>
      </c>
      <c r="R6597" s="22">
        <f>Tabla1[[#This Row],[Fecha de Envío]]-Tabla1[[#This Row],[Fecha de Orden]]</f>
        <v>14</v>
      </c>
      <c r="S6597" s="24">
        <f>YEAR(Tabla1[[#This Row],[Fecha de Orden]])</f>
        <v>2024</v>
      </c>
      <c r="T6597" t="str">
        <f>VLOOKUP(Tabla1[[#This Row],[Nombre del Producto]],Tabla2[[Nombre Producto]:[Costo Unitario]],2,FALSE)</f>
        <v>Wicked Choccy's</v>
      </c>
      <c r="U6597" t="str">
        <f>VLOOKUP(Tabla1[[#This Row],[Fábrica]],Tabla3[],4,FALSE)</f>
        <v>Georgia</v>
      </c>
    </row>
    <row r="6598" spans="1:21" x14ac:dyDescent="0.25">
      <c r="A6598" t="s">
        <v>7882</v>
      </c>
      <c r="B6598" s="3">
        <v>45453</v>
      </c>
      <c r="C6598" s="3">
        <v>45468</v>
      </c>
      <c r="D6598" t="s">
        <v>18</v>
      </c>
      <c r="E6598">
        <v>106103</v>
      </c>
      <c r="F6598" t="s">
        <v>19</v>
      </c>
      <c r="G6598" t="s">
        <v>7883</v>
      </c>
      <c r="H6598" t="s">
        <v>93</v>
      </c>
      <c r="I6598">
        <v>48307</v>
      </c>
      <c r="J6598" t="s">
        <v>22</v>
      </c>
      <c r="K6598" t="s">
        <v>43</v>
      </c>
      <c r="L6598" t="s">
        <v>33</v>
      </c>
      <c r="M6598" t="s">
        <v>34</v>
      </c>
      <c r="N6598" s="5">
        <v>14.4</v>
      </c>
      <c r="O6598" s="7">
        <v>4</v>
      </c>
      <c r="P6598" s="5">
        <v>9.6</v>
      </c>
      <c r="Q6598" s="5">
        <v>4.8</v>
      </c>
      <c r="R6598" s="22">
        <f>Tabla1[[#This Row],[Fecha de Envío]]-Tabla1[[#This Row],[Fecha de Orden]]</f>
        <v>15</v>
      </c>
      <c r="S6598" s="24">
        <f>YEAR(Tabla1[[#This Row],[Fecha de Orden]])</f>
        <v>2024</v>
      </c>
      <c r="T6598" t="str">
        <f>VLOOKUP(Tabla1[[#This Row],[Nombre del Producto]],Tabla2[[Nombre Producto]:[Costo Unitario]],2,FALSE)</f>
        <v>Lot's O' Nuts</v>
      </c>
      <c r="U6598" t="str">
        <f>VLOOKUP(Tabla1[[#This Row],[Fábrica]],Tabla3[],4,FALSE)</f>
        <v>Arizona</v>
      </c>
    </row>
    <row r="6599" spans="1:21" x14ac:dyDescent="0.25">
      <c r="A6599" t="s">
        <v>952</v>
      </c>
      <c r="B6599" s="3">
        <v>45454</v>
      </c>
      <c r="C6599" s="3">
        <v>45465</v>
      </c>
      <c r="D6599" t="s">
        <v>39</v>
      </c>
      <c r="E6599">
        <v>120418</v>
      </c>
      <c r="F6599" t="s">
        <v>19</v>
      </c>
      <c r="G6599" t="s">
        <v>381</v>
      </c>
      <c r="H6599" t="s">
        <v>69</v>
      </c>
      <c r="I6599">
        <v>85345</v>
      </c>
      <c r="J6599" t="s">
        <v>22</v>
      </c>
      <c r="K6599" t="s">
        <v>23</v>
      </c>
      <c r="L6599" t="s">
        <v>36</v>
      </c>
      <c r="M6599" t="s">
        <v>37</v>
      </c>
      <c r="N6599" s="5">
        <v>3.25</v>
      </c>
      <c r="O6599" s="7">
        <v>1</v>
      </c>
      <c r="P6599" s="5">
        <v>2.11</v>
      </c>
      <c r="Q6599" s="5">
        <v>1.1399999999999999</v>
      </c>
      <c r="R6599" s="22">
        <f>Tabla1[[#This Row],[Fecha de Envío]]-Tabla1[[#This Row],[Fecha de Orden]]</f>
        <v>11</v>
      </c>
      <c r="S6599" s="24">
        <f>YEAR(Tabla1[[#This Row],[Fecha de Orden]])</f>
        <v>2024</v>
      </c>
      <c r="T6599" t="str">
        <f>VLOOKUP(Tabla1[[#This Row],[Nombre del Producto]],Tabla2[[Nombre Producto]:[Costo Unitario]],2,FALSE)</f>
        <v>Wicked Choccy's</v>
      </c>
      <c r="U6599" t="str">
        <f>VLOOKUP(Tabla1[[#This Row],[Fábrica]],Tabla3[],4,FALSE)</f>
        <v>Georgia</v>
      </c>
    </row>
    <row r="6600" spans="1:21" x14ac:dyDescent="0.25">
      <c r="A6600" t="s">
        <v>953</v>
      </c>
      <c r="B6600" s="3">
        <v>45454</v>
      </c>
      <c r="C6600" s="3">
        <v>45465</v>
      </c>
      <c r="D6600" t="s">
        <v>39</v>
      </c>
      <c r="E6600">
        <v>120418</v>
      </c>
      <c r="F6600" t="s">
        <v>19</v>
      </c>
      <c r="G6600" t="s">
        <v>381</v>
      </c>
      <c r="H6600" t="s">
        <v>69</v>
      </c>
      <c r="I6600">
        <v>85345</v>
      </c>
      <c r="J6600" t="s">
        <v>22</v>
      </c>
      <c r="K6600" t="s">
        <v>23</v>
      </c>
      <c r="L6600" t="s">
        <v>27</v>
      </c>
      <c r="M6600" t="s">
        <v>28</v>
      </c>
      <c r="N6600" s="5">
        <v>3.6</v>
      </c>
      <c r="O6600" s="7">
        <v>1</v>
      </c>
      <c r="P6600" s="5">
        <v>2.5</v>
      </c>
      <c r="Q6600" s="5">
        <v>1.1000000000000001</v>
      </c>
      <c r="R6600" s="22">
        <f>Tabla1[[#This Row],[Fecha de Envío]]-Tabla1[[#This Row],[Fecha de Orden]]</f>
        <v>11</v>
      </c>
      <c r="S6600" s="24">
        <f>YEAR(Tabla1[[#This Row],[Fecha de Orden]])</f>
        <v>2024</v>
      </c>
      <c r="T6600" t="str">
        <f>VLOOKUP(Tabla1[[#This Row],[Nombre del Producto]],Tabla2[[Nombre Producto]:[Costo Unitario]],2,FALSE)</f>
        <v>Lot's O' Nuts</v>
      </c>
      <c r="U6600" t="str">
        <f>VLOOKUP(Tabla1[[#This Row],[Fábrica]],Tabla3[],4,FALSE)</f>
        <v>Arizona</v>
      </c>
    </row>
    <row r="6601" spans="1:21" x14ac:dyDescent="0.25">
      <c r="A6601" t="s">
        <v>954</v>
      </c>
      <c r="B6601" s="3">
        <v>45454</v>
      </c>
      <c r="C6601" s="3">
        <v>45465</v>
      </c>
      <c r="D6601" t="s">
        <v>39</v>
      </c>
      <c r="E6601">
        <v>120418</v>
      </c>
      <c r="F6601" t="s">
        <v>19</v>
      </c>
      <c r="G6601" t="s">
        <v>381</v>
      </c>
      <c r="H6601" t="s">
        <v>69</v>
      </c>
      <c r="I6601">
        <v>85345</v>
      </c>
      <c r="J6601" t="s">
        <v>22</v>
      </c>
      <c r="K6601" t="s">
        <v>23</v>
      </c>
      <c r="L6601" t="s">
        <v>24</v>
      </c>
      <c r="M6601" t="s">
        <v>25</v>
      </c>
      <c r="N6601" s="5">
        <v>18.75</v>
      </c>
      <c r="O6601" s="7">
        <v>5</v>
      </c>
      <c r="P6601" s="5">
        <v>12.25</v>
      </c>
      <c r="Q6601" s="5">
        <v>6.5</v>
      </c>
      <c r="R6601" s="22">
        <f>Tabla1[[#This Row],[Fecha de Envío]]-Tabla1[[#This Row],[Fecha de Orden]]</f>
        <v>11</v>
      </c>
      <c r="S6601" s="24">
        <f>YEAR(Tabla1[[#This Row],[Fecha de Orden]])</f>
        <v>2024</v>
      </c>
      <c r="T6601" t="str">
        <f>VLOOKUP(Tabla1[[#This Row],[Nombre del Producto]],Tabla2[[Nombre Producto]:[Costo Unitario]],2,FALSE)</f>
        <v>Wicked Choccy's</v>
      </c>
      <c r="U6601" t="str">
        <f>VLOOKUP(Tabla1[[#This Row],[Fábrica]],Tabla3[],4,FALSE)</f>
        <v>Georgia</v>
      </c>
    </row>
    <row r="6602" spans="1:21" x14ac:dyDescent="0.25">
      <c r="A6602" t="s">
        <v>3009</v>
      </c>
      <c r="B6602" s="3">
        <v>45454</v>
      </c>
      <c r="C6602" s="3">
        <v>45464</v>
      </c>
      <c r="D6602" t="s">
        <v>82</v>
      </c>
      <c r="E6602">
        <v>152002</v>
      </c>
      <c r="F6602" t="s">
        <v>19</v>
      </c>
      <c r="G6602" t="s">
        <v>53</v>
      </c>
      <c r="H6602" t="s">
        <v>21</v>
      </c>
      <c r="I6602">
        <v>90004</v>
      </c>
      <c r="J6602" t="s">
        <v>22</v>
      </c>
      <c r="K6602" t="s">
        <v>23</v>
      </c>
      <c r="L6602" t="s">
        <v>24</v>
      </c>
      <c r="M6602" t="s">
        <v>25</v>
      </c>
      <c r="N6602" s="5">
        <v>11.25</v>
      </c>
      <c r="O6602" s="7">
        <v>3</v>
      </c>
      <c r="P6602" s="5">
        <v>7.35</v>
      </c>
      <c r="Q6602" s="5">
        <v>3.9</v>
      </c>
      <c r="R6602" s="22">
        <f>Tabla1[[#This Row],[Fecha de Envío]]-Tabla1[[#This Row],[Fecha de Orden]]</f>
        <v>10</v>
      </c>
      <c r="S6602" s="24">
        <f>YEAR(Tabla1[[#This Row],[Fecha de Orden]])</f>
        <v>2024</v>
      </c>
      <c r="T6602" t="str">
        <f>VLOOKUP(Tabla1[[#This Row],[Nombre del Producto]],Tabla2[[Nombre Producto]:[Costo Unitario]],2,FALSE)</f>
        <v>Wicked Choccy's</v>
      </c>
      <c r="U6602" t="str">
        <f>VLOOKUP(Tabla1[[#This Row],[Fábrica]],Tabla3[],4,FALSE)</f>
        <v>Georgia</v>
      </c>
    </row>
    <row r="6603" spans="1:21" x14ac:dyDescent="0.25">
      <c r="A6603" t="s">
        <v>5334</v>
      </c>
      <c r="B6603" s="3">
        <v>45454</v>
      </c>
      <c r="C6603" s="3">
        <v>45468</v>
      </c>
      <c r="D6603" t="s">
        <v>18</v>
      </c>
      <c r="E6603">
        <v>102554</v>
      </c>
      <c r="F6603" t="s">
        <v>19</v>
      </c>
      <c r="G6603" t="s">
        <v>638</v>
      </c>
      <c r="H6603" t="s">
        <v>522</v>
      </c>
      <c r="I6603">
        <v>36830</v>
      </c>
      <c r="J6603" t="s">
        <v>22</v>
      </c>
      <c r="K6603" t="s">
        <v>66</v>
      </c>
      <c r="L6603" t="s">
        <v>27</v>
      </c>
      <c r="M6603" t="s">
        <v>28</v>
      </c>
      <c r="N6603" s="5">
        <v>7.2</v>
      </c>
      <c r="O6603" s="7">
        <v>2</v>
      </c>
      <c r="P6603" s="5">
        <v>5</v>
      </c>
      <c r="Q6603" s="5">
        <v>2.2000000000000002</v>
      </c>
      <c r="R6603" s="22">
        <f>Tabla1[[#This Row],[Fecha de Envío]]-Tabla1[[#This Row],[Fecha de Orden]]</f>
        <v>14</v>
      </c>
      <c r="S6603" s="24">
        <f>YEAR(Tabla1[[#This Row],[Fecha de Orden]])</f>
        <v>2024</v>
      </c>
      <c r="T6603" t="str">
        <f>VLOOKUP(Tabla1[[#This Row],[Nombre del Producto]],Tabla2[[Nombre Producto]:[Costo Unitario]],2,FALSE)</f>
        <v>Lot's O' Nuts</v>
      </c>
      <c r="U6603" t="str">
        <f>VLOOKUP(Tabla1[[#This Row],[Fábrica]],Tabla3[],4,FALSE)</f>
        <v>Arizona</v>
      </c>
    </row>
    <row r="6604" spans="1:21" x14ac:dyDescent="0.25">
      <c r="A6604" t="s">
        <v>8629</v>
      </c>
      <c r="B6604" s="3">
        <v>45454</v>
      </c>
      <c r="C6604" s="3">
        <v>45466</v>
      </c>
      <c r="D6604" t="s">
        <v>71</v>
      </c>
      <c r="E6604">
        <v>134565</v>
      </c>
      <c r="F6604" t="s">
        <v>19</v>
      </c>
      <c r="G6604" t="s">
        <v>124</v>
      </c>
      <c r="H6604" t="s">
        <v>125</v>
      </c>
      <c r="I6604">
        <v>98103</v>
      </c>
      <c r="J6604" t="s">
        <v>22</v>
      </c>
      <c r="K6604" t="s">
        <v>23</v>
      </c>
      <c r="L6604" t="s">
        <v>24</v>
      </c>
      <c r="M6604" t="s">
        <v>25</v>
      </c>
      <c r="N6604" s="5">
        <v>11.25</v>
      </c>
      <c r="O6604" s="7">
        <v>3</v>
      </c>
      <c r="P6604" s="5">
        <v>7.35</v>
      </c>
      <c r="Q6604" s="5">
        <v>3.9</v>
      </c>
      <c r="R6604" s="22">
        <f>Tabla1[[#This Row],[Fecha de Envío]]-Tabla1[[#This Row],[Fecha de Orden]]</f>
        <v>12</v>
      </c>
      <c r="S6604" s="24">
        <f>YEAR(Tabla1[[#This Row],[Fecha de Orden]])</f>
        <v>2024</v>
      </c>
      <c r="T6604" t="str">
        <f>VLOOKUP(Tabla1[[#This Row],[Nombre del Producto]],Tabla2[[Nombre Producto]:[Costo Unitario]],2,FALSE)</f>
        <v>Wicked Choccy's</v>
      </c>
      <c r="U6604" t="str">
        <f>VLOOKUP(Tabla1[[#This Row],[Fábrica]],Tabla3[],4,FALSE)</f>
        <v>Georgia</v>
      </c>
    </row>
    <row r="6605" spans="1:21" x14ac:dyDescent="0.25">
      <c r="A6605" t="s">
        <v>8630</v>
      </c>
      <c r="B6605" s="3">
        <v>45454</v>
      </c>
      <c r="C6605" s="3">
        <v>45466</v>
      </c>
      <c r="D6605" t="s">
        <v>71</v>
      </c>
      <c r="E6605">
        <v>134565</v>
      </c>
      <c r="F6605" t="s">
        <v>19</v>
      </c>
      <c r="G6605" t="s">
        <v>124</v>
      </c>
      <c r="H6605" t="s">
        <v>125</v>
      </c>
      <c r="I6605">
        <v>98103</v>
      </c>
      <c r="J6605" t="s">
        <v>22</v>
      </c>
      <c r="K6605" t="s">
        <v>23</v>
      </c>
      <c r="L6605" t="s">
        <v>33</v>
      </c>
      <c r="M6605" t="s">
        <v>34</v>
      </c>
      <c r="N6605" s="5">
        <v>21.6</v>
      </c>
      <c r="O6605" s="7">
        <v>6</v>
      </c>
      <c r="P6605" s="5">
        <v>14.4</v>
      </c>
      <c r="Q6605" s="5">
        <v>7.2</v>
      </c>
      <c r="R6605" s="22">
        <f>Tabla1[[#This Row],[Fecha de Envío]]-Tabla1[[#This Row],[Fecha de Orden]]</f>
        <v>12</v>
      </c>
      <c r="S6605" s="24">
        <f>YEAR(Tabla1[[#This Row],[Fecha de Orden]])</f>
        <v>2024</v>
      </c>
      <c r="T6605" t="str">
        <f>VLOOKUP(Tabla1[[#This Row],[Nombre del Producto]],Tabla2[[Nombre Producto]:[Costo Unitario]],2,FALSE)</f>
        <v>Lot's O' Nuts</v>
      </c>
      <c r="U6605" t="str">
        <f>VLOOKUP(Tabla1[[#This Row],[Fábrica]],Tabla3[],4,FALSE)</f>
        <v>Arizona</v>
      </c>
    </row>
    <row r="6606" spans="1:21" x14ac:dyDescent="0.25">
      <c r="A6606" t="s">
        <v>8631</v>
      </c>
      <c r="B6606" s="3">
        <v>45454</v>
      </c>
      <c r="C6606" s="3">
        <v>45466</v>
      </c>
      <c r="D6606" t="s">
        <v>71</v>
      </c>
      <c r="E6606">
        <v>134565</v>
      </c>
      <c r="F6606" t="s">
        <v>19</v>
      </c>
      <c r="G6606" t="s">
        <v>124</v>
      </c>
      <c r="H6606" t="s">
        <v>125</v>
      </c>
      <c r="I6606">
        <v>98103</v>
      </c>
      <c r="J6606" t="s">
        <v>22</v>
      </c>
      <c r="K6606" t="s">
        <v>23</v>
      </c>
      <c r="L6606" t="s">
        <v>27</v>
      </c>
      <c r="M6606" t="s">
        <v>28</v>
      </c>
      <c r="N6606" s="5">
        <v>7.2</v>
      </c>
      <c r="O6606" s="7">
        <v>2</v>
      </c>
      <c r="P6606" s="5">
        <v>5</v>
      </c>
      <c r="Q6606" s="5">
        <v>2.2000000000000002</v>
      </c>
      <c r="R6606" s="22">
        <f>Tabla1[[#This Row],[Fecha de Envío]]-Tabla1[[#This Row],[Fecha de Orden]]</f>
        <v>12</v>
      </c>
      <c r="S6606" s="24">
        <f>YEAR(Tabla1[[#This Row],[Fecha de Orden]])</f>
        <v>2024</v>
      </c>
      <c r="T6606" t="str">
        <f>VLOOKUP(Tabla1[[#This Row],[Nombre del Producto]],Tabla2[[Nombre Producto]:[Costo Unitario]],2,FALSE)</f>
        <v>Lot's O' Nuts</v>
      </c>
      <c r="U6606" t="str">
        <f>VLOOKUP(Tabla1[[#This Row],[Fábrica]],Tabla3[],4,FALSE)</f>
        <v>Arizona</v>
      </c>
    </row>
    <row r="6607" spans="1:21" x14ac:dyDescent="0.25">
      <c r="A6607" t="s">
        <v>9218</v>
      </c>
      <c r="B6607" s="3">
        <v>45454</v>
      </c>
      <c r="C6607" s="3">
        <v>45470</v>
      </c>
      <c r="D6607" t="s">
        <v>18</v>
      </c>
      <c r="E6607">
        <v>133928</v>
      </c>
      <c r="F6607" t="s">
        <v>19</v>
      </c>
      <c r="G6607" t="s">
        <v>2415</v>
      </c>
      <c r="H6607" t="s">
        <v>98</v>
      </c>
      <c r="I6607">
        <v>28601</v>
      </c>
      <c r="J6607" t="s">
        <v>22</v>
      </c>
      <c r="K6607" t="s">
        <v>66</v>
      </c>
      <c r="L6607" t="s">
        <v>27</v>
      </c>
      <c r="M6607" t="s">
        <v>28</v>
      </c>
      <c r="N6607" s="5">
        <v>14.4</v>
      </c>
      <c r="O6607" s="7">
        <v>4</v>
      </c>
      <c r="P6607" s="5">
        <v>10</v>
      </c>
      <c r="Q6607" s="5">
        <v>4.4000000000000004</v>
      </c>
      <c r="R6607" s="22">
        <f>Tabla1[[#This Row],[Fecha de Envío]]-Tabla1[[#This Row],[Fecha de Orden]]</f>
        <v>16</v>
      </c>
      <c r="S6607" s="24">
        <f>YEAR(Tabla1[[#This Row],[Fecha de Orden]])</f>
        <v>2024</v>
      </c>
      <c r="T6607" t="str">
        <f>VLOOKUP(Tabla1[[#This Row],[Nombre del Producto]],Tabla2[[Nombre Producto]:[Costo Unitario]],2,FALSE)</f>
        <v>Lot's O' Nuts</v>
      </c>
      <c r="U6607" t="str">
        <f>VLOOKUP(Tabla1[[#This Row],[Fábrica]],Tabla3[],4,FALSE)</f>
        <v>Arizona</v>
      </c>
    </row>
    <row r="6608" spans="1:21" x14ac:dyDescent="0.25">
      <c r="A6608" t="s">
        <v>9229</v>
      </c>
      <c r="B6608" s="3">
        <v>45454</v>
      </c>
      <c r="C6608" s="3">
        <v>45467</v>
      </c>
      <c r="D6608" t="s">
        <v>39</v>
      </c>
      <c r="E6608">
        <v>141481</v>
      </c>
      <c r="F6608" t="s">
        <v>19</v>
      </c>
      <c r="G6608" t="s">
        <v>53</v>
      </c>
      <c r="H6608" t="s">
        <v>21</v>
      </c>
      <c r="I6608">
        <v>90036</v>
      </c>
      <c r="J6608" t="s">
        <v>22</v>
      </c>
      <c r="K6608" t="s">
        <v>23</v>
      </c>
      <c r="L6608" t="s">
        <v>33</v>
      </c>
      <c r="M6608" t="s">
        <v>34</v>
      </c>
      <c r="N6608" s="5">
        <v>10.8</v>
      </c>
      <c r="O6608" s="7">
        <v>3</v>
      </c>
      <c r="P6608" s="5">
        <v>7.2</v>
      </c>
      <c r="Q6608" s="5">
        <v>3.6</v>
      </c>
      <c r="R6608" s="22">
        <f>Tabla1[[#This Row],[Fecha de Envío]]-Tabla1[[#This Row],[Fecha de Orden]]</f>
        <v>13</v>
      </c>
      <c r="S6608" s="24">
        <f>YEAR(Tabla1[[#This Row],[Fecha de Orden]])</f>
        <v>2024</v>
      </c>
      <c r="T6608" t="str">
        <f>VLOOKUP(Tabla1[[#This Row],[Nombre del Producto]],Tabla2[[Nombre Producto]:[Costo Unitario]],2,FALSE)</f>
        <v>Lot's O' Nuts</v>
      </c>
      <c r="U6608" t="str">
        <f>VLOOKUP(Tabla1[[#This Row],[Fábrica]],Tabla3[],4,FALSE)</f>
        <v>Arizona</v>
      </c>
    </row>
    <row r="6609" spans="1:21" x14ac:dyDescent="0.25">
      <c r="A6609" t="s">
        <v>3944</v>
      </c>
      <c r="B6609" s="3">
        <v>45455</v>
      </c>
      <c r="C6609" s="3">
        <v>45469</v>
      </c>
      <c r="D6609" t="s">
        <v>18</v>
      </c>
      <c r="E6609">
        <v>117821</v>
      </c>
      <c r="F6609" t="s">
        <v>19</v>
      </c>
      <c r="G6609" t="s">
        <v>2400</v>
      </c>
      <c r="H6609" t="s">
        <v>210</v>
      </c>
      <c r="I6609">
        <v>43302</v>
      </c>
      <c r="J6609" t="s">
        <v>22</v>
      </c>
      <c r="K6609" t="s">
        <v>32</v>
      </c>
      <c r="L6609" t="s">
        <v>36</v>
      </c>
      <c r="M6609" t="s">
        <v>37</v>
      </c>
      <c r="N6609" s="5">
        <v>6.5</v>
      </c>
      <c r="O6609" s="7">
        <v>2</v>
      </c>
      <c r="P6609" s="5">
        <v>4.22</v>
      </c>
      <c r="Q6609" s="5">
        <v>2.2799999999999998</v>
      </c>
      <c r="R6609" s="22">
        <f>Tabla1[[#This Row],[Fecha de Envío]]-Tabla1[[#This Row],[Fecha de Orden]]</f>
        <v>14</v>
      </c>
      <c r="S6609" s="24">
        <f>YEAR(Tabla1[[#This Row],[Fecha de Orden]])</f>
        <v>2024</v>
      </c>
      <c r="T6609" t="str">
        <f>VLOOKUP(Tabla1[[#This Row],[Nombre del Producto]],Tabla2[[Nombre Producto]:[Costo Unitario]],2,FALSE)</f>
        <v>Wicked Choccy's</v>
      </c>
      <c r="U6609" t="str">
        <f>VLOOKUP(Tabla1[[#This Row],[Fábrica]],Tabla3[],4,FALSE)</f>
        <v>Georgia</v>
      </c>
    </row>
    <row r="6610" spans="1:21" x14ac:dyDescent="0.25">
      <c r="A6610" t="s">
        <v>5468</v>
      </c>
      <c r="B6610" s="3">
        <v>45455</v>
      </c>
      <c r="C6610" s="3">
        <v>45472</v>
      </c>
      <c r="D6610" t="s">
        <v>18</v>
      </c>
      <c r="E6610">
        <v>143861</v>
      </c>
      <c r="F6610" t="s">
        <v>19</v>
      </c>
      <c r="G6610" t="s">
        <v>372</v>
      </c>
      <c r="H6610" t="s">
        <v>255</v>
      </c>
      <c r="I6610">
        <v>33710</v>
      </c>
      <c r="J6610" t="s">
        <v>22</v>
      </c>
      <c r="K6610" t="s">
        <v>66</v>
      </c>
      <c r="L6610" t="s">
        <v>45</v>
      </c>
      <c r="M6610" t="s">
        <v>46</v>
      </c>
      <c r="N6610" s="5">
        <v>6.98</v>
      </c>
      <c r="O6610" s="7">
        <v>2</v>
      </c>
      <c r="P6610" s="5">
        <v>4.9800000000000004</v>
      </c>
      <c r="Q6610" s="5">
        <v>2</v>
      </c>
      <c r="R6610" s="22">
        <f>Tabla1[[#This Row],[Fecha de Envío]]-Tabla1[[#This Row],[Fecha de Orden]]</f>
        <v>17</v>
      </c>
      <c r="S6610" s="24">
        <f>YEAR(Tabla1[[#This Row],[Fecha de Orden]])</f>
        <v>2024</v>
      </c>
      <c r="T6610" t="str">
        <f>VLOOKUP(Tabla1[[#This Row],[Nombre del Producto]],Tabla2[[Nombre Producto]:[Costo Unitario]],2,FALSE)</f>
        <v>Lot's O' Nuts</v>
      </c>
      <c r="U6610" t="str">
        <f>VLOOKUP(Tabla1[[#This Row],[Fábrica]],Tabla3[],4,FALSE)</f>
        <v>Arizona</v>
      </c>
    </row>
    <row r="6611" spans="1:21" x14ac:dyDescent="0.25">
      <c r="A6611" t="s">
        <v>5976</v>
      </c>
      <c r="B6611" s="3">
        <v>45455</v>
      </c>
      <c r="C6611" s="3">
        <v>45472</v>
      </c>
      <c r="D6611" t="s">
        <v>18</v>
      </c>
      <c r="E6611">
        <v>148474</v>
      </c>
      <c r="F6611" t="s">
        <v>19</v>
      </c>
      <c r="G6611" t="s">
        <v>412</v>
      </c>
      <c r="H6611" t="s">
        <v>73</v>
      </c>
      <c r="I6611">
        <v>31907</v>
      </c>
      <c r="J6611" t="s">
        <v>22</v>
      </c>
      <c r="K6611" t="s">
        <v>66</v>
      </c>
      <c r="L6611" t="s">
        <v>45</v>
      </c>
      <c r="M6611" t="s">
        <v>46</v>
      </c>
      <c r="N6611" s="5">
        <v>10.47</v>
      </c>
      <c r="O6611" s="7">
        <v>3</v>
      </c>
      <c r="P6611" s="5">
        <v>7.47</v>
      </c>
      <c r="Q6611" s="5">
        <v>3</v>
      </c>
      <c r="R6611" s="22">
        <f>Tabla1[[#This Row],[Fecha de Envío]]-Tabla1[[#This Row],[Fecha de Orden]]</f>
        <v>17</v>
      </c>
      <c r="S6611" s="24">
        <f>YEAR(Tabla1[[#This Row],[Fecha de Orden]])</f>
        <v>2024</v>
      </c>
      <c r="T6611" t="str">
        <f>VLOOKUP(Tabla1[[#This Row],[Nombre del Producto]],Tabla2[[Nombre Producto]:[Costo Unitario]],2,FALSE)</f>
        <v>Lot's O' Nuts</v>
      </c>
      <c r="U6611" t="str">
        <f>VLOOKUP(Tabla1[[#This Row],[Fábrica]],Tabla3[],4,FALSE)</f>
        <v>Arizona</v>
      </c>
    </row>
    <row r="6612" spans="1:21" x14ac:dyDescent="0.25">
      <c r="A6612" t="s">
        <v>5977</v>
      </c>
      <c r="B6612" s="3">
        <v>45455</v>
      </c>
      <c r="C6612" s="3">
        <v>45472</v>
      </c>
      <c r="D6612" t="s">
        <v>18</v>
      </c>
      <c r="E6612">
        <v>148474</v>
      </c>
      <c r="F6612" t="s">
        <v>19</v>
      </c>
      <c r="G6612" t="s">
        <v>412</v>
      </c>
      <c r="H6612" t="s">
        <v>73</v>
      </c>
      <c r="I6612">
        <v>31907</v>
      </c>
      <c r="J6612" t="s">
        <v>22</v>
      </c>
      <c r="K6612" t="s">
        <v>66</v>
      </c>
      <c r="L6612" t="s">
        <v>27</v>
      </c>
      <c r="M6612" t="s">
        <v>28</v>
      </c>
      <c r="N6612" s="5">
        <v>10.8</v>
      </c>
      <c r="O6612" s="7">
        <v>3</v>
      </c>
      <c r="P6612" s="5">
        <v>7.5</v>
      </c>
      <c r="Q6612" s="5">
        <v>3.3</v>
      </c>
      <c r="R6612" s="22">
        <f>Tabla1[[#This Row],[Fecha de Envío]]-Tabla1[[#This Row],[Fecha de Orden]]</f>
        <v>17</v>
      </c>
      <c r="S6612" s="24">
        <f>YEAR(Tabla1[[#This Row],[Fecha de Orden]])</f>
        <v>2024</v>
      </c>
      <c r="T6612" t="str">
        <f>VLOOKUP(Tabla1[[#This Row],[Nombre del Producto]],Tabla2[[Nombre Producto]:[Costo Unitario]],2,FALSE)</f>
        <v>Lot's O' Nuts</v>
      </c>
      <c r="U6612" t="str">
        <f>VLOOKUP(Tabla1[[#This Row],[Fábrica]],Tabla3[],4,FALSE)</f>
        <v>Arizona</v>
      </c>
    </row>
    <row r="6613" spans="1:21" x14ac:dyDescent="0.25">
      <c r="A6613" t="s">
        <v>7777</v>
      </c>
      <c r="B6613" s="3">
        <v>45455</v>
      </c>
      <c r="C6613" s="3">
        <v>45471</v>
      </c>
      <c r="D6613" t="s">
        <v>18</v>
      </c>
      <c r="E6613">
        <v>108441</v>
      </c>
      <c r="F6613" t="s">
        <v>19</v>
      </c>
      <c r="G6613" t="s">
        <v>30</v>
      </c>
      <c r="H6613" t="s">
        <v>31</v>
      </c>
      <c r="I6613">
        <v>10035</v>
      </c>
      <c r="J6613" t="s">
        <v>22</v>
      </c>
      <c r="K6613" t="s">
        <v>32</v>
      </c>
      <c r="L6613" t="s">
        <v>24</v>
      </c>
      <c r="M6613" t="s">
        <v>25</v>
      </c>
      <c r="N6613" s="5">
        <v>15</v>
      </c>
      <c r="O6613" s="7">
        <v>4</v>
      </c>
      <c r="P6613" s="5">
        <v>9.8000000000000007</v>
      </c>
      <c r="Q6613" s="5">
        <v>5.2</v>
      </c>
      <c r="R6613" s="22">
        <f>Tabla1[[#This Row],[Fecha de Envío]]-Tabla1[[#This Row],[Fecha de Orden]]</f>
        <v>16</v>
      </c>
      <c r="S6613" s="24">
        <f>YEAR(Tabla1[[#This Row],[Fecha de Orden]])</f>
        <v>2024</v>
      </c>
      <c r="T6613" t="str">
        <f>VLOOKUP(Tabla1[[#This Row],[Nombre del Producto]],Tabla2[[Nombre Producto]:[Costo Unitario]],2,FALSE)</f>
        <v>Wicked Choccy's</v>
      </c>
      <c r="U6613" t="str">
        <f>VLOOKUP(Tabla1[[#This Row],[Fábrica]],Tabla3[],4,FALSE)</f>
        <v>Georgia</v>
      </c>
    </row>
    <row r="6614" spans="1:21" x14ac:dyDescent="0.25">
      <c r="A6614" t="s">
        <v>7778</v>
      </c>
      <c r="B6614" s="3">
        <v>45455</v>
      </c>
      <c r="C6614" s="3">
        <v>45471</v>
      </c>
      <c r="D6614" t="s">
        <v>18</v>
      </c>
      <c r="E6614">
        <v>108441</v>
      </c>
      <c r="F6614" t="s">
        <v>19</v>
      </c>
      <c r="G6614" t="s">
        <v>30</v>
      </c>
      <c r="H6614" t="s">
        <v>31</v>
      </c>
      <c r="I6614">
        <v>10035</v>
      </c>
      <c r="J6614" t="s">
        <v>22</v>
      </c>
      <c r="K6614" t="s">
        <v>32</v>
      </c>
      <c r="L6614" t="s">
        <v>33</v>
      </c>
      <c r="M6614" t="s">
        <v>34</v>
      </c>
      <c r="N6614" s="5">
        <v>10.8</v>
      </c>
      <c r="O6614" s="7">
        <v>3</v>
      </c>
      <c r="P6614" s="5">
        <v>7.2</v>
      </c>
      <c r="Q6614" s="5">
        <v>3.6</v>
      </c>
      <c r="R6614" s="22">
        <f>Tabla1[[#This Row],[Fecha de Envío]]-Tabla1[[#This Row],[Fecha de Orden]]</f>
        <v>16</v>
      </c>
      <c r="S6614" s="24">
        <f>YEAR(Tabla1[[#This Row],[Fecha de Orden]])</f>
        <v>2024</v>
      </c>
      <c r="T6614" t="str">
        <f>VLOOKUP(Tabla1[[#This Row],[Nombre del Producto]],Tabla2[[Nombre Producto]:[Costo Unitario]],2,FALSE)</f>
        <v>Lot's O' Nuts</v>
      </c>
      <c r="U6614" t="str">
        <f>VLOOKUP(Tabla1[[#This Row],[Fábrica]],Tabla3[],4,FALSE)</f>
        <v>Arizona</v>
      </c>
    </row>
    <row r="6615" spans="1:21" x14ac:dyDescent="0.25">
      <c r="A6615" t="s">
        <v>7779</v>
      </c>
      <c r="B6615" s="3">
        <v>45455</v>
      </c>
      <c r="C6615" s="3">
        <v>45471</v>
      </c>
      <c r="D6615" t="s">
        <v>18</v>
      </c>
      <c r="E6615">
        <v>108441</v>
      </c>
      <c r="F6615" t="s">
        <v>19</v>
      </c>
      <c r="G6615" t="s">
        <v>30</v>
      </c>
      <c r="H6615" t="s">
        <v>31</v>
      </c>
      <c r="I6615">
        <v>10035</v>
      </c>
      <c r="J6615" t="s">
        <v>22</v>
      </c>
      <c r="K6615" t="s">
        <v>32</v>
      </c>
      <c r="L6615" t="s">
        <v>27</v>
      </c>
      <c r="M6615" t="s">
        <v>28</v>
      </c>
      <c r="N6615" s="5">
        <v>14.4</v>
      </c>
      <c r="O6615" s="7">
        <v>4</v>
      </c>
      <c r="P6615" s="5">
        <v>10</v>
      </c>
      <c r="Q6615" s="5">
        <v>4.4000000000000004</v>
      </c>
      <c r="R6615" s="22">
        <f>Tabla1[[#This Row],[Fecha de Envío]]-Tabla1[[#This Row],[Fecha de Orden]]</f>
        <v>16</v>
      </c>
      <c r="S6615" s="24">
        <f>YEAR(Tabla1[[#This Row],[Fecha de Orden]])</f>
        <v>2024</v>
      </c>
      <c r="T6615" t="str">
        <f>VLOOKUP(Tabla1[[#This Row],[Nombre del Producto]],Tabla2[[Nombre Producto]:[Costo Unitario]],2,FALSE)</f>
        <v>Lot's O' Nuts</v>
      </c>
      <c r="U6615" t="str">
        <f>VLOOKUP(Tabla1[[#This Row],[Fábrica]],Tabla3[],4,FALSE)</f>
        <v>Arizona</v>
      </c>
    </row>
    <row r="6616" spans="1:21" x14ac:dyDescent="0.25">
      <c r="A6616" t="s">
        <v>7786</v>
      </c>
      <c r="B6616" s="3">
        <v>45455</v>
      </c>
      <c r="C6616" s="3">
        <v>45467</v>
      </c>
      <c r="D6616" t="s">
        <v>71</v>
      </c>
      <c r="E6616">
        <v>119424</v>
      </c>
      <c r="F6616" t="s">
        <v>19</v>
      </c>
      <c r="G6616" t="s">
        <v>556</v>
      </c>
      <c r="H6616" t="s">
        <v>125</v>
      </c>
      <c r="I6616">
        <v>98031</v>
      </c>
      <c r="J6616" t="s">
        <v>22</v>
      </c>
      <c r="K6616" t="s">
        <v>23</v>
      </c>
      <c r="L6616" t="s">
        <v>36</v>
      </c>
      <c r="M6616" t="s">
        <v>37</v>
      </c>
      <c r="N6616" s="5">
        <v>9.75</v>
      </c>
      <c r="O6616" s="7">
        <v>3</v>
      </c>
      <c r="P6616" s="5">
        <v>6.33</v>
      </c>
      <c r="Q6616" s="5">
        <v>3.42</v>
      </c>
      <c r="R6616" s="22">
        <f>Tabla1[[#This Row],[Fecha de Envío]]-Tabla1[[#This Row],[Fecha de Orden]]</f>
        <v>12</v>
      </c>
      <c r="S6616" s="24">
        <f>YEAR(Tabla1[[#This Row],[Fecha de Orden]])</f>
        <v>2024</v>
      </c>
      <c r="T6616" t="str">
        <f>VLOOKUP(Tabla1[[#This Row],[Nombre del Producto]],Tabla2[[Nombre Producto]:[Costo Unitario]],2,FALSE)</f>
        <v>Wicked Choccy's</v>
      </c>
      <c r="U6616" t="str">
        <f>VLOOKUP(Tabla1[[#This Row],[Fábrica]],Tabla3[],4,FALSE)</f>
        <v>Georgia</v>
      </c>
    </row>
    <row r="6617" spans="1:21" x14ac:dyDescent="0.25">
      <c r="A6617" t="s">
        <v>8928</v>
      </c>
      <c r="B6617" s="3">
        <v>45455</v>
      </c>
      <c r="C6617" s="3">
        <v>45467</v>
      </c>
      <c r="D6617" t="s">
        <v>71</v>
      </c>
      <c r="E6617">
        <v>124191</v>
      </c>
      <c r="F6617" t="s">
        <v>19</v>
      </c>
      <c r="G6617" t="s">
        <v>239</v>
      </c>
      <c r="H6617" t="s">
        <v>173</v>
      </c>
      <c r="I6617">
        <v>60610</v>
      </c>
      <c r="J6617" t="s">
        <v>22</v>
      </c>
      <c r="K6617" t="s">
        <v>43</v>
      </c>
      <c r="L6617" t="s">
        <v>27</v>
      </c>
      <c r="M6617" t="s">
        <v>28</v>
      </c>
      <c r="N6617" s="5">
        <v>10.8</v>
      </c>
      <c r="O6617" s="7">
        <v>3</v>
      </c>
      <c r="P6617" s="5">
        <v>7.5</v>
      </c>
      <c r="Q6617" s="5">
        <v>3.3</v>
      </c>
      <c r="R6617" s="22">
        <f>Tabla1[[#This Row],[Fecha de Envío]]-Tabla1[[#This Row],[Fecha de Orden]]</f>
        <v>12</v>
      </c>
      <c r="S6617" s="24">
        <f>YEAR(Tabla1[[#This Row],[Fecha de Orden]])</f>
        <v>2024</v>
      </c>
      <c r="T6617" t="str">
        <f>VLOOKUP(Tabla1[[#This Row],[Nombre del Producto]],Tabla2[[Nombre Producto]:[Costo Unitario]],2,FALSE)</f>
        <v>Lot's O' Nuts</v>
      </c>
      <c r="U6617" t="str">
        <f>VLOOKUP(Tabla1[[#This Row],[Fábrica]],Tabla3[],4,FALSE)</f>
        <v>Arizona</v>
      </c>
    </row>
    <row r="6618" spans="1:21" x14ac:dyDescent="0.25">
      <c r="A6618" t="s">
        <v>6986</v>
      </c>
      <c r="B6618" s="3">
        <v>45456</v>
      </c>
      <c r="C6618" s="3">
        <v>45470</v>
      </c>
      <c r="D6618" t="s">
        <v>18</v>
      </c>
      <c r="E6618">
        <v>122056</v>
      </c>
      <c r="F6618" t="s">
        <v>19</v>
      </c>
      <c r="G6618" t="s">
        <v>86</v>
      </c>
      <c r="H6618" t="s">
        <v>133</v>
      </c>
      <c r="I6618">
        <v>22153</v>
      </c>
      <c r="J6618" t="s">
        <v>22</v>
      </c>
      <c r="K6618" t="s">
        <v>66</v>
      </c>
      <c r="L6618" t="s">
        <v>33</v>
      </c>
      <c r="M6618" t="s">
        <v>34</v>
      </c>
      <c r="N6618" s="5">
        <v>25.2</v>
      </c>
      <c r="O6618" s="7">
        <v>7</v>
      </c>
      <c r="P6618" s="5">
        <v>16.8</v>
      </c>
      <c r="Q6618" s="5">
        <v>8.4</v>
      </c>
      <c r="R6618" s="22">
        <f>Tabla1[[#This Row],[Fecha de Envío]]-Tabla1[[#This Row],[Fecha de Orden]]</f>
        <v>14</v>
      </c>
      <c r="S6618" s="24">
        <f>YEAR(Tabla1[[#This Row],[Fecha de Orden]])</f>
        <v>2024</v>
      </c>
      <c r="T6618" t="str">
        <f>VLOOKUP(Tabla1[[#This Row],[Nombre del Producto]],Tabla2[[Nombre Producto]:[Costo Unitario]],2,FALSE)</f>
        <v>Lot's O' Nuts</v>
      </c>
      <c r="U6618" t="str">
        <f>VLOOKUP(Tabla1[[#This Row],[Fábrica]],Tabla3[],4,FALSE)</f>
        <v>Arizona</v>
      </c>
    </row>
    <row r="6619" spans="1:21" x14ac:dyDescent="0.25">
      <c r="A6619" t="s">
        <v>8002</v>
      </c>
      <c r="B6619" s="3">
        <v>45456</v>
      </c>
      <c r="C6619" s="3">
        <v>45469</v>
      </c>
      <c r="D6619" t="s">
        <v>39</v>
      </c>
      <c r="E6619">
        <v>102337</v>
      </c>
      <c r="F6619" t="s">
        <v>19</v>
      </c>
      <c r="G6619" t="s">
        <v>239</v>
      </c>
      <c r="H6619" t="s">
        <v>173</v>
      </c>
      <c r="I6619">
        <v>60653</v>
      </c>
      <c r="J6619" t="s">
        <v>22</v>
      </c>
      <c r="K6619" t="s">
        <v>43</v>
      </c>
      <c r="L6619" t="s">
        <v>36</v>
      </c>
      <c r="M6619" t="s">
        <v>37</v>
      </c>
      <c r="N6619" s="5">
        <v>22.75</v>
      </c>
      <c r="O6619" s="7">
        <v>7</v>
      </c>
      <c r="P6619" s="5">
        <v>14.77</v>
      </c>
      <c r="Q6619" s="5">
        <v>7.98</v>
      </c>
      <c r="R6619" s="22">
        <f>Tabla1[[#This Row],[Fecha de Envío]]-Tabla1[[#This Row],[Fecha de Orden]]</f>
        <v>13</v>
      </c>
      <c r="S6619" s="24">
        <f>YEAR(Tabla1[[#This Row],[Fecha de Orden]])</f>
        <v>2024</v>
      </c>
      <c r="T6619" t="str">
        <f>VLOOKUP(Tabla1[[#This Row],[Nombre del Producto]],Tabla2[[Nombre Producto]:[Costo Unitario]],2,FALSE)</f>
        <v>Wicked Choccy's</v>
      </c>
      <c r="U6619" t="str">
        <f>VLOOKUP(Tabla1[[#This Row],[Fábrica]],Tabla3[],4,FALSE)</f>
        <v>Georgia</v>
      </c>
    </row>
    <row r="6620" spans="1:21" x14ac:dyDescent="0.25">
      <c r="A6620" t="s">
        <v>8003</v>
      </c>
      <c r="B6620" s="3">
        <v>45456</v>
      </c>
      <c r="C6620" s="3">
        <v>45469</v>
      </c>
      <c r="D6620" t="s">
        <v>39</v>
      </c>
      <c r="E6620">
        <v>102337</v>
      </c>
      <c r="F6620" t="s">
        <v>19</v>
      </c>
      <c r="G6620" t="s">
        <v>239</v>
      </c>
      <c r="H6620" t="s">
        <v>173</v>
      </c>
      <c r="I6620">
        <v>60653</v>
      </c>
      <c r="J6620" t="s">
        <v>22</v>
      </c>
      <c r="K6620" t="s">
        <v>43</v>
      </c>
      <c r="L6620" t="s">
        <v>27</v>
      </c>
      <c r="M6620" t="s">
        <v>28</v>
      </c>
      <c r="N6620" s="5">
        <v>14.4</v>
      </c>
      <c r="O6620" s="7">
        <v>4</v>
      </c>
      <c r="P6620" s="5">
        <v>10</v>
      </c>
      <c r="Q6620" s="5">
        <v>4.4000000000000004</v>
      </c>
      <c r="R6620" s="22">
        <f>Tabla1[[#This Row],[Fecha de Envío]]-Tabla1[[#This Row],[Fecha de Orden]]</f>
        <v>13</v>
      </c>
      <c r="S6620" s="24">
        <f>YEAR(Tabla1[[#This Row],[Fecha de Orden]])</f>
        <v>2024</v>
      </c>
      <c r="T6620" t="str">
        <f>VLOOKUP(Tabla1[[#This Row],[Nombre del Producto]],Tabla2[[Nombre Producto]:[Costo Unitario]],2,FALSE)</f>
        <v>Lot's O' Nuts</v>
      </c>
      <c r="U6620" t="str">
        <f>VLOOKUP(Tabla1[[#This Row],[Fábrica]],Tabla3[],4,FALSE)</f>
        <v>Arizona</v>
      </c>
    </row>
    <row r="6621" spans="1:21" x14ac:dyDescent="0.25">
      <c r="A6621" t="s">
        <v>8992</v>
      </c>
      <c r="B6621" s="3">
        <v>45456</v>
      </c>
      <c r="C6621" s="3">
        <v>45472</v>
      </c>
      <c r="D6621" t="s">
        <v>18</v>
      </c>
      <c r="E6621">
        <v>104850</v>
      </c>
      <c r="F6621" t="s">
        <v>19</v>
      </c>
      <c r="G6621" t="s">
        <v>124</v>
      </c>
      <c r="H6621" t="s">
        <v>125</v>
      </c>
      <c r="I6621">
        <v>98103</v>
      </c>
      <c r="J6621" t="s">
        <v>22</v>
      </c>
      <c r="K6621" t="s">
        <v>23</v>
      </c>
      <c r="L6621" t="s">
        <v>36</v>
      </c>
      <c r="M6621" t="s">
        <v>37</v>
      </c>
      <c r="N6621" s="5">
        <v>13</v>
      </c>
      <c r="O6621" s="7">
        <v>4</v>
      </c>
      <c r="P6621" s="5">
        <v>8.44</v>
      </c>
      <c r="Q6621" s="5">
        <v>4.5599999999999996</v>
      </c>
      <c r="R6621" s="22">
        <f>Tabla1[[#This Row],[Fecha de Envío]]-Tabla1[[#This Row],[Fecha de Orden]]</f>
        <v>16</v>
      </c>
      <c r="S6621" s="24">
        <f>YEAR(Tabla1[[#This Row],[Fecha de Orden]])</f>
        <v>2024</v>
      </c>
      <c r="T6621" t="str">
        <f>VLOOKUP(Tabla1[[#This Row],[Nombre del Producto]],Tabla2[[Nombre Producto]:[Costo Unitario]],2,FALSE)</f>
        <v>Wicked Choccy's</v>
      </c>
      <c r="U6621" t="str">
        <f>VLOOKUP(Tabla1[[#This Row],[Fábrica]],Tabla3[],4,FALSE)</f>
        <v>Georgia</v>
      </c>
    </row>
    <row r="6622" spans="1:21" x14ac:dyDescent="0.25">
      <c r="A6622" t="s">
        <v>1760</v>
      </c>
      <c r="B6622" s="3">
        <v>45458</v>
      </c>
      <c r="C6622" s="3">
        <v>45472</v>
      </c>
      <c r="D6622" t="s">
        <v>18</v>
      </c>
      <c r="E6622">
        <v>169901</v>
      </c>
      <c r="F6622" t="s">
        <v>19</v>
      </c>
      <c r="G6622" t="s">
        <v>20</v>
      </c>
      <c r="H6622" t="s">
        <v>21</v>
      </c>
      <c r="I6622">
        <v>94122</v>
      </c>
      <c r="J6622" t="s">
        <v>22</v>
      </c>
      <c r="K6622" t="s">
        <v>23</v>
      </c>
      <c r="L6622" t="s">
        <v>45</v>
      </c>
      <c r="M6622" t="s">
        <v>46</v>
      </c>
      <c r="N6622" s="5">
        <v>10.47</v>
      </c>
      <c r="O6622" s="7">
        <v>3</v>
      </c>
      <c r="P6622" s="5">
        <v>7.47</v>
      </c>
      <c r="Q6622" s="5">
        <v>3</v>
      </c>
      <c r="R6622" s="22">
        <f>Tabla1[[#This Row],[Fecha de Envío]]-Tabla1[[#This Row],[Fecha de Orden]]</f>
        <v>14</v>
      </c>
      <c r="S6622" s="24">
        <f>YEAR(Tabla1[[#This Row],[Fecha de Orden]])</f>
        <v>2024</v>
      </c>
      <c r="T6622" t="str">
        <f>VLOOKUP(Tabla1[[#This Row],[Nombre del Producto]],Tabla2[[Nombre Producto]:[Costo Unitario]],2,FALSE)</f>
        <v>Lot's O' Nuts</v>
      </c>
      <c r="U6622" t="str">
        <f>VLOOKUP(Tabla1[[#This Row],[Fábrica]],Tabla3[],4,FALSE)</f>
        <v>Arizona</v>
      </c>
    </row>
    <row r="6623" spans="1:21" x14ac:dyDescent="0.25">
      <c r="A6623" t="s">
        <v>2899</v>
      </c>
      <c r="B6623" s="3">
        <v>45458</v>
      </c>
      <c r="C6623" s="3">
        <v>45471</v>
      </c>
      <c r="D6623" t="s">
        <v>39</v>
      </c>
      <c r="E6623">
        <v>169691</v>
      </c>
      <c r="F6623" t="s">
        <v>19</v>
      </c>
      <c r="G6623" t="s">
        <v>2900</v>
      </c>
      <c r="H6623" t="s">
        <v>51</v>
      </c>
      <c r="I6623">
        <v>55369</v>
      </c>
      <c r="J6623" t="s">
        <v>22</v>
      </c>
      <c r="K6623" t="s">
        <v>43</v>
      </c>
      <c r="L6623" t="s">
        <v>27</v>
      </c>
      <c r="M6623" t="s">
        <v>28</v>
      </c>
      <c r="N6623" s="5">
        <v>10.8</v>
      </c>
      <c r="O6623" s="7">
        <v>3</v>
      </c>
      <c r="P6623" s="5">
        <v>7.5</v>
      </c>
      <c r="Q6623" s="5">
        <v>3.3</v>
      </c>
      <c r="R6623" s="22">
        <f>Tabla1[[#This Row],[Fecha de Envío]]-Tabla1[[#This Row],[Fecha de Orden]]</f>
        <v>13</v>
      </c>
      <c r="S6623" s="24">
        <f>YEAR(Tabla1[[#This Row],[Fecha de Orden]])</f>
        <v>2024</v>
      </c>
      <c r="T6623" t="str">
        <f>VLOOKUP(Tabla1[[#This Row],[Nombre del Producto]],Tabla2[[Nombre Producto]:[Costo Unitario]],2,FALSE)</f>
        <v>Lot's O' Nuts</v>
      </c>
      <c r="U6623" t="str">
        <f>VLOOKUP(Tabla1[[#This Row],[Fábrica]],Tabla3[],4,FALSE)</f>
        <v>Arizona</v>
      </c>
    </row>
    <row r="6624" spans="1:21" x14ac:dyDescent="0.25">
      <c r="A6624" t="s">
        <v>2901</v>
      </c>
      <c r="B6624" s="3">
        <v>45458</v>
      </c>
      <c r="C6624" s="3">
        <v>45471</v>
      </c>
      <c r="D6624" t="s">
        <v>39</v>
      </c>
      <c r="E6624">
        <v>169691</v>
      </c>
      <c r="F6624" t="s">
        <v>19</v>
      </c>
      <c r="G6624" t="s">
        <v>2900</v>
      </c>
      <c r="H6624" t="s">
        <v>51</v>
      </c>
      <c r="I6624">
        <v>55369</v>
      </c>
      <c r="J6624" t="s">
        <v>22</v>
      </c>
      <c r="K6624" t="s">
        <v>43</v>
      </c>
      <c r="L6624" t="s">
        <v>36</v>
      </c>
      <c r="M6624" t="s">
        <v>37</v>
      </c>
      <c r="N6624" s="5">
        <v>9.75</v>
      </c>
      <c r="O6624" s="7">
        <v>3</v>
      </c>
      <c r="P6624" s="5">
        <v>6.33</v>
      </c>
      <c r="Q6624" s="5">
        <v>3.42</v>
      </c>
      <c r="R6624" s="22">
        <f>Tabla1[[#This Row],[Fecha de Envío]]-Tabla1[[#This Row],[Fecha de Orden]]</f>
        <v>13</v>
      </c>
      <c r="S6624" s="24">
        <f>YEAR(Tabla1[[#This Row],[Fecha de Orden]])</f>
        <v>2024</v>
      </c>
      <c r="T6624" t="str">
        <f>VLOOKUP(Tabla1[[#This Row],[Nombre del Producto]],Tabla2[[Nombre Producto]:[Costo Unitario]],2,FALSE)</f>
        <v>Wicked Choccy's</v>
      </c>
      <c r="U6624" t="str">
        <f>VLOOKUP(Tabla1[[#This Row],[Fábrica]],Tabla3[],4,FALSE)</f>
        <v>Georgia</v>
      </c>
    </row>
    <row r="6625" spans="1:21" x14ac:dyDescent="0.25">
      <c r="A6625" t="s">
        <v>2902</v>
      </c>
      <c r="B6625" s="3">
        <v>45458</v>
      </c>
      <c r="C6625" s="3">
        <v>45471</v>
      </c>
      <c r="D6625" t="s">
        <v>39</v>
      </c>
      <c r="E6625">
        <v>169691</v>
      </c>
      <c r="F6625" t="s">
        <v>19</v>
      </c>
      <c r="G6625" t="s">
        <v>2900</v>
      </c>
      <c r="H6625" t="s">
        <v>51</v>
      </c>
      <c r="I6625">
        <v>55369</v>
      </c>
      <c r="J6625" t="s">
        <v>22</v>
      </c>
      <c r="K6625" t="s">
        <v>43</v>
      </c>
      <c r="L6625" t="s">
        <v>24</v>
      </c>
      <c r="M6625" t="s">
        <v>25</v>
      </c>
      <c r="N6625" s="5">
        <v>18.75</v>
      </c>
      <c r="O6625" s="7">
        <v>5</v>
      </c>
      <c r="P6625" s="5">
        <v>12.25</v>
      </c>
      <c r="Q6625" s="5">
        <v>6.5</v>
      </c>
      <c r="R6625" s="22">
        <f>Tabla1[[#This Row],[Fecha de Envío]]-Tabla1[[#This Row],[Fecha de Orden]]</f>
        <v>13</v>
      </c>
      <c r="S6625" s="24">
        <f>YEAR(Tabla1[[#This Row],[Fecha de Orden]])</f>
        <v>2024</v>
      </c>
      <c r="T6625" t="str">
        <f>VLOOKUP(Tabla1[[#This Row],[Nombre del Producto]],Tabla2[[Nombre Producto]:[Costo Unitario]],2,FALSE)</f>
        <v>Wicked Choccy's</v>
      </c>
      <c r="U6625" t="str">
        <f>VLOOKUP(Tabla1[[#This Row],[Fábrica]],Tabla3[],4,FALSE)</f>
        <v>Georgia</v>
      </c>
    </row>
    <row r="6626" spans="1:21" x14ac:dyDescent="0.25">
      <c r="A6626" t="s">
        <v>4309</v>
      </c>
      <c r="B6626" s="3">
        <v>45458</v>
      </c>
      <c r="C6626" s="3">
        <v>45472</v>
      </c>
      <c r="D6626" t="s">
        <v>18</v>
      </c>
      <c r="E6626">
        <v>126914</v>
      </c>
      <c r="F6626" t="s">
        <v>19</v>
      </c>
      <c r="G6626" t="s">
        <v>997</v>
      </c>
      <c r="H6626" t="s">
        <v>98</v>
      </c>
      <c r="I6626">
        <v>28110</v>
      </c>
      <c r="J6626" t="s">
        <v>22</v>
      </c>
      <c r="K6626" t="s">
        <v>66</v>
      </c>
      <c r="L6626" t="s">
        <v>36</v>
      </c>
      <c r="M6626" t="s">
        <v>37</v>
      </c>
      <c r="N6626" s="5">
        <v>6.5</v>
      </c>
      <c r="O6626" s="7">
        <v>2</v>
      </c>
      <c r="P6626" s="5">
        <v>4.22</v>
      </c>
      <c r="Q6626" s="5">
        <v>2.2799999999999998</v>
      </c>
      <c r="R6626" s="22">
        <f>Tabla1[[#This Row],[Fecha de Envío]]-Tabla1[[#This Row],[Fecha de Orden]]</f>
        <v>14</v>
      </c>
      <c r="S6626" s="24">
        <f>YEAR(Tabla1[[#This Row],[Fecha de Orden]])</f>
        <v>2024</v>
      </c>
      <c r="T6626" t="str">
        <f>VLOOKUP(Tabla1[[#This Row],[Nombre del Producto]],Tabla2[[Nombre Producto]:[Costo Unitario]],2,FALSE)</f>
        <v>Wicked Choccy's</v>
      </c>
      <c r="U6626" t="str">
        <f>VLOOKUP(Tabla1[[#This Row],[Fábrica]],Tabla3[],4,FALSE)</f>
        <v>Georgia</v>
      </c>
    </row>
    <row r="6627" spans="1:21" x14ac:dyDescent="0.25">
      <c r="A6627" t="s">
        <v>4310</v>
      </c>
      <c r="B6627" s="3">
        <v>45458</v>
      </c>
      <c r="C6627" s="3">
        <v>45472</v>
      </c>
      <c r="D6627" t="s">
        <v>18</v>
      </c>
      <c r="E6627">
        <v>126914</v>
      </c>
      <c r="F6627" t="s">
        <v>19</v>
      </c>
      <c r="G6627" t="s">
        <v>997</v>
      </c>
      <c r="H6627" t="s">
        <v>98</v>
      </c>
      <c r="I6627">
        <v>28110</v>
      </c>
      <c r="J6627" t="s">
        <v>22</v>
      </c>
      <c r="K6627" t="s">
        <v>66</v>
      </c>
      <c r="L6627" t="s">
        <v>27</v>
      </c>
      <c r="M6627" t="s">
        <v>28</v>
      </c>
      <c r="N6627" s="5">
        <v>10.8</v>
      </c>
      <c r="O6627" s="7">
        <v>3</v>
      </c>
      <c r="P6627" s="5">
        <v>7.5</v>
      </c>
      <c r="Q6627" s="5">
        <v>3.3</v>
      </c>
      <c r="R6627" s="22">
        <f>Tabla1[[#This Row],[Fecha de Envío]]-Tabla1[[#This Row],[Fecha de Orden]]</f>
        <v>14</v>
      </c>
      <c r="S6627" s="24">
        <f>YEAR(Tabla1[[#This Row],[Fecha de Orden]])</f>
        <v>2024</v>
      </c>
      <c r="T6627" t="str">
        <f>VLOOKUP(Tabla1[[#This Row],[Nombre del Producto]],Tabla2[[Nombre Producto]:[Costo Unitario]],2,FALSE)</f>
        <v>Lot's O' Nuts</v>
      </c>
      <c r="U6627" t="str">
        <f>VLOOKUP(Tabla1[[#This Row],[Fábrica]],Tabla3[],4,FALSE)</f>
        <v>Arizona</v>
      </c>
    </row>
    <row r="6628" spans="1:21" x14ac:dyDescent="0.25">
      <c r="A6628" t="s">
        <v>5197</v>
      </c>
      <c r="B6628" s="3">
        <v>45458</v>
      </c>
      <c r="C6628" s="3">
        <v>45472</v>
      </c>
      <c r="D6628" t="s">
        <v>71</v>
      </c>
      <c r="E6628">
        <v>118864</v>
      </c>
      <c r="F6628" t="s">
        <v>19</v>
      </c>
      <c r="G6628" t="s">
        <v>53</v>
      </c>
      <c r="H6628" t="s">
        <v>21</v>
      </c>
      <c r="I6628">
        <v>90032</v>
      </c>
      <c r="J6628" t="s">
        <v>22</v>
      </c>
      <c r="K6628" t="s">
        <v>23</v>
      </c>
      <c r="L6628" t="s">
        <v>24</v>
      </c>
      <c r="M6628" t="s">
        <v>25</v>
      </c>
      <c r="N6628" s="5">
        <v>3.75</v>
      </c>
      <c r="O6628" s="7">
        <v>1</v>
      </c>
      <c r="P6628" s="5">
        <v>2.4500000000000002</v>
      </c>
      <c r="Q6628" s="5">
        <v>1.3</v>
      </c>
      <c r="R6628" s="22">
        <f>Tabla1[[#This Row],[Fecha de Envío]]-Tabla1[[#This Row],[Fecha de Orden]]</f>
        <v>14</v>
      </c>
      <c r="S6628" s="24">
        <f>YEAR(Tabla1[[#This Row],[Fecha de Orden]])</f>
        <v>2024</v>
      </c>
      <c r="T6628" t="str">
        <f>VLOOKUP(Tabla1[[#This Row],[Nombre del Producto]],Tabla2[[Nombre Producto]:[Costo Unitario]],2,FALSE)</f>
        <v>Wicked Choccy's</v>
      </c>
      <c r="U6628" t="str">
        <f>VLOOKUP(Tabla1[[#This Row],[Fábrica]],Tabla3[],4,FALSE)</f>
        <v>Georgia</v>
      </c>
    </row>
    <row r="6629" spans="1:21" x14ac:dyDescent="0.25">
      <c r="A6629" t="s">
        <v>7982</v>
      </c>
      <c r="B6629" s="3">
        <v>45458</v>
      </c>
      <c r="C6629" s="3">
        <v>45473</v>
      </c>
      <c r="D6629" t="s">
        <v>18</v>
      </c>
      <c r="E6629">
        <v>135167</v>
      </c>
      <c r="F6629" t="s">
        <v>19</v>
      </c>
      <c r="G6629" t="s">
        <v>53</v>
      </c>
      <c r="H6629" t="s">
        <v>21</v>
      </c>
      <c r="I6629">
        <v>90036</v>
      </c>
      <c r="J6629" t="s">
        <v>22</v>
      </c>
      <c r="K6629" t="s">
        <v>23</v>
      </c>
      <c r="L6629" t="s">
        <v>36</v>
      </c>
      <c r="M6629" t="s">
        <v>37</v>
      </c>
      <c r="N6629" s="5">
        <v>3.25</v>
      </c>
      <c r="O6629" s="7">
        <v>1</v>
      </c>
      <c r="P6629" s="5">
        <v>2.11</v>
      </c>
      <c r="Q6629" s="5">
        <v>1.1399999999999999</v>
      </c>
      <c r="R6629" s="22">
        <f>Tabla1[[#This Row],[Fecha de Envío]]-Tabla1[[#This Row],[Fecha de Orden]]</f>
        <v>15</v>
      </c>
      <c r="S6629" s="24">
        <f>YEAR(Tabla1[[#This Row],[Fecha de Orden]])</f>
        <v>2024</v>
      </c>
      <c r="T6629" t="str">
        <f>VLOOKUP(Tabla1[[#This Row],[Nombre del Producto]],Tabla2[[Nombre Producto]:[Costo Unitario]],2,FALSE)</f>
        <v>Wicked Choccy's</v>
      </c>
      <c r="U6629" t="str">
        <f>VLOOKUP(Tabla1[[#This Row],[Fábrica]],Tabla3[],4,FALSE)</f>
        <v>Georgia</v>
      </c>
    </row>
    <row r="6630" spans="1:21" x14ac:dyDescent="0.25">
      <c r="A6630" t="s">
        <v>8723</v>
      </c>
      <c r="B6630" s="3">
        <v>45458</v>
      </c>
      <c r="C6630" s="3">
        <v>45475</v>
      </c>
      <c r="D6630" t="s">
        <v>18</v>
      </c>
      <c r="E6630">
        <v>111178</v>
      </c>
      <c r="F6630" t="s">
        <v>19</v>
      </c>
      <c r="G6630" t="s">
        <v>726</v>
      </c>
      <c r="H6630" t="s">
        <v>173</v>
      </c>
      <c r="I6630">
        <v>62301</v>
      </c>
      <c r="J6630" t="s">
        <v>22</v>
      </c>
      <c r="K6630" t="s">
        <v>43</v>
      </c>
      <c r="L6630" t="s">
        <v>45</v>
      </c>
      <c r="M6630" t="s">
        <v>46</v>
      </c>
      <c r="N6630" s="5">
        <v>17.45</v>
      </c>
      <c r="O6630" s="7">
        <v>5</v>
      </c>
      <c r="P6630" s="5">
        <v>12.45</v>
      </c>
      <c r="Q6630" s="5">
        <v>5</v>
      </c>
      <c r="R6630" s="22">
        <f>Tabla1[[#This Row],[Fecha de Envío]]-Tabla1[[#This Row],[Fecha de Orden]]</f>
        <v>17</v>
      </c>
      <c r="S6630" s="24">
        <f>YEAR(Tabla1[[#This Row],[Fecha de Orden]])</f>
        <v>2024</v>
      </c>
      <c r="T6630" t="str">
        <f>VLOOKUP(Tabla1[[#This Row],[Nombre del Producto]],Tabla2[[Nombre Producto]:[Costo Unitario]],2,FALSE)</f>
        <v>Lot's O' Nuts</v>
      </c>
      <c r="U6630" t="str">
        <f>VLOOKUP(Tabla1[[#This Row],[Fábrica]],Tabla3[],4,FALSE)</f>
        <v>Arizona</v>
      </c>
    </row>
    <row r="6631" spans="1:21" x14ac:dyDescent="0.25">
      <c r="A6631" t="s">
        <v>8879</v>
      </c>
      <c r="B6631" s="3">
        <v>45458</v>
      </c>
      <c r="C6631" s="3">
        <v>45473</v>
      </c>
      <c r="D6631" t="s">
        <v>18</v>
      </c>
      <c r="E6631">
        <v>119284</v>
      </c>
      <c r="F6631" t="s">
        <v>19</v>
      </c>
      <c r="G6631" t="s">
        <v>507</v>
      </c>
      <c r="H6631" t="s">
        <v>65</v>
      </c>
      <c r="I6631">
        <v>37211</v>
      </c>
      <c r="J6631" t="s">
        <v>22</v>
      </c>
      <c r="K6631" t="s">
        <v>66</v>
      </c>
      <c r="L6631" t="s">
        <v>24</v>
      </c>
      <c r="M6631" t="s">
        <v>25</v>
      </c>
      <c r="N6631" s="5">
        <v>15</v>
      </c>
      <c r="O6631" s="7">
        <v>4</v>
      </c>
      <c r="P6631" s="5">
        <v>9.8000000000000007</v>
      </c>
      <c r="Q6631" s="5">
        <v>5.2</v>
      </c>
      <c r="R6631" s="22">
        <f>Tabla1[[#This Row],[Fecha de Envío]]-Tabla1[[#This Row],[Fecha de Orden]]</f>
        <v>15</v>
      </c>
      <c r="S6631" s="24">
        <f>YEAR(Tabla1[[#This Row],[Fecha de Orden]])</f>
        <v>2024</v>
      </c>
      <c r="T6631" t="str">
        <f>VLOOKUP(Tabla1[[#This Row],[Nombre del Producto]],Tabla2[[Nombre Producto]:[Costo Unitario]],2,FALSE)</f>
        <v>Wicked Choccy's</v>
      </c>
      <c r="U6631" t="str">
        <f>VLOOKUP(Tabla1[[#This Row],[Fábrica]],Tabla3[],4,FALSE)</f>
        <v>Georgia</v>
      </c>
    </row>
    <row r="6632" spans="1:21" x14ac:dyDescent="0.25">
      <c r="A6632" t="s">
        <v>8880</v>
      </c>
      <c r="B6632" s="3">
        <v>45458</v>
      </c>
      <c r="C6632" s="3">
        <v>45473</v>
      </c>
      <c r="D6632" t="s">
        <v>18</v>
      </c>
      <c r="E6632">
        <v>119284</v>
      </c>
      <c r="F6632" t="s">
        <v>19</v>
      </c>
      <c r="G6632" t="s">
        <v>507</v>
      </c>
      <c r="H6632" t="s">
        <v>65</v>
      </c>
      <c r="I6632">
        <v>37211</v>
      </c>
      <c r="J6632" t="s">
        <v>148</v>
      </c>
      <c r="K6632" t="s">
        <v>66</v>
      </c>
      <c r="L6632" t="s">
        <v>445</v>
      </c>
      <c r="M6632" t="s">
        <v>446</v>
      </c>
      <c r="N6632" s="5">
        <v>6.5</v>
      </c>
      <c r="O6632" s="7">
        <v>2</v>
      </c>
      <c r="P6632" s="5">
        <v>0.5</v>
      </c>
      <c r="Q6632" s="5">
        <v>6</v>
      </c>
      <c r="R6632" s="22">
        <f>Tabla1[[#This Row],[Fecha de Envío]]-Tabla1[[#This Row],[Fecha de Orden]]</f>
        <v>15</v>
      </c>
      <c r="S6632" s="24">
        <f>YEAR(Tabla1[[#This Row],[Fecha de Orden]])</f>
        <v>2024</v>
      </c>
      <c r="T6632" t="str">
        <f>VLOOKUP(Tabla1[[#This Row],[Nombre del Producto]],Tabla2[[Nombre Producto]:[Costo Unitario]],2,FALSE)</f>
        <v>The Other Factory</v>
      </c>
      <c r="U6632" t="str">
        <f>VLOOKUP(Tabla1[[#This Row],[Fábrica]],Tabla3[],4,FALSE)</f>
        <v>Tennessee</v>
      </c>
    </row>
    <row r="6633" spans="1:21" x14ac:dyDescent="0.25">
      <c r="A6633" t="s">
        <v>8881</v>
      </c>
      <c r="B6633" s="3">
        <v>45458</v>
      </c>
      <c r="C6633" s="3">
        <v>45473</v>
      </c>
      <c r="D6633" t="s">
        <v>18</v>
      </c>
      <c r="E6633">
        <v>119284</v>
      </c>
      <c r="F6633" t="s">
        <v>19</v>
      </c>
      <c r="G6633" t="s">
        <v>507</v>
      </c>
      <c r="H6633" t="s">
        <v>65</v>
      </c>
      <c r="I6633">
        <v>37211</v>
      </c>
      <c r="J6633" t="s">
        <v>22</v>
      </c>
      <c r="K6633" t="s">
        <v>66</v>
      </c>
      <c r="L6633" t="s">
        <v>36</v>
      </c>
      <c r="M6633" t="s">
        <v>37</v>
      </c>
      <c r="N6633" s="5">
        <v>26</v>
      </c>
      <c r="O6633" s="7">
        <v>8</v>
      </c>
      <c r="P6633" s="5">
        <v>16.88</v>
      </c>
      <c r="Q6633" s="5">
        <v>9.1199999999999992</v>
      </c>
      <c r="R6633" s="22">
        <f>Tabla1[[#This Row],[Fecha de Envío]]-Tabla1[[#This Row],[Fecha de Orden]]</f>
        <v>15</v>
      </c>
      <c r="S6633" s="24">
        <f>YEAR(Tabla1[[#This Row],[Fecha de Orden]])</f>
        <v>2024</v>
      </c>
      <c r="T6633" t="str">
        <f>VLOOKUP(Tabla1[[#This Row],[Nombre del Producto]],Tabla2[[Nombre Producto]:[Costo Unitario]],2,FALSE)</f>
        <v>Wicked Choccy's</v>
      </c>
      <c r="U6633" t="str">
        <f>VLOOKUP(Tabla1[[#This Row],[Fábrica]],Tabla3[],4,FALSE)</f>
        <v>Georgia</v>
      </c>
    </row>
    <row r="6634" spans="1:21" x14ac:dyDescent="0.25">
      <c r="A6634" t="s">
        <v>8882</v>
      </c>
      <c r="B6634" s="3">
        <v>45458</v>
      </c>
      <c r="C6634" s="3">
        <v>45473</v>
      </c>
      <c r="D6634" t="s">
        <v>18</v>
      </c>
      <c r="E6634">
        <v>119284</v>
      </c>
      <c r="F6634" t="s">
        <v>19</v>
      </c>
      <c r="G6634" t="s">
        <v>507</v>
      </c>
      <c r="H6634" t="s">
        <v>65</v>
      </c>
      <c r="I6634">
        <v>37211</v>
      </c>
      <c r="J6634" t="s">
        <v>22</v>
      </c>
      <c r="K6634" t="s">
        <v>66</v>
      </c>
      <c r="L6634" t="s">
        <v>33</v>
      </c>
      <c r="M6634" t="s">
        <v>34</v>
      </c>
      <c r="N6634" s="5">
        <v>3.6</v>
      </c>
      <c r="O6634" s="7">
        <v>1</v>
      </c>
      <c r="P6634" s="5">
        <v>2.4</v>
      </c>
      <c r="Q6634" s="5">
        <v>1.2</v>
      </c>
      <c r="R6634" s="22">
        <f>Tabla1[[#This Row],[Fecha de Envío]]-Tabla1[[#This Row],[Fecha de Orden]]</f>
        <v>15</v>
      </c>
      <c r="S6634" s="24">
        <f>YEAR(Tabla1[[#This Row],[Fecha de Orden]])</f>
        <v>2024</v>
      </c>
      <c r="T6634" t="str">
        <f>VLOOKUP(Tabla1[[#This Row],[Nombre del Producto]],Tabla2[[Nombre Producto]:[Costo Unitario]],2,FALSE)</f>
        <v>Lot's O' Nuts</v>
      </c>
      <c r="U6634" t="str">
        <f>VLOOKUP(Tabla1[[#This Row],[Fábrica]],Tabla3[],4,FALSE)</f>
        <v>Arizona</v>
      </c>
    </row>
    <row r="6635" spans="1:21" x14ac:dyDescent="0.25">
      <c r="A6635" t="s">
        <v>8883</v>
      </c>
      <c r="B6635" s="3">
        <v>45458</v>
      </c>
      <c r="C6635" s="3">
        <v>45473</v>
      </c>
      <c r="D6635" t="s">
        <v>18</v>
      </c>
      <c r="E6635">
        <v>119284</v>
      </c>
      <c r="F6635" t="s">
        <v>19</v>
      </c>
      <c r="G6635" t="s">
        <v>507</v>
      </c>
      <c r="H6635" t="s">
        <v>65</v>
      </c>
      <c r="I6635">
        <v>37211</v>
      </c>
      <c r="J6635" t="s">
        <v>22</v>
      </c>
      <c r="K6635" t="s">
        <v>66</v>
      </c>
      <c r="L6635" t="s">
        <v>27</v>
      </c>
      <c r="M6635" t="s">
        <v>28</v>
      </c>
      <c r="N6635" s="5">
        <v>28.8</v>
      </c>
      <c r="O6635" s="7">
        <v>8</v>
      </c>
      <c r="P6635" s="5">
        <v>20</v>
      </c>
      <c r="Q6635" s="5">
        <v>8.8000000000000007</v>
      </c>
      <c r="R6635" s="22">
        <f>Tabla1[[#This Row],[Fecha de Envío]]-Tabla1[[#This Row],[Fecha de Orden]]</f>
        <v>15</v>
      </c>
      <c r="S6635" s="24">
        <f>YEAR(Tabla1[[#This Row],[Fecha de Orden]])</f>
        <v>2024</v>
      </c>
      <c r="T6635" t="str">
        <f>VLOOKUP(Tabla1[[#This Row],[Nombre del Producto]],Tabla2[[Nombre Producto]:[Costo Unitario]],2,FALSE)</f>
        <v>Lot's O' Nuts</v>
      </c>
      <c r="U6635" t="str">
        <f>VLOOKUP(Tabla1[[#This Row],[Fábrica]],Tabla3[],4,FALSE)</f>
        <v>Arizona</v>
      </c>
    </row>
    <row r="6636" spans="1:21" x14ac:dyDescent="0.25">
      <c r="A6636" t="s">
        <v>233</v>
      </c>
      <c r="B6636" s="3">
        <v>45459</v>
      </c>
      <c r="C6636" s="3">
        <v>45474</v>
      </c>
      <c r="D6636" t="s">
        <v>18</v>
      </c>
      <c r="E6636">
        <v>155873</v>
      </c>
      <c r="F6636" t="s">
        <v>19</v>
      </c>
      <c r="G6636" t="s">
        <v>234</v>
      </c>
      <c r="H6636" t="s">
        <v>235</v>
      </c>
      <c r="I6636">
        <v>88220</v>
      </c>
      <c r="J6636" t="s">
        <v>22</v>
      </c>
      <c r="K6636" t="s">
        <v>23</v>
      </c>
      <c r="L6636" t="s">
        <v>36</v>
      </c>
      <c r="M6636" t="s">
        <v>37</v>
      </c>
      <c r="N6636" s="5">
        <v>9.75</v>
      </c>
      <c r="O6636" s="7">
        <v>3</v>
      </c>
      <c r="P6636" s="5">
        <v>6.33</v>
      </c>
      <c r="Q6636" s="5">
        <v>3.42</v>
      </c>
      <c r="R6636" s="22">
        <f>Tabla1[[#This Row],[Fecha de Envío]]-Tabla1[[#This Row],[Fecha de Orden]]</f>
        <v>15</v>
      </c>
      <c r="S6636" s="24">
        <f>YEAR(Tabla1[[#This Row],[Fecha de Orden]])</f>
        <v>2024</v>
      </c>
      <c r="T6636" t="str">
        <f>VLOOKUP(Tabla1[[#This Row],[Nombre del Producto]],Tabla2[[Nombre Producto]:[Costo Unitario]],2,FALSE)</f>
        <v>Wicked Choccy's</v>
      </c>
      <c r="U6636" t="str">
        <f>VLOOKUP(Tabla1[[#This Row],[Fábrica]],Tabla3[],4,FALSE)</f>
        <v>Georgia</v>
      </c>
    </row>
    <row r="6637" spans="1:21" x14ac:dyDescent="0.25">
      <c r="A6637" t="s">
        <v>236</v>
      </c>
      <c r="B6637" s="3">
        <v>45459</v>
      </c>
      <c r="C6637" s="3">
        <v>45474</v>
      </c>
      <c r="D6637" t="s">
        <v>18</v>
      </c>
      <c r="E6637">
        <v>155873</v>
      </c>
      <c r="F6637" t="s">
        <v>19</v>
      </c>
      <c r="G6637" t="s">
        <v>234</v>
      </c>
      <c r="H6637" t="s">
        <v>235</v>
      </c>
      <c r="I6637">
        <v>88220</v>
      </c>
      <c r="J6637" t="s">
        <v>22</v>
      </c>
      <c r="K6637" t="s">
        <v>23</v>
      </c>
      <c r="L6637" t="s">
        <v>27</v>
      </c>
      <c r="M6637" t="s">
        <v>28</v>
      </c>
      <c r="N6637" s="5">
        <v>7.2</v>
      </c>
      <c r="O6637" s="7">
        <v>2</v>
      </c>
      <c r="P6637" s="5">
        <v>5</v>
      </c>
      <c r="Q6637" s="5">
        <v>2.2000000000000002</v>
      </c>
      <c r="R6637" s="22">
        <f>Tabla1[[#This Row],[Fecha de Envío]]-Tabla1[[#This Row],[Fecha de Orden]]</f>
        <v>15</v>
      </c>
      <c r="S6637" s="24">
        <f>YEAR(Tabla1[[#This Row],[Fecha de Orden]])</f>
        <v>2024</v>
      </c>
      <c r="T6637" t="str">
        <f>VLOOKUP(Tabla1[[#This Row],[Nombre del Producto]],Tabla2[[Nombre Producto]:[Costo Unitario]],2,FALSE)</f>
        <v>Lot's O' Nuts</v>
      </c>
      <c r="U6637" t="str">
        <f>VLOOKUP(Tabla1[[#This Row],[Fábrica]],Tabla3[],4,FALSE)</f>
        <v>Arizona</v>
      </c>
    </row>
    <row r="6638" spans="1:21" x14ac:dyDescent="0.25">
      <c r="A6638" t="s">
        <v>1665</v>
      </c>
      <c r="B6638" s="3">
        <v>45459</v>
      </c>
      <c r="C6638" s="3">
        <v>45473</v>
      </c>
      <c r="D6638" t="s">
        <v>18</v>
      </c>
      <c r="E6638">
        <v>136826</v>
      </c>
      <c r="F6638" t="s">
        <v>19</v>
      </c>
      <c r="G6638" t="s">
        <v>1666</v>
      </c>
      <c r="H6638" t="s">
        <v>98</v>
      </c>
      <c r="I6638">
        <v>27514</v>
      </c>
      <c r="J6638" t="s">
        <v>22</v>
      </c>
      <c r="K6638" t="s">
        <v>66</v>
      </c>
      <c r="L6638" t="s">
        <v>45</v>
      </c>
      <c r="M6638" t="s">
        <v>46</v>
      </c>
      <c r="N6638" s="5">
        <v>10.47</v>
      </c>
      <c r="O6638" s="7">
        <v>3</v>
      </c>
      <c r="P6638" s="5">
        <v>7.47</v>
      </c>
      <c r="Q6638" s="5">
        <v>3</v>
      </c>
      <c r="R6638" s="22">
        <f>Tabla1[[#This Row],[Fecha de Envío]]-Tabla1[[#This Row],[Fecha de Orden]]</f>
        <v>14</v>
      </c>
      <c r="S6638" s="24">
        <f>YEAR(Tabla1[[#This Row],[Fecha de Orden]])</f>
        <v>2024</v>
      </c>
      <c r="T6638" t="str">
        <f>VLOOKUP(Tabla1[[#This Row],[Nombre del Producto]],Tabla2[[Nombre Producto]:[Costo Unitario]],2,FALSE)</f>
        <v>Lot's O' Nuts</v>
      </c>
      <c r="U6638" t="str">
        <f>VLOOKUP(Tabla1[[#This Row],[Fábrica]],Tabla3[],4,FALSE)</f>
        <v>Arizona</v>
      </c>
    </row>
    <row r="6639" spans="1:21" x14ac:dyDescent="0.25">
      <c r="A6639" t="s">
        <v>2228</v>
      </c>
      <c r="B6639" s="3">
        <v>45459</v>
      </c>
      <c r="C6639" s="3">
        <v>45471</v>
      </c>
      <c r="D6639" t="s">
        <v>71</v>
      </c>
      <c r="E6639">
        <v>111269</v>
      </c>
      <c r="F6639" t="s">
        <v>19</v>
      </c>
      <c r="G6639" t="s">
        <v>2229</v>
      </c>
      <c r="H6639" t="s">
        <v>210</v>
      </c>
      <c r="I6639">
        <v>43017</v>
      </c>
      <c r="J6639" t="s">
        <v>22</v>
      </c>
      <c r="K6639" t="s">
        <v>32</v>
      </c>
      <c r="L6639" t="s">
        <v>33</v>
      </c>
      <c r="M6639" t="s">
        <v>34</v>
      </c>
      <c r="N6639" s="5">
        <v>18</v>
      </c>
      <c r="O6639" s="7">
        <v>5</v>
      </c>
      <c r="P6639" s="5">
        <v>12</v>
      </c>
      <c r="Q6639" s="5">
        <v>6</v>
      </c>
      <c r="R6639" s="22">
        <f>Tabla1[[#This Row],[Fecha de Envío]]-Tabla1[[#This Row],[Fecha de Orden]]</f>
        <v>12</v>
      </c>
      <c r="S6639" s="24">
        <f>YEAR(Tabla1[[#This Row],[Fecha de Orden]])</f>
        <v>2024</v>
      </c>
      <c r="T6639" t="str">
        <f>VLOOKUP(Tabla1[[#This Row],[Nombre del Producto]],Tabla2[[Nombre Producto]:[Costo Unitario]],2,FALSE)</f>
        <v>Lot's O' Nuts</v>
      </c>
      <c r="U6639" t="str">
        <f>VLOOKUP(Tabla1[[#This Row],[Fábrica]],Tabla3[],4,FALSE)</f>
        <v>Arizona</v>
      </c>
    </row>
    <row r="6640" spans="1:21" x14ac:dyDescent="0.25">
      <c r="A6640" t="s">
        <v>4329</v>
      </c>
      <c r="B6640" s="3">
        <v>45459</v>
      </c>
      <c r="C6640" s="3">
        <v>45474</v>
      </c>
      <c r="D6640" t="s">
        <v>71</v>
      </c>
      <c r="E6640">
        <v>129462</v>
      </c>
      <c r="F6640" t="s">
        <v>19</v>
      </c>
      <c r="G6640" t="s">
        <v>652</v>
      </c>
      <c r="H6640" t="s">
        <v>116</v>
      </c>
      <c r="I6640">
        <v>41042</v>
      </c>
      <c r="J6640" t="s">
        <v>22</v>
      </c>
      <c r="K6640" t="s">
        <v>66</v>
      </c>
      <c r="L6640" t="s">
        <v>45</v>
      </c>
      <c r="M6640" t="s">
        <v>46</v>
      </c>
      <c r="N6640" s="5">
        <v>6.98</v>
      </c>
      <c r="O6640" s="7">
        <v>2</v>
      </c>
      <c r="P6640" s="5">
        <v>4.9800000000000004</v>
      </c>
      <c r="Q6640" s="5">
        <v>2</v>
      </c>
      <c r="R6640" s="22">
        <f>Tabla1[[#This Row],[Fecha de Envío]]-Tabla1[[#This Row],[Fecha de Orden]]</f>
        <v>15</v>
      </c>
      <c r="S6640" s="24">
        <f>YEAR(Tabla1[[#This Row],[Fecha de Orden]])</f>
        <v>2024</v>
      </c>
      <c r="T6640" t="str">
        <f>VLOOKUP(Tabla1[[#This Row],[Nombre del Producto]],Tabla2[[Nombre Producto]:[Costo Unitario]],2,FALSE)</f>
        <v>Lot's O' Nuts</v>
      </c>
      <c r="U6640" t="str">
        <f>VLOOKUP(Tabla1[[#This Row],[Fábrica]],Tabla3[],4,FALSE)</f>
        <v>Arizona</v>
      </c>
    </row>
    <row r="6641" spans="1:21" x14ac:dyDescent="0.25">
      <c r="A6641" t="s">
        <v>4330</v>
      </c>
      <c r="B6641" s="3">
        <v>45459</v>
      </c>
      <c r="C6641" s="3">
        <v>45474</v>
      </c>
      <c r="D6641" t="s">
        <v>71</v>
      </c>
      <c r="E6641">
        <v>129462</v>
      </c>
      <c r="F6641" t="s">
        <v>19</v>
      </c>
      <c r="G6641" t="s">
        <v>652</v>
      </c>
      <c r="H6641" t="s">
        <v>116</v>
      </c>
      <c r="I6641">
        <v>41042</v>
      </c>
      <c r="J6641" t="s">
        <v>22</v>
      </c>
      <c r="K6641" t="s">
        <v>66</v>
      </c>
      <c r="L6641" t="s">
        <v>36</v>
      </c>
      <c r="M6641" t="s">
        <v>37</v>
      </c>
      <c r="N6641" s="5">
        <v>6.5</v>
      </c>
      <c r="O6641" s="7">
        <v>2</v>
      </c>
      <c r="P6641" s="5">
        <v>4.22</v>
      </c>
      <c r="Q6641" s="5">
        <v>2.2799999999999998</v>
      </c>
      <c r="R6641" s="22">
        <f>Tabla1[[#This Row],[Fecha de Envío]]-Tabla1[[#This Row],[Fecha de Orden]]</f>
        <v>15</v>
      </c>
      <c r="S6641" s="24">
        <f>YEAR(Tabla1[[#This Row],[Fecha de Orden]])</f>
        <v>2024</v>
      </c>
      <c r="T6641" t="str">
        <f>VLOOKUP(Tabla1[[#This Row],[Nombre del Producto]],Tabla2[[Nombre Producto]:[Costo Unitario]],2,FALSE)</f>
        <v>Wicked Choccy's</v>
      </c>
      <c r="U6641" t="str">
        <f>VLOOKUP(Tabla1[[#This Row],[Fábrica]],Tabla3[],4,FALSE)</f>
        <v>Georgia</v>
      </c>
    </row>
    <row r="6642" spans="1:21" x14ac:dyDescent="0.25">
      <c r="A6642" t="s">
        <v>6161</v>
      </c>
      <c r="B6642" s="3">
        <v>45459</v>
      </c>
      <c r="C6642" s="3">
        <v>45474</v>
      </c>
      <c r="D6642" t="s">
        <v>18</v>
      </c>
      <c r="E6642">
        <v>132206</v>
      </c>
      <c r="F6642" t="s">
        <v>19</v>
      </c>
      <c r="G6642" t="s">
        <v>239</v>
      </c>
      <c r="H6642" t="s">
        <v>173</v>
      </c>
      <c r="I6642">
        <v>60653</v>
      </c>
      <c r="J6642" t="s">
        <v>22</v>
      </c>
      <c r="K6642" t="s">
        <v>43</v>
      </c>
      <c r="L6642" t="s">
        <v>27</v>
      </c>
      <c r="M6642" t="s">
        <v>28</v>
      </c>
      <c r="N6642" s="5">
        <v>25.2</v>
      </c>
      <c r="O6642" s="7">
        <v>7</v>
      </c>
      <c r="P6642" s="5">
        <v>17.5</v>
      </c>
      <c r="Q6642" s="5">
        <v>7.7</v>
      </c>
      <c r="R6642" s="22">
        <f>Tabla1[[#This Row],[Fecha de Envío]]-Tabla1[[#This Row],[Fecha de Orden]]</f>
        <v>15</v>
      </c>
      <c r="S6642" s="24">
        <f>YEAR(Tabla1[[#This Row],[Fecha de Orden]])</f>
        <v>2024</v>
      </c>
      <c r="T6642" t="str">
        <f>VLOOKUP(Tabla1[[#This Row],[Nombre del Producto]],Tabla2[[Nombre Producto]:[Costo Unitario]],2,FALSE)</f>
        <v>Lot's O' Nuts</v>
      </c>
      <c r="U6642" t="str">
        <f>VLOOKUP(Tabla1[[#This Row],[Fábrica]],Tabla3[],4,FALSE)</f>
        <v>Arizona</v>
      </c>
    </row>
    <row r="6643" spans="1:21" x14ac:dyDescent="0.25">
      <c r="A6643" t="s">
        <v>8929</v>
      </c>
      <c r="B6643" s="3">
        <v>45459</v>
      </c>
      <c r="C6643" s="3">
        <v>45472</v>
      </c>
      <c r="D6643" t="s">
        <v>39</v>
      </c>
      <c r="E6643">
        <v>105214</v>
      </c>
      <c r="F6643" t="s">
        <v>19</v>
      </c>
      <c r="G6643" t="s">
        <v>20</v>
      </c>
      <c r="H6643" t="s">
        <v>21</v>
      </c>
      <c r="I6643">
        <v>94122</v>
      </c>
      <c r="J6643" t="s">
        <v>22</v>
      </c>
      <c r="K6643" t="s">
        <v>23</v>
      </c>
      <c r="L6643" t="s">
        <v>45</v>
      </c>
      <c r="M6643" t="s">
        <v>46</v>
      </c>
      <c r="N6643" s="5">
        <v>24.43</v>
      </c>
      <c r="O6643" s="7">
        <v>7</v>
      </c>
      <c r="P6643" s="5">
        <v>17.43</v>
      </c>
      <c r="Q6643" s="5">
        <v>7</v>
      </c>
      <c r="R6643" s="22">
        <f>Tabla1[[#This Row],[Fecha de Envío]]-Tabla1[[#This Row],[Fecha de Orden]]</f>
        <v>13</v>
      </c>
      <c r="S6643" s="24">
        <f>YEAR(Tabla1[[#This Row],[Fecha de Orden]])</f>
        <v>2024</v>
      </c>
      <c r="T6643" t="str">
        <f>VLOOKUP(Tabla1[[#This Row],[Nombre del Producto]],Tabla2[[Nombre Producto]:[Costo Unitario]],2,FALSE)</f>
        <v>Lot's O' Nuts</v>
      </c>
      <c r="U6643" t="str">
        <f>VLOOKUP(Tabla1[[#This Row],[Fábrica]],Tabla3[],4,FALSE)</f>
        <v>Arizona</v>
      </c>
    </row>
    <row r="6644" spans="1:21" x14ac:dyDescent="0.25">
      <c r="A6644" t="s">
        <v>8930</v>
      </c>
      <c r="B6644" s="3">
        <v>45459</v>
      </c>
      <c r="C6644" s="3">
        <v>45472</v>
      </c>
      <c r="D6644" t="s">
        <v>39</v>
      </c>
      <c r="E6644">
        <v>105214</v>
      </c>
      <c r="F6644" t="s">
        <v>19</v>
      </c>
      <c r="G6644" t="s">
        <v>20</v>
      </c>
      <c r="H6644" t="s">
        <v>21</v>
      </c>
      <c r="I6644">
        <v>94122</v>
      </c>
      <c r="J6644" t="s">
        <v>22</v>
      </c>
      <c r="K6644" t="s">
        <v>23</v>
      </c>
      <c r="L6644" t="s">
        <v>36</v>
      </c>
      <c r="M6644" t="s">
        <v>37</v>
      </c>
      <c r="N6644" s="5">
        <v>6.5</v>
      </c>
      <c r="O6644" s="7">
        <v>2</v>
      </c>
      <c r="P6644" s="5">
        <v>4.22</v>
      </c>
      <c r="Q6644" s="5">
        <v>2.2799999999999998</v>
      </c>
      <c r="R6644" s="22">
        <f>Tabla1[[#This Row],[Fecha de Envío]]-Tabla1[[#This Row],[Fecha de Orden]]</f>
        <v>13</v>
      </c>
      <c r="S6644" s="24">
        <f>YEAR(Tabla1[[#This Row],[Fecha de Orden]])</f>
        <v>2024</v>
      </c>
      <c r="T6644" t="str">
        <f>VLOOKUP(Tabla1[[#This Row],[Nombre del Producto]],Tabla2[[Nombre Producto]:[Costo Unitario]],2,FALSE)</f>
        <v>Wicked Choccy's</v>
      </c>
      <c r="U6644" t="str">
        <f>VLOOKUP(Tabla1[[#This Row],[Fábrica]],Tabla3[],4,FALSE)</f>
        <v>Georgia</v>
      </c>
    </row>
    <row r="6645" spans="1:21" x14ac:dyDescent="0.25">
      <c r="A6645" t="s">
        <v>5061</v>
      </c>
      <c r="B6645" s="3">
        <v>45460</v>
      </c>
      <c r="C6645" s="3">
        <v>45473</v>
      </c>
      <c r="D6645" t="s">
        <v>39</v>
      </c>
      <c r="E6645">
        <v>157833</v>
      </c>
      <c r="F6645" t="s">
        <v>19</v>
      </c>
      <c r="G6645" t="s">
        <v>20</v>
      </c>
      <c r="H6645" t="s">
        <v>21</v>
      </c>
      <c r="I6645">
        <v>94122</v>
      </c>
      <c r="J6645" t="s">
        <v>22</v>
      </c>
      <c r="K6645" t="s">
        <v>23</v>
      </c>
      <c r="L6645" t="s">
        <v>36</v>
      </c>
      <c r="M6645" t="s">
        <v>37</v>
      </c>
      <c r="N6645" s="5">
        <v>9.75</v>
      </c>
      <c r="O6645" s="7">
        <v>3</v>
      </c>
      <c r="P6645" s="5">
        <v>6.33</v>
      </c>
      <c r="Q6645" s="5">
        <v>3.42</v>
      </c>
      <c r="R6645" s="22">
        <f>Tabla1[[#This Row],[Fecha de Envío]]-Tabla1[[#This Row],[Fecha de Orden]]</f>
        <v>13</v>
      </c>
      <c r="S6645" s="24">
        <f>YEAR(Tabla1[[#This Row],[Fecha de Orden]])</f>
        <v>2024</v>
      </c>
      <c r="T6645" t="str">
        <f>VLOOKUP(Tabla1[[#This Row],[Nombre del Producto]],Tabla2[[Nombre Producto]:[Costo Unitario]],2,FALSE)</f>
        <v>Wicked Choccy's</v>
      </c>
      <c r="U6645" t="str">
        <f>VLOOKUP(Tabla1[[#This Row],[Fábrica]],Tabla3[],4,FALSE)</f>
        <v>Georgia</v>
      </c>
    </row>
    <row r="6646" spans="1:21" x14ac:dyDescent="0.25">
      <c r="A6646" t="s">
        <v>5689</v>
      </c>
      <c r="B6646" s="3">
        <v>45460</v>
      </c>
      <c r="C6646" s="3">
        <v>45473</v>
      </c>
      <c r="D6646" t="s">
        <v>39</v>
      </c>
      <c r="E6646">
        <v>131618</v>
      </c>
      <c r="F6646" t="s">
        <v>19</v>
      </c>
      <c r="G6646" t="s">
        <v>1411</v>
      </c>
      <c r="H6646" t="s">
        <v>173</v>
      </c>
      <c r="I6646">
        <v>60076</v>
      </c>
      <c r="J6646" t="s">
        <v>22</v>
      </c>
      <c r="K6646" t="s">
        <v>43</v>
      </c>
      <c r="L6646" t="s">
        <v>36</v>
      </c>
      <c r="M6646" t="s">
        <v>37</v>
      </c>
      <c r="N6646" s="5">
        <v>13</v>
      </c>
      <c r="O6646" s="7">
        <v>4</v>
      </c>
      <c r="P6646" s="5">
        <v>8.44</v>
      </c>
      <c r="Q6646" s="5">
        <v>4.5599999999999996</v>
      </c>
      <c r="R6646" s="22">
        <f>Tabla1[[#This Row],[Fecha de Envío]]-Tabla1[[#This Row],[Fecha de Orden]]</f>
        <v>13</v>
      </c>
      <c r="S6646" s="24">
        <f>YEAR(Tabla1[[#This Row],[Fecha de Orden]])</f>
        <v>2024</v>
      </c>
      <c r="T6646" t="str">
        <f>VLOOKUP(Tabla1[[#This Row],[Nombre del Producto]],Tabla2[[Nombre Producto]:[Costo Unitario]],2,FALSE)</f>
        <v>Wicked Choccy's</v>
      </c>
      <c r="U6646" t="str">
        <f>VLOOKUP(Tabla1[[#This Row],[Fábrica]],Tabla3[],4,FALSE)</f>
        <v>Georgia</v>
      </c>
    </row>
    <row r="6647" spans="1:21" x14ac:dyDescent="0.25">
      <c r="A6647" t="s">
        <v>5690</v>
      </c>
      <c r="B6647" s="3">
        <v>45460</v>
      </c>
      <c r="C6647" s="3">
        <v>45473</v>
      </c>
      <c r="D6647" t="s">
        <v>39</v>
      </c>
      <c r="E6647">
        <v>131618</v>
      </c>
      <c r="F6647" t="s">
        <v>19</v>
      </c>
      <c r="G6647" t="s">
        <v>1411</v>
      </c>
      <c r="H6647" t="s">
        <v>173</v>
      </c>
      <c r="I6647">
        <v>60076</v>
      </c>
      <c r="J6647" t="s">
        <v>22</v>
      </c>
      <c r="K6647" t="s">
        <v>43</v>
      </c>
      <c r="L6647" t="s">
        <v>45</v>
      </c>
      <c r="M6647" t="s">
        <v>46</v>
      </c>
      <c r="N6647" s="5">
        <v>13.96</v>
      </c>
      <c r="O6647" s="7">
        <v>4</v>
      </c>
      <c r="P6647" s="5">
        <v>9.9600000000000009</v>
      </c>
      <c r="Q6647" s="5">
        <v>4</v>
      </c>
      <c r="R6647" s="22">
        <f>Tabla1[[#This Row],[Fecha de Envío]]-Tabla1[[#This Row],[Fecha de Orden]]</f>
        <v>13</v>
      </c>
      <c r="S6647" s="24">
        <f>YEAR(Tabla1[[#This Row],[Fecha de Orden]])</f>
        <v>2024</v>
      </c>
      <c r="T6647" t="str">
        <f>VLOOKUP(Tabla1[[#This Row],[Nombre del Producto]],Tabla2[[Nombre Producto]:[Costo Unitario]],2,FALSE)</f>
        <v>Lot's O' Nuts</v>
      </c>
      <c r="U6647" t="str">
        <f>VLOOKUP(Tabla1[[#This Row],[Fábrica]],Tabla3[],4,FALSE)</f>
        <v>Arizona</v>
      </c>
    </row>
    <row r="6648" spans="1:21" x14ac:dyDescent="0.25">
      <c r="A6648" t="s">
        <v>5691</v>
      </c>
      <c r="B6648" s="3">
        <v>45460</v>
      </c>
      <c r="C6648" s="3">
        <v>45473</v>
      </c>
      <c r="D6648" t="s">
        <v>39</v>
      </c>
      <c r="E6648">
        <v>131618</v>
      </c>
      <c r="F6648" t="s">
        <v>19</v>
      </c>
      <c r="G6648" t="s">
        <v>1411</v>
      </c>
      <c r="H6648" t="s">
        <v>173</v>
      </c>
      <c r="I6648">
        <v>60076</v>
      </c>
      <c r="J6648" t="s">
        <v>22</v>
      </c>
      <c r="K6648" t="s">
        <v>43</v>
      </c>
      <c r="L6648" t="s">
        <v>27</v>
      </c>
      <c r="M6648" t="s">
        <v>28</v>
      </c>
      <c r="N6648" s="5">
        <v>7.2</v>
      </c>
      <c r="O6648" s="7">
        <v>2</v>
      </c>
      <c r="P6648" s="5">
        <v>5</v>
      </c>
      <c r="Q6648" s="5">
        <v>2.2000000000000002</v>
      </c>
      <c r="R6648" s="22">
        <f>Tabla1[[#This Row],[Fecha de Envío]]-Tabla1[[#This Row],[Fecha de Orden]]</f>
        <v>13</v>
      </c>
      <c r="S6648" s="24">
        <f>YEAR(Tabla1[[#This Row],[Fecha de Orden]])</f>
        <v>2024</v>
      </c>
      <c r="T6648" t="str">
        <f>VLOOKUP(Tabla1[[#This Row],[Nombre del Producto]],Tabla2[[Nombre Producto]:[Costo Unitario]],2,FALSE)</f>
        <v>Lot's O' Nuts</v>
      </c>
      <c r="U6648" t="str">
        <f>VLOOKUP(Tabla1[[#This Row],[Fábrica]],Tabla3[],4,FALSE)</f>
        <v>Arizona</v>
      </c>
    </row>
    <row r="6649" spans="1:21" x14ac:dyDescent="0.25">
      <c r="A6649" t="s">
        <v>6948</v>
      </c>
      <c r="B6649" s="3">
        <v>45460</v>
      </c>
      <c r="C6649" s="3">
        <v>45474</v>
      </c>
      <c r="D6649" t="s">
        <v>71</v>
      </c>
      <c r="E6649">
        <v>118437</v>
      </c>
      <c r="F6649" t="s">
        <v>19</v>
      </c>
      <c r="G6649" t="s">
        <v>4548</v>
      </c>
      <c r="H6649" t="s">
        <v>125</v>
      </c>
      <c r="I6649">
        <v>98502</v>
      </c>
      <c r="J6649" t="s">
        <v>22</v>
      </c>
      <c r="K6649" t="s">
        <v>23</v>
      </c>
      <c r="L6649" t="s">
        <v>33</v>
      </c>
      <c r="M6649" t="s">
        <v>34</v>
      </c>
      <c r="N6649" s="5">
        <v>10.8</v>
      </c>
      <c r="O6649" s="7">
        <v>3</v>
      </c>
      <c r="P6649" s="5">
        <v>7.2</v>
      </c>
      <c r="Q6649" s="5">
        <v>3.6</v>
      </c>
      <c r="R6649" s="22">
        <f>Tabla1[[#This Row],[Fecha de Envío]]-Tabla1[[#This Row],[Fecha de Orden]]</f>
        <v>14</v>
      </c>
      <c r="S6649" s="24">
        <f>YEAR(Tabla1[[#This Row],[Fecha de Orden]])</f>
        <v>2024</v>
      </c>
      <c r="T6649" t="str">
        <f>VLOOKUP(Tabla1[[#This Row],[Nombre del Producto]],Tabla2[[Nombre Producto]:[Costo Unitario]],2,FALSE)</f>
        <v>Lot's O' Nuts</v>
      </c>
      <c r="U6649" t="str">
        <f>VLOOKUP(Tabla1[[#This Row],[Fábrica]],Tabla3[],4,FALSE)</f>
        <v>Arizona</v>
      </c>
    </row>
    <row r="6650" spans="1:21" x14ac:dyDescent="0.25">
      <c r="A6650" t="s">
        <v>6949</v>
      </c>
      <c r="B6650" s="3">
        <v>45460</v>
      </c>
      <c r="C6650" s="3">
        <v>45474</v>
      </c>
      <c r="D6650" t="s">
        <v>71</v>
      </c>
      <c r="E6650">
        <v>118437</v>
      </c>
      <c r="F6650" t="s">
        <v>19</v>
      </c>
      <c r="G6650" t="s">
        <v>4548</v>
      </c>
      <c r="H6650" t="s">
        <v>125</v>
      </c>
      <c r="I6650">
        <v>98502</v>
      </c>
      <c r="J6650" t="s">
        <v>22</v>
      </c>
      <c r="K6650" t="s">
        <v>23</v>
      </c>
      <c r="L6650" t="s">
        <v>24</v>
      </c>
      <c r="M6650" t="s">
        <v>25</v>
      </c>
      <c r="N6650" s="5">
        <v>3.75</v>
      </c>
      <c r="O6650" s="7">
        <v>1</v>
      </c>
      <c r="P6650" s="5">
        <v>2.4500000000000002</v>
      </c>
      <c r="Q6650" s="5">
        <v>1.3</v>
      </c>
      <c r="R6650" s="22">
        <f>Tabla1[[#This Row],[Fecha de Envío]]-Tabla1[[#This Row],[Fecha de Orden]]</f>
        <v>14</v>
      </c>
      <c r="S6650" s="24">
        <f>YEAR(Tabla1[[#This Row],[Fecha de Orden]])</f>
        <v>2024</v>
      </c>
      <c r="T6650" t="str">
        <f>VLOOKUP(Tabla1[[#This Row],[Nombre del Producto]],Tabla2[[Nombre Producto]:[Costo Unitario]],2,FALSE)</f>
        <v>Wicked Choccy's</v>
      </c>
      <c r="U6650" t="str">
        <f>VLOOKUP(Tabla1[[#This Row],[Fábrica]],Tabla3[],4,FALSE)</f>
        <v>Georgia</v>
      </c>
    </row>
    <row r="6651" spans="1:21" x14ac:dyDescent="0.25">
      <c r="A6651" t="s">
        <v>7291</v>
      </c>
      <c r="B6651" s="3">
        <v>45460</v>
      </c>
      <c r="C6651" s="3">
        <v>45473</v>
      </c>
      <c r="D6651" t="s">
        <v>39</v>
      </c>
      <c r="E6651">
        <v>146346</v>
      </c>
      <c r="F6651" t="s">
        <v>19</v>
      </c>
      <c r="G6651" t="s">
        <v>7292</v>
      </c>
      <c r="H6651" t="s">
        <v>203</v>
      </c>
      <c r="I6651">
        <v>80022</v>
      </c>
      <c r="J6651" t="s">
        <v>22</v>
      </c>
      <c r="K6651" t="s">
        <v>23</v>
      </c>
      <c r="L6651" t="s">
        <v>45</v>
      </c>
      <c r="M6651" t="s">
        <v>46</v>
      </c>
      <c r="N6651" s="5">
        <v>10.47</v>
      </c>
      <c r="O6651" s="7">
        <v>3</v>
      </c>
      <c r="P6651" s="5">
        <v>7.47</v>
      </c>
      <c r="Q6651" s="5">
        <v>3</v>
      </c>
      <c r="R6651" s="22">
        <f>Tabla1[[#This Row],[Fecha de Envío]]-Tabla1[[#This Row],[Fecha de Orden]]</f>
        <v>13</v>
      </c>
      <c r="S6651" s="24">
        <f>YEAR(Tabla1[[#This Row],[Fecha de Orden]])</f>
        <v>2024</v>
      </c>
      <c r="T6651" t="str">
        <f>VLOOKUP(Tabla1[[#This Row],[Nombre del Producto]],Tabla2[[Nombre Producto]:[Costo Unitario]],2,FALSE)</f>
        <v>Lot's O' Nuts</v>
      </c>
      <c r="U6651" t="str">
        <f>VLOOKUP(Tabla1[[#This Row],[Fábrica]],Tabla3[],4,FALSE)</f>
        <v>Arizona</v>
      </c>
    </row>
    <row r="6652" spans="1:21" x14ac:dyDescent="0.25">
      <c r="A6652" t="s">
        <v>8357</v>
      </c>
      <c r="B6652" s="3">
        <v>45460</v>
      </c>
      <c r="C6652" s="3">
        <v>45474</v>
      </c>
      <c r="D6652" t="s">
        <v>18</v>
      </c>
      <c r="E6652">
        <v>165323</v>
      </c>
      <c r="F6652" t="s">
        <v>19</v>
      </c>
      <c r="G6652" t="s">
        <v>30</v>
      </c>
      <c r="H6652" t="s">
        <v>31</v>
      </c>
      <c r="I6652">
        <v>10024</v>
      </c>
      <c r="J6652" t="s">
        <v>22</v>
      </c>
      <c r="K6652" t="s">
        <v>32</v>
      </c>
      <c r="L6652" t="s">
        <v>27</v>
      </c>
      <c r="M6652" t="s">
        <v>28</v>
      </c>
      <c r="N6652" s="5">
        <v>10.8</v>
      </c>
      <c r="O6652" s="7">
        <v>3</v>
      </c>
      <c r="P6652" s="5">
        <v>7.5</v>
      </c>
      <c r="Q6652" s="5">
        <v>3.3</v>
      </c>
      <c r="R6652" s="22">
        <f>Tabla1[[#This Row],[Fecha de Envío]]-Tabla1[[#This Row],[Fecha de Orden]]</f>
        <v>14</v>
      </c>
      <c r="S6652" s="24">
        <f>YEAR(Tabla1[[#This Row],[Fecha de Orden]])</f>
        <v>2024</v>
      </c>
      <c r="T6652" t="str">
        <f>VLOOKUP(Tabla1[[#This Row],[Nombre del Producto]],Tabla2[[Nombre Producto]:[Costo Unitario]],2,FALSE)</f>
        <v>Lot's O' Nuts</v>
      </c>
      <c r="U6652" t="str">
        <f>VLOOKUP(Tabla1[[#This Row],[Fábrica]],Tabla3[],4,FALSE)</f>
        <v>Arizona</v>
      </c>
    </row>
    <row r="6653" spans="1:21" x14ac:dyDescent="0.25">
      <c r="A6653" t="s">
        <v>8358</v>
      </c>
      <c r="B6653" s="3">
        <v>45460</v>
      </c>
      <c r="C6653" s="3">
        <v>45474</v>
      </c>
      <c r="D6653" t="s">
        <v>18</v>
      </c>
      <c r="E6653">
        <v>165323</v>
      </c>
      <c r="F6653" t="s">
        <v>19</v>
      </c>
      <c r="G6653" t="s">
        <v>30</v>
      </c>
      <c r="H6653" t="s">
        <v>31</v>
      </c>
      <c r="I6653">
        <v>10024</v>
      </c>
      <c r="J6653" t="s">
        <v>223</v>
      </c>
      <c r="K6653" t="s">
        <v>32</v>
      </c>
      <c r="L6653" t="s">
        <v>7374</v>
      </c>
      <c r="M6653" t="s">
        <v>7375</v>
      </c>
      <c r="N6653" s="5">
        <v>22.5</v>
      </c>
      <c r="O6653" s="7">
        <v>5</v>
      </c>
      <c r="P6653" s="5">
        <v>17.5</v>
      </c>
      <c r="Q6653" s="5">
        <v>5</v>
      </c>
      <c r="R6653" s="22">
        <f>Tabla1[[#This Row],[Fecha de Envío]]-Tabla1[[#This Row],[Fecha de Orden]]</f>
        <v>14</v>
      </c>
      <c r="S6653" s="24">
        <f>YEAR(Tabla1[[#This Row],[Fecha de Orden]])</f>
        <v>2024</v>
      </c>
      <c r="T6653" t="str">
        <f>VLOOKUP(Tabla1[[#This Row],[Nombre del Producto]],Tabla2[[Nombre Producto]:[Costo Unitario]],2,FALSE)</f>
        <v>The Other Factory</v>
      </c>
      <c r="U6653" t="str">
        <f>VLOOKUP(Tabla1[[#This Row],[Fábrica]],Tabla3[],4,FALSE)</f>
        <v>Tennessee</v>
      </c>
    </row>
    <row r="6654" spans="1:21" x14ac:dyDescent="0.25">
      <c r="A6654" t="s">
        <v>1783</v>
      </c>
      <c r="B6654" s="3">
        <v>45461</v>
      </c>
      <c r="C6654" s="3">
        <v>45476</v>
      </c>
      <c r="D6654" t="s">
        <v>18</v>
      </c>
      <c r="E6654">
        <v>112753</v>
      </c>
      <c r="F6654" t="s">
        <v>19</v>
      </c>
      <c r="G6654" t="s">
        <v>53</v>
      </c>
      <c r="H6654" t="s">
        <v>21</v>
      </c>
      <c r="I6654">
        <v>90032</v>
      </c>
      <c r="J6654" t="s">
        <v>22</v>
      </c>
      <c r="K6654" t="s">
        <v>23</v>
      </c>
      <c r="L6654" t="s">
        <v>27</v>
      </c>
      <c r="M6654" t="s">
        <v>28</v>
      </c>
      <c r="N6654" s="5">
        <v>32.4</v>
      </c>
      <c r="O6654" s="7">
        <v>9</v>
      </c>
      <c r="P6654" s="5">
        <v>22.5</v>
      </c>
      <c r="Q6654" s="5">
        <v>9.9</v>
      </c>
      <c r="R6654" s="22">
        <f>Tabla1[[#This Row],[Fecha de Envío]]-Tabla1[[#This Row],[Fecha de Orden]]</f>
        <v>15</v>
      </c>
      <c r="S6654" s="24">
        <f>YEAR(Tabla1[[#This Row],[Fecha de Orden]])</f>
        <v>2024</v>
      </c>
      <c r="T6654" t="str">
        <f>VLOOKUP(Tabla1[[#This Row],[Nombre del Producto]],Tabla2[[Nombre Producto]:[Costo Unitario]],2,FALSE)</f>
        <v>Lot's O' Nuts</v>
      </c>
      <c r="U6654" t="str">
        <f>VLOOKUP(Tabla1[[#This Row],[Fábrica]],Tabla3[],4,FALSE)</f>
        <v>Arizona</v>
      </c>
    </row>
    <row r="6655" spans="1:21" x14ac:dyDescent="0.25">
      <c r="A6655" t="s">
        <v>1784</v>
      </c>
      <c r="B6655" s="3">
        <v>45461</v>
      </c>
      <c r="C6655" s="3">
        <v>45476</v>
      </c>
      <c r="D6655" t="s">
        <v>18</v>
      </c>
      <c r="E6655">
        <v>112753</v>
      </c>
      <c r="F6655" t="s">
        <v>19</v>
      </c>
      <c r="G6655" t="s">
        <v>53</v>
      </c>
      <c r="H6655" t="s">
        <v>21</v>
      </c>
      <c r="I6655">
        <v>90032</v>
      </c>
      <c r="J6655" t="s">
        <v>22</v>
      </c>
      <c r="K6655" t="s">
        <v>23</v>
      </c>
      <c r="L6655" t="s">
        <v>24</v>
      </c>
      <c r="M6655" t="s">
        <v>25</v>
      </c>
      <c r="N6655" s="5">
        <v>22.5</v>
      </c>
      <c r="O6655" s="7">
        <v>6</v>
      </c>
      <c r="P6655" s="5">
        <v>14.7</v>
      </c>
      <c r="Q6655" s="5">
        <v>7.8</v>
      </c>
      <c r="R6655" s="22">
        <f>Tabla1[[#This Row],[Fecha de Envío]]-Tabla1[[#This Row],[Fecha de Orden]]</f>
        <v>15</v>
      </c>
      <c r="S6655" s="24">
        <f>YEAR(Tabla1[[#This Row],[Fecha de Orden]])</f>
        <v>2024</v>
      </c>
      <c r="T6655" t="str">
        <f>VLOOKUP(Tabla1[[#This Row],[Nombre del Producto]],Tabla2[[Nombre Producto]:[Costo Unitario]],2,FALSE)</f>
        <v>Wicked Choccy's</v>
      </c>
      <c r="U6655" t="str">
        <f>VLOOKUP(Tabla1[[#This Row],[Fábrica]],Tabla3[],4,FALSE)</f>
        <v>Georgia</v>
      </c>
    </row>
    <row r="6656" spans="1:21" x14ac:dyDescent="0.25">
      <c r="A6656" t="s">
        <v>6600</v>
      </c>
      <c r="B6656" s="3">
        <v>45461</v>
      </c>
      <c r="C6656" s="3">
        <v>45473</v>
      </c>
      <c r="D6656" t="s">
        <v>71</v>
      </c>
      <c r="E6656">
        <v>184712</v>
      </c>
      <c r="F6656" t="s">
        <v>195</v>
      </c>
      <c r="G6656" t="s">
        <v>6594</v>
      </c>
      <c r="H6656" t="s">
        <v>6595</v>
      </c>
      <c r="I6656" t="s">
        <v>6596</v>
      </c>
      <c r="J6656" t="s">
        <v>22</v>
      </c>
      <c r="K6656" t="s">
        <v>32</v>
      </c>
      <c r="L6656" t="s">
        <v>24</v>
      </c>
      <c r="M6656" t="s">
        <v>25</v>
      </c>
      <c r="N6656" s="5">
        <v>11.25</v>
      </c>
      <c r="O6656" s="7">
        <v>3</v>
      </c>
      <c r="P6656" s="5">
        <v>7.35</v>
      </c>
      <c r="Q6656" s="5">
        <v>3.9</v>
      </c>
      <c r="R6656" s="22">
        <f>Tabla1[[#This Row],[Fecha de Envío]]-Tabla1[[#This Row],[Fecha de Orden]]</f>
        <v>12</v>
      </c>
      <c r="S6656" s="24">
        <f>YEAR(Tabla1[[#This Row],[Fecha de Orden]])</f>
        <v>2024</v>
      </c>
      <c r="T6656" t="str">
        <f>VLOOKUP(Tabla1[[#This Row],[Nombre del Producto]],Tabla2[[Nombre Producto]:[Costo Unitario]],2,FALSE)</f>
        <v>Wicked Choccy's</v>
      </c>
      <c r="U6656" t="str">
        <f>VLOOKUP(Tabla1[[#This Row],[Fábrica]],Tabla3[],4,FALSE)</f>
        <v>Georgia</v>
      </c>
    </row>
    <row r="6657" spans="1:21" x14ac:dyDescent="0.25">
      <c r="A6657" t="s">
        <v>6700</v>
      </c>
      <c r="B6657" s="3">
        <v>45461</v>
      </c>
      <c r="C6657" s="3">
        <v>45473</v>
      </c>
      <c r="D6657" t="s">
        <v>71</v>
      </c>
      <c r="E6657">
        <v>162712</v>
      </c>
      <c r="F6657" t="s">
        <v>19</v>
      </c>
      <c r="G6657" t="s">
        <v>5952</v>
      </c>
      <c r="H6657" t="s">
        <v>42</v>
      </c>
      <c r="I6657">
        <v>78415</v>
      </c>
      <c r="J6657" t="s">
        <v>22</v>
      </c>
      <c r="K6657" t="s">
        <v>43</v>
      </c>
      <c r="L6657" t="s">
        <v>24</v>
      </c>
      <c r="M6657" t="s">
        <v>25</v>
      </c>
      <c r="N6657" s="5">
        <v>11.25</v>
      </c>
      <c r="O6657" s="7">
        <v>3</v>
      </c>
      <c r="P6657" s="5">
        <v>7.35</v>
      </c>
      <c r="Q6657" s="5">
        <v>3.9</v>
      </c>
      <c r="R6657" s="22">
        <f>Tabla1[[#This Row],[Fecha de Envío]]-Tabla1[[#This Row],[Fecha de Orden]]</f>
        <v>12</v>
      </c>
      <c r="S6657" s="24">
        <f>YEAR(Tabla1[[#This Row],[Fecha de Orden]])</f>
        <v>2024</v>
      </c>
      <c r="T6657" t="str">
        <f>VLOOKUP(Tabla1[[#This Row],[Nombre del Producto]],Tabla2[[Nombre Producto]:[Costo Unitario]],2,FALSE)</f>
        <v>Wicked Choccy's</v>
      </c>
      <c r="U6657" t="str">
        <f>VLOOKUP(Tabla1[[#This Row],[Fábrica]],Tabla3[],4,FALSE)</f>
        <v>Georgia</v>
      </c>
    </row>
    <row r="6658" spans="1:21" x14ac:dyDescent="0.25">
      <c r="A6658" t="s">
        <v>712</v>
      </c>
      <c r="B6658" s="3">
        <v>45462</v>
      </c>
      <c r="C6658" s="3">
        <v>45476</v>
      </c>
      <c r="D6658" t="s">
        <v>18</v>
      </c>
      <c r="E6658">
        <v>140844</v>
      </c>
      <c r="F6658" t="s">
        <v>19</v>
      </c>
      <c r="G6658" t="s">
        <v>30</v>
      </c>
      <c r="H6658" t="s">
        <v>31</v>
      </c>
      <c r="I6658">
        <v>10035</v>
      </c>
      <c r="J6658" t="s">
        <v>22</v>
      </c>
      <c r="K6658" t="s">
        <v>32</v>
      </c>
      <c r="L6658" t="s">
        <v>33</v>
      </c>
      <c r="M6658" t="s">
        <v>34</v>
      </c>
      <c r="N6658" s="5">
        <v>7.2</v>
      </c>
      <c r="O6658" s="7">
        <v>2</v>
      </c>
      <c r="P6658" s="5">
        <v>4.8</v>
      </c>
      <c r="Q6658" s="5">
        <v>2.4</v>
      </c>
      <c r="R6658" s="22">
        <f>Tabla1[[#This Row],[Fecha de Envío]]-Tabla1[[#This Row],[Fecha de Orden]]</f>
        <v>14</v>
      </c>
      <c r="S6658" s="24">
        <f>YEAR(Tabla1[[#This Row],[Fecha de Orden]])</f>
        <v>2024</v>
      </c>
      <c r="T6658" t="str">
        <f>VLOOKUP(Tabla1[[#This Row],[Nombre del Producto]],Tabla2[[Nombre Producto]:[Costo Unitario]],2,FALSE)</f>
        <v>Lot's O' Nuts</v>
      </c>
      <c r="U6658" t="str">
        <f>VLOOKUP(Tabla1[[#This Row],[Fábrica]],Tabla3[],4,FALSE)</f>
        <v>Arizona</v>
      </c>
    </row>
    <row r="6659" spans="1:21" x14ac:dyDescent="0.25">
      <c r="A6659" t="s">
        <v>713</v>
      </c>
      <c r="B6659" s="3">
        <v>45462</v>
      </c>
      <c r="C6659" s="3">
        <v>45476</v>
      </c>
      <c r="D6659" t="s">
        <v>18</v>
      </c>
      <c r="E6659">
        <v>140844</v>
      </c>
      <c r="F6659" t="s">
        <v>19</v>
      </c>
      <c r="G6659" t="s">
        <v>30</v>
      </c>
      <c r="H6659" t="s">
        <v>31</v>
      </c>
      <c r="I6659">
        <v>10035</v>
      </c>
      <c r="J6659" t="s">
        <v>22</v>
      </c>
      <c r="K6659" t="s">
        <v>32</v>
      </c>
      <c r="L6659" t="s">
        <v>36</v>
      </c>
      <c r="M6659" t="s">
        <v>37</v>
      </c>
      <c r="N6659" s="5">
        <v>26</v>
      </c>
      <c r="O6659" s="7">
        <v>8</v>
      </c>
      <c r="P6659" s="5">
        <v>16.88</v>
      </c>
      <c r="Q6659" s="5">
        <v>9.1199999999999992</v>
      </c>
      <c r="R6659" s="22">
        <f>Tabla1[[#This Row],[Fecha de Envío]]-Tabla1[[#This Row],[Fecha de Orden]]</f>
        <v>14</v>
      </c>
      <c r="S6659" s="24">
        <f>YEAR(Tabla1[[#This Row],[Fecha de Orden]])</f>
        <v>2024</v>
      </c>
      <c r="T6659" t="str">
        <f>VLOOKUP(Tabla1[[#This Row],[Nombre del Producto]],Tabla2[[Nombre Producto]:[Costo Unitario]],2,FALSE)</f>
        <v>Wicked Choccy's</v>
      </c>
      <c r="U6659" t="str">
        <f>VLOOKUP(Tabla1[[#This Row],[Fábrica]],Tabla3[],4,FALSE)</f>
        <v>Georgia</v>
      </c>
    </row>
    <row r="6660" spans="1:21" x14ac:dyDescent="0.25">
      <c r="A6660" t="s">
        <v>2429</v>
      </c>
      <c r="B6660" s="3">
        <v>45462</v>
      </c>
      <c r="C6660" s="3">
        <v>45479</v>
      </c>
      <c r="D6660" t="s">
        <v>18</v>
      </c>
      <c r="E6660">
        <v>154011</v>
      </c>
      <c r="F6660" t="s">
        <v>19</v>
      </c>
      <c r="G6660" t="s">
        <v>186</v>
      </c>
      <c r="H6660" t="s">
        <v>42</v>
      </c>
      <c r="I6660">
        <v>75081</v>
      </c>
      <c r="J6660" t="s">
        <v>22</v>
      </c>
      <c r="K6660" t="s">
        <v>43</v>
      </c>
      <c r="L6660" t="s">
        <v>45</v>
      </c>
      <c r="M6660" t="s">
        <v>46</v>
      </c>
      <c r="N6660" s="5">
        <v>10.47</v>
      </c>
      <c r="O6660" s="7">
        <v>3</v>
      </c>
      <c r="P6660" s="5">
        <v>7.47</v>
      </c>
      <c r="Q6660" s="5">
        <v>3</v>
      </c>
      <c r="R6660" s="22">
        <f>Tabla1[[#This Row],[Fecha de Envío]]-Tabla1[[#This Row],[Fecha de Orden]]</f>
        <v>17</v>
      </c>
      <c r="S6660" s="24">
        <f>YEAR(Tabla1[[#This Row],[Fecha de Orden]])</f>
        <v>2024</v>
      </c>
      <c r="T6660" t="str">
        <f>VLOOKUP(Tabla1[[#This Row],[Nombre del Producto]],Tabla2[[Nombre Producto]:[Costo Unitario]],2,FALSE)</f>
        <v>Lot's O' Nuts</v>
      </c>
      <c r="U6660" t="str">
        <f>VLOOKUP(Tabla1[[#This Row],[Fábrica]],Tabla3[],4,FALSE)</f>
        <v>Arizona</v>
      </c>
    </row>
    <row r="6661" spans="1:21" x14ac:dyDescent="0.25">
      <c r="A6661" t="s">
        <v>3562</v>
      </c>
      <c r="B6661" s="3">
        <v>45462</v>
      </c>
      <c r="C6661" s="3">
        <v>45478</v>
      </c>
      <c r="D6661" t="s">
        <v>18</v>
      </c>
      <c r="E6661">
        <v>141992</v>
      </c>
      <c r="F6661" t="s">
        <v>19</v>
      </c>
      <c r="G6661" t="s">
        <v>186</v>
      </c>
      <c r="H6661" t="s">
        <v>42</v>
      </c>
      <c r="I6661">
        <v>75220</v>
      </c>
      <c r="J6661" t="s">
        <v>22</v>
      </c>
      <c r="K6661" t="s">
        <v>43</v>
      </c>
      <c r="L6661" t="s">
        <v>24</v>
      </c>
      <c r="M6661" t="s">
        <v>25</v>
      </c>
      <c r="N6661" s="5">
        <v>7.5</v>
      </c>
      <c r="O6661" s="7">
        <v>2</v>
      </c>
      <c r="P6661" s="5">
        <v>4.9000000000000004</v>
      </c>
      <c r="Q6661" s="5">
        <v>2.6</v>
      </c>
      <c r="R6661" s="22">
        <f>Tabla1[[#This Row],[Fecha de Envío]]-Tabla1[[#This Row],[Fecha de Orden]]</f>
        <v>16</v>
      </c>
      <c r="S6661" s="24">
        <f>YEAR(Tabla1[[#This Row],[Fecha de Orden]])</f>
        <v>2024</v>
      </c>
      <c r="T6661" t="str">
        <f>VLOOKUP(Tabla1[[#This Row],[Nombre del Producto]],Tabla2[[Nombre Producto]:[Costo Unitario]],2,FALSE)</f>
        <v>Wicked Choccy's</v>
      </c>
      <c r="U6661" t="str">
        <f>VLOOKUP(Tabla1[[#This Row],[Fábrica]],Tabla3[],4,FALSE)</f>
        <v>Georgia</v>
      </c>
    </row>
    <row r="6662" spans="1:21" x14ac:dyDescent="0.25">
      <c r="A6662" t="s">
        <v>3563</v>
      </c>
      <c r="B6662" s="3">
        <v>45462</v>
      </c>
      <c r="C6662" s="3">
        <v>45478</v>
      </c>
      <c r="D6662" t="s">
        <v>18</v>
      </c>
      <c r="E6662">
        <v>141992</v>
      </c>
      <c r="F6662" t="s">
        <v>19</v>
      </c>
      <c r="G6662" t="s">
        <v>186</v>
      </c>
      <c r="H6662" t="s">
        <v>42</v>
      </c>
      <c r="I6662">
        <v>75220</v>
      </c>
      <c r="J6662" t="s">
        <v>22</v>
      </c>
      <c r="K6662" t="s">
        <v>43</v>
      </c>
      <c r="L6662" t="s">
        <v>45</v>
      </c>
      <c r="M6662" t="s">
        <v>46</v>
      </c>
      <c r="N6662" s="5">
        <v>3.49</v>
      </c>
      <c r="O6662" s="7">
        <v>1</v>
      </c>
      <c r="P6662" s="5">
        <v>2.4900000000000002</v>
      </c>
      <c r="Q6662" s="5">
        <v>1</v>
      </c>
      <c r="R6662" s="22">
        <f>Tabla1[[#This Row],[Fecha de Envío]]-Tabla1[[#This Row],[Fecha de Orden]]</f>
        <v>16</v>
      </c>
      <c r="S6662" s="24">
        <f>YEAR(Tabla1[[#This Row],[Fecha de Orden]])</f>
        <v>2024</v>
      </c>
      <c r="T6662" t="str">
        <f>VLOOKUP(Tabla1[[#This Row],[Nombre del Producto]],Tabla2[[Nombre Producto]:[Costo Unitario]],2,FALSE)</f>
        <v>Lot's O' Nuts</v>
      </c>
      <c r="U6662" t="str">
        <f>VLOOKUP(Tabla1[[#This Row],[Fábrica]],Tabla3[],4,FALSE)</f>
        <v>Arizona</v>
      </c>
    </row>
    <row r="6663" spans="1:21" x14ac:dyDescent="0.25">
      <c r="A6663" t="s">
        <v>3590</v>
      </c>
      <c r="B6663" s="3">
        <v>45462</v>
      </c>
      <c r="C6663" s="3">
        <v>45476</v>
      </c>
      <c r="D6663" t="s">
        <v>18</v>
      </c>
      <c r="E6663">
        <v>138870</v>
      </c>
      <c r="F6663" t="s">
        <v>19</v>
      </c>
      <c r="G6663" t="s">
        <v>20</v>
      </c>
      <c r="H6663" t="s">
        <v>21</v>
      </c>
      <c r="I6663">
        <v>94109</v>
      </c>
      <c r="J6663" t="s">
        <v>22</v>
      </c>
      <c r="K6663" t="s">
        <v>23</v>
      </c>
      <c r="L6663" t="s">
        <v>24</v>
      </c>
      <c r="M6663" t="s">
        <v>25</v>
      </c>
      <c r="N6663" s="5">
        <v>15</v>
      </c>
      <c r="O6663" s="7">
        <v>4</v>
      </c>
      <c r="P6663" s="5">
        <v>9.8000000000000007</v>
      </c>
      <c r="Q6663" s="5">
        <v>5.2</v>
      </c>
      <c r="R6663" s="22">
        <f>Tabla1[[#This Row],[Fecha de Envío]]-Tabla1[[#This Row],[Fecha de Orden]]</f>
        <v>14</v>
      </c>
      <c r="S6663" s="24">
        <f>YEAR(Tabla1[[#This Row],[Fecha de Orden]])</f>
        <v>2024</v>
      </c>
      <c r="T6663" t="str">
        <f>VLOOKUP(Tabla1[[#This Row],[Nombre del Producto]],Tabla2[[Nombre Producto]:[Costo Unitario]],2,FALSE)</f>
        <v>Wicked Choccy's</v>
      </c>
      <c r="U6663" t="str">
        <f>VLOOKUP(Tabla1[[#This Row],[Fábrica]],Tabla3[],4,FALSE)</f>
        <v>Georgia</v>
      </c>
    </row>
    <row r="6664" spans="1:21" x14ac:dyDescent="0.25">
      <c r="A6664" t="s">
        <v>3591</v>
      </c>
      <c r="B6664" s="3">
        <v>45462</v>
      </c>
      <c r="C6664" s="3">
        <v>45476</v>
      </c>
      <c r="D6664" t="s">
        <v>18</v>
      </c>
      <c r="E6664">
        <v>138870</v>
      </c>
      <c r="F6664" t="s">
        <v>19</v>
      </c>
      <c r="G6664" t="s">
        <v>20</v>
      </c>
      <c r="H6664" t="s">
        <v>21</v>
      </c>
      <c r="I6664">
        <v>94109</v>
      </c>
      <c r="J6664" t="s">
        <v>22</v>
      </c>
      <c r="K6664" t="s">
        <v>23</v>
      </c>
      <c r="L6664" t="s">
        <v>36</v>
      </c>
      <c r="M6664" t="s">
        <v>37</v>
      </c>
      <c r="N6664" s="5">
        <v>6.5</v>
      </c>
      <c r="O6664" s="7">
        <v>2</v>
      </c>
      <c r="P6664" s="5">
        <v>4.22</v>
      </c>
      <c r="Q6664" s="5">
        <v>2.2799999999999998</v>
      </c>
      <c r="R6664" s="22">
        <f>Tabla1[[#This Row],[Fecha de Envío]]-Tabla1[[#This Row],[Fecha de Orden]]</f>
        <v>14</v>
      </c>
      <c r="S6664" s="24">
        <f>YEAR(Tabla1[[#This Row],[Fecha de Orden]])</f>
        <v>2024</v>
      </c>
      <c r="T6664" t="str">
        <f>VLOOKUP(Tabla1[[#This Row],[Nombre del Producto]],Tabla2[[Nombre Producto]:[Costo Unitario]],2,FALSE)</f>
        <v>Wicked Choccy's</v>
      </c>
      <c r="U6664" t="str">
        <f>VLOOKUP(Tabla1[[#This Row],[Fábrica]],Tabla3[],4,FALSE)</f>
        <v>Georgia</v>
      </c>
    </row>
    <row r="6665" spans="1:21" x14ac:dyDescent="0.25">
      <c r="A6665" t="s">
        <v>4868</v>
      </c>
      <c r="B6665" s="3">
        <v>45462</v>
      </c>
      <c r="C6665" s="3">
        <v>45479</v>
      </c>
      <c r="D6665" t="s">
        <v>18</v>
      </c>
      <c r="E6665">
        <v>169999</v>
      </c>
      <c r="F6665" t="s">
        <v>19</v>
      </c>
      <c r="G6665" t="s">
        <v>30</v>
      </c>
      <c r="H6665" t="s">
        <v>31</v>
      </c>
      <c r="I6665">
        <v>10035</v>
      </c>
      <c r="J6665" t="s">
        <v>22</v>
      </c>
      <c r="K6665" t="s">
        <v>32</v>
      </c>
      <c r="L6665" t="s">
        <v>27</v>
      </c>
      <c r="M6665" t="s">
        <v>28</v>
      </c>
      <c r="N6665" s="5">
        <v>10.8</v>
      </c>
      <c r="O6665" s="7">
        <v>3</v>
      </c>
      <c r="P6665" s="5">
        <v>7.5</v>
      </c>
      <c r="Q6665" s="5">
        <v>3.3</v>
      </c>
      <c r="R6665" s="22">
        <f>Tabla1[[#This Row],[Fecha de Envío]]-Tabla1[[#This Row],[Fecha de Orden]]</f>
        <v>17</v>
      </c>
      <c r="S6665" s="24">
        <f>YEAR(Tabla1[[#This Row],[Fecha de Orden]])</f>
        <v>2024</v>
      </c>
      <c r="T6665" t="str">
        <f>VLOOKUP(Tabla1[[#This Row],[Nombre del Producto]],Tabla2[[Nombre Producto]:[Costo Unitario]],2,FALSE)</f>
        <v>Lot's O' Nuts</v>
      </c>
      <c r="U6665" t="str">
        <f>VLOOKUP(Tabla1[[#This Row],[Fábrica]],Tabla3[],4,FALSE)</f>
        <v>Arizona</v>
      </c>
    </row>
    <row r="6666" spans="1:21" x14ac:dyDescent="0.25">
      <c r="A6666" t="s">
        <v>4869</v>
      </c>
      <c r="B6666" s="3">
        <v>45462</v>
      </c>
      <c r="C6666" s="3">
        <v>45479</v>
      </c>
      <c r="D6666" t="s">
        <v>18</v>
      </c>
      <c r="E6666">
        <v>169999</v>
      </c>
      <c r="F6666" t="s">
        <v>19</v>
      </c>
      <c r="G6666" t="s">
        <v>30</v>
      </c>
      <c r="H6666" t="s">
        <v>31</v>
      </c>
      <c r="I6666">
        <v>10035</v>
      </c>
      <c r="J6666" t="s">
        <v>22</v>
      </c>
      <c r="K6666" t="s">
        <v>32</v>
      </c>
      <c r="L6666" t="s">
        <v>24</v>
      </c>
      <c r="M6666" t="s">
        <v>25</v>
      </c>
      <c r="N6666" s="5">
        <v>7.5</v>
      </c>
      <c r="O6666" s="7">
        <v>2</v>
      </c>
      <c r="P6666" s="5">
        <v>4.9000000000000004</v>
      </c>
      <c r="Q6666" s="5">
        <v>2.6</v>
      </c>
      <c r="R6666" s="22">
        <f>Tabla1[[#This Row],[Fecha de Envío]]-Tabla1[[#This Row],[Fecha de Orden]]</f>
        <v>17</v>
      </c>
      <c r="S6666" s="24">
        <f>YEAR(Tabla1[[#This Row],[Fecha de Orden]])</f>
        <v>2024</v>
      </c>
      <c r="T6666" t="str">
        <f>VLOOKUP(Tabla1[[#This Row],[Nombre del Producto]],Tabla2[[Nombre Producto]:[Costo Unitario]],2,FALSE)</f>
        <v>Wicked Choccy's</v>
      </c>
      <c r="U6666" t="str">
        <f>VLOOKUP(Tabla1[[#This Row],[Fábrica]],Tabla3[],4,FALSE)</f>
        <v>Georgia</v>
      </c>
    </row>
    <row r="6667" spans="1:21" x14ac:dyDescent="0.25">
      <c r="A6667" t="s">
        <v>5138</v>
      </c>
      <c r="B6667" s="3">
        <v>45462</v>
      </c>
      <c r="C6667" s="3">
        <v>45474</v>
      </c>
      <c r="D6667" t="s">
        <v>71</v>
      </c>
      <c r="E6667">
        <v>128944</v>
      </c>
      <c r="F6667" t="s">
        <v>19</v>
      </c>
      <c r="G6667" t="s">
        <v>1028</v>
      </c>
      <c r="H6667" t="s">
        <v>210</v>
      </c>
      <c r="I6667">
        <v>43055</v>
      </c>
      <c r="J6667" t="s">
        <v>22</v>
      </c>
      <c r="K6667" t="s">
        <v>32</v>
      </c>
      <c r="L6667" t="s">
        <v>27</v>
      </c>
      <c r="M6667" t="s">
        <v>28</v>
      </c>
      <c r="N6667" s="5">
        <v>21.6</v>
      </c>
      <c r="O6667" s="7">
        <v>6</v>
      </c>
      <c r="P6667" s="5">
        <v>15</v>
      </c>
      <c r="Q6667" s="5">
        <v>6.6</v>
      </c>
      <c r="R6667" s="22">
        <f>Tabla1[[#This Row],[Fecha de Envío]]-Tabla1[[#This Row],[Fecha de Orden]]</f>
        <v>12</v>
      </c>
      <c r="S6667" s="24">
        <f>YEAR(Tabla1[[#This Row],[Fecha de Orden]])</f>
        <v>2024</v>
      </c>
      <c r="T6667" t="str">
        <f>VLOOKUP(Tabla1[[#This Row],[Nombre del Producto]],Tabla2[[Nombre Producto]:[Costo Unitario]],2,FALSE)</f>
        <v>Lot's O' Nuts</v>
      </c>
      <c r="U6667" t="str">
        <f>VLOOKUP(Tabla1[[#This Row],[Fábrica]],Tabla3[],4,FALSE)</f>
        <v>Arizona</v>
      </c>
    </row>
    <row r="6668" spans="1:21" x14ac:dyDescent="0.25">
      <c r="A6668" t="s">
        <v>5139</v>
      </c>
      <c r="B6668" s="3">
        <v>45462</v>
      </c>
      <c r="C6668" s="3">
        <v>45474</v>
      </c>
      <c r="D6668" t="s">
        <v>71</v>
      </c>
      <c r="E6668">
        <v>128944</v>
      </c>
      <c r="F6668" t="s">
        <v>19</v>
      </c>
      <c r="G6668" t="s">
        <v>1028</v>
      </c>
      <c r="H6668" t="s">
        <v>210</v>
      </c>
      <c r="I6668">
        <v>43055</v>
      </c>
      <c r="J6668" t="s">
        <v>22</v>
      </c>
      <c r="K6668" t="s">
        <v>32</v>
      </c>
      <c r="L6668" t="s">
        <v>45</v>
      </c>
      <c r="M6668" t="s">
        <v>46</v>
      </c>
      <c r="N6668" s="5">
        <v>10.47</v>
      </c>
      <c r="O6668" s="7">
        <v>3</v>
      </c>
      <c r="P6668" s="5">
        <v>7.47</v>
      </c>
      <c r="Q6668" s="5">
        <v>3</v>
      </c>
      <c r="R6668" s="22">
        <f>Tabla1[[#This Row],[Fecha de Envío]]-Tabla1[[#This Row],[Fecha de Orden]]</f>
        <v>12</v>
      </c>
      <c r="S6668" s="24">
        <f>YEAR(Tabla1[[#This Row],[Fecha de Orden]])</f>
        <v>2024</v>
      </c>
      <c r="T6668" t="str">
        <f>VLOOKUP(Tabla1[[#This Row],[Nombre del Producto]],Tabla2[[Nombre Producto]:[Costo Unitario]],2,FALSE)</f>
        <v>Lot's O' Nuts</v>
      </c>
      <c r="U6668" t="str">
        <f>VLOOKUP(Tabla1[[#This Row],[Fábrica]],Tabla3[],4,FALSE)</f>
        <v>Arizona</v>
      </c>
    </row>
    <row r="6669" spans="1:21" x14ac:dyDescent="0.25">
      <c r="A6669" t="s">
        <v>9219</v>
      </c>
      <c r="B6669" s="3">
        <v>45462</v>
      </c>
      <c r="C6669" s="3">
        <v>45476</v>
      </c>
      <c r="D6669" t="s">
        <v>18</v>
      </c>
      <c r="E6669">
        <v>102288</v>
      </c>
      <c r="F6669" t="s">
        <v>19</v>
      </c>
      <c r="G6669" t="s">
        <v>159</v>
      </c>
      <c r="H6669" t="s">
        <v>42</v>
      </c>
      <c r="I6669">
        <v>77095</v>
      </c>
      <c r="J6669" t="s">
        <v>22</v>
      </c>
      <c r="K6669" t="s">
        <v>43</v>
      </c>
      <c r="L6669" t="s">
        <v>45</v>
      </c>
      <c r="M6669" t="s">
        <v>46</v>
      </c>
      <c r="N6669" s="5">
        <v>3.49</v>
      </c>
      <c r="O6669" s="7">
        <v>1</v>
      </c>
      <c r="P6669" s="5">
        <v>2.4900000000000002</v>
      </c>
      <c r="Q6669" s="5">
        <v>1</v>
      </c>
      <c r="R6669" s="22">
        <f>Tabla1[[#This Row],[Fecha de Envío]]-Tabla1[[#This Row],[Fecha de Orden]]</f>
        <v>14</v>
      </c>
      <c r="S6669" s="24">
        <f>YEAR(Tabla1[[#This Row],[Fecha de Orden]])</f>
        <v>2024</v>
      </c>
      <c r="T6669" t="str">
        <f>VLOOKUP(Tabla1[[#This Row],[Nombre del Producto]],Tabla2[[Nombre Producto]:[Costo Unitario]],2,FALSE)</f>
        <v>Lot's O' Nuts</v>
      </c>
      <c r="U6669" t="str">
        <f>VLOOKUP(Tabla1[[#This Row],[Fábrica]],Tabla3[],4,FALSE)</f>
        <v>Arizona</v>
      </c>
    </row>
    <row r="6670" spans="1:21" x14ac:dyDescent="0.25">
      <c r="A6670" t="s">
        <v>9220</v>
      </c>
      <c r="B6670" s="3">
        <v>45462</v>
      </c>
      <c r="C6670" s="3">
        <v>45476</v>
      </c>
      <c r="D6670" t="s">
        <v>18</v>
      </c>
      <c r="E6670">
        <v>102288</v>
      </c>
      <c r="F6670" t="s">
        <v>19</v>
      </c>
      <c r="G6670" t="s">
        <v>159</v>
      </c>
      <c r="H6670" t="s">
        <v>42</v>
      </c>
      <c r="I6670">
        <v>77095</v>
      </c>
      <c r="J6670" t="s">
        <v>22</v>
      </c>
      <c r="K6670" t="s">
        <v>43</v>
      </c>
      <c r="L6670" t="s">
        <v>27</v>
      </c>
      <c r="M6670" t="s">
        <v>28</v>
      </c>
      <c r="N6670" s="5">
        <v>3.6</v>
      </c>
      <c r="O6670" s="7">
        <v>1</v>
      </c>
      <c r="P6670" s="5">
        <v>2.5</v>
      </c>
      <c r="Q6670" s="5">
        <v>1.1000000000000001</v>
      </c>
      <c r="R6670" s="22">
        <f>Tabla1[[#This Row],[Fecha de Envío]]-Tabla1[[#This Row],[Fecha de Orden]]</f>
        <v>14</v>
      </c>
      <c r="S6670" s="24">
        <f>YEAR(Tabla1[[#This Row],[Fecha de Orden]])</f>
        <v>2024</v>
      </c>
      <c r="T6670" t="str">
        <f>VLOOKUP(Tabla1[[#This Row],[Nombre del Producto]],Tabla2[[Nombre Producto]:[Costo Unitario]],2,FALSE)</f>
        <v>Lot's O' Nuts</v>
      </c>
      <c r="U6670" t="str">
        <f>VLOOKUP(Tabla1[[#This Row],[Fábrica]],Tabla3[],4,FALSE)</f>
        <v>Arizona</v>
      </c>
    </row>
    <row r="6671" spans="1:21" x14ac:dyDescent="0.25">
      <c r="A6671" t="s">
        <v>9221</v>
      </c>
      <c r="B6671" s="3">
        <v>45462</v>
      </c>
      <c r="C6671" s="3">
        <v>45476</v>
      </c>
      <c r="D6671" t="s">
        <v>18</v>
      </c>
      <c r="E6671">
        <v>102288</v>
      </c>
      <c r="F6671" t="s">
        <v>19</v>
      </c>
      <c r="G6671" t="s">
        <v>159</v>
      </c>
      <c r="H6671" t="s">
        <v>42</v>
      </c>
      <c r="I6671">
        <v>77095</v>
      </c>
      <c r="J6671" t="s">
        <v>22</v>
      </c>
      <c r="K6671" t="s">
        <v>43</v>
      </c>
      <c r="L6671" t="s">
        <v>33</v>
      </c>
      <c r="M6671" t="s">
        <v>34</v>
      </c>
      <c r="N6671" s="5">
        <v>28.8</v>
      </c>
      <c r="O6671" s="7">
        <v>8</v>
      </c>
      <c r="P6671" s="5">
        <v>19.2</v>
      </c>
      <c r="Q6671" s="5">
        <v>9.6</v>
      </c>
      <c r="R6671" s="22">
        <f>Tabla1[[#This Row],[Fecha de Envío]]-Tabla1[[#This Row],[Fecha de Orden]]</f>
        <v>14</v>
      </c>
      <c r="S6671" s="24">
        <f>YEAR(Tabla1[[#This Row],[Fecha de Orden]])</f>
        <v>2024</v>
      </c>
      <c r="T6671" t="str">
        <f>VLOOKUP(Tabla1[[#This Row],[Nombre del Producto]],Tabla2[[Nombre Producto]:[Costo Unitario]],2,FALSE)</f>
        <v>Lot's O' Nuts</v>
      </c>
      <c r="U6671" t="str">
        <f>VLOOKUP(Tabla1[[#This Row],[Fábrica]],Tabla3[],4,FALSE)</f>
        <v>Arizona</v>
      </c>
    </row>
    <row r="6672" spans="1:21" x14ac:dyDescent="0.25">
      <c r="A6672" t="s">
        <v>4272</v>
      </c>
      <c r="B6672" s="3">
        <v>45463</v>
      </c>
      <c r="C6672" s="3">
        <v>45479</v>
      </c>
      <c r="D6672" t="s">
        <v>18</v>
      </c>
      <c r="E6672">
        <v>132934</v>
      </c>
      <c r="F6672" t="s">
        <v>19</v>
      </c>
      <c r="G6672" t="s">
        <v>4273</v>
      </c>
      <c r="H6672" t="s">
        <v>31</v>
      </c>
      <c r="I6672">
        <v>10801</v>
      </c>
      <c r="J6672" t="s">
        <v>22</v>
      </c>
      <c r="K6672" t="s">
        <v>32</v>
      </c>
      <c r="L6672" t="s">
        <v>36</v>
      </c>
      <c r="M6672" t="s">
        <v>37</v>
      </c>
      <c r="N6672" s="5">
        <v>9.75</v>
      </c>
      <c r="O6672" s="7">
        <v>3</v>
      </c>
      <c r="P6672" s="5">
        <v>6.33</v>
      </c>
      <c r="Q6672" s="5">
        <v>3.42</v>
      </c>
      <c r="R6672" s="22">
        <f>Tabla1[[#This Row],[Fecha de Envío]]-Tabla1[[#This Row],[Fecha de Orden]]</f>
        <v>16</v>
      </c>
      <c r="S6672" s="24">
        <f>YEAR(Tabla1[[#This Row],[Fecha de Orden]])</f>
        <v>2024</v>
      </c>
      <c r="T6672" t="str">
        <f>VLOOKUP(Tabla1[[#This Row],[Nombre del Producto]],Tabla2[[Nombre Producto]:[Costo Unitario]],2,FALSE)</f>
        <v>Wicked Choccy's</v>
      </c>
      <c r="U6672" t="str">
        <f>VLOOKUP(Tabla1[[#This Row],[Fábrica]],Tabla3[],4,FALSE)</f>
        <v>Georgia</v>
      </c>
    </row>
    <row r="6673" spans="1:21" x14ac:dyDescent="0.25">
      <c r="A6673" t="s">
        <v>4274</v>
      </c>
      <c r="B6673" s="3">
        <v>45463</v>
      </c>
      <c r="C6673" s="3">
        <v>45479</v>
      </c>
      <c r="D6673" t="s">
        <v>18</v>
      </c>
      <c r="E6673">
        <v>132934</v>
      </c>
      <c r="F6673" t="s">
        <v>19</v>
      </c>
      <c r="G6673" t="s">
        <v>4273</v>
      </c>
      <c r="H6673" t="s">
        <v>31</v>
      </c>
      <c r="I6673">
        <v>10801</v>
      </c>
      <c r="J6673" t="s">
        <v>22</v>
      </c>
      <c r="K6673" t="s">
        <v>32</v>
      </c>
      <c r="L6673" t="s">
        <v>33</v>
      </c>
      <c r="M6673" t="s">
        <v>34</v>
      </c>
      <c r="N6673" s="5">
        <v>18</v>
      </c>
      <c r="O6673" s="7">
        <v>5</v>
      </c>
      <c r="P6673" s="5">
        <v>12</v>
      </c>
      <c r="Q6673" s="5">
        <v>6</v>
      </c>
      <c r="R6673" s="22">
        <f>Tabla1[[#This Row],[Fecha de Envío]]-Tabla1[[#This Row],[Fecha de Orden]]</f>
        <v>16</v>
      </c>
      <c r="S6673" s="24">
        <f>YEAR(Tabla1[[#This Row],[Fecha de Orden]])</f>
        <v>2024</v>
      </c>
      <c r="T6673" t="str">
        <f>VLOOKUP(Tabla1[[#This Row],[Nombre del Producto]],Tabla2[[Nombre Producto]:[Costo Unitario]],2,FALSE)</f>
        <v>Lot's O' Nuts</v>
      </c>
      <c r="U6673" t="str">
        <f>VLOOKUP(Tabla1[[#This Row],[Fábrica]],Tabla3[],4,FALSE)</f>
        <v>Arizona</v>
      </c>
    </row>
    <row r="6674" spans="1:21" x14ac:dyDescent="0.25">
      <c r="A6674" t="s">
        <v>6987</v>
      </c>
      <c r="B6674" s="3">
        <v>45463</v>
      </c>
      <c r="C6674" s="3">
        <v>45480</v>
      </c>
      <c r="D6674" t="s">
        <v>18</v>
      </c>
      <c r="E6674">
        <v>135986</v>
      </c>
      <c r="F6674" t="s">
        <v>19</v>
      </c>
      <c r="G6674" t="s">
        <v>393</v>
      </c>
      <c r="H6674" t="s">
        <v>133</v>
      </c>
      <c r="I6674">
        <v>23223</v>
      </c>
      <c r="J6674" t="s">
        <v>22</v>
      </c>
      <c r="K6674" t="s">
        <v>66</v>
      </c>
      <c r="L6674" t="s">
        <v>36</v>
      </c>
      <c r="M6674" t="s">
        <v>37</v>
      </c>
      <c r="N6674" s="5">
        <v>16.25</v>
      </c>
      <c r="O6674" s="7">
        <v>5</v>
      </c>
      <c r="P6674" s="5">
        <v>10.55</v>
      </c>
      <c r="Q6674" s="5">
        <v>5.7</v>
      </c>
      <c r="R6674" s="22">
        <f>Tabla1[[#This Row],[Fecha de Envío]]-Tabla1[[#This Row],[Fecha de Orden]]</f>
        <v>17</v>
      </c>
      <c r="S6674" s="24">
        <f>YEAR(Tabla1[[#This Row],[Fecha de Orden]])</f>
        <v>2024</v>
      </c>
      <c r="T6674" t="str">
        <f>VLOOKUP(Tabla1[[#This Row],[Nombre del Producto]],Tabla2[[Nombre Producto]:[Costo Unitario]],2,FALSE)</f>
        <v>Wicked Choccy's</v>
      </c>
      <c r="U6674" t="str">
        <f>VLOOKUP(Tabla1[[#This Row],[Fábrica]],Tabla3[],4,FALSE)</f>
        <v>Georgia</v>
      </c>
    </row>
    <row r="6675" spans="1:21" x14ac:dyDescent="0.25">
      <c r="A6675" t="s">
        <v>7013</v>
      </c>
      <c r="B6675" s="3">
        <v>45463</v>
      </c>
      <c r="C6675" s="3">
        <v>45476</v>
      </c>
      <c r="D6675" t="s">
        <v>39</v>
      </c>
      <c r="E6675">
        <v>151218</v>
      </c>
      <c r="F6675" t="s">
        <v>19</v>
      </c>
      <c r="G6675" t="s">
        <v>529</v>
      </c>
      <c r="H6675" t="s">
        <v>255</v>
      </c>
      <c r="I6675">
        <v>33180</v>
      </c>
      <c r="J6675" t="s">
        <v>22</v>
      </c>
      <c r="K6675" t="s">
        <v>66</v>
      </c>
      <c r="L6675" t="s">
        <v>36</v>
      </c>
      <c r="M6675" t="s">
        <v>37</v>
      </c>
      <c r="N6675" s="5">
        <v>3.25</v>
      </c>
      <c r="O6675" s="7">
        <v>1</v>
      </c>
      <c r="P6675" s="5">
        <v>2.11</v>
      </c>
      <c r="Q6675" s="5">
        <v>1.1399999999999999</v>
      </c>
      <c r="R6675" s="22">
        <f>Tabla1[[#This Row],[Fecha de Envío]]-Tabla1[[#This Row],[Fecha de Orden]]</f>
        <v>13</v>
      </c>
      <c r="S6675" s="24">
        <f>YEAR(Tabla1[[#This Row],[Fecha de Orden]])</f>
        <v>2024</v>
      </c>
      <c r="T6675" t="str">
        <f>VLOOKUP(Tabla1[[#This Row],[Nombre del Producto]],Tabla2[[Nombre Producto]:[Costo Unitario]],2,FALSE)</f>
        <v>Wicked Choccy's</v>
      </c>
      <c r="U6675" t="str">
        <f>VLOOKUP(Tabla1[[#This Row],[Fábrica]],Tabla3[],4,FALSE)</f>
        <v>Georgia</v>
      </c>
    </row>
    <row r="6676" spans="1:21" x14ac:dyDescent="0.25">
      <c r="A6676" t="s">
        <v>8422</v>
      </c>
      <c r="B6676" s="3">
        <v>45463</v>
      </c>
      <c r="C6676" s="3">
        <v>45480</v>
      </c>
      <c r="D6676" t="s">
        <v>18</v>
      </c>
      <c r="E6676">
        <v>106852</v>
      </c>
      <c r="F6676" t="s">
        <v>19</v>
      </c>
      <c r="G6676" t="s">
        <v>278</v>
      </c>
      <c r="H6676" t="s">
        <v>210</v>
      </c>
      <c r="I6676">
        <v>44134</v>
      </c>
      <c r="J6676" t="s">
        <v>22</v>
      </c>
      <c r="K6676" t="s">
        <v>32</v>
      </c>
      <c r="L6676" t="s">
        <v>33</v>
      </c>
      <c r="M6676" t="s">
        <v>34</v>
      </c>
      <c r="N6676" s="5">
        <v>7.2</v>
      </c>
      <c r="O6676" s="7">
        <v>2</v>
      </c>
      <c r="P6676" s="5">
        <v>4.8</v>
      </c>
      <c r="Q6676" s="5">
        <v>2.4</v>
      </c>
      <c r="R6676" s="22">
        <f>Tabla1[[#This Row],[Fecha de Envío]]-Tabla1[[#This Row],[Fecha de Orden]]</f>
        <v>17</v>
      </c>
      <c r="S6676" s="24">
        <f>YEAR(Tabla1[[#This Row],[Fecha de Orden]])</f>
        <v>2024</v>
      </c>
      <c r="T6676" t="str">
        <f>VLOOKUP(Tabla1[[#This Row],[Nombre del Producto]],Tabla2[[Nombre Producto]:[Costo Unitario]],2,FALSE)</f>
        <v>Lot's O' Nuts</v>
      </c>
      <c r="U6676" t="str">
        <f>VLOOKUP(Tabla1[[#This Row],[Fábrica]],Tabla3[],4,FALSE)</f>
        <v>Arizona</v>
      </c>
    </row>
    <row r="6677" spans="1:21" x14ac:dyDescent="0.25">
      <c r="A6677" t="s">
        <v>8423</v>
      </c>
      <c r="B6677" s="3">
        <v>45463</v>
      </c>
      <c r="C6677" s="3">
        <v>45480</v>
      </c>
      <c r="D6677" t="s">
        <v>18</v>
      </c>
      <c r="E6677">
        <v>106852</v>
      </c>
      <c r="F6677" t="s">
        <v>19</v>
      </c>
      <c r="G6677" t="s">
        <v>278</v>
      </c>
      <c r="H6677" t="s">
        <v>210</v>
      </c>
      <c r="I6677">
        <v>44134</v>
      </c>
      <c r="J6677" t="s">
        <v>22</v>
      </c>
      <c r="K6677" t="s">
        <v>32</v>
      </c>
      <c r="L6677" t="s">
        <v>36</v>
      </c>
      <c r="M6677" t="s">
        <v>37</v>
      </c>
      <c r="N6677" s="5">
        <v>19.5</v>
      </c>
      <c r="O6677" s="7">
        <v>6</v>
      </c>
      <c r="P6677" s="5">
        <v>12.66</v>
      </c>
      <c r="Q6677" s="5">
        <v>6.84</v>
      </c>
      <c r="R6677" s="22">
        <f>Tabla1[[#This Row],[Fecha de Envío]]-Tabla1[[#This Row],[Fecha de Orden]]</f>
        <v>17</v>
      </c>
      <c r="S6677" s="24">
        <f>YEAR(Tabla1[[#This Row],[Fecha de Orden]])</f>
        <v>2024</v>
      </c>
      <c r="T6677" t="str">
        <f>VLOOKUP(Tabla1[[#This Row],[Nombre del Producto]],Tabla2[[Nombre Producto]:[Costo Unitario]],2,FALSE)</f>
        <v>Wicked Choccy's</v>
      </c>
      <c r="U6677" t="str">
        <f>VLOOKUP(Tabla1[[#This Row],[Fábrica]],Tabla3[],4,FALSE)</f>
        <v>Georgia</v>
      </c>
    </row>
    <row r="6678" spans="1:21" x14ac:dyDescent="0.25">
      <c r="A6678" t="s">
        <v>8849</v>
      </c>
      <c r="B6678" s="3">
        <v>45463</v>
      </c>
      <c r="C6678" s="3">
        <v>45480</v>
      </c>
      <c r="D6678" t="s">
        <v>18</v>
      </c>
      <c r="E6678">
        <v>101434</v>
      </c>
      <c r="F6678" t="s">
        <v>19</v>
      </c>
      <c r="G6678" t="s">
        <v>4205</v>
      </c>
      <c r="H6678" t="s">
        <v>306</v>
      </c>
      <c r="I6678">
        <v>7109</v>
      </c>
      <c r="J6678" t="s">
        <v>22</v>
      </c>
      <c r="K6678" t="s">
        <v>32</v>
      </c>
      <c r="L6678" t="s">
        <v>45</v>
      </c>
      <c r="M6678" t="s">
        <v>46</v>
      </c>
      <c r="N6678" s="5">
        <v>6.98</v>
      </c>
      <c r="O6678" s="7">
        <v>2</v>
      </c>
      <c r="P6678" s="5">
        <v>4.9800000000000004</v>
      </c>
      <c r="Q6678" s="5">
        <v>2</v>
      </c>
      <c r="R6678" s="22">
        <f>Tabla1[[#This Row],[Fecha de Envío]]-Tabla1[[#This Row],[Fecha de Orden]]</f>
        <v>17</v>
      </c>
      <c r="S6678" s="24">
        <f>YEAR(Tabla1[[#This Row],[Fecha de Orden]])</f>
        <v>2024</v>
      </c>
      <c r="T6678" t="str">
        <f>VLOOKUP(Tabla1[[#This Row],[Nombre del Producto]],Tabla2[[Nombre Producto]:[Costo Unitario]],2,FALSE)</f>
        <v>Lot's O' Nuts</v>
      </c>
      <c r="U6678" t="str">
        <f>VLOOKUP(Tabla1[[#This Row],[Fábrica]],Tabla3[],4,FALSE)</f>
        <v>Arizona</v>
      </c>
    </row>
    <row r="6679" spans="1:21" x14ac:dyDescent="0.25">
      <c r="A6679" t="s">
        <v>8850</v>
      </c>
      <c r="B6679" s="3">
        <v>45463</v>
      </c>
      <c r="C6679" s="3">
        <v>45480</v>
      </c>
      <c r="D6679" t="s">
        <v>18</v>
      </c>
      <c r="E6679">
        <v>101434</v>
      </c>
      <c r="F6679" t="s">
        <v>19</v>
      </c>
      <c r="G6679" t="s">
        <v>4205</v>
      </c>
      <c r="H6679" t="s">
        <v>306</v>
      </c>
      <c r="I6679">
        <v>7109</v>
      </c>
      <c r="J6679" t="s">
        <v>22</v>
      </c>
      <c r="K6679" t="s">
        <v>32</v>
      </c>
      <c r="L6679" t="s">
        <v>33</v>
      </c>
      <c r="M6679" t="s">
        <v>34</v>
      </c>
      <c r="N6679" s="5">
        <v>10.8</v>
      </c>
      <c r="O6679" s="7">
        <v>3</v>
      </c>
      <c r="P6679" s="5">
        <v>7.2</v>
      </c>
      <c r="Q6679" s="5">
        <v>3.6</v>
      </c>
      <c r="R6679" s="22">
        <f>Tabla1[[#This Row],[Fecha de Envío]]-Tabla1[[#This Row],[Fecha de Orden]]</f>
        <v>17</v>
      </c>
      <c r="S6679" s="24">
        <f>YEAR(Tabla1[[#This Row],[Fecha de Orden]])</f>
        <v>2024</v>
      </c>
      <c r="T6679" t="str">
        <f>VLOOKUP(Tabla1[[#This Row],[Nombre del Producto]],Tabla2[[Nombre Producto]:[Costo Unitario]],2,FALSE)</f>
        <v>Lot's O' Nuts</v>
      </c>
      <c r="U6679" t="str">
        <f>VLOOKUP(Tabla1[[#This Row],[Fábrica]],Tabla3[],4,FALSE)</f>
        <v>Arizona</v>
      </c>
    </row>
    <row r="6680" spans="1:21" x14ac:dyDescent="0.25">
      <c r="A6680" t="s">
        <v>808</v>
      </c>
      <c r="B6680" s="3">
        <v>45464</v>
      </c>
      <c r="C6680" s="3">
        <v>45478</v>
      </c>
      <c r="D6680" t="s">
        <v>71</v>
      </c>
      <c r="E6680">
        <v>101049</v>
      </c>
      <c r="F6680" t="s">
        <v>19</v>
      </c>
      <c r="G6680" t="s">
        <v>626</v>
      </c>
      <c r="H6680" t="s">
        <v>210</v>
      </c>
      <c r="I6680">
        <v>44105</v>
      </c>
      <c r="J6680" t="s">
        <v>22</v>
      </c>
      <c r="K6680" t="s">
        <v>32</v>
      </c>
      <c r="L6680" t="s">
        <v>36</v>
      </c>
      <c r="M6680" t="s">
        <v>37</v>
      </c>
      <c r="N6680" s="5">
        <v>16.25</v>
      </c>
      <c r="O6680" s="7">
        <v>5</v>
      </c>
      <c r="P6680" s="5">
        <v>10.55</v>
      </c>
      <c r="Q6680" s="5">
        <v>5.7</v>
      </c>
      <c r="R6680" s="22">
        <f>Tabla1[[#This Row],[Fecha de Envío]]-Tabla1[[#This Row],[Fecha de Orden]]</f>
        <v>14</v>
      </c>
      <c r="S6680" s="24">
        <f>YEAR(Tabla1[[#This Row],[Fecha de Orden]])</f>
        <v>2024</v>
      </c>
      <c r="T6680" t="str">
        <f>VLOOKUP(Tabla1[[#This Row],[Nombre del Producto]],Tabla2[[Nombre Producto]:[Costo Unitario]],2,FALSE)</f>
        <v>Wicked Choccy's</v>
      </c>
      <c r="U6680" t="str">
        <f>VLOOKUP(Tabla1[[#This Row],[Fábrica]],Tabla3[],4,FALSE)</f>
        <v>Georgia</v>
      </c>
    </row>
    <row r="6681" spans="1:21" x14ac:dyDescent="0.25">
      <c r="A6681" t="s">
        <v>809</v>
      </c>
      <c r="B6681" s="3">
        <v>45464</v>
      </c>
      <c r="C6681" s="3">
        <v>45478</v>
      </c>
      <c r="D6681" t="s">
        <v>71</v>
      </c>
      <c r="E6681">
        <v>101049</v>
      </c>
      <c r="F6681" t="s">
        <v>19</v>
      </c>
      <c r="G6681" t="s">
        <v>626</v>
      </c>
      <c r="H6681" t="s">
        <v>210</v>
      </c>
      <c r="I6681">
        <v>44105</v>
      </c>
      <c r="J6681" t="s">
        <v>22</v>
      </c>
      <c r="K6681" t="s">
        <v>32</v>
      </c>
      <c r="L6681" t="s">
        <v>33</v>
      </c>
      <c r="M6681" t="s">
        <v>34</v>
      </c>
      <c r="N6681" s="5">
        <v>21.6</v>
      </c>
      <c r="O6681" s="7">
        <v>6</v>
      </c>
      <c r="P6681" s="5">
        <v>14.4</v>
      </c>
      <c r="Q6681" s="5">
        <v>7.2</v>
      </c>
      <c r="R6681" s="22">
        <f>Tabla1[[#This Row],[Fecha de Envío]]-Tabla1[[#This Row],[Fecha de Orden]]</f>
        <v>14</v>
      </c>
      <c r="S6681" s="24">
        <f>YEAR(Tabla1[[#This Row],[Fecha de Orden]])</f>
        <v>2024</v>
      </c>
      <c r="T6681" t="str">
        <f>VLOOKUP(Tabla1[[#This Row],[Nombre del Producto]],Tabla2[[Nombre Producto]:[Costo Unitario]],2,FALSE)</f>
        <v>Lot's O' Nuts</v>
      </c>
      <c r="U6681" t="str">
        <f>VLOOKUP(Tabla1[[#This Row],[Fábrica]],Tabla3[],4,FALSE)</f>
        <v>Arizona</v>
      </c>
    </row>
    <row r="6682" spans="1:21" x14ac:dyDescent="0.25">
      <c r="A6682" t="s">
        <v>3252</v>
      </c>
      <c r="B6682" s="3">
        <v>45464</v>
      </c>
      <c r="C6682" s="3">
        <v>45478</v>
      </c>
      <c r="D6682" t="s">
        <v>18</v>
      </c>
      <c r="E6682">
        <v>124744</v>
      </c>
      <c r="F6682" t="s">
        <v>19</v>
      </c>
      <c r="G6682" t="s">
        <v>905</v>
      </c>
      <c r="H6682" t="s">
        <v>3253</v>
      </c>
      <c r="I6682">
        <v>26003</v>
      </c>
      <c r="J6682" t="s">
        <v>22</v>
      </c>
      <c r="K6682" t="s">
        <v>32</v>
      </c>
      <c r="L6682" t="s">
        <v>36</v>
      </c>
      <c r="M6682" t="s">
        <v>37</v>
      </c>
      <c r="N6682" s="5">
        <v>6.5</v>
      </c>
      <c r="O6682" s="7">
        <v>2</v>
      </c>
      <c r="P6682" s="5">
        <v>4.22</v>
      </c>
      <c r="Q6682" s="5">
        <v>2.2799999999999998</v>
      </c>
      <c r="R6682" s="22">
        <f>Tabla1[[#This Row],[Fecha de Envío]]-Tabla1[[#This Row],[Fecha de Orden]]</f>
        <v>14</v>
      </c>
      <c r="S6682" s="24">
        <f>YEAR(Tabla1[[#This Row],[Fecha de Orden]])</f>
        <v>2024</v>
      </c>
      <c r="T6682" t="str">
        <f>VLOOKUP(Tabla1[[#This Row],[Nombre del Producto]],Tabla2[[Nombre Producto]:[Costo Unitario]],2,FALSE)</f>
        <v>Wicked Choccy's</v>
      </c>
      <c r="U6682" t="str">
        <f>VLOOKUP(Tabla1[[#This Row],[Fábrica]],Tabla3[],4,FALSE)</f>
        <v>Georgia</v>
      </c>
    </row>
    <row r="6683" spans="1:21" x14ac:dyDescent="0.25">
      <c r="A6683" t="s">
        <v>3254</v>
      </c>
      <c r="B6683" s="3">
        <v>45464</v>
      </c>
      <c r="C6683" s="3">
        <v>45478</v>
      </c>
      <c r="D6683" t="s">
        <v>18</v>
      </c>
      <c r="E6683">
        <v>124744</v>
      </c>
      <c r="F6683" t="s">
        <v>19</v>
      </c>
      <c r="G6683" t="s">
        <v>905</v>
      </c>
      <c r="H6683" t="s">
        <v>3253</v>
      </c>
      <c r="I6683">
        <v>26003</v>
      </c>
      <c r="J6683" t="s">
        <v>22</v>
      </c>
      <c r="K6683" t="s">
        <v>32</v>
      </c>
      <c r="L6683" t="s">
        <v>24</v>
      </c>
      <c r="M6683" t="s">
        <v>25</v>
      </c>
      <c r="N6683" s="5">
        <v>18.75</v>
      </c>
      <c r="O6683" s="7">
        <v>5</v>
      </c>
      <c r="P6683" s="5">
        <v>12.25</v>
      </c>
      <c r="Q6683" s="5">
        <v>6.5</v>
      </c>
      <c r="R6683" s="22">
        <f>Tabla1[[#This Row],[Fecha de Envío]]-Tabla1[[#This Row],[Fecha de Orden]]</f>
        <v>14</v>
      </c>
      <c r="S6683" s="24">
        <f>YEAR(Tabla1[[#This Row],[Fecha de Orden]])</f>
        <v>2024</v>
      </c>
      <c r="T6683" t="str">
        <f>VLOOKUP(Tabla1[[#This Row],[Nombre del Producto]],Tabla2[[Nombre Producto]:[Costo Unitario]],2,FALSE)</f>
        <v>Wicked Choccy's</v>
      </c>
      <c r="U6683" t="str">
        <f>VLOOKUP(Tabla1[[#This Row],[Fábrica]],Tabla3[],4,FALSE)</f>
        <v>Georgia</v>
      </c>
    </row>
    <row r="6684" spans="1:21" x14ac:dyDescent="0.25">
      <c r="A6684" t="s">
        <v>3255</v>
      </c>
      <c r="B6684" s="3">
        <v>45464</v>
      </c>
      <c r="C6684" s="3">
        <v>45478</v>
      </c>
      <c r="D6684" t="s">
        <v>18</v>
      </c>
      <c r="E6684">
        <v>124744</v>
      </c>
      <c r="F6684" t="s">
        <v>19</v>
      </c>
      <c r="G6684" t="s">
        <v>905</v>
      </c>
      <c r="H6684" t="s">
        <v>3253</v>
      </c>
      <c r="I6684">
        <v>26003</v>
      </c>
      <c r="J6684" t="s">
        <v>22</v>
      </c>
      <c r="K6684" t="s">
        <v>32</v>
      </c>
      <c r="L6684" t="s">
        <v>45</v>
      </c>
      <c r="M6684" t="s">
        <v>46</v>
      </c>
      <c r="N6684" s="5">
        <v>27.92</v>
      </c>
      <c r="O6684" s="7">
        <v>8</v>
      </c>
      <c r="P6684" s="5">
        <v>19.920000000000002</v>
      </c>
      <c r="Q6684" s="5">
        <v>8</v>
      </c>
      <c r="R6684" s="22">
        <f>Tabla1[[#This Row],[Fecha de Envío]]-Tabla1[[#This Row],[Fecha de Orden]]</f>
        <v>14</v>
      </c>
      <c r="S6684" s="24">
        <f>YEAR(Tabla1[[#This Row],[Fecha de Orden]])</f>
        <v>2024</v>
      </c>
      <c r="T6684" t="str">
        <f>VLOOKUP(Tabla1[[#This Row],[Nombre del Producto]],Tabla2[[Nombre Producto]:[Costo Unitario]],2,FALSE)</f>
        <v>Lot's O' Nuts</v>
      </c>
      <c r="U6684" t="str">
        <f>VLOOKUP(Tabla1[[#This Row],[Fábrica]],Tabla3[],4,FALSE)</f>
        <v>Arizona</v>
      </c>
    </row>
    <row r="6685" spans="1:21" x14ac:dyDescent="0.25">
      <c r="A6685" t="s">
        <v>2504</v>
      </c>
      <c r="B6685" s="3">
        <v>45465</v>
      </c>
      <c r="C6685" s="3">
        <v>45476</v>
      </c>
      <c r="D6685" t="s">
        <v>39</v>
      </c>
      <c r="E6685">
        <v>133781</v>
      </c>
      <c r="F6685" t="s">
        <v>19</v>
      </c>
      <c r="G6685" t="s">
        <v>529</v>
      </c>
      <c r="H6685" t="s">
        <v>255</v>
      </c>
      <c r="I6685">
        <v>33178</v>
      </c>
      <c r="J6685" t="s">
        <v>22</v>
      </c>
      <c r="K6685" t="s">
        <v>66</v>
      </c>
      <c r="L6685" t="s">
        <v>27</v>
      </c>
      <c r="M6685" t="s">
        <v>28</v>
      </c>
      <c r="N6685" s="5">
        <v>10.8</v>
      </c>
      <c r="O6685" s="7">
        <v>3</v>
      </c>
      <c r="P6685" s="5">
        <v>7.5</v>
      </c>
      <c r="Q6685" s="5">
        <v>3.3</v>
      </c>
      <c r="R6685" s="22">
        <f>Tabla1[[#This Row],[Fecha de Envío]]-Tabla1[[#This Row],[Fecha de Orden]]</f>
        <v>11</v>
      </c>
      <c r="S6685" s="24">
        <f>YEAR(Tabla1[[#This Row],[Fecha de Orden]])</f>
        <v>2024</v>
      </c>
      <c r="T6685" t="str">
        <f>VLOOKUP(Tabla1[[#This Row],[Nombre del Producto]],Tabla2[[Nombre Producto]:[Costo Unitario]],2,FALSE)</f>
        <v>Lot's O' Nuts</v>
      </c>
      <c r="U6685" t="str">
        <f>VLOOKUP(Tabla1[[#This Row],[Fábrica]],Tabla3[],4,FALSE)</f>
        <v>Arizona</v>
      </c>
    </row>
    <row r="6686" spans="1:21" x14ac:dyDescent="0.25">
      <c r="A6686" t="s">
        <v>4582</v>
      </c>
      <c r="B6686" s="3">
        <v>45465</v>
      </c>
      <c r="C6686" s="3">
        <v>45482</v>
      </c>
      <c r="D6686" t="s">
        <v>18</v>
      </c>
      <c r="E6686">
        <v>155936</v>
      </c>
      <c r="F6686" t="s">
        <v>19</v>
      </c>
      <c r="G6686" t="s">
        <v>239</v>
      </c>
      <c r="H6686" t="s">
        <v>173</v>
      </c>
      <c r="I6686">
        <v>60653</v>
      </c>
      <c r="J6686" t="s">
        <v>22</v>
      </c>
      <c r="K6686" t="s">
        <v>43</v>
      </c>
      <c r="L6686" t="s">
        <v>24</v>
      </c>
      <c r="M6686" t="s">
        <v>25</v>
      </c>
      <c r="N6686" s="5">
        <v>11.25</v>
      </c>
      <c r="O6686" s="7">
        <v>3</v>
      </c>
      <c r="P6686" s="5">
        <v>7.35</v>
      </c>
      <c r="Q6686" s="5">
        <v>3.9</v>
      </c>
      <c r="R6686" s="22">
        <f>Tabla1[[#This Row],[Fecha de Envío]]-Tabla1[[#This Row],[Fecha de Orden]]</f>
        <v>17</v>
      </c>
      <c r="S6686" s="24">
        <f>YEAR(Tabla1[[#This Row],[Fecha de Orden]])</f>
        <v>2024</v>
      </c>
      <c r="T6686" t="str">
        <f>VLOOKUP(Tabla1[[#This Row],[Nombre del Producto]],Tabla2[[Nombre Producto]:[Costo Unitario]],2,FALSE)</f>
        <v>Wicked Choccy's</v>
      </c>
      <c r="U6686" t="str">
        <f>VLOOKUP(Tabla1[[#This Row],[Fábrica]],Tabla3[],4,FALSE)</f>
        <v>Georgia</v>
      </c>
    </row>
    <row r="6687" spans="1:21" x14ac:dyDescent="0.25">
      <c r="A6687" t="s">
        <v>7041</v>
      </c>
      <c r="B6687" s="3">
        <v>45465</v>
      </c>
      <c r="C6687" s="3">
        <v>45481</v>
      </c>
      <c r="D6687" t="s">
        <v>18</v>
      </c>
      <c r="E6687">
        <v>165757</v>
      </c>
      <c r="F6687" t="s">
        <v>19</v>
      </c>
      <c r="G6687" t="s">
        <v>144</v>
      </c>
      <c r="H6687" t="s">
        <v>101</v>
      </c>
      <c r="I6687">
        <v>19140</v>
      </c>
      <c r="J6687" t="s">
        <v>22</v>
      </c>
      <c r="K6687" t="s">
        <v>32</v>
      </c>
      <c r="L6687" t="s">
        <v>45</v>
      </c>
      <c r="M6687" t="s">
        <v>46</v>
      </c>
      <c r="N6687" s="5">
        <v>10.47</v>
      </c>
      <c r="O6687" s="7">
        <v>3</v>
      </c>
      <c r="P6687" s="5">
        <v>7.47</v>
      </c>
      <c r="Q6687" s="5">
        <v>3</v>
      </c>
      <c r="R6687" s="22">
        <f>Tabla1[[#This Row],[Fecha de Envío]]-Tabla1[[#This Row],[Fecha de Orden]]</f>
        <v>16</v>
      </c>
      <c r="S6687" s="24">
        <f>YEAR(Tabla1[[#This Row],[Fecha de Orden]])</f>
        <v>2024</v>
      </c>
      <c r="T6687" t="str">
        <f>VLOOKUP(Tabla1[[#This Row],[Nombre del Producto]],Tabla2[[Nombre Producto]:[Costo Unitario]],2,FALSE)</f>
        <v>Lot's O' Nuts</v>
      </c>
      <c r="U6687" t="str">
        <f>VLOOKUP(Tabla1[[#This Row],[Fábrica]],Tabla3[],4,FALSE)</f>
        <v>Arizona</v>
      </c>
    </row>
    <row r="6688" spans="1:21" x14ac:dyDescent="0.25">
      <c r="A6688" t="s">
        <v>7042</v>
      </c>
      <c r="B6688" s="3">
        <v>45465</v>
      </c>
      <c r="C6688" s="3">
        <v>45481</v>
      </c>
      <c r="D6688" t="s">
        <v>18</v>
      </c>
      <c r="E6688">
        <v>165757</v>
      </c>
      <c r="F6688" t="s">
        <v>19</v>
      </c>
      <c r="G6688" t="s">
        <v>144</v>
      </c>
      <c r="H6688" t="s">
        <v>101</v>
      </c>
      <c r="I6688">
        <v>19140</v>
      </c>
      <c r="J6688" t="s">
        <v>22</v>
      </c>
      <c r="K6688" t="s">
        <v>32</v>
      </c>
      <c r="L6688" t="s">
        <v>33</v>
      </c>
      <c r="M6688" t="s">
        <v>34</v>
      </c>
      <c r="N6688" s="5">
        <v>18</v>
      </c>
      <c r="O6688" s="7">
        <v>5</v>
      </c>
      <c r="P6688" s="5">
        <v>12</v>
      </c>
      <c r="Q6688" s="5">
        <v>6</v>
      </c>
      <c r="R6688" s="22">
        <f>Tabla1[[#This Row],[Fecha de Envío]]-Tabla1[[#This Row],[Fecha de Orden]]</f>
        <v>16</v>
      </c>
      <c r="S6688" s="24">
        <f>YEAR(Tabla1[[#This Row],[Fecha de Orden]])</f>
        <v>2024</v>
      </c>
      <c r="T6688" t="str">
        <f>VLOOKUP(Tabla1[[#This Row],[Nombre del Producto]],Tabla2[[Nombre Producto]:[Costo Unitario]],2,FALSE)</f>
        <v>Lot's O' Nuts</v>
      </c>
      <c r="U6688" t="str">
        <f>VLOOKUP(Tabla1[[#This Row],[Fábrica]],Tabla3[],4,FALSE)</f>
        <v>Arizona</v>
      </c>
    </row>
    <row r="6689" spans="1:21" x14ac:dyDescent="0.25">
      <c r="A6689" t="s">
        <v>7043</v>
      </c>
      <c r="B6689" s="3">
        <v>45465</v>
      </c>
      <c r="C6689" s="3">
        <v>45481</v>
      </c>
      <c r="D6689" t="s">
        <v>18</v>
      </c>
      <c r="E6689">
        <v>165757</v>
      </c>
      <c r="F6689" t="s">
        <v>19</v>
      </c>
      <c r="G6689" t="s">
        <v>144</v>
      </c>
      <c r="H6689" t="s">
        <v>101</v>
      </c>
      <c r="I6689">
        <v>19140</v>
      </c>
      <c r="J6689" t="s">
        <v>22</v>
      </c>
      <c r="K6689" t="s">
        <v>32</v>
      </c>
      <c r="L6689" t="s">
        <v>36</v>
      </c>
      <c r="M6689" t="s">
        <v>37</v>
      </c>
      <c r="N6689" s="5">
        <v>6.5</v>
      </c>
      <c r="O6689" s="7">
        <v>2</v>
      </c>
      <c r="P6689" s="5">
        <v>4.22</v>
      </c>
      <c r="Q6689" s="5">
        <v>2.2799999999999998</v>
      </c>
      <c r="R6689" s="22">
        <f>Tabla1[[#This Row],[Fecha de Envío]]-Tabla1[[#This Row],[Fecha de Orden]]</f>
        <v>16</v>
      </c>
      <c r="S6689" s="24">
        <f>YEAR(Tabla1[[#This Row],[Fecha de Orden]])</f>
        <v>2024</v>
      </c>
      <c r="T6689" t="str">
        <f>VLOOKUP(Tabla1[[#This Row],[Nombre del Producto]],Tabla2[[Nombre Producto]:[Costo Unitario]],2,FALSE)</f>
        <v>Wicked Choccy's</v>
      </c>
      <c r="U6689" t="str">
        <f>VLOOKUP(Tabla1[[#This Row],[Fábrica]],Tabla3[],4,FALSE)</f>
        <v>Georgia</v>
      </c>
    </row>
    <row r="6690" spans="1:21" x14ac:dyDescent="0.25">
      <c r="A6690" t="s">
        <v>7339</v>
      </c>
      <c r="B6690" s="3">
        <v>45465</v>
      </c>
      <c r="C6690" s="3">
        <v>45479</v>
      </c>
      <c r="D6690" t="s">
        <v>18</v>
      </c>
      <c r="E6690">
        <v>105823</v>
      </c>
      <c r="F6690" t="s">
        <v>19</v>
      </c>
      <c r="G6690" t="s">
        <v>92</v>
      </c>
      <c r="H6690" t="s">
        <v>93</v>
      </c>
      <c r="I6690">
        <v>48227</v>
      </c>
      <c r="J6690" t="s">
        <v>22</v>
      </c>
      <c r="K6690" t="s">
        <v>43</v>
      </c>
      <c r="L6690" t="s">
        <v>33</v>
      </c>
      <c r="M6690" t="s">
        <v>34</v>
      </c>
      <c r="N6690" s="5">
        <v>7.2</v>
      </c>
      <c r="O6690" s="7">
        <v>2</v>
      </c>
      <c r="P6690" s="5">
        <v>4.8</v>
      </c>
      <c r="Q6690" s="5">
        <v>2.4</v>
      </c>
      <c r="R6690" s="22">
        <f>Tabla1[[#This Row],[Fecha de Envío]]-Tabla1[[#This Row],[Fecha de Orden]]</f>
        <v>14</v>
      </c>
      <c r="S6690" s="24">
        <f>YEAR(Tabla1[[#This Row],[Fecha de Orden]])</f>
        <v>2024</v>
      </c>
      <c r="T6690" t="str">
        <f>VLOOKUP(Tabla1[[#This Row],[Nombre del Producto]],Tabla2[[Nombre Producto]:[Costo Unitario]],2,FALSE)</f>
        <v>Lot's O' Nuts</v>
      </c>
      <c r="U6690" t="str">
        <f>VLOOKUP(Tabla1[[#This Row],[Fábrica]],Tabla3[],4,FALSE)</f>
        <v>Arizona</v>
      </c>
    </row>
    <row r="6691" spans="1:21" x14ac:dyDescent="0.25">
      <c r="A6691" t="s">
        <v>1867</v>
      </c>
      <c r="B6691" s="3">
        <v>45467</v>
      </c>
      <c r="C6691" s="3">
        <v>45481</v>
      </c>
      <c r="D6691" t="s">
        <v>18</v>
      </c>
      <c r="E6691">
        <v>122105</v>
      </c>
      <c r="F6691" t="s">
        <v>19</v>
      </c>
      <c r="G6691" t="s">
        <v>458</v>
      </c>
      <c r="H6691" t="s">
        <v>21</v>
      </c>
      <c r="I6691">
        <v>92646</v>
      </c>
      <c r="J6691" t="s">
        <v>22</v>
      </c>
      <c r="K6691" t="s">
        <v>23</v>
      </c>
      <c r="L6691" t="s">
        <v>27</v>
      </c>
      <c r="M6691" t="s">
        <v>28</v>
      </c>
      <c r="N6691" s="5">
        <v>28.8</v>
      </c>
      <c r="O6691" s="7">
        <v>8</v>
      </c>
      <c r="P6691" s="5">
        <v>20</v>
      </c>
      <c r="Q6691" s="5">
        <v>8.8000000000000007</v>
      </c>
      <c r="R6691" s="22">
        <f>Tabla1[[#This Row],[Fecha de Envío]]-Tabla1[[#This Row],[Fecha de Orden]]</f>
        <v>14</v>
      </c>
      <c r="S6691" s="24">
        <f>YEAR(Tabla1[[#This Row],[Fecha de Orden]])</f>
        <v>2024</v>
      </c>
      <c r="T6691" t="str">
        <f>VLOOKUP(Tabla1[[#This Row],[Nombre del Producto]],Tabla2[[Nombre Producto]:[Costo Unitario]],2,FALSE)</f>
        <v>Lot's O' Nuts</v>
      </c>
      <c r="U6691" t="str">
        <f>VLOOKUP(Tabla1[[#This Row],[Fábrica]],Tabla3[],4,FALSE)</f>
        <v>Arizona</v>
      </c>
    </row>
    <row r="6692" spans="1:21" x14ac:dyDescent="0.25">
      <c r="A6692" t="s">
        <v>3592</v>
      </c>
      <c r="B6692" s="3">
        <v>45467</v>
      </c>
      <c r="C6692" s="3">
        <v>45479</v>
      </c>
      <c r="D6692" t="s">
        <v>71</v>
      </c>
      <c r="E6692">
        <v>136350</v>
      </c>
      <c r="F6692" t="s">
        <v>19</v>
      </c>
      <c r="G6692" t="s">
        <v>30</v>
      </c>
      <c r="H6692" t="s">
        <v>31</v>
      </c>
      <c r="I6692">
        <v>10011</v>
      </c>
      <c r="J6692" t="s">
        <v>22</v>
      </c>
      <c r="K6692" t="s">
        <v>32</v>
      </c>
      <c r="L6692" t="s">
        <v>24</v>
      </c>
      <c r="M6692" t="s">
        <v>25</v>
      </c>
      <c r="N6692" s="5">
        <v>7.5</v>
      </c>
      <c r="O6692" s="7">
        <v>2</v>
      </c>
      <c r="P6692" s="5">
        <v>4.9000000000000004</v>
      </c>
      <c r="Q6692" s="5">
        <v>2.6</v>
      </c>
      <c r="R6692" s="22">
        <f>Tabla1[[#This Row],[Fecha de Envío]]-Tabla1[[#This Row],[Fecha de Orden]]</f>
        <v>12</v>
      </c>
      <c r="S6692" s="24">
        <f>YEAR(Tabla1[[#This Row],[Fecha de Orden]])</f>
        <v>2024</v>
      </c>
      <c r="T6692" t="str">
        <f>VLOOKUP(Tabla1[[#This Row],[Nombre del Producto]],Tabla2[[Nombre Producto]:[Costo Unitario]],2,FALSE)</f>
        <v>Wicked Choccy's</v>
      </c>
      <c r="U6692" t="str">
        <f>VLOOKUP(Tabla1[[#This Row],[Fábrica]],Tabla3[],4,FALSE)</f>
        <v>Georgia</v>
      </c>
    </row>
    <row r="6693" spans="1:21" x14ac:dyDescent="0.25">
      <c r="A6693" t="s">
        <v>3593</v>
      </c>
      <c r="B6693" s="3">
        <v>45467</v>
      </c>
      <c r="C6693" s="3">
        <v>45479</v>
      </c>
      <c r="D6693" t="s">
        <v>71</v>
      </c>
      <c r="E6693">
        <v>136350</v>
      </c>
      <c r="F6693" t="s">
        <v>19</v>
      </c>
      <c r="G6693" t="s">
        <v>30</v>
      </c>
      <c r="H6693" t="s">
        <v>31</v>
      </c>
      <c r="I6693">
        <v>10011</v>
      </c>
      <c r="J6693" t="s">
        <v>22</v>
      </c>
      <c r="K6693" t="s">
        <v>32</v>
      </c>
      <c r="L6693" t="s">
        <v>27</v>
      </c>
      <c r="M6693" t="s">
        <v>28</v>
      </c>
      <c r="N6693" s="5">
        <v>10.8</v>
      </c>
      <c r="O6693" s="7">
        <v>3</v>
      </c>
      <c r="P6693" s="5">
        <v>7.5</v>
      </c>
      <c r="Q6693" s="5">
        <v>3.3</v>
      </c>
      <c r="R6693" s="22">
        <f>Tabla1[[#This Row],[Fecha de Envío]]-Tabla1[[#This Row],[Fecha de Orden]]</f>
        <v>12</v>
      </c>
      <c r="S6693" s="24">
        <f>YEAR(Tabla1[[#This Row],[Fecha de Orden]])</f>
        <v>2024</v>
      </c>
      <c r="T6693" t="str">
        <f>VLOOKUP(Tabla1[[#This Row],[Nombre del Producto]],Tabla2[[Nombre Producto]:[Costo Unitario]],2,FALSE)</f>
        <v>Lot's O' Nuts</v>
      </c>
      <c r="U6693" t="str">
        <f>VLOOKUP(Tabla1[[#This Row],[Fábrica]],Tabla3[],4,FALSE)</f>
        <v>Arizona</v>
      </c>
    </row>
    <row r="6694" spans="1:21" x14ac:dyDescent="0.25">
      <c r="A6694" t="s">
        <v>5365</v>
      </c>
      <c r="B6694" s="3">
        <v>45467</v>
      </c>
      <c r="C6694" s="3">
        <v>45479</v>
      </c>
      <c r="D6694" t="s">
        <v>71</v>
      </c>
      <c r="E6694">
        <v>159107</v>
      </c>
      <c r="F6694" t="s">
        <v>19</v>
      </c>
      <c r="G6694" t="s">
        <v>20</v>
      </c>
      <c r="H6694" t="s">
        <v>21</v>
      </c>
      <c r="I6694">
        <v>94110</v>
      </c>
      <c r="J6694" t="s">
        <v>22</v>
      </c>
      <c r="K6694" t="s">
        <v>23</v>
      </c>
      <c r="L6694" t="s">
        <v>27</v>
      </c>
      <c r="M6694" t="s">
        <v>28</v>
      </c>
      <c r="N6694" s="5">
        <v>3.6</v>
      </c>
      <c r="O6694" s="7">
        <v>1</v>
      </c>
      <c r="P6694" s="5">
        <v>2.5</v>
      </c>
      <c r="Q6694" s="5">
        <v>1.1000000000000001</v>
      </c>
      <c r="R6694" s="22">
        <f>Tabla1[[#This Row],[Fecha de Envío]]-Tabla1[[#This Row],[Fecha de Orden]]</f>
        <v>12</v>
      </c>
      <c r="S6694" s="24">
        <f>YEAR(Tabla1[[#This Row],[Fecha de Orden]])</f>
        <v>2024</v>
      </c>
      <c r="T6694" t="str">
        <f>VLOOKUP(Tabla1[[#This Row],[Nombre del Producto]],Tabla2[[Nombre Producto]:[Costo Unitario]],2,FALSE)</f>
        <v>Lot's O' Nuts</v>
      </c>
      <c r="U6694" t="str">
        <f>VLOOKUP(Tabla1[[#This Row],[Fábrica]],Tabla3[],4,FALSE)</f>
        <v>Arizona</v>
      </c>
    </row>
    <row r="6695" spans="1:21" x14ac:dyDescent="0.25">
      <c r="A6695" t="s">
        <v>5819</v>
      </c>
      <c r="B6695" s="3">
        <v>45467</v>
      </c>
      <c r="C6695" s="3">
        <v>45482</v>
      </c>
      <c r="D6695" t="s">
        <v>18</v>
      </c>
      <c r="E6695">
        <v>105074</v>
      </c>
      <c r="F6695" t="s">
        <v>19</v>
      </c>
      <c r="G6695" t="s">
        <v>836</v>
      </c>
      <c r="H6695" t="s">
        <v>210</v>
      </c>
      <c r="I6695">
        <v>44312</v>
      </c>
      <c r="J6695" t="s">
        <v>22</v>
      </c>
      <c r="K6695" t="s">
        <v>32</v>
      </c>
      <c r="L6695" t="s">
        <v>24</v>
      </c>
      <c r="M6695" t="s">
        <v>25</v>
      </c>
      <c r="N6695" s="5">
        <v>11.25</v>
      </c>
      <c r="O6695" s="7">
        <v>3</v>
      </c>
      <c r="P6695" s="5">
        <v>7.35</v>
      </c>
      <c r="Q6695" s="5">
        <v>3.9</v>
      </c>
      <c r="R6695" s="22">
        <f>Tabla1[[#This Row],[Fecha de Envío]]-Tabla1[[#This Row],[Fecha de Orden]]</f>
        <v>15</v>
      </c>
      <c r="S6695" s="24">
        <f>YEAR(Tabla1[[#This Row],[Fecha de Orden]])</f>
        <v>2024</v>
      </c>
      <c r="T6695" t="str">
        <f>VLOOKUP(Tabla1[[#This Row],[Nombre del Producto]],Tabla2[[Nombre Producto]:[Costo Unitario]],2,FALSE)</f>
        <v>Wicked Choccy's</v>
      </c>
      <c r="U6695" t="str">
        <f>VLOOKUP(Tabla1[[#This Row],[Fábrica]],Tabla3[],4,FALSE)</f>
        <v>Georgia</v>
      </c>
    </row>
    <row r="6696" spans="1:21" x14ac:dyDescent="0.25">
      <c r="A6696" t="s">
        <v>5901</v>
      </c>
      <c r="B6696" s="3">
        <v>45467</v>
      </c>
      <c r="C6696" s="3">
        <v>45483</v>
      </c>
      <c r="D6696" t="s">
        <v>18</v>
      </c>
      <c r="E6696">
        <v>151316</v>
      </c>
      <c r="F6696" t="s">
        <v>19</v>
      </c>
      <c r="G6696" t="s">
        <v>193</v>
      </c>
      <c r="H6696" t="s">
        <v>173</v>
      </c>
      <c r="I6696">
        <v>62521</v>
      </c>
      <c r="J6696" t="s">
        <v>22</v>
      </c>
      <c r="K6696" t="s">
        <v>43</v>
      </c>
      <c r="L6696" t="s">
        <v>45</v>
      </c>
      <c r="M6696" t="s">
        <v>46</v>
      </c>
      <c r="N6696" s="5">
        <v>10.47</v>
      </c>
      <c r="O6696" s="7">
        <v>3</v>
      </c>
      <c r="P6696" s="5">
        <v>7.47</v>
      </c>
      <c r="Q6696" s="5">
        <v>3</v>
      </c>
      <c r="R6696" s="22">
        <f>Tabla1[[#This Row],[Fecha de Envío]]-Tabla1[[#This Row],[Fecha de Orden]]</f>
        <v>16</v>
      </c>
      <c r="S6696" s="24">
        <f>YEAR(Tabla1[[#This Row],[Fecha de Orden]])</f>
        <v>2024</v>
      </c>
      <c r="T6696" t="str">
        <f>VLOOKUP(Tabla1[[#This Row],[Nombre del Producto]],Tabla2[[Nombre Producto]:[Costo Unitario]],2,FALSE)</f>
        <v>Lot's O' Nuts</v>
      </c>
      <c r="U6696" t="str">
        <f>VLOOKUP(Tabla1[[#This Row],[Fábrica]],Tabla3[],4,FALSE)</f>
        <v>Arizona</v>
      </c>
    </row>
    <row r="6697" spans="1:21" x14ac:dyDescent="0.25">
      <c r="A6697" t="s">
        <v>5902</v>
      </c>
      <c r="B6697" s="3">
        <v>45467</v>
      </c>
      <c r="C6697" s="3">
        <v>45483</v>
      </c>
      <c r="D6697" t="s">
        <v>18</v>
      </c>
      <c r="E6697">
        <v>151316</v>
      </c>
      <c r="F6697" t="s">
        <v>19</v>
      </c>
      <c r="G6697" t="s">
        <v>193</v>
      </c>
      <c r="H6697" t="s">
        <v>173</v>
      </c>
      <c r="I6697">
        <v>62521</v>
      </c>
      <c r="J6697" t="s">
        <v>22</v>
      </c>
      <c r="K6697" t="s">
        <v>43</v>
      </c>
      <c r="L6697" t="s">
        <v>24</v>
      </c>
      <c r="M6697" t="s">
        <v>25</v>
      </c>
      <c r="N6697" s="5">
        <v>11.25</v>
      </c>
      <c r="O6697" s="7">
        <v>3</v>
      </c>
      <c r="P6697" s="5">
        <v>7.35</v>
      </c>
      <c r="Q6697" s="5">
        <v>3.9</v>
      </c>
      <c r="R6697" s="22">
        <f>Tabla1[[#This Row],[Fecha de Envío]]-Tabla1[[#This Row],[Fecha de Orden]]</f>
        <v>16</v>
      </c>
      <c r="S6697" s="24">
        <f>YEAR(Tabla1[[#This Row],[Fecha de Orden]])</f>
        <v>2024</v>
      </c>
      <c r="T6697" t="str">
        <f>VLOOKUP(Tabla1[[#This Row],[Nombre del Producto]],Tabla2[[Nombre Producto]:[Costo Unitario]],2,FALSE)</f>
        <v>Wicked Choccy's</v>
      </c>
      <c r="U6697" t="str">
        <f>VLOOKUP(Tabla1[[#This Row],[Fábrica]],Tabla3[],4,FALSE)</f>
        <v>Georgia</v>
      </c>
    </row>
    <row r="6698" spans="1:21" x14ac:dyDescent="0.25">
      <c r="A6698" t="s">
        <v>6694</v>
      </c>
      <c r="B6698" s="3">
        <v>45467</v>
      </c>
      <c r="C6698" s="3">
        <v>45484</v>
      </c>
      <c r="D6698" t="s">
        <v>18</v>
      </c>
      <c r="E6698">
        <v>100384</v>
      </c>
      <c r="F6698" t="s">
        <v>19</v>
      </c>
      <c r="G6698" t="s">
        <v>2266</v>
      </c>
      <c r="H6698" t="s">
        <v>21</v>
      </c>
      <c r="I6698">
        <v>91767</v>
      </c>
      <c r="J6698" t="s">
        <v>22</v>
      </c>
      <c r="K6698" t="s">
        <v>23</v>
      </c>
      <c r="L6698" t="s">
        <v>36</v>
      </c>
      <c r="M6698" t="s">
        <v>37</v>
      </c>
      <c r="N6698" s="5">
        <v>26</v>
      </c>
      <c r="O6698" s="7">
        <v>8</v>
      </c>
      <c r="P6698" s="5">
        <v>16.88</v>
      </c>
      <c r="Q6698" s="5">
        <v>9.1199999999999992</v>
      </c>
      <c r="R6698" s="22">
        <f>Tabla1[[#This Row],[Fecha de Envío]]-Tabla1[[#This Row],[Fecha de Orden]]</f>
        <v>17</v>
      </c>
      <c r="S6698" s="24">
        <f>YEAR(Tabla1[[#This Row],[Fecha de Orden]])</f>
        <v>2024</v>
      </c>
      <c r="T6698" t="str">
        <f>VLOOKUP(Tabla1[[#This Row],[Nombre del Producto]],Tabla2[[Nombre Producto]:[Costo Unitario]],2,FALSE)</f>
        <v>Wicked Choccy's</v>
      </c>
      <c r="U6698" t="str">
        <f>VLOOKUP(Tabla1[[#This Row],[Fábrica]],Tabla3[],4,FALSE)</f>
        <v>Georgia</v>
      </c>
    </row>
    <row r="6699" spans="1:21" x14ac:dyDescent="0.25">
      <c r="A6699" t="s">
        <v>7915</v>
      </c>
      <c r="B6699" s="3">
        <v>45467</v>
      </c>
      <c r="C6699" s="3">
        <v>45481</v>
      </c>
      <c r="D6699" t="s">
        <v>18</v>
      </c>
      <c r="E6699">
        <v>132955</v>
      </c>
      <c r="F6699" t="s">
        <v>19</v>
      </c>
      <c r="G6699" t="s">
        <v>471</v>
      </c>
      <c r="H6699" t="s">
        <v>77</v>
      </c>
      <c r="I6699">
        <v>2920</v>
      </c>
      <c r="J6699" t="s">
        <v>22</v>
      </c>
      <c r="K6699" t="s">
        <v>32</v>
      </c>
      <c r="L6699" t="s">
        <v>27</v>
      </c>
      <c r="M6699" t="s">
        <v>28</v>
      </c>
      <c r="N6699" s="5">
        <v>10.8</v>
      </c>
      <c r="O6699" s="7">
        <v>3</v>
      </c>
      <c r="P6699" s="5">
        <v>7.5</v>
      </c>
      <c r="Q6699" s="5">
        <v>3.3</v>
      </c>
      <c r="R6699" s="22">
        <f>Tabla1[[#This Row],[Fecha de Envío]]-Tabla1[[#This Row],[Fecha de Orden]]</f>
        <v>14</v>
      </c>
      <c r="S6699" s="24">
        <f>YEAR(Tabla1[[#This Row],[Fecha de Orden]])</f>
        <v>2024</v>
      </c>
      <c r="T6699" t="str">
        <f>VLOOKUP(Tabla1[[#This Row],[Nombre del Producto]],Tabla2[[Nombre Producto]:[Costo Unitario]],2,FALSE)</f>
        <v>Lot's O' Nuts</v>
      </c>
      <c r="U6699" t="str">
        <f>VLOOKUP(Tabla1[[#This Row],[Fábrica]],Tabla3[],4,FALSE)</f>
        <v>Arizona</v>
      </c>
    </row>
    <row r="6700" spans="1:21" x14ac:dyDescent="0.25">
      <c r="A6700" t="s">
        <v>642</v>
      </c>
      <c r="B6700" s="3">
        <v>45468</v>
      </c>
      <c r="C6700" s="3">
        <v>45482</v>
      </c>
      <c r="D6700" t="s">
        <v>71</v>
      </c>
      <c r="E6700">
        <v>124821</v>
      </c>
      <c r="F6700" t="s">
        <v>19</v>
      </c>
      <c r="G6700" t="s">
        <v>124</v>
      </c>
      <c r="H6700" t="s">
        <v>125</v>
      </c>
      <c r="I6700">
        <v>98115</v>
      </c>
      <c r="J6700" t="s">
        <v>22</v>
      </c>
      <c r="K6700" t="s">
        <v>23</v>
      </c>
      <c r="L6700" t="s">
        <v>45</v>
      </c>
      <c r="M6700" t="s">
        <v>46</v>
      </c>
      <c r="N6700" s="5">
        <v>13.96</v>
      </c>
      <c r="O6700" s="7">
        <v>4</v>
      </c>
      <c r="P6700" s="5">
        <v>9.9600000000000009</v>
      </c>
      <c r="Q6700" s="5">
        <v>4</v>
      </c>
      <c r="R6700" s="22">
        <f>Tabla1[[#This Row],[Fecha de Envío]]-Tabla1[[#This Row],[Fecha de Orden]]</f>
        <v>14</v>
      </c>
      <c r="S6700" s="24">
        <f>YEAR(Tabla1[[#This Row],[Fecha de Orden]])</f>
        <v>2024</v>
      </c>
      <c r="T6700" t="str">
        <f>VLOOKUP(Tabla1[[#This Row],[Nombre del Producto]],Tabla2[[Nombre Producto]:[Costo Unitario]],2,FALSE)</f>
        <v>Lot's O' Nuts</v>
      </c>
      <c r="U6700" t="str">
        <f>VLOOKUP(Tabla1[[#This Row],[Fábrica]],Tabla3[],4,FALSE)</f>
        <v>Arizona</v>
      </c>
    </row>
    <row r="6701" spans="1:21" x14ac:dyDescent="0.25">
      <c r="A6701" t="s">
        <v>3547</v>
      </c>
      <c r="B6701" s="3">
        <v>45468</v>
      </c>
      <c r="C6701" s="3">
        <v>45484</v>
      </c>
      <c r="D6701" t="s">
        <v>18</v>
      </c>
      <c r="E6701">
        <v>134796</v>
      </c>
      <c r="F6701" t="s">
        <v>19</v>
      </c>
      <c r="G6701" t="s">
        <v>3548</v>
      </c>
      <c r="H6701" t="s">
        <v>173</v>
      </c>
      <c r="I6701">
        <v>60440</v>
      </c>
      <c r="J6701" t="s">
        <v>22</v>
      </c>
      <c r="K6701" t="s">
        <v>43</v>
      </c>
      <c r="L6701" t="s">
        <v>45</v>
      </c>
      <c r="M6701" t="s">
        <v>46</v>
      </c>
      <c r="N6701" s="5">
        <v>6.98</v>
      </c>
      <c r="O6701" s="7">
        <v>2</v>
      </c>
      <c r="P6701" s="5">
        <v>4.9800000000000004</v>
      </c>
      <c r="Q6701" s="5">
        <v>2</v>
      </c>
      <c r="R6701" s="22">
        <f>Tabla1[[#This Row],[Fecha de Envío]]-Tabla1[[#This Row],[Fecha de Orden]]</f>
        <v>16</v>
      </c>
      <c r="S6701" s="24">
        <f>YEAR(Tabla1[[#This Row],[Fecha de Orden]])</f>
        <v>2024</v>
      </c>
      <c r="T6701" t="str">
        <f>VLOOKUP(Tabla1[[#This Row],[Nombre del Producto]],Tabla2[[Nombre Producto]:[Costo Unitario]],2,FALSE)</f>
        <v>Lot's O' Nuts</v>
      </c>
      <c r="U6701" t="str">
        <f>VLOOKUP(Tabla1[[#This Row],[Fábrica]],Tabla3[],4,FALSE)</f>
        <v>Arizona</v>
      </c>
    </row>
    <row r="6702" spans="1:21" x14ac:dyDescent="0.25">
      <c r="A6702" t="s">
        <v>6219</v>
      </c>
      <c r="B6702" s="3">
        <v>45468</v>
      </c>
      <c r="C6702" s="3">
        <v>45485</v>
      </c>
      <c r="D6702" t="s">
        <v>18</v>
      </c>
      <c r="E6702">
        <v>133648</v>
      </c>
      <c r="F6702" t="s">
        <v>19</v>
      </c>
      <c r="G6702" t="s">
        <v>86</v>
      </c>
      <c r="H6702" t="s">
        <v>62</v>
      </c>
      <c r="I6702">
        <v>97477</v>
      </c>
      <c r="J6702" t="s">
        <v>22</v>
      </c>
      <c r="K6702" t="s">
        <v>23</v>
      </c>
      <c r="L6702" t="s">
        <v>36</v>
      </c>
      <c r="M6702" t="s">
        <v>37</v>
      </c>
      <c r="N6702" s="5">
        <v>6.5</v>
      </c>
      <c r="O6702" s="7">
        <v>2</v>
      </c>
      <c r="P6702" s="5">
        <v>4.22</v>
      </c>
      <c r="Q6702" s="5">
        <v>2.2799999999999998</v>
      </c>
      <c r="R6702" s="22">
        <f>Tabla1[[#This Row],[Fecha de Envío]]-Tabla1[[#This Row],[Fecha de Orden]]</f>
        <v>17</v>
      </c>
      <c r="S6702" s="24">
        <f>YEAR(Tabla1[[#This Row],[Fecha de Orden]])</f>
        <v>2024</v>
      </c>
      <c r="T6702" t="str">
        <f>VLOOKUP(Tabla1[[#This Row],[Nombre del Producto]],Tabla2[[Nombre Producto]:[Costo Unitario]],2,FALSE)</f>
        <v>Wicked Choccy's</v>
      </c>
      <c r="U6702" t="str">
        <f>VLOOKUP(Tabla1[[#This Row],[Fábrica]],Tabla3[],4,FALSE)</f>
        <v>Georgia</v>
      </c>
    </row>
    <row r="6703" spans="1:21" x14ac:dyDescent="0.25">
      <c r="A6703" t="s">
        <v>6220</v>
      </c>
      <c r="B6703" s="3">
        <v>45468</v>
      </c>
      <c r="C6703" s="3">
        <v>45485</v>
      </c>
      <c r="D6703" t="s">
        <v>18</v>
      </c>
      <c r="E6703">
        <v>133648</v>
      </c>
      <c r="F6703" t="s">
        <v>19</v>
      </c>
      <c r="G6703" t="s">
        <v>86</v>
      </c>
      <c r="H6703" t="s">
        <v>62</v>
      </c>
      <c r="I6703">
        <v>97477</v>
      </c>
      <c r="J6703" t="s">
        <v>22</v>
      </c>
      <c r="K6703" t="s">
        <v>23</v>
      </c>
      <c r="L6703" t="s">
        <v>33</v>
      </c>
      <c r="M6703" t="s">
        <v>34</v>
      </c>
      <c r="N6703" s="5">
        <v>10.8</v>
      </c>
      <c r="O6703" s="7">
        <v>3</v>
      </c>
      <c r="P6703" s="5">
        <v>7.2</v>
      </c>
      <c r="Q6703" s="5">
        <v>3.6</v>
      </c>
      <c r="R6703" s="22">
        <f>Tabla1[[#This Row],[Fecha de Envío]]-Tabla1[[#This Row],[Fecha de Orden]]</f>
        <v>17</v>
      </c>
      <c r="S6703" s="24">
        <f>YEAR(Tabla1[[#This Row],[Fecha de Orden]])</f>
        <v>2024</v>
      </c>
      <c r="T6703" t="str">
        <f>VLOOKUP(Tabla1[[#This Row],[Nombre del Producto]],Tabla2[[Nombre Producto]:[Costo Unitario]],2,FALSE)</f>
        <v>Lot's O' Nuts</v>
      </c>
      <c r="U6703" t="str">
        <f>VLOOKUP(Tabla1[[#This Row],[Fábrica]],Tabla3[],4,FALSE)</f>
        <v>Arizona</v>
      </c>
    </row>
    <row r="6704" spans="1:21" x14ac:dyDescent="0.25">
      <c r="A6704" t="s">
        <v>7787</v>
      </c>
      <c r="B6704" s="3">
        <v>45468</v>
      </c>
      <c r="C6704" s="3">
        <v>45480</v>
      </c>
      <c r="D6704" t="s">
        <v>71</v>
      </c>
      <c r="E6704">
        <v>116127</v>
      </c>
      <c r="F6704" t="s">
        <v>19</v>
      </c>
      <c r="G6704" t="s">
        <v>30</v>
      </c>
      <c r="H6704" t="s">
        <v>31</v>
      </c>
      <c r="I6704">
        <v>10024</v>
      </c>
      <c r="J6704" t="s">
        <v>22</v>
      </c>
      <c r="K6704" t="s">
        <v>32</v>
      </c>
      <c r="L6704" t="s">
        <v>27</v>
      </c>
      <c r="M6704" t="s">
        <v>28</v>
      </c>
      <c r="N6704" s="5">
        <v>3.6</v>
      </c>
      <c r="O6704" s="7">
        <v>1</v>
      </c>
      <c r="P6704" s="5">
        <v>2.5</v>
      </c>
      <c r="Q6704" s="5">
        <v>1.1000000000000001</v>
      </c>
      <c r="R6704" s="22">
        <f>Tabla1[[#This Row],[Fecha de Envío]]-Tabla1[[#This Row],[Fecha de Orden]]</f>
        <v>12</v>
      </c>
      <c r="S6704" s="24">
        <f>YEAR(Tabla1[[#This Row],[Fecha de Orden]])</f>
        <v>2024</v>
      </c>
      <c r="T6704" t="str">
        <f>VLOOKUP(Tabla1[[#This Row],[Nombre del Producto]],Tabla2[[Nombre Producto]:[Costo Unitario]],2,FALSE)</f>
        <v>Lot's O' Nuts</v>
      </c>
      <c r="U6704" t="str">
        <f>VLOOKUP(Tabla1[[#This Row],[Fábrica]],Tabla3[],4,FALSE)</f>
        <v>Arizona</v>
      </c>
    </row>
    <row r="6705" spans="1:21" x14ac:dyDescent="0.25">
      <c r="A6705" t="s">
        <v>1704</v>
      </c>
      <c r="B6705" s="3">
        <v>45469</v>
      </c>
      <c r="C6705" s="3">
        <v>45486</v>
      </c>
      <c r="D6705" t="s">
        <v>18</v>
      </c>
      <c r="E6705">
        <v>161410</v>
      </c>
      <c r="F6705" t="s">
        <v>19</v>
      </c>
      <c r="G6705" t="s">
        <v>144</v>
      </c>
      <c r="H6705" t="s">
        <v>101</v>
      </c>
      <c r="I6705">
        <v>19143</v>
      </c>
      <c r="J6705" t="s">
        <v>22</v>
      </c>
      <c r="K6705" t="s">
        <v>32</v>
      </c>
      <c r="L6705" t="s">
        <v>27</v>
      </c>
      <c r="M6705" t="s">
        <v>28</v>
      </c>
      <c r="N6705" s="5">
        <v>50.4</v>
      </c>
      <c r="O6705" s="7">
        <v>14</v>
      </c>
      <c r="P6705" s="5">
        <v>35</v>
      </c>
      <c r="Q6705" s="5">
        <v>15.4</v>
      </c>
      <c r="R6705" s="22">
        <f>Tabla1[[#This Row],[Fecha de Envío]]-Tabla1[[#This Row],[Fecha de Orden]]</f>
        <v>17</v>
      </c>
      <c r="S6705" s="24">
        <f>YEAR(Tabla1[[#This Row],[Fecha de Orden]])</f>
        <v>2024</v>
      </c>
      <c r="T6705" t="str">
        <f>VLOOKUP(Tabla1[[#This Row],[Nombre del Producto]],Tabla2[[Nombre Producto]:[Costo Unitario]],2,FALSE)</f>
        <v>Lot's O' Nuts</v>
      </c>
      <c r="U6705" t="str">
        <f>VLOOKUP(Tabla1[[#This Row],[Fábrica]],Tabla3[],4,FALSE)</f>
        <v>Arizona</v>
      </c>
    </row>
    <row r="6706" spans="1:21" x14ac:dyDescent="0.25">
      <c r="A6706" t="s">
        <v>1705</v>
      </c>
      <c r="B6706" s="3">
        <v>45469</v>
      </c>
      <c r="C6706" s="3">
        <v>45486</v>
      </c>
      <c r="D6706" t="s">
        <v>18</v>
      </c>
      <c r="E6706">
        <v>161410</v>
      </c>
      <c r="F6706" t="s">
        <v>19</v>
      </c>
      <c r="G6706" t="s">
        <v>144</v>
      </c>
      <c r="H6706" t="s">
        <v>101</v>
      </c>
      <c r="I6706">
        <v>19143</v>
      </c>
      <c r="J6706" t="s">
        <v>22</v>
      </c>
      <c r="K6706" t="s">
        <v>32</v>
      </c>
      <c r="L6706" t="s">
        <v>24</v>
      </c>
      <c r="M6706" t="s">
        <v>25</v>
      </c>
      <c r="N6706" s="5">
        <v>11.25</v>
      </c>
      <c r="O6706" s="7">
        <v>3</v>
      </c>
      <c r="P6706" s="5">
        <v>7.35</v>
      </c>
      <c r="Q6706" s="5">
        <v>3.9</v>
      </c>
      <c r="R6706" s="22">
        <f>Tabla1[[#This Row],[Fecha de Envío]]-Tabla1[[#This Row],[Fecha de Orden]]</f>
        <v>17</v>
      </c>
      <c r="S6706" s="24">
        <f>YEAR(Tabla1[[#This Row],[Fecha de Orden]])</f>
        <v>2024</v>
      </c>
      <c r="T6706" t="str">
        <f>VLOOKUP(Tabla1[[#This Row],[Nombre del Producto]],Tabla2[[Nombre Producto]:[Costo Unitario]],2,FALSE)</f>
        <v>Wicked Choccy's</v>
      </c>
      <c r="U6706" t="str">
        <f>VLOOKUP(Tabla1[[#This Row],[Fábrica]],Tabla3[],4,FALSE)</f>
        <v>Georgia</v>
      </c>
    </row>
    <row r="6707" spans="1:21" x14ac:dyDescent="0.25">
      <c r="A6707" t="s">
        <v>2458</v>
      </c>
      <c r="B6707" s="3">
        <v>45469</v>
      </c>
      <c r="C6707" s="3">
        <v>45484</v>
      </c>
      <c r="D6707" t="s">
        <v>18</v>
      </c>
      <c r="E6707">
        <v>157091</v>
      </c>
      <c r="F6707" t="s">
        <v>19</v>
      </c>
      <c r="G6707" t="s">
        <v>1700</v>
      </c>
      <c r="H6707" t="s">
        <v>147</v>
      </c>
      <c r="I6707">
        <v>46350</v>
      </c>
      <c r="J6707" t="s">
        <v>22</v>
      </c>
      <c r="K6707" t="s">
        <v>43</v>
      </c>
      <c r="L6707" t="s">
        <v>24</v>
      </c>
      <c r="M6707" t="s">
        <v>25</v>
      </c>
      <c r="N6707" s="5">
        <v>18.75</v>
      </c>
      <c r="O6707" s="7">
        <v>5</v>
      </c>
      <c r="P6707" s="5">
        <v>12.25</v>
      </c>
      <c r="Q6707" s="5">
        <v>6.5</v>
      </c>
      <c r="R6707" s="22">
        <f>Tabla1[[#This Row],[Fecha de Envío]]-Tabla1[[#This Row],[Fecha de Orden]]</f>
        <v>15</v>
      </c>
      <c r="S6707" s="24">
        <f>YEAR(Tabla1[[#This Row],[Fecha de Orden]])</f>
        <v>2024</v>
      </c>
      <c r="T6707" t="str">
        <f>VLOOKUP(Tabla1[[#This Row],[Nombre del Producto]],Tabla2[[Nombre Producto]:[Costo Unitario]],2,FALSE)</f>
        <v>Wicked Choccy's</v>
      </c>
      <c r="U6707" t="str">
        <f>VLOOKUP(Tabla1[[#This Row],[Fábrica]],Tabla3[],4,FALSE)</f>
        <v>Georgia</v>
      </c>
    </row>
    <row r="6708" spans="1:21" x14ac:dyDescent="0.25">
      <c r="A6708" t="s">
        <v>2836</v>
      </c>
      <c r="B6708" s="3">
        <v>45469</v>
      </c>
      <c r="C6708" s="3">
        <v>45483</v>
      </c>
      <c r="D6708" t="s">
        <v>18</v>
      </c>
      <c r="E6708">
        <v>100636</v>
      </c>
      <c r="F6708" t="s">
        <v>19</v>
      </c>
      <c r="G6708" t="s">
        <v>30</v>
      </c>
      <c r="H6708" t="s">
        <v>31</v>
      </c>
      <c r="I6708">
        <v>10035</v>
      </c>
      <c r="J6708" t="s">
        <v>22</v>
      </c>
      <c r="K6708" t="s">
        <v>32</v>
      </c>
      <c r="L6708" t="s">
        <v>36</v>
      </c>
      <c r="M6708" t="s">
        <v>37</v>
      </c>
      <c r="N6708" s="5">
        <v>9.75</v>
      </c>
      <c r="O6708" s="7">
        <v>3</v>
      </c>
      <c r="P6708" s="5">
        <v>6.33</v>
      </c>
      <c r="Q6708" s="5">
        <v>3.42</v>
      </c>
      <c r="R6708" s="22">
        <f>Tabla1[[#This Row],[Fecha de Envío]]-Tabla1[[#This Row],[Fecha de Orden]]</f>
        <v>14</v>
      </c>
      <c r="S6708" s="24">
        <f>YEAR(Tabla1[[#This Row],[Fecha de Orden]])</f>
        <v>2024</v>
      </c>
      <c r="T6708" t="str">
        <f>VLOOKUP(Tabla1[[#This Row],[Nombre del Producto]],Tabla2[[Nombre Producto]:[Costo Unitario]],2,FALSE)</f>
        <v>Wicked Choccy's</v>
      </c>
      <c r="U6708" t="str">
        <f>VLOOKUP(Tabla1[[#This Row],[Fábrica]],Tabla3[],4,FALSE)</f>
        <v>Georgia</v>
      </c>
    </row>
    <row r="6709" spans="1:21" x14ac:dyDescent="0.25">
      <c r="A6709" t="s">
        <v>2939</v>
      </c>
      <c r="B6709" s="3">
        <v>45469</v>
      </c>
      <c r="C6709" s="3">
        <v>45484</v>
      </c>
      <c r="D6709" t="s">
        <v>18</v>
      </c>
      <c r="E6709">
        <v>148810</v>
      </c>
      <c r="F6709" t="s">
        <v>19</v>
      </c>
      <c r="G6709" t="s">
        <v>529</v>
      </c>
      <c r="H6709" t="s">
        <v>255</v>
      </c>
      <c r="I6709">
        <v>33180</v>
      </c>
      <c r="J6709" t="s">
        <v>22</v>
      </c>
      <c r="K6709" t="s">
        <v>66</v>
      </c>
      <c r="L6709" t="s">
        <v>36</v>
      </c>
      <c r="M6709" t="s">
        <v>37</v>
      </c>
      <c r="N6709" s="5">
        <v>9.75</v>
      </c>
      <c r="O6709" s="7">
        <v>3</v>
      </c>
      <c r="P6709" s="5">
        <v>6.33</v>
      </c>
      <c r="Q6709" s="5">
        <v>3.42</v>
      </c>
      <c r="R6709" s="22">
        <f>Tabla1[[#This Row],[Fecha de Envío]]-Tabla1[[#This Row],[Fecha de Orden]]</f>
        <v>15</v>
      </c>
      <c r="S6709" s="24">
        <f>YEAR(Tabla1[[#This Row],[Fecha de Orden]])</f>
        <v>2024</v>
      </c>
      <c r="T6709" t="str">
        <f>VLOOKUP(Tabla1[[#This Row],[Nombre del Producto]],Tabla2[[Nombre Producto]:[Costo Unitario]],2,FALSE)</f>
        <v>Wicked Choccy's</v>
      </c>
      <c r="U6709" t="str">
        <f>VLOOKUP(Tabla1[[#This Row],[Fábrica]],Tabla3[],4,FALSE)</f>
        <v>Georgia</v>
      </c>
    </row>
    <row r="6710" spans="1:21" x14ac:dyDescent="0.25">
      <c r="A6710" t="s">
        <v>2940</v>
      </c>
      <c r="B6710" s="3">
        <v>45469</v>
      </c>
      <c r="C6710" s="3">
        <v>45484</v>
      </c>
      <c r="D6710" t="s">
        <v>18</v>
      </c>
      <c r="E6710">
        <v>148810</v>
      </c>
      <c r="F6710" t="s">
        <v>19</v>
      </c>
      <c r="G6710" t="s">
        <v>529</v>
      </c>
      <c r="H6710" t="s">
        <v>255</v>
      </c>
      <c r="I6710">
        <v>33180</v>
      </c>
      <c r="J6710" t="s">
        <v>22</v>
      </c>
      <c r="K6710" t="s">
        <v>66</v>
      </c>
      <c r="L6710" t="s">
        <v>24</v>
      </c>
      <c r="M6710" t="s">
        <v>25</v>
      </c>
      <c r="N6710" s="5">
        <v>22.5</v>
      </c>
      <c r="O6710" s="7">
        <v>6</v>
      </c>
      <c r="P6710" s="5">
        <v>14.7</v>
      </c>
      <c r="Q6710" s="5">
        <v>7.8</v>
      </c>
      <c r="R6710" s="22">
        <f>Tabla1[[#This Row],[Fecha de Envío]]-Tabla1[[#This Row],[Fecha de Orden]]</f>
        <v>15</v>
      </c>
      <c r="S6710" s="24">
        <f>YEAR(Tabla1[[#This Row],[Fecha de Orden]])</f>
        <v>2024</v>
      </c>
      <c r="T6710" t="str">
        <f>VLOOKUP(Tabla1[[#This Row],[Nombre del Producto]],Tabla2[[Nombre Producto]:[Costo Unitario]],2,FALSE)</f>
        <v>Wicked Choccy's</v>
      </c>
      <c r="U6710" t="str">
        <f>VLOOKUP(Tabla1[[#This Row],[Fábrica]],Tabla3[],4,FALSE)</f>
        <v>Georgia</v>
      </c>
    </row>
    <row r="6711" spans="1:21" x14ac:dyDescent="0.25">
      <c r="A6711" t="s">
        <v>6783</v>
      </c>
      <c r="B6711" s="3">
        <v>45469</v>
      </c>
      <c r="C6711" s="3">
        <v>45483</v>
      </c>
      <c r="D6711" t="s">
        <v>18</v>
      </c>
      <c r="E6711">
        <v>138310</v>
      </c>
      <c r="F6711" t="s">
        <v>19</v>
      </c>
      <c r="G6711" t="s">
        <v>668</v>
      </c>
      <c r="H6711" t="s">
        <v>203</v>
      </c>
      <c r="I6711">
        <v>80219</v>
      </c>
      <c r="J6711" t="s">
        <v>22</v>
      </c>
      <c r="K6711" t="s">
        <v>23</v>
      </c>
      <c r="L6711" t="s">
        <v>33</v>
      </c>
      <c r="M6711" t="s">
        <v>34</v>
      </c>
      <c r="N6711" s="5">
        <v>32.4</v>
      </c>
      <c r="O6711" s="7">
        <v>9</v>
      </c>
      <c r="P6711" s="5">
        <v>21.6</v>
      </c>
      <c r="Q6711" s="5">
        <v>10.8</v>
      </c>
      <c r="R6711" s="22">
        <f>Tabla1[[#This Row],[Fecha de Envío]]-Tabla1[[#This Row],[Fecha de Orden]]</f>
        <v>14</v>
      </c>
      <c r="S6711" s="24">
        <f>YEAR(Tabla1[[#This Row],[Fecha de Orden]])</f>
        <v>2024</v>
      </c>
      <c r="T6711" t="str">
        <f>VLOOKUP(Tabla1[[#This Row],[Nombre del Producto]],Tabla2[[Nombre Producto]:[Costo Unitario]],2,FALSE)</f>
        <v>Lot's O' Nuts</v>
      </c>
      <c r="U6711" t="str">
        <f>VLOOKUP(Tabla1[[#This Row],[Fábrica]],Tabla3[],4,FALSE)</f>
        <v>Arizona</v>
      </c>
    </row>
    <row r="6712" spans="1:21" x14ac:dyDescent="0.25">
      <c r="A6712" t="s">
        <v>6888</v>
      </c>
      <c r="B6712" s="3">
        <v>45469</v>
      </c>
      <c r="C6712" s="3">
        <v>45485</v>
      </c>
      <c r="D6712" t="s">
        <v>18</v>
      </c>
      <c r="E6712">
        <v>115364</v>
      </c>
      <c r="F6712" t="s">
        <v>19</v>
      </c>
      <c r="G6712" t="s">
        <v>120</v>
      </c>
      <c r="H6712" t="s">
        <v>21</v>
      </c>
      <c r="I6712">
        <v>92105</v>
      </c>
      <c r="J6712" t="s">
        <v>22</v>
      </c>
      <c r="K6712" t="s">
        <v>23</v>
      </c>
      <c r="L6712" t="s">
        <v>45</v>
      </c>
      <c r="M6712" t="s">
        <v>46</v>
      </c>
      <c r="N6712" s="5">
        <v>41.88</v>
      </c>
      <c r="O6712" s="7">
        <v>12</v>
      </c>
      <c r="P6712" s="5">
        <v>29.88</v>
      </c>
      <c r="Q6712" s="5">
        <v>12</v>
      </c>
      <c r="R6712" s="22">
        <f>Tabla1[[#This Row],[Fecha de Envío]]-Tabla1[[#This Row],[Fecha de Orden]]</f>
        <v>16</v>
      </c>
      <c r="S6712" s="24">
        <f>YEAR(Tabla1[[#This Row],[Fecha de Orden]])</f>
        <v>2024</v>
      </c>
      <c r="T6712" t="str">
        <f>VLOOKUP(Tabla1[[#This Row],[Nombre del Producto]],Tabla2[[Nombre Producto]:[Costo Unitario]],2,FALSE)</f>
        <v>Lot's O' Nuts</v>
      </c>
      <c r="U6712" t="str">
        <f>VLOOKUP(Tabla1[[#This Row],[Fábrica]],Tabla3[],4,FALSE)</f>
        <v>Arizona</v>
      </c>
    </row>
    <row r="6713" spans="1:21" x14ac:dyDescent="0.25">
      <c r="A6713" t="s">
        <v>7872</v>
      </c>
      <c r="B6713" s="3">
        <v>45469</v>
      </c>
      <c r="C6713" s="3">
        <v>45483</v>
      </c>
      <c r="D6713" t="s">
        <v>18</v>
      </c>
      <c r="E6713">
        <v>107132</v>
      </c>
      <c r="F6713" t="s">
        <v>19</v>
      </c>
      <c r="G6713" t="s">
        <v>30</v>
      </c>
      <c r="H6713" t="s">
        <v>31</v>
      </c>
      <c r="I6713">
        <v>10009</v>
      </c>
      <c r="J6713" t="s">
        <v>22</v>
      </c>
      <c r="K6713" t="s">
        <v>32</v>
      </c>
      <c r="L6713" t="s">
        <v>36</v>
      </c>
      <c r="M6713" t="s">
        <v>37</v>
      </c>
      <c r="N6713" s="5">
        <v>6.5</v>
      </c>
      <c r="O6713" s="7">
        <v>2</v>
      </c>
      <c r="P6713" s="5">
        <v>4.22</v>
      </c>
      <c r="Q6713" s="5">
        <v>2.2799999999999998</v>
      </c>
      <c r="R6713" s="22">
        <f>Tabla1[[#This Row],[Fecha de Envío]]-Tabla1[[#This Row],[Fecha de Orden]]</f>
        <v>14</v>
      </c>
      <c r="S6713" s="24">
        <f>YEAR(Tabla1[[#This Row],[Fecha de Orden]])</f>
        <v>2024</v>
      </c>
      <c r="T6713" t="str">
        <f>VLOOKUP(Tabla1[[#This Row],[Nombre del Producto]],Tabla2[[Nombre Producto]:[Costo Unitario]],2,FALSE)</f>
        <v>Wicked Choccy's</v>
      </c>
      <c r="U6713" t="str">
        <f>VLOOKUP(Tabla1[[#This Row],[Fábrica]],Tabla3[],4,FALSE)</f>
        <v>Georgia</v>
      </c>
    </row>
    <row r="6714" spans="1:21" x14ac:dyDescent="0.25">
      <c r="A6714" t="s">
        <v>7873</v>
      </c>
      <c r="B6714" s="3">
        <v>45469</v>
      </c>
      <c r="C6714" s="3">
        <v>45483</v>
      </c>
      <c r="D6714" t="s">
        <v>18</v>
      </c>
      <c r="E6714">
        <v>107132</v>
      </c>
      <c r="F6714" t="s">
        <v>19</v>
      </c>
      <c r="G6714" t="s">
        <v>30</v>
      </c>
      <c r="H6714" t="s">
        <v>31</v>
      </c>
      <c r="I6714">
        <v>10009</v>
      </c>
      <c r="J6714" t="s">
        <v>22</v>
      </c>
      <c r="K6714" t="s">
        <v>32</v>
      </c>
      <c r="L6714" t="s">
        <v>24</v>
      </c>
      <c r="M6714" t="s">
        <v>25</v>
      </c>
      <c r="N6714" s="5">
        <v>11.25</v>
      </c>
      <c r="O6714" s="7">
        <v>3</v>
      </c>
      <c r="P6714" s="5">
        <v>7.35</v>
      </c>
      <c r="Q6714" s="5">
        <v>3.9</v>
      </c>
      <c r="R6714" s="22">
        <f>Tabla1[[#This Row],[Fecha de Envío]]-Tabla1[[#This Row],[Fecha de Orden]]</f>
        <v>14</v>
      </c>
      <c r="S6714" s="24">
        <f>YEAR(Tabla1[[#This Row],[Fecha de Orden]])</f>
        <v>2024</v>
      </c>
      <c r="T6714" t="str">
        <f>VLOOKUP(Tabla1[[#This Row],[Nombre del Producto]],Tabla2[[Nombre Producto]:[Costo Unitario]],2,FALSE)</f>
        <v>Wicked Choccy's</v>
      </c>
      <c r="U6714" t="str">
        <f>VLOOKUP(Tabla1[[#This Row],[Fábrica]],Tabla3[],4,FALSE)</f>
        <v>Georgia</v>
      </c>
    </row>
    <row r="6715" spans="1:21" x14ac:dyDescent="0.25">
      <c r="A6715" t="s">
        <v>7874</v>
      </c>
      <c r="B6715" s="3">
        <v>45469</v>
      </c>
      <c r="C6715" s="3">
        <v>45483</v>
      </c>
      <c r="D6715" t="s">
        <v>18</v>
      </c>
      <c r="E6715">
        <v>107132</v>
      </c>
      <c r="F6715" t="s">
        <v>19</v>
      </c>
      <c r="G6715" t="s">
        <v>30</v>
      </c>
      <c r="H6715" t="s">
        <v>31</v>
      </c>
      <c r="I6715">
        <v>10009</v>
      </c>
      <c r="J6715" t="s">
        <v>22</v>
      </c>
      <c r="K6715" t="s">
        <v>32</v>
      </c>
      <c r="L6715" t="s">
        <v>33</v>
      </c>
      <c r="M6715" t="s">
        <v>34</v>
      </c>
      <c r="N6715" s="5">
        <v>14.4</v>
      </c>
      <c r="O6715" s="7">
        <v>4</v>
      </c>
      <c r="P6715" s="5">
        <v>9.6</v>
      </c>
      <c r="Q6715" s="5">
        <v>4.8</v>
      </c>
      <c r="R6715" s="22">
        <f>Tabla1[[#This Row],[Fecha de Envío]]-Tabla1[[#This Row],[Fecha de Orden]]</f>
        <v>14</v>
      </c>
      <c r="S6715" s="24">
        <f>YEAR(Tabla1[[#This Row],[Fecha de Orden]])</f>
        <v>2024</v>
      </c>
      <c r="T6715" t="str">
        <f>VLOOKUP(Tabla1[[#This Row],[Nombre del Producto]],Tabla2[[Nombre Producto]:[Costo Unitario]],2,FALSE)</f>
        <v>Lot's O' Nuts</v>
      </c>
      <c r="U6715" t="str">
        <f>VLOOKUP(Tabla1[[#This Row],[Fábrica]],Tabla3[],4,FALSE)</f>
        <v>Arizona</v>
      </c>
    </row>
    <row r="6716" spans="1:21" x14ac:dyDescent="0.25">
      <c r="A6716" t="s">
        <v>7875</v>
      </c>
      <c r="B6716" s="3">
        <v>45469</v>
      </c>
      <c r="C6716" s="3">
        <v>45483</v>
      </c>
      <c r="D6716" t="s">
        <v>18</v>
      </c>
      <c r="E6716">
        <v>107132</v>
      </c>
      <c r="F6716" t="s">
        <v>19</v>
      </c>
      <c r="G6716" t="s">
        <v>30</v>
      </c>
      <c r="H6716" t="s">
        <v>31</v>
      </c>
      <c r="I6716">
        <v>10009</v>
      </c>
      <c r="J6716" t="s">
        <v>22</v>
      </c>
      <c r="K6716" t="s">
        <v>32</v>
      </c>
      <c r="L6716" t="s">
        <v>27</v>
      </c>
      <c r="M6716" t="s">
        <v>28</v>
      </c>
      <c r="N6716" s="5">
        <v>18</v>
      </c>
      <c r="O6716" s="7">
        <v>5</v>
      </c>
      <c r="P6716" s="5">
        <v>12.5</v>
      </c>
      <c r="Q6716" s="5">
        <v>5.5</v>
      </c>
      <c r="R6716" s="22">
        <f>Tabla1[[#This Row],[Fecha de Envío]]-Tabla1[[#This Row],[Fecha de Orden]]</f>
        <v>14</v>
      </c>
      <c r="S6716" s="24">
        <f>YEAR(Tabla1[[#This Row],[Fecha de Orden]])</f>
        <v>2024</v>
      </c>
      <c r="T6716" t="str">
        <f>VLOOKUP(Tabla1[[#This Row],[Nombre del Producto]],Tabla2[[Nombre Producto]:[Costo Unitario]],2,FALSE)</f>
        <v>Lot's O' Nuts</v>
      </c>
      <c r="U6716" t="str">
        <f>VLOOKUP(Tabla1[[#This Row],[Fábrica]],Tabla3[],4,FALSE)</f>
        <v>Arizona</v>
      </c>
    </row>
    <row r="6717" spans="1:21" x14ac:dyDescent="0.25">
      <c r="A6717" t="s">
        <v>7961</v>
      </c>
      <c r="B6717" s="3">
        <v>45469</v>
      </c>
      <c r="C6717" s="3">
        <v>45483</v>
      </c>
      <c r="D6717" t="s">
        <v>18</v>
      </c>
      <c r="E6717">
        <v>163531</v>
      </c>
      <c r="F6717" t="s">
        <v>19</v>
      </c>
      <c r="G6717" t="s">
        <v>30</v>
      </c>
      <c r="H6717" t="s">
        <v>31</v>
      </c>
      <c r="I6717">
        <v>10024</v>
      </c>
      <c r="J6717" t="s">
        <v>22</v>
      </c>
      <c r="K6717" t="s">
        <v>32</v>
      </c>
      <c r="L6717" t="s">
        <v>27</v>
      </c>
      <c r="M6717" t="s">
        <v>28</v>
      </c>
      <c r="N6717" s="5">
        <v>10.8</v>
      </c>
      <c r="O6717" s="7">
        <v>3</v>
      </c>
      <c r="P6717" s="5">
        <v>7.5</v>
      </c>
      <c r="Q6717" s="5">
        <v>3.3</v>
      </c>
      <c r="R6717" s="22">
        <f>Tabla1[[#This Row],[Fecha de Envío]]-Tabla1[[#This Row],[Fecha de Orden]]</f>
        <v>14</v>
      </c>
      <c r="S6717" s="24">
        <f>YEAR(Tabla1[[#This Row],[Fecha de Orden]])</f>
        <v>2024</v>
      </c>
      <c r="T6717" t="str">
        <f>VLOOKUP(Tabla1[[#This Row],[Nombre del Producto]],Tabla2[[Nombre Producto]:[Costo Unitario]],2,FALSE)</f>
        <v>Lot's O' Nuts</v>
      </c>
      <c r="U6717" t="str">
        <f>VLOOKUP(Tabla1[[#This Row],[Fábrica]],Tabla3[],4,FALSE)</f>
        <v>Arizona</v>
      </c>
    </row>
    <row r="6718" spans="1:21" x14ac:dyDescent="0.25">
      <c r="A6718" t="s">
        <v>8776</v>
      </c>
      <c r="B6718" s="3">
        <v>45469</v>
      </c>
      <c r="C6718" s="3">
        <v>45480</v>
      </c>
      <c r="D6718" t="s">
        <v>39</v>
      </c>
      <c r="E6718">
        <v>133256</v>
      </c>
      <c r="F6718" t="s">
        <v>19</v>
      </c>
      <c r="G6718" t="s">
        <v>92</v>
      </c>
      <c r="H6718" t="s">
        <v>93</v>
      </c>
      <c r="I6718">
        <v>48227</v>
      </c>
      <c r="J6718" t="s">
        <v>22</v>
      </c>
      <c r="K6718" t="s">
        <v>43</v>
      </c>
      <c r="L6718" t="s">
        <v>27</v>
      </c>
      <c r="M6718" t="s">
        <v>28</v>
      </c>
      <c r="N6718" s="5">
        <v>14.4</v>
      </c>
      <c r="O6718" s="7">
        <v>4</v>
      </c>
      <c r="P6718" s="5">
        <v>10</v>
      </c>
      <c r="Q6718" s="5">
        <v>4.4000000000000004</v>
      </c>
      <c r="R6718" s="22">
        <f>Tabla1[[#This Row],[Fecha de Envío]]-Tabla1[[#This Row],[Fecha de Orden]]</f>
        <v>11</v>
      </c>
      <c r="S6718" s="24">
        <f>YEAR(Tabla1[[#This Row],[Fecha de Orden]])</f>
        <v>2024</v>
      </c>
      <c r="T6718" t="str">
        <f>VLOOKUP(Tabla1[[#This Row],[Nombre del Producto]],Tabla2[[Nombre Producto]:[Costo Unitario]],2,FALSE)</f>
        <v>Lot's O' Nuts</v>
      </c>
      <c r="U6718" t="str">
        <f>VLOOKUP(Tabla1[[#This Row],[Fábrica]],Tabla3[],4,FALSE)</f>
        <v>Arizona</v>
      </c>
    </row>
    <row r="6719" spans="1:21" x14ac:dyDescent="0.25">
      <c r="A6719" t="s">
        <v>8777</v>
      </c>
      <c r="B6719" s="3">
        <v>45469</v>
      </c>
      <c r="C6719" s="3">
        <v>45480</v>
      </c>
      <c r="D6719" t="s">
        <v>39</v>
      </c>
      <c r="E6719">
        <v>133256</v>
      </c>
      <c r="F6719" t="s">
        <v>19</v>
      </c>
      <c r="G6719" t="s">
        <v>92</v>
      </c>
      <c r="H6719" t="s">
        <v>93</v>
      </c>
      <c r="I6719">
        <v>48227</v>
      </c>
      <c r="J6719" t="s">
        <v>22</v>
      </c>
      <c r="K6719" t="s">
        <v>43</v>
      </c>
      <c r="L6719" t="s">
        <v>33</v>
      </c>
      <c r="M6719" t="s">
        <v>34</v>
      </c>
      <c r="N6719" s="5">
        <v>28.8</v>
      </c>
      <c r="O6719" s="7">
        <v>8</v>
      </c>
      <c r="P6719" s="5">
        <v>19.2</v>
      </c>
      <c r="Q6719" s="5">
        <v>9.6</v>
      </c>
      <c r="R6719" s="22">
        <f>Tabla1[[#This Row],[Fecha de Envío]]-Tabla1[[#This Row],[Fecha de Orden]]</f>
        <v>11</v>
      </c>
      <c r="S6719" s="24">
        <f>YEAR(Tabla1[[#This Row],[Fecha de Orden]])</f>
        <v>2024</v>
      </c>
      <c r="T6719" t="str">
        <f>VLOOKUP(Tabla1[[#This Row],[Nombre del Producto]],Tabla2[[Nombre Producto]:[Costo Unitario]],2,FALSE)</f>
        <v>Lot's O' Nuts</v>
      </c>
      <c r="U6719" t="str">
        <f>VLOOKUP(Tabla1[[#This Row],[Fábrica]],Tabla3[],4,FALSE)</f>
        <v>Arizona</v>
      </c>
    </row>
    <row r="6720" spans="1:21" x14ac:dyDescent="0.25">
      <c r="A6720" t="s">
        <v>3812</v>
      </c>
      <c r="B6720" s="3">
        <v>45470</v>
      </c>
      <c r="C6720" s="3">
        <v>45484</v>
      </c>
      <c r="D6720" t="s">
        <v>18</v>
      </c>
      <c r="E6720">
        <v>151190</v>
      </c>
      <c r="F6720" t="s">
        <v>19</v>
      </c>
      <c r="G6720" t="s">
        <v>57</v>
      </c>
      <c r="H6720" t="s">
        <v>58</v>
      </c>
      <c r="I6720">
        <v>68104</v>
      </c>
      <c r="J6720" t="s">
        <v>22</v>
      </c>
      <c r="K6720" t="s">
        <v>43</v>
      </c>
      <c r="L6720" t="s">
        <v>27</v>
      </c>
      <c r="M6720" t="s">
        <v>28</v>
      </c>
      <c r="N6720" s="5">
        <v>10.8</v>
      </c>
      <c r="O6720" s="7">
        <v>3</v>
      </c>
      <c r="P6720" s="5">
        <v>7.5</v>
      </c>
      <c r="Q6720" s="5">
        <v>3.3</v>
      </c>
      <c r="R6720" s="22">
        <f>Tabla1[[#This Row],[Fecha de Envío]]-Tabla1[[#This Row],[Fecha de Orden]]</f>
        <v>14</v>
      </c>
      <c r="S6720" s="24">
        <f>YEAR(Tabla1[[#This Row],[Fecha de Orden]])</f>
        <v>2024</v>
      </c>
      <c r="T6720" t="str">
        <f>VLOOKUP(Tabla1[[#This Row],[Nombre del Producto]],Tabla2[[Nombre Producto]:[Costo Unitario]],2,FALSE)</f>
        <v>Lot's O' Nuts</v>
      </c>
      <c r="U6720" t="str">
        <f>VLOOKUP(Tabla1[[#This Row],[Fábrica]],Tabla3[],4,FALSE)</f>
        <v>Arizona</v>
      </c>
    </row>
    <row r="6721" spans="1:21" x14ac:dyDescent="0.25">
      <c r="A6721" t="s">
        <v>5807</v>
      </c>
      <c r="B6721" s="3">
        <v>45470</v>
      </c>
      <c r="C6721" s="3">
        <v>45487</v>
      </c>
      <c r="D6721" t="s">
        <v>18</v>
      </c>
      <c r="E6721">
        <v>123638</v>
      </c>
      <c r="F6721" t="s">
        <v>19</v>
      </c>
      <c r="G6721" t="s">
        <v>1172</v>
      </c>
      <c r="H6721" t="s">
        <v>31</v>
      </c>
      <c r="I6721">
        <v>13601</v>
      </c>
      <c r="J6721" t="s">
        <v>22</v>
      </c>
      <c r="K6721" t="s">
        <v>32</v>
      </c>
      <c r="L6721" t="s">
        <v>27</v>
      </c>
      <c r="M6721" t="s">
        <v>28</v>
      </c>
      <c r="N6721" s="5">
        <v>10.8</v>
      </c>
      <c r="O6721" s="7">
        <v>3</v>
      </c>
      <c r="P6721" s="5">
        <v>7.5</v>
      </c>
      <c r="Q6721" s="5">
        <v>3.3</v>
      </c>
      <c r="R6721" s="22">
        <f>Tabla1[[#This Row],[Fecha de Envío]]-Tabla1[[#This Row],[Fecha de Orden]]</f>
        <v>17</v>
      </c>
      <c r="S6721" s="24">
        <f>YEAR(Tabla1[[#This Row],[Fecha de Orden]])</f>
        <v>2024</v>
      </c>
      <c r="T6721" t="str">
        <f>VLOOKUP(Tabla1[[#This Row],[Nombre del Producto]],Tabla2[[Nombre Producto]:[Costo Unitario]],2,FALSE)</f>
        <v>Lot's O' Nuts</v>
      </c>
      <c r="U6721" t="str">
        <f>VLOOKUP(Tabla1[[#This Row],[Fábrica]],Tabla3[],4,FALSE)</f>
        <v>Arizona</v>
      </c>
    </row>
    <row r="6722" spans="1:21" x14ac:dyDescent="0.25">
      <c r="A6722" t="s">
        <v>7221</v>
      </c>
      <c r="B6722" s="3">
        <v>45470</v>
      </c>
      <c r="C6722" s="3">
        <v>45482</v>
      </c>
      <c r="D6722" t="s">
        <v>71</v>
      </c>
      <c r="E6722">
        <v>116988</v>
      </c>
      <c r="F6722" t="s">
        <v>19</v>
      </c>
      <c r="G6722" t="s">
        <v>124</v>
      </c>
      <c r="H6722" t="s">
        <v>125</v>
      </c>
      <c r="I6722">
        <v>98105</v>
      </c>
      <c r="J6722" t="s">
        <v>22</v>
      </c>
      <c r="K6722" t="s">
        <v>23</v>
      </c>
      <c r="L6722" t="s">
        <v>24</v>
      </c>
      <c r="M6722" t="s">
        <v>25</v>
      </c>
      <c r="N6722" s="5">
        <v>11.25</v>
      </c>
      <c r="O6722" s="7">
        <v>3</v>
      </c>
      <c r="P6722" s="5">
        <v>7.35</v>
      </c>
      <c r="Q6722" s="5">
        <v>3.9</v>
      </c>
      <c r="R6722" s="22">
        <f>Tabla1[[#This Row],[Fecha de Envío]]-Tabla1[[#This Row],[Fecha de Orden]]</f>
        <v>12</v>
      </c>
      <c r="S6722" s="24">
        <f>YEAR(Tabla1[[#This Row],[Fecha de Orden]])</f>
        <v>2024</v>
      </c>
      <c r="T6722" t="str">
        <f>VLOOKUP(Tabla1[[#This Row],[Nombre del Producto]],Tabla2[[Nombre Producto]:[Costo Unitario]],2,FALSE)</f>
        <v>Wicked Choccy's</v>
      </c>
      <c r="U6722" t="str">
        <f>VLOOKUP(Tabla1[[#This Row],[Fábrica]],Tabla3[],4,FALSE)</f>
        <v>Georgia</v>
      </c>
    </row>
    <row r="6723" spans="1:21" x14ac:dyDescent="0.25">
      <c r="A6723" t="s">
        <v>7222</v>
      </c>
      <c r="B6723" s="3">
        <v>45470</v>
      </c>
      <c r="C6723" s="3">
        <v>45482</v>
      </c>
      <c r="D6723" t="s">
        <v>71</v>
      </c>
      <c r="E6723">
        <v>116988</v>
      </c>
      <c r="F6723" t="s">
        <v>19</v>
      </c>
      <c r="G6723" t="s">
        <v>124</v>
      </c>
      <c r="H6723" t="s">
        <v>125</v>
      </c>
      <c r="I6723">
        <v>98105</v>
      </c>
      <c r="J6723" t="s">
        <v>22</v>
      </c>
      <c r="K6723" t="s">
        <v>23</v>
      </c>
      <c r="L6723" t="s">
        <v>45</v>
      </c>
      <c r="M6723" t="s">
        <v>46</v>
      </c>
      <c r="N6723" s="5">
        <v>10.47</v>
      </c>
      <c r="O6723" s="7">
        <v>3</v>
      </c>
      <c r="P6723" s="5">
        <v>7.47</v>
      </c>
      <c r="Q6723" s="5">
        <v>3</v>
      </c>
      <c r="R6723" s="22">
        <f>Tabla1[[#This Row],[Fecha de Envío]]-Tabla1[[#This Row],[Fecha de Orden]]</f>
        <v>12</v>
      </c>
      <c r="S6723" s="24">
        <f>YEAR(Tabla1[[#This Row],[Fecha de Orden]])</f>
        <v>2024</v>
      </c>
      <c r="T6723" t="str">
        <f>VLOOKUP(Tabla1[[#This Row],[Nombre del Producto]],Tabla2[[Nombre Producto]:[Costo Unitario]],2,FALSE)</f>
        <v>Lot's O' Nuts</v>
      </c>
      <c r="U6723" t="str">
        <f>VLOOKUP(Tabla1[[#This Row],[Fábrica]],Tabla3[],4,FALSE)</f>
        <v>Arizona</v>
      </c>
    </row>
    <row r="6724" spans="1:21" x14ac:dyDescent="0.25">
      <c r="A6724" t="s">
        <v>7223</v>
      </c>
      <c r="B6724" s="3">
        <v>45470</v>
      </c>
      <c r="C6724" s="3">
        <v>45482</v>
      </c>
      <c r="D6724" t="s">
        <v>71</v>
      </c>
      <c r="E6724">
        <v>116988</v>
      </c>
      <c r="F6724" t="s">
        <v>19</v>
      </c>
      <c r="G6724" t="s">
        <v>124</v>
      </c>
      <c r="H6724" t="s">
        <v>125</v>
      </c>
      <c r="I6724">
        <v>98105</v>
      </c>
      <c r="J6724" t="s">
        <v>22</v>
      </c>
      <c r="K6724" t="s">
        <v>23</v>
      </c>
      <c r="L6724" t="s">
        <v>33</v>
      </c>
      <c r="M6724" t="s">
        <v>34</v>
      </c>
      <c r="N6724" s="5">
        <v>18</v>
      </c>
      <c r="O6724" s="7">
        <v>5</v>
      </c>
      <c r="P6724" s="5">
        <v>12</v>
      </c>
      <c r="Q6724" s="5">
        <v>6</v>
      </c>
      <c r="R6724" s="22">
        <f>Tabla1[[#This Row],[Fecha de Envío]]-Tabla1[[#This Row],[Fecha de Orden]]</f>
        <v>12</v>
      </c>
      <c r="S6724" s="24">
        <f>YEAR(Tabla1[[#This Row],[Fecha de Orden]])</f>
        <v>2024</v>
      </c>
      <c r="T6724" t="str">
        <f>VLOOKUP(Tabla1[[#This Row],[Nombre del Producto]],Tabla2[[Nombre Producto]:[Costo Unitario]],2,FALSE)</f>
        <v>Lot's O' Nuts</v>
      </c>
      <c r="U6724" t="str">
        <f>VLOOKUP(Tabla1[[#This Row],[Fábrica]],Tabla3[],4,FALSE)</f>
        <v>Arizona</v>
      </c>
    </row>
    <row r="6725" spans="1:21" x14ac:dyDescent="0.25">
      <c r="A6725" t="s">
        <v>49</v>
      </c>
      <c r="B6725" s="3">
        <v>45472</v>
      </c>
      <c r="C6725" s="3">
        <v>45487</v>
      </c>
      <c r="D6725" t="s">
        <v>18</v>
      </c>
      <c r="E6725">
        <v>147039</v>
      </c>
      <c r="F6725" t="s">
        <v>19</v>
      </c>
      <c r="G6725" t="s">
        <v>50</v>
      </c>
      <c r="H6725" t="s">
        <v>51</v>
      </c>
      <c r="I6725">
        <v>55407</v>
      </c>
      <c r="J6725" t="s">
        <v>22</v>
      </c>
      <c r="K6725" t="s">
        <v>43</v>
      </c>
      <c r="L6725" t="s">
        <v>45</v>
      </c>
      <c r="M6725" t="s">
        <v>46</v>
      </c>
      <c r="N6725" s="5">
        <v>10.47</v>
      </c>
      <c r="O6725" s="7">
        <v>3</v>
      </c>
      <c r="P6725" s="5">
        <v>7.47</v>
      </c>
      <c r="Q6725" s="5">
        <v>3</v>
      </c>
      <c r="R6725" s="22">
        <f>Tabla1[[#This Row],[Fecha de Envío]]-Tabla1[[#This Row],[Fecha de Orden]]</f>
        <v>15</v>
      </c>
      <c r="S6725" s="24">
        <f>YEAR(Tabla1[[#This Row],[Fecha de Orden]])</f>
        <v>2024</v>
      </c>
      <c r="T6725" t="str">
        <f>VLOOKUP(Tabla1[[#This Row],[Nombre del Producto]],Tabla2[[Nombre Producto]:[Costo Unitario]],2,FALSE)</f>
        <v>Lot's O' Nuts</v>
      </c>
      <c r="U6725" t="str">
        <f>VLOOKUP(Tabla1[[#This Row],[Fábrica]],Tabla3[],4,FALSE)</f>
        <v>Arizona</v>
      </c>
    </row>
    <row r="6726" spans="1:21" x14ac:dyDescent="0.25">
      <c r="A6726" t="s">
        <v>2298</v>
      </c>
      <c r="B6726" s="3">
        <v>45472</v>
      </c>
      <c r="C6726" s="3">
        <v>45489</v>
      </c>
      <c r="D6726" t="s">
        <v>18</v>
      </c>
      <c r="E6726">
        <v>137085</v>
      </c>
      <c r="F6726" t="s">
        <v>19</v>
      </c>
      <c r="G6726" t="s">
        <v>53</v>
      </c>
      <c r="H6726" t="s">
        <v>21</v>
      </c>
      <c r="I6726">
        <v>90004</v>
      </c>
      <c r="J6726" t="s">
        <v>22</v>
      </c>
      <c r="K6726" t="s">
        <v>23</v>
      </c>
      <c r="L6726" t="s">
        <v>36</v>
      </c>
      <c r="M6726" t="s">
        <v>37</v>
      </c>
      <c r="N6726" s="5">
        <v>29.25</v>
      </c>
      <c r="O6726" s="7">
        <v>9</v>
      </c>
      <c r="P6726" s="5">
        <v>18.989999999999998</v>
      </c>
      <c r="Q6726" s="5">
        <v>10.26</v>
      </c>
      <c r="R6726" s="22">
        <f>Tabla1[[#This Row],[Fecha de Envío]]-Tabla1[[#This Row],[Fecha de Orden]]</f>
        <v>17</v>
      </c>
      <c r="S6726" s="24">
        <f>YEAR(Tabla1[[#This Row],[Fecha de Orden]])</f>
        <v>2024</v>
      </c>
      <c r="T6726" t="str">
        <f>VLOOKUP(Tabla1[[#This Row],[Nombre del Producto]],Tabla2[[Nombre Producto]:[Costo Unitario]],2,FALSE)</f>
        <v>Wicked Choccy's</v>
      </c>
      <c r="U6726" t="str">
        <f>VLOOKUP(Tabla1[[#This Row],[Fábrica]],Tabla3[],4,FALSE)</f>
        <v>Georgia</v>
      </c>
    </row>
    <row r="6727" spans="1:21" x14ac:dyDescent="0.25">
      <c r="A6727" t="s">
        <v>2677</v>
      </c>
      <c r="B6727" s="3">
        <v>45472</v>
      </c>
      <c r="C6727" s="3">
        <v>45486</v>
      </c>
      <c r="D6727" t="s">
        <v>71</v>
      </c>
      <c r="E6727">
        <v>100650</v>
      </c>
      <c r="F6727" t="s">
        <v>19</v>
      </c>
      <c r="G6727" t="s">
        <v>509</v>
      </c>
      <c r="H6727" t="s">
        <v>21</v>
      </c>
      <c r="I6727">
        <v>92804</v>
      </c>
      <c r="J6727" t="s">
        <v>22</v>
      </c>
      <c r="K6727" t="s">
        <v>23</v>
      </c>
      <c r="L6727" t="s">
        <v>36</v>
      </c>
      <c r="M6727" t="s">
        <v>37</v>
      </c>
      <c r="N6727" s="5">
        <v>6.5</v>
      </c>
      <c r="O6727" s="7">
        <v>2</v>
      </c>
      <c r="P6727" s="5">
        <v>4.22</v>
      </c>
      <c r="Q6727" s="5">
        <v>2.2799999999999998</v>
      </c>
      <c r="R6727" s="22">
        <f>Tabla1[[#This Row],[Fecha de Envío]]-Tabla1[[#This Row],[Fecha de Orden]]</f>
        <v>14</v>
      </c>
      <c r="S6727" s="24">
        <f>YEAR(Tabla1[[#This Row],[Fecha de Orden]])</f>
        <v>2024</v>
      </c>
      <c r="T6727" t="str">
        <f>VLOOKUP(Tabla1[[#This Row],[Nombre del Producto]],Tabla2[[Nombre Producto]:[Costo Unitario]],2,FALSE)</f>
        <v>Wicked Choccy's</v>
      </c>
      <c r="U6727" t="str">
        <f>VLOOKUP(Tabla1[[#This Row],[Fábrica]],Tabla3[],4,FALSE)</f>
        <v>Georgia</v>
      </c>
    </row>
    <row r="6728" spans="1:21" x14ac:dyDescent="0.25">
      <c r="A6728" t="s">
        <v>2941</v>
      </c>
      <c r="B6728" s="3">
        <v>45472</v>
      </c>
      <c r="C6728" s="3">
        <v>45485</v>
      </c>
      <c r="D6728" t="s">
        <v>39</v>
      </c>
      <c r="E6728">
        <v>143574</v>
      </c>
      <c r="F6728" t="s">
        <v>19</v>
      </c>
      <c r="G6728" t="s">
        <v>1506</v>
      </c>
      <c r="H6728" t="s">
        <v>84</v>
      </c>
      <c r="I6728">
        <v>6460</v>
      </c>
      <c r="J6728" t="s">
        <v>22</v>
      </c>
      <c r="K6728" t="s">
        <v>32</v>
      </c>
      <c r="L6728" t="s">
        <v>33</v>
      </c>
      <c r="M6728" t="s">
        <v>34</v>
      </c>
      <c r="N6728" s="5">
        <v>32.4</v>
      </c>
      <c r="O6728" s="7">
        <v>9</v>
      </c>
      <c r="P6728" s="5">
        <v>21.6</v>
      </c>
      <c r="Q6728" s="5">
        <v>10.8</v>
      </c>
      <c r="R6728" s="22">
        <f>Tabla1[[#This Row],[Fecha de Envío]]-Tabla1[[#This Row],[Fecha de Orden]]</f>
        <v>13</v>
      </c>
      <c r="S6728" s="24">
        <f>YEAR(Tabla1[[#This Row],[Fecha de Orden]])</f>
        <v>2024</v>
      </c>
      <c r="T6728" t="str">
        <f>VLOOKUP(Tabla1[[#This Row],[Nombre del Producto]],Tabla2[[Nombre Producto]:[Costo Unitario]],2,FALSE)</f>
        <v>Lot's O' Nuts</v>
      </c>
      <c r="U6728" t="str">
        <f>VLOOKUP(Tabla1[[#This Row],[Fábrica]],Tabla3[],4,FALSE)</f>
        <v>Arizona</v>
      </c>
    </row>
    <row r="6729" spans="1:21" x14ac:dyDescent="0.25">
      <c r="A6729" t="s">
        <v>2942</v>
      </c>
      <c r="B6729" s="3">
        <v>45472</v>
      </c>
      <c r="C6729" s="3">
        <v>45485</v>
      </c>
      <c r="D6729" t="s">
        <v>39</v>
      </c>
      <c r="E6729">
        <v>143574</v>
      </c>
      <c r="F6729" t="s">
        <v>19</v>
      </c>
      <c r="G6729" t="s">
        <v>1506</v>
      </c>
      <c r="H6729" t="s">
        <v>84</v>
      </c>
      <c r="I6729">
        <v>6460</v>
      </c>
      <c r="J6729" t="s">
        <v>148</v>
      </c>
      <c r="K6729" t="s">
        <v>32</v>
      </c>
      <c r="L6729" t="s">
        <v>149</v>
      </c>
      <c r="M6729" t="s">
        <v>150</v>
      </c>
      <c r="N6729" s="5">
        <v>2.5</v>
      </c>
      <c r="O6729" s="7">
        <v>2</v>
      </c>
      <c r="P6729" s="5">
        <v>1.3</v>
      </c>
      <c r="Q6729" s="5">
        <v>1.2</v>
      </c>
      <c r="R6729" s="22">
        <f>Tabla1[[#This Row],[Fecha de Envío]]-Tabla1[[#This Row],[Fecha de Orden]]</f>
        <v>13</v>
      </c>
      <c r="S6729" s="24">
        <f>YEAR(Tabla1[[#This Row],[Fecha de Orden]])</f>
        <v>2024</v>
      </c>
      <c r="T6729" t="str">
        <f>VLOOKUP(Tabla1[[#This Row],[Nombre del Producto]],Tabla2[[Nombre Producto]:[Costo Unitario]],2,FALSE)</f>
        <v>Secret Factory</v>
      </c>
      <c r="U6729" t="str">
        <f>VLOOKUP(Tabla1[[#This Row],[Fábrica]],Tabla3[],4,FALSE)</f>
        <v>Illinois</v>
      </c>
    </row>
    <row r="6730" spans="1:21" x14ac:dyDescent="0.25">
      <c r="A6730" t="s">
        <v>3451</v>
      </c>
      <c r="B6730" s="3">
        <v>45472</v>
      </c>
      <c r="C6730" s="3">
        <v>45487</v>
      </c>
      <c r="D6730" t="s">
        <v>18</v>
      </c>
      <c r="E6730">
        <v>126081</v>
      </c>
      <c r="F6730" t="s">
        <v>19</v>
      </c>
      <c r="G6730" t="s">
        <v>3452</v>
      </c>
      <c r="H6730" t="s">
        <v>42</v>
      </c>
      <c r="I6730">
        <v>75150</v>
      </c>
      <c r="J6730" t="s">
        <v>22</v>
      </c>
      <c r="K6730" t="s">
        <v>43</v>
      </c>
      <c r="L6730" t="s">
        <v>27</v>
      </c>
      <c r="M6730" t="s">
        <v>28</v>
      </c>
      <c r="N6730" s="5">
        <v>3.6</v>
      </c>
      <c r="O6730" s="7">
        <v>1</v>
      </c>
      <c r="P6730" s="5">
        <v>2.5</v>
      </c>
      <c r="Q6730" s="5">
        <v>1.1000000000000001</v>
      </c>
      <c r="R6730" s="22">
        <f>Tabla1[[#This Row],[Fecha de Envío]]-Tabla1[[#This Row],[Fecha de Orden]]</f>
        <v>15</v>
      </c>
      <c r="S6730" s="24">
        <f>YEAR(Tabla1[[#This Row],[Fecha de Orden]])</f>
        <v>2024</v>
      </c>
      <c r="T6730" t="str">
        <f>VLOOKUP(Tabla1[[#This Row],[Nombre del Producto]],Tabla2[[Nombre Producto]:[Costo Unitario]],2,FALSE)</f>
        <v>Lot's O' Nuts</v>
      </c>
      <c r="U6730" t="str">
        <f>VLOOKUP(Tabla1[[#This Row],[Fábrica]],Tabla3[],4,FALSE)</f>
        <v>Arizona</v>
      </c>
    </row>
    <row r="6731" spans="1:21" x14ac:dyDescent="0.25">
      <c r="A6731" t="s">
        <v>5988</v>
      </c>
      <c r="B6731" s="3">
        <v>45472</v>
      </c>
      <c r="C6731" s="3">
        <v>45483</v>
      </c>
      <c r="D6731" t="s">
        <v>39</v>
      </c>
      <c r="E6731">
        <v>137449</v>
      </c>
      <c r="F6731" t="s">
        <v>19</v>
      </c>
      <c r="G6731" t="s">
        <v>186</v>
      </c>
      <c r="H6731" t="s">
        <v>42</v>
      </c>
      <c r="I6731">
        <v>75220</v>
      </c>
      <c r="J6731" t="s">
        <v>22</v>
      </c>
      <c r="K6731" t="s">
        <v>43</v>
      </c>
      <c r="L6731" t="s">
        <v>24</v>
      </c>
      <c r="M6731" t="s">
        <v>25</v>
      </c>
      <c r="N6731" s="5">
        <v>11.25</v>
      </c>
      <c r="O6731" s="7">
        <v>3</v>
      </c>
      <c r="P6731" s="5">
        <v>7.35</v>
      </c>
      <c r="Q6731" s="5">
        <v>3.9</v>
      </c>
      <c r="R6731" s="22">
        <f>Tabla1[[#This Row],[Fecha de Envío]]-Tabla1[[#This Row],[Fecha de Orden]]</f>
        <v>11</v>
      </c>
      <c r="S6731" s="24">
        <f>YEAR(Tabla1[[#This Row],[Fecha de Orden]])</f>
        <v>2024</v>
      </c>
      <c r="T6731" t="str">
        <f>VLOOKUP(Tabla1[[#This Row],[Nombre del Producto]],Tabla2[[Nombre Producto]:[Costo Unitario]],2,FALSE)</f>
        <v>Wicked Choccy's</v>
      </c>
      <c r="U6731" t="str">
        <f>VLOOKUP(Tabla1[[#This Row],[Fábrica]],Tabla3[],4,FALSE)</f>
        <v>Georgia</v>
      </c>
    </row>
    <row r="6732" spans="1:21" x14ac:dyDescent="0.25">
      <c r="A6732" t="s">
        <v>5989</v>
      </c>
      <c r="B6732" s="3">
        <v>45472</v>
      </c>
      <c r="C6732" s="3">
        <v>45483</v>
      </c>
      <c r="D6732" t="s">
        <v>39</v>
      </c>
      <c r="E6732">
        <v>137449</v>
      </c>
      <c r="F6732" t="s">
        <v>19</v>
      </c>
      <c r="G6732" t="s">
        <v>186</v>
      </c>
      <c r="H6732" t="s">
        <v>42</v>
      </c>
      <c r="I6732">
        <v>75220</v>
      </c>
      <c r="J6732" t="s">
        <v>22</v>
      </c>
      <c r="K6732" t="s">
        <v>43</v>
      </c>
      <c r="L6732" t="s">
        <v>36</v>
      </c>
      <c r="M6732" t="s">
        <v>37</v>
      </c>
      <c r="N6732" s="5">
        <v>6.5</v>
      </c>
      <c r="O6732" s="7">
        <v>2</v>
      </c>
      <c r="P6732" s="5">
        <v>4.22</v>
      </c>
      <c r="Q6732" s="5">
        <v>2.2799999999999998</v>
      </c>
      <c r="R6732" s="22">
        <f>Tabla1[[#This Row],[Fecha de Envío]]-Tabla1[[#This Row],[Fecha de Orden]]</f>
        <v>11</v>
      </c>
      <c r="S6732" s="24">
        <f>YEAR(Tabla1[[#This Row],[Fecha de Orden]])</f>
        <v>2024</v>
      </c>
      <c r="T6732" t="str">
        <f>VLOOKUP(Tabla1[[#This Row],[Nombre del Producto]],Tabla2[[Nombre Producto]:[Costo Unitario]],2,FALSE)</f>
        <v>Wicked Choccy's</v>
      </c>
      <c r="U6732" t="str">
        <f>VLOOKUP(Tabla1[[#This Row],[Fábrica]],Tabla3[],4,FALSE)</f>
        <v>Georgia</v>
      </c>
    </row>
    <row r="6733" spans="1:21" x14ac:dyDescent="0.25">
      <c r="A6733" t="s">
        <v>9151</v>
      </c>
      <c r="B6733" s="3">
        <v>45472</v>
      </c>
      <c r="C6733" s="3">
        <v>45483</v>
      </c>
      <c r="D6733" t="s">
        <v>39</v>
      </c>
      <c r="E6733">
        <v>138149</v>
      </c>
      <c r="F6733" t="s">
        <v>19</v>
      </c>
      <c r="G6733" t="s">
        <v>53</v>
      </c>
      <c r="H6733" t="s">
        <v>21</v>
      </c>
      <c r="I6733">
        <v>90049</v>
      </c>
      <c r="J6733" t="s">
        <v>22</v>
      </c>
      <c r="K6733" t="s">
        <v>23</v>
      </c>
      <c r="L6733" t="s">
        <v>45</v>
      </c>
      <c r="M6733" t="s">
        <v>46</v>
      </c>
      <c r="N6733" s="5">
        <v>6.98</v>
      </c>
      <c r="O6733" s="7">
        <v>2</v>
      </c>
      <c r="P6733" s="5">
        <v>4.9800000000000004</v>
      </c>
      <c r="Q6733" s="5">
        <v>2</v>
      </c>
      <c r="R6733" s="22">
        <f>Tabla1[[#This Row],[Fecha de Envío]]-Tabla1[[#This Row],[Fecha de Orden]]</f>
        <v>11</v>
      </c>
      <c r="S6733" s="24">
        <f>YEAR(Tabla1[[#This Row],[Fecha de Orden]])</f>
        <v>2024</v>
      </c>
      <c r="T6733" t="str">
        <f>VLOOKUP(Tabla1[[#This Row],[Nombre del Producto]],Tabla2[[Nombre Producto]:[Costo Unitario]],2,FALSE)</f>
        <v>Lot's O' Nuts</v>
      </c>
      <c r="U6733" t="str">
        <f>VLOOKUP(Tabla1[[#This Row],[Fábrica]],Tabla3[],4,FALSE)</f>
        <v>Arizona</v>
      </c>
    </row>
    <row r="6734" spans="1:21" x14ac:dyDescent="0.25">
      <c r="A6734" t="s">
        <v>9152</v>
      </c>
      <c r="B6734" s="3">
        <v>45472</v>
      </c>
      <c r="C6734" s="3">
        <v>45483</v>
      </c>
      <c r="D6734" t="s">
        <v>39</v>
      </c>
      <c r="E6734">
        <v>138149</v>
      </c>
      <c r="F6734" t="s">
        <v>19</v>
      </c>
      <c r="G6734" t="s">
        <v>53</v>
      </c>
      <c r="H6734" t="s">
        <v>21</v>
      </c>
      <c r="I6734">
        <v>90049</v>
      </c>
      <c r="J6734" t="s">
        <v>22</v>
      </c>
      <c r="K6734" t="s">
        <v>23</v>
      </c>
      <c r="L6734" t="s">
        <v>36</v>
      </c>
      <c r="M6734" t="s">
        <v>37</v>
      </c>
      <c r="N6734" s="5">
        <v>9.75</v>
      </c>
      <c r="O6734" s="7">
        <v>3</v>
      </c>
      <c r="P6734" s="5">
        <v>6.33</v>
      </c>
      <c r="Q6734" s="5">
        <v>3.42</v>
      </c>
      <c r="R6734" s="22">
        <f>Tabla1[[#This Row],[Fecha de Envío]]-Tabla1[[#This Row],[Fecha de Orden]]</f>
        <v>11</v>
      </c>
      <c r="S6734" s="24">
        <f>YEAR(Tabla1[[#This Row],[Fecha de Orden]])</f>
        <v>2024</v>
      </c>
      <c r="T6734" t="str">
        <f>VLOOKUP(Tabla1[[#This Row],[Nombre del Producto]],Tabla2[[Nombre Producto]:[Costo Unitario]],2,FALSE)</f>
        <v>Wicked Choccy's</v>
      </c>
      <c r="U6734" t="str">
        <f>VLOOKUP(Tabla1[[#This Row],[Fábrica]],Tabla3[],4,FALSE)</f>
        <v>Georgia</v>
      </c>
    </row>
    <row r="6735" spans="1:21" x14ac:dyDescent="0.25">
      <c r="A6735" t="s">
        <v>2996</v>
      </c>
      <c r="B6735" s="3">
        <v>45473</v>
      </c>
      <c r="C6735" s="3">
        <v>45487</v>
      </c>
      <c r="D6735" t="s">
        <v>18</v>
      </c>
      <c r="E6735">
        <v>125745</v>
      </c>
      <c r="F6735" t="s">
        <v>19</v>
      </c>
      <c r="G6735" t="s">
        <v>1159</v>
      </c>
      <c r="H6735" t="s">
        <v>65</v>
      </c>
      <c r="I6735">
        <v>38109</v>
      </c>
      <c r="J6735" t="s">
        <v>22</v>
      </c>
      <c r="K6735" t="s">
        <v>66</v>
      </c>
      <c r="L6735" t="s">
        <v>24</v>
      </c>
      <c r="M6735" t="s">
        <v>25</v>
      </c>
      <c r="N6735" s="5">
        <v>7.5</v>
      </c>
      <c r="O6735" s="7">
        <v>2</v>
      </c>
      <c r="P6735" s="5">
        <v>4.9000000000000004</v>
      </c>
      <c r="Q6735" s="5">
        <v>2.6</v>
      </c>
      <c r="R6735" s="22">
        <f>Tabla1[[#This Row],[Fecha de Envío]]-Tabla1[[#This Row],[Fecha de Orden]]</f>
        <v>14</v>
      </c>
      <c r="S6735" s="24">
        <f>YEAR(Tabla1[[#This Row],[Fecha de Orden]])</f>
        <v>2024</v>
      </c>
      <c r="T6735" t="str">
        <f>VLOOKUP(Tabla1[[#This Row],[Nombre del Producto]],Tabla2[[Nombre Producto]:[Costo Unitario]],2,FALSE)</f>
        <v>Wicked Choccy's</v>
      </c>
      <c r="U6735" t="str">
        <f>VLOOKUP(Tabla1[[#This Row],[Fábrica]],Tabla3[],4,FALSE)</f>
        <v>Georgia</v>
      </c>
    </row>
    <row r="6736" spans="1:21" x14ac:dyDescent="0.25">
      <c r="A6736" t="s">
        <v>3696</v>
      </c>
      <c r="B6736" s="3">
        <v>45473</v>
      </c>
      <c r="C6736" s="3">
        <v>45487</v>
      </c>
      <c r="D6736" t="s">
        <v>71</v>
      </c>
      <c r="E6736">
        <v>163006</v>
      </c>
      <c r="F6736" t="s">
        <v>19</v>
      </c>
      <c r="G6736" t="s">
        <v>239</v>
      </c>
      <c r="H6736" t="s">
        <v>173</v>
      </c>
      <c r="I6736">
        <v>60653</v>
      </c>
      <c r="J6736" t="s">
        <v>22</v>
      </c>
      <c r="K6736" t="s">
        <v>43</v>
      </c>
      <c r="L6736" t="s">
        <v>45</v>
      </c>
      <c r="M6736" t="s">
        <v>46</v>
      </c>
      <c r="N6736" s="5">
        <v>10.47</v>
      </c>
      <c r="O6736" s="7">
        <v>3</v>
      </c>
      <c r="P6736" s="5">
        <v>7.47</v>
      </c>
      <c r="Q6736" s="5">
        <v>3</v>
      </c>
      <c r="R6736" s="22">
        <f>Tabla1[[#This Row],[Fecha de Envío]]-Tabla1[[#This Row],[Fecha de Orden]]</f>
        <v>14</v>
      </c>
      <c r="S6736" s="24">
        <f>YEAR(Tabla1[[#This Row],[Fecha de Orden]])</f>
        <v>2024</v>
      </c>
      <c r="T6736" t="str">
        <f>VLOOKUP(Tabla1[[#This Row],[Nombre del Producto]],Tabla2[[Nombre Producto]:[Costo Unitario]],2,FALSE)</f>
        <v>Lot's O' Nuts</v>
      </c>
      <c r="U6736" t="str">
        <f>VLOOKUP(Tabla1[[#This Row],[Fábrica]],Tabla3[],4,FALSE)</f>
        <v>Arizona</v>
      </c>
    </row>
    <row r="6737" spans="1:21" x14ac:dyDescent="0.25">
      <c r="A6737" t="s">
        <v>3697</v>
      </c>
      <c r="B6737" s="3">
        <v>45473</v>
      </c>
      <c r="C6737" s="3">
        <v>45487</v>
      </c>
      <c r="D6737" t="s">
        <v>71</v>
      </c>
      <c r="E6737">
        <v>163006</v>
      </c>
      <c r="F6737" t="s">
        <v>19</v>
      </c>
      <c r="G6737" t="s">
        <v>239</v>
      </c>
      <c r="H6737" t="s">
        <v>173</v>
      </c>
      <c r="I6737">
        <v>60653</v>
      </c>
      <c r="J6737" t="s">
        <v>22</v>
      </c>
      <c r="K6737" t="s">
        <v>43</v>
      </c>
      <c r="L6737" t="s">
        <v>36</v>
      </c>
      <c r="M6737" t="s">
        <v>37</v>
      </c>
      <c r="N6737" s="5">
        <v>6.5</v>
      </c>
      <c r="O6737" s="7">
        <v>2</v>
      </c>
      <c r="P6737" s="5">
        <v>4.22</v>
      </c>
      <c r="Q6737" s="5">
        <v>2.2799999999999998</v>
      </c>
      <c r="R6737" s="22">
        <f>Tabla1[[#This Row],[Fecha de Envío]]-Tabla1[[#This Row],[Fecha de Orden]]</f>
        <v>14</v>
      </c>
      <c r="S6737" s="24">
        <f>YEAR(Tabla1[[#This Row],[Fecha de Orden]])</f>
        <v>2024</v>
      </c>
      <c r="T6737" t="str">
        <f>VLOOKUP(Tabla1[[#This Row],[Nombre del Producto]],Tabla2[[Nombre Producto]:[Costo Unitario]],2,FALSE)</f>
        <v>Wicked Choccy's</v>
      </c>
      <c r="U6737" t="str">
        <f>VLOOKUP(Tabla1[[#This Row],[Fábrica]],Tabla3[],4,FALSE)</f>
        <v>Georgia</v>
      </c>
    </row>
    <row r="6738" spans="1:21" x14ac:dyDescent="0.25">
      <c r="A6738" t="s">
        <v>4187</v>
      </c>
      <c r="B6738" s="3">
        <v>45473</v>
      </c>
      <c r="C6738" s="3">
        <v>45485</v>
      </c>
      <c r="D6738" t="s">
        <v>71</v>
      </c>
      <c r="E6738">
        <v>109393</v>
      </c>
      <c r="F6738" t="s">
        <v>19</v>
      </c>
      <c r="G6738" t="s">
        <v>53</v>
      </c>
      <c r="H6738" t="s">
        <v>21</v>
      </c>
      <c r="I6738">
        <v>90032</v>
      </c>
      <c r="J6738" t="s">
        <v>22</v>
      </c>
      <c r="K6738" t="s">
        <v>23</v>
      </c>
      <c r="L6738" t="s">
        <v>36</v>
      </c>
      <c r="M6738" t="s">
        <v>37</v>
      </c>
      <c r="N6738" s="5">
        <v>9.75</v>
      </c>
      <c r="O6738" s="7">
        <v>3</v>
      </c>
      <c r="P6738" s="5">
        <v>6.33</v>
      </c>
      <c r="Q6738" s="5">
        <v>3.42</v>
      </c>
      <c r="R6738" s="22">
        <f>Tabla1[[#This Row],[Fecha de Envío]]-Tabla1[[#This Row],[Fecha de Orden]]</f>
        <v>12</v>
      </c>
      <c r="S6738" s="24">
        <f>YEAR(Tabla1[[#This Row],[Fecha de Orden]])</f>
        <v>2024</v>
      </c>
      <c r="T6738" t="str">
        <f>VLOOKUP(Tabla1[[#This Row],[Nombre del Producto]],Tabla2[[Nombre Producto]:[Costo Unitario]],2,FALSE)</f>
        <v>Wicked Choccy's</v>
      </c>
      <c r="U6738" t="str">
        <f>VLOOKUP(Tabla1[[#This Row],[Fábrica]],Tabla3[],4,FALSE)</f>
        <v>Georgia</v>
      </c>
    </row>
    <row r="6739" spans="1:21" x14ac:dyDescent="0.25">
      <c r="A6739" t="s">
        <v>6626</v>
      </c>
      <c r="B6739" s="3">
        <v>45473</v>
      </c>
      <c r="C6739" s="3">
        <v>45487</v>
      </c>
      <c r="D6739" t="s">
        <v>18</v>
      </c>
      <c r="E6739">
        <v>164112</v>
      </c>
      <c r="F6739" t="s">
        <v>19</v>
      </c>
      <c r="G6739" t="s">
        <v>4124</v>
      </c>
      <c r="H6739" t="s">
        <v>31</v>
      </c>
      <c r="I6739">
        <v>10550</v>
      </c>
      <c r="J6739" t="s">
        <v>22</v>
      </c>
      <c r="K6739" t="s">
        <v>32</v>
      </c>
      <c r="L6739" t="s">
        <v>24</v>
      </c>
      <c r="M6739" t="s">
        <v>25</v>
      </c>
      <c r="N6739" s="5">
        <v>26.25</v>
      </c>
      <c r="O6739" s="7">
        <v>7</v>
      </c>
      <c r="P6739" s="5">
        <v>17.149999999999999</v>
      </c>
      <c r="Q6739" s="5">
        <v>9.1</v>
      </c>
      <c r="R6739" s="22">
        <f>Tabla1[[#This Row],[Fecha de Envío]]-Tabla1[[#This Row],[Fecha de Orden]]</f>
        <v>14</v>
      </c>
      <c r="S6739" s="24">
        <f>YEAR(Tabla1[[#This Row],[Fecha de Orden]])</f>
        <v>2024</v>
      </c>
      <c r="T6739" t="str">
        <f>VLOOKUP(Tabla1[[#This Row],[Nombre del Producto]],Tabla2[[Nombre Producto]:[Costo Unitario]],2,FALSE)</f>
        <v>Wicked Choccy's</v>
      </c>
      <c r="U6739" t="str">
        <f>VLOOKUP(Tabla1[[#This Row],[Fábrica]],Tabla3[],4,FALSE)</f>
        <v>Georgia</v>
      </c>
    </row>
    <row r="6740" spans="1:21" x14ac:dyDescent="0.25">
      <c r="A6740" t="s">
        <v>7254</v>
      </c>
      <c r="B6740" s="3">
        <v>45473</v>
      </c>
      <c r="C6740" s="3">
        <v>45489</v>
      </c>
      <c r="D6740" t="s">
        <v>18</v>
      </c>
      <c r="E6740">
        <v>131695</v>
      </c>
      <c r="F6740" t="s">
        <v>19</v>
      </c>
      <c r="G6740" t="s">
        <v>30</v>
      </c>
      <c r="H6740" t="s">
        <v>31</v>
      </c>
      <c r="I6740">
        <v>10024</v>
      </c>
      <c r="J6740" t="s">
        <v>22</v>
      </c>
      <c r="K6740" t="s">
        <v>32</v>
      </c>
      <c r="L6740" t="s">
        <v>36</v>
      </c>
      <c r="M6740" t="s">
        <v>37</v>
      </c>
      <c r="N6740" s="5">
        <v>3.25</v>
      </c>
      <c r="O6740" s="7">
        <v>1</v>
      </c>
      <c r="P6740" s="5">
        <v>2.11</v>
      </c>
      <c r="Q6740" s="5">
        <v>1.1399999999999999</v>
      </c>
      <c r="R6740" s="22">
        <f>Tabla1[[#This Row],[Fecha de Envío]]-Tabla1[[#This Row],[Fecha de Orden]]</f>
        <v>16</v>
      </c>
      <c r="S6740" s="24">
        <f>YEAR(Tabla1[[#This Row],[Fecha de Orden]])</f>
        <v>2024</v>
      </c>
      <c r="T6740" t="str">
        <f>VLOOKUP(Tabla1[[#This Row],[Nombre del Producto]],Tabla2[[Nombre Producto]:[Costo Unitario]],2,FALSE)</f>
        <v>Wicked Choccy's</v>
      </c>
      <c r="U6740" t="str">
        <f>VLOOKUP(Tabla1[[#This Row],[Fábrica]],Tabla3[],4,FALSE)</f>
        <v>Georgia</v>
      </c>
    </row>
    <row r="6741" spans="1:21" x14ac:dyDescent="0.25">
      <c r="A6741" t="s">
        <v>8075</v>
      </c>
      <c r="B6741" s="3">
        <v>45473</v>
      </c>
      <c r="C6741" s="3">
        <v>45483</v>
      </c>
      <c r="D6741" t="s">
        <v>82</v>
      </c>
      <c r="E6741">
        <v>102890</v>
      </c>
      <c r="F6741" t="s">
        <v>19</v>
      </c>
      <c r="G6741" t="s">
        <v>30</v>
      </c>
      <c r="H6741" t="s">
        <v>31</v>
      </c>
      <c r="I6741">
        <v>10011</v>
      </c>
      <c r="J6741" t="s">
        <v>22</v>
      </c>
      <c r="K6741" t="s">
        <v>32</v>
      </c>
      <c r="L6741" t="s">
        <v>27</v>
      </c>
      <c r="M6741" t="s">
        <v>28</v>
      </c>
      <c r="N6741" s="5">
        <v>18</v>
      </c>
      <c r="O6741" s="7">
        <v>5</v>
      </c>
      <c r="P6741" s="5">
        <v>12.5</v>
      </c>
      <c r="Q6741" s="5">
        <v>5.5</v>
      </c>
      <c r="R6741" s="22">
        <f>Tabla1[[#This Row],[Fecha de Envío]]-Tabla1[[#This Row],[Fecha de Orden]]</f>
        <v>10</v>
      </c>
      <c r="S6741" s="24">
        <f>YEAR(Tabla1[[#This Row],[Fecha de Orden]])</f>
        <v>2024</v>
      </c>
      <c r="T6741" t="str">
        <f>VLOOKUP(Tabla1[[#This Row],[Nombre del Producto]],Tabla2[[Nombre Producto]:[Costo Unitario]],2,FALSE)</f>
        <v>Lot's O' Nuts</v>
      </c>
      <c r="U6741" t="str">
        <f>VLOOKUP(Tabla1[[#This Row],[Fábrica]],Tabla3[],4,FALSE)</f>
        <v>Arizona</v>
      </c>
    </row>
    <row r="6742" spans="1:21" x14ac:dyDescent="0.25">
      <c r="A6742" t="s">
        <v>8968</v>
      </c>
      <c r="B6742" s="3">
        <v>45473</v>
      </c>
      <c r="C6742" s="3">
        <v>45488</v>
      </c>
      <c r="D6742" t="s">
        <v>18</v>
      </c>
      <c r="E6742">
        <v>113201</v>
      </c>
      <c r="F6742" t="s">
        <v>19</v>
      </c>
      <c r="G6742" t="s">
        <v>53</v>
      </c>
      <c r="H6742" t="s">
        <v>21</v>
      </c>
      <c r="I6742">
        <v>90045</v>
      </c>
      <c r="J6742" t="s">
        <v>22</v>
      </c>
      <c r="K6742" t="s">
        <v>23</v>
      </c>
      <c r="L6742" t="s">
        <v>33</v>
      </c>
      <c r="M6742" t="s">
        <v>34</v>
      </c>
      <c r="N6742" s="5">
        <v>18</v>
      </c>
      <c r="O6742" s="7">
        <v>5</v>
      </c>
      <c r="P6742" s="5">
        <v>12</v>
      </c>
      <c r="Q6742" s="5">
        <v>6</v>
      </c>
      <c r="R6742" s="22">
        <f>Tabla1[[#This Row],[Fecha de Envío]]-Tabla1[[#This Row],[Fecha de Orden]]</f>
        <v>15</v>
      </c>
      <c r="S6742" s="24">
        <f>YEAR(Tabla1[[#This Row],[Fecha de Orden]])</f>
        <v>2024</v>
      </c>
      <c r="T6742" t="str">
        <f>VLOOKUP(Tabla1[[#This Row],[Nombre del Producto]],Tabla2[[Nombre Producto]:[Costo Unitario]],2,FALSE)</f>
        <v>Lot's O' Nuts</v>
      </c>
      <c r="U6742" t="str">
        <f>VLOOKUP(Tabla1[[#This Row],[Fábrica]],Tabla3[],4,FALSE)</f>
        <v>Arizona</v>
      </c>
    </row>
    <row r="6743" spans="1:21" x14ac:dyDescent="0.25">
      <c r="A6743" t="s">
        <v>9080</v>
      </c>
      <c r="B6743" s="3">
        <v>45473</v>
      </c>
      <c r="C6743" s="3">
        <v>45488</v>
      </c>
      <c r="D6743" t="s">
        <v>18</v>
      </c>
      <c r="E6743">
        <v>102946</v>
      </c>
      <c r="F6743" t="s">
        <v>19</v>
      </c>
      <c r="G6743" t="s">
        <v>344</v>
      </c>
      <c r="H6743" t="s">
        <v>345</v>
      </c>
      <c r="I6743">
        <v>89115</v>
      </c>
      <c r="J6743" t="s">
        <v>22</v>
      </c>
      <c r="K6743" t="s">
        <v>23</v>
      </c>
      <c r="L6743" t="s">
        <v>33</v>
      </c>
      <c r="M6743" t="s">
        <v>34</v>
      </c>
      <c r="N6743" s="5">
        <v>10.8</v>
      </c>
      <c r="O6743" s="7">
        <v>3</v>
      </c>
      <c r="P6743" s="5">
        <v>7.2</v>
      </c>
      <c r="Q6743" s="5">
        <v>3.6</v>
      </c>
      <c r="R6743" s="22">
        <f>Tabla1[[#This Row],[Fecha de Envío]]-Tabla1[[#This Row],[Fecha de Orden]]</f>
        <v>15</v>
      </c>
      <c r="S6743" s="24">
        <f>YEAR(Tabla1[[#This Row],[Fecha de Orden]])</f>
        <v>2024</v>
      </c>
      <c r="T6743" t="str">
        <f>VLOOKUP(Tabla1[[#This Row],[Nombre del Producto]],Tabla2[[Nombre Producto]:[Costo Unitario]],2,FALSE)</f>
        <v>Lot's O' Nuts</v>
      </c>
      <c r="U6743" t="str">
        <f>VLOOKUP(Tabla1[[#This Row],[Fábrica]],Tabla3[],4,FALSE)</f>
        <v>Arizona</v>
      </c>
    </row>
    <row r="6744" spans="1:21" x14ac:dyDescent="0.25">
      <c r="A6744" t="s">
        <v>5120</v>
      </c>
      <c r="B6744" s="3">
        <v>45474</v>
      </c>
      <c r="C6744" s="3">
        <v>45491</v>
      </c>
      <c r="D6744" t="s">
        <v>18</v>
      </c>
      <c r="E6744">
        <v>148362</v>
      </c>
      <c r="F6744" t="s">
        <v>19</v>
      </c>
      <c r="G6744" t="s">
        <v>156</v>
      </c>
      <c r="H6744" t="s">
        <v>147</v>
      </c>
      <c r="I6744">
        <v>46203</v>
      </c>
      <c r="J6744" t="s">
        <v>22</v>
      </c>
      <c r="K6744" t="s">
        <v>43</v>
      </c>
      <c r="L6744" t="s">
        <v>27</v>
      </c>
      <c r="M6744" t="s">
        <v>28</v>
      </c>
      <c r="N6744" s="5">
        <v>3.6</v>
      </c>
      <c r="O6744" s="7">
        <v>1</v>
      </c>
      <c r="P6744" s="5">
        <v>2.5</v>
      </c>
      <c r="Q6744" s="5">
        <v>1.1000000000000001</v>
      </c>
      <c r="R6744" s="22">
        <f>Tabla1[[#This Row],[Fecha de Envío]]-Tabla1[[#This Row],[Fecha de Orden]]</f>
        <v>17</v>
      </c>
      <c r="S6744" s="24">
        <f>YEAR(Tabla1[[#This Row],[Fecha de Orden]])</f>
        <v>2024</v>
      </c>
      <c r="T6744" t="str">
        <f>VLOOKUP(Tabla1[[#This Row],[Nombre del Producto]],Tabla2[[Nombre Producto]:[Costo Unitario]],2,FALSE)</f>
        <v>Lot's O' Nuts</v>
      </c>
      <c r="U6744" t="str">
        <f>VLOOKUP(Tabla1[[#This Row],[Fábrica]],Tabla3[],4,FALSE)</f>
        <v>Arizona</v>
      </c>
    </row>
    <row r="6745" spans="1:21" x14ac:dyDescent="0.25">
      <c r="A6745" t="s">
        <v>5121</v>
      </c>
      <c r="B6745" s="3">
        <v>45474</v>
      </c>
      <c r="C6745" s="3">
        <v>45491</v>
      </c>
      <c r="D6745" t="s">
        <v>18</v>
      </c>
      <c r="E6745">
        <v>148362</v>
      </c>
      <c r="F6745" t="s">
        <v>19</v>
      </c>
      <c r="G6745" t="s">
        <v>156</v>
      </c>
      <c r="H6745" t="s">
        <v>147</v>
      </c>
      <c r="I6745">
        <v>46203</v>
      </c>
      <c r="J6745" t="s">
        <v>22</v>
      </c>
      <c r="K6745" t="s">
        <v>43</v>
      </c>
      <c r="L6745" t="s">
        <v>36</v>
      </c>
      <c r="M6745" t="s">
        <v>37</v>
      </c>
      <c r="N6745" s="5">
        <v>13</v>
      </c>
      <c r="O6745" s="7">
        <v>4</v>
      </c>
      <c r="P6745" s="5">
        <v>8.44</v>
      </c>
      <c r="Q6745" s="5">
        <v>4.5599999999999996</v>
      </c>
      <c r="R6745" s="22">
        <f>Tabla1[[#This Row],[Fecha de Envío]]-Tabla1[[#This Row],[Fecha de Orden]]</f>
        <v>17</v>
      </c>
      <c r="S6745" s="24">
        <f>YEAR(Tabla1[[#This Row],[Fecha de Orden]])</f>
        <v>2024</v>
      </c>
      <c r="T6745" t="str">
        <f>VLOOKUP(Tabla1[[#This Row],[Nombre del Producto]],Tabla2[[Nombre Producto]:[Costo Unitario]],2,FALSE)</f>
        <v>Wicked Choccy's</v>
      </c>
      <c r="U6745" t="str">
        <f>VLOOKUP(Tabla1[[#This Row],[Fábrica]],Tabla3[],4,FALSE)</f>
        <v>Georgia</v>
      </c>
    </row>
    <row r="6746" spans="1:21" x14ac:dyDescent="0.25">
      <c r="A6746" t="s">
        <v>5122</v>
      </c>
      <c r="B6746" s="3">
        <v>45474</v>
      </c>
      <c r="C6746" s="3">
        <v>45491</v>
      </c>
      <c r="D6746" t="s">
        <v>18</v>
      </c>
      <c r="E6746">
        <v>148362</v>
      </c>
      <c r="F6746" t="s">
        <v>19</v>
      </c>
      <c r="G6746" t="s">
        <v>156</v>
      </c>
      <c r="H6746" t="s">
        <v>147</v>
      </c>
      <c r="I6746">
        <v>46203</v>
      </c>
      <c r="J6746" t="s">
        <v>22</v>
      </c>
      <c r="K6746" t="s">
        <v>43</v>
      </c>
      <c r="L6746" t="s">
        <v>45</v>
      </c>
      <c r="M6746" t="s">
        <v>46</v>
      </c>
      <c r="N6746" s="5">
        <v>13.96</v>
      </c>
      <c r="O6746" s="7">
        <v>4</v>
      </c>
      <c r="P6746" s="5">
        <v>9.9600000000000009</v>
      </c>
      <c r="Q6746" s="5">
        <v>4</v>
      </c>
      <c r="R6746" s="22">
        <f>Tabla1[[#This Row],[Fecha de Envío]]-Tabla1[[#This Row],[Fecha de Orden]]</f>
        <v>17</v>
      </c>
      <c r="S6746" s="24">
        <f>YEAR(Tabla1[[#This Row],[Fecha de Orden]])</f>
        <v>2024</v>
      </c>
      <c r="T6746" t="str">
        <f>VLOOKUP(Tabla1[[#This Row],[Nombre del Producto]],Tabla2[[Nombre Producto]:[Costo Unitario]],2,FALSE)</f>
        <v>Lot's O' Nuts</v>
      </c>
      <c r="U6746" t="str">
        <f>VLOOKUP(Tabla1[[#This Row],[Fábrica]],Tabla3[],4,FALSE)</f>
        <v>Arizona</v>
      </c>
    </row>
    <row r="6747" spans="1:21" x14ac:dyDescent="0.25">
      <c r="A6747" t="s">
        <v>485</v>
      </c>
      <c r="B6747" s="3">
        <v>45475</v>
      </c>
      <c r="C6747" s="3">
        <v>45488</v>
      </c>
      <c r="D6747" t="s">
        <v>39</v>
      </c>
      <c r="E6747">
        <v>107958</v>
      </c>
      <c r="F6747" t="s">
        <v>19</v>
      </c>
      <c r="G6747" t="s">
        <v>159</v>
      </c>
      <c r="H6747" t="s">
        <v>42</v>
      </c>
      <c r="I6747">
        <v>77036</v>
      </c>
      <c r="J6747" t="s">
        <v>148</v>
      </c>
      <c r="K6747" t="s">
        <v>43</v>
      </c>
      <c r="L6747" t="s">
        <v>445</v>
      </c>
      <c r="M6747" t="s">
        <v>446</v>
      </c>
      <c r="N6747" s="5">
        <v>13</v>
      </c>
      <c r="O6747" s="7">
        <v>4</v>
      </c>
      <c r="P6747" s="5">
        <v>1</v>
      </c>
      <c r="Q6747" s="5">
        <v>12</v>
      </c>
      <c r="R6747" s="22">
        <f>Tabla1[[#This Row],[Fecha de Envío]]-Tabla1[[#This Row],[Fecha de Orden]]</f>
        <v>13</v>
      </c>
      <c r="S6747" s="24">
        <f>YEAR(Tabla1[[#This Row],[Fecha de Orden]])</f>
        <v>2024</v>
      </c>
      <c r="T6747" t="str">
        <f>VLOOKUP(Tabla1[[#This Row],[Nombre del Producto]],Tabla2[[Nombre Producto]:[Costo Unitario]],2,FALSE)</f>
        <v>The Other Factory</v>
      </c>
      <c r="U6747" t="str">
        <f>VLOOKUP(Tabla1[[#This Row],[Fábrica]],Tabla3[],4,FALSE)</f>
        <v>Tennessee</v>
      </c>
    </row>
    <row r="6748" spans="1:21" x14ac:dyDescent="0.25">
      <c r="A6748" t="s">
        <v>486</v>
      </c>
      <c r="B6748" s="3">
        <v>45475</v>
      </c>
      <c r="C6748" s="3">
        <v>45488</v>
      </c>
      <c r="D6748" t="s">
        <v>39</v>
      </c>
      <c r="E6748">
        <v>107958</v>
      </c>
      <c r="F6748" t="s">
        <v>19</v>
      </c>
      <c r="G6748" t="s">
        <v>159</v>
      </c>
      <c r="H6748" t="s">
        <v>42</v>
      </c>
      <c r="I6748">
        <v>77036</v>
      </c>
      <c r="J6748" t="s">
        <v>22</v>
      </c>
      <c r="K6748" t="s">
        <v>43</v>
      </c>
      <c r="L6748" t="s">
        <v>24</v>
      </c>
      <c r="M6748" t="s">
        <v>25</v>
      </c>
      <c r="N6748" s="5">
        <v>18.75</v>
      </c>
      <c r="O6748" s="7">
        <v>5</v>
      </c>
      <c r="P6748" s="5">
        <v>12.25</v>
      </c>
      <c r="Q6748" s="5">
        <v>6.5</v>
      </c>
      <c r="R6748" s="22">
        <f>Tabla1[[#This Row],[Fecha de Envío]]-Tabla1[[#This Row],[Fecha de Orden]]</f>
        <v>13</v>
      </c>
      <c r="S6748" s="24">
        <f>YEAR(Tabla1[[#This Row],[Fecha de Orden]])</f>
        <v>2024</v>
      </c>
      <c r="T6748" t="str">
        <f>VLOOKUP(Tabla1[[#This Row],[Nombre del Producto]],Tabla2[[Nombre Producto]:[Costo Unitario]],2,FALSE)</f>
        <v>Wicked Choccy's</v>
      </c>
      <c r="U6748" t="str">
        <f>VLOOKUP(Tabla1[[#This Row],[Fábrica]],Tabla3[],4,FALSE)</f>
        <v>Georgia</v>
      </c>
    </row>
    <row r="6749" spans="1:21" x14ac:dyDescent="0.25">
      <c r="A6749" t="s">
        <v>1578</v>
      </c>
      <c r="B6749" s="3">
        <v>45476</v>
      </c>
      <c r="C6749" s="3">
        <v>45493</v>
      </c>
      <c r="D6749" t="s">
        <v>18</v>
      </c>
      <c r="E6749">
        <v>140053</v>
      </c>
      <c r="F6749" t="s">
        <v>19</v>
      </c>
      <c r="G6749" t="s">
        <v>862</v>
      </c>
      <c r="H6749" t="s">
        <v>235</v>
      </c>
      <c r="I6749">
        <v>87401</v>
      </c>
      <c r="J6749" t="s">
        <v>22</v>
      </c>
      <c r="K6749" t="s">
        <v>23</v>
      </c>
      <c r="L6749" t="s">
        <v>45</v>
      </c>
      <c r="M6749" t="s">
        <v>46</v>
      </c>
      <c r="N6749" s="5">
        <v>31.41</v>
      </c>
      <c r="O6749" s="7">
        <v>9</v>
      </c>
      <c r="P6749" s="5">
        <v>22.41</v>
      </c>
      <c r="Q6749" s="5">
        <v>9</v>
      </c>
      <c r="R6749" s="22">
        <f>Tabla1[[#This Row],[Fecha de Envío]]-Tabla1[[#This Row],[Fecha de Orden]]</f>
        <v>17</v>
      </c>
      <c r="S6749" s="24">
        <f>YEAR(Tabla1[[#This Row],[Fecha de Orden]])</f>
        <v>2024</v>
      </c>
      <c r="T6749" t="str">
        <f>VLOOKUP(Tabla1[[#This Row],[Nombre del Producto]],Tabla2[[Nombre Producto]:[Costo Unitario]],2,FALSE)</f>
        <v>Lot's O' Nuts</v>
      </c>
      <c r="U6749" t="str">
        <f>VLOOKUP(Tabla1[[#This Row],[Fábrica]],Tabla3[],4,FALSE)</f>
        <v>Arizona</v>
      </c>
    </row>
    <row r="6750" spans="1:21" x14ac:dyDescent="0.25">
      <c r="A6750" t="s">
        <v>2251</v>
      </c>
      <c r="B6750" s="3">
        <v>45476</v>
      </c>
      <c r="C6750" s="3">
        <v>45490</v>
      </c>
      <c r="D6750" t="s">
        <v>18</v>
      </c>
      <c r="E6750">
        <v>126179</v>
      </c>
      <c r="F6750" t="s">
        <v>19</v>
      </c>
      <c r="G6750" t="s">
        <v>412</v>
      </c>
      <c r="H6750" t="s">
        <v>73</v>
      </c>
      <c r="I6750">
        <v>31907</v>
      </c>
      <c r="J6750" t="s">
        <v>22</v>
      </c>
      <c r="K6750" t="s">
        <v>66</v>
      </c>
      <c r="L6750" t="s">
        <v>24</v>
      </c>
      <c r="M6750" t="s">
        <v>25</v>
      </c>
      <c r="N6750" s="5">
        <v>3.75</v>
      </c>
      <c r="O6750" s="7">
        <v>1</v>
      </c>
      <c r="P6750" s="5">
        <v>2.4500000000000002</v>
      </c>
      <c r="Q6750" s="5">
        <v>1.3</v>
      </c>
      <c r="R6750" s="22">
        <f>Tabla1[[#This Row],[Fecha de Envío]]-Tabla1[[#This Row],[Fecha de Orden]]</f>
        <v>14</v>
      </c>
      <c r="S6750" s="24">
        <f>YEAR(Tabla1[[#This Row],[Fecha de Orden]])</f>
        <v>2024</v>
      </c>
      <c r="T6750" t="str">
        <f>VLOOKUP(Tabla1[[#This Row],[Nombre del Producto]],Tabla2[[Nombre Producto]:[Costo Unitario]],2,FALSE)</f>
        <v>Wicked Choccy's</v>
      </c>
      <c r="U6750" t="str">
        <f>VLOOKUP(Tabla1[[#This Row],[Fábrica]],Tabla3[],4,FALSE)</f>
        <v>Georgia</v>
      </c>
    </row>
    <row r="6751" spans="1:21" x14ac:dyDescent="0.25">
      <c r="A6751" t="s">
        <v>2252</v>
      </c>
      <c r="B6751" s="3">
        <v>45476</v>
      </c>
      <c r="C6751" s="3">
        <v>45490</v>
      </c>
      <c r="D6751" t="s">
        <v>18</v>
      </c>
      <c r="E6751">
        <v>126179</v>
      </c>
      <c r="F6751" t="s">
        <v>19</v>
      </c>
      <c r="G6751" t="s">
        <v>412</v>
      </c>
      <c r="H6751" t="s">
        <v>73</v>
      </c>
      <c r="I6751">
        <v>31907</v>
      </c>
      <c r="J6751" t="s">
        <v>22</v>
      </c>
      <c r="K6751" t="s">
        <v>66</v>
      </c>
      <c r="L6751" t="s">
        <v>36</v>
      </c>
      <c r="M6751" t="s">
        <v>37</v>
      </c>
      <c r="N6751" s="5">
        <v>9.75</v>
      </c>
      <c r="O6751" s="7">
        <v>3</v>
      </c>
      <c r="P6751" s="5">
        <v>6.33</v>
      </c>
      <c r="Q6751" s="5">
        <v>3.42</v>
      </c>
      <c r="R6751" s="22">
        <f>Tabla1[[#This Row],[Fecha de Envío]]-Tabla1[[#This Row],[Fecha de Orden]]</f>
        <v>14</v>
      </c>
      <c r="S6751" s="24">
        <f>YEAR(Tabla1[[#This Row],[Fecha de Orden]])</f>
        <v>2024</v>
      </c>
      <c r="T6751" t="str">
        <f>VLOOKUP(Tabla1[[#This Row],[Nombre del Producto]],Tabla2[[Nombre Producto]:[Costo Unitario]],2,FALSE)</f>
        <v>Wicked Choccy's</v>
      </c>
      <c r="U6751" t="str">
        <f>VLOOKUP(Tabla1[[#This Row],[Fábrica]],Tabla3[],4,FALSE)</f>
        <v>Georgia</v>
      </c>
    </row>
    <row r="6752" spans="1:21" x14ac:dyDescent="0.25">
      <c r="A6752" t="s">
        <v>3478</v>
      </c>
      <c r="B6752" s="3">
        <v>45476</v>
      </c>
      <c r="C6752" s="3">
        <v>45489</v>
      </c>
      <c r="D6752" t="s">
        <v>71</v>
      </c>
      <c r="E6752">
        <v>121503</v>
      </c>
      <c r="F6752" t="s">
        <v>19</v>
      </c>
      <c r="G6752" t="s">
        <v>159</v>
      </c>
      <c r="H6752" t="s">
        <v>42</v>
      </c>
      <c r="I6752">
        <v>77041</v>
      </c>
      <c r="J6752" t="s">
        <v>22</v>
      </c>
      <c r="K6752" t="s">
        <v>43</v>
      </c>
      <c r="L6752" t="s">
        <v>24</v>
      </c>
      <c r="M6752" t="s">
        <v>25</v>
      </c>
      <c r="N6752" s="5">
        <v>26.25</v>
      </c>
      <c r="O6752" s="7">
        <v>7</v>
      </c>
      <c r="P6752" s="5">
        <v>17.149999999999999</v>
      </c>
      <c r="Q6752" s="5">
        <v>9.1</v>
      </c>
      <c r="R6752" s="22">
        <f>Tabla1[[#This Row],[Fecha de Envío]]-Tabla1[[#This Row],[Fecha de Orden]]</f>
        <v>13</v>
      </c>
      <c r="S6752" s="24">
        <f>YEAR(Tabla1[[#This Row],[Fecha de Orden]])</f>
        <v>2024</v>
      </c>
      <c r="T6752" t="str">
        <f>VLOOKUP(Tabla1[[#This Row],[Nombre del Producto]],Tabla2[[Nombre Producto]:[Costo Unitario]],2,FALSE)</f>
        <v>Wicked Choccy's</v>
      </c>
      <c r="U6752" t="str">
        <f>VLOOKUP(Tabla1[[#This Row],[Fábrica]],Tabla3[],4,FALSE)</f>
        <v>Georgia</v>
      </c>
    </row>
    <row r="6753" spans="1:21" x14ac:dyDescent="0.25">
      <c r="A6753" t="s">
        <v>3479</v>
      </c>
      <c r="B6753" s="3">
        <v>45476</v>
      </c>
      <c r="C6753" s="3">
        <v>45489</v>
      </c>
      <c r="D6753" t="s">
        <v>71</v>
      </c>
      <c r="E6753">
        <v>121503</v>
      </c>
      <c r="F6753" t="s">
        <v>19</v>
      </c>
      <c r="G6753" t="s">
        <v>159</v>
      </c>
      <c r="H6753" t="s">
        <v>42</v>
      </c>
      <c r="I6753">
        <v>77041</v>
      </c>
      <c r="J6753" t="s">
        <v>148</v>
      </c>
      <c r="K6753" t="s">
        <v>43</v>
      </c>
      <c r="L6753" t="s">
        <v>445</v>
      </c>
      <c r="M6753" t="s">
        <v>446</v>
      </c>
      <c r="N6753" s="5">
        <v>9.75</v>
      </c>
      <c r="O6753" s="7">
        <v>3</v>
      </c>
      <c r="P6753" s="5">
        <v>0.75</v>
      </c>
      <c r="Q6753" s="5">
        <v>9</v>
      </c>
      <c r="R6753" s="22">
        <f>Tabla1[[#This Row],[Fecha de Envío]]-Tabla1[[#This Row],[Fecha de Orden]]</f>
        <v>13</v>
      </c>
      <c r="S6753" s="24">
        <f>YEAR(Tabla1[[#This Row],[Fecha de Orden]])</f>
        <v>2024</v>
      </c>
      <c r="T6753" t="str">
        <f>VLOOKUP(Tabla1[[#This Row],[Nombre del Producto]],Tabla2[[Nombre Producto]:[Costo Unitario]],2,FALSE)</f>
        <v>The Other Factory</v>
      </c>
      <c r="U6753" t="str">
        <f>VLOOKUP(Tabla1[[#This Row],[Fábrica]],Tabla3[],4,FALSE)</f>
        <v>Tennessee</v>
      </c>
    </row>
    <row r="6754" spans="1:21" x14ac:dyDescent="0.25">
      <c r="A6754" t="s">
        <v>3525</v>
      </c>
      <c r="B6754" s="3">
        <v>45476</v>
      </c>
      <c r="C6754" s="3">
        <v>45492</v>
      </c>
      <c r="D6754" t="s">
        <v>18</v>
      </c>
      <c r="E6754">
        <v>129777</v>
      </c>
      <c r="F6754" t="s">
        <v>19</v>
      </c>
      <c r="G6754" t="s">
        <v>726</v>
      </c>
      <c r="H6754" t="s">
        <v>106</v>
      </c>
      <c r="I6754">
        <v>2169</v>
      </c>
      <c r="J6754" t="s">
        <v>22</v>
      </c>
      <c r="K6754" t="s">
        <v>32</v>
      </c>
      <c r="L6754" t="s">
        <v>45</v>
      </c>
      <c r="M6754" t="s">
        <v>46</v>
      </c>
      <c r="N6754" s="5">
        <v>6.98</v>
      </c>
      <c r="O6754" s="7">
        <v>2</v>
      </c>
      <c r="P6754" s="5">
        <v>4.9800000000000004</v>
      </c>
      <c r="Q6754" s="5">
        <v>2</v>
      </c>
      <c r="R6754" s="22">
        <f>Tabla1[[#This Row],[Fecha de Envío]]-Tabla1[[#This Row],[Fecha de Orden]]</f>
        <v>16</v>
      </c>
      <c r="S6754" s="24">
        <f>YEAR(Tabla1[[#This Row],[Fecha de Orden]])</f>
        <v>2024</v>
      </c>
      <c r="T6754" t="str">
        <f>VLOOKUP(Tabla1[[#This Row],[Nombre del Producto]],Tabla2[[Nombre Producto]:[Costo Unitario]],2,FALSE)</f>
        <v>Lot's O' Nuts</v>
      </c>
      <c r="U6754" t="str">
        <f>VLOOKUP(Tabla1[[#This Row],[Fábrica]],Tabla3[],4,FALSE)</f>
        <v>Arizona</v>
      </c>
    </row>
    <row r="6755" spans="1:21" x14ac:dyDescent="0.25">
      <c r="A6755" t="s">
        <v>4564</v>
      </c>
      <c r="B6755" s="3">
        <v>45476</v>
      </c>
      <c r="C6755" s="3">
        <v>45486</v>
      </c>
      <c r="D6755" t="s">
        <v>82</v>
      </c>
      <c r="E6755">
        <v>168109</v>
      </c>
      <c r="F6755" t="s">
        <v>19</v>
      </c>
      <c r="G6755" t="s">
        <v>124</v>
      </c>
      <c r="H6755" t="s">
        <v>125</v>
      </c>
      <c r="I6755">
        <v>98105</v>
      </c>
      <c r="J6755" t="s">
        <v>22</v>
      </c>
      <c r="K6755" t="s">
        <v>23</v>
      </c>
      <c r="L6755" t="s">
        <v>45</v>
      </c>
      <c r="M6755" t="s">
        <v>46</v>
      </c>
      <c r="N6755" s="5">
        <v>13.96</v>
      </c>
      <c r="O6755" s="7">
        <v>4</v>
      </c>
      <c r="P6755" s="5">
        <v>9.9600000000000009</v>
      </c>
      <c r="Q6755" s="5">
        <v>4</v>
      </c>
      <c r="R6755" s="22">
        <f>Tabla1[[#This Row],[Fecha de Envío]]-Tabla1[[#This Row],[Fecha de Orden]]</f>
        <v>10</v>
      </c>
      <c r="S6755" s="24">
        <f>YEAR(Tabla1[[#This Row],[Fecha de Orden]])</f>
        <v>2024</v>
      </c>
      <c r="T6755" t="str">
        <f>VLOOKUP(Tabla1[[#This Row],[Nombre del Producto]],Tabla2[[Nombre Producto]:[Costo Unitario]],2,FALSE)</f>
        <v>Lot's O' Nuts</v>
      </c>
      <c r="U6755" t="str">
        <f>VLOOKUP(Tabla1[[#This Row],[Fábrica]],Tabla3[],4,FALSE)</f>
        <v>Arizona</v>
      </c>
    </row>
    <row r="6756" spans="1:21" x14ac:dyDescent="0.25">
      <c r="A6756" t="s">
        <v>4565</v>
      </c>
      <c r="B6756" s="3">
        <v>45476</v>
      </c>
      <c r="C6756" s="3">
        <v>45486</v>
      </c>
      <c r="D6756" t="s">
        <v>82</v>
      </c>
      <c r="E6756">
        <v>168109</v>
      </c>
      <c r="F6756" t="s">
        <v>19</v>
      </c>
      <c r="G6756" t="s">
        <v>124</v>
      </c>
      <c r="H6756" t="s">
        <v>125</v>
      </c>
      <c r="I6756">
        <v>98105</v>
      </c>
      <c r="J6756" t="s">
        <v>22</v>
      </c>
      <c r="K6756" t="s">
        <v>23</v>
      </c>
      <c r="L6756" t="s">
        <v>27</v>
      </c>
      <c r="M6756" t="s">
        <v>28</v>
      </c>
      <c r="N6756" s="5">
        <v>7.2</v>
      </c>
      <c r="O6756" s="7">
        <v>2</v>
      </c>
      <c r="P6756" s="5">
        <v>5</v>
      </c>
      <c r="Q6756" s="5">
        <v>2.2000000000000002</v>
      </c>
      <c r="R6756" s="22">
        <f>Tabla1[[#This Row],[Fecha de Envío]]-Tabla1[[#This Row],[Fecha de Orden]]</f>
        <v>10</v>
      </c>
      <c r="S6756" s="24">
        <f>YEAR(Tabla1[[#This Row],[Fecha de Orden]])</f>
        <v>2024</v>
      </c>
      <c r="T6756" t="str">
        <f>VLOOKUP(Tabla1[[#This Row],[Nombre del Producto]],Tabla2[[Nombre Producto]:[Costo Unitario]],2,FALSE)</f>
        <v>Lot's O' Nuts</v>
      </c>
      <c r="U6756" t="str">
        <f>VLOOKUP(Tabla1[[#This Row],[Fábrica]],Tabla3[],4,FALSE)</f>
        <v>Arizona</v>
      </c>
    </row>
    <row r="6757" spans="1:21" x14ac:dyDescent="0.25">
      <c r="A6757" t="s">
        <v>5820</v>
      </c>
      <c r="B6757" s="3">
        <v>45476</v>
      </c>
      <c r="C6757" s="3">
        <v>45493</v>
      </c>
      <c r="D6757" t="s">
        <v>18</v>
      </c>
      <c r="E6757">
        <v>169124</v>
      </c>
      <c r="F6757" t="s">
        <v>19</v>
      </c>
      <c r="G6757" t="s">
        <v>5821</v>
      </c>
      <c r="H6757" t="s">
        <v>21</v>
      </c>
      <c r="I6757">
        <v>95610</v>
      </c>
      <c r="J6757" t="s">
        <v>22</v>
      </c>
      <c r="K6757" t="s">
        <v>23</v>
      </c>
      <c r="L6757" t="s">
        <v>27</v>
      </c>
      <c r="M6757" t="s">
        <v>28</v>
      </c>
      <c r="N6757" s="5">
        <v>10.8</v>
      </c>
      <c r="O6757" s="7">
        <v>3</v>
      </c>
      <c r="P6757" s="5">
        <v>7.5</v>
      </c>
      <c r="Q6757" s="5">
        <v>3.3</v>
      </c>
      <c r="R6757" s="22">
        <f>Tabla1[[#This Row],[Fecha de Envío]]-Tabla1[[#This Row],[Fecha de Orden]]</f>
        <v>17</v>
      </c>
      <c r="S6757" s="24">
        <f>YEAR(Tabla1[[#This Row],[Fecha de Orden]])</f>
        <v>2024</v>
      </c>
      <c r="T6757" t="str">
        <f>VLOOKUP(Tabla1[[#This Row],[Nombre del Producto]],Tabla2[[Nombre Producto]:[Costo Unitario]],2,FALSE)</f>
        <v>Lot's O' Nuts</v>
      </c>
      <c r="U6757" t="str">
        <f>VLOOKUP(Tabla1[[#This Row],[Fábrica]],Tabla3[],4,FALSE)</f>
        <v>Arizona</v>
      </c>
    </row>
    <row r="6758" spans="1:21" x14ac:dyDescent="0.25">
      <c r="A6758" t="s">
        <v>6307</v>
      </c>
      <c r="B6758" s="3">
        <v>45476</v>
      </c>
      <c r="C6758" s="3">
        <v>45492</v>
      </c>
      <c r="D6758" t="s">
        <v>18</v>
      </c>
      <c r="E6758">
        <v>166233</v>
      </c>
      <c r="F6758" t="s">
        <v>19</v>
      </c>
      <c r="G6758" t="s">
        <v>242</v>
      </c>
      <c r="H6758" t="s">
        <v>98</v>
      </c>
      <c r="I6758">
        <v>28540</v>
      </c>
      <c r="J6758" t="s">
        <v>22</v>
      </c>
      <c r="K6758" t="s">
        <v>66</v>
      </c>
      <c r="L6758" t="s">
        <v>36</v>
      </c>
      <c r="M6758" t="s">
        <v>37</v>
      </c>
      <c r="N6758" s="5">
        <v>6.5</v>
      </c>
      <c r="O6758" s="7">
        <v>2</v>
      </c>
      <c r="P6758" s="5">
        <v>4.22</v>
      </c>
      <c r="Q6758" s="5">
        <v>2.2799999999999998</v>
      </c>
      <c r="R6758" s="22">
        <f>Tabla1[[#This Row],[Fecha de Envío]]-Tabla1[[#This Row],[Fecha de Orden]]</f>
        <v>16</v>
      </c>
      <c r="S6758" s="24">
        <f>YEAR(Tabla1[[#This Row],[Fecha de Orden]])</f>
        <v>2024</v>
      </c>
      <c r="T6758" t="str">
        <f>VLOOKUP(Tabla1[[#This Row],[Nombre del Producto]],Tabla2[[Nombre Producto]:[Costo Unitario]],2,FALSE)</f>
        <v>Wicked Choccy's</v>
      </c>
      <c r="U6758" t="str">
        <f>VLOOKUP(Tabla1[[#This Row],[Fábrica]],Tabla3[],4,FALSE)</f>
        <v>Georgia</v>
      </c>
    </row>
    <row r="6759" spans="1:21" x14ac:dyDescent="0.25">
      <c r="A6759" t="s">
        <v>7429</v>
      </c>
      <c r="B6759" s="3">
        <v>45476</v>
      </c>
      <c r="C6759" s="3">
        <v>45491</v>
      </c>
      <c r="D6759" t="s">
        <v>18</v>
      </c>
      <c r="E6759">
        <v>139437</v>
      </c>
      <c r="F6759" t="s">
        <v>19</v>
      </c>
      <c r="G6759" t="s">
        <v>53</v>
      </c>
      <c r="H6759" t="s">
        <v>21</v>
      </c>
      <c r="I6759">
        <v>90004</v>
      </c>
      <c r="J6759" t="s">
        <v>22</v>
      </c>
      <c r="K6759" t="s">
        <v>23</v>
      </c>
      <c r="L6759" t="s">
        <v>24</v>
      </c>
      <c r="M6759" t="s">
        <v>25</v>
      </c>
      <c r="N6759" s="5">
        <v>15</v>
      </c>
      <c r="O6759" s="7">
        <v>4</v>
      </c>
      <c r="P6759" s="5">
        <v>9.8000000000000007</v>
      </c>
      <c r="Q6759" s="5">
        <v>5.2</v>
      </c>
      <c r="R6759" s="22">
        <f>Tabla1[[#This Row],[Fecha de Envío]]-Tabla1[[#This Row],[Fecha de Orden]]</f>
        <v>15</v>
      </c>
      <c r="S6759" s="24">
        <f>YEAR(Tabla1[[#This Row],[Fecha de Orden]])</f>
        <v>2024</v>
      </c>
      <c r="T6759" t="str">
        <f>VLOOKUP(Tabla1[[#This Row],[Nombre del Producto]],Tabla2[[Nombre Producto]:[Costo Unitario]],2,FALSE)</f>
        <v>Wicked Choccy's</v>
      </c>
      <c r="U6759" t="str">
        <f>VLOOKUP(Tabla1[[#This Row],[Fábrica]],Tabla3[],4,FALSE)</f>
        <v>Georgia</v>
      </c>
    </row>
    <row r="6760" spans="1:21" x14ac:dyDescent="0.25">
      <c r="A6760" t="s">
        <v>7430</v>
      </c>
      <c r="B6760" s="3">
        <v>45476</v>
      </c>
      <c r="C6760" s="3">
        <v>45490</v>
      </c>
      <c r="D6760" t="s">
        <v>18</v>
      </c>
      <c r="E6760">
        <v>111647</v>
      </c>
      <c r="F6760" t="s">
        <v>19</v>
      </c>
      <c r="G6760" t="s">
        <v>222</v>
      </c>
      <c r="H6760" t="s">
        <v>42</v>
      </c>
      <c r="I6760">
        <v>75023</v>
      </c>
      <c r="J6760" t="s">
        <v>22</v>
      </c>
      <c r="K6760" t="s">
        <v>43</v>
      </c>
      <c r="L6760" t="s">
        <v>36</v>
      </c>
      <c r="M6760" t="s">
        <v>37</v>
      </c>
      <c r="N6760" s="5">
        <v>13</v>
      </c>
      <c r="O6760" s="7">
        <v>4</v>
      </c>
      <c r="P6760" s="5">
        <v>8.44</v>
      </c>
      <c r="Q6760" s="5">
        <v>4.5599999999999996</v>
      </c>
      <c r="R6760" s="22">
        <f>Tabla1[[#This Row],[Fecha de Envío]]-Tabla1[[#This Row],[Fecha de Orden]]</f>
        <v>14</v>
      </c>
      <c r="S6760" s="24">
        <f>YEAR(Tabla1[[#This Row],[Fecha de Orden]])</f>
        <v>2024</v>
      </c>
      <c r="T6760" t="str">
        <f>VLOOKUP(Tabla1[[#This Row],[Nombre del Producto]],Tabla2[[Nombre Producto]:[Costo Unitario]],2,FALSE)</f>
        <v>Wicked Choccy's</v>
      </c>
      <c r="U6760" t="str">
        <f>VLOOKUP(Tabla1[[#This Row],[Fábrica]],Tabla3[],4,FALSE)</f>
        <v>Georgia</v>
      </c>
    </row>
    <row r="6761" spans="1:21" x14ac:dyDescent="0.25">
      <c r="A6761" t="s">
        <v>8545</v>
      </c>
      <c r="B6761" s="3">
        <v>45476</v>
      </c>
      <c r="C6761" s="3">
        <v>45489</v>
      </c>
      <c r="D6761" t="s">
        <v>71</v>
      </c>
      <c r="E6761">
        <v>111024</v>
      </c>
      <c r="F6761" t="s">
        <v>19</v>
      </c>
      <c r="G6761" t="s">
        <v>1008</v>
      </c>
      <c r="H6761" t="s">
        <v>210</v>
      </c>
      <c r="I6761">
        <v>43130</v>
      </c>
      <c r="J6761" t="s">
        <v>22</v>
      </c>
      <c r="K6761" t="s">
        <v>32</v>
      </c>
      <c r="L6761" t="s">
        <v>24</v>
      </c>
      <c r="M6761" t="s">
        <v>25</v>
      </c>
      <c r="N6761" s="5">
        <v>7.5</v>
      </c>
      <c r="O6761" s="7">
        <v>2</v>
      </c>
      <c r="P6761" s="5">
        <v>4.9000000000000004</v>
      </c>
      <c r="Q6761" s="5">
        <v>2.6</v>
      </c>
      <c r="R6761" s="22">
        <f>Tabla1[[#This Row],[Fecha de Envío]]-Tabla1[[#This Row],[Fecha de Orden]]</f>
        <v>13</v>
      </c>
      <c r="S6761" s="24">
        <f>YEAR(Tabla1[[#This Row],[Fecha de Orden]])</f>
        <v>2024</v>
      </c>
      <c r="T6761" t="str">
        <f>VLOOKUP(Tabla1[[#This Row],[Nombre del Producto]],Tabla2[[Nombre Producto]:[Costo Unitario]],2,FALSE)</f>
        <v>Wicked Choccy's</v>
      </c>
      <c r="U6761" t="str">
        <f>VLOOKUP(Tabla1[[#This Row],[Fábrica]],Tabla3[],4,FALSE)</f>
        <v>Georgia</v>
      </c>
    </row>
    <row r="6762" spans="1:21" x14ac:dyDescent="0.25">
      <c r="A6762" t="s">
        <v>8546</v>
      </c>
      <c r="B6762" s="3">
        <v>45476</v>
      </c>
      <c r="C6762" s="3">
        <v>45489</v>
      </c>
      <c r="D6762" t="s">
        <v>71</v>
      </c>
      <c r="E6762">
        <v>111024</v>
      </c>
      <c r="F6762" t="s">
        <v>19</v>
      </c>
      <c r="G6762" t="s">
        <v>1008</v>
      </c>
      <c r="H6762" t="s">
        <v>210</v>
      </c>
      <c r="I6762">
        <v>43130</v>
      </c>
      <c r="J6762" t="s">
        <v>22</v>
      </c>
      <c r="K6762" t="s">
        <v>32</v>
      </c>
      <c r="L6762" t="s">
        <v>36</v>
      </c>
      <c r="M6762" t="s">
        <v>37</v>
      </c>
      <c r="N6762" s="5">
        <v>13</v>
      </c>
      <c r="O6762" s="7">
        <v>4</v>
      </c>
      <c r="P6762" s="5">
        <v>8.44</v>
      </c>
      <c r="Q6762" s="5">
        <v>4.5599999999999996</v>
      </c>
      <c r="R6762" s="22">
        <f>Tabla1[[#This Row],[Fecha de Envío]]-Tabla1[[#This Row],[Fecha de Orden]]</f>
        <v>13</v>
      </c>
      <c r="S6762" s="24">
        <f>YEAR(Tabla1[[#This Row],[Fecha de Orden]])</f>
        <v>2024</v>
      </c>
      <c r="T6762" t="str">
        <f>VLOOKUP(Tabla1[[#This Row],[Nombre del Producto]],Tabla2[[Nombre Producto]:[Costo Unitario]],2,FALSE)</f>
        <v>Wicked Choccy's</v>
      </c>
      <c r="U6762" t="str">
        <f>VLOOKUP(Tabla1[[#This Row],[Fábrica]],Tabla3[],4,FALSE)</f>
        <v>Georgia</v>
      </c>
    </row>
    <row r="6763" spans="1:21" x14ac:dyDescent="0.25">
      <c r="A6763" t="s">
        <v>8917</v>
      </c>
      <c r="B6763" s="3">
        <v>45476</v>
      </c>
      <c r="C6763" s="3">
        <v>45487</v>
      </c>
      <c r="D6763" t="s">
        <v>39</v>
      </c>
      <c r="E6763">
        <v>106747</v>
      </c>
      <c r="F6763" t="s">
        <v>19</v>
      </c>
      <c r="G6763" t="s">
        <v>97</v>
      </c>
      <c r="H6763" t="s">
        <v>137</v>
      </c>
      <c r="I6763">
        <v>3301</v>
      </c>
      <c r="J6763" t="s">
        <v>22</v>
      </c>
      <c r="K6763" t="s">
        <v>32</v>
      </c>
      <c r="L6763" t="s">
        <v>33</v>
      </c>
      <c r="M6763" t="s">
        <v>34</v>
      </c>
      <c r="N6763" s="5">
        <v>3.6</v>
      </c>
      <c r="O6763" s="7">
        <v>1</v>
      </c>
      <c r="P6763" s="5">
        <v>2.4</v>
      </c>
      <c r="Q6763" s="5">
        <v>1.2</v>
      </c>
      <c r="R6763" s="22">
        <f>Tabla1[[#This Row],[Fecha de Envío]]-Tabla1[[#This Row],[Fecha de Orden]]</f>
        <v>11</v>
      </c>
      <c r="S6763" s="24">
        <f>YEAR(Tabla1[[#This Row],[Fecha de Orden]])</f>
        <v>2024</v>
      </c>
      <c r="T6763" t="str">
        <f>VLOOKUP(Tabla1[[#This Row],[Nombre del Producto]],Tabla2[[Nombre Producto]:[Costo Unitario]],2,FALSE)</f>
        <v>Lot's O' Nuts</v>
      </c>
      <c r="U6763" t="str">
        <f>VLOOKUP(Tabla1[[#This Row],[Fábrica]],Tabla3[],4,FALSE)</f>
        <v>Arizona</v>
      </c>
    </row>
    <row r="6764" spans="1:21" x14ac:dyDescent="0.25">
      <c r="A6764" t="s">
        <v>9196</v>
      </c>
      <c r="B6764" s="3">
        <v>45476</v>
      </c>
      <c r="C6764" s="3">
        <v>45487</v>
      </c>
      <c r="D6764" t="s">
        <v>39</v>
      </c>
      <c r="E6764">
        <v>124828</v>
      </c>
      <c r="F6764" t="s">
        <v>19</v>
      </c>
      <c r="G6764" t="s">
        <v>1656</v>
      </c>
      <c r="H6764" t="s">
        <v>98</v>
      </c>
      <c r="I6764">
        <v>27217</v>
      </c>
      <c r="J6764" t="s">
        <v>22</v>
      </c>
      <c r="K6764" t="s">
        <v>66</v>
      </c>
      <c r="L6764" t="s">
        <v>36</v>
      </c>
      <c r="M6764" t="s">
        <v>37</v>
      </c>
      <c r="N6764" s="5">
        <v>9.75</v>
      </c>
      <c r="O6764" s="7">
        <v>3</v>
      </c>
      <c r="P6764" s="5">
        <v>6.33</v>
      </c>
      <c r="Q6764" s="5">
        <v>3.42</v>
      </c>
      <c r="R6764" s="22">
        <f>Tabla1[[#This Row],[Fecha de Envío]]-Tabla1[[#This Row],[Fecha de Orden]]</f>
        <v>11</v>
      </c>
      <c r="S6764" s="24">
        <f>YEAR(Tabla1[[#This Row],[Fecha de Orden]])</f>
        <v>2024</v>
      </c>
      <c r="T6764" t="str">
        <f>VLOOKUP(Tabla1[[#This Row],[Nombre del Producto]],Tabla2[[Nombre Producto]:[Costo Unitario]],2,FALSE)</f>
        <v>Wicked Choccy's</v>
      </c>
      <c r="U6764" t="str">
        <f>VLOOKUP(Tabla1[[#This Row],[Fábrica]],Tabla3[],4,FALSE)</f>
        <v>Georgia</v>
      </c>
    </row>
    <row r="6765" spans="1:21" x14ac:dyDescent="0.25">
      <c r="A6765" t="s">
        <v>2617</v>
      </c>
      <c r="B6765" s="3">
        <v>45478</v>
      </c>
      <c r="C6765" s="3">
        <v>45490</v>
      </c>
      <c r="D6765" t="s">
        <v>39</v>
      </c>
      <c r="E6765">
        <v>104388</v>
      </c>
      <c r="F6765" t="s">
        <v>19</v>
      </c>
      <c r="G6765" t="s">
        <v>2325</v>
      </c>
      <c r="H6765" t="s">
        <v>58</v>
      </c>
      <c r="I6765">
        <v>68025</v>
      </c>
      <c r="J6765" t="s">
        <v>22</v>
      </c>
      <c r="K6765" t="s">
        <v>43</v>
      </c>
      <c r="L6765" t="s">
        <v>45</v>
      </c>
      <c r="M6765" t="s">
        <v>46</v>
      </c>
      <c r="N6765" s="5">
        <v>13.96</v>
      </c>
      <c r="O6765" s="7">
        <v>4</v>
      </c>
      <c r="P6765" s="5">
        <v>9.9600000000000009</v>
      </c>
      <c r="Q6765" s="5">
        <v>4</v>
      </c>
      <c r="R6765" s="22">
        <f>Tabla1[[#This Row],[Fecha de Envío]]-Tabla1[[#This Row],[Fecha de Orden]]</f>
        <v>12</v>
      </c>
      <c r="S6765" s="24">
        <f>YEAR(Tabla1[[#This Row],[Fecha de Orden]])</f>
        <v>2024</v>
      </c>
      <c r="T6765" t="str">
        <f>VLOOKUP(Tabla1[[#This Row],[Nombre del Producto]],Tabla2[[Nombre Producto]:[Costo Unitario]],2,FALSE)</f>
        <v>Lot's O' Nuts</v>
      </c>
      <c r="U6765" t="str">
        <f>VLOOKUP(Tabla1[[#This Row],[Fábrica]],Tabla3[],4,FALSE)</f>
        <v>Arizona</v>
      </c>
    </row>
    <row r="6766" spans="1:21" x14ac:dyDescent="0.25">
      <c r="A6766" t="s">
        <v>5664</v>
      </c>
      <c r="B6766" s="3">
        <v>45478</v>
      </c>
      <c r="C6766" s="3">
        <v>45493</v>
      </c>
      <c r="D6766" t="s">
        <v>18</v>
      </c>
      <c r="E6766">
        <v>100223</v>
      </c>
      <c r="F6766" t="s">
        <v>19</v>
      </c>
      <c r="G6766" t="s">
        <v>186</v>
      </c>
      <c r="H6766" t="s">
        <v>42</v>
      </c>
      <c r="I6766">
        <v>75220</v>
      </c>
      <c r="J6766" t="s">
        <v>22</v>
      </c>
      <c r="K6766" t="s">
        <v>43</v>
      </c>
      <c r="L6766" t="s">
        <v>27</v>
      </c>
      <c r="M6766" t="s">
        <v>28</v>
      </c>
      <c r="N6766" s="5">
        <v>32.4</v>
      </c>
      <c r="O6766" s="7">
        <v>9</v>
      </c>
      <c r="P6766" s="5">
        <v>22.5</v>
      </c>
      <c r="Q6766" s="5">
        <v>9.9</v>
      </c>
      <c r="R6766" s="22">
        <f>Tabla1[[#This Row],[Fecha de Envío]]-Tabla1[[#This Row],[Fecha de Orden]]</f>
        <v>15</v>
      </c>
      <c r="S6766" s="24">
        <f>YEAR(Tabla1[[#This Row],[Fecha de Orden]])</f>
        <v>2024</v>
      </c>
      <c r="T6766" t="str">
        <f>VLOOKUP(Tabla1[[#This Row],[Nombre del Producto]],Tabla2[[Nombre Producto]:[Costo Unitario]],2,FALSE)</f>
        <v>Lot's O' Nuts</v>
      </c>
      <c r="U6766" t="str">
        <f>VLOOKUP(Tabla1[[#This Row],[Fábrica]],Tabla3[],4,FALSE)</f>
        <v>Arizona</v>
      </c>
    </row>
    <row r="6767" spans="1:21" x14ac:dyDescent="0.25">
      <c r="A6767" t="s">
        <v>5665</v>
      </c>
      <c r="B6767" s="3">
        <v>45478</v>
      </c>
      <c r="C6767" s="3">
        <v>45493</v>
      </c>
      <c r="D6767" t="s">
        <v>18</v>
      </c>
      <c r="E6767">
        <v>100223</v>
      </c>
      <c r="F6767" t="s">
        <v>19</v>
      </c>
      <c r="G6767" t="s">
        <v>186</v>
      </c>
      <c r="H6767" t="s">
        <v>42</v>
      </c>
      <c r="I6767">
        <v>75220</v>
      </c>
      <c r="J6767" t="s">
        <v>22</v>
      </c>
      <c r="K6767" t="s">
        <v>43</v>
      </c>
      <c r="L6767" t="s">
        <v>33</v>
      </c>
      <c r="M6767" t="s">
        <v>34</v>
      </c>
      <c r="N6767" s="5">
        <v>3.6</v>
      </c>
      <c r="O6767" s="7">
        <v>1</v>
      </c>
      <c r="P6767" s="5">
        <v>2.4</v>
      </c>
      <c r="Q6767" s="5">
        <v>1.2</v>
      </c>
      <c r="R6767" s="22">
        <f>Tabla1[[#This Row],[Fecha de Envío]]-Tabla1[[#This Row],[Fecha de Orden]]</f>
        <v>15</v>
      </c>
      <c r="S6767" s="24">
        <f>YEAR(Tabla1[[#This Row],[Fecha de Orden]])</f>
        <v>2024</v>
      </c>
      <c r="T6767" t="str">
        <f>VLOOKUP(Tabla1[[#This Row],[Nombre del Producto]],Tabla2[[Nombre Producto]:[Costo Unitario]],2,FALSE)</f>
        <v>Lot's O' Nuts</v>
      </c>
      <c r="U6767" t="str">
        <f>VLOOKUP(Tabla1[[#This Row],[Fábrica]],Tabla3[],4,FALSE)</f>
        <v>Arizona</v>
      </c>
    </row>
    <row r="6768" spans="1:21" x14ac:dyDescent="0.25">
      <c r="A6768" t="s">
        <v>5666</v>
      </c>
      <c r="B6768" s="3">
        <v>45478</v>
      </c>
      <c r="C6768" s="3">
        <v>45493</v>
      </c>
      <c r="D6768" t="s">
        <v>18</v>
      </c>
      <c r="E6768">
        <v>100223</v>
      </c>
      <c r="F6768" t="s">
        <v>19</v>
      </c>
      <c r="G6768" t="s">
        <v>186</v>
      </c>
      <c r="H6768" t="s">
        <v>42</v>
      </c>
      <c r="I6768">
        <v>75220</v>
      </c>
      <c r="J6768" t="s">
        <v>22</v>
      </c>
      <c r="K6768" t="s">
        <v>43</v>
      </c>
      <c r="L6768" t="s">
        <v>24</v>
      </c>
      <c r="M6768" t="s">
        <v>25</v>
      </c>
      <c r="N6768" s="5">
        <v>11.25</v>
      </c>
      <c r="O6768" s="7">
        <v>3</v>
      </c>
      <c r="P6768" s="5">
        <v>7.35</v>
      </c>
      <c r="Q6768" s="5">
        <v>3.9</v>
      </c>
      <c r="R6768" s="22">
        <f>Tabla1[[#This Row],[Fecha de Envío]]-Tabla1[[#This Row],[Fecha de Orden]]</f>
        <v>15</v>
      </c>
      <c r="S6768" s="24">
        <f>YEAR(Tabla1[[#This Row],[Fecha de Orden]])</f>
        <v>2024</v>
      </c>
      <c r="T6768" t="str">
        <f>VLOOKUP(Tabla1[[#This Row],[Nombre del Producto]],Tabla2[[Nombre Producto]:[Costo Unitario]],2,FALSE)</f>
        <v>Wicked Choccy's</v>
      </c>
      <c r="U6768" t="str">
        <f>VLOOKUP(Tabla1[[#This Row],[Fábrica]],Tabla3[],4,FALSE)</f>
        <v>Georgia</v>
      </c>
    </row>
    <row r="6769" spans="1:21" x14ac:dyDescent="0.25">
      <c r="A6769" t="s">
        <v>528</v>
      </c>
      <c r="B6769" s="3">
        <v>45479</v>
      </c>
      <c r="C6769" s="3">
        <v>45489</v>
      </c>
      <c r="D6769" t="s">
        <v>82</v>
      </c>
      <c r="E6769">
        <v>152492</v>
      </c>
      <c r="F6769" t="s">
        <v>19</v>
      </c>
      <c r="G6769" t="s">
        <v>529</v>
      </c>
      <c r="H6769" t="s">
        <v>255</v>
      </c>
      <c r="I6769">
        <v>33142</v>
      </c>
      <c r="J6769" t="s">
        <v>22</v>
      </c>
      <c r="K6769" t="s">
        <v>66</v>
      </c>
      <c r="L6769" t="s">
        <v>45</v>
      </c>
      <c r="M6769" t="s">
        <v>46</v>
      </c>
      <c r="N6769" s="5">
        <v>3.49</v>
      </c>
      <c r="O6769" s="7">
        <v>1</v>
      </c>
      <c r="P6769" s="5">
        <v>2.4900000000000002</v>
      </c>
      <c r="Q6769" s="5">
        <v>1</v>
      </c>
      <c r="R6769" s="22">
        <f>Tabla1[[#This Row],[Fecha de Envío]]-Tabla1[[#This Row],[Fecha de Orden]]</f>
        <v>10</v>
      </c>
      <c r="S6769" s="24">
        <f>YEAR(Tabla1[[#This Row],[Fecha de Orden]])</f>
        <v>2024</v>
      </c>
      <c r="T6769" t="str">
        <f>VLOOKUP(Tabla1[[#This Row],[Nombre del Producto]],Tabla2[[Nombre Producto]:[Costo Unitario]],2,FALSE)</f>
        <v>Lot's O' Nuts</v>
      </c>
      <c r="U6769" t="str">
        <f>VLOOKUP(Tabla1[[#This Row],[Fábrica]],Tabla3[],4,FALSE)</f>
        <v>Arizona</v>
      </c>
    </row>
    <row r="6770" spans="1:21" x14ac:dyDescent="0.25">
      <c r="A6770" t="s">
        <v>3500</v>
      </c>
      <c r="B6770" s="3">
        <v>45479</v>
      </c>
      <c r="C6770" s="3">
        <v>45496</v>
      </c>
      <c r="D6770" t="s">
        <v>18</v>
      </c>
      <c r="E6770">
        <v>124303</v>
      </c>
      <c r="F6770" t="s">
        <v>19</v>
      </c>
      <c r="G6770" t="s">
        <v>144</v>
      </c>
      <c r="H6770" t="s">
        <v>101</v>
      </c>
      <c r="I6770">
        <v>19120</v>
      </c>
      <c r="J6770" t="s">
        <v>22</v>
      </c>
      <c r="K6770" t="s">
        <v>32</v>
      </c>
      <c r="L6770" t="s">
        <v>36</v>
      </c>
      <c r="M6770" t="s">
        <v>37</v>
      </c>
      <c r="N6770" s="5">
        <v>6.5</v>
      </c>
      <c r="O6770" s="7">
        <v>2</v>
      </c>
      <c r="P6770" s="5">
        <v>4.22</v>
      </c>
      <c r="Q6770" s="5">
        <v>2.2799999999999998</v>
      </c>
      <c r="R6770" s="22">
        <f>Tabla1[[#This Row],[Fecha de Envío]]-Tabla1[[#This Row],[Fecha de Orden]]</f>
        <v>17</v>
      </c>
      <c r="S6770" s="24">
        <f>YEAR(Tabla1[[#This Row],[Fecha de Orden]])</f>
        <v>2024</v>
      </c>
      <c r="T6770" t="str">
        <f>VLOOKUP(Tabla1[[#This Row],[Nombre del Producto]],Tabla2[[Nombre Producto]:[Costo Unitario]],2,FALSE)</f>
        <v>Wicked Choccy's</v>
      </c>
      <c r="U6770" t="str">
        <f>VLOOKUP(Tabla1[[#This Row],[Fábrica]],Tabla3[],4,FALSE)</f>
        <v>Georgia</v>
      </c>
    </row>
    <row r="6771" spans="1:21" x14ac:dyDescent="0.25">
      <c r="A6771" t="s">
        <v>3501</v>
      </c>
      <c r="B6771" s="3">
        <v>45479</v>
      </c>
      <c r="C6771" s="3">
        <v>45496</v>
      </c>
      <c r="D6771" t="s">
        <v>18</v>
      </c>
      <c r="E6771">
        <v>124303</v>
      </c>
      <c r="F6771" t="s">
        <v>19</v>
      </c>
      <c r="G6771" t="s">
        <v>144</v>
      </c>
      <c r="H6771" t="s">
        <v>101</v>
      </c>
      <c r="I6771">
        <v>19120</v>
      </c>
      <c r="J6771" t="s">
        <v>22</v>
      </c>
      <c r="K6771" t="s">
        <v>32</v>
      </c>
      <c r="L6771" t="s">
        <v>33</v>
      </c>
      <c r="M6771" t="s">
        <v>34</v>
      </c>
      <c r="N6771" s="5">
        <v>10.8</v>
      </c>
      <c r="O6771" s="7">
        <v>3</v>
      </c>
      <c r="P6771" s="5">
        <v>7.2</v>
      </c>
      <c r="Q6771" s="5">
        <v>3.6</v>
      </c>
      <c r="R6771" s="22">
        <f>Tabla1[[#This Row],[Fecha de Envío]]-Tabla1[[#This Row],[Fecha de Orden]]</f>
        <v>17</v>
      </c>
      <c r="S6771" s="24">
        <f>YEAR(Tabla1[[#This Row],[Fecha de Orden]])</f>
        <v>2024</v>
      </c>
      <c r="T6771" t="str">
        <f>VLOOKUP(Tabla1[[#This Row],[Nombre del Producto]],Tabla2[[Nombre Producto]:[Costo Unitario]],2,FALSE)</f>
        <v>Lot's O' Nuts</v>
      </c>
      <c r="U6771" t="str">
        <f>VLOOKUP(Tabla1[[#This Row],[Fábrica]],Tabla3[],4,FALSE)</f>
        <v>Arizona</v>
      </c>
    </row>
    <row r="6772" spans="1:21" x14ac:dyDescent="0.25">
      <c r="A6772" t="s">
        <v>7079</v>
      </c>
      <c r="B6772" s="3">
        <v>45479</v>
      </c>
      <c r="C6772" s="3">
        <v>45494</v>
      </c>
      <c r="D6772" t="s">
        <v>18</v>
      </c>
      <c r="E6772">
        <v>101784</v>
      </c>
      <c r="F6772" t="s">
        <v>19</v>
      </c>
      <c r="G6772" t="s">
        <v>53</v>
      </c>
      <c r="H6772" t="s">
        <v>21</v>
      </c>
      <c r="I6772">
        <v>90008</v>
      </c>
      <c r="J6772" t="s">
        <v>22</v>
      </c>
      <c r="K6772" t="s">
        <v>23</v>
      </c>
      <c r="L6772" t="s">
        <v>24</v>
      </c>
      <c r="M6772" t="s">
        <v>25</v>
      </c>
      <c r="N6772" s="5">
        <v>11.25</v>
      </c>
      <c r="O6772" s="7">
        <v>3</v>
      </c>
      <c r="P6772" s="5">
        <v>7.35</v>
      </c>
      <c r="Q6772" s="5">
        <v>3.9</v>
      </c>
      <c r="R6772" s="22">
        <f>Tabla1[[#This Row],[Fecha de Envío]]-Tabla1[[#This Row],[Fecha de Orden]]</f>
        <v>15</v>
      </c>
      <c r="S6772" s="24">
        <f>YEAR(Tabla1[[#This Row],[Fecha de Orden]])</f>
        <v>2024</v>
      </c>
      <c r="T6772" t="str">
        <f>VLOOKUP(Tabla1[[#This Row],[Nombre del Producto]],Tabla2[[Nombre Producto]:[Costo Unitario]],2,FALSE)</f>
        <v>Wicked Choccy's</v>
      </c>
      <c r="U6772" t="str">
        <f>VLOOKUP(Tabla1[[#This Row],[Fábrica]],Tabla3[],4,FALSE)</f>
        <v>Georgia</v>
      </c>
    </row>
    <row r="6773" spans="1:21" x14ac:dyDescent="0.25">
      <c r="A6773" t="s">
        <v>856</v>
      </c>
      <c r="B6773" s="3">
        <v>45480</v>
      </c>
      <c r="C6773" s="3">
        <v>45494</v>
      </c>
      <c r="D6773" t="s">
        <v>18</v>
      </c>
      <c r="E6773">
        <v>106824</v>
      </c>
      <c r="F6773" t="s">
        <v>19</v>
      </c>
      <c r="G6773" t="s">
        <v>53</v>
      </c>
      <c r="H6773" t="s">
        <v>21</v>
      </c>
      <c r="I6773">
        <v>90049</v>
      </c>
      <c r="J6773" t="s">
        <v>22</v>
      </c>
      <c r="K6773" t="s">
        <v>23</v>
      </c>
      <c r="L6773" t="s">
        <v>24</v>
      </c>
      <c r="M6773" t="s">
        <v>25</v>
      </c>
      <c r="N6773" s="5">
        <v>11.25</v>
      </c>
      <c r="O6773" s="7">
        <v>3</v>
      </c>
      <c r="P6773" s="5">
        <v>7.35</v>
      </c>
      <c r="Q6773" s="5">
        <v>3.9</v>
      </c>
      <c r="R6773" s="22">
        <f>Tabla1[[#This Row],[Fecha de Envío]]-Tabla1[[#This Row],[Fecha de Orden]]</f>
        <v>14</v>
      </c>
      <c r="S6773" s="24">
        <f>YEAR(Tabla1[[#This Row],[Fecha de Orden]])</f>
        <v>2024</v>
      </c>
      <c r="T6773" t="str">
        <f>VLOOKUP(Tabla1[[#This Row],[Nombre del Producto]],Tabla2[[Nombre Producto]:[Costo Unitario]],2,FALSE)</f>
        <v>Wicked Choccy's</v>
      </c>
      <c r="U6773" t="str">
        <f>VLOOKUP(Tabla1[[#This Row],[Fábrica]],Tabla3[],4,FALSE)</f>
        <v>Georgia</v>
      </c>
    </row>
    <row r="6774" spans="1:21" x14ac:dyDescent="0.25">
      <c r="A6774" t="s">
        <v>2230</v>
      </c>
      <c r="B6774" s="3">
        <v>45480</v>
      </c>
      <c r="C6774" s="3">
        <v>45492</v>
      </c>
      <c r="D6774" t="s">
        <v>71</v>
      </c>
      <c r="E6774">
        <v>105053</v>
      </c>
      <c r="F6774" t="s">
        <v>19</v>
      </c>
      <c r="G6774" t="s">
        <v>188</v>
      </c>
      <c r="H6774" t="s">
        <v>31</v>
      </c>
      <c r="I6774">
        <v>11561</v>
      </c>
      <c r="J6774" t="s">
        <v>22</v>
      </c>
      <c r="K6774" t="s">
        <v>32</v>
      </c>
      <c r="L6774" t="s">
        <v>24</v>
      </c>
      <c r="M6774" t="s">
        <v>25</v>
      </c>
      <c r="N6774" s="5">
        <v>11.25</v>
      </c>
      <c r="O6774" s="7">
        <v>3</v>
      </c>
      <c r="P6774" s="5">
        <v>7.35</v>
      </c>
      <c r="Q6774" s="5">
        <v>3.9</v>
      </c>
      <c r="R6774" s="22">
        <f>Tabla1[[#This Row],[Fecha de Envío]]-Tabla1[[#This Row],[Fecha de Orden]]</f>
        <v>12</v>
      </c>
      <c r="S6774" s="24">
        <f>YEAR(Tabla1[[#This Row],[Fecha de Orden]])</f>
        <v>2024</v>
      </c>
      <c r="T6774" t="str">
        <f>VLOOKUP(Tabla1[[#This Row],[Nombre del Producto]],Tabla2[[Nombre Producto]:[Costo Unitario]],2,FALSE)</f>
        <v>Wicked Choccy's</v>
      </c>
      <c r="U6774" t="str">
        <f>VLOOKUP(Tabla1[[#This Row],[Fábrica]],Tabla3[],4,FALSE)</f>
        <v>Georgia</v>
      </c>
    </row>
    <row r="6775" spans="1:21" x14ac:dyDescent="0.25">
      <c r="A6775" t="s">
        <v>6335</v>
      </c>
      <c r="B6775" s="3">
        <v>45480</v>
      </c>
      <c r="C6775" s="3">
        <v>45492</v>
      </c>
      <c r="D6775" t="s">
        <v>71</v>
      </c>
      <c r="E6775">
        <v>155152</v>
      </c>
      <c r="F6775" t="s">
        <v>19</v>
      </c>
      <c r="G6775" t="s">
        <v>1558</v>
      </c>
      <c r="H6775" t="s">
        <v>77</v>
      </c>
      <c r="I6775">
        <v>2886</v>
      </c>
      <c r="J6775" t="s">
        <v>22</v>
      </c>
      <c r="K6775" t="s">
        <v>32</v>
      </c>
      <c r="L6775" t="s">
        <v>36</v>
      </c>
      <c r="M6775" t="s">
        <v>37</v>
      </c>
      <c r="N6775" s="5">
        <v>13</v>
      </c>
      <c r="O6775" s="7">
        <v>4</v>
      </c>
      <c r="P6775" s="5">
        <v>8.44</v>
      </c>
      <c r="Q6775" s="5">
        <v>4.5599999999999996</v>
      </c>
      <c r="R6775" s="22">
        <f>Tabla1[[#This Row],[Fecha de Envío]]-Tabla1[[#This Row],[Fecha de Orden]]</f>
        <v>12</v>
      </c>
      <c r="S6775" s="24">
        <f>YEAR(Tabla1[[#This Row],[Fecha de Orden]])</f>
        <v>2024</v>
      </c>
      <c r="T6775" t="str">
        <f>VLOOKUP(Tabla1[[#This Row],[Nombre del Producto]],Tabla2[[Nombre Producto]:[Costo Unitario]],2,FALSE)</f>
        <v>Wicked Choccy's</v>
      </c>
      <c r="U6775" t="str">
        <f>VLOOKUP(Tabla1[[#This Row],[Fábrica]],Tabla3[],4,FALSE)</f>
        <v>Georgia</v>
      </c>
    </row>
    <row r="6776" spans="1:21" x14ac:dyDescent="0.25">
      <c r="A6776" t="s">
        <v>7596</v>
      </c>
      <c r="B6776" s="3">
        <v>45480</v>
      </c>
      <c r="C6776" s="3">
        <v>45492</v>
      </c>
      <c r="D6776" t="s">
        <v>39</v>
      </c>
      <c r="E6776">
        <v>169551</v>
      </c>
      <c r="F6776" t="s">
        <v>19</v>
      </c>
      <c r="G6776" t="s">
        <v>144</v>
      </c>
      <c r="H6776" t="s">
        <v>101</v>
      </c>
      <c r="I6776">
        <v>19120</v>
      </c>
      <c r="J6776" t="s">
        <v>22</v>
      </c>
      <c r="K6776" t="s">
        <v>32</v>
      </c>
      <c r="L6776" t="s">
        <v>24</v>
      </c>
      <c r="M6776" t="s">
        <v>25</v>
      </c>
      <c r="N6776" s="5">
        <v>11.25</v>
      </c>
      <c r="O6776" s="7">
        <v>3</v>
      </c>
      <c r="P6776" s="5">
        <v>7.35</v>
      </c>
      <c r="Q6776" s="5">
        <v>3.9</v>
      </c>
      <c r="R6776" s="22">
        <f>Tabla1[[#This Row],[Fecha de Envío]]-Tabla1[[#This Row],[Fecha de Orden]]</f>
        <v>12</v>
      </c>
      <c r="S6776" s="24">
        <f>YEAR(Tabla1[[#This Row],[Fecha de Orden]])</f>
        <v>2024</v>
      </c>
      <c r="T6776" t="str">
        <f>VLOOKUP(Tabla1[[#This Row],[Nombre del Producto]],Tabla2[[Nombre Producto]:[Costo Unitario]],2,FALSE)</f>
        <v>Wicked Choccy's</v>
      </c>
      <c r="U6776" t="str">
        <f>VLOOKUP(Tabla1[[#This Row],[Fábrica]],Tabla3[],4,FALSE)</f>
        <v>Georgia</v>
      </c>
    </row>
    <row r="6777" spans="1:21" x14ac:dyDescent="0.25">
      <c r="A6777" t="s">
        <v>7597</v>
      </c>
      <c r="B6777" s="3">
        <v>45480</v>
      </c>
      <c r="C6777" s="3">
        <v>45492</v>
      </c>
      <c r="D6777" t="s">
        <v>39</v>
      </c>
      <c r="E6777">
        <v>169551</v>
      </c>
      <c r="F6777" t="s">
        <v>19</v>
      </c>
      <c r="G6777" t="s">
        <v>144</v>
      </c>
      <c r="H6777" t="s">
        <v>101</v>
      </c>
      <c r="I6777">
        <v>19120</v>
      </c>
      <c r="J6777" t="s">
        <v>22</v>
      </c>
      <c r="K6777" t="s">
        <v>32</v>
      </c>
      <c r="L6777" t="s">
        <v>45</v>
      </c>
      <c r="M6777" t="s">
        <v>46</v>
      </c>
      <c r="N6777" s="5">
        <v>10.47</v>
      </c>
      <c r="O6777" s="7">
        <v>3</v>
      </c>
      <c r="P6777" s="5">
        <v>7.47</v>
      </c>
      <c r="Q6777" s="5">
        <v>3</v>
      </c>
      <c r="R6777" s="22">
        <f>Tabla1[[#This Row],[Fecha de Envío]]-Tabla1[[#This Row],[Fecha de Orden]]</f>
        <v>12</v>
      </c>
      <c r="S6777" s="24">
        <f>YEAR(Tabla1[[#This Row],[Fecha de Orden]])</f>
        <v>2024</v>
      </c>
      <c r="T6777" t="str">
        <f>VLOOKUP(Tabla1[[#This Row],[Nombre del Producto]],Tabla2[[Nombre Producto]:[Costo Unitario]],2,FALSE)</f>
        <v>Lot's O' Nuts</v>
      </c>
      <c r="U6777" t="str">
        <f>VLOOKUP(Tabla1[[#This Row],[Fábrica]],Tabla3[],4,FALSE)</f>
        <v>Arizona</v>
      </c>
    </row>
    <row r="6778" spans="1:21" x14ac:dyDescent="0.25">
      <c r="A6778" t="s">
        <v>7598</v>
      </c>
      <c r="B6778" s="3">
        <v>45480</v>
      </c>
      <c r="C6778" s="3">
        <v>45492</v>
      </c>
      <c r="D6778" t="s">
        <v>39</v>
      </c>
      <c r="E6778">
        <v>169551</v>
      </c>
      <c r="F6778" t="s">
        <v>19</v>
      </c>
      <c r="G6778" t="s">
        <v>144</v>
      </c>
      <c r="H6778" t="s">
        <v>101</v>
      </c>
      <c r="I6778">
        <v>19120</v>
      </c>
      <c r="J6778" t="s">
        <v>22</v>
      </c>
      <c r="K6778" t="s">
        <v>32</v>
      </c>
      <c r="L6778" t="s">
        <v>36</v>
      </c>
      <c r="M6778" t="s">
        <v>37</v>
      </c>
      <c r="N6778" s="5">
        <v>9.75</v>
      </c>
      <c r="O6778" s="7">
        <v>3</v>
      </c>
      <c r="P6778" s="5">
        <v>6.33</v>
      </c>
      <c r="Q6778" s="5">
        <v>3.42</v>
      </c>
      <c r="R6778" s="22">
        <f>Tabla1[[#This Row],[Fecha de Envío]]-Tabla1[[#This Row],[Fecha de Orden]]</f>
        <v>12</v>
      </c>
      <c r="S6778" s="24">
        <f>YEAR(Tabla1[[#This Row],[Fecha de Orden]])</f>
        <v>2024</v>
      </c>
      <c r="T6778" t="str">
        <f>VLOOKUP(Tabla1[[#This Row],[Nombre del Producto]],Tabla2[[Nombre Producto]:[Costo Unitario]],2,FALSE)</f>
        <v>Wicked Choccy's</v>
      </c>
      <c r="U6778" t="str">
        <f>VLOOKUP(Tabla1[[#This Row],[Fábrica]],Tabla3[],4,FALSE)</f>
        <v>Georgia</v>
      </c>
    </row>
    <row r="6779" spans="1:21" x14ac:dyDescent="0.25">
      <c r="A6779" t="s">
        <v>7599</v>
      </c>
      <c r="B6779" s="3">
        <v>45480</v>
      </c>
      <c r="C6779" s="3">
        <v>45492</v>
      </c>
      <c r="D6779" t="s">
        <v>39</v>
      </c>
      <c r="E6779">
        <v>169551</v>
      </c>
      <c r="F6779" t="s">
        <v>19</v>
      </c>
      <c r="G6779" t="s">
        <v>144</v>
      </c>
      <c r="H6779" t="s">
        <v>101</v>
      </c>
      <c r="I6779">
        <v>19120</v>
      </c>
      <c r="J6779" t="s">
        <v>22</v>
      </c>
      <c r="K6779" t="s">
        <v>32</v>
      </c>
      <c r="L6779" t="s">
        <v>27</v>
      </c>
      <c r="M6779" t="s">
        <v>28</v>
      </c>
      <c r="N6779" s="5">
        <v>10.8</v>
      </c>
      <c r="O6779" s="7">
        <v>3</v>
      </c>
      <c r="P6779" s="5">
        <v>7.5</v>
      </c>
      <c r="Q6779" s="5">
        <v>3.3</v>
      </c>
      <c r="R6779" s="22">
        <f>Tabla1[[#This Row],[Fecha de Envío]]-Tabla1[[#This Row],[Fecha de Orden]]</f>
        <v>12</v>
      </c>
      <c r="S6779" s="24">
        <f>YEAR(Tabla1[[#This Row],[Fecha de Orden]])</f>
        <v>2024</v>
      </c>
      <c r="T6779" t="str">
        <f>VLOOKUP(Tabla1[[#This Row],[Nombre del Producto]],Tabla2[[Nombre Producto]:[Costo Unitario]],2,FALSE)</f>
        <v>Lot's O' Nuts</v>
      </c>
      <c r="U6779" t="str">
        <f>VLOOKUP(Tabla1[[#This Row],[Fábrica]],Tabla3[],4,FALSE)</f>
        <v>Arizona</v>
      </c>
    </row>
    <row r="6780" spans="1:21" x14ac:dyDescent="0.25">
      <c r="A6780" t="s">
        <v>3893</v>
      </c>
      <c r="B6780" s="3">
        <v>45481</v>
      </c>
      <c r="C6780" s="3">
        <v>45495</v>
      </c>
      <c r="D6780" t="s">
        <v>18</v>
      </c>
      <c r="E6780">
        <v>140480</v>
      </c>
      <c r="F6780" t="s">
        <v>19</v>
      </c>
      <c r="G6780" t="s">
        <v>1028</v>
      </c>
      <c r="H6780" t="s">
        <v>1209</v>
      </c>
      <c r="I6780">
        <v>19711</v>
      </c>
      <c r="J6780" t="s">
        <v>22</v>
      </c>
      <c r="K6780" t="s">
        <v>32</v>
      </c>
      <c r="L6780" t="s">
        <v>45</v>
      </c>
      <c r="M6780" t="s">
        <v>46</v>
      </c>
      <c r="N6780" s="5">
        <v>6.98</v>
      </c>
      <c r="O6780" s="7">
        <v>2</v>
      </c>
      <c r="P6780" s="5">
        <v>4.9800000000000004</v>
      </c>
      <c r="Q6780" s="5">
        <v>2</v>
      </c>
      <c r="R6780" s="22">
        <f>Tabla1[[#This Row],[Fecha de Envío]]-Tabla1[[#This Row],[Fecha de Orden]]</f>
        <v>14</v>
      </c>
      <c r="S6780" s="24">
        <f>YEAR(Tabla1[[#This Row],[Fecha de Orden]])</f>
        <v>2024</v>
      </c>
      <c r="T6780" t="str">
        <f>VLOOKUP(Tabla1[[#This Row],[Nombre del Producto]],Tabla2[[Nombre Producto]:[Costo Unitario]],2,FALSE)</f>
        <v>Lot's O' Nuts</v>
      </c>
      <c r="U6780" t="str">
        <f>VLOOKUP(Tabla1[[#This Row],[Fábrica]],Tabla3[],4,FALSE)</f>
        <v>Arizona</v>
      </c>
    </row>
    <row r="6781" spans="1:21" x14ac:dyDescent="0.25">
      <c r="A6781" t="s">
        <v>3894</v>
      </c>
      <c r="B6781" s="3">
        <v>45481</v>
      </c>
      <c r="C6781" s="3">
        <v>45495</v>
      </c>
      <c r="D6781" t="s">
        <v>18</v>
      </c>
      <c r="E6781">
        <v>140480</v>
      </c>
      <c r="F6781" t="s">
        <v>19</v>
      </c>
      <c r="G6781" t="s">
        <v>1028</v>
      </c>
      <c r="H6781" t="s">
        <v>1209</v>
      </c>
      <c r="I6781">
        <v>19711</v>
      </c>
      <c r="J6781" t="s">
        <v>22</v>
      </c>
      <c r="K6781" t="s">
        <v>32</v>
      </c>
      <c r="L6781" t="s">
        <v>33</v>
      </c>
      <c r="M6781" t="s">
        <v>34</v>
      </c>
      <c r="N6781" s="5">
        <v>14.4</v>
      </c>
      <c r="O6781" s="7">
        <v>4</v>
      </c>
      <c r="P6781" s="5">
        <v>9.6</v>
      </c>
      <c r="Q6781" s="5">
        <v>4.8</v>
      </c>
      <c r="R6781" s="22">
        <f>Tabla1[[#This Row],[Fecha de Envío]]-Tabla1[[#This Row],[Fecha de Orden]]</f>
        <v>14</v>
      </c>
      <c r="S6781" s="24">
        <f>YEAR(Tabla1[[#This Row],[Fecha de Orden]])</f>
        <v>2024</v>
      </c>
      <c r="T6781" t="str">
        <f>VLOOKUP(Tabla1[[#This Row],[Nombre del Producto]],Tabla2[[Nombre Producto]:[Costo Unitario]],2,FALSE)</f>
        <v>Lot's O' Nuts</v>
      </c>
      <c r="U6781" t="str">
        <f>VLOOKUP(Tabla1[[#This Row],[Fábrica]],Tabla3[],4,FALSE)</f>
        <v>Arizona</v>
      </c>
    </row>
    <row r="6782" spans="1:21" x14ac:dyDescent="0.25">
      <c r="A6782" t="s">
        <v>3895</v>
      </c>
      <c r="B6782" s="3">
        <v>45481</v>
      </c>
      <c r="C6782" s="3">
        <v>45495</v>
      </c>
      <c r="D6782" t="s">
        <v>18</v>
      </c>
      <c r="E6782">
        <v>140480</v>
      </c>
      <c r="F6782" t="s">
        <v>19</v>
      </c>
      <c r="G6782" t="s">
        <v>1028</v>
      </c>
      <c r="H6782" t="s">
        <v>1209</v>
      </c>
      <c r="I6782">
        <v>19711</v>
      </c>
      <c r="J6782" t="s">
        <v>22</v>
      </c>
      <c r="K6782" t="s">
        <v>32</v>
      </c>
      <c r="L6782" t="s">
        <v>24</v>
      </c>
      <c r="M6782" t="s">
        <v>25</v>
      </c>
      <c r="N6782" s="5">
        <v>26.25</v>
      </c>
      <c r="O6782" s="7">
        <v>7</v>
      </c>
      <c r="P6782" s="5">
        <v>17.149999999999999</v>
      </c>
      <c r="Q6782" s="5">
        <v>9.1</v>
      </c>
      <c r="R6782" s="22">
        <f>Tabla1[[#This Row],[Fecha de Envío]]-Tabla1[[#This Row],[Fecha de Orden]]</f>
        <v>14</v>
      </c>
      <c r="S6782" s="24">
        <f>YEAR(Tabla1[[#This Row],[Fecha de Orden]])</f>
        <v>2024</v>
      </c>
      <c r="T6782" t="str">
        <f>VLOOKUP(Tabla1[[#This Row],[Nombre del Producto]],Tabla2[[Nombre Producto]:[Costo Unitario]],2,FALSE)</f>
        <v>Wicked Choccy's</v>
      </c>
      <c r="U6782" t="str">
        <f>VLOOKUP(Tabla1[[#This Row],[Fábrica]],Tabla3[],4,FALSE)</f>
        <v>Georgia</v>
      </c>
    </row>
    <row r="6783" spans="1:21" x14ac:dyDescent="0.25">
      <c r="A6783" t="s">
        <v>4172</v>
      </c>
      <c r="B6783" s="3">
        <v>45481</v>
      </c>
      <c r="C6783" s="3">
        <v>45498</v>
      </c>
      <c r="D6783" t="s">
        <v>18</v>
      </c>
      <c r="E6783">
        <v>108560</v>
      </c>
      <c r="F6783" t="s">
        <v>19</v>
      </c>
      <c r="G6783" t="s">
        <v>556</v>
      </c>
      <c r="H6783" t="s">
        <v>125</v>
      </c>
      <c r="I6783">
        <v>98031</v>
      </c>
      <c r="J6783" t="s">
        <v>22</v>
      </c>
      <c r="K6783" t="s">
        <v>23</v>
      </c>
      <c r="L6783" t="s">
        <v>24</v>
      </c>
      <c r="M6783" t="s">
        <v>25</v>
      </c>
      <c r="N6783" s="5">
        <v>7.5</v>
      </c>
      <c r="O6783" s="7">
        <v>2</v>
      </c>
      <c r="P6783" s="5">
        <v>4.9000000000000004</v>
      </c>
      <c r="Q6783" s="5">
        <v>2.6</v>
      </c>
      <c r="R6783" s="22">
        <f>Tabla1[[#This Row],[Fecha de Envío]]-Tabla1[[#This Row],[Fecha de Orden]]</f>
        <v>17</v>
      </c>
      <c r="S6783" s="24">
        <f>YEAR(Tabla1[[#This Row],[Fecha de Orden]])</f>
        <v>2024</v>
      </c>
      <c r="T6783" t="str">
        <f>VLOOKUP(Tabla1[[#This Row],[Nombre del Producto]],Tabla2[[Nombre Producto]:[Costo Unitario]],2,FALSE)</f>
        <v>Wicked Choccy's</v>
      </c>
      <c r="U6783" t="str">
        <f>VLOOKUP(Tabla1[[#This Row],[Fábrica]],Tabla3[],4,FALSE)</f>
        <v>Georgia</v>
      </c>
    </row>
    <row r="6784" spans="1:21" x14ac:dyDescent="0.25">
      <c r="A6784" t="s">
        <v>4173</v>
      </c>
      <c r="B6784" s="3">
        <v>45481</v>
      </c>
      <c r="C6784" s="3">
        <v>45498</v>
      </c>
      <c r="D6784" t="s">
        <v>18</v>
      </c>
      <c r="E6784">
        <v>108560</v>
      </c>
      <c r="F6784" t="s">
        <v>19</v>
      </c>
      <c r="G6784" t="s">
        <v>556</v>
      </c>
      <c r="H6784" t="s">
        <v>125</v>
      </c>
      <c r="I6784">
        <v>98031</v>
      </c>
      <c r="J6784" t="s">
        <v>22</v>
      </c>
      <c r="K6784" t="s">
        <v>23</v>
      </c>
      <c r="L6784" t="s">
        <v>45</v>
      </c>
      <c r="M6784" t="s">
        <v>46</v>
      </c>
      <c r="N6784" s="5">
        <v>6.98</v>
      </c>
      <c r="O6784" s="7">
        <v>2</v>
      </c>
      <c r="P6784" s="5">
        <v>4.9800000000000004</v>
      </c>
      <c r="Q6784" s="5">
        <v>2</v>
      </c>
      <c r="R6784" s="22">
        <f>Tabla1[[#This Row],[Fecha de Envío]]-Tabla1[[#This Row],[Fecha de Orden]]</f>
        <v>17</v>
      </c>
      <c r="S6784" s="24">
        <f>YEAR(Tabla1[[#This Row],[Fecha de Orden]])</f>
        <v>2024</v>
      </c>
      <c r="T6784" t="str">
        <f>VLOOKUP(Tabla1[[#This Row],[Nombre del Producto]],Tabla2[[Nombre Producto]:[Costo Unitario]],2,FALSE)</f>
        <v>Lot's O' Nuts</v>
      </c>
      <c r="U6784" t="str">
        <f>VLOOKUP(Tabla1[[#This Row],[Fábrica]],Tabla3[],4,FALSE)</f>
        <v>Arizona</v>
      </c>
    </row>
    <row r="6785" spans="1:21" x14ac:dyDescent="0.25">
      <c r="A6785" t="s">
        <v>4174</v>
      </c>
      <c r="B6785" s="3">
        <v>45481</v>
      </c>
      <c r="C6785" s="3">
        <v>45498</v>
      </c>
      <c r="D6785" t="s">
        <v>18</v>
      </c>
      <c r="E6785">
        <v>108560</v>
      </c>
      <c r="F6785" t="s">
        <v>19</v>
      </c>
      <c r="G6785" t="s">
        <v>556</v>
      </c>
      <c r="H6785" t="s">
        <v>125</v>
      </c>
      <c r="I6785">
        <v>98031</v>
      </c>
      <c r="J6785" t="s">
        <v>22</v>
      </c>
      <c r="K6785" t="s">
        <v>23</v>
      </c>
      <c r="L6785" t="s">
        <v>33</v>
      </c>
      <c r="M6785" t="s">
        <v>34</v>
      </c>
      <c r="N6785" s="5">
        <v>28.8</v>
      </c>
      <c r="O6785" s="7">
        <v>8</v>
      </c>
      <c r="P6785" s="5">
        <v>19.2</v>
      </c>
      <c r="Q6785" s="5">
        <v>9.6</v>
      </c>
      <c r="R6785" s="22">
        <f>Tabla1[[#This Row],[Fecha de Envío]]-Tabla1[[#This Row],[Fecha de Orden]]</f>
        <v>17</v>
      </c>
      <c r="S6785" s="24">
        <f>YEAR(Tabla1[[#This Row],[Fecha de Orden]])</f>
        <v>2024</v>
      </c>
      <c r="T6785" t="str">
        <f>VLOOKUP(Tabla1[[#This Row],[Nombre del Producto]],Tabla2[[Nombre Producto]:[Costo Unitario]],2,FALSE)</f>
        <v>Lot's O' Nuts</v>
      </c>
      <c r="U6785" t="str">
        <f>VLOOKUP(Tabla1[[#This Row],[Fábrica]],Tabla3[],4,FALSE)</f>
        <v>Arizona</v>
      </c>
    </row>
    <row r="6786" spans="1:21" x14ac:dyDescent="0.25">
      <c r="A6786" t="s">
        <v>4175</v>
      </c>
      <c r="B6786" s="3">
        <v>45481</v>
      </c>
      <c r="C6786" s="3">
        <v>45498</v>
      </c>
      <c r="D6786" t="s">
        <v>18</v>
      </c>
      <c r="E6786">
        <v>108560</v>
      </c>
      <c r="F6786" t="s">
        <v>19</v>
      </c>
      <c r="G6786" t="s">
        <v>556</v>
      </c>
      <c r="H6786" t="s">
        <v>125</v>
      </c>
      <c r="I6786">
        <v>98031</v>
      </c>
      <c r="J6786" t="s">
        <v>22</v>
      </c>
      <c r="K6786" t="s">
        <v>23</v>
      </c>
      <c r="L6786" t="s">
        <v>27</v>
      </c>
      <c r="M6786" t="s">
        <v>28</v>
      </c>
      <c r="N6786" s="5">
        <v>7.2</v>
      </c>
      <c r="O6786" s="7">
        <v>2</v>
      </c>
      <c r="P6786" s="5">
        <v>5</v>
      </c>
      <c r="Q6786" s="5">
        <v>2.2000000000000002</v>
      </c>
      <c r="R6786" s="22">
        <f>Tabla1[[#This Row],[Fecha de Envío]]-Tabla1[[#This Row],[Fecha de Orden]]</f>
        <v>17</v>
      </c>
      <c r="S6786" s="24">
        <f>YEAR(Tabla1[[#This Row],[Fecha de Orden]])</f>
        <v>2024</v>
      </c>
      <c r="T6786" t="str">
        <f>VLOOKUP(Tabla1[[#This Row],[Nombre del Producto]],Tabla2[[Nombre Producto]:[Costo Unitario]],2,FALSE)</f>
        <v>Lot's O' Nuts</v>
      </c>
      <c r="U6786" t="str">
        <f>VLOOKUP(Tabla1[[#This Row],[Fábrica]],Tabla3[],4,FALSE)</f>
        <v>Arizona</v>
      </c>
    </row>
    <row r="6787" spans="1:21" x14ac:dyDescent="0.25">
      <c r="A6787" t="s">
        <v>4311</v>
      </c>
      <c r="B6787" s="3">
        <v>45481</v>
      </c>
      <c r="C6787" s="3">
        <v>45495</v>
      </c>
      <c r="D6787" t="s">
        <v>18</v>
      </c>
      <c r="E6787">
        <v>112109</v>
      </c>
      <c r="F6787" t="s">
        <v>195</v>
      </c>
      <c r="G6787" t="s">
        <v>4297</v>
      </c>
      <c r="H6787" t="s">
        <v>4298</v>
      </c>
      <c r="I6787" t="s">
        <v>4299</v>
      </c>
      <c r="J6787" t="s">
        <v>22</v>
      </c>
      <c r="K6787" t="s">
        <v>43</v>
      </c>
      <c r="L6787" t="s">
        <v>36</v>
      </c>
      <c r="M6787" t="s">
        <v>37</v>
      </c>
      <c r="N6787" s="5">
        <v>9.75</v>
      </c>
      <c r="O6787" s="7">
        <v>3</v>
      </c>
      <c r="P6787" s="5">
        <v>6.33</v>
      </c>
      <c r="Q6787" s="5">
        <v>3.42</v>
      </c>
      <c r="R6787" s="22">
        <f>Tabla1[[#This Row],[Fecha de Envío]]-Tabla1[[#This Row],[Fecha de Orden]]</f>
        <v>14</v>
      </c>
      <c r="S6787" s="24">
        <f>YEAR(Tabla1[[#This Row],[Fecha de Orden]])</f>
        <v>2024</v>
      </c>
      <c r="T6787" t="str">
        <f>VLOOKUP(Tabla1[[#This Row],[Nombre del Producto]],Tabla2[[Nombre Producto]:[Costo Unitario]],2,FALSE)</f>
        <v>Wicked Choccy's</v>
      </c>
      <c r="U6787" t="str">
        <f>VLOOKUP(Tabla1[[#This Row],[Fábrica]],Tabla3[],4,FALSE)</f>
        <v>Georgia</v>
      </c>
    </row>
    <row r="6788" spans="1:21" x14ac:dyDescent="0.25">
      <c r="A6788" t="s">
        <v>4312</v>
      </c>
      <c r="B6788" s="3">
        <v>45481</v>
      </c>
      <c r="C6788" s="3">
        <v>45495</v>
      </c>
      <c r="D6788" t="s">
        <v>18</v>
      </c>
      <c r="E6788">
        <v>112109</v>
      </c>
      <c r="F6788" t="s">
        <v>195</v>
      </c>
      <c r="G6788" t="s">
        <v>4297</v>
      </c>
      <c r="H6788" t="s">
        <v>4298</v>
      </c>
      <c r="I6788" t="s">
        <v>4299</v>
      </c>
      <c r="J6788" t="s">
        <v>22</v>
      </c>
      <c r="K6788" t="s">
        <v>43</v>
      </c>
      <c r="L6788" t="s">
        <v>24</v>
      </c>
      <c r="M6788" t="s">
        <v>25</v>
      </c>
      <c r="N6788" s="5">
        <v>15</v>
      </c>
      <c r="O6788" s="7">
        <v>4</v>
      </c>
      <c r="P6788" s="5">
        <v>9.8000000000000007</v>
      </c>
      <c r="Q6788" s="5">
        <v>5.2</v>
      </c>
      <c r="R6788" s="22">
        <f>Tabla1[[#This Row],[Fecha de Envío]]-Tabla1[[#This Row],[Fecha de Orden]]</f>
        <v>14</v>
      </c>
      <c r="S6788" s="24">
        <f>YEAR(Tabla1[[#This Row],[Fecha de Orden]])</f>
        <v>2024</v>
      </c>
      <c r="T6788" t="str">
        <f>VLOOKUP(Tabla1[[#This Row],[Nombre del Producto]],Tabla2[[Nombre Producto]:[Costo Unitario]],2,FALSE)</f>
        <v>Wicked Choccy's</v>
      </c>
      <c r="U6788" t="str">
        <f>VLOOKUP(Tabla1[[#This Row],[Fábrica]],Tabla3[],4,FALSE)</f>
        <v>Georgia</v>
      </c>
    </row>
    <row r="6789" spans="1:21" x14ac:dyDescent="0.25">
      <c r="A6789" t="s">
        <v>6356</v>
      </c>
      <c r="B6789" s="3">
        <v>45481</v>
      </c>
      <c r="C6789" s="3">
        <v>45495</v>
      </c>
      <c r="D6789" t="s">
        <v>18</v>
      </c>
      <c r="E6789">
        <v>111759</v>
      </c>
      <c r="F6789" t="s">
        <v>19</v>
      </c>
      <c r="G6789" t="s">
        <v>124</v>
      </c>
      <c r="H6789" t="s">
        <v>125</v>
      </c>
      <c r="I6789">
        <v>98103</v>
      </c>
      <c r="J6789" t="s">
        <v>22</v>
      </c>
      <c r="K6789" t="s">
        <v>23</v>
      </c>
      <c r="L6789" t="s">
        <v>33</v>
      </c>
      <c r="M6789" t="s">
        <v>34</v>
      </c>
      <c r="N6789" s="5">
        <v>7.2</v>
      </c>
      <c r="O6789" s="7">
        <v>2</v>
      </c>
      <c r="P6789" s="5">
        <v>4.8</v>
      </c>
      <c r="Q6789" s="5">
        <v>2.4</v>
      </c>
      <c r="R6789" s="22">
        <f>Tabla1[[#This Row],[Fecha de Envío]]-Tabla1[[#This Row],[Fecha de Orden]]</f>
        <v>14</v>
      </c>
      <c r="S6789" s="24">
        <f>YEAR(Tabla1[[#This Row],[Fecha de Orden]])</f>
        <v>2024</v>
      </c>
      <c r="T6789" t="str">
        <f>VLOOKUP(Tabla1[[#This Row],[Nombre del Producto]],Tabla2[[Nombre Producto]:[Costo Unitario]],2,FALSE)</f>
        <v>Lot's O' Nuts</v>
      </c>
      <c r="U6789" t="str">
        <f>VLOOKUP(Tabla1[[#This Row],[Fábrica]],Tabla3[],4,FALSE)</f>
        <v>Arizona</v>
      </c>
    </row>
    <row r="6790" spans="1:21" x14ac:dyDescent="0.25">
      <c r="A6790" t="s">
        <v>8547</v>
      </c>
      <c r="B6790" s="3">
        <v>45481</v>
      </c>
      <c r="C6790" s="3">
        <v>45494</v>
      </c>
      <c r="D6790" t="s">
        <v>39</v>
      </c>
      <c r="E6790">
        <v>133249</v>
      </c>
      <c r="F6790" t="s">
        <v>19</v>
      </c>
      <c r="G6790" t="s">
        <v>8548</v>
      </c>
      <c r="H6790" t="s">
        <v>21</v>
      </c>
      <c r="I6790">
        <v>90660</v>
      </c>
      <c r="J6790" t="s">
        <v>22</v>
      </c>
      <c r="K6790" t="s">
        <v>23</v>
      </c>
      <c r="L6790" t="s">
        <v>36</v>
      </c>
      <c r="M6790" t="s">
        <v>37</v>
      </c>
      <c r="N6790" s="5">
        <v>16.25</v>
      </c>
      <c r="O6790" s="7">
        <v>5</v>
      </c>
      <c r="P6790" s="5">
        <v>10.55</v>
      </c>
      <c r="Q6790" s="5">
        <v>5.7</v>
      </c>
      <c r="R6790" s="22">
        <f>Tabla1[[#This Row],[Fecha de Envío]]-Tabla1[[#This Row],[Fecha de Orden]]</f>
        <v>13</v>
      </c>
      <c r="S6790" s="24">
        <f>YEAR(Tabla1[[#This Row],[Fecha de Orden]])</f>
        <v>2024</v>
      </c>
      <c r="T6790" t="str">
        <f>VLOOKUP(Tabla1[[#This Row],[Nombre del Producto]],Tabla2[[Nombre Producto]:[Costo Unitario]],2,FALSE)</f>
        <v>Wicked Choccy's</v>
      </c>
      <c r="U6790" t="str">
        <f>VLOOKUP(Tabla1[[#This Row],[Fábrica]],Tabla3[],4,FALSE)</f>
        <v>Georgia</v>
      </c>
    </row>
    <row r="6791" spans="1:21" x14ac:dyDescent="0.25">
      <c r="A6791" t="s">
        <v>8724</v>
      </c>
      <c r="B6791" s="3">
        <v>45481</v>
      </c>
      <c r="C6791" s="3">
        <v>45495</v>
      </c>
      <c r="D6791" t="s">
        <v>18</v>
      </c>
      <c r="E6791">
        <v>134306</v>
      </c>
      <c r="F6791" t="s">
        <v>19</v>
      </c>
      <c r="G6791" t="s">
        <v>105</v>
      </c>
      <c r="H6791" t="s">
        <v>106</v>
      </c>
      <c r="I6791">
        <v>1852</v>
      </c>
      <c r="J6791" t="s">
        <v>22</v>
      </c>
      <c r="K6791" t="s">
        <v>32</v>
      </c>
      <c r="L6791" t="s">
        <v>45</v>
      </c>
      <c r="M6791" t="s">
        <v>46</v>
      </c>
      <c r="N6791" s="5">
        <v>6.98</v>
      </c>
      <c r="O6791" s="7">
        <v>2</v>
      </c>
      <c r="P6791" s="5">
        <v>4.9800000000000004</v>
      </c>
      <c r="Q6791" s="5">
        <v>2</v>
      </c>
      <c r="R6791" s="22">
        <f>Tabla1[[#This Row],[Fecha de Envío]]-Tabla1[[#This Row],[Fecha de Orden]]</f>
        <v>14</v>
      </c>
      <c r="S6791" s="24">
        <f>YEAR(Tabla1[[#This Row],[Fecha de Orden]])</f>
        <v>2024</v>
      </c>
      <c r="T6791" t="str">
        <f>VLOOKUP(Tabla1[[#This Row],[Nombre del Producto]],Tabla2[[Nombre Producto]:[Costo Unitario]],2,FALSE)</f>
        <v>Lot's O' Nuts</v>
      </c>
      <c r="U6791" t="str">
        <f>VLOOKUP(Tabla1[[#This Row],[Fábrica]],Tabla3[],4,FALSE)</f>
        <v>Arizona</v>
      </c>
    </row>
    <row r="6792" spans="1:21" x14ac:dyDescent="0.25">
      <c r="A6792" t="s">
        <v>8725</v>
      </c>
      <c r="B6792" s="3">
        <v>45481</v>
      </c>
      <c r="C6792" s="3">
        <v>45495</v>
      </c>
      <c r="D6792" t="s">
        <v>18</v>
      </c>
      <c r="E6792">
        <v>134306</v>
      </c>
      <c r="F6792" t="s">
        <v>19</v>
      </c>
      <c r="G6792" t="s">
        <v>105</v>
      </c>
      <c r="H6792" t="s">
        <v>106</v>
      </c>
      <c r="I6792">
        <v>1852</v>
      </c>
      <c r="J6792" t="s">
        <v>22</v>
      </c>
      <c r="K6792" t="s">
        <v>32</v>
      </c>
      <c r="L6792" t="s">
        <v>24</v>
      </c>
      <c r="M6792" t="s">
        <v>25</v>
      </c>
      <c r="N6792" s="5">
        <v>11.25</v>
      </c>
      <c r="O6792" s="7">
        <v>3</v>
      </c>
      <c r="P6792" s="5">
        <v>7.35</v>
      </c>
      <c r="Q6792" s="5">
        <v>3.9</v>
      </c>
      <c r="R6792" s="22">
        <f>Tabla1[[#This Row],[Fecha de Envío]]-Tabla1[[#This Row],[Fecha de Orden]]</f>
        <v>14</v>
      </c>
      <c r="S6792" s="24">
        <f>YEAR(Tabla1[[#This Row],[Fecha de Orden]])</f>
        <v>2024</v>
      </c>
      <c r="T6792" t="str">
        <f>VLOOKUP(Tabla1[[#This Row],[Nombre del Producto]],Tabla2[[Nombre Producto]:[Costo Unitario]],2,FALSE)</f>
        <v>Wicked Choccy's</v>
      </c>
      <c r="U6792" t="str">
        <f>VLOOKUP(Tabla1[[#This Row],[Fábrica]],Tabla3[],4,FALSE)</f>
        <v>Georgia</v>
      </c>
    </row>
    <row r="6793" spans="1:21" x14ac:dyDescent="0.25">
      <c r="A6793" t="s">
        <v>8726</v>
      </c>
      <c r="B6793" s="3">
        <v>45481</v>
      </c>
      <c r="C6793" s="3">
        <v>45495</v>
      </c>
      <c r="D6793" t="s">
        <v>18</v>
      </c>
      <c r="E6793">
        <v>134306</v>
      </c>
      <c r="F6793" t="s">
        <v>19</v>
      </c>
      <c r="G6793" t="s">
        <v>105</v>
      </c>
      <c r="H6793" t="s">
        <v>106</v>
      </c>
      <c r="I6793">
        <v>1852</v>
      </c>
      <c r="J6793" t="s">
        <v>22</v>
      </c>
      <c r="K6793" t="s">
        <v>32</v>
      </c>
      <c r="L6793" t="s">
        <v>36</v>
      </c>
      <c r="M6793" t="s">
        <v>37</v>
      </c>
      <c r="N6793" s="5">
        <v>6.5</v>
      </c>
      <c r="O6793" s="7">
        <v>2</v>
      </c>
      <c r="P6793" s="5">
        <v>4.22</v>
      </c>
      <c r="Q6793" s="5">
        <v>2.2799999999999998</v>
      </c>
      <c r="R6793" s="22">
        <f>Tabla1[[#This Row],[Fecha de Envío]]-Tabla1[[#This Row],[Fecha de Orden]]</f>
        <v>14</v>
      </c>
      <c r="S6793" s="24">
        <f>YEAR(Tabla1[[#This Row],[Fecha de Orden]])</f>
        <v>2024</v>
      </c>
      <c r="T6793" t="str">
        <f>VLOOKUP(Tabla1[[#This Row],[Nombre del Producto]],Tabla2[[Nombre Producto]:[Costo Unitario]],2,FALSE)</f>
        <v>Wicked Choccy's</v>
      </c>
      <c r="U6793" t="str">
        <f>VLOOKUP(Tabla1[[#This Row],[Fábrica]],Tabla3[],4,FALSE)</f>
        <v>Georgia</v>
      </c>
    </row>
    <row r="6794" spans="1:21" x14ac:dyDescent="0.25">
      <c r="A6794" t="s">
        <v>9041</v>
      </c>
      <c r="B6794" s="3">
        <v>45481</v>
      </c>
      <c r="C6794" s="3">
        <v>45495</v>
      </c>
      <c r="D6794" t="s">
        <v>18</v>
      </c>
      <c r="E6794">
        <v>138464</v>
      </c>
      <c r="F6794" t="s">
        <v>19</v>
      </c>
      <c r="G6794" t="s">
        <v>124</v>
      </c>
      <c r="H6794" t="s">
        <v>125</v>
      </c>
      <c r="I6794">
        <v>98115</v>
      </c>
      <c r="J6794" t="s">
        <v>22</v>
      </c>
      <c r="K6794" t="s">
        <v>23</v>
      </c>
      <c r="L6794" t="s">
        <v>36</v>
      </c>
      <c r="M6794" t="s">
        <v>37</v>
      </c>
      <c r="N6794" s="5">
        <v>9.75</v>
      </c>
      <c r="O6794" s="7">
        <v>3</v>
      </c>
      <c r="P6794" s="5">
        <v>6.33</v>
      </c>
      <c r="Q6794" s="5">
        <v>3.42</v>
      </c>
      <c r="R6794" s="22">
        <f>Tabla1[[#This Row],[Fecha de Envío]]-Tabla1[[#This Row],[Fecha de Orden]]</f>
        <v>14</v>
      </c>
      <c r="S6794" s="24">
        <f>YEAR(Tabla1[[#This Row],[Fecha de Orden]])</f>
        <v>2024</v>
      </c>
      <c r="T6794" t="str">
        <f>VLOOKUP(Tabla1[[#This Row],[Nombre del Producto]],Tabla2[[Nombre Producto]:[Costo Unitario]],2,FALSE)</f>
        <v>Wicked Choccy's</v>
      </c>
      <c r="U6794" t="str">
        <f>VLOOKUP(Tabla1[[#This Row],[Fábrica]],Tabla3[],4,FALSE)</f>
        <v>Georgia</v>
      </c>
    </row>
    <row r="6795" spans="1:21" x14ac:dyDescent="0.25">
      <c r="A6795" t="s">
        <v>9042</v>
      </c>
      <c r="B6795" s="3">
        <v>45481</v>
      </c>
      <c r="C6795" s="3">
        <v>45495</v>
      </c>
      <c r="D6795" t="s">
        <v>18</v>
      </c>
      <c r="E6795">
        <v>138464</v>
      </c>
      <c r="F6795" t="s">
        <v>19</v>
      </c>
      <c r="G6795" t="s">
        <v>124</v>
      </c>
      <c r="H6795" t="s">
        <v>125</v>
      </c>
      <c r="I6795">
        <v>98115</v>
      </c>
      <c r="J6795" t="s">
        <v>22</v>
      </c>
      <c r="K6795" t="s">
        <v>23</v>
      </c>
      <c r="L6795" t="s">
        <v>33</v>
      </c>
      <c r="M6795" t="s">
        <v>34</v>
      </c>
      <c r="N6795" s="5">
        <v>10.8</v>
      </c>
      <c r="O6795" s="7">
        <v>3</v>
      </c>
      <c r="P6795" s="5">
        <v>7.2</v>
      </c>
      <c r="Q6795" s="5">
        <v>3.6</v>
      </c>
      <c r="R6795" s="22">
        <f>Tabla1[[#This Row],[Fecha de Envío]]-Tabla1[[#This Row],[Fecha de Orden]]</f>
        <v>14</v>
      </c>
      <c r="S6795" s="24">
        <f>YEAR(Tabla1[[#This Row],[Fecha de Orden]])</f>
        <v>2024</v>
      </c>
      <c r="T6795" t="str">
        <f>VLOOKUP(Tabla1[[#This Row],[Nombre del Producto]],Tabla2[[Nombre Producto]:[Costo Unitario]],2,FALSE)</f>
        <v>Lot's O' Nuts</v>
      </c>
      <c r="U6795" t="str">
        <f>VLOOKUP(Tabla1[[#This Row],[Fábrica]],Tabla3[],4,FALSE)</f>
        <v>Arizona</v>
      </c>
    </row>
    <row r="6796" spans="1:21" x14ac:dyDescent="0.25">
      <c r="A6796" t="s">
        <v>9043</v>
      </c>
      <c r="B6796" s="3">
        <v>45481</v>
      </c>
      <c r="C6796" s="3">
        <v>45495</v>
      </c>
      <c r="D6796" t="s">
        <v>18</v>
      </c>
      <c r="E6796">
        <v>138464</v>
      </c>
      <c r="F6796" t="s">
        <v>19</v>
      </c>
      <c r="G6796" t="s">
        <v>124</v>
      </c>
      <c r="H6796" t="s">
        <v>125</v>
      </c>
      <c r="I6796">
        <v>98115</v>
      </c>
      <c r="J6796" t="s">
        <v>22</v>
      </c>
      <c r="K6796" t="s">
        <v>23</v>
      </c>
      <c r="L6796" t="s">
        <v>24</v>
      </c>
      <c r="M6796" t="s">
        <v>25</v>
      </c>
      <c r="N6796" s="5">
        <v>15</v>
      </c>
      <c r="O6796" s="7">
        <v>4</v>
      </c>
      <c r="P6796" s="5">
        <v>9.8000000000000007</v>
      </c>
      <c r="Q6796" s="5">
        <v>5.2</v>
      </c>
      <c r="R6796" s="22">
        <f>Tabla1[[#This Row],[Fecha de Envío]]-Tabla1[[#This Row],[Fecha de Orden]]</f>
        <v>14</v>
      </c>
      <c r="S6796" s="24">
        <f>YEAR(Tabla1[[#This Row],[Fecha de Orden]])</f>
        <v>2024</v>
      </c>
      <c r="T6796" t="str">
        <f>VLOOKUP(Tabla1[[#This Row],[Nombre del Producto]],Tabla2[[Nombre Producto]:[Costo Unitario]],2,FALSE)</f>
        <v>Wicked Choccy's</v>
      </c>
      <c r="U6796" t="str">
        <f>VLOOKUP(Tabla1[[#This Row],[Fábrica]],Tabla3[],4,FALSE)</f>
        <v>Georgia</v>
      </c>
    </row>
    <row r="6797" spans="1:21" x14ac:dyDescent="0.25">
      <c r="A6797" t="s">
        <v>9044</v>
      </c>
      <c r="B6797" s="3">
        <v>45481</v>
      </c>
      <c r="C6797" s="3">
        <v>45495</v>
      </c>
      <c r="D6797" t="s">
        <v>18</v>
      </c>
      <c r="E6797">
        <v>138464</v>
      </c>
      <c r="F6797" t="s">
        <v>19</v>
      </c>
      <c r="G6797" t="s">
        <v>124</v>
      </c>
      <c r="H6797" t="s">
        <v>125</v>
      </c>
      <c r="I6797">
        <v>98115</v>
      </c>
      <c r="J6797" t="s">
        <v>22</v>
      </c>
      <c r="K6797" t="s">
        <v>23</v>
      </c>
      <c r="L6797" t="s">
        <v>45</v>
      </c>
      <c r="M6797" t="s">
        <v>46</v>
      </c>
      <c r="N6797" s="5">
        <v>10.47</v>
      </c>
      <c r="O6797" s="7">
        <v>3</v>
      </c>
      <c r="P6797" s="5">
        <v>7.47</v>
      </c>
      <c r="Q6797" s="5">
        <v>3</v>
      </c>
      <c r="R6797" s="22">
        <f>Tabla1[[#This Row],[Fecha de Envío]]-Tabla1[[#This Row],[Fecha de Orden]]</f>
        <v>14</v>
      </c>
      <c r="S6797" s="24">
        <f>YEAR(Tabla1[[#This Row],[Fecha de Orden]])</f>
        <v>2024</v>
      </c>
      <c r="T6797" t="str">
        <f>VLOOKUP(Tabla1[[#This Row],[Nombre del Producto]],Tabla2[[Nombre Producto]:[Costo Unitario]],2,FALSE)</f>
        <v>Lot's O' Nuts</v>
      </c>
      <c r="U6797" t="str">
        <f>VLOOKUP(Tabla1[[#This Row],[Fábrica]],Tabla3[],4,FALSE)</f>
        <v>Arizona</v>
      </c>
    </row>
    <row r="6798" spans="1:21" x14ac:dyDescent="0.25">
      <c r="A6798" t="s">
        <v>9051</v>
      </c>
      <c r="B6798" s="3">
        <v>45481</v>
      </c>
      <c r="C6798" s="3">
        <v>45493</v>
      </c>
      <c r="D6798" t="s">
        <v>39</v>
      </c>
      <c r="E6798">
        <v>150189</v>
      </c>
      <c r="F6798" t="s">
        <v>19</v>
      </c>
      <c r="G6798" t="s">
        <v>9052</v>
      </c>
      <c r="H6798" t="s">
        <v>21</v>
      </c>
      <c r="I6798">
        <v>94403</v>
      </c>
      <c r="J6798" t="s">
        <v>22</v>
      </c>
      <c r="K6798" t="s">
        <v>23</v>
      </c>
      <c r="L6798" t="s">
        <v>27</v>
      </c>
      <c r="M6798" t="s">
        <v>28</v>
      </c>
      <c r="N6798" s="5">
        <v>21.6</v>
      </c>
      <c r="O6798" s="7">
        <v>6</v>
      </c>
      <c r="P6798" s="5">
        <v>15</v>
      </c>
      <c r="Q6798" s="5">
        <v>6.6</v>
      </c>
      <c r="R6798" s="22">
        <f>Tabla1[[#This Row],[Fecha de Envío]]-Tabla1[[#This Row],[Fecha de Orden]]</f>
        <v>12</v>
      </c>
      <c r="S6798" s="24">
        <f>YEAR(Tabla1[[#This Row],[Fecha de Orden]])</f>
        <v>2024</v>
      </c>
      <c r="T6798" t="str">
        <f>VLOOKUP(Tabla1[[#This Row],[Nombre del Producto]],Tabla2[[Nombre Producto]:[Costo Unitario]],2,FALSE)</f>
        <v>Lot's O' Nuts</v>
      </c>
      <c r="U6798" t="str">
        <f>VLOOKUP(Tabla1[[#This Row],[Fábrica]],Tabla3[],4,FALSE)</f>
        <v>Arizona</v>
      </c>
    </row>
    <row r="6799" spans="1:21" x14ac:dyDescent="0.25">
      <c r="A6799" t="s">
        <v>4348</v>
      </c>
      <c r="B6799" s="3">
        <v>45482</v>
      </c>
      <c r="C6799" s="3">
        <v>45498</v>
      </c>
      <c r="D6799" t="s">
        <v>18</v>
      </c>
      <c r="E6799">
        <v>121083</v>
      </c>
      <c r="F6799" t="s">
        <v>19</v>
      </c>
      <c r="G6799" t="s">
        <v>4349</v>
      </c>
      <c r="H6799" t="s">
        <v>84</v>
      </c>
      <c r="I6799">
        <v>6040</v>
      </c>
      <c r="J6799" t="s">
        <v>22</v>
      </c>
      <c r="K6799" t="s">
        <v>32</v>
      </c>
      <c r="L6799" t="s">
        <v>45</v>
      </c>
      <c r="M6799" t="s">
        <v>46</v>
      </c>
      <c r="N6799" s="5">
        <v>20.94</v>
      </c>
      <c r="O6799" s="7">
        <v>6</v>
      </c>
      <c r="P6799" s="5">
        <v>14.94</v>
      </c>
      <c r="Q6799" s="5">
        <v>6</v>
      </c>
      <c r="R6799" s="22">
        <f>Tabla1[[#This Row],[Fecha de Envío]]-Tabla1[[#This Row],[Fecha de Orden]]</f>
        <v>16</v>
      </c>
      <c r="S6799" s="24">
        <f>YEAR(Tabla1[[#This Row],[Fecha de Orden]])</f>
        <v>2024</v>
      </c>
      <c r="T6799" t="str">
        <f>VLOOKUP(Tabla1[[#This Row],[Nombre del Producto]],Tabla2[[Nombre Producto]:[Costo Unitario]],2,FALSE)</f>
        <v>Lot's O' Nuts</v>
      </c>
      <c r="U6799" t="str">
        <f>VLOOKUP(Tabla1[[#This Row],[Fábrica]],Tabla3[],4,FALSE)</f>
        <v>Arizona</v>
      </c>
    </row>
    <row r="6800" spans="1:21" x14ac:dyDescent="0.25">
      <c r="A6800" t="s">
        <v>4350</v>
      </c>
      <c r="B6800" s="3">
        <v>45482</v>
      </c>
      <c r="C6800" s="3">
        <v>45498</v>
      </c>
      <c r="D6800" t="s">
        <v>18</v>
      </c>
      <c r="E6800">
        <v>121083</v>
      </c>
      <c r="F6800" t="s">
        <v>19</v>
      </c>
      <c r="G6800" t="s">
        <v>4349</v>
      </c>
      <c r="H6800" t="s">
        <v>84</v>
      </c>
      <c r="I6800">
        <v>6040</v>
      </c>
      <c r="J6800" t="s">
        <v>22</v>
      </c>
      <c r="K6800" t="s">
        <v>32</v>
      </c>
      <c r="L6800" t="s">
        <v>27</v>
      </c>
      <c r="M6800" t="s">
        <v>28</v>
      </c>
      <c r="N6800" s="5">
        <v>18</v>
      </c>
      <c r="O6800" s="7">
        <v>5</v>
      </c>
      <c r="P6800" s="5">
        <v>12.5</v>
      </c>
      <c r="Q6800" s="5">
        <v>5.5</v>
      </c>
      <c r="R6800" s="22">
        <f>Tabla1[[#This Row],[Fecha de Envío]]-Tabla1[[#This Row],[Fecha de Orden]]</f>
        <v>16</v>
      </c>
      <c r="S6800" s="24">
        <f>YEAR(Tabla1[[#This Row],[Fecha de Orden]])</f>
        <v>2024</v>
      </c>
      <c r="T6800" t="str">
        <f>VLOOKUP(Tabla1[[#This Row],[Nombre del Producto]],Tabla2[[Nombre Producto]:[Costo Unitario]],2,FALSE)</f>
        <v>Lot's O' Nuts</v>
      </c>
      <c r="U6800" t="str">
        <f>VLOOKUP(Tabla1[[#This Row],[Fábrica]],Tabla3[],4,FALSE)</f>
        <v>Arizona</v>
      </c>
    </row>
    <row r="6801" spans="1:21" x14ac:dyDescent="0.25">
      <c r="A6801" t="s">
        <v>4351</v>
      </c>
      <c r="B6801" s="3">
        <v>45482</v>
      </c>
      <c r="C6801" s="3">
        <v>45498</v>
      </c>
      <c r="D6801" t="s">
        <v>18</v>
      </c>
      <c r="E6801">
        <v>121083</v>
      </c>
      <c r="F6801" t="s">
        <v>19</v>
      </c>
      <c r="G6801" t="s">
        <v>4349</v>
      </c>
      <c r="H6801" t="s">
        <v>84</v>
      </c>
      <c r="I6801">
        <v>6040</v>
      </c>
      <c r="J6801" t="s">
        <v>22</v>
      </c>
      <c r="K6801" t="s">
        <v>32</v>
      </c>
      <c r="L6801" t="s">
        <v>24</v>
      </c>
      <c r="M6801" t="s">
        <v>25</v>
      </c>
      <c r="N6801" s="5">
        <v>7.5</v>
      </c>
      <c r="O6801" s="7">
        <v>2</v>
      </c>
      <c r="P6801" s="5">
        <v>4.9000000000000004</v>
      </c>
      <c r="Q6801" s="5">
        <v>2.6</v>
      </c>
      <c r="R6801" s="22">
        <f>Tabla1[[#This Row],[Fecha de Envío]]-Tabla1[[#This Row],[Fecha de Orden]]</f>
        <v>16</v>
      </c>
      <c r="S6801" s="24">
        <f>YEAR(Tabla1[[#This Row],[Fecha de Orden]])</f>
        <v>2024</v>
      </c>
      <c r="T6801" t="str">
        <f>VLOOKUP(Tabla1[[#This Row],[Nombre del Producto]],Tabla2[[Nombre Producto]:[Costo Unitario]],2,FALSE)</f>
        <v>Wicked Choccy's</v>
      </c>
      <c r="U6801" t="str">
        <f>VLOOKUP(Tabla1[[#This Row],[Fábrica]],Tabla3[],4,FALSE)</f>
        <v>Georgia</v>
      </c>
    </row>
    <row r="6802" spans="1:21" x14ac:dyDescent="0.25">
      <c r="A6802" t="s">
        <v>4477</v>
      </c>
      <c r="B6802" s="3">
        <v>45482</v>
      </c>
      <c r="C6802" s="3">
        <v>45497</v>
      </c>
      <c r="D6802" t="s">
        <v>18</v>
      </c>
      <c r="E6802">
        <v>132122</v>
      </c>
      <c r="F6802" t="s">
        <v>19</v>
      </c>
      <c r="G6802" t="s">
        <v>239</v>
      </c>
      <c r="H6802" t="s">
        <v>173</v>
      </c>
      <c r="I6802">
        <v>60610</v>
      </c>
      <c r="J6802" t="s">
        <v>22</v>
      </c>
      <c r="K6802" t="s">
        <v>43</v>
      </c>
      <c r="L6802" t="s">
        <v>27</v>
      </c>
      <c r="M6802" t="s">
        <v>28</v>
      </c>
      <c r="N6802" s="5">
        <v>18</v>
      </c>
      <c r="O6802" s="7">
        <v>5</v>
      </c>
      <c r="P6802" s="5">
        <v>12.5</v>
      </c>
      <c r="Q6802" s="5">
        <v>5.5</v>
      </c>
      <c r="R6802" s="22">
        <f>Tabla1[[#This Row],[Fecha de Envío]]-Tabla1[[#This Row],[Fecha de Orden]]</f>
        <v>15</v>
      </c>
      <c r="S6802" s="24">
        <f>YEAR(Tabla1[[#This Row],[Fecha de Orden]])</f>
        <v>2024</v>
      </c>
      <c r="T6802" t="str">
        <f>VLOOKUP(Tabla1[[#This Row],[Nombre del Producto]],Tabla2[[Nombre Producto]:[Costo Unitario]],2,FALSE)</f>
        <v>Lot's O' Nuts</v>
      </c>
      <c r="U6802" t="str">
        <f>VLOOKUP(Tabla1[[#This Row],[Fábrica]],Tabla3[],4,FALSE)</f>
        <v>Arizona</v>
      </c>
    </row>
    <row r="6803" spans="1:21" x14ac:dyDescent="0.25">
      <c r="A6803" t="s">
        <v>6829</v>
      </c>
      <c r="B6803" s="3">
        <v>45482</v>
      </c>
      <c r="C6803" s="3">
        <v>45495</v>
      </c>
      <c r="D6803" t="s">
        <v>39</v>
      </c>
      <c r="E6803">
        <v>115651</v>
      </c>
      <c r="F6803" t="s">
        <v>19</v>
      </c>
      <c r="G6803" t="s">
        <v>239</v>
      </c>
      <c r="H6803" t="s">
        <v>173</v>
      </c>
      <c r="I6803">
        <v>60610</v>
      </c>
      <c r="J6803" t="s">
        <v>22</v>
      </c>
      <c r="K6803" t="s">
        <v>43</v>
      </c>
      <c r="L6803" t="s">
        <v>45</v>
      </c>
      <c r="M6803" t="s">
        <v>46</v>
      </c>
      <c r="N6803" s="5">
        <v>31.41</v>
      </c>
      <c r="O6803" s="7">
        <v>9</v>
      </c>
      <c r="P6803" s="5">
        <v>22.41</v>
      </c>
      <c r="Q6803" s="5">
        <v>9</v>
      </c>
      <c r="R6803" s="22">
        <f>Tabla1[[#This Row],[Fecha de Envío]]-Tabla1[[#This Row],[Fecha de Orden]]</f>
        <v>13</v>
      </c>
      <c r="S6803" s="24">
        <f>YEAR(Tabla1[[#This Row],[Fecha de Orden]])</f>
        <v>2024</v>
      </c>
      <c r="T6803" t="str">
        <f>VLOOKUP(Tabla1[[#This Row],[Nombre del Producto]],Tabla2[[Nombre Producto]:[Costo Unitario]],2,FALSE)</f>
        <v>Lot's O' Nuts</v>
      </c>
      <c r="U6803" t="str">
        <f>VLOOKUP(Tabla1[[#This Row],[Fábrica]],Tabla3[],4,FALSE)</f>
        <v>Arizona</v>
      </c>
    </row>
    <row r="6804" spans="1:21" x14ac:dyDescent="0.25">
      <c r="A6804" t="s">
        <v>6830</v>
      </c>
      <c r="B6804" s="3">
        <v>45482</v>
      </c>
      <c r="C6804" s="3">
        <v>45495</v>
      </c>
      <c r="D6804" t="s">
        <v>39</v>
      </c>
      <c r="E6804">
        <v>115651</v>
      </c>
      <c r="F6804" t="s">
        <v>19</v>
      </c>
      <c r="G6804" t="s">
        <v>239</v>
      </c>
      <c r="H6804" t="s">
        <v>173</v>
      </c>
      <c r="I6804">
        <v>60610</v>
      </c>
      <c r="J6804" t="s">
        <v>148</v>
      </c>
      <c r="K6804" t="s">
        <v>43</v>
      </c>
      <c r="L6804" t="s">
        <v>149</v>
      </c>
      <c r="M6804" t="s">
        <v>150</v>
      </c>
      <c r="N6804" s="5">
        <v>6.25</v>
      </c>
      <c r="O6804" s="7">
        <v>5</v>
      </c>
      <c r="P6804" s="5">
        <v>3.25</v>
      </c>
      <c r="Q6804" s="5">
        <v>3</v>
      </c>
      <c r="R6804" s="22">
        <f>Tabla1[[#This Row],[Fecha de Envío]]-Tabla1[[#This Row],[Fecha de Orden]]</f>
        <v>13</v>
      </c>
      <c r="S6804" s="24">
        <f>YEAR(Tabla1[[#This Row],[Fecha de Orden]])</f>
        <v>2024</v>
      </c>
      <c r="T6804" t="str">
        <f>VLOOKUP(Tabla1[[#This Row],[Nombre del Producto]],Tabla2[[Nombre Producto]:[Costo Unitario]],2,FALSE)</f>
        <v>Secret Factory</v>
      </c>
      <c r="U6804" t="str">
        <f>VLOOKUP(Tabla1[[#This Row],[Fábrica]],Tabla3[],4,FALSE)</f>
        <v>Illinois</v>
      </c>
    </row>
    <row r="6805" spans="1:21" x14ac:dyDescent="0.25">
      <c r="A6805" t="s">
        <v>8198</v>
      </c>
      <c r="B6805" s="3">
        <v>45482</v>
      </c>
      <c r="C6805" s="3">
        <v>45497</v>
      </c>
      <c r="D6805" t="s">
        <v>18</v>
      </c>
      <c r="E6805">
        <v>145128</v>
      </c>
      <c r="F6805" t="s">
        <v>19</v>
      </c>
      <c r="G6805" t="s">
        <v>263</v>
      </c>
      <c r="H6805" t="s">
        <v>147</v>
      </c>
      <c r="I6805">
        <v>47905</v>
      </c>
      <c r="J6805" t="s">
        <v>22</v>
      </c>
      <c r="K6805" t="s">
        <v>43</v>
      </c>
      <c r="L6805" t="s">
        <v>24</v>
      </c>
      <c r="M6805" t="s">
        <v>25</v>
      </c>
      <c r="N6805" s="5">
        <v>18.75</v>
      </c>
      <c r="O6805" s="7">
        <v>5</v>
      </c>
      <c r="P6805" s="5">
        <v>12.25</v>
      </c>
      <c r="Q6805" s="5">
        <v>6.5</v>
      </c>
      <c r="R6805" s="22">
        <f>Tabla1[[#This Row],[Fecha de Envío]]-Tabla1[[#This Row],[Fecha de Orden]]</f>
        <v>15</v>
      </c>
      <c r="S6805" s="24">
        <f>YEAR(Tabla1[[#This Row],[Fecha de Orden]])</f>
        <v>2024</v>
      </c>
      <c r="T6805" t="str">
        <f>VLOOKUP(Tabla1[[#This Row],[Nombre del Producto]],Tabla2[[Nombre Producto]:[Costo Unitario]],2,FALSE)</f>
        <v>Wicked Choccy's</v>
      </c>
      <c r="U6805" t="str">
        <f>VLOOKUP(Tabla1[[#This Row],[Fábrica]],Tabla3[],4,FALSE)</f>
        <v>Georgia</v>
      </c>
    </row>
    <row r="6806" spans="1:21" x14ac:dyDescent="0.25">
      <c r="A6806" t="s">
        <v>8727</v>
      </c>
      <c r="B6806" s="3">
        <v>45482</v>
      </c>
      <c r="C6806" s="3">
        <v>45498</v>
      </c>
      <c r="D6806" t="s">
        <v>18</v>
      </c>
      <c r="E6806">
        <v>100209</v>
      </c>
      <c r="F6806" t="s">
        <v>19</v>
      </c>
      <c r="G6806" t="s">
        <v>168</v>
      </c>
      <c r="H6806" t="s">
        <v>62</v>
      </c>
      <c r="I6806">
        <v>97206</v>
      </c>
      <c r="J6806" t="s">
        <v>22</v>
      </c>
      <c r="K6806" t="s">
        <v>23</v>
      </c>
      <c r="L6806" t="s">
        <v>24</v>
      </c>
      <c r="M6806" t="s">
        <v>25</v>
      </c>
      <c r="N6806" s="5">
        <v>7.5</v>
      </c>
      <c r="O6806" s="7">
        <v>2</v>
      </c>
      <c r="P6806" s="5">
        <v>4.9000000000000004</v>
      </c>
      <c r="Q6806" s="5">
        <v>2.6</v>
      </c>
      <c r="R6806" s="22">
        <f>Tabla1[[#This Row],[Fecha de Envío]]-Tabla1[[#This Row],[Fecha de Orden]]</f>
        <v>16</v>
      </c>
      <c r="S6806" s="24">
        <f>YEAR(Tabla1[[#This Row],[Fecha de Orden]])</f>
        <v>2024</v>
      </c>
      <c r="T6806" t="str">
        <f>VLOOKUP(Tabla1[[#This Row],[Nombre del Producto]],Tabla2[[Nombre Producto]:[Costo Unitario]],2,FALSE)</f>
        <v>Wicked Choccy's</v>
      </c>
      <c r="U6806" t="str">
        <f>VLOOKUP(Tabla1[[#This Row],[Fábrica]],Tabla3[],4,FALSE)</f>
        <v>Georgia</v>
      </c>
    </row>
    <row r="6807" spans="1:21" x14ac:dyDescent="0.25">
      <c r="A6807" t="s">
        <v>1155</v>
      </c>
      <c r="B6807" s="3">
        <v>45483</v>
      </c>
      <c r="C6807" s="3">
        <v>45497</v>
      </c>
      <c r="D6807" t="s">
        <v>18</v>
      </c>
      <c r="E6807">
        <v>169012</v>
      </c>
      <c r="F6807" t="s">
        <v>19</v>
      </c>
      <c r="G6807" t="s">
        <v>412</v>
      </c>
      <c r="H6807" t="s">
        <v>73</v>
      </c>
      <c r="I6807">
        <v>31907</v>
      </c>
      <c r="J6807" t="s">
        <v>22</v>
      </c>
      <c r="K6807" t="s">
        <v>66</v>
      </c>
      <c r="L6807" t="s">
        <v>45</v>
      </c>
      <c r="M6807" t="s">
        <v>46</v>
      </c>
      <c r="N6807" s="5">
        <v>10.47</v>
      </c>
      <c r="O6807" s="7">
        <v>3</v>
      </c>
      <c r="P6807" s="5">
        <v>7.47</v>
      </c>
      <c r="Q6807" s="5">
        <v>3</v>
      </c>
      <c r="R6807" s="22">
        <f>Tabla1[[#This Row],[Fecha de Envío]]-Tabla1[[#This Row],[Fecha de Orden]]</f>
        <v>14</v>
      </c>
      <c r="S6807" s="24">
        <f>YEAR(Tabla1[[#This Row],[Fecha de Orden]])</f>
        <v>2024</v>
      </c>
      <c r="T6807" t="str">
        <f>VLOOKUP(Tabla1[[#This Row],[Nombre del Producto]],Tabla2[[Nombre Producto]:[Costo Unitario]],2,FALSE)</f>
        <v>Lot's O' Nuts</v>
      </c>
      <c r="U6807" t="str">
        <f>VLOOKUP(Tabla1[[#This Row],[Fábrica]],Tabla3[],4,FALSE)</f>
        <v>Arizona</v>
      </c>
    </row>
    <row r="6808" spans="1:21" x14ac:dyDescent="0.25">
      <c r="A6808" t="s">
        <v>1361</v>
      </c>
      <c r="B6808" s="3">
        <v>45483</v>
      </c>
      <c r="C6808" s="3">
        <v>45497</v>
      </c>
      <c r="D6808" t="s">
        <v>71</v>
      </c>
      <c r="E6808">
        <v>128629</v>
      </c>
      <c r="F6808" t="s">
        <v>19</v>
      </c>
      <c r="G6808" t="s">
        <v>412</v>
      </c>
      <c r="H6808" t="s">
        <v>73</v>
      </c>
      <c r="I6808">
        <v>31907</v>
      </c>
      <c r="J6808" t="s">
        <v>22</v>
      </c>
      <c r="K6808" t="s">
        <v>66</v>
      </c>
      <c r="L6808" t="s">
        <v>36</v>
      </c>
      <c r="M6808" t="s">
        <v>37</v>
      </c>
      <c r="N6808" s="5">
        <v>9.75</v>
      </c>
      <c r="O6808" s="7">
        <v>3</v>
      </c>
      <c r="P6808" s="5">
        <v>6.33</v>
      </c>
      <c r="Q6808" s="5">
        <v>3.42</v>
      </c>
      <c r="R6808" s="22">
        <f>Tabla1[[#This Row],[Fecha de Envío]]-Tabla1[[#This Row],[Fecha de Orden]]</f>
        <v>14</v>
      </c>
      <c r="S6808" s="24">
        <f>YEAR(Tabla1[[#This Row],[Fecha de Orden]])</f>
        <v>2024</v>
      </c>
      <c r="T6808" t="str">
        <f>VLOOKUP(Tabla1[[#This Row],[Nombre del Producto]],Tabla2[[Nombre Producto]:[Costo Unitario]],2,FALSE)</f>
        <v>Wicked Choccy's</v>
      </c>
      <c r="U6808" t="str">
        <f>VLOOKUP(Tabla1[[#This Row],[Fábrica]],Tabla3[],4,FALSE)</f>
        <v>Georgia</v>
      </c>
    </row>
    <row r="6809" spans="1:21" x14ac:dyDescent="0.25">
      <c r="A6809" t="s">
        <v>3461</v>
      </c>
      <c r="B6809" s="3">
        <v>45483</v>
      </c>
      <c r="C6809" s="3">
        <v>45497</v>
      </c>
      <c r="D6809" t="s">
        <v>18</v>
      </c>
      <c r="E6809">
        <v>127460</v>
      </c>
      <c r="F6809" t="s">
        <v>19</v>
      </c>
      <c r="G6809" t="s">
        <v>478</v>
      </c>
      <c r="H6809" t="s">
        <v>173</v>
      </c>
      <c r="I6809">
        <v>60505</v>
      </c>
      <c r="J6809" t="s">
        <v>22</v>
      </c>
      <c r="K6809" t="s">
        <v>43</v>
      </c>
      <c r="L6809" t="s">
        <v>24</v>
      </c>
      <c r="M6809" t="s">
        <v>25</v>
      </c>
      <c r="N6809" s="5">
        <v>22.5</v>
      </c>
      <c r="O6809" s="7">
        <v>6</v>
      </c>
      <c r="P6809" s="5">
        <v>14.7</v>
      </c>
      <c r="Q6809" s="5">
        <v>7.8</v>
      </c>
      <c r="R6809" s="22">
        <f>Tabla1[[#This Row],[Fecha de Envío]]-Tabla1[[#This Row],[Fecha de Orden]]</f>
        <v>14</v>
      </c>
      <c r="S6809" s="24">
        <f>YEAR(Tabla1[[#This Row],[Fecha de Orden]])</f>
        <v>2024</v>
      </c>
      <c r="T6809" t="str">
        <f>VLOOKUP(Tabla1[[#This Row],[Nombre del Producto]],Tabla2[[Nombre Producto]:[Costo Unitario]],2,FALSE)</f>
        <v>Wicked Choccy's</v>
      </c>
      <c r="U6809" t="str">
        <f>VLOOKUP(Tabla1[[#This Row],[Fábrica]],Tabla3[],4,FALSE)</f>
        <v>Georgia</v>
      </c>
    </row>
    <row r="6810" spans="1:21" x14ac:dyDescent="0.25">
      <c r="A6810" t="s">
        <v>4243</v>
      </c>
      <c r="B6810" s="3">
        <v>45484</v>
      </c>
      <c r="C6810" s="3">
        <v>45496</v>
      </c>
      <c r="D6810" t="s">
        <v>71</v>
      </c>
      <c r="E6810">
        <v>156818</v>
      </c>
      <c r="F6810" t="s">
        <v>19</v>
      </c>
      <c r="G6810" t="s">
        <v>30</v>
      </c>
      <c r="H6810" t="s">
        <v>31</v>
      </c>
      <c r="I6810">
        <v>10009</v>
      </c>
      <c r="J6810" t="s">
        <v>22</v>
      </c>
      <c r="K6810" t="s">
        <v>32</v>
      </c>
      <c r="L6810" t="s">
        <v>36</v>
      </c>
      <c r="M6810" t="s">
        <v>37</v>
      </c>
      <c r="N6810" s="5">
        <v>19.5</v>
      </c>
      <c r="O6810" s="7">
        <v>6</v>
      </c>
      <c r="P6810" s="5">
        <v>12.66</v>
      </c>
      <c r="Q6810" s="5">
        <v>6.84</v>
      </c>
      <c r="R6810" s="22">
        <f>Tabla1[[#This Row],[Fecha de Envío]]-Tabla1[[#This Row],[Fecha de Orden]]</f>
        <v>12</v>
      </c>
      <c r="S6810" s="24">
        <f>YEAR(Tabla1[[#This Row],[Fecha de Orden]])</f>
        <v>2024</v>
      </c>
      <c r="T6810" t="str">
        <f>VLOOKUP(Tabla1[[#This Row],[Nombre del Producto]],Tabla2[[Nombre Producto]:[Costo Unitario]],2,FALSE)</f>
        <v>Wicked Choccy's</v>
      </c>
      <c r="U6810" t="str">
        <f>VLOOKUP(Tabla1[[#This Row],[Fábrica]],Tabla3[],4,FALSE)</f>
        <v>Georgia</v>
      </c>
    </row>
    <row r="6811" spans="1:21" x14ac:dyDescent="0.25">
      <c r="A6811" t="s">
        <v>4959</v>
      </c>
      <c r="B6811" s="3">
        <v>45484</v>
      </c>
      <c r="C6811" s="3">
        <v>45501</v>
      </c>
      <c r="D6811" t="s">
        <v>18</v>
      </c>
      <c r="E6811">
        <v>162015</v>
      </c>
      <c r="F6811" t="s">
        <v>19</v>
      </c>
      <c r="G6811" t="s">
        <v>53</v>
      </c>
      <c r="H6811" t="s">
        <v>21</v>
      </c>
      <c r="I6811">
        <v>90049</v>
      </c>
      <c r="J6811" t="s">
        <v>22</v>
      </c>
      <c r="K6811" t="s">
        <v>23</v>
      </c>
      <c r="L6811" t="s">
        <v>33</v>
      </c>
      <c r="M6811" t="s">
        <v>34</v>
      </c>
      <c r="N6811" s="5">
        <v>18</v>
      </c>
      <c r="O6811" s="7">
        <v>5</v>
      </c>
      <c r="P6811" s="5">
        <v>12</v>
      </c>
      <c r="Q6811" s="5">
        <v>6</v>
      </c>
      <c r="R6811" s="22">
        <f>Tabla1[[#This Row],[Fecha de Envío]]-Tabla1[[#This Row],[Fecha de Orden]]</f>
        <v>17</v>
      </c>
      <c r="S6811" s="24">
        <f>YEAR(Tabla1[[#This Row],[Fecha de Orden]])</f>
        <v>2024</v>
      </c>
      <c r="T6811" t="str">
        <f>VLOOKUP(Tabla1[[#This Row],[Nombre del Producto]],Tabla2[[Nombre Producto]:[Costo Unitario]],2,FALSE)</f>
        <v>Lot's O' Nuts</v>
      </c>
      <c r="U6811" t="str">
        <f>VLOOKUP(Tabla1[[#This Row],[Fábrica]],Tabla3[],4,FALSE)</f>
        <v>Arizona</v>
      </c>
    </row>
    <row r="6812" spans="1:21" x14ac:dyDescent="0.25">
      <c r="A6812" t="s">
        <v>5316</v>
      </c>
      <c r="B6812" s="3">
        <v>45484</v>
      </c>
      <c r="C6812" s="3">
        <v>45498</v>
      </c>
      <c r="D6812" t="s">
        <v>18</v>
      </c>
      <c r="E6812">
        <v>164959</v>
      </c>
      <c r="F6812" t="s">
        <v>19</v>
      </c>
      <c r="G6812" t="s">
        <v>53</v>
      </c>
      <c r="H6812" t="s">
        <v>21</v>
      </c>
      <c r="I6812">
        <v>90004</v>
      </c>
      <c r="J6812" t="s">
        <v>148</v>
      </c>
      <c r="K6812" t="s">
        <v>23</v>
      </c>
      <c r="L6812" t="s">
        <v>149</v>
      </c>
      <c r="M6812" t="s">
        <v>150</v>
      </c>
      <c r="N6812" s="5">
        <v>3.75</v>
      </c>
      <c r="O6812" s="7">
        <v>3</v>
      </c>
      <c r="P6812" s="5">
        <v>1.95</v>
      </c>
      <c r="Q6812" s="5">
        <v>1.8</v>
      </c>
      <c r="R6812" s="22">
        <f>Tabla1[[#This Row],[Fecha de Envío]]-Tabla1[[#This Row],[Fecha de Orden]]</f>
        <v>14</v>
      </c>
      <c r="S6812" s="24">
        <f>YEAR(Tabla1[[#This Row],[Fecha de Orden]])</f>
        <v>2024</v>
      </c>
      <c r="T6812" t="str">
        <f>VLOOKUP(Tabla1[[#This Row],[Nombre del Producto]],Tabla2[[Nombre Producto]:[Costo Unitario]],2,FALSE)</f>
        <v>Secret Factory</v>
      </c>
      <c r="U6812" t="str">
        <f>VLOOKUP(Tabla1[[#This Row],[Fábrica]],Tabla3[],4,FALSE)</f>
        <v>Illinois</v>
      </c>
    </row>
    <row r="6813" spans="1:21" x14ac:dyDescent="0.25">
      <c r="A6813" t="s">
        <v>6848</v>
      </c>
      <c r="B6813" s="3">
        <v>45484</v>
      </c>
      <c r="C6813" s="3">
        <v>45500</v>
      </c>
      <c r="D6813" t="s">
        <v>18</v>
      </c>
      <c r="E6813">
        <v>127656</v>
      </c>
      <c r="F6813" t="s">
        <v>19</v>
      </c>
      <c r="G6813" t="s">
        <v>6849</v>
      </c>
      <c r="H6813" t="s">
        <v>1065</v>
      </c>
      <c r="I6813">
        <v>50701</v>
      </c>
      <c r="J6813" t="s">
        <v>22</v>
      </c>
      <c r="K6813" t="s">
        <v>43</v>
      </c>
      <c r="L6813" t="s">
        <v>36</v>
      </c>
      <c r="M6813" t="s">
        <v>37</v>
      </c>
      <c r="N6813" s="5">
        <v>13</v>
      </c>
      <c r="O6813" s="7">
        <v>4</v>
      </c>
      <c r="P6813" s="5">
        <v>8.44</v>
      </c>
      <c r="Q6813" s="5">
        <v>4.5599999999999996</v>
      </c>
      <c r="R6813" s="22">
        <f>Tabla1[[#This Row],[Fecha de Envío]]-Tabla1[[#This Row],[Fecha de Orden]]</f>
        <v>16</v>
      </c>
      <c r="S6813" s="24">
        <f>YEAR(Tabla1[[#This Row],[Fecha de Orden]])</f>
        <v>2024</v>
      </c>
      <c r="T6813" t="str">
        <f>VLOOKUP(Tabla1[[#This Row],[Nombre del Producto]],Tabla2[[Nombre Producto]:[Costo Unitario]],2,FALSE)</f>
        <v>Wicked Choccy's</v>
      </c>
      <c r="U6813" t="str">
        <f>VLOOKUP(Tabla1[[#This Row],[Fábrica]],Tabla3[],4,FALSE)</f>
        <v>Georgia</v>
      </c>
    </row>
    <row r="6814" spans="1:21" x14ac:dyDescent="0.25">
      <c r="A6814" t="s">
        <v>8910</v>
      </c>
      <c r="B6814" s="3">
        <v>45484</v>
      </c>
      <c r="C6814" s="3">
        <v>45499</v>
      </c>
      <c r="D6814" t="s">
        <v>18</v>
      </c>
      <c r="E6814">
        <v>136623</v>
      </c>
      <c r="F6814" t="s">
        <v>19</v>
      </c>
      <c r="G6814" t="s">
        <v>120</v>
      </c>
      <c r="H6814" t="s">
        <v>21</v>
      </c>
      <c r="I6814">
        <v>92105</v>
      </c>
      <c r="J6814" t="s">
        <v>22</v>
      </c>
      <c r="K6814" t="s">
        <v>23</v>
      </c>
      <c r="L6814" t="s">
        <v>24</v>
      </c>
      <c r="M6814" t="s">
        <v>25</v>
      </c>
      <c r="N6814" s="5">
        <v>18.75</v>
      </c>
      <c r="O6814" s="7">
        <v>5</v>
      </c>
      <c r="P6814" s="5">
        <v>12.25</v>
      </c>
      <c r="Q6814" s="5">
        <v>6.5</v>
      </c>
      <c r="R6814" s="22">
        <f>Tabla1[[#This Row],[Fecha de Envío]]-Tabla1[[#This Row],[Fecha de Orden]]</f>
        <v>15</v>
      </c>
      <c r="S6814" s="24">
        <f>YEAR(Tabla1[[#This Row],[Fecha de Orden]])</f>
        <v>2024</v>
      </c>
      <c r="T6814" t="str">
        <f>VLOOKUP(Tabla1[[#This Row],[Nombre del Producto]],Tabla2[[Nombre Producto]:[Costo Unitario]],2,FALSE)</f>
        <v>Wicked Choccy's</v>
      </c>
      <c r="U6814" t="str">
        <f>VLOOKUP(Tabla1[[#This Row],[Fábrica]],Tabla3[],4,FALSE)</f>
        <v>Georgia</v>
      </c>
    </row>
    <row r="6815" spans="1:21" x14ac:dyDescent="0.25">
      <c r="A6815" t="s">
        <v>8911</v>
      </c>
      <c r="B6815" s="3">
        <v>45484</v>
      </c>
      <c r="C6815" s="3">
        <v>45499</v>
      </c>
      <c r="D6815" t="s">
        <v>18</v>
      </c>
      <c r="E6815">
        <v>136623</v>
      </c>
      <c r="F6815" t="s">
        <v>19</v>
      </c>
      <c r="G6815" t="s">
        <v>120</v>
      </c>
      <c r="H6815" t="s">
        <v>21</v>
      </c>
      <c r="I6815">
        <v>92105</v>
      </c>
      <c r="J6815" t="s">
        <v>22</v>
      </c>
      <c r="K6815" t="s">
        <v>23</v>
      </c>
      <c r="L6815" t="s">
        <v>45</v>
      </c>
      <c r="M6815" t="s">
        <v>46</v>
      </c>
      <c r="N6815" s="5">
        <v>20.94</v>
      </c>
      <c r="O6815" s="7">
        <v>6</v>
      </c>
      <c r="P6815" s="5">
        <v>14.94</v>
      </c>
      <c r="Q6815" s="5">
        <v>6</v>
      </c>
      <c r="R6815" s="22">
        <f>Tabla1[[#This Row],[Fecha de Envío]]-Tabla1[[#This Row],[Fecha de Orden]]</f>
        <v>15</v>
      </c>
      <c r="S6815" s="24">
        <f>YEAR(Tabla1[[#This Row],[Fecha de Orden]])</f>
        <v>2024</v>
      </c>
      <c r="T6815" t="str">
        <f>VLOOKUP(Tabla1[[#This Row],[Nombre del Producto]],Tabla2[[Nombre Producto]:[Costo Unitario]],2,FALSE)</f>
        <v>Lot's O' Nuts</v>
      </c>
      <c r="U6815" t="str">
        <f>VLOOKUP(Tabla1[[#This Row],[Fábrica]],Tabla3[],4,FALSE)</f>
        <v>Arizona</v>
      </c>
    </row>
    <row r="6816" spans="1:21" x14ac:dyDescent="0.25">
      <c r="A6816" t="s">
        <v>2150</v>
      </c>
      <c r="B6816" s="3">
        <v>45485</v>
      </c>
      <c r="C6816" s="3">
        <v>45501</v>
      </c>
      <c r="D6816" t="s">
        <v>18</v>
      </c>
      <c r="E6816">
        <v>106047</v>
      </c>
      <c r="F6816" t="s">
        <v>19</v>
      </c>
      <c r="G6816" t="s">
        <v>297</v>
      </c>
      <c r="H6816" t="s">
        <v>210</v>
      </c>
      <c r="I6816">
        <v>45014</v>
      </c>
      <c r="J6816" t="s">
        <v>22</v>
      </c>
      <c r="K6816" t="s">
        <v>32</v>
      </c>
      <c r="L6816" t="s">
        <v>27</v>
      </c>
      <c r="M6816" t="s">
        <v>28</v>
      </c>
      <c r="N6816" s="5">
        <v>3.6</v>
      </c>
      <c r="O6816" s="7">
        <v>1</v>
      </c>
      <c r="P6816" s="5">
        <v>2.5</v>
      </c>
      <c r="Q6816" s="5">
        <v>1.1000000000000001</v>
      </c>
      <c r="R6816" s="22">
        <f>Tabla1[[#This Row],[Fecha de Envío]]-Tabla1[[#This Row],[Fecha de Orden]]</f>
        <v>16</v>
      </c>
      <c r="S6816" s="24">
        <f>YEAR(Tabla1[[#This Row],[Fecha de Orden]])</f>
        <v>2024</v>
      </c>
      <c r="T6816" t="str">
        <f>VLOOKUP(Tabla1[[#This Row],[Nombre del Producto]],Tabla2[[Nombre Producto]:[Costo Unitario]],2,FALSE)</f>
        <v>Lot's O' Nuts</v>
      </c>
      <c r="U6816" t="str">
        <f>VLOOKUP(Tabla1[[#This Row],[Fábrica]],Tabla3[],4,FALSE)</f>
        <v>Arizona</v>
      </c>
    </row>
    <row r="6817" spans="1:21" x14ac:dyDescent="0.25">
      <c r="A6817" t="s">
        <v>6092</v>
      </c>
      <c r="B6817" s="3">
        <v>45486</v>
      </c>
      <c r="C6817" s="3">
        <v>45500</v>
      </c>
      <c r="D6817" t="s">
        <v>71</v>
      </c>
      <c r="E6817">
        <v>136364</v>
      </c>
      <c r="F6817" t="s">
        <v>19</v>
      </c>
      <c r="G6817" t="s">
        <v>144</v>
      </c>
      <c r="H6817" t="s">
        <v>101</v>
      </c>
      <c r="I6817">
        <v>19140</v>
      </c>
      <c r="J6817" t="s">
        <v>22</v>
      </c>
      <c r="K6817" t="s">
        <v>32</v>
      </c>
      <c r="L6817" t="s">
        <v>27</v>
      </c>
      <c r="M6817" t="s">
        <v>28</v>
      </c>
      <c r="N6817" s="5">
        <v>32.4</v>
      </c>
      <c r="O6817" s="7">
        <v>9</v>
      </c>
      <c r="P6817" s="5">
        <v>22.5</v>
      </c>
      <c r="Q6817" s="5">
        <v>9.9</v>
      </c>
      <c r="R6817" s="22">
        <f>Tabla1[[#This Row],[Fecha de Envío]]-Tabla1[[#This Row],[Fecha de Orden]]</f>
        <v>14</v>
      </c>
      <c r="S6817" s="24">
        <f>YEAR(Tabla1[[#This Row],[Fecha de Orden]])</f>
        <v>2024</v>
      </c>
      <c r="T6817" t="str">
        <f>VLOOKUP(Tabla1[[#This Row],[Nombre del Producto]],Tabla2[[Nombre Producto]:[Costo Unitario]],2,FALSE)</f>
        <v>Lot's O' Nuts</v>
      </c>
      <c r="U6817" t="str">
        <f>VLOOKUP(Tabla1[[#This Row],[Fábrica]],Tabla3[],4,FALSE)</f>
        <v>Arizona</v>
      </c>
    </row>
    <row r="6818" spans="1:21" x14ac:dyDescent="0.25">
      <c r="A6818" t="s">
        <v>7688</v>
      </c>
      <c r="B6818" s="3">
        <v>45486</v>
      </c>
      <c r="C6818" s="3">
        <v>45500</v>
      </c>
      <c r="D6818" t="s">
        <v>18</v>
      </c>
      <c r="E6818">
        <v>102155</v>
      </c>
      <c r="F6818" t="s">
        <v>19</v>
      </c>
      <c r="G6818" t="s">
        <v>5250</v>
      </c>
      <c r="H6818" t="s">
        <v>1072</v>
      </c>
      <c r="I6818">
        <v>66212</v>
      </c>
      <c r="J6818" t="s">
        <v>22</v>
      </c>
      <c r="K6818" t="s">
        <v>43</v>
      </c>
      <c r="L6818" t="s">
        <v>24</v>
      </c>
      <c r="M6818" t="s">
        <v>25</v>
      </c>
      <c r="N6818" s="5">
        <v>7.5</v>
      </c>
      <c r="O6818" s="7">
        <v>2</v>
      </c>
      <c r="P6818" s="5">
        <v>4.9000000000000004</v>
      </c>
      <c r="Q6818" s="5">
        <v>2.6</v>
      </c>
      <c r="R6818" s="22">
        <f>Tabla1[[#This Row],[Fecha de Envío]]-Tabla1[[#This Row],[Fecha de Orden]]</f>
        <v>14</v>
      </c>
      <c r="S6818" s="24">
        <f>YEAR(Tabla1[[#This Row],[Fecha de Orden]])</f>
        <v>2024</v>
      </c>
      <c r="T6818" t="str">
        <f>VLOOKUP(Tabla1[[#This Row],[Nombre del Producto]],Tabla2[[Nombre Producto]:[Costo Unitario]],2,FALSE)</f>
        <v>Wicked Choccy's</v>
      </c>
      <c r="U6818" t="str">
        <f>VLOOKUP(Tabla1[[#This Row],[Fábrica]],Tabla3[],4,FALSE)</f>
        <v>Georgia</v>
      </c>
    </row>
    <row r="6819" spans="1:21" x14ac:dyDescent="0.25">
      <c r="A6819" t="s">
        <v>7689</v>
      </c>
      <c r="B6819" s="3">
        <v>45486</v>
      </c>
      <c r="C6819" s="3">
        <v>45500</v>
      </c>
      <c r="D6819" t="s">
        <v>18</v>
      </c>
      <c r="E6819">
        <v>102155</v>
      </c>
      <c r="F6819" t="s">
        <v>19</v>
      </c>
      <c r="G6819" t="s">
        <v>5250</v>
      </c>
      <c r="H6819" t="s">
        <v>1072</v>
      </c>
      <c r="I6819">
        <v>66212</v>
      </c>
      <c r="J6819" t="s">
        <v>22</v>
      </c>
      <c r="K6819" t="s">
        <v>43</v>
      </c>
      <c r="L6819" t="s">
        <v>36</v>
      </c>
      <c r="M6819" t="s">
        <v>37</v>
      </c>
      <c r="N6819" s="5">
        <v>6.5</v>
      </c>
      <c r="O6819" s="7">
        <v>2</v>
      </c>
      <c r="P6819" s="5">
        <v>4.22</v>
      </c>
      <c r="Q6819" s="5">
        <v>2.2799999999999998</v>
      </c>
      <c r="R6819" s="22">
        <f>Tabla1[[#This Row],[Fecha de Envío]]-Tabla1[[#This Row],[Fecha de Orden]]</f>
        <v>14</v>
      </c>
      <c r="S6819" s="24">
        <f>YEAR(Tabla1[[#This Row],[Fecha de Orden]])</f>
        <v>2024</v>
      </c>
      <c r="T6819" t="str">
        <f>VLOOKUP(Tabla1[[#This Row],[Nombre del Producto]],Tabla2[[Nombre Producto]:[Costo Unitario]],2,FALSE)</f>
        <v>Wicked Choccy's</v>
      </c>
      <c r="U6819" t="str">
        <f>VLOOKUP(Tabla1[[#This Row],[Fábrica]],Tabla3[],4,FALSE)</f>
        <v>Georgia</v>
      </c>
    </row>
    <row r="6820" spans="1:21" x14ac:dyDescent="0.25">
      <c r="A6820" t="s">
        <v>4661</v>
      </c>
      <c r="B6820" s="3">
        <v>45487</v>
      </c>
      <c r="C6820" s="3">
        <v>45501</v>
      </c>
      <c r="D6820" t="s">
        <v>18</v>
      </c>
      <c r="E6820">
        <v>161935</v>
      </c>
      <c r="F6820" t="s">
        <v>19</v>
      </c>
      <c r="G6820" t="s">
        <v>412</v>
      </c>
      <c r="H6820" t="s">
        <v>210</v>
      </c>
      <c r="I6820">
        <v>43229</v>
      </c>
      <c r="J6820" t="s">
        <v>22</v>
      </c>
      <c r="K6820" t="s">
        <v>32</v>
      </c>
      <c r="L6820" t="s">
        <v>24</v>
      </c>
      <c r="M6820" t="s">
        <v>25</v>
      </c>
      <c r="N6820" s="5">
        <v>18.75</v>
      </c>
      <c r="O6820" s="7">
        <v>5</v>
      </c>
      <c r="P6820" s="5">
        <v>12.25</v>
      </c>
      <c r="Q6820" s="5">
        <v>6.5</v>
      </c>
      <c r="R6820" s="22">
        <f>Tabla1[[#This Row],[Fecha de Envío]]-Tabla1[[#This Row],[Fecha de Orden]]</f>
        <v>14</v>
      </c>
      <c r="S6820" s="24">
        <f>YEAR(Tabla1[[#This Row],[Fecha de Orden]])</f>
        <v>2024</v>
      </c>
      <c r="T6820" t="str">
        <f>VLOOKUP(Tabla1[[#This Row],[Nombre del Producto]],Tabla2[[Nombre Producto]:[Costo Unitario]],2,FALSE)</f>
        <v>Wicked Choccy's</v>
      </c>
      <c r="U6820" t="str">
        <f>VLOOKUP(Tabla1[[#This Row],[Fábrica]],Tabla3[],4,FALSE)</f>
        <v>Georgia</v>
      </c>
    </row>
    <row r="6821" spans="1:21" x14ac:dyDescent="0.25">
      <c r="A6821" t="s">
        <v>4662</v>
      </c>
      <c r="B6821" s="3">
        <v>45487</v>
      </c>
      <c r="C6821" s="3">
        <v>45501</v>
      </c>
      <c r="D6821" t="s">
        <v>18</v>
      </c>
      <c r="E6821">
        <v>161935</v>
      </c>
      <c r="F6821" t="s">
        <v>19</v>
      </c>
      <c r="G6821" t="s">
        <v>412</v>
      </c>
      <c r="H6821" t="s">
        <v>210</v>
      </c>
      <c r="I6821">
        <v>43229</v>
      </c>
      <c r="J6821" t="s">
        <v>22</v>
      </c>
      <c r="K6821" t="s">
        <v>32</v>
      </c>
      <c r="L6821" t="s">
        <v>36</v>
      </c>
      <c r="M6821" t="s">
        <v>37</v>
      </c>
      <c r="N6821" s="5">
        <v>22.75</v>
      </c>
      <c r="O6821" s="7">
        <v>7</v>
      </c>
      <c r="P6821" s="5">
        <v>14.77</v>
      </c>
      <c r="Q6821" s="5">
        <v>7.98</v>
      </c>
      <c r="R6821" s="22">
        <f>Tabla1[[#This Row],[Fecha de Envío]]-Tabla1[[#This Row],[Fecha de Orden]]</f>
        <v>14</v>
      </c>
      <c r="S6821" s="24">
        <f>YEAR(Tabla1[[#This Row],[Fecha de Orden]])</f>
        <v>2024</v>
      </c>
      <c r="T6821" t="str">
        <f>VLOOKUP(Tabla1[[#This Row],[Nombre del Producto]],Tabla2[[Nombre Producto]:[Costo Unitario]],2,FALSE)</f>
        <v>Wicked Choccy's</v>
      </c>
      <c r="U6821" t="str">
        <f>VLOOKUP(Tabla1[[#This Row],[Fábrica]],Tabla3[],4,FALSE)</f>
        <v>Georgia</v>
      </c>
    </row>
    <row r="6822" spans="1:21" x14ac:dyDescent="0.25">
      <c r="A6822" t="s">
        <v>4663</v>
      </c>
      <c r="B6822" s="3">
        <v>45487</v>
      </c>
      <c r="C6822" s="3">
        <v>45501</v>
      </c>
      <c r="D6822" t="s">
        <v>18</v>
      </c>
      <c r="E6822">
        <v>161935</v>
      </c>
      <c r="F6822" t="s">
        <v>19</v>
      </c>
      <c r="G6822" t="s">
        <v>412</v>
      </c>
      <c r="H6822" t="s">
        <v>210</v>
      </c>
      <c r="I6822">
        <v>43229</v>
      </c>
      <c r="J6822" t="s">
        <v>22</v>
      </c>
      <c r="K6822" t="s">
        <v>32</v>
      </c>
      <c r="L6822" t="s">
        <v>27</v>
      </c>
      <c r="M6822" t="s">
        <v>28</v>
      </c>
      <c r="N6822" s="5">
        <v>18</v>
      </c>
      <c r="O6822" s="7">
        <v>5</v>
      </c>
      <c r="P6822" s="5">
        <v>12.5</v>
      </c>
      <c r="Q6822" s="5">
        <v>5.5</v>
      </c>
      <c r="R6822" s="22">
        <f>Tabla1[[#This Row],[Fecha de Envío]]-Tabla1[[#This Row],[Fecha de Orden]]</f>
        <v>14</v>
      </c>
      <c r="S6822" s="24">
        <f>YEAR(Tabla1[[#This Row],[Fecha de Orden]])</f>
        <v>2024</v>
      </c>
      <c r="T6822" t="str">
        <f>VLOOKUP(Tabla1[[#This Row],[Nombre del Producto]],Tabla2[[Nombre Producto]:[Costo Unitario]],2,FALSE)</f>
        <v>Lot's O' Nuts</v>
      </c>
      <c r="U6822" t="str">
        <f>VLOOKUP(Tabla1[[#This Row],[Fábrica]],Tabla3[],4,FALSE)</f>
        <v>Arizona</v>
      </c>
    </row>
    <row r="6823" spans="1:21" x14ac:dyDescent="0.25">
      <c r="A6823" t="s">
        <v>8690</v>
      </c>
      <c r="B6823" s="3">
        <v>45487</v>
      </c>
      <c r="C6823" s="3">
        <v>45501</v>
      </c>
      <c r="D6823" t="s">
        <v>18</v>
      </c>
      <c r="E6823">
        <v>121048</v>
      </c>
      <c r="F6823" t="s">
        <v>19</v>
      </c>
      <c r="G6823" t="s">
        <v>1703</v>
      </c>
      <c r="H6823" t="s">
        <v>21</v>
      </c>
      <c r="I6823">
        <v>92683</v>
      </c>
      <c r="J6823" t="s">
        <v>22</v>
      </c>
      <c r="K6823" t="s">
        <v>23</v>
      </c>
      <c r="L6823" t="s">
        <v>24</v>
      </c>
      <c r="M6823" t="s">
        <v>25</v>
      </c>
      <c r="N6823" s="5">
        <v>11.25</v>
      </c>
      <c r="O6823" s="7">
        <v>3</v>
      </c>
      <c r="P6823" s="5">
        <v>7.35</v>
      </c>
      <c r="Q6823" s="5">
        <v>3.9</v>
      </c>
      <c r="R6823" s="22">
        <f>Tabla1[[#This Row],[Fecha de Envío]]-Tabla1[[#This Row],[Fecha de Orden]]</f>
        <v>14</v>
      </c>
      <c r="S6823" s="24">
        <f>YEAR(Tabla1[[#This Row],[Fecha de Orden]])</f>
        <v>2024</v>
      </c>
      <c r="T6823" t="str">
        <f>VLOOKUP(Tabla1[[#This Row],[Nombre del Producto]],Tabla2[[Nombre Producto]:[Costo Unitario]],2,FALSE)</f>
        <v>Wicked Choccy's</v>
      </c>
      <c r="U6823" t="str">
        <f>VLOOKUP(Tabla1[[#This Row],[Fábrica]],Tabla3[],4,FALSE)</f>
        <v>Georgia</v>
      </c>
    </row>
    <row r="6824" spans="1:21" x14ac:dyDescent="0.25">
      <c r="A6824" t="s">
        <v>8691</v>
      </c>
      <c r="B6824" s="3">
        <v>45487</v>
      </c>
      <c r="C6824" s="3">
        <v>45501</v>
      </c>
      <c r="D6824" t="s">
        <v>18</v>
      </c>
      <c r="E6824">
        <v>121048</v>
      </c>
      <c r="F6824" t="s">
        <v>19</v>
      </c>
      <c r="G6824" t="s">
        <v>1703</v>
      </c>
      <c r="H6824" t="s">
        <v>21</v>
      </c>
      <c r="I6824">
        <v>92683</v>
      </c>
      <c r="J6824" t="s">
        <v>22</v>
      </c>
      <c r="K6824" t="s">
        <v>23</v>
      </c>
      <c r="L6824" t="s">
        <v>27</v>
      </c>
      <c r="M6824" t="s">
        <v>28</v>
      </c>
      <c r="N6824" s="5">
        <v>10.8</v>
      </c>
      <c r="O6824" s="7">
        <v>3</v>
      </c>
      <c r="P6824" s="5">
        <v>7.5</v>
      </c>
      <c r="Q6824" s="5">
        <v>3.3</v>
      </c>
      <c r="R6824" s="22">
        <f>Tabla1[[#This Row],[Fecha de Envío]]-Tabla1[[#This Row],[Fecha de Orden]]</f>
        <v>14</v>
      </c>
      <c r="S6824" s="24">
        <f>YEAR(Tabla1[[#This Row],[Fecha de Orden]])</f>
        <v>2024</v>
      </c>
      <c r="T6824" t="str">
        <f>VLOOKUP(Tabla1[[#This Row],[Nombre del Producto]],Tabla2[[Nombre Producto]:[Costo Unitario]],2,FALSE)</f>
        <v>Lot's O' Nuts</v>
      </c>
      <c r="U6824" t="str">
        <f>VLOOKUP(Tabla1[[#This Row],[Fábrica]],Tabla3[],4,FALSE)</f>
        <v>Arizona</v>
      </c>
    </row>
    <row r="6825" spans="1:21" x14ac:dyDescent="0.25">
      <c r="A6825" t="s">
        <v>8692</v>
      </c>
      <c r="B6825" s="3">
        <v>45487</v>
      </c>
      <c r="C6825" s="3">
        <v>45501</v>
      </c>
      <c r="D6825" t="s">
        <v>18</v>
      </c>
      <c r="E6825">
        <v>121048</v>
      </c>
      <c r="F6825" t="s">
        <v>19</v>
      </c>
      <c r="G6825" t="s">
        <v>1703</v>
      </c>
      <c r="H6825" t="s">
        <v>21</v>
      </c>
      <c r="I6825">
        <v>92683</v>
      </c>
      <c r="J6825" t="s">
        <v>22</v>
      </c>
      <c r="K6825" t="s">
        <v>23</v>
      </c>
      <c r="L6825" t="s">
        <v>33</v>
      </c>
      <c r="M6825" t="s">
        <v>34</v>
      </c>
      <c r="N6825" s="5">
        <v>7.2</v>
      </c>
      <c r="O6825" s="7">
        <v>2</v>
      </c>
      <c r="P6825" s="5">
        <v>4.8</v>
      </c>
      <c r="Q6825" s="5">
        <v>2.4</v>
      </c>
      <c r="R6825" s="22">
        <f>Tabla1[[#This Row],[Fecha de Envío]]-Tabla1[[#This Row],[Fecha de Orden]]</f>
        <v>14</v>
      </c>
      <c r="S6825" s="24">
        <f>YEAR(Tabla1[[#This Row],[Fecha de Orden]])</f>
        <v>2024</v>
      </c>
      <c r="T6825" t="str">
        <f>VLOOKUP(Tabla1[[#This Row],[Nombre del Producto]],Tabla2[[Nombre Producto]:[Costo Unitario]],2,FALSE)</f>
        <v>Lot's O' Nuts</v>
      </c>
      <c r="U6825" t="str">
        <f>VLOOKUP(Tabla1[[#This Row],[Fábrica]],Tabla3[],4,FALSE)</f>
        <v>Arizona</v>
      </c>
    </row>
    <row r="6826" spans="1:21" x14ac:dyDescent="0.25">
      <c r="A6826" t="s">
        <v>8693</v>
      </c>
      <c r="B6826" s="3">
        <v>45487</v>
      </c>
      <c r="C6826" s="3">
        <v>45501</v>
      </c>
      <c r="D6826" t="s">
        <v>18</v>
      </c>
      <c r="E6826">
        <v>121048</v>
      </c>
      <c r="F6826" t="s">
        <v>19</v>
      </c>
      <c r="G6826" t="s">
        <v>1703</v>
      </c>
      <c r="H6826" t="s">
        <v>21</v>
      </c>
      <c r="I6826">
        <v>92683</v>
      </c>
      <c r="J6826" t="s">
        <v>22</v>
      </c>
      <c r="K6826" t="s">
        <v>23</v>
      </c>
      <c r="L6826" t="s">
        <v>36</v>
      </c>
      <c r="M6826" t="s">
        <v>37</v>
      </c>
      <c r="N6826" s="5">
        <v>13</v>
      </c>
      <c r="O6826" s="7">
        <v>4</v>
      </c>
      <c r="P6826" s="5">
        <v>8.44</v>
      </c>
      <c r="Q6826" s="5">
        <v>4.5599999999999996</v>
      </c>
      <c r="R6826" s="22">
        <f>Tabla1[[#This Row],[Fecha de Envío]]-Tabla1[[#This Row],[Fecha de Orden]]</f>
        <v>14</v>
      </c>
      <c r="S6826" s="24">
        <f>YEAR(Tabla1[[#This Row],[Fecha de Orden]])</f>
        <v>2024</v>
      </c>
      <c r="T6826" t="str">
        <f>VLOOKUP(Tabla1[[#This Row],[Nombre del Producto]],Tabla2[[Nombre Producto]:[Costo Unitario]],2,FALSE)</f>
        <v>Wicked Choccy's</v>
      </c>
      <c r="U6826" t="str">
        <f>VLOOKUP(Tabla1[[#This Row],[Fábrica]],Tabla3[],4,FALSE)</f>
        <v>Georgia</v>
      </c>
    </row>
    <row r="6827" spans="1:21" x14ac:dyDescent="0.25">
      <c r="A6827" t="s">
        <v>6236</v>
      </c>
      <c r="B6827" s="3">
        <v>45488</v>
      </c>
      <c r="C6827" s="3">
        <v>45502</v>
      </c>
      <c r="D6827" t="s">
        <v>18</v>
      </c>
      <c r="E6827">
        <v>166142</v>
      </c>
      <c r="F6827" t="s">
        <v>19</v>
      </c>
      <c r="G6827" t="s">
        <v>606</v>
      </c>
      <c r="H6827" t="s">
        <v>1209</v>
      </c>
      <c r="I6827">
        <v>19805</v>
      </c>
      <c r="J6827" t="s">
        <v>22</v>
      </c>
      <c r="K6827" t="s">
        <v>32</v>
      </c>
      <c r="L6827" t="s">
        <v>27</v>
      </c>
      <c r="M6827" t="s">
        <v>28</v>
      </c>
      <c r="N6827" s="5">
        <v>10.8</v>
      </c>
      <c r="O6827" s="7">
        <v>3</v>
      </c>
      <c r="P6827" s="5">
        <v>7.5</v>
      </c>
      <c r="Q6827" s="5">
        <v>3.3</v>
      </c>
      <c r="R6827" s="22">
        <f>Tabla1[[#This Row],[Fecha de Envío]]-Tabla1[[#This Row],[Fecha de Orden]]</f>
        <v>14</v>
      </c>
      <c r="S6827" s="24">
        <f>YEAR(Tabla1[[#This Row],[Fecha de Orden]])</f>
        <v>2024</v>
      </c>
      <c r="T6827" t="str">
        <f>VLOOKUP(Tabla1[[#This Row],[Nombre del Producto]],Tabla2[[Nombre Producto]:[Costo Unitario]],2,FALSE)</f>
        <v>Lot's O' Nuts</v>
      </c>
      <c r="U6827" t="str">
        <f>VLOOKUP(Tabla1[[#This Row],[Fábrica]],Tabla3[],4,FALSE)</f>
        <v>Arizona</v>
      </c>
    </row>
    <row r="6828" spans="1:21" x14ac:dyDescent="0.25">
      <c r="A6828" t="s">
        <v>6237</v>
      </c>
      <c r="B6828" s="3">
        <v>45488</v>
      </c>
      <c r="C6828" s="3">
        <v>45502</v>
      </c>
      <c r="D6828" t="s">
        <v>18</v>
      </c>
      <c r="E6828">
        <v>166142</v>
      </c>
      <c r="F6828" t="s">
        <v>19</v>
      </c>
      <c r="G6828" t="s">
        <v>606</v>
      </c>
      <c r="H6828" t="s">
        <v>1209</v>
      </c>
      <c r="I6828">
        <v>19805</v>
      </c>
      <c r="J6828" t="s">
        <v>22</v>
      </c>
      <c r="K6828" t="s">
        <v>32</v>
      </c>
      <c r="L6828" t="s">
        <v>24</v>
      </c>
      <c r="M6828" t="s">
        <v>25</v>
      </c>
      <c r="N6828" s="5">
        <v>11.25</v>
      </c>
      <c r="O6828" s="7">
        <v>3</v>
      </c>
      <c r="P6828" s="5">
        <v>7.35</v>
      </c>
      <c r="Q6828" s="5">
        <v>3.9</v>
      </c>
      <c r="R6828" s="22">
        <f>Tabla1[[#This Row],[Fecha de Envío]]-Tabla1[[#This Row],[Fecha de Orden]]</f>
        <v>14</v>
      </c>
      <c r="S6828" s="24">
        <f>YEAR(Tabla1[[#This Row],[Fecha de Orden]])</f>
        <v>2024</v>
      </c>
      <c r="T6828" t="str">
        <f>VLOOKUP(Tabla1[[#This Row],[Nombre del Producto]],Tabla2[[Nombre Producto]:[Costo Unitario]],2,FALSE)</f>
        <v>Wicked Choccy's</v>
      </c>
      <c r="U6828" t="str">
        <f>VLOOKUP(Tabla1[[#This Row],[Fábrica]],Tabla3[],4,FALSE)</f>
        <v>Georgia</v>
      </c>
    </row>
    <row r="6829" spans="1:21" x14ac:dyDescent="0.25">
      <c r="A6829" t="s">
        <v>6261</v>
      </c>
      <c r="B6829" s="3">
        <v>45488</v>
      </c>
      <c r="C6829" s="3">
        <v>45501</v>
      </c>
      <c r="D6829" t="s">
        <v>71</v>
      </c>
      <c r="E6829">
        <v>164378</v>
      </c>
      <c r="F6829" t="s">
        <v>19</v>
      </c>
      <c r="G6829" t="s">
        <v>30</v>
      </c>
      <c r="H6829" t="s">
        <v>31</v>
      </c>
      <c r="I6829">
        <v>10024</v>
      </c>
      <c r="J6829" t="s">
        <v>22</v>
      </c>
      <c r="K6829" t="s">
        <v>32</v>
      </c>
      <c r="L6829" t="s">
        <v>36</v>
      </c>
      <c r="M6829" t="s">
        <v>37</v>
      </c>
      <c r="N6829" s="5">
        <v>19.5</v>
      </c>
      <c r="O6829" s="7">
        <v>6</v>
      </c>
      <c r="P6829" s="5">
        <v>12.66</v>
      </c>
      <c r="Q6829" s="5">
        <v>6.84</v>
      </c>
      <c r="R6829" s="22">
        <f>Tabla1[[#This Row],[Fecha de Envío]]-Tabla1[[#This Row],[Fecha de Orden]]</f>
        <v>13</v>
      </c>
      <c r="S6829" s="24">
        <f>YEAR(Tabla1[[#This Row],[Fecha de Orden]])</f>
        <v>2024</v>
      </c>
      <c r="T6829" t="str">
        <f>VLOOKUP(Tabla1[[#This Row],[Nombre del Producto]],Tabla2[[Nombre Producto]:[Costo Unitario]],2,FALSE)</f>
        <v>Wicked Choccy's</v>
      </c>
      <c r="U6829" t="str">
        <f>VLOOKUP(Tabla1[[#This Row],[Fábrica]],Tabla3[],4,FALSE)</f>
        <v>Georgia</v>
      </c>
    </row>
    <row r="6830" spans="1:21" x14ac:dyDescent="0.25">
      <c r="A6830" t="s">
        <v>6262</v>
      </c>
      <c r="B6830" s="3">
        <v>45488</v>
      </c>
      <c r="C6830" s="3">
        <v>45501</v>
      </c>
      <c r="D6830" t="s">
        <v>71</v>
      </c>
      <c r="E6830">
        <v>164378</v>
      </c>
      <c r="F6830" t="s">
        <v>19</v>
      </c>
      <c r="G6830" t="s">
        <v>30</v>
      </c>
      <c r="H6830" t="s">
        <v>31</v>
      </c>
      <c r="I6830">
        <v>10024</v>
      </c>
      <c r="J6830" t="s">
        <v>22</v>
      </c>
      <c r="K6830" t="s">
        <v>32</v>
      </c>
      <c r="L6830" t="s">
        <v>45</v>
      </c>
      <c r="M6830" t="s">
        <v>46</v>
      </c>
      <c r="N6830" s="5">
        <v>6.98</v>
      </c>
      <c r="O6830" s="7">
        <v>2</v>
      </c>
      <c r="P6830" s="5">
        <v>4.9800000000000004</v>
      </c>
      <c r="Q6830" s="5">
        <v>2</v>
      </c>
      <c r="R6830" s="22">
        <f>Tabla1[[#This Row],[Fecha de Envío]]-Tabla1[[#This Row],[Fecha de Orden]]</f>
        <v>13</v>
      </c>
      <c r="S6830" s="24">
        <f>YEAR(Tabla1[[#This Row],[Fecha de Orden]])</f>
        <v>2024</v>
      </c>
      <c r="T6830" t="str">
        <f>VLOOKUP(Tabla1[[#This Row],[Nombre del Producto]],Tabla2[[Nombre Producto]:[Costo Unitario]],2,FALSE)</f>
        <v>Lot's O' Nuts</v>
      </c>
      <c r="U6830" t="str">
        <f>VLOOKUP(Tabla1[[#This Row],[Fábrica]],Tabla3[],4,FALSE)</f>
        <v>Arizona</v>
      </c>
    </row>
    <row r="6831" spans="1:21" x14ac:dyDescent="0.25">
      <c r="A6831" t="s">
        <v>6263</v>
      </c>
      <c r="B6831" s="3">
        <v>45488</v>
      </c>
      <c r="C6831" s="3">
        <v>45501</v>
      </c>
      <c r="D6831" t="s">
        <v>71</v>
      </c>
      <c r="E6831">
        <v>164378</v>
      </c>
      <c r="F6831" t="s">
        <v>19</v>
      </c>
      <c r="G6831" t="s">
        <v>30</v>
      </c>
      <c r="H6831" t="s">
        <v>31</v>
      </c>
      <c r="I6831">
        <v>10024</v>
      </c>
      <c r="J6831" t="s">
        <v>22</v>
      </c>
      <c r="K6831" t="s">
        <v>32</v>
      </c>
      <c r="L6831" t="s">
        <v>27</v>
      </c>
      <c r="M6831" t="s">
        <v>28</v>
      </c>
      <c r="N6831" s="5">
        <v>10.8</v>
      </c>
      <c r="O6831" s="7">
        <v>3</v>
      </c>
      <c r="P6831" s="5">
        <v>7.5</v>
      </c>
      <c r="Q6831" s="5">
        <v>3.3</v>
      </c>
      <c r="R6831" s="22">
        <f>Tabla1[[#This Row],[Fecha de Envío]]-Tabla1[[#This Row],[Fecha de Orden]]</f>
        <v>13</v>
      </c>
      <c r="S6831" s="24">
        <f>YEAR(Tabla1[[#This Row],[Fecha de Orden]])</f>
        <v>2024</v>
      </c>
      <c r="T6831" t="str">
        <f>VLOOKUP(Tabla1[[#This Row],[Nombre del Producto]],Tabla2[[Nombre Producto]:[Costo Unitario]],2,FALSE)</f>
        <v>Lot's O' Nuts</v>
      </c>
      <c r="U6831" t="str">
        <f>VLOOKUP(Tabla1[[#This Row],[Fábrica]],Tabla3[],4,FALSE)</f>
        <v>Arizona</v>
      </c>
    </row>
    <row r="6832" spans="1:21" x14ac:dyDescent="0.25">
      <c r="A6832" t="s">
        <v>6264</v>
      </c>
      <c r="B6832" s="3">
        <v>45488</v>
      </c>
      <c r="C6832" s="3">
        <v>45501</v>
      </c>
      <c r="D6832" t="s">
        <v>71</v>
      </c>
      <c r="E6832">
        <v>164378</v>
      </c>
      <c r="F6832" t="s">
        <v>19</v>
      </c>
      <c r="G6832" t="s">
        <v>30</v>
      </c>
      <c r="H6832" t="s">
        <v>31</v>
      </c>
      <c r="I6832">
        <v>10024</v>
      </c>
      <c r="J6832" t="s">
        <v>22</v>
      </c>
      <c r="K6832" t="s">
        <v>32</v>
      </c>
      <c r="L6832" t="s">
        <v>33</v>
      </c>
      <c r="M6832" t="s">
        <v>34</v>
      </c>
      <c r="N6832" s="5">
        <v>7.2</v>
      </c>
      <c r="O6832" s="7">
        <v>2</v>
      </c>
      <c r="P6832" s="5">
        <v>4.8</v>
      </c>
      <c r="Q6832" s="5">
        <v>2.4</v>
      </c>
      <c r="R6832" s="22">
        <f>Tabla1[[#This Row],[Fecha de Envío]]-Tabla1[[#This Row],[Fecha de Orden]]</f>
        <v>13</v>
      </c>
      <c r="S6832" s="24">
        <f>YEAR(Tabla1[[#This Row],[Fecha de Orden]])</f>
        <v>2024</v>
      </c>
      <c r="T6832" t="str">
        <f>VLOOKUP(Tabla1[[#This Row],[Nombre del Producto]],Tabla2[[Nombre Producto]:[Costo Unitario]],2,FALSE)</f>
        <v>Lot's O' Nuts</v>
      </c>
      <c r="U6832" t="str">
        <f>VLOOKUP(Tabla1[[#This Row],[Fábrica]],Tabla3[],4,FALSE)</f>
        <v>Arizona</v>
      </c>
    </row>
    <row r="6833" spans="1:21" x14ac:dyDescent="0.25">
      <c r="A6833" t="s">
        <v>7695</v>
      </c>
      <c r="B6833" s="3">
        <v>45488</v>
      </c>
      <c r="C6833" s="3">
        <v>45500</v>
      </c>
      <c r="D6833" t="s">
        <v>39</v>
      </c>
      <c r="E6833">
        <v>128951</v>
      </c>
      <c r="F6833" t="s">
        <v>19</v>
      </c>
      <c r="G6833" t="s">
        <v>5602</v>
      </c>
      <c r="H6833" t="s">
        <v>133</v>
      </c>
      <c r="I6833">
        <v>23434</v>
      </c>
      <c r="J6833" t="s">
        <v>22</v>
      </c>
      <c r="K6833" t="s">
        <v>66</v>
      </c>
      <c r="L6833" t="s">
        <v>33</v>
      </c>
      <c r="M6833" t="s">
        <v>34</v>
      </c>
      <c r="N6833" s="5">
        <v>10.8</v>
      </c>
      <c r="O6833" s="7">
        <v>3</v>
      </c>
      <c r="P6833" s="5">
        <v>7.2</v>
      </c>
      <c r="Q6833" s="5">
        <v>3.6</v>
      </c>
      <c r="R6833" s="22">
        <f>Tabla1[[#This Row],[Fecha de Envío]]-Tabla1[[#This Row],[Fecha de Orden]]</f>
        <v>12</v>
      </c>
      <c r="S6833" s="24">
        <f>YEAR(Tabla1[[#This Row],[Fecha de Orden]])</f>
        <v>2024</v>
      </c>
      <c r="T6833" t="str">
        <f>VLOOKUP(Tabla1[[#This Row],[Nombre del Producto]],Tabla2[[Nombre Producto]:[Costo Unitario]],2,FALSE)</f>
        <v>Lot's O' Nuts</v>
      </c>
      <c r="U6833" t="str">
        <f>VLOOKUP(Tabla1[[#This Row],[Fábrica]],Tabla3[],4,FALSE)</f>
        <v>Arizona</v>
      </c>
    </row>
    <row r="6834" spans="1:21" x14ac:dyDescent="0.25">
      <c r="A6834" t="s">
        <v>7696</v>
      </c>
      <c r="B6834" s="3">
        <v>45488</v>
      </c>
      <c r="C6834" s="3">
        <v>45500</v>
      </c>
      <c r="D6834" t="s">
        <v>39</v>
      </c>
      <c r="E6834">
        <v>128951</v>
      </c>
      <c r="F6834" t="s">
        <v>19</v>
      </c>
      <c r="G6834" t="s">
        <v>5602</v>
      </c>
      <c r="H6834" t="s">
        <v>133</v>
      </c>
      <c r="I6834">
        <v>23434</v>
      </c>
      <c r="J6834" t="s">
        <v>22</v>
      </c>
      <c r="K6834" t="s">
        <v>66</v>
      </c>
      <c r="L6834" t="s">
        <v>36</v>
      </c>
      <c r="M6834" t="s">
        <v>37</v>
      </c>
      <c r="N6834" s="5">
        <v>9.75</v>
      </c>
      <c r="O6834" s="7">
        <v>3</v>
      </c>
      <c r="P6834" s="5">
        <v>6.33</v>
      </c>
      <c r="Q6834" s="5">
        <v>3.42</v>
      </c>
      <c r="R6834" s="22">
        <f>Tabla1[[#This Row],[Fecha de Envío]]-Tabla1[[#This Row],[Fecha de Orden]]</f>
        <v>12</v>
      </c>
      <c r="S6834" s="24">
        <f>YEAR(Tabla1[[#This Row],[Fecha de Orden]])</f>
        <v>2024</v>
      </c>
      <c r="T6834" t="str">
        <f>VLOOKUP(Tabla1[[#This Row],[Nombre del Producto]],Tabla2[[Nombre Producto]:[Costo Unitario]],2,FALSE)</f>
        <v>Wicked Choccy's</v>
      </c>
      <c r="U6834" t="str">
        <f>VLOOKUP(Tabla1[[#This Row],[Fábrica]],Tabla3[],4,FALSE)</f>
        <v>Georgia</v>
      </c>
    </row>
    <row r="6835" spans="1:21" x14ac:dyDescent="0.25">
      <c r="A6835" t="s">
        <v>7697</v>
      </c>
      <c r="B6835" s="3">
        <v>45488</v>
      </c>
      <c r="C6835" s="3">
        <v>45500</v>
      </c>
      <c r="D6835" t="s">
        <v>39</v>
      </c>
      <c r="E6835">
        <v>128951</v>
      </c>
      <c r="F6835" t="s">
        <v>19</v>
      </c>
      <c r="G6835" t="s">
        <v>5602</v>
      </c>
      <c r="H6835" t="s">
        <v>133</v>
      </c>
      <c r="I6835">
        <v>23434</v>
      </c>
      <c r="J6835" t="s">
        <v>22</v>
      </c>
      <c r="K6835" t="s">
        <v>66</v>
      </c>
      <c r="L6835" t="s">
        <v>24</v>
      </c>
      <c r="M6835" t="s">
        <v>25</v>
      </c>
      <c r="N6835" s="5">
        <v>7.5</v>
      </c>
      <c r="O6835" s="7">
        <v>2</v>
      </c>
      <c r="P6835" s="5">
        <v>4.9000000000000004</v>
      </c>
      <c r="Q6835" s="5">
        <v>2.6</v>
      </c>
      <c r="R6835" s="22">
        <f>Tabla1[[#This Row],[Fecha de Envío]]-Tabla1[[#This Row],[Fecha de Orden]]</f>
        <v>12</v>
      </c>
      <c r="S6835" s="24">
        <f>YEAR(Tabla1[[#This Row],[Fecha de Orden]])</f>
        <v>2024</v>
      </c>
      <c r="T6835" t="str">
        <f>VLOOKUP(Tabla1[[#This Row],[Nombre del Producto]],Tabla2[[Nombre Producto]:[Costo Unitario]],2,FALSE)</f>
        <v>Wicked Choccy's</v>
      </c>
      <c r="U6835" t="str">
        <f>VLOOKUP(Tabla1[[#This Row],[Fábrica]],Tabla3[],4,FALSE)</f>
        <v>Georgia</v>
      </c>
    </row>
    <row r="6836" spans="1:21" x14ac:dyDescent="0.25">
      <c r="A6836" t="s">
        <v>6637</v>
      </c>
      <c r="B6836" s="3">
        <v>45489</v>
      </c>
      <c r="C6836" s="3">
        <v>45506</v>
      </c>
      <c r="D6836" t="s">
        <v>18</v>
      </c>
      <c r="E6836">
        <v>152842</v>
      </c>
      <c r="F6836" t="s">
        <v>19</v>
      </c>
      <c r="G6836" t="s">
        <v>356</v>
      </c>
      <c r="H6836" t="s">
        <v>98</v>
      </c>
      <c r="I6836">
        <v>28205</v>
      </c>
      <c r="J6836" t="s">
        <v>22</v>
      </c>
      <c r="K6836" t="s">
        <v>66</v>
      </c>
      <c r="L6836" t="s">
        <v>24</v>
      </c>
      <c r="M6836" t="s">
        <v>25</v>
      </c>
      <c r="N6836" s="5">
        <v>11.25</v>
      </c>
      <c r="O6836" s="7">
        <v>3</v>
      </c>
      <c r="P6836" s="5">
        <v>7.35</v>
      </c>
      <c r="Q6836" s="5">
        <v>3.9</v>
      </c>
      <c r="R6836" s="22">
        <f>Tabla1[[#This Row],[Fecha de Envío]]-Tabla1[[#This Row],[Fecha de Orden]]</f>
        <v>17</v>
      </c>
      <c r="S6836" s="24">
        <f>YEAR(Tabla1[[#This Row],[Fecha de Orden]])</f>
        <v>2024</v>
      </c>
      <c r="T6836" t="str">
        <f>VLOOKUP(Tabla1[[#This Row],[Nombre del Producto]],Tabla2[[Nombre Producto]:[Costo Unitario]],2,FALSE)</f>
        <v>Wicked Choccy's</v>
      </c>
      <c r="U6836" t="str">
        <f>VLOOKUP(Tabla1[[#This Row],[Fábrica]],Tabla3[],4,FALSE)</f>
        <v>Georgia</v>
      </c>
    </row>
    <row r="6837" spans="1:21" x14ac:dyDescent="0.25">
      <c r="A6837" t="s">
        <v>8028</v>
      </c>
      <c r="B6837" s="3">
        <v>45489</v>
      </c>
      <c r="C6837" s="3">
        <v>45501</v>
      </c>
      <c r="D6837" t="s">
        <v>71</v>
      </c>
      <c r="E6837">
        <v>156909</v>
      </c>
      <c r="F6837" t="s">
        <v>19</v>
      </c>
      <c r="G6837" t="s">
        <v>144</v>
      </c>
      <c r="H6837" t="s">
        <v>101</v>
      </c>
      <c r="I6837">
        <v>19140</v>
      </c>
      <c r="J6837" t="s">
        <v>22</v>
      </c>
      <c r="K6837" t="s">
        <v>32</v>
      </c>
      <c r="L6837" t="s">
        <v>27</v>
      </c>
      <c r="M6837" t="s">
        <v>28</v>
      </c>
      <c r="N6837" s="5">
        <v>7.2</v>
      </c>
      <c r="O6837" s="7">
        <v>2</v>
      </c>
      <c r="P6837" s="5">
        <v>5</v>
      </c>
      <c r="Q6837" s="5">
        <v>2.2000000000000002</v>
      </c>
      <c r="R6837" s="22">
        <f>Tabla1[[#This Row],[Fecha de Envío]]-Tabla1[[#This Row],[Fecha de Orden]]</f>
        <v>12</v>
      </c>
      <c r="S6837" s="24">
        <f>YEAR(Tabla1[[#This Row],[Fecha de Orden]])</f>
        <v>2024</v>
      </c>
      <c r="T6837" t="str">
        <f>VLOOKUP(Tabla1[[#This Row],[Nombre del Producto]],Tabla2[[Nombre Producto]:[Costo Unitario]],2,FALSE)</f>
        <v>Lot's O' Nuts</v>
      </c>
      <c r="U6837" t="str">
        <f>VLOOKUP(Tabla1[[#This Row],[Fábrica]],Tabla3[],4,FALSE)</f>
        <v>Arizona</v>
      </c>
    </row>
    <row r="6838" spans="1:21" x14ac:dyDescent="0.25">
      <c r="A6838" t="s">
        <v>9070</v>
      </c>
      <c r="B6838" s="3">
        <v>45489</v>
      </c>
      <c r="C6838" s="3">
        <v>45504</v>
      </c>
      <c r="D6838" t="s">
        <v>18</v>
      </c>
      <c r="E6838">
        <v>109778</v>
      </c>
      <c r="F6838" t="s">
        <v>19</v>
      </c>
      <c r="G6838" t="s">
        <v>1178</v>
      </c>
      <c r="H6838" t="s">
        <v>173</v>
      </c>
      <c r="I6838">
        <v>60098</v>
      </c>
      <c r="J6838" t="s">
        <v>22</v>
      </c>
      <c r="K6838" t="s">
        <v>43</v>
      </c>
      <c r="L6838" t="s">
        <v>27</v>
      </c>
      <c r="M6838" t="s">
        <v>28</v>
      </c>
      <c r="N6838" s="5">
        <v>7.2</v>
      </c>
      <c r="O6838" s="7">
        <v>2</v>
      </c>
      <c r="P6838" s="5">
        <v>5</v>
      </c>
      <c r="Q6838" s="5">
        <v>2.2000000000000002</v>
      </c>
      <c r="R6838" s="22">
        <f>Tabla1[[#This Row],[Fecha de Envío]]-Tabla1[[#This Row],[Fecha de Orden]]</f>
        <v>15</v>
      </c>
      <c r="S6838" s="24">
        <f>YEAR(Tabla1[[#This Row],[Fecha de Orden]])</f>
        <v>2024</v>
      </c>
      <c r="T6838" t="str">
        <f>VLOOKUP(Tabla1[[#This Row],[Nombre del Producto]],Tabla2[[Nombre Producto]:[Costo Unitario]],2,FALSE)</f>
        <v>Lot's O' Nuts</v>
      </c>
      <c r="U6838" t="str">
        <f>VLOOKUP(Tabla1[[#This Row],[Fábrica]],Tabla3[],4,FALSE)</f>
        <v>Arizona</v>
      </c>
    </row>
    <row r="6839" spans="1:21" x14ac:dyDescent="0.25">
      <c r="A6839" t="s">
        <v>237</v>
      </c>
      <c r="B6839" s="3">
        <v>45490</v>
      </c>
      <c r="C6839" s="3">
        <v>45504</v>
      </c>
      <c r="D6839" t="s">
        <v>18</v>
      </c>
      <c r="E6839">
        <v>126662</v>
      </c>
      <c r="F6839" t="s">
        <v>19</v>
      </c>
      <c r="G6839" t="s">
        <v>53</v>
      </c>
      <c r="H6839" t="s">
        <v>21</v>
      </c>
      <c r="I6839">
        <v>90036</v>
      </c>
      <c r="J6839" t="s">
        <v>22</v>
      </c>
      <c r="K6839" t="s">
        <v>23</v>
      </c>
      <c r="L6839" t="s">
        <v>27</v>
      </c>
      <c r="M6839" t="s">
        <v>28</v>
      </c>
      <c r="N6839" s="5">
        <v>7.2</v>
      </c>
      <c r="O6839" s="7">
        <v>2</v>
      </c>
      <c r="P6839" s="5">
        <v>5</v>
      </c>
      <c r="Q6839" s="5">
        <v>2.2000000000000002</v>
      </c>
      <c r="R6839" s="22">
        <f>Tabla1[[#This Row],[Fecha de Envío]]-Tabla1[[#This Row],[Fecha de Orden]]</f>
        <v>14</v>
      </c>
      <c r="S6839" s="24">
        <f>YEAR(Tabla1[[#This Row],[Fecha de Orden]])</f>
        <v>2024</v>
      </c>
      <c r="T6839" t="str">
        <f>VLOOKUP(Tabla1[[#This Row],[Nombre del Producto]],Tabla2[[Nombre Producto]:[Costo Unitario]],2,FALSE)</f>
        <v>Lot's O' Nuts</v>
      </c>
      <c r="U6839" t="str">
        <f>VLOOKUP(Tabla1[[#This Row],[Fábrica]],Tabla3[],4,FALSE)</f>
        <v>Arizona</v>
      </c>
    </row>
    <row r="6840" spans="1:21" x14ac:dyDescent="0.25">
      <c r="A6840" t="s">
        <v>600</v>
      </c>
      <c r="B6840" s="3">
        <v>45490</v>
      </c>
      <c r="C6840" s="3">
        <v>45502</v>
      </c>
      <c r="D6840" t="s">
        <v>71</v>
      </c>
      <c r="E6840">
        <v>142342</v>
      </c>
      <c r="F6840" t="s">
        <v>19</v>
      </c>
      <c r="G6840" t="s">
        <v>601</v>
      </c>
      <c r="H6840" t="s">
        <v>21</v>
      </c>
      <c r="I6840">
        <v>92307</v>
      </c>
      <c r="J6840" t="s">
        <v>22</v>
      </c>
      <c r="K6840" t="s">
        <v>23</v>
      </c>
      <c r="L6840" t="s">
        <v>24</v>
      </c>
      <c r="M6840" t="s">
        <v>25</v>
      </c>
      <c r="N6840" s="5">
        <v>18.75</v>
      </c>
      <c r="O6840" s="7">
        <v>5</v>
      </c>
      <c r="P6840" s="5">
        <v>12.25</v>
      </c>
      <c r="Q6840" s="5">
        <v>6.5</v>
      </c>
      <c r="R6840" s="22">
        <f>Tabla1[[#This Row],[Fecha de Envío]]-Tabla1[[#This Row],[Fecha de Orden]]</f>
        <v>12</v>
      </c>
      <c r="S6840" s="24">
        <f>YEAR(Tabla1[[#This Row],[Fecha de Orden]])</f>
        <v>2024</v>
      </c>
      <c r="T6840" t="str">
        <f>VLOOKUP(Tabla1[[#This Row],[Nombre del Producto]],Tabla2[[Nombre Producto]:[Costo Unitario]],2,FALSE)</f>
        <v>Wicked Choccy's</v>
      </c>
      <c r="U6840" t="str">
        <f>VLOOKUP(Tabla1[[#This Row],[Fábrica]],Tabla3[],4,FALSE)</f>
        <v>Georgia</v>
      </c>
    </row>
    <row r="6841" spans="1:21" x14ac:dyDescent="0.25">
      <c r="A6841" t="s">
        <v>602</v>
      </c>
      <c r="B6841" s="3">
        <v>45490</v>
      </c>
      <c r="C6841" s="3">
        <v>45502</v>
      </c>
      <c r="D6841" t="s">
        <v>71</v>
      </c>
      <c r="E6841">
        <v>142342</v>
      </c>
      <c r="F6841" t="s">
        <v>19</v>
      </c>
      <c r="G6841" t="s">
        <v>601</v>
      </c>
      <c r="H6841" t="s">
        <v>21</v>
      </c>
      <c r="I6841">
        <v>92307</v>
      </c>
      <c r="J6841" t="s">
        <v>22</v>
      </c>
      <c r="K6841" t="s">
        <v>23</v>
      </c>
      <c r="L6841" t="s">
        <v>45</v>
      </c>
      <c r="M6841" t="s">
        <v>46</v>
      </c>
      <c r="N6841" s="5">
        <v>17.45</v>
      </c>
      <c r="O6841" s="7">
        <v>5</v>
      </c>
      <c r="P6841" s="5">
        <v>12.45</v>
      </c>
      <c r="Q6841" s="5">
        <v>5</v>
      </c>
      <c r="R6841" s="22">
        <f>Tabla1[[#This Row],[Fecha de Envío]]-Tabla1[[#This Row],[Fecha de Orden]]</f>
        <v>12</v>
      </c>
      <c r="S6841" s="24">
        <f>YEAR(Tabla1[[#This Row],[Fecha de Orden]])</f>
        <v>2024</v>
      </c>
      <c r="T6841" t="str">
        <f>VLOOKUP(Tabla1[[#This Row],[Nombre del Producto]],Tabla2[[Nombre Producto]:[Costo Unitario]],2,FALSE)</f>
        <v>Lot's O' Nuts</v>
      </c>
      <c r="U6841" t="str">
        <f>VLOOKUP(Tabla1[[#This Row],[Fábrica]],Tabla3[],4,FALSE)</f>
        <v>Arizona</v>
      </c>
    </row>
    <row r="6842" spans="1:21" x14ac:dyDescent="0.25">
      <c r="A6842" t="s">
        <v>603</v>
      </c>
      <c r="B6842" s="3">
        <v>45490</v>
      </c>
      <c r="C6842" s="3">
        <v>45502</v>
      </c>
      <c r="D6842" t="s">
        <v>71</v>
      </c>
      <c r="E6842">
        <v>142342</v>
      </c>
      <c r="F6842" t="s">
        <v>19</v>
      </c>
      <c r="G6842" t="s">
        <v>601</v>
      </c>
      <c r="H6842" t="s">
        <v>21</v>
      </c>
      <c r="I6842">
        <v>92307</v>
      </c>
      <c r="J6842" t="s">
        <v>148</v>
      </c>
      <c r="K6842" t="s">
        <v>23</v>
      </c>
      <c r="L6842" t="s">
        <v>149</v>
      </c>
      <c r="M6842" t="s">
        <v>150</v>
      </c>
      <c r="N6842" s="5">
        <v>6.25</v>
      </c>
      <c r="O6842" s="7">
        <v>5</v>
      </c>
      <c r="P6842" s="5">
        <v>3.25</v>
      </c>
      <c r="Q6842" s="5">
        <v>3</v>
      </c>
      <c r="R6842" s="22">
        <f>Tabla1[[#This Row],[Fecha de Envío]]-Tabla1[[#This Row],[Fecha de Orden]]</f>
        <v>12</v>
      </c>
      <c r="S6842" s="24">
        <f>YEAR(Tabla1[[#This Row],[Fecha de Orden]])</f>
        <v>2024</v>
      </c>
      <c r="T6842" t="str">
        <f>VLOOKUP(Tabla1[[#This Row],[Nombre del Producto]],Tabla2[[Nombre Producto]:[Costo Unitario]],2,FALSE)</f>
        <v>Secret Factory</v>
      </c>
      <c r="U6842" t="str">
        <f>VLOOKUP(Tabla1[[#This Row],[Fábrica]],Tabla3[],4,FALSE)</f>
        <v>Illinois</v>
      </c>
    </row>
    <row r="6843" spans="1:21" x14ac:dyDescent="0.25">
      <c r="A6843" t="s">
        <v>604</v>
      </c>
      <c r="B6843" s="3">
        <v>45490</v>
      </c>
      <c r="C6843" s="3">
        <v>45502</v>
      </c>
      <c r="D6843" t="s">
        <v>71</v>
      </c>
      <c r="E6843">
        <v>142342</v>
      </c>
      <c r="F6843" t="s">
        <v>19</v>
      </c>
      <c r="G6843" t="s">
        <v>601</v>
      </c>
      <c r="H6843" t="s">
        <v>21</v>
      </c>
      <c r="I6843">
        <v>92307</v>
      </c>
      <c r="J6843" t="s">
        <v>22</v>
      </c>
      <c r="K6843" t="s">
        <v>23</v>
      </c>
      <c r="L6843" t="s">
        <v>27</v>
      </c>
      <c r="M6843" t="s">
        <v>28</v>
      </c>
      <c r="N6843" s="5">
        <v>7.2</v>
      </c>
      <c r="O6843" s="7">
        <v>2</v>
      </c>
      <c r="P6843" s="5">
        <v>5</v>
      </c>
      <c r="Q6843" s="5">
        <v>2.2000000000000002</v>
      </c>
      <c r="R6843" s="22">
        <f>Tabla1[[#This Row],[Fecha de Envío]]-Tabla1[[#This Row],[Fecha de Orden]]</f>
        <v>12</v>
      </c>
      <c r="S6843" s="24">
        <f>YEAR(Tabla1[[#This Row],[Fecha de Orden]])</f>
        <v>2024</v>
      </c>
      <c r="T6843" t="str">
        <f>VLOOKUP(Tabla1[[#This Row],[Nombre del Producto]],Tabla2[[Nombre Producto]:[Costo Unitario]],2,FALSE)</f>
        <v>Lot's O' Nuts</v>
      </c>
      <c r="U6843" t="str">
        <f>VLOOKUP(Tabla1[[#This Row],[Fábrica]],Tabla3[],4,FALSE)</f>
        <v>Arizona</v>
      </c>
    </row>
    <row r="6844" spans="1:21" x14ac:dyDescent="0.25">
      <c r="A6844" t="s">
        <v>1048</v>
      </c>
      <c r="B6844" s="3">
        <v>45490</v>
      </c>
      <c r="C6844" s="3">
        <v>45506</v>
      </c>
      <c r="D6844" t="s">
        <v>18</v>
      </c>
      <c r="E6844">
        <v>105046</v>
      </c>
      <c r="F6844" t="s">
        <v>19</v>
      </c>
      <c r="G6844" t="s">
        <v>1049</v>
      </c>
      <c r="H6844" t="s">
        <v>31</v>
      </c>
      <c r="I6844">
        <v>13440</v>
      </c>
      <c r="J6844" t="s">
        <v>22</v>
      </c>
      <c r="K6844" t="s">
        <v>32</v>
      </c>
      <c r="L6844" t="s">
        <v>33</v>
      </c>
      <c r="M6844" t="s">
        <v>34</v>
      </c>
      <c r="N6844" s="5">
        <v>14.4</v>
      </c>
      <c r="O6844" s="7">
        <v>4</v>
      </c>
      <c r="P6844" s="5">
        <v>9.6</v>
      </c>
      <c r="Q6844" s="5">
        <v>4.8</v>
      </c>
      <c r="R6844" s="22">
        <f>Tabla1[[#This Row],[Fecha de Envío]]-Tabla1[[#This Row],[Fecha de Orden]]</f>
        <v>16</v>
      </c>
      <c r="S6844" s="24">
        <f>YEAR(Tabla1[[#This Row],[Fecha de Orden]])</f>
        <v>2024</v>
      </c>
      <c r="T6844" t="str">
        <f>VLOOKUP(Tabla1[[#This Row],[Nombre del Producto]],Tabla2[[Nombre Producto]:[Costo Unitario]],2,FALSE)</f>
        <v>Lot's O' Nuts</v>
      </c>
      <c r="U6844" t="str">
        <f>VLOOKUP(Tabla1[[#This Row],[Fábrica]],Tabla3[],4,FALSE)</f>
        <v>Arizona</v>
      </c>
    </row>
    <row r="6845" spans="1:21" x14ac:dyDescent="0.25">
      <c r="A6845" t="s">
        <v>1050</v>
      </c>
      <c r="B6845" s="3">
        <v>45490</v>
      </c>
      <c r="C6845" s="3">
        <v>45506</v>
      </c>
      <c r="D6845" t="s">
        <v>18</v>
      </c>
      <c r="E6845">
        <v>105046</v>
      </c>
      <c r="F6845" t="s">
        <v>19</v>
      </c>
      <c r="G6845" t="s">
        <v>1049</v>
      </c>
      <c r="H6845" t="s">
        <v>31</v>
      </c>
      <c r="I6845">
        <v>13440</v>
      </c>
      <c r="J6845" t="s">
        <v>22</v>
      </c>
      <c r="K6845" t="s">
        <v>32</v>
      </c>
      <c r="L6845" t="s">
        <v>24</v>
      </c>
      <c r="M6845" t="s">
        <v>25</v>
      </c>
      <c r="N6845" s="5">
        <v>18.75</v>
      </c>
      <c r="O6845" s="7">
        <v>5</v>
      </c>
      <c r="P6845" s="5">
        <v>12.25</v>
      </c>
      <c r="Q6845" s="5">
        <v>6.5</v>
      </c>
      <c r="R6845" s="22">
        <f>Tabla1[[#This Row],[Fecha de Envío]]-Tabla1[[#This Row],[Fecha de Orden]]</f>
        <v>16</v>
      </c>
      <c r="S6845" s="24">
        <f>YEAR(Tabla1[[#This Row],[Fecha de Orden]])</f>
        <v>2024</v>
      </c>
      <c r="T6845" t="str">
        <f>VLOOKUP(Tabla1[[#This Row],[Nombre del Producto]],Tabla2[[Nombre Producto]:[Costo Unitario]],2,FALSE)</f>
        <v>Wicked Choccy's</v>
      </c>
      <c r="U6845" t="str">
        <f>VLOOKUP(Tabla1[[#This Row],[Fábrica]],Tabla3[],4,FALSE)</f>
        <v>Georgia</v>
      </c>
    </row>
    <row r="6846" spans="1:21" x14ac:dyDescent="0.25">
      <c r="A6846" t="s">
        <v>1051</v>
      </c>
      <c r="B6846" s="3">
        <v>45490</v>
      </c>
      <c r="C6846" s="3">
        <v>45506</v>
      </c>
      <c r="D6846" t="s">
        <v>18</v>
      </c>
      <c r="E6846">
        <v>105046</v>
      </c>
      <c r="F6846" t="s">
        <v>19</v>
      </c>
      <c r="G6846" t="s">
        <v>1049</v>
      </c>
      <c r="H6846" t="s">
        <v>31</v>
      </c>
      <c r="I6846">
        <v>13440</v>
      </c>
      <c r="J6846" t="s">
        <v>22</v>
      </c>
      <c r="K6846" t="s">
        <v>32</v>
      </c>
      <c r="L6846" t="s">
        <v>45</v>
      </c>
      <c r="M6846" t="s">
        <v>46</v>
      </c>
      <c r="N6846" s="5">
        <v>6.98</v>
      </c>
      <c r="O6846" s="7">
        <v>2</v>
      </c>
      <c r="P6846" s="5">
        <v>4.9800000000000004</v>
      </c>
      <c r="Q6846" s="5">
        <v>2</v>
      </c>
      <c r="R6846" s="22">
        <f>Tabla1[[#This Row],[Fecha de Envío]]-Tabla1[[#This Row],[Fecha de Orden]]</f>
        <v>16</v>
      </c>
      <c r="S6846" s="24">
        <f>YEAR(Tabla1[[#This Row],[Fecha de Orden]])</f>
        <v>2024</v>
      </c>
      <c r="T6846" t="str">
        <f>VLOOKUP(Tabla1[[#This Row],[Nombre del Producto]],Tabla2[[Nombre Producto]:[Costo Unitario]],2,FALSE)</f>
        <v>Lot's O' Nuts</v>
      </c>
      <c r="U6846" t="str">
        <f>VLOOKUP(Tabla1[[#This Row],[Fábrica]],Tabla3[],4,FALSE)</f>
        <v>Arizona</v>
      </c>
    </row>
    <row r="6847" spans="1:21" x14ac:dyDescent="0.25">
      <c r="A6847" t="s">
        <v>8524</v>
      </c>
      <c r="B6847" s="3">
        <v>45490</v>
      </c>
      <c r="C6847" s="3">
        <v>45505</v>
      </c>
      <c r="D6847" t="s">
        <v>18</v>
      </c>
      <c r="E6847">
        <v>139948</v>
      </c>
      <c r="F6847" t="s">
        <v>19</v>
      </c>
      <c r="G6847" t="s">
        <v>254</v>
      </c>
      <c r="H6847" t="s">
        <v>255</v>
      </c>
      <c r="I6847">
        <v>33614</v>
      </c>
      <c r="J6847" t="s">
        <v>22</v>
      </c>
      <c r="K6847" t="s">
        <v>66</v>
      </c>
      <c r="L6847" t="s">
        <v>33</v>
      </c>
      <c r="M6847" t="s">
        <v>34</v>
      </c>
      <c r="N6847" s="5">
        <v>7.2</v>
      </c>
      <c r="O6847" s="7">
        <v>2</v>
      </c>
      <c r="P6847" s="5">
        <v>4.8</v>
      </c>
      <c r="Q6847" s="5">
        <v>2.4</v>
      </c>
      <c r="R6847" s="22">
        <f>Tabla1[[#This Row],[Fecha de Envío]]-Tabla1[[#This Row],[Fecha de Orden]]</f>
        <v>15</v>
      </c>
      <c r="S6847" s="24">
        <f>YEAR(Tabla1[[#This Row],[Fecha de Orden]])</f>
        <v>2024</v>
      </c>
      <c r="T6847" t="str">
        <f>VLOOKUP(Tabla1[[#This Row],[Nombre del Producto]],Tabla2[[Nombre Producto]:[Costo Unitario]],2,FALSE)</f>
        <v>Lot's O' Nuts</v>
      </c>
      <c r="U6847" t="str">
        <f>VLOOKUP(Tabla1[[#This Row],[Fábrica]],Tabla3[],4,FALSE)</f>
        <v>Arizona</v>
      </c>
    </row>
    <row r="6848" spans="1:21" x14ac:dyDescent="0.25">
      <c r="A6848" t="s">
        <v>6208</v>
      </c>
      <c r="B6848" s="3">
        <v>45491</v>
      </c>
      <c r="C6848" s="3">
        <v>45506</v>
      </c>
      <c r="D6848" t="s">
        <v>18</v>
      </c>
      <c r="E6848">
        <v>142573</v>
      </c>
      <c r="F6848" t="s">
        <v>19</v>
      </c>
      <c r="G6848" t="s">
        <v>165</v>
      </c>
      <c r="H6848" t="s">
        <v>69</v>
      </c>
      <c r="I6848">
        <v>85023</v>
      </c>
      <c r="J6848" t="s">
        <v>22</v>
      </c>
      <c r="K6848" t="s">
        <v>23</v>
      </c>
      <c r="L6848" t="s">
        <v>36</v>
      </c>
      <c r="M6848" t="s">
        <v>37</v>
      </c>
      <c r="N6848" s="5">
        <v>9.75</v>
      </c>
      <c r="O6848" s="7">
        <v>3</v>
      </c>
      <c r="P6848" s="5">
        <v>6.33</v>
      </c>
      <c r="Q6848" s="5">
        <v>3.42</v>
      </c>
      <c r="R6848" s="22">
        <f>Tabla1[[#This Row],[Fecha de Envío]]-Tabla1[[#This Row],[Fecha de Orden]]</f>
        <v>15</v>
      </c>
      <c r="S6848" s="24">
        <f>YEAR(Tabla1[[#This Row],[Fecha de Orden]])</f>
        <v>2024</v>
      </c>
      <c r="T6848" t="str">
        <f>VLOOKUP(Tabla1[[#This Row],[Nombre del Producto]],Tabla2[[Nombre Producto]:[Costo Unitario]],2,FALSE)</f>
        <v>Wicked Choccy's</v>
      </c>
      <c r="U6848" t="str">
        <f>VLOOKUP(Tabla1[[#This Row],[Fábrica]],Tabla3[],4,FALSE)</f>
        <v>Georgia</v>
      </c>
    </row>
    <row r="6849" spans="1:21" x14ac:dyDescent="0.25">
      <c r="A6849" t="s">
        <v>6209</v>
      </c>
      <c r="B6849" s="3">
        <v>45491</v>
      </c>
      <c r="C6849" s="3">
        <v>45506</v>
      </c>
      <c r="D6849" t="s">
        <v>18</v>
      </c>
      <c r="E6849">
        <v>142573</v>
      </c>
      <c r="F6849" t="s">
        <v>19</v>
      </c>
      <c r="G6849" t="s">
        <v>165</v>
      </c>
      <c r="H6849" t="s">
        <v>69</v>
      </c>
      <c r="I6849">
        <v>85023</v>
      </c>
      <c r="J6849" t="s">
        <v>22</v>
      </c>
      <c r="K6849" t="s">
        <v>23</v>
      </c>
      <c r="L6849" t="s">
        <v>24</v>
      </c>
      <c r="M6849" t="s">
        <v>25</v>
      </c>
      <c r="N6849" s="5">
        <v>7.5</v>
      </c>
      <c r="O6849" s="7">
        <v>2</v>
      </c>
      <c r="P6849" s="5">
        <v>4.9000000000000004</v>
      </c>
      <c r="Q6849" s="5">
        <v>2.6</v>
      </c>
      <c r="R6849" s="22">
        <f>Tabla1[[#This Row],[Fecha de Envío]]-Tabla1[[#This Row],[Fecha de Orden]]</f>
        <v>15</v>
      </c>
      <c r="S6849" s="24">
        <f>YEAR(Tabla1[[#This Row],[Fecha de Orden]])</f>
        <v>2024</v>
      </c>
      <c r="T6849" t="str">
        <f>VLOOKUP(Tabla1[[#This Row],[Nombre del Producto]],Tabla2[[Nombre Producto]:[Costo Unitario]],2,FALSE)</f>
        <v>Wicked Choccy's</v>
      </c>
      <c r="U6849" t="str">
        <f>VLOOKUP(Tabla1[[#This Row],[Fábrica]],Tabla3[],4,FALSE)</f>
        <v>Georgia</v>
      </c>
    </row>
    <row r="6850" spans="1:21" x14ac:dyDescent="0.25">
      <c r="A6850" t="s">
        <v>6210</v>
      </c>
      <c r="B6850" s="3">
        <v>45491</v>
      </c>
      <c r="C6850" s="3">
        <v>45506</v>
      </c>
      <c r="D6850" t="s">
        <v>18</v>
      </c>
      <c r="E6850">
        <v>142573</v>
      </c>
      <c r="F6850" t="s">
        <v>19</v>
      </c>
      <c r="G6850" t="s">
        <v>165</v>
      </c>
      <c r="H6850" t="s">
        <v>69</v>
      </c>
      <c r="I6850">
        <v>85023</v>
      </c>
      <c r="J6850" t="s">
        <v>22</v>
      </c>
      <c r="K6850" t="s">
        <v>23</v>
      </c>
      <c r="L6850" t="s">
        <v>27</v>
      </c>
      <c r="M6850" t="s">
        <v>28</v>
      </c>
      <c r="N6850" s="5">
        <v>18</v>
      </c>
      <c r="O6850" s="7">
        <v>5</v>
      </c>
      <c r="P6850" s="5">
        <v>12.5</v>
      </c>
      <c r="Q6850" s="5">
        <v>5.5</v>
      </c>
      <c r="R6850" s="22">
        <f>Tabla1[[#This Row],[Fecha de Envío]]-Tabla1[[#This Row],[Fecha de Orden]]</f>
        <v>15</v>
      </c>
      <c r="S6850" s="24">
        <f>YEAR(Tabla1[[#This Row],[Fecha de Orden]])</f>
        <v>2024</v>
      </c>
      <c r="T6850" t="str">
        <f>VLOOKUP(Tabla1[[#This Row],[Nombre del Producto]],Tabla2[[Nombre Producto]:[Costo Unitario]],2,FALSE)</f>
        <v>Lot's O' Nuts</v>
      </c>
      <c r="U6850" t="str">
        <f>VLOOKUP(Tabla1[[#This Row],[Fábrica]],Tabla3[],4,FALSE)</f>
        <v>Arizona</v>
      </c>
    </row>
    <row r="6851" spans="1:21" x14ac:dyDescent="0.25">
      <c r="A6851" t="s">
        <v>6211</v>
      </c>
      <c r="B6851" s="3">
        <v>45491</v>
      </c>
      <c r="C6851" s="3">
        <v>45506</v>
      </c>
      <c r="D6851" t="s">
        <v>18</v>
      </c>
      <c r="E6851">
        <v>142573</v>
      </c>
      <c r="F6851" t="s">
        <v>19</v>
      </c>
      <c r="G6851" t="s">
        <v>165</v>
      </c>
      <c r="H6851" t="s">
        <v>69</v>
      </c>
      <c r="I6851">
        <v>85023</v>
      </c>
      <c r="J6851" t="s">
        <v>22</v>
      </c>
      <c r="K6851" t="s">
        <v>23</v>
      </c>
      <c r="L6851" t="s">
        <v>33</v>
      </c>
      <c r="M6851" t="s">
        <v>34</v>
      </c>
      <c r="N6851" s="5">
        <v>7.2</v>
      </c>
      <c r="O6851" s="7">
        <v>2</v>
      </c>
      <c r="P6851" s="5">
        <v>4.8</v>
      </c>
      <c r="Q6851" s="5">
        <v>2.4</v>
      </c>
      <c r="R6851" s="22">
        <f>Tabla1[[#This Row],[Fecha de Envío]]-Tabla1[[#This Row],[Fecha de Orden]]</f>
        <v>15</v>
      </c>
      <c r="S6851" s="24">
        <f>YEAR(Tabla1[[#This Row],[Fecha de Orden]])</f>
        <v>2024</v>
      </c>
      <c r="T6851" t="str">
        <f>VLOOKUP(Tabla1[[#This Row],[Nombre del Producto]],Tabla2[[Nombre Producto]:[Costo Unitario]],2,FALSE)</f>
        <v>Lot's O' Nuts</v>
      </c>
      <c r="U6851" t="str">
        <f>VLOOKUP(Tabla1[[#This Row],[Fábrica]],Tabla3[],4,FALSE)</f>
        <v>Arizona</v>
      </c>
    </row>
    <row r="6852" spans="1:21" x14ac:dyDescent="0.25">
      <c r="A6852" t="s">
        <v>8448</v>
      </c>
      <c r="B6852" s="3">
        <v>45491</v>
      </c>
      <c r="C6852" s="3">
        <v>45506</v>
      </c>
      <c r="D6852" t="s">
        <v>18</v>
      </c>
      <c r="E6852">
        <v>165358</v>
      </c>
      <c r="F6852" t="s">
        <v>19</v>
      </c>
      <c r="G6852" t="s">
        <v>144</v>
      </c>
      <c r="H6852" t="s">
        <v>101</v>
      </c>
      <c r="I6852">
        <v>19134</v>
      </c>
      <c r="J6852" t="s">
        <v>22</v>
      </c>
      <c r="K6852" t="s">
        <v>32</v>
      </c>
      <c r="L6852" t="s">
        <v>27</v>
      </c>
      <c r="M6852" t="s">
        <v>28</v>
      </c>
      <c r="N6852" s="5">
        <v>14.4</v>
      </c>
      <c r="O6852" s="7">
        <v>4</v>
      </c>
      <c r="P6852" s="5">
        <v>10</v>
      </c>
      <c r="Q6852" s="5">
        <v>4.4000000000000004</v>
      </c>
      <c r="R6852" s="22">
        <f>Tabla1[[#This Row],[Fecha de Envío]]-Tabla1[[#This Row],[Fecha de Orden]]</f>
        <v>15</v>
      </c>
      <c r="S6852" s="24">
        <f>YEAR(Tabla1[[#This Row],[Fecha de Orden]])</f>
        <v>2024</v>
      </c>
      <c r="T6852" t="str">
        <f>VLOOKUP(Tabla1[[#This Row],[Nombre del Producto]],Tabla2[[Nombre Producto]:[Costo Unitario]],2,FALSE)</f>
        <v>Lot's O' Nuts</v>
      </c>
      <c r="U6852" t="str">
        <f>VLOOKUP(Tabla1[[#This Row],[Fábrica]],Tabla3[],4,FALSE)</f>
        <v>Arizona</v>
      </c>
    </row>
    <row r="6853" spans="1:21" x14ac:dyDescent="0.25">
      <c r="A6853" t="s">
        <v>8449</v>
      </c>
      <c r="B6853" s="3">
        <v>45491</v>
      </c>
      <c r="C6853" s="3">
        <v>45506</v>
      </c>
      <c r="D6853" t="s">
        <v>18</v>
      </c>
      <c r="E6853">
        <v>165358</v>
      </c>
      <c r="F6853" t="s">
        <v>19</v>
      </c>
      <c r="G6853" t="s">
        <v>144</v>
      </c>
      <c r="H6853" t="s">
        <v>101</v>
      </c>
      <c r="I6853">
        <v>19134</v>
      </c>
      <c r="J6853" t="s">
        <v>22</v>
      </c>
      <c r="K6853" t="s">
        <v>32</v>
      </c>
      <c r="L6853" t="s">
        <v>24</v>
      </c>
      <c r="M6853" t="s">
        <v>25</v>
      </c>
      <c r="N6853" s="5">
        <v>7.5</v>
      </c>
      <c r="O6853" s="7">
        <v>2</v>
      </c>
      <c r="P6853" s="5">
        <v>4.9000000000000004</v>
      </c>
      <c r="Q6853" s="5">
        <v>2.6</v>
      </c>
      <c r="R6853" s="22">
        <f>Tabla1[[#This Row],[Fecha de Envío]]-Tabla1[[#This Row],[Fecha de Orden]]</f>
        <v>15</v>
      </c>
      <c r="S6853" s="24">
        <f>YEAR(Tabla1[[#This Row],[Fecha de Orden]])</f>
        <v>2024</v>
      </c>
      <c r="T6853" t="str">
        <f>VLOOKUP(Tabla1[[#This Row],[Nombre del Producto]],Tabla2[[Nombre Producto]:[Costo Unitario]],2,FALSE)</f>
        <v>Wicked Choccy's</v>
      </c>
      <c r="U6853" t="str">
        <f>VLOOKUP(Tabla1[[#This Row],[Fábrica]],Tabla3[],4,FALSE)</f>
        <v>Georgia</v>
      </c>
    </row>
    <row r="6854" spans="1:21" x14ac:dyDescent="0.25">
      <c r="A6854" t="s">
        <v>8450</v>
      </c>
      <c r="B6854" s="3">
        <v>45491</v>
      </c>
      <c r="C6854" s="3">
        <v>45506</v>
      </c>
      <c r="D6854" t="s">
        <v>18</v>
      </c>
      <c r="E6854">
        <v>165358</v>
      </c>
      <c r="F6854" t="s">
        <v>19</v>
      </c>
      <c r="G6854" t="s">
        <v>144</v>
      </c>
      <c r="H6854" t="s">
        <v>101</v>
      </c>
      <c r="I6854">
        <v>19134</v>
      </c>
      <c r="J6854" t="s">
        <v>22</v>
      </c>
      <c r="K6854" t="s">
        <v>32</v>
      </c>
      <c r="L6854" t="s">
        <v>33</v>
      </c>
      <c r="M6854" t="s">
        <v>34</v>
      </c>
      <c r="N6854" s="5">
        <v>18</v>
      </c>
      <c r="O6854" s="7">
        <v>5</v>
      </c>
      <c r="P6854" s="5">
        <v>12</v>
      </c>
      <c r="Q6854" s="5">
        <v>6</v>
      </c>
      <c r="R6854" s="22">
        <f>Tabla1[[#This Row],[Fecha de Envío]]-Tabla1[[#This Row],[Fecha de Orden]]</f>
        <v>15</v>
      </c>
      <c r="S6854" s="24">
        <f>YEAR(Tabla1[[#This Row],[Fecha de Orden]])</f>
        <v>2024</v>
      </c>
      <c r="T6854" t="str">
        <f>VLOOKUP(Tabla1[[#This Row],[Nombre del Producto]],Tabla2[[Nombre Producto]:[Costo Unitario]],2,FALSE)</f>
        <v>Lot's O' Nuts</v>
      </c>
      <c r="U6854" t="str">
        <f>VLOOKUP(Tabla1[[#This Row],[Fábrica]],Tabla3[],4,FALSE)</f>
        <v>Arizona</v>
      </c>
    </row>
    <row r="6855" spans="1:21" x14ac:dyDescent="0.25">
      <c r="A6855" t="s">
        <v>741</v>
      </c>
      <c r="B6855" s="3">
        <v>45493</v>
      </c>
      <c r="C6855" s="3">
        <v>45508</v>
      </c>
      <c r="D6855" t="s">
        <v>18</v>
      </c>
      <c r="E6855">
        <v>108343</v>
      </c>
      <c r="F6855" t="s">
        <v>19</v>
      </c>
      <c r="G6855" t="s">
        <v>30</v>
      </c>
      <c r="H6855" t="s">
        <v>31</v>
      </c>
      <c r="I6855">
        <v>10009</v>
      </c>
      <c r="J6855" t="s">
        <v>148</v>
      </c>
      <c r="K6855" t="s">
        <v>32</v>
      </c>
      <c r="L6855" t="s">
        <v>445</v>
      </c>
      <c r="M6855" t="s">
        <v>446</v>
      </c>
      <c r="N6855" s="5">
        <v>6.5</v>
      </c>
      <c r="O6855" s="7">
        <v>2</v>
      </c>
      <c r="P6855" s="5">
        <v>0.5</v>
      </c>
      <c r="Q6855" s="5">
        <v>6</v>
      </c>
      <c r="R6855" s="22">
        <f>Tabla1[[#This Row],[Fecha de Envío]]-Tabla1[[#This Row],[Fecha de Orden]]</f>
        <v>15</v>
      </c>
      <c r="S6855" s="24">
        <f>YEAR(Tabla1[[#This Row],[Fecha de Orden]])</f>
        <v>2024</v>
      </c>
      <c r="T6855" t="str">
        <f>VLOOKUP(Tabla1[[#This Row],[Nombre del Producto]],Tabla2[[Nombre Producto]:[Costo Unitario]],2,FALSE)</f>
        <v>The Other Factory</v>
      </c>
      <c r="U6855" t="str">
        <f>VLOOKUP(Tabla1[[#This Row],[Fábrica]],Tabla3[],4,FALSE)</f>
        <v>Tennessee</v>
      </c>
    </row>
    <row r="6856" spans="1:21" x14ac:dyDescent="0.25">
      <c r="A6856" t="s">
        <v>742</v>
      </c>
      <c r="B6856" s="3">
        <v>45493</v>
      </c>
      <c r="C6856" s="3">
        <v>45508</v>
      </c>
      <c r="D6856" t="s">
        <v>18</v>
      </c>
      <c r="E6856">
        <v>108343</v>
      </c>
      <c r="F6856" t="s">
        <v>19</v>
      </c>
      <c r="G6856" t="s">
        <v>30</v>
      </c>
      <c r="H6856" t="s">
        <v>31</v>
      </c>
      <c r="I6856">
        <v>10009</v>
      </c>
      <c r="J6856" t="s">
        <v>22</v>
      </c>
      <c r="K6856" t="s">
        <v>32</v>
      </c>
      <c r="L6856" t="s">
        <v>45</v>
      </c>
      <c r="M6856" t="s">
        <v>46</v>
      </c>
      <c r="N6856" s="5">
        <v>13.96</v>
      </c>
      <c r="O6856" s="7">
        <v>4</v>
      </c>
      <c r="P6856" s="5">
        <v>9.9600000000000009</v>
      </c>
      <c r="Q6856" s="5">
        <v>4</v>
      </c>
      <c r="R6856" s="22">
        <f>Tabla1[[#This Row],[Fecha de Envío]]-Tabla1[[#This Row],[Fecha de Orden]]</f>
        <v>15</v>
      </c>
      <c r="S6856" s="24">
        <f>YEAR(Tabla1[[#This Row],[Fecha de Orden]])</f>
        <v>2024</v>
      </c>
      <c r="T6856" t="str">
        <f>VLOOKUP(Tabla1[[#This Row],[Nombre del Producto]],Tabla2[[Nombre Producto]:[Costo Unitario]],2,FALSE)</f>
        <v>Lot's O' Nuts</v>
      </c>
      <c r="U6856" t="str">
        <f>VLOOKUP(Tabla1[[#This Row],[Fábrica]],Tabla3[],4,FALSE)</f>
        <v>Arizona</v>
      </c>
    </row>
    <row r="6857" spans="1:21" x14ac:dyDescent="0.25">
      <c r="A6857" t="s">
        <v>743</v>
      </c>
      <c r="B6857" s="3">
        <v>45493</v>
      </c>
      <c r="C6857" s="3">
        <v>45508</v>
      </c>
      <c r="D6857" t="s">
        <v>18</v>
      </c>
      <c r="E6857">
        <v>108343</v>
      </c>
      <c r="F6857" t="s">
        <v>19</v>
      </c>
      <c r="G6857" t="s">
        <v>30</v>
      </c>
      <c r="H6857" t="s">
        <v>31</v>
      </c>
      <c r="I6857">
        <v>10009</v>
      </c>
      <c r="J6857" t="s">
        <v>22</v>
      </c>
      <c r="K6857" t="s">
        <v>32</v>
      </c>
      <c r="L6857" t="s">
        <v>27</v>
      </c>
      <c r="M6857" t="s">
        <v>28</v>
      </c>
      <c r="N6857" s="5">
        <v>7.2</v>
      </c>
      <c r="O6857" s="7">
        <v>2</v>
      </c>
      <c r="P6857" s="5">
        <v>5</v>
      </c>
      <c r="Q6857" s="5">
        <v>2.2000000000000002</v>
      </c>
      <c r="R6857" s="22">
        <f>Tabla1[[#This Row],[Fecha de Envío]]-Tabla1[[#This Row],[Fecha de Orden]]</f>
        <v>15</v>
      </c>
      <c r="S6857" s="24">
        <f>YEAR(Tabla1[[#This Row],[Fecha de Orden]])</f>
        <v>2024</v>
      </c>
      <c r="T6857" t="str">
        <f>VLOOKUP(Tabla1[[#This Row],[Nombre del Producto]],Tabla2[[Nombre Producto]:[Costo Unitario]],2,FALSE)</f>
        <v>Lot's O' Nuts</v>
      </c>
      <c r="U6857" t="str">
        <f>VLOOKUP(Tabla1[[#This Row],[Fábrica]],Tabla3[],4,FALSE)</f>
        <v>Arizona</v>
      </c>
    </row>
    <row r="6858" spans="1:21" x14ac:dyDescent="0.25">
      <c r="A6858" t="s">
        <v>2168</v>
      </c>
      <c r="B6858" s="3">
        <v>45493</v>
      </c>
      <c r="C6858" s="3">
        <v>45509</v>
      </c>
      <c r="D6858" t="s">
        <v>18</v>
      </c>
      <c r="E6858">
        <v>118640</v>
      </c>
      <c r="F6858" t="s">
        <v>19</v>
      </c>
      <c r="G6858" t="s">
        <v>239</v>
      </c>
      <c r="H6858" t="s">
        <v>173</v>
      </c>
      <c r="I6858">
        <v>60610</v>
      </c>
      <c r="J6858" t="s">
        <v>22</v>
      </c>
      <c r="K6858" t="s">
        <v>43</v>
      </c>
      <c r="L6858" t="s">
        <v>24</v>
      </c>
      <c r="M6858" t="s">
        <v>25</v>
      </c>
      <c r="N6858" s="5">
        <v>3.75</v>
      </c>
      <c r="O6858" s="7">
        <v>1</v>
      </c>
      <c r="P6858" s="5">
        <v>2.4500000000000002</v>
      </c>
      <c r="Q6858" s="5">
        <v>1.3</v>
      </c>
      <c r="R6858" s="22">
        <f>Tabla1[[#This Row],[Fecha de Envío]]-Tabla1[[#This Row],[Fecha de Orden]]</f>
        <v>16</v>
      </c>
      <c r="S6858" s="24">
        <f>YEAR(Tabla1[[#This Row],[Fecha de Orden]])</f>
        <v>2024</v>
      </c>
      <c r="T6858" t="str">
        <f>VLOOKUP(Tabla1[[#This Row],[Nombre del Producto]],Tabla2[[Nombre Producto]:[Costo Unitario]],2,FALSE)</f>
        <v>Wicked Choccy's</v>
      </c>
      <c r="U6858" t="str">
        <f>VLOOKUP(Tabla1[[#This Row],[Fábrica]],Tabla3[],4,FALSE)</f>
        <v>Georgia</v>
      </c>
    </row>
    <row r="6859" spans="1:21" x14ac:dyDescent="0.25">
      <c r="A6859" t="s">
        <v>2169</v>
      </c>
      <c r="B6859" s="3">
        <v>45493</v>
      </c>
      <c r="C6859" s="3">
        <v>45509</v>
      </c>
      <c r="D6859" t="s">
        <v>18</v>
      </c>
      <c r="E6859">
        <v>118640</v>
      </c>
      <c r="F6859" t="s">
        <v>19</v>
      </c>
      <c r="G6859" t="s">
        <v>239</v>
      </c>
      <c r="H6859" t="s">
        <v>173</v>
      </c>
      <c r="I6859">
        <v>60610</v>
      </c>
      <c r="J6859" t="s">
        <v>22</v>
      </c>
      <c r="K6859" t="s">
        <v>43</v>
      </c>
      <c r="L6859" t="s">
        <v>36</v>
      </c>
      <c r="M6859" t="s">
        <v>37</v>
      </c>
      <c r="N6859" s="5">
        <v>6.5</v>
      </c>
      <c r="O6859" s="7">
        <v>2</v>
      </c>
      <c r="P6859" s="5">
        <v>4.22</v>
      </c>
      <c r="Q6859" s="5">
        <v>2.2799999999999998</v>
      </c>
      <c r="R6859" s="22">
        <f>Tabla1[[#This Row],[Fecha de Envío]]-Tabla1[[#This Row],[Fecha de Orden]]</f>
        <v>16</v>
      </c>
      <c r="S6859" s="24">
        <f>YEAR(Tabla1[[#This Row],[Fecha de Orden]])</f>
        <v>2024</v>
      </c>
      <c r="T6859" t="str">
        <f>VLOOKUP(Tabla1[[#This Row],[Nombre del Producto]],Tabla2[[Nombre Producto]:[Costo Unitario]],2,FALSE)</f>
        <v>Wicked Choccy's</v>
      </c>
      <c r="U6859" t="str">
        <f>VLOOKUP(Tabla1[[#This Row],[Fábrica]],Tabla3[],4,FALSE)</f>
        <v>Georgia</v>
      </c>
    </row>
    <row r="6860" spans="1:21" x14ac:dyDescent="0.25">
      <c r="A6860" t="s">
        <v>3305</v>
      </c>
      <c r="B6860" s="3">
        <v>45493</v>
      </c>
      <c r="C6860" s="3">
        <v>45508</v>
      </c>
      <c r="D6860" t="s">
        <v>18</v>
      </c>
      <c r="E6860">
        <v>122035</v>
      </c>
      <c r="F6860" t="s">
        <v>19</v>
      </c>
      <c r="G6860" t="s">
        <v>3306</v>
      </c>
      <c r="H6860" t="s">
        <v>1552</v>
      </c>
      <c r="I6860">
        <v>57103</v>
      </c>
      <c r="J6860" t="s">
        <v>22</v>
      </c>
      <c r="K6860" t="s">
        <v>43</v>
      </c>
      <c r="L6860" t="s">
        <v>45</v>
      </c>
      <c r="M6860" t="s">
        <v>46</v>
      </c>
      <c r="N6860" s="5">
        <v>10.47</v>
      </c>
      <c r="O6860" s="7">
        <v>3</v>
      </c>
      <c r="P6860" s="5">
        <v>7.47</v>
      </c>
      <c r="Q6860" s="5">
        <v>3</v>
      </c>
      <c r="R6860" s="22">
        <f>Tabla1[[#This Row],[Fecha de Envío]]-Tabla1[[#This Row],[Fecha de Orden]]</f>
        <v>15</v>
      </c>
      <c r="S6860" s="24">
        <f>YEAR(Tabla1[[#This Row],[Fecha de Orden]])</f>
        <v>2024</v>
      </c>
      <c r="T6860" t="str">
        <f>VLOOKUP(Tabla1[[#This Row],[Nombre del Producto]],Tabla2[[Nombre Producto]:[Costo Unitario]],2,FALSE)</f>
        <v>Lot's O' Nuts</v>
      </c>
      <c r="U6860" t="str">
        <f>VLOOKUP(Tabla1[[#This Row],[Fábrica]],Tabla3[],4,FALSE)</f>
        <v>Arizona</v>
      </c>
    </row>
    <row r="6861" spans="1:21" x14ac:dyDescent="0.25">
      <c r="A6861" t="s">
        <v>3307</v>
      </c>
      <c r="B6861" s="3">
        <v>45493</v>
      </c>
      <c r="C6861" s="3">
        <v>45508</v>
      </c>
      <c r="D6861" t="s">
        <v>18</v>
      </c>
      <c r="E6861">
        <v>122035</v>
      </c>
      <c r="F6861" t="s">
        <v>19</v>
      </c>
      <c r="G6861" t="s">
        <v>3306</v>
      </c>
      <c r="H6861" t="s">
        <v>1552</v>
      </c>
      <c r="I6861">
        <v>57103</v>
      </c>
      <c r="J6861" t="s">
        <v>22</v>
      </c>
      <c r="K6861" t="s">
        <v>43</v>
      </c>
      <c r="L6861" t="s">
        <v>24</v>
      </c>
      <c r="M6861" t="s">
        <v>25</v>
      </c>
      <c r="N6861" s="5">
        <v>18.75</v>
      </c>
      <c r="O6861" s="7">
        <v>5</v>
      </c>
      <c r="P6861" s="5">
        <v>12.25</v>
      </c>
      <c r="Q6861" s="5">
        <v>6.5</v>
      </c>
      <c r="R6861" s="22">
        <f>Tabla1[[#This Row],[Fecha de Envío]]-Tabla1[[#This Row],[Fecha de Orden]]</f>
        <v>15</v>
      </c>
      <c r="S6861" s="24">
        <f>YEAR(Tabla1[[#This Row],[Fecha de Orden]])</f>
        <v>2024</v>
      </c>
      <c r="T6861" t="str">
        <f>VLOOKUP(Tabla1[[#This Row],[Nombre del Producto]],Tabla2[[Nombre Producto]:[Costo Unitario]],2,FALSE)</f>
        <v>Wicked Choccy's</v>
      </c>
      <c r="U6861" t="str">
        <f>VLOOKUP(Tabla1[[#This Row],[Fábrica]],Tabla3[],4,FALSE)</f>
        <v>Georgia</v>
      </c>
    </row>
    <row r="6862" spans="1:21" x14ac:dyDescent="0.25">
      <c r="A6862" t="s">
        <v>3308</v>
      </c>
      <c r="B6862" s="3">
        <v>45493</v>
      </c>
      <c r="C6862" s="3">
        <v>45508</v>
      </c>
      <c r="D6862" t="s">
        <v>18</v>
      </c>
      <c r="E6862">
        <v>122035</v>
      </c>
      <c r="F6862" t="s">
        <v>19</v>
      </c>
      <c r="G6862" t="s">
        <v>3306</v>
      </c>
      <c r="H6862" t="s">
        <v>1552</v>
      </c>
      <c r="I6862">
        <v>57103</v>
      </c>
      <c r="J6862" t="s">
        <v>22</v>
      </c>
      <c r="K6862" t="s">
        <v>43</v>
      </c>
      <c r="L6862" t="s">
        <v>27</v>
      </c>
      <c r="M6862" t="s">
        <v>28</v>
      </c>
      <c r="N6862" s="5">
        <v>25.2</v>
      </c>
      <c r="O6862" s="7">
        <v>7</v>
      </c>
      <c r="P6862" s="5">
        <v>17.5</v>
      </c>
      <c r="Q6862" s="5">
        <v>7.7</v>
      </c>
      <c r="R6862" s="22">
        <f>Tabla1[[#This Row],[Fecha de Envío]]-Tabla1[[#This Row],[Fecha de Orden]]</f>
        <v>15</v>
      </c>
      <c r="S6862" s="24">
        <f>YEAR(Tabla1[[#This Row],[Fecha de Orden]])</f>
        <v>2024</v>
      </c>
      <c r="T6862" t="str">
        <f>VLOOKUP(Tabla1[[#This Row],[Nombre del Producto]],Tabla2[[Nombre Producto]:[Costo Unitario]],2,FALSE)</f>
        <v>Lot's O' Nuts</v>
      </c>
      <c r="U6862" t="str">
        <f>VLOOKUP(Tabla1[[#This Row],[Fábrica]],Tabla3[],4,FALSE)</f>
        <v>Arizona</v>
      </c>
    </row>
    <row r="6863" spans="1:21" x14ac:dyDescent="0.25">
      <c r="A6863" t="s">
        <v>3309</v>
      </c>
      <c r="B6863" s="3">
        <v>45493</v>
      </c>
      <c r="C6863" s="3">
        <v>45508</v>
      </c>
      <c r="D6863" t="s">
        <v>18</v>
      </c>
      <c r="E6863">
        <v>122035</v>
      </c>
      <c r="F6863" t="s">
        <v>19</v>
      </c>
      <c r="G6863" t="s">
        <v>3306</v>
      </c>
      <c r="H6863" t="s">
        <v>1552</v>
      </c>
      <c r="I6863">
        <v>57103</v>
      </c>
      <c r="J6863" t="s">
        <v>22</v>
      </c>
      <c r="K6863" t="s">
        <v>43</v>
      </c>
      <c r="L6863" t="s">
        <v>33</v>
      </c>
      <c r="M6863" t="s">
        <v>34</v>
      </c>
      <c r="N6863" s="5">
        <v>10.8</v>
      </c>
      <c r="O6863" s="7">
        <v>3</v>
      </c>
      <c r="P6863" s="5">
        <v>7.2</v>
      </c>
      <c r="Q6863" s="5">
        <v>3.6</v>
      </c>
      <c r="R6863" s="22">
        <f>Tabla1[[#This Row],[Fecha de Envío]]-Tabla1[[#This Row],[Fecha de Orden]]</f>
        <v>15</v>
      </c>
      <c r="S6863" s="24">
        <f>YEAR(Tabla1[[#This Row],[Fecha de Orden]])</f>
        <v>2024</v>
      </c>
      <c r="T6863" t="str">
        <f>VLOOKUP(Tabla1[[#This Row],[Nombre del Producto]],Tabla2[[Nombre Producto]:[Costo Unitario]],2,FALSE)</f>
        <v>Lot's O' Nuts</v>
      </c>
      <c r="U6863" t="str">
        <f>VLOOKUP(Tabla1[[#This Row],[Fábrica]],Tabla3[],4,FALSE)</f>
        <v>Arizona</v>
      </c>
    </row>
    <row r="6864" spans="1:21" x14ac:dyDescent="0.25">
      <c r="A6864" t="s">
        <v>8225</v>
      </c>
      <c r="B6864" s="3">
        <v>45493</v>
      </c>
      <c r="C6864" s="3">
        <v>45507</v>
      </c>
      <c r="D6864" t="s">
        <v>18</v>
      </c>
      <c r="E6864">
        <v>150497</v>
      </c>
      <c r="F6864" t="s">
        <v>19</v>
      </c>
      <c r="G6864" t="s">
        <v>2900</v>
      </c>
      <c r="H6864" t="s">
        <v>51</v>
      </c>
      <c r="I6864">
        <v>55369</v>
      </c>
      <c r="J6864" t="s">
        <v>22</v>
      </c>
      <c r="K6864" t="s">
        <v>43</v>
      </c>
      <c r="L6864" t="s">
        <v>45</v>
      </c>
      <c r="M6864" t="s">
        <v>46</v>
      </c>
      <c r="N6864" s="5">
        <v>6.98</v>
      </c>
      <c r="O6864" s="7">
        <v>2</v>
      </c>
      <c r="P6864" s="5">
        <v>4.9800000000000004</v>
      </c>
      <c r="Q6864" s="5">
        <v>2</v>
      </c>
      <c r="R6864" s="22">
        <f>Tabla1[[#This Row],[Fecha de Envío]]-Tabla1[[#This Row],[Fecha de Orden]]</f>
        <v>14</v>
      </c>
      <c r="S6864" s="24">
        <f>YEAR(Tabla1[[#This Row],[Fecha de Orden]])</f>
        <v>2024</v>
      </c>
      <c r="T6864" t="str">
        <f>VLOOKUP(Tabla1[[#This Row],[Nombre del Producto]],Tabla2[[Nombre Producto]:[Costo Unitario]],2,FALSE)</f>
        <v>Lot's O' Nuts</v>
      </c>
      <c r="U6864" t="str">
        <f>VLOOKUP(Tabla1[[#This Row],[Fábrica]],Tabla3[],4,FALSE)</f>
        <v>Arizona</v>
      </c>
    </row>
    <row r="6865" spans="1:21" x14ac:dyDescent="0.25">
      <c r="A6865" t="s">
        <v>643</v>
      </c>
      <c r="B6865" s="3">
        <v>45494</v>
      </c>
      <c r="C6865" s="3">
        <v>45510</v>
      </c>
      <c r="D6865" t="s">
        <v>18</v>
      </c>
      <c r="E6865">
        <v>104731</v>
      </c>
      <c r="F6865" t="s">
        <v>19</v>
      </c>
      <c r="G6865" t="s">
        <v>61</v>
      </c>
      <c r="H6865" t="s">
        <v>133</v>
      </c>
      <c r="I6865">
        <v>24153</v>
      </c>
      <c r="J6865" t="s">
        <v>22</v>
      </c>
      <c r="K6865" t="s">
        <v>66</v>
      </c>
      <c r="L6865" t="s">
        <v>24</v>
      </c>
      <c r="M6865" t="s">
        <v>25</v>
      </c>
      <c r="N6865" s="5">
        <v>11.25</v>
      </c>
      <c r="O6865" s="7">
        <v>3</v>
      </c>
      <c r="P6865" s="5">
        <v>7.35</v>
      </c>
      <c r="Q6865" s="5">
        <v>3.9</v>
      </c>
      <c r="R6865" s="22">
        <f>Tabla1[[#This Row],[Fecha de Envío]]-Tabla1[[#This Row],[Fecha de Orden]]</f>
        <v>16</v>
      </c>
      <c r="S6865" s="24">
        <f>YEAR(Tabla1[[#This Row],[Fecha de Orden]])</f>
        <v>2024</v>
      </c>
      <c r="T6865" t="str">
        <f>VLOOKUP(Tabla1[[#This Row],[Nombre del Producto]],Tabla2[[Nombre Producto]:[Costo Unitario]],2,FALSE)</f>
        <v>Wicked Choccy's</v>
      </c>
      <c r="U6865" t="str">
        <f>VLOOKUP(Tabla1[[#This Row],[Fábrica]],Tabla3[],4,FALSE)</f>
        <v>Georgia</v>
      </c>
    </row>
    <row r="6866" spans="1:21" x14ac:dyDescent="0.25">
      <c r="A6866" t="s">
        <v>644</v>
      </c>
      <c r="B6866" s="3">
        <v>45494</v>
      </c>
      <c r="C6866" s="3">
        <v>45510</v>
      </c>
      <c r="D6866" t="s">
        <v>18</v>
      </c>
      <c r="E6866">
        <v>104731</v>
      </c>
      <c r="F6866" t="s">
        <v>19</v>
      </c>
      <c r="G6866" t="s">
        <v>61</v>
      </c>
      <c r="H6866" t="s">
        <v>133</v>
      </c>
      <c r="I6866">
        <v>24153</v>
      </c>
      <c r="J6866" t="s">
        <v>22</v>
      </c>
      <c r="K6866" t="s">
        <v>66</v>
      </c>
      <c r="L6866" t="s">
        <v>45</v>
      </c>
      <c r="M6866" t="s">
        <v>46</v>
      </c>
      <c r="N6866" s="5">
        <v>17.45</v>
      </c>
      <c r="O6866" s="7">
        <v>5</v>
      </c>
      <c r="P6866" s="5">
        <v>12.45</v>
      </c>
      <c r="Q6866" s="5">
        <v>5</v>
      </c>
      <c r="R6866" s="22">
        <f>Tabla1[[#This Row],[Fecha de Envío]]-Tabla1[[#This Row],[Fecha de Orden]]</f>
        <v>16</v>
      </c>
      <c r="S6866" s="24">
        <f>YEAR(Tabla1[[#This Row],[Fecha de Orden]])</f>
        <v>2024</v>
      </c>
      <c r="T6866" t="str">
        <f>VLOOKUP(Tabla1[[#This Row],[Nombre del Producto]],Tabla2[[Nombre Producto]:[Costo Unitario]],2,FALSE)</f>
        <v>Lot's O' Nuts</v>
      </c>
      <c r="U6866" t="str">
        <f>VLOOKUP(Tabla1[[#This Row],[Fábrica]],Tabla3[],4,FALSE)</f>
        <v>Arizona</v>
      </c>
    </row>
    <row r="6867" spans="1:21" x14ac:dyDescent="0.25">
      <c r="A6867" t="s">
        <v>645</v>
      </c>
      <c r="B6867" s="3">
        <v>45494</v>
      </c>
      <c r="C6867" s="3">
        <v>45510</v>
      </c>
      <c r="D6867" t="s">
        <v>18</v>
      </c>
      <c r="E6867">
        <v>104731</v>
      </c>
      <c r="F6867" t="s">
        <v>19</v>
      </c>
      <c r="G6867" t="s">
        <v>61</v>
      </c>
      <c r="H6867" t="s">
        <v>133</v>
      </c>
      <c r="I6867">
        <v>24153</v>
      </c>
      <c r="J6867" t="s">
        <v>22</v>
      </c>
      <c r="K6867" t="s">
        <v>66</v>
      </c>
      <c r="L6867" t="s">
        <v>33</v>
      </c>
      <c r="M6867" t="s">
        <v>34</v>
      </c>
      <c r="N6867" s="5">
        <v>21.6</v>
      </c>
      <c r="O6867" s="7">
        <v>6</v>
      </c>
      <c r="P6867" s="5">
        <v>14.4</v>
      </c>
      <c r="Q6867" s="5">
        <v>7.2</v>
      </c>
      <c r="R6867" s="22">
        <f>Tabla1[[#This Row],[Fecha de Envío]]-Tabla1[[#This Row],[Fecha de Orden]]</f>
        <v>16</v>
      </c>
      <c r="S6867" s="24">
        <f>YEAR(Tabla1[[#This Row],[Fecha de Orden]])</f>
        <v>2024</v>
      </c>
      <c r="T6867" t="str">
        <f>VLOOKUP(Tabla1[[#This Row],[Nombre del Producto]],Tabla2[[Nombre Producto]:[Costo Unitario]],2,FALSE)</f>
        <v>Lot's O' Nuts</v>
      </c>
      <c r="U6867" t="str">
        <f>VLOOKUP(Tabla1[[#This Row],[Fábrica]],Tabla3[],4,FALSE)</f>
        <v>Arizona</v>
      </c>
    </row>
    <row r="6868" spans="1:21" x14ac:dyDescent="0.25">
      <c r="A6868" t="s">
        <v>744</v>
      </c>
      <c r="B6868" s="3">
        <v>45494</v>
      </c>
      <c r="C6868" s="3">
        <v>45508</v>
      </c>
      <c r="D6868" t="s">
        <v>71</v>
      </c>
      <c r="E6868">
        <v>118724</v>
      </c>
      <c r="F6868" t="s">
        <v>19</v>
      </c>
      <c r="G6868" t="s">
        <v>97</v>
      </c>
      <c r="H6868" t="s">
        <v>21</v>
      </c>
      <c r="I6868">
        <v>94521</v>
      </c>
      <c r="J6868" t="s">
        <v>22</v>
      </c>
      <c r="K6868" t="s">
        <v>23</v>
      </c>
      <c r="L6868" t="s">
        <v>27</v>
      </c>
      <c r="M6868" t="s">
        <v>28</v>
      </c>
      <c r="N6868" s="5">
        <v>7.2</v>
      </c>
      <c r="O6868" s="7">
        <v>2</v>
      </c>
      <c r="P6868" s="5">
        <v>5</v>
      </c>
      <c r="Q6868" s="5">
        <v>2.2000000000000002</v>
      </c>
      <c r="R6868" s="22">
        <f>Tabla1[[#This Row],[Fecha de Envío]]-Tabla1[[#This Row],[Fecha de Orden]]</f>
        <v>14</v>
      </c>
      <c r="S6868" s="24">
        <f>YEAR(Tabla1[[#This Row],[Fecha de Orden]])</f>
        <v>2024</v>
      </c>
      <c r="T6868" t="str">
        <f>VLOOKUP(Tabla1[[#This Row],[Nombre del Producto]],Tabla2[[Nombre Producto]:[Costo Unitario]],2,FALSE)</f>
        <v>Lot's O' Nuts</v>
      </c>
      <c r="U6868" t="str">
        <f>VLOOKUP(Tabla1[[#This Row],[Fábrica]],Tabla3[],4,FALSE)</f>
        <v>Arizona</v>
      </c>
    </row>
    <row r="6869" spans="1:21" x14ac:dyDescent="0.25">
      <c r="A6869" t="s">
        <v>745</v>
      </c>
      <c r="B6869" s="3">
        <v>45494</v>
      </c>
      <c r="C6869" s="3">
        <v>45508</v>
      </c>
      <c r="D6869" t="s">
        <v>71</v>
      </c>
      <c r="E6869">
        <v>118724</v>
      </c>
      <c r="F6869" t="s">
        <v>19</v>
      </c>
      <c r="G6869" t="s">
        <v>97</v>
      </c>
      <c r="H6869" t="s">
        <v>21</v>
      </c>
      <c r="I6869">
        <v>94521</v>
      </c>
      <c r="J6869" t="s">
        <v>22</v>
      </c>
      <c r="K6869" t="s">
        <v>23</v>
      </c>
      <c r="L6869" t="s">
        <v>33</v>
      </c>
      <c r="M6869" t="s">
        <v>34</v>
      </c>
      <c r="N6869" s="5">
        <v>32.4</v>
      </c>
      <c r="O6869" s="7">
        <v>9</v>
      </c>
      <c r="P6869" s="5">
        <v>21.6</v>
      </c>
      <c r="Q6869" s="5">
        <v>10.8</v>
      </c>
      <c r="R6869" s="22">
        <f>Tabla1[[#This Row],[Fecha de Envío]]-Tabla1[[#This Row],[Fecha de Orden]]</f>
        <v>14</v>
      </c>
      <c r="S6869" s="24">
        <f>YEAR(Tabla1[[#This Row],[Fecha de Orden]])</f>
        <v>2024</v>
      </c>
      <c r="T6869" t="str">
        <f>VLOOKUP(Tabla1[[#This Row],[Nombre del Producto]],Tabla2[[Nombre Producto]:[Costo Unitario]],2,FALSE)</f>
        <v>Lot's O' Nuts</v>
      </c>
      <c r="U6869" t="str">
        <f>VLOOKUP(Tabla1[[#This Row],[Fábrica]],Tabla3[],4,FALSE)</f>
        <v>Arizona</v>
      </c>
    </row>
    <row r="6870" spans="1:21" x14ac:dyDescent="0.25">
      <c r="A6870" t="s">
        <v>2151</v>
      </c>
      <c r="B6870" s="3">
        <v>45494</v>
      </c>
      <c r="C6870" s="3">
        <v>45510</v>
      </c>
      <c r="D6870" t="s">
        <v>18</v>
      </c>
      <c r="E6870">
        <v>123204</v>
      </c>
      <c r="F6870" t="s">
        <v>19</v>
      </c>
      <c r="G6870" t="s">
        <v>30</v>
      </c>
      <c r="H6870" t="s">
        <v>31</v>
      </c>
      <c r="I6870">
        <v>10024</v>
      </c>
      <c r="J6870" t="s">
        <v>22</v>
      </c>
      <c r="K6870" t="s">
        <v>32</v>
      </c>
      <c r="L6870" t="s">
        <v>24</v>
      </c>
      <c r="M6870" t="s">
        <v>25</v>
      </c>
      <c r="N6870" s="5">
        <v>15</v>
      </c>
      <c r="O6870" s="7">
        <v>4</v>
      </c>
      <c r="P6870" s="5">
        <v>9.8000000000000007</v>
      </c>
      <c r="Q6870" s="5">
        <v>5.2</v>
      </c>
      <c r="R6870" s="22">
        <f>Tabla1[[#This Row],[Fecha de Envío]]-Tabla1[[#This Row],[Fecha de Orden]]</f>
        <v>16</v>
      </c>
      <c r="S6870" s="24">
        <f>YEAR(Tabla1[[#This Row],[Fecha de Orden]])</f>
        <v>2024</v>
      </c>
      <c r="T6870" t="str">
        <f>VLOOKUP(Tabla1[[#This Row],[Nombre del Producto]],Tabla2[[Nombre Producto]:[Costo Unitario]],2,FALSE)</f>
        <v>Wicked Choccy's</v>
      </c>
      <c r="U6870" t="str">
        <f>VLOOKUP(Tabla1[[#This Row],[Fábrica]],Tabla3[],4,FALSE)</f>
        <v>Georgia</v>
      </c>
    </row>
    <row r="6871" spans="1:21" x14ac:dyDescent="0.25">
      <c r="A6871" t="s">
        <v>3758</v>
      </c>
      <c r="B6871" s="3">
        <v>45494</v>
      </c>
      <c r="C6871" s="3">
        <v>45508</v>
      </c>
      <c r="D6871" t="s">
        <v>18</v>
      </c>
      <c r="E6871">
        <v>123834</v>
      </c>
      <c r="F6871" t="s">
        <v>19</v>
      </c>
      <c r="G6871" t="s">
        <v>3759</v>
      </c>
      <c r="H6871" t="s">
        <v>42</v>
      </c>
      <c r="I6871">
        <v>78577</v>
      </c>
      <c r="J6871" t="s">
        <v>22</v>
      </c>
      <c r="K6871" t="s">
        <v>43</v>
      </c>
      <c r="L6871" t="s">
        <v>27</v>
      </c>
      <c r="M6871" t="s">
        <v>28</v>
      </c>
      <c r="N6871" s="5">
        <v>14.4</v>
      </c>
      <c r="O6871" s="7">
        <v>4</v>
      </c>
      <c r="P6871" s="5">
        <v>10</v>
      </c>
      <c r="Q6871" s="5">
        <v>4.4000000000000004</v>
      </c>
      <c r="R6871" s="22">
        <f>Tabla1[[#This Row],[Fecha de Envío]]-Tabla1[[#This Row],[Fecha de Orden]]</f>
        <v>14</v>
      </c>
      <c r="S6871" s="24">
        <f>YEAR(Tabla1[[#This Row],[Fecha de Orden]])</f>
        <v>2024</v>
      </c>
      <c r="T6871" t="str">
        <f>VLOOKUP(Tabla1[[#This Row],[Nombre del Producto]],Tabla2[[Nombre Producto]:[Costo Unitario]],2,FALSE)</f>
        <v>Lot's O' Nuts</v>
      </c>
      <c r="U6871" t="str">
        <f>VLOOKUP(Tabla1[[#This Row],[Fábrica]],Tabla3[],4,FALSE)</f>
        <v>Arizona</v>
      </c>
    </row>
    <row r="6872" spans="1:21" x14ac:dyDescent="0.25">
      <c r="A6872" t="s">
        <v>5213</v>
      </c>
      <c r="B6872" s="3">
        <v>45494</v>
      </c>
      <c r="C6872" s="3">
        <v>45507</v>
      </c>
      <c r="D6872" t="s">
        <v>71</v>
      </c>
      <c r="E6872">
        <v>103478</v>
      </c>
      <c r="F6872" t="s">
        <v>19</v>
      </c>
      <c r="G6872" t="s">
        <v>478</v>
      </c>
      <c r="H6872" t="s">
        <v>173</v>
      </c>
      <c r="I6872">
        <v>60505</v>
      </c>
      <c r="J6872" t="s">
        <v>22</v>
      </c>
      <c r="K6872" t="s">
        <v>43</v>
      </c>
      <c r="L6872" t="s">
        <v>33</v>
      </c>
      <c r="M6872" t="s">
        <v>34</v>
      </c>
      <c r="N6872" s="5">
        <v>14.4</v>
      </c>
      <c r="O6872" s="7">
        <v>4</v>
      </c>
      <c r="P6872" s="5">
        <v>9.6</v>
      </c>
      <c r="Q6872" s="5">
        <v>4.8</v>
      </c>
      <c r="R6872" s="22">
        <f>Tabla1[[#This Row],[Fecha de Envío]]-Tabla1[[#This Row],[Fecha de Orden]]</f>
        <v>13</v>
      </c>
      <c r="S6872" s="24">
        <f>YEAR(Tabla1[[#This Row],[Fecha de Orden]])</f>
        <v>2024</v>
      </c>
      <c r="T6872" t="str">
        <f>VLOOKUP(Tabla1[[#This Row],[Nombre del Producto]],Tabla2[[Nombre Producto]:[Costo Unitario]],2,FALSE)</f>
        <v>Lot's O' Nuts</v>
      </c>
      <c r="U6872" t="str">
        <f>VLOOKUP(Tabla1[[#This Row],[Fábrica]],Tabla3[],4,FALSE)</f>
        <v>Arizona</v>
      </c>
    </row>
    <row r="6873" spans="1:21" x14ac:dyDescent="0.25">
      <c r="A6873" t="s">
        <v>7199</v>
      </c>
      <c r="B6873" s="3">
        <v>45494</v>
      </c>
      <c r="C6873" s="3">
        <v>45509</v>
      </c>
      <c r="D6873" t="s">
        <v>18</v>
      </c>
      <c r="E6873">
        <v>145093</v>
      </c>
      <c r="F6873" t="s">
        <v>19</v>
      </c>
      <c r="G6873" t="s">
        <v>239</v>
      </c>
      <c r="H6873" t="s">
        <v>173</v>
      </c>
      <c r="I6873">
        <v>60623</v>
      </c>
      <c r="J6873" t="s">
        <v>22</v>
      </c>
      <c r="K6873" t="s">
        <v>43</v>
      </c>
      <c r="L6873" t="s">
        <v>36</v>
      </c>
      <c r="M6873" t="s">
        <v>37</v>
      </c>
      <c r="N6873" s="5">
        <v>6.5</v>
      </c>
      <c r="O6873" s="7">
        <v>2</v>
      </c>
      <c r="P6873" s="5">
        <v>4.22</v>
      </c>
      <c r="Q6873" s="5">
        <v>2.2799999999999998</v>
      </c>
      <c r="R6873" s="22">
        <f>Tabla1[[#This Row],[Fecha de Envío]]-Tabla1[[#This Row],[Fecha de Orden]]</f>
        <v>15</v>
      </c>
      <c r="S6873" s="24">
        <f>YEAR(Tabla1[[#This Row],[Fecha de Orden]])</f>
        <v>2024</v>
      </c>
      <c r="T6873" t="str">
        <f>VLOOKUP(Tabla1[[#This Row],[Nombre del Producto]],Tabla2[[Nombre Producto]:[Costo Unitario]],2,FALSE)</f>
        <v>Wicked Choccy's</v>
      </c>
      <c r="U6873" t="str">
        <f>VLOOKUP(Tabla1[[#This Row],[Fábrica]],Tabla3[],4,FALSE)</f>
        <v>Georgia</v>
      </c>
    </row>
    <row r="6874" spans="1:21" x14ac:dyDescent="0.25">
      <c r="A6874" t="s">
        <v>8040</v>
      </c>
      <c r="B6874" s="3">
        <v>45494</v>
      </c>
      <c r="C6874" s="3">
        <v>45504</v>
      </c>
      <c r="D6874" t="s">
        <v>82</v>
      </c>
      <c r="E6874">
        <v>158505</v>
      </c>
      <c r="F6874" t="s">
        <v>19</v>
      </c>
      <c r="G6874" t="s">
        <v>2888</v>
      </c>
      <c r="H6874" t="s">
        <v>325</v>
      </c>
      <c r="I6874">
        <v>84107</v>
      </c>
      <c r="J6874" t="s">
        <v>22</v>
      </c>
      <c r="K6874" t="s">
        <v>23</v>
      </c>
      <c r="L6874" t="s">
        <v>33</v>
      </c>
      <c r="M6874" t="s">
        <v>34</v>
      </c>
      <c r="N6874" s="5">
        <v>3.6</v>
      </c>
      <c r="O6874" s="7">
        <v>1</v>
      </c>
      <c r="P6874" s="5">
        <v>2.4</v>
      </c>
      <c r="Q6874" s="5">
        <v>1.2</v>
      </c>
      <c r="R6874" s="22">
        <f>Tabla1[[#This Row],[Fecha de Envío]]-Tabla1[[#This Row],[Fecha de Orden]]</f>
        <v>10</v>
      </c>
      <c r="S6874" s="24">
        <f>YEAR(Tabla1[[#This Row],[Fecha de Orden]])</f>
        <v>2024</v>
      </c>
      <c r="T6874" t="str">
        <f>VLOOKUP(Tabla1[[#This Row],[Nombre del Producto]],Tabla2[[Nombre Producto]:[Costo Unitario]],2,FALSE)</f>
        <v>Lot's O' Nuts</v>
      </c>
      <c r="U6874" t="str">
        <f>VLOOKUP(Tabla1[[#This Row],[Fábrica]],Tabla3[],4,FALSE)</f>
        <v>Arizona</v>
      </c>
    </row>
    <row r="6875" spans="1:21" x14ac:dyDescent="0.25">
      <c r="A6875" t="s">
        <v>8041</v>
      </c>
      <c r="B6875" s="3">
        <v>45494</v>
      </c>
      <c r="C6875" s="3">
        <v>45504</v>
      </c>
      <c r="D6875" t="s">
        <v>82</v>
      </c>
      <c r="E6875">
        <v>158505</v>
      </c>
      <c r="F6875" t="s">
        <v>19</v>
      </c>
      <c r="G6875" t="s">
        <v>2888</v>
      </c>
      <c r="H6875" t="s">
        <v>325</v>
      </c>
      <c r="I6875">
        <v>84107</v>
      </c>
      <c r="J6875" t="s">
        <v>22</v>
      </c>
      <c r="K6875" t="s">
        <v>23</v>
      </c>
      <c r="L6875" t="s">
        <v>24</v>
      </c>
      <c r="M6875" t="s">
        <v>25</v>
      </c>
      <c r="N6875" s="5">
        <v>33.75</v>
      </c>
      <c r="O6875" s="7">
        <v>9</v>
      </c>
      <c r="P6875" s="5">
        <v>22.05</v>
      </c>
      <c r="Q6875" s="5">
        <v>11.7</v>
      </c>
      <c r="R6875" s="22">
        <f>Tabla1[[#This Row],[Fecha de Envío]]-Tabla1[[#This Row],[Fecha de Orden]]</f>
        <v>10</v>
      </c>
      <c r="S6875" s="24">
        <f>YEAR(Tabla1[[#This Row],[Fecha de Orden]])</f>
        <v>2024</v>
      </c>
      <c r="T6875" t="str">
        <f>VLOOKUP(Tabla1[[#This Row],[Nombre del Producto]],Tabla2[[Nombre Producto]:[Costo Unitario]],2,FALSE)</f>
        <v>Wicked Choccy's</v>
      </c>
      <c r="U6875" t="str">
        <f>VLOOKUP(Tabla1[[#This Row],[Fábrica]],Tabla3[],4,FALSE)</f>
        <v>Georgia</v>
      </c>
    </row>
    <row r="6876" spans="1:21" x14ac:dyDescent="0.25">
      <c r="A6876" t="s">
        <v>8516</v>
      </c>
      <c r="B6876" s="3">
        <v>45494</v>
      </c>
      <c r="C6876" s="3">
        <v>45509</v>
      </c>
      <c r="D6876" t="s">
        <v>18</v>
      </c>
      <c r="E6876">
        <v>160465</v>
      </c>
      <c r="F6876" t="s">
        <v>19</v>
      </c>
      <c r="G6876" t="s">
        <v>626</v>
      </c>
      <c r="H6876" t="s">
        <v>210</v>
      </c>
      <c r="I6876">
        <v>44105</v>
      </c>
      <c r="J6876" t="s">
        <v>22</v>
      </c>
      <c r="K6876" t="s">
        <v>32</v>
      </c>
      <c r="L6876" t="s">
        <v>24</v>
      </c>
      <c r="M6876" t="s">
        <v>25</v>
      </c>
      <c r="N6876" s="5">
        <v>11.25</v>
      </c>
      <c r="O6876" s="7">
        <v>3</v>
      </c>
      <c r="P6876" s="5">
        <v>7.35</v>
      </c>
      <c r="Q6876" s="5">
        <v>3.9</v>
      </c>
      <c r="R6876" s="22">
        <f>Tabla1[[#This Row],[Fecha de Envío]]-Tabla1[[#This Row],[Fecha de Orden]]</f>
        <v>15</v>
      </c>
      <c r="S6876" s="24">
        <f>YEAR(Tabla1[[#This Row],[Fecha de Orden]])</f>
        <v>2024</v>
      </c>
      <c r="T6876" t="str">
        <f>VLOOKUP(Tabla1[[#This Row],[Nombre del Producto]],Tabla2[[Nombre Producto]:[Costo Unitario]],2,FALSE)</f>
        <v>Wicked Choccy's</v>
      </c>
      <c r="U6876" t="str">
        <f>VLOOKUP(Tabla1[[#This Row],[Fábrica]],Tabla3[],4,FALSE)</f>
        <v>Georgia</v>
      </c>
    </row>
    <row r="6877" spans="1:21" x14ac:dyDescent="0.25">
      <c r="A6877" t="s">
        <v>8517</v>
      </c>
      <c r="B6877" s="3">
        <v>45494</v>
      </c>
      <c r="C6877" s="3">
        <v>45509</v>
      </c>
      <c r="D6877" t="s">
        <v>18</v>
      </c>
      <c r="E6877">
        <v>160465</v>
      </c>
      <c r="F6877" t="s">
        <v>19</v>
      </c>
      <c r="G6877" t="s">
        <v>626</v>
      </c>
      <c r="H6877" t="s">
        <v>210</v>
      </c>
      <c r="I6877">
        <v>44105</v>
      </c>
      <c r="J6877" t="s">
        <v>223</v>
      </c>
      <c r="K6877" t="s">
        <v>32</v>
      </c>
      <c r="L6877" t="s">
        <v>224</v>
      </c>
      <c r="M6877" t="s">
        <v>225</v>
      </c>
      <c r="N6877" s="5">
        <v>10.5</v>
      </c>
      <c r="O6877" s="7">
        <v>7</v>
      </c>
      <c r="P6877" s="5">
        <v>4.9000000000000004</v>
      </c>
      <c r="Q6877" s="5">
        <v>5.6</v>
      </c>
      <c r="R6877" s="22">
        <f>Tabla1[[#This Row],[Fecha de Envío]]-Tabla1[[#This Row],[Fecha de Orden]]</f>
        <v>15</v>
      </c>
      <c r="S6877" s="24">
        <f>YEAR(Tabla1[[#This Row],[Fecha de Orden]])</f>
        <v>2024</v>
      </c>
      <c r="T6877" t="str">
        <f>VLOOKUP(Tabla1[[#This Row],[Nombre del Producto]],Tabla2[[Nombre Producto]:[Costo Unitario]],2,FALSE)</f>
        <v>Sugar Shack</v>
      </c>
      <c r="U6877" t="str">
        <f>VLOOKUP(Tabla1[[#This Row],[Fábrica]],Tabla3[],4,FALSE)</f>
        <v>Minnesota</v>
      </c>
    </row>
    <row r="6878" spans="1:21" x14ac:dyDescent="0.25">
      <c r="A6878" t="s">
        <v>8518</v>
      </c>
      <c r="B6878" s="3">
        <v>45494</v>
      </c>
      <c r="C6878" s="3">
        <v>45509</v>
      </c>
      <c r="D6878" t="s">
        <v>18</v>
      </c>
      <c r="E6878">
        <v>160465</v>
      </c>
      <c r="F6878" t="s">
        <v>19</v>
      </c>
      <c r="G6878" t="s">
        <v>626</v>
      </c>
      <c r="H6878" t="s">
        <v>210</v>
      </c>
      <c r="I6878">
        <v>44105</v>
      </c>
      <c r="J6878" t="s">
        <v>22</v>
      </c>
      <c r="K6878" t="s">
        <v>32</v>
      </c>
      <c r="L6878" t="s">
        <v>45</v>
      </c>
      <c r="M6878" t="s">
        <v>46</v>
      </c>
      <c r="N6878" s="5">
        <v>20.94</v>
      </c>
      <c r="O6878" s="7">
        <v>6</v>
      </c>
      <c r="P6878" s="5">
        <v>14.94</v>
      </c>
      <c r="Q6878" s="5">
        <v>6</v>
      </c>
      <c r="R6878" s="22">
        <f>Tabla1[[#This Row],[Fecha de Envío]]-Tabla1[[#This Row],[Fecha de Orden]]</f>
        <v>15</v>
      </c>
      <c r="S6878" s="24">
        <f>YEAR(Tabla1[[#This Row],[Fecha de Orden]])</f>
        <v>2024</v>
      </c>
      <c r="T6878" t="str">
        <f>VLOOKUP(Tabla1[[#This Row],[Nombre del Producto]],Tabla2[[Nombre Producto]:[Costo Unitario]],2,FALSE)</f>
        <v>Lot's O' Nuts</v>
      </c>
      <c r="U6878" t="str">
        <f>VLOOKUP(Tabla1[[#This Row],[Fábrica]],Tabla3[],4,FALSE)</f>
        <v>Arizona</v>
      </c>
    </row>
    <row r="6879" spans="1:21" x14ac:dyDescent="0.25">
      <c r="A6879" t="s">
        <v>8525</v>
      </c>
      <c r="B6879" s="3">
        <v>45494</v>
      </c>
      <c r="C6879" s="3">
        <v>45508</v>
      </c>
      <c r="D6879" t="s">
        <v>18</v>
      </c>
      <c r="E6879">
        <v>145429</v>
      </c>
      <c r="F6879" t="s">
        <v>19</v>
      </c>
      <c r="G6879" t="s">
        <v>120</v>
      </c>
      <c r="H6879" t="s">
        <v>21</v>
      </c>
      <c r="I6879">
        <v>92024</v>
      </c>
      <c r="J6879" t="s">
        <v>22</v>
      </c>
      <c r="K6879" t="s">
        <v>23</v>
      </c>
      <c r="L6879" t="s">
        <v>24</v>
      </c>
      <c r="M6879" t="s">
        <v>25</v>
      </c>
      <c r="N6879" s="5">
        <v>7.5</v>
      </c>
      <c r="O6879" s="7">
        <v>2</v>
      </c>
      <c r="P6879" s="5">
        <v>4.9000000000000004</v>
      </c>
      <c r="Q6879" s="5">
        <v>2.6</v>
      </c>
      <c r="R6879" s="22">
        <f>Tabla1[[#This Row],[Fecha de Envío]]-Tabla1[[#This Row],[Fecha de Orden]]</f>
        <v>14</v>
      </c>
      <c r="S6879" s="24">
        <f>YEAR(Tabla1[[#This Row],[Fecha de Orden]])</f>
        <v>2024</v>
      </c>
      <c r="T6879" t="str">
        <f>VLOOKUP(Tabla1[[#This Row],[Nombre del Producto]],Tabla2[[Nombre Producto]:[Costo Unitario]],2,FALSE)</f>
        <v>Wicked Choccy's</v>
      </c>
      <c r="U6879" t="str">
        <f>VLOOKUP(Tabla1[[#This Row],[Fábrica]],Tabla3[],4,FALSE)</f>
        <v>Georgia</v>
      </c>
    </row>
    <row r="6880" spans="1:21" x14ac:dyDescent="0.25">
      <c r="A6880" t="s">
        <v>8526</v>
      </c>
      <c r="B6880" s="3">
        <v>45494</v>
      </c>
      <c r="C6880" s="3">
        <v>45508</v>
      </c>
      <c r="D6880" t="s">
        <v>18</v>
      </c>
      <c r="E6880">
        <v>145429</v>
      </c>
      <c r="F6880" t="s">
        <v>19</v>
      </c>
      <c r="G6880" t="s">
        <v>120</v>
      </c>
      <c r="H6880" t="s">
        <v>21</v>
      </c>
      <c r="I6880">
        <v>92024</v>
      </c>
      <c r="J6880" t="s">
        <v>22</v>
      </c>
      <c r="K6880" t="s">
        <v>23</v>
      </c>
      <c r="L6880" t="s">
        <v>45</v>
      </c>
      <c r="M6880" t="s">
        <v>46</v>
      </c>
      <c r="N6880" s="5">
        <v>10.47</v>
      </c>
      <c r="O6880" s="7">
        <v>3</v>
      </c>
      <c r="P6880" s="5">
        <v>7.47</v>
      </c>
      <c r="Q6880" s="5">
        <v>3</v>
      </c>
      <c r="R6880" s="22">
        <f>Tabla1[[#This Row],[Fecha de Envío]]-Tabla1[[#This Row],[Fecha de Orden]]</f>
        <v>14</v>
      </c>
      <c r="S6880" s="24">
        <f>YEAR(Tabla1[[#This Row],[Fecha de Orden]])</f>
        <v>2024</v>
      </c>
      <c r="T6880" t="str">
        <f>VLOOKUP(Tabla1[[#This Row],[Nombre del Producto]],Tabla2[[Nombre Producto]:[Costo Unitario]],2,FALSE)</f>
        <v>Lot's O' Nuts</v>
      </c>
      <c r="U6880" t="str">
        <f>VLOOKUP(Tabla1[[#This Row],[Fábrica]],Tabla3[],4,FALSE)</f>
        <v>Arizona</v>
      </c>
    </row>
    <row r="6881" spans="1:21" x14ac:dyDescent="0.25">
      <c r="A6881" t="s">
        <v>8527</v>
      </c>
      <c r="B6881" s="3">
        <v>45494</v>
      </c>
      <c r="C6881" s="3">
        <v>45508</v>
      </c>
      <c r="D6881" t="s">
        <v>18</v>
      </c>
      <c r="E6881">
        <v>145429</v>
      </c>
      <c r="F6881" t="s">
        <v>19</v>
      </c>
      <c r="G6881" t="s">
        <v>120</v>
      </c>
      <c r="H6881" t="s">
        <v>21</v>
      </c>
      <c r="I6881">
        <v>92024</v>
      </c>
      <c r="J6881" t="s">
        <v>22</v>
      </c>
      <c r="K6881" t="s">
        <v>23</v>
      </c>
      <c r="L6881" t="s">
        <v>27</v>
      </c>
      <c r="M6881" t="s">
        <v>28</v>
      </c>
      <c r="N6881" s="5">
        <v>7.2</v>
      </c>
      <c r="O6881" s="7">
        <v>2</v>
      </c>
      <c r="P6881" s="5">
        <v>5</v>
      </c>
      <c r="Q6881" s="5">
        <v>2.2000000000000002</v>
      </c>
      <c r="R6881" s="22">
        <f>Tabla1[[#This Row],[Fecha de Envío]]-Tabla1[[#This Row],[Fecha de Orden]]</f>
        <v>14</v>
      </c>
      <c r="S6881" s="24">
        <f>YEAR(Tabla1[[#This Row],[Fecha de Orden]])</f>
        <v>2024</v>
      </c>
      <c r="T6881" t="str">
        <f>VLOOKUP(Tabla1[[#This Row],[Nombre del Producto]],Tabla2[[Nombre Producto]:[Costo Unitario]],2,FALSE)</f>
        <v>Lot's O' Nuts</v>
      </c>
      <c r="U6881" t="str">
        <f>VLOOKUP(Tabla1[[#This Row],[Fábrica]],Tabla3[],4,FALSE)</f>
        <v>Arizona</v>
      </c>
    </row>
    <row r="6882" spans="1:21" x14ac:dyDescent="0.25">
      <c r="A6882" t="s">
        <v>8993</v>
      </c>
      <c r="B6882" s="3">
        <v>45494</v>
      </c>
      <c r="C6882" s="3">
        <v>45508</v>
      </c>
      <c r="D6882" t="s">
        <v>18</v>
      </c>
      <c r="E6882">
        <v>127719</v>
      </c>
      <c r="F6882" t="s">
        <v>19</v>
      </c>
      <c r="G6882" t="s">
        <v>1328</v>
      </c>
      <c r="H6882" t="s">
        <v>306</v>
      </c>
      <c r="I6882">
        <v>7060</v>
      </c>
      <c r="J6882" t="s">
        <v>22</v>
      </c>
      <c r="K6882" t="s">
        <v>32</v>
      </c>
      <c r="L6882" t="s">
        <v>45</v>
      </c>
      <c r="M6882" t="s">
        <v>46</v>
      </c>
      <c r="N6882" s="5">
        <v>3.49</v>
      </c>
      <c r="O6882" s="7">
        <v>1</v>
      </c>
      <c r="P6882" s="5">
        <v>2.4900000000000002</v>
      </c>
      <c r="Q6882" s="5">
        <v>1</v>
      </c>
      <c r="R6882" s="22">
        <f>Tabla1[[#This Row],[Fecha de Envío]]-Tabla1[[#This Row],[Fecha de Orden]]</f>
        <v>14</v>
      </c>
      <c r="S6882" s="24">
        <f>YEAR(Tabla1[[#This Row],[Fecha de Orden]])</f>
        <v>2024</v>
      </c>
      <c r="T6882" t="str">
        <f>VLOOKUP(Tabla1[[#This Row],[Nombre del Producto]],Tabla2[[Nombre Producto]:[Costo Unitario]],2,FALSE)</f>
        <v>Lot's O' Nuts</v>
      </c>
      <c r="U6882" t="str">
        <f>VLOOKUP(Tabla1[[#This Row],[Fábrica]],Tabla3[],4,FALSE)</f>
        <v>Arizona</v>
      </c>
    </row>
    <row r="6883" spans="1:21" x14ac:dyDescent="0.25">
      <c r="A6883" t="s">
        <v>3129</v>
      </c>
      <c r="B6883" s="3">
        <v>45495</v>
      </c>
      <c r="C6883" s="3">
        <v>45510</v>
      </c>
      <c r="D6883" t="s">
        <v>18</v>
      </c>
      <c r="E6883">
        <v>106551</v>
      </c>
      <c r="F6883" t="s">
        <v>19</v>
      </c>
      <c r="G6883" t="s">
        <v>239</v>
      </c>
      <c r="H6883" t="s">
        <v>173</v>
      </c>
      <c r="I6883">
        <v>60653</v>
      </c>
      <c r="J6883" t="s">
        <v>22</v>
      </c>
      <c r="K6883" t="s">
        <v>43</v>
      </c>
      <c r="L6883" t="s">
        <v>36</v>
      </c>
      <c r="M6883" t="s">
        <v>37</v>
      </c>
      <c r="N6883" s="5">
        <v>13</v>
      </c>
      <c r="O6883" s="7">
        <v>4</v>
      </c>
      <c r="P6883" s="5">
        <v>8.44</v>
      </c>
      <c r="Q6883" s="5">
        <v>4.5599999999999996</v>
      </c>
      <c r="R6883" s="22">
        <f>Tabla1[[#This Row],[Fecha de Envío]]-Tabla1[[#This Row],[Fecha de Orden]]</f>
        <v>15</v>
      </c>
      <c r="S6883" s="24">
        <f>YEAR(Tabla1[[#This Row],[Fecha de Orden]])</f>
        <v>2024</v>
      </c>
      <c r="T6883" t="str">
        <f>VLOOKUP(Tabla1[[#This Row],[Nombre del Producto]],Tabla2[[Nombre Producto]:[Costo Unitario]],2,FALSE)</f>
        <v>Wicked Choccy's</v>
      </c>
      <c r="U6883" t="str">
        <f>VLOOKUP(Tabla1[[#This Row],[Fábrica]],Tabla3[],4,FALSE)</f>
        <v>Georgia</v>
      </c>
    </row>
    <row r="6884" spans="1:21" x14ac:dyDescent="0.25">
      <c r="A6884" t="s">
        <v>3502</v>
      </c>
      <c r="B6884" s="3">
        <v>45495</v>
      </c>
      <c r="C6884" s="3">
        <v>45511</v>
      </c>
      <c r="D6884" t="s">
        <v>18</v>
      </c>
      <c r="E6884">
        <v>109750</v>
      </c>
      <c r="F6884" t="s">
        <v>19</v>
      </c>
      <c r="G6884" t="s">
        <v>30</v>
      </c>
      <c r="H6884" t="s">
        <v>31</v>
      </c>
      <c r="I6884">
        <v>10009</v>
      </c>
      <c r="J6884" t="s">
        <v>22</v>
      </c>
      <c r="K6884" t="s">
        <v>32</v>
      </c>
      <c r="L6884" t="s">
        <v>27</v>
      </c>
      <c r="M6884" t="s">
        <v>28</v>
      </c>
      <c r="N6884" s="5">
        <v>10.8</v>
      </c>
      <c r="O6884" s="7">
        <v>3</v>
      </c>
      <c r="P6884" s="5">
        <v>7.5</v>
      </c>
      <c r="Q6884" s="5">
        <v>3.3</v>
      </c>
      <c r="R6884" s="22">
        <f>Tabla1[[#This Row],[Fecha de Envío]]-Tabla1[[#This Row],[Fecha de Orden]]</f>
        <v>16</v>
      </c>
      <c r="S6884" s="24">
        <f>YEAR(Tabla1[[#This Row],[Fecha de Orden]])</f>
        <v>2024</v>
      </c>
      <c r="T6884" t="str">
        <f>VLOOKUP(Tabla1[[#This Row],[Nombre del Producto]],Tabla2[[Nombre Producto]:[Costo Unitario]],2,FALSE)</f>
        <v>Lot's O' Nuts</v>
      </c>
      <c r="U6884" t="str">
        <f>VLOOKUP(Tabla1[[#This Row],[Fábrica]],Tabla3[],4,FALSE)</f>
        <v>Arizona</v>
      </c>
    </row>
    <row r="6885" spans="1:21" x14ac:dyDescent="0.25">
      <c r="A6885" t="s">
        <v>904</v>
      </c>
      <c r="B6885" s="3">
        <v>45496</v>
      </c>
      <c r="C6885" s="3">
        <v>45511</v>
      </c>
      <c r="D6885" t="s">
        <v>18</v>
      </c>
      <c r="E6885">
        <v>110940</v>
      </c>
      <c r="F6885" t="s">
        <v>19</v>
      </c>
      <c r="G6885" t="s">
        <v>905</v>
      </c>
      <c r="H6885" t="s">
        <v>173</v>
      </c>
      <c r="I6885">
        <v>60090</v>
      </c>
      <c r="J6885" t="s">
        <v>22</v>
      </c>
      <c r="K6885" t="s">
        <v>43</v>
      </c>
      <c r="L6885" t="s">
        <v>36</v>
      </c>
      <c r="M6885" t="s">
        <v>37</v>
      </c>
      <c r="N6885" s="5">
        <v>13</v>
      </c>
      <c r="O6885" s="7">
        <v>4</v>
      </c>
      <c r="P6885" s="5">
        <v>8.44</v>
      </c>
      <c r="Q6885" s="5">
        <v>4.5599999999999996</v>
      </c>
      <c r="R6885" s="22">
        <f>Tabla1[[#This Row],[Fecha de Envío]]-Tabla1[[#This Row],[Fecha de Orden]]</f>
        <v>15</v>
      </c>
      <c r="S6885" s="24">
        <f>YEAR(Tabla1[[#This Row],[Fecha de Orden]])</f>
        <v>2024</v>
      </c>
      <c r="T6885" t="str">
        <f>VLOOKUP(Tabla1[[#This Row],[Nombre del Producto]],Tabla2[[Nombre Producto]:[Costo Unitario]],2,FALSE)</f>
        <v>Wicked Choccy's</v>
      </c>
      <c r="U6885" t="str">
        <f>VLOOKUP(Tabla1[[#This Row],[Fábrica]],Tabla3[],4,FALSE)</f>
        <v>Georgia</v>
      </c>
    </row>
    <row r="6886" spans="1:21" x14ac:dyDescent="0.25">
      <c r="A6886" t="s">
        <v>2110</v>
      </c>
      <c r="B6886" s="3">
        <v>45496</v>
      </c>
      <c r="C6886" s="3">
        <v>45511</v>
      </c>
      <c r="D6886" t="s">
        <v>18</v>
      </c>
      <c r="E6886">
        <v>117240</v>
      </c>
      <c r="F6886" t="s">
        <v>19</v>
      </c>
      <c r="G6886" t="s">
        <v>30</v>
      </c>
      <c r="H6886" t="s">
        <v>31</v>
      </c>
      <c r="I6886">
        <v>10009</v>
      </c>
      <c r="J6886" t="s">
        <v>22</v>
      </c>
      <c r="K6886" t="s">
        <v>32</v>
      </c>
      <c r="L6886" t="s">
        <v>33</v>
      </c>
      <c r="M6886" t="s">
        <v>34</v>
      </c>
      <c r="N6886" s="5">
        <v>10.8</v>
      </c>
      <c r="O6886" s="7">
        <v>3</v>
      </c>
      <c r="P6886" s="5">
        <v>7.2</v>
      </c>
      <c r="Q6886" s="5">
        <v>3.6</v>
      </c>
      <c r="R6886" s="22">
        <f>Tabla1[[#This Row],[Fecha de Envío]]-Tabla1[[#This Row],[Fecha de Orden]]</f>
        <v>15</v>
      </c>
      <c r="S6886" s="24">
        <f>YEAR(Tabla1[[#This Row],[Fecha de Orden]])</f>
        <v>2024</v>
      </c>
      <c r="T6886" t="str">
        <f>VLOOKUP(Tabla1[[#This Row],[Nombre del Producto]],Tabla2[[Nombre Producto]:[Costo Unitario]],2,FALSE)</f>
        <v>Lot's O' Nuts</v>
      </c>
      <c r="U6886" t="str">
        <f>VLOOKUP(Tabla1[[#This Row],[Fábrica]],Tabla3[],4,FALSE)</f>
        <v>Arizona</v>
      </c>
    </row>
    <row r="6887" spans="1:21" x14ac:dyDescent="0.25">
      <c r="A6887" t="s">
        <v>5557</v>
      </c>
      <c r="B6887" s="3">
        <v>45496</v>
      </c>
      <c r="C6887" s="3">
        <v>45508</v>
      </c>
      <c r="D6887" t="s">
        <v>71</v>
      </c>
      <c r="E6887">
        <v>169320</v>
      </c>
      <c r="F6887" t="s">
        <v>19</v>
      </c>
      <c r="G6887" t="s">
        <v>5558</v>
      </c>
      <c r="H6887" t="s">
        <v>147</v>
      </c>
      <c r="I6887">
        <v>46514</v>
      </c>
      <c r="J6887" t="s">
        <v>22</v>
      </c>
      <c r="K6887" t="s">
        <v>43</v>
      </c>
      <c r="L6887" t="s">
        <v>45</v>
      </c>
      <c r="M6887" t="s">
        <v>46</v>
      </c>
      <c r="N6887" s="5">
        <v>6.98</v>
      </c>
      <c r="O6887" s="7">
        <v>2</v>
      </c>
      <c r="P6887" s="5">
        <v>4.9800000000000004</v>
      </c>
      <c r="Q6887" s="5">
        <v>2</v>
      </c>
      <c r="R6887" s="22">
        <f>Tabla1[[#This Row],[Fecha de Envío]]-Tabla1[[#This Row],[Fecha de Orden]]</f>
        <v>12</v>
      </c>
      <c r="S6887" s="24">
        <f>YEAR(Tabla1[[#This Row],[Fecha de Orden]])</f>
        <v>2024</v>
      </c>
      <c r="T6887" t="str">
        <f>VLOOKUP(Tabla1[[#This Row],[Nombre del Producto]],Tabla2[[Nombre Producto]:[Costo Unitario]],2,FALSE)</f>
        <v>Lot's O' Nuts</v>
      </c>
      <c r="U6887" t="str">
        <f>VLOOKUP(Tabla1[[#This Row],[Fábrica]],Tabla3[],4,FALSE)</f>
        <v>Arizona</v>
      </c>
    </row>
    <row r="6888" spans="1:21" x14ac:dyDescent="0.25">
      <c r="A6888" t="s">
        <v>5559</v>
      </c>
      <c r="B6888" s="3">
        <v>45496</v>
      </c>
      <c r="C6888" s="3">
        <v>45508</v>
      </c>
      <c r="D6888" t="s">
        <v>71</v>
      </c>
      <c r="E6888">
        <v>169320</v>
      </c>
      <c r="F6888" t="s">
        <v>19</v>
      </c>
      <c r="G6888" t="s">
        <v>5558</v>
      </c>
      <c r="H6888" t="s">
        <v>147</v>
      </c>
      <c r="I6888">
        <v>46514</v>
      </c>
      <c r="J6888" t="s">
        <v>22</v>
      </c>
      <c r="K6888" t="s">
        <v>43</v>
      </c>
      <c r="L6888" t="s">
        <v>27</v>
      </c>
      <c r="M6888" t="s">
        <v>28</v>
      </c>
      <c r="N6888" s="5">
        <v>18</v>
      </c>
      <c r="O6888" s="7">
        <v>5</v>
      </c>
      <c r="P6888" s="5">
        <v>12.5</v>
      </c>
      <c r="Q6888" s="5">
        <v>5.5</v>
      </c>
      <c r="R6888" s="22">
        <f>Tabla1[[#This Row],[Fecha de Envío]]-Tabla1[[#This Row],[Fecha de Orden]]</f>
        <v>12</v>
      </c>
      <c r="S6888" s="24">
        <f>YEAR(Tabla1[[#This Row],[Fecha de Orden]])</f>
        <v>2024</v>
      </c>
      <c r="T6888" t="str">
        <f>VLOOKUP(Tabla1[[#This Row],[Nombre del Producto]],Tabla2[[Nombre Producto]:[Costo Unitario]],2,FALSE)</f>
        <v>Lot's O' Nuts</v>
      </c>
      <c r="U6888" t="str">
        <f>VLOOKUP(Tabla1[[#This Row],[Fábrica]],Tabla3[],4,FALSE)</f>
        <v>Arizona</v>
      </c>
    </row>
    <row r="6889" spans="1:21" x14ac:dyDescent="0.25">
      <c r="A6889" t="s">
        <v>5652</v>
      </c>
      <c r="B6889" s="3">
        <v>45496</v>
      </c>
      <c r="C6889" s="3">
        <v>45510</v>
      </c>
      <c r="D6889" t="s">
        <v>18</v>
      </c>
      <c r="E6889">
        <v>103506</v>
      </c>
      <c r="F6889" t="s">
        <v>19</v>
      </c>
      <c r="G6889" t="s">
        <v>188</v>
      </c>
      <c r="H6889" t="s">
        <v>31</v>
      </c>
      <c r="I6889">
        <v>11561</v>
      </c>
      <c r="J6889" t="s">
        <v>22</v>
      </c>
      <c r="K6889" t="s">
        <v>32</v>
      </c>
      <c r="L6889" t="s">
        <v>36</v>
      </c>
      <c r="M6889" t="s">
        <v>37</v>
      </c>
      <c r="N6889" s="5">
        <v>13</v>
      </c>
      <c r="O6889" s="7">
        <v>4</v>
      </c>
      <c r="P6889" s="5">
        <v>8.44</v>
      </c>
      <c r="Q6889" s="5">
        <v>4.5599999999999996</v>
      </c>
      <c r="R6889" s="22">
        <f>Tabla1[[#This Row],[Fecha de Envío]]-Tabla1[[#This Row],[Fecha de Orden]]</f>
        <v>14</v>
      </c>
      <c r="S6889" s="24">
        <f>YEAR(Tabla1[[#This Row],[Fecha de Orden]])</f>
        <v>2024</v>
      </c>
      <c r="T6889" t="str">
        <f>VLOOKUP(Tabla1[[#This Row],[Nombre del Producto]],Tabla2[[Nombre Producto]:[Costo Unitario]],2,FALSE)</f>
        <v>Wicked Choccy's</v>
      </c>
      <c r="U6889" t="str">
        <f>VLOOKUP(Tabla1[[#This Row],[Fábrica]],Tabla3[],4,FALSE)</f>
        <v>Georgia</v>
      </c>
    </row>
    <row r="6890" spans="1:21" x14ac:dyDescent="0.25">
      <c r="A6890" t="s">
        <v>6493</v>
      </c>
      <c r="B6890" s="3">
        <v>45496</v>
      </c>
      <c r="C6890" s="3">
        <v>45510</v>
      </c>
      <c r="D6890" t="s">
        <v>18</v>
      </c>
      <c r="E6890">
        <v>101721</v>
      </c>
      <c r="F6890" t="s">
        <v>19</v>
      </c>
      <c r="G6890" t="s">
        <v>239</v>
      </c>
      <c r="H6890" t="s">
        <v>173</v>
      </c>
      <c r="I6890">
        <v>60623</v>
      </c>
      <c r="J6890" t="s">
        <v>22</v>
      </c>
      <c r="K6890" t="s">
        <v>43</v>
      </c>
      <c r="L6890" t="s">
        <v>36</v>
      </c>
      <c r="M6890" t="s">
        <v>37</v>
      </c>
      <c r="N6890" s="5">
        <v>9.75</v>
      </c>
      <c r="O6890" s="7">
        <v>3</v>
      </c>
      <c r="P6890" s="5">
        <v>6.33</v>
      </c>
      <c r="Q6890" s="5">
        <v>3.42</v>
      </c>
      <c r="R6890" s="22">
        <f>Tabla1[[#This Row],[Fecha de Envío]]-Tabla1[[#This Row],[Fecha de Orden]]</f>
        <v>14</v>
      </c>
      <c r="S6890" s="24">
        <f>YEAR(Tabla1[[#This Row],[Fecha de Orden]])</f>
        <v>2024</v>
      </c>
      <c r="T6890" t="str">
        <f>VLOOKUP(Tabla1[[#This Row],[Nombre del Producto]],Tabla2[[Nombre Producto]:[Costo Unitario]],2,FALSE)</f>
        <v>Wicked Choccy's</v>
      </c>
      <c r="U6890" t="str">
        <f>VLOOKUP(Tabla1[[#This Row],[Fábrica]],Tabla3[],4,FALSE)</f>
        <v>Georgia</v>
      </c>
    </row>
    <row r="6891" spans="1:21" x14ac:dyDescent="0.25">
      <c r="A6891" t="s">
        <v>6727</v>
      </c>
      <c r="B6891" s="3">
        <v>45496</v>
      </c>
      <c r="C6891" s="3">
        <v>45513</v>
      </c>
      <c r="D6891" t="s">
        <v>18</v>
      </c>
      <c r="E6891">
        <v>125367</v>
      </c>
      <c r="F6891" t="s">
        <v>19</v>
      </c>
      <c r="G6891" t="s">
        <v>30</v>
      </c>
      <c r="H6891" t="s">
        <v>31</v>
      </c>
      <c r="I6891">
        <v>10011</v>
      </c>
      <c r="J6891" t="s">
        <v>22</v>
      </c>
      <c r="K6891" t="s">
        <v>32</v>
      </c>
      <c r="L6891" t="s">
        <v>27</v>
      </c>
      <c r="M6891" t="s">
        <v>28</v>
      </c>
      <c r="N6891" s="5">
        <v>10.8</v>
      </c>
      <c r="O6891" s="7">
        <v>3</v>
      </c>
      <c r="P6891" s="5">
        <v>7.5</v>
      </c>
      <c r="Q6891" s="5">
        <v>3.3</v>
      </c>
      <c r="R6891" s="22">
        <f>Tabla1[[#This Row],[Fecha de Envío]]-Tabla1[[#This Row],[Fecha de Orden]]</f>
        <v>17</v>
      </c>
      <c r="S6891" s="24">
        <f>YEAR(Tabla1[[#This Row],[Fecha de Orden]])</f>
        <v>2024</v>
      </c>
      <c r="T6891" t="str">
        <f>VLOOKUP(Tabla1[[#This Row],[Nombre del Producto]],Tabla2[[Nombre Producto]:[Costo Unitario]],2,FALSE)</f>
        <v>Lot's O' Nuts</v>
      </c>
      <c r="U6891" t="str">
        <f>VLOOKUP(Tabla1[[#This Row],[Fábrica]],Tabla3[],4,FALSE)</f>
        <v>Arizona</v>
      </c>
    </row>
    <row r="6892" spans="1:21" x14ac:dyDescent="0.25">
      <c r="A6892" t="s">
        <v>7116</v>
      </c>
      <c r="B6892" s="3">
        <v>45496</v>
      </c>
      <c r="C6892" s="3">
        <v>45507</v>
      </c>
      <c r="D6892" t="s">
        <v>39</v>
      </c>
      <c r="E6892">
        <v>118346</v>
      </c>
      <c r="F6892" t="s">
        <v>19</v>
      </c>
      <c r="G6892" t="s">
        <v>2627</v>
      </c>
      <c r="H6892" t="s">
        <v>410</v>
      </c>
      <c r="I6892">
        <v>53142</v>
      </c>
      <c r="J6892" t="s">
        <v>22</v>
      </c>
      <c r="K6892" t="s">
        <v>43</v>
      </c>
      <c r="L6892" t="s">
        <v>27</v>
      </c>
      <c r="M6892" t="s">
        <v>28</v>
      </c>
      <c r="N6892" s="5">
        <v>18</v>
      </c>
      <c r="O6892" s="7">
        <v>5</v>
      </c>
      <c r="P6892" s="5">
        <v>12.5</v>
      </c>
      <c r="Q6892" s="5">
        <v>5.5</v>
      </c>
      <c r="R6892" s="22">
        <f>Tabla1[[#This Row],[Fecha de Envío]]-Tabla1[[#This Row],[Fecha de Orden]]</f>
        <v>11</v>
      </c>
      <c r="S6892" s="24">
        <f>YEAR(Tabla1[[#This Row],[Fecha de Orden]])</f>
        <v>2024</v>
      </c>
      <c r="T6892" t="str">
        <f>VLOOKUP(Tabla1[[#This Row],[Nombre del Producto]],Tabla2[[Nombre Producto]:[Costo Unitario]],2,FALSE)</f>
        <v>Lot's O' Nuts</v>
      </c>
      <c r="U6892" t="str">
        <f>VLOOKUP(Tabla1[[#This Row],[Fábrica]],Tabla3[],4,FALSE)</f>
        <v>Arizona</v>
      </c>
    </row>
    <row r="6893" spans="1:21" x14ac:dyDescent="0.25">
      <c r="A6893" t="s">
        <v>8646</v>
      </c>
      <c r="B6893" s="3">
        <v>45496</v>
      </c>
      <c r="C6893" s="3">
        <v>45509</v>
      </c>
      <c r="D6893" t="s">
        <v>39</v>
      </c>
      <c r="E6893">
        <v>133718</v>
      </c>
      <c r="F6893" t="s">
        <v>19</v>
      </c>
      <c r="G6893" t="s">
        <v>53</v>
      </c>
      <c r="H6893" t="s">
        <v>21</v>
      </c>
      <c r="I6893">
        <v>90045</v>
      </c>
      <c r="J6893" t="s">
        <v>22</v>
      </c>
      <c r="K6893" t="s">
        <v>23</v>
      </c>
      <c r="L6893" t="s">
        <v>27</v>
      </c>
      <c r="M6893" t="s">
        <v>28</v>
      </c>
      <c r="N6893" s="5">
        <v>10.8</v>
      </c>
      <c r="O6893" s="7">
        <v>3</v>
      </c>
      <c r="P6893" s="5">
        <v>7.5</v>
      </c>
      <c r="Q6893" s="5">
        <v>3.3</v>
      </c>
      <c r="R6893" s="22">
        <f>Tabla1[[#This Row],[Fecha de Envío]]-Tabla1[[#This Row],[Fecha de Orden]]</f>
        <v>13</v>
      </c>
      <c r="S6893" s="24">
        <f>YEAR(Tabla1[[#This Row],[Fecha de Orden]])</f>
        <v>2024</v>
      </c>
      <c r="T6893" t="str">
        <f>VLOOKUP(Tabla1[[#This Row],[Nombre del Producto]],Tabla2[[Nombre Producto]:[Costo Unitario]],2,FALSE)</f>
        <v>Lot's O' Nuts</v>
      </c>
      <c r="U6893" t="str">
        <f>VLOOKUP(Tabla1[[#This Row],[Fábrica]],Tabla3[],4,FALSE)</f>
        <v>Arizona</v>
      </c>
    </row>
    <row r="6894" spans="1:21" x14ac:dyDescent="0.25">
      <c r="A6894" t="s">
        <v>8647</v>
      </c>
      <c r="B6894" s="3">
        <v>45496</v>
      </c>
      <c r="C6894" s="3">
        <v>45509</v>
      </c>
      <c r="D6894" t="s">
        <v>39</v>
      </c>
      <c r="E6894">
        <v>133718</v>
      </c>
      <c r="F6894" t="s">
        <v>19</v>
      </c>
      <c r="G6894" t="s">
        <v>53</v>
      </c>
      <c r="H6894" t="s">
        <v>21</v>
      </c>
      <c r="I6894">
        <v>90045</v>
      </c>
      <c r="J6894" t="s">
        <v>22</v>
      </c>
      <c r="K6894" t="s">
        <v>23</v>
      </c>
      <c r="L6894" t="s">
        <v>33</v>
      </c>
      <c r="M6894" t="s">
        <v>34</v>
      </c>
      <c r="N6894" s="5">
        <v>32.4</v>
      </c>
      <c r="O6894" s="7">
        <v>9</v>
      </c>
      <c r="P6894" s="5">
        <v>21.6</v>
      </c>
      <c r="Q6894" s="5">
        <v>10.8</v>
      </c>
      <c r="R6894" s="22">
        <f>Tabla1[[#This Row],[Fecha de Envío]]-Tabla1[[#This Row],[Fecha de Orden]]</f>
        <v>13</v>
      </c>
      <c r="S6894" s="24">
        <f>YEAR(Tabla1[[#This Row],[Fecha de Orden]])</f>
        <v>2024</v>
      </c>
      <c r="T6894" t="str">
        <f>VLOOKUP(Tabla1[[#This Row],[Nombre del Producto]],Tabla2[[Nombre Producto]:[Costo Unitario]],2,FALSE)</f>
        <v>Lot's O' Nuts</v>
      </c>
      <c r="U6894" t="str">
        <f>VLOOKUP(Tabla1[[#This Row],[Fábrica]],Tabla3[],4,FALSE)</f>
        <v>Arizona</v>
      </c>
    </row>
    <row r="6895" spans="1:21" x14ac:dyDescent="0.25">
      <c r="A6895" t="s">
        <v>4046</v>
      </c>
      <c r="B6895" s="3">
        <v>45497</v>
      </c>
      <c r="C6895" s="3">
        <v>45507</v>
      </c>
      <c r="D6895" t="s">
        <v>82</v>
      </c>
      <c r="E6895">
        <v>135013</v>
      </c>
      <c r="F6895" t="s">
        <v>19</v>
      </c>
      <c r="G6895" t="s">
        <v>458</v>
      </c>
      <c r="H6895" t="s">
        <v>21</v>
      </c>
      <c r="I6895">
        <v>92646</v>
      </c>
      <c r="J6895" t="s">
        <v>22</v>
      </c>
      <c r="K6895" t="s">
        <v>23</v>
      </c>
      <c r="L6895" t="s">
        <v>24</v>
      </c>
      <c r="M6895" t="s">
        <v>25</v>
      </c>
      <c r="N6895" s="5">
        <v>18.75</v>
      </c>
      <c r="O6895" s="7">
        <v>5</v>
      </c>
      <c r="P6895" s="5">
        <v>12.25</v>
      </c>
      <c r="Q6895" s="5">
        <v>6.5</v>
      </c>
      <c r="R6895" s="22">
        <f>Tabla1[[#This Row],[Fecha de Envío]]-Tabla1[[#This Row],[Fecha de Orden]]</f>
        <v>10</v>
      </c>
      <c r="S6895" s="24">
        <f>YEAR(Tabla1[[#This Row],[Fecha de Orden]])</f>
        <v>2024</v>
      </c>
      <c r="T6895" t="str">
        <f>VLOOKUP(Tabla1[[#This Row],[Nombre del Producto]],Tabla2[[Nombre Producto]:[Costo Unitario]],2,FALSE)</f>
        <v>Wicked Choccy's</v>
      </c>
      <c r="U6895" t="str">
        <f>VLOOKUP(Tabla1[[#This Row],[Fábrica]],Tabla3[],4,FALSE)</f>
        <v>Georgia</v>
      </c>
    </row>
    <row r="6896" spans="1:21" x14ac:dyDescent="0.25">
      <c r="A6896" t="s">
        <v>2527</v>
      </c>
      <c r="B6896" s="3">
        <v>45498</v>
      </c>
      <c r="C6896" s="3">
        <v>45512</v>
      </c>
      <c r="D6896" t="s">
        <v>18</v>
      </c>
      <c r="E6896">
        <v>125640</v>
      </c>
      <c r="F6896" t="s">
        <v>19</v>
      </c>
      <c r="G6896" t="s">
        <v>144</v>
      </c>
      <c r="H6896" t="s">
        <v>101</v>
      </c>
      <c r="I6896">
        <v>19134</v>
      </c>
      <c r="J6896" t="s">
        <v>22</v>
      </c>
      <c r="K6896" t="s">
        <v>32</v>
      </c>
      <c r="L6896" t="s">
        <v>33</v>
      </c>
      <c r="M6896" t="s">
        <v>34</v>
      </c>
      <c r="N6896" s="5">
        <v>3.6</v>
      </c>
      <c r="O6896" s="7">
        <v>1</v>
      </c>
      <c r="P6896" s="5">
        <v>2.4</v>
      </c>
      <c r="Q6896" s="5">
        <v>1.2</v>
      </c>
      <c r="R6896" s="22">
        <f>Tabla1[[#This Row],[Fecha de Envío]]-Tabla1[[#This Row],[Fecha de Orden]]</f>
        <v>14</v>
      </c>
      <c r="S6896" s="24">
        <f>YEAR(Tabla1[[#This Row],[Fecha de Orden]])</f>
        <v>2024</v>
      </c>
      <c r="T6896" t="str">
        <f>VLOOKUP(Tabla1[[#This Row],[Nombre del Producto]],Tabla2[[Nombre Producto]:[Costo Unitario]],2,FALSE)</f>
        <v>Lot's O' Nuts</v>
      </c>
      <c r="U6896" t="str">
        <f>VLOOKUP(Tabla1[[#This Row],[Fábrica]],Tabla3[],4,FALSE)</f>
        <v>Arizona</v>
      </c>
    </row>
    <row r="6897" spans="1:21" x14ac:dyDescent="0.25">
      <c r="A6897" t="s">
        <v>3348</v>
      </c>
      <c r="B6897" s="3">
        <v>45498</v>
      </c>
      <c r="C6897" s="3">
        <v>45510</v>
      </c>
      <c r="D6897" t="s">
        <v>39</v>
      </c>
      <c r="E6897">
        <v>167549</v>
      </c>
      <c r="F6897" t="s">
        <v>19</v>
      </c>
      <c r="G6897" t="s">
        <v>186</v>
      </c>
      <c r="H6897" t="s">
        <v>42</v>
      </c>
      <c r="I6897">
        <v>75217</v>
      </c>
      <c r="J6897" t="s">
        <v>22</v>
      </c>
      <c r="K6897" t="s">
        <v>43</v>
      </c>
      <c r="L6897" t="s">
        <v>36</v>
      </c>
      <c r="M6897" t="s">
        <v>37</v>
      </c>
      <c r="N6897" s="5">
        <v>19.5</v>
      </c>
      <c r="O6897" s="7">
        <v>6</v>
      </c>
      <c r="P6897" s="5">
        <v>12.66</v>
      </c>
      <c r="Q6897" s="5">
        <v>6.84</v>
      </c>
      <c r="R6897" s="22">
        <f>Tabla1[[#This Row],[Fecha de Envío]]-Tabla1[[#This Row],[Fecha de Orden]]</f>
        <v>12</v>
      </c>
      <c r="S6897" s="24">
        <f>YEAR(Tabla1[[#This Row],[Fecha de Orden]])</f>
        <v>2024</v>
      </c>
      <c r="T6897" t="str">
        <f>VLOOKUP(Tabla1[[#This Row],[Nombre del Producto]],Tabla2[[Nombre Producto]:[Costo Unitario]],2,FALSE)</f>
        <v>Wicked Choccy's</v>
      </c>
      <c r="U6897" t="str">
        <f>VLOOKUP(Tabla1[[#This Row],[Fábrica]],Tabla3[],4,FALSE)</f>
        <v>Georgia</v>
      </c>
    </row>
    <row r="6898" spans="1:21" x14ac:dyDescent="0.25">
      <c r="A6898" t="s">
        <v>4188</v>
      </c>
      <c r="B6898" s="3">
        <v>45498</v>
      </c>
      <c r="C6898" s="3">
        <v>45511</v>
      </c>
      <c r="D6898" t="s">
        <v>71</v>
      </c>
      <c r="E6898">
        <v>121293</v>
      </c>
      <c r="F6898" t="s">
        <v>19</v>
      </c>
      <c r="G6898" t="s">
        <v>144</v>
      </c>
      <c r="H6898" t="s">
        <v>101</v>
      </c>
      <c r="I6898">
        <v>19143</v>
      </c>
      <c r="J6898" t="s">
        <v>22</v>
      </c>
      <c r="K6898" t="s">
        <v>32</v>
      </c>
      <c r="L6898" t="s">
        <v>33</v>
      </c>
      <c r="M6898" t="s">
        <v>34</v>
      </c>
      <c r="N6898" s="5">
        <v>14.4</v>
      </c>
      <c r="O6898" s="7">
        <v>4</v>
      </c>
      <c r="P6898" s="5">
        <v>9.6</v>
      </c>
      <c r="Q6898" s="5">
        <v>4.8</v>
      </c>
      <c r="R6898" s="22">
        <f>Tabla1[[#This Row],[Fecha de Envío]]-Tabla1[[#This Row],[Fecha de Orden]]</f>
        <v>13</v>
      </c>
      <c r="S6898" s="24">
        <f>YEAR(Tabla1[[#This Row],[Fecha de Orden]])</f>
        <v>2024</v>
      </c>
      <c r="T6898" t="str">
        <f>VLOOKUP(Tabla1[[#This Row],[Nombre del Producto]],Tabla2[[Nombre Producto]:[Costo Unitario]],2,FALSE)</f>
        <v>Lot's O' Nuts</v>
      </c>
      <c r="U6898" t="str">
        <f>VLOOKUP(Tabla1[[#This Row],[Fábrica]],Tabla3[],4,FALSE)</f>
        <v>Arizona</v>
      </c>
    </row>
    <row r="6899" spans="1:21" x14ac:dyDescent="0.25">
      <c r="A6899" t="s">
        <v>4189</v>
      </c>
      <c r="B6899" s="3">
        <v>45498</v>
      </c>
      <c r="C6899" s="3">
        <v>45511</v>
      </c>
      <c r="D6899" t="s">
        <v>71</v>
      </c>
      <c r="E6899">
        <v>121293</v>
      </c>
      <c r="F6899" t="s">
        <v>19</v>
      </c>
      <c r="G6899" t="s">
        <v>144</v>
      </c>
      <c r="H6899" t="s">
        <v>101</v>
      </c>
      <c r="I6899">
        <v>19143</v>
      </c>
      <c r="J6899" t="s">
        <v>22</v>
      </c>
      <c r="K6899" t="s">
        <v>32</v>
      </c>
      <c r="L6899" t="s">
        <v>27</v>
      </c>
      <c r="M6899" t="s">
        <v>28</v>
      </c>
      <c r="N6899" s="5">
        <v>3.6</v>
      </c>
      <c r="O6899" s="7">
        <v>1</v>
      </c>
      <c r="P6899" s="5">
        <v>2.5</v>
      </c>
      <c r="Q6899" s="5">
        <v>1.1000000000000001</v>
      </c>
      <c r="R6899" s="22">
        <f>Tabla1[[#This Row],[Fecha de Envío]]-Tabla1[[#This Row],[Fecha de Orden]]</f>
        <v>13</v>
      </c>
      <c r="S6899" s="24">
        <f>YEAR(Tabla1[[#This Row],[Fecha de Orden]])</f>
        <v>2024</v>
      </c>
      <c r="T6899" t="str">
        <f>VLOOKUP(Tabla1[[#This Row],[Nombre del Producto]],Tabla2[[Nombre Producto]:[Costo Unitario]],2,FALSE)</f>
        <v>Lot's O' Nuts</v>
      </c>
      <c r="U6899" t="str">
        <f>VLOOKUP(Tabla1[[#This Row],[Fábrica]],Tabla3[],4,FALSE)</f>
        <v>Arizona</v>
      </c>
    </row>
    <row r="6900" spans="1:21" x14ac:dyDescent="0.25">
      <c r="A6900" t="s">
        <v>4190</v>
      </c>
      <c r="B6900" s="3">
        <v>45498</v>
      </c>
      <c r="C6900" s="3">
        <v>45511</v>
      </c>
      <c r="D6900" t="s">
        <v>71</v>
      </c>
      <c r="E6900">
        <v>121293</v>
      </c>
      <c r="F6900" t="s">
        <v>19</v>
      </c>
      <c r="G6900" t="s">
        <v>144</v>
      </c>
      <c r="H6900" t="s">
        <v>101</v>
      </c>
      <c r="I6900">
        <v>19143</v>
      </c>
      <c r="J6900" t="s">
        <v>22</v>
      </c>
      <c r="K6900" t="s">
        <v>32</v>
      </c>
      <c r="L6900" t="s">
        <v>45</v>
      </c>
      <c r="M6900" t="s">
        <v>46</v>
      </c>
      <c r="N6900" s="5">
        <v>13.96</v>
      </c>
      <c r="O6900" s="7">
        <v>4</v>
      </c>
      <c r="P6900" s="5">
        <v>9.9600000000000009</v>
      </c>
      <c r="Q6900" s="5">
        <v>4</v>
      </c>
      <c r="R6900" s="22">
        <f>Tabla1[[#This Row],[Fecha de Envío]]-Tabla1[[#This Row],[Fecha de Orden]]</f>
        <v>13</v>
      </c>
      <c r="S6900" s="24">
        <f>YEAR(Tabla1[[#This Row],[Fecha de Orden]])</f>
        <v>2024</v>
      </c>
      <c r="T6900" t="str">
        <f>VLOOKUP(Tabla1[[#This Row],[Nombre del Producto]],Tabla2[[Nombre Producto]:[Costo Unitario]],2,FALSE)</f>
        <v>Lot's O' Nuts</v>
      </c>
      <c r="U6900" t="str">
        <f>VLOOKUP(Tabla1[[#This Row],[Fábrica]],Tabla3[],4,FALSE)</f>
        <v>Arizona</v>
      </c>
    </row>
    <row r="6901" spans="1:21" x14ac:dyDescent="0.25">
      <c r="A6901" t="s">
        <v>4191</v>
      </c>
      <c r="B6901" s="3">
        <v>45498</v>
      </c>
      <c r="C6901" s="3">
        <v>45511</v>
      </c>
      <c r="D6901" t="s">
        <v>71</v>
      </c>
      <c r="E6901">
        <v>121293</v>
      </c>
      <c r="F6901" t="s">
        <v>19</v>
      </c>
      <c r="G6901" t="s">
        <v>144</v>
      </c>
      <c r="H6901" t="s">
        <v>101</v>
      </c>
      <c r="I6901">
        <v>19143</v>
      </c>
      <c r="J6901" t="s">
        <v>22</v>
      </c>
      <c r="K6901" t="s">
        <v>32</v>
      </c>
      <c r="L6901" t="s">
        <v>24</v>
      </c>
      <c r="M6901" t="s">
        <v>25</v>
      </c>
      <c r="N6901" s="5">
        <v>18.75</v>
      </c>
      <c r="O6901" s="7">
        <v>5</v>
      </c>
      <c r="P6901" s="5">
        <v>12.25</v>
      </c>
      <c r="Q6901" s="5">
        <v>6.5</v>
      </c>
      <c r="R6901" s="22">
        <f>Tabla1[[#This Row],[Fecha de Envío]]-Tabla1[[#This Row],[Fecha de Orden]]</f>
        <v>13</v>
      </c>
      <c r="S6901" s="24">
        <f>YEAR(Tabla1[[#This Row],[Fecha de Orden]])</f>
        <v>2024</v>
      </c>
      <c r="T6901" t="str">
        <f>VLOOKUP(Tabla1[[#This Row],[Nombre del Producto]],Tabla2[[Nombre Producto]:[Costo Unitario]],2,FALSE)</f>
        <v>Wicked Choccy's</v>
      </c>
      <c r="U6901" t="str">
        <f>VLOOKUP(Tabla1[[#This Row],[Fábrica]],Tabla3[],4,FALSE)</f>
        <v>Georgia</v>
      </c>
    </row>
    <row r="6902" spans="1:21" x14ac:dyDescent="0.25">
      <c r="A6902" t="s">
        <v>4192</v>
      </c>
      <c r="B6902" s="3">
        <v>45498</v>
      </c>
      <c r="C6902" s="3">
        <v>45511</v>
      </c>
      <c r="D6902" t="s">
        <v>71</v>
      </c>
      <c r="E6902">
        <v>121293</v>
      </c>
      <c r="F6902" t="s">
        <v>19</v>
      </c>
      <c r="G6902" t="s">
        <v>144</v>
      </c>
      <c r="H6902" t="s">
        <v>101</v>
      </c>
      <c r="I6902">
        <v>19143</v>
      </c>
      <c r="J6902" t="s">
        <v>22</v>
      </c>
      <c r="K6902" t="s">
        <v>32</v>
      </c>
      <c r="L6902" t="s">
        <v>36</v>
      </c>
      <c r="M6902" t="s">
        <v>37</v>
      </c>
      <c r="N6902" s="5">
        <v>9.75</v>
      </c>
      <c r="O6902" s="7">
        <v>3</v>
      </c>
      <c r="P6902" s="5">
        <v>6.33</v>
      </c>
      <c r="Q6902" s="5">
        <v>3.42</v>
      </c>
      <c r="R6902" s="22">
        <f>Tabla1[[#This Row],[Fecha de Envío]]-Tabla1[[#This Row],[Fecha de Orden]]</f>
        <v>13</v>
      </c>
      <c r="S6902" s="24">
        <f>YEAR(Tabla1[[#This Row],[Fecha de Orden]])</f>
        <v>2024</v>
      </c>
      <c r="T6902" t="str">
        <f>VLOOKUP(Tabla1[[#This Row],[Nombre del Producto]],Tabla2[[Nombre Producto]:[Costo Unitario]],2,FALSE)</f>
        <v>Wicked Choccy's</v>
      </c>
      <c r="U6902" t="str">
        <f>VLOOKUP(Tabla1[[#This Row],[Fábrica]],Tabla3[],4,FALSE)</f>
        <v>Georgia</v>
      </c>
    </row>
    <row r="6903" spans="1:21" x14ac:dyDescent="0.25">
      <c r="A6903" t="s">
        <v>7310</v>
      </c>
      <c r="B6903" s="3">
        <v>45498</v>
      </c>
      <c r="C6903" s="3">
        <v>45514</v>
      </c>
      <c r="D6903" t="s">
        <v>18</v>
      </c>
      <c r="E6903">
        <v>169810</v>
      </c>
      <c r="F6903" t="s">
        <v>19</v>
      </c>
      <c r="G6903" t="s">
        <v>3306</v>
      </c>
      <c r="H6903" t="s">
        <v>1552</v>
      </c>
      <c r="I6903">
        <v>57103</v>
      </c>
      <c r="J6903" t="s">
        <v>22</v>
      </c>
      <c r="K6903" t="s">
        <v>43</v>
      </c>
      <c r="L6903" t="s">
        <v>27</v>
      </c>
      <c r="M6903" t="s">
        <v>28</v>
      </c>
      <c r="N6903" s="5">
        <v>25.2</v>
      </c>
      <c r="O6903" s="7">
        <v>7</v>
      </c>
      <c r="P6903" s="5">
        <v>17.5</v>
      </c>
      <c r="Q6903" s="5">
        <v>7.7</v>
      </c>
      <c r="R6903" s="22">
        <f>Tabla1[[#This Row],[Fecha de Envío]]-Tabla1[[#This Row],[Fecha de Orden]]</f>
        <v>16</v>
      </c>
      <c r="S6903" s="24">
        <f>YEAR(Tabla1[[#This Row],[Fecha de Orden]])</f>
        <v>2024</v>
      </c>
      <c r="T6903" t="str">
        <f>VLOOKUP(Tabla1[[#This Row],[Nombre del Producto]],Tabla2[[Nombre Producto]:[Costo Unitario]],2,FALSE)</f>
        <v>Lot's O' Nuts</v>
      </c>
      <c r="U6903" t="str">
        <f>VLOOKUP(Tabla1[[#This Row],[Fábrica]],Tabla3[],4,FALSE)</f>
        <v>Arizona</v>
      </c>
    </row>
    <row r="6904" spans="1:21" x14ac:dyDescent="0.25">
      <c r="A6904" t="s">
        <v>3856</v>
      </c>
      <c r="B6904" s="3">
        <v>45499</v>
      </c>
      <c r="C6904" s="3">
        <v>45515</v>
      </c>
      <c r="D6904" t="s">
        <v>18</v>
      </c>
      <c r="E6904">
        <v>167318</v>
      </c>
      <c r="F6904" t="s">
        <v>19</v>
      </c>
      <c r="G6904" t="s">
        <v>53</v>
      </c>
      <c r="H6904" t="s">
        <v>21</v>
      </c>
      <c r="I6904">
        <v>90036</v>
      </c>
      <c r="J6904" t="s">
        <v>22</v>
      </c>
      <c r="K6904" t="s">
        <v>23</v>
      </c>
      <c r="L6904" t="s">
        <v>45</v>
      </c>
      <c r="M6904" t="s">
        <v>46</v>
      </c>
      <c r="N6904" s="5">
        <v>10.47</v>
      </c>
      <c r="O6904" s="7">
        <v>3</v>
      </c>
      <c r="P6904" s="5">
        <v>7.47</v>
      </c>
      <c r="Q6904" s="5">
        <v>3</v>
      </c>
      <c r="R6904" s="22">
        <f>Tabla1[[#This Row],[Fecha de Envío]]-Tabla1[[#This Row],[Fecha de Orden]]</f>
        <v>16</v>
      </c>
      <c r="S6904" s="24">
        <f>YEAR(Tabla1[[#This Row],[Fecha de Orden]])</f>
        <v>2024</v>
      </c>
      <c r="T6904" t="str">
        <f>VLOOKUP(Tabla1[[#This Row],[Nombre del Producto]],Tabla2[[Nombre Producto]:[Costo Unitario]],2,FALSE)</f>
        <v>Lot's O' Nuts</v>
      </c>
      <c r="U6904" t="str">
        <f>VLOOKUP(Tabla1[[#This Row],[Fábrica]],Tabla3[],4,FALSE)</f>
        <v>Arizona</v>
      </c>
    </row>
    <row r="6905" spans="1:21" x14ac:dyDescent="0.25">
      <c r="A6905" t="s">
        <v>3857</v>
      </c>
      <c r="B6905" s="3">
        <v>45499</v>
      </c>
      <c r="C6905" s="3">
        <v>45515</v>
      </c>
      <c r="D6905" t="s">
        <v>18</v>
      </c>
      <c r="E6905">
        <v>167318</v>
      </c>
      <c r="F6905" t="s">
        <v>19</v>
      </c>
      <c r="G6905" t="s">
        <v>53</v>
      </c>
      <c r="H6905" t="s">
        <v>21</v>
      </c>
      <c r="I6905">
        <v>90036</v>
      </c>
      <c r="J6905" t="s">
        <v>22</v>
      </c>
      <c r="K6905" t="s">
        <v>23</v>
      </c>
      <c r="L6905" t="s">
        <v>36</v>
      </c>
      <c r="M6905" t="s">
        <v>37</v>
      </c>
      <c r="N6905" s="5">
        <v>16.25</v>
      </c>
      <c r="O6905" s="7">
        <v>5</v>
      </c>
      <c r="P6905" s="5">
        <v>10.55</v>
      </c>
      <c r="Q6905" s="5">
        <v>5.7</v>
      </c>
      <c r="R6905" s="22">
        <f>Tabla1[[#This Row],[Fecha de Envío]]-Tabla1[[#This Row],[Fecha de Orden]]</f>
        <v>16</v>
      </c>
      <c r="S6905" s="24">
        <f>YEAR(Tabla1[[#This Row],[Fecha de Orden]])</f>
        <v>2024</v>
      </c>
      <c r="T6905" t="str">
        <f>VLOOKUP(Tabla1[[#This Row],[Nombre del Producto]],Tabla2[[Nombre Producto]:[Costo Unitario]],2,FALSE)</f>
        <v>Wicked Choccy's</v>
      </c>
      <c r="U6905" t="str">
        <f>VLOOKUP(Tabla1[[#This Row],[Fábrica]],Tabla3[],4,FALSE)</f>
        <v>Georgia</v>
      </c>
    </row>
    <row r="6906" spans="1:21" x14ac:dyDescent="0.25">
      <c r="A6906" t="s">
        <v>2694</v>
      </c>
      <c r="B6906" s="3">
        <v>45500</v>
      </c>
      <c r="C6906" s="3">
        <v>45515</v>
      </c>
      <c r="D6906" t="s">
        <v>71</v>
      </c>
      <c r="E6906">
        <v>133046</v>
      </c>
      <c r="F6906" t="s">
        <v>19</v>
      </c>
      <c r="G6906" t="s">
        <v>124</v>
      </c>
      <c r="H6906" t="s">
        <v>125</v>
      </c>
      <c r="I6906">
        <v>98115</v>
      </c>
      <c r="J6906" t="s">
        <v>22</v>
      </c>
      <c r="K6906" t="s">
        <v>23</v>
      </c>
      <c r="L6906" t="s">
        <v>33</v>
      </c>
      <c r="M6906" t="s">
        <v>34</v>
      </c>
      <c r="N6906" s="5">
        <v>10.8</v>
      </c>
      <c r="O6906" s="7">
        <v>3</v>
      </c>
      <c r="P6906" s="5">
        <v>7.2</v>
      </c>
      <c r="Q6906" s="5">
        <v>3.6</v>
      </c>
      <c r="R6906" s="22">
        <f>Tabla1[[#This Row],[Fecha de Envío]]-Tabla1[[#This Row],[Fecha de Orden]]</f>
        <v>15</v>
      </c>
      <c r="S6906" s="24">
        <f>YEAR(Tabla1[[#This Row],[Fecha de Orden]])</f>
        <v>2024</v>
      </c>
      <c r="T6906" t="str">
        <f>VLOOKUP(Tabla1[[#This Row],[Nombre del Producto]],Tabla2[[Nombre Producto]:[Costo Unitario]],2,FALSE)</f>
        <v>Lot's O' Nuts</v>
      </c>
      <c r="U6906" t="str">
        <f>VLOOKUP(Tabla1[[#This Row],[Fábrica]],Tabla3[],4,FALSE)</f>
        <v>Arizona</v>
      </c>
    </row>
    <row r="6907" spans="1:21" x14ac:dyDescent="0.25">
      <c r="A6907" t="s">
        <v>2695</v>
      </c>
      <c r="B6907" s="3">
        <v>45500</v>
      </c>
      <c r="C6907" s="3">
        <v>45515</v>
      </c>
      <c r="D6907" t="s">
        <v>71</v>
      </c>
      <c r="E6907">
        <v>133046</v>
      </c>
      <c r="F6907" t="s">
        <v>19</v>
      </c>
      <c r="G6907" t="s">
        <v>124</v>
      </c>
      <c r="H6907" t="s">
        <v>125</v>
      </c>
      <c r="I6907">
        <v>98115</v>
      </c>
      <c r="J6907" t="s">
        <v>22</v>
      </c>
      <c r="K6907" t="s">
        <v>23</v>
      </c>
      <c r="L6907" t="s">
        <v>45</v>
      </c>
      <c r="M6907" t="s">
        <v>46</v>
      </c>
      <c r="N6907" s="5">
        <v>6.98</v>
      </c>
      <c r="O6907" s="7">
        <v>2</v>
      </c>
      <c r="P6907" s="5">
        <v>4.9800000000000004</v>
      </c>
      <c r="Q6907" s="5">
        <v>2</v>
      </c>
      <c r="R6907" s="22">
        <f>Tabla1[[#This Row],[Fecha de Envío]]-Tabla1[[#This Row],[Fecha de Orden]]</f>
        <v>15</v>
      </c>
      <c r="S6907" s="24">
        <f>YEAR(Tabla1[[#This Row],[Fecha de Orden]])</f>
        <v>2024</v>
      </c>
      <c r="T6907" t="str">
        <f>VLOOKUP(Tabla1[[#This Row],[Nombre del Producto]],Tabla2[[Nombre Producto]:[Costo Unitario]],2,FALSE)</f>
        <v>Lot's O' Nuts</v>
      </c>
      <c r="U6907" t="str">
        <f>VLOOKUP(Tabla1[[#This Row],[Fábrica]],Tabla3[],4,FALSE)</f>
        <v>Arizona</v>
      </c>
    </row>
    <row r="6908" spans="1:21" x14ac:dyDescent="0.25">
      <c r="A6908" t="s">
        <v>2696</v>
      </c>
      <c r="B6908" s="3">
        <v>45500</v>
      </c>
      <c r="C6908" s="3">
        <v>45515</v>
      </c>
      <c r="D6908" t="s">
        <v>71</v>
      </c>
      <c r="E6908">
        <v>133046</v>
      </c>
      <c r="F6908" t="s">
        <v>19</v>
      </c>
      <c r="G6908" t="s">
        <v>124</v>
      </c>
      <c r="H6908" t="s">
        <v>125</v>
      </c>
      <c r="I6908">
        <v>98115</v>
      </c>
      <c r="J6908" t="s">
        <v>22</v>
      </c>
      <c r="K6908" t="s">
        <v>23</v>
      </c>
      <c r="L6908" t="s">
        <v>36</v>
      </c>
      <c r="M6908" t="s">
        <v>37</v>
      </c>
      <c r="N6908" s="5">
        <v>13</v>
      </c>
      <c r="O6908" s="7">
        <v>4</v>
      </c>
      <c r="P6908" s="5">
        <v>8.44</v>
      </c>
      <c r="Q6908" s="5">
        <v>4.5599999999999996</v>
      </c>
      <c r="R6908" s="22">
        <f>Tabla1[[#This Row],[Fecha de Envío]]-Tabla1[[#This Row],[Fecha de Orden]]</f>
        <v>15</v>
      </c>
      <c r="S6908" s="24">
        <f>YEAR(Tabla1[[#This Row],[Fecha de Orden]])</f>
        <v>2024</v>
      </c>
      <c r="T6908" t="str">
        <f>VLOOKUP(Tabla1[[#This Row],[Nombre del Producto]],Tabla2[[Nombre Producto]:[Costo Unitario]],2,FALSE)</f>
        <v>Wicked Choccy's</v>
      </c>
      <c r="U6908" t="str">
        <f>VLOOKUP(Tabla1[[#This Row],[Fábrica]],Tabla3[],4,FALSE)</f>
        <v>Georgia</v>
      </c>
    </row>
    <row r="6909" spans="1:21" x14ac:dyDescent="0.25">
      <c r="A6909" t="s">
        <v>2697</v>
      </c>
      <c r="B6909" s="3">
        <v>45500</v>
      </c>
      <c r="C6909" s="3">
        <v>45515</v>
      </c>
      <c r="D6909" t="s">
        <v>71</v>
      </c>
      <c r="E6909">
        <v>133046</v>
      </c>
      <c r="F6909" t="s">
        <v>19</v>
      </c>
      <c r="G6909" t="s">
        <v>124</v>
      </c>
      <c r="H6909" t="s">
        <v>125</v>
      </c>
      <c r="I6909">
        <v>98115</v>
      </c>
      <c r="J6909" t="s">
        <v>22</v>
      </c>
      <c r="K6909" t="s">
        <v>23</v>
      </c>
      <c r="L6909" t="s">
        <v>27</v>
      </c>
      <c r="M6909" t="s">
        <v>28</v>
      </c>
      <c r="N6909" s="5">
        <v>18</v>
      </c>
      <c r="O6909" s="7">
        <v>5</v>
      </c>
      <c r="P6909" s="5">
        <v>12.5</v>
      </c>
      <c r="Q6909" s="5">
        <v>5.5</v>
      </c>
      <c r="R6909" s="22">
        <f>Tabla1[[#This Row],[Fecha de Envío]]-Tabla1[[#This Row],[Fecha de Orden]]</f>
        <v>15</v>
      </c>
      <c r="S6909" s="24">
        <f>YEAR(Tabla1[[#This Row],[Fecha de Orden]])</f>
        <v>2024</v>
      </c>
      <c r="T6909" t="str">
        <f>VLOOKUP(Tabla1[[#This Row],[Nombre del Producto]],Tabla2[[Nombre Producto]:[Costo Unitario]],2,FALSE)</f>
        <v>Lot's O' Nuts</v>
      </c>
      <c r="U6909" t="str">
        <f>VLOOKUP(Tabla1[[#This Row],[Fábrica]],Tabla3[],4,FALSE)</f>
        <v>Arizona</v>
      </c>
    </row>
    <row r="6910" spans="1:21" x14ac:dyDescent="0.25">
      <c r="A6910" t="s">
        <v>4933</v>
      </c>
      <c r="B6910" s="3">
        <v>45500</v>
      </c>
      <c r="C6910" s="3">
        <v>45515</v>
      </c>
      <c r="D6910" t="s">
        <v>71</v>
      </c>
      <c r="E6910">
        <v>107209</v>
      </c>
      <c r="F6910" t="s">
        <v>19</v>
      </c>
      <c r="G6910" t="s">
        <v>1136</v>
      </c>
      <c r="H6910" t="s">
        <v>98</v>
      </c>
      <c r="I6910">
        <v>27604</v>
      </c>
      <c r="J6910" t="s">
        <v>22</v>
      </c>
      <c r="K6910" t="s">
        <v>66</v>
      </c>
      <c r="L6910" t="s">
        <v>24</v>
      </c>
      <c r="M6910" t="s">
        <v>25</v>
      </c>
      <c r="N6910" s="5">
        <v>15</v>
      </c>
      <c r="O6910" s="7">
        <v>4</v>
      </c>
      <c r="P6910" s="5">
        <v>9.8000000000000007</v>
      </c>
      <c r="Q6910" s="5">
        <v>5.2</v>
      </c>
      <c r="R6910" s="22">
        <f>Tabla1[[#This Row],[Fecha de Envío]]-Tabla1[[#This Row],[Fecha de Orden]]</f>
        <v>15</v>
      </c>
      <c r="S6910" s="24">
        <f>YEAR(Tabla1[[#This Row],[Fecha de Orden]])</f>
        <v>2024</v>
      </c>
      <c r="T6910" t="str">
        <f>VLOOKUP(Tabla1[[#This Row],[Nombre del Producto]],Tabla2[[Nombre Producto]:[Costo Unitario]],2,FALSE)</f>
        <v>Wicked Choccy's</v>
      </c>
      <c r="U6910" t="str">
        <f>VLOOKUP(Tabla1[[#This Row],[Fábrica]],Tabla3[],4,FALSE)</f>
        <v>Georgia</v>
      </c>
    </row>
    <row r="6911" spans="1:21" x14ac:dyDescent="0.25">
      <c r="A6911" t="s">
        <v>6060</v>
      </c>
      <c r="B6911" s="3">
        <v>45500</v>
      </c>
      <c r="C6911" s="3">
        <v>45514</v>
      </c>
      <c r="D6911" t="s">
        <v>71</v>
      </c>
      <c r="E6911">
        <v>123239</v>
      </c>
      <c r="F6911" t="s">
        <v>19</v>
      </c>
      <c r="G6911" t="s">
        <v>242</v>
      </c>
      <c r="H6911" t="s">
        <v>255</v>
      </c>
      <c r="I6911">
        <v>32216</v>
      </c>
      <c r="J6911" t="s">
        <v>22</v>
      </c>
      <c r="K6911" t="s">
        <v>66</v>
      </c>
      <c r="L6911" t="s">
        <v>45</v>
      </c>
      <c r="M6911" t="s">
        <v>46</v>
      </c>
      <c r="N6911" s="5">
        <v>10.47</v>
      </c>
      <c r="O6911" s="7">
        <v>3</v>
      </c>
      <c r="P6911" s="5">
        <v>7.47</v>
      </c>
      <c r="Q6911" s="5">
        <v>3</v>
      </c>
      <c r="R6911" s="22">
        <f>Tabla1[[#This Row],[Fecha de Envío]]-Tabla1[[#This Row],[Fecha de Orden]]</f>
        <v>14</v>
      </c>
      <c r="S6911" s="24">
        <f>YEAR(Tabla1[[#This Row],[Fecha de Orden]])</f>
        <v>2024</v>
      </c>
      <c r="T6911" t="str">
        <f>VLOOKUP(Tabla1[[#This Row],[Nombre del Producto]],Tabla2[[Nombre Producto]:[Costo Unitario]],2,FALSE)</f>
        <v>Lot's O' Nuts</v>
      </c>
      <c r="U6911" t="str">
        <f>VLOOKUP(Tabla1[[#This Row],[Fábrica]],Tabla3[],4,FALSE)</f>
        <v>Arizona</v>
      </c>
    </row>
    <row r="6912" spans="1:21" x14ac:dyDescent="0.25">
      <c r="A6912" t="s">
        <v>8798</v>
      </c>
      <c r="B6912" s="3">
        <v>45500</v>
      </c>
      <c r="C6912" s="3">
        <v>45514</v>
      </c>
      <c r="D6912" t="s">
        <v>18</v>
      </c>
      <c r="E6912">
        <v>108791</v>
      </c>
      <c r="F6912" t="s">
        <v>19</v>
      </c>
      <c r="G6912" t="s">
        <v>181</v>
      </c>
      <c r="H6912" t="s">
        <v>31</v>
      </c>
      <c r="I6912">
        <v>10701</v>
      </c>
      <c r="J6912" t="s">
        <v>22</v>
      </c>
      <c r="K6912" t="s">
        <v>32</v>
      </c>
      <c r="L6912" t="s">
        <v>45</v>
      </c>
      <c r="M6912" t="s">
        <v>46</v>
      </c>
      <c r="N6912" s="5">
        <v>3.49</v>
      </c>
      <c r="O6912" s="7">
        <v>1</v>
      </c>
      <c r="P6912" s="5">
        <v>2.4900000000000002</v>
      </c>
      <c r="Q6912" s="5">
        <v>1</v>
      </c>
      <c r="R6912" s="22">
        <f>Tabla1[[#This Row],[Fecha de Envío]]-Tabla1[[#This Row],[Fecha de Orden]]</f>
        <v>14</v>
      </c>
      <c r="S6912" s="24">
        <f>YEAR(Tabla1[[#This Row],[Fecha de Orden]])</f>
        <v>2024</v>
      </c>
      <c r="T6912" t="str">
        <f>VLOOKUP(Tabla1[[#This Row],[Nombre del Producto]],Tabla2[[Nombre Producto]:[Costo Unitario]],2,FALSE)</f>
        <v>Lot's O' Nuts</v>
      </c>
      <c r="U6912" t="str">
        <f>VLOOKUP(Tabla1[[#This Row],[Fábrica]],Tabla3[],4,FALSE)</f>
        <v>Arizona</v>
      </c>
    </row>
    <row r="6913" spans="1:21" x14ac:dyDescent="0.25">
      <c r="A6913" t="s">
        <v>8799</v>
      </c>
      <c r="B6913" s="3">
        <v>45500</v>
      </c>
      <c r="C6913" s="3">
        <v>45514</v>
      </c>
      <c r="D6913" t="s">
        <v>18</v>
      </c>
      <c r="E6913">
        <v>108791</v>
      </c>
      <c r="F6913" t="s">
        <v>19</v>
      </c>
      <c r="G6913" t="s">
        <v>181</v>
      </c>
      <c r="H6913" t="s">
        <v>31</v>
      </c>
      <c r="I6913">
        <v>10701</v>
      </c>
      <c r="J6913" t="s">
        <v>22</v>
      </c>
      <c r="K6913" t="s">
        <v>32</v>
      </c>
      <c r="L6913" t="s">
        <v>33</v>
      </c>
      <c r="M6913" t="s">
        <v>34</v>
      </c>
      <c r="N6913" s="5">
        <v>28.8</v>
      </c>
      <c r="O6913" s="7">
        <v>8</v>
      </c>
      <c r="P6913" s="5">
        <v>19.2</v>
      </c>
      <c r="Q6913" s="5">
        <v>9.6</v>
      </c>
      <c r="R6913" s="22">
        <f>Tabla1[[#This Row],[Fecha de Envío]]-Tabla1[[#This Row],[Fecha de Orden]]</f>
        <v>14</v>
      </c>
      <c r="S6913" s="24">
        <f>YEAR(Tabla1[[#This Row],[Fecha de Orden]])</f>
        <v>2024</v>
      </c>
      <c r="T6913" t="str">
        <f>VLOOKUP(Tabla1[[#This Row],[Nombre del Producto]],Tabla2[[Nombre Producto]:[Costo Unitario]],2,FALSE)</f>
        <v>Lot's O' Nuts</v>
      </c>
      <c r="U6913" t="str">
        <f>VLOOKUP(Tabla1[[#This Row],[Fábrica]],Tabla3[],4,FALSE)</f>
        <v>Arizona</v>
      </c>
    </row>
    <row r="6914" spans="1:21" x14ac:dyDescent="0.25">
      <c r="A6914" t="s">
        <v>6098</v>
      </c>
      <c r="B6914" s="3">
        <v>45501</v>
      </c>
      <c r="C6914" s="3">
        <v>45515</v>
      </c>
      <c r="D6914" t="s">
        <v>18</v>
      </c>
      <c r="E6914">
        <v>130841</v>
      </c>
      <c r="F6914" t="s">
        <v>19</v>
      </c>
      <c r="G6914" t="s">
        <v>20</v>
      </c>
      <c r="H6914" t="s">
        <v>21</v>
      </c>
      <c r="I6914">
        <v>94110</v>
      </c>
      <c r="J6914" t="s">
        <v>22</v>
      </c>
      <c r="K6914" t="s">
        <v>23</v>
      </c>
      <c r="L6914" t="s">
        <v>36</v>
      </c>
      <c r="M6914" t="s">
        <v>37</v>
      </c>
      <c r="N6914" s="5">
        <v>13</v>
      </c>
      <c r="O6914" s="7">
        <v>4</v>
      </c>
      <c r="P6914" s="5">
        <v>8.44</v>
      </c>
      <c r="Q6914" s="5">
        <v>4.5599999999999996</v>
      </c>
      <c r="R6914" s="22">
        <f>Tabla1[[#This Row],[Fecha de Envío]]-Tabla1[[#This Row],[Fecha de Orden]]</f>
        <v>14</v>
      </c>
      <c r="S6914" s="24">
        <f>YEAR(Tabla1[[#This Row],[Fecha de Orden]])</f>
        <v>2024</v>
      </c>
      <c r="T6914" t="str">
        <f>VLOOKUP(Tabla1[[#This Row],[Nombre del Producto]],Tabla2[[Nombre Producto]:[Costo Unitario]],2,FALSE)</f>
        <v>Wicked Choccy's</v>
      </c>
      <c r="U6914" t="str">
        <f>VLOOKUP(Tabla1[[#This Row],[Fábrica]],Tabla3[],4,FALSE)</f>
        <v>Georgia</v>
      </c>
    </row>
    <row r="6915" spans="1:21" x14ac:dyDescent="0.25">
      <c r="A6915" t="s">
        <v>6099</v>
      </c>
      <c r="B6915" s="3">
        <v>45501</v>
      </c>
      <c r="C6915" s="3">
        <v>45515</v>
      </c>
      <c r="D6915" t="s">
        <v>18</v>
      </c>
      <c r="E6915">
        <v>130841</v>
      </c>
      <c r="F6915" t="s">
        <v>19</v>
      </c>
      <c r="G6915" t="s">
        <v>20</v>
      </c>
      <c r="H6915" t="s">
        <v>21</v>
      </c>
      <c r="I6915">
        <v>94110</v>
      </c>
      <c r="J6915" t="s">
        <v>22</v>
      </c>
      <c r="K6915" t="s">
        <v>23</v>
      </c>
      <c r="L6915" t="s">
        <v>45</v>
      </c>
      <c r="M6915" t="s">
        <v>46</v>
      </c>
      <c r="N6915" s="5">
        <v>3.49</v>
      </c>
      <c r="O6915" s="7">
        <v>1</v>
      </c>
      <c r="P6915" s="5">
        <v>2.4900000000000002</v>
      </c>
      <c r="Q6915" s="5">
        <v>1</v>
      </c>
      <c r="R6915" s="22">
        <f>Tabla1[[#This Row],[Fecha de Envío]]-Tabla1[[#This Row],[Fecha de Orden]]</f>
        <v>14</v>
      </c>
      <c r="S6915" s="24">
        <f>YEAR(Tabla1[[#This Row],[Fecha de Orden]])</f>
        <v>2024</v>
      </c>
      <c r="T6915" t="str">
        <f>VLOOKUP(Tabla1[[#This Row],[Nombre del Producto]],Tabla2[[Nombre Producto]:[Costo Unitario]],2,FALSE)</f>
        <v>Lot's O' Nuts</v>
      </c>
      <c r="U6915" t="str">
        <f>VLOOKUP(Tabla1[[#This Row],[Fábrica]],Tabla3[],4,FALSE)</f>
        <v>Arizona</v>
      </c>
    </row>
    <row r="6916" spans="1:21" x14ac:dyDescent="0.25">
      <c r="A6916" t="s">
        <v>405</v>
      </c>
      <c r="B6916" s="3">
        <v>45502</v>
      </c>
      <c r="C6916" s="3">
        <v>45515</v>
      </c>
      <c r="D6916" t="s">
        <v>71</v>
      </c>
      <c r="E6916">
        <v>101483</v>
      </c>
      <c r="F6916" t="s">
        <v>19</v>
      </c>
      <c r="G6916" t="s">
        <v>242</v>
      </c>
      <c r="H6916" t="s">
        <v>98</v>
      </c>
      <c r="I6916">
        <v>28540</v>
      </c>
      <c r="J6916" t="s">
        <v>22</v>
      </c>
      <c r="K6916" t="s">
        <v>66</v>
      </c>
      <c r="L6916" t="s">
        <v>36</v>
      </c>
      <c r="M6916" t="s">
        <v>37</v>
      </c>
      <c r="N6916" s="5">
        <v>6.5</v>
      </c>
      <c r="O6916" s="7">
        <v>2</v>
      </c>
      <c r="P6916" s="5">
        <v>4.22</v>
      </c>
      <c r="Q6916" s="5">
        <v>2.2799999999999998</v>
      </c>
      <c r="R6916" s="22">
        <f>Tabla1[[#This Row],[Fecha de Envío]]-Tabla1[[#This Row],[Fecha de Orden]]</f>
        <v>13</v>
      </c>
      <c r="S6916" s="24">
        <f>YEAR(Tabla1[[#This Row],[Fecha de Orden]])</f>
        <v>2024</v>
      </c>
      <c r="T6916" t="str">
        <f>VLOOKUP(Tabla1[[#This Row],[Nombre del Producto]],Tabla2[[Nombre Producto]:[Costo Unitario]],2,FALSE)</f>
        <v>Wicked Choccy's</v>
      </c>
      <c r="U6916" t="str">
        <f>VLOOKUP(Tabla1[[#This Row],[Fábrica]],Tabla3[],4,FALSE)</f>
        <v>Georgia</v>
      </c>
    </row>
    <row r="6917" spans="1:21" x14ac:dyDescent="0.25">
      <c r="A6917" t="s">
        <v>406</v>
      </c>
      <c r="B6917" s="3">
        <v>45502</v>
      </c>
      <c r="C6917" s="3">
        <v>45515</v>
      </c>
      <c r="D6917" t="s">
        <v>71</v>
      </c>
      <c r="E6917">
        <v>101483</v>
      </c>
      <c r="F6917" t="s">
        <v>19</v>
      </c>
      <c r="G6917" t="s">
        <v>242</v>
      </c>
      <c r="H6917" t="s">
        <v>98</v>
      </c>
      <c r="I6917">
        <v>28540</v>
      </c>
      <c r="J6917" t="s">
        <v>22</v>
      </c>
      <c r="K6917" t="s">
        <v>66</v>
      </c>
      <c r="L6917" t="s">
        <v>33</v>
      </c>
      <c r="M6917" t="s">
        <v>34</v>
      </c>
      <c r="N6917" s="5">
        <v>10.8</v>
      </c>
      <c r="O6917" s="7">
        <v>3</v>
      </c>
      <c r="P6917" s="5">
        <v>7.2</v>
      </c>
      <c r="Q6917" s="5">
        <v>3.6</v>
      </c>
      <c r="R6917" s="22">
        <f>Tabla1[[#This Row],[Fecha de Envío]]-Tabla1[[#This Row],[Fecha de Orden]]</f>
        <v>13</v>
      </c>
      <c r="S6917" s="24">
        <f>YEAR(Tabla1[[#This Row],[Fecha de Orden]])</f>
        <v>2024</v>
      </c>
      <c r="T6917" t="str">
        <f>VLOOKUP(Tabla1[[#This Row],[Nombre del Producto]],Tabla2[[Nombre Producto]:[Costo Unitario]],2,FALSE)</f>
        <v>Lot's O' Nuts</v>
      </c>
      <c r="U6917" t="str">
        <f>VLOOKUP(Tabla1[[#This Row],[Fábrica]],Tabla3[],4,FALSE)</f>
        <v>Arizona</v>
      </c>
    </row>
    <row r="6918" spans="1:21" x14ac:dyDescent="0.25">
      <c r="A6918" t="s">
        <v>407</v>
      </c>
      <c r="B6918" s="3">
        <v>45502</v>
      </c>
      <c r="C6918" s="3">
        <v>45515</v>
      </c>
      <c r="D6918" t="s">
        <v>71</v>
      </c>
      <c r="E6918">
        <v>101483</v>
      </c>
      <c r="F6918" t="s">
        <v>19</v>
      </c>
      <c r="G6918" t="s">
        <v>242</v>
      </c>
      <c r="H6918" t="s">
        <v>98</v>
      </c>
      <c r="I6918">
        <v>28540</v>
      </c>
      <c r="J6918" t="s">
        <v>22</v>
      </c>
      <c r="K6918" t="s">
        <v>66</v>
      </c>
      <c r="L6918" t="s">
        <v>24</v>
      </c>
      <c r="M6918" t="s">
        <v>25</v>
      </c>
      <c r="N6918" s="5">
        <v>18.75</v>
      </c>
      <c r="O6918" s="7">
        <v>5</v>
      </c>
      <c r="P6918" s="5">
        <v>12.25</v>
      </c>
      <c r="Q6918" s="5">
        <v>6.5</v>
      </c>
      <c r="R6918" s="22">
        <f>Tabla1[[#This Row],[Fecha de Envío]]-Tabla1[[#This Row],[Fecha de Orden]]</f>
        <v>13</v>
      </c>
      <c r="S6918" s="24">
        <f>YEAR(Tabla1[[#This Row],[Fecha de Orden]])</f>
        <v>2024</v>
      </c>
      <c r="T6918" t="str">
        <f>VLOOKUP(Tabla1[[#This Row],[Nombre del Producto]],Tabla2[[Nombre Producto]:[Costo Unitario]],2,FALSE)</f>
        <v>Wicked Choccy's</v>
      </c>
      <c r="U6918" t="str">
        <f>VLOOKUP(Tabla1[[#This Row],[Fábrica]],Tabla3[],4,FALSE)</f>
        <v>Georgia</v>
      </c>
    </row>
    <row r="6919" spans="1:21" x14ac:dyDescent="0.25">
      <c r="A6919" t="s">
        <v>3737</v>
      </c>
      <c r="B6919" s="3">
        <v>45502</v>
      </c>
      <c r="C6919" s="3">
        <v>45515</v>
      </c>
      <c r="D6919" t="s">
        <v>71</v>
      </c>
      <c r="E6919">
        <v>146031</v>
      </c>
      <c r="F6919" t="s">
        <v>19</v>
      </c>
      <c r="G6919" t="s">
        <v>443</v>
      </c>
      <c r="H6919" t="s">
        <v>31</v>
      </c>
      <c r="I6919">
        <v>12180</v>
      </c>
      <c r="J6919" t="s">
        <v>22</v>
      </c>
      <c r="K6919" t="s">
        <v>32</v>
      </c>
      <c r="L6919" t="s">
        <v>27</v>
      </c>
      <c r="M6919" t="s">
        <v>28</v>
      </c>
      <c r="N6919" s="5">
        <v>32.4</v>
      </c>
      <c r="O6919" s="7">
        <v>9</v>
      </c>
      <c r="P6919" s="5">
        <v>22.5</v>
      </c>
      <c r="Q6919" s="5">
        <v>9.9</v>
      </c>
      <c r="R6919" s="22">
        <f>Tabla1[[#This Row],[Fecha de Envío]]-Tabla1[[#This Row],[Fecha de Orden]]</f>
        <v>13</v>
      </c>
      <c r="S6919" s="24">
        <f>YEAR(Tabla1[[#This Row],[Fecha de Orden]])</f>
        <v>2024</v>
      </c>
      <c r="T6919" t="str">
        <f>VLOOKUP(Tabla1[[#This Row],[Nombre del Producto]],Tabla2[[Nombre Producto]:[Costo Unitario]],2,FALSE)</f>
        <v>Lot's O' Nuts</v>
      </c>
      <c r="U6919" t="str">
        <f>VLOOKUP(Tabla1[[#This Row],[Fábrica]],Tabla3[],4,FALSE)</f>
        <v>Arizona</v>
      </c>
    </row>
    <row r="6920" spans="1:21" x14ac:dyDescent="0.25">
      <c r="A6920" t="s">
        <v>3831</v>
      </c>
      <c r="B6920" s="3">
        <v>45502</v>
      </c>
      <c r="C6920" s="3">
        <v>45516</v>
      </c>
      <c r="D6920" t="s">
        <v>18</v>
      </c>
      <c r="E6920">
        <v>113852</v>
      </c>
      <c r="F6920" t="s">
        <v>19</v>
      </c>
      <c r="G6920" t="s">
        <v>124</v>
      </c>
      <c r="H6920" t="s">
        <v>125</v>
      </c>
      <c r="I6920">
        <v>98115</v>
      </c>
      <c r="J6920" t="s">
        <v>22</v>
      </c>
      <c r="K6920" t="s">
        <v>23</v>
      </c>
      <c r="L6920" t="s">
        <v>27</v>
      </c>
      <c r="M6920" t="s">
        <v>28</v>
      </c>
      <c r="N6920" s="5">
        <v>10.8</v>
      </c>
      <c r="O6920" s="7">
        <v>3</v>
      </c>
      <c r="P6920" s="5">
        <v>7.5</v>
      </c>
      <c r="Q6920" s="5">
        <v>3.3</v>
      </c>
      <c r="R6920" s="22">
        <f>Tabla1[[#This Row],[Fecha de Envío]]-Tabla1[[#This Row],[Fecha de Orden]]</f>
        <v>14</v>
      </c>
      <c r="S6920" s="24">
        <f>YEAR(Tabla1[[#This Row],[Fecha de Orden]])</f>
        <v>2024</v>
      </c>
      <c r="T6920" t="str">
        <f>VLOOKUP(Tabla1[[#This Row],[Nombre del Producto]],Tabla2[[Nombre Producto]:[Costo Unitario]],2,FALSE)</f>
        <v>Lot's O' Nuts</v>
      </c>
      <c r="U6920" t="str">
        <f>VLOOKUP(Tabla1[[#This Row],[Fábrica]],Tabla3[],4,FALSE)</f>
        <v>Arizona</v>
      </c>
    </row>
    <row r="6921" spans="1:21" x14ac:dyDescent="0.25">
      <c r="A6921" t="s">
        <v>5406</v>
      </c>
      <c r="B6921" s="3">
        <v>45502</v>
      </c>
      <c r="C6921" s="3">
        <v>45517</v>
      </c>
      <c r="D6921" t="s">
        <v>18</v>
      </c>
      <c r="E6921">
        <v>130771</v>
      </c>
      <c r="F6921" t="s">
        <v>19</v>
      </c>
      <c r="G6921" t="s">
        <v>703</v>
      </c>
      <c r="H6921" t="s">
        <v>42</v>
      </c>
      <c r="I6921">
        <v>78745</v>
      </c>
      <c r="J6921" t="s">
        <v>22</v>
      </c>
      <c r="K6921" t="s">
        <v>43</v>
      </c>
      <c r="L6921" t="s">
        <v>36</v>
      </c>
      <c r="M6921" t="s">
        <v>37</v>
      </c>
      <c r="N6921" s="5">
        <v>6.5</v>
      </c>
      <c r="O6921" s="7">
        <v>2</v>
      </c>
      <c r="P6921" s="5">
        <v>4.22</v>
      </c>
      <c r="Q6921" s="5">
        <v>2.2799999999999998</v>
      </c>
      <c r="R6921" s="22">
        <f>Tabla1[[#This Row],[Fecha de Envío]]-Tabla1[[#This Row],[Fecha de Orden]]</f>
        <v>15</v>
      </c>
      <c r="S6921" s="24">
        <f>YEAR(Tabla1[[#This Row],[Fecha de Orden]])</f>
        <v>2024</v>
      </c>
      <c r="T6921" t="str">
        <f>VLOOKUP(Tabla1[[#This Row],[Nombre del Producto]],Tabla2[[Nombre Producto]:[Costo Unitario]],2,FALSE)</f>
        <v>Wicked Choccy's</v>
      </c>
      <c r="U6921" t="str">
        <f>VLOOKUP(Tabla1[[#This Row],[Fábrica]],Tabla3[],4,FALSE)</f>
        <v>Georgia</v>
      </c>
    </row>
    <row r="6922" spans="1:21" x14ac:dyDescent="0.25">
      <c r="A6922" t="s">
        <v>5407</v>
      </c>
      <c r="B6922" s="3">
        <v>45502</v>
      </c>
      <c r="C6922" s="3">
        <v>45517</v>
      </c>
      <c r="D6922" t="s">
        <v>18</v>
      </c>
      <c r="E6922">
        <v>130771</v>
      </c>
      <c r="F6922" t="s">
        <v>19</v>
      </c>
      <c r="G6922" t="s">
        <v>703</v>
      </c>
      <c r="H6922" t="s">
        <v>42</v>
      </c>
      <c r="I6922">
        <v>78745</v>
      </c>
      <c r="J6922" t="s">
        <v>22</v>
      </c>
      <c r="K6922" t="s">
        <v>43</v>
      </c>
      <c r="L6922" t="s">
        <v>24</v>
      </c>
      <c r="M6922" t="s">
        <v>25</v>
      </c>
      <c r="N6922" s="5">
        <v>3.75</v>
      </c>
      <c r="O6922" s="7">
        <v>1</v>
      </c>
      <c r="P6922" s="5">
        <v>2.4500000000000002</v>
      </c>
      <c r="Q6922" s="5">
        <v>1.3</v>
      </c>
      <c r="R6922" s="22">
        <f>Tabla1[[#This Row],[Fecha de Envío]]-Tabla1[[#This Row],[Fecha de Orden]]</f>
        <v>15</v>
      </c>
      <c r="S6922" s="24">
        <f>YEAR(Tabla1[[#This Row],[Fecha de Orden]])</f>
        <v>2024</v>
      </c>
      <c r="T6922" t="str">
        <f>VLOOKUP(Tabla1[[#This Row],[Nombre del Producto]],Tabla2[[Nombre Producto]:[Costo Unitario]],2,FALSE)</f>
        <v>Wicked Choccy's</v>
      </c>
      <c r="U6922" t="str">
        <f>VLOOKUP(Tabla1[[#This Row],[Fábrica]],Tabla3[],4,FALSE)</f>
        <v>Georgia</v>
      </c>
    </row>
    <row r="6923" spans="1:21" x14ac:dyDescent="0.25">
      <c r="A6923" t="s">
        <v>7527</v>
      </c>
      <c r="B6923" s="3">
        <v>45502</v>
      </c>
      <c r="C6923" s="3">
        <v>45517</v>
      </c>
      <c r="D6923" t="s">
        <v>18</v>
      </c>
      <c r="E6923">
        <v>130953</v>
      </c>
      <c r="F6923" t="s">
        <v>19</v>
      </c>
      <c r="G6923" t="s">
        <v>109</v>
      </c>
      <c r="H6923" t="s">
        <v>110</v>
      </c>
      <c r="I6923">
        <v>73120</v>
      </c>
      <c r="J6923" t="s">
        <v>22</v>
      </c>
      <c r="K6923" t="s">
        <v>43</v>
      </c>
      <c r="L6923" t="s">
        <v>45</v>
      </c>
      <c r="M6923" t="s">
        <v>46</v>
      </c>
      <c r="N6923" s="5">
        <v>10.47</v>
      </c>
      <c r="O6923" s="7">
        <v>3</v>
      </c>
      <c r="P6923" s="5">
        <v>7.47</v>
      </c>
      <c r="Q6923" s="5">
        <v>3</v>
      </c>
      <c r="R6923" s="22">
        <f>Tabla1[[#This Row],[Fecha de Envío]]-Tabla1[[#This Row],[Fecha de Orden]]</f>
        <v>15</v>
      </c>
      <c r="S6923" s="24">
        <f>YEAR(Tabla1[[#This Row],[Fecha de Orden]])</f>
        <v>2024</v>
      </c>
      <c r="T6923" t="str">
        <f>VLOOKUP(Tabla1[[#This Row],[Nombre del Producto]],Tabla2[[Nombre Producto]:[Costo Unitario]],2,FALSE)</f>
        <v>Lot's O' Nuts</v>
      </c>
      <c r="U6923" t="str">
        <f>VLOOKUP(Tabla1[[#This Row],[Fábrica]],Tabla3[],4,FALSE)</f>
        <v>Arizona</v>
      </c>
    </row>
    <row r="6924" spans="1:21" x14ac:dyDescent="0.25">
      <c r="A6924" t="s">
        <v>7528</v>
      </c>
      <c r="B6924" s="3">
        <v>45502</v>
      </c>
      <c r="C6924" s="3">
        <v>45517</v>
      </c>
      <c r="D6924" t="s">
        <v>18</v>
      </c>
      <c r="E6924">
        <v>130953</v>
      </c>
      <c r="F6924" t="s">
        <v>19</v>
      </c>
      <c r="G6924" t="s">
        <v>109</v>
      </c>
      <c r="H6924" t="s">
        <v>110</v>
      </c>
      <c r="I6924">
        <v>73120</v>
      </c>
      <c r="J6924" t="s">
        <v>22</v>
      </c>
      <c r="K6924" t="s">
        <v>43</v>
      </c>
      <c r="L6924" t="s">
        <v>33</v>
      </c>
      <c r="M6924" t="s">
        <v>34</v>
      </c>
      <c r="N6924" s="5">
        <v>7.2</v>
      </c>
      <c r="O6924" s="7">
        <v>2</v>
      </c>
      <c r="P6924" s="5">
        <v>4.8</v>
      </c>
      <c r="Q6924" s="5">
        <v>2.4</v>
      </c>
      <c r="R6924" s="22">
        <f>Tabla1[[#This Row],[Fecha de Envío]]-Tabla1[[#This Row],[Fecha de Orden]]</f>
        <v>15</v>
      </c>
      <c r="S6924" s="24">
        <f>YEAR(Tabla1[[#This Row],[Fecha de Orden]])</f>
        <v>2024</v>
      </c>
      <c r="T6924" t="str">
        <f>VLOOKUP(Tabla1[[#This Row],[Nombre del Producto]],Tabla2[[Nombre Producto]:[Costo Unitario]],2,FALSE)</f>
        <v>Lot's O' Nuts</v>
      </c>
      <c r="U6924" t="str">
        <f>VLOOKUP(Tabla1[[#This Row],[Fábrica]],Tabla3[],4,FALSE)</f>
        <v>Arizona</v>
      </c>
    </row>
    <row r="6925" spans="1:21" x14ac:dyDescent="0.25">
      <c r="A6925" t="s">
        <v>7529</v>
      </c>
      <c r="B6925" s="3">
        <v>45502</v>
      </c>
      <c r="C6925" s="3">
        <v>45517</v>
      </c>
      <c r="D6925" t="s">
        <v>18</v>
      </c>
      <c r="E6925">
        <v>130953</v>
      </c>
      <c r="F6925" t="s">
        <v>19</v>
      </c>
      <c r="G6925" t="s">
        <v>109</v>
      </c>
      <c r="H6925" t="s">
        <v>110</v>
      </c>
      <c r="I6925">
        <v>73120</v>
      </c>
      <c r="J6925" t="s">
        <v>22</v>
      </c>
      <c r="K6925" t="s">
        <v>43</v>
      </c>
      <c r="L6925" t="s">
        <v>27</v>
      </c>
      <c r="M6925" t="s">
        <v>28</v>
      </c>
      <c r="N6925" s="5">
        <v>7.2</v>
      </c>
      <c r="O6925" s="7">
        <v>2</v>
      </c>
      <c r="P6925" s="5">
        <v>5</v>
      </c>
      <c r="Q6925" s="5">
        <v>2.2000000000000002</v>
      </c>
      <c r="R6925" s="22">
        <f>Tabla1[[#This Row],[Fecha de Envío]]-Tabla1[[#This Row],[Fecha de Orden]]</f>
        <v>15</v>
      </c>
      <c r="S6925" s="24">
        <f>YEAR(Tabla1[[#This Row],[Fecha de Orden]])</f>
        <v>2024</v>
      </c>
      <c r="T6925" t="str">
        <f>VLOOKUP(Tabla1[[#This Row],[Nombre del Producto]],Tabla2[[Nombre Producto]:[Costo Unitario]],2,FALSE)</f>
        <v>Lot's O' Nuts</v>
      </c>
      <c r="U6925" t="str">
        <f>VLOOKUP(Tabla1[[#This Row],[Fábrica]],Tabla3[],4,FALSE)</f>
        <v>Arizona</v>
      </c>
    </row>
    <row r="6926" spans="1:21" x14ac:dyDescent="0.25">
      <c r="A6926" t="s">
        <v>7530</v>
      </c>
      <c r="B6926" s="3">
        <v>45502</v>
      </c>
      <c r="C6926" s="3">
        <v>45517</v>
      </c>
      <c r="D6926" t="s">
        <v>18</v>
      </c>
      <c r="E6926">
        <v>130953</v>
      </c>
      <c r="F6926" t="s">
        <v>19</v>
      </c>
      <c r="G6926" t="s">
        <v>109</v>
      </c>
      <c r="H6926" t="s">
        <v>110</v>
      </c>
      <c r="I6926">
        <v>73120</v>
      </c>
      <c r="J6926" t="s">
        <v>22</v>
      </c>
      <c r="K6926" t="s">
        <v>43</v>
      </c>
      <c r="L6926" t="s">
        <v>36</v>
      </c>
      <c r="M6926" t="s">
        <v>37</v>
      </c>
      <c r="N6926" s="5">
        <v>9.75</v>
      </c>
      <c r="O6926" s="7">
        <v>3</v>
      </c>
      <c r="P6926" s="5">
        <v>6.33</v>
      </c>
      <c r="Q6926" s="5">
        <v>3.42</v>
      </c>
      <c r="R6926" s="22">
        <f>Tabla1[[#This Row],[Fecha de Envío]]-Tabla1[[#This Row],[Fecha de Orden]]</f>
        <v>15</v>
      </c>
      <c r="S6926" s="24">
        <f>YEAR(Tabla1[[#This Row],[Fecha de Orden]])</f>
        <v>2024</v>
      </c>
      <c r="T6926" t="str">
        <f>VLOOKUP(Tabla1[[#This Row],[Nombre del Producto]],Tabla2[[Nombre Producto]:[Costo Unitario]],2,FALSE)</f>
        <v>Wicked Choccy's</v>
      </c>
      <c r="U6926" t="str">
        <f>VLOOKUP(Tabla1[[#This Row],[Fábrica]],Tabla3[],4,FALSE)</f>
        <v>Georgia</v>
      </c>
    </row>
    <row r="6927" spans="1:21" x14ac:dyDescent="0.25">
      <c r="A6927" t="s">
        <v>9053</v>
      </c>
      <c r="B6927" s="3">
        <v>45502</v>
      </c>
      <c r="C6927" s="3">
        <v>45516</v>
      </c>
      <c r="D6927" t="s">
        <v>18</v>
      </c>
      <c r="E6927">
        <v>115301</v>
      </c>
      <c r="F6927" t="s">
        <v>19</v>
      </c>
      <c r="G6927" t="s">
        <v>124</v>
      </c>
      <c r="H6927" t="s">
        <v>125</v>
      </c>
      <c r="I6927">
        <v>98103</v>
      </c>
      <c r="J6927" t="s">
        <v>22</v>
      </c>
      <c r="K6927" t="s">
        <v>23</v>
      </c>
      <c r="L6927" t="s">
        <v>36</v>
      </c>
      <c r="M6927" t="s">
        <v>37</v>
      </c>
      <c r="N6927" s="5">
        <v>6.5</v>
      </c>
      <c r="O6927" s="7">
        <v>2</v>
      </c>
      <c r="P6927" s="5">
        <v>4.22</v>
      </c>
      <c r="Q6927" s="5">
        <v>2.2799999999999998</v>
      </c>
      <c r="R6927" s="22">
        <f>Tabla1[[#This Row],[Fecha de Envío]]-Tabla1[[#This Row],[Fecha de Orden]]</f>
        <v>14</v>
      </c>
      <c r="S6927" s="24">
        <f>YEAR(Tabla1[[#This Row],[Fecha de Orden]])</f>
        <v>2024</v>
      </c>
      <c r="T6927" t="str">
        <f>VLOOKUP(Tabla1[[#This Row],[Nombre del Producto]],Tabla2[[Nombre Producto]:[Costo Unitario]],2,FALSE)</f>
        <v>Wicked Choccy's</v>
      </c>
      <c r="U6927" t="str">
        <f>VLOOKUP(Tabla1[[#This Row],[Fábrica]],Tabla3[],4,FALSE)</f>
        <v>Georgia</v>
      </c>
    </row>
    <row r="6928" spans="1:21" x14ac:dyDescent="0.25">
      <c r="A6928" t="s">
        <v>4378</v>
      </c>
      <c r="B6928" s="3">
        <v>45503</v>
      </c>
      <c r="C6928" s="3">
        <v>45520</v>
      </c>
      <c r="D6928" t="s">
        <v>18</v>
      </c>
      <c r="E6928">
        <v>141103</v>
      </c>
      <c r="F6928" t="s">
        <v>19</v>
      </c>
      <c r="G6928" t="s">
        <v>582</v>
      </c>
      <c r="H6928" t="s">
        <v>583</v>
      </c>
      <c r="I6928">
        <v>21215</v>
      </c>
      <c r="J6928" t="s">
        <v>22</v>
      </c>
      <c r="K6928" t="s">
        <v>32</v>
      </c>
      <c r="L6928" t="s">
        <v>24</v>
      </c>
      <c r="M6928" t="s">
        <v>25</v>
      </c>
      <c r="N6928" s="5">
        <v>18.75</v>
      </c>
      <c r="O6928" s="7">
        <v>5</v>
      </c>
      <c r="P6928" s="5">
        <v>12.25</v>
      </c>
      <c r="Q6928" s="5">
        <v>6.5</v>
      </c>
      <c r="R6928" s="22">
        <f>Tabla1[[#This Row],[Fecha de Envío]]-Tabla1[[#This Row],[Fecha de Orden]]</f>
        <v>17</v>
      </c>
      <c r="S6928" s="24">
        <f>YEAR(Tabla1[[#This Row],[Fecha de Orden]])</f>
        <v>2024</v>
      </c>
      <c r="T6928" t="str">
        <f>VLOOKUP(Tabla1[[#This Row],[Nombre del Producto]],Tabla2[[Nombre Producto]:[Costo Unitario]],2,FALSE)</f>
        <v>Wicked Choccy's</v>
      </c>
      <c r="U6928" t="str">
        <f>VLOOKUP(Tabla1[[#This Row],[Fábrica]],Tabla3[],4,FALSE)</f>
        <v>Georgia</v>
      </c>
    </row>
    <row r="6929" spans="1:21" x14ac:dyDescent="0.25">
      <c r="A6929" t="s">
        <v>4664</v>
      </c>
      <c r="B6929" s="3">
        <v>45503</v>
      </c>
      <c r="C6929" s="3">
        <v>45517</v>
      </c>
      <c r="D6929" t="s">
        <v>71</v>
      </c>
      <c r="E6929">
        <v>167913</v>
      </c>
      <c r="F6929" t="s">
        <v>19</v>
      </c>
      <c r="G6929" t="s">
        <v>4665</v>
      </c>
      <c r="H6929" t="s">
        <v>21</v>
      </c>
      <c r="I6929">
        <v>92691</v>
      </c>
      <c r="J6929" t="s">
        <v>22</v>
      </c>
      <c r="K6929" t="s">
        <v>23</v>
      </c>
      <c r="L6929" t="s">
        <v>24</v>
      </c>
      <c r="M6929" t="s">
        <v>25</v>
      </c>
      <c r="N6929" s="5">
        <v>26.25</v>
      </c>
      <c r="O6929" s="7">
        <v>7</v>
      </c>
      <c r="P6929" s="5">
        <v>17.149999999999999</v>
      </c>
      <c r="Q6929" s="5">
        <v>9.1</v>
      </c>
      <c r="R6929" s="22">
        <f>Tabla1[[#This Row],[Fecha de Envío]]-Tabla1[[#This Row],[Fecha de Orden]]</f>
        <v>14</v>
      </c>
      <c r="S6929" s="24">
        <f>YEAR(Tabla1[[#This Row],[Fecha de Orden]])</f>
        <v>2024</v>
      </c>
      <c r="T6929" t="str">
        <f>VLOOKUP(Tabla1[[#This Row],[Nombre del Producto]],Tabla2[[Nombre Producto]:[Costo Unitario]],2,FALSE)</f>
        <v>Wicked Choccy's</v>
      </c>
      <c r="U6929" t="str">
        <f>VLOOKUP(Tabla1[[#This Row],[Fábrica]],Tabla3[],4,FALSE)</f>
        <v>Georgia</v>
      </c>
    </row>
    <row r="6930" spans="1:21" x14ac:dyDescent="0.25">
      <c r="A6930" t="s">
        <v>8708</v>
      </c>
      <c r="B6930" s="3">
        <v>45503</v>
      </c>
      <c r="C6930" s="3">
        <v>45516</v>
      </c>
      <c r="D6930" t="s">
        <v>39</v>
      </c>
      <c r="E6930">
        <v>155740</v>
      </c>
      <c r="F6930" t="s">
        <v>19</v>
      </c>
      <c r="G6930" t="s">
        <v>207</v>
      </c>
      <c r="H6930" t="s">
        <v>210</v>
      </c>
      <c r="I6930">
        <v>44107</v>
      </c>
      <c r="J6930" t="s">
        <v>22</v>
      </c>
      <c r="K6930" t="s">
        <v>32</v>
      </c>
      <c r="L6930" t="s">
        <v>36</v>
      </c>
      <c r="M6930" t="s">
        <v>37</v>
      </c>
      <c r="N6930" s="5">
        <v>13</v>
      </c>
      <c r="O6930" s="7">
        <v>4</v>
      </c>
      <c r="P6930" s="5">
        <v>8.44</v>
      </c>
      <c r="Q6930" s="5">
        <v>4.5599999999999996</v>
      </c>
      <c r="R6930" s="22">
        <f>Tabla1[[#This Row],[Fecha de Envío]]-Tabla1[[#This Row],[Fecha de Orden]]</f>
        <v>13</v>
      </c>
      <c r="S6930" s="24">
        <f>YEAR(Tabla1[[#This Row],[Fecha de Orden]])</f>
        <v>2024</v>
      </c>
      <c r="T6930" t="str">
        <f>VLOOKUP(Tabla1[[#This Row],[Nombre del Producto]],Tabla2[[Nombre Producto]:[Costo Unitario]],2,FALSE)</f>
        <v>Wicked Choccy's</v>
      </c>
      <c r="U6930" t="str">
        <f>VLOOKUP(Tabla1[[#This Row],[Fábrica]],Tabla3[],4,FALSE)</f>
        <v>Georgia</v>
      </c>
    </row>
    <row r="6931" spans="1:21" x14ac:dyDescent="0.25">
      <c r="A6931" t="s">
        <v>3073</v>
      </c>
      <c r="B6931" s="3">
        <v>45504</v>
      </c>
      <c r="C6931" s="3">
        <v>45519</v>
      </c>
      <c r="D6931" t="s">
        <v>18</v>
      </c>
      <c r="E6931">
        <v>121909</v>
      </c>
      <c r="F6931" t="s">
        <v>19</v>
      </c>
      <c r="G6931" t="s">
        <v>144</v>
      </c>
      <c r="H6931" t="s">
        <v>101</v>
      </c>
      <c r="I6931">
        <v>19134</v>
      </c>
      <c r="J6931" t="s">
        <v>22</v>
      </c>
      <c r="K6931" t="s">
        <v>32</v>
      </c>
      <c r="L6931" t="s">
        <v>24</v>
      </c>
      <c r="M6931" t="s">
        <v>25</v>
      </c>
      <c r="N6931" s="5">
        <v>11.25</v>
      </c>
      <c r="O6931" s="7">
        <v>3</v>
      </c>
      <c r="P6931" s="5">
        <v>7.35</v>
      </c>
      <c r="Q6931" s="5">
        <v>3.9</v>
      </c>
      <c r="R6931" s="22">
        <f>Tabla1[[#This Row],[Fecha de Envío]]-Tabla1[[#This Row],[Fecha de Orden]]</f>
        <v>15</v>
      </c>
      <c r="S6931" s="24">
        <f>YEAR(Tabla1[[#This Row],[Fecha de Orden]])</f>
        <v>2024</v>
      </c>
      <c r="T6931" t="str">
        <f>VLOOKUP(Tabla1[[#This Row],[Nombre del Producto]],Tabla2[[Nombre Producto]:[Costo Unitario]],2,FALSE)</f>
        <v>Wicked Choccy's</v>
      </c>
      <c r="U6931" t="str">
        <f>VLOOKUP(Tabla1[[#This Row],[Fábrica]],Tabla3[],4,FALSE)</f>
        <v>Georgia</v>
      </c>
    </row>
    <row r="6932" spans="1:21" x14ac:dyDescent="0.25">
      <c r="A6932" t="s">
        <v>3157</v>
      </c>
      <c r="B6932" s="3">
        <v>45504</v>
      </c>
      <c r="C6932" s="3">
        <v>45517</v>
      </c>
      <c r="D6932" t="s">
        <v>39</v>
      </c>
      <c r="E6932">
        <v>161102</v>
      </c>
      <c r="F6932" t="s">
        <v>19</v>
      </c>
      <c r="G6932" t="s">
        <v>20</v>
      </c>
      <c r="H6932" t="s">
        <v>21</v>
      </c>
      <c r="I6932">
        <v>94110</v>
      </c>
      <c r="J6932" t="s">
        <v>22</v>
      </c>
      <c r="K6932" t="s">
        <v>23</v>
      </c>
      <c r="L6932" t="s">
        <v>36</v>
      </c>
      <c r="M6932" t="s">
        <v>37</v>
      </c>
      <c r="N6932" s="5">
        <v>22.75</v>
      </c>
      <c r="O6932" s="7">
        <v>7</v>
      </c>
      <c r="P6932" s="5">
        <v>14.77</v>
      </c>
      <c r="Q6932" s="5">
        <v>7.98</v>
      </c>
      <c r="R6932" s="22">
        <f>Tabla1[[#This Row],[Fecha de Envío]]-Tabla1[[#This Row],[Fecha de Orden]]</f>
        <v>13</v>
      </c>
      <c r="S6932" s="24">
        <f>YEAR(Tabla1[[#This Row],[Fecha de Orden]])</f>
        <v>2024</v>
      </c>
      <c r="T6932" t="str">
        <f>VLOOKUP(Tabla1[[#This Row],[Nombre del Producto]],Tabla2[[Nombre Producto]:[Costo Unitario]],2,FALSE)</f>
        <v>Wicked Choccy's</v>
      </c>
      <c r="U6932" t="str">
        <f>VLOOKUP(Tabla1[[#This Row],[Fábrica]],Tabla3[],4,FALSE)</f>
        <v>Georgia</v>
      </c>
    </row>
    <row r="6933" spans="1:21" x14ac:dyDescent="0.25">
      <c r="A6933" t="s">
        <v>3256</v>
      </c>
      <c r="B6933" s="3">
        <v>45504</v>
      </c>
      <c r="C6933" s="3">
        <v>45518</v>
      </c>
      <c r="D6933" t="s">
        <v>18</v>
      </c>
      <c r="E6933">
        <v>125752</v>
      </c>
      <c r="F6933" t="s">
        <v>19</v>
      </c>
      <c r="G6933" t="s">
        <v>658</v>
      </c>
      <c r="H6933" t="s">
        <v>255</v>
      </c>
      <c r="I6933">
        <v>33311</v>
      </c>
      <c r="J6933" t="s">
        <v>22</v>
      </c>
      <c r="K6933" t="s">
        <v>66</v>
      </c>
      <c r="L6933" t="s">
        <v>45</v>
      </c>
      <c r="M6933" t="s">
        <v>46</v>
      </c>
      <c r="N6933" s="5">
        <v>6.98</v>
      </c>
      <c r="O6933" s="7">
        <v>2</v>
      </c>
      <c r="P6933" s="5">
        <v>4.9800000000000004</v>
      </c>
      <c r="Q6933" s="5">
        <v>2</v>
      </c>
      <c r="R6933" s="22">
        <f>Tabla1[[#This Row],[Fecha de Envío]]-Tabla1[[#This Row],[Fecha de Orden]]</f>
        <v>14</v>
      </c>
      <c r="S6933" s="24">
        <f>YEAR(Tabla1[[#This Row],[Fecha de Orden]])</f>
        <v>2024</v>
      </c>
      <c r="T6933" t="str">
        <f>VLOOKUP(Tabla1[[#This Row],[Nombre del Producto]],Tabla2[[Nombre Producto]:[Costo Unitario]],2,FALSE)</f>
        <v>Lot's O' Nuts</v>
      </c>
      <c r="U6933" t="str">
        <f>VLOOKUP(Tabla1[[#This Row],[Fábrica]],Tabla3[],4,FALSE)</f>
        <v>Arizona</v>
      </c>
    </row>
    <row r="6934" spans="1:21" x14ac:dyDescent="0.25">
      <c r="A6934" t="s">
        <v>3771</v>
      </c>
      <c r="B6934" s="3">
        <v>45504</v>
      </c>
      <c r="C6934" s="3">
        <v>45519</v>
      </c>
      <c r="D6934" t="s">
        <v>18</v>
      </c>
      <c r="E6934">
        <v>126144</v>
      </c>
      <c r="F6934" t="s">
        <v>19</v>
      </c>
      <c r="G6934" t="s">
        <v>144</v>
      </c>
      <c r="H6934" t="s">
        <v>101</v>
      </c>
      <c r="I6934">
        <v>19134</v>
      </c>
      <c r="J6934" t="s">
        <v>22</v>
      </c>
      <c r="K6934" t="s">
        <v>32</v>
      </c>
      <c r="L6934" t="s">
        <v>24</v>
      </c>
      <c r="M6934" t="s">
        <v>25</v>
      </c>
      <c r="N6934" s="5">
        <v>15</v>
      </c>
      <c r="O6934" s="7">
        <v>4</v>
      </c>
      <c r="P6934" s="5">
        <v>9.8000000000000007</v>
      </c>
      <c r="Q6934" s="5">
        <v>5.2</v>
      </c>
      <c r="R6934" s="22">
        <f>Tabla1[[#This Row],[Fecha de Envío]]-Tabla1[[#This Row],[Fecha de Orden]]</f>
        <v>15</v>
      </c>
      <c r="S6934" s="24">
        <f>YEAR(Tabla1[[#This Row],[Fecha de Orden]])</f>
        <v>2024</v>
      </c>
      <c r="T6934" t="str">
        <f>VLOOKUP(Tabla1[[#This Row],[Nombre del Producto]],Tabla2[[Nombre Producto]:[Costo Unitario]],2,FALSE)</f>
        <v>Wicked Choccy's</v>
      </c>
      <c r="U6934" t="str">
        <f>VLOOKUP(Tabla1[[#This Row],[Fábrica]],Tabla3[],4,FALSE)</f>
        <v>Georgia</v>
      </c>
    </row>
    <row r="6935" spans="1:21" x14ac:dyDescent="0.25">
      <c r="A6935" t="s">
        <v>5373</v>
      </c>
      <c r="B6935" s="3">
        <v>45504</v>
      </c>
      <c r="C6935" s="3">
        <v>45514</v>
      </c>
      <c r="D6935" t="s">
        <v>82</v>
      </c>
      <c r="E6935">
        <v>115805</v>
      </c>
      <c r="F6935" t="s">
        <v>19</v>
      </c>
      <c r="G6935" t="s">
        <v>239</v>
      </c>
      <c r="H6935" t="s">
        <v>173</v>
      </c>
      <c r="I6935">
        <v>60653</v>
      </c>
      <c r="J6935" t="s">
        <v>22</v>
      </c>
      <c r="K6935" t="s">
        <v>43</v>
      </c>
      <c r="L6935" t="s">
        <v>24</v>
      </c>
      <c r="M6935" t="s">
        <v>25</v>
      </c>
      <c r="N6935" s="5">
        <v>3.75</v>
      </c>
      <c r="O6935" s="7">
        <v>1</v>
      </c>
      <c r="P6935" s="5">
        <v>2.4500000000000002</v>
      </c>
      <c r="Q6935" s="5">
        <v>1.3</v>
      </c>
      <c r="R6935" s="22">
        <f>Tabla1[[#This Row],[Fecha de Envío]]-Tabla1[[#This Row],[Fecha de Orden]]</f>
        <v>10</v>
      </c>
      <c r="S6935" s="24">
        <f>YEAR(Tabla1[[#This Row],[Fecha de Orden]])</f>
        <v>2024</v>
      </c>
      <c r="T6935" t="str">
        <f>VLOOKUP(Tabla1[[#This Row],[Nombre del Producto]],Tabla2[[Nombre Producto]:[Costo Unitario]],2,FALSE)</f>
        <v>Wicked Choccy's</v>
      </c>
      <c r="U6935" t="str">
        <f>VLOOKUP(Tabla1[[#This Row],[Fábrica]],Tabla3[],4,FALSE)</f>
        <v>Georgia</v>
      </c>
    </row>
    <row r="6936" spans="1:21" x14ac:dyDescent="0.25">
      <c r="A6936" t="s">
        <v>5429</v>
      </c>
      <c r="B6936" s="3">
        <v>45504</v>
      </c>
      <c r="C6936" s="3">
        <v>45518</v>
      </c>
      <c r="D6936" t="s">
        <v>18</v>
      </c>
      <c r="E6936">
        <v>147032</v>
      </c>
      <c r="F6936" t="s">
        <v>19</v>
      </c>
      <c r="G6936" t="s">
        <v>606</v>
      </c>
      <c r="H6936" t="s">
        <v>1209</v>
      </c>
      <c r="I6936">
        <v>19805</v>
      </c>
      <c r="J6936" t="s">
        <v>22</v>
      </c>
      <c r="K6936" t="s">
        <v>32</v>
      </c>
      <c r="L6936" t="s">
        <v>45</v>
      </c>
      <c r="M6936" t="s">
        <v>46</v>
      </c>
      <c r="N6936" s="5">
        <v>10.47</v>
      </c>
      <c r="O6936" s="7">
        <v>3</v>
      </c>
      <c r="P6936" s="5">
        <v>7.47</v>
      </c>
      <c r="Q6936" s="5">
        <v>3</v>
      </c>
      <c r="R6936" s="22">
        <f>Tabla1[[#This Row],[Fecha de Envío]]-Tabla1[[#This Row],[Fecha de Orden]]</f>
        <v>14</v>
      </c>
      <c r="S6936" s="24">
        <f>YEAR(Tabla1[[#This Row],[Fecha de Orden]])</f>
        <v>2024</v>
      </c>
      <c r="T6936" t="str">
        <f>VLOOKUP(Tabla1[[#This Row],[Nombre del Producto]],Tabla2[[Nombre Producto]:[Costo Unitario]],2,FALSE)</f>
        <v>Lot's O' Nuts</v>
      </c>
      <c r="U6936" t="str">
        <f>VLOOKUP(Tabla1[[#This Row],[Fábrica]],Tabla3[],4,FALSE)</f>
        <v>Arizona</v>
      </c>
    </row>
    <row r="6937" spans="1:21" x14ac:dyDescent="0.25">
      <c r="A6937" t="s">
        <v>5430</v>
      </c>
      <c r="B6937" s="3">
        <v>45504</v>
      </c>
      <c r="C6937" s="3">
        <v>45518</v>
      </c>
      <c r="D6937" t="s">
        <v>18</v>
      </c>
      <c r="E6937">
        <v>147032</v>
      </c>
      <c r="F6937" t="s">
        <v>19</v>
      </c>
      <c r="G6937" t="s">
        <v>606</v>
      </c>
      <c r="H6937" t="s">
        <v>1209</v>
      </c>
      <c r="I6937">
        <v>19805</v>
      </c>
      <c r="J6937" t="s">
        <v>22</v>
      </c>
      <c r="K6937" t="s">
        <v>32</v>
      </c>
      <c r="L6937" t="s">
        <v>27</v>
      </c>
      <c r="M6937" t="s">
        <v>28</v>
      </c>
      <c r="N6937" s="5">
        <v>18</v>
      </c>
      <c r="O6937" s="7">
        <v>5</v>
      </c>
      <c r="P6937" s="5">
        <v>12.5</v>
      </c>
      <c r="Q6937" s="5">
        <v>5.5</v>
      </c>
      <c r="R6937" s="22">
        <f>Tabla1[[#This Row],[Fecha de Envío]]-Tabla1[[#This Row],[Fecha de Orden]]</f>
        <v>14</v>
      </c>
      <c r="S6937" s="24">
        <f>YEAR(Tabla1[[#This Row],[Fecha de Orden]])</f>
        <v>2024</v>
      </c>
      <c r="T6937" t="str">
        <f>VLOOKUP(Tabla1[[#This Row],[Nombre del Producto]],Tabla2[[Nombre Producto]:[Costo Unitario]],2,FALSE)</f>
        <v>Lot's O' Nuts</v>
      </c>
      <c r="U6937" t="str">
        <f>VLOOKUP(Tabla1[[#This Row],[Fábrica]],Tabla3[],4,FALSE)</f>
        <v>Arizona</v>
      </c>
    </row>
    <row r="6938" spans="1:21" x14ac:dyDescent="0.25">
      <c r="A6938" t="s">
        <v>5431</v>
      </c>
      <c r="B6938" s="3">
        <v>45504</v>
      </c>
      <c r="C6938" s="3">
        <v>45518</v>
      </c>
      <c r="D6938" t="s">
        <v>18</v>
      </c>
      <c r="E6938">
        <v>147032</v>
      </c>
      <c r="F6938" t="s">
        <v>19</v>
      </c>
      <c r="G6938" t="s">
        <v>606</v>
      </c>
      <c r="H6938" t="s">
        <v>1209</v>
      </c>
      <c r="I6938">
        <v>19805</v>
      </c>
      <c r="J6938" t="s">
        <v>22</v>
      </c>
      <c r="K6938" t="s">
        <v>32</v>
      </c>
      <c r="L6938" t="s">
        <v>24</v>
      </c>
      <c r="M6938" t="s">
        <v>25</v>
      </c>
      <c r="N6938" s="5">
        <v>3.75</v>
      </c>
      <c r="O6938" s="7">
        <v>1</v>
      </c>
      <c r="P6938" s="5">
        <v>2.4500000000000002</v>
      </c>
      <c r="Q6938" s="5">
        <v>1.3</v>
      </c>
      <c r="R6938" s="22">
        <f>Tabla1[[#This Row],[Fecha de Envío]]-Tabla1[[#This Row],[Fecha de Orden]]</f>
        <v>14</v>
      </c>
      <c r="S6938" s="24">
        <f>YEAR(Tabla1[[#This Row],[Fecha de Orden]])</f>
        <v>2024</v>
      </c>
      <c r="T6938" t="str">
        <f>VLOOKUP(Tabla1[[#This Row],[Nombre del Producto]],Tabla2[[Nombre Producto]:[Costo Unitario]],2,FALSE)</f>
        <v>Wicked Choccy's</v>
      </c>
      <c r="U6938" t="str">
        <f>VLOOKUP(Tabla1[[#This Row],[Fábrica]],Tabla3[],4,FALSE)</f>
        <v>Georgia</v>
      </c>
    </row>
    <row r="6939" spans="1:21" x14ac:dyDescent="0.25">
      <c r="A6939" t="s">
        <v>5692</v>
      </c>
      <c r="B6939" s="3">
        <v>45504</v>
      </c>
      <c r="C6939" s="3">
        <v>45519</v>
      </c>
      <c r="D6939" t="s">
        <v>18</v>
      </c>
      <c r="E6939">
        <v>165869</v>
      </c>
      <c r="F6939" t="s">
        <v>19</v>
      </c>
      <c r="G6939" t="s">
        <v>409</v>
      </c>
      <c r="H6939" t="s">
        <v>410</v>
      </c>
      <c r="I6939">
        <v>53209</v>
      </c>
      <c r="J6939" t="s">
        <v>22</v>
      </c>
      <c r="K6939" t="s">
        <v>43</v>
      </c>
      <c r="L6939" t="s">
        <v>33</v>
      </c>
      <c r="M6939" t="s">
        <v>34</v>
      </c>
      <c r="N6939" s="5">
        <v>21.6</v>
      </c>
      <c r="O6939" s="7">
        <v>6</v>
      </c>
      <c r="P6939" s="5">
        <v>14.4</v>
      </c>
      <c r="Q6939" s="5">
        <v>7.2</v>
      </c>
      <c r="R6939" s="22">
        <f>Tabla1[[#This Row],[Fecha de Envío]]-Tabla1[[#This Row],[Fecha de Orden]]</f>
        <v>15</v>
      </c>
      <c r="S6939" s="24">
        <f>YEAR(Tabla1[[#This Row],[Fecha de Orden]])</f>
        <v>2024</v>
      </c>
      <c r="T6939" t="str">
        <f>VLOOKUP(Tabla1[[#This Row],[Nombre del Producto]],Tabla2[[Nombre Producto]:[Costo Unitario]],2,FALSE)</f>
        <v>Lot's O' Nuts</v>
      </c>
      <c r="U6939" t="str">
        <f>VLOOKUP(Tabla1[[#This Row],[Fábrica]],Tabla3[],4,FALSE)</f>
        <v>Arizona</v>
      </c>
    </row>
    <row r="6940" spans="1:21" x14ac:dyDescent="0.25">
      <c r="A6940" t="s">
        <v>5693</v>
      </c>
      <c r="B6940" s="3">
        <v>45504</v>
      </c>
      <c r="C6940" s="3">
        <v>45519</v>
      </c>
      <c r="D6940" t="s">
        <v>18</v>
      </c>
      <c r="E6940">
        <v>165869</v>
      </c>
      <c r="F6940" t="s">
        <v>19</v>
      </c>
      <c r="G6940" t="s">
        <v>409</v>
      </c>
      <c r="H6940" t="s">
        <v>410</v>
      </c>
      <c r="I6940">
        <v>53209</v>
      </c>
      <c r="J6940" t="s">
        <v>22</v>
      </c>
      <c r="K6940" t="s">
        <v>43</v>
      </c>
      <c r="L6940" t="s">
        <v>36</v>
      </c>
      <c r="M6940" t="s">
        <v>37</v>
      </c>
      <c r="N6940" s="5">
        <v>13</v>
      </c>
      <c r="O6940" s="7">
        <v>4</v>
      </c>
      <c r="P6940" s="5">
        <v>8.44</v>
      </c>
      <c r="Q6940" s="5">
        <v>4.5599999999999996</v>
      </c>
      <c r="R6940" s="22">
        <f>Tabla1[[#This Row],[Fecha de Envío]]-Tabla1[[#This Row],[Fecha de Orden]]</f>
        <v>15</v>
      </c>
      <c r="S6940" s="24">
        <f>YEAR(Tabla1[[#This Row],[Fecha de Orden]])</f>
        <v>2024</v>
      </c>
      <c r="T6940" t="str">
        <f>VLOOKUP(Tabla1[[#This Row],[Nombre del Producto]],Tabla2[[Nombre Producto]:[Costo Unitario]],2,FALSE)</f>
        <v>Wicked Choccy's</v>
      </c>
      <c r="U6940" t="str">
        <f>VLOOKUP(Tabla1[[#This Row],[Fábrica]],Tabla3[],4,FALSE)</f>
        <v>Georgia</v>
      </c>
    </row>
    <row r="6941" spans="1:21" x14ac:dyDescent="0.25">
      <c r="A6941" t="s">
        <v>752</v>
      </c>
      <c r="B6941" s="3">
        <v>45505</v>
      </c>
      <c r="C6941" s="3">
        <v>45521</v>
      </c>
      <c r="D6941" t="s">
        <v>18</v>
      </c>
      <c r="E6941">
        <v>162691</v>
      </c>
      <c r="F6941" t="s">
        <v>19</v>
      </c>
      <c r="G6941" t="s">
        <v>703</v>
      </c>
      <c r="H6941" t="s">
        <v>42</v>
      </c>
      <c r="I6941">
        <v>78745</v>
      </c>
      <c r="J6941" t="s">
        <v>22</v>
      </c>
      <c r="K6941" t="s">
        <v>43</v>
      </c>
      <c r="L6941" t="s">
        <v>36</v>
      </c>
      <c r="M6941" t="s">
        <v>37</v>
      </c>
      <c r="N6941" s="5">
        <v>22.75</v>
      </c>
      <c r="O6941" s="7">
        <v>7</v>
      </c>
      <c r="P6941" s="5">
        <v>14.77</v>
      </c>
      <c r="Q6941" s="5">
        <v>7.98</v>
      </c>
      <c r="R6941" s="22">
        <f>Tabla1[[#This Row],[Fecha de Envío]]-Tabla1[[#This Row],[Fecha de Orden]]</f>
        <v>16</v>
      </c>
      <c r="S6941" s="24">
        <f>YEAR(Tabla1[[#This Row],[Fecha de Orden]])</f>
        <v>2024</v>
      </c>
      <c r="T6941" t="str">
        <f>VLOOKUP(Tabla1[[#This Row],[Nombre del Producto]],Tabla2[[Nombre Producto]:[Costo Unitario]],2,FALSE)</f>
        <v>Wicked Choccy's</v>
      </c>
      <c r="U6941" t="str">
        <f>VLOOKUP(Tabla1[[#This Row],[Fábrica]],Tabla3[],4,FALSE)</f>
        <v>Georgia</v>
      </c>
    </row>
    <row r="6942" spans="1:21" x14ac:dyDescent="0.25">
      <c r="A6942" t="s">
        <v>753</v>
      </c>
      <c r="B6942" s="3">
        <v>45505</v>
      </c>
      <c r="C6942" s="3">
        <v>45521</v>
      </c>
      <c r="D6942" t="s">
        <v>18</v>
      </c>
      <c r="E6942">
        <v>162691</v>
      </c>
      <c r="F6942" t="s">
        <v>19</v>
      </c>
      <c r="G6942" t="s">
        <v>703</v>
      </c>
      <c r="H6942" t="s">
        <v>42</v>
      </c>
      <c r="I6942">
        <v>78745</v>
      </c>
      <c r="J6942" t="s">
        <v>22</v>
      </c>
      <c r="K6942" t="s">
        <v>43</v>
      </c>
      <c r="L6942" t="s">
        <v>24</v>
      </c>
      <c r="M6942" t="s">
        <v>25</v>
      </c>
      <c r="N6942" s="5">
        <v>11.25</v>
      </c>
      <c r="O6942" s="7">
        <v>3</v>
      </c>
      <c r="P6942" s="5">
        <v>7.35</v>
      </c>
      <c r="Q6942" s="5">
        <v>3.9</v>
      </c>
      <c r="R6942" s="22">
        <f>Tabla1[[#This Row],[Fecha de Envío]]-Tabla1[[#This Row],[Fecha de Orden]]</f>
        <v>16</v>
      </c>
      <c r="S6942" s="24">
        <f>YEAR(Tabla1[[#This Row],[Fecha de Orden]])</f>
        <v>2024</v>
      </c>
      <c r="T6942" t="str">
        <f>VLOOKUP(Tabla1[[#This Row],[Nombre del Producto]],Tabla2[[Nombre Producto]:[Costo Unitario]],2,FALSE)</f>
        <v>Wicked Choccy's</v>
      </c>
      <c r="U6942" t="str">
        <f>VLOOKUP(Tabla1[[#This Row],[Fábrica]],Tabla3[],4,FALSE)</f>
        <v>Georgia</v>
      </c>
    </row>
    <row r="6943" spans="1:21" x14ac:dyDescent="0.25">
      <c r="A6943" t="s">
        <v>857</v>
      </c>
      <c r="B6943" s="3">
        <v>45505</v>
      </c>
      <c r="C6943" s="3">
        <v>45517</v>
      </c>
      <c r="D6943" t="s">
        <v>39</v>
      </c>
      <c r="E6943">
        <v>135034</v>
      </c>
      <c r="F6943" t="s">
        <v>19</v>
      </c>
      <c r="G6943" t="s">
        <v>239</v>
      </c>
      <c r="H6943" t="s">
        <v>173</v>
      </c>
      <c r="I6943">
        <v>60653</v>
      </c>
      <c r="J6943" t="s">
        <v>22</v>
      </c>
      <c r="K6943" t="s">
        <v>43</v>
      </c>
      <c r="L6943" t="s">
        <v>45</v>
      </c>
      <c r="M6943" t="s">
        <v>46</v>
      </c>
      <c r="N6943" s="5">
        <v>6.98</v>
      </c>
      <c r="O6943" s="7">
        <v>2</v>
      </c>
      <c r="P6943" s="5">
        <v>4.9800000000000004</v>
      </c>
      <c r="Q6943" s="5">
        <v>2</v>
      </c>
      <c r="R6943" s="22">
        <f>Tabla1[[#This Row],[Fecha de Envío]]-Tabla1[[#This Row],[Fecha de Orden]]</f>
        <v>12</v>
      </c>
      <c r="S6943" s="24">
        <f>YEAR(Tabla1[[#This Row],[Fecha de Orden]])</f>
        <v>2024</v>
      </c>
      <c r="T6943" t="str">
        <f>VLOOKUP(Tabla1[[#This Row],[Nombre del Producto]],Tabla2[[Nombre Producto]:[Costo Unitario]],2,FALSE)</f>
        <v>Lot's O' Nuts</v>
      </c>
      <c r="U6943" t="str">
        <f>VLOOKUP(Tabla1[[#This Row],[Fábrica]],Tabla3[],4,FALSE)</f>
        <v>Arizona</v>
      </c>
    </row>
    <row r="6944" spans="1:21" x14ac:dyDescent="0.25">
      <c r="A6944" t="s">
        <v>3315</v>
      </c>
      <c r="B6944" s="3">
        <v>45505</v>
      </c>
      <c r="C6944" s="3">
        <v>45519</v>
      </c>
      <c r="D6944" t="s">
        <v>71</v>
      </c>
      <c r="E6944">
        <v>168942</v>
      </c>
      <c r="F6944" t="s">
        <v>19</v>
      </c>
      <c r="G6944" t="s">
        <v>20</v>
      </c>
      <c r="H6944" t="s">
        <v>21</v>
      </c>
      <c r="I6944">
        <v>94109</v>
      </c>
      <c r="J6944" t="s">
        <v>22</v>
      </c>
      <c r="K6944" t="s">
        <v>23</v>
      </c>
      <c r="L6944" t="s">
        <v>24</v>
      </c>
      <c r="M6944" t="s">
        <v>25</v>
      </c>
      <c r="N6944" s="5">
        <v>11.25</v>
      </c>
      <c r="O6944" s="7">
        <v>3</v>
      </c>
      <c r="P6944" s="5">
        <v>7.35</v>
      </c>
      <c r="Q6944" s="5">
        <v>3.9</v>
      </c>
      <c r="R6944" s="22">
        <f>Tabla1[[#This Row],[Fecha de Envío]]-Tabla1[[#This Row],[Fecha de Orden]]</f>
        <v>14</v>
      </c>
      <c r="S6944" s="24">
        <f>YEAR(Tabla1[[#This Row],[Fecha de Orden]])</f>
        <v>2024</v>
      </c>
      <c r="T6944" t="str">
        <f>VLOOKUP(Tabla1[[#This Row],[Nombre del Producto]],Tabla2[[Nombre Producto]:[Costo Unitario]],2,FALSE)</f>
        <v>Wicked Choccy's</v>
      </c>
      <c r="U6944" t="str">
        <f>VLOOKUP(Tabla1[[#This Row],[Fábrica]],Tabla3[],4,FALSE)</f>
        <v>Georgia</v>
      </c>
    </row>
    <row r="6945" spans="1:21" x14ac:dyDescent="0.25">
      <c r="A6945" t="s">
        <v>3970</v>
      </c>
      <c r="B6945" s="3">
        <v>45505</v>
      </c>
      <c r="C6945" s="3">
        <v>45518</v>
      </c>
      <c r="D6945" t="s">
        <v>71</v>
      </c>
      <c r="E6945">
        <v>124576</v>
      </c>
      <c r="F6945" t="s">
        <v>19</v>
      </c>
      <c r="G6945" t="s">
        <v>2368</v>
      </c>
      <c r="H6945" t="s">
        <v>21</v>
      </c>
      <c r="I6945">
        <v>93905</v>
      </c>
      <c r="J6945" t="s">
        <v>22</v>
      </c>
      <c r="K6945" t="s">
        <v>23</v>
      </c>
      <c r="L6945" t="s">
        <v>27</v>
      </c>
      <c r="M6945" t="s">
        <v>28</v>
      </c>
      <c r="N6945" s="5">
        <v>7.2</v>
      </c>
      <c r="O6945" s="7">
        <v>2</v>
      </c>
      <c r="P6945" s="5">
        <v>5</v>
      </c>
      <c r="Q6945" s="5">
        <v>2.2000000000000002</v>
      </c>
      <c r="R6945" s="22">
        <f>Tabla1[[#This Row],[Fecha de Envío]]-Tabla1[[#This Row],[Fecha de Orden]]</f>
        <v>13</v>
      </c>
      <c r="S6945" s="24">
        <f>YEAR(Tabla1[[#This Row],[Fecha de Orden]])</f>
        <v>2024</v>
      </c>
      <c r="T6945" t="str">
        <f>VLOOKUP(Tabla1[[#This Row],[Nombre del Producto]],Tabla2[[Nombre Producto]:[Costo Unitario]],2,FALSE)</f>
        <v>Lot's O' Nuts</v>
      </c>
      <c r="U6945" t="str">
        <f>VLOOKUP(Tabla1[[#This Row],[Fábrica]],Tabla3[],4,FALSE)</f>
        <v>Arizona</v>
      </c>
    </row>
    <row r="6946" spans="1:21" x14ac:dyDescent="0.25">
      <c r="A6946" t="s">
        <v>5545</v>
      </c>
      <c r="B6946" s="3">
        <v>45505</v>
      </c>
      <c r="C6946" s="3">
        <v>45518</v>
      </c>
      <c r="D6946" t="s">
        <v>39</v>
      </c>
      <c r="E6946">
        <v>133235</v>
      </c>
      <c r="F6946" t="s">
        <v>19</v>
      </c>
      <c r="G6946" t="s">
        <v>356</v>
      </c>
      <c r="H6946" t="s">
        <v>98</v>
      </c>
      <c r="I6946">
        <v>28205</v>
      </c>
      <c r="J6946" t="s">
        <v>22</v>
      </c>
      <c r="K6946" t="s">
        <v>66</v>
      </c>
      <c r="L6946" t="s">
        <v>33</v>
      </c>
      <c r="M6946" t="s">
        <v>34</v>
      </c>
      <c r="N6946" s="5">
        <v>18</v>
      </c>
      <c r="O6946" s="7">
        <v>5</v>
      </c>
      <c r="P6946" s="5">
        <v>12</v>
      </c>
      <c r="Q6946" s="5">
        <v>6</v>
      </c>
      <c r="R6946" s="22">
        <f>Tabla1[[#This Row],[Fecha de Envío]]-Tabla1[[#This Row],[Fecha de Orden]]</f>
        <v>13</v>
      </c>
      <c r="S6946" s="24">
        <f>YEAR(Tabla1[[#This Row],[Fecha de Orden]])</f>
        <v>2024</v>
      </c>
      <c r="T6946" t="str">
        <f>VLOOKUP(Tabla1[[#This Row],[Nombre del Producto]],Tabla2[[Nombre Producto]:[Costo Unitario]],2,FALSE)</f>
        <v>Lot's O' Nuts</v>
      </c>
      <c r="U6946" t="str">
        <f>VLOOKUP(Tabla1[[#This Row],[Fábrica]],Tabla3[],4,FALSE)</f>
        <v>Arizona</v>
      </c>
    </row>
    <row r="6947" spans="1:21" x14ac:dyDescent="0.25">
      <c r="A6947" t="s">
        <v>171</v>
      </c>
      <c r="B6947" s="3">
        <v>45507</v>
      </c>
      <c r="C6947" s="3">
        <v>45521</v>
      </c>
      <c r="D6947" t="s">
        <v>18</v>
      </c>
      <c r="E6947">
        <v>140781</v>
      </c>
      <c r="F6947" t="s">
        <v>19</v>
      </c>
      <c r="G6947" t="s">
        <v>172</v>
      </c>
      <c r="H6947" t="s">
        <v>173</v>
      </c>
      <c r="I6947">
        <v>61701</v>
      </c>
      <c r="J6947" t="s">
        <v>22</v>
      </c>
      <c r="K6947" t="s">
        <v>43</v>
      </c>
      <c r="L6947" t="s">
        <v>36</v>
      </c>
      <c r="M6947" t="s">
        <v>37</v>
      </c>
      <c r="N6947" s="5">
        <v>9.75</v>
      </c>
      <c r="O6947" s="7">
        <v>3</v>
      </c>
      <c r="P6947" s="5">
        <v>6.33</v>
      </c>
      <c r="Q6947" s="5">
        <v>3.42</v>
      </c>
      <c r="R6947" s="22">
        <f>Tabla1[[#This Row],[Fecha de Envío]]-Tabla1[[#This Row],[Fecha de Orden]]</f>
        <v>14</v>
      </c>
      <c r="S6947" s="24">
        <f>YEAR(Tabla1[[#This Row],[Fecha de Orden]])</f>
        <v>2024</v>
      </c>
      <c r="T6947" t="str">
        <f>VLOOKUP(Tabla1[[#This Row],[Nombre del Producto]],Tabla2[[Nombre Producto]:[Costo Unitario]],2,FALSE)</f>
        <v>Wicked Choccy's</v>
      </c>
      <c r="U6947" t="str">
        <f>VLOOKUP(Tabla1[[#This Row],[Fábrica]],Tabla3[],4,FALSE)</f>
        <v>Georgia</v>
      </c>
    </row>
    <row r="6948" spans="1:21" x14ac:dyDescent="0.25">
      <c r="A6948" t="s">
        <v>1032</v>
      </c>
      <c r="B6948" s="3">
        <v>45507</v>
      </c>
      <c r="C6948" s="3">
        <v>45522</v>
      </c>
      <c r="D6948" t="s">
        <v>71</v>
      </c>
      <c r="E6948">
        <v>168396</v>
      </c>
      <c r="F6948" t="s">
        <v>19</v>
      </c>
      <c r="G6948" t="s">
        <v>20</v>
      </c>
      <c r="H6948" t="s">
        <v>21</v>
      </c>
      <c r="I6948">
        <v>94122</v>
      </c>
      <c r="J6948" t="s">
        <v>22</v>
      </c>
      <c r="K6948" t="s">
        <v>23</v>
      </c>
      <c r="L6948" t="s">
        <v>33</v>
      </c>
      <c r="M6948" t="s">
        <v>34</v>
      </c>
      <c r="N6948" s="5">
        <v>10.8</v>
      </c>
      <c r="O6948" s="7">
        <v>3</v>
      </c>
      <c r="P6948" s="5">
        <v>7.2</v>
      </c>
      <c r="Q6948" s="5">
        <v>3.6</v>
      </c>
      <c r="R6948" s="22">
        <f>Tabla1[[#This Row],[Fecha de Envío]]-Tabla1[[#This Row],[Fecha de Orden]]</f>
        <v>15</v>
      </c>
      <c r="S6948" s="24">
        <f>YEAR(Tabla1[[#This Row],[Fecha de Orden]])</f>
        <v>2024</v>
      </c>
      <c r="T6948" t="str">
        <f>VLOOKUP(Tabla1[[#This Row],[Nombre del Producto]],Tabla2[[Nombre Producto]:[Costo Unitario]],2,FALSE)</f>
        <v>Lot's O' Nuts</v>
      </c>
      <c r="U6948" t="str">
        <f>VLOOKUP(Tabla1[[#This Row],[Fábrica]],Tabla3[],4,FALSE)</f>
        <v>Arizona</v>
      </c>
    </row>
    <row r="6949" spans="1:21" x14ac:dyDescent="0.25">
      <c r="A6949" t="s">
        <v>1033</v>
      </c>
      <c r="B6949" s="3">
        <v>45507</v>
      </c>
      <c r="C6949" s="3">
        <v>45522</v>
      </c>
      <c r="D6949" t="s">
        <v>71</v>
      </c>
      <c r="E6949">
        <v>168396</v>
      </c>
      <c r="F6949" t="s">
        <v>19</v>
      </c>
      <c r="G6949" t="s">
        <v>20</v>
      </c>
      <c r="H6949" t="s">
        <v>21</v>
      </c>
      <c r="I6949">
        <v>94122</v>
      </c>
      <c r="J6949" t="s">
        <v>22</v>
      </c>
      <c r="K6949" t="s">
        <v>23</v>
      </c>
      <c r="L6949" t="s">
        <v>24</v>
      </c>
      <c r="M6949" t="s">
        <v>25</v>
      </c>
      <c r="N6949" s="5">
        <v>18.75</v>
      </c>
      <c r="O6949" s="7">
        <v>5</v>
      </c>
      <c r="P6949" s="5">
        <v>12.25</v>
      </c>
      <c r="Q6949" s="5">
        <v>6.5</v>
      </c>
      <c r="R6949" s="22">
        <f>Tabla1[[#This Row],[Fecha de Envío]]-Tabla1[[#This Row],[Fecha de Orden]]</f>
        <v>15</v>
      </c>
      <c r="S6949" s="24">
        <f>YEAR(Tabla1[[#This Row],[Fecha de Orden]])</f>
        <v>2024</v>
      </c>
      <c r="T6949" t="str">
        <f>VLOOKUP(Tabla1[[#This Row],[Nombre del Producto]],Tabla2[[Nombre Producto]:[Costo Unitario]],2,FALSE)</f>
        <v>Wicked Choccy's</v>
      </c>
      <c r="U6949" t="str">
        <f>VLOOKUP(Tabla1[[#This Row],[Fábrica]],Tabla3[],4,FALSE)</f>
        <v>Georgia</v>
      </c>
    </row>
    <row r="6950" spans="1:21" x14ac:dyDescent="0.25">
      <c r="A6950" t="s">
        <v>2025</v>
      </c>
      <c r="B6950" s="3">
        <v>45507</v>
      </c>
      <c r="C6950" s="3">
        <v>45518</v>
      </c>
      <c r="D6950" t="s">
        <v>39</v>
      </c>
      <c r="E6950">
        <v>165386</v>
      </c>
      <c r="F6950" t="s">
        <v>19</v>
      </c>
      <c r="G6950" t="s">
        <v>239</v>
      </c>
      <c r="H6950" t="s">
        <v>173</v>
      </c>
      <c r="I6950">
        <v>60623</v>
      </c>
      <c r="J6950" t="s">
        <v>22</v>
      </c>
      <c r="K6950" t="s">
        <v>43</v>
      </c>
      <c r="L6950" t="s">
        <v>36</v>
      </c>
      <c r="M6950" t="s">
        <v>37</v>
      </c>
      <c r="N6950" s="5">
        <v>6.5</v>
      </c>
      <c r="O6950" s="7">
        <v>2</v>
      </c>
      <c r="P6950" s="5">
        <v>4.22</v>
      </c>
      <c r="Q6950" s="5">
        <v>2.2799999999999998</v>
      </c>
      <c r="R6950" s="22">
        <f>Tabla1[[#This Row],[Fecha de Envío]]-Tabla1[[#This Row],[Fecha de Orden]]</f>
        <v>11</v>
      </c>
      <c r="S6950" s="24">
        <f>YEAR(Tabla1[[#This Row],[Fecha de Orden]])</f>
        <v>2024</v>
      </c>
      <c r="T6950" t="str">
        <f>VLOOKUP(Tabla1[[#This Row],[Nombre del Producto]],Tabla2[[Nombre Producto]:[Costo Unitario]],2,FALSE)</f>
        <v>Wicked Choccy's</v>
      </c>
      <c r="U6950" t="str">
        <f>VLOOKUP(Tabla1[[#This Row],[Fábrica]],Tabla3[],4,FALSE)</f>
        <v>Georgia</v>
      </c>
    </row>
    <row r="6951" spans="1:21" x14ac:dyDescent="0.25">
      <c r="A6951" t="s">
        <v>3594</v>
      </c>
      <c r="B6951" s="3">
        <v>45507</v>
      </c>
      <c r="C6951" s="3">
        <v>45520</v>
      </c>
      <c r="D6951" t="s">
        <v>71</v>
      </c>
      <c r="E6951">
        <v>143175</v>
      </c>
      <c r="F6951" t="s">
        <v>19</v>
      </c>
      <c r="G6951" t="s">
        <v>53</v>
      </c>
      <c r="H6951" t="s">
        <v>21</v>
      </c>
      <c r="I6951">
        <v>90004</v>
      </c>
      <c r="J6951" t="s">
        <v>22</v>
      </c>
      <c r="K6951" t="s">
        <v>23</v>
      </c>
      <c r="L6951" t="s">
        <v>36</v>
      </c>
      <c r="M6951" t="s">
        <v>37</v>
      </c>
      <c r="N6951" s="5">
        <v>9.75</v>
      </c>
      <c r="O6951" s="7">
        <v>3</v>
      </c>
      <c r="P6951" s="5">
        <v>6.33</v>
      </c>
      <c r="Q6951" s="5">
        <v>3.42</v>
      </c>
      <c r="R6951" s="22">
        <f>Tabla1[[#This Row],[Fecha de Envío]]-Tabla1[[#This Row],[Fecha de Orden]]</f>
        <v>13</v>
      </c>
      <c r="S6951" s="24">
        <f>YEAR(Tabla1[[#This Row],[Fecha de Orden]])</f>
        <v>2024</v>
      </c>
      <c r="T6951" t="str">
        <f>VLOOKUP(Tabla1[[#This Row],[Nombre del Producto]],Tabla2[[Nombre Producto]:[Costo Unitario]],2,FALSE)</f>
        <v>Wicked Choccy's</v>
      </c>
      <c r="U6951" t="str">
        <f>VLOOKUP(Tabla1[[#This Row],[Fábrica]],Tabla3[],4,FALSE)</f>
        <v>Georgia</v>
      </c>
    </row>
    <row r="6952" spans="1:21" x14ac:dyDescent="0.25">
      <c r="A6952" t="s">
        <v>7856</v>
      </c>
      <c r="B6952" s="3">
        <v>45507</v>
      </c>
      <c r="C6952" s="3">
        <v>45522</v>
      </c>
      <c r="D6952" t="s">
        <v>71</v>
      </c>
      <c r="E6952">
        <v>141747</v>
      </c>
      <c r="F6952" t="s">
        <v>19</v>
      </c>
      <c r="G6952" t="s">
        <v>124</v>
      </c>
      <c r="H6952" t="s">
        <v>125</v>
      </c>
      <c r="I6952">
        <v>98105</v>
      </c>
      <c r="J6952" t="s">
        <v>22</v>
      </c>
      <c r="K6952" t="s">
        <v>23</v>
      </c>
      <c r="L6952" t="s">
        <v>27</v>
      </c>
      <c r="M6952" t="s">
        <v>28</v>
      </c>
      <c r="N6952" s="5">
        <v>3.6</v>
      </c>
      <c r="O6952" s="7">
        <v>1</v>
      </c>
      <c r="P6952" s="5">
        <v>2.5</v>
      </c>
      <c r="Q6952" s="5">
        <v>1.1000000000000001</v>
      </c>
      <c r="R6952" s="22">
        <f>Tabla1[[#This Row],[Fecha de Envío]]-Tabla1[[#This Row],[Fecha de Orden]]</f>
        <v>15</v>
      </c>
      <c r="S6952" s="24">
        <f>YEAR(Tabla1[[#This Row],[Fecha de Orden]])</f>
        <v>2024</v>
      </c>
      <c r="T6952" t="str">
        <f>VLOOKUP(Tabla1[[#This Row],[Nombre del Producto]],Tabla2[[Nombre Producto]:[Costo Unitario]],2,FALSE)</f>
        <v>Lot's O' Nuts</v>
      </c>
      <c r="U6952" t="str">
        <f>VLOOKUP(Tabla1[[#This Row],[Fábrica]],Tabla3[],4,FALSE)</f>
        <v>Arizona</v>
      </c>
    </row>
    <row r="6953" spans="1:21" x14ac:dyDescent="0.25">
      <c r="A6953" t="s">
        <v>8569</v>
      </c>
      <c r="B6953" s="3">
        <v>45507</v>
      </c>
      <c r="C6953" s="3">
        <v>45520</v>
      </c>
      <c r="D6953" t="s">
        <v>39</v>
      </c>
      <c r="E6953">
        <v>163566</v>
      </c>
      <c r="F6953" t="s">
        <v>19</v>
      </c>
      <c r="G6953" t="s">
        <v>297</v>
      </c>
      <c r="H6953" t="s">
        <v>210</v>
      </c>
      <c r="I6953">
        <v>45014</v>
      </c>
      <c r="J6953" t="s">
        <v>22</v>
      </c>
      <c r="K6953" t="s">
        <v>32</v>
      </c>
      <c r="L6953" t="s">
        <v>24</v>
      </c>
      <c r="M6953" t="s">
        <v>25</v>
      </c>
      <c r="N6953" s="5">
        <v>18.75</v>
      </c>
      <c r="O6953" s="7">
        <v>5</v>
      </c>
      <c r="P6953" s="5">
        <v>12.25</v>
      </c>
      <c r="Q6953" s="5">
        <v>6.5</v>
      </c>
      <c r="R6953" s="22">
        <f>Tabla1[[#This Row],[Fecha de Envío]]-Tabla1[[#This Row],[Fecha de Orden]]</f>
        <v>13</v>
      </c>
      <c r="S6953" s="24">
        <f>YEAR(Tabla1[[#This Row],[Fecha de Orden]])</f>
        <v>2024</v>
      </c>
      <c r="T6953" t="str">
        <f>VLOOKUP(Tabla1[[#This Row],[Nombre del Producto]],Tabla2[[Nombre Producto]:[Costo Unitario]],2,FALSE)</f>
        <v>Wicked Choccy's</v>
      </c>
      <c r="U6953" t="str">
        <f>VLOOKUP(Tabla1[[#This Row],[Fábrica]],Tabla3[],4,FALSE)</f>
        <v>Georgia</v>
      </c>
    </row>
    <row r="6954" spans="1:21" x14ac:dyDescent="0.25">
      <c r="A6954" t="s">
        <v>3993</v>
      </c>
      <c r="B6954" s="3">
        <v>45508</v>
      </c>
      <c r="C6954" s="3">
        <v>45522</v>
      </c>
      <c r="D6954" t="s">
        <v>18</v>
      </c>
      <c r="E6954">
        <v>146367</v>
      </c>
      <c r="F6954" t="s">
        <v>19</v>
      </c>
      <c r="G6954" t="s">
        <v>190</v>
      </c>
      <c r="H6954" t="s">
        <v>42</v>
      </c>
      <c r="I6954">
        <v>75007</v>
      </c>
      <c r="J6954" t="s">
        <v>22</v>
      </c>
      <c r="K6954" t="s">
        <v>43</v>
      </c>
      <c r="L6954" t="s">
        <v>45</v>
      </c>
      <c r="M6954" t="s">
        <v>46</v>
      </c>
      <c r="N6954" s="5">
        <v>10.47</v>
      </c>
      <c r="O6954" s="7">
        <v>3</v>
      </c>
      <c r="P6954" s="5">
        <v>7.47</v>
      </c>
      <c r="Q6954" s="5">
        <v>3</v>
      </c>
      <c r="R6954" s="22">
        <f>Tabla1[[#This Row],[Fecha de Envío]]-Tabla1[[#This Row],[Fecha de Orden]]</f>
        <v>14</v>
      </c>
      <c r="S6954" s="24">
        <f>YEAR(Tabla1[[#This Row],[Fecha de Orden]])</f>
        <v>2024</v>
      </c>
      <c r="T6954" t="str">
        <f>VLOOKUP(Tabla1[[#This Row],[Nombre del Producto]],Tabla2[[Nombre Producto]:[Costo Unitario]],2,FALSE)</f>
        <v>Lot's O' Nuts</v>
      </c>
      <c r="U6954" t="str">
        <f>VLOOKUP(Tabla1[[#This Row],[Fábrica]],Tabla3[],4,FALSE)</f>
        <v>Arizona</v>
      </c>
    </row>
    <row r="6955" spans="1:21" x14ac:dyDescent="0.25">
      <c r="A6955" t="s">
        <v>3994</v>
      </c>
      <c r="B6955" s="3">
        <v>45508</v>
      </c>
      <c r="C6955" s="3">
        <v>45521</v>
      </c>
      <c r="D6955" t="s">
        <v>39</v>
      </c>
      <c r="E6955">
        <v>132738</v>
      </c>
      <c r="F6955" t="s">
        <v>19</v>
      </c>
      <c r="G6955" t="s">
        <v>3995</v>
      </c>
      <c r="H6955" t="s">
        <v>203</v>
      </c>
      <c r="I6955">
        <v>80538</v>
      </c>
      <c r="J6955" t="s">
        <v>22</v>
      </c>
      <c r="K6955" t="s">
        <v>23</v>
      </c>
      <c r="L6955" t="s">
        <v>24</v>
      </c>
      <c r="M6955" t="s">
        <v>25</v>
      </c>
      <c r="N6955" s="5">
        <v>3.75</v>
      </c>
      <c r="O6955" s="7">
        <v>1</v>
      </c>
      <c r="P6955" s="5">
        <v>2.4500000000000002</v>
      </c>
      <c r="Q6955" s="5">
        <v>1.3</v>
      </c>
      <c r="R6955" s="22">
        <f>Tabla1[[#This Row],[Fecha de Envío]]-Tabla1[[#This Row],[Fecha de Orden]]</f>
        <v>13</v>
      </c>
      <c r="S6955" s="24">
        <f>YEAR(Tabla1[[#This Row],[Fecha de Orden]])</f>
        <v>2024</v>
      </c>
      <c r="T6955" t="str">
        <f>VLOOKUP(Tabla1[[#This Row],[Nombre del Producto]],Tabla2[[Nombre Producto]:[Costo Unitario]],2,FALSE)</f>
        <v>Wicked Choccy's</v>
      </c>
      <c r="U6955" t="str">
        <f>VLOOKUP(Tabla1[[#This Row],[Fábrica]],Tabla3[],4,FALSE)</f>
        <v>Georgia</v>
      </c>
    </row>
    <row r="6956" spans="1:21" x14ac:dyDescent="0.25">
      <c r="A6956" t="s">
        <v>3996</v>
      </c>
      <c r="B6956" s="3">
        <v>45508</v>
      </c>
      <c r="C6956" s="3">
        <v>45521</v>
      </c>
      <c r="D6956" t="s">
        <v>39</v>
      </c>
      <c r="E6956">
        <v>132738</v>
      </c>
      <c r="F6956" t="s">
        <v>19</v>
      </c>
      <c r="G6956" t="s">
        <v>3995</v>
      </c>
      <c r="H6956" t="s">
        <v>203</v>
      </c>
      <c r="I6956">
        <v>80538</v>
      </c>
      <c r="J6956" t="s">
        <v>148</v>
      </c>
      <c r="K6956" t="s">
        <v>23</v>
      </c>
      <c r="L6956" t="s">
        <v>149</v>
      </c>
      <c r="M6956" t="s">
        <v>150</v>
      </c>
      <c r="N6956" s="5">
        <v>2.5</v>
      </c>
      <c r="O6956" s="7">
        <v>2</v>
      </c>
      <c r="P6956" s="5">
        <v>1.3</v>
      </c>
      <c r="Q6956" s="5">
        <v>1.2</v>
      </c>
      <c r="R6956" s="22">
        <f>Tabla1[[#This Row],[Fecha de Envío]]-Tabla1[[#This Row],[Fecha de Orden]]</f>
        <v>13</v>
      </c>
      <c r="S6956" s="24">
        <f>YEAR(Tabla1[[#This Row],[Fecha de Orden]])</f>
        <v>2024</v>
      </c>
      <c r="T6956" t="str">
        <f>VLOOKUP(Tabla1[[#This Row],[Nombre del Producto]],Tabla2[[Nombre Producto]:[Costo Unitario]],2,FALSE)</f>
        <v>Secret Factory</v>
      </c>
      <c r="U6956" t="str">
        <f>VLOOKUP(Tabla1[[#This Row],[Fábrica]],Tabla3[],4,FALSE)</f>
        <v>Illinois</v>
      </c>
    </row>
    <row r="6957" spans="1:21" x14ac:dyDescent="0.25">
      <c r="A6957" t="s">
        <v>6864</v>
      </c>
      <c r="B6957" s="3">
        <v>45509</v>
      </c>
      <c r="C6957" s="3">
        <v>45522</v>
      </c>
      <c r="D6957" t="s">
        <v>39</v>
      </c>
      <c r="E6957">
        <v>154676</v>
      </c>
      <c r="F6957" t="s">
        <v>19</v>
      </c>
      <c r="G6957" t="s">
        <v>159</v>
      </c>
      <c r="H6957" t="s">
        <v>42</v>
      </c>
      <c r="I6957">
        <v>77070</v>
      </c>
      <c r="J6957" t="s">
        <v>22</v>
      </c>
      <c r="K6957" t="s">
        <v>43</v>
      </c>
      <c r="L6957" t="s">
        <v>36</v>
      </c>
      <c r="M6957" t="s">
        <v>37</v>
      </c>
      <c r="N6957" s="5">
        <v>29.25</v>
      </c>
      <c r="O6957" s="7">
        <v>9</v>
      </c>
      <c r="P6957" s="5">
        <v>18.989999999999998</v>
      </c>
      <c r="Q6957" s="5">
        <v>10.26</v>
      </c>
      <c r="R6957" s="22">
        <f>Tabla1[[#This Row],[Fecha de Envío]]-Tabla1[[#This Row],[Fecha de Orden]]</f>
        <v>13</v>
      </c>
      <c r="S6957" s="24">
        <f>YEAR(Tabla1[[#This Row],[Fecha de Orden]])</f>
        <v>2024</v>
      </c>
      <c r="T6957" t="str">
        <f>VLOOKUP(Tabla1[[#This Row],[Nombre del Producto]],Tabla2[[Nombre Producto]:[Costo Unitario]],2,FALSE)</f>
        <v>Wicked Choccy's</v>
      </c>
      <c r="U6957" t="str">
        <f>VLOOKUP(Tabla1[[#This Row],[Fábrica]],Tabla3[],4,FALSE)</f>
        <v>Georgia</v>
      </c>
    </row>
    <row r="6958" spans="1:21" x14ac:dyDescent="0.25">
      <c r="A6958" t="s">
        <v>7095</v>
      </c>
      <c r="B6958" s="3">
        <v>45509</v>
      </c>
      <c r="C6958" s="3">
        <v>45523</v>
      </c>
      <c r="D6958" t="s">
        <v>18</v>
      </c>
      <c r="E6958">
        <v>128328</v>
      </c>
      <c r="F6958" t="s">
        <v>19</v>
      </c>
      <c r="G6958" t="s">
        <v>156</v>
      </c>
      <c r="H6958" t="s">
        <v>147</v>
      </c>
      <c r="I6958">
        <v>46203</v>
      </c>
      <c r="J6958" t="s">
        <v>22</v>
      </c>
      <c r="K6958" t="s">
        <v>43</v>
      </c>
      <c r="L6958" t="s">
        <v>33</v>
      </c>
      <c r="M6958" t="s">
        <v>34</v>
      </c>
      <c r="N6958" s="5">
        <v>21.6</v>
      </c>
      <c r="O6958" s="7">
        <v>6</v>
      </c>
      <c r="P6958" s="5">
        <v>14.4</v>
      </c>
      <c r="Q6958" s="5">
        <v>7.2</v>
      </c>
      <c r="R6958" s="22">
        <f>Tabla1[[#This Row],[Fecha de Envío]]-Tabla1[[#This Row],[Fecha de Orden]]</f>
        <v>14</v>
      </c>
      <c r="S6958" s="24">
        <f>YEAR(Tabla1[[#This Row],[Fecha de Orden]])</f>
        <v>2024</v>
      </c>
      <c r="T6958" t="str">
        <f>VLOOKUP(Tabla1[[#This Row],[Nombre del Producto]],Tabla2[[Nombre Producto]:[Costo Unitario]],2,FALSE)</f>
        <v>Lot's O' Nuts</v>
      </c>
      <c r="U6958" t="str">
        <f>VLOOKUP(Tabla1[[#This Row],[Fábrica]],Tabla3[],4,FALSE)</f>
        <v>Arizona</v>
      </c>
    </row>
    <row r="6959" spans="1:21" x14ac:dyDescent="0.25">
      <c r="A6959" t="s">
        <v>7096</v>
      </c>
      <c r="B6959" s="3">
        <v>45509</v>
      </c>
      <c r="C6959" s="3">
        <v>45523</v>
      </c>
      <c r="D6959" t="s">
        <v>18</v>
      </c>
      <c r="E6959">
        <v>128328</v>
      </c>
      <c r="F6959" t="s">
        <v>19</v>
      </c>
      <c r="G6959" t="s">
        <v>156</v>
      </c>
      <c r="H6959" t="s">
        <v>147</v>
      </c>
      <c r="I6959">
        <v>46203</v>
      </c>
      <c r="J6959" t="s">
        <v>22</v>
      </c>
      <c r="K6959" t="s">
        <v>43</v>
      </c>
      <c r="L6959" t="s">
        <v>36</v>
      </c>
      <c r="M6959" t="s">
        <v>37</v>
      </c>
      <c r="N6959" s="5">
        <v>29.25</v>
      </c>
      <c r="O6959" s="7">
        <v>9</v>
      </c>
      <c r="P6959" s="5">
        <v>18.989999999999998</v>
      </c>
      <c r="Q6959" s="5">
        <v>10.26</v>
      </c>
      <c r="R6959" s="22">
        <f>Tabla1[[#This Row],[Fecha de Envío]]-Tabla1[[#This Row],[Fecha de Orden]]</f>
        <v>14</v>
      </c>
      <c r="S6959" s="24">
        <f>YEAR(Tabla1[[#This Row],[Fecha de Orden]])</f>
        <v>2024</v>
      </c>
      <c r="T6959" t="str">
        <f>VLOOKUP(Tabla1[[#This Row],[Nombre del Producto]],Tabla2[[Nombre Producto]:[Costo Unitario]],2,FALSE)</f>
        <v>Wicked Choccy's</v>
      </c>
      <c r="U6959" t="str">
        <f>VLOOKUP(Tabla1[[#This Row],[Fábrica]],Tabla3[],4,FALSE)</f>
        <v>Georgia</v>
      </c>
    </row>
    <row r="6960" spans="1:21" x14ac:dyDescent="0.25">
      <c r="A6960" t="s">
        <v>7097</v>
      </c>
      <c r="B6960" s="3">
        <v>45509</v>
      </c>
      <c r="C6960" s="3">
        <v>45523</v>
      </c>
      <c r="D6960" t="s">
        <v>18</v>
      </c>
      <c r="E6960">
        <v>128328</v>
      </c>
      <c r="F6960" t="s">
        <v>19</v>
      </c>
      <c r="G6960" t="s">
        <v>156</v>
      </c>
      <c r="H6960" t="s">
        <v>147</v>
      </c>
      <c r="I6960">
        <v>46203</v>
      </c>
      <c r="J6960" t="s">
        <v>22</v>
      </c>
      <c r="K6960" t="s">
        <v>43</v>
      </c>
      <c r="L6960" t="s">
        <v>27</v>
      </c>
      <c r="M6960" t="s">
        <v>28</v>
      </c>
      <c r="N6960" s="5">
        <v>7.2</v>
      </c>
      <c r="O6960" s="7">
        <v>2</v>
      </c>
      <c r="P6960" s="5">
        <v>5</v>
      </c>
      <c r="Q6960" s="5">
        <v>2.2000000000000002</v>
      </c>
      <c r="R6960" s="22">
        <f>Tabla1[[#This Row],[Fecha de Envío]]-Tabla1[[#This Row],[Fecha de Orden]]</f>
        <v>14</v>
      </c>
      <c r="S6960" s="24">
        <f>YEAR(Tabla1[[#This Row],[Fecha de Orden]])</f>
        <v>2024</v>
      </c>
      <c r="T6960" t="str">
        <f>VLOOKUP(Tabla1[[#This Row],[Nombre del Producto]],Tabla2[[Nombre Producto]:[Costo Unitario]],2,FALSE)</f>
        <v>Lot's O' Nuts</v>
      </c>
      <c r="U6960" t="str">
        <f>VLOOKUP(Tabla1[[#This Row],[Fábrica]],Tabla3[],4,FALSE)</f>
        <v>Arizona</v>
      </c>
    </row>
    <row r="6961" spans="1:21" x14ac:dyDescent="0.25">
      <c r="A6961" t="s">
        <v>7224</v>
      </c>
      <c r="B6961" s="3">
        <v>45509</v>
      </c>
      <c r="C6961" s="3">
        <v>45522</v>
      </c>
      <c r="D6961" t="s">
        <v>39</v>
      </c>
      <c r="E6961">
        <v>117695</v>
      </c>
      <c r="F6961" t="s">
        <v>19</v>
      </c>
      <c r="G6961" t="s">
        <v>393</v>
      </c>
      <c r="H6961" t="s">
        <v>116</v>
      </c>
      <c r="I6961">
        <v>40475</v>
      </c>
      <c r="J6961" t="s">
        <v>22</v>
      </c>
      <c r="K6961" t="s">
        <v>66</v>
      </c>
      <c r="L6961" t="s">
        <v>24</v>
      </c>
      <c r="M6961" t="s">
        <v>25</v>
      </c>
      <c r="N6961" s="5">
        <v>7.5</v>
      </c>
      <c r="O6961" s="7">
        <v>2</v>
      </c>
      <c r="P6961" s="5">
        <v>4.9000000000000004</v>
      </c>
      <c r="Q6961" s="5">
        <v>2.6</v>
      </c>
      <c r="R6961" s="22">
        <f>Tabla1[[#This Row],[Fecha de Envío]]-Tabla1[[#This Row],[Fecha de Orden]]</f>
        <v>13</v>
      </c>
      <c r="S6961" s="24">
        <f>YEAR(Tabla1[[#This Row],[Fecha de Orden]])</f>
        <v>2024</v>
      </c>
      <c r="T6961" t="str">
        <f>VLOOKUP(Tabla1[[#This Row],[Nombre del Producto]],Tabla2[[Nombre Producto]:[Costo Unitario]],2,FALSE)</f>
        <v>Wicked Choccy's</v>
      </c>
      <c r="U6961" t="str">
        <f>VLOOKUP(Tabla1[[#This Row],[Fábrica]],Tabla3[],4,FALSE)</f>
        <v>Georgia</v>
      </c>
    </row>
    <row r="6962" spans="1:21" x14ac:dyDescent="0.25">
      <c r="A6962" t="s">
        <v>3745</v>
      </c>
      <c r="B6962" s="3">
        <v>45510</v>
      </c>
      <c r="C6962" s="3">
        <v>45526</v>
      </c>
      <c r="D6962" t="s">
        <v>18</v>
      </c>
      <c r="E6962">
        <v>151981</v>
      </c>
      <c r="F6962" t="s">
        <v>19</v>
      </c>
      <c r="G6962" t="s">
        <v>97</v>
      </c>
      <c r="H6962" t="s">
        <v>137</v>
      </c>
      <c r="I6962">
        <v>3301</v>
      </c>
      <c r="J6962" t="s">
        <v>22</v>
      </c>
      <c r="K6962" t="s">
        <v>32</v>
      </c>
      <c r="L6962" t="s">
        <v>36</v>
      </c>
      <c r="M6962" t="s">
        <v>37</v>
      </c>
      <c r="N6962" s="5">
        <v>19.5</v>
      </c>
      <c r="O6962" s="7">
        <v>6</v>
      </c>
      <c r="P6962" s="5">
        <v>12.66</v>
      </c>
      <c r="Q6962" s="5">
        <v>6.84</v>
      </c>
      <c r="R6962" s="22">
        <f>Tabla1[[#This Row],[Fecha de Envío]]-Tabla1[[#This Row],[Fecha de Orden]]</f>
        <v>16</v>
      </c>
      <c r="S6962" s="24">
        <f>YEAR(Tabla1[[#This Row],[Fecha de Orden]])</f>
        <v>2024</v>
      </c>
      <c r="T6962" t="str">
        <f>VLOOKUP(Tabla1[[#This Row],[Nombre del Producto]],Tabla2[[Nombre Producto]:[Costo Unitario]],2,FALSE)</f>
        <v>Wicked Choccy's</v>
      </c>
      <c r="U6962" t="str">
        <f>VLOOKUP(Tabla1[[#This Row],[Fábrica]],Tabla3[],4,FALSE)</f>
        <v>Georgia</v>
      </c>
    </row>
    <row r="6963" spans="1:21" x14ac:dyDescent="0.25">
      <c r="A6963" t="s">
        <v>3746</v>
      </c>
      <c r="B6963" s="3">
        <v>45510</v>
      </c>
      <c r="C6963" s="3">
        <v>45526</v>
      </c>
      <c r="D6963" t="s">
        <v>18</v>
      </c>
      <c r="E6963">
        <v>151981</v>
      </c>
      <c r="F6963" t="s">
        <v>19</v>
      </c>
      <c r="G6963" t="s">
        <v>97</v>
      </c>
      <c r="H6963" t="s">
        <v>137</v>
      </c>
      <c r="I6963">
        <v>3301</v>
      </c>
      <c r="J6963" t="s">
        <v>148</v>
      </c>
      <c r="K6963" t="s">
        <v>32</v>
      </c>
      <c r="L6963" t="s">
        <v>149</v>
      </c>
      <c r="M6963" t="s">
        <v>150</v>
      </c>
      <c r="N6963" s="5">
        <v>6.25</v>
      </c>
      <c r="O6963" s="7">
        <v>5</v>
      </c>
      <c r="P6963" s="5">
        <v>3.25</v>
      </c>
      <c r="Q6963" s="5">
        <v>3</v>
      </c>
      <c r="R6963" s="22">
        <f>Tabla1[[#This Row],[Fecha de Envío]]-Tabla1[[#This Row],[Fecha de Orden]]</f>
        <v>16</v>
      </c>
      <c r="S6963" s="24">
        <f>YEAR(Tabla1[[#This Row],[Fecha de Orden]])</f>
        <v>2024</v>
      </c>
      <c r="T6963" t="str">
        <f>VLOOKUP(Tabla1[[#This Row],[Nombre del Producto]],Tabla2[[Nombre Producto]:[Costo Unitario]],2,FALSE)</f>
        <v>Secret Factory</v>
      </c>
      <c r="U6963" t="str">
        <f>VLOOKUP(Tabla1[[#This Row],[Fábrica]],Tabla3[],4,FALSE)</f>
        <v>Illinois</v>
      </c>
    </row>
    <row r="6964" spans="1:21" x14ac:dyDescent="0.25">
      <c r="A6964" t="s">
        <v>8131</v>
      </c>
      <c r="B6964" s="3">
        <v>45510</v>
      </c>
      <c r="C6964" s="3">
        <v>45524</v>
      </c>
      <c r="D6964" t="s">
        <v>18</v>
      </c>
      <c r="E6964">
        <v>168172</v>
      </c>
      <c r="F6964" t="s">
        <v>19</v>
      </c>
      <c r="G6964" t="s">
        <v>30</v>
      </c>
      <c r="H6964" t="s">
        <v>31</v>
      </c>
      <c r="I6964">
        <v>10011</v>
      </c>
      <c r="J6964" t="s">
        <v>22</v>
      </c>
      <c r="K6964" t="s">
        <v>32</v>
      </c>
      <c r="L6964" t="s">
        <v>27</v>
      </c>
      <c r="M6964" t="s">
        <v>28</v>
      </c>
      <c r="N6964" s="5">
        <v>14.4</v>
      </c>
      <c r="O6964" s="7">
        <v>4</v>
      </c>
      <c r="P6964" s="5">
        <v>10</v>
      </c>
      <c r="Q6964" s="5">
        <v>4.4000000000000004</v>
      </c>
      <c r="R6964" s="22">
        <f>Tabla1[[#This Row],[Fecha de Envío]]-Tabla1[[#This Row],[Fecha de Orden]]</f>
        <v>14</v>
      </c>
      <c r="S6964" s="24">
        <f>YEAR(Tabla1[[#This Row],[Fecha de Orden]])</f>
        <v>2024</v>
      </c>
      <c r="T6964" t="str">
        <f>VLOOKUP(Tabla1[[#This Row],[Nombre del Producto]],Tabla2[[Nombre Producto]:[Costo Unitario]],2,FALSE)</f>
        <v>Lot's O' Nuts</v>
      </c>
      <c r="U6964" t="str">
        <f>VLOOKUP(Tabla1[[#This Row],[Fábrica]],Tabla3[],4,FALSE)</f>
        <v>Arizona</v>
      </c>
    </row>
    <row r="6965" spans="1:21" x14ac:dyDescent="0.25">
      <c r="A6965" t="s">
        <v>8451</v>
      </c>
      <c r="B6965" s="3">
        <v>45510</v>
      </c>
      <c r="C6965" s="3">
        <v>45524</v>
      </c>
      <c r="D6965" t="s">
        <v>71</v>
      </c>
      <c r="E6965">
        <v>161200</v>
      </c>
      <c r="F6965" t="s">
        <v>19</v>
      </c>
      <c r="G6965" t="s">
        <v>263</v>
      </c>
      <c r="H6965" t="s">
        <v>264</v>
      </c>
      <c r="I6965">
        <v>70506</v>
      </c>
      <c r="J6965" t="s">
        <v>22</v>
      </c>
      <c r="K6965" t="s">
        <v>66</v>
      </c>
      <c r="L6965" t="s">
        <v>36</v>
      </c>
      <c r="M6965" t="s">
        <v>37</v>
      </c>
      <c r="N6965" s="5">
        <v>9.75</v>
      </c>
      <c r="O6965" s="7">
        <v>3</v>
      </c>
      <c r="P6965" s="5">
        <v>6.33</v>
      </c>
      <c r="Q6965" s="5">
        <v>3.42</v>
      </c>
      <c r="R6965" s="22">
        <f>Tabla1[[#This Row],[Fecha de Envío]]-Tabla1[[#This Row],[Fecha de Orden]]</f>
        <v>14</v>
      </c>
      <c r="S6965" s="24">
        <f>YEAR(Tabla1[[#This Row],[Fecha de Orden]])</f>
        <v>2024</v>
      </c>
      <c r="T6965" t="str">
        <f>VLOOKUP(Tabla1[[#This Row],[Nombre del Producto]],Tabla2[[Nombre Producto]:[Costo Unitario]],2,FALSE)</f>
        <v>Wicked Choccy's</v>
      </c>
      <c r="U6965" t="str">
        <f>VLOOKUP(Tabla1[[#This Row],[Fábrica]],Tabla3[],4,FALSE)</f>
        <v>Georgia</v>
      </c>
    </row>
    <row r="6966" spans="1:21" x14ac:dyDescent="0.25">
      <c r="A6966" t="s">
        <v>8452</v>
      </c>
      <c r="B6966" s="3">
        <v>45510</v>
      </c>
      <c r="C6966" s="3">
        <v>45524</v>
      </c>
      <c r="D6966" t="s">
        <v>71</v>
      </c>
      <c r="E6966">
        <v>161200</v>
      </c>
      <c r="F6966" t="s">
        <v>19</v>
      </c>
      <c r="G6966" t="s">
        <v>263</v>
      </c>
      <c r="H6966" t="s">
        <v>264</v>
      </c>
      <c r="I6966">
        <v>70506</v>
      </c>
      <c r="J6966" t="s">
        <v>22</v>
      </c>
      <c r="K6966" t="s">
        <v>66</v>
      </c>
      <c r="L6966" t="s">
        <v>33</v>
      </c>
      <c r="M6966" t="s">
        <v>34</v>
      </c>
      <c r="N6966" s="5">
        <v>18</v>
      </c>
      <c r="O6966" s="7">
        <v>5</v>
      </c>
      <c r="P6966" s="5">
        <v>12</v>
      </c>
      <c r="Q6966" s="5">
        <v>6</v>
      </c>
      <c r="R6966" s="22">
        <f>Tabla1[[#This Row],[Fecha de Envío]]-Tabla1[[#This Row],[Fecha de Orden]]</f>
        <v>14</v>
      </c>
      <c r="S6966" s="24">
        <f>YEAR(Tabla1[[#This Row],[Fecha de Orden]])</f>
        <v>2024</v>
      </c>
      <c r="T6966" t="str">
        <f>VLOOKUP(Tabla1[[#This Row],[Nombre del Producto]],Tabla2[[Nombre Producto]:[Costo Unitario]],2,FALSE)</f>
        <v>Lot's O' Nuts</v>
      </c>
      <c r="U6966" t="str">
        <f>VLOOKUP(Tabla1[[#This Row],[Fábrica]],Tabla3[],4,FALSE)</f>
        <v>Arizona</v>
      </c>
    </row>
    <row r="6967" spans="1:21" x14ac:dyDescent="0.25">
      <c r="A6967" t="s">
        <v>8618</v>
      </c>
      <c r="B6967" s="3">
        <v>45510</v>
      </c>
      <c r="C6967" s="3">
        <v>45525</v>
      </c>
      <c r="D6967" t="s">
        <v>18</v>
      </c>
      <c r="E6967">
        <v>136609</v>
      </c>
      <c r="F6967" t="s">
        <v>19</v>
      </c>
      <c r="G6967" t="s">
        <v>1615</v>
      </c>
      <c r="H6967" t="s">
        <v>42</v>
      </c>
      <c r="I6967">
        <v>75104</v>
      </c>
      <c r="J6967" t="s">
        <v>22</v>
      </c>
      <c r="K6967" t="s">
        <v>43</v>
      </c>
      <c r="L6967" t="s">
        <v>45</v>
      </c>
      <c r="M6967" t="s">
        <v>46</v>
      </c>
      <c r="N6967" s="5">
        <v>10.47</v>
      </c>
      <c r="O6967" s="7">
        <v>3</v>
      </c>
      <c r="P6967" s="5">
        <v>7.47</v>
      </c>
      <c r="Q6967" s="5">
        <v>3</v>
      </c>
      <c r="R6967" s="22">
        <f>Tabla1[[#This Row],[Fecha de Envío]]-Tabla1[[#This Row],[Fecha de Orden]]</f>
        <v>15</v>
      </c>
      <c r="S6967" s="24">
        <f>YEAR(Tabla1[[#This Row],[Fecha de Orden]])</f>
        <v>2024</v>
      </c>
      <c r="T6967" t="str">
        <f>VLOOKUP(Tabla1[[#This Row],[Nombre del Producto]],Tabla2[[Nombre Producto]:[Costo Unitario]],2,FALSE)</f>
        <v>Lot's O' Nuts</v>
      </c>
      <c r="U6967" t="str">
        <f>VLOOKUP(Tabla1[[#This Row],[Fábrica]],Tabla3[],4,FALSE)</f>
        <v>Arizona</v>
      </c>
    </row>
    <row r="6968" spans="1:21" x14ac:dyDescent="0.25">
      <c r="A6968" t="s">
        <v>1753</v>
      </c>
      <c r="B6968" s="3">
        <v>45511</v>
      </c>
      <c r="C6968" s="3">
        <v>45525</v>
      </c>
      <c r="D6968" t="s">
        <v>18</v>
      </c>
      <c r="E6968">
        <v>158344</v>
      </c>
      <c r="F6968" t="s">
        <v>19</v>
      </c>
      <c r="G6968" t="s">
        <v>1754</v>
      </c>
      <c r="H6968" t="s">
        <v>51</v>
      </c>
      <c r="I6968">
        <v>56560</v>
      </c>
      <c r="J6968" t="s">
        <v>22</v>
      </c>
      <c r="K6968" t="s">
        <v>43</v>
      </c>
      <c r="L6968" t="s">
        <v>36</v>
      </c>
      <c r="M6968" t="s">
        <v>37</v>
      </c>
      <c r="N6968" s="5">
        <v>13</v>
      </c>
      <c r="O6968" s="7">
        <v>4</v>
      </c>
      <c r="P6968" s="5">
        <v>8.44</v>
      </c>
      <c r="Q6968" s="5">
        <v>4.5599999999999996</v>
      </c>
      <c r="R6968" s="22">
        <f>Tabla1[[#This Row],[Fecha de Envío]]-Tabla1[[#This Row],[Fecha de Orden]]</f>
        <v>14</v>
      </c>
      <c r="S6968" s="24">
        <f>YEAR(Tabla1[[#This Row],[Fecha de Orden]])</f>
        <v>2024</v>
      </c>
      <c r="T6968" t="str">
        <f>VLOOKUP(Tabla1[[#This Row],[Nombre del Producto]],Tabla2[[Nombre Producto]:[Costo Unitario]],2,FALSE)</f>
        <v>Wicked Choccy's</v>
      </c>
      <c r="U6968" t="str">
        <f>VLOOKUP(Tabla1[[#This Row],[Fábrica]],Tabla3[],4,FALSE)</f>
        <v>Georgia</v>
      </c>
    </row>
    <row r="6969" spans="1:21" x14ac:dyDescent="0.25">
      <c r="A6969" t="s">
        <v>1898</v>
      </c>
      <c r="B6969" s="3">
        <v>45511</v>
      </c>
      <c r="C6969" s="3">
        <v>45522</v>
      </c>
      <c r="D6969" t="s">
        <v>39</v>
      </c>
      <c r="E6969">
        <v>110821</v>
      </c>
      <c r="F6969" t="s">
        <v>19</v>
      </c>
      <c r="G6969" t="s">
        <v>186</v>
      </c>
      <c r="H6969" t="s">
        <v>42</v>
      </c>
      <c r="I6969">
        <v>75081</v>
      </c>
      <c r="J6969" t="s">
        <v>22</v>
      </c>
      <c r="K6969" t="s">
        <v>43</v>
      </c>
      <c r="L6969" t="s">
        <v>36</v>
      </c>
      <c r="M6969" t="s">
        <v>37</v>
      </c>
      <c r="N6969" s="5">
        <v>6.5</v>
      </c>
      <c r="O6969" s="7">
        <v>2</v>
      </c>
      <c r="P6969" s="5">
        <v>4.22</v>
      </c>
      <c r="Q6969" s="5">
        <v>2.2799999999999998</v>
      </c>
      <c r="R6969" s="22">
        <f>Tabla1[[#This Row],[Fecha de Envío]]-Tabla1[[#This Row],[Fecha de Orden]]</f>
        <v>11</v>
      </c>
      <c r="S6969" s="24">
        <f>YEAR(Tabla1[[#This Row],[Fecha de Orden]])</f>
        <v>2024</v>
      </c>
      <c r="T6969" t="str">
        <f>VLOOKUP(Tabla1[[#This Row],[Nombre del Producto]],Tabla2[[Nombre Producto]:[Costo Unitario]],2,FALSE)</f>
        <v>Wicked Choccy's</v>
      </c>
      <c r="U6969" t="str">
        <f>VLOOKUP(Tabla1[[#This Row],[Fábrica]],Tabla3[],4,FALSE)</f>
        <v>Georgia</v>
      </c>
    </row>
    <row r="6970" spans="1:21" x14ac:dyDescent="0.25">
      <c r="A6970" t="s">
        <v>1899</v>
      </c>
      <c r="B6970" s="3">
        <v>45511</v>
      </c>
      <c r="C6970" s="3">
        <v>45522</v>
      </c>
      <c r="D6970" t="s">
        <v>39</v>
      </c>
      <c r="E6970">
        <v>110821</v>
      </c>
      <c r="F6970" t="s">
        <v>19</v>
      </c>
      <c r="G6970" t="s">
        <v>186</v>
      </c>
      <c r="H6970" t="s">
        <v>42</v>
      </c>
      <c r="I6970">
        <v>75081</v>
      </c>
      <c r="J6970" t="s">
        <v>22</v>
      </c>
      <c r="K6970" t="s">
        <v>43</v>
      </c>
      <c r="L6970" t="s">
        <v>27</v>
      </c>
      <c r="M6970" t="s">
        <v>28</v>
      </c>
      <c r="N6970" s="5">
        <v>10.8</v>
      </c>
      <c r="O6970" s="7">
        <v>3</v>
      </c>
      <c r="P6970" s="5">
        <v>7.5</v>
      </c>
      <c r="Q6970" s="5">
        <v>3.3</v>
      </c>
      <c r="R6970" s="22">
        <f>Tabla1[[#This Row],[Fecha de Envío]]-Tabla1[[#This Row],[Fecha de Orden]]</f>
        <v>11</v>
      </c>
      <c r="S6970" s="24">
        <f>YEAR(Tabla1[[#This Row],[Fecha de Orden]])</f>
        <v>2024</v>
      </c>
      <c r="T6970" t="str">
        <f>VLOOKUP(Tabla1[[#This Row],[Nombre del Producto]],Tabla2[[Nombre Producto]:[Costo Unitario]],2,FALSE)</f>
        <v>Lot's O' Nuts</v>
      </c>
      <c r="U6970" t="str">
        <f>VLOOKUP(Tabla1[[#This Row],[Fábrica]],Tabla3[],4,FALSE)</f>
        <v>Arizona</v>
      </c>
    </row>
    <row r="6971" spans="1:21" x14ac:dyDescent="0.25">
      <c r="A6971" t="s">
        <v>3549</v>
      </c>
      <c r="B6971" s="3">
        <v>45511</v>
      </c>
      <c r="C6971" s="3">
        <v>45525</v>
      </c>
      <c r="D6971" t="s">
        <v>71</v>
      </c>
      <c r="E6971">
        <v>163321</v>
      </c>
      <c r="F6971" t="s">
        <v>19</v>
      </c>
      <c r="G6971" t="s">
        <v>242</v>
      </c>
      <c r="H6971" t="s">
        <v>98</v>
      </c>
      <c r="I6971">
        <v>28540</v>
      </c>
      <c r="J6971" t="s">
        <v>22</v>
      </c>
      <c r="K6971" t="s">
        <v>66</v>
      </c>
      <c r="L6971" t="s">
        <v>45</v>
      </c>
      <c r="M6971" t="s">
        <v>46</v>
      </c>
      <c r="N6971" s="5">
        <v>3.49</v>
      </c>
      <c r="O6971" s="7">
        <v>1</v>
      </c>
      <c r="P6971" s="5">
        <v>2.4900000000000002</v>
      </c>
      <c r="Q6971" s="5">
        <v>1</v>
      </c>
      <c r="R6971" s="22">
        <f>Tabla1[[#This Row],[Fecha de Envío]]-Tabla1[[#This Row],[Fecha de Orden]]</f>
        <v>14</v>
      </c>
      <c r="S6971" s="24">
        <f>YEAR(Tabla1[[#This Row],[Fecha de Orden]])</f>
        <v>2024</v>
      </c>
      <c r="T6971" t="str">
        <f>VLOOKUP(Tabla1[[#This Row],[Nombre del Producto]],Tabla2[[Nombre Producto]:[Costo Unitario]],2,FALSE)</f>
        <v>Lot's O' Nuts</v>
      </c>
      <c r="U6971" t="str">
        <f>VLOOKUP(Tabla1[[#This Row],[Fábrica]],Tabla3[],4,FALSE)</f>
        <v>Arizona</v>
      </c>
    </row>
    <row r="6972" spans="1:21" x14ac:dyDescent="0.25">
      <c r="A6972" t="s">
        <v>4538</v>
      </c>
      <c r="B6972" s="3">
        <v>45511</v>
      </c>
      <c r="C6972" s="3">
        <v>45527</v>
      </c>
      <c r="D6972" t="s">
        <v>18</v>
      </c>
      <c r="E6972">
        <v>155999</v>
      </c>
      <c r="F6972" t="s">
        <v>19</v>
      </c>
      <c r="G6972" t="s">
        <v>120</v>
      </c>
      <c r="H6972" t="s">
        <v>21</v>
      </c>
      <c r="I6972">
        <v>92105</v>
      </c>
      <c r="J6972" t="s">
        <v>22</v>
      </c>
      <c r="K6972" t="s">
        <v>23</v>
      </c>
      <c r="L6972" t="s">
        <v>24</v>
      </c>
      <c r="M6972" t="s">
        <v>25</v>
      </c>
      <c r="N6972" s="5">
        <v>7.5</v>
      </c>
      <c r="O6972" s="7">
        <v>2</v>
      </c>
      <c r="P6972" s="5">
        <v>4.9000000000000004</v>
      </c>
      <c r="Q6972" s="5">
        <v>2.6</v>
      </c>
      <c r="R6972" s="22">
        <f>Tabla1[[#This Row],[Fecha de Envío]]-Tabla1[[#This Row],[Fecha de Orden]]</f>
        <v>16</v>
      </c>
      <c r="S6972" s="24">
        <f>YEAR(Tabla1[[#This Row],[Fecha de Orden]])</f>
        <v>2024</v>
      </c>
      <c r="T6972" t="str">
        <f>VLOOKUP(Tabla1[[#This Row],[Nombre del Producto]],Tabla2[[Nombre Producto]:[Costo Unitario]],2,FALSE)</f>
        <v>Wicked Choccy's</v>
      </c>
      <c r="U6972" t="str">
        <f>VLOOKUP(Tabla1[[#This Row],[Fábrica]],Tabla3[],4,FALSE)</f>
        <v>Georgia</v>
      </c>
    </row>
    <row r="6973" spans="1:21" x14ac:dyDescent="0.25">
      <c r="A6973" t="s">
        <v>4539</v>
      </c>
      <c r="B6973" s="3">
        <v>45511</v>
      </c>
      <c r="C6973" s="3">
        <v>45527</v>
      </c>
      <c r="D6973" t="s">
        <v>18</v>
      </c>
      <c r="E6973">
        <v>155999</v>
      </c>
      <c r="F6973" t="s">
        <v>19</v>
      </c>
      <c r="G6973" t="s">
        <v>120</v>
      </c>
      <c r="H6973" t="s">
        <v>21</v>
      </c>
      <c r="I6973">
        <v>92105</v>
      </c>
      <c r="J6973" t="s">
        <v>22</v>
      </c>
      <c r="K6973" t="s">
        <v>23</v>
      </c>
      <c r="L6973" t="s">
        <v>33</v>
      </c>
      <c r="M6973" t="s">
        <v>34</v>
      </c>
      <c r="N6973" s="5">
        <v>18</v>
      </c>
      <c r="O6973" s="7">
        <v>5</v>
      </c>
      <c r="P6973" s="5">
        <v>12</v>
      </c>
      <c r="Q6973" s="5">
        <v>6</v>
      </c>
      <c r="R6973" s="22">
        <f>Tabla1[[#This Row],[Fecha de Envío]]-Tabla1[[#This Row],[Fecha de Orden]]</f>
        <v>16</v>
      </c>
      <c r="S6973" s="24">
        <f>YEAR(Tabla1[[#This Row],[Fecha de Orden]])</f>
        <v>2024</v>
      </c>
      <c r="T6973" t="str">
        <f>VLOOKUP(Tabla1[[#This Row],[Nombre del Producto]],Tabla2[[Nombre Producto]:[Costo Unitario]],2,FALSE)</f>
        <v>Lot's O' Nuts</v>
      </c>
      <c r="U6973" t="str">
        <f>VLOOKUP(Tabla1[[#This Row],[Fábrica]],Tabla3[],4,FALSE)</f>
        <v>Arizona</v>
      </c>
    </row>
    <row r="6974" spans="1:21" x14ac:dyDescent="0.25">
      <c r="A6974" t="s">
        <v>4643</v>
      </c>
      <c r="B6974" s="3">
        <v>45511</v>
      </c>
      <c r="C6974" s="3">
        <v>45525</v>
      </c>
      <c r="D6974" t="s">
        <v>18</v>
      </c>
      <c r="E6974">
        <v>156776</v>
      </c>
      <c r="F6974" t="s">
        <v>19</v>
      </c>
      <c r="G6974" t="s">
        <v>1703</v>
      </c>
      <c r="H6974" t="s">
        <v>21</v>
      </c>
      <c r="I6974">
        <v>92683</v>
      </c>
      <c r="J6974" t="s">
        <v>22</v>
      </c>
      <c r="K6974" t="s">
        <v>23</v>
      </c>
      <c r="L6974" t="s">
        <v>45</v>
      </c>
      <c r="M6974" t="s">
        <v>46</v>
      </c>
      <c r="N6974" s="5">
        <v>3.49</v>
      </c>
      <c r="O6974" s="7">
        <v>1</v>
      </c>
      <c r="P6974" s="5">
        <v>2.4900000000000002</v>
      </c>
      <c r="Q6974" s="5">
        <v>1</v>
      </c>
      <c r="R6974" s="22">
        <f>Tabla1[[#This Row],[Fecha de Envío]]-Tabla1[[#This Row],[Fecha de Orden]]</f>
        <v>14</v>
      </c>
      <c r="S6974" s="24">
        <f>YEAR(Tabla1[[#This Row],[Fecha de Orden]])</f>
        <v>2024</v>
      </c>
      <c r="T6974" t="str">
        <f>VLOOKUP(Tabla1[[#This Row],[Nombre del Producto]],Tabla2[[Nombre Producto]:[Costo Unitario]],2,FALSE)</f>
        <v>Lot's O' Nuts</v>
      </c>
      <c r="U6974" t="str">
        <f>VLOOKUP(Tabla1[[#This Row],[Fábrica]],Tabla3[],4,FALSE)</f>
        <v>Arizona</v>
      </c>
    </row>
    <row r="6975" spans="1:21" x14ac:dyDescent="0.25">
      <c r="A6975" t="s">
        <v>4644</v>
      </c>
      <c r="B6975" s="3">
        <v>45511</v>
      </c>
      <c r="C6975" s="3">
        <v>45525</v>
      </c>
      <c r="D6975" t="s">
        <v>18</v>
      </c>
      <c r="E6975">
        <v>156776</v>
      </c>
      <c r="F6975" t="s">
        <v>19</v>
      </c>
      <c r="G6975" t="s">
        <v>1703</v>
      </c>
      <c r="H6975" t="s">
        <v>21</v>
      </c>
      <c r="I6975">
        <v>92683</v>
      </c>
      <c r="J6975" t="s">
        <v>22</v>
      </c>
      <c r="K6975" t="s">
        <v>23</v>
      </c>
      <c r="L6975" t="s">
        <v>33</v>
      </c>
      <c r="M6975" t="s">
        <v>34</v>
      </c>
      <c r="N6975" s="5">
        <v>3.6</v>
      </c>
      <c r="O6975" s="7">
        <v>1</v>
      </c>
      <c r="P6975" s="5">
        <v>2.4</v>
      </c>
      <c r="Q6975" s="5">
        <v>1.2</v>
      </c>
      <c r="R6975" s="22">
        <f>Tabla1[[#This Row],[Fecha de Envío]]-Tabla1[[#This Row],[Fecha de Orden]]</f>
        <v>14</v>
      </c>
      <c r="S6975" s="24">
        <f>YEAR(Tabla1[[#This Row],[Fecha de Orden]])</f>
        <v>2024</v>
      </c>
      <c r="T6975" t="str">
        <f>VLOOKUP(Tabla1[[#This Row],[Nombre del Producto]],Tabla2[[Nombre Producto]:[Costo Unitario]],2,FALSE)</f>
        <v>Lot's O' Nuts</v>
      </c>
      <c r="U6975" t="str">
        <f>VLOOKUP(Tabla1[[#This Row],[Fábrica]],Tabla3[],4,FALSE)</f>
        <v>Arizona</v>
      </c>
    </row>
    <row r="6976" spans="1:21" x14ac:dyDescent="0.25">
      <c r="A6976" t="s">
        <v>4645</v>
      </c>
      <c r="B6976" s="3">
        <v>45511</v>
      </c>
      <c r="C6976" s="3">
        <v>45525</v>
      </c>
      <c r="D6976" t="s">
        <v>18</v>
      </c>
      <c r="E6976">
        <v>156776</v>
      </c>
      <c r="F6976" t="s">
        <v>19</v>
      </c>
      <c r="G6976" t="s">
        <v>1703</v>
      </c>
      <c r="H6976" t="s">
        <v>21</v>
      </c>
      <c r="I6976">
        <v>92683</v>
      </c>
      <c r="J6976" t="s">
        <v>22</v>
      </c>
      <c r="K6976" t="s">
        <v>23</v>
      </c>
      <c r="L6976" t="s">
        <v>24</v>
      </c>
      <c r="M6976" t="s">
        <v>25</v>
      </c>
      <c r="N6976" s="5">
        <v>15</v>
      </c>
      <c r="O6976" s="7">
        <v>4</v>
      </c>
      <c r="P6976" s="5">
        <v>9.8000000000000007</v>
      </c>
      <c r="Q6976" s="5">
        <v>5.2</v>
      </c>
      <c r="R6976" s="22">
        <f>Tabla1[[#This Row],[Fecha de Envío]]-Tabla1[[#This Row],[Fecha de Orden]]</f>
        <v>14</v>
      </c>
      <c r="S6976" s="24">
        <f>YEAR(Tabla1[[#This Row],[Fecha de Orden]])</f>
        <v>2024</v>
      </c>
      <c r="T6976" t="str">
        <f>VLOOKUP(Tabla1[[#This Row],[Nombre del Producto]],Tabla2[[Nombre Producto]:[Costo Unitario]],2,FALSE)</f>
        <v>Wicked Choccy's</v>
      </c>
      <c r="U6976" t="str">
        <f>VLOOKUP(Tabla1[[#This Row],[Fábrica]],Tabla3[],4,FALSE)</f>
        <v>Georgia</v>
      </c>
    </row>
    <row r="6977" spans="1:21" x14ac:dyDescent="0.25">
      <c r="A6977" t="s">
        <v>4646</v>
      </c>
      <c r="B6977" s="3">
        <v>45511</v>
      </c>
      <c r="C6977" s="3">
        <v>45525</v>
      </c>
      <c r="D6977" t="s">
        <v>18</v>
      </c>
      <c r="E6977">
        <v>156776</v>
      </c>
      <c r="F6977" t="s">
        <v>19</v>
      </c>
      <c r="G6977" t="s">
        <v>1703</v>
      </c>
      <c r="H6977" t="s">
        <v>21</v>
      </c>
      <c r="I6977">
        <v>92683</v>
      </c>
      <c r="J6977" t="s">
        <v>22</v>
      </c>
      <c r="K6977" t="s">
        <v>23</v>
      </c>
      <c r="L6977" t="s">
        <v>36</v>
      </c>
      <c r="M6977" t="s">
        <v>37</v>
      </c>
      <c r="N6977" s="5">
        <v>9.75</v>
      </c>
      <c r="O6977" s="7">
        <v>3</v>
      </c>
      <c r="P6977" s="5">
        <v>6.33</v>
      </c>
      <c r="Q6977" s="5">
        <v>3.42</v>
      </c>
      <c r="R6977" s="22">
        <f>Tabla1[[#This Row],[Fecha de Envío]]-Tabla1[[#This Row],[Fecha de Orden]]</f>
        <v>14</v>
      </c>
      <c r="S6977" s="24">
        <f>YEAR(Tabla1[[#This Row],[Fecha de Orden]])</f>
        <v>2024</v>
      </c>
      <c r="T6977" t="str">
        <f>VLOOKUP(Tabla1[[#This Row],[Nombre del Producto]],Tabla2[[Nombre Producto]:[Costo Unitario]],2,FALSE)</f>
        <v>Wicked Choccy's</v>
      </c>
      <c r="U6977" t="str">
        <f>VLOOKUP(Tabla1[[#This Row],[Fábrica]],Tabla3[],4,FALSE)</f>
        <v>Georgia</v>
      </c>
    </row>
    <row r="6978" spans="1:21" x14ac:dyDescent="0.25">
      <c r="A6978" t="s">
        <v>4934</v>
      </c>
      <c r="B6978" s="3">
        <v>45511</v>
      </c>
      <c r="C6978" s="3">
        <v>45526</v>
      </c>
      <c r="D6978" t="s">
        <v>18</v>
      </c>
      <c r="E6978">
        <v>117023</v>
      </c>
      <c r="F6978" t="s">
        <v>19</v>
      </c>
      <c r="G6978" t="s">
        <v>188</v>
      </c>
      <c r="H6978" t="s">
        <v>31</v>
      </c>
      <c r="I6978">
        <v>11561</v>
      </c>
      <c r="J6978" t="s">
        <v>22</v>
      </c>
      <c r="K6978" t="s">
        <v>32</v>
      </c>
      <c r="L6978" t="s">
        <v>45</v>
      </c>
      <c r="M6978" t="s">
        <v>46</v>
      </c>
      <c r="N6978" s="5">
        <v>6.98</v>
      </c>
      <c r="O6978" s="7">
        <v>2</v>
      </c>
      <c r="P6978" s="5">
        <v>4.9800000000000004</v>
      </c>
      <c r="Q6978" s="5">
        <v>2</v>
      </c>
      <c r="R6978" s="22">
        <f>Tabla1[[#This Row],[Fecha de Envío]]-Tabla1[[#This Row],[Fecha de Orden]]</f>
        <v>15</v>
      </c>
      <c r="S6978" s="24">
        <f>YEAR(Tabla1[[#This Row],[Fecha de Orden]])</f>
        <v>2024</v>
      </c>
      <c r="T6978" t="str">
        <f>VLOOKUP(Tabla1[[#This Row],[Nombre del Producto]],Tabla2[[Nombre Producto]:[Costo Unitario]],2,FALSE)</f>
        <v>Lot's O' Nuts</v>
      </c>
      <c r="U6978" t="str">
        <f>VLOOKUP(Tabla1[[#This Row],[Fábrica]],Tabla3[],4,FALSE)</f>
        <v>Arizona</v>
      </c>
    </row>
    <row r="6979" spans="1:21" x14ac:dyDescent="0.25">
      <c r="A6979" t="s">
        <v>4935</v>
      </c>
      <c r="B6979" s="3">
        <v>45511</v>
      </c>
      <c r="C6979" s="3">
        <v>45526</v>
      </c>
      <c r="D6979" t="s">
        <v>18</v>
      </c>
      <c r="E6979">
        <v>117023</v>
      </c>
      <c r="F6979" t="s">
        <v>19</v>
      </c>
      <c r="G6979" t="s">
        <v>188</v>
      </c>
      <c r="H6979" t="s">
        <v>31</v>
      </c>
      <c r="I6979">
        <v>11561</v>
      </c>
      <c r="J6979" t="s">
        <v>22</v>
      </c>
      <c r="K6979" t="s">
        <v>32</v>
      </c>
      <c r="L6979" t="s">
        <v>27</v>
      </c>
      <c r="M6979" t="s">
        <v>28</v>
      </c>
      <c r="N6979" s="5">
        <v>36</v>
      </c>
      <c r="O6979" s="7">
        <v>10</v>
      </c>
      <c r="P6979" s="5">
        <v>25</v>
      </c>
      <c r="Q6979" s="5">
        <v>11</v>
      </c>
      <c r="R6979" s="22">
        <f>Tabla1[[#This Row],[Fecha de Envío]]-Tabla1[[#This Row],[Fecha de Orden]]</f>
        <v>15</v>
      </c>
      <c r="S6979" s="24">
        <f>YEAR(Tabla1[[#This Row],[Fecha de Orden]])</f>
        <v>2024</v>
      </c>
      <c r="T6979" t="str">
        <f>VLOOKUP(Tabla1[[#This Row],[Nombre del Producto]],Tabla2[[Nombre Producto]:[Costo Unitario]],2,FALSE)</f>
        <v>Lot's O' Nuts</v>
      </c>
      <c r="U6979" t="str">
        <f>VLOOKUP(Tabla1[[#This Row],[Fábrica]],Tabla3[],4,FALSE)</f>
        <v>Arizona</v>
      </c>
    </row>
    <row r="6980" spans="1:21" x14ac:dyDescent="0.25">
      <c r="A6980" t="s">
        <v>5865</v>
      </c>
      <c r="B6980" s="3">
        <v>45511</v>
      </c>
      <c r="C6980" s="3">
        <v>45526</v>
      </c>
      <c r="D6980" t="s">
        <v>18</v>
      </c>
      <c r="E6980">
        <v>115175</v>
      </c>
      <c r="F6980" t="s">
        <v>19</v>
      </c>
      <c r="G6980" t="s">
        <v>2241</v>
      </c>
      <c r="H6980" t="s">
        <v>21</v>
      </c>
      <c r="I6980">
        <v>95123</v>
      </c>
      <c r="J6980" t="s">
        <v>22</v>
      </c>
      <c r="K6980" t="s">
        <v>23</v>
      </c>
      <c r="L6980" t="s">
        <v>24</v>
      </c>
      <c r="M6980" t="s">
        <v>25</v>
      </c>
      <c r="N6980" s="5">
        <v>18.75</v>
      </c>
      <c r="O6980" s="7">
        <v>5</v>
      </c>
      <c r="P6980" s="5">
        <v>12.25</v>
      </c>
      <c r="Q6980" s="5">
        <v>6.5</v>
      </c>
      <c r="R6980" s="22">
        <f>Tabla1[[#This Row],[Fecha de Envío]]-Tabla1[[#This Row],[Fecha de Orden]]</f>
        <v>15</v>
      </c>
      <c r="S6980" s="24">
        <f>YEAR(Tabla1[[#This Row],[Fecha de Orden]])</f>
        <v>2024</v>
      </c>
      <c r="T6980" t="str">
        <f>VLOOKUP(Tabla1[[#This Row],[Nombre del Producto]],Tabla2[[Nombre Producto]:[Costo Unitario]],2,FALSE)</f>
        <v>Wicked Choccy's</v>
      </c>
      <c r="U6980" t="str">
        <f>VLOOKUP(Tabla1[[#This Row],[Fábrica]],Tabla3[],4,FALSE)</f>
        <v>Georgia</v>
      </c>
    </row>
    <row r="6981" spans="1:21" x14ac:dyDescent="0.25">
      <c r="A6981" t="s">
        <v>2459</v>
      </c>
      <c r="B6981" s="3">
        <v>45512</v>
      </c>
      <c r="C6981" s="3">
        <v>45524</v>
      </c>
      <c r="D6981" t="s">
        <v>71</v>
      </c>
      <c r="E6981">
        <v>129322</v>
      </c>
      <c r="F6981" t="s">
        <v>195</v>
      </c>
      <c r="G6981" t="s">
        <v>328</v>
      </c>
      <c r="H6981" t="s">
        <v>329</v>
      </c>
      <c r="I6981" t="s">
        <v>2441</v>
      </c>
      <c r="J6981" t="s">
        <v>22</v>
      </c>
      <c r="K6981" t="s">
        <v>32</v>
      </c>
      <c r="L6981" t="s">
        <v>33</v>
      </c>
      <c r="M6981" t="s">
        <v>34</v>
      </c>
      <c r="N6981" s="5">
        <v>7.2</v>
      </c>
      <c r="O6981" s="7">
        <v>2</v>
      </c>
      <c r="P6981" s="5">
        <v>4.8</v>
      </c>
      <c r="Q6981" s="5">
        <v>2.4</v>
      </c>
      <c r="R6981" s="22">
        <f>Tabla1[[#This Row],[Fecha de Envío]]-Tabla1[[#This Row],[Fecha de Orden]]</f>
        <v>12</v>
      </c>
      <c r="S6981" s="24">
        <f>YEAR(Tabla1[[#This Row],[Fecha de Orden]])</f>
        <v>2024</v>
      </c>
      <c r="T6981" t="str">
        <f>VLOOKUP(Tabla1[[#This Row],[Nombre del Producto]],Tabla2[[Nombre Producto]:[Costo Unitario]],2,FALSE)</f>
        <v>Lot's O' Nuts</v>
      </c>
      <c r="U6981" t="str">
        <f>VLOOKUP(Tabla1[[#This Row],[Fábrica]],Tabla3[],4,FALSE)</f>
        <v>Arizona</v>
      </c>
    </row>
    <row r="6982" spans="1:21" x14ac:dyDescent="0.25">
      <c r="A6982" t="s">
        <v>2460</v>
      </c>
      <c r="B6982" s="3">
        <v>45512</v>
      </c>
      <c r="C6982" s="3">
        <v>45524</v>
      </c>
      <c r="D6982" t="s">
        <v>71</v>
      </c>
      <c r="E6982">
        <v>129322</v>
      </c>
      <c r="F6982" t="s">
        <v>195</v>
      </c>
      <c r="G6982" t="s">
        <v>328</v>
      </c>
      <c r="H6982" t="s">
        <v>329</v>
      </c>
      <c r="I6982" t="s">
        <v>2441</v>
      </c>
      <c r="J6982" t="s">
        <v>22</v>
      </c>
      <c r="K6982" t="s">
        <v>32</v>
      </c>
      <c r="L6982" t="s">
        <v>27</v>
      </c>
      <c r="M6982" t="s">
        <v>28</v>
      </c>
      <c r="N6982" s="5">
        <v>7.2</v>
      </c>
      <c r="O6982" s="7">
        <v>2</v>
      </c>
      <c r="P6982" s="5">
        <v>5</v>
      </c>
      <c r="Q6982" s="5">
        <v>2.2000000000000002</v>
      </c>
      <c r="R6982" s="22">
        <f>Tabla1[[#This Row],[Fecha de Envío]]-Tabla1[[#This Row],[Fecha de Orden]]</f>
        <v>12</v>
      </c>
      <c r="S6982" s="24">
        <f>YEAR(Tabla1[[#This Row],[Fecha de Orden]])</f>
        <v>2024</v>
      </c>
      <c r="T6982" t="str">
        <f>VLOOKUP(Tabla1[[#This Row],[Nombre del Producto]],Tabla2[[Nombre Producto]:[Costo Unitario]],2,FALSE)</f>
        <v>Lot's O' Nuts</v>
      </c>
      <c r="U6982" t="str">
        <f>VLOOKUP(Tabla1[[#This Row],[Fábrica]],Tabla3[],4,FALSE)</f>
        <v>Arizona</v>
      </c>
    </row>
    <row r="6983" spans="1:21" x14ac:dyDescent="0.25">
      <c r="A6983" t="s">
        <v>2461</v>
      </c>
      <c r="B6983" s="3">
        <v>45512</v>
      </c>
      <c r="C6983" s="3">
        <v>45524</v>
      </c>
      <c r="D6983" t="s">
        <v>71</v>
      </c>
      <c r="E6983">
        <v>129322</v>
      </c>
      <c r="F6983" t="s">
        <v>195</v>
      </c>
      <c r="G6983" t="s">
        <v>328</v>
      </c>
      <c r="H6983" t="s">
        <v>329</v>
      </c>
      <c r="I6983" t="s">
        <v>2441</v>
      </c>
      <c r="J6983" t="s">
        <v>22</v>
      </c>
      <c r="K6983" t="s">
        <v>32</v>
      </c>
      <c r="L6983" t="s">
        <v>24</v>
      </c>
      <c r="M6983" t="s">
        <v>25</v>
      </c>
      <c r="N6983" s="5">
        <v>26.25</v>
      </c>
      <c r="O6983" s="7">
        <v>7</v>
      </c>
      <c r="P6983" s="5">
        <v>17.149999999999999</v>
      </c>
      <c r="Q6983" s="5">
        <v>9.1</v>
      </c>
      <c r="R6983" s="22">
        <f>Tabla1[[#This Row],[Fecha de Envío]]-Tabla1[[#This Row],[Fecha de Orden]]</f>
        <v>12</v>
      </c>
      <c r="S6983" s="24">
        <f>YEAR(Tabla1[[#This Row],[Fecha de Orden]])</f>
        <v>2024</v>
      </c>
      <c r="T6983" t="str">
        <f>VLOOKUP(Tabla1[[#This Row],[Nombre del Producto]],Tabla2[[Nombre Producto]:[Costo Unitario]],2,FALSE)</f>
        <v>Wicked Choccy's</v>
      </c>
      <c r="U6983" t="str">
        <f>VLOOKUP(Tabla1[[#This Row],[Fábrica]],Tabla3[],4,FALSE)</f>
        <v>Georgia</v>
      </c>
    </row>
    <row r="6984" spans="1:21" x14ac:dyDescent="0.25">
      <c r="A6984" t="s">
        <v>4088</v>
      </c>
      <c r="B6984" s="3">
        <v>45514</v>
      </c>
      <c r="C6984" s="3">
        <v>45529</v>
      </c>
      <c r="D6984" t="s">
        <v>18</v>
      </c>
      <c r="E6984">
        <v>143063</v>
      </c>
      <c r="F6984" t="s">
        <v>19</v>
      </c>
      <c r="G6984" t="s">
        <v>412</v>
      </c>
      <c r="H6984" t="s">
        <v>147</v>
      </c>
      <c r="I6984">
        <v>47201</v>
      </c>
      <c r="J6984" t="s">
        <v>22</v>
      </c>
      <c r="K6984" t="s">
        <v>43</v>
      </c>
      <c r="L6984" t="s">
        <v>45</v>
      </c>
      <c r="M6984" t="s">
        <v>46</v>
      </c>
      <c r="N6984" s="5">
        <v>6.98</v>
      </c>
      <c r="O6984" s="7">
        <v>2</v>
      </c>
      <c r="P6984" s="5">
        <v>4.9800000000000004</v>
      </c>
      <c r="Q6984" s="5">
        <v>2</v>
      </c>
      <c r="R6984" s="22">
        <f>Tabla1[[#This Row],[Fecha de Envío]]-Tabla1[[#This Row],[Fecha de Orden]]</f>
        <v>15</v>
      </c>
      <c r="S6984" s="24">
        <f>YEAR(Tabla1[[#This Row],[Fecha de Orden]])</f>
        <v>2024</v>
      </c>
      <c r="T6984" t="str">
        <f>VLOOKUP(Tabla1[[#This Row],[Nombre del Producto]],Tabla2[[Nombre Producto]:[Costo Unitario]],2,FALSE)</f>
        <v>Lot's O' Nuts</v>
      </c>
      <c r="U6984" t="str">
        <f>VLOOKUP(Tabla1[[#This Row],[Fábrica]],Tabla3[],4,FALSE)</f>
        <v>Arizona</v>
      </c>
    </row>
    <row r="6985" spans="1:21" x14ac:dyDescent="0.25">
      <c r="A6985" t="s">
        <v>4089</v>
      </c>
      <c r="B6985" s="3">
        <v>45514</v>
      </c>
      <c r="C6985" s="3">
        <v>45529</v>
      </c>
      <c r="D6985" t="s">
        <v>18</v>
      </c>
      <c r="E6985">
        <v>143063</v>
      </c>
      <c r="F6985" t="s">
        <v>19</v>
      </c>
      <c r="G6985" t="s">
        <v>412</v>
      </c>
      <c r="H6985" t="s">
        <v>147</v>
      </c>
      <c r="I6985">
        <v>47201</v>
      </c>
      <c r="J6985" t="s">
        <v>22</v>
      </c>
      <c r="K6985" t="s">
        <v>43</v>
      </c>
      <c r="L6985" t="s">
        <v>27</v>
      </c>
      <c r="M6985" t="s">
        <v>28</v>
      </c>
      <c r="N6985" s="5">
        <v>21.6</v>
      </c>
      <c r="O6985" s="7">
        <v>6</v>
      </c>
      <c r="P6985" s="5">
        <v>15</v>
      </c>
      <c r="Q6985" s="5">
        <v>6.6</v>
      </c>
      <c r="R6985" s="22">
        <f>Tabla1[[#This Row],[Fecha de Envío]]-Tabla1[[#This Row],[Fecha de Orden]]</f>
        <v>15</v>
      </c>
      <c r="S6985" s="24">
        <f>YEAR(Tabla1[[#This Row],[Fecha de Orden]])</f>
        <v>2024</v>
      </c>
      <c r="T6985" t="str">
        <f>VLOOKUP(Tabla1[[#This Row],[Nombre del Producto]],Tabla2[[Nombre Producto]:[Costo Unitario]],2,FALSE)</f>
        <v>Lot's O' Nuts</v>
      </c>
      <c r="U6985" t="str">
        <f>VLOOKUP(Tabla1[[#This Row],[Fábrica]],Tabla3[],4,FALSE)</f>
        <v>Arizona</v>
      </c>
    </row>
    <row r="6986" spans="1:21" x14ac:dyDescent="0.25">
      <c r="A6986" t="s">
        <v>4090</v>
      </c>
      <c r="B6986" s="3">
        <v>45514</v>
      </c>
      <c r="C6986" s="3">
        <v>45529</v>
      </c>
      <c r="D6986" t="s">
        <v>18</v>
      </c>
      <c r="E6986">
        <v>143063</v>
      </c>
      <c r="F6986" t="s">
        <v>19</v>
      </c>
      <c r="G6986" t="s">
        <v>412</v>
      </c>
      <c r="H6986" t="s">
        <v>147</v>
      </c>
      <c r="I6986">
        <v>47201</v>
      </c>
      <c r="J6986" t="s">
        <v>22</v>
      </c>
      <c r="K6986" t="s">
        <v>43</v>
      </c>
      <c r="L6986" t="s">
        <v>36</v>
      </c>
      <c r="M6986" t="s">
        <v>37</v>
      </c>
      <c r="N6986" s="5">
        <v>29.25</v>
      </c>
      <c r="O6986" s="7">
        <v>9</v>
      </c>
      <c r="P6986" s="5">
        <v>18.989999999999998</v>
      </c>
      <c r="Q6986" s="5">
        <v>10.26</v>
      </c>
      <c r="R6986" s="22">
        <f>Tabla1[[#This Row],[Fecha de Envío]]-Tabla1[[#This Row],[Fecha de Orden]]</f>
        <v>15</v>
      </c>
      <c r="S6986" s="24">
        <f>YEAR(Tabla1[[#This Row],[Fecha de Orden]])</f>
        <v>2024</v>
      </c>
      <c r="T6986" t="str">
        <f>VLOOKUP(Tabla1[[#This Row],[Nombre del Producto]],Tabla2[[Nombre Producto]:[Costo Unitario]],2,FALSE)</f>
        <v>Wicked Choccy's</v>
      </c>
      <c r="U6986" t="str">
        <f>VLOOKUP(Tabla1[[#This Row],[Fábrica]],Tabla3[],4,FALSE)</f>
        <v>Georgia</v>
      </c>
    </row>
    <row r="6987" spans="1:21" x14ac:dyDescent="0.25">
      <c r="A6987" t="s">
        <v>7937</v>
      </c>
      <c r="B6987" s="3">
        <v>45514</v>
      </c>
      <c r="C6987" s="3">
        <v>45529</v>
      </c>
      <c r="D6987" t="s">
        <v>71</v>
      </c>
      <c r="E6987">
        <v>145443</v>
      </c>
      <c r="F6987" t="s">
        <v>19</v>
      </c>
      <c r="G6987" t="s">
        <v>393</v>
      </c>
      <c r="H6987" t="s">
        <v>147</v>
      </c>
      <c r="I6987">
        <v>47374</v>
      </c>
      <c r="J6987" t="s">
        <v>22</v>
      </c>
      <c r="K6987" t="s">
        <v>43</v>
      </c>
      <c r="L6987" t="s">
        <v>27</v>
      </c>
      <c r="M6987" t="s">
        <v>28</v>
      </c>
      <c r="N6987" s="5">
        <v>18</v>
      </c>
      <c r="O6987" s="7">
        <v>5</v>
      </c>
      <c r="P6987" s="5">
        <v>12.5</v>
      </c>
      <c r="Q6987" s="5">
        <v>5.5</v>
      </c>
      <c r="R6987" s="22">
        <f>Tabla1[[#This Row],[Fecha de Envío]]-Tabla1[[#This Row],[Fecha de Orden]]</f>
        <v>15</v>
      </c>
      <c r="S6987" s="24">
        <f>YEAR(Tabla1[[#This Row],[Fecha de Orden]])</f>
        <v>2024</v>
      </c>
      <c r="T6987" t="str">
        <f>VLOOKUP(Tabla1[[#This Row],[Nombre del Producto]],Tabla2[[Nombre Producto]:[Costo Unitario]],2,FALSE)</f>
        <v>Lot's O' Nuts</v>
      </c>
      <c r="U6987" t="str">
        <f>VLOOKUP(Tabla1[[#This Row],[Fábrica]],Tabla3[],4,FALSE)</f>
        <v>Arizona</v>
      </c>
    </row>
    <row r="6988" spans="1:21" x14ac:dyDescent="0.25">
      <c r="A6988" t="s">
        <v>2961</v>
      </c>
      <c r="B6988" s="3">
        <v>45515</v>
      </c>
      <c r="C6988" s="3">
        <v>45527</v>
      </c>
      <c r="D6988" t="s">
        <v>71</v>
      </c>
      <c r="E6988">
        <v>160899</v>
      </c>
      <c r="F6988" t="s">
        <v>19</v>
      </c>
      <c r="G6988" t="s">
        <v>2962</v>
      </c>
      <c r="H6988" t="s">
        <v>264</v>
      </c>
      <c r="I6988">
        <v>70601</v>
      </c>
      <c r="J6988" t="s">
        <v>22</v>
      </c>
      <c r="K6988" t="s">
        <v>66</v>
      </c>
      <c r="L6988" t="s">
        <v>36</v>
      </c>
      <c r="M6988" t="s">
        <v>37</v>
      </c>
      <c r="N6988" s="5">
        <v>35.75</v>
      </c>
      <c r="O6988" s="7">
        <v>11</v>
      </c>
      <c r="P6988" s="5">
        <v>23.21</v>
      </c>
      <c r="Q6988" s="5">
        <v>12.54</v>
      </c>
      <c r="R6988" s="22">
        <f>Tabla1[[#This Row],[Fecha de Envío]]-Tabla1[[#This Row],[Fecha de Orden]]</f>
        <v>12</v>
      </c>
      <c r="S6988" s="24">
        <f>YEAR(Tabla1[[#This Row],[Fecha de Orden]])</f>
        <v>2024</v>
      </c>
      <c r="T6988" t="str">
        <f>VLOOKUP(Tabla1[[#This Row],[Nombre del Producto]],Tabla2[[Nombre Producto]:[Costo Unitario]],2,FALSE)</f>
        <v>Wicked Choccy's</v>
      </c>
      <c r="U6988" t="str">
        <f>VLOOKUP(Tabla1[[#This Row],[Fábrica]],Tabla3[],4,FALSE)</f>
        <v>Georgia</v>
      </c>
    </row>
    <row r="6989" spans="1:21" x14ac:dyDescent="0.25">
      <c r="A6989" t="s">
        <v>8054</v>
      </c>
      <c r="B6989" s="3">
        <v>45515</v>
      </c>
      <c r="C6989" s="3">
        <v>45527</v>
      </c>
      <c r="D6989" t="s">
        <v>39</v>
      </c>
      <c r="E6989">
        <v>139311</v>
      </c>
      <c r="F6989" t="s">
        <v>19</v>
      </c>
      <c r="G6989" t="s">
        <v>7998</v>
      </c>
      <c r="H6989" t="s">
        <v>42</v>
      </c>
      <c r="I6989">
        <v>76021</v>
      </c>
      <c r="J6989" t="s">
        <v>22</v>
      </c>
      <c r="K6989" t="s">
        <v>43</v>
      </c>
      <c r="L6989" t="s">
        <v>45</v>
      </c>
      <c r="M6989" t="s">
        <v>46</v>
      </c>
      <c r="N6989" s="5">
        <v>24.43</v>
      </c>
      <c r="O6989" s="7">
        <v>7</v>
      </c>
      <c r="P6989" s="5">
        <v>17.43</v>
      </c>
      <c r="Q6989" s="5">
        <v>7</v>
      </c>
      <c r="R6989" s="22">
        <f>Tabla1[[#This Row],[Fecha de Envío]]-Tabla1[[#This Row],[Fecha de Orden]]</f>
        <v>12</v>
      </c>
      <c r="S6989" s="24">
        <f>YEAR(Tabla1[[#This Row],[Fecha de Orden]])</f>
        <v>2024</v>
      </c>
      <c r="T6989" t="str">
        <f>VLOOKUP(Tabla1[[#This Row],[Nombre del Producto]],Tabla2[[Nombre Producto]:[Costo Unitario]],2,FALSE)</f>
        <v>Lot's O' Nuts</v>
      </c>
      <c r="U6989" t="str">
        <f>VLOOKUP(Tabla1[[#This Row],[Fábrica]],Tabla3[],4,FALSE)</f>
        <v>Arizona</v>
      </c>
    </row>
    <row r="6990" spans="1:21" x14ac:dyDescent="0.25">
      <c r="A6990" t="s">
        <v>8055</v>
      </c>
      <c r="B6990" s="3">
        <v>45515</v>
      </c>
      <c r="C6990" s="3">
        <v>45527</v>
      </c>
      <c r="D6990" t="s">
        <v>39</v>
      </c>
      <c r="E6990">
        <v>139311</v>
      </c>
      <c r="F6990" t="s">
        <v>19</v>
      </c>
      <c r="G6990" t="s">
        <v>7998</v>
      </c>
      <c r="H6990" t="s">
        <v>42</v>
      </c>
      <c r="I6990">
        <v>76021</v>
      </c>
      <c r="J6990" t="s">
        <v>22</v>
      </c>
      <c r="K6990" t="s">
        <v>43</v>
      </c>
      <c r="L6990" t="s">
        <v>36</v>
      </c>
      <c r="M6990" t="s">
        <v>37</v>
      </c>
      <c r="N6990" s="5">
        <v>13</v>
      </c>
      <c r="O6990" s="7">
        <v>4</v>
      </c>
      <c r="P6990" s="5">
        <v>8.44</v>
      </c>
      <c r="Q6990" s="5">
        <v>4.5599999999999996</v>
      </c>
      <c r="R6990" s="22">
        <f>Tabla1[[#This Row],[Fecha de Envío]]-Tabla1[[#This Row],[Fecha de Orden]]</f>
        <v>12</v>
      </c>
      <c r="S6990" s="24">
        <f>YEAR(Tabla1[[#This Row],[Fecha de Orden]])</f>
        <v>2024</v>
      </c>
      <c r="T6990" t="str">
        <f>VLOOKUP(Tabla1[[#This Row],[Nombre del Producto]],Tabla2[[Nombre Producto]:[Costo Unitario]],2,FALSE)</f>
        <v>Wicked Choccy's</v>
      </c>
      <c r="U6990" t="str">
        <f>VLOOKUP(Tabla1[[#This Row],[Fábrica]],Tabla3[],4,FALSE)</f>
        <v>Georgia</v>
      </c>
    </row>
    <row r="6991" spans="1:21" x14ac:dyDescent="0.25">
      <c r="A6991" t="s">
        <v>8150</v>
      </c>
      <c r="B6991" s="3">
        <v>45515</v>
      </c>
      <c r="C6991" s="3">
        <v>45530</v>
      </c>
      <c r="D6991" t="s">
        <v>18</v>
      </c>
      <c r="E6991">
        <v>100433</v>
      </c>
      <c r="F6991" t="s">
        <v>19</v>
      </c>
      <c r="G6991" t="s">
        <v>30</v>
      </c>
      <c r="H6991" t="s">
        <v>31</v>
      </c>
      <c r="I6991">
        <v>10009</v>
      </c>
      <c r="J6991" t="s">
        <v>22</v>
      </c>
      <c r="K6991" t="s">
        <v>32</v>
      </c>
      <c r="L6991" t="s">
        <v>36</v>
      </c>
      <c r="M6991" t="s">
        <v>37</v>
      </c>
      <c r="N6991" s="5">
        <v>13</v>
      </c>
      <c r="O6991" s="7">
        <v>4</v>
      </c>
      <c r="P6991" s="5">
        <v>8.44</v>
      </c>
      <c r="Q6991" s="5">
        <v>4.5599999999999996</v>
      </c>
      <c r="R6991" s="22">
        <f>Tabla1[[#This Row],[Fecha de Envío]]-Tabla1[[#This Row],[Fecha de Orden]]</f>
        <v>15</v>
      </c>
      <c r="S6991" s="24">
        <f>YEAR(Tabla1[[#This Row],[Fecha de Orden]])</f>
        <v>2024</v>
      </c>
      <c r="T6991" t="str">
        <f>VLOOKUP(Tabla1[[#This Row],[Nombre del Producto]],Tabla2[[Nombre Producto]:[Costo Unitario]],2,FALSE)</f>
        <v>Wicked Choccy's</v>
      </c>
      <c r="U6991" t="str">
        <f>VLOOKUP(Tabla1[[#This Row],[Fábrica]],Tabla3[],4,FALSE)</f>
        <v>Georgia</v>
      </c>
    </row>
    <row r="6992" spans="1:21" x14ac:dyDescent="0.25">
      <c r="A6992" t="s">
        <v>930</v>
      </c>
      <c r="B6992" s="3">
        <v>45516</v>
      </c>
      <c r="C6992" s="3">
        <v>45526</v>
      </c>
      <c r="D6992" t="s">
        <v>82</v>
      </c>
      <c r="E6992">
        <v>118941</v>
      </c>
      <c r="F6992" t="s">
        <v>19</v>
      </c>
      <c r="G6992" t="s">
        <v>931</v>
      </c>
      <c r="H6992" t="s">
        <v>583</v>
      </c>
      <c r="I6992">
        <v>21044</v>
      </c>
      <c r="J6992" t="s">
        <v>22</v>
      </c>
      <c r="K6992" t="s">
        <v>32</v>
      </c>
      <c r="L6992" t="s">
        <v>24</v>
      </c>
      <c r="M6992" t="s">
        <v>25</v>
      </c>
      <c r="N6992" s="5">
        <v>18.75</v>
      </c>
      <c r="O6992" s="7">
        <v>5</v>
      </c>
      <c r="P6992" s="5">
        <v>12.25</v>
      </c>
      <c r="Q6992" s="5">
        <v>6.5</v>
      </c>
      <c r="R6992" s="22">
        <f>Tabla1[[#This Row],[Fecha de Envío]]-Tabla1[[#This Row],[Fecha de Orden]]</f>
        <v>10</v>
      </c>
      <c r="S6992" s="24">
        <f>YEAR(Tabla1[[#This Row],[Fecha de Orden]])</f>
        <v>2024</v>
      </c>
      <c r="T6992" t="str">
        <f>VLOOKUP(Tabla1[[#This Row],[Nombre del Producto]],Tabla2[[Nombre Producto]:[Costo Unitario]],2,FALSE)</f>
        <v>Wicked Choccy's</v>
      </c>
      <c r="U6992" t="str">
        <f>VLOOKUP(Tabla1[[#This Row],[Fábrica]],Tabla3[],4,FALSE)</f>
        <v>Georgia</v>
      </c>
    </row>
    <row r="6993" spans="1:21" x14ac:dyDescent="0.25">
      <c r="A6993" t="s">
        <v>932</v>
      </c>
      <c r="B6993" s="3">
        <v>45516</v>
      </c>
      <c r="C6993" s="3">
        <v>45526</v>
      </c>
      <c r="D6993" t="s">
        <v>82</v>
      </c>
      <c r="E6993">
        <v>118941</v>
      </c>
      <c r="F6993" t="s">
        <v>19</v>
      </c>
      <c r="G6993" t="s">
        <v>931</v>
      </c>
      <c r="H6993" t="s">
        <v>583</v>
      </c>
      <c r="I6993">
        <v>21044</v>
      </c>
      <c r="J6993" t="s">
        <v>22</v>
      </c>
      <c r="K6993" t="s">
        <v>32</v>
      </c>
      <c r="L6993" t="s">
        <v>27</v>
      </c>
      <c r="M6993" t="s">
        <v>28</v>
      </c>
      <c r="N6993" s="5">
        <v>18</v>
      </c>
      <c r="O6993" s="7">
        <v>5</v>
      </c>
      <c r="P6993" s="5">
        <v>12.5</v>
      </c>
      <c r="Q6993" s="5">
        <v>5.5</v>
      </c>
      <c r="R6993" s="22">
        <f>Tabla1[[#This Row],[Fecha de Envío]]-Tabla1[[#This Row],[Fecha de Orden]]</f>
        <v>10</v>
      </c>
      <c r="S6993" s="24">
        <f>YEAR(Tabla1[[#This Row],[Fecha de Orden]])</f>
        <v>2024</v>
      </c>
      <c r="T6993" t="str">
        <f>VLOOKUP(Tabla1[[#This Row],[Nombre del Producto]],Tabla2[[Nombre Producto]:[Costo Unitario]],2,FALSE)</f>
        <v>Lot's O' Nuts</v>
      </c>
      <c r="U6993" t="str">
        <f>VLOOKUP(Tabla1[[#This Row],[Fábrica]],Tabla3[],4,FALSE)</f>
        <v>Arizona</v>
      </c>
    </row>
    <row r="6994" spans="1:21" x14ac:dyDescent="0.25">
      <c r="A6994" t="s">
        <v>2631</v>
      </c>
      <c r="B6994" s="3">
        <v>45516</v>
      </c>
      <c r="C6994" s="3">
        <v>45533</v>
      </c>
      <c r="D6994" t="s">
        <v>18</v>
      </c>
      <c r="E6994">
        <v>152310</v>
      </c>
      <c r="F6994" t="s">
        <v>19</v>
      </c>
      <c r="G6994" t="s">
        <v>124</v>
      </c>
      <c r="H6994" t="s">
        <v>125</v>
      </c>
      <c r="I6994">
        <v>98103</v>
      </c>
      <c r="J6994" t="s">
        <v>22</v>
      </c>
      <c r="K6994" t="s">
        <v>23</v>
      </c>
      <c r="L6994" t="s">
        <v>27</v>
      </c>
      <c r="M6994" t="s">
        <v>28</v>
      </c>
      <c r="N6994" s="5">
        <v>21.6</v>
      </c>
      <c r="O6994" s="7">
        <v>6</v>
      </c>
      <c r="P6994" s="5">
        <v>15</v>
      </c>
      <c r="Q6994" s="5">
        <v>6.6</v>
      </c>
      <c r="R6994" s="22">
        <f>Tabla1[[#This Row],[Fecha de Envío]]-Tabla1[[#This Row],[Fecha de Orden]]</f>
        <v>17</v>
      </c>
      <c r="S6994" s="24">
        <f>YEAR(Tabla1[[#This Row],[Fecha de Orden]])</f>
        <v>2024</v>
      </c>
      <c r="T6994" t="str">
        <f>VLOOKUP(Tabla1[[#This Row],[Nombre del Producto]],Tabla2[[Nombre Producto]:[Costo Unitario]],2,FALSE)</f>
        <v>Lot's O' Nuts</v>
      </c>
      <c r="U6994" t="str">
        <f>VLOOKUP(Tabla1[[#This Row],[Fábrica]],Tabla3[],4,FALSE)</f>
        <v>Arizona</v>
      </c>
    </row>
    <row r="6995" spans="1:21" x14ac:dyDescent="0.25">
      <c r="A6995" t="s">
        <v>2632</v>
      </c>
      <c r="B6995" s="3">
        <v>45516</v>
      </c>
      <c r="C6995" s="3">
        <v>45533</v>
      </c>
      <c r="D6995" t="s">
        <v>18</v>
      </c>
      <c r="E6995">
        <v>152310</v>
      </c>
      <c r="F6995" t="s">
        <v>19</v>
      </c>
      <c r="G6995" t="s">
        <v>124</v>
      </c>
      <c r="H6995" t="s">
        <v>125</v>
      </c>
      <c r="I6995">
        <v>98103</v>
      </c>
      <c r="J6995" t="s">
        <v>22</v>
      </c>
      <c r="K6995" t="s">
        <v>23</v>
      </c>
      <c r="L6995" t="s">
        <v>24</v>
      </c>
      <c r="M6995" t="s">
        <v>25</v>
      </c>
      <c r="N6995" s="5">
        <v>11.25</v>
      </c>
      <c r="O6995" s="7">
        <v>3</v>
      </c>
      <c r="P6995" s="5">
        <v>7.35</v>
      </c>
      <c r="Q6995" s="5">
        <v>3.9</v>
      </c>
      <c r="R6995" s="22">
        <f>Tabla1[[#This Row],[Fecha de Envío]]-Tabla1[[#This Row],[Fecha de Orden]]</f>
        <v>17</v>
      </c>
      <c r="S6995" s="24">
        <f>YEAR(Tabla1[[#This Row],[Fecha de Orden]])</f>
        <v>2024</v>
      </c>
      <c r="T6995" t="str">
        <f>VLOOKUP(Tabla1[[#This Row],[Nombre del Producto]],Tabla2[[Nombre Producto]:[Costo Unitario]],2,FALSE)</f>
        <v>Wicked Choccy's</v>
      </c>
      <c r="U6995" t="str">
        <f>VLOOKUP(Tabla1[[#This Row],[Fábrica]],Tabla3[],4,FALSE)</f>
        <v>Georgia</v>
      </c>
    </row>
    <row r="6996" spans="1:21" x14ac:dyDescent="0.25">
      <c r="A6996" t="s">
        <v>2633</v>
      </c>
      <c r="B6996" s="3">
        <v>45516</v>
      </c>
      <c r="C6996" s="3">
        <v>45533</v>
      </c>
      <c r="D6996" t="s">
        <v>18</v>
      </c>
      <c r="E6996">
        <v>152310</v>
      </c>
      <c r="F6996" t="s">
        <v>19</v>
      </c>
      <c r="G6996" t="s">
        <v>124</v>
      </c>
      <c r="H6996" t="s">
        <v>125</v>
      </c>
      <c r="I6996">
        <v>98103</v>
      </c>
      <c r="J6996" t="s">
        <v>22</v>
      </c>
      <c r="K6996" t="s">
        <v>23</v>
      </c>
      <c r="L6996" t="s">
        <v>36</v>
      </c>
      <c r="M6996" t="s">
        <v>37</v>
      </c>
      <c r="N6996" s="5">
        <v>3.25</v>
      </c>
      <c r="O6996" s="7">
        <v>1</v>
      </c>
      <c r="P6996" s="5">
        <v>2.11</v>
      </c>
      <c r="Q6996" s="5">
        <v>1.1399999999999999</v>
      </c>
      <c r="R6996" s="22">
        <f>Tabla1[[#This Row],[Fecha de Envío]]-Tabla1[[#This Row],[Fecha de Orden]]</f>
        <v>17</v>
      </c>
      <c r="S6996" s="24">
        <f>YEAR(Tabla1[[#This Row],[Fecha de Orden]])</f>
        <v>2024</v>
      </c>
      <c r="T6996" t="str">
        <f>VLOOKUP(Tabla1[[#This Row],[Nombre del Producto]],Tabla2[[Nombre Producto]:[Costo Unitario]],2,FALSE)</f>
        <v>Wicked Choccy's</v>
      </c>
      <c r="U6996" t="str">
        <f>VLOOKUP(Tabla1[[#This Row],[Fábrica]],Tabla3[],4,FALSE)</f>
        <v>Georgia</v>
      </c>
    </row>
    <row r="6997" spans="1:21" x14ac:dyDescent="0.25">
      <c r="A6997" t="s">
        <v>4761</v>
      </c>
      <c r="B6997" s="3">
        <v>45516</v>
      </c>
      <c r="C6997" s="3">
        <v>45529</v>
      </c>
      <c r="D6997" t="s">
        <v>39</v>
      </c>
      <c r="E6997">
        <v>158169</v>
      </c>
      <c r="F6997" t="s">
        <v>19</v>
      </c>
      <c r="G6997" t="s">
        <v>2360</v>
      </c>
      <c r="H6997" t="s">
        <v>21</v>
      </c>
      <c r="I6997">
        <v>92630</v>
      </c>
      <c r="J6997" t="s">
        <v>22</v>
      </c>
      <c r="K6997" t="s">
        <v>23</v>
      </c>
      <c r="L6997" t="s">
        <v>24</v>
      </c>
      <c r="M6997" t="s">
        <v>25</v>
      </c>
      <c r="N6997" s="5">
        <v>15</v>
      </c>
      <c r="O6997" s="7">
        <v>4</v>
      </c>
      <c r="P6997" s="5">
        <v>9.8000000000000007</v>
      </c>
      <c r="Q6997" s="5">
        <v>5.2</v>
      </c>
      <c r="R6997" s="22">
        <f>Tabla1[[#This Row],[Fecha de Envío]]-Tabla1[[#This Row],[Fecha de Orden]]</f>
        <v>13</v>
      </c>
      <c r="S6997" s="24">
        <f>YEAR(Tabla1[[#This Row],[Fecha de Orden]])</f>
        <v>2024</v>
      </c>
      <c r="T6997" t="str">
        <f>VLOOKUP(Tabla1[[#This Row],[Nombre del Producto]],Tabla2[[Nombre Producto]:[Costo Unitario]],2,FALSE)</f>
        <v>Wicked Choccy's</v>
      </c>
      <c r="U6997" t="str">
        <f>VLOOKUP(Tabla1[[#This Row],[Fábrica]],Tabla3[],4,FALSE)</f>
        <v>Georgia</v>
      </c>
    </row>
    <row r="6998" spans="1:21" x14ac:dyDescent="0.25">
      <c r="A6998" t="s">
        <v>4762</v>
      </c>
      <c r="B6998" s="3">
        <v>45516</v>
      </c>
      <c r="C6998" s="3">
        <v>45529</v>
      </c>
      <c r="D6998" t="s">
        <v>39</v>
      </c>
      <c r="E6998">
        <v>158169</v>
      </c>
      <c r="F6998" t="s">
        <v>19</v>
      </c>
      <c r="G6998" t="s">
        <v>2360</v>
      </c>
      <c r="H6998" t="s">
        <v>21</v>
      </c>
      <c r="I6998">
        <v>92630</v>
      </c>
      <c r="J6998" t="s">
        <v>22</v>
      </c>
      <c r="K6998" t="s">
        <v>23</v>
      </c>
      <c r="L6998" t="s">
        <v>45</v>
      </c>
      <c r="M6998" t="s">
        <v>46</v>
      </c>
      <c r="N6998" s="5">
        <v>10.47</v>
      </c>
      <c r="O6998" s="7">
        <v>3</v>
      </c>
      <c r="P6998" s="5">
        <v>7.47</v>
      </c>
      <c r="Q6998" s="5">
        <v>3</v>
      </c>
      <c r="R6998" s="22">
        <f>Tabla1[[#This Row],[Fecha de Envío]]-Tabla1[[#This Row],[Fecha de Orden]]</f>
        <v>13</v>
      </c>
      <c r="S6998" s="24">
        <f>YEAR(Tabla1[[#This Row],[Fecha de Orden]])</f>
        <v>2024</v>
      </c>
      <c r="T6998" t="str">
        <f>VLOOKUP(Tabla1[[#This Row],[Nombre del Producto]],Tabla2[[Nombre Producto]:[Costo Unitario]],2,FALSE)</f>
        <v>Lot's O' Nuts</v>
      </c>
      <c r="U6998" t="str">
        <f>VLOOKUP(Tabla1[[#This Row],[Fábrica]],Tabla3[],4,FALSE)</f>
        <v>Arizona</v>
      </c>
    </row>
    <row r="6999" spans="1:21" x14ac:dyDescent="0.25">
      <c r="A6999" t="s">
        <v>7550</v>
      </c>
      <c r="B6999" s="3">
        <v>45516</v>
      </c>
      <c r="C6999" s="3">
        <v>45531</v>
      </c>
      <c r="D6999" t="s">
        <v>18</v>
      </c>
      <c r="E6999">
        <v>106537</v>
      </c>
      <c r="F6999" t="s">
        <v>19</v>
      </c>
      <c r="G6999" t="s">
        <v>2451</v>
      </c>
      <c r="H6999" t="s">
        <v>255</v>
      </c>
      <c r="I6999">
        <v>32839</v>
      </c>
      <c r="J6999" t="s">
        <v>22</v>
      </c>
      <c r="K6999" t="s">
        <v>66</v>
      </c>
      <c r="L6999" t="s">
        <v>33</v>
      </c>
      <c r="M6999" t="s">
        <v>34</v>
      </c>
      <c r="N6999" s="5">
        <v>14.4</v>
      </c>
      <c r="O6999" s="7">
        <v>4</v>
      </c>
      <c r="P6999" s="5">
        <v>9.6</v>
      </c>
      <c r="Q6999" s="5">
        <v>4.8</v>
      </c>
      <c r="R6999" s="22">
        <f>Tabla1[[#This Row],[Fecha de Envío]]-Tabla1[[#This Row],[Fecha de Orden]]</f>
        <v>15</v>
      </c>
      <c r="S6999" s="24">
        <f>YEAR(Tabla1[[#This Row],[Fecha de Orden]])</f>
        <v>2024</v>
      </c>
      <c r="T6999" t="str">
        <f>VLOOKUP(Tabla1[[#This Row],[Nombre del Producto]],Tabla2[[Nombre Producto]:[Costo Unitario]],2,FALSE)</f>
        <v>Lot's O' Nuts</v>
      </c>
      <c r="U6999" t="str">
        <f>VLOOKUP(Tabla1[[#This Row],[Fábrica]],Tabla3[],4,FALSE)</f>
        <v>Arizona</v>
      </c>
    </row>
    <row r="7000" spans="1:21" x14ac:dyDescent="0.25">
      <c r="A7000" t="s">
        <v>2505</v>
      </c>
      <c r="B7000" s="3">
        <v>45517</v>
      </c>
      <c r="C7000" s="3">
        <v>45532</v>
      </c>
      <c r="D7000" t="s">
        <v>18</v>
      </c>
      <c r="E7000">
        <v>128363</v>
      </c>
      <c r="F7000" t="s">
        <v>19</v>
      </c>
      <c r="G7000" t="s">
        <v>1159</v>
      </c>
      <c r="H7000" t="s">
        <v>65</v>
      </c>
      <c r="I7000">
        <v>38109</v>
      </c>
      <c r="J7000" t="s">
        <v>22</v>
      </c>
      <c r="K7000" t="s">
        <v>66</v>
      </c>
      <c r="L7000" t="s">
        <v>33</v>
      </c>
      <c r="M7000" t="s">
        <v>34</v>
      </c>
      <c r="N7000" s="5">
        <v>7.2</v>
      </c>
      <c r="O7000" s="7">
        <v>2</v>
      </c>
      <c r="P7000" s="5">
        <v>4.8</v>
      </c>
      <c r="Q7000" s="5">
        <v>2.4</v>
      </c>
      <c r="R7000" s="22">
        <f>Tabla1[[#This Row],[Fecha de Envío]]-Tabla1[[#This Row],[Fecha de Orden]]</f>
        <v>15</v>
      </c>
      <c r="S7000" s="24">
        <f>YEAR(Tabla1[[#This Row],[Fecha de Orden]])</f>
        <v>2024</v>
      </c>
      <c r="T7000" t="str">
        <f>VLOOKUP(Tabla1[[#This Row],[Nombre del Producto]],Tabla2[[Nombre Producto]:[Costo Unitario]],2,FALSE)</f>
        <v>Lot's O' Nuts</v>
      </c>
      <c r="U7000" t="str">
        <f>VLOOKUP(Tabla1[[#This Row],[Fábrica]],Tabla3[],4,FALSE)</f>
        <v>Arizona</v>
      </c>
    </row>
    <row r="7001" spans="1:21" x14ac:dyDescent="0.25">
      <c r="A7001" t="s">
        <v>2506</v>
      </c>
      <c r="B7001" s="3">
        <v>45517</v>
      </c>
      <c r="C7001" s="3">
        <v>45532</v>
      </c>
      <c r="D7001" t="s">
        <v>18</v>
      </c>
      <c r="E7001">
        <v>128363</v>
      </c>
      <c r="F7001" t="s">
        <v>19</v>
      </c>
      <c r="G7001" t="s">
        <v>1159</v>
      </c>
      <c r="H7001" t="s">
        <v>65</v>
      </c>
      <c r="I7001">
        <v>38109</v>
      </c>
      <c r="J7001" t="s">
        <v>22</v>
      </c>
      <c r="K7001" t="s">
        <v>66</v>
      </c>
      <c r="L7001" t="s">
        <v>27</v>
      </c>
      <c r="M7001" t="s">
        <v>28</v>
      </c>
      <c r="N7001" s="5">
        <v>3.6</v>
      </c>
      <c r="O7001" s="7">
        <v>1</v>
      </c>
      <c r="P7001" s="5">
        <v>2.5</v>
      </c>
      <c r="Q7001" s="5">
        <v>1.1000000000000001</v>
      </c>
      <c r="R7001" s="22">
        <f>Tabla1[[#This Row],[Fecha de Envío]]-Tabla1[[#This Row],[Fecha de Orden]]</f>
        <v>15</v>
      </c>
      <c r="S7001" s="24">
        <f>YEAR(Tabla1[[#This Row],[Fecha de Orden]])</f>
        <v>2024</v>
      </c>
      <c r="T7001" t="str">
        <f>VLOOKUP(Tabla1[[#This Row],[Nombre del Producto]],Tabla2[[Nombre Producto]:[Costo Unitario]],2,FALSE)</f>
        <v>Lot's O' Nuts</v>
      </c>
      <c r="U7001" t="str">
        <f>VLOOKUP(Tabla1[[#This Row],[Fábrica]],Tabla3[],4,FALSE)</f>
        <v>Arizona</v>
      </c>
    </row>
    <row r="7002" spans="1:21" x14ac:dyDescent="0.25">
      <c r="A7002" t="s">
        <v>2507</v>
      </c>
      <c r="B7002" s="3">
        <v>45517</v>
      </c>
      <c r="C7002" s="3">
        <v>45532</v>
      </c>
      <c r="D7002" t="s">
        <v>18</v>
      </c>
      <c r="E7002">
        <v>128363</v>
      </c>
      <c r="F7002" t="s">
        <v>19</v>
      </c>
      <c r="G7002" t="s">
        <v>1159</v>
      </c>
      <c r="H7002" t="s">
        <v>65</v>
      </c>
      <c r="I7002">
        <v>38109</v>
      </c>
      <c r="J7002" t="s">
        <v>22</v>
      </c>
      <c r="K7002" t="s">
        <v>66</v>
      </c>
      <c r="L7002" t="s">
        <v>45</v>
      </c>
      <c r="M7002" t="s">
        <v>46</v>
      </c>
      <c r="N7002" s="5">
        <v>17.45</v>
      </c>
      <c r="O7002" s="7">
        <v>5</v>
      </c>
      <c r="P7002" s="5">
        <v>12.45</v>
      </c>
      <c r="Q7002" s="5">
        <v>5</v>
      </c>
      <c r="R7002" s="22">
        <f>Tabla1[[#This Row],[Fecha de Envío]]-Tabla1[[#This Row],[Fecha de Orden]]</f>
        <v>15</v>
      </c>
      <c r="S7002" s="24">
        <f>YEAR(Tabla1[[#This Row],[Fecha de Orden]])</f>
        <v>2024</v>
      </c>
      <c r="T7002" t="str">
        <f>VLOOKUP(Tabla1[[#This Row],[Nombre del Producto]],Tabla2[[Nombre Producto]:[Costo Unitario]],2,FALSE)</f>
        <v>Lot's O' Nuts</v>
      </c>
      <c r="U7002" t="str">
        <f>VLOOKUP(Tabla1[[#This Row],[Fábrica]],Tabla3[],4,FALSE)</f>
        <v>Arizona</v>
      </c>
    </row>
    <row r="7003" spans="1:21" x14ac:dyDescent="0.25">
      <c r="A7003" t="s">
        <v>4540</v>
      </c>
      <c r="B7003" s="3">
        <v>45517</v>
      </c>
      <c r="C7003" s="3">
        <v>45527</v>
      </c>
      <c r="D7003" t="s">
        <v>82</v>
      </c>
      <c r="E7003">
        <v>103828</v>
      </c>
      <c r="F7003" t="s">
        <v>19</v>
      </c>
      <c r="G7003" t="s">
        <v>20</v>
      </c>
      <c r="H7003" t="s">
        <v>21</v>
      </c>
      <c r="I7003">
        <v>94122</v>
      </c>
      <c r="J7003" t="s">
        <v>22</v>
      </c>
      <c r="K7003" t="s">
        <v>23</v>
      </c>
      <c r="L7003" t="s">
        <v>36</v>
      </c>
      <c r="M7003" t="s">
        <v>37</v>
      </c>
      <c r="N7003" s="5">
        <v>22.75</v>
      </c>
      <c r="O7003" s="7">
        <v>7</v>
      </c>
      <c r="P7003" s="5">
        <v>14.77</v>
      </c>
      <c r="Q7003" s="5">
        <v>7.98</v>
      </c>
      <c r="R7003" s="22">
        <f>Tabla1[[#This Row],[Fecha de Envío]]-Tabla1[[#This Row],[Fecha de Orden]]</f>
        <v>10</v>
      </c>
      <c r="S7003" s="24">
        <f>YEAR(Tabla1[[#This Row],[Fecha de Orden]])</f>
        <v>2024</v>
      </c>
      <c r="T7003" t="str">
        <f>VLOOKUP(Tabla1[[#This Row],[Nombre del Producto]],Tabla2[[Nombre Producto]:[Costo Unitario]],2,FALSE)</f>
        <v>Wicked Choccy's</v>
      </c>
      <c r="U7003" t="str">
        <f>VLOOKUP(Tabla1[[#This Row],[Fábrica]],Tabla3[],4,FALSE)</f>
        <v>Georgia</v>
      </c>
    </row>
    <row r="7004" spans="1:21" x14ac:dyDescent="0.25">
      <c r="A7004" t="s">
        <v>4541</v>
      </c>
      <c r="B7004" s="3">
        <v>45517</v>
      </c>
      <c r="C7004" s="3">
        <v>45527</v>
      </c>
      <c r="D7004" t="s">
        <v>82</v>
      </c>
      <c r="E7004">
        <v>103828</v>
      </c>
      <c r="F7004" t="s">
        <v>19</v>
      </c>
      <c r="G7004" t="s">
        <v>20</v>
      </c>
      <c r="H7004" t="s">
        <v>21</v>
      </c>
      <c r="I7004">
        <v>94122</v>
      </c>
      <c r="J7004" t="s">
        <v>22</v>
      </c>
      <c r="K7004" t="s">
        <v>23</v>
      </c>
      <c r="L7004" t="s">
        <v>24</v>
      </c>
      <c r="M7004" t="s">
        <v>25</v>
      </c>
      <c r="N7004" s="5">
        <v>11.25</v>
      </c>
      <c r="O7004" s="7">
        <v>3</v>
      </c>
      <c r="P7004" s="5">
        <v>7.35</v>
      </c>
      <c r="Q7004" s="5">
        <v>3.9</v>
      </c>
      <c r="R7004" s="22">
        <f>Tabla1[[#This Row],[Fecha de Envío]]-Tabla1[[#This Row],[Fecha de Orden]]</f>
        <v>10</v>
      </c>
      <c r="S7004" s="24">
        <f>YEAR(Tabla1[[#This Row],[Fecha de Orden]])</f>
        <v>2024</v>
      </c>
      <c r="T7004" t="str">
        <f>VLOOKUP(Tabla1[[#This Row],[Nombre del Producto]],Tabla2[[Nombre Producto]:[Costo Unitario]],2,FALSE)</f>
        <v>Wicked Choccy's</v>
      </c>
      <c r="U7004" t="str">
        <f>VLOOKUP(Tabla1[[#This Row],[Fábrica]],Tabla3[],4,FALSE)</f>
        <v>Georgia</v>
      </c>
    </row>
    <row r="7005" spans="1:21" x14ac:dyDescent="0.25">
      <c r="A7005" t="s">
        <v>5086</v>
      </c>
      <c r="B7005" s="3">
        <v>45517</v>
      </c>
      <c r="C7005" s="3">
        <v>45534</v>
      </c>
      <c r="D7005" t="s">
        <v>18</v>
      </c>
      <c r="E7005">
        <v>167542</v>
      </c>
      <c r="F7005" t="s">
        <v>19</v>
      </c>
      <c r="G7005" t="s">
        <v>144</v>
      </c>
      <c r="H7005" t="s">
        <v>101</v>
      </c>
      <c r="I7005">
        <v>19120</v>
      </c>
      <c r="J7005" t="s">
        <v>22</v>
      </c>
      <c r="K7005" t="s">
        <v>32</v>
      </c>
      <c r="L7005" t="s">
        <v>27</v>
      </c>
      <c r="M7005" t="s">
        <v>28</v>
      </c>
      <c r="N7005" s="5">
        <v>10.8</v>
      </c>
      <c r="O7005" s="7">
        <v>3</v>
      </c>
      <c r="P7005" s="5">
        <v>7.5</v>
      </c>
      <c r="Q7005" s="5">
        <v>3.3</v>
      </c>
      <c r="R7005" s="22">
        <f>Tabla1[[#This Row],[Fecha de Envío]]-Tabla1[[#This Row],[Fecha de Orden]]</f>
        <v>17</v>
      </c>
      <c r="S7005" s="24">
        <f>YEAR(Tabla1[[#This Row],[Fecha de Orden]])</f>
        <v>2024</v>
      </c>
      <c r="T7005" t="str">
        <f>VLOOKUP(Tabla1[[#This Row],[Nombre del Producto]],Tabla2[[Nombre Producto]:[Costo Unitario]],2,FALSE)</f>
        <v>Lot's O' Nuts</v>
      </c>
      <c r="U7005" t="str">
        <f>VLOOKUP(Tabla1[[#This Row],[Fábrica]],Tabla3[],4,FALSE)</f>
        <v>Arizona</v>
      </c>
    </row>
    <row r="7006" spans="1:21" x14ac:dyDescent="0.25">
      <c r="A7006" t="s">
        <v>6162</v>
      </c>
      <c r="B7006" s="3">
        <v>45517</v>
      </c>
      <c r="C7006" s="3">
        <v>45534</v>
      </c>
      <c r="D7006" t="s">
        <v>18</v>
      </c>
      <c r="E7006">
        <v>100580</v>
      </c>
      <c r="F7006" t="s">
        <v>19</v>
      </c>
      <c r="G7006" t="s">
        <v>120</v>
      </c>
      <c r="H7006" t="s">
        <v>21</v>
      </c>
      <c r="I7006">
        <v>92037</v>
      </c>
      <c r="J7006" t="s">
        <v>22</v>
      </c>
      <c r="K7006" t="s">
        <v>23</v>
      </c>
      <c r="L7006" t="s">
        <v>33</v>
      </c>
      <c r="M7006" t="s">
        <v>34</v>
      </c>
      <c r="N7006" s="5">
        <v>10.8</v>
      </c>
      <c r="O7006" s="7">
        <v>3</v>
      </c>
      <c r="P7006" s="5">
        <v>7.2</v>
      </c>
      <c r="Q7006" s="5">
        <v>3.6</v>
      </c>
      <c r="R7006" s="22">
        <f>Tabla1[[#This Row],[Fecha de Envío]]-Tabla1[[#This Row],[Fecha de Orden]]</f>
        <v>17</v>
      </c>
      <c r="S7006" s="24">
        <f>YEAR(Tabla1[[#This Row],[Fecha de Orden]])</f>
        <v>2024</v>
      </c>
      <c r="T7006" t="str">
        <f>VLOOKUP(Tabla1[[#This Row],[Nombre del Producto]],Tabla2[[Nombre Producto]:[Costo Unitario]],2,FALSE)</f>
        <v>Lot's O' Nuts</v>
      </c>
      <c r="U7006" t="str">
        <f>VLOOKUP(Tabla1[[#This Row],[Fábrica]],Tabla3[],4,FALSE)</f>
        <v>Arizona</v>
      </c>
    </row>
    <row r="7007" spans="1:21" x14ac:dyDescent="0.25">
      <c r="A7007" t="s">
        <v>4689</v>
      </c>
      <c r="B7007" s="3">
        <v>45518</v>
      </c>
      <c r="C7007" s="3">
        <v>45535</v>
      </c>
      <c r="D7007" t="s">
        <v>18</v>
      </c>
      <c r="E7007">
        <v>105921</v>
      </c>
      <c r="F7007" t="s">
        <v>19</v>
      </c>
      <c r="G7007" t="s">
        <v>53</v>
      </c>
      <c r="H7007" t="s">
        <v>21</v>
      </c>
      <c r="I7007">
        <v>90032</v>
      </c>
      <c r="J7007" t="s">
        <v>22</v>
      </c>
      <c r="K7007" t="s">
        <v>23</v>
      </c>
      <c r="L7007" t="s">
        <v>36</v>
      </c>
      <c r="M7007" t="s">
        <v>37</v>
      </c>
      <c r="N7007" s="5">
        <v>9.75</v>
      </c>
      <c r="O7007" s="7">
        <v>3</v>
      </c>
      <c r="P7007" s="5">
        <v>6.33</v>
      </c>
      <c r="Q7007" s="5">
        <v>3.42</v>
      </c>
      <c r="R7007" s="22">
        <f>Tabla1[[#This Row],[Fecha de Envío]]-Tabla1[[#This Row],[Fecha de Orden]]</f>
        <v>17</v>
      </c>
      <c r="S7007" s="24">
        <f>YEAR(Tabla1[[#This Row],[Fecha de Orden]])</f>
        <v>2024</v>
      </c>
      <c r="T7007" t="str">
        <f>VLOOKUP(Tabla1[[#This Row],[Nombre del Producto]],Tabla2[[Nombre Producto]:[Costo Unitario]],2,FALSE)</f>
        <v>Wicked Choccy's</v>
      </c>
      <c r="U7007" t="str">
        <f>VLOOKUP(Tabla1[[#This Row],[Fábrica]],Tabla3[],4,FALSE)</f>
        <v>Georgia</v>
      </c>
    </row>
    <row r="7008" spans="1:21" x14ac:dyDescent="0.25">
      <c r="A7008" t="s">
        <v>6784</v>
      </c>
      <c r="B7008" s="3">
        <v>45518</v>
      </c>
      <c r="C7008" s="3">
        <v>45530</v>
      </c>
      <c r="D7008" t="s">
        <v>71</v>
      </c>
      <c r="E7008">
        <v>169264</v>
      </c>
      <c r="F7008" t="s">
        <v>19</v>
      </c>
      <c r="G7008" t="s">
        <v>20</v>
      </c>
      <c r="H7008" t="s">
        <v>21</v>
      </c>
      <c r="I7008">
        <v>94109</v>
      </c>
      <c r="J7008" t="s">
        <v>22</v>
      </c>
      <c r="K7008" t="s">
        <v>23</v>
      </c>
      <c r="L7008" t="s">
        <v>27</v>
      </c>
      <c r="M7008" t="s">
        <v>28</v>
      </c>
      <c r="N7008" s="5">
        <v>21.6</v>
      </c>
      <c r="O7008" s="7">
        <v>6</v>
      </c>
      <c r="P7008" s="5">
        <v>15</v>
      </c>
      <c r="Q7008" s="5">
        <v>6.6</v>
      </c>
      <c r="R7008" s="22">
        <f>Tabla1[[#This Row],[Fecha de Envío]]-Tabla1[[#This Row],[Fecha de Orden]]</f>
        <v>12</v>
      </c>
      <c r="S7008" s="24">
        <f>YEAR(Tabla1[[#This Row],[Fecha de Orden]])</f>
        <v>2024</v>
      </c>
      <c r="T7008" t="str">
        <f>VLOOKUP(Tabla1[[#This Row],[Nombre del Producto]],Tabla2[[Nombre Producto]:[Costo Unitario]],2,FALSE)</f>
        <v>Lot's O' Nuts</v>
      </c>
      <c r="U7008" t="str">
        <f>VLOOKUP(Tabla1[[#This Row],[Fábrica]],Tabla3[],4,FALSE)</f>
        <v>Arizona</v>
      </c>
    </row>
    <row r="7009" spans="1:21" x14ac:dyDescent="0.25">
      <c r="A7009" t="s">
        <v>6785</v>
      </c>
      <c r="B7009" s="3">
        <v>45518</v>
      </c>
      <c r="C7009" s="3">
        <v>45530</v>
      </c>
      <c r="D7009" t="s">
        <v>71</v>
      </c>
      <c r="E7009">
        <v>169264</v>
      </c>
      <c r="F7009" t="s">
        <v>19</v>
      </c>
      <c r="G7009" t="s">
        <v>20</v>
      </c>
      <c r="H7009" t="s">
        <v>21</v>
      </c>
      <c r="I7009">
        <v>94109</v>
      </c>
      <c r="J7009" t="s">
        <v>22</v>
      </c>
      <c r="K7009" t="s">
        <v>23</v>
      </c>
      <c r="L7009" t="s">
        <v>45</v>
      </c>
      <c r="M7009" t="s">
        <v>46</v>
      </c>
      <c r="N7009" s="5">
        <v>6.98</v>
      </c>
      <c r="O7009" s="7">
        <v>2</v>
      </c>
      <c r="P7009" s="5">
        <v>4.9800000000000004</v>
      </c>
      <c r="Q7009" s="5">
        <v>2</v>
      </c>
      <c r="R7009" s="22">
        <f>Tabla1[[#This Row],[Fecha de Envío]]-Tabla1[[#This Row],[Fecha de Orden]]</f>
        <v>12</v>
      </c>
      <c r="S7009" s="24">
        <f>YEAR(Tabla1[[#This Row],[Fecha de Orden]])</f>
        <v>2024</v>
      </c>
      <c r="T7009" t="str">
        <f>VLOOKUP(Tabla1[[#This Row],[Nombre del Producto]],Tabla2[[Nombre Producto]:[Costo Unitario]],2,FALSE)</f>
        <v>Lot's O' Nuts</v>
      </c>
      <c r="U7009" t="str">
        <f>VLOOKUP(Tabla1[[#This Row],[Fábrica]],Tabla3[],4,FALSE)</f>
        <v>Arizona</v>
      </c>
    </row>
    <row r="7010" spans="1:21" x14ac:dyDescent="0.25">
      <c r="A7010" t="s">
        <v>1323</v>
      </c>
      <c r="B7010" s="3">
        <v>45519</v>
      </c>
      <c r="C7010" s="3">
        <v>45533</v>
      </c>
      <c r="D7010" t="s">
        <v>18</v>
      </c>
      <c r="E7010">
        <v>144883</v>
      </c>
      <c r="F7010" t="s">
        <v>19</v>
      </c>
      <c r="G7010" t="s">
        <v>560</v>
      </c>
      <c r="H7010" t="s">
        <v>51</v>
      </c>
      <c r="I7010">
        <v>55113</v>
      </c>
      <c r="J7010" t="s">
        <v>22</v>
      </c>
      <c r="K7010" t="s">
        <v>43</v>
      </c>
      <c r="L7010" t="s">
        <v>27</v>
      </c>
      <c r="M7010" t="s">
        <v>28</v>
      </c>
      <c r="N7010" s="5">
        <v>28.8</v>
      </c>
      <c r="O7010" s="7">
        <v>8</v>
      </c>
      <c r="P7010" s="5">
        <v>20</v>
      </c>
      <c r="Q7010" s="5">
        <v>8.8000000000000007</v>
      </c>
      <c r="R7010" s="22">
        <f>Tabla1[[#This Row],[Fecha de Envío]]-Tabla1[[#This Row],[Fecha de Orden]]</f>
        <v>14</v>
      </c>
      <c r="S7010" s="24">
        <f>YEAR(Tabla1[[#This Row],[Fecha de Orden]])</f>
        <v>2024</v>
      </c>
      <c r="T7010" t="str">
        <f>VLOOKUP(Tabla1[[#This Row],[Nombre del Producto]],Tabla2[[Nombre Producto]:[Costo Unitario]],2,FALSE)</f>
        <v>Lot's O' Nuts</v>
      </c>
      <c r="U7010" t="str">
        <f>VLOOKUP(Tabla1[[#This Row],[Fábrica]],Tabla3[],4,FALSE)</f>
        <v>Arizona</v>
      </c>
    </row>
    <row r="7011" spans="1:21" x14ac:dyDescent="0.25">
      <c r="A7011" t="s">
        <v>2758</v>
      </c>
      <c r="B7011" s="3">
        <v>45519</v>
      </c>
      <c r="C7011" s="3">
        <v>45532</v>
      </c>
      <c r="D7011" t="s">
        <v>71</v>
      </c>
      <c r="E7011">
        <v>117723</v>
      </c>
      <c r="F7011" t="s">
        <v>19</v>
      </c>
      <c r="G7011" t="s">
        <v>144</v>
      </c>
      <c r="H7011" t="s">
        <v>101</v>
      </c>
      <c r="I7011">
        <v>19120</v>
      </c>
      <c r="J7011" t="s">
        <v>22</v>
      </c>
      <c r="K7011" t="s">
        <v>32</v>
      </c>
      <c r="L7011" t="s">
        <v>24</v>
      </c>
      <c r="M7011" t="s">
        <v>25</v>
      </c>
      <c r="N7011" s="5">
        <v>22.5</v>
      </c>
      <c r="O7011" s="7">
        <v>6</v>
      </c>
      <c r="P7011" s="5">
        <v>14.7</v>
      </c>
      <c r="Q7011" s="5">
        <v>7.8</v>
      </c>
      <c r="R7011" s="22">
        <f>Tabla1[[#This Row],[Fecha de Envío]]-Tabla1[[#This Row],[Fecha de Orden]]</f>
        <v>13</v>
      </c>
      <c r="S7011" s="24">
        <f>YEAR(Tabla1[[#This Row],[Fecha de Orden]])</f>
        <v>2024</v>
      </c>
      <c r="T7011" t="str">
        <f>VLOOKUP(Tabla1[[#This Row],[Nombre del Producto]],Tabla2[[Nombre Producto]:[Costo Unitario]],2,FALSE)</f>
        <v>Wicked Choccy's</v>
      </c>
      <c r="U7011" t="str">
        <f>VLOOKUP(Tabla1[[#This Row],[Fábrica]],Tabla3[],4,FALSE)</f>
        <v>Georgia</v>
      </c>
    </row>
    <row r="7012" spans="1:21" x14ac:dyDescent="0.25">
      <c r="A7012" t="s">
        <v>4442</v>
      </c>
      <c r="B7012" s="3">
        <v>45519</v>
      </c>
      <c r="C7012" s="3">
        <v>45535</v>
      </c>
      <c r="D7012" t="s">
        <v>18</v>
      </c>
      <c r="E7012">
        <v>138548</v>
      </c>
      <c r="F7012" t="s">
        <v>19</v>
      </c>
      <c r="G7012" t="s">
        <v>1328</v>
      </c>
      <c r="H7012" t="s">
        <v>306</v>
      </c>
      <c r="I7012">
        <v>7060</v>
      </c>
      <c r="J7012" t="s">
        <v>22</v>
      </c>
      <c r="K7012" t="s">
        <v>32</v>
      </c>
      <c r="L7012" t="s">
        <v>24</v>
      </c>
      <c r="M7012" t="s">
        <v>25</v>
      </c>
      <c r="N7012" s="5">
        <v>7.5</v>
      </c>
      <c r="O7012" s="7">
        <v>2</v>
      </c>
      <c r="P7012" s="5">
        <v>4.9000000000000004</v>
      </c>
      <c r="Q7012" s="5">
        <v>2.6</v>
      </c>
      <c r="R7012" s="22">
        <f>Tabla1[[#This Row],[Fecha de Envío]]-Tabla1[[#This Row],[Fecha de Orden]]</f>
        <v>16</v>
      </c>
      <c r="S7012" s="24">
        <f>YEAR(Tabla1[[#This Row],[Fecha de Orden]])</f>
        <v>2024</v>
      </c>
      <c r="T7012" t="str">
        <f>VLOOKUP(Tabla1[[#This Row],[Nombre del Producto]],Tabla2[[Nombre Producto]:[Costo Unitario]],2,FALSE)</f>
        <v>Wicked Choccy's</v>
      </c>
      <c r="U7012" t="str">
        <f>VLOOKUP(Tabla1[[#This Row],[Fábrica]],Tabla3[],4,FALSE)</f>
        <v>Georgia</v>
      </c>
    </row>
    <row r="7013" spans="1:21" x14ac:dyDescent="0.25">
      <c r="A7013" t="s">
        <v>8160</v>
      </c>
      <c r="B7013" s="3">
        <v>45520</v>
      </c>
      <c r="C7013" s="3">
        <v>45530</v>
      </c>
      <c r="D7013" t="s">
        <v>82</v>
      </c>
      <c r="E7013">
        <v>122987</v>
      </c>
      <c r="F7013" t="s">
        <v>19</v>
      </c>
      <c r="G7013" t="s">
        <v>931</v>
      </c>
      <c r="H7013" t="s">
        <v>65</v>
      </c>
      <c r="I7013">
        <v>38401</v>
      </c>
      <c r="J7013" t="s">
        <v>22</v>
      </c>
      <c r="K7013" t="s">
        <v>66</v>
      </c>
      <c r="L7013" t="s">
        <v>45</v>
      </c>
      <c r="M7013" t="s">
        <v>46</v>
      </c>
      <c r="N7013" s="5">
        <v>10.47</v>
      </c>
      <c r="O7013" s="7">
        <v>3</v>
      </c>
      <c r="P7013" s="5">
        <v>7.47</v>
      </c>
      <c r="Q7013" s="5">
        <v>3</v>
      </c>
      <c r="R7013" s="22">
        <f>Tabla1[[#This Row],[Fecha de Envío]]-Tabla1[[#This Row],[Fecha de Orden]]</f>
        <v>10</v>
      </c>
      <c r="S7013" s="24">
        <f>YEAR(Tabla1[[#This Row],[Fecha de Orden]])</f>
        <v>2024</v>
      </c>
      <c r="T7013" t="str">
        <f>VLOOKUP(Tabla1[[#This Row],[Nombre del Producto]],Tabla2[[Nombre Producto]:[Costo Unitario]],2,FALSE)</f>
        <v>Lot's O' Nuts</v>
      </c>
      <c r="U7013" t="str">
        <f>VLOOKUP(Tabla1[[#This Row],[Fábrica]],Tabla3[],4,FALSE)</f>
        <v>Arizona</v>
      </c>
    </row>
    <row r="7014" spans="1:21" x14ac:dyDescent="0.25">
      <c r="A7014" t="s">
        <v>487</v>
      </c>
      <c r="B7014" s="3">
        <v>45521</v>
      </c>
      <c r="C7014" s="3">
        <v>45537</v>
      </c>
      <c r="D7014" t="s">
        <v>18</v>
      </c>
      <c r="E7014">
        <v>151211</v>
      </c>
      <c r="F7014" t="s">
        <v>19</v>
      </c>
      <c r="G7014" t="s">
        <v>202</v>
      </c>
      <c r="H7014" t="s">
        <v>116</v>
      </c>
      <c r="I7014">
        <v>40214</v>
      </c>
      <c r="J7014" t="s">
        <v>22</v>
      </c>
      <c r="K7014" t="s">
        <v>66</v>
      </c>
      <c r="L7014" t="s">
        <v>27</v>
      </c>
      <c r="M7014" t="s">
        <v>28</v>
      </c>
      <c r="N7014" s="5">
        <v>10.8</v>
      </c>
      <c r="O7014" s="7">
        <v>3</v>
      </c>
      <c r="P7014" s="5">
        <v>7.5</v>
      </c>
      <c r="Q7014" s="5">
        <v>3.3</v>
      </c>
      <c r="R7014" s="22">
        <f>Tabla1[[#This Row],[Fecha de Envío]]-Tabla1[[#This Row],[Fecha de Orden]]</f>
        <v>16</v>
      </c>
      <c r="S7014" s="24">
        <f>YEAR(Tabla1[[#This Row],[Fecha de Orden]])</f>
        <v>2024</v>
      </c>
      <c r="T7014" t="str">
        <f>VLOOKUP(Tabla1[[#This Row],[Nombre del Producto]],Tabla2[[Nombre Producto]:[Costo Unitario]],2,FALSE)</f>
        <v>Lot's O' Nuts</v>
      </c>
      <c r="U7014" t="str">
        <f>VLOOKUP(Tabla1[[#This Row],[Fábrica]],Tabla3[],4,FALSE)</f>
        <v>Arizona</v>
      </c>
    </row>
    <row r="7015" spans="1:21" x14ac:dyDescent="0.25">
      <c r="A7015" t="s">
        <v>488</v>
      </c>
      <c r="B7015" s="3">
        <v>45521</v>
      </c>
      <c r="C7015" s="3">
        <v>45537</v>
      </c>
      <c r="D7015" t="s">
        <v>18</v>
      </c>
      <c r="E7015">
        <v>151211</v>
      </c>
      <c r="F7015" t="s">
        <v>19</v>
      </c>
      <c r="G7015" t="s">
        <v>202</v>
      </c>
      <c r="H7015" t="s">
        <v>116</v>
      </c>
      <c r="I7015">
        <v>40214</v>
      </c>
      <c r="J7015" t="s">
        <v>22</v>
      </c>
      <c r="K7015" t="s">
        <v>66</v>
      </c>
      <c r="L7015" t="s">
        <v>45</v>
      </c>
      <c r="M7015" t="s">
        <v>46</v>
      </c>
      <c r="N7015" s="5">
        <v>20.94</v>
      </c>
      <c r="O7015" s="7">
        <v>6</v>
      </c>
      <c r="P7015" s="5">
        <v>14.94</v>
      </c>
      <c r="Q7015" s="5">
        <v>6</v>
      </c>
      <c r="R7015" s="22">
        <f>Tabla1[[#This Row],[Fecha de Envío]]-Tabla1[[#This Row],[Fecha de Orden]]</f>
        <v>16</v>
      </c>
      <c r="S7015" s="24">
        <f>YEAR(Tabla1[[#This Row],[Fecha de Orden]])</f>
        <v>2024</v>
      </c>
      <c r="T7015" t="str">
        <f>VLOOKUP(Tabla1[[#This Row],[Nombre del Producto]],Tabla2[[Nombre Producto]:[Costo Unitario]],2,FALSE)</f>
        <v>Lot's O' Nuts</v>
      </c>
      <c r="U7015" t="str">
        <f>VLOOKUP(Tabla1[[#This Row],[Fábrica]],Tabla3[],4,FALSE)</f>
        <v>Arizona</v>
      </c>
    </row>
    <row r="7016" spans="1:21" x14ac:dyDescent="0.25">
      <c r="A7016" t="s">
        <v>3168</v>
      </c>
      <c r="B7016" s="3">
        <v>45521</v>
      </c>
      <c r="C7016" s="3">
        <v>45538</v>
      </c>
      <c r="D7016" t="s">
        <v>18</v>
      </c>
      <c r="E7016">
        <v>133102</v>
      </c>
      <c r="F7016" t="s">
        <v>19</v>
      </c>
      <c r="G7016" t="s">
        <v>159</v>
      </c>
      <c r="H7016" t="s">
        <v>42</v>
      </c>
      <c r="I7016">
        <v>77095</v>
      </c>
      <c r="J7016" t="s">
        <v>22</v>
      </c>
      <c r="K7016" t="s">
        <v>43</v>
      </c>
      <c r="L7016" t="s">
        <v>27</v>
      </c>
      <c r="M7016" t="s">
        <v>28</v>
      </c>
      <c r="N7016" s="5">
        <v>14.4</v>
      </c>
      <c r="O7016" s="7">
        <v>4</v>
      </c>
      <c r="P7016" s="5">
        <v>10</v>
      </c>
      <c r="Q7016" s="5">
        <v>4.4000000000000004</v>
      </c>
      <c r="R7016" s="22">
        <f>Tabla1[[#This Row],[Fecha de Envío]]-Tabla1[[#This Row],[Fecha de Orden]]</f>
        <v>17</v>
      </c>
      <c r="S7016" s="24">
        <f>YEAR(Tabla1[[#This Row],[Fecha de Orden]])</f>
        <v>2024</v>
      </c>
      <c r="T7016" t="str">
        <f>VLOOKUP(Tabla1[[#This Row],[Nombre del Producto]],Tabla2[[Nombre Producto]:[Costo Unitario]],2,FALSE)</f>
        <v>Lot's O' Nuts</v>
      </c>
      <c r="U7016" t="str">
        <f>VLOOKUP(Tabla1[[#This Row],[Fábrica]],Tabla3[],4,FALSE)</f>
        <v>Arizona</v>
      </c>
    </row>
    <row r="7017" spans="1:21" x14ac:dyDescent="0.25">
      <c r="A7017" t="s">
        <v>3169</v>
      </c>
      <c r="B7017" s="3">
        <v>45521</v>
      </c>
      <c r="C7017" s="3">
        <v>45538</v>
      </c>
      <c r="D7017" t="s">
        <v>18</v>
      </c>
      <c r="E7017">
        <v>133102</v>
      </c>
      <c r="F7017" t="s">
        <v>19</v>
      </c>
      <c r="G7017" t="s">
        <v>159</v>
      </c>
      <c r="H7017" t="s">
        <v>42</v>
      </c>
      <c r="I7017">
        <v>77095</v>
      </c>
      <c r="J7017" t="s">
        <v>22</v>
      </c>
      <c r="K7017" t="s">
        <v>43</v>
      </c>
      <c r="L7017" t="s">
        <v>33</v>
      </c>
      <c r="M7017" t="s">
        <v>34</v>
      </c>
      <c r="N7017" s="5">
        <v>7.2</v>
      </c>
      <c r="O7017" s="7">
        <v>2</v>
      </c>
      <c r="P7017" s="5">
        <v>4.8</v>
      </c>
      <c r="Q7017" s="5">
        <v>2.4</v>
      </c>
      <c r="R7017" s="22">
        <f>Tabla1[[#This Row],[Fecha de Envío]]-Tabla1[[#This Row],[Fecha de Orden]]</f>
        <v>17</v>
      </c>
      <c r="S7017" s="24">
        <f>YEAR(Tabla1[[#This Row],[Fecha de Orden]])</f>
        <v>2024</v>
      </c>
      <c r="T7017" t="str">
        <f>VLOOKUP(Tabla1[[#This Row],[Nombre del Producto]],Tabla2[[Nombre Producto]:[Costo Unitario]],2,FALSE)</f>
        <v>Lot's O' Nuts</v>
      </c>
      <c r="U7017" t="str">
        <f>VLOOKUP(Tabla1[[#This Row],[Fábrica]],Tabla3[],4,FALSE)</f>
        <v>Arizona</v>
      </c>
    </row>
    <row r="7018" spans="1:21" x14ac:dyDescent="0.25">
      <c r="A7018" t="s">
        <v>3170</v>
      </c>
      <c r="B7018" s="3">
        <v>45521</v>
      </c>
      <c r="C7018" s="3">
        <v>45538</v>
      </c>
      <c r="D7018" t="s">
        <v>18</v>
      </c>
      <c r="E7018">
        <v>133102</v>
      </c>
      <c r="F7018" t="s">
        <v>19</v>
      </c>
      <c r="G7018" t="s">
        <v>159</v>
      </c>
      <c r="H7018" t="s">
        <v>42</v>
      </c>
      <c r="I7018">
        <v>77095</v>
      </c>
      <c r="J7018" t="s">
        <v>22</v>
      </c>
      <c r="K7018" t="s">
        <v>43</v>
      </c>
      <c r="L7018" t="s">
        <v>36</v>
      </c>
      <c r="M7018" t="s">
        <v>37</v>
      </c>
      <c r="N7018" s="5">
        <v>9.75</v>
      </c>
      <c r="O7018" s="7">
        <v>3</v>
      </c>
      <c r="P7018" s="5">
        <v>6.33</v>
      </c>
      <c r="Q7018" s="5">
        <v>3.42</v>
      </c>
      <c r="R7018" s="22">
        <f>Tabla1[[#This Row],[Fecha de Envío]]-Tabla1[[#This Row],[Fecha de Orden]]</f>
        <v>17</v>
      </c>
      <c r="S7018" s="24">
        <f>YEAR(Tabla1[[#This Row],[Fecha de Orden]])</f>
        <v>2024</v>
      </c>
      <c r="T7018" t="str">
        <f>VLOOKUP(Tabla1[[#This Row],[Nombre del Producto]],Tabla2[[Nombre Producto]:[Costo Unitario]],2,FALSE)</f>
        <v>Wicked Choccy's</v>
      </c>
      <c r="U7018" t="str">
        <f>VLOOKUP(Tabla1[[#This Row],[Fábrica]],Tabla3[],4,FALSE)</f>
        <v>Georgia</v>
      </c>
    </row>
    <row r="7019" spans="1:21" x14ac:dyDescent="0.25">
      <c r="A7019" t="s">
        <v>3202</v>
      </c>
      <c r="B7019" s="3">
        <v>45521</v>
      </c>
      <c r="C7019" s="3">
        <v>45533</v>
      </c>
      <c r="D7019" t="s">
        <v>39</v>
      </c>
      <c r="E7019">
        <v>111423</v>
      </c>
      <c r="F7019" t="s">
        <v>19</v>
      </c>
      <c r="G7019" t="s">
        <v>1172</v>
      </c>
      <c r="H7019" t="s">
        <v>31</v>
      </c>
      <c r="I7019">
        <v>13601</v>
      </c>
      <c r="J7019" t="s">
        <v>22</v>
      </c>
      <c r="K7019" t="s">
        <v>32</v>
      </c>
      <c r="L7019" t="s">
        <v>24</v>
      </c>
      <c r="M7019" t="s">
        <v>25</v>
      </c>
      <c r="N7019" s="5">
        <v>7.5</v>
      </c>
      <c r="O7019" s="7">
        <v>2</v>
      </c>
      <c r="P7019" s="5">
        <v>4.9000000000000004</v>
      </c>
      <c r="Q7019" s="5">
        <v>2.6</v>
      </c>
      <c r="R7019" s="22">
        <f>Tabla1[[#This Row],[Fecha de Envío]]-Tabla1[[#This Row],[Fecha de Orden]]</f>
        <v>12</v>
      </c>
      <c r="S7019" s="24">
        <f>YEAR(Tabla1[[#This Row],[Fecha de Orden]])</f>
        <v>2024</v>
      </c>
      <c r="T7019" t="str">
        <f>VLOOKUP(Tabla1[[#This Row],[Nombre del Producto]],Tabla2[[Nombre Producto]:[Costo Unitario]],2,FALSE)</f>
        <v>Wicked Choccy's</v>
      </c>
      <c r="U7019" t="str">
        <f>VLOOKUP(Tabla1[[#This Row],[Fábrica]],Tabla3[],4,FALSE)</f>
        <v>Georgia</v>
      </c>
    </row>
    <row r="7020" spans="1:21" x14ac:dyDescent="0.25">
      <c r="A7020" t="s">
        <v>3203</v>
      </c>
      <c r="B7020" s="3">
        <v>45521</v>
      </c>
      <c r="C7020" s="3">
        <v>45533</v>
      </c>
      <c r="D7020" t="s">
        <v>39</v>
      </c>
      <c r="E7020">
        <v>111423</v>
      </c>
      <c r="F7020" t="s">
        <v>19</v>
      </c>
      <c r="G7020" t="s">
        <v>1172</v>
      </c>
      <c r="H7020" t="s">
        <v>31</v>
      </c>
      <c r="I7020">
        <v>13601</v>
      </c>
      <c r="J7020" t="s">
        <v>22</v>
      </c>
      <c r="K7020" t="s">
        <v>32</v>
      </c>
      <c r="L7020" t="s">
        <v>45</v>
      </c>
      <c r="M7020" t="s">
        <v>46</v>
      </c>
      <c r="N7020" s="5">
        <v>17.45</v>
      </c>
      <c r="O7020" s="7">
        <v>5</v>
      </c>
      <c r="P7020" s="5">
        <v>12.45</v>
      </c>
      <c r="Q7020" s="5">
        <v>5</v>
      </c>
      <c r="R7020" s="22">
        <f>Tabla1[[#This Row],[Fecha de Envío]]-Tabla1[[#This Row],[Fecha de Orden]]</f>
        <v>12</v>
      </c>
      <c r="S7020" s="24">
        <f>YEAR(Tabla1[[#This Row],[Fecha de Orden]])</f>
        <v>2024</v>
      </c>
      <c r="T7020" t="str">
        <f>VLOOKUP(Tabla1[[#This Row],[Nombre del Producto]],Tabla2[[Nombre Producto]:[Costo Unitario]],2,FALSE)</f>
        <v>Lot's O' Nuts</v>
      </c>
      <c r="U7020" t="str">
        <f>VLOOKUP(Tabla1[[#This Row],[Fábrica]],Tabla3[],4,FALSE)</f>
        <v>Arizona</v>
      </c>
    </row>
    <row r="7021" spans="1:21" x14ac:dyDescent="0.25">
      <c r="A7021" t="s">
        <v>7725</v>
      </c>
      <c r="B7021" s="3">
        <v>45521</v>
      </c>
      <c r="C7021" s="3">
        <v>45538</v>
      </c>
      <c r="D7021" t="s">
        <v>18</v>
      </c>
      <c r="E7021">
        <v>166093</v>
      </c>
      <c r="F7021" t="s">
        <v>19</v>
      </c>
      <c r="G7021" t="s">
        <v>503</v>
      </c>
      <c r="H7021" t="s">
        <v>21</v>
      </c>
      <c r="I7021">
        <v>94513</v>
      </c>
      <c r="J7021" t="s">
        <v>22</v>
      </c>
      <c r="K7021" t="s">
        <v>23</v>
      </c>
      <c r="L7021" t="s">
        <v>27</v>
      </c>
      <c r="M7021" t="s">
        <v>28</v>
      </c>
      <c r="N7021" s="5">
        <v>32.4</v>
      </c>
      <c r="O7021" s="7">
        <v>9</v>
      </c>
      <c r="P7021" s="5">
        <v>22.5</v>
      </c>
      <c r="Q7021" s="5">
        <v>9.9</v>
      </c>
      <c r="R7021" s="22">
        <f>Tabla1[[#This Row],[Fecha de Envío]]-Tabla1[[#This Row],[Fecha de Orden]]</f>
        <v>17</v>
      </c>
      <c r="S7021" s="24">
        <f>YEAR(Tabla1[[#This Row],[Fecha de Orden]])</f>
        <v>2024</v>
      </c>
      <c r="T7021" t="str">
        <f>VLOOKUP(Tabla1[[#This Row],[Nombre del Producto]],Tabla2[[Nombre Producto]:[Costo Unitario]],2,FALSE)</f>
        <v>Lot's O' Nuts</v>
      </c>
      <c r="U7021" t="str">
        <f>VLOOKUP(Tabla1[[#This Row],[Fábrica]],Tabla3[],4,FALSE)</f>
        <v>Arizona</v>
      </c>
    </row>
    <row r="7022" spans="1:21" x14ac:dyDescent="0.25">
      <c r="A7022" t="s">
        <v>7726</v>
      </c>
      <c r="B7022" s="3">
        <v>45521</v>
      </c>
      <c r="C7022" s="3">
        <v>45538</v>
      </c>
      <c r="D7022" t="s">
        <v>18</v>
      </c>
      <c r="E7022">
        <v>166093</v>
      </c>
      <c r="F7022" t="s">
        <v>19</v>
      </c>
      <c r="G7022" t="s">
        <v>503</v>
      </c>
      <c r="H7022" t="s">
        <v>21</v>
      </c>
      <c r="I7022">
        <v>94513</v>
      </c>
      <c r="J7022" t="s">
        <v>22</v>
      </c>
      <c r="K7022" t="s">
        <v>23</v>
      </c>
      <c r="L7022" t="s">
        <v>36</v>
      </c>
      <c r="M7022" t="s">
        <v>37</v>
      </c>
      <c r="N7022" s="5">
        <v>9.75</v>
      </c>
      <c r="O7022" s="7">
        <v>3</v>
      </c>
      <c r="P7022" s="5">
        <v>6.33</v>
      </c>
      <c r="Q7022" s="5">
        <v>3.42</v>
      </c>
      <c r="R7022" s="22">
        <f>Tabla1[[#This Row],[Fecha de Envío]]-Tabla1[[#This Row],[Fecha de Orden]]</f>
        <v>17</v>
      </c>
      <c r="S7022" s="24">
        <f>YEAR(Tabla1[[#This Row],[Fecha de Orden]])</f>
        <v>2024</v>
      </c>
      <c r="T7022" t="str">
        <f>VLOOKUP(Tabla1[[#This Row],[Nombre del Producto]],Tabla2[[Nombre Producto]:[Costo Unitario]],2,FALSE)</f>
        <v>Wicked Choccy's</v>
      </c>
      <c r="U7022" t="str">
        <f>VLOOKUP(Tabla1[[#This Row],[Fábrica]],Tabla3[],4,FALSE)</f>
        <v>Georgia</v>
      </c>
    </row>
    <row r="7023" spans="1:21" x14ac:dyDescent="0.25">
      <c r="A7023" t="s">
        <v>7727</v>
      </c>
      <c r="B7023" s="3">
        <v>45521</v>
      </c>
      <c r="C7023" s="3">
        <v>45538</v>
      </c>
      <c r="D7023" t="s">
        <v>18</v>
      </c>
      <c r="E7023">
        <v>166093</v>
      </c>
      <c r="F7023" t="s">
        <v>19</v>
      </c>
      <c r="G7023" t="s">
        <v>503</v>
      </c>
      <c r="H7023" t="s">
        <v>21</v>
      </c>
      <c r="I7023">
        <v>94513</v>
      </c>
      <c r="J7023" t="s">
        <v>22</v>
      </c>
      <c r="K7023" t="s">
        <v>23</v>
      </c>
      <c r="L7023" t="s">
        <v>24</v>
      </c>
      <c r="M7023" t="s">
        <v>25</v>
      </c>
      <c r="N7023" s="5">
        <v>30</v>
      </c>
      <c r="O7023" s="7">
        <v>8</v>
      </c>
      <c r="P7023" s="5">
        <v>19.600000000000001</v>
      </c>
      <c r="Q7023" s="5">
        <v>10.4</v>
      </c>
      <c r="R7023" s="22">
        <f>Tabla1[[#This Row],[Fecha de Envío]]-Tabla1[[#This Row],[Fecha de Orden]]</f>
        <v>17</v>
      </c>
      <c r="S7023" s="24">
        <f>YEAR(Tabla1[[#This Row],[Fecha de Orden]])</f>
        <v>2024</v>
      </c>
      <c r="T7023" t="str">
        <f>VLOOKUP(Tabla1[[#This Row],[Nombre del Producto]],Tabla2[[Nombre Producto]:[Costo Unitario]],2,FALSE)</f>
        <v>Wicked Choccy's</v>
      </c>
      <c r="U7023" t="str">
        <f>VLOOKUP(Tabla1[[#This Row],[Fábrica]],Tabla3[],4,FALSE)</f>
        <v>Georgia</v>
      </c>
    </row>
    <row r="7024" spans="1:21" x14ac:dyDescent="0.25">
      <c r="A7024" t="s">
        <v>8831</v>
      </c>
      <c r="B7024" s="3">
        <v>45521</v>
      </c>
      <c r="C7024" s="3">
        <v>45536</v>
      </c>
      <c r="D7024" t="s">
        <v>71</v>
      </c>
      <c r="E7024">
        <v>118892</v>
      </c>
      <c r="F7024" t="s">
        <v>19</v>
      </c>
      <c r="G7024" t="s">
        <v>144</v>
      </c>
      <c r="H7024" t="s">
        <v>101</v>
      </c>
      <c r="I7024">
        <v>19134</v>
      </c>
      <c r="J7024" t="s">
        <v>22</v>
      </c>
      <c r="K7024" t="s">
        <v>32</v>
      </c>
      <c r="L7024" t="s">
        <v>24</v>
      </c>
      <c r="M7024" t="s">
        <v>25</v>
      </c>
      <c r="N7024" s="5">
        <v>33.75</v>
      </c>
      <c r="O7024" s="7">
        <v>9</v>
      </c>
      <c r="P7024" s="5">
        <v>22.05</v>
      </c>
      <c r="Q7024" s="5">
        <v>11.7</v>
      </c>
      <c r="R7024" s="22">
        <f>Tabla1[[#This Row],[Fecha de Envío]]-Tabla1[[#This Row],[Fecha de Orden]]</f>
        <v>15</v>
      </c>
      <c r="S7024" s="24">
        <f>YEAR(Tabla1[[#This Row],[Fecha de Orden]])</f>
        <v>2024</v>
      </c>
      <c r="T7024" t="str">
        <f>VLOOKUP(Tabla1[[#This Row],[Nombre del Producto]],Tabla2[[Nombre Producto]:[Costo Unitario]],2,FALSE)</f>
        <v>Wicked Choccy's</v>
      </c>
      <c r="U7024" t="str">
        <f>VLOOKUP(Tabla1[[#This Row],[Fábrica]],Tabla3[],4,FALSE)</f>
        <v>Georgia</v>
      </c>
    </row>
    <row r="7025" spans="1:21" x14ac:dyDescent="0.25">
      <c r="A7025" t="s">
        <v>1900</v>
      </c>
      <c r="B7025" s="3">
        <v>45522</v>
      </c>
      <c r="C7025" s="3">
        <v>45539</v>
      </c>
      <c r="D7025" t="s">
        <v>18</v>
      </c>
      <c r="E7025">
        <v>122028</v>
      </c>
      <c r="F7025" t="s">
        <v>19</v>
      </c>
      <c r="G7025" t="s">
        <v>207</v>
      </c>
      <c r="H7025" t="s">
        <v>210</v>
      </c>
      <c r="I7025">
        <v>44107</v>
      </c>
      <c r="J7025" t="s">
        <v>22</v>
      </c>
      <c r="K7025" t="s">
        <v>32</v>
      </c>
      <c r="L7025" t="s">
        <v>33</v>
      </c>
      <c r="M7025" t="s">
        <v>34</v>
      </c>
      <c r="N7025" s="5">
        <v>10.8</v>
      </c>
      <c r="O7025" s="7">
        <v>3</v>
      </c>
      <c r="P7025" s="5">
        <v>7.2</v>
      </c>
      <c r="Q7025" s="5">
        <v>3.6</v>
      </c>
      <c r="R7025" s="22">
        <f>Tabla1[[#This Row],[Fecha de Envío]]-Tabla1[[#This Row],[Fecha de Orden]]</f>
        <v>17</v>
      </c>
      <c r="S7025" s="24">
        <f>YEAR(Tabla1[[#This Row],[Fecha de Orden]])</f>
        <v>2024</v>
      </c>
      <c r="T7025" t="str">
        <f>VLOOKUP(Tabla1[[#This Row],[Nombre del Producto]],Tabla2[[Nombre Producto]:[Costo Unitario]],2,FALSE)</f>
        <v>Lot's O' Nuts</v>
      </c>
      <c r="U7025" t="str">
        <f>VLOOKUP(Tabla1[[#This Row],[Fábrica]],Tabla3[],4,FALSE)</f>
        <v>Arizona</v>
      </c>
    </row>
    <row r="7026" spans="1:21" x14ac:dyDescent="0.25">
      <c r="A7026" t="s">
        <v>2015</v>
      </c>
      <c r="B7026" s="3">
        <v>45522</v>
      </c>
      <c r="C7026" s="3">
        <v>45536</v>
      </c>
      <c r="D7026" t="s">
        <v>18</v>
      </c>
      <c r="E7026">
        <v>162936</v>
      </c>
      <c r="F7026" t="s">
        <v>19</v>
      </c>
      <c r="G7026" t="s">
        <v>2016</v>
      </c>
      <c r="H7026" t="s">
        <v>106</v>
      </c>
      <c r="I7026">
        <v>2740</v>
      </c>
      <c r="J7026" t="s">
        <v>22</v>
      </c>
      <c r="K7026" t="s">
        <v>32</v>
      </c>
      <c r="L7026" t="s">
        <v>24</v>
      </c>
      <c r="M7026" t="s">
        <v>25</v>
      </c>
      <c r="N7026" s="5">
        <v>7.5</v>
      </c>
      <c r="O7026" s="7">
        <v>2</v>
      </c>
      <c r="P7026" s="5">
        <v>4.9000000000000004</v>
      </c>
      <c r="Q7026" s="5">
        <v>2.6</v>
      </c>
      <c r="R7026" s="22">
        <f>Tabla1[[#This Row],[Fecha de Envío]]-Tabla1[[#This Row],[Fecha de Orden]]</f>
        <v>14</v>
      </c>
      <c r="S7026" s="24">
        <f>YEAR(Tabla1[[#This Row],[Fecha de Orden]])</f>
        <v>2024</v>
      </c>
      <c r="T7026" t="str">
        <f>VLOOKUP(Tabla1[[#This Row],[Nombre del Producto]],Tabla2[[Nombre Producto]:[Costo Unitario]],2,FALSE)</f>
        <v>Wicked Choccy's</v>
      </c>
      <c r="U7026" t="str">
        <f>VLOOKUP(Tabla1[[#This Row],[Fábrica]],Tabla3[],4,FALSE)</f>
        <v>Georgia</v>
      </c>
    </row>
    <row r="7027" spans="1:21" x14ac:dyDescent="0.25">
      <c r="A7027" t="s">
        <v>4060</v>
      </c>
      <c r="B7027" s="3">
        <v>45522</v>
      </c>
      <c r="C7027" s="3">
        <v>45536</v>
      </c>
      <c r="D7027" t="s">
        <v>18</v>
      </c>
      <c r="E7027">
        <v>121027</v>
      </c>
      <c r="F7027" t="s">
        <v>19</v>
      </c>
      <c r="G7027" t="s">
        <v>124</v>
      </c>
      <c r="H7027" t="s">
        <v>125</v>
      </c>
      <c r="I7027">
        <v>98105</v>
      </c>
      <c r="J7027" t="s">
        <v>22</v>
      </c>
      <c r="K7027" t="s">
        <v>23</v>
      </c>
      <c r="L7027" t="s">
        <v>45</v>
      </c>
      <c r="M7027" t="s">
        <v>46</v>
      </c>
      <c r="N7027" s="5">
        <v>6.98</v>
      </c>
      <c r="O7027" s="7">
        <v>2</v>
      </c>
      <c r="P7027" s="5">
        <v>4.9800000000000004</v>
      </c>
      <c r="Q7027" s="5">
        <v>2</v>
      </c>
      <c r="R7027" s="22">
        <f>Tabla1[[#This Row],[Fecha de Envío]]-Tabla1[[#This Row],[Fecha de Orden]]</f>
        <v>14</v>
      </c>
      <c r="S7027" s="24">
        <f>YEAR(Tabla1[[#This Row],[Fecha de Orden]])</f>
        <v>2024</v>
      </c>
      <c r="T7027" t="str">
        <f>VLOOKUP(Tabla1[[#This Row],[Nombre del Producto]],Tabla2[[Nombre Producto]:[Costo Unitario]],2,FALSE)</f>
        <v>Lot's O' Nuts</v>
      </c>
      <c r="U7027" t="str">
        <f>VLOOKUP(Tabla1[[#This Row],[Fábrica]],Tabla3[],4,FALSE)</f>
        <v>Arizona</v>
      </c>
    </row>
    <row r="7028" spans="1:21" x14ac:dyDescent="0.25">
      <c r="A7028" t="s">
        <v>4061</v>
      </c>
      <c r="B7028" s="3">
        <v>45522</v>
      </c>
      <c r="C7028" s="3">
        <v>45536</v>
      </c>
      <c r="D7028" t="s">
        <v>18</v>
      </c>
      <c r="E7028">
        <v>121027</v>
      </c>
      <c r="F7028" t="s">
        <v>19</v>
      </c>
      <c r="G7028" t="s">
        <v>124</v>
      </c>
      <c r="H7028" t="s">
        <v>125</v>
      </c>
      <c r="I7028">
        <v>98105</v>
      </c>
      <c r="J7028" t="s">
        <v>22</v>
      </c>
      <c r="K7028" t="s">
        <v>23</v>
      </c>
      <c r="L7028" t="s">
        <v>24</v>
      </c>
      <c r="M7028" t="s">
        <v>25</v>
      </c>
      <c r="N7028" s="5">
        <v>33.75</v>
      </c>
      <c r="O7028" s="7">
        <v>9</v>
      </c>
      <c r="P7028" s="5">
        <v>22.05</v>
      </c>
      <c r="Q7028" s="5">
        <v>11.7</v>
      </c>
      <c r="R7028" s="22">
        <f>Tabla1[[#This Row],[Fecha de Envío]]-Tabla1[[#This Row],[Fecha de Orden]]</f>
        <v>14</v>
      </c>
      <c r="S7028" s="24">
        <f>YEAR(Tabla1[[#This Row],[Fecha de Orden]])</f>
        <v>2024</v>
      </c>
      <c r="T7028" t="str">
        <f>VLOOKUP(Tabla1[[#This Row],[Nombre del Producto]],Tabla2[[Nombre Producto]:[Costo Unitario]],2,FALSE)</f>
        <v>Wicked Choccy's</v>
      </c>
      <c r="U7028" t="str">
        <f>VLOOKUP(Tabla1[[#This Row],[Fábrica]],Tabla3[],4,FALSE)</f>
        <v>Georgia</v>
      </c>
    </row>
    <row r="7029" spans="1:21" x14ac:dyDescent="0.25">
      <c r="A7029" t="s">
        <v>6662</v>
      </c>
      <c r="B7029" s="3">
        <v>45522</v>
      </c>
      <c r="C7029" s="3">
        <v>45536</v>
      </c>
      <c r="D7029" t="s">
        <v>18</v>
      </c>
      <c r="E7029">
        <v>151358</v>
      </c>
      <c r="F7029" t="s">
        <v>19</v>
      </c>
      <c r="G7029" t="s">
        <v>124</v>
      </c>
      <c r="H7029" t="s">
        <v>125</v>
      </c>
      <c r="I7029">
        <v>98105</v>
      </c>
      <c r="J7029" t="s">
        <v>22</v>
      </c>
      <c r="K7029" t="s">
        <v>23</v>
      </c>
      <c r="L7029" t="s">
        <v>24</v>
      </c>
      <c r="M7029" t="s">
        <v>25</v>
      </c>
      <c r="N7029" s="5">
        <v>7.5</v>
      </c>
      <c r="O7029" s="7">
        <v>2</v>
      </c>
      <c r="P7029" s="5">
        <v>4.9000000000000004</v>
      </c>
      <c r="Q7029" s="5">
        <v>2.6</v>
      </c>
      <c r="R7029" s="22">
        <f>Tabla1[[#This Row],[Fecha de Envío]]-Tabla1[[#This Row],[Fecha de Orden]]</f>
        <v>14</v>
      </c>
      <c r="S7029" s="24">
        <f>YEAR(Tabla1[[#This Row],[Fecha de Orden]])</f>
        <v>2024</v>
      </c>
      <c r="T7029" t="str">
        <f>VLOOKUP(Tabla1[[#This Row],[Nombre del Producto]],Tabla2[[Nombre Producto]:[Costo Unitario]],2,FALSE)</f>
        <v>Wicked Choccy's</v>
      </c>
      <c r="U7029" t="str">
        <f>VLOOKUP(Tabla1[[#This Row],[Fábrica]],Tabla3[],4,FALSE)</f>
        <v>Georgia</v>
      </c>
    </row>
    <row r="7030" spans="1:21" x14ac:dyDescent="0.25">
      <c r="A7030" t="s">
        <v>6672</v>
      </c>
      <c r="B7030" s="3">
        <v>45522</v>
      </c>
      <c r="C7030" s="3">
        <v>45537</v>
      </c>
      <c r="D7030" t="s">
        <v>71</v>
      </c>
      <c r="E7030">
        <v>117947</v>
      </c>
      <c r="F7030" t="s">
        <v>19</v>
      </c>
      <c r="G7030" t="s">
        <v>30</v>
      </c>
      <c r="H7030" t="s">
        <v>31</v>
      </c>
      <c r="I7030">
        <v>10011</v>
      </c>
      <c r="J7030" t="s">
        <v>22</v>
      </c>
      <c r="K7030" t="s">
        <v>32</v>
      </c>
      <c r="L7030" t="s">
        <v>36</v>
      </c>
      <c r="M7030" t="s">
        <v>37</v>
      </c>
      <c r="N7030" s="5">
        <v>6.5</v>
      </c>
      <c r="O7030" s="7">
        <v>2</v>
      </c>
      <c r="P7030" s="5">
        <v>4.22</v>
      </c>
      <c r="Q7030" s="5">
        <v>2.2799999999999998</v>
      </c>
      <c r="R7030" s="22">
        <f>Tabla1[[#This Row],[Fecha de Envío]]-Tabla1[[#This Row],[Fecha de Orden]]</f>
        <v>15</v>
      </c>
      <c r="S7030" s="24">
        <f>YEAR(Tabla1[[#This Row],[Fecha de Orden]])</f>
        <v>2024</v>
      </c>
      <c r="T7030" t="str">
        <f>VLOOKUP(Tabla1[[#This Row],[Nombre del Producto]],Tabla2[[Nombre Producto]:[Costo Unitario]],2,FALSE)</f>
        <v>Wicked Choccy's</v>
      </c>
      <c r="U7030" t="str">
        <f>VLOOKUP(Tabla1[[#This Row],[Fábrica]],Tabla3[],4,FALSE)</f>
        <v>Georgia</v>
      </c>
    </row>
    <row r="7031" spans="1:21" x14ac:dyDescent="0.25">
      <c r="A7031" t="s">
        <v>6673</v>
      </c>
      <c r="B7031" s="3">
        <v>45522</v>
      </c>
      <c r="C7031" s="3">
        <v>45537</v>
      </c>
      <c r="D7031" t="s">
        <v>71</v>
      </c>
      <c r="E7031">
        <v>117947</v>
      </c>
      <c r="F7031" t="s">
        <v>19</v>
      </c>
      <c r="G7031" t="s">
        <v>30</v>
      </c>
      <c r="H7031" t="s">
        <v>31</v>
      </c>
      <c r="I7031">
        <v>10011</v>
      </c>
      <c r="J7031" t="s">
        <v>22</v>
      </c>
      <c r="K7031" t="s">
        <v>32</v>
      </c>
      <c r="L7031" t="s">
        <v>33</v>
      </c>
      <c r="M7031" t="s">
        <v>34</v>
      </c>
      <c r="N7031" s="5">
        <v>10.8</v>
      </c>
      <c r="O7031" s="7">
        <v>3</v>
      </c>
      <c r="P7031" s="5">
        <v>7.2</v>
      </c>
      <c r="Q7031" s="5">
        <v>3.6</v>
      </c>
      <c r="R7031" s="22">
        <f>Tabla1[[#This Row],[Fecha de Envío]]-Tabla1[[#This Row],[Fecha de Orden]]</f>
        <v>15</v>
      </c>
      <c r="S7031" s="24">
        <f>YEAR(Tabla1[[#This Row],[Fecha de Orden]])</f>
        <v>2024</v>
      </c>
      <c r="T7031" t="str">
        <f>VLOOKUP(Tabla1[[#This Row],[Nombre del Producto]],Tabla2[[Nombre Producto]:[Costo Unitario]],2,FALSE)</f>
        <v>Lot's O' Nuts</v>
      </c>
      <c r="U7031" t="str">
        <f>VLOOKUP(Tabla1[[#This Row],[Fábrica]],Tabla3[],4,FALSE)</f>
        <v>Arizona</v>
      </c>
    </row>
    <row r="7032" spans="1:21" x14ac:dyDescent="0.25">
      <c r="A7032" t="s">
        <v>6674</v>
      </c>
      <c r="B7032" s="3">
        <v>45522</v>
      </c>
      <c r="C7032" s="3">
        <v>45537</v>
      </c>
      <c r="D7032" t="s">
        <v>71</v>
      </c>
      <c r="E7032">
        <v>117947</v>
      </c>
      <c r="F7032" t="s">
        <v>19</v>
      </c>
      <c r="G7032" t="s">
        <v>30</v>
      </c>
      <c r="H7032" t="s">
        <v>31</v>
      </c>
      <c r="I7032">
        <v>10011</v>
      </c>
      <c r="J7032" t="s">
        <v>22</v>
      </c>
      <c r="K7032" t="s">
        <v>32</v>
      </c>
      <c r="L7032" t="s">
        <v>45</v>
      </c>
      <c r="M7032" t="s">
        <v>46</v>
      </c>
      <c r="N7032" s="5">
        <v>6.98</v>
      </c>
      <c r="O7032" s="7">
        <v>2</v>
      </c>
      <c r="P7032" s="5">
        <v>4.9800000000000004</v>
      </c>
      <c r="Q7032" s="5">
        <v>2</v>
      </c>
      <c r="R7032" s="22">
        <f>Tabla1[[#This Row],[Fecha de Envío]]-Tabla1[[#This Row],[Fecha de Orden]]</f>
        <v>15</v>
      </c>
      <c r="S7032" s="24">
        <f>YEAR(Tabla1[[#This Row],[Fecha de Orden]])</f>
        <v>2024</v>
      </c>
      <c r="T7032" t="str">
        <f>VLOOKUP(Tabla1[[#This Row],[Nombre del Producto]],Tabla2[[Nombre Producto]:[Costo Unitario]],2,FALSE)</f>
        <v>Lot's O' Nuts</v>
      </c>
      <c r="U7032" t="str">
        <f>VLOOKUP(Tabla1[[#This Row],[Fábrica]],Tabla3[],4,FALSE)</f>
        <v>Arizona</v>
      </c>
    </row>
    <row r="7033" spans="1:21" x14ac:dyDescent="0.25">
      <c r="A7033" t="s">
        <v>7014</v>
      </c>
      <c r="B7033" s="3">
        <v>45522</v>
      </c>
      <c r="C7033" s="3">
        <v>45535</v>
      </c>
      <c r="D7033" t="s">
        <v>71</v>
      </c>
      <c r="E7033">
        <v>163069</v>
      </c>
      <c r="F7033" t="s">
        <v>19</v>
      </c>
      <c r="G7033" t="s">
        <v>412</v>
      </c>
      <c r="H7033" t="s">
        <v>210</v>
      </c>
      <c r="I7033">
        <v>43229</v>
      </c>
      <c r="J7033" t="s">
        <v>22</v>
      </c>
      <c r="K7033" t="s">
        <v>32</v>
      </c>
      <c r="L7033" t="s">
        <v>24</v>
      </c>
      <c r="M7033" t="s">
        <v>25</v>
      </c>
      <c r="N7033" s="5">
        <v>11.25</v>
      </c>
      <c r="O7033" s="7">
        <v>3</v>
      </c>
      <c r="P7033" s="5">
        <v>7.35</v>
      </c>
      <c r="Q7033" s="5">
        <v>3.9</v>
      </c>
      <c r="R7033" s="22">
        <f>Tabla1[[#This Row],[Fecha de Envío]]-Tabla1[[#This Row],[Fecha de Orden]]</f>
        <v>13</v>
      </c>
      <c r="S7033" s="24">
        <f>YEAR(Tabla1[[#This Row],[Fecha de Orden]])</f>
        <v>2024</v>
      </c>
      <c r="T7033" t="str">
        <f>VLOOKUP(Tabla1[[#This Row],[Nombre del Producto]],Tabla2[[Nombre Producto]:[Costo Unitario]],2,FALSE)</f>
        <v>Wicked Choccy's</v>
      </c>
      <c r="U7033" t="str">
        <f>VLOOKUP(Tabla1[[#This Row],[Fábrica]],Tabla3[],4,FALSE)</f>
        <v>Georgia</v>
      </c>
    </row>
    <row r="7034" spans="1:21" x14ac:dyDescent="0.25">
      <c r="A7034" t="s">
        <v>7283</v>
      </c>
      <c r="B7034" s="3">
        <v>45522</v>
      </c>
      <c r="C7034" s="3">
        <v>45536</v>
      </c>
      <c r="D7034" t="s">
        <v>18</v>
      </c>
      <c r="E7034">
        <v>112809</v>
      </c>
      <c r="F7034" t="s">
        <v>19</v>
      </c>
      <c r="G7034" t="s">
        <v>186</v>
      </c>
      <c r="H7034" t="s">
        <v>42</v>
      </c>
      <c r="I7034">
        <v>75220</v>
      </c>
      <c r="J7034" t="s">
        <v>22</v>
      </c>
      <c r="K7034" t="s">
        <v>43</v>
      </c>
      <c r="L7034" t="s">
        <v>36</v>
      </c>
      <c r="M7034" t="s">
        <v>37</v>
      </c>
      <c r="N7034" s="5">
        <v>16.25</v>
      </c>
      <c r="O7034" s="7">
        <v>5</v>
      </c>
      <c r="P7034" s="5">
        <v>10.55</v>
      </c>
      <c r="Q7034" s="5">
        <v>5.7</v>
      </c>
      <c r="R7034" s="22">
        <f>Tabla1[[#This Row],[Fecha de Envío]]-Tabla1[[#This Row],[Fecha de Orden]]</f>
        <v>14</v>
      </c>
      <c r="S7034" s="24">
        <f>YEAR(Tabla1[[#This Row],[Fecha de Orden]])</f>
        <v>2024</v>
      </c>
      <c r="T7034" t="str">
        <f>VLOOKUP(Tabla1[[#This Row],[Nombre del Producto]],Tabla2[[Nombre Producto]:[Costo Unitario]],2,FALSE)</f>
        <v>Wicked Choccy's</v>
      </c>
      <c r="U7034" t="str">
        <f>VLOOKUP(Tabla1[[#This Row],[Fábrica]],Tabla3[],4,FALSE)</f>
        <v>Georgia</v>
      </c>
    </row>
    <row r="7035" spans="1:21" x14ac:dyDescent="0.25">
      <c r="A7035" t="s">
        <v>7284</v>
      </c>
      <c r="B7035" s="3">
        <v>45522</v>
      </c>
      <c r="C7035" s="3">
        <v>45536</v>
      </c>
      <c r="D7035" t="s">
        <v>18</v>
      </c>
      <c r="E7035">
        <v>112809</v>
      </c>
      <c r="F7035" t="s">
        <v>19</v>
      </c>
      <c r="G7035" t="s">
        <v>186</v>
      </c>
      <c r="H7035" t="s">
        <v>42</v>
      </c>
      <c r="I7035">
        <v>75220</v>
      </c>
      <c r="J7035" t="s">
        <v>22</v>
      </c>
      <c r="K7035" t="s">
        <v>43</v>
      </c>
      <c r="L7035" t="s">
        <v>33</v>
      </c>
      <c r="M7035" t="s">
        <v>34</v>
      </c>
      <c r="N7035" s="5">
        <v>14.4</v>
      </c>
      <c r="O7035" s="7">
        <v>4</v>
      </c>
      <c r="P7035" s="5">
        <v>9.6</v>
      </c>
      <c r="Q7035" s="5">
        <v>4.8</v>
      </c>
      <c r="R7035" s="22">
        <f>Tabla1[[#This Row],[Fecha de Envío]]-Tabla1[[#This Row],[Fecha de Orden]]</f>
        <v>14</v>
      </c>
      <c r="S7035" s="24">
        <f>YEAR(Tabla1[[#This Row],[Fecha de Orden]])</f>
        <v>2024</v>
      </c>
      <c r="T7035" t="str">
        <f>VLOOKUP(Tabla1[[#This Row],[Nombre del Producto]],Tabla2[[Nombre Producto]:[Costo Unitario]],2,FALSE)</f>
        <v>Lot's O' Nuts</v>
      </c>
      <c r="U7035" t="str">
        <f>VLOOKUP(Tabla1[[#This Row],[Fábrica]],Tabla3[],4,FALSE)</f>
        <v>Arizona</v>
      </c>
    </row>
    <row r="7036" spans="1:21" x14ac:dyDescent="0.25">
      <c r="A7036" t="s">
        <v>9197</v>
      </c>
      <c r="B7036" s="3">
        <v>45522</v>
      </c>
      <c r="C7036" s="3">
        <v>45539</v>
      </c>
      <c r="D7036" t="s">
        <v>18</v>
      </c>
      <c r="E7036">
        <v>119809</v>
      </c>
      <c r="F7036" t="s">
        <v>19</v>
      </c>
      <c r="G7036" t="s">
        <v>124</v>
      </c>
      <c r="H7036" t="s">
        <v>125</v>
      </c>
      <c r="I7036">
        <v>98103</v>
      </c>
      <c r="J7036" t="s">
        <v>22</v>
      </c>
      <c r="K7036" t="s">
        <v>23</v>
      </c>
      <c r="L7036" t="s">
        <v>24</v>
      </c>
      <c r="M7036" t="s">
        <v>25</v>
      </c>
      <c r="N7036" s="5">
        <v>11.25</v>
      </c>
      <c r="O7036" s="7">
        <v>3</v>
      </c>
      <c r="P7036" s="5">
        <v>7.35</v>
      </c>
      <c r="Q7036" s="5">
        <v>3.9</v>
      </c>
      <c r="R7036" s="22">
        <f>Tabla1[[#This Row],[Fecha de Envío]]-Tabla1[[#This Row],[Fecha de Orden]]</f>
        <v>17</v>
      </c>
      <c r="S7036" s="24">
        <f>YEAR(Tabla1[[#This Row],[Fecha de Orden]])</f>
        <v>2024</v>
      </c>
      <c r="T7036" t="str">
        <f>VLOOKUP(Tabla1[[#This Row],[Nombre del Producto]],Tabla2[[Nombre Producto]:[Costo Unitario]],2,FALSE)</f>
        <v>Wicked Choccy's</v>
      </c>
      <c r="U7036" t="str">
        <f>VLOOKUP(Tabla1[[#This Row],[Fábrica]],Tabla3[],4,FALSE)</f>
        <v>Georgia</v>
      </c>
    </row>
    <row r="7037" spans="1:21" x14ac:dyDescent="0.25">
      <c r="A7037" t="s">
        <v>9198</v>
      </c>
      <c r="B7037" s="3">
        <v>45522</v>
      </c>
      <c r="C7037" s="3">
        <v>45539</v>
      </c>
      <c r="D7037" t="s">
        <v>18</v>
      </c>
      <c r="E7037">
        <v>119809</v>
      </c>
      <c r="F7037" t="s">
        <v>19</v>
      </c>
      <c r="G7037" t="s">
        <v>124</v>
      </c>
      <c r="H7037" t="s">
        <v>125</v>
      </c>
      <c r="I7037">
        <v>98103</v>
      </c>
      <c r="J7037" t="s">
        <v>22</v>
      </c>
      <c r="K7037" t="s">
        <v>23</v>
      </c>
      <c r="L7037" t="s">
        <v>36</v>
      </c>
      <c r="M7037" t="s">
        <v>37</v>
      </c>
      <c r="N7037" s="5">
        <v>22.75</v>
      </c>
      <c r="O7037" s="7">
        <v>7</v>
      </c>
      <c r="P7037" s="5">
        <v>14.77</v>
      </c>
      <c r="Q7037" s="5">
        <v>7.98</v>
      </c>
      <c r="R7037" s="22">
        <f>Tabla1[[#This Row],[Fecha de Envío]]-Tabla1[[#This Row],[Fecha de Orden]]</f>
        <v>17</v>
      </c>
      <c r="S7037" s="24">
        <f>YEAR(Tabla1[[#This Row],[Fecha de Orden]])</f>
        <v>2024</v>
      </c>
      <c r="T7037" t="str">
        <f>VLOOKUP(Tabla1[[#This Row],[Nombre del Producto]],Tabla2[[Nombre Producto]:[Costo Unitario]],2,FALSE)</f>
        <v>Wicked Choccy's</v>
      </c>
      <c r="U7037" t="str">
        <f>VLOOKUP(Tabla1[[#This Row],[Fábrica]],Tabla3[],4,FALSE)</f>
        <v>Georgia</v>
      </c>
    </row>
    <row r="7038" spans="1:21" x14ac:dyDescent="0.25">
      <c r="A7038" t="s">
        <v>2837</v>
      </c>
      <c r="B7038" s="3">
        <v>45523</v>
      </c>
      <c r="C7038" s="3">
        <v>45537</v>
      </c>
      <c r="D7038" t="s">
        <v>18</v>
      </c>
      <c r="E7038">
        <v>100398</v>
      </c>
      <c r="F7038" t="s">
        <v>19</v>
      </c>
      <c r="G7038" t="s">
        <v>2433</v>
      </c>
      <c r="H7038" t="s">
        <v>325</v>
      </c>
      <c r="I7038">
        <v>84106</v>
      </c>
      <c r="J7038" t="s">
        <v>22</v>
      </c>
      <c r="K7038" t="s">
        <v>23</v>
      </c>
      <c r="L7038" t="s">
        <v>36</v>
      </c>
      <c r="M7038" t="s">
        <v>37</v>
      </c>
      <c r="N7038" s="5">
        <v>9.75</v>
      </c>
      <c r="O7038" s="7">
        <v>3</v>
      </c>
      <c r="P7038" s="5">
        <v>6.33</v>
      </c>
      <c r="Q7038" s="5">
        <v>3.42</v>
      </c>
      <c r="R7038" s="22">
        <f>Tabla1[[#This Row],[Fecha de Envío]]-Tabla1[[#This Row],[Fecha de Orden]]</f>
        <v>14</v>
      </c>
      <c r="S7038" s="24">
        <f>YEAR(Tabla1[[#This Row],[Fecha de Orden]])</f>
        <v>2024</v>
      </c>
      <c r="T7038" t="str">
        <f>VLOOKUP(Tabla1[[#This Row],[Nombre del Producto]],Tabla2[[Nombre Producto]:[Costo Unitario]],2,FALSE)</f>
        <v>Wicked Choccy's</v>
      </c>
      <c r="U7038" t="str">
        <f>VLOOKUP(Tabla1[[#This Row],[Fábrica]],Tabla3[],4,FALSE)</f>
        <v>Georgia</v>
      </c>
    </row>
    <row r="7039" spans="1:21" x14ac:dyDescent="0.25">
      <c r="A7039" t="s">
        <v>2841</v>
      </c>
      <c r="B7039" s="3">
        <v>45523</v>
      </c>
      <c r="C7039" s="3">
        <v>45538</v>
      </c>
      <c r="D7039" t="s">
        <v>18</v>
      </c>
      <c r="E7039">
        <v>115777</v>
      </c>
      <c r="F7039" t="s">
        <v>19</v>
      </c>
      <c r="G7039" t="s">
        <v>283</v>
      </c>
      <c r="H7039" t="s">
        <v>106</v>
      </c>
      <c r="I7039">
        <v>1841</v>
      </c>
      <c r="J7039" t="s">
        <v>22</v>
      </c>
      <c r="K7039" t="s">
        <v>32</v>
      </c>
      <c r="L7039" t="s">
        <v>45</v>
      </c>
      <c r="M7039" t="s">
        <v>46</v>
      </c>
      <c r="N7039" s="5">
        <v>10.47</v>
      </c>
      <c r="O7039" s="7">
        <v>3</v>
      </c>
      <c r="P7039" s="5">
        <v>7.47</v>
      </c>
      <c r="Q7039" s="5">
        <v>3</v>
      </c>
      <c r="R7039" s="22">
        <f>Tabla1[[#This Row],[Fecha de Envío]]-Tabla1[[#This Row],[Fecha de Orden]]</f>
        <v>15</v>
      </c>
      <c r="S7039" s="24">
        <f>YEAR(Tabla1[[#This Row],[Fecha de Orden]])</f>
        <v>2024</v>
      </c>
      <c r="T7039" t="str">
        <f>VLOOKUP(Tabla1[[#This Row],[Nombre del Producto]],Tabla2[[Nombre Producto]:[Costo Unitario]],2,FALSE)</f>
        <v>Lot's O' Nuts</v>
      </c>
      <c r="U7039" t="str">
        <f>VLOOKUP(Tabla1[[#This Row],[Fábrica]],Tabla3[],4,FALSE)</f>
        <v>Arizona</v>
      </c>
    </row>
    <row r="7040" spans="1:21" x14ac:dyDescent="0.25">
      <c r="A7040" t="s">
        <v>2842</v>
      </c>
      <c r="B7040" s="3">
        <v>45523</v>
      </c>
      <c r="C7040" s="3">
        <v>45538</v>
      </c>
      <c r="D7040" t="s">
        <v>18</v>
      </c>
      <c r="E7040">
        <v>115777</v>
      </c>
      <c r="F7040" t="s">
        <v>195</v>
      </c>
      <c r="G7040" t="s">
        <v>697</v>
      </c>
      <c r="H7040" t="s">
        <v>698</v>
      </c>
      <c r="I7040" t="s">
        <v>2839</v>
      </c>
      <c r="J7040" t="s">
        <v>22</v>
      </c>
      <c r="K7040" t="s">
        <v>32</v>
      </c>
      <c r="L7040" t="s">
        <v>45</v>
      </c>
      <c r="M7040" t="s">
        <v>46</v>
      </c>
      <c r="N7040" s="5">
        <v>3.49</v>
      </c>
      <c r="O7040" s="7">
        <v>1</v>
      </c>
      <c r="P7040" s="5">
        <v>2.4900000000000002</v>
      </c>
      <c r="Q7040" s="5">
        <v>1</v>
      </c>
      <c r="R7040" s="22">
        <f>Tabla1[[#This Row],[Fecha de Envío]]-Tabla1[[#This Row],[Fecha de Orden]]</f>
        <v>15</v>
      </c>
      <c r="S7040" s="24">
        <f>YEAR(Tabla1[[#This Row],[Fecha de Orden]])</f>
        <v>2024</v>
      </c>
      <c r="T7040" t="str">
        <f>VLOOKUP(Tabla1[[#This Row],[Nombre del Producto]],Tabla2[[Nombre Producto]:[Costo Unitario]],2,FALSE)</f>
        <v>Lot's O' Nuts</v>
      </c>
      <c r="U7040" t="str">
        <f>VLOOKUP(Tabla1[[#This Row],[Fábrica]],Tabla3[],4,FALSE)</f>
        <v>Arizona</v>
      </c>
    </row>
    <row r="7041" spans="1:21" x14ac:dyDescent="0.25">
      <c r="A7041" t="s">
        <v>4136</v>
      </c>
      <c r="B7041" s="3">
        <v>45523</v>
      </c>
      <c r="C7041" s="3">
        <v>45537</v>
      </c>
      <c r="D7041" t="s">
        <v>18</v>
      </c>
      <c r="E7041">
        <v>132339</v>
      </c>
      <c r="F7041" t="s">
        <v>19</v>
      </c>
      <c r="G7041" t="s">
        <v>283</v>
      </c>
      <c r="H7041" t="s">
        <v>106</v>
      </c>
      <c r="I7041">
        <v>1841</v>
      </c>
      <c r="J7041" t="s">
        <v>22</v>
      </c>
      <c r="K7041" t="s">
        <v>32</v>
      </c>
      <c r="L7041" t="s">
        <v>24</v>
      </c>
      <c r="M7041" t="s">
        <v>25</v>
      </c>
      <c r="N7041" s="5">
        <v>3.75</v>
      </c>
      <c r="O7041" s="7">
        <v>1</v>
      </c>
      <c r="P7041" s="5">
        <v>2.4500000000000002</v>
      </c>
      <c r="Q7041" s="5">
        <v>1.3</v>
      </c>
      <c r="R7041" s="22">
        <f>Tabla1[[#This Row],[Fecha de Envío]]-Tabla1[[#This Row],[Fecha de Orden]]</f>
        <v>14</v>
      </c>
      <c r="S7041" s="24">
        <f>YEAR(Tabla1[[#This Row],[Fecha de Orden]])</f>
        <v>2024</v>
      </c>
      <c r="T7041" t="str">
        <f>VLOOKUP(Tabla1[[#This Row],[Nombre del Producto]],Tabla2[[Nombre Producto]:[Costo Unitario]],2,FALSE)</f>
        <v>Wicked Choccy's</v>
      </c>
      <c r="U7041" t="str">
        <f>VLOOKUP(Tabla1[[#This Row],[Fábrica]],Tabla3[],4,FALSE)</f>
        <v>Georgia</v>
      </c>
    </row>
    <row r="7042" spans="1:21" x14ac:dyDescent="0.25">
      <c r="A7042" t="s">
        <v>4137</v>
      </c>
      <c r="B7042" s="3">
        <v>45523</v>
      </c>
      <c r="C7042" s="3">
        <v>45537</v>
      </c>
      <c r="D7042" t="s">
        <v>18</v>
      </c>
      <c r="E7042">
        <v>132339</v>
      </c>
      <c r="F7042" t="s">
        <v>195</v>
      </c>
      <c r="G7042" t="s">
        <v>697</v>
      </c>
      <c r="H7042" t="s">
        <v>698</v>
      </c>
      <c r="I7042" t="s">
        <v>2839</v>
      </c>
      <c r="J7042" t="s">
        <v>22</v>
      </c>
      <c r="K7042" t="s">
        <v>32</v>
      </c>
      <c r="L7042" t="s">
        <v>24</v>
      </c>
      <c r="M7042" t="s">
        <v>25</v>
      </c>
      <c r="N7042" s="5">
        <v>11.25</v>
      </c>
      <c r="O7042" s="7">
        <v>3</v>
      </c>
      <c r="P7042" s="5">
        <v>7.35</v>
      </c>
      <c r="Q7042" s="5">
        <v>3.9</v>
      </c>
      <c r="R7042" s="22">
        <f>Tabla1[[#This Row],[Fecha de Envío]]-Tabla1[[#This Row],[Fecha de Orden]]</f>
        <v>14</v>
      </c>
      <c r="S7042" s="24">
        <f>YEAR(Tabla1[[#This Row],[Fecha de Orden]])</f>
        <v>2024</v>
      </c>
      <c r="T7042" t="str">
        <f>VLOOKUP(Tabla1[[#This Row],[Nombre del Producto]],Tabla2[[Nombre Producto]:[Costo Unitario]],2,FALSE)</f>
        <v>Wicked Choccy's</v>
      </c>
      <c r="U7042" t="str">
        <f>VLOOKUP(Tabla1[[#This Row],[Fábrica]],Tabla3[],4,FALSE)</f>
        <v>Georgia</v>
      </c>
    </row>
    <row r="7043" spans="1:21" x14ac:dyDescent="0.25">
      <c r="A7043" t="s">
        <v>7916</v>
      </c>
      <c r="B7043" s="3">
        <v>45523</v>
      </c>
      <c r="C7043" s="3">
        <v>45537</v>
      </c>
      <c r="D7043" t="s">
        <v>18</v>
      </c>
      <c r="E7043">
        <v>101728</v>
      </c>
      <c r="F7043" t="s">
        <v>19</v>
      </c>
      <c r="G7043" t="s">
        <v>239</v>
      </c>
      <c r="H7043" t="s">
        <v>173</v>
      </c>
      <c r="I7043">
        <v>60653</v>
      </c>
      <c r="J7043" t="s">
        <v>22</v>
      </c>
      <c r="K7043" t="s">
        <v>43</v>
      </c>
      <c r="L7043" t="s">
        <v>27</v>
      </c>
      <c r="M7043" t="s">
        <v>28</v>
      </c>
      <c r="N7043" s="5">
        <v>7.2</v>
      </c>
      <c r="O7043" s="7">
        <v>2</v>
      </c>
      <c r="P7043" s="5">
        <v>5</v>
      </c>
      <c r="Q7043" s="5">
        <v>2.2000000000000002</v>
      </c>
      <c r="R7043" s="22">
        <f>Tabla1[[#This Row],[Fecha de Envío]]-Tabla1[[#This Row],[Fecha de Orden]]</f>
        <v>14</v>
      </c>
      <c r="S7043" s="24">
        <f>YEAR(Tabla1[[#This Row],[Fecha de Orden]])</f>
        <v>2024</v>
      </c>
      <c r="T7043" t="str">
        <f>VLOOKUP(Tabla1[[#This Row],[Nombre del Producto]],Tabla2[[Nombre Producto]:[Costo Unitario]],2,FALSE)</f>
        <v>Lot's O' Nuts</v>
      </c>
      <c r="U7043" t="str">
        <f>VLOOKUP(Tabla1[[#This Row],[Fábrica]],Tabla3[],4,FALSE)</f>
        <v>Arizona</v>
      </c>
    </row>
    <row r="7044" spans="1:21" x14ac:dyDescent="0.25">
      <c r="A7044" t="s">
        <v>3295</v>
      </c>
      <c r="B7044" s="3">
        <v>45524</v>
      </c>
      <c r="C7044" s="3">
        <v>45534</v>
      </c>
      <c r="D7044" t="s">
        <v>82</v>
      </c>
      <c r="E7044">
        <v>137344</v>
      </c>
      <c r="F7044" t="s">
        <v>19</v>
      </c>
      <c r="G7044" t="s">
        <v>347</v>
      </c>
      <c r="H7044" t="s">
        <v>106</v>
      </c>
      <c r="I7044">
        <v>2038</v>
      </c>
      <c r="J7044" t="s">
        <v>22</v>
      </c>
      <c r="K7044" t="s">
        <v>32</v>
      </c>
      <c r="L7044" t="s">
        <v>27</v>
      </c>
      <c r="M7044" t="s">
        <v>28</v>
      </c>
      <c r="N7044" s="5">
        <v>10.8</v>
      </c>
      <c r="O7044" s="7">
        <v>3</v>
      </c>
      <c r="P7044" s="5">
        <v>7.5</v>
      </c>
      <c r="Q7044" s="5">
        <v>3.3</v>
      </c>
      <c r="R7044" s="22">
        <f>Tabla1[[#This Row],[Fecha de Envío]]-Tabla1[[#This Row],[Fecha de Orden]]</f>
        <v>10</v>
      </c>
      <c r="S7044" s="24">
        <f>YEAR(Tabla1[[#This Row],[Fecha de Orden]])</f>
        <v>2024</v>
      </c>
      <c r="T7044" t="str">
        <f>VLOOKUP(Tabla1[[#This Row],[Nombre del Producto]],Tabla2[[Nombre Producto]:[Costo Unitario]],2,FALSE)</f>
        <v>Lot's O' Nuts</v>
      </c>
      <c r="U7044" t="str">
        <f>VLOOKUP(Tabla1[[#This Row],[Fábrica]],Tabla3[],4,FALSE)</f>
        <v>Arizona</v>
      </c>
    </row>
    <row r="7045" spans="1:21" x14ac:dyDescent="0.25">
      <c r="A7045" t="s">
        <v>3760</v>
      </c>
      <c r="B7045" s="3">
        <v>45524</v>
      </c>
      <c r="C7045" s="3">
        <v>45536</v>
      </c>
      <c r="D7045" t="s">
        <v>71</v>
      </c>
      <c r="E7045">
        <v>111241</v>
      </c>
      <c r="F7045" t="s">
        <v>19</v>
      </c>
      <c r="G7045" t="s">
        <v>986</v>
      </c>
      <c r="H7045" t="s">
        <v>21</v>
      </c>
      <c r="I7045">
        <v>93727</v>
      </c>
      <c r="J7045" t="s">
        <v>22</v>
      </c>
      <c r="K7045" t="s">
        <v>23</v>
      </c>
      <c r="L7045" t="s">
        <v>33</v>
      </c>
      <c r="M7045" t="s">
        <v>34</v>
      </c>
      <c r="N7045" s="5">
        <v>18</v>
      </c>
      <c r="O7045" s="7">
        <v>5</v>
      </c>
      <c r="P7045" s="5">
        <v>12</v>
      </c>
      <c r="Q7045" s="5">
        <v>6</v>
      </c>
      <c r="R7045" s="22">
        <f>Tabla1[[#This Row],[Fecha de Envío]]-Tabla1[[#This Row],[Fecha de Orden]]</f>
        <v>12</v>
      </c>
      <c r="S7045" s="24">
        <f>YEAR(Tabla1[[#This Row],[Fecha de Orden]])</f>
        <v>2024</v>
      </c>
      <c r="T7045" t="str">
        <f>VLOOKUP(Tabla1[[#This Row],[Nombre del Producto]],Tabla2[[Nombre Producto]:[Costo Unitario]],2,FALSE)</f>
        <v>Lot's O' Nuts</v>
      </c>
      <c r="U7045" t="str">
        <f>VLOOKUP(Tabla1[[#This Row],[Fábrica]],Tabla3[],4,FALSE)</f>
        <v>Arizona</v>
      </c>
    </row>
    <row r="7046" spans="1:21" x14ac:dyDescent="0.25">
      <c r="A7046" t="s">
        <v>5366</v>
      </c>
      <c r="B7046" s="3">
        <v>45524</v>
      </c>
      <c r="C7046" s="3">
        <v>45541</v>
      </c>
      <c r="D7046" t="s">
        <v>18</v>
      </c>
      <c r="E7046">
        <v>105326</v>
      </c>
      <c r="F7046" t="s">
        <v>19</v>
      </c>
      <c r="G7046" t="s">
        <v>53</v>
      </c>
      <c r="H7046" t="s">
        <v>21</v>
      </c>
      <c r="I7046">
        <v>90036</v>
      </c>
      <c r="J7046" t="s">
        <v>22</v>
      </c>
      <c r="K7046" t="s">
        <v>23</v>
      </c>
      <c r="L7046" t="s">
        <v>36</v>
      </c>
      <c r="M7046" t="s">
        <v>37</v>
      </c>
      <c r="N7046" s="5">
        <v>13</v>
      </c>
      <c r="O7046" s="7">
        <v>4</v>
      </c>
      <c r="P7046" s="5">
        <v>8.44</v>
      </c>
      <c r="Q7046" s="5">
        <v>4.5599999999999996</v>
      </c>
      <c r="R7046" s="22">
        <f>Tabla1[[#This Row],[Fecha de Envío]]-Tabla1[[#This Row],[Fecha de Orden]]</f>
        <v>17</v>
      </c>
      <c r="S7046" s="24">
        <f>YEAR(Tabla1[[#This Row],[Fecha de Orden]])</f>
        <v>2024</v>
      </c>
      <c r="T7046" t="str">
        <f>VLOOKUP(Tabla1[[#This Row],[Nombre del Producto]],Tabla2[[Nombre Producto]:[Costo Unitario]],2,FALSE)</f>
        <v>Wicked Choccy's</v>
      </c>
      <c r="U7046" t="str">
        <f>VLOOKUP(Tabla1[[#This Row],[Fábrica]],Tabla3[],4,FALSE)</f>
        <v>Georgia</v>
      </c>
    </row>
    <row r="7047" spans="1:21" x14ac:dyDescent="0.25">
      <c r="A7047" t="s">
        <v>5653</v>
      </c>
      <c r="B7047" s="3">
        <v>45524</v>
      </c>
      <c r="C7047" s="3">
        <v>45539</v>
      </c>
      <c r="D7047" t="s">
        <v>18</v>
      </c>
      <c r="E7047">
        <v>119011</v>
      </c>
      <c r="F7047" t="s">
        <v>19</v>
      </c>
      <c r="G7047" t="s">
        <v>20</v>
      </c>
      <c r="H7047" t="s">
        <v>21</v>
      </c>
      <c r="I7047">
        <v>94109</v>
      </c>
      <c r="J7047" t="s">
        <v>22</v>
      </c>
      <c r="K7047" t="s">
        <v>23</v>
      </c>
      <c r="L7047" t="s">
        <v>33</v>
      </c>
      <c r="M7047" t="s">
        <v>34</v>
      </c>
      <c r="N7047" s="5">
        <v>21.6</v>
      </c>
      <c r="O7047" s="7">
        <v>6</v>
      </c>
      <c r="P7047" s="5">
        <v>14.4</v>
      </c>
      <c r="Q7047" s="5">
        <v>7.2</v>
      </c>
      <c r="R7047" s="22">
        <f>Tabla1[[#This Row],[Fecha de Envío]]-Tabla1[[#This Row],[Fecha de Orden]]</f>
        <v>15</v>
      </c>
      <c r="S7047" s="24">
        <f>YEAR(Tabla1[[#This Row],[Fecha de Orden]])</f>
        <v>2024</v>
      </c>
      <c r="T7047" t="str">
        <f>VLOOKUP(Tabla1[[#This Row],[Nombre del Producto]],Tabla2[[Nombre Producto]:[Costo Unitario]],2,FALSE)</f>
        <v>Lot's O' Nuts</v>
      </c>
      <c r="U7047" t="str">
        <f>VLOOKUP(Tabla1[[#This Row],[Fábrica]],Tabla3[],4,FALSE)</f>
        <v>Arizona</v>
      </c>
    </row>
    <row r="7048" spans="1:21" x14ac:dyDescent="0.25">
      <c r="A7048" t="s">
        <v>5654</v>
      </c>
      <c r="B7048" s="3">
        <v>45524</v>
      </c>
      <c r="C7048" s="3">
        <v>45539</v>
      </c>
      <c r="D7048" t="s">
        <v>18</v>
      </c>
      <c r="E7048">
        <v>119011</v>
      </c>
      <c r="F7048" t="s">
        <v>19</v>
      </c>
      <c r="G7048" t="s">
        <v>20</v>
      </c>
      <c r="H7048" t="s">
        <v>21</v>
      </c>
      <c r="I7048">
        <v>94109</v>
      </c>
      <c r="J7048" t="s">
        <v>22</v>
      </c>
      <c r="K7048" t="s">
        <v>23</v>
      </c>
      <c r="L7048" t="s">
        <v>24</v>
      </c>
      <c r="M7048" t="s">
        <v>25</v>
      </c>
      <c r="N7048" s="5">
        <v>11.25</v>
      </c>
      <c r="O7048" s="7">
        <v>3</v>
      </c>
      <c r="P7048" s="5">
        <v>7.35</v>
      </c>
      <c r="Q7048" s="5">
        <v>3.9</v>
      </c>
      <c r="R7048" s="22">
        <f>Tabla1[[#This Row],[Fecha de Envío]]-Tabla1[[#This Row],[Fecha de Orden]]</f>
        <v>15</v>
      </c>
      <c r="S7048" s="24">
        <f>YEAR(Tabla1[[#This Row],[Fecha de Orden]])</f>
        <v>2024</v>
      </c>
      <c r="T7048" t="str">
        <f>VLOOKUP(Tabla1[[#This Row],[Nombre del Producto]],Tabla2[[Nombre Producto]:[Costo Unitario]],2,FALSE)</f>
        <v>Wicked Choccy's</v>
      </c>
      <c r="U7048" t="str">
        <f>VLOOKUP(Tabla1[[#This Row],[Fábrica]],Tabla3[],4,FALSE)</f>
        <v>Georgia</v>
      </c>
    </row>
    <row r="7049" spans="1:21" x14ac:dyDescent="0.25">
      <c r="A7049" t="s">
        <v>5655</v>
      </c>
      <c r="B7049" s="3">
        <v>45524</v>
      </c>
      <c r="C7049" s="3">
        <v>45539</v>
      </c>
      <c r="D7049" t="s">
        <v>18</v>
      </c>
      <c r="E7049">
        <v>119011</v>
      </c>
      <c r="F7049" t="s">
        <v>19</v>
      </c>
      <c r="G7049" t="s">
        <v>20</v>
      </c>
      <c r="H7049" t="s">
        <v>21</v>
      </c>
      <c r="I7049">
        <v>94109</v>
      </c>
      <c r="J7049" t="s">
        <v>22</v>
      </c>
      <c r="K7049" t="s">
        <v>23</v>
      </c>
      <c r="L7049" t="s">
        <v>45</v>
      </c>
      <c r="M7049" t="s">
        <v>46</v>
      </c>
      <c r="N7049" s="5">
        <v>10.47</v>
      </c>
      <c r="O7049" s="7">
        <v>3</v>
      </c>
      <c r="P7049" s="5">
        <v>7.47</v>
      </c>
      <c r="Q7049" s="5">
        <v>3</v>
      </c>
      <c r="R7049" s="22">
        <f>Tabla1[[#This Row],[Fecha de Envío]]-Tabla1[[#This Row],[Fecha de Orden]]</f>
        <v>15</v>
      </c>
      <c r="S7049" s="24">
        <f>YEAR(Tabla1[[#This Row],[Fecha de Orden]])</f>
        <v>2024</v>
      </c>
      <c r="T7049" t="str">
        <f>VLOOKUP(Tabla1[[#This Row],[Nombre del Producto]],Tabla2[[Nombre Producto]:[Costo Unitario]],2,FALSE)</f>
        <v>Lot's O' Nuts</v>
      </c>
      <c r="U7049" t="str">
        <f>VLOOKUP(Tabla1[[#This Row],[Fábrica]],Tabla3[],4,FALSE)</f>
        <v>Arizona</v>
      </c>
    </row>
    <row r="7050" spans="1:21" x14ac:dyDescent="0.25">
      <c r="A7050" t="s">
        <v>8979</v>
      </c>
      <c r="B7050" s="3">
        <v>45524</v>
      </c>
      <c r="C7050" s="3">
        <v>45540</v>
      </c>
      <c r="D7050" t="s">
        <v>18</v>
      </c>
      <c r="E7050">
        <v>114356</v>
      </c>
      <c r="F7050" t="s">
        <v>19</v>
      </c>
      <c r="G7050" t="s">
        <v>356</v>
      </c>
      <c r="H7050" t="s">
        <v>98</v>
      </c>
      <c r="I7050">
        <v>28205</v>
      </c>
      <c r="J7050" t="s">
        <v>22</v>
      </c>
      <c r="K7050" t="s">
        <v>66</v>
      </c>
      <c r="L7050" t="s">
        <v>45</v>
      </c>
      <c r="M7050" t="s">
        <v>46</v>
      </c>
      <c r="N7050" s="5">
        <v>3.49</v>
      </c>
      <c r="O7050" s="7">
        <v>1</v>
      </c>
      <c r="P7050" s="5">
        <v>2.4900000000000002</v>
      </c>
      <c r="Q7050" s="5">
        <v>1</v>
      </c>
      <c r="R7050" s="22">
        <f>Tabla1[[#This Row],[Fecha de Envío]]-Tabla1[[#This Row],[Fecha de Orden]]</f>
        <v>16</v>
      </c>
      <c r="S7050" s="24">
        <f>YEAR(Tabla1[[#This Row],[Fecha de Orden]])</f>
        <v>2024</v>
      </c>
      <c r="T7050" t="str">
        <f>VLOOKUP(Tabla1[[#This Row],[Nombre del Producto]],Tabla2[[Nombre Producto]:[Costo Unitario]],2,FALSE)</f>
        <v>Lot's O' Nuts</v>
      </c>
      <c r="U7050" t="str">
        <f>VLOOKUP(Tabla1[[#This Row],[Fábrica]],Tabla3[],4,FALSE)</f>
        <v>Arizona</v>
      </c>
    </row>
    <row r="7051" spans="1:21" x14ac:dyDescent="0.25">
      <c r="A7051" t="s">
        <v>2001</v>
      </c>
      <c r="B7051" s="3">
        <v>45525</v>
      </c>
      <c r="C7051" s="3">
        <v>45539</v>
      </c>
      <c r="D7051" t="s">
        <v>71</v>
      </c>
      <c r="E7051">
        <v>121489</v>
      </c>
      <c r="F7051" t="s">
        <v>19</v>
      </c>
      <c r="G7051" t="s">
        <v>124</v>
      </c>
      <c r="H7051" t="s">
        <v>125</v>
      </c>
      <c r="I7051">
        <v>98115</v>
      </c>
      <c r="J7051" t="s">
        <v>22</v>
      </c>
      <c r="K7051" t="s">
        <v>23</v>
      </c>
      <c r="L7051" t="s">
        <v>24</v>
      </c>
      <c r="M7051" t="s">
        <v>25</v>
      </c>
      <c r="N7051" s="5">
        <v>22.5</v>
      </c>
      <c r="O7051" s="7">
        <v>6</v>
      </c>
      <c r="P7051" s="5">
        <v>14.7</v>
      </c>
      <c r="Q7051" s="5">
        <v>7.8</v>
      </c>
      <c r="R7051" s="22">
        <f>Tabla1[[#This Row],[Fecha de Envío]]-Tabla1[[#This Row],[Fecha de Orden]]</f>
        <v>14</v>
      </c>
      <c r="S7051" s="24">
        <f>YEAR(Tabla1[[#This Row],[Fecha de Orden]])</f>
        <v>2024</v>
      </c>
      <c r="T7051" t="str">
        <f>VLOOKUP(Tabla1[[#This Row],[Nombre del Producto]],Tabla2[[Nombre Producto]:[Costo Unitario]],2,FALSE)</f>
        <v>Wicked Choccy's</v>
      </c>
      <c r="U7051" t="str">
        <f>VLOOKUP(Tabla1[[#This Row],[Fábrica]],Tabla3[],4,FALSE)</f>
        <v>Georgia</v>
      </c>
    </row>
    <row r="7052" spans="1:21" x14ac:dyDescent="0.25">
      <c r="A7052" t="s">
        <v>2002</v>
      </c>
      <c r="B7052" s="3">
        <v>45525</v>
      </c>
      <c r="C7052" s="3">
        <v>45539</v>
      </c>
      <c r="D7052" t="s">
        <v>71</v>
      </c>
      <c r="E7052">
        <v>121489</v>
      </c>
      <c r="F7052" t="s">
        <v>19</v>
      </c>
      <c r="G7052" t="s">
        <v>124</v>
      </c>
      <c r="H7052" t="s">
        <v>125</v>
      </c>
      <c r="I7052">
        <v>98115</v>
      </c>
      <c r="J7052" t="s">
        <v>22</v>
      </c>
      <c r="K7052" t="s">
        <v>23</v>
      </c>
      <c r="L7052" t="s">
        <v>36</v>
      </c>
      <c r="M7052" t="s">
        <v>37</v>
      </c>
      <c r="N7052" s="5">
        <v>19.5</v>
      </c>
      <c r="O7052" s="7">
        <v>6</v>
      </c>
      <c r="P7052" s="5">
        <v>12.66</v>
      </c>
      <c r="Q7052" s="5">
        <v>6.84</v>
      </c>
      <c r="R7052" s="22">
        <f>Tabla1[[#This Row],[Fecha de Envío]]-Tabla1[[#This Row],[Fecha de Orden]]</f>
        <v>14</v>
      </c>
      <c r="S7052" s="24">
        <f>YEAR(Tabla1[[#This Row],[Fecha de Orden]])</f>
        <v>2024</v>
      </c>
      <c r="T7052" t="str">
        <f>VLOOKUP(Tabla1[[#This Row],[Nombre del Producto]],Tabla2[[Nombre Producto]:[Costo Unitario]],2,FALSE)</f>
        <v>Wicked Choccy's</v>
      </c>
      <c r="U7052" t="str">
        <f>VLOOKUP(Tabla1[[#This Row],[Fábrica]],Tabla3[],4,FALSE)</f>
        <v>Georgia</v>
      </c>
    </row>
    <row r="7053" spans="1:21" x14ac:dyDescent="0.25">
      <c r="A7053" t="s">
        <v>2759</v>
      </c>
      <c r="B7053" s="3">
        <v>45525</v>
      </c>
      <c r="C7053" s="3">
        <v>45535</v>
      </c>
      <c r="D7053" t="s">
        <v>82</v>
      </c>
      <c r="E7053">
        <v>144750</v>
      </c>
      <c r="F7053" t="s">
        <v>19</v>
      </c>
      <c r="G7053" t="s">
        <v>615</v>
      </c>
      <c r="H7053" t="s">
        <v>69</v>
      </c>
      <c r="I7053">
        <v>85224</v>
      </c>
      <c r="J7053" t="s">
        <v>22</v>
      </c>
      <c r="K7053" t="s">
        <v>23</v>
      </c>
      <c r="L7053" t="s">
        <v>36</v>
      </c>
      <c r="M7053" t="s">
        <v>37</v>
      </c>
      <c r="N7053" s="5">
        <v>3.25</v>
      </c>
      <c r="O7053" s="7">
        <v>1</v>
      </c>
      <c r="P7053" s="5">
        <v>2.11</v>
      </c>
      <c r="Q7053" s="5">
        <v>1.1399999999999999</v>
      </c>
      <c r="R7053" s="22">
        <f>Tabla1[[#This Row],[Fecha de Envío]]-Tabla1[[#This Row],[Fecha de Orden]]</f>
        <v>10</v>
      </c>
      <c r="S7053" s="24">
        <f>YEAR(Tabla1[[#This Row],[Fecha de Orden]])</f>
        <v>2024</v>
      </c>
      <c r="T7053" t="str">
        <f>VLOOKUP(Tabla1[[#This Row],[Nombre del Producto]],Tabla2[[Nombre Producto]:[Costo Unitario]],2,FALSE)</f>
        <v>Wicked Choccy's</v>
      </c>
      <c r="U7053" t="str">
        <f>VLOOKUP(Tabla1[[#This Row],[Fábrica]],Tabla3[],4,FALSE)</f>
        <v>Georgia</v>
      </c>
    </row>
    <row r="7054" spans="1:21" x14ac:dyDescent="0.25">
      <c r="A7054" t="s">
        <v>3813</v>
      </c>
      <c r="B7054" s="3">
        <v>45525</v>
      </c>
      <c r="C7054" s="3">
        <v>45542</v>
      </c>
      <c r="D7054" t="s">
        <v>18</v>
      </c>
      <c r="E7054">
        <v>126956</v>
      </c>
      <c r="F7054" t="s">
        <v>19</v>
      </c>
      <c r="G7054" t="s">
        <v>1301</v>
      </c>
      <c r="H7054" t="s">
        <v>51</v>
      </c>
      <c r="I7054">
        <v>55044</v>
      </c>
      <c r="J7054" t="s">
        <v>22</v>
      </c>
      <c r="K7054" t="s">
        <v>43</v>
      </c>
      <c r="L7054" t="s">
        <v>36</v>
      </c>
      <c r="M7054" t="s">
        <v>37</v>
      </c>
      <c r="N7054" s="5">
        <v>6.5</v>
      </c>
      <c r="O7054" s="7">
        <v>2</v>
      </c>
      <c r="P7054" s="5">
        <v>4.22</v>
      </c>
      <c r="Q7054" s="5">
        <v>2.2799999999999998</v>
      </c>
      <c r="R7054" s="22">
        <f>Tabla1[[#This Row],[Fecha de Envío]]-Tabla1[[#This Row],[Fecha de Orden]]</f>
        <v>17</v>
      </c>
      <c r="S7054" s="24">
        <f>YEAR(Tabla1[[#This Row],[Fecha de Orden]])</f>
        <v>2024</v>
      </c>
      <c r="T7054" t="str">
        <f>VLOOKUP(Tabla1[[#This Row],[Nombre del Producto]],Tabla2[[Nombre Producto]:[Costo Unitario]],2,FALSE)</f>
        <v>Wicked Choccy's</v>
      </c>
      <c r="U7054" t="str">
        <f>VLOOKUP(Tabla1[[#This Row],[Fábrica]],Tabla3[],4,FALSE)</f>
        <v>Georgia</v>
      </c>
    </row>
    <row r="7055" spans="1:21" x14ac:dyDescent="0.25">
      <c r="A7055" t="s">
        <v>3814</v>
      </c>
      <c r="B7055" s="3">
        <v>45525</v>
      </c>
      <c r="C7055" s="3">
        <v>45542</v>
      </c>
      <c r="D7055" t="s">
        <v>18</v>
      </c>
      <c r="E7055">
        <v>126956</v>
      </c>
      <c r="F7055" t="s">
        <v>19</v>
      </c>
      <c r="G7055" t="s">
        <v>1301</v>
      </c>
      <c r="H7055" t="s">
        <v>51</v>
      </c>
      <c r="I7055">
        <v>55044</v>
      </c>
      <c r="J7055" t="s">
        <v>22</v>
      </c>
      <c r="K7055" t="s">
        <v>43</v>
      </c>
      <c r="L7055" t="s">
        <v>24</v>
      </c>
      <c r="M7055" t="s">
        <v>25</v>
      </c>
      <c r="N7055" s="5">
        <v>26.25</v>
      </c>
      <c r="O7055" s="7">
        <v>7</v>
      </c>
      <c r="P7055" s="5">
        <v>17.149999999999999</v>
      </c>
      <c r="Q7055" s="5">
        <v>9.1</v>
      </c>
      <c r="R7055" s="22">
        <f>Tabla1[[#This Row],[Fecha de Envío]]-Tabla1[[#This Row],[Fecha de Orden]]</f>
        <v>17</v>
      </c>
      <c r="S7055" s="24">
        <f>YEAR(Tabla1[[#This Row],[Fecha de Orden]])</f>
        <v>2024</v>
      </c>
      <c r="T7055" t="str">
        <f>VLOOKUP(Tabla1[[#This Row],[Nombre del Producto]],Tabla2[[Nombre Producto]:[Costo Unitario]],2,FALSE)</f>
        <v>Wicked Choccy's</v>
      </c>
      <c r="U7055" t="str">
        <f>VLOOKUP(Tabla1[[#This Row],[Fábrica]],Tabla3[],4,FALSE)</f>
        <v>Georgia</v>
      </c>
    </row>
    <row r="7056" spans="1:21" x14ac:dyDescent="0.25">
      <c r="A7056" t="s">
        <v>3815</v>
      </c>
      <c r="B7056" s="3">
        <v>45525</v>
      </c>
      <c r="C7056" s="3">
        <v>45542</v>
      </c>
      <c r="D7056" t="s">
        <v>18</v>
      </c>
      <c r="E7056">
        <v>126956</v>
      </c>
      <c r="F7056" t="s">
        <v>19</v>
      </c>
      <c r="G7056" t="s">
        <v>1301</v>
      </c>
      <c r="H7056" t="s">
        <v>51</v>
      </c>
      <c r="I7056">
        <v>55044</v>
      </c>
      <c r="J7056" t="s">
        <v>22</v>
      </c>
      <c r="K7056" t="s">
        <v>43</v>
      </c>
      <c r="L7056" t="s">
        <v>45</v>
      </c>
      <c r="M7056" t="s">
        <v>46</v>
      </c>
      <c r="N7056" s="5">
        <v>13.96</v>
      </c>
      <c r="O7056" s="7">
        <v>4</v>
      </c>
      <c r="P7056" s="5">
        <v>9.9600000000000009</v>
      </c>
      <c r="Q7056" s="5">
        <v>4</v>
      </c>
      <c r="R7056" s="22">
        <f>Tabla1[[#This Row],[Fecha de Envío]]-Tabla1[[#This Row],[Fecha de Orden]]</f>
        <v>17</v>
      </c>
      <c r="S7056" s="24">
        <f>YEAR(Tabla1[[#This Row],[Fecha de Orden]])</f>
        <v>2024</v>
      </c>
      <c r="T7056" t="str">
        <f>VLOOKUP(Tabla1[[#This Row],[Nombre del Producto]],Tabla2[[Nombre Producto]:[Costo Unitario]],2,FALSE)</f>
        <v>Lot's O' Nuts</v>
      </c>
      <c r="U7056" t="str">
        <f>VLOOKUP(Tabla1[[#This Row],[Fábrica]],Tabla3[],4,FALSE)</f>
        <v>Arizona</v>
      </c>
    </row>
    <row r="7057" spans="1:21" x14ac:dyDescent="0.25">
      <c r="A7057" t="s">
        <v>6638</v>
      </c>
      <c r="B7057" s="3">
        <v>45525</v>
      </c>
      <c r="C7057" s="3">
        <v>45537</v>
      </c>
      <c r="D7057" t="s">
        <v>71</v>
      </c>
      <c r="E7057">
        <v>155705</v>
      </c>
      <c r="F7057" t="s">
        <v>19</v>
      </c>
      <c r="G7057" t="s">
        <v>228</v>
      </c>
      <c r="H7057" t="s">
        <v>229</v>
      </c>
      <c r="I7057">
        <v>39212</v>
      </c>
      <c r="J7057" t="s">
        <v>22</v>
      </c>
      <c r="K7057" t="s">
        <v>66</v>
      </c>
      <c r="L7057" t="s">
        <v>45</v>
      </c>
      <c r="M7057" t="s">
        <v>46</v>
      </c>
      <c r="N7057" s="5">
        <v>13.96</v>
      </c>
      <c r="O7057" s="7">
        <v>4</v>
      </c>
      <c r="P7057" s="5">
        <v>9.9600000000000009</v>
      </c>
      <c r="Q7057" s="5">
        <v>4</v>
      </c>
      <c r="R7057" s="22">
        <f>Tabla1[[#This Row],[Fecha de Envío]]-Tabla1[[#This Row],[Fecha de Orden]]</f>
        <v>12</v>
      </c>
      <c r="S7057" s="24">
        <f>YEAR(Tabla1[[#This Row],[Fecha de Orden]])</f>
        <v>2024</v>
      </c>
      <c r="T7057" t="str">
        <f>VLOOKUP(Tabla1[[#This Row],[Nombre del Producto]],Tabla2[[Nombre Producto]:[Costo Unitario]],2,FALSE)</f>
        <v>Lot's O' Nuts</v>
      </c>
      <c r="U7057" t="str">
        <f>VLOOKUP(Tabla1[[#This Row],[Fábrica]],Tabla3[],4,FALSE)</f>
        <v>Arizona</v>
      </c>
    </row>
    <row r="7058" spans="1:21" x14ac:dyDescent="0.25">
      <c r="A7058" t="s">
        <v>7031</v>
      </c>
      <c r="B7058" s="3">
        <v>45525</v>
      </c>
      <c r="C7058" s="3">
        <v>45542</v>
      </c>
      <c r="D7058" t="s">
        <v>18</v>
      </c>
      <c r="E7058">
        <v>102183</v>
      </c>
      <c r="F7058" t="s">
        <v>19</v>
      </c>
      <c r="G7058" t="s">
        <v>30</v>
      </c>
      <c r="H7058" t="s">
        <v>31</v>
      </c>
      <c r="I7058">
        <v>10035</v>
      </c>
      <c r="J7058" t="s">
        <v>22</v>
      </c>
      <c r="K7058" t="s">
        <v>32</v>
      </c>
      <c r="L7058" t="s">
        <v>33</v>
      </c>
      <c r="M7058" t="s">
        <v>34</v>
      </c>
      <c r="N7058" s="5">
        <v>21.6</v>
      </c>
      <c r="O7058" s="7">
        <v>6</v>
      </c>
      <c r="P7058" s="5">
        <v>14.4</v>
      </c>
      <c r="Q7058" s="5">
        <v>7.2</v>
      </c>
      <c r="R7058" s="22">
        <f>Tabla1[[#This Row],[Fecha de Envío]]-Tabla1[[#This Row],[Fecha de Orden]]</f>
        <v>17</v>
      </c>
      <c r="S7058" s="24">
        <f>YEAR(Tabla1[[#This Row],[Fecha de Orden]])</f>
        <v>2024</v>
      </c>
      <c r="T7058" t="str">
        <f>VLOOKUP(Tabla1[[#This Row],[Nombre del Producto]],Tabla2[[Nombre Producto]:[Costo Unitario]],2,FALSE)</f>
        <v>Lot's O' Nuts</v>
      </c>
      <c r="U7058" t="str">
        <f>VLOOKUP(Tabla1[[#This Row],[Fábrica]],Tabla3[],4,FALSE)</f>
        <v>Arizona</v>
      </c>
    </row>
    <row r="7059" spans="1:21" x14ac:dyDescent="0.25">
      <c r="A7059" t="s">
        <v>7032</v>
      </c>
      <c r="B7059" s="3">
        <v>45525</v>
      </c>
      <c r="C7059" s="3">
        <v>45542</v>
      </c>
      <c r="D7059" t="s">
        <v>18</v>
      </c>
      <c r="E7059">
        <v>102183</v>
      </c>
      <c r="F7059" t="s">
        <v>19</v>
      </c>
      <c r="G7059" t="s">
        <v>30</v>
      </c>
      <c r="H7059" t="s">
        <v>31</v>
      </c>
      <c r="I7059">
        <v>10035</v>
      </c>
      <c r="J7059" t="s">
        <v>22</v>
      </c>
      <c r="K7059" t="s">
        <v>32</v>
      </c>
      <c r="L7059" t="s">
        <v>27</v>
      </c>
      <c r="M7059" t="s">
        <v>28</v>
      </c>
      <c r="N7059" s="5">
        <v>25.2</v>
      </c>
      <c r="O7059" s="7">
        <v>7</v>
      </c>
      <c r="P7059" s="5">
        <v>17.5</v>
      </c>
      <c r="Q7059" s="5">
        <v>7.7</v>
      </c>
      <c r="R7059" s="22">
        <f>Tabla1[[#This Row],[Fecha de Envío]]-Tabla1[[#This Row],[Fecha de Orden]]</f>
        <v>17</v>
      </c>
      <c r="S7059" s="24">
        <f>YEAR(Tabla1[[#This Row],[Fecha de Orden]])</f>
        <v>2024</v>
      </c>
      <c r="T7059" t="str">
        <f>VLOOKUP(Tabla1[[#This Row],[Nombre del Producto]],Tabla2[[Nombre Producto]:[Costo Unitario]],2,FALSE)</f>
        <v>Lot's O' Nuts</v>
      </c>
      <c r="U7059" t="str">
        <f>VLOOKUP(Tabla1[[#This Row],[Fábrica]],Tabla3[],4,FALSE)</f>
        <v>Arizona</v>
      </c>
    </row>
    <row r="7060" spans="1:21" x14ac:dyDescent="0.25">
      <c r="A7060" t="s">
        <v>7154</v>
      </c>
      <c r="B7060" s="3">
        <v>45525</v>
      </c>
      <c r="C7060" s="3">
        <v>45536</v>
      </c>
      <c r="D7060" t="s">
        <v>39</v>
      </c>
      <c r="E7060">
        <v>109253</v>
      </c>
      <c r="F7060" t="s">
        <v>19</v>
      </c>
      <c r="G7060" t="s">
        <v>936</v>
      </c>
      <c r="H7060" t="s">
        <v>21</v>
      </c>
      <c r="I7060">
        <v>94601</v>
      </c>
      <c r="J7060" t="s">
        <v>22</v>
      </c>
      <c r="K7060" t="s">
        <v>23</v>
      </c>
      <c r="L7060" t="s">
        <v>27</v>
      </c>
      <c r="M7060" t="s">
        <v>28</v>
      </c>
      <c r="N7060" s="5">
        <v>14.4</v>
      </c>
      <c r="O7060" s="7">
        <v>4</v>
      </c>
      <c r="P7060" s="5">
        <v>10</v>
      </c>
      <c r="Q7060" s="5">
        <v>4.4000000000000004</v>
      </c>
      <c r="R7060" s="22">
        <f>Tabla1[[#This Row],[Fecha de Envío]]-Tabla1[[#This Row],[Fecha de Orden]]</f>
        <v>11</v>
      </c>
      <c r="S7060" s="24">
        <f>YEAR(Tabla1[[#This Row],[Fecha de Orden]])</f>
        <v>2024</v>
      </c>
      <c r="T7060" t="str">
        <f>VLOOKUP(Tabla1[[#This Row],[Nombre del Producto]],Tabla2[[Nombre Producto]:[Costo Unitario]],2,FALSE)</f>
        <v>Lot's O' Nuts</v>
      </c>
      <c r="U7060" t="str">
        <f>VLOOKUP(Tabla1[[#This Row],[Fábrica]],Tabla3[],4,FALSE)</f>
        <v>Arizona</v>
      </c>
    </row>
    <row r="7061" spans="1:21" x14ac:dyDescent="0.25">
      <c r="A7061" t="s">
        <v>7155</v>
      </c>
      <c r="B7061" s="3">
        <v>45525</v>
      </c>
      <c r="C7061" s="3">
        <v>45536</v>
      </c>
      <c r="D7061" t="s">
        <v>39</v>
      </c>
      <c r="E7061">
        <v>109253</v>
      </c>
      <c r="F7061" t="s">
        <v>19</v>
      </c>
      <c r="G7061" t="s">
        <v>936</v>
      </c>
      <c r="H7061" t="s">
        <v>21</v>
      </c>
      <c r="I7061">
        <v>94601</v>
      </c>
      <c r="J7061" t="s">
        <v>22</v>
      </c>
      <c r="K7061" t="s">
        <v>23</v>
      </c>
      <c r="L7061" t="s">
        <v>45</v>
      </c>
      <c r="M7061" t="s">
        <v>46</v>
      </c>
      <c r="N7061" s="5">
        <v>10.47</v>
      </c>
      <c r="O7061" s="7">
        <v>3</v>
      </c>
      <c r="P7061" s="5">
        <v>7.47</v>
      </c>
      <c r="Q7061" s="5">
        <v>3</v>
      </c>
      <c r="R7061" s="22">
        <f>Tabla1[[#This Row],[Fecha de Envío]]-Tabla1[[#This Row],[Fecha de Orden]]</f>
        <v>11</v>
      </c>
      <c r="S7061" s="24">
        <f>YEAR(Tabla1[[#This Row],[Fecha de Orden]])</f>
        <v>2024</v>
      </c>
      <c r="T7061" t="str">
        <f>VLOOKUP(Tabla1[[#This Row],[Nombre del Producto]],Tabla2[[Nombre Producto]:[Costo Unitario]],2,FALSE)</f>
        <v>Lot's O' Nuts</v>
      </c>
      <c r="U7061" t="str">
        <f>VLOOKUP(Tabla1[[#This Row],[Fábrica]],Tabla3[],4,FALSE)</f>
        <v>Arizona</v>
      </c>
    </row>
    <row r="7062" spans="1:21" x14ac:dyDescent="0.25">
      <c r="A7062" t="s">
        <v>7156</v>
      </c>
      <c r="B7062" s="3">
        <v>45525</v>
      </c>
      <c r="C7062" s="3">
        <v>45536</v>
      </c>
      <c r="D7062" t="s">
        <v>39</v>
      </c>
      <c r="E7062">
        <v>109253</v>
      </c>
      <c r="F7062" t="s">
        <v>19</v>
      </c>
      <c r="G7062" t="s">
        <v>936</v>
      </c>
      <c r="H7062" t="s">
        <v>21</v>
      </c>
      <c r="I7062">
        <v>94601</v>
      </c>
      <c r="J7062" t="s">
        <v>22</v>
      </c>
      <c r="K7062" t="s">
        <v>23</v>
      </c>
      <c r="L7062" t="s">
        <v>24</v>
      </c>
      <c r="M7062" t="s">
        <v>25</v>
      </c>
      <c r="N7062" s="5">
        <v>15</v>
      </c>
      <c r="O7062" s="7">
        <v>4</v>
      </c>
      <c r="P7062" s="5">
        <v>9.8000000000000007</v>
      </c>
      <c r="Q7062" s="5">
        <v>5.2</v>
      </c>
      <c r="R7062" s="22">
        <f>Tabla1[[#This Row],[Fecha de Envío]]-Tabla1[[#This Row],[Fecha de Orden]]</f>
        <v>11</v>
      </c>
      <c r="S7062" s="24">
        <f>YEAR(Tabla1[[#This Row],[Fecha de Orden]])</f>
        <v>2024</v>
      </c>
      <c r="T7062" t="str">
        <f>VLOOKUP(Tabla1[[#This Row],[Nombre del Producto]],Tabla2[[Nombre Producto]:[Costo Unitario]],2,FALSE)</f>
        <v>Wicked Choccy's</v>
      </c>
      <c r="U7062" t="str">
        <f>VLOOKUP(Tabla1[[#This Row],[Fábrica]],Tabla3[],4,FALSE)</f>
        <v>Georgia</v>
      </c>
    </row>
    <row r="7063" spans="1:21" x14ac:dyDescent="0.25">
      <c r="A7063" t="s">
        <v>7157</v>
      </c>
      <c r="B7063" s="3">
        <v>45525</v>
      </c>
      <c r="C7063" s="3">
        <v>45536</v>
      </c>
      <c r="D7063" t="s">
        <v>39</v>
      </c>
      <c r="E7063">
        <v>109253</v>
      </c>
      <c r="F7063" t="s">
        <v>19</v>
      </c>
      <c r="G7063" t="s">
        <v>936</v>
      </c>
      <c r="H7063" t="s">
        <v>21</v>
      </c>
      <c r="I7063">
        <v>94601</v>
      </c>
      <c r="J7063" t="s">
        <v>22</v>
      </c>
      <c r="K7063" t="s">
        <v>23</v>
      </c>
      <c r="L7063" t="s">
        <v>36</v>
      </c>
      <c r="M7063" t="s">
        <v>37</v>
      </c>
      <c r="N7063" s="5">
        <v>16.25</v>
      </c>
      <c r="O7063" s="7">
        <v>5</v>
      </c>
      <c r="P7063" s="5">
        <v>10.55</v>
      </c>
      <c r="Q7063" s="5">
        <v>5.7</v>
      </c>
      <c r="R7063" s="22">
        <f>Tabla1[[#This Row],[Fecha de Envío]]-Tabla1[[#This Row],[Fecha de Orden]]</f>
        <v>11</v>
      </c>
      <c r="S7063" s="24">
        <f>YEAR(Tabla1[[#This Row],[Fecha de Orden]])</f>
        <v>2024</v>
      </c>
      <c r="T7063" t="str">
        <f>VLOOKUP(Tabla1[[#This Row],[Nombre del Producto]],Tabla2[[Nombre Producto]:[Costo Unitario]],2,FALSE)</f>
        <v>Wicked Choccy's</v>
      </c>
      <c r="U7063" t="str">
        <f>VLOOKUP(Tabla1[[#This Row],[Fábrica]],Tabla3[],4,FALSE)</f>
        <v>Georgia</v>
      </c>
    </row>
    <row r="7064" spans="1:21" x14ac:dyDescent="0.25">
      <c r="A7064" t="s">
        <v>7986</v>
      </c>
      <c r="B7064" s="3">
        <v>45525</v>
      </c>
      <c r="C7064" s="3">
        <v>45539</v>
      </c>
      <c r="D7064" t="s">
        <v>18</v>
      </c>
      <c r="E7064">
        <v>117646</v>
      </c>
      <c r="F7064" t="s">
        <v>19</v>
      </c>
      <c r="G7064" t="s">
        <v>202</v>
      </c>
      <c r="H7064" t="s">
        <v>203</v>
      </c>
      <c r="I7064">
        <v>80027</v>
      </c>
      <c r="J7064" t="s">
        <v>22</v>
      </c>
      <c r="K7064" t="s">
        <v>23</v>
      </c>
      <c r="L7064" t="s">
        <v>36</v>
      </c>
      <c r="M7064" t="s">
        <v>37</v>
      </c>
      <c r="N7064" s="5">
        <v>9.75</v>
      </c>
      <c r="O7064" s="7">
        <v>3</v>
      </c>
      <c r="P7064" s="5">
        <v>6.33</v>
      </c>
      <c r="Q7064" s="5">
        <v>3.42</v>
      </c>
      <c r="R7064" s="22">
        <f>Tabla1[[#This Row],[Fecha de Envío]]-Tabla1[[#This Row],[Fecha de Orden]]</f>
        <v>14</v>
      </c>
      <c r="S7064" s="24">
        <f>YEAR(Tabla1[[#This Row],[Fecha de Orden]])</f>
        <v>2024</v>
      </c>
      <c r="T7064" t="str">
        <f>VLOOKUP(Tabla1[[#This Row],[Nombre del Producto]],Tabla2[[Nombre Producto]:[Costo Unitario]],2,FALSE)</f>
        <v>Wicked Choccy's</v>
      </c>
      <c r="U7064" t="str">
        <f>VLOOKUP(Tabla1[[#This Row],[Fábrica]],Tabla3[],4,FALSE)</f>
        <v>Georgia</v>
      </c>
    </row>
    <row r="7065" spans="1:21" x14ac:dyDescent="0.25">
      <c r="A7065" t="s">
        <v>8778</v>
      </c>
      <c r="B7065" s="3">
        <v>45525</v>
      </c>
      <c r="C7065" s="3">
        <v>45541</v>
      </c>
      <c r="D7065" t="s">
        <v>18</v>
      </c>
      <c r="E7065">
        <v>112956</v>
      </c>
      <c r="F7065" t="s">
        <v>19</v>
      </c>
      <c r="G7065" t="s">
        <v>931</v>
      </c>
      <c r="H7065" t="s">
        <v>583</v>
      </c>
      <c r="I7065">
        <v>21044</v>
      </c>
      <c r="J7065" t="s">
        <v>148</v>
      </c>
      <c r="K7065" t="s">
        <v>32</v>
      </c>
      <c r="L7065" t="s">
        <v>149</v>
      </c>
      <c r="M7065" t="s">
        <v>150</v>
      </c>
      <c r="N7065" s="5">
        <v>2.5</v>
      </c>
      <c r="O7065" s="7">
        <v>2</v>
      </c>
      <c r="P7065" s="5">
        <v>1.3</v>
      </c>
      <c r="Q7065" s="5">
        <v>1.2</v>
      </c>
      <c r="R7065" s="22">
        <f>Tabla1[[#This Row],[Fecha de Envío]]-Tabla1[[#This Row],[Fecha de Orden]]</f>
        <v>16</v>
      </c>
      <c r="S7065" s="24">
        <f>YEAR(Tabla1[[#This Row],[Fecha de Orden]])</f>
        <v>2024</v>
      </c>
      <c r="T7065" t="str">
        <f>VLOOKUP(Tabla1[[#This Row],[Nombre del Producto]],Tabla2[[Nombre Producto]:[Costo Unitario]],2,FALSE)</f>
        <v>Secret Factory</v>
      </c>
      <c r="U7065" t="str">
        <f>VLOOKUP(Tabla1[[#This Row],[Fábrica]],Tabla3[],4,FALSE)</f>
        <v>Illinois</v>
      </c>
    </row>
    <row r="7066" spans="1:21" x14ac:dyDescent="0.25">
      <c r="A7066" t="s">
        <v>8779</v>
      </c>
      <c r="B7066" s="3">
        <v>45525</v>
      </c>
      <c r="C7066" s="3">
        <v>45541</v>
      </c>
      <c r="D7066" t="s">
        <v>18</v>
      </c>
      <c r="E7066">
        <v>112956</v>
      </c>
      <c r="F7066" t="s">
        <v>19</v>
      </c>
      <c r="G7066" t="s">
        <v>931</v>
      </c>
      <c r="H7066" t="s">
        <v>583</v>
      </c>
      <c r="I7066">
        <v>21044</v>
      </c>
      <c r="J7066" t="s">
        <v>22</v>
      </c>
      <c r="K7066" t="s">
        <v>32</v>
      </c>
      <c r="L7066" t="s">
        <v>45</v>
      </c>
      <c r="M7066" t="s">
        <v>46</v>
      </c>
      <c r="N7066" s="5">
        <v>13.96</v>
      </c>
      <c r="O7066" s="7">
        <v>4</v>
      </c>
      <c r="P7066" s="5">
        <v>9.9600000000000009</v>
      </c>
      <c r="Q7066" s="5">
        <v>4</v>
      </c>
      <c r="R7066" s="22">
        <f>Tabla1[[#This Row],[Fecha de Envío]]-Tabla1[[#This Row],[Fecha de Orden]]</f>
        <v>16</v>
      </c>
      <c r="S7066" s="24">
        <f>YEAR(Tabla1[[#This Row],[Fecha de Orden]])</f>
        <v>2024</v>
      </c>
      <c r="T7066" t="str">
        <f>VLOOKUP(Tabla1[[#This Row],[Nombre del Producto]],Tabla2[[Nombre Producto]:[Costo Unitario]],2,FALSE)</f>
        <v>Lot's O' Nuts</v>
      </c>
      <c r="U7066" t="str">
        <f>VLOOKUP(Tabla1[[#This Row],[Fábrica]],Tabla3[],4,FALSE)</f>
        <v>Arizona</v>
      </c>
    </row>
    <row r="7067" spans="1:21" x14ac:dyDescent="0.25">
      <c r="A7067" t="s">
        <v>8780</v>
      </c>
      <c r="B7067" s="3">
        <v>45525</v>
      </c>
      <c r="C7067" s="3">
        <v>45541</v>
      </c>
      <c r="D7067" t="s">
        <v>18</v>
      </c>
      <c r="E7067">
        <v>112956</v>
      </c>
      <c r="F7067" t="s">
        <v>19</v>
      </c>
      <c r="G7067" t="s">
        <v>931</v>
      </c>
      <c r="H7067" t="s">
        <v>583</v>
      </c>
      <c r="I7067">
        <v>21044</v>
      </c>
      <c r="J7067" t="s">
        <v>22</v>
      </c>
      <c r="K7067" t="s">
        <v>32</v>
      </c>
      <c r="L7067" t="s">
        <v>24</v>
      </c>
      <c r="M7067" t="s">
        <v>25</v>
      </c>
      <c r="N7067" s="5">
        <v>18.75</v>
      </c>
      <c r="O7067" s="7">
        <v>5</v>
      </c>
      <c r="P7067" s="5">
        <v>12.25</v>
      </c>
      <c r="Q7067" s="5">
        <v>6.5</v>
      </c>
      <c r="R7067" s="22">
        <f>Tabla1[[#This Row],[Fecha de Envío]]-Tabla1[[#This Row],[Fecha de Orden]]</f>
        <v>16</v>
      </c>
      <c r="S7067" s="24">
        <f>YEAR(Tabla1[[#This Row],[Fecha de Orden]])</f>
        <v>2024</v>
      </c>
      <c r="T7067" t="str">
        <f>VLOOKUP(Tabla1[[#This Row],[Nombre del Producto]],Tabla2[[Nombre Producto]:[Costo Unitario]],2,FALSE)</f>
        <v>Wicked Choccy's</v>
      </c>
      <c r="U7067" t="str">
        <f>VLOOKUP(Tabla1[[#This Row],[Fábrica]],Tabla3[],4,FALSE)</f>
        <v>Georgia</v>
      </c>
    </row>
    <row r="7068" spans="1:21" x14ac:dyDescent="0.25">
      <c r="A7068" t="s">
        <v>2903</v>
      </c>
      <c r="B7068" s="3">
        <v>45526</v>
      </c>
      <c r="C7068" s="3">
        <v>45538</v>
      </c>
      <c r="D7068" t="s">
        <v>39</v>
      </c>
      <c r="E7068">
        <v>132381</v>
      </c>
      <c r="F7068" t="s">
        <v>19</v>
      </c>
      <c r="G7068" t="s">
        <v>144</v>
      </c>
      <c r="H7068" t="s">
        <v>101</v>
      </c>
      <c r="I7068">
        <v>19143</v>
      </c>
      <c r="J7068" t="s">
        <v>22</v>
      </c>
      <c r="K7068" t="s">
        <v>32</v>
      </c>
      <c r="L7068" t="s">
        <v>33</v>
      </c>
      <c r="M7068" t="s">
        <v>34</v>
      </c>
      <c r="N7068" s="5">
        <v>7.2</v>
      </c>
      <c r="O7068" s="7">
        <v>2</v>
      </c>
      <c r="P7068" s="5">
        <v>4.8</v>
      </c>
      <c r="Q7068" s="5">
        <v>2.4</v>
      </c>
      <c r="R7068" s="22">
        <f>Tabla1[[#This Row],[Fecha de Envío]]-Tabla1[[#This Row],[Fecha de Orden]]</f>
        <v>12</v>
      </c>
      <c r="S7068" s="24">
        <f>YEAR(Tabla1[[#This Row],[Fecha de Orden]])</f>
        <v>2024</v>
      </c>
      <c r="T7068" t="str">
        <f>VLOOKUP(Tabla1[[#This Row],[Nombre del Producto]],Tabla2[[Nombre Producto]:[Costo Unitario]],2,FALSE)</f>
        <v>Lot's O' Nuts</v>
      </c>
      <c r="U7068" t="str">
        <f>VLOOKUP(Tabla1[[#This Row],[Fábrica]],Tabla3[],4,FALSE)</f>
        <v>Arizona</v>
      </c>
    </row>
    <row r="7069" spans="1:21" x14ac:dyDescent="0.25">
      <c r="A7069" t="s">
        <v>8800</v>
      </c>
      <c r="B7069" s="3">
        <v>45526</v>
      </c>
      <c r="C7069" s="3">
        <v>45537</v>
      </c>
      <c r="D7069" t="s">
        <v>39</v>
      </c>
      <c r="E7069">
        <v>131037</v>
      </c>
      <c r="F7069" t="s">
        <v>19</v>
      </c>
      <c r="G7069" t="s">
        <v>20</v>
      </c>
      <c r="H7069" t="s">
        <v>21</v>
      </c>
      <c r="I7069">
        <v>94110</v>
      </c>
      <c r="J7069" t="s">
        <v>22</v>
      </c>
      <c r="K7069" t="s">
        <v>23</v>
      </c>
      <c r="L7069" t="s">
        <v>27</v>
      </c>
      <c r="M7069" t="s">
        <v>28</v>
      </c>
      <c r="N7069" s="5">
        <v>3.6</v>
      </c>
      <c r="O7069" s="7">
        <v>1</v>
      </c>
      <c r="P7069" s="5">
        <v>2.5</v>
      </c>
      <c r="Q7069" s="5">
        <v>1.1000000000000001</v>
      </c>
      <c r="R7069" s="22">
        <f>Tabla1[[#This Row],[Fecha de Envío]]-Tabla1[[#This Row],[Fecha de Orden]]</f>
        <v>11</v>
      </c>
      <c r="S7069" s="24">
        <f>YEAR(Tabla1[[#This Row],[Fecha de Orden]])</f>
        <v>2024</v>
      </c>
      <c r="T7069" t="str">
        <f>VLOOKUP(Tabla1[[#This Row],[Nombre del Producto]],Tabla2[[Nombre Producto]:[Costo Unitario]],2,FALSE)</f>
        <v>Lot's O' Nuts</v>
      </c>
      <c r="U7069" t="str">
        <f>VLOOKUP(Tabla1[[#This Row],[Fábrica]],Tabla3[],4,FALSE)</f>
        <v>Arizona</v>
      </c>
    </row>
    <row r="7070" spans="1:21" x14ac:dyDescent="0.25">
      <c r="A7070" t="s">
        <v>7080</v>
      </c>
      <c r="B7070" s="3">
        <v>45527</v>
      </c>
      <c r="C7070" s="3">
        <v>45540</v>
      </c>
      <c r="D7070" t="s">
        <v>71</v>
      </c>
      <c r="E7070">
        <v>129021</v>
      </c>
      <c r="F7070" t="s">
        <v>19</v>
      </c>
      <c r="G7070" t="s">
        <v>4183</v>
      </c>
      <c r="H7070" t="s">
        <v>255</v>
      </c>
      <c r="I7070">
        <v>32303</v>
      </c>
      <c r="J7070" t="s">
        <v>22</v>
      </c>
      <c r="K7070" t="s">
        <v>66</v>
      </c>
      <c r="L7070" t="s">
        <v>45</v>
      </c>
      <c r="M7070" t="s">
        <v>46</v>
      </c>
      <c r="N7070" s="5">
        <v>6.98</v>
      </c>
      <c r="O7070" s="7">
        <v>2</v>
      </c>
      <c r="P7070" s="5">
        <v>4.9800000000000004</v>
      </c>
      <c r="Q7070" s="5">
        <v>2</v>
      </c>
      <c r="R7070" s="22">
        <f>Tabla1[[#This Row],[Fecha de Envío]]-Tabla1[[#This Row],[Fecha de Orden]]</f>
        <v>13</v>
      </c>
      <c r="S7070" s="24">
        <f>YEAR(Tabla1[[#This Row],[Fecha de Orden]])</f>
        <v>2024</v>
      </c>
      <c r="T7070" t="str">
        <f>VLOOKUP(Tabla1[[#This Row],[Nombre del Producto]],Tabla2[[Nombre Producto]:[Costo Unitario]],2,FALSE)</f>
        <v>Lot's O' Nuts</v>
      </c>
      <c r="U7070" t="str">
        <f>VLOOKUP(Tabla1[[#This Row],[Fábrica]],Tabla3[],4,FALSE)</f>
        <v>Arizona</v>
      </c>
    </row>
    <row r="7071" spans="1:21" x14ac:dyDescent="0.25">
      <c r="A7071" t="s">
        <v>7081</v>
      </c>
      <c r="B7071" s="3">
        <v>45527</v>
      </c>
      <c r="C7071" s="3">
        <v>45540</v>
      </c>
      <c r="D7071" t="s">
        <v>71</v>
      </c>
      <c r="E7071">
        <v>129021</v>
      </c>
      <c r="F7071" t="s">
        <v>19</v>
      </c>
      <c r="G7071" t="s">
        <v>4183</v>
      </c>
      <c r="H7071" t="s">
        <v>255</v>
      </c>
      <c r="I7071">
        <v>32303</v>
      </c>
      <c r="J7071" t="s">
        <v>22</v>
      </c>
      <c r="K7071" t="s">
        <v>66</v>
      </c>
      <c r="L7071" t="s">
        <v>33</v>
      </c>
      <c r="M7071" t="s">
        <v>34</v>
      </c>
      <c r="N7071" s="5">
        <v>21.6</v>
      </c>
      <c r="O7071" s="7">
        <v>6</v>
      </c>
      <c r="P7071" s="5">
        <v>14.4</v>
      </c>
      <c r="Q7071" s="5">
        <v>7.2</v>
      </c>
      <c r="R7071" s="22">
        <f>Tabla1[[#This Row],[Fecha de Envío]]-Tabla1[[#This Row],[Fecha de Orden]]</f>
        <v>13</v>
      </c>
      <c r="S7071" s="24">
        <f>YEAR(Tabla1[[#This Row],[Fecha de Orden]])</f>
        <v>2024</v>
      </c>
      <c r="T7071" t="str">
        <f>VLOOKUP(Tabla1[[#This Row],[Nombre del Producto]],Tabla2[[Nombre Producto]:[Costo Unitario]],2,FALSE)</f>
        <v>Lot's O' Nuts</v>
      </c>
      <c r="U7071" t="str">
        <f>VLOOKUP(Tabla1[[#This Row],[Fábrica]],Tabla3[],4,FALSE)</f>
        <v>Arizona</v>
      </c>
    </row>
    <row r="7072" spans="1:21" x14ac:dyDescent="0.25">
      <c r="A7072" t="s">
        <v>7082</v>
      </c>
      <c r="B7072" s="3">
        <v>45527</v>
      </c>
      <c r="C7072" s="3">
        <v>45540</v>
      </c>
      <c r="D7072" t="s">
        <v>71</v>
      </c>
      <c r="E7072">
        <v>129021</v>
      </c>
      <c r="F7072" t="s">
        <v>19</v>
      </c>
      <c r="G7072" t="s">
        <v>4183</v>
      </c>
      <c r="H7072" t="s">
        <v>255</v>
      </c>
      <c r="I7072">
        <v>32303</v>
      </c>
      <c r="J7072" t="s">
        <v>22</v>
      </c>
      <c r="K7072" t="s">
        <v>66</v>
      </c>
      <c r="L7072" t="s">
        <v>27</v>
      </c>
      <c r="M7072" t="s">
        <v>28</v>
      </c>
      <c r="N7072" s="5">
        <v>18</v>
      </c>
      <c r="O7072" s="7">
        <v>5</v>
      </c>
      <c r="P7072" s="5">
        <v>12.5</v>
      </c>
      <c r="Q7072" s="5">
        <v>5.5</v>
      </c>
      <c r="R7072" s="22">
        <f>Tabla1[[#This Row],[Fecha de Envío]]-Tabla1[[#This Row],[Fecha de Orden]]</f>
        <v>13</v>
      </c>
      <c r="S7072" s="24">
        <f>YEAR(Tabla1[[#This Row],[Fecha de Orden]])</f>
        <v>2024</v>
      </c>
      <c r="T7072" t="str">
        <f>VLOOKUP(Tabla1[[#This Row],[Nombre del Producto]],Tabla2[[Nombre Producto]:[Costo Unitario]],2,FALSE)</f>
        <v>Lot's O' Nuts</v>
      </c>
      <c r="U7072" t="str">
        <f>VLOOKUP(Tabla1[[#This Row],[Fábrica]],Tabla3[],4,FALSE)</f>
        <v>Arizona</v>
      </c>
    </row>
    <row r="7073" spans="1:21" x14ac:dyDescent="0.25">
      <c r="A7073" t="s">
        <v>7083</v>
      </c>
      <c r="B7073" s="3">
        <v>45527</v>
      </c>
      <c r="C7073" s="3">
        <v>45540</v>
      </c>
      <c r="D7073" t="s">
        <v>71</v>
      </c>
      <c r="E7073">
        <v>129021</v>
      </c>
      <c r="F7073" t="s">
        <v>19</v>
      </c>
      <c r="G7073" t="s">
        <v>4183</v>
      </c>
      <c r="H7073" t="s">
        <v>255</v>
      </c>
      <c r="I7073">
        <v>32303</v>
      </c>
      <c r="J7073" t="s">
        <v>22</v>
      </c>
      <c r="K7073" t="s">
        <v>66</v>
      </c>
      <c r="L7073" t="s">
        <v>36</v>
      </c>
      <c r="M7073" t="s">
        <v>37</v>
      </c>
      <c r="N7073" s="5">
        <v>42.25</v>
      </c>
      <c r="O7073" s="7">
        <v>13</v>
      </c>
      <c r="P7073" s="5">
        <v>27.43</v>
      </c>
      <c r="Q7073" s="5">
        <v>14.82</v>
      </c>
      <c r="R7073" s="22">
        <f>Tabla1[[#This Row],[Fecha de Envío]]-Tabla1[[#This Row],[Fecha de Orden]]</f>
        <v>13</v>
      </c>
      <c r="S7073" s="24">
        <f>YEAR(Tabla1[[#This Row],[Fecha de Orden]])</f>
        <v>2024</v>
      </c>
      <c r="T7073" t="str">
        <f>VLOOKUP(Tabla1[[#This Row],[Nombre del Producto]],Tabla2[[Nombre Producto]:[Costo Unitario]],2,FALSE)</f>
        <v>Wicked Choccy's</v>
      </c>
      <c r="U7073" t="str">
        <f>VLOOKUP(Tabla1[[#This Row],[Fábrica]],Tabla3[],4,FALSE)</f>
        <v>Georgia</v>
      </c>
    </row>
    <row r="7074" spans="1:21" x14ac:dyDescent="0.25">
      <c r="A7074" t="s">
        <v>497</v>
      </c>
      <c r="B7074" s="3">
        <v>45528</v>
      </c>
      <c r="C7074" s="3">
        <v>45543</v>
      </c>
      <c r="D7074" t="s">
        <v>18</v>
      </c>
      <c r="E7074">
        <v>123043</v>
      </c>
      <c r="F7074" t="s">
        <v>19</v>
      </c>
      <c r="G7074" t="s">
        <v>30</v>
      </c>
      <c r="H7074" t="s">
        <v>31</v>
      </c>
      <c r="I7074">
        <v>10024</v>
      </c>
      <c r="J7074" t="s">
        <v>22</v>
      </c>
      <c r="K7074" t="s">
        <v>32</v>
      </c>
      <c r="L7074" t="s">
        <v>36</v>
      </c>
      <c r="M7074" t="s">
        <v>37</v>
      </c>
      <c r="N7074" s="5">
        <v>3.25</v>
      </c>
      <c r="O7074" s="7">
        <v>1</v>
      </c>
      <c r="P7074" s="5">
        <v>2.11</v>
      </c>
      <c r="Q7074" s="5">
        <v>1.1399999999999999</v>
      </c>
      <c r="R7074" s="22">
        <f>Tabla1[[#This Row],[Fecha de Envío]]-Tabla1[[#This Row],[Fecha de Orden]]</f>
        <v>15</v>
      </c>
      <c r="S7074" s="24">
        <f>YEAR(Tabla1[[#This Row],[Fecha de Orden]])</f>
        <v>2024</v>
      </c>
      <c r="T7074" t="str">
        <f>VLOOKUP(Tabla1[[#This Row],[Nombre del Producto]],Tabla2[[Nombre Producto]:[Costo Unitario]],2,FALSE)</f>
        <v>Wicked Choccy's</v>
      </c>
      <c r="U7074" t="str">
        <f>VLOOKUP(Tabla1[[#This Row],[Fábrica]],Tabla3[],4,FALSE)</f>
        <v>Georgia</v>
      </c>
    </row>
    <row r="7075" spans="1:21" x14ac:dyDescent="0.25">
      <c r="A7075" t="s">
        <v>498</v>
      </c>
      <c r="B7075" s="3">
        <v>45528</v>
      </c>
      <c r="C7075" s="3">
        <v>45543</v>
      </c>
      <c r="D7075" t="s">
        <v>18</v>
      </c>
      <c r="E7075">
        <v>123043</v>
      </c>
      <c r="F7075" t="s">
        <v>19</v>
      </c>
      <c r="G7075" t="s">
        <v>30</v>
      </c>
      <c r="H7075" t="s">
        <v>31</v>
      </c>
      <c r="I7075">
        <v>10024</v>
      </c>
      <c r="J7075" t="s">
        <v>22</v>
      </c>
      <c r="K7075" t="s">
        <v>32</v>
      </c>
      <c r="L7075" t="s">
        <v>24</v>
      </c>
      <c r="M7075" t="s">
        <v>25</v>
      </c>
      <c r="N7075" s="5">
        <v>15</v>
      </c>
      <c r="O7075" s="7">
        <v>4</v>
      </c>
      <c r="P7075" s="5">
        <v>9.8000000000000007</v>
      </c>
      <c r="Q7075" s="5">
        <v>5.2</v>
      </c>
      <c r="R7075" s="22">
        <f>Tabla1[[#This Row],[Fecha de Envío]]-Tabla1[[#This Row],[Fecha de Orden]]</f>
        <v>15</v>
      </c>
      <c r="S7075" s="24">
        <f>YEAR(Tabla1[[#This Row],[Fecha de Orden]])</f>
        <v>2024</v>
      </c>
      <c r="T7075" t="str">
        <f>VLOOKUP(Tabla1[[#This Row],[Nombre del Producto]],Tabla2[[Nombre Producto]:[Costo Unitario]],2,FALSE)</f>
        <v>Wicked Choccy's</v>
      </c>
      <c r="U7075" t="str">
        <f>VLOOKUP(Tabla1[[#This Row],[Fábrica]],Tabla3[],4,FALSE)</f>
        <v>Georgia</v>
      </c>
    </row>
    <row r="7076" spans="1:21" x14ac:dyDescent="0.25">
      <c r="A7076" t="s">
        <v>2791</v>
      </c>
      <c r="B7076" s="3">
        <v>45528</v>
      </c>
      <c r="C7076" s="3">
        <v>45540</v>
      </c>
      <c r="D7076" t="s">
        <v>71</v>
      </c>
      <c r="E7076">
        <v>139717</v>
      </c>
      <c r="F7076" t="s">
        <v>19</v>
      </c>
      <c r="G7076" t="s">
        <v>1008</v>
      </c>
      <c r="H7076" t="s">
        <v>210</v>
      </c>
      <c r="I7076">
        <v>43130</v>
      </c>
      <c r="J7076" t="s">
        <v>22</v>
      </c>
      <c r="K7076" t="s">
        <v>32</v>
      </c>
      <c r="L7076" t="s">
        <v>36</v>
      </c>
      <c r="M7076" t="s">
        <v>37</v>
      </c>
      <c r="N7076" s="5">
        <v>26</v>
      </c>
      <c r="O7076" s="7">
        <v>8</v>
      </c>
      <c r="P7076" s="5">
        <v>16.88</v>
      </c>
      <c r="Q7076" s="5">
        <v>9.1199999999999992</v>
      </c>
      <c r="R7076" s="22">
        <f>Tabla1[[#This Row],[Fecha de Envío]]-Tabla1[[#This Row],[Fecha de Orden]]</f>
        <v>12</v>
      </c>
      <c r="S7076" s="24">
        <f>YEAR(Tabla1[[#This Row],[Fecha de Orden]])</f>
        <v>2024</v>
      </c>
      <c r="T7076" t="str">
        <f>VLOOKUP(Tabla1[[#This Row],[Nombre del Producto]],Tabla2[[Nombre Producto]:[Costo Unitario]],2,FALSE)</f>
        <v>Wicked Choccy's</v>
      </c>
      <c r="U7076" t="str">
        <f>VLOOKUP(Tabla1[[#This Row],[Fábrica]],Tabla3[],4,FALSE)</f>
        <v>Georgia</v>
      </c>
    </row>
    <row r="7077" spans="1:21" x14ac:dyDescent="0.25">
      <c r="A7077" t="s">
        <v>2792</v>
      </c>
      <c r="B7077" s="3">
        <v>45528</v>
      </c>
      <c r="C7077" s="3">
        <v>45540</v>
      </c>
      <c r="D7077" t="s">
        <v>71</v>
      </c>
      <c r="E7077">
        <v>139717</v>
      </c>
      <c r="F7077" t="s">
        <v>19</v>
      </c>
      <c r="G7077" t="s">
        <v>1008</v>
      </c>
      <c r="H7077" t="s">
        <v>210</v>
      </c>
      <c r="I7077">
        <v>43130</v>
      </c>
      <c r="J7077" t="s">
        <v>22</v>
      </c>
      <c r="K7077" t="s">
        <v>32</v>
      </c>
      <c r="L7077" t="s">
        <v>33</v>
      </c>
      <c r="M7077" t="s">
        <v>34</v>
      </c>
      <c r="N7077" s="5">
        <v>7.2</v>
      </c>
      <c r="O7077" s="7">
        <v>2</v>
      </c>
      <c r="P7077" s="5">
        <v>4.8</v>
      </c>
      <c r="Q7077" s="5">
        <v>2.4</v>
      </c>
      <c r="R7077" s="22">
        <f>Tabla1[[#This Row],[Fecha de Envío]]-Tabla1[[#This Row],[Fecha de Orden]]</f>
        <v>12</v>
      </c>
      <c r="S7077" s="24">
        <f>YEAR(Tabla1[[#This Row],[Fecha de Orden]])</f>
        <v>2024</v>
      </c>
      <c r="T7077" t="str">
        <f>VLOOKUP(Tabla1[[#This Row],[Nombre del Producto]],Tabla2[[Nombre Producto]:[Costo Unitario]],2,FALSE)</f>
        <v>Lot's O' Nuts</v>
      </c>
      <c r="U7077" t="str">
        <f>VLOOKUP(Tabla1[[#This Row],[Fábrica]],Tabla3[],4,FALSE)</f>
        <v>Arizona</v>
      </c>
    </row>
    <row r="7078" spans="1:21" x14ac:dyDescent="0.25">
      <c r="A7078" t="s">
        <v>3035</v>
      </c>
      <c r="B7078" s="3">
        <v>45529</v>
      </c>
      <c r="C7078" s="3">
        <v>45542</v>
      </c>
      <c r="D7078" t="s">
        <v>71</v>
      </c>
      <c r="E7078">
        <v>101210</v>
      </c>
      <c r="F7078" t="s">
        <v>19</v>
      </c>
      <c r="G7078" t="s">
        <v>228</v>
      </c>
      <c r="H7078" t="s">
        <v>65</v>
      </c>
      <c r="I7078">
        <v>38301</v>
      </c>
      <c r="J7078" t="s">
        <v>22</v>
      </c>
      <c r="K7078" t="s">
        <v>66</v>
      </c>
      <c r="L7078" t="s">
        <v>33</v>
      </c>
      <c r="M7078" t="s">
        <v>34</v>
      </c>
      <c r="N7078" s="5">
        <v>7.2</v>
      </c>
      <c r="O7078" s="7">
        <v>2</v>
      </c>
      <c r="P7078" s="5">
        <v>4.8</v>
      </c>
      <c r="Q7078" s="5">
        <v>2.4</v>
      </c>
      <c r="R7078" s="22">
        <f>Tabla1[[#This Row],[Fecha de Envío]]-Tabla1[[#This Row],[Fecha de Orden]]</f>
        <v>13</v>
      </c>
      <c r="S7078" s="24">
        <f>YEAR(Tabla1[[#This Row],[Fecha de Orden]])</f>
        <v>2024</v>
      </c>
      <c r="T7078" t="str">
        <f>VLOOKUP(Tabla1[[#This Row],[Nombre del Producto]],Tabla2[[Nombre Producto]:[Costo Unitario]],2,FALSE)</f>
        <v>Lot's O' Nuts</v>
      </c>
      <c r="U7078" t="str">
        <f>VLOOKUP(Tabla1[[#This Row],[Fábrica]],Tabla3[],4,FALSE)</f>
        <v>Arizona</v>
      </c>
    </row>
    <row r="7079" spans="1:21" x14ac:dyDescent="0.25">
      <c r="A7079" t="s">
        <v>3036</v>
      </c>
      <c r="B7079" s="3">
        <v>45529</v>
      </c>
      <c r="C7079" s="3">
        <v>45542</v>
      </c>
      <c r="D7079" t="s">
        <v>71</v>
      </c>
      <c r="E7079">
        <v>101210</v>
      </c>
      <c r="F7079" t="s">
        <v>19</v>
      </c>
      <c r="G7079" t="s">
        <v>228</v>
      </c>
      <c r="H7079" t="s">
        <v>65</v>
      </c>
      <c r="I7079">
        <v>38301</v>
      </c>
      <c r="J7079" t="s">
        <v>22</v>
      </c>
      <c r="K7079" t="s">
        <v>66</v>
      </c>
      <c r="L7079" t="s">
        <v>24</v>
      </c>
      <c r="M7079" t="s">
        <v>25</v>
      </c>
      <c r="N7079" s="5">
        <v>3.75</v>
      </c>
      <c r="O7079" s="7">
        <v>1</v>
      </c>
      <c r="P7079" s="5">
        <v>2.4500000000000002</v>
      </c>
      <c r="Q7079" s="5">
        <v>1.3</v>
      </c>
      <c r="R7079" s="22">
        <f>Tabla1[[#This Row],[Fecha de Envío]]-Tabla1[[#This Row],[Fecha de Orden]]</f>
        <v>13</v>
      </c>
      <c r="S7079" s="24">
        <f>YEAR(Tabla1[[#This Row],[Fecha de Orden]])</f>
        <v>2024</v>
      </c>
      <c r="T7079" t="str">
        <f>VLOOKUP(Tabla1[[#This Row],[Nombre del Producto]],Tabla2[[Nombre Producto]:[Costo Unitario]],2,FALSE)</f>
        <v>Wicked Choccy's</v>
      </c>
      <c r="U7079" t="str">
        <f>VLOOKUP(Tabla1[[#This Row],[Fábrica]],Tabla3[],4,FALSE)</f>
        <v>Georgia</v>
      </c>
    </row>
    <row r="7080" spans="1:21" x14ac:dyDescent="0.25">
      <c r="A7080" t="s">
        <v>3607</v>
      </c>
      <c r="B7080" s="3">
        <v>45529</v>
      </c>
      <c r="C7080" s="3">
        <v>45543</v>
      </c>
      <c r="D7080" t="s">
        <v>18</v>
      </c>
      <c r="E7080">
        <v>114636</v>
      </c>
      <c r="F7080" t="s">
        <v>19</v>
      </c>
      <c r="G7080" t="s">
        <v>356</v>
      </c>
      <c r="H7080" t="s">
        <v>98</v>
      </c>
      <c r="I7080">
        <v>28205</v>
      </c>
      <c r="J7080" t="s">
        <v>22</v>
      </c>
      <c r="K7080" t="s">
        <v>66</v>
      </c>
      <c r="L7080" t="s">
        <v>33</v>
      </c>
      <c r="M7080" t="s">
        <v>34</v>
      </c>
      <c r="N7080" s="5">
        <v>18</v>
      </c>
      <c r="O7080" s="7">
        <v>5</v>
      </c>
      <c r="P7080" s="5">
        <v>12</v>
      </c>
      <c r="Q7080" s="5">
        <v>6</v>
      </c>
      <c r="R7080" s="22">
        <f>Tabla1[[#This Row],[Fecha de Envío]]-Tabla1[[#This Row],[Fecha de Orden]]</f>
        <v>14</v>
      </c>
      <c r="S7080" s="24">
        <f>YEAR(Tabla1[[#This Row],[Fecha de Orden]])</f>
        <v>2024</v>
      </c>
      <c r="T7080" t="str">
        <f>VLOOKUP(Tabla1[[#This Row],[Nombre del Producto]],Tabla2[[Nombre Producto]:[Costo Unitario]],2,FALSE)</f>
        <v>Lot's O' Nuts</v>
      </c>
      <c r="U7080" t="str">
        <f>VLOOKUP(Tabla1[[#This Row],[Fábrica]],Tabla3[],4,FALSE)</f>
        <v>Arizona</v>
      </c>
    </row>
    <row r="7081" spans="1:21" x14ac:dyDescent="0.25">
      <c r="A7081" t="s">
        <v>4313</v>
      </c>
      <c r="B7081" s="3">
        <v>45529</v>
      </c>
      <c r="C7081" s="3">
        <v>45541</v>
      </c>
      <c r="D7081" t="s">
        <v>39</v>
      </c>
      <c r="E7081">
        <v>105697</v>
      </c>
      <c r="F7081" t="s">
        <v>19</v>
      </c>
      <c r="G7081" t="s">
        <v>626</v>
      </c>
      <c r="H7081" t="s">
        <v>210</v>
      </c>
      <c r="I7081">
        <v>44105</v>
      </c>
      <c r="J7081" t="s">
        <v>22</v>
      </c>
      <c r="K7081" t="s">
        <v>32</v>
      </c>
      <c r="L7081" t="s">
        <v>27</v>
      </c>
      <c r="M7081" t="s">
        <v>28</v>
      </c>
      <c r="N7081" s="5">
        <v>7.2</v>
      </c>
      <c r="O7081" s="7">
        <v>2</v>
      </c>
      <c r="P7081" s="5">
        <v>5</v>
      </c>
      <c r="Q7081" s="5">
        <v>2.2000000000000002</v>
      </c>
      <c r="R7081" s="22">
        <f>Tabla1[[#This Row],[Fecha de Envío]]-Tabla1[[#This Row],[Fecha de Orden]]</f>
        <v>12</v>
      </c>
      <c r="S7081" s="24">
        <f>YEAR(Tabla1[[#This Row],[Fecha de Orden]])</f>
        <v>2024</v>
      </c>
      <c r="T7081" t="str">
        <f>VLOOKUP(Tabla1[[#This Row],[Nombre del Producto]],Tabla2[[Nombre Producto]:[Costo Unitario]],2,FALSE)</f>
        <v>Lot's O' Nuts</v>
      </c>
      <c r="U7081" t="str">
        <f>VLOOKUP(Tabla1[[#This Row],[Fábrica]],Tabla3[],4,FALSE)</f>
        <v>Arizona</v>
      </c>
    </row>
    <row r="7082" spans="1:21" x14ac:dyDescent="0.25">
      <c r="A7082" t="s">
        <v>8453</v>
      </c>
      <c r="B7082" s="3">
        <v>45529</v>
      </c>
      <c r="C7082" s="3">
        <v>45543</v>
      </c>
      <c r="D7082" t="s">
        <v>18</v>
      </c>
      <c r="E7082">
        <v>159793</v>
      </c>
      <c r="F7082" t="s">
        <v>19</v>
      </c>
      <c r="G7082" t="s">
        <v>144</v>
      </c>
      <c r="H7082" t="s">
        <v>101</v>
      </c>
      <c r="I7082">
        <v>19140</v>
      </c>
      <c r="J7082" t="s">
        <v>22</v>
      </c>
      <c r="K7082" t="s">
        <v>32</v>
      </c>
      <c r="L7082" t="s">
        <v>27</v>
      </c>
      <c r="M7082" t="s">
        <v>28</v>
      </c>
      <c r="N7082" s="5">
        <v>7.2</v>
      </c>
      <c r="O7082" s="7">
        <v>2</v>
      </c>
      <c r="P7082" s="5">
        <v>5</v>
      </c>
      <c r="Q7082" s="5">
        <v>2.2000000000000002</v>
      </c>
      <c r="R7082" s="22">
        <f>Tabla1[[#This Row],[Fecha de Envío]]-Tabla1[[#This Row],[Fecha de Orden]]</f>
        <v>14</v>
      </c>
      <c r="S7082" s="24">
        <f>YEAR(Tabla1[[#This Row],[Fecha de Orden]])</f>
        <v>2024</v>
      </c>
      <c r="T7082" t="str">
        <f>VLOOKUP(Tabla1[[#This Row],[Nombre del Producto]],Tabla2[[Nombre Producto]:[Costo Unitario]],2,FALSE)</f>
        <v>Lot's O' Nuts</v>
      </c>
      <c r="U7082" t="str">
        <f>VLOOKUP(Tabla1[[#This Row],[Fábrica]],Tabla3[],4,FALSE)</f>
        <v>Arizona</v>
      </c>
    </row>
    <row r="7083" spans="1:21" x14ac:dyDescent="0.25">
      <c r="A7083" t="s">
        <v>2867</v>
      </c>
      <c r="B7083" s="3">
        <v>45530</v>
      </c>
      <c r="C7083" s="3">
        <v>45546</v>
      </c>
      <c r="D7083" t="s">
        <v>18</v>
      </c>
      <c r="E7083">
        <v>157350</v>
      </c>
      <c r="F7083" t="s">
        <v>19</v>
      </c>
      <c r="G7083" t="s">
        <v>239</v>
      </c>
      <c r="H7083" t="s">
        <v>173</v>
      </c>
      <c r="I7083">
        <v>60610</v>
      </c>
      <c r="J7083" t="s">
        <v>22</v>
      </c>
      <c r="K7083" t="s">
        <v>43</v>
      </c>
      <c r="L7083" t="s">
        <v>33</v>
      </c>
      <c r="M7083" t="s">
        <v>34</v>
      </c>
      <c r="N7083" s="5">
        <v>18</v>
      </c>
      <c r="O7083" s="7">
        <v>5</v>
      </c>
      <c r="P7083" s="5">
        <v>12</v>
      </c>
      <c r="Q7083" s="5">
        <v>6</v>
      </c>
      <c r="R7083" s="22">
        <f>Tabla1[[#This Row],[Fecha de Envío]]-Tabla1[[#This Row],[Fecha de Orden]]</f>
        <v>16</v>
      </c>
      <c r="S7083" s="24">
        <f>YEAR(Tabla1[[#This Row],[Fecha de Orden]])</f>
        <v>2024</v>
      </c>
      <c r="T7083" t="str">
        <f>VLOOKUP(Tabla1[[#This Row],[Nombre del Producto]],Tabla2[[Nombre Producto]:[Costo Unitario]],2,FALSE)</f>
        <v>Lot's O' Nuts</v>
      </c>
      <c r="U7083" t="str">
        <f>VLOOKUP(Tabla1[[#This Row],[Fábrica]],Tabla3[],4,FALSE)</f>
        <v>Arizona</v>
      </c>
    </row>
    <row r="7084" spans="1:21" x14ac:dyDescent="0.25">
      <c r="A7084" t="s">
        <v>3956</v>
      </c>
      <c r="B7084" s="3">
        <v>45530</v>
      </c>
      <c r="C7084" s="3">
        <v>45541</v>
      </c>
      <c r="D7084" t="s">
        <v>39</v>
      </c>
      <c r="E7084">
        <v>132584</v>
      </c>
      <c r="F7084" t="s">
        <v>19</v>
      </c>
      <c r="G7084" t="s">
        <v>92</v>
      </c>
      <c r="H7084" t="s">
        <v>93</v>
      </c>
      <c r="I7084">
        <v>48234</v>
      </c>
      <c r="J7084" t="s">
        <v>22</v>
      </c>
      <c r="K7084" t="s">
        <v>43</v>
      </c>
      <c r="L7084" t="s">
        <v>27</v>
      </c>
      <c r="M7084" t="s">
        <v>28</v>
      </c>
      <c r="N7084" s="5">
        <v>14.4</v>
      </c>
      <c r="O7084" s="7">
        <v>4</v>
      </c>
      <c r="P7084" s="5">
        <v>10</v>
      </c>
      <c r="Q7084" s="5">
        <v>4.4000000000000004</v>
      </c>
      <c r="R7084" s="22">
        <f>Tabla1[[#This Row],[Fecha de Envío]]-Tabla1[[#This Row],[Fecha de Orden]]</f>
        <v>11</v>
      </c>
      <c r="S7084" s="24">
        <f>YEAR(Tabla1[[#This Row],[Fecha de Orden]])</f>
        <v>2024</v>
      </c>
      <c r="T7084" t="str">
        <f>VLOOKUP(Tabla1[[#This Row],[Nombre del Producto]],Tabla2[[Nombre Producto]:[Costo Unitario]],2,FALSE)</f>
        <v>Lot's O' Nuts</v>
      </c>
      <c r="U7084" t="str">
        <f>VLOOKUP(Tabla1[[#This Row],[Fábrica]],Tabla3[],4,FALSE)</f>
        <v>Arizona</v>
      </c>
    </row>
    <row r="7085" spans="1:21" x14ac:dyDescent="0.25">
      <c r="A7085" t="s">
        <v>7925</v>
      </c>
      <c r="B7085" s="3">
        <v>45530</v>
      </c>
      <c r="C7085" s="3">
        <v>45546</v>
      </c>
      <c r="D7085" t="s">
        <v>18</v>
      </c>
      <c r="E7085">
        <v>128475</v>
      </c>
      <c r="F7085" t="s">
        <v>19</v>
      </c>
      <c r="G7085" t="s">
        <v>412</v>
      </c>
      <c r="H7085" t="s">
        <v>73</v>
      </c>
      <c r="I7085">
        <v>31907</v>
      </c>
      <c r="J7085" t="s">
        <v>22</v>
      </c>
      <c r="K7085" t="s">
        <v>66</v>
      </c>
      <c r="L7085" t="s">
        <v>45</v>
      </c>
      <c r="M7085" t="s">
        <v>46</v>
      </c>
      <c r="N7085" s="5">
        <v>6.98</v>
      </c>
      <c r="O7085" s="7">
        <v>2</v>
      </c>
      <c r="P7085" s="5">
        <v>4.9800000000000004</v>
      </c>
      <c r="Q7085" s="5">
        <v>2</v>
      </c>
      <c r="R7085" s="22">
        <f>Tabla1[[#This Row],[Fecha de Envío]]-Tabla1[[#This Row],[Fecha de Orden]]</f>
        <v>16</v>
      </c>
      <c r="S7085" s="24">
        <f>YEAR(Tabla1[[#This Row],[Fecha de Orden]])</f>
        <v>2024</v>
      </c>
      <c r="T7085" t="str">
        <f>VLOOKUP(Tabla1[[#This Row],[Nombre del Producto]],Tabla2[[Nombre Producto]:[Costo Unitario]],2,FALSE)</f>
        <v>Lot's O' Nuts</v>
      </c>
      <c r="U7085" t="str">
        <f>VLOOKUP(Tabla1[[#This Row],[Fábrica]],Tabla3[],4,FALSE)</f>
        <v>Arizona</v>
      </c>
    </row>
    <row r="7086" spans="1:21" x14ac:dyDescent="0.25">
      <c r="A7086" t="s">
        <v>714</v>
      </c>
      <c r="B7086" s="3">
        <v>45531</v>
      </c>
      <c r="C7086" s="3">
        <v>45546</v>
      </c>
      <c r="D7086" t="s">
        <v>18</v>
      </c>
      <c r="E7086">
        <v>134481</v>
      </c>
      <c r="F7086" t="s">
        <v>19</v>
      </c>
      <c r="G7086" t="s">
        <v>347</v>
      </c>
      <c r="H7086" t="s">
        <v>106</v>
      </c>
      <c r="I7086">
        <v>2038</v>
      </c>
      <c r="J7086" t="s">
        <v>22</v>
      </c>
      <c r="K7086" t="s">
        <v>32</v>
      </c>
      <c r="L7086" t="s">
        <v>45</v>
      </c>
      <c r="M7086" t="s">
        <v>46</v>
      </c>
      <c r="N7086" s="5">
        <v>24.43</v>
      </c>
      <c r="O7086" s="7">
        <v>7</v>
      </c>
      <c r="P7086" s="5">
        <v>17.43</v>
      </c>
      <c r="Q7086" s="5">
        <v>7</v>
      </c>
      <c r="R7086" s="22">
        <f>Tabla1[[#This Row],[Fecha de Envío]]-Tabla1[[#This Row],[Fecha de Orden]]</f>
        <v>15</v>
      </c>
      <c r="S7086" s="24">
        <f>YEAR(Tabla1[[#This Row],[Fecha de Orden]])</f>
        <v>2024</v>
      </c>
      <c r="T7086" t="str">
        <f>VLOOKUP(Tabla1[[#This Row],[Nombre del Producto]],Tabla2[[Nombre Producto]:[Costo Unitario]],2,FALSE)</f>
        <v>Lot's O' Nuts</v>
      </c>
      <c r="U7086" t="str">
        <f>VLOOKUP(Tabla1[[#This Row],[Fábrica]],Tabla3[],4,FALSE)</f>
        <v>Arizona</v>
      </c>
    </row>
    <row r="7087" spans="1:21" x14ac:dyDescent="0.25">
      <c r="A7087" t="s">
        <v>1373</v>
      </c>
      <c r="B7087" s="3">
        <v>45531</v>
      </c>
      <c r="C7087" s="3">
        <v>45541</v>
      </c>
      <c r="D7087" t="s">
        <v>82</v>
      </c>
      <c r="E7087">
        <v>130036</v>
      </c>
      <c r="F7087" t="s">
        <v>19</v>
      </c>
      <c r="G7087" t="s">
        <v>144</v>
      </c>
      <c r="H7087" t="s">
        <v>101</v>
      </c>
      <c r="I7087">
        <v>19120</v>
      </c>
      <c r="J7087" t="s">
        <v>22</v>
      </c>
      <c r="K7087" t="s">
        <v>32</v>
      </c>
      <c r="L7087" t="s">
        <v>45</v>
      </c>
      <c r="M7087" t="s">
        <v>46</v>
      </c>
      <c r="N7087" s="5">
        <v>10.47</v>
      </c>
      <c r="O7087" s="7">
        <v>3</v>
      </c>
      <c r="P7087" s="5">
        <v>7.47</v>
      </c>
      <c r="Q7087" s="5">
        <v>3</v>
      </c>
      <c r="R7087" s="22">
        <f>Tabla1[[#This Row],[Fecha de Envío]]-Tabla1[[#This Row],[Fecha de Orden]]</f>
        <v>10</v>
      </c>
      <c r="S7087" s="24">
        <f>YEAR(Tabla1[[#This Row],[Fecha de Orden]])</f>
        <v>2024</v>
      </c>
      <c r="T7087" t="str">
        <f>VLOOKUP(Tabla1[[#This Row],[Nombre del Producto]],Tabla2[[Nombre Producto]:[Costo Unitario]],2,FALSE)</f>
        <v>Lot's O' Nuts</v>
      </c>
      <c r="U7087" t="str">
        <f>VLOOKUP(Tabla1[[#This Row],[Fábrica]],Tabla3[],4,FALSE)</f>
        <v>Arizona</v>
      </c>
    </row>
    <row r="7088" spans="1:21" x14ac:dyDescent="0.25">
      <c r="A7088" t="s">
        <v>1374</v>
      </c>
      <c r="B7088" s="3">
        <v>45531</v>
      </c>
      <c r="C7088" s="3">
        <v>45541</v>
      </c>
      <c r="D7088" t="s">
        <v>82</v>
      </c>
      <c r="E7088">
        <v>130036</v>
      </c>
      <c r="F7088" t="s">
        <v>19</v>
      </c>
      <c r="G7088" t="s">
        <v>144</v>
      </c>
      <c r="H7088" t="s">
        <v>101</v>
      </c>
      <c r="I7088">
        <v>19120</v>
      </c>
      <c r="J7088" t="s">
        <v>22</v>
      </c>
      <c r="K7088" t="s">
        <v>32</v>
      </c>
      <c r="L7088" t="s">
        <v>36</v>
      </c>
      <c r="M7088" t="s">
        <v>37</v>
      </c>
      <c r="N7088" s="5">
        <v>45.5</v>
      </c>
      <c r="O7088" s="7">
        <v>14</v>
      </c>
      <c r="P7088" s="5">
        <v>29.54</v>
      </c>
      <c r="Q7088" s="5">
        <v>15.96</v>
      </c>
      <c r="R7088" s="22">
        <f>Tabla1[[#This Row],[Fecha de Envío]]-Tabla1[[#This Row],[Fecha de Orden]]</f>
        <v>10</v>
      </c>
      <c r="S7088" s="24">
        <f>YEAR(Tabla1[[#This Row],[Fecha de Orden]])</f>
        <v>2024</v>
      </c>
      <c r="T7088" t="str">
        <f>VLOOKUP(Tabla1[[#This Row],[Nombre del Producto]],Tabla2[[Nombre Producto]:[Costo Unitario]],2,FALSE)</f>
        <v>Wicked Choccy's</v>
      </c>
      <c r="U7088" t="str">
        <f>VLOOKUP(Tabla1[[#This Row],[Fábrica]],Tabla3[],4,FALSE)</f>
        <v>Georgia</v>
      </c>
    </row>
    <row r="7089" spans="1:21" x14ac:dyDescent="0.25">
      <c r="A7089" t="s">
        <v>2634</v>
      </c>
      <c r="B7089" s="3">
        <v>45531</v>
      </c>
      <c r="C7089" s="3">
        <v>45546</v>
      </c>
      <c r="D7089" t="s">
        <v>18</v>
      </c>
      <c r="E7089">
        <v>133501</v>
      </c>
      <c r="F7089" t="s">
        <v>19</v>
      </c>
      <c r="G7089" t="s">
        <v>347</v>
      </c>
      <c r="H7089" t="s">
        <v>65</v>
      </c>
      <c r="I7089">
        <v>37064</v>
      </c>
      <c r="J7089" t="s">
        <v>22</v>
      </c>
      <c r="K7089" t="s">
        <v>66</v>
      </c>
      <c r="L7089" t="s">
        <v>45</v>
      </c>
      <c r="M7089" t="s">
        <v>46</v>
      </c>
      <c r="N7089" s="5">
        <v>3.49</v>
      </c>
      <c r="O7089" s="7">
        <v>1</v>
      </c>
      <c r="P7089" s="5">
        <v>2.4900000000000002</v>
      </c>
      <c r="Q7089" s="5">
        <v>1</v>
      </c>
      <c r="R7089" s="22">
        <f>Tabla1[[#This Row],[Fecha de Envío]]-Tabla1[[#This Row],[Fecha de Orden]]</f>
        <v>15</v>
      </c>
      <c r="S7089" s="24">
        <f>YEAR(Tabla1[[#This Row],[Fecha de Orden]])</f>
        <v>2024</v>
      </c>
      <c r="T7089" t="str">
        <f>VLOOKUP(Tabla1[[#This Row],[Nombre del Producto]],Tabla2[[Nombre Producto]:[Costo Unitario]],2,FALSE)</f>
        <v>Lot's O' Nuts</v>
      </c>
      <c r="U7089" t="str">
        <f>VLOOKUP(Tabla1[[#This Row],[Fábrica]],Tabla3[],4,FALSE)</f>
        <v>Arizona</v>
      </c>
    </row>
    <row r="7090" spans="1:21" x14ac:dyDescent="0.25">
      <c r="A7090" t="s">
        <v>2943</v>
      </c>
      <c r="B7090" s="3">
        <v>45531</v>
      </c>
      <c r="C7090" s="3">
        <v>45543</v>
      </c>
      <c r="D7090" t="s">
        <v>71</v>
      </c>
      <c r="E7090">
        <v>161956</v>
      </c>
      <c r="F7090" t="s">
        <v>19</v>
      </c>
      <c r="G7090" t="s">
        <v>915</v>
      </c>
      <c r="H7090" t="s">
        <v>21</v>
      </c>
      <c r="I7090">
        <v>90301</v>
      </c>
      <c r="J7090" t="s">
        <v>22</v>
      </c>
      <c r="K7090" t="s">
        <v>23</v>
      </c>
      <c r="L7090" t="s">
        <v>45</v>
      </c>
      <c r="M7090" t="s">
        <v>46</v>
      </c>
      <c r="N7090" s="5">
        <v>10.47</v>
      </c>
      <c r="O7090" s="7">
        <v>3</v>
      </c>
      <c r="P7090" s="5">
        <v>7.47</v>
      </c>
      <c r="Q7090" s="5">
        <v>3</v>
      </c>
      <c r="R7090" s="22">
        <f>Tabla1[[#This Row],[Fecha de Envío]]-Tabla1[[#This Row],[Fecha de Orden]]</f>
        <v>12</v>
      </c>
      <c r="S7090" s="24">
        <f>YEAR(Tabla1[[#This Row],[Fecha de Orden]])</f>
        <v>2024</v>
      </c>
      <c r="T7090" t="str">
        <f>VLOOKUP(Tabla1[[#This Row],[Nombre del Producto]],Tabla2[[Nombre Producto]:[Costo Unitario]],2,FALSE)</f>
        <v>Lot's O' Nuts</v>
      </c>
      <c r="U7090" t="str">
        <f>VLOOKUP(Tabla1[[#This Row],[Fábrica]],Tabla3[],4,FALSE)</f>
        <v>Arizona</v>
      </c>
    </row>
    <row r="7091" spans="1:21" x14ac:dyDescent="0.25">
      <c r="A7091" t="s">
        <v>2944</v>
      </c>
      <c r="B7091" s="3">
        <v>45531</v>
      </c>
      <c r="C7091" s="3">
        <v>45543</v>
      </c>
      <c r="D7091" t="s">
        <v>71</v>
      </c>
      <c r="E7091">
        <v>161956</v>
      </c>
      <c r="F7091" t="s">
        <v>19</v>
      </c>
      <c r="G7091" t="s">
        <v>915</v>
      </c>
      <c r="H7091" t="s">
        <v>21</v>
      </c>
      <c r="I7091">
        <v>90301</v>
      </c>
      <c r="J7091" t="s">
        <v>22</v>
      </c>
      <c r="K7091" t="s">
        <v>23</v>
      </c>
      <c r="L7091" t="s">
        <v>24</v>
      </c>
      <c r="M7091" t="s">
        <v>25</v>
      </c>
      <c r="N7091" s="5">
        <v>7.5</v>
      </c>
      <c r="O7091" s="7">
        <v>2</v>
      </c>
      <c r="P7091" s="5">
        <v>4.9000000000000004</v>
      </c>
      <c r="Q7091" s="5">
        <v>2.6</v>
      </c>
      <c r="R7091" s="22">
        <f>Tabla1[[#This Row],[Fecha de Envío]]-Tabla1[[#This Row],[Fecha de Orden]]</f>
        <v>12</v>
      </c>
      <c r="S7091" s="24">
        <f>YEAR(Tabla1[[#This Row],[Fecha de Orden]])</f>
        <v>2024</v>
      </c>
      <c r="T7091" t="str">
        <f>VLOOKUP(Tabla1[[#This Row],[Nombre del Producto]],Tabla2[[Nombre Producto]:[Costo Unitario]],2,FALSE)</f>
        <v>Wicked Choccy's</v>
      </c>
      <c r="U7091" t="str">
        <f>VLOOKUP(Tabla1[[#This Row],[Fábrica]],Tabla3[],4,FALSE)</f>
        <v>Georgia</v>
      </c>
    </row>
    <row r="7092" spans="1:21" x14ac:dyDescent="0.25">
      <c r="A7092" t="s">
        <v>2945</v>
      </c>
      <c r="B7092" s="3">
        <v>45531</v>
      </c>
      <c r="C7092" s="3">
        <v>45543</v>
      </c>
      <c r="D7092" t="s">
        <v>71</v>
      </c>
      <c r="E7092">
        <v>161956</v>
      </c>
      <c r="F7092" t="s">
        <v>19</v>
      </c>
      <c r="G7092" t="s">
        <v>915</v>
      </c>
      <c r="H7092" t="s">
        <v>21</v>
      </c>
      <c r="I7092">
        <v>90301</v>
      </c>
      <c r="J7092" t="s">
        <v>22</v>
      </c>
      <c r="K7092" t="s">
        <v>23</v>
      </c>
      <c r="L7092" t="s">
        <v>36</v>
      </c>
      <c r="M7092" t="s">
        <v>37</v>
      </c>
      <c r="N7092" s="5">
        <v>6.5</v>
      </c>
      <c r="O7092" s="7">
        <v>2</v>
      </c>
      <c r="P7092" s="5">
        <v>4.22</v>
      </c>
      <c r="Q7092" s="5">
        <v>2.2799999999999998</v>
      </c>
      <c r="R7092" s="22">
        <f>Tabla1[[#This Row],[Fecha de Envío]]-Tabla1[[#This Row],[Fecha de Orden]]</f>
        <v>12</v>
      </c>
      <c r="S7092" s="24">
        <f>YEAR(Tabla1[[#This Row],[Fecha de Orden]])</f>
        <v>2024</v>
      </c>
      <c r="T7092" t="str">
        <f>VLOOKUP(Tabla1[[#This Row],[Nombre del Producto]],Tabla2[[Nombre Producto]:[Costo Unitario]],2,FALSE)</f>
        <v>Wicked Choccy's</v>
      </c>
      <c r="U7092" t="str">
        <f>VLOOKUP(Tabla1[[#This Row],[Fábrica]],Tabla3[],4,FALSE)</f>
        <v>Georgia</v>
      </c>
    </row>
    <row r="7093" spans="1:21" x14ac:dyDescent="0.25">
      <c r="A7093" t="s">
        <v>2946</v>
      </c>
      <c r="B7093" s="3">
        <v>45531</v>
      </c>
      <c r="C7093" s="3">
        <v>45543</v>
      </c>
      <c r="D7093" t="s">
        <v>71</v>
      </c>
      <c r="E7093">
        <v>161956</v>
      </c>
      <c r="F7093" t="s">
        <v>19</v>
      </c>
      <c r="G7093" t="s">
        <v>915</v>
      </c>
      <c r="H7093" t="s">
        <v>21</v>
      </c>
      <c r="I7093">
        <v>90301</v>
      </c>
      <c r="J7093" t="s">
        <v>22</v>
      </c>
      <c r="K7093" t="s">
        <v>23</v>
      </c>
      <c r="L7093" t="s">
        <v>33</v>
      </c>
      <c r="M7093" t="s">
        <v>34</v>
      </c>
      <c r="N7093" s="5">
        <v>18</v>
      </c>
      <c r="O7093" s="7">
        <v>5</v>
      </c>
      <c r="P7093" s="5">
        <v>12</v>
      </c>
      <c r="Q7093" s="5">
        <v>6</v>
      </c>
      <c r="R7093" s="22">
        <f>Tabla1[[#This Row],[Fecha de Envío]]-Tabla1[[#This Row],[Fecha de Orden]]</f>
        <v>12</v>
      </c>
      <c r="S7093" s="24">
        <f>YEAR(Tabla1[[#This Row],[Fecha de Orden]])</f>
        <v>2024</v>
      </c>
      <c r="T7093" t="str">
        <f>VLOOKUP(Tabla1[[#This Row],[Nombre del Producto]],Tabla2[[Nombre Producto]:[Costo Unitario]],2,FALSE)</f>
        <v>Lot's O' Nuts</v>
      </c>
      <c r="U7093" t="str">
        <f>VLOOKUP(Tabla1[[#This Row],[Fábrica]],Tabla3[],4,FALSE)</f>
        <v>Arizona</v>
      </c>
    </row>
    <row r="7094" spans="1:21" x14ac:dyDescent="0.25">
      <c r="A7094" t="s">
        <v>2947</v>
      </c>
      <c r="B7094" s="3">
        <v>45531</v>
      </c>
      <c r="C7094" s="3">
        <v>45543</v>
      </c>
      <c r="D7094" t="s">
        <v>71</v>
      </c>
      <c r="E7094">
        <v>161956</v>
      </c>
      <c r="F7094" t="s">
        <v>19</v>
      </c>
      <c r="G7094" t="s">
        <v>915</v>
      </c>
      <c r="H7094" t="s">
        <v>21</v>
      </c>
      <c r="I7094">
        <v>90301</v>
      </c>
      <c r="J7094" t="s">
        <v>22</v>
      </c>
      <c r="K7094" t="s">
        <v>23</v>
      </c>
      <c r="L7094" t="s">
        <v>27</v>
      </c>
      <c r="M7094" t="s">
        <v>28</v>
      </c>
      <c r="N7094" s="5">
        <v>18</v>
      </c>
      <c r="O7094" s="7">
        <v>5</v>
      </c>
      <c r="P7094" s="5">
        <v>12.5</v>
      </c>
      <c r="Q7094" s="5">
        <v>5.5</v>
      </c>
      <c r="R7094" s="22">
        <f>Tabla1[[#This Row],[Fecha de Envío]]-Tabla1[[#This Row],[Fecha de Orden]]</f>
        <v>12</v>
      </c>
      <c r="S7094" s="24">
        <f>YEAR(Tabla1[[#This Row],[Fecha de Orden]])</f>
        <v>2024</v>
      </c>
      <c r="T7094" t="str">
        <f>VLOOKUP(Tabla1[[#This Row],[Nombre del Producto]],Tabla2[[Nombre Producto]:[Costo Unitario]],2,FALSE)</f>
        <v>Lot's O' Nuts</v>
      </c>
      <c r="U7094" t="str">
        <f>VLOOKUP(Tabla1[[#This Row],[Fábrica]],Tabla3[],4,FALSE)</f>
        <v>Arizona</v>
      </c>
    </row>
    <row r="7095" spans="1:21" x14ac:dyDescent="0.25">
      <c r="A7095" t="s">
        <v>6357</v>
      </c>
      <c r="B7095" s="3">
        <v>45531</v>
      </c>
      <c r="C7095" s="3">
        <v>45544</v>
      </c>
      <c r="D7095" t="s">
        <v>39</v>
      </c>
      <c r="E7095">
        <v>139465</v>
      </c>
      <c r="F7095" t="s">
        <v>19</v>
      </c>
      <c r="G7095" t="s">
        <v>30</v>
      </c>
      <c r="H7095" t="s">
        <v>31</v>
      </c>
      <c r="I7095">
        <v>10024</v>
      </c>
      <c r="J7095" t="s">
        <v>22</v>
      </c>
      <c r="K7095" t="s">
        <v>32</v>
      </c>
      <c r="L7095" t="s">
        <v>24</v>
      </c>
      <c r="M7095" t="s">
        <v>25</v>
      </c>
      <c r="N7095" s="5">
        <v>22.5</v>
      </c>
      <c r="O7095" s="7">
        <v>6</v>
      </c>
      <c r="P7095" s="5">
        <v>14.7</v>
      </c>
      <c r="Q7095" s="5">
        <v>7.8</v>
      </c>
      <c r="R7095" s="22">
        <f>Tabla1[[#This Row],[Fecha de Envío]]-Tabla1[[#This Row],[Fecha de Orden]]</f>
        <v>13</v>
      </c>
      <c r="S7095" s="24">
        <f>YEAR(Tabla1[[#This Row],[Fecha de Orden]])</f>
        <v>2024</v>
      </c>
      <c r="T7095" t="str">
        <f>VLOOKUP(Tabla1[[#This Row],[Nombre del Producto]],Tabla2[[Nombre Producto]:[Costo Unitario]],2,FALSE)</f>
        <v>Wicked Choccy's</v>
      </c>
      <c r="U7095" t="str">
        <f>VLOOKUP(Tabla1[[#This Row],[Fábrica]],Tabla3[],4,FALSE)</f>
        <v>Georgia</v>
      </c>
    </row>
    <row r="7096" spans="1:21" x14ac:dyDescent="0.25">
      <c r="A7096" t="s">
        <v>6358</v>
      </c>
      <c r="B7096" s="3">
        <v>45531</v>
      </c>
      <c r="C7096" s="3">
        <v>45544</v>
      </c>
      <c r="D7096" t="s">
        <v>39</v>
      </c>
      <c r="E7096">
        <v>139465</v>
      </c>
      <c r="F7096" t="s">
        <v>19</v>
      </c>
      <c r="G7096" t="s">
        <v>30</v>
      </c>
      <c r="H7096" t="s">
        <v>31</v>
      </c>
      <c r="I7096">
        <v>10024</v>
      </c>
      <c r="J7096" t="s">
        <v>148</v>
      </c>
      <c r="K7096" t="s">
        <v>32</v>
      </c>
      <c r="L7096" t="s">
        <v>149</v>
      </c>
      <c r="M7096" t="s">
        <v>150</v>
      </c>
      <c r="N7096" s="5">
        <v>3.75</v>
      </c>
      <c r="O7096" s="7">
        <v>3</v>
      </c>
      <c r="P7096" s="5">
        <v>1.95</v>
      </c>
      <c r="Q7096" s="5">
        <v>1.8</v>
      </c>
      <c r="R7096" s="22">
        <f>Tabla1[[#This Row],[Fecha de Envío]]-Tabla1[[#This Row],[Fecha de Orden]]</f>
        <v>13</v>
      </c>
      <c r="S7096" s="24">
        <f>YEAR(Tabla1[[#This Row],[Fecha de Orden]])</f>
        <v>2024</v>
      </c>
      <c r="T7096" t="str">
        <f>VLOOKUP(Tabla1[[#This Row],[Nombre del Producto]],Tabla2[[Nombre Producto]:[Costo Unitario]],2,FALSE)</f>
        <v>Secret Factory</v>
      </c>
      <c r="U7096" t="str">
        <f>VLOOKUP(Tabla1[[#This Row],[Fábrica]],Tabla3[],4,FALSE)</f>
        <v>Illinois</v>
      </c>
    </row>
    <row r="7097" spans="1:21" x14ac:dyDescent="0.25">
      <c r="A7097" t="s">
        <v>8017</v>
      </c>
      <c r="B7097" s="3">
        <v>45531</v>
      </c>
      <c r="C7097" s="3">
        <v>45544</v>
      </c>
      <c r="D7097" t="s">
        <v>39</v>
      </c>
      <c r="E7097">
        <v>155047</v>
      </c>
      <c r="F7097" t="s">
        <v>19</v>
      </c>
      <c r="G7097" t="s">
        <v>186</v>
      </c>
      <c r="H7097" t="s">
        <v>42</v>
      </c>
      <c r="I7097">
        <v>75220</v>
      </c>
      <c r="J7097" t="s">
        <v>22</v>
      </c>
      <c r="K7097" t="s">
        <v>43</v>
      </c>
      <c r="L7097" t="s">
        <v>24</v>
      </c>
      <c r="M7097" t="s">
        <v>25</v>
      </c>
      <c r="N7097" s="5">
        <v>3.75</v>
      </c>
      <c r="O7097" s="7">
        <v>1</v>
      </c>
      <c r="P7097" s="5">
        <v>2.4500000000000002</v>
      </c>
      <c r="Q7097" s="5">
        <v>1.3</v>
      </c>
      <c r="R7097" s="22">
        <f>Tabla1[[#This Row],[Fecha de Envío]]-Tabla1[[#This Row],[Fecha de Orden]]</f>
        <v>13</v>
      </c>
      <c r="S7097" s="24">
        <f>YEAR(Tabla1[[#This Row],[Fecha de Orden]])</f>
        <v>2024</v>
      </c>
      <c r="T7097" t="str">
        <f>VLOOKUP(Tabla1[[#This Row],[Nombre del Producto]],Tabla2[[Nombre Producto]:[Costo Unitario]],2,FALSE)</f>
        <v>Wicked Choccy's</v>
      </c>
      <c r="U7097" t="str">
        <f>VLOOKUP(Tabla1[[#This Row],[Fábrica]],Tabla3[],4,FALSE)</f>
        <v>Georgia</v>
      </c>
    </row>
    <row r="7098" spans="1:21" x14ac:dyDescent="0.25">
      <c r="A7098" t="s">
        <v>8042</v>
      </c>
      <c r="B7098" s="3">
        <v>45531</v>
      </c>
      <c r="C7098" s="3">
        <v>45545</v>
      </c>
      <c r="D7098" t="s">
        <v>18</v>
      </c>
      <c r="E7098">
        <v>163097</v>
      </c>
      <c r="F7098" t="s">
        <v>19</v>
      </c>
      <c r="G7098" t="s">
        <v>68</v>
      </c>
      <c r="H7098" t="s">
        <v>69</v>
      </c>
      <c r="I7098">
        <v>85204</v>
      </c>
      <c r="J7098" t="s">
        <v>22</v>
      </c>
      <c r="K7098" t="s">
        <v>23</v>
      </c>
      <c r="L7098" t="s">
        <v>33</v>
      </c>
      <c r="M7098" t="s">
        <v>34</v>
      </c>
      <c r="N7098" s="5">
        <v>28.8</v>
      </c>
      <c r="O7098" s="7">
        <v>8</v>
      </c>
      <c r="P7098" s="5">
        <v>19.2</v>
      </c>
      <c r="Q7098" s="5">
        <v>9.6</v>
      </c>
      <c r="R7098" s="22">
        <f>Tabla1[[#This Row],[Fecha de Envío]]-Tabla1[[#This Row],[Fecha de Orden]]</f>
        <v>14</v>
      </c>
      <c r="S7098" s="24">
        <f>YEAR(Tabla1[[#This Row],[Fecha de Orden]])</f>
        <v>2024</v>
      </c>
      <c r="T7098" t="str">
        <f>VLOOKUP(Tabla1[[#This Row],[Nombre del Producto]],Tabla2[[Nombre Producto]:[Costo Unitario]],2,FALSE)</f>
        <v>Lot's O' Nuts</v>
      </c>
      <c r="U7098" t="str">
        <f>VLOOKUP(Tabla1[[#This Row],[Fábrica]],Tabla3[],4,FALSE)</f>
        <v>Arizona</v>
      </c>
    </row>
    <row r="7099" spans="1:21" x14ac:dyDescent="0.25">
      <c r="A7099" t="s">
        <v>8288</v>
      </c>
      <c r="B7099" s="3">
        <v>45531</v>
      </c>
      <c r="C7099" s="3">
        <v>45544</v>
      </c>
      <c r="D7099" t="s">
        <v>39</v>
      </c>
      <c r="E7099">
        <v>162208</v>
      </c>
      <c r="F7099" t="s">
        <v>19</v>
      </c>
      <c r="G7099" t="s">
        <v>254</v>
      </c>
      <c r="H7099" t="s">
        <v>255</v>
      </c>
      <c r="I7099">
        <v>33614</v>
      </c>
      <c r="J7099" t="s">
        <v>22</v>
      </c>
      <c r="K7099" t="s">
        <v>66</v>
      </c>
      <c r="L7099" t="s">
        <v>27</v>
      </c>
      <c r="M7099" t="s">
        <v>28</v>
      </c>
      <c r="N7099" s="5">
        <v>3.6</v>
      </c>
      <c r="O7099" s="7">
        <v>1</v>
      </c>
      <c r="P7099" s="5">
        <v>2.5</v>
      </c>
      <c r="Q7099" s="5">
        <v>1.1000000000000001</v>
      </c>
      <c r="R7099" s="22">
        <f>Tabla1[[#This Row],[Fecha de Envío]]-Tabla1[[#This Row],[Fecha de Orden]]</f>
        <v>13</v>
      </c>
      <c r="S7099" s="24">
        <f>YEAR(Tabla1[[#This Row],[Fecha de Orden]])</f>
        <v>2024</v>
      </c>
      <c r="T7099" t="str">
        <f>VLOOKUP(Tabla1[[#This Row],[Nombre del Producto]],Tabla2[[Nombre Producto]:[Costo Unitario]],2,FALSE)</f>
        <v>Lot's O' Nuts</v>
      </c>
      <c r="U7099" t="str">
        <f>VLOOKUP(Tabla1[[#This Row],[Fábrica]],Tabla3[],4,FALSE)</f>
        <v>Arizona</v>
      </c>
    </row>
    <row r="7100" spans="1:21" x14ac:dyDescent="0.25">
      <c r="A7100" t="s">
        <v>8424</v>
      </c>
      <c r="B7100" s="3">
        <v>45531</v>
      </c>
      <c r="C7100" s="3">
        <v>45544</v>
      </c>
      <c r="D7100" t="s">
        <v>71</v>
      </c>
      <c r="E7100">
        <v>101273</v>
      </c>
      <c r="F7100" t="s">
        <v>19</v>
      </c>
      <c r="G7100" t="s">
        <v>2408</v>
      </c>
      <c r="H7100" t="s">
        <v>255</v>
      </c>
      <c r="I7100">
        <v>34952</v>
      </c>
      <c r="J7100" t="s">
        <v>22</v>
      </c>
      <c r="K7100" t="s">
        <v>66</v>
      </c>
      <c r="L7100" t="s">
        <v>27</v>
      </c>
      <c r="M7100" t="s">
        <v>28</v>
      </c>
      <c r="N7100" s="5">
        <v>14.4</v>
      </c>
      <c r="O7100" s="7">
        <v>4</v>
      </c>
      <c r="P7100" s="5">
        <v>10</v>
      </c>
      <c r="Q7100" s="5">
        <v>4.4000000000000004</v>
      </c>
      <c r="R7100" s="22">
        <f>Tabla1[[#This Row],[Fecha de Envío]]-Tabla1[[#This Row],[Fecha de Orden]]</f>
        <v>13</v>
      </c>
      <c r="S7100" s="24">
        <f>YEAR(Tabla1[[#This Row],[Fecha de Orden]])</f>
        <v>2024</v>
      </c>
      <c r="T7100" t="str">
        <f>VLOOKUP(Tabla1[[#This Row],[Nombre del Producto]],Tabla2[[Nombre Producto]:[Costo Unitario]],2,FALSE)</f>
        <v>Lot's O' Nuts</v>
      </c>
      <c r="U7100" t="str">
        <f>VLOOKUP(Tabla1[[#This Row],[Fábrica]],Tabla3[],4,FALSE)</f>
        <v>Arizona</v>
      </c>
    </row>
    <row r="7101" spans="1:21" x14ac:dyDescent="0.25">
      <c r="A7101" t="s">
        <v>5335</v>
      </c>
      <c r="B7101" s="3">
        <v>45532</v>
      </c>
      <c r="C7101" s="3">
        <v>45548</v>
      </c>
      <c r="D7101" t="s">
        <v>18</v>
      </c>
      <c r="E7101">
        <v>126067</v>
      </c>
      <c r="F7101" t="s">
        <v>19</v>
      </c>
      <c r="G7101" t="s">
        <v>124</v>
      </c>
      <c r="H7101" t="s">
        <v>125</v>
      </c>
      <c r="I7101">
        <v>98105</v>
      </c>
      <c r="J7101" t="s">
        <v>22</v>
      </c>
      <c r="K7101" t="s">
        <v>23</v>
      </c>
      <c r="L7101" t="s">
        <v>27</v>
      </c>
      <c r="M7101" t="s">
        <v>28</v>
      </c>
      <c r="N7101" s="5">
        <v>18</v>
      </c>
      <c r="O7101" s="7">
        <v>5</v>
      </c>
      <c r="P7101" s="5">
        <v>12.5</v>
      </c>
      <c r="Q7101" s="5">
        <v>5.5</v>
      </c>
      <c r="R7101" s="22">
        <f>Tabla1[[#This Row],[Fecha de Envío]]-Tabla1[[#This Row],[Fecha de Orden]]</f>
        <v>16</v>
      </c>
      <c r="S7101" s="24">
        <f>YEAR(Tabla1[[#This Row],[Fecha de Orden]])</f>
        <v>2024</v>
      </c>
      <c r="T7101" t="str">
        <f>VLOOKUP(Tabla1[[#This Row],[Nombre del Producto]],Tabla2[[Nombre Producto]:[Costo Unitario]],2,FALSE)</f>
        <v>Lot's O' Nuts</v>
      </c>
      <c r="U7101" t="str">
        <f>VLOOKUP(Tabla1[[#This Row],[Fábrica]],Tabla3[],4,FALSE)</f>
        <v>Arizona</v>
      </c>
    </row>
    <row r="7102" spans="1:21" x14ac:dyDescent="0.25">
      <c r="A7102" t="s">
        <v>5336</v>
      </c>
      <c r="B7102" s="3">
        <v>45532</v>
      </c>
      <c r="C7102" s="3">
        <v>45548</v>
      </c>
      <c r="D7102" t="s">
        <v>18</v>
      </c>
      <c r="E7102">
        <v>126067</v>
      </c>
      <c r="F7102" t="s">
        <v>19</v>
      </c>
      <c r="G7102" t="s">
        <v>124</v>
      </c>
      <c r="H7102" t="s">
        <v>125</v>
      </c>
      <c r="I7102">
        <v>98105</v>
      </c>
      <c r="J7102" t="s">
        <v>22</v>
      </c>
      <c r="K7102" t="s">
        <v>23</v>
      </c>
      <c r="L7102" t="s">
        <v>24</v>
      </c>
      <c r="M7102" t="s">
        <v>25</v>
      </c>
      <c r="N7102" s="5">
        <v>7.5</v>
      </c>
      <c r="O7102" s="7">
        <v>2</v>
      </c>
      <c r="P7102" s="5">
        <v>4.9000000000000004</v>
      </c>
      <c r="Q7102" s="5">
        <v>2.6</v>
      </c>
      <c r="R7102" s="22">
        <f>Tabla1[[#This Row],[Fecha de Envío]]-Tabla1[[#This Row],[Fecha de Orden]]</f>
        <v>16</v>
      </c>
      <c r="S7102" s="24">
        <f>YEAR(Tabla1[[#This Row],[Fecha de Orden]])</f>
        <v>2024</v>
      </c>
      <c r="T7102" t="str">
        <f>VLOOKUP(Tabla1[[#This Row],[Nombre del Producto]],Tabla2[[Nombre Producto]:[Costo Unitario]],2,FALSE)</f>
        <v>Wicked Choccy's</v>
      </c>
      <c r="U7102" t="str">
        <f>VLOOKUP(Tabla1[[#This Row],[Fábrica]],Tabla3[],4,FALSE)</f>
        <v>Georgia</v>
      </c>
    </row>
    <row r="7103" spans="1:21" x14ac:dyDescent="0.25">
      <c r="A7103" t="s">
        <v>5337</v>
      </c>
      <c r="B7103" s="3">
        <v>45532</v>
      </c>
      <c r="C7103" s="3">
        <v>45548</v>
      </c>
      <c r="D7103" t="s">
        <v>18</v>
      </c>
      <c r="E7103">
        <v>126067</v>
      </c>
      <c r="F7103" t="s">
        <v>19</v>
      </c>
      <c r="G7103" t="s">
        <v>124</v>
      </c>
      <c r="H7103" t="s">
        <v>125</v>
      </c>
      <c r="I7103">
        <v>98105</v>
      </c>
      <c r="J7103" t="s">
        <v>22</v>
      </c>
      <c r="K7103" t="s">
        <v>23</v>
      </c>
      <c r="L7103" t="s">
        <v>45</v>
      </c>
      <c r="M7103" t="s">
        <v>46</v>
      </c>
      <c r="N7103" s="5">
        <v>17.45</v>
      </c>
      <c r="O7103" s="7">
        <v>5</v>
      </c>
      <c r="P7103" s="5">
        <v>12.45</v>
      </c>
      <c r="Q7103" s="5">
        <v>5</v>
      </c>
      <c r="R7103" s="22">
        <f>Tabla1[[#This Row],[Fecha de Envío]]-Tabla1[[#This Row],[Fecha de Orden]]</f>
        <v>16</v>
      </c>
      <c r="S7103" s="24">
        <f>YEAR(Tabla1[[#This Row],[Fecha de Orden]])</f>
        <v>2024</v>
      </c>
      <c r="T7103" t="str">
        <f>VLOOKUP(Tabla1[[#This Row],[Nombre del Producto]],Tabla2[[Nombre Producto]:[Costo Unitario]],2,FALSE)</f>
        <v>Lot's O' Nuts</v>
      </c>
      <c r="U7103" t="str">
        <f>VLOOKUP(Tabla1[[#This Row],[Fábrica]],Tabla3[],4,FALSE)</f>
        <v>Arizona</v>
      </c>
    </row>
    <row r="7104" spans="1:21" x14ac:dyDescent="0.25">
      <c r="A7104" t="s">
        <v>5338</v>
      </c>
      <c r="B7104" s="3">
        <v>45532</v>
      </c>
      <c r="C7104" s="3">
        <v>45548</v>
      </c>
      <c r="D7104" t="s">
        <v>18</v>
      </c>
      <c r="E7104">
        <v>126067</v>
      </c>
      <c r="F7104" t="s">
        <v>19</v>
      </c>
      <c r="G7104" t="s">
        <v>124</v>
      </c>
      <c r="H7104" t="s">
        <v>125</v>
      </c>
      <c r="I7104">
        <v>98105</v>
      </c>
      <c r="J7104" t="s">
        <v>148</v>
      </c>
      <c r="K7104" t="s">
        <v>23</v>
      </c>
      <c r="L7104" t="s">
        <v>348</v>
      </c>
      <c r="M7104" t="s">
        <v>349</v>
      </c>
      <c r="N7104" s="5">
        <v>80</v>
      </c>
      <c r="O7104" s="7">
        <v>4</v>
      </c>
      <c r="P7104" s="5">
        <v>40</v>
      </c>
      <c r="Q7104" s="5">
        <v>40</v>
      </c>
      <c r="R7104" s="22">
        <f>Tabla1[[#This Row],[Fecha de Envío]]-Tabla1[[#This Row],[Fecha de Orden]]</f>
        <v>16</v>
      </c>
      <c r="S7104" s="24">
        <f>YEAR(Tabla1[[#This Row],[Fecha de Orden]])</f>
        <v>2024</v>
      </c>
      <c r="T7104" t="str">
        <f>VLOOKUP(Tabla1[[#This Row],[Nombre del Producto]],Tabla2[[Nombre Producto]:[Costo Unitario]],2,FALSE)</f>
        <v>Secret Factory</v>
      </c>
      <c r="U7104" t="str">
        <f>VLOOKUP(Tabla1[[#This Row],[Fábrica]],Tabla3[],4,FALSE)</f>
        <v>Illinois</v>
      </c>
    </row>
    <row r="7105" spans="1:21" x14ac:dyDescent="0.25">
      <c r="A7105" t="s">
        <v>6020</v>
      </c>
      <c r="B7105" s="3">
        <v>45532</v>
      </c>
      <c r="C7105" s="3">
        <v>45546</v>
      </c>
      <c r="D7105" t="s">
        <v>18</v>
      </c>
      <c r="E7105">
        <v>169502</v>
      </c>
      <c r="F7105" t="s">
        <v>19</v>
      </c>
      <c r="G7105" t="s">
        <v>409</v>
      </c>
      <c r="H7105" t="s">
        <v>410</v>
      </c>
      <c r="I7105">
        <v>53209</v>
      </c>
      <c r="J7105" t="s">
        <v>22</v>
      </c>
      <c r="K7105" t="s">
        <v>43</v>
      </c>
      <c r="L7105" t="s">
        <v>24</v>
      </c>
      <c r="M7105" t="s">
        <v>25</v>
      </c>
      <c r="N7105" s="5">
        <v>18.75</v>
      </c>
      <c r="O7105" s="7">
        <v>5</v>
      </c>
      <c r="P7105" s="5">
        <v>12.25</v>
      </c>
      <c r="Q7105" s="5">
        <v>6.5</v>
      </c>
      <c r="R7105" s="22">
        <f>Tabla1[[#This Row],[Fecha de Envío]]-Tabla1[[#This Row],[Fecha de Orden]]</f>
        <v>14</v>
      </c>
      <c r="S7105" s="24">
        <f>YEAR(Tabla1[[#This Row],[Fecha de Orden]])</f>
        <v>2024</v>
      </c>
      <c r="T7105" t="str">
        <f>VLOOKUP(Tabla1[[#This Row],[Nombre del Producto]],Tabla2[[Nombre Producto]:[Costo Unitario]],2,FALSE)</f>
        <v>Wicked Choccy's</v>
      </c>
      <c r="U7105" t="str">
        <f>VLOOKUP(Tabla1[[#This Row],[Fábrica]],Tabla3[],4,FALSE)</f>
        <v>Georgia</v>
      </c>
    </row>
    <row r="7106" spans="1:21" x14ac:dyDescent="0.25">
      <c r="A7106" t="s">
        <v>6021</v>
      </c>
      <c r="B7106" s="3">
        <v>45532</v>
      </c>
      <c r="C7106" s="3">
        <v>45546</v>
      </c>
      <c r="D7106" t="s">
        <v>18</v>
      </c>
      <c r="E7106">
        <v>169502</v>
      </c>
      <c r="F7106" t="s">
        <v>19</v>
      </c>
      <c r="G7106" t="s">
        <v>409</v>
      </c>
      <c r="H7106" t="s">
        <v>410</v>
      </c>
      <c r="I7106">
        <v>53209</v>
      </c>
      <c r="J7106" t="s">
        <v>22</v>
      </c>
      <c r="K7106" t="s">
        <v>43</v>
      </c>
      <c r="L7106" t="s">
        <v>33</v>
      </c>
      <c r="M7106" t="s">
        <v>34</v>
      </c>
      <c r="N7106" s="5">
        <v>10.8</v>
      </c>
      <c r="O7106" s="7">
        <v>3</v>
      </c>
      <c r="P7106" s="5">
        <v>7.2</v>
      </c>
      <c r="Q7106" s="5">
        <v>3.6</v>
      </c>
      <c r="R7106" s="22">
        <f>Tabla1[[#This Row],[Fecha de Envío]]-Tabla1[[#This Row],[Fecha de Orden]]</f>
        <v>14</v>
      </c>
      <c r="S7106" s="24">
        <f>YEAR(Tabla1[[#This Row],[Fecha de Orden]])</f>
        <v>2024</v>
      </c>
      <c r="T7106" t="str">
        <f>VLOOKUP(Tabla1[[#This Row],[Nombre del Producto]],Tabla2[[Nombre Producto]:[Costo Unitario]],2,FALSE)</f>
        <v>Lot's O' Nuts</v>
      </c>
      <c r="U7106" t="str">
        <f>VLOOKUP(Tabla1[[#This Row],[Fábrica]],Tabla3[],4,FALSE)</f>
        <v>Arizona</v>
      </c>
    </row>
    <row r="7107" spans="1:21" x14ac:dyDescent="0.25">
      <c r="A7107" t="s">
        <v>7884</v>
      </c>
      <c r="B7107" s="3">
        <v>45532</v>
      </c>
      <c r="C7107" s="3">
        <v>45546</v>
      </c>
      <c r="D7107" t="s">
        <v>18</v>
      </c>
      <c r="E7107">
        <v>146920</v>
      </c>
      <c r="F7107" t="s">
        <v>19</v>
      </c>
      <c r="G7107" t="s">
        <v>239</v>
      </c>
      <c r="H7107" t="s">
        <v>173</v>
      </c>
      <c r="I7107">
        <v>60623</v>
      </c>
      <c r="J7107" t="s">
        <v>22</v>
      </c>
      <c r="K7107" t="s">
        <v>43</v>
      </c>
      <c r="L7107" t="s">
        <v>36</v>
      </c>
      <c r="M7107" t="s">
        <v>37</v>
      </c>
      <c r="N7107" s="5">
        <v>16.25</v>
      </c>
      <c r="O7107" s="7">
        <v>5</v>
      </c>
      <c r="P7107" s="5">
        <v>10.55</v>
      </c>
      <c r="Q7107" s="5">
        <v>5.7</v>
      </c>
      <c r="R7107" s="22">
        <f>Tabla1[[#This Row],[Fecha de Envío]]-Tabla1[[#This Row],[Fecha de Orden]]</f>
        <v>14</v>
      </c>
      <c r="S7107" s="24">
        <f>YEAR(Tabla1[[#This Row],[Fecha de Orden]])</f>
        <v>2024</v>
      </c>
      <c r="T7107" t="str">
        <f>VLOOKUP(Tabla1[[#This Row],[Nombre del Producto]],Tabla2[[Nombre Producto]:[Costo Unitario]],2,FALSE)</f>
        <v>Wicked Choccy's</v>
      </c>
      <c r="U7107" t="str">
        <f>VLOOKUP(Tabla1[[#This Row],[Fábrica]],Tabla3[],4,FALSE)</f>
        <v>Georgia</v>
      </c>
    </row>
    <row r="7108" spans="1:21" x14ac:dyDescent="0.25">
      <c r="A7108" t="s">
        <v>7885</v>
      </c>
      <c r="B7108" s="3">
        <v>45532</v>
      </c>
      <c r="C7108" s="3">
        <v>45546</v>
      </c>
      <c r="D7108" t="s">
        <v>18</v>
      </c>
      <c r="E7108">
        <v>146920</v>
      </c>
      <c r="F7108" t="s">
        <v>19</v>
      </c>
      <c r="G7108" t="s">
        <v>239</v>
      </c>
      <c r="H7108" t="s">
        <v>173</v>
      </c>
      <c r="I7108">
        <v>60623</v>
      </c>
      <c r="J7108" t="s">
        <v>22</v>
      </c>
      <c r="K7108" t="s">
        <v>43</v>
      </c>
      <c r="L7108" t="s">
        <v>27</v>
      </c>
      <c r="M7108" t="s">
        <v>28</v>
      </c>
      <c r="N7108" s="5">
        <v>21.6</v>
      </c>
      <c r="O7108" s="7">
        <v>6</v>
      </c>
      <c r="P7108" s="5">
        <v>15</v>
      </c>
      <c r="Q7108" s="5">
        <v>6.6</v>
      </c>
      <c r="R7108" s="22">
        <f>Tabla1[[#This Row],[Fecha de Envío]]-Tabla1[[#This Row],[Fecha de Orden]]</f>
        <v>14</v>
      </c>
      <c r="S7108" s="24">
        <f>YEAR(Tabla1[[#This Row],[Fecha de Orden]])</f>
        <v>2024</v>
      </c>
      <c r="T7108" t="str">
        <f>VLOOKUP(Tabla1[[#This Row],[Nombre del Producto]],Tabla2[[Nombre Producto]:[Costo Unitario]],2,FALSE)</f>
        <v>Lot's O' Nuts</v>
      </c>
      <c r="U7108" t="str">
        <f>VLOOKUP(Tabla1[[#This Row],[Fábrica]],Tabla3[],4,FALSE)</f>
        <v>Arizona</v>
      </c>
    </row>
    <row r="7109" spans="1:21" x14ac:dyDescent="0.25">
      <c r="A7109" t="s">
        <v>2094</v>
      </c>
      <c r="B7109" s="3">
        <v>45533</v>
      </c>
      <c r="C7109" s="3">
        <v>45546</v>
      </c>
      <c r="D7109" t="s">
        <v>39</v>
      </c>
      <c r="E7109">
        <v>144064</v>
      </c>
      <c r="F7109" t="s">
        <v>19</v>
      </c>
      <c r="G7109" t="s">
        <v>726</v>
      </c>
      <c r="H7109" t="s">
        <v>173</v>
      </c>
      <c r="I7109">
        <v>62301</v>
      </c>
      <c r="J7109" t="s">
        <v>22</v>
      </c>
      <c r="K7109" t="s">
        <v>43</v>
      </c>
      <c r="L7109" t="s">
        <v>24</v>
      </c>
      <c r="M7109" t="s">
        <v>25</v>
      </c>
      <c r="N7109" s="5">
        <v>33.75</v>
      </c>
      <c r="O7109" s="7">
        <v>9</v>
      </c>
      <c r="P7109" s="5">
        <v>22.05</v>
      </c>
      <c r="Q7109" s="5">
        <v>11.7</v>
      </c>
      <c r="R7109" s="22">
        <f>Tabla1[[#This Row],[Fecha de Envío]]-Tabla1[[#This Row],[Fecha de Orden]]</f>
        <v>13</v>
      </c>
      <c r="S7109" s="24">
        <f>YEAR(Tabla1[[#This Row],[Fecha de Orden]])</f>
        <v>2024</v>
      </c>
      <c r="T7109" t="str">
        <f>VLOOKUP(Tabla1[[#This Row],[Nombre del Producto]],Tabla2[[Nombre Producto]:[Costo Unitario]],2,FALSE)</f>
        <v>Wicked Choccy's</v>
      </c>
      <c r="U7109" t="str">
        <f>VLOOKUP(Tabla1[[#This Row],[Fábrica]],Tabla3[],4,FALSE)</f>
        <v>Georgia</v>
      </c>
    </row>
    <row r="7110" spans="1:21" x14ac:dyDescent="0.25">
      <c r="A7110" t="s">
        <v>2095</v>
      </c>
      <c r="B7110" s="3">
        <v>45533</v>
      </c>
      <c r="C7110" s="3">
        <v>45546</v>
      </c>
      <c r="D7110" t="s">
        <v>39</v>
      </c>
      <c r="E7110">
        <v>144064</v>
      </c>
      <c r="F7110" t="s">
        <v>19</v>
      </c>
      <c r="G7110" t="s">
        <v>726</v>
      </c>
      <c r="H7110" t="s">
        <v>173</v>
      </c>
      <c r="I7110">
        <v>62301</v>
      </c>
      <c r="J7110" t="s">
        <v>22</v>
      </c>
      <c r="K7110" t="s">
        <v>43</v>
      </c>
      <c r="L7110" t="s">
        <v>33</v>
      </c>
      <c r="M7110" t="s">
        <v>34</v>
      </c>
      <c r="N7110" s="5">
        <v>14.4</v>
      </c>
      <c r="O7110" s="7">
        <v>4</v>
      </c>
      <c r="P7110" s="5">
        <v>9.6</v>
      </c>
      <c r="Q7110" s="5">
        <v>4.8</v>
      </c>
      <c r="R7110" s="22">
        <f>Tabla1[[#This Row],[Fecha de Envío]]-Tabla1[[#This Row],[Fecha de Orden]]</f>
        <v>13</v>
      </c>
      <c r="S7110" s="24">
        <f>YEAR(Tabla1[[#This Row],[Fecha de Orden]])</f>
        <v>2024</v>
      </c>
      <c r="T7110" t="str">
        <f>VLOOKUP(Tabla1[[#This Row],[Nombre del Producto]],Tabla2[[Nombre Producto]:[Costo Unitario]],2,FALSE)</f>
        <v>Lot's O' Nuts</v>
      </c>
      <c r="U7110" t="str">
        <f>VLOOKUP(Tabla1[[#This Row],[Fábrica]],Tabla3[],4,FALSE)</f>
        <v>Arizona</v>
      </c>
    </row>
    <row r="7111" spans="1:21" x14ac:dyDescent="0.25">
      <c r="A7111" t="s">
        <v>2096</v>
      </c>
      <c r="B7111" s="3">
        <v>45533</v>
      </c>
      <c r="C7111" s="3">
        <v>45546</v>
      </c>
      <c r="D7111" t="s">
        <v>39</v>
      </c>
      <c r="E7111">
        <v>144064</v>
      </c>
      <c r="F7111" t="s">
        <v>19</v>
      </c>
      <c r="G7111" t="s">
        <v>726</v>
      </c>
      <c r="H7111" t="s">
        <v>173</v>
      </c>
      <c r="I7111">
        <v>62301</v>
      </c>
      <c r="J7111" t="s">
        <v>22</v>
      </c>
      <c r="K7111" t="s">
        <v>43</v>
      </c>
      <c r="L7111" t="s">
        <v>27</v>
      </c>
      <c r="M7111" t="s">
        <v>28</v>
      </c>
      <c r="N7111" s="5">
        <v>7.2</v>
      </c>
      <c r="O7111" s="7">
        <v>2</v>
      </c>
      <c r="P7111" s="5">
        <v>5</v>
      </c>
      <c r="Q7111" s="5">
        <v>2.2000000000000002</v>
      </c>
      <c r="R7111" s="22">
        <f>Tabla1[[#This Row],[Fecha de Envío]]-Tabla1[[#This Row],[Fecha de Orden]]</f>
        <v>13</v>
      </c>
      <c r="S7111" s="24">
        <f>YEAR(Tabla1[[#This Row],[Fecha de Orden]])</f>
        <v>2024</v>
      </c>
      <c r="T7111" t="str">
        <f>VLOOKUP(Tabla1[[#This Row],[Nombre del Producto]],Tabla2[[Nombre Producto]:[Costo Unitario]],2,FALSE)</f>
        <v>Lot's O' Nuts</v>
      </c>
      <c r="U7111" t="str">
        <f>VLOOKUP(Tabla1[[#This Row],[Fábrica]],Tabla3[],4,FALSE)</f>
        <v>Arizona</v>
      </c>
    </row>
    <row r="7112" spans="1:21" x14ac:dyDescent="0.25">
      <c r="A7112" t="s">
        <v>5958</v>
      </c>
      <c r="B7112" s="3">
        <v>45533</v>
      </c>
      <c r="C7112" s="3">
        <v>45548</v>
      </c>
      <c r="D7112" t="s">
        <v>71</v>
      </c>
      <c r="E7112">
        <v>104024</v>
      </c>
      <c r="F7112" t="s">
        <v>19</v>
      </c>
      <c r="G7112" t="s">
        <v>144</v>
      </c>
      <c r="H7112" t="s">
        <v>101</v>
      </c>
      <c r="I7112">
        <v>19134</v>
      </c>
      <c r="J7112" t="s">
        <v>22</v>
      </c>
      <c r="K7112" t="s">
        <v>32</v>
      </c>
      <c r="L7112" t="s">
        <v>45</v>
      </c>
      <c r="M7112" t="s">
        <v>46</v>
      </c>
      <c r="N7112" s="5">
        <v>24.43</v>
      </c>
      <c r="O7112" s="7">
        <v>7</v>
      </c>
      <c r="P7112" s="5">
        <v>17.43</v>
      </c>
      <c r="Q7112" s="5">
        <v>7</v>
      </c>
      <c r="R7112" s="22">
        <f>Tabla1[[#This Row],[Fecha de Envío]]-Tabla1[[#This Row],[Fecha de Orden]]</f>
        <v>15</v>
      </c>
      <c r="S7112" s="24">
        <f>YEAR(Tabla1[[#This Row],[Fecha de Orden]])</f>
        <v>2024</v>
      </c>
      <c r="T7112" t="str">
        <f>VLOOKUP(Tabla1[[#This Row],[Nombre del Producto]],Tabla2[[Nombre Producto]:[Costo Unitario]],2,FALSE)</f>
        <v>Lot's O' Nuts</v>
      </c>
      <c r="U7112" t="str">
        <f>VLOOKUP(Tabla1[[#This Row],[Fábrica]],Tabla3[],4,FALSE)</f>
        <v>Arizona</v>
      </c>
    </row>
    <row r="7113" spans="1:21" x14ac:dyDescent="0.25">
      <c r="A7113" t="s">
        <v>7728</v>
      </c>
      <c r="B7113" s="3">
        <v>45533</v>
      </c>
      <c r="C7113" s="3">
        <v>45549</v>
      </c>
      <c r="D7113" t="s">
        <v>18</v>
      </c>
      <c r="E7113">
        <v>101014</v>
      </c>
      <c r="F7113" t="s">
        <v>19</v>
      </c>
      <c r="G7113" t="s">
        <v>53</v>
      </c>
      <c r="H7113" t="s">
        <v>21</v>
      </c>
      <c r="I7113">
        <v>90049</v>
      </c>
      <c r="J7113" t="s">
        <v>22</v>
      </c>
      <c r="K7113" t="s">
        <v>23</v>
      </c>
      <c r="L7113" t="s">
        <v>36</v>
      </c>
      <c r="M7113" t="s">
        <v>37</v>
      </c>
      <c r="N7113" s="5">
        <v>9.75</v>
      </c>
      <c r="O7113" s="7">
        <v>3</v>
      </c>
      <c r="P7113" s="5">
        <v>6.33</v>
      </c>
      <c r="Q7113" s="5">
        <v>3.42</v>
      </c>
      <c r="R7113" s="22">
        <f>Tabla1[[#This Row],[Fecha de Envío]]-Tabla1[[#This Row],[Fecha de Orden]]</f>
        <v>16</v>
      </c>
      <c r="S7113" s="24">
        <f>YEAR(Tabla1[[#This Row],[Fecha de Orden]])</f>
        <v>2024</v>
      </c>
      <c r="T7113" t="str">
        <f>VLOOKUP(Tabla1[[#This Row],[Nombre del Producto]],Tabla2[[Nombre Producto]:[Costo Unitario]],2,FALSE)</f>
        <v>Wicked Choccy's</v>
      </c>
      <c r="U7113" t="str">
        <f>VLOOKUP(Tabla1[[#This Row],[Fábrica]],Tabla3[],4,FALSE)</f>
        <v>Georgia</v>
      </c>
    </row>
    <row r="7114" spans="1:21" x14ac:dyDescent="0.25">
      <c r="A7114" t="s">
        <v>613</v>
      </c>
      <c r="B7114" s="3">
        <v>45535</v>
      </c>
      <c r="C7114" s="3">
        <v>45550</v>
      </c>
      <c r="D7114" t="s">
        <v>18</v>
      </c>
      <c r="E7114">
        <v>133004</v>
      </c>
      <c r="F7114" t="s">
        <v>19</v>
      </c>
      <c r="G7114" t="s">
        <v>283</v>
      </c>
      <c r="H7114" t="s">
        <v>147</v>
      </c>
      <c r="I7114">
        <v>46226</v>
      </c>
      <c r="J7114" t="s">
        <v>22</v>
      </c>
      <c r="K7114" t="s">
        <v>43</v>
      </c>
      <c r="L7114" t="s">
        <v>36</v>
      </c>
      <c r="M7114" t="s">
        <v>37</v>
      </c>
      <c r="N7114" s="5">
        <v>29.25</v>
      </c>
      <c r="O7114" s="7">
        <v>9</v>
      </c>
      <c r="P7114" s="5">
        <v>18.989999999999998</v>
      </c>
      <c r="Q7114" s="5">
        <v>10.26</v>
      </c>
      <c r="R7114" s="22">
        <f>Tabla1[[#This Row],[Fecha de Envío]]-Tabla1[[#This Row],[Fecha de Orden]]</f>
        <v>15</v>
      </c>
      <c r="S7114" s="24">
        <f>YEAR(Tabla1[[#This Row],[Fecha de Orden]])</f>
        <v>2024</v>
      </c>
      <c r="T7114" t="str">
        <f>VLOOKUP(Tabla1[[#This Row],[Nombre del Producto]],Tabla2[[Nombre Producto]:[Costo Unitario]],2,FALSE)</f>
        <v>Wicked Choccy's</v>
      </c>
      <c r="U7114" t="str">
        <f>VLOOKUP(Tabla1[[#This Row],[Fábrica]],Tabla3[],4,FALSE)</f>
        <v>Georgia</v>
      </c>
    </row>
    <row r="7115" spans="1:21" x14ac:dyDescent="0.25">
      <c r="A7115" t="s">
        <v>881</v>
      </c>
      <c r="B7115" s="3">
        <v>45535</v>
      </c>
      <c r="C7115" s="3">
        <v>45549</v>
      </c>
      <c r="D7115" t="s">
        <v>18</v>
      </c>
      <c r="E7115">
        <v>107321</v>
      </c>
      <c r="F7115" t="s">
        <v>19</v>
      </c>
      <c r="G7115" t="s">
        <v>20</v>
      </c>
      <c r="H7115" t="s">
        <v>21</v>
      </c>
      <c r="I7115">
        <v>94110</v>
      </c>
      <c r="J7115" t="s">
        <v>22</v>
      </c>
      <c r="K7115" t="s">
        <v>23</v>
      </c>
      <c r="L7115" t="s">
        <v>33</v>
      </c>
      <c r="M7115" t="s">
        <v>34</v>
      </c>
      <c r="N7115" s="5">
        <v>10.8</v>
      </c>
      <c r="O7115" s="7">
        <v>3</v>
      </c>
      <c r="P7115" s="5">
        <v>7.2</v>
      </c>
      <c r="Q7115" s="5">
        <v>3.6</v>
      </c>
      <c r="R7115" s="22">
        <f>Tabla1[[#This Row],[Fecha de Envío]]-Tabla1[[#This Row],[Fecha de Orden]]</f>
        <v>14</v>
      </c>
      <c r="S7115" s="24">
        <f>YEAR(Tabla1[[#This Row],[Fecha de Orden]])</f>
        <v>2024</v>
      </c>
      <c r="T7115" t="str">
        <f>VLOOKUP(Tabla1[[#This Row],[Nombre del Producto]],Tabla2[[Nombre Producto]:[Costo Unitario]],2,FALSE)</f>
        <v>Lot's O' Nuts</v>
      </c>
      <c r="U7115" t="str">
        <f>VLOOKUP(Tabla1[[#This Row],[Fábrica]],Tabla3[],4,FALSE)</f>
        <v>Arizona</v>
      </c>
    </row>
    <row r="7116" spans="1:21" x14ac:dyDescent="0.25">
      <c r="A7116" t="s">
        <v>1167</v>
      </c>
      <c r="B7116" s="3">
        <v>45535</v>
      </c>
      <c r="C7116" s="3">
        <v>45550</v>
      </c>
      <c r="D7116" t="s">
        <v>18</v>
      </c>
      <c r="E7116">
        <v>117198</v>
      </c>
      <c r="F7116" t="s">
        <v>19</v>
      </c>
      <c r="G7116" t="s">
        <v>997</v>
      </c>
      <c r="H7116" t="s">
        <v>264</v>
      </c>
      <c r="I7116">
        <v>71203</v>
      </c>
      <c r="J7116" t="s">
        <v>22</v>
      </c>
      <c r="K7116" t="s">
        <v>66</v>
      </c>
      <c r="L7116" t="s">
        <v>24</v>
      </c>
      <c r="M7116" t="s">
        <v>25</v>
      </c>
      <c r="N7116" s="5">
        <v>7.5</v>
      </c>
      <c r="O7116" s="7">
        <v>2</v>
      </c>
      <c r="P7116" s="5">
        <v>4.9000000000000004</v>
      </c>
      <c r="Q7116" s="5">
        <v>2.6</v>
      </c>
      <c r="R7116" s="22">
        <f>Tabla1[[#This Row],[Fecha de Envío]]-Tabla1[[#This Row],[Fecha de Orden]]</f>
        <v>15</v>
      </c>
      <c r="S7116" s="24">
        <f>YEAR(Tabla1[[#This Row],[Fecha de Orden]])</f>
        <v>2024</v>
      </c>
      <c r="T7116" t="str">
        <f>VLOOKUP(Tabla1[[#This Row],[Nombre del Producto]],Tabla2[[Nombre Producto]:[Costo Unitario]],2,FALSE)</f>
        <v>Wicked Choccy's</v>
      </c>
      <c r="U7116" t="str">
        <f>VLOOKUP(Tabla1[[#This Row],[Fábrica]],Tabla3[],4,FALSE)</f>
        <v>Georgia</v>
      </c>
    </row>
    <row r="7117" spans="1:21" x14ac:dyDescent="0.25">
      <c r="A7117" t="s">
        <v>1540</v>
      </c>
      <c r="B7117" s="3">
        <v>45535</v>
      </c>
      <c r="C7117" s="3">
        <v>45547</v>
      </c>
      <c r="D7117" t="s">
        <v>71</v>
      </c>
      <c r="E7117">
        <v>154074</v>
      </c>
      <c r="F7117" t="s">
        <v>19</v>
      </c>
      <c r="G7117" t="s">
        <v>1387</v>
      </c>
      <c r="H7117" t="s">
        <v>125</v>
      </c>
      <c r="I7117">
        <v>99207</v>
      </c>
      <c r="J7117" t="s">
        <v>22</v>
      </c>
      <c r="K7117" t="s">
        <v>23</v>
      </c>
      <c r="L7117" t="s">
        <v>24</v>
      </c>
      <c r="M7117" t="s">
        <v>25</v>
      </c>
      <c r="N7117" s="5">
        <v>7.5</v>
      </c>
      <c r="O7117" s="7">
        <v>2</v>
      </c>
      <c r="P7117" s="5">
        <v>4.9000000000000004</v>
      </c>
      <c r="Q7117" s="5">
        <v>2.6</v>
      </c>
      <c r="R7117" s="22">
        <f>Tabla1[[#This Row],[Fecha de Envío]]-Tabla1[[#This Row],[Fecha de Orden]]</f>
        <v>12</v>
      </c>
      <c r="S7117" s="24">
        <f>YEAR(Tabla1[[#This Row],[Fecha de Orden]])</f>
        <v>2024</v>
      </c>
      <c r="T7117" t="str">
        <f>VLOOKUP(Tabla1[[#This Row],[Nombre del Producto]],Tabla2[[Nombre Producto]:[Costo Unitario]],2,FALSE)</f>
        <v>Wicked Choccy's</v>
      </c>
      <c r="U7117" t="str">
        <f>VLOOKUP(Tabla1[[#This Row],[Fábrica]],Tabla3[],4,FALSE)</f>
        <v>Georgia</v>
      </c>
    </row>
    <row r="7118" spans="1:21" x14ac:dyDescent="0.25">
      <c r="A7118" t="s">
        <v>1541</v>
      </c>
      <c r="B7118" s="3">
        <v>45535</v>
      </c>
      <c r="C7118" s="3">
        <v>45547</v>
      </c>
      <c r="D7118" t="s">
        <v>71</v>
      </c>
      <c r="E7118">
        <v>154074</v>
      </c>
      <c r="F7118" t="s">
        <v>19</v>
      </c>
      <c r="G7118" t="s">
        <v>1387</v>
      </c>
      <c r="H7118" t="s">
        <v>125</v>
      </c>
      <c r="I7118">
        <v>99207</v>
      </c>
      <c r="J7118" t="s">
        <v>22</v>
      </c>
      <c r="K7118" t="s">
        <v>23</v>
      </c>
      <c r="L7118" t="s">
        <v>27</v>
      </c>
      <c r="M7118" t="s">
        <v>28</v>
      </c>
      <c r="N7118" s="5">
        <v>25.2</v>
      </c>
      <c r="O7118" s="7">
        <v>7</v>
      </c>
      <c r="P7118" s="5">
        <v>17.5</v>
      </c>
      <c r="Q7118" s="5">
        <v>7.7</v>
      </c>
      <c r="R7118" s="22">
        <f>Tabla1[[#This Row],[Fecha de Envío]]-Tabla1[[#This Row],[Fecha de Orden]]</f>
        <v>12</v>
      </c>
      <c r="S7118" s="24">
        <f>YEAR(Tabla1[[#This Row],[Fecha de Orden]])</f>
        <v>2024</v>
      </c>
      <c r="T7118" t="str">
        <f>VLOOKUP(Tabla1[[#This Row],[Nombre del Producto]],Tabla2[[Nombre Producto]:[Costo Unitario]],2,FALSE)</f>
        <v>Lot's O' Nuts</v>
      </c>
      <c r="U7118" t="str">
        <f>VLOOKUP(Tabla1[[#This Row],[Fábrica]],Tabla3[],4,FALSE)</f>
        <v>Arizona</v>
      </c>
    </row>
    <row r="7119" spans="1:21" x14ac:dyDescent="0.25">
      <c r="A7119" t="s">
        <v>4408</v>
      </c>
      <c r="B7119" s="3">
        <v>45535</v>
      </c>
      <c r="C7119" s="3">
        <v>45550</v>
      </c>
      <c r="D7119" t="s">
        <v>18</v>
      </c>
      <c r="E7119">
        <v>159884</v>
      </c>
      <c r="F7119" t="s">
        <v>19</v>
      </c>
      <c r="G7119" t="s">
        <v>2594</v>
      </c>
      <c r="H7119" t="s">
        <v>69</v>
      </c>
      <c r="I7119">
        <v>85281</v>
      </c>
      <c r="J7119" t="s">
        <v>22</v>
      </c>
      <c r="K7119" t="s">
        <v>23</v>
      </c>
      <c r="L7119" t="s">
        <v>33</v>
      </c>
      <c r="M7119" t="s">
        <v>34</v>
      </c>
      <c r="N7119" s="5">
        <v>10.8</v>
      </c>
      <c r="O7119" s="7">
        <v>3</v>
      </c>
      <c r="P7119" s="5">
        <v>7.2</v>
      </c>
      <c r="Q7119" s="5">
        <v>3.6</v>
      </c>
      <c r="R7119" s="22">
        <f>Tabla1[[#This Row],[Fecha de Envío]]-Tabla1[[#This Row],[Fecha de Orden]]</f>
        <v>15</v>
      </c>
      <c r="S7119" s="24">
        <f>YEAR(Tabla1[[#This Row],[Fecha de Orden]])</f>
        <v>2024</v>
      </c>
      <c r="T7119" t="str">
        <f>VLOOKUP(Tabla1[[#This Row],[Nombre del Producto]],Tabla2[[Nombre Producto]:[Costo Unitario]],2,FALSE)</f>
        <v>Lot's O' Nuts</v>
      </c>
      <c r="U7119" t="str">
        <f>VLOOKUP(Tabla1[[#This Row],[Fábrica]],Tabla3[],4,FALSE)</f>
        <v>Arizona</v>
      </c>
    </row>
    <row r="7120" spans="1:21" x14ac:dyDescent="0.25">
      <c r="A7120" t="s">
        <v>4409</v>
      </c>
      <c r="B7120" s="3">
        <v>45535</v>
      </c>
      <c r="C7120" s="3">
        <v>45550</v>
      </c>
      <c r="D7120" t="s">
        <v>18</v>
      </c>
      <c r="E7120">
        <v>159884</v>
      </c>
      <c r="F7120" t="s">
        <v>19</v>
      </c>
      <c r="G7120" t="s">
        <v>2594</v>
      </c>
      <c r="H7120" t="s">
        <v>69</v>
      </c>
      <c r="I7120">
        <v>85281</v>
      </c>
      <c r="J7120" t="s">
        <v>22</v>
      </c>
      <c r="K7120" t="s">
        <v>23</v>
      </c>
      <c r="L7120" t="s">
        <v>27</v>
      </c>
      <c r="M7120" t="s">
        <v>28</v>
      </c>
      <c r="N7120" s="5">
        <v>3.6</v>
      </c>
      <c r="O7120" s="7">
        <v>1</v>
      </c>
      <c r="P7120" s="5">
        <v>2.5</v>
      </c>
      <c r="Q7120" s="5">
        <v>1.1000000000000001</v>
      </c>
      <c r="R7120" s="22">
        <f>Tabla1[[#This Row],[Fecha de Envío]]-Tabla1[[#This Row],[Fecha de Orden]]</f>
        <v>15</v>
      </c>
      <c r="S7120" s="24">
        <f>YEAR(Tabla1[[#This Row],[Fecha de Orden]])</f>
        <v>2024</v>
      </c>
      <c r="T7120" t="str">
        <f>VLOOKUP(Tabla1[[#This Row],[Nombre del Producto]],Tabla2[[Nombre Producto]:[Costo Unitario]],2,FALSE)</f>
        <v>Lot's O' Nuts</v>
      </c>
      <c r="U7120" t="str">
        <f>VLOOKUP(Tabla1[[#This Row],[Fábrica]],Tabla3[],4,FALSE)</f>
        <v>Arizona</v>
      </c>
    </row>
    <row r="7121" spans="1:21" x14ac:dyDescent="0.25">
      <c r="A7121" t="s">
        <v>6055</v>
      </c>
      <c r="B7121" s="3">
        <v>45535</v>
      </c>
      <c r="C7121" s="3">
        <v>45550</v>
      </c>
      <c r="D7121" t="s">
        <v>18</v>
      </c>
      <c r="E7121">
        <v>127712</v>
      </c>
      <c r="F7121" t="s">
        <v>19</v>
      </c>
      <c r="G7121" t="s">
        <v>61</v>
      </c>
      <c r="H7121" t="s">
        <v>62</v>
      </c>
      <c r="I7121">
        <v>97301</v>
      </c>
      <c r="J7121" t="s">
        <v>22</v>
      </c>
      <c r="K7121" t="s">
        <v>23</v>
      </c>
      <c r="L7121" t="s">
        <v>36</v>
      </c>
      <c r="M7121" t="s">
        <v>37</v>
      </c>
      <c r="N7121" s="5">
        <v>6.5</v>
      </c>
      <c r="O7121" s="7">
        <v>2</v>
      </c>
      <c r="P7121" s="5">
        <v>4.22</v>
      </c>
      <c r="Q7121" s="5">
        <v>2.2799999999999998</v>
      </c>
      <c r="R7121" s="22">
        <f>Tabla1[[#This Row],[Fecha de Envío]]-Tabla1[[#This Row],[Fecha de Orden]]</f>
        <v>15</v>
      </c>
      <c r="S7121" s="24">
        <f>YEAR(Tabla1[[#This Row],[Fecha de Orden]])</f>
        <v>2024</v>
      </c>
      <c r="T7121" t="str">
        <f>VLOOKUP(Tabla1[[#This Row],[Nombre del Producto]],Tabla2[[Nombre Producto]:[Costo Unitario]],2,FALSE)</f>
        <v>Wicked Choccy's</v>
      </c>
      <c r="U7121" t="str">
        <f>VLOOKUP(Tabla1[[#This Row],[Fábrica]],Tabla3[],4,FALSE)</f>
        <v>Georgia</v>
      </c>
    </row>
    <row r="7122" spans="1:21" x14ac:dyDescent="0.25">
      <c r="A7122" t="s">
        <v>6416</v>
      </c>
      <c r="B7122" s="3">
        <v>45535</v>
      </c>
      <c r="C7122" s="3">
        <v>45550</v>
      </c>
      <c r="D7122" t="s">
        <v>18</v>
      </c>
      <c r="E7122">
        <v>132619</v>
      </c>
      <c r="F7122" t="s">
        <v>19</v>
      </c>
      <c r="G7122" t="s">
        <v>20</v>
      </c>
      <c r="H7122" t="s">
        <v>21</v>
      </c>
      <c r="I7122">
        <v>94109</v>
      </c>
      <c r="J7122" t="s">
        <v>22</v>
      </c>
      <c r="K7122" t="s">
        <v>23</v>
      </c>
      <c r="L7122" t="s">
        <v>24</v>
      </c>
      <c r="M7122" t="s">
        <v>25</v>
      </c>
      <c r="N7122" s="5">
        <v>11.25</v>
      </c>
      <c r="O7122" s="7">
        <v>3</v>
      </c>
      <c r="P7122" s="5">
        <v>7.35</v>
      </c>
      <c r="Q7122" s="5">
        <v>3.9</v>
      </c>
      <c r="R7122" s="22">
        <f>Tabla1[[#This Row],[Fecha de Envío]]-Tabla1[[#This Row],[Fecha de Orden]]</f>
        <v>15</v>
      </c>
      <c r="S7122" s="24">
        <f>YEAR(Tabla1[[#This Row],[Fecha de Orden]])</f>
        <v>2024</v>
      </c>
      <c r="T7122" t="str">
        <f>VLOOKUP(Tabla1[[#This Row],[Nombre del Producto]],Tabla2[[Nombre Producto]:[Costo Unitario]],2,FALSE)</f>
        <v>Wicked Choccy's</v>
      </c>
      <c r="U7122" t="str">
        <f>VLOOKUP(Tabla1[[#This Row],[Fábrica]],Tabla3[],4,FALSE)</f>
        <v>Georgia</v>
      </c>
    </row>
    <row r="7123" spans="1:21" x14ac:dyDescent="0.25">
      <c r="A7123" t="s">
        <v>7600</v>
      </c>
      <c r="B7123" s="3">
        <v>45535</v>
      </c>
      <c r="C7123" s="3">
        <v>45549</v>
      </c>
      <c r="D7123" t="s">
        <v>71</v>
      </c>
      <c r="E7123">
        <v>135062</v>
      </c>
      <c r="F7123" t="s">
        <v>19</v>
      </c>
      <c r="G7123" t="s">
        <v>1082</v>
      </c>
      <c r="H7123" t="s">
        <v>98</v>
      </c>
      <c r="I7123">
        <v>28314</v>
      </c>
      <c r="J7123" t="s">
        <v>22</v>
      </c>
      <c r="K7123" t="s">
        <v>66</v>
      </c>
      <c r="L7123" t="s">
        <v>24</v>
      </c>
      <c r="M7123" t="s">
        <v>25</v>
      </c>
      <c r="N7123" s="5">
        <v>26.25</v>
      </c>
      <c r="O7123" s="7">
        <v>7</v>
      </c>
      <c r="P7123" s="5">
        <v>17.149999999999999</v>
      </c>
      <c r="Q7123" s="5">
        <v>9.1</v>
      </c>
      <c r="R7123" s="22">
        <f>Tabla1[[#This Row],[Fecha de Envío]]-Tabla1[[#This Row],[Fecha de Orden]]</f>
        <v>14</v>
      </c>
      <c r="S7123" s="24">
        <f>YEAR(Tabla1[[#This Row],[Fecha de Orden]])</f>
        <v>2024</v>
      </c>
      <c r="T7123" t="str">
        <f>VLOOKUP(Tabla1[[#This Row],[Nombre del Producto]],Tabla2[[Nombre Producto]:[Costo Unitario]],2,FALSE)</f>
        <v>Wicked Choccy's</v>
      </c>
      <c r="U7123" t="str">
        <f>VLOOKUP(Tabla1[[#This Row],[Fábrica]],Tabla3[],4,FALSE)</f>
        <v>Georgia</v>
      </c>
    </row>
    <row r="7124" spans="1:21" x14ac:dyDescent="0.25">
      <c r="A7124" t="s">
        <v>1312</v>
      </c>
      <c r="B7124" s="3">
        <v>45536</v>
      </c>
      <c r="C7124" s="3">
        <v>45550</v>
      </c>
      <c r="D7124" t="s">
        <v>71</v>
      </c>
      <c r="E7124">
        <v>131625</v>
      </c>
      <c r="F7124" t="s">
        <v>19</v>
      </c>
      <c r="G7124" t="s">
        <v>30</v>
      </c>
      <c r="H7124" t="s">
        <v>31</v>
      </c>
      <c r="I7124">
        <v>10009</v>
      </c>
      <c r="J7124" t="s">
        <v>22</v>
      </c>
      <c r="K7124" t="s">
        <v>32</v>
      </c>
      <c r="L7124" t="s">
        <v>45</v>
      </c>
      <c r="M7124" t="s">
        <v>46</v>
      </c>
      <c r="N7124" s="5">
        <v>17.45</v>
      </c>
      <c r="O7124" s="7">
        <v>5</v>
      </c>
      <c r="P7124" s="5">
        <v>12.45</v>
      </c>
      <c r="Q7124" s="5">
        <v>5</v>
      </c>
      <c r="R7124" s="22">
        <f>Tabla1[[#This Row],[Fecha de Envío]]-Tabla1[[#This Row],[Fecha de Orden]]</f>
        <v>14</v>
      </c>
      <c r="S7124" s="24">
        <f>YEAR(Tabla1[[#This Row],[Fecha de Orden]])</f>
        <v>2024</v>
      </c>
      <c r="T7124" t="str">
        <f>VLOOKUP(Tabla1[[#This Row],[Nombre del Producto]],Tabla2[[Nombre Producto]:[Costo Unitario]],2,FALSE)</f>
        <v>Lot's O' Nuts</v>
      </c>
      <c r="U7124" t="str">
        <f>VLOOKUP(Tabla1[[#This Row],[Fábrica]],Tabla3[],4,FALSE)</f>
        <v>Arizona</v>
      </c>
    </row>
    <row r="7125" spans="1:21" x14ac:dyDescent="0.25">
      <c r="A7125" t="s">
        <v>1610</v>
      </c>
      <c r="B7125" s="3">
        <v>45536</v>
      </c>
      <c r="C7125" s="3">
        <v>45546</v>
      </c>
      <c r="D7125" t="s">
        <v>82</v>
      </c>
      <c r="E7125">
        <v>145653</v>
      </c>
      <c r="F7125" t="s">
        <v>19</v>
      </c>
      <c r="G7125" t="s">
        <v>92</v>
      </c>
      <c r="H7125" t="s">
        <v>93</v>
      </c>
      <c r="I7125">
        <v>48205</v>
      </c>
      <c r="J7125" t="s">
        <v>22</v>
      </c>
      <c r="K7125" t="s">
        <v>43</v>
      </c>
      <c r="L7125" t="s">
        <v>45</v>
      </c>
      <c r="M7125" t="s">
        <v>46</v>
      </c>
      <c r="N7125" s="5">
        <v>24.43</v>
      </c>
      <c r="O7125" s="7">
        <v>7</v>
      </c>
      <c r="P7125" s="5">
        <v>17.43</v>
      </c>
      <c r="Q7125" s="5">
        <v>7</v>
      </c>
      <c r="R7125" s="22">
        <f>Tabla1[[#This Row],[Fecha de Envío]]-Tabla1[[#This Row],[Fecha de Orden]]</f>
        <v>10</v>
      </c>
      <c r="S7125" s="24">
        <f>YEAR(Tabla1[[#This Row],[Fecha de Orden]])</f>
        <v>2024</v>
      </c>
      <c r="T7125" t="str">
        <f>VLOOKUP(Tabla1[[#This Row],[Nombre del Producto]],Tabla2[[Nombre Producto]:[Costo Unitario]],2,FALSE)</f>
        <v>Lot's O' Nuts</v>
      </c>
      <c r="U7125" t="str">
        <f>VLOOKUP(Tabla1[[#This Row],[Fábrica]],Tabla3[],4,FALSE)</f>
        <v>Arizona</v>
      </c>
    </row>
    <row r="7126" spans="1:21" x14ac:dyDescent="0.25">
      <c r="A7126" t="s">
        <v>1918</v>
      </c>
      <c r="B7126" s="3">
        <v>45536</v>
      </c>
      <c r="C7126" s="3">
        <v>45552</v>
      </c>
      <c r="D7126" t="s">
        <v>18</v>
      </c>
      <c r="E7126">
        <v>135230</v>
      </c>
      <c r="F7126" t="s">
        <v>19</v>
      </c>
      <c r="G7126" t="s">
        <v>124</v>
      </c>
      <c r="H7126" t="s">
        <v>125</v>
      </c>
      <c r="I7126">
        <v>98103</v>
      </c>
      <c r="J7126" t="s">
        <v>22</v>
      </c>
      <c r="K7126" t="s">
        <v>23</v>
      </c>
      <c r="L7126" t="s">
        <v>36</v>
      </c>
      <c r="M7126" t="s">
        <v>37</v>
      </c>
      <c r="N7126" s="5">
        <v>3.25</v>
      </c>
      <c r="O7126" s="7">
        <v>1</v>
      </c>
      <c r="P7126" s="5">
        <v>2.11</v>
      </c>
      <c r="Q7126" s="5">
        <v>1.1399999999999999</v>
      </c>
      <c r="R7126" s="22">
        <f>Tabla1[[#This Row],[Fecha de Envío]]-Tabla1[[#This Row],[Fecha de Orden]]</f>
        <v>16</v>
      </c>
      <c r="S7126" s="24">
        <f>YEAR(Tabla1[[#This Row],[Fecha de Orden]])</f>
        <v>2024</v>
      </c>
      <c r="T7126" t="str">
        <f>VLOOKUP(Tabla1[[#This Row],[Nombre del Producto]],Tabla2[[Nombre Producto]:[Costo Unitario]],2,FALSE)</f>
        <v>Wicked Choccy's</v>
      </c>
      <c r="U7126" t="str">
        <f>VLOOKUP(Tabla1[[#This Row],[Fábrica]],Tabla3[],4,FALSE)</f>
        <v>Georgia</v>
      </c>
    </row>
    <row r="7127" spans="1:21" x14ac:dyDescent="0.25">
      <c r="A7127" t="s">
        <v>7729</v>
      </c>
      <c r="B7127" s="3">
        <v>45536</v>
      </c>
      <c r="C7127" s="3">
        <v>45546</v>
      </c>
      <c r="D7127" t="s">
        <v>82</v>
      </c>
      <c r="E7127">
        <v>128041</v>
      </c>
      <c r="F7127" t="s">
        <v>19</v>
      </c>
      <c r="G7127" t="s">
        <v>124</v>
      </c>
      <c r="H7127" t="s">
        <v>125</v>
      </c>
      <c r="I7127">
        <v>98103</v>
      </c>
      <c r="J7127" t="s">
        <v>22</v>
      </c>
      <c r="K7127" t="s">
        <v>23</v>
      </c>
      <c r="L7127" t="s">
        <v>27</v>
      </c>
      <c r="M7127" t="s">
        <v>28</v>
      </c>
      <c r="N7127" s="5">
        <v>14.4</v>
      </c>
      <c r="O7127" s="7">
        <v>4</v>
      </c>
      <c r="P7127" s="5">
        <v>10</v>
      </c>
      <c r="Q7127" s="5">
        <v>4.4000000000000004</v>
      </c>
      <c r="R7127" s="22">
        <f>Tabla1[[#This Row],[Fecha de Envío]]-Tabla1[[#This Row],[Fecha de Orden]]</f>
        <v>10</v>
      </c>
      <c r="S7127" s="24">
        <f>YEAR(Tabla1[[#This Row],[Fecha de Orden]])</f>
        <v>2024</v>
      </c>
      <c r="T7127" t="str">
        <f>VLOOKUP(Tabla1[[#This Row],[Nombre del Producto]],Tabla2[[Nombre Producto]:[Costo Unitario]],2,FALSE)</f>
        <v>Lot's O' Nuts</v>
      </c>
      <c r="U7127" t="str">
        <f>VLOOKUP(Tabla1[[#This Row],[Fábrica]],Tabla3[],4,FALSE)</f>
        <v>Arizona</v>
      </c>
    </row>
    <row r="7128" spans="1:21" x14ac:dyDescent="0.25">
      <c r="A7128" t="s">
        <v>7730</v>
      </c>
      <c r="B7128" s="3">
        <v>45536</v>
      </c>
      <c r="C7128" s="3">
        <v>45546</v>
      </c>
      <c r="D7128" t="s">
        <v>82</v>
      </c>
      <c r="E7128">
        <v>128041</v>
      </c>
      <c r="F7128" t="s">
        <v>19</v>
      </c>
      <c r="G7128" t="s">
        <v>124</v>
      </c>
      <c r="H7128" t="s">
        <v>125</v>
      </c>
      <c r="I7128">
        <v>98103</v>
      </c>
      <c r="J7128" t="s">
        <v>22</v>
      </c>
      <c r="K7128" t="s">
        <v>23</v>
      </c>
      <c r="L7128" t="s">
        <v>24</v>
      </c>
      <c r="M7128" t="s">
        <v>25</v>
      </c>
      <c r="N7128" s="5">
        <v>15</v>
      </c>
      <c r="O7128" s="7">
        <v>4</v>
      </c>
      <c r="P7128" s="5">
        <v>9.8000000000000007</v>
      </c>
      <c r="Q7128" s="5">
        <v>5.2</v>
      </c>
      <c r="R7128" s="22">
        <f>Tabla1[[#This Row],[Fecha de Envío]]-Tabla1[[#This Row],[Fecha de Orden]]</f>
        <v>10</v>
      </c>
      <c r="S7128" s="24">
        <f>YEAR(Tabla1[[#This Row],[Fecha de Orden]])</f>
        <v>2024</v>
      </c>
      <c r="T7128" t="str">
        <f>VLOOKUP(Tabla1[[#This Row],[Nombre del Producto]],Tabla2[[Nombre Producto]:[Costo Unitario]],2,FALSE)</f>
        <v>Wicked Choccy's</v>
      </c>
      <c r="U7128" t="str">
        <f>VLOOKUP(Tabla1[[#This Row],[Fábrica]],Tabla3[],4,FALSE)</f>
        <v>Georgia</v>
      </c>
    </row>
    <row r="7129" spans="1:21" x14ac:dyDescent="0.25">
      <c r="A7129" t="s">
        <v>8412</v>
      </c>
      <c r="B7129" s="3">
        <v>45536</v>
      </c>
      <c r="C7129" s="3">
        <v>45551</v>
      </c>
      <c r="D7129" t="s">
        <v>18</v>
      </c>
      <c r="E7129">
        <v>107909</v>
      </c>
      <c r="F7129" t="s">
        <v>19</v>
      </c>
      <c r="G7129" t="s">
        <v>755</v>
      </c>
      <c r="H7129" t="s">
        <v>125</v>
      </c>
      <c r="I7129">
        <v>98052</v>
      </c>
      <c r="J7129" t="s">
        <v>22</v>
      </c>
      <c r="K7129" t="s">
        <v>23</v>
      </c>
      <c r="L7129" t="s">
        <v>27</v>
      </c>
      <c r="M7129" t="s">
        <v>28</v>
      </c>
      <c r="N7129" s="5">
        <v>18</v>
      </c>
      <c r="O7129" s="7">
        <v>5</v>
      </c>
      <c r="P7129" s="5">
        <v>12.5</v>
      </c>
      <c r="Q7129" s="5">
        <v>5.5</v>
      </c>
      <c r="R7129" s="22">
        <f>Tabla1[[#This Row],[Fecha de Envío]]-Tabla1[[#This Row],[Fecha de Orden]]</f>
        <v>15</v>
      </c>
      <c r="S7129" s="24">
        <f>YEAR(Tabla1[[#This Row],[Fecha de Orden]])</f>
        <v>2024</v>
      </c>
      <c r="T7129" t="str">
        <f>VLOOKUP(Tabla1[[#This Row],[Nombre del Producto]],Tabla2[[Nombre Producto]:[Costo Unitario]],2,FALSE)</f>
        <v>Lot's O' Nuts</v>
      </c>
      <c r="U7129" t="str">
        <f>VLOOKUP(Tabla1[[#This Row],[Fábrica]],Tabla3[],4,FALSE)</f>
        <v>Arizona</v>
      </c>
    </row>
    <row r="7130" spans="1:21" x14ac:dyDescent="0.25">
      <c r="A7130" t="s">
        <v>8413</v>
      </c>
      <c r="B7130" s="3">
        <v>45536</v>
      </c>
      <c r="C7130" s="3">
        <v>45551</v>
      </c>
      <c r="D7130" t="s">
        <v>18</v>
      </c>
      <c r="E7130">
        <v>107909</v>
      </c>
      <c r="F7130" t="s">
        <v>19</v>
      </c>
      <c r="G7130" t="s">
        <v>755</v>
      </c>
      <c r="H7130" t="s">
        <v>125</v>
      </c>
      <c r="I7130">
        <v>98052</v>
      </c>
      <c r="J7130" t="s">
        <v>22</v>
      </c>
      <c r="K7130" t="s">
        <v>23</v>
      </c>
      <c r="L7130" t="s">
        <v>45</v>
      </c>
      <c r="M7130" t="s">
        <v>46</v>
      </c>
      <c r="N7130" s="5">
        <v>3.49</v>
      </c>
      <c r="O7130" s="7">
        <v>1</v>
      </c>
      <c r="P7130" s="5">
        <v>2.4900000000000002</v>
      </c>
      <c r="Q7130" s="5">
        <v>1</v>
      </c>
      <c r="R7130" s="22">
        <f>Tabla1[[#This Row],[Fecha de Envío]]-Tabla1[[#This Row],[Fecha de Orden]]</f>
        <v>15</v>
      </c>
      <c r="S7130" s="24">
        <f>YEAR(Tabla1[[#This Row],[Fecha de Orden]])</f>
        <v>2024</v>
      </c>
      <c r="T7130" t="str">
        <f>VLOOKUP(Tabla1[[#This Row],[Nombre del Producto]],Tabla2[[Nombre Producto]:[Costo Unitario]],2,FALSE)</f>
        <v>Lot's O' Nuts</v>
      </c>
      <c r="U7130" t="str">
        <f>VLOOKUP(Tabla1[[#This Row],[Fábrica]],Tabla3[],4,FALSE)</f>
        <v>Arizona</v>
      </c>
    </row>
    <row r="7131" spans="1:21" x14ac:dyDescent="0.25">
      <c r="A7131" t="s">
        <v>271</v>
      </c>
      <c r="B7131" s="3">
        <v>45537</v>
      </c>
      <c r="C7131" s="3">
        <v>45551</v>
      </c>
      <c r="D7131" t="s">
        <v>18</v>
      </c>
      <c r="E7131">
        <v>157987</v>
      </c>
      <c r="F7131" t="s">
        <v>19</v>
      </c>
      <c r="G7131" t="s">
        <v>30</v>
      </c>
      <c r="H7131" t="s">
        <v>31</v>
      </c>
      <c r="I7131">
        <v>10009</v>
      </c>
      <c r="J7131" t="s">
        <v>22</v>
      </c>
      <c r="K7131" t="s">
        <v>32</v>
      </c>
      <c r="L7131" t="s">
        <v>33</v>
      </c>
      <c r="M7131" t="s">
        <v>34</v>
      </c>
      <c r="N7131" s="5">
        <v>18</v>
      </c>
      <c r="O7131" s="7">
        <v>5</v>
      </c>
      <c r="P7131" s="5">
        <v>12</v>
      </c>
      <c r="Q7131" s="5">
        <v>6</v>
      </c>
      <c r="R7131" s="22">
        <f>Tabla1[[#This Row],[Fecha de Envío]]-Tabla1[[#This Row],[Fecha de Orden]]</f>
        <v>14</v>
      </c>
      <c r="S7131" s="24">
        <f>YEAR(Tabla1[[#This Row],[Fecha de Orden]])</f>
        <v>2024</v>
      </c>
      <c r="T7131" t="str">
        <f>VLOOKUP(Tabla1[[#This Row],[Nombre del Producto]],Tabla2[[Nombre Producto]:[Costo Unitario]],2,FALSE)</f>
        <v>Lot's O' Nuts</v>
      </c>
      <c r="U7131" t="str">
        <f>VLOOKUP(Tabla1[[#This Row],[Fábrica]],Tabla3[],4,FALSE)</f>
        <v>Arizona</v>
      </c>
    </row>
    <row r="7132" spans="1:21" x14ac:dyDescent="0.25">
      <c r="A7132" t="s">
        <v>272</v>
      </c>
      <c r="B7132" s="3">
        <v>45537</v>
      </c>
      <c r="C7132" s="3">
        <v>45551</v>
      </c>
      <c r="D7132" t="s">
        <v>18</v>
      </c>
      <c r="E7132">
        <v>157987</v>
      </c>
      <c r="F7132" t="s">
        <v>19</v>
      </c>
      <c r="G7132" t="s">
        <v>30</v>
      </c>
      <c r="H7132" t="s">
        <v>31</v>
      </c>
      <c r="I7132">
        <v>10009</v>
      </c>
      <c r="J7132" t="s">
        <v>22</v>
      </c>
      <c r="K7132" t="s">
        <v>32</v>
      </c>
      <c r="L7132" t="s">
        <v>45</v>
      </c>
      <c r="M7132" t="s">
        <v>46</v>
      </c>
      <c r="N7132" s="5">
        <v>6.98</v>
      </c>
      <c r="O7132" s="7">
        <v>2</v>
      </c>
      <c r="P7132" s="5">
        <v>4.9800000000000004</v>
      </c>
      <c r="Q7132" s="5">
        <v>2</v>
      </c>
      <c r="R7132" s="22">
        <f>Tabla1[[#This Row],[Fecha de Envío]]-Tabla1[[#This Row],[Fecha de Orden]]</f>
        <v>14</v>
      </c>
      <c r="S7132" s="24">
        <f>YEAR(Tabla1[[#This Row],[Fecha de Orden]])</f>
        <v>2024</v>
      </c>
      <c r="T7132" t="str">
        <f>VLOOKUP(Tabla1[[#This Row],[Nombre del Producto]],Tabla2[[Nombre Producto]:[Costo Unitario]],2,FALSE)</f>
        <v>Lot's O' Nuts</v>
      </c>
      <c r="U7132" t="str">
        <f>VLOOKUP(Tabla1[[#This Row],[Fábrica]],Tabla3[],4,FALSE)</f>
        <v>Arizona</v>
      </c>
    </row>
    <row r="7133" spans="1:21" x14ac:dyDescent="0.25">
      <c r="A7133" t="s">
        <v>273</v>
      </c>
      <c r="B7133" s="3">
        <v>45537</v>
      </c>
      <c r="C7133" s="3">
        <v>45551</v>
      </c>
      <c r="D7133" t="s">
        <v>18</v>
      </c>
      <c r="E7133">
        <v>157987</v>
      </c>
      <c r="F7133" t="s">
        <v>19</v>
      </c>
      <c r="G7133" t="s">
        <v>30</v>
      </c>
      <c r="H7133" t="s">
        <v>31</v>
      </c>
      <c r="I7133">
        <v>10009</v>
      </c>
      <c r="J7133" t="s">
        <v>22</v>
      </c>
      <c r="K7133" t="s">
        <v>32</v>
      </c>
      <c r="L7133" t="s">
        <v>36</v>
      </c>
      <c r="M7133" t="s">
        <v>37</v>
      </c>
      <c r="N7133" s="5">
        <v>3.25</v>
      </c>
      <c r="O7133" s="7">
        <v>1</v>
      </c>
      <c r="P7133" s="5">
        <v>2.11</v>
      </c>
      <c r="Q7133" s="5">
        <v>1.1399999999999999</v>
      </c>
      <c r="R7133" s="22">
        <f>Tabla1[[#This Row],[Fecha de Envío]]-Tabla1[[#This Row],[Fecha de Orden]]</f>
        <v>14</v>
      </c>
      <c r="S7133" s="24">
        <f>YEAR(Tabla1[[#This Row],[Fecha de Orden]])</f>
        <v>2024</v>
      </c>
      <c r="T7133" t="str">
        <f>VLOOKUP(Tabla1[[#This Row],[Nombre del Producto]],Tabla2[[Nombre Producto]:[Costo Unitario]],2,FALSE)</f>
        <v>Wicked Choccy's</v>
      </c>
      <c r="U7133" t="str">
        <f>VLOOKUP(Tabla1[[#This Row],[Fábrica]],Tabla3[],4,FALSE)</f>
        <v>Georgia</v>
      </c>
    </row>
    <row r="7134" spans="1:21" x14ac:dyDescent="0.25">
      <c r="A7134" t="s">
        <v>274</v>
      </c>
      <c r="B7134" s="3">
        <v>45537</v>
      </c>
      <c r="C7134" s="3">
        <v>45551</v>
      </c>
      <c r="D7134" t="s">
        <v>18</v>
      </c>
      <c r="E7134">
        <v>157987</v>
      </c>
      <c r="F7134" t="s">
        <v>19</v>
      </c>
      <c r="G7134" t="s">
        <v>30</v>
      </c>
      <c r="H7134" t="s">
        <v>31</v>
      </c>
      <c r="I7134">
        <v>10009</v>
      </c>
      <c r="J7134" t="s">
        <v>22</v>
      </c>
      <c r="K7134" t="s">
        <v>32</v>
      </c>
      <c r="L7134" t="s">
        <v>27</v>
      </c>
      <c r="M7134" t="s">
        <v>28</v>
      </c>
      <c r="N7134" s="5">
        <v>14.4</v>
      </c>
      <c r="O7134" s="7">
        <v>4</v>
      </c>
      <c r="P7134" s="5">
        <v>10</v>
      </c>
      <c r="Q7134" s="5">
        <v>4.4000000000000004</v>
      </c>
      <c r="R7134" s="22">
        <f>Tabla1[[#This Row],[Fecha de Envío]]-Tabla1[[#This Row],[Fecha de Orden]]</f>
        <v>14</v>
      </c>
      <c r="S7134" s="24">
        <f>YEAR(Tabla1[[#This Row],[Fecha de Orden]])</f>
        <v>2024</v>
      </c>
      <c r="T7134" t="str">
        <f>VLOOKUP(Tabla1[[#This Row],[Nombre del Producto]],Tabla2[[Nombre Producto]:[Costo Unitario]],2,FALSE)</f>
        <v>Lot's O' Nuts</v>
      </c>
      <c r="U7134" t="str">
        <f>VLOOKUP(Tabla1[[#This Row],[Fábrica]],Tabla3[],4,FALSE)</f>
        <v>Arizona</v>
      </c>
    </row>
    <row r="7135" spans="1:21" x14ac:dyDescent="0.25">
      <c r="A7135" t="s">
        <v>511</v>
      </c>
      <c r="B7135" s="3">
        <v>45537</v>
      </c>
      <c r="C7135" s="3">
        <v>45551</v>
      </c>
      <c r="D7135" t="s">
        <v>18</v>
      </c>
      <c r="E7135">
        <v>146983</v>
      </c>
      <c r="F7135" t="s">
        <v>19</v>
      </c>
      <c r="G7135" t="s">
        <v>178</v>
      </c>
      <c r="H7135" t="s">
        <v>116</v>
      </c>
      <c r="I7135">
        <v>42420</v>
      </c>
      <c r="J7135" t="s">
        <v>22</v>
      </c>
      <c r="K7135" t="s">
        <v>66</v>
      </c>
      <c r="L7135" t="s">
        <v>36</v>
      </c>
      <c r="M7135" t="s">
        <v>37</v>
      </c>
      <c r="N7135" s="5">
        <v>9.75</v>
      </c>
      <c r="O7135" s="7">
        <v>3</v>
      </c>
      <c r="P7135" s="5">
        <v>6.33</v>
      </c>
      <c r="Q7135" s="5">
        <v>3.42</v>
      </c>
      <c r="R7135" s="22">
        <f>Tabla1[[#This Row],[Fecha de Envío]]-Tabla1[[#This Row],[Fecha de Orden]]</f>
        <v>14</v>
      </c>
      <c r="S7135" s="24">
        <f>YEAR(Tabla1[[#This Row],[Fecha de Orden]])</f>
        <v>2024</v>
      </c>
      <c r="T7135" t="str">
        <f>VLOOKUP(Tabla1[[#This Row],[Nombre del Producto]],Tabla2[[Nombre Producto]:[Costo Unitario]],2,FALSE)</f>
        <v>Wicked Choccy's</v>
      </c>
      <c r="U7135" t="str">
        <f>VLOOKUP(Tabla1[[#This Row],[Fábrica]],Tabla3[],4,FALSE)</f>
        <v>Georgia</v>
      </c>
    </row>
    <row r="7136" spans="1:21" x14ac:dyDescent="0.25">
      <c r="A7136" t="s">
        <v>865</v>
      </c>
      <c r="B7136" s="3">
        <v>45537</v>
      </c>
      <c r="C7136" s="3">
        <v>45553</v>
      </c>
      <c r="D7136" t="s">
        <v>18</v>
      </c>
      <c r="E7136">
        <v>123001</v>
      </c>
      <c r="F7136" t="s">
        <v>19</v>
      </c>
      <c r="G7136" t="s">
        <v>866</v>
      </c>
      <c r="H7136" t="s">
        <v>21</v>
      </c>
      <c r="I7136">
        <v>93309</v>
      </c>
      <c r="J7136" t="s">
        <v>22</v>
      </c>
      <c r="K7136" t="s">
        <v>23</v>
      </c>
      <c r="L7136" t="s">
        <v>27</v>
      </c>
      <c r="M7136" t="s">
        <v>28</v>
      </c>
      <c r="N7136" s="5">
        <v>18</v>
      </c>
      <c r="O7136" s="7">
        <v>5</v>
      </c>
      <c r="P7136" s="5">
        <v>12.5</v>
      </c>
      <c r="Q7136" s="5">
        <v>5.5</v>
      </c>
      <c r="R7136" s="22">
        <f>Tabla1[[#This Row],[Fecha de Envío]]-Tabla1[[#This Row],[Fecha de Orden]]</f>
        <v>16</v>
      </c>
      <c r="S7136" s="24">
        <f>YEAR(Tabla1[[#This Row],[Fecha de Orden]])</f>
        <v>2024</v>
      </c>
      <c r="T7136" t="str">
        <f>VLOOKUP(Tabla1[[#This Row],[Nombre del Producto]],Tabla2[[Nombre Producto]:[Costo Unitario]],2,FALSE)</f>
        <v>Lot's O' Nuts</v>
      </c>
      <c r="U7136" t="str">
        <f>VLOOKUP(Tabla1[[#This Row],[Fábrica]],Tabla3[],4,FALSE)</f>
        <v>Arizona</v>
      </c>
    </row>
    <row r="7137" spans="1:21" x14ac:dyDescent="0.25">
      <c r="A7137" t="s">
        <v>867</v>
      </c>
      <c r="B7137" s="3">
        <v>45537</v>
      </c>
      <c r="C7137" s="3">
        <v>45553</v>
      </c>
      <c r="D7137" t="s">
        <v>18</v>
      </c>
      <c r="E7137">
        <v>123001</v>
      </c>
      <c r="F7137" t="s">
        <v>19</v>
      </c>
      <c r="G7137" t="s">
        <v>866</v>
      </c>
      <c r="H7137" t="s">
        <v>21</v>
      </c>
      <c r="I7137">
        <v>93309</v>
      </c>
      <c r="J7137" t="s">
        <v>22</v>
      </c>
      <c r="K7137" t="s">
        <v>23</v>
      </c>
      <c r="L7137" t="s">
        <v>33</v>
      </c>
      <c r="M7137" t="s">
        <v>34</v>
      </c>
      <c r="N7137" s="5">
        <v>18</v>
      </c>
      <c r="O7137" s="7">
        <v>5</v>
      </c>
      <c r="P7137" s="5">
        <v>12</v>
      </c>
      <c r="Q7137" s="5">
        <v>6</v>
      </c>
      <c r="R7137" s="22">
        <f>Tabla1[[#This Row],[Fecha de Envío]]-Tabla1[[#This Row],[Fecha de Orden]]</f>
        <v>16</v>
      </c>
      <c r="S7137" s="24">
        <f>YEAR(Tabla1[[#This Row],[Fecha de Orden]])</f>
        <v>2024</v>
      </c>
      <c r="T7137" t="str">
        <f>VLOOKUP(Tabla1[[#This Row],[Nombre del Producto]],Tabla2[[Nombre Producto]:[Costo Unitario]],2,FALSE)</f>
        <v>Lot's O' Nuts</v>
      </c>
      <c r="U7137" t="str">
        <f>VLOOKUP(Tabla1[[#This Row],[Fábrica]],Tabla3[],4,FALSE)</f>
        <v>Arizona</v>
      </c>
    </row>
    <row r="7138" spans="1:21" x14ac:dyDescent="0.25">
      <c r="A7138" t="s">
        <v>1052</v>
      </c>
      <c r="B7138" s="3">
        <v>45537</v>
      </c>
      <c r="C7138" s="3">
        <v>45552</v>
      </c>
      <c r="D7138" t="s">
        <v>18</v>
      </c>
      <c r="E7138">
        <v>137596</v>
      </c>
      <c r="F7138" t="s">
        <v>19</v>
      </c>
      <c r="G7138" t="s">
        <v>228</v>
      </c>
      <c r="H7138" t="s">
        <v>93</v>
      </c>
      <c r="I7138">
        <v>49201</v>
      </c>
      <c r="J7138" t="s">
        <v>22</v>
      </c>
      <c r="K7138" t="s">
        <v>43</v>
      </c>
      <c r="L7138" t="s">
        <v>24</v>
      </c>
      <c r="M7138" t="s">
        <v>25</v>
      </c>
      <c r="N7138" s="5">
        <v>7.5</v>
      </c>
      <c r="O7138" s="7">
        <v>2</v>
      </c>
      <c r="P7138" s="5">
        <v>4.9000000000000004</v>
      </c>
      <c r="Q7138" s="5">
        <v>2.6</v>
      </c>
      <c r="R7138" s="22">
        <f>Tabla1[[#This Row],[Fecha de Envío]]-Tabla1[[#This Row],[Fecha de Orden]]</f>
        <v>15</v>
      </c>
      <c r="S7138" s="24">
        <f>YEAR(Tabla1[[#This Row],[Fecha de Orden]])</f>
        <v>2024</v>
      </c>
      <c r="T7138" t="str">
        <f>VLOOKUP(Tabla1[[#This Row],[Nombre del Producto]],Tabla2[[Nombre Producto]:[Costo Unitario]],2,FALSE)</f>
        <v>Wicked Choccy's</v>
      </c>
      <c r="U7138" t="str">
        <f>VLOOKUP(Tabla1[[#This Row],[Fábrica]],Tabla3[],4,FALSE)</f>
        <v>Georgia</v>
      </c>
    </row>
    <row r="7139" spans="1:21" x14ac:dyDescent="0.25">
      <c r="A7139" t="s">
        <v>1053</v>
      </c>
      <c r="B7139" s="3">
        <v>45537</v>
      </c>
      <c r="C7139" s="3">
        <v>45552</v>
      </c>
      <c r="D7139" t="s">
        <v>18</v>
      </c>
      <c r="E7139">
        <v>137596</v>
      </c>
      <c r="F7139" t="s">
        <v>19</v>
      </c>
      <c r="G7139" t="s">
        <v>228</v>
      </c>
      <c r="H7139" t="s">
        <v>93</v>
      </c>
      <c r="I7139">
        <v>49201</v>
      </c>
      <c r="J7139" t="s">
        <v>148</v>
      </c>
      <c r="K7139" t="s">
        <v>43</v>
      </c>
      <c r="L7139" t="s">
        <v>149</v>
      </c>
      <c r="M7139" t="s">
        <v>150</v>
      </c>
      <c r="N7139" s="5">
        <v>8.75</v>
      </c>
      <c r="O7139" s="7">
        <v>7</v>
      </c>
      <c r="P7139" s="5">
        <v>4.55</v>
      </c>
      <c r="Q7139" s="5">
        <v>4.2</v>
      </c>
      <c r="R7139" s="22">
        <f>Tabla1[[#This Row],[Fecha de Envío]]-Tabla1[[#This Row],[Fecha de Orden]]</f>
        <v>15</v>
      </c>
      <c r="S7139" s="24">
        <f>YEAR(Tabla1[[#This Row],[Fecha de Orden]])</f>
        <v>2024</v>
      </c>
      <c r="T7139" t="str">
        <f>VLOOKUP(Tabla1[[#This Row],[Nombre del Producto]],Tabla2[[Nombre Producto]:[Costo Unitario]],2,FALSE)</f>
        <v>Secret Factory</v>
      </c>
      <c r="U7139" t="str">
        <f>VLOOKUP(Tabla1[[#This Row],[Fábrica]],Tabla3[],4,FALSE)</f>
        <v>Illinois</v>
      </c>
    </row>
    <row r="7140" spans="1:21" x14ac:dyDescent="0.25">
      <c r="A7140" t="s">
        <v>1054</v>
      </c>
      <c r="B7140" s="3">
        <v>45537</v>
      </c>
      <c r="C7140" s="3">
        <v>45552</v>
      </c>
      <c r="D7140" t="s">
        <v>18</v>
      </c>
      <c r="E7140">
        <v>137596</v>
      </c>
      <c r="F7140" t="s">
        <v>19</v>
      </c>
      <c r="G7140" t="s">
        <v>228</v>
      </c>
      <c r="H7140" t="s">
        <v>93</v>
      </c>
      <c r="I7140">
        <v>49201</v>
      </c>
      <c r="J7140" t="s">
        <v>22</v>
      </c>
      <c r="K7140" t="s">
        <v>43</v>
      </c>
      <c r="L7140" t="s">
        <v>27</v>
      </c>
      <c r="M7140" t="s">
        <v>28</v>
      </c>
      <c r="N7140" s="5">
        <v>14.4</v>
      </c>
      <c r="O7140" s="7">
        <v>4</v>
      </c>
      <c r="P7140" s="5">
        <v>10</v>
      </c>
      <c r="Q7140" s="5">
        <v>4.4000000000000004</v>
      </c>
      <c r="R7140" s="22">
        <f>Tabla1[[#This Row],[Fecha de Envío]]-Tabla1[[#This Row],[Fecha de Orden]]</f>
        <v>15</v>
      </c>
      <c r="S7140" s="24">
        <f>YEAR(Tabla1[[#This Row],[Fecha de Orden]])</f>
        <v>2024</v>
      </c>
      <c r="T7140" t="str">
        <f>VLOOKUP(Tabla1[[#This Row],[Nombre del Producto]],Tabla2[[Nombre Producto]:[Costo Unitario]],2,FALSE)</f>
        <v>Lot's O' Nuts</v>
      </c>
      <c r="U7140" t="str">
        <f>VLOOKUP(Tabla1[[#This Row],[Fábrica]],Tabla3[],4,FALSE)</f>
        <v>Arizona</v>
      </c>
    </row>
    <row r="7141" spans="1:21" x14ac:dyDescent="0.25">
      <c r="A7141" t="s">
        <v>2767</v>
      </c>
      <c r="B7141" s="3">
        <v>45537</v>
      </c>
      <c r="C7141" s="3">
        <v>45553</v>
      </c>
      <c r="D7141" t="s">
        <v>18</v>
      </c>
      <c r="E7141">
        <v>114552</v>
      </c>
      <c r="F7141" t="s">
        <v>19</v>
      </c>
      <c r="G7141" t="s">
        <v>626</v>
      </c>
      <c r="H7141" t="s">
        <v>210</v>
      </c>
      <c r="I7141">
        <v>44105</v>
      </c>
      <c r="J7141" t="s">
        <v>22</v>
      </c>
      <c r="K7141" t="s">
        <v>32</v>
      </c>
      <c r="L7141" t="s">
        <v>24</v>
      </c>
      <c r="M7141" t="s">
        <v>25</v>
      </c>
      <c r="N7141" s="5">
        <v>11.25</v>
      </c>
      <c r="O7141" s="7">
        <v>3</v>
      </c>
      <c r="P7141" s="5">
        <v>7.35</v>
      </c>
      <c r="Q7141" s="5">
        <v>3.9</v>
      </c>
      <c r="R7141" s="22">
        <f>Tabla1[[#This Row],[Fecha de Envío]]-Tabla1[[#This Row],[Fecha de Orden]]</f>
        <v>16</v>
      </c>
      <c r="S7141" s="24">
        <f>YEAR(Tabla1[[#This Row],[Fecha de Orden]])</f>
        <v>2024</v>
      </c>
      <c r="T7141" t="str">
        <f>VLOOKUP(Tabla1[[#This Row],[Nombre del Producto]],Tabla2[[Nombre Producto]:[Costo Unitario]],2,FALSE)</f>
        <v>Wicked Choccy's</v>
      </c>
      <c r="U7141" t="str">
        <f>VLOOKUP(Tabla1[[#This Row],[Fábrica]],Tabla3[],4,FALSE)</f>
        <v>Georgia</v>
      </c>
    </row>
    <row r="7142" spans="1:21" x14ac:dyDescent="0.25">
      <c r="A7142" t="s">
        <v>4634</v>
      </c>
      <c r="B7142" s="3">
        <v>45537</v>
      </c>
      <c r="C7142" s="3">
        <v>45551</v>
      </c>
      <c r="D7142" t="s">
        <v>18</v>
      </c>
      <c r="E7142">
        <v>163657</v>
      </c>
      <c r="F7142" t="s">
        <v>19</v>
      </c>
      <c r="G7142" t="s">
        <v>53</v>
      </c>
      <c r="H7142" t="s">
        <v>21</v>
      </c>
      <c r="I7142">
        <v>90049</v>
      </c>
      <c r="J7142" t="s">
        <v>22</v>
      </c>
      <c r="K7142" t="s">
        <v>23</v>
      </c>
      <c r="L7142" t="s">
        <v>27</v>
      </c>
      <c r="M7142" t="s">
        <v>28</v>
      </c>
      <c r="N7142" s="5">
        <v>7.2</v>
      </c>
      <c r="O7142" s="7">
        <v>2</v>
      </c>
      <c r="P7142" s="5">
        <v>5</v>
      </c>
      <c r="Q7142" s="5">
        <v>2.2000000000000002</v>
      </c>
      <c r="R7142" s="22">
        <f>Tabla1[[#This Row],[Fecha de Envío]]-Tabla1[[#This Row],[Fecha de Orden]]</f>
        <v>14</v>
      </c>
      <c r="S7142" s="24">
        <f>YEAR(Tabla1[[#This Row],[Fecha de Orden]])</f>
        <v>2024</v>
      </c>
      <c r="T7142" t="str">
        <f>VLOOKUP(Tabla1[[#This Row],[Nombre del Producto]],Tabla2[[Nombre Producto]:[Costo Unitario]],2,FALSE)</f>
        <v>Lot's O' Nuts</v>
      </c>
      <c r="U7142" t="str">
        <f>VLOOKUP(Tabla1[[#This Row],[Fábrica]],Tabla3[],4,FALSE)</f>
        <v>Arizona</v>
      </c>
    </row>
    <row r="7143" spans="1:21" x14ac:dyDescent="0.25">
      <c r="A7143" t="s">
        <v>4635</v>
      </c>
      <c r="B7143" s="3">
        <v>45537</v>
      </c>
      <c r="C7143" s="3">
        <v>45551</v>
      </c>
      <c r="D7143" t="s">
        <v>18</v>
      </c>
      <c r="E7143">
        <v>163657</v>
      </c>
      <c r="F7143" t="s">
        <v>19</v>
      </c>
      <c r="G7143" t="s">
        <v>53</v>
      </c>
      <c r="H7143" t="s">
        <v>21</v>
      </c>
      <c r="I7143">
        <v>90049</v>
      </c>
      <c r="J7143" t="s">
        <v>22</v>
      </c>
      <c r="K7143" t="s">
        <v>23</v>
      </c>
      <c r="L7143" t="s">
        <v>36</v>
      </c>
      <c r="M7143" t="s">
        <v>37</v>
      </c>
      <c r="N7143" s="5">
        <v>16.25</v>
      </c>
      <c r="O7143" s="7">
        <v>5</v>
      </c>
      <c r="P7143" s="5">
        <v>10.55</v>
      </c>
      <c r="Q7143" s="5">
        <v>5.7</v>
      </c>
      <c r="R7143" s="22">
        <f>Tabla1[[#This Row],[Fecha de Envío]]-Tabla1[[#This Row],[Fecha de Orden]]</f>
        <v>14</v>
      </c>
      <c r="S7143" s="24">
        <f>YEAR(Tabla1[[#This Row],[Fecha de Orden]])</f>
        <v>2024</v>
      </c>
      <c r="T7143" t="str">
        <f>VLOOKUP(Tabla1[[#This Row],[Nombre del Producto]],Tabla2[[Nombre Producto]:[Costo Unitario]],2,FALSE)</f>
        <v>Wicked Choccy's</v>
      </c>
      <c r="U7143" t="str">
        <f>VLOOKUP(Tabla1[[#This Row],[Fábrica]],Tabla3[],4,FALSE)</f>
        <v>Georgia</v>
      </c>
    </row>
    <row r="7144" spans="1:21" x14ac:dyDescent="0.25">
      <c r="A7144" t="s">
        <v>4863</v>
      </c>
      <c r="B7144" s="3">
        <v>45537</v>
      </c>
      <c r="C7144" s="3">
        <v>45553</v>
      </c>
      <c r="D7144" t="s">
        <v>18</v>
      </c>
      <c r="E7144">
        <v>111220</v>
      </c>
      <c r="F7144" t="s">
        <v>19</v>
      </c>
      <c r="G7144" t="s">
        <v>239</v>
      </c>
      <c r="H7144" t="s">
        <v>173</v>
      </c>
      <c r="I7144">
        <v>60653</v>
      </c>
      <c r="J7144" t="s">
        <v>22</v>
      </c>
      <c r="K7144" t="s">
        <v>43</v>
      </c>
      <c r="L7144" t="s">
        <v>45</v>
      </c>
      <c r="M7144" t="s">
        <v>46</v>
      </c>
      <c r="N7144" s="5">
        <v>6.98</v>
      </c>
      <c r="O7144" s="7">
        <v>2</v>
      </c>
      <c r="P7144" s="5">
        <v>4.9800000000000004</v>
      </c>
      <c r="Q7144" s="5">
        <v>2</v>
      </c>
      <c r="R7144" s="22">
        <f>Tabla1[[#This Row],[Fecha de Envío]]-Tabla1[[#This Row],[Fecha de Orden]]</f>
        <v>16</v>
      </c>
      <c r="S7144" s="24">
        <f>YEAR(Tabla1[[#This Row],[Fecha de Orden]])</f>
        <v>2024</v>
      </c>
      <c r="T7144" t="str">
        <f>VLOOKUP(Tabla1[[#This Row],[Nombre del Producto]],Tabla2[[Nombre Producto]:[Costo Unitario]],2,FALSE)</f>
        <v>Lot's O' Nuts</v>
      </c>
      <c r="U7144" t="str">
        <f>VLOOKUP(Tabla1[[#This Row],[Fábrica]],Tabla3[],4,FALSE)</f>
        <v>Arizona</v>
      </c>
    </row>
    <row r="7145" spans="1:21" x14ac:dyDescent="0.25">
      <c r="A7145" t="s">
        <v>4864</v>
      </c>
      <c r="B7145" s="3">
        <v>45537</v>
      </c>
      <c r="C7145" s="3">
        <v>45553</v>
      </c>
      <c r="D7145" t="s">
        <v>18</v>
      </c>
      <c r="E7145">
        <v>111220</v>
      </c>
      <c r="F7145" t="s">
        <v>19</v>
      </c>
      <c r="G7145" t="s">
        <v>239</v>
      </c>
      <c r="H7145" t="s">
        <v>173</v>
      </c>
      <c r="I7145">
        <v>60653</v>
      </c>
      <c r="J7145" t="s">
        <v>22</v>
      </c>
      <c r="K7145" t="s">
        <v>43</v>
      </c>
      <c r="L7145" t="s">
        <v>24</v>
      </c>
      <c r="M7145" t="s">
        <v>25</v>
      </c>
      <c r="N7145" s="5">
        <v>15</v>
      </c>
      <c r="O7145" s="7">
        <v>4</v>
      </c>
      <c r="P7145" s="5">
        <v>9.8000000000000007</v>
      </c>
      <c r="Q7145" s="5">
        <v>5.2</v>
      </c>
      <c r="R7145" s="22">
        <f>Tabla1[[#This Row],[Fecha de Envío]]-Tabla1[[#This Row],[Fecha de Orden]]</f>
        <v>16</v>
      </c>
      <c r="S7145" s="24">
        <f>YEAR(Tabla1[[#This Row],[Fecha de Orden]])</f>
        <v>2024</v>
      </c>
      <c r="T7145" t="str">
        <f>VLOOKUP(Tabla1[[#This Row],[Nombre del Producto]],Tabla2[[Nombre Producto]:[Costo Unitario]],2,FALSE)</f>
        <v>Wicked Choccy's</v>
      </c>
      <c r="U7145" t="str">
        <f>VLOOKUP(Tabla1[[#This Row],[Fábrica]],Tabla3[],4,FALSE)</f>
        <v>Georgia</v>
      </c>
    </row>
    <row r="7146" spans="1:21" x14ac:dyDescent="0.25">
      <c r="A7146" t="s">
        <v>5765</v>
      </c>
      <c r="B7146" s="3">
        <v>45537</v>
      </c>
      <c r="C7146" s="3">
        <v>45549</v>
      </c>
      <c r="D7146" t="s">
        <v>71</v>
      </c>
      <c r="E7146">
        <v>102218</v>
      </c>
      <c r="F7146" t="s">
        <v>19</v>
      </c>
      <c r="G7146" t="s">
        <v>694</v>
      </c>
      <c r="H7146" t="s">
        <v>203</v>
      </c>
      <c r="I7146">
        <v>80525</v>
      </c>
      <c r="J7146" t="s">
        <v>22</v>
      </c>
      <c r="K7146" t="s">
        <v>23</v>
      </c>
      <c r="L7146" t="s">
        <v>33</v>
      </c>
      <c r="M7146" t="s">
        <v>34</v>
      </c>
      <c r="N7146" s="5">
        <v>7.2</v>
      </c>
      <c r="O7146" s="7">
        <v>2</v>
      </c>
      <c r="P7146" s="5">
        <v>4.8</v>
      </c>
      <c r="Q7146" s="5">
        <v>2.4</v>
      </c>
      <c r="R7146" s="22">
        <f>Tabla1[[#This Row],[Fecha de Envío]]-Tabla1[[#This Row],[Fecha de Orden]]</f>
        <v>12</v>
      </c>
      <c r="S7146" s="24">
        <f>YEAR(Tabla1[[#This Row],[Fecha de Orden]])</f>
        <v>2024</v>
      </c>
      <c r="T7146" t="str">
        <f>VLOOKUP(Tabla1[[#This Row],[Nombre del Producto]],Tabla2[[Nombre Producto]:[Costo Unitario]],2,FALSE)</f>
        <v>Lot's O' Nuts</v>
      </c>
      <c r="U7146" t="str">
        <f>VLOOKUP(Tabla1[[#This Row],[Fábrica]],Tabla3[],4,FALSE)</f>
        <v>Arizona</v>
      </c>
    </row>
    <row r="7147" spans="1:21" x14ac:dyDescent="0.25">
      <c r="A7147" t="s">
        <v>5925</v>
      </c>
      <c r="B7147" s="3">
        <v>45537</v>
      </c>
      <c r="C7147" s="3">
        <v>45551</v>
      </c>
      <c r="D7147" t="s">
        <v>18</v>
      </c>
      <c r="E7147">
        <v>113075</v>
      </c>
      <c r="F7147" t="s">
        <v>19</v>
      </c>
      <c r="G7147" t="s">
        <v>239</v>
      </c>
      <c r="H7147" t="s">
        <v>173</v>
      </c>
      <c r="I7147">
        <v>60623</v>
      </c>
      <c r="J7147" t="s">
        <v>22</v>
      </c>
      <c r="K7147" t="s">
        <v>43</v>
      </c>
      <c r="L7147" t="s">
        <v>45</v>
      </c>
      <c r="M7147" t="s">
        <v>46</v>
      </c>
      <c r="N7147" s="5">
        <v>10.47</v>
      </c>
      <c r="O7147" s="7">
        <v>3</v>
      </c>
      <c r="P7147" s="5">
        <v>7.47</v>
      </c>
      <c r="Q7147" s="5">
        <v>3</v>
      </c>
      <c r="R7147" s="22">
        <f>Tabla1[[#This Row],[Fecha de Envío]]-Tabla1[[#This Row],[Fecha de Orden]]</f>
        <v>14</v>
      </c>
      <c r="S7147" s="24">
        <f>YEAR(Tabla1[[#This Row],[Fecha de Orden]])</f>
        <v>2024</v>
      </c>
      <c r="T7147" t="str">
        <f>VLOOKUP(Tabla1[[#This Row],[Nombre del Producto]],Tabla2[[Nombre Producto]:[Costo Unitario]],2,FALSE)</f>
        <v>Lot's O' Nuts</v>
      </c>
      <c r="U7147" t="str">
        <f>VLOOKUP(Tabla1[[#This Row],[Fábrica]],Tabla3[],4,FALSE)</f>
        <v>Arizona</v>
      </c>
    </row>
    <row r="7148" spans="1:21" x14ac:dyDescent="0.25">
      <c r="A7148" t="s">
        <v>6075</v>
      </c>
      <c r="B7148" s="3">
        <v>45537</v>
      </c>
      <c r="C7148" s="3">
        <v>45549</v>
      </c>
      <c r="D7148" t="s">
        <v>71</v>
      </c>
      <c r="E7148">
        <v>169327</v>
      </c>
      <c r="F7148" t="s">
        <v>19</v>
      </c>
      <c r="G7148" t="s">
        <v>53</v>
      </c>
      <c r="H7148" t="s">
        <v>21</v>
      </c>
      <c r="I7148">
        <v>90008</v>
      </c>
      <c r="J7148" t="s">
        <v>22</v>
      </c>
      <c r="K7148" t="s">
        <v>23</v>
      </c>
      <c r="L7148" t="s">
        <v>33</v>
      </c>
      <c r="M7148" t="s">
        <v>34</v>
      </c>
      <c r="N7148" s="5">
        <v>18</v>
      </c>
      <c r="O7148" s="7">
        <v>5</v>
      </c>
      <c r="P7148" s="5">
        <v>12</v>
      </c>
      <c r="Q7148" s="5">
        <v>6</v>
      </c>
      <c r="R7148" s="22">
        <f>Tabla1[[#This Row],[Fecha de Envío]]-Tabla1[[#This Row],[Fecha de Orden]]</f>
        <v>12</v>
      </c>
      <c r="S7148" s="24">
        <f>YEAR(Tabla1[[#This Row],[Fecha de Orden]])</f>
        <v>2024</v>
      </c>
      <c r="T7148" t="str">
        <f>VLOOKUP(Tabla1[[#This Row],[Nombre del Producto]],Tabla2[[Nombre Producto]:[Costo Unitario]],2,FALSE)</f>
        <v>Lot's O' Nuts</v>
      </c>
      <c r="U7148" t="str">
        <f>VLOOKUP(Tabla1[[#This Row],[Fábrica]],Tabla3[],4,FALSE)</f>
        <v>Arizona</v>
      </c>
    </row>
    <row r="7149" spans="1:21" x14ac:dyDescent="0.25">
      <c r="A7149" t="s">
        <v>6076</v>
      </c>
      <c r="B7149" s="3">
        <v>45537</v>
      </c>
      <c r="C7149" s="3">
        <v>45549</v>
      </c>
      <c r="D7149" t="s">
        <v>71</v>
      </c>
      <c r="E7149">
        <v>169327</v>
      </c>
      <c r="F7149" t="s">
        <v>19</v>
      </c>
      <c r="G7149" t="s">
        <v>53</v>
      </c>
      <c r="H7149" t="s">
        <v>21</v>
      </c>
      <c r="I7149">
        <v>90008</v>
      </c>
      <c r="J7149" t="s">
        <v>22</v>
      </c>
      <c r="K7149" t="s">
        <v>23</v>
      </c>
      <c r="L7149" t="s">
        <v>45</v>
      </c>
      <c r="M7149" t="s">
        <v>46</v>
      </c>
      <c r="N7149" s="5">
        <v>17.45</v>
      </c>
      <c r="O7149" s="7">
        <v>5</v>
      </c>
      <c r="P7149" s="5">
        <v>12.45</v>
      </c>
      <c r="Q7149" s="5">
        <v>5</v>
      </c>
      <c r="R7149" s="22">
        <f>Tabla1[[#This Row],[Fecha de Envío]]-Tabla1[[#This Row],[Fecha de Orden]]</f>
        <v>12</v>
      </c>
      <c r="S7149" s="24">
        <f>YEAR(Tabla1[[#This Row],[Fecha de Orden]])</f>
        <v>2024</v>
      </c>
      <c r="T7149" t="str">
        <f>VLOOKUP(Tabla1[[#This Row],[Nombre del Producto]],Tabla2[[Nombre Producto]:[Costo Unitario]],2,FALSE)</f>
        <v>Lot's O' Nuts</v>
      </c>
      <c r="U7149" t="str">
        <f>VLOOKUP(Tabla1[[#This Row],[Fábrica]],Tabla3[],4,FALSE)</f>
        <v>Arizona</v>
      </c>
    </row>
    <row r="7150" spans="1:21" x14ac:dyDescent="0.25">
      <c r="A7150" t="s">
        <v>6077</v>
      </c>
      <c r="B7150" s="3">
        <v>45537</v>
      </c>
      <c r="C7150" s="3">
        <v>45549</v>
      </c>
      <c r="D7150" t="s">
        <v>71</v>
      </c>
      <c r="E7150">
        <v>169327</v>
      </c>
      <c r="F7150" t="s">
        <v>19</v>
      </c>
      <c r="G7150" t="s">
        <v>53</v>
      </c>
      <c r="H7150" t="s">
        <v>21</v>
      </c>
      <c r="I7150">
        <v>90008</v>
      </c>
      <c r="J7150" t="s">
        <v>22</v>
      </c>
      <c r="K7150" t="s">
        <v>23</v>
      </c>
      <c r="L7150" t="s">
        <v>24</v>
      </c>
      <c r="M7150" t="s">
        <v>25</v>
      </c>
      <c r="N7150" s="5">
        <v>18.75</v>
      </c>
      <c r="O7150" s="7">
        <v>5</v>
      </c>
      <c r="P7150" s="5">
        <v>12.25</v>
      </c>
      <c r="Q7150" s="5">
        <v>6.5</v>
      </c>
      <c r="R7150" s="22">
        <f>Tabla1[[#This Row],[Fecha de Envío]]-Tabla1[[#This Row],[Fecha de Orden]]</f>
        <v>12</v>
      </c>
      <c r="S7150" s="24">
        <f>YEAR(Tabla1[[#This Row],[Fecha de Orden]])</f>
        <v>2024</v>
      </c>
      <c r="T7150" t="str">
        <f>VLOOKUP(Tabla1[[#This Row],[Nombre del Producto]],Tabla2[[Nombre Producto]:[Costo Unitario]],2,FALSE)</f>
        <v>Wicked Choccy's</v>
      </c>
      <c r="U7150" t="str">
        <f>VLOOKUP(Tabla1[[#This Row],[Fábrica]],Tabla3[],4,FALSE)</f>
        <v>Georgia</v>
      </c>
    </row>
    <row r="7151" spans="1:21" x14ac:dyDescent="0.25">
      <c r="A7151" t="s">
        <v>6954</v>
      </c>
      <c r="B7151" s="3">
        <v>45537</v>
      </c>
      <c r="C7151" s="3">
        <v>45552</v>
      </c>
      <c r="D7151" t="s">
        <v>18</v>
      </c>
      <c r="E7151">
        <v>110380</v>
      </c>
      <c r="F7151" t="s">
        <v>19</v>
      </c>
      <c r="G7151" t="s">
        <v>20</v>
      </c>
      <c r="H7151" t="s">
        <v>21</v>
      </c>
      <c r="I7151">
        <v>94122</v>
      </c>
      <c r="J7151" t="s">
        <v>22</v>
      </c>
      <c r="K7151" t="s">
        <v>23</v>
      </c>
      <c r="L7151" t="s">
        <v>27</v>
      </c>
      <c r="M7151" t="s">
        <v>28</v>
      </c>
      <c r="N7151" s="5">
        <v>10.8</v>
      </c>
      <c r="O7151" s="7">
        <v>3</v>
      </c>
      <c r="P7151" s="5">
        <v>7.5</v>
      </c>
      <c r="Q7151" s="5">
        <v>3.3</v>
      </c>
      <c r="R7151" s="22">
        <f>Tabla1[[#This Row],[Fecha de Envío]]-Tabla1[[#This Row],[Fecha de Orden]]</f>
        <v>15</v>
      </c>
      <c r="S7151" s="24">
        <f>YEAR(Tabla1[[#This Row],[Fecha de Orden]])</f>
        <v>2024</v>
      </c>
      <c r="T7151" t="str">
        <f>VLOOKUP(Tabla1[[#This Row],[Nombre del Producto]],Tabla2[[Nombre Producto]:[Costo Unitario]],2,FALSE)</f>
        <v>Lot's O' Nuts</v>
      </c>
      <c r="U7151" t="str">
        <f>VLOOKUP(Tabla1[[#This Row],[Fábrica]],Tabla3[],4,FALSE)</f>
        <v>Arizona</v>
      </c>
    </row>
    <row r="7152" spans="1:21" x14ac:dyDescent="0.25">
      <c r="A7152" t="s">
        <v>7582</v>
      </c>
      <c r="B7152" s="3">
        <v>45537</v>
      </c>
      <c r="C7152" s="3">
        <v>45551</v>
      </c>
      <c r="D7152" t="s">
        <v>18</v>
      </c>
      <c r="E7152">
        <v>114216</v>
      </c>
      <c r="F7152" t="s">
        <v>19</v>
      </c>
      <c r="G7152" t="s">
        <v>144</v>
      </c>
      <c r="H7152" t="s">
        <v>101</v>
      </c>
      <c r="I7152">
        <v>19140</v>
      </c>
      <c r="J7152" t="s">
        <v>22</v>
      </c>
      <c r="K7152" t="s">
        <v>32</v>
      </c>
      <c r="L7152" t="s">
        <v>33</v>
      </c>
      <c r="M7152" t="s">
        <v>34</v>
      </c>
      <c r="N7152" s="5">
        <v>10.8</v>
      </c>
      <c r="O7152" s="7">
        <v>3</v>
      </c>
      <c r="P7152" s="5">
        <v>7.2</v>
      </c>
      <c r="Q7152" s="5">
        <v>3.6</v>
      </c>
      <c r="R7152" s="22">
        <f>Tabla1[[#This Row],[Fecha de Envío]]-Tabla1[[#This Row],[Fecha de Orden]]</f>
        <v>14</v>
      </c>
      <c r="S7152" s="24">
        <f>YEAR(Tabla1[[#This Row],[Fecha de Orden]])</f>
        <v>2024</v>
      </c>
      <c r="T7152" t="str">
        <f>VLOOKUP(Tabla1[[#This Row],[Nombre del Producto]],Tabla2[[Nombre Producto]:[Costo Unitario]],2,FALSE)</f>
        <v>Lot's O' Nuts</v>
      </c>
      <c r="U7152" t="str">
        <f>VLOOKUP(Tabla1[[#This Row],[Fábrica]],Tabla3[],4,FALSE)</f>
        <v>Arizona</v>
      </c>
    </row>
    <row r="7153" spans="1:21" x14ac:dyDescent="0.25">
      <c r="A7153" t="s">
        <v>8435</v>
      </c>
      <c r="B7153" s="3">
        <v>45537</v>
      </c>
      <c r="C7153" s="3">
        <v>45547</v>
      </c>
      <c r="D7153" t="s">
        <v>82</v>
      </c>
      <c r="E7153">
        <v>111388</v>
      </c>
      <c r="F7153" t="s">
        <v>19</v>
      </c>
      <c r="G7153" t="s">
        <v>124</v>
      </c>
      <c r="H7153" t="s">
        <v>125</v>
      </c>
      <c r="I7153">
        <v>98103</v>
      </c>
      <c r="J7153" t="s">
        <v>22</v>
      </c>
      <c r="K7153" t="s">
        <v>23</v>
      </c>
      <c r="L7153" t="s">
        <v>33</v>
      </c>
      <c r="M7153" t="s">
        <v>34</v>
      </c>
      <c r="N7153" s="5">
        <v>10.8</v>
      </c>
      <c r="O7153" s="7">
        <v>3</v>
      </c>
      <c r="P7153" s="5">
        <v>7.2</v>
      </c>
      <c r="Q7153" s="5">
        <v>3.6</v>
      </c>
      <c r="R7153" s="22">
        <f>Tabla1[[#This Row],[Fecha de Envío]]-Tabla1[[#This Row],[Fecha de Orden]]</f>
        <v>10</v>
      </c>
      <c r="S7153" s="24">
        <f>YEAR(Tabla1[[#This Row],[Fecha de Orden]])</f>
        <v>2024</v>
      </c>
      <c r="T7153" t="str">
        <f>VLOOKUP(Tabla1[[#This Row],[Nombre del Producto]],Tabla2[[Nombre Producto]:[Costo Unitario]],2,FALSE)</f>
        <v>Lot's O' Nuts</v>
      </c>
      <c r="U7153" t="str">
        <f>VLOOKUP(Tabla1[[#This Row],[Fábrica]],Tabla3[],4,FALSE)</f>
        <v>Arizona</v>
      </c>
    </row>
    <row r="7154" spans="1:21" x14ac:dyDescent="0.25">
      <c r="A7154" t="s">
        <v>8570</v>
      </c>
      <c r="B7154" s="3">
        <v>45537</v>
      </c>
      <c r="C7154" s="3">
        <v>45552</v>
      </c>
      <c r="D7154" t="s">
        <v>71</v>
      </c>
      <c r="E7154">
        <v>145037</v>
      </c>
      <c r="F7154" t="s">
        <v>19</v>
      </c>
      <c r="G7154" t="s">
        <v>841</v>
      </c>
      <c r="H7154" t="s">
        <v>84</v>
      </c>
      <c r="I7154">
        <v>6450</v>
      </c>
      <c r="J7154" t="s">
        <v>22</v>
      </c>
      <c r="K7154" t="s">
        <v>32</v>
      </c>
      <c r="L7154" t="s">
        <v>36</v>
      </c>
      <c r="M7154" t="s">
        <v>37</v>
      </c>
      <c r="N7154" s="5">
        <v>13</v>
      </c>
      <c r="O7154" s="7">
        <v>4</v>
      </c>
      <c r="P7154" s="5">
        <v>8.44</v>
      </c>
      <c r="Q7154" s="5">
        <v>4.5599999999999996</v>
      </c>
      <c r="R7154" s="22">
        <f>Tabla1[[#This Row],[Fecha de Envío]]-Tabla1[[#This Row],[Fecha de Orden]]</f>
        <v>15</v>
      </c>
      <c r="S7154" s="24">
        <f>YEAR(Tabla1[[#This Row],[Fecha de Orden]])</f>
        <v>2024</v>
      </c>
      <c r="T7154" t="str">
        <f>VLOOKUP(Tabla1[[#This Row],[Nombre del Producto]],Tabla2[[Nombre Producto]:[Costo Unitario]],2,FALSE)</f>
        <v>Wicked Choccy's</v>
      </c>
      <c r="U7154" t="str">
        <f>VLOOKUP(Tabla1[[#This Row],[Fábrica]],Tabla3[],4,FALSE)</f>
        <v>Georgia</v>
      </c>
    </row>
    <row r="7155" spans="1:21" x14ac:dyDescent="0.25">
      <c r="A7155" t="s">
        <v>8571</v>
      </c>
      <c r="B7155" s="3">
        <v>45537</v>
      </c>
      <c r="C7155" s="3">
        <v>45552</v>
      </c>
      <c r="D7155" t="s">
        <v>71</v>
      </c>
      <c r="E7155">
        <v>145037</v>
      </c>
      <c r="F7155" t="s">
        <v>19</v>
      </c>
      <c r="G7155" t="s">
        <v>841</v>
      </c>
      <c r="H7155" t="s">
        <v>84</v>
      </c>
      <c r="I7155">
        <v>6450</v>
      </c>
      <c r="J7155" t="s">
        <v>22</v>
      </c>
      <c r="K7155" t="s">
        <v>32</v>
      </c>
      <c r="L7155" t="s">
        <v>33</v>
      </c>
      <c r="M7155" t="s">
        <v>34</v>
      </c>
      <c r="N7155" s="5">
        <v>10.8</v>
      </c>
      <c r="O7155" s="7">
        <v>3</v>
      </c>
      <c r="P7155" s="5">
        <v>7.2</v>
      </c>
      <c r="Q7155" s="5">
        <v>3.6</v>
      </c>
      <c r="R7155" s="22">
        <f>Tabla1[[#This Row],[Fecha de Envío]]-Tabla1[[#This Row],[Fecha de Orden]]</f>
        <v>15</v>
      </c>
      <c r="S7155" s="24">
        <f>YEAR(Tabla1[[#This Row],[Fecha de Orden]])</f>
        <v>2024</v>
      </c>
      <c r="T7155" t="str">
        <f>VLOOKUP(Tabla1[[#This Row],[Nombre del Producto]],Tabla2[[Nombre Producto]:[Costo Unitario]],2,FALSE)</f>
        <v>Lot's O' Nuts</v>
      </c>
      <c r="U7155" t="str">
        <f>VLOOKUP(Tabla1[[#This Row],[Fábrica]],Tabla3[],4,FALSE)</f>
        <v>Arizona</v>
      </c>
    </row>
    <row r="7156" spans="1:21" x14ac:dyDescent="0.25">
      <c r="A7156" t="s">
        <v>8572</v>
      </c>
      <c r="B7156" s="3">
        <v>45537</v>
      </c>
      <c r="C7156" s="3">
        <v>45552</v>
      </c>
      <c r="D7156" t="s">
        <v>71</v>
      </c>
      <c r="E7156">
        <v>145037</v>
      </c>
      <c r="F7156" t="s">
        <v>19</v>
      </c>
      <c r="G7156" t="s">
        <v>841</v>
      </c>
      <c r="H7156" t="s">
        <v>84</v>
      </c>
      <c r="I7156">
        <v>6450</v>
      </c>
      <c r="J7156" t="s">
        <v>22</v>
      </c>
      <c r="K7156" t="s">
        <v>32</v>
      </c>
      <c r="L7156" t="s">
        <v>27</v>
      </c>
      <c r="M7156" t="s">
        <v>28</v>
      </c>
      <c r="N7156" s="5">
        <v>3.6</v>
      </c>
      <c r="O7156" s="7">
        <v>1</v>
      </c>
      <c r="P7156" s="5">
        <v>2.5</v>
      </c>
      <c r="Q7156" s="5">
        <v>1.1000000000000001</v>
      </c>
      <c r="R7156" s="22">
        <f>Tabla1[[#This Row],[Fecha de Envío]]-Tabla1[[#This Row],[Fecha de Orden]]</f>
        <v>15</v>
      </c>
      <c r="S7156" s="24">
        <f>YEAR(Tabla1[[#This Row],[Fecha de Orden]])</f>
        <v>2024</v>
      </c>
      <c r="T7156" t="str">
        <f>VLOOKUP(Tabla1[[#This Row],[Nombre del Producto]],Tabla2[[Nombre Producto]:[Costo Unitario]],2,FALSE)</f>
        <v>Lot's O' Nuts</v>
      </c>
      <c r="U7156" t="str">
        <f>VLOOKUP(Tabla1[[#This Row],[Fábrica]],Tabla3[],4,FALSE)</f>
        <v>Arizona</v>
      </c>
    </row>
    <row r="7157" spans="1:21" x14ac:dyDescent="0.25">
      <c r="A7157" t="s">
        <v>350</v>
      </c>
      <c r="B7157" s="3">
        <v>45538</v>
      </c>
      <c r="C7157" s="3">
        <v>45553</v>
      </c>
      <c r="D7157" t="s">
        <v>18</v>
      </c>
      <c r="E7157">
        <v>161823</v>
      </c>
      <c r="F7157" t="s">
        <v>19</v>
      </c>
      <c r="G7157" t="s">
        <v>20</v>
      </c>
      <c r="H7157" t="s">
        <v>21</v>
      </c>
      <c r="I7157">
        <v>94122</v>
      </c>
      <c r="J7157" t="s">
        <v>22</v>
      </c>
      <c r="K7157" t="s">
        <v>23</v>
      </c>
      <c r="L7157" t="s">
        <v>33</v>
      </c>
      <c r="M7157" t="s">
        <v>34</v>
      </c>
      <c r="N7157" s="5">
        <v>7.2</v>
      </c>
      <c r="O7157" s="7">
        <v>2</v>
      </c>
      <c r="P7157" s="5">
        <v>4.8</v>
      </c>
      <c r="Q7157" s="5">
        <v>2.4</v>
      </c>
      <c r="R7157" s="22">
        <f>Tabla1[[#This Row],[Fecha de Envío]]-Tabla1[[#This Row],[Fecha de Orden]]</f>
        <v>15</v>
      </c>
      <c r="S7157" s="24">
        <f>YEAR(Tabla1[[#This Row],[Fecha de Orden]])</f>
        <v>2024</v>
      </c>
      <c r="T7157" t="str">
        <f>VLOOKUP(Tabla1[[#This Row],[Nombre del Producto]],Tabla2[[Nombre Producto]:[Costo Unitario]],2,FALSE)</f>
        <v>Lot's O' Nuts</v>
      </c>
      <c r="U7157" t="str">
        <f>VLOOKUP(Tabla1[[#This Row],[Fábrica]],Tabla3[],4,FALSE)</f>
        <v>Arizona</v>
      </c>
    </row>
    <row r="7158" spans="1:21" x14ac:dyDescent="0.25">
      <c r="A7158" t="s">
        <v>440</v>
      </c>
      <c r="B7158" s="3">
        <v>45538</v>
      </c>
      <c r="C7158" s="3">
        <v>45553</v>
      </c>
      <c r="D7158" t="s">
        <v>18</v>
      </c>
      <c r="E7158">
        <v>161557</v>
      </c>
      <c r="F7158" t="s">
        <v>19</v>
      </c>
      <c r="G7158" t="s">
        <v>186</v>
      </c>
      <c r="H7158" t="s">
        <v>42</v>
      </c>
      <c r="I7158">
        <v>75217</v>
      </c>
      <c r="J7158" t="s">
        <v>22</v>
      </c>
      <c r="K7158" t="s">
        <v>43</v>
      </c>
      <c r="L7158" t="s">
        <v>33</v>
      </c>
      <c r="M7158" t="s">
        <v>34</v>
      </c>
      <c r="N7158" s="5">
        <v>18</v>
      </c>
      <c r="O7158" s="7">
        <v>5</v>
      </c>
      <c r="P7158" s="5">
        <v>12</v>
      </c>
      <c r="Q7158" s="5">
        <v>6</v>
      </c>
      <c r="R7158" s="22">
        <f>Tabla1[[#This Row],[Fecha de Envío]]-Tabla1[[#This Row],[Fecha de Orden]]</f>
        <v>15</v>
      </c>
      <c r="S7158" s="24">
        <f>YEAR(Tabla1[[#This Row],[Fecha de Orden]])</f>
        <v>2024</v>
      </c>
      <c r="T7158" t="str">
        <f>VLOOKUP(Tabla1[[#This Row],[Nombre del Producto]],Tabla2[[Nombre Producto]:[Costo Unitario]],2,FALSE)</f>
        <v>Lot's O' Nuts</v>
      </c>
      <c r="U7158" t="str">
        <f>VLOOKUP(Tabla1[[#This Row],[Fábrica]],Tabla3[],4,FALSE)</f>
        <v>Arizona</v>
      </c>
    </row>
    <row r="7159" spans="1:21" x14ac:dyDescent="0.25">
      <c r="A7159" t="s">
        <v>692</v>
      </c>
      <c r="B7159" s="3">
        <v>45538</v>
      </c>
      <c r="C7159" s="3">
        <v>45552</v>
      </c>
      <c r="D7159" t="s">
        <v>18</v>
      </c>
      <c r="E7159">
        <v>146136</v>
      </c>
      <c r="F7159" t="s">
        <v>19</v>
      </c>
      <c r="G7159" t="s">
        <v>580</v>
      </c>
      <c r="H7159" t="s">
        <v>255</v>
      </c>
      <c r="I7159">
        <v>32137</v>
      </c>
      <c r="J7159" t="s">
        <v>22</v>
      </c>
      <c r="K7159" t="s">
        <v>66</v>
      </c>
      <c r="L7159" t="s">
        <v>27</v>
      </c>
      <c r="M7159" t="s">
        <v>28</v>
      </c>
      <c r="N7159" s="5">
        <v>14.4</v>
      </c>
      <c r="O7159" s="7">
        <v>4</v>
      </c>
      <c r="P7159" s="5">
        <v>10</v>
      </c>
      <c r="Q7159" s="5">
        <v>4.4000000000000004</v>
      </c>
      <c r="R7159" s="22">
        <f>Tabla1[[#This Row],[Fecha de Envío]]-Tabla1[[#This Row],[Fecha de Orden]]</f>
        <v>14</v>
      </c>
      <c r="S7159" s="24">
        <f>YEAR(Tabla1[[#This Row],[Fecha de Orden]])</f>
        <v>2024</v>
      </c>
      <c r="T7159" t="str">
        <f>VLOOKUP(Tabla1[[#This Row],[Nombre del Producto]],Tabla2[[Nombre Producto]:[Costo Unitario]],2,FALSE)</f>
        <v>Lot's O' Nuts</v>
      </c>
      <c r="U7159" t="str">
        <f>VLOOKUP(Tabla1[[#This Row],[Fábrica]],Tabla3[],4,FALSE)</f>
        <v>Arizona</v>
      </c>
    </row>
    <row r="7160" spans="1:21" x14ac:dyDescent="0.25">
      <c r="A7160" t="s">
        <v>3374</v>
      </c>
      <c r="B7160" s="3">
        <v>45538</v>
      </c>
      <c r="C7160" s="3">
        <v>45553</v>
      </c>
      <c r="D7160" t="s">
        <v>71</v>
      </c>
      <c r="E7160">
        <v>122637</v>
      </c>
      <c r="F7160" t="s">
        <v>19</v>
      </c>
      <c r="G7160" t="s">
        <v>239</v>
      </c>
      <c r="H7160" t="s">
        <v>173</v>
      </c>
      <c r="I7160">
        <v>60653</v>
      </c>
      <c r="J7160" t="s">
        <v>22</v>
      </c>
      <c r="K7160" t="s">
        <v>43</v>
      </c>
      <c r="L7160" t="s">
        <v>24</v>
      </c>
      <c r="M7160" t="s">
        <v>25</v>
      </c>
      <c r="N7160" s="5">
        <v>26.25</v>
      </c>
      <c r="O7160" s="7">
        <v>7</v>
      </c>
      <c r="P7160" s="5">
        <v>17.149999999999999</v>
      </c>
      <c r="Q7160" s="5">
        <v>9.1</v>
      </c>
      <c r="R7160" s="22">
        <f>Tabla1[[#This Row],[Fecha de Envío]]-Tabla1[[#This Row],[Fecha de Orden]]</f>
        <v>15</v>
      </c>
      <c r="S7160" s="24">
        <f>YEAR(Tabla1[[#This Row],[Fecha de Orden]])</f>
        <v>2024</v>
      </c>
      <c r="T7160" t="str">
        <f>VLOOKUP(Tabla1[[#This Row],[Nombre del Producto]],Tabla2[[Nombre Producto]:[Costo Unitario]],2,FALSE)</f>
        <v>Wicked Choccy's</v>
      </c>
      <c r="U7160" t="str">
        <f>VLOOKUP(Tabla1[[#This Row],[Fábrica]],Tabla3[],4,FALSE)</f>
        <v>Georgia</v>
      </c>
    </row>
    <row r="7161" spans="1:21" x14ac:dyDescent="0.25">
      <c r="A7161" t="s">
        <v>4583</v>
      </c>
      <c r="B7161" s="3">
        <v>45538</v>
      </c>
      <c r="C7161" s="3">
        <v>45552</v>
      </c>
      <c r="D7161" t="s">
        <v>71</v>
      </c>
      <c r="E7161">
        <v>153255</v>
      </c>
      <c r="F7161" t="s">
        <v>19</v>
      </c>
      <c r="G7161" t="s">
        <v>97</v>
      </c>
      <c r="H7161" t="s">
        <v>21</v>
      </c>
      <c r="I7161">
        <v>94521</v>
      </c>
      <c r="J7161" t="s">
        <v>22</v>
      </c>
      <c r="K7161" t="s">
        <v>23</v>
      </c>
      <c r="L7161" t="s">
        <v>33</v>
      </c>
      <c r="M7161" t="s">
        <v>34</v>
      </c>
      <c r="N7161" s="5">
        <v>7.2</v>
      </c>
      <c r="O7161" s="7">
        <v>2</v>
      </c>
      <c r="P7161" s="5">
        <v>4.8</v>
      </c>
      <c r="Q7161" s="5">
        <v>2.4</v>
      </c>
      <c r="R7161" s="22">
        <f>Tabla1[[#This Row],[Fecha de Envío]]-Tabla1[[#This Row],[Fecha de Orden]]</f>
        <v>14</v>
      </c>
      <c r="S7161" s="24">
        <f>YEAR(Tabla1[[#This Row],[Fecha de Orden]])</f>
        <v>2024</v>
      </c>
      <c r="T7161" t="str">
        <f>VLOOKUP(Tabla1[[#This Row],[Nombre del Producto]],Tabla2[[Nombre Producto]:[Costo Unitario]],2,FALSE)</f>
        <v>Lot's O' Nuts</v>
      </c>
      <c r="U7161" t="str">
        <f>VLOOKUP(Tabla1[[#This Row],[Fábrica]],Tabla3[],4,FALSE)</f>
        <v>Arizona</v>
      </c>
    </row>
    <row r="7162" spans="1:21" x14ac:dyDescent="0.25">
      <c r="A7162" t="s">
        <v>4985</v>
      </c>
      <c r="B7162" s="3">
        <v>45538</v>
      </c>
      <c r="C7162" s="3">
        <v>45551</v>
      </c>
      <c r="D7162" t="s">
        <v>71</v>
      </c>
      <c r="E7162">
        <v>161067</v>
      </c>
      <c r="F7162" t="s">
        <v>19</v>
      </c>
      <c r="G7162" t="s">
        <v>30</v>
      </c>
      <c r="H7162" t="s">
        <v>31</v>
      </c>
      <c r="I7162">
        <v>10035</v>
      </c>
      <c r="J7162" t="s">
        <v>22</v>
      </c>
      <c r="K7162" t="s">
        <v>32</v>
      </c>
      <c r="L7162" t="s">
        <v>45</v>
      </c>
      <c r="M7162" t="s">
        <v>46</v>
      </c>
      <c r="N7162" s="5">
        <v>3.49</v>
      </c>
      <c r="O7162" s="7">
        <v>1</v>
      </c>
      <c r="P7162" s="5">
        <v>2.4900000000000002</v>
      </c>
      <c r="Q7162" s="5">
        <v>1</v>
      </c>
      <c r="R7162" s="22">
        <f>Tabla1[[#This Row],[Fecha de Envío]]-Tabla1[[#This Row],[Fecha de Orden]]</f>
        <v>13</v>
      </c>
      <c r="S7162" s="24">
        <f>YEAR(Tabla1[[#This Row],[Fecha de Orden]])</f>
        <v>2024</v>
      </c>
      <c r="T7162" t="str">
        <f>VLOOKUP(Tabla1[[#This Row],[Nombre del Producto]],Tabla2[[Nombre Producto]:[Costo Unitario]],2,FALSE)</f>
        <v>Lot's O' Nuts</v>
      </c>
      <c r="U7162" t="str">
        <f>VLOOKUP(Tabla1[[#This Row],[Fábrica]],Tabla3[],4,FALSE)</f>
        <v>Arizona</v>
      </c>
    </row>
    <row r="7163" spans="1:21" x14ac:dyDescent="0.25">
      <c r="A7163" t="s">
        <v>4986</v>
      </c>
      <c r="B7163" s="3">
        <v>45538</v>
      </c>
      <c r="C7163" s="3">
        <v>45551</v>
      </c>
      <c r="D7163" t="s">
        <v>71</v>
      </c>
      <c r="E7163">
        <v>161067</v>
      </c>
      <c r="F7163" t="s">
        <v>19</v>
      </c>
      <c r="G7163" t="s">
        <v>30</v>
      </c>
      <c r="H7163" t="s">
        <v>31</v>
      </c>
      <c r="I7163">
        <v>10035</v>
      </c>
      <c r="J7163" t="s">
        <v>22</v>
      </c>
      <c r="K7163" t="s">
        <v>32</v>
      </c>
      <c r="L7163" t="s">
        <v>24</v>
      </c>
      <c r="M7163" t="s">
        <v>25</v>
      </c>
      <c r="N7163" s="5">
        <v>7.5</v>
      </c>
      <c r="O7163" s="7">
        <v>2</v>
      </c>
      <c r="P7163" s="5">
        <v>4.9000000000000004</v>
      </c>
      <c r="Q7163" s="5">
        <v>2.6</v>
      </c>
      <c r="R7163" s="22">
        <f>Tabla1[[#This Row],[Fecha de Envío]]-Tabla1[[#This Row],[Fecha de Orden]]</f>
        <v>13</v>
      </c>
      <c r="S7163" s="24">
        <f>YEAR(Tabla1[[#This Row],[Fecha de Orden]])</f>
        <v>2024</v>
      </c>
      <c r="T7163" t="str">
        <f>VLOOKUP(Tabla1[[#This Row],[Nombre del Producto]],Tabla2[[Nombre Producto]:[Costo Unitario]],2,FALSE)</f>
        <v>Wicked Choccy's</v>
      </c>
      <c r="U7163" t="str">
        <f>VLOOKUP(Tabla1[[#This Row],[Fábrica]],Tabla3[],4,FALSE)</f>
        <v>Georgia</v>
      </c>
    </row>
    <row r="7164" spans="1:21" x14ac:dyDescent="0.25">
      <c r="A7164" t="s">
        <v>4987</v>
      </c>
      <c r="B7164" s="3">
        <v>45538</v>
      </c>
      <c r="C7164" s="3">
        <v>45551</v>
      </c>
      <c r="D7164" t="s">
        <v>71</v>
      </c>
      <c r="E7164">
        <v>161067</v>
      </c>
      <c r="F7164" t="s">
        <v>19</v>
      </c>
      <c r="G7164" t="s">
        <v>30</v>
      </c>
      <c r="H7164" t="s">
        <v>31</v>
      </c>
      <c r="I7164">
        <v>10035</v>
      </c>
      <c r="J7164" t="s">
        <v>22</v>
      </c>
      <c r="K7164" t="s">
        <v>32</v>
      </c>
      <c r="L7164" t="s">
        <v>33</v>
      </c>
      <c r="M7164" t="s">
        <v>34</v>
      </c>
      <c r="N7164" s="5">
        <v>7.2</v>
      </c>
      <c r="O7164" s="7">
        <v>2</v>
      </c>
      <c r="P7164" s="5">
        <v>4.8</v>
      </c>
      <c r="Q7164" s="5">
        <v>2.4</v>
      </c>
      <c r="R7164" s="22">
        <f>Tabla1[[#This Row],[Fecha de Envío]]-Tabla1[[#This Row],[Fecha de Orden]]</f>
        <v>13</v>
      </c>
      <c r="S7164" s="24">
        <f>YEAR(Tabla1[[#This Row],[Fecha de Orden]])</f>
        <v>2024</v>
      </c>
      <c r="T7164" t="str">
        <f>VLOOKUP(Tabla1[[#This Row],[Nombre del Producto]],Tabla2[[Nombre Producto]:[Costo Unitario]],2,FALSE)</f>
        <v>Lot's O' Nuts</v>
      </c>
      <c r="U7164" t="str">
        <f>VLOOKUP(Tabla1[[#This Row],[Fábrica]],Tabla3[],4,FALSE)</f>
        <v>Arizona</v>
      </c>
    </row>
    <row r="7165" spans="1:21" x14ac:dyDescent="0.25">
      <c r="A7165" t="s">
        <v>6511</v>
      </c>
      <c r="B7165" s="3">
        <v>45538</v>
      </c>
      <c r="C7165" s="3">
        <v>45552</v>
      </c>
      <c r="D7165" t="s">
        <v>18</v>
      </c>
      <c r="E7165">
        <v>167626</v>
      </c>
      <c r="F7165" t="s">
        <v>19</v>
      </c>
      <c r="G7165" t="s">
        <v>239</v>
      </c>
      <c r="H7165" t="s">
        <v>173</v>
      </c>
      <c r="I7165">
        <v>60623</v>
      </c>
      <c r="J7165" t="s">
        <v>22</v>
      </c>
      <c r="K7165" t="s">
        <v>43</v>
      </c>
      <c r="L7165" t="s">
        <v>33</v>
      </c>
      <c r="M7165" t="s">
        <v>34</v>
      </c>
      <c r="N7165" s="5">
        <v>10.8</v>
      </c>
      <c r="O7165" s="7">
        <v>3</v>
      </c>
      <c r="P7165" s="5">
        <v>7.2</v>
      </c>
      <c r="Q7165" s="5">
        <v>3.6</v>
      </c>
      <c r="R7165" s="22">
        <f>Tabla1[[#This Row],[Fecha de Envío]]-Tabla1[[#This Row],[Fecha de Orden]]</f>
        <v>14</v>
      </c>
      <c r="S7165" s="24">
        <f>YEAR(Tabla1[[#This Row],[Fecha de Orden]])</f>
        <v>2024</v>
      </c>
      <c r="T7165" t="str">
        <f>VLOOKUP(Tabla1[[#This Row],[Nombre del Producto]],Tabla2[[Nombre Producto]:[Costo Unitario]],2,FALSE)</f>
        <v>Lot's O' Nuts</v>
      </c>
      <c r="U7165" t="str">
        <f>VLOOKUP(Tabla1[[#This Row],[Fábrica]],Tabla3[],4,FALSE)</f>
        <v>Arizona</v>
      </c>
    </row>
    <row r="7166" spans="1:21" x14ac:dyDescent="0.25">
      <c r="A7166" t="s">
        <v>6512</v>
      </c>
      <c r="B7166" s="3">
        <v>45538</v>
      </c>
      <c r="C7166" s="3">
        <v>45552</v>
      </c>
      <c r="D7166" t="s">
        <v>18</v>
      </c>
      <c r="E7166">
        <v>167626</v>
      </c>
      <c r="F7166" t="s">
        <v>19</v>
      </c>
      <c r="G7166" t="s">
        <v>239</v>
      </c>
      <c r="H7166" t="s">
        <v>173</v>
      </c>
      <c r="I7166">
        <v>60623</v>
      </c>
      <c r="J7166" t="s">
        <v>22</v>
      </c>
      <c r="K7166" t="s">
        <v>43</v>
      </c>
      <c r="L7166" t="s">
        <v>36</v>
      </c>
      <c r="M7166" t="s">
        <v>37</v>
      </c>
      <c r="N7166" s="5">
        <v>6.5</v>
      </c>
      <c r="O7166" s="7">
        <v>2</v>
      </c>
      <c r="P7166" s="5">
        <v>4.22</v>
      </c>
      <c r="Q7166" s="5">
        <v>2.2799999999999998</v>
      </c>
      <c r="R7166" s="22">
        <f>Tabla1[[#This Row],[Fecha de Envío]]-Tabla1[[#This Row],[Fecha de Orden]]</f>
        <v>14</v>
      </c>
      <c r="S7166" s="24">
        <f>YEAR(Tabla1[[#This Row],[Fecha de Orden]])</f>
        <v>2024</v>
      </c>
      <c r="T7166" t="str">
        <f>VLOOKUP(Tabla1[[#This Row],[Nombre del Producto]],Tabla2[[Nombre Producto]:[Costo Unitario]],2,FALSE)</f>
        <v>Wicked Choccy's</v>
      </c>
      <c r="U7166" t="str">
        <f>VLOOKUP(Tabla1[[#This Row],[Fábrica]],Tabla3[],4,FALSE)</f>
        <v>Georgia</v>
      </c>
    </row>
    <row r="7167" spans="1:21" x14ac:dyDescent="0.25">
      <c r="A7167" t="s">
        <v>7827</v>
      </c>
      <c r="B7167" s="3">
        <v>45538</v>
      </c>
      <c r="C7167" s="3">
        <v>45553</v>
      </c>
      <c r="D7167" t="s">
        <v>18</v>
      </c>
      <c r="E7167">
        <v>123022</v>
      </c>
      <c r="F7167" t="s">
        <v>19</v>
      </c>
      <c r="G7167" t="s">
        <v>7828</v>
      </c>
      <c r="H7167" t="s">
        <v>21</v>
      </c>
      <c r="I7167">
        <v>91941</v>
      </c>
      <c r="J7167" t="s">
        <v>22</v>
      </c>
      <c r="K7167" t="s">
        <v>23</v>
      </c>
      <c r="L7167" t="s">
        <v>45</v>
      </c>
      <c r="M7167" t="s">
        <v>46</v>
      </c>
      <c r="N7167" s="5">
        <v>17.45</v>
      </c>
      <c r="O7167" s="7">
        <v>5</v>
      </c>
      <c r="P7167" s="5">
        <v>12.45</v>
      </c>
      <c r="Q7167" s="5">
        <v>5</v>
      </c>
      <c r="R7167" s="22">
        <f>Tabla1[[#This Row],[Fecha de Envío]]-Tabla1[[#This Row],[Fecha de Orden]]</f>
        <v>15</v>
      </c>
      <c r="S7167" s="24">
        <f>YEAR(Tabla1[[#This Row],[Fecha de Orden]])</f>
        <v>2024</v>
      </c>
      <c r="T7167" t="str">
        <f>VLOOKUP(Tabla1[[#This Row],[Nombre del Producto]],Tabla2[[Nombre Producto]:[Costo Unitario]],2,FALSE)</f>
        <v>Lot's O' Nuts</v>
      </c>
      <c r="U7167" t="str">
        <f>VLOOKUP(Tabla1[[#This Row],[Fábrica]],Tabla3[],4,FALSE)</f>
        <v>Arizona</v>
      </c>
    </row>
    <row r="7168" spans="1:21" x14ac:dyDescent="0.25">
      <c r="A7168" t="s">
        <v>7829</v>
      </c>
      <c r="B7168" s="3">
        <v>45538</v>
      </c>
      <c r="C7168" s="3">
        <v>45553</v>
      </c>
      <c r="D7168" t="s">
        <v>18</v>
      </c>
      <c r="E7168">
        <v>123022</v>
      </c>
      <c r="F7168" t="s">
        <v>19</v>
      </c>
      <c r="G7168" t="s">
        <v>7828</v>
      </c>
      <c r="H7168" t="s">
        <v>21</v>
      </c>
      <c r="I7168">
        <v>91941</v>
      </c>
      <c r="J7168" t="s">
        <v>22</v>
      </c>
      <c r="K7168" t="s">
        <v>23</v>
      </c>
      <c r="L7168" t="s">
        <v>33</v>
      </c>
      <c r="M7168" t="s">
        <v>34</v>
      </c>
      <c r="N7168" s="5">
        <v>10.8</v>
      </c>
      <c r="O7168" s="7">
        <v>3</v>
      </c>
      <c r="P7168" s="5">
        <v>7.2</v>
      </c>
      <c r="Q7168" s="5">
        <v>3.6</v>
      </c>
      <c r="R7168" s="22">
        <f>Tabla1[[#This Row],[Fecha de Envío]]-Tabla1[[#This Row],[Fecha de Orden]]</f>
        <v>15</v>
      </c>
      <c r="S7168" s="24">
        <f>YEAR(Tabla1[[#This Row],[Fecha de Orden]])</f>
        <v>2024</v>
      </c>
      <c r="T7168" t="str">
        <f>VLOOKUP(Tabla1[[#This Row],[Nombre del Producto]],Tabla2[[Nombre Producto]:[Costo Unitario]],2,FALSE)</f>
        <v>Lot's O' Nuts</v>
      </c>
      <c r="U7168" t="str">
        <f>VLOOKUP(Tabla1[[#This Row],[Fábrica]],Tabla3[],4,FALSE)</f>
        <v>Arizona</v>
      </c>
    </row>
    <row r="7169" spans="1:21" x14ac:dyDescent="0.25">
      <c r="A7169" t="s">
        <v>187</v>
      </c>
      <c r="B7169" s="3">
        <v>45539</v>
      </c>
      <c r="C7169" s="3">
        <v>45553</v>
      </c>
      <c r="D7169" t="s">
        <v>18</v>
      </c>
      <c r="E7169">
        <v>120761</v>
      </c>
      <c r="F7169" t="s">
        <v>19</v>
      </c>
      <c r="G7169" t="s">
        <v>188</v>
      </c>
      <c r="H7169" t="s">
        <v>31</v>
      </c>
      <c r="I7169">
        <v>11561</v>
      </c>
      <c r="J7169" t="s">
        <v>22</v>
      </c>
      <c r="K7169" t="s">
        <v>32</v>
      </c>
      <c r="L7169" t="s">
        <v>33</v>
      </c>
      <c r="M7169" t="s">
        <v>34</v>
      </c>
      <c r="N7169" s="5">
        <v>14.4</v>
      </c>
      <c r="O7169" s="7">
        <v>4</v>
      </c>
      <c r="P7169" s="5">
        <v>9.6</v>
      </c>
      <c r="Q7169" s="5">
        <v>4.8</v>
      </c>
      <c r="R7169" s="22">
        <f>Tabla1[[#This Row],[Fecha de Envío]]-Tabla1[[#This Row],[Fecha de Orden]]</f>
        <v>14</v>
      </c>
      <c r="S7169" s="24">
        <f>YEAR(Tabla1[[#This Row],[Fecha de Orden]])</f>
        <v>2024</v>
      </c>
      <c r="T7169" t="str">
        <f>VLOOKUP(Tabla1[[#This Row],[Nombre del Producto]],Tabla2[[Nombre Producto]:[Costo Unitario]],2,FALSE)</f>
        <v>Lot's O' Nuts</v>
      </c>
      <c r="U7169" t="str">
        <f>VLOOKUP(Tabla1[[#This Row],[Fábrica]],Tabla3[],4,FALSE)</f>
        <v>Arizona</v>
      </c>
    </row>
    <row r="7170" spans="1:21" x14ac:dyDescent="0.25">
      <c r="A7170" t="s">
        <v>754</v>
      </c>
      <c r="B7170" s="3">
        <v>45539</v>
      </c>
      <c r="C7170" s="3">
        <v>45550</v>
      </c>
      <c r="D7170" t="s">
        <v>39</v>
      </c>
      <c r="E7170">
        <v>147655</v>
      </c>
      <c r="F7170" t="s">
        <v>19</v>
      </c>
      <c r="G7170" t="s">
        <v>755</v>
      </c>
      <c r="H7170" t="s">
        <v>62</v>
      </c>
      <c r="I7170">
        <v>97756</v>
      </c>
      <c r="J7170" t="s">
        <v>22</v>
      </c>
      <c r="K7170" t="s">
        <v>23</v>
      </c>
      <c r="L7170" t="s">
        <v>27</v>
      </c>
      <c r="M7170" t="s">
        <v>28</v>
      </c>
      <c r="N7170" s="5">
        <v>25.2</v>
      </c>
      <c r="O7170" s="7">
        <v>7</v>
      </c>
      <c r="P7170" s="5">
        <v>17.5</v>
      </c>
      <c r="Q7170" s="5">
        <v>7.7</v>
      </c>
      <c r="R7170" s="22">
        <f>Tabla1[[#This Row],[Fecha de Envío]]-Tabla1[[#This Row],[Fecha de Orden]]</f>
        <v>11</v>
      </c>
      <c r="S7170" s="24">
        <f>YEAR(Tabla1[[#This Row],[Fecha de Orden]])</f>
        <v>2024</v>
      </c>
      <c r="T7170" t="str">
        <f>VLOOKUP(Tabla1[[#This Row],[Nombre del Producto]],Tabla2[[Nombre Producto]:[Costo Unitario]],2,FALSE)</f>
        <v>Lot's O' Nuts</v>
      </c>
      <c r="U7170" t="str">
        <f>VLOOKUP(Tabla1[[#This Row],[Fábrica]],Tabla3[],4,FALSE)</f>
        <v>Arizona</v>
      </c>
    </row>
    <row r="7171" spans="1:21" x14ac:dyDescent="0.25">
      <c r="A7171" t="s">
        <v>2326</v>
      </c>
      <c r="B7171" s="3">
        <v>45539</v>
      </c>
      <c r="C7171" s="3">
        <v>45553</v>
      </c>
      <c r="D7171" t="s">
        <v>18</v>
      </c>
      <c r="E7171">
        <v>137582</v>
      </c>
      <c r="F7171" t="s">
        <v>19</v>
      </c>
      <c r="G7171" t="s">
        <v>936</v>
      </c>
      <c r="H7171" t="s">
        <v>21</v>
      </c>
      <c r="I7171">
        <v>94601</v>
      </c>
      <c r="J7171" t="s">
        <v>22</v>
      </c>
      <c r="K7171" t="s">
        <v>23</v>
      </c>
      <c r="L7171" t="s">
        <v>45</v>
      </c>
      <c r="M7171" t="s">
        <v>46</v>
      </c>
      <c r="N7171" s="5">
        <v>10.47</v>
      </c>
      <c r="O7171" s="7">
        <v>3</v>
      </c>
      <c r="P7171" s="5">
        <v>7.47</v>
      </c>
      <c r="Q7171" s="5">
        <v>3</v>
      </c>
      <c r="R7171" s="22">
        <f>Tabla1[[#This Row],[Fecha de Envío]]-Tabla1[[#This Row],[Fecha de Orden]]</f>
        <v>14</v>
      </c>
      <c r="S7171" s="24">
        <f>YEAR(Tabla1[[#This Row],[Fecha de Orden]])</f>
        <v>2024</v>
      </c>
      <c r="T7171" t="str">
        <f>VLOOKUP(Tabla1[[#This Row],[Nombre del Producto]],Tabla2[[Nombre Producto]:[Costo Unitario]],2,FALSE)</f>
        <v>Lot's O' Nuts</v>
      </c>
      <c r="U7171" t="str">
        <f>VLOOKUP(Tabla1[[#This Row],[Fábrica]],Tabla3[],4,FALSE)</f>
        <v>Arizona</v>
      </c>
    </row>
    <row r="7172" spans="1:21" x14ac:dyDescent="0.25">
      <c r="A7172" t="s">
        <v>2843</v>
      </c>
      <c r="B7172" s="3">
        <v>45539</v>
      </c>
      <c r="C7172" s="3">
        <v>45553</v>
      </c>
      <c r="D7172" t="s">
        <v>18</v>
      </c>
      <c r="E7172">
        <v>117450</v>
      </c>
      <c r="F7172" t="s">
        <v>19</v>
      </c>
      <c r="G7172" t="s">
        <v>827</v>
      </c>
      <c r="H7172" t="s">
        <v>255</v>
      </c>
      <c r="I7172">
        <v>33437</v>
      </c>
      <c r="J7172" t="s">
        <v>22</v>
      </c>
      <c r="K7172" t="s">
        <v>66</v>
      </c>
      <c r="L7172" t="s">
        <v>36</v>
      </c>
      <c r="M7172" t="s">
        <v>37</v>
      </c>
      <c r="N7172" s="5">
        <v>6.5</v>
      </c>
      <c r="O7172" s="7">
        <v>2</v>
      </c>
      <c r="P7172" s="5">
        <v>4.22</v>
      </c>
      <c r="Q7172" s="5">
        <v>2.2799999999999998</v>
      </c>
      <c r="R7172" s="22">
        <f>Tabla1[[#This Row],[Fecha de Envío]]-Tabla1[[#This Row],[Fecha de Orden]]</f>
        <v>14</v>
      </c>
      <c r="S7172" s="24">
        <f>YEAR(Tabla1[[#This Row],[Fecha de Orden]])</f>
        <v>2024</v>
      </c>
      <c r="T7172" t="str">
        <f>VLOOKUP(Tabla1[[#This Row],[Nombre del Producto]],Tabla2[[Nombre Producto]:[Costo Unitario]],2,FALSE)</f>
        <v>Wicked Choccy's</v>
      </c>
      <c r="U7172" t="str">
        <f>VLOOKUP(Tabla1[[#This Row],[Fábrica]],Tabla3[],4,FALSE)</f>
        <v>Georgia</v>
      </c>
    </row>
    <row r="7173" spans="1:21" x14ac:dyDescent="0.25">
      <c r="A7173" t="s">
        <v>2844</v>
      </c>
      <c r="B7173" s="3">
        <v>45539</v>
      </c>
      <c r="C7173" s="3">
        <v>45553</v>
      </c>
      <c r="D7173" t="s">
        <v>18</v>
      </c>
      <c r="E7173">
        <v>117450</v>
      </c>
      <c r="F7173" t="s">
        <v>19</v>
      </c>
      <c r="G7173" t="s">
        <v>827</v>
      </c>
      <c r="H7173" t="s">
        <v>255</v>
      </c>
      <c r="I7173">
        <v>33437</v>
      </c>
      <c r="J7173" t="s">
        <v>22</v>
      </c>
      <c r="K7173" t="s">
        <v>66</v>
      </c>
      <c r="L7173" t="s">
        <v>27</v>
      </c>
      <c r="M7173" t="s">
        <v>28</v>
      </c>
      <c r="N7173" s="5">
        <v>7.2</v>
      </c>
      <c r="O7173" s="7">
        <v>2</v>
      </c>
      <c r="P7173" s="5">
        <v>5</v>
      </c>
      <c r="Q7173" s="5">
        <v>2.2000000000000002</v>
      </c>
      <c r="R7173" s="22">
        <f>Tabla1[[#This Row],[Fecha de Envío]]-Tabla1[[#This Row],[Fecha de Orden]]</f>
        <v>14</v>
      </c>
      <c r="S7173" s="24">
        <f>YEAR(Tabla1[[#This Row],[Fecha de Orden]])</f>
        <v>2024</v>
      </c>
      <c r="T7173" t="str">
        <f>VLOOKUP(Tabla1[[#This Row],[Nombre del Producto]],Tabla2[[Nombre Producto]:[Costo Unitario]],2,FALSE)</f>
        <v>Lot's O' Nuts</v>
      </c>
      <c r="U7173" t="str">
        <f>VLOOKUP(Tabla1[[#This Row],[Fábrica]],Tabla3[],4,FALSE)</f>
        <v>Arizona</v>
      </c>
    </row>
    <row r="7174" spans="1:21" x14ac:dyDescent="0.25">
      <c r="A7174" t="s">
        <v>3278</v>
      </c>
      <c r="B7174" s="3">
        <v>45539</v>
      </c>
      <c r="C7174" s="3">
        <v>45553</v>
      </c>
      <c r="D7174" t="s">
        <v>18</v>
      </c>
      <c r="E7174">
        <v>147410</v>
      </c>
      <c r="F7174" t="s">
        <v>19</v>
      </c>
      <c r="G7174" t="s">
        <v>1229</v>
      </c>
      <c r="H7174" t="s">
        <v>21</v>
      </c>
      <c r="I7174">
        <v>92704</v>
      </c>
      <c r="J7174" t="s">
        <v>22</v>
      </c>
      <c r="K7174" t="s">
        <v>23</v>
      </c>
      <c r="L7174" t="s">
        <v>36</v>
      </c>
      <c r="M7174" t="s">
        <v>37</v>
      </c>
      <c r="N7174" s="5">
        <v>6.5</v>
      </c>
      <c r="O7174" s="7">
        <v>2</v>
      </c>
      <c r="P7174" s="5">
        <v>4.22</v>
      </c>
      <c r="Q7174" s="5">
        <v>2.2799999999999998</v>
      </c>
      <c r="R7174" s="22">
        <f>Tabla1[[#This Row],[Fecha de Envío]]-Tabla1[[#This Row],[Fecha de Orden]]</f>
        <v>14</v>
      </c>
      <c r="S7174" s="24">
        <f>YEAR(Tabla1[[#This Row],[Fecha de Orden]])</f>
        <v>2024</v>
      </c>
      <c r="T7174" t="str">
        <f>VLOOKUP(Tabla1[[#This Row],[Nombre del Producto]],Tabla2[[Nombre Producto]:[Costo Unitario]],2,FALSE)</f>
        <v>Wicked Choccy's</v>
      </c>
      <c r="U7174" t="str">
        <f>VLOOKUP(Tabla1[[#This Row],[Fábrica]],Tabla3[],4,FALSE)</f>
        <v>Georgia</v>
      </c>
    </row>
    <row r="7175" spans="1:21" x14ac:dyDescent="0.25">
      <c r="A7175" t="s">
        <v>3778</v>
      </c>
      <c r="B7175" s="3">
        <v>45539</v>
      </c>
      <c r="C7175" s="3">
        <v>45553</v>
      </c>
      <c r="D7175" t="s">
        <v>71</v>
      </c>
      <c r="E7175">
        <v>102750</v>
      </c>
      <c r="F7175" t="s">
        <v>19</v>
      </c>
      <c r="G7175" t="s">
        <v>53</v>
      </c>
      <c r="H7175" t="s">
        <v>21</v>
      </c>
      <c r="I7175">
        <v>90036</v>
      </c>
      <c r="J7175" t="s">
        <v>22</v>
      </c>
      <c r="K7175" t="s">
        <v>23</v>
      </c>
      <c r="L7175" t="s">
        <v>33</v>
      </c>
      <c r="M7175" t="s">
        <v>34</v>
      </c>
      <c r="N7175" s="5">
        <v>10.8</v>
      </c>
      <c r="O7175" s="7">
        <v>3</v>
      </c>
      <c r="P7175" s="5">
        <v>7.2</v>
      </c>
      <c r="Q7175" s="5">
        <v>3.6</v>
      </c>
      <c r="R7175" s="22">
        <f>Tabla1[[#This Row],[Fecha de Envío]]-Tabla1[[#This Row],[Fecha de Orden]]</f>
        <v>14</v>
      </c>
      <c r="S7175" s="24">
        <f>YEAR(Tabla1[[#This Row],[Fecha de Orden]])</f>
        <v>2024</v>
      </c>
      <c r="T7175" t="str">
        <f>VLOOKUP(Tabla1[[#This Row],[Nombre del Producto]],Tabla2[[Nombre Producto]:[Costo Unitario]],2,FALSE)</f>
        <v>Lot's O' Nuts</v>
      </c>
      <c r="U7175" t="str">
        <f>VLOOKUP(Tabla1[[#This Row],[Fábrica]],Tabla3[],4,FALSE)</f>
        <v>Arizona</v>
      </c>
    </row>
    <row r="7176" spans="1:21" x14ac:dyDescent="0.25">
      <c r="A7176" t="s">
        <v>4062</v>
      </c>
      <c r="B7176" s="3">
        <v>45539</v>
      </c>
      <c r="C7176" s="3">
        <v>45551</v>
      </c>
      <c r="D7176" t="s">
        <v>39</v>
      </c>
      <c r="E7176">
        <v>140326</v>
      </c>
      <c r="F7176" t="s">
        <v>19</v>
      </c>
      <c r="G7176" t="s">
        <v>239</v>
      </c>
      <c r="H7176" t="s">
        <v>173</v>
      </c>
      <c r="I7176">
        <v>60653</v>
      </c>
      <c r="J7176" t="s">
        <v>148</v>
      </c>
      <c r="K7176" t="s">
        <v>43</v>
      </c>
      <c r="L7176" t="s">
        <v>348</v>
      </c>
      <c r="M7176" t="s">
        <v>349</v>
      </c>
      <c r="N7176" s="5">
        <v>180</v>
      </c>
      <c r="O7176" s="7">
        <v>9</v>
      </c>
      <c r="P7176" s="5">
        <v>90</v>
      </c>
      <c r="Q7176" s="5">
        <v>90</v>
      </c>
      <c r="R7176" s="22">
        <f>Tabla1[[#This Row],[Fecha de Envío]]-Tabla1[[#This Row],[Fecha de Orden]]</f>
        <v>12</v>
      </c>
      <c r="S7176" s="24">
        <f>YEAR(Tabla1[[#This Row],[Fecha de Orden]])</f>
        <v>2024</v>
      </c>
      <c r="T7176" t="str">
        <f>VLOOKUP(Tabla1[[#This Row],[Nombre del Producto]],Tabla2[[Nombre Producto]:[Costo Unitario]],2,FALSE)</f>
        <v>Secret Factory</v>
      </c>
      <c r="U7176" t="str">
        <f>VLOOKUP(Tabla1[[#This Row],[Fábrica]],Tabla3[],4,FALSE)</f>
        <v>Illinois</v>
      </c>
    </row>
    <row r="7177" spans="1:21" x14ac:dyDescent="0.25">
      <c r="A7177" t="s">
        <v>4063</v>
      </c>
      <c r="B7177" s="3">
        <v>45539</v>
      </c>
      <c r="C7177" s="3">
        <v>45551</v>
      </c>
      <c r="D7177" t="s">
        <v>39</v>
      </c>
      <c r="E7177">
        <v>140326</v>
      </c>
      <c r="F7177" t="s">
        <v>19</v>
      </c>
      <c r="G7177" t="s">
        <v>239</v>
      </c>
      <c r="H7177" t="s">
        <v>173</v>
      </c>
      <c r="I7177">
        <v>60653</v>
      </c>
      <c r="J7177" t="s">
        <v>22</v>
      </c>
      <c r="K7177" t="s">
        <v>43</v>
      </c>
      <c r="L7177" t="s">
        <v>24</v>
      </c>
      <c r="M7177" t="s">
        <v>25</v>
      </c>
      <c r="N7177" s="5">
        <v>11.25</v>
      </c>
      <c r="O7177" s="7">
        <v>3</v>
      </c>
      <c r="P7177" s="5">
        <v>7.35</v>
      </c>
      <c r="Q7177" s="5">
        <v>3.9</v>
      </c>
      <c r="R7177" s="22">
        <f>Tabla1[[#This Row],[Fecha de Envío]]-Tabla1[[#This Row],[Fecha de Orden]]</f>
        <v>12</v>
      </c>
      <c r="S7177" s="24">
        <f>YEAR(Tabla1[[#This Row],[Fecha de Orden]])</f>
        <v>2024</v>
      </c>
      <c r="T7177" t="str">
        <f>VLOOKUP(Tabla1[[#This Row],[Nombre del Producto]],Tabla2[[Nombre Producto]:[Costo Unitario]],2,FALSE)</f>
        <v>Wicked Choccy's</v>
      </c>
      <c r="U7177" t="str">
        <f>VLOOKUP(Tabla1[[#This Row],[Fábrica]],Tabla3[],4,FALSE)</f>
        <v>Georgia</v>
      </c>
    </row>
    <row r="7178" spans="1:21" x14ac:dyDescent="0.25">
      <c r="A7178" t="s">
        <v>4064</v>
      </c>
      <c r="B7178" s="3">
        <v>45539</v>
      </c>
      <c r="C7178" s="3">
        <v>45551</v>
      </c>
      <c r="D7178" t="s">
        <v>39</v>
      </c>
      <c r="E7178">
        <v>140326</v>
      </c>
      <c r="F7178" t="s">
        <v>19</v>
      </c>
      <c r="G7178" t="s">
        <v>239</v>
      </c>
      <c r="H7178" t="s">
        <v>173</v>
      </c>
      <c r="I7178">
        <v>60653</v>
      </c>
      <c r="J7178" t="s">
        <v>22</v>
      </c>
      <c r="K7178" t="s">
        <v>43</v>
      </c>
      <c r="L7178" t="s">
        <v>27</v>
      </c>
      <c r="M7178" t="s">
        <v>28</v>
      </c>
      <c r="N7178" s="5">
        <v>10.8</v>
      </c>
      <c r="O7178" s="7">
        <v>3</v>
      </c>
      <c r="P7178" s="5">
        <v>7.5</v>
      </c>
      <c r="Q7178" s="5">
        <v>3.3</v>
      </c>
      <c r="R7178" s="22">
        <f>Tabla1[[#This Row],[Fecha de Envío]]-Tabla1[[#This Row],[Fecha de Orden]]</f>
        <v>12</v>
      </c>
      <c r="S7178" s="24">
        <f>YEAR(Tabla1[[#This Row],[Fecha de Orden]])</f>
        <v>2024</v>
      </c>
      <c r="T7178" t="str">
        <f>VLOOKUP(Tabla1[[#This Row],[Nombre del Producto]],Tabla2[[Nombre Producto]:[Costo Unitario]],2,FALSE)</f>
        <v>Lot's O' Nuts</v>
      </c>
      <c r="U7178" t="str">
        <f>VLOOKUP(Tabla1[[#This Row],[Fábrica]],Tabla3[],4,FALSE)</f>
        <v>Arizona</v>
      </c>
    </row>
    <row r="7179" spans="1:21" x14ac:dyDescent="0.25">
      <c r="A7179" t="s">
        <v>4207</v>
      </c>
      <c r="B7179" s="3">
        <v>45539</v>
      </c>
      <c r="C7179" s="3">
        <v>45553</v>
      </c>
      <c r="D7179" t="s">
        <v>18</v>
      </c>
      <c r="E7179">
        <v>152485</v>
      </c>
      <c r="F7179" t="s">
        <v>19</v>
      </c>
      <c r="G7179" t="s">
        <v>4208</v>
      </c>
      <c r="H7179" t="s">
        <v>42</v>
      </c>
      <c r="I7179">
        <v>75019</v>
      </c>
      <c r="J7179" t="s">
        <v>22</v>
      </c>
      <c r="K7179" t="s">
        <v>43</v>
      </c>
      <c r="L7179" t="s">
        <v>24</v>
      </c>
      <c r="M7179" t="s">
        <v>25</v>
      </c>
      <c r="N7179" s="5">
        <v>18.75</v>
      </c>
      <c r="O7179" s="7">
        <v>5</v>
      </c>
      <c r="P7179" s="5">
        <v>12.25</v>
      </c>
      <c r="Q7179" s="5">
        <v>6.5</v>
      </c>
      <c r="R7179" s="22">
        <f>Tabla1[[#This Row],[Fecha de Envío]]-Tabla1[[#This Row],[Fecha de Orden]]</f>
        <v>14</v>
      </c>
      <c r="S7179" s="24">
        <f>YEAR(Tabla1[[#This Row],[Fecha de Orden]])</f>
        <v>2024</v>
      </c>
      <c r="T7179" t="str">
        <f>VLOOKUP(Tabla1[[#This Row],[Nombre del Producto]],Tabla2[[Nombre Producto]:[Costo Unitario]],2,FALSE)</f>
        <v>Wicked Choccy's</v>
      </c>
      <c r="U7179" t="str">
        <f>VLOOKUP(Tabla1[[#This Row],[Fábrica]],Tabla3[],4,FALSE)</f>
        <v>Georgia</v>
      </c>
    </row>
    <row r="7180" spans="1:21" x14ac:dyDescent="0.25">
      <c r="A7180" t="s">
        <v>4209</v>
      </c>
      <c r="B7180" s="3">
        <v>45539</v>
      </c>
      <c r="C7180" s="3">
        <v>45553</v>
      </c>
      <c r="D7180" t="s">
        <v>18</v>
      </c>
      <c r="E7180">
        <v>152485</v>
      </c>
      <c r="F7180" t="s">
        <v>19</v>
      </c>
      <c r="G7180" t="s">
        <v>4208</v>
      </c>
      <c r="H7180" t="s">
        <v>42</v>
      </c>
      <c r="I7180">
        <v>75019</v>
      </c>
      <c r="J7180" t="s">
        <v>22</v>
      </c>
      <c r="K7180" t="s">
        <v>43</v>
      </c>
      <c r="L7180" t="s">
        <v>27</v>
      </c>
      <c r="M7180" t="s">
        <v>28</v>
      </c>
      <c r="N7180" s="5">
        <v>25.2</v>
      </c>
      <c r="O7180" s="7">
        <v>7</v>
      </c>
      <c r="P7180" s="5">
        <v>17.5</v>
      </c>
      <c r="Q7180" s="5">
        <v>7.7</v>
      </c>
      <c r="R7180" s="22">
        <f>Tabla1[[#This Row],[Fecha de Envío]]-Tabla1[[#This Row],[Fecha de Orden]]</f>
        <v>14</v>
      </c>
      <c r="S7180" s="24">
        <f>YEAR(Tabla1[[#This Row],[Fecha de Orden]])</f>
        <v>2024</v>
      </c>
      <c r="T7180" t="str">
        <f>VLOOKUP(Tabla1[[#This Row],[Nombre del Producto]],Tabla2[[Nombre Producto]:[Costo Unitario]],2,FALSE)</f>
        <v>Lot's O' Nuts</v>
      </c>
      <c r="U7180" t="str">
        <f>VLOOKUP(Tabla1[[#This Row],[Fábrica]],Tabla3[],4,FALSE)</f>
        <v>Arizona</v>
      </c>
    </row>
    <row r="7181" spans="1:21" x14ac:dyDescent="0.25">
      <c r="A7181" t="s">
        <v>4210</v>
      </c>
      <c r="B7181" s="3">
        <v>45539</v>
      </c>
      <c r="C7181" s="3">
        <v>45553</v>
      </c>
      <c r="D7181" t="s">
        <v>18</v>
      </c>
      <c r="E7181">
        <v>152485</v>
      </c>
      <c r="F7181" t="s">
        <v>19</v>
      </c>
      <c r="G7181" t="s">
        <v>4208</v>
      </c>
      <c r="H7181" t="s">
        <v>42</v>
      </c>
      <c r="I7181">
        <v>75019</v>
      </c>
      <c r="J7181" t="s">
        <v>22</v>
      </c>
      <c r="K7181" t="s">
        <v>43</v>
      </c>
      <c r="L7181" t="s">
        <v>45</v>
      </c>
      <c r="M7181" t="s">
        <v>46</v>
      </c>
      <c r="N7181" s="5">
        <v>3.49</v>
      </c>
      <c r="O7181" s="7">
        <v>1</v>
      </c>
      <c r="P7181" s="5">
        <v>2.4900000000000002</v>
      </c>
      <c r="Q7181" s="5">
        <v>1</v>
      </c>
      <c r="R7181" s="22">
        <f>Tabla1[[#This Row],[Fecha de Envío]]-Tabla1[[#This Row],[Fecha de Orden]]</f>
        <v>14</v>
      </c>
      <c r="S7181" s="24">
        <f>YEAR(Tabla1[[#This Row],[Fecha de Orden]])</f>
        <v>2024</v>
      </c>
      <c r="T7181" t="str">
        <f>VLOOKUP(Tabla1[[#This Row],[Nombre del Producto]],Tabla2[[Nombre Producto]:[Costo Unitario]],2,FALSE)</f>
        <v>Lot's O' Nuts</v>
      </c>
      <c r="U7181" t="str">
        <f>VLOOKUP(Tabla1[[#This Row],[Fábrica]],Tabla3[],4,FALSE)</f>
        <v>Arizona</v>
      </c>
    </row>
    <row r="7182" spans="1:21" x14ac:dyDescent="0.25">
      <c r="A7182" t="s">
        <v>4607</v>
      </c>
      <c r="B7182" s="3">
        <v>45539</v>
      </c>
      <c r="C7182" s="3">
        <v>45553</v>
      </c>
      <c r="D7182" t="s">
        <v>71</v>
      </c>
      <c r="E7182">
        <v>100783</v>
      </c>
      <c r="F7182" t="s">
        <v>19</v>
      </c>
      <c r="G7182" t="s">
        <v>4608</v>
      </c>
      <c r="H7182" t="s">
        <v>42</v>
      </c>
      <c r="I7182">
        <v>75043</v>
      </c>
      <c r="J7182" t="s">
        <v>22</v>
      </c>
      <c r="K7182" t="s">
        <v>43</v>
      </c>
      <c r="L7182" t="s">
        <v>36</v>
      </c>
      <c r="M7182" t="s">
        <v>37</v>
      </c>
      <c r="N7182" s="5">
        <v>3.25</v>
      </c>
      <c r="O7182" s="7">
        <v>1</v>
      </c>
      <c r="P7182" s="5">
        <v>2.11</v>
      </c>
      <c r="Q7182" s="5">
        <v>1.1399999999999999</v>
      </c>
      <c r="R7182" s="22">
        <f>Tabla1[[#This Row],[Fecha de Envío]]-Tabla1[[#This Row],[Fecha de Orden]]</f>
        <v>14</v>
      </c>
      <c r="S7182" s="24">
        <f>YEAR(Tabla1[[#This Row],[Fecha de Orden]])</f>
        <v>2024</v>
      </c>
      <c r="T7182" t="str">
        <f>VLOOKUP(Tabla1[[#This Row],[Nombre del Producto]],Tabla2[[Nombre Producto]:[Costo Unitario]],2,FALSE)</f>
        <v>Wicked Choccy's</v>
      </c>
      <c r="U7182" t="str">
        <f>VLOOKUP(Tabla1[[#This Row],[Fábrica]],Tabla3[],4,FALSE)</f>
        <v>Georgia</v>
      </c>
    </row>
    <row r="7183" spans="1:21" x14ac:dyDescent="0.25">
      <c r="A7183" t="s">
        <v>4988</v>
      </c>
      <c r="B7183" s="3">
        <v>45539</v>
      </c>
      <c r="C7183" s="3">
        <v>45550</v>
      </c>
      <c r="D7183" t="s">
        <v>39</v>
      </c>
      <c r="E7183">
        <v>101182</v>
      </c>
      <c r="F7183" t="s">
        <v>19</v>
      </c>
      <c r="G7183" t="s">
        <v>601</v>
      </c>
      <c r="H7183" t="s">
        <v>21</v>
      </c>
      <c r="I7183">
        <v>92307</v>
      </c>
      <c r="J7183" t="s">
        <v>22</v>
      </c>
      <c r="K7183" t="s">
        <v>23</v>
      </c>
      <c r="L7183" t="s">
        <v>45</v>
      </c>
      <c r="M7183" t="s">
        <v>46</v>
      </c>
      <c r="N7183" s="5">
        <v>6.98</v>
      </c>
      <c r="O7183" s="7">
        <v>2</v>
      </c>
      <c r="P7183" s="5">
        <v>4.9800000000000004</v>
      </c>
      <c r="Q7183" s="5">
        <v>2</v>
      </c>
      <c r="R7183" s="22">
        <f>Tabla1[[#This Row],[Fecha de Envío]]-Tabla1[[#This Row],[Fecha de Orden]]</f>
        <v>11</v>
      </c>
      <c r="S7183" s="24">
        <f>YEAR(Tabla1[[#This Row],[Fecha de Orden]])</f>
        <v>2024</v>
      </c>
      <c r="T7183" t="str">
        <f>VLOOKUP(Tabla1[[#This Row],[Nombre del Producto]],Tabla2[[Nombre Producto]:[Costo Unitario]],2,FALSE)</f>
        <v>Lot's O' Nuts</v>
      </c>
      <c r="U7183" t="str">
        <f>VLOOKUP(Tabla1[[#This Row],[Fábrica]],Tabla3[],4,FALSE)</f>
        <v>Arizona</v>
      </c>
    </row>
    <row r="7184" spans="1:21" x14ac:dyDescent="0.25">
      <c r="A7184" t="s">
        <v>4989</v>
      </c>
      <c r="B7184" s="3">
        <v>45539</v>
      </c>
      <c r="C7184" s="3">
        <v>45550</v>
      </c>
      <c r="D7184" t="s">
        <v>39</v>
      </c>
      <c r="E7184">
        <v>101182</v>
      </c>
      <c r="F7184" t="s">
        <v>19</v>
      </c>
      <c r="G7184" t="s">
        <v>601</v>
      </c>
      <c r="H7184" t="s">
        <v>21</v>
      </c>
      <c r="I7184">
        <v>92307</v>
      </c>
      <c r="J7184" t="s">
        <v>22</v>
      </c>
      <c r="K7184" t="s">
        <v>23</v>
      </c>
      <c r="L7184" t="s">
        <v>24</v>
      </c>
      <c r="M7184" t="s">
        <v>25</v>
      </c>
      <c r="N7184" s="5">
        <v>11.25</v>
      </c>
      <c r="O7184" s="7">
        <v>3</v>
      </c>
      <c r="P7184" s="5">
        <v>7.35</v>
      </c>
      <c r="Q7184" s="5">
        <v>3.9</v>
      </c>
      <c r="R7184" s="22">
        <f>Tabla1[[#This Row],[Fecha de Envío]]-Tabla1[[#This Row],[Fecha de Orden]]</f>
        <v>11</v>
      </c>
      <c r="S7184" s="24">
        <f>YEAR(Tabla1[[#This Row],[Fecha de Orden]])</f>
        <v>2024</v>
      </c>
      <c r="T7184" t="str">
        <f>VLOOKUP(Tabla1[[#This Row],[Nombre del Producto]],Tabla2[[Nombre Producto]:[Costo Unitario]],2,FALSE)</f>
        <v>Wicked Choccy's</v>
      </c>
      <c r="U7184" t="str">
        <f>VLOOKUP(Tabla1[[#This Row],[Fábrica]],Tabla3[],4,FALSE)</f>
        <v>Georgia</v>
      </c>
    </row>
    <row r="7185" spans="1:21" x14ac:dyDescent="0.25">
      <c r="A7185" t="s">
        <v>5949</v>
      </c>
      <c r="B7185" s="3">
        <v>45539</v>
      </c>
      <c r="C7185" s="3">
        <v>45554</v>
      </c>
      <c r="D7185" t="s">
        <v>71</v>
      </c>
      <c r="E7185">
        <v>109757</v>
      </c>
      <c r="F7185" t="s">
        <v>19</v>
      </c>
      <c r="G7185" t="s">
        <v>836</v>
      </c>
      <c r="H7185" t="s">
        <v>210</v>
      </c>
      <c r="I7185">
        <v>44312</v>
      </c>
      <c r="J7185" t="s">
        <v>22</v>
      </c>
      <c r="K7185" t="s">
        <v>32</v>
      </c>
      <c r="L7185" t="s">
        <v>33</v>
      </c>
      <c r="M7185" t="s">
        <v>34</v>
      </c>
      <c r="N7185" s="5">
        <v>14.4</v>
      </c>
      <c r="O7185" s="7">
        <v>4</v>
      </c>
      <c r="P7185" s="5">
        <v>9.6</v>
      </c>
      <c r="Q7185" s="5">
        <v>4.8</v>
      </c>
      <c r="R7185" s="22">
        <f>Tabla1[[#This Row],[Fecha de Envío]]-Tabla1[[#This Row],[Fecha de Orden]]</f>
        <v>15</v>
      </c>
      <c r="S7185" s="24">
        <f>YEAR(Tabla1[[#This Row],[Fecha de Orden]])</f>
        <v>2024</v>
      </c>
      <c r="T7185" t="str">
        <f>VLOOKUP(Tabla1[[#This Row],[Nombre del Producto]],Tabla2[[Nombre Producto]:[Costo Unitario]],2,FALSE)</f>
        <v>Lot's O' Nuts</v>
      </c>
      <c r="U7185" t="str">
        <f>VLOOKUP(Tabla1[[#This Row],[Fábrica]],Tabla3[],4,FALSE)</f>
        <v>Arizona</v>
      </c>
    </row>
    <row r="7186" spans="1:21" x14ac:dyDescent="0.25">
      <c r="A7186" t="s">
        <v>5950</v>
      </c>
      <c r="B7186" s="3">
        <v>45539</v>
      </c>
      <c r="C7186" s="3">
        <v>45554</v>
      </c>
      <c r="D7186" t="s">
        <v>71</v>
      </c>
      <c r="E7186">
        <v>109757</v>
      </c>
      <c r="F7186" t="s">
        <v>19</v>
      </c>
      <c r="G7186" t="s">
        <v>836</v>
      </c>
      <c r="H7186" t="s">
        <v>210</v>
      </c>
      <c r="I7186">
        <v>44312</v>
      </c>
      <c r="J7186" t="s">
        <v>22</v>
      </c>
      <c r="K7186" t="s">
        <v>32</v>
      </c>
      <c r="L7186" t="s">
        <v>24</v>
      </c>
      <c r="M7186" t="s">
        <v>25</v>
      </c>
      <c r="N7186" s="5">
        <v>7.5</v>
      </c>
      <c r="O7186" s="7">
        <v>2</v>
      </c>
      <c r="P7186" s="5">
        <v>4.9000000000000004</v>
      </c>
      <c r="Q7186" s="5">
        <v>2.6</v>
      </c>
      <c r="R7186" s="22">
        <f>Tabla1[[#This Row],[Fecha de Envío]]-Tabla1[[#This Row],[Fecha de Orden]]</f>
        <v>15</v>
      </c>
      <c r="S7186" s="24">
        <f>YEAR(Tabla1[[#This Row],[Fecha de Orden]])</f>
        <v>2024</v>
      </c>
      <c r="T7186" t="str">
        <f>VLOOKUP(Tabla1[[#This Row],[Nombre del Producto]],Tabla2[[Nombre Producto]:[Costo Unitario]],2,FALSE)</f>
        <v>Wicked Choccy's</v>
      </c>
      <c r="U7186" t="str">
        <f>VLOOKUP(Tabla1[[#This Row],[Fábrica]],Tabla3[],4,FALSE)</f>
        <v>Georgia</v>
      </c>
    </row>
    <row r="7187" spans="1:21" x14ac:dyDescent="0.25">
      <c r="A7187" t="s">
        <v>6248</v>
      </c>
      <c r="B7187" s="3">
        <v>45539</v>
      </c>
      <c r="C7187" s="3">
        <v>45555</v>
      </c>
      <c r="D7187" t="s">
        <v>18</v>
      </c>
      <c r="E7187">
        <v>117394</v>
      </c>
      <c r="F7187" t="s">
        <v>19</v>
      </c>
      <c r="G7187" t="s">
        <v>144</v>
      </c>
      <c r="H7187" t="s">
        <v>101</v>
      </c>
      <c r="I7187">
        <v>19120</v>
      </c>
      <c r="J7187" t="s">
        <v>22</v>
      </c>
      <c r="K7187" t="s">
        <v>32</v>
      </c>
      <c r="L7187" t="s">
        <v>36</v>
      </c>
      <c r="M7187" t="s">
        <v>37</v>
      </c>
      <c r="N7187" s="5">
        <v>13</v>
      </c>
      <c r="O7187" s="7">
        <v>4</v>
      </c>
      <c r="P7187" s="5">
        <v>8.44</v>
      </c>
      <c r="Q7187" s="5">
        <v>4.5599999999999996</v>
      </c>
      <c r="R7187" s="22">
        <f>Tabla1[[#This Row],[Fecha de Envío]]-Tabla1[[#This Row],[Fecha de Orden]]</f>
        <v>16</v>
      </c>
      <c r="S7187" s="24">
        <f>YEAR(Tabla1[[#This Row],[Fecha de Orden]])</f>
        <v>2024</v>
      </c>
      <c r="T7187" t="str">
        <f>VLOOKUP(Tabla1[[#This Row],[Nombre del Producto]],Tabla2[[Nombre Producto]:[Costo Unitario]],2,FALSE)</f>
        <v>Wicked Choccy's</v>
      </c>
      <c r="U7187" t="str">
        <f>VLOOKUP(Tabla1[[#This Row],[Fábrica]],Tabla3[],4,FALSE)</f>
        <v>Georgia</v>
      </c>
    </row>
    <row r="7188" spans="1:21" x14ac:dyDescent="0.25">
      <c r="A7188" t="s">
        <v>7033</v>
      </c>
      <c r="B7188" s="3">
        <v>45539</v>
      </c>
      <c r="C7188" s="3">
        <v>45551</v>
      </c>
      <c r="D7188" t="s">
        <v>71</v>
      </c>
      <c r="E7188">
        <v>116680</v>
      </c>
      <c r="F7188" t="s">
        <v>19</v>
      </c>
      <c r="G7188" t="s">
        <v>20</v>
      </c>
      <c r="H7188" t="s">
        <v>21</v>
      </c>
      <c r="I7188">
        <v>94122</v>
      </c>
      <c r="J7188" t="s">
        <v>22</v>
      </c>
      <c r="K7188" t="s">
        <v>23</v>
      </c>
      <c r="L7188" t="s">
        <v>27</v>
      </c>
      <c r="M7188" t="s">
        <v>28</v>
      </c>
      <c r="N7188" s="5">
        <v>28.8</v>
      </c>
      <c r="O7188" s="7">
        <v>8</v>
      </c>
      <c r="P7188" s="5">
        <v>20</v>
      </c>
      <c r="Q7188" s="5">
        <v>8.8000000000000007</v>
      </c>
      <c r="R7188" s="22">
        <f>Tabla1[[#This Row],[Fecha de Envío]]-Tabla1[[#This Row],[Fecha de Orden]]</f>
        <v>12</v>
      </c>
      <c r="S7188" s="24">
        <f>YEAR(Tabla1[[#This Row],[Fecha de Orden]])</f>
        <v>2024</v>
      </c>
      <c r="T7188" t="str">
        <f>VLOOKUP(Tabla1[[#This Row],[Nombre del Producto]],Tabla2[[Nombre Producto]:[Costo Unitario]],2,FALSE)</f>
        <v>Lot's O' Nuts</v>
      </c>
      <c r="U7188" t="str">
        <f>VLOOKUP(Tabla1[[#This Row],[Fábrica]],Tabla3[],4,FALSE)</f>
        <v>Arizona</v>
      </c>
    </row>
    <row r="7189" spans="1:21" x14ac:dyDescent="0.25">
      <c r="A7189" t="s">
        <v>7034</v>
      </c>
      <c r="B7189" s="3">
        <v>45539</v>
      </c>
      <c r="C7189" s="3">
        <v>45551</v>
      </c>
      <c r="D7189" t="s">
        <v>71</v>
      </c>
      <c r="E7189">
        <v>116680</v>
      </c>
      <c r="F7189" t="s">
        <v>19</v>
      </c>
      <c r="G7189" t="s">
        <v>20</v>
      </c>
      <c r="H7189" t="s">
        <v>21</v>
      </c>
      <c r="I7189">
        <v>94122</v>
      </c>
      <c r="J7189" t="s">
        <v>22</v>
      </c>
      <c r="K7189" t="s">
        <v>23</v>
      </c>
      <c r="L7189" t="s">
        <v>33</v>
      </c>
      <c r="M7189" t="s">
        <v>34</v>
      </c>
      <c r="N7189" s="5">
        <v>21.6</v>
      </c>
      <c r="O7189" s="7">
        <v>6</v>
      </c>
      <c r="P7189" s="5">
        <v>14.4</v>
      </c>
      <c r="Q7189" s="5">
        <v>7.2</v>
      </c>
      <c r="R7189" s="22">
        <f>Tabla1[[#This Row],[Fecha de Envío]]-Tabla1[[#This Row],[Fecha de Orden]]</f>
        <v>12</v>
      </c>
      <c r="S7189" s="24">
        <f>YEAR(Tabla1[[#This Row],[Fecha de Orden]])</f>
        <v>2024</v>
      </c>
      <c r="T7189" t="str">
        <f>VLOOKUP(Tabla1[[#This Row],[Nombre del Producto]],Tabla2[[Nombre Producto]:[Costo Unitario]],2,FALSE)</f>
        <v>Lot's O' Nuts</v>
      </c>
      <c r="U7189" t="str">
        <f>VLOOKUP(Tabla1[[#This Row],[Fábrica]],Tabla3[],4,FALSE)</f>
        <v>Arizona</v>
      </c>
    </row>
    <row r="7190" spans="1:21" x14ac:dyDescent="0.25">
      <c r="A7190" t="s">
        <v>7255</v>
      </c>
      <c r="B7190" s="3">
        <v>45539</v>
      </c>
      <c r="C7190" s="3">
        <v>45553</v>
      </c>
      <c r="D7190" t="s">
        <v>18</v>
      </c>
      <c r="E7190">
        <v>141929</v>
      </c>
      <c r="F7190" t="s">
        <v>19</v>
      </c>
      <c r="G7190" t="s">
        <v>53</v>
      </c>
      <c r="H7190" t="s">
        <v>21</v>
      </c>
      <c r="I7190">
        <v>90004</v>
      </c>
      <c r="J7190" t="s">
        <v>22</v>
      </c>
      <c r="K7190" t="s">
        <v>23</v>
      </c>
      <c r="L7190" t="s">
        <v>45</v>
      </c>
      <c r="M7190" t="s">
        <v>46</v>
      </c>
      <c r="N7190" s="5">
        <v>6.98</v>
      </c>
      <c r="O7190" s="7">
        <v>2</v>
      </c>
      <c r="P7190" s="5">
        <v>4.9800000000000004</v>
      </c>
      <c r="Q7190" s="5">
        <v>2</v>
      </c>
      <c r="R7190" s="22">
        <f>Tabla1[[#This Row],[Fecha de Envío]]-Tabla1[[#This Row],[Fecha de Orden]]</f>
        <v>14</v>
      </c>
      <c r="S7190" s="24">
        <f>YEAR(Tabla1[[#This Row],[Fecha de Orden]])</f>
        <v>2024</v>
      </c>
      <c r="T7190" t="str">
        <f>VLOOKUP(Tabla1[[#This Row],[Nombre del Producto]],Tabla2[[Nombre Producto]:[Costo Unitario]],2,FALSE)</f>
        <v>Lot's O' Nuts</v>
      </c>
      <c r="U7190" t="str">
        <f>VLOOKUP(Tabla1[[#This Row],[Fábrica]],Tabla3[],4,FALSE)</f>
        <v>Arizona</v>
      </c>
    </row>
    <row r="7191" spans="1:21" x14ac:dyDescent="0.25">
      <c r="A7191" t="s">
        <v>7256</v>
      </c>
      <c r="B7191" s="3">
        <v>45539</v>
      </c>
      <c r="C7191" s="3">
        <v>45553</v>
      </c>
      <c r="D7191" t="s">
        <v>18</v>
      </c>
      <c r="E7191">
        <v>141929</v>
      </c>
      <c r="F7191" t="s">
        <v>19</v>
      </c>
      <c r="G7191" t="s">
        <v>53</v>
      </c>
      <c r="H7191" t="s">
        <v>21</v>
      </c>
      <c r="I7191">
        <v>90004</v>
      </c>
      <c r="J7191" t="s">
        <v>22</v>
      </c>
      <c r="K7191" t="s">
        <v>23</v>
      </c>
      <c r="L7191" t="s">
        <v>36</v>
      </c>
      <c r="M7191" t="s">
        <v>37</v>
      </c>
      <c r="N7191" s="5">
        <v>16.25</v>
      </c>
      <c r="O7191" s="7">
        <v>5</v>
      </c>
      <c r="P7191" s="5">
        <v>10.55</v>
      </c>
      <c r="Q7191" s="5">
        <v>5.7</v>
      </c>
      <c r="R7191" s="22">
        <f>Tabla1[[#This Row],[Fecha de Envío]]-Tabla1[[#This Row],[Fecha de Orden]]</f>
        <v>14</v>
      </c>
      <c r="S7191" s="24">
        <f>YEAR(Tabla1[[#This Row],[Fecha de Orden]])</f>
        <v>2024</v>
      </c>
      <c r="T7191" t="str">
        <f>VLOOKUP(Tabla1[[#This Row],[Nombre del Producto]],Tabla2[[Nombre Producto]:[Costo Unitario]],2,FALSE)</f>
        <v>Wicked Choccy's</v>
      </c>
      <c r="U7191" t="str">
        <f>VLOOKUP(Tabla1[[#This Row],[Fábrica]],Tabla3[],4,FALSE)</f>
        <v>Georgia</v>
      </c>
    </row>
    <row r="7192" spans="1:21" x14ac:dyDescent="0.25">
      <c r="A7192" t="s">
        <v>7257</v>
      </c>
      <c r="B7192" s="3">
        <v>45539</v>
      </c>
      <c r="C7192" s="3">
        <v>45553</v>
      </c>
      <c r="D7192" t="s">
        <v>18</v>
      </c>
      <c r="E7192">
        <v>141929</v>
      </c>
      <c r="F7192" t="s">
        <v>19</v>
      </c>
      <c r="G7192" t="s">
        <v>53</v>
      </c>
      <c r="H7192" t="s">
        <v>21</v>
      </c>
      <c r="I7192">
        <v>90004</v>
      </c>
      <c r="J7192" t="s">
        <v>22</v>
      </c>
      <c r="K7192" t="s">
        <v>23</v>
      </c>
      <c r="L7192" t="s">
        <v>27</v>
      </c>
      <c r="M7192" t="s">
        <v>28</v>
      </c>
      <c r="N7192" s="5">
        <v>3.6</v>
      </c>
      <c r="O7192" s="7">
        <v>1</v>
      </c>
      <c r="P7192" s="5">
        <v>2.5</v>
      </c>
      <c r="Q7192" s="5">
        <v>1.1000000000000001</v>
      </c>
      <c r="R7192" s="22">
        <f>Tabla1[[#This Row],[Fecha de Envío]]-Tabla1[[#This Row],[Fecha de Orden]]</f>
        <v>14</v>
      </c>
      <c r="S7192" s="24">
        <f>YEAR(Tabla1[[#This Row],[Fecha de Orden]])</f>
        <v>2024</v>
      </c>
      <c r="T7192" t="str">
        <f>VLOOKUP(Tabla1[[#This Row],[Nombre del Producto]],Tabla2[[Nombre Producto]:[Costo Unitario]],2,FALSE)</f>
        <v>Lot's O' Nuts</v>
      </c>
      <c r="U7192" t="str">
        <f>VLOOKUP(Tabla1[[#This Row],[Fábrica]],Tabla3[],4,FALSE)</f>
        <v>Arizona</v>
      </c>
    </row>
    <row r="7193" spans="1:21" x14ac:dyDescent="0.25">
      <c r="A7193" t="s">
        <v>8769</v>
      </c>
      <c r="B7193" s="3">
        <v>45539</v>
      </c>
      <c r="C7193" s="3">
        <v>45555</v>
      </c>
      <c r="D7193" t="s">
        <v>18</v>
      </c>
      <c r="E7193">
        <v>117261</v>
      </c>
      <c r="F7193" t="s">
        <v>19</v>
      </c>
      <c r="G7193" t="s">
        <v>53</v>
      </c>
      <c r="H7193" t="s">
        <v>21</v>
      </c>
      <c r="I7193">
        <v>90032</v>
      </c>
      <c r="J7193" t="s">
        <v>22</v>
      </c>
      <c r="K7193" t="s">
        <v>23</v>
      </c>
      <c r="L7193" t="s">
        <v>36</v>
      </c>
      <c r="M7193" t="s">
        <v>37</v>
      </c>
      <c r="N7193" s="5">
        <v>13</v>
      </c>
      <c r="O7193" s="7">
        <v>4</v>
      </c>
      <c r="P7193" s="5">
        <v>8.44</v>
      </c>
      <c r="Q7193" s="5">
        <v>4.5599999999999996</v>
      </c>
      <c r="R7193" s="22">
        <f>Tabla1[[#This Row],[Fecha de Envío]]-Tabla1[[#This Row],[Fecha de Orden]]</f>
        <v>16</v>
      </c>
      <c r="S7193" s="24">
        <f>YEAR(Tabla1[[#This Row],[Fecha de Orden]])</f>
        <v>2024</v>
      </c>
      <c r="T7193" t="str">
        <f>VLOOKUP(Tabla1[[#This Row],[Nombre del Producto]],Tabla2[[Nombre Producto]:[Costo Unitario]],2,FALSE)</f>
        <v>Wicked Choccy's</v>
      </c>
      <c r="U7193" t="str">
        <f>VLOOKUP(Tabla1[[#This Row],[Fábrica]],Tabla3[],4,FALSE)</f>
        <v>Georgia</v>
      </c>
    </row>
    <row r="7194" spans="1:21" x14ac:dyDescent="0.25">
      <c r="A7194" t="s">
        <v>9078</v>
      </c>
      <c r="B7194" s="3">
        <v>45539</v>
      </c>
      <c r="C7194" s="3">
        <v>45551</v>
      </c>
      <c r="D7194" t="s">
        <v>71</v>
      </c>
      <c r="E7194">
        <v>166394</v>
      </c>
      <c r="F7194" t="s">
        <v>19</v>
      </c>
      <c r="G7194" t="s">
        <v>8363</v>
      </c>
      <c r="H7194" t="s">
        <v>137</v>
      </c>
      <c r="I7194">
        <v>3060</v>
      </c>
      <c r="J7194" t="s">
        <v>22</v>
      </c>
      <c r="K7194" t="s">
        <v>32</v>
      </c>
      <c r="L7194" t="s">
        <v>33</v>
      </c>
      <c r="M7194" t="s">
        <v>34</v>
      </c>
      <c r="N7194" s="5">
        <v>21.6</v>
      </c>
      <c r="O7194" s="7">
        <v>6</v>
      </c>
      <c r="P7194" s="5">
        <v>14.4</v>
      </c>
      <c r="Q7194" s="5">
        <v>7.2</v>
      </c>
      <c r="R7194" s="22">
        <f>Tabla1[[#This Row],[Fecha de Envío]]-Tabla1[[#This Row],[Fecha de Orden]]</f>
        <v>12</v>
      </c>
      <c r="S7194" s="24">
        <f>YEAR(Tabla1[[#This Row],[Fecha de Orden]])</f>
        <v>2024</v>
      </c>
      <c r="T7194" t="str">
        <f>VLOOKUP(Tabla1[[#This Row],[Nombre del Producto]],Tabla2[[Nombre Producto]:[Costo Unitario]],2,FALSE)</f>
        <v>Lot's O' Nuts</v>
      </c>
      <c r="U7194" t="str">
        <f>VLOOKUP(Tabla1[[#This Row],[Fábrica]],Tabla3[],4,FALSE)</f>
        <v>Arizona</v>
      </c>
    </row>
    <row r="7195" spans="1:21" x14ac:dyDescent="0.25">
      <c r="A7195" t="s">
        <v>2245</v>
      </c>
      <c r="B7195" s="3">
        <v>45540</v>
      </c>
      <c r="C7195" s="3">
        <v>45551</v>
      </c>
      <c r="D7195" t="s">
        <v>39</v>
      </c>
      <c r="E7195">
        <v>107293</v>
      </c>
      <c r="F7195" t="s">
        <v>19</v>
      </c>
      <c r="G7195" t="s">
        <v>124</v>
      </c>
      <c r="H7195" t="s">
        <v>125</v>
      </c>
      <c r="I7195">
        <v>98115</v>
      </c>
      <c r="J7195" t="s">
        <v>22</v>
      </c>
      <c r="K7195" t="s">
        <v>23</v>
      </c>
      <c r="L7195" t="s">
        <v>36</v>
      </c>
      <c r="M7195" t="s">
        <v>37</v>
      </c>
      <c r="N7195" s="5">
        <v>3.25</v>
      </c>
      <c r="O7195" s="7">
        <v>1</v>
      </c>
      <c r="P7195" s="5">
        <v>2.11</v>
      </c>
      <c r="Q7195" s="5">
        <v>1.1399999999999999</v>
      </c>
      <c r="R7195" s="22">
        <f>Tabla1[[#This Row],[Fecha de Envío]]-Tabla1[[#This Row],[Fecha de Orden]]</f>
        <v>11</v>
      </c>
      <c r="S7195" s="24">
        <f>YEAR(Tabla1[[#This Row],[Fecha de Orden]])</f>
        <v>2024</v>
      </c>
      <c r="T7195" t="str">
        <f>VLOOKUP(Tabla1[[#This Row],[Nombre del Producto]],Tabla2[[Nombre Producto]:[Costo Unitario]],2,FALSE)</f>
        <v>Wicked Choccy's</v>
      </c>
      <c r="U7195" t="str">
        <f>VLOOKUP(Tabla1[[#This Row],[Fábrica]],Tabla3[],4,FALSE)</f>
        <v>Georgia</v>
      </c>
    </row>
    <row r="7196" spans="1:21" x14ac:dyDescent="0.25">
      <c r="A7196" t="s">
        <v>5628</v>
      </c>
      <c r="B7196" s="3">
        <v>45540</v>
      </c>
      <c r="C7196" s="3">
        <v>45554</v>
      </c>
      <c r="D7196" t="s">
        <v>18</v>
      </c>
      <c r="E7196">
        <v>102736</v>
      </c>
      <c r="F7196" t="s">
        <v>19</v>
      </c>
      <c r="G7196" t="s">
        <v>367</v>
      </c>
      <c r="H7196" t="s">
        <v>65</v>
      </c>
      <c r="I7196">
        <v>37918</v>
      </c>
      <c r="J7196" t="s">
        <v>22</v>
      </c>
      <c r="K7196" t="s">
        <v>66</v>
      </c>
      <c r="L7196" t="s">
        <v>33</v>
      </c>
      <c r="M7196" t="s">
        <v>34</v>
      </c>
      <c r="N7196" s="5">
        <v>18</v>
      </c>
      <c r="O7196" s="7">
        <v>5</v>
      </c>
      <c r="P7196" s="5">
        <v>12</v>
      </c>
      <c r="Q7196" s="5">
        <v>6</v>
      </c>
      <c r="R7196" s="22">
        <f>Tabla1[[#This Row],[Fecha de Envío]]-Tabla1[[#This Row],[Fecha de Orden]]</f>
        <v>14</v>
      </c>
      <c r="S7196" s="24">
        <f>YEAR(Tabla1[[#This Row],[Fecha de Orden]])</f>
        <v>2024</v>
      </c>
      <c r="T7196" t="str">
        <f>VLOOKUP(Tabla1[[#This Row],[Nombre del Producto]],Tabla2[[Nombre Producto]:[Costo Unitario]],2,FALSE)</f>
        <v>Lot's O' Nuts</v>
      </c>
      <c r="U7196" t="str">
        <f>VLOOKUP(Tabla1[[#This Row],[Fábrica]],Tabla3[],4,FALSE)</f>
        <v>Arizona</v>
      </c>
    </row>
    <row r="7197" spans="1:21" x14ac:dyDescent="0.25">
      <c r="A7197" t="s">
        <v>5629</v>
      </c>
      <c r="B7197" s="3">
        <v>45540</v>
      </c>
      <c r="C7197" s="3">
        <v>45554</v>
      </c>
      <c r="D7197" t="s">
        <v>18</v>
      </c>
      <c r="E7197">
        <v>102736</v>
      </c>
      <c r="F7197" t="s">
        <v>19</v>
      </c>
      <c r="G7197" t="s">
        <v>367</v>
      </c>
      <c r="H7197" t="s">
        <v>65</v>
      </c>
      <c r="I7197">
        <v>37918</v>
      </c>
      <c r="J7197" t="s">
        <v>22</v>
      </c>
      <c r="K7197" t="s">
        <v>66</v>
      </c>
      <c r="L7197" t="s">
        <v>45</v>
      </c>
      <c r="M7197" t="s">
        <v>46</v>
      </c>
      <c r="N7197" s="5">
        <v>10.47</v>
      </c>
      <c r="O7197" s="7">
        <v>3</v>
      </c>
      <c r="P7197" s="5">
        <v>7.47</v>
      </c>
      <c r="Q7197" s="5">
        <v>3</v>
      </c>
      <c r="R7197" s="22">
        <f>Tabla1[[#This Row],[Fecha de Envío]]-Tabla1[[#This Row],[Fecha de Orden]]</f>
        <v>14</v>
      </c>
      <c r="S7197" s="24">
        <f>YEAR(Tabla1[[#This Row],[Fecha de Orden]])</f>
        <v>2024</v>
      </c>
      <c r="T7197" t="str">
        <f>VLOOKUP(Tabla1[[#This Row],[Nombre del Producto]],Tabla2[[Nombre Producto]:[Costo Unitario]],2,FALSE)</f>
        <v>Lot's O' Nuts</v>
      </c>
      <c r="U7197" t="str">
        <f>VLOOKUP(Tabla1[[#This Row],[Fábrica]],Tabla3[],4,FALSE)</f>
        <v>Arizona</v>
      </c>
    </row>
    <row r="7198" spans="1:21" x14ac:dyDescent="0.25">
      <c r="A7198" t="s">
        <v>5630</v>
      </c>
      <c r="B7198" s="3">
        <v>45540</v>
      </c>
      <c r="C7198" s="3">
        <v>45554</v>
      </c>
      <c r="D7198" t="s">
        <v>18</v>
      </c>
      <c r="E7198">
        <v>102736</v>
      </c>
      <c r="F7198" t="s">
        <v>19</v>
      </c>
      <c r="G7198" t="s">
        <v>367</v>
      </c>
      <c r="H7198" t="s">
        <v>65</v>
      </c>
      <c r="I7198">
        <v>37918</v>
      </c>
      <c r="J7198" t="s">
        <v>22</v>
      </c>
      <c r="K7198" t="s">
        <v>66</v>
      </c>
      <c r="L7198" t="s">
        <v>27</v>
      </c>
      <c r="M7198" t="s">
        <v>28</v>
      </c>
      <c r="N7198" s="5">
        <v>14.4</v>
      </c>
      <c r="O7198" s="7">
        <v>4</v>
      </c>
      <c r="P7198" s="5">
        <v>10</v>
      </c>
      <c r="Q7198" s="5">
        <v>4.4000000000000004</v>
      </c>
      <c r="R7198" s="22">
        <f>Tabla1[[#This Row],[Fecha de Envío]]-Tabla1[[#This Row],[Fecha de Orden]]</f>
        <v>14</v>
      </c>
      <c r="S7198" s="24">
        <f>YEAR(Tabla1[[#This Row],[Fecha de Orden]])</f>
        <v>2024</v>
      </c>
      <c r="T7198" t="str">
        <f>VLOOKUP(Tabla1[[#This Row],[Nombre del Producto]],Tabla2[[Nombre Producto]:[Costo Unitario]],2,FALSE)</f>
        <v>Lot's O' Nuts</v>
      </c>
      <c r="U7198" t="str">
        <f>VLOOKUP(Tabla1[[#This Row],[Fábrica]],Tabla3[],4,FALSE)</f>
        <v>Arizona</v>
      </c>
    </row>
    <row r="7199" spans="1:21" x14ac:dyDescent="0.25">
      <c r="A7199" t="s">
        <v>6045</v>
      </c>
      <c r="B7199" s="3">
        <v>45540</v>
      </c>
      <c r="C7199" s="3">
        <v>45556</v>
      </c>
      <c r="D7199" t="s">
        <v>18</v>
      </c>
      <c r="E7199">
        <v>120705</v>
      </c>
      <c r="F7199" t="s">
        <v>19</v>
      </c>
      <c r="G7199" t="s">
        <v>658</v>
      </c>
      <c r="H7199" t="s">
        <v>255</v>
      </c>
      <c r="I7199">
        <v>33311</v>
      </c>
      <c r="J7199" t="s">
        <v>22</v>
      </c>
      <c r="K7199" t="s">
        <v>66</v>
      </c>
      <c r="L7199" t="s">
        <v>36</v>
      </c>
      <c r="M7199" t="s">
        <v>37</v>
      </c>
      <c r="N7199" s="5">
        <v>6.5</v>
      </c>
      <c r="O7199" s="7">
        <v>2</v>
      </c>
      <c r="P7199" s="5">
        <v>4.22</v>
      </c>
      <c r="Q7199" s="5">
        <v>2.2799999999999998</v>
      </c>
      <c r="R7199" s="22">
        <f>Tabla1[[#This Row],[Fecha de Envío]]-Tabla1[[#This Row],[Fecha de Orden]]</f>
        <v>16</v>
      </c>
      <c r="S7199" s="24">
        <f>YEAR(Tabla1[[#This Row],[Fecha de Orden]])</f>
        <v>2024</v>
      </c>
      <c r="T7199" t="str">
        <f>VLOOKUP(Tabla1[[#This Row],[Nombre del Producto]],Tabla2[[Nombre Producto]:[Costo Unitario]],2,FALSE)</f>
        <v>Wicked Choccy's</v>
      </c>
      <c r="U7199" t="str">
        <f>VLOOKUP(Tabla1[[#This Row],[Fábrica]],Tabla3[],4,FALSE)</f>
        <v>Georgia</v>
      </c>
    </row>
    <row r="7200" spans="1:21" x14ac:dyDescent="0.25">
      <c r="A7200" t="s">
        <v>75</v>
      </c>
      <c r="B7200" s="3">
        <v>45542</v>
      </c>
      <c r="C7200" s="3">
        <v>45554</v>
      </c>
      <c r="D7200" t="s">
        <v>39</v>
      </c>
      <c r="E7200">
        <v>169488</v>
      </c>
      <c r="F7200" t="s">
        <v>19</v>
      </c>
      <c r="G7200" t="s">
        <v>76</v>
      </c>
      <c r="H7200" t="s">
        <v>77</v>
      </c>
      <c r="I7200">
        <v>2908</v>
      </c>
      <c r="J7200" t="s">
        <v>22</v>
      </c>
      <c r="K7200" t="s">
        <v>32</v>
      </c>
      <c r="L7200" t="s">
        <v>36</v>
      </c>
      <c r="M7200" t="s">
        <v>37</v>
      </c>
      <c r="N7200" s="5">
        <v>6.5</v>
      </c>
      <c r="O7200" s="7">
        <v>2</v>
      </c>
      <c r="P7200" s="5">
        <v>4.22</v>
      </c>
      <c r="Q7200" s="5">
        <v>2.2799999999999998</v>
      </c>
      <c r="R7200" s="22">
        <f>Tabla1[[#This Row],[Fecha de Envío]]-Tabla1[[#This Row],[Fecha de Orden]]</f>
        <v>12</v>
      </c>
      <c r="S7200" s="24">
        <f>YEAR(Tabla1[[#This Row],[Fecha de Orden]])</f>
        <v>2024</v>
      </c>
      <c r="T7200" t="str">
        <f>VLOOKUP(Tabla1[[#This Row],[Nombre del Producto]],Tabla2[[Nombre Producto]:[Costo Unitario]],2,FALSE)</f>
        <v>Wicked Choccy's</v>
      </c>
      <c r="U7200" t="str">
        <f>VLOOKUP(Tabla1[[#This Row],[Fábrica]],Tabla3[],4,FALSE)</f>
        <v>Georgia</v>
      </c>
    </row>
    <row r="7201" spans="1:21" x14ac:dyDescent="0.25">
      <c r="A7201" t="s">
        <v>78</v>
      </c>
      <c r="B7201" s="3">
        <v>45542</v>
      </c>
      <c r="C7201" s="3">
        <v>45554</v>
      </c>
      <c r="D7201" t="s">
        <v>39</v>
      </c>
      <c r="E7201">
        <v>169488</v>
      </c>
      <c r="F7201" t="s">
        <v>19</v>
      </c>
      <c r="G7201" t="s">
        <v>76</v>
      </c>
      <c r="H7201" t="s">
        <v>77</v>
      </c>
      <c r="I7201">
        <v>2908</v>
      </c>
      <c r="J7201" t="s">
        <v>22</v>
      </c>
      <c r="K7201" t="s">
        <v>32</v>
      </c>
      <c r="L7201" t="s">
        <v>24</v>
      </c>
      <c r="M7201" t="s">
        <v>25</v>
      </c>
      <c r="N7201" s="5">
        <v>18.75</v>
      </c>
      <c r="O7201" s="7">
        <v>5</v>
      </c>
      <c r="P7201" s="5">
        <v>12.25</v>
      </c>
      <c r="Q7201" s="5">
        <v>6.5</v>
      </c>
      <c r="R7201" s="22">
        <f>Tabla1[[#This Row],[Fecha de Envío]]-Tabla1[[#This Row],[Fecha de Orden]]</f>
        <v>12</v>
      </c>
      <c r="S7201" s="24">
        <f>YEAR(Tabla1[[#This Row],[Fecha de Orden]])</f>
        <v>2024</v>
      </c>
      <c r="T7201" t="str">
        <f>VLOOKUP(Tabla1[[#This Row],[Nombre del Producto]],Tabla2[[Nombre Producto]:[Costo Unitario]],2,FALSE)</f>
        <v>Wicked Choccy's</v>
      </c>
      <c r="U7201" t="str">
        <f>VLOOKUP(Tabla1[[#This Row],[Fábrica]],Tabla3[],4,FALSE)</f>
        <v>Georgia</v>
      </c>
    </row>
    <row r="7202" spans="1:21" x14ac:dyDescent="0.25">
      <c r="A7202" t="s">
        <v>368</v>
      </c>
      <c r="B7202" s="3">
        <v>45542</v>
      </c>
      <c r="C7202" s="3">
        <v>45556</v>
      </c>
      <c r="D7202" t="s">
        <v>18</v>
      </c>
      <c r="E7202">
        <v>107244</v>
      </c>
      <c r="F7202" t="s">
        <v>19</v>
      </c>
      <c r="G7202" t="s">
        <v>53</v>
      </c>
      <c r="H7202" t="s">
        <v>21</v>
      </c>
      <c r="I7202">
        <v>90004</v>
      </c>
      <c r="J7202" t="s">
        <v>22</v>
      </c>
      <c r="K7202" t="s">
        <v>23</v>
      </c>
      <c r="L7202" t="s">
        <v>33</v>
      </c>
      <c r="M7202" t="s">
        <v>34</v>
      </c>
      <c r="N7202" s="5">
        <v>14.4</v>
      </c>
      <c r="O7202" s="7">
        <v>4</v>
      </c>
      <c r="P7202" s="5">
        <v>9.6</v>
      </c>
      <c r="Q7202" s="5">
        <v>4.8</v>
      </c>
      <c r="R7202" s="22">
        <f>Tabla1[[#This Row],[Fecha de Envío]]-Tabla1[[#This Row],[Fecha de Orden]]</f>
        <v>14</v>
      </c>
      <c r="S7202" s="24">
        <f>YEAR(Tabla1[[#This Row],[Fecha de Orden]])</f>
        <v>2024</v>
      </c>
      <c r="T7202" t="str">
        <f>VLOOKUP(Tabla1[[#This Row],[Nombre del Producto]],Tabla2[[Nombre Producto]:[Costo Unitario]],2,FALSE)</f>
        <v>Lot's O' Nuts</v>
      </c>
      <c r="U7202" t="str">
        <f>VLOOKUP(Tabla1[[#This Row],[Fábrica]],Tabla3[],4,FALSE)</f>
        <v>Arizona</v>
      </c>
    </row>
    <row r="7203" spans="1:21" x14ac:dyDescent="0.25">
      <c r="A7203" t="s">
        <v>408</v>
      </c>
      <c r="B7203" s="3">
        <v>45542</v>
      </c>
      <c r="C7203" s="3">
        <v>45556</v>
      </c>
      <c r="D7203" t="s">
        <v>18</v>
      </c>
      <c r="E7203">
        <v>104094</v>
      </c>
      <c r="F7203" t="s">
        <v>19</v>
      </c>
      <c r="G7203" t="s">
        <v>409</v>
      </c>
      <c r="H7203" t="s">
        <v>410</v>
      </c>
      <c r="I7203">
        <v>53209</v>
      </c>
      <c r="J7203" t="s">
        <v>22</v>
      </c>
      <c r="K7203" t="s">
        <v>43</v>
      </c>
      <c r="L7203" t="s">
        <v>33</v>
      </c>
      <c r="M7203" t="s">
        <v>34</v>
      </c>
      <c r="N7203" s="5">
        <v>3.6</v>
      </c>
      <c r="O7203" s="7">
        <v>1</v>
      </c>
      <c r="P7203" s="5">
        <v>2.4</v>
      </c>
      <c r="Q7203" s="5">
        <v>1.2</v>
      </c>
      <c r="R7203" s="22">
        <f>Tabla1[[#This Row],[Fecha de Envío]]-Tabla1[[#This Row],[Fecha de Orden]]</f>
        <v>14</v>
      </c>
      <c r="S7203" s="24">
        <f>YEAR(Tabla1[[#This Row],[Fecha de Orden]])</f>
        <v>2024</v>
      </c>
      <c r="T7203" t="str">
        <f>VLOOKUP(Tabla1[[#This Row],[Nombre del Producto]],Tabla2[[Nombre Producto]:[Costo Unitario]],2,FALSE)</f>
        <v>Lot's O' Nuts</v>
      </c>
      <c r="U7203" t="str">
        <f>VLOOKUP(Tabla1[[#This Row],[Fábrica]],Tabla3[],4,FALSE)</f>
        <v>Arizona</v>
      </c>
    </row>
    <row r="7204" spans="1:21" x14ac:dyDescent="0.25">
      <c r="A7204" t="s">
        <v>1629</v>
      </c>
      <c r="B7204" s="3">
        <v>45542</v>
      </c>
      <c r="C7204" s="3">
        <v>45556</v>
      </c>
      <c r="D7204" t="s">
        <v>18</v>
      </c>
      <c r="E7204">
        <v>100160</v>
      </c>
      <c r="F7204" t="s">
        <v>19</v>
      </c>
      <c r="G7204" t="s">
        <v>144</v>
      </c>
      <c r="H7204" t="s">
        <v>101</v>
      </c>
      <c r="I7204">
        <v>19134</v>
      </c>
      <c r="J7204" t="s">
        <v>22</v>
      </c>
      <c r="K7204" t="s">
        <v>32</v>
      </c>
      <c r="L7204" t="s">
        <v>24</v>
      </c>
      <c r="M7204" t="s">
        <v>25</v>
      </c>
      <c r="N7204" s="5">
        <v>11.25</v>
      </c>
      <c r="O7204" s="7">
        <v>3</v>
      </c>
      <c r="P7204" s="5">
        <v>7.35</v>
      </c>
      <c r="Q7204" s="5">
        <v>3.9</v>
      </c>
      <c r="R7204" s="22">
        <f>Tabla1[[#This Row],[Fecha de Envío]]-Tabla1[[#This Row],[Fecha de Orden]]</f>
        <v>14</v>
      </c>
      <c r="S7204" s="24">
        <f>YEAR(Tabla1[[#This Row],[Fecha de Orden]])</f>
        <v>2024</v>
      </c>
      <c r="T7204" t="str">
        <f>VLOOKUP(Tabla1[[#This Row],[Nombre del Producto]],Tabla2[[Nombre Producto]:[Costo Unitario]],2,FALSE)</f>
        <v>Wicked Choccy's</v>
      </c>
      <c r="U7204" t="str">
        <f>VLOOKUP(Tabla1[[#This Row],[Fábrica]],Tabla3[],4,FALSE)</f>
        <v>Georgia</v>
      </c>
    </row>
    <row r="7205" spans="1:21" x14ac:dyDescent="0.25">
      <c r="A7205" t="s">
        <v>1630</v>
      </c>
      <c r="B7205" s="3">
        <v>45542</v>
      </c>
      <c r="C7205" s="3">
        <v>45556</v>
      </c>
      <c r="D7205" t="s">
        <v>18</v>
      </c>
      <c r="E7205">
        <v>100160</v>
      </c>
      <c r="F7205" t="s">
        <v>19</v>
      </c>
      <c r="G7205" t="s">
        <v>144</v>
      </c>
      <c r="H7205" t="s">
        <v>101</v>
      </c>
      <c r="I7205">
        <v>19134</v>
      </c>
      <c r="J7205" t="s">
        <v>22</v>
      </c>
      <c r="K7205" t="s">
        <v>32</v>
      </c>
      <c r="L7205" t="s">
        <v>33</v>
      </c>
      <c r="M7205" t="s">
        <v>34</v>
      </c>
      <c r="N7205" s="5">
        <v>18</v>
      </c>
      <c r="O7205" s="7">
        <v>5</v>
      </c>
      <c r="P7205" s="5">
        <v>12</v>
      </c>
      <c r="Q7205" s="5">
        <v>6</v>
      </c>
      <c r="R7205" s="22">
        <f>Tabla1[[#This Row],[Fecha de Envío]]-Tabla1[[#This Row],[Fecha de Orden]]</f>
        <v>14</v>
      </c>
      <c r="S7205" s="24">
        <f>YEAR(Tabla1[[#This Row],[Fecha de Orden]])</f>
        <v>2024</v>
      </c>
      <c r="T7205" t="str">
        <f>VLOOKUP(Tabla1[[#This Row],[Nombre del Producto]],Tabla2[[Nombre Producto]:[Costo Unitario]],2,FALSE)</f>
        <v>Lot's O' Nuts</v>
      </c>
      <c r="U7205" t="str">
        <f>VLOOKUP(Tabla1[[#This Row],[Fábrica]],Tabla3[],4,FALSE)</f>
        <v>Arizona</v>
      </c>
    </row>
    <row r="7206" spans="1:21" x14ac:dyDescent="0.25">
      <c r="A7206" t="s">
        <v>2777</v>
      </c>
      <c r="B7206" s="3">
        <v>45542</v>
      </c>
      <c r="C7206" s="3">
        <v>45557</v>
      </c>
      <c r="D7206" t="s">
        <v>18</v>
      </c>
      <c r="E7206">
        <v>128769</v>
      </c>
      <c r="F7206" t="s">
        <v>19</v>
      </c>
      <c r="G7206" t="s">
        <v>507</v>
      </c>
      <c r="H7206" t="s">
        <v>65</v>
      </c>
      <c r="I7206">
        <v>37211</v>
      </c>
      <c r="J7206" t="s">
        <v>22</v>
      </c>
      <c r="K7206" t="s">
        <v>66</v>
      </c>
      <c r="L7206" t="s">
        <v>36</v>
      </c>
      <c r="M7206" t="s">
        <v>37</v>
      </c>
      <c r="N7206" s="5">
        <v>6.5</v>
      </c>
      <c r="O7206" s="7">
        <v>2</v>
      </c>
      <c r="P7206" s="5">
        <v>4.22</v>
      </c>
      <c r="Q7206" s="5">
        <v>2.2799999999999998</v>
      </c>
      <c r="R7206" s="22">
        <f>Tabla1[[#This Row],[Fecha de Envío]]-Tabla1[[#This Row],[Fecha de Orden]]</f>
        <v>15</v>
      </c>
      <c r="S7206" s="24">
        <f>YEAR(Tabla1[[#This Row],[Fecha de Orden]])</f>
        <v>2024</v>
      </c>
      <c r="T7206" t="str">
        <f>VLOOKUP(Tabla1[[#This Row],[Nombre del Producto]],Tabla2[[Nombre Producto]:[Costo Unitario]],2,FALSE)</f>
        <v>Wicked Choccy's</v>
      </c>
      <c r="U7206" t="str">
        <f>VLOOKUP(Tabla1[[#This Row],[Fábrica]],Tabla3[],4,FALSE)</f>
        <v>Georgia</v>
      </c>
    </row>
    <row r="7207" spans="1:21" x14ac:dyDescent="0.25">
      <c r="A7207" t="s">
        <v>2904</v>
      </c>
      <c r="B7207" s="3">
        <v>45542</v>
      </c>
      <c r="C7207" s="3">
        <v>45554</v>
      </c>
      <c r="D7207" t="s">
        <v>39</v>
      </c>
      <c r="E7207">
        <v>163692</v>
      </c>
      <c r="F7207" t="s">
        <v>19</v>
      </c>
      <c r="G7207" t="s">
        <v>165</v>
      </c>
      <c r="H7207" t="s">
        <v>69</v>
      </c>
      <c r="I7207">
        <v>85023</v>
      </c>
      <c r="J7207" t="s">
        <v>22</v>
      </c>
      <c r="K7207" t="s">
        <v>23</v>
      </c>
      <c r="L7207" t="s">
        <v>36</v>
      </c>
      <c r="M7207" t="s">
        <v>37</v>
      </c>
      <c r="N7207" s="5">
        <v>9.75</v>
      </c>
      <c r="O7207" s="7">
        <v>3</v>
      </c>
      <c r="P7207" s="5">
        <v>6.33</v>
      </c>
      <c r="Q7207" s="5">
        <v>3.42</v>
      </c>
      <c r="R7207" s="22">
        <f>Tabla1[[#This Row],[Fecha de Envío]]-Tabla1[[#This Row],[Fecha de Orden]]</f>
        <v>12</v>
      </c>
      <c r="S7207" s="24">
        <f>YEAR(Tabla1[[#This Row],[Fecha de Orden]])</f>
        <v>2024</v>
      </c>
      <c r="T7207" t="str">
        <f>VLOOKUP(Tabla1[[#This Row],[Nombre del Producto]],Tabla2[[Nombre Producto]:[Costo Unitario]],2,FALSE)</f>
        <v>Wicked Choccy's</v>
      </c>
      <c r="U7207" t="str">
        <f>VLOOKUP(Tabla1[[#This Row],[Fábrica]],Tabla3[],4,FALSE)</f>
        <v>Georgia</v>
      </c>
    </row>
    <row r="7208" spans="1:21" x14ac:dyDescent="0.25">
      <c r="A7208" t="s">
        <v>4120</v>
      </c>
      <c r="B7208" s="3">
        <v>45542</v>
      </c>
      <c r="C7208" s="3">
        <v>45557</v>
      </c>
      <c r="D7208" t="s">
        <v>18</v>
      </c>
      <c r="E7208">
        <v>150070</v>
      </c>
      <c r="F7208" t="s">
        <v>19</v>
      </c>
      <c r="G7208" t="s">
        <v>1112</v>
      </c>
      <c r="H7208" t="s">
        <v>21</v>
      </c>
      <c r="I7208">
        <v>95351</v>
      </c>
      <c r="J7208" t="s">
        <v>22</v>
      </c>
      <c r="K7208" t="s">
        <v>23</v>
      </c>
      <c r="L7208" t="s">
        <v>24</v>
      </c>
      <c r="M7208" t="s">
        <v>25</v>
      </c>
      <c r="N7208" s="5">
        <v>7.5</v>
      </c>
      <c r="O7208" s="7">
        <v>2</v>
      </c>
      <c r="P7208" s="5">
        <v>4.9000000000000004</v>
      </c>
      <c r="Q7208" s="5">
        <v>2.6</v>
      </c>
      <c r="R7208" s="22">
        <f>Tabla1[[#This Row],[Fecha de Envío]]-Tabla1[[#This Row],[Fecha de Orden]]</f>
        <v>15</v>
      </c>
      <c r="S7208" s="24">
        <f>YEAR(Tabla1[[#This Row],[Fecha de Orden]])</f>
        <v>2024</v>
      </c>
      <c r="T7208" t="str">
        <f>VLOOKUP(Tabla1[[#This Row],[Nombre del Producto]],Tabla2[[Nombre Producto]:[Costo Unitario]],2,FALSE)</f>
        <v>Wicked Choccy's</v>
      </c>
      <c r="U7208" t="str">
        <f>VLOOKUP(Tabla1[[#This Row],[Fábrica]],Tabla3[],4,FALSE)</f>
        <v>Georgia</v>
      </c>
    </row>
    <row r="7209" spans="1:21" x14ac:dyDescent="0.25">
      <c r="A7209" t="s">
        <v>4171</v>
      </c>
      <c r="B7209" s="3">
        <v>45542</v>
      </c>
      <c r="C7209" s="3">
        <v>45556</v>
      </c>
      <c r="D7209" t="s">
        <v>18</v>
      </c>
      <c r="E7209">
        <v>129441</v>
      </c>
      <c r="F7209" t="s">
        <v>19</v>
      </c>
      <c r="G7209" t="s">
        <v>53</v>
      </c>
      <c r="H7209" t="s">
        <v>21</v>
      </c>
      <c r="I7209">
        <v>90032</v>
      </c>
      <c r="J7209" t="s">
        <v>22</v>
      </c>
      <c r="K7209" t="s">
        <v>23</v>
      </c>
      <c r="L7209" t="s">
        <v>24</v>
      </c>
      <c r="M7209" t="s">
        <v>25</v>
      </c>
      <c r="N7209" s="5">
        <v>11.25</v>
      </c>
      <c r="O7209" s="7">
        <v>3</v>
      </c>
      <c r="P7209" s="5">
        <v>7.35</v>
      </c>
      <c r="Q7209" s="5">
        <v>3.9</v>
      </c>
      <c r="R7209" s="22">
        <f>Tabla1[[#This Row],[Fecha de Envío]]-Tabla1[[#This Row],[Fecha de Orden]]</f>
        <v>14</v>
      </c>
      <c r="S7209" s="24">
        <f>YEAR(Tabla1[[#This Row],[Fecha de Orden]])</f>
        <v>2024</v>
      </c>
      <c r="T7209" t="str">
        <f>VLOOKUP(Tabla1[[#This Row],[Nombre del Producto]],Tabla2[[Nombre Producto]:[Costo Unitario]],2,FALSE)</f>
        <v>Wicked Choccy's</v>
      </c>
      <c r="U7209" t="str">
        <f>VLOOKUP(Tabla1[[#This Row],[Fábrica]],Tabla3[],4,FALSE)</f>
        <v>Georgia</v>
      </c>
    </row>
    <row r="7210" spans="1:21" x14ac:dyDescent="0.25">
      <c r="A7210" t="s">
        <v>4763</v>
      </c>
      <c r="B7210" s="3">
        <v>45542</v>
      </c>
      <c r="C7210" s="3">
        <v>45553</v>
      </c>
      <c r="D7210" t="s">
        <v>39</v>
      </c>
      <c r="E7210">
        <v>151008</v>
      </c>
      <c r="F7210" t="s">
        <v>19</v>
      </c>
      <c r="G7210" t="s">
        <v>4764</v>
      </c>
      <c r="H7210" t="s">
        <v>325</v>
      </c>
      <c r="I7210">
        <v>84020</v>
      </c>
      <c r="J7210" t="s">
        <v>22</v>
      </c>
      <c r="K7210" t="s">
        <v>23</v>
      </c>
      <c r="L7210" t="s">
        <v>24</v>
      </c>
      <c r="M7210" t="s">
        <v>25</v>
      </c>
      <c r="N7210" s="5">
        <v>7.5</v>
      </c>
      <c r="O7210" s="7">
        <v>2</v>
      </c>
      <c r="P7210" s="5">
        <v>4.9000000000000004</v>
      </c>
      <c r="Q7210" s="5">
        <v>2.6</v>
      </c>
      <c r="R7210" s="22">
        <f>Tabla1[[#This Row],[Fecha de Envío]]-Tabla1[[#This Row],[Fecha de Orden]]</f>
        <v>11</v>
      </c>
      <c r="S7210" s="24">
        <f>YEAR(Tabla1[[#This Row],[Fecha de Orden]])</f>
        <v>2024</v>
      </c>
      <c r="T7210" t="str">
        <f>VLOOKUP(Tabla1[[#This Row],[Nombre del Producto]],Tabla2[[Nombre Producto]:[Costo Unitario]],2,FALSE)</f>
        <v>Wicked Choccy's</v>
      </c>
      <c r="U7210" t="str">
        <f>VLOOKUP(Tabla1[[#This Row],[Fábrica]],Tabla3[],4,FALSE)</f>
        <v>Georgia</v>
      </c>
    </row>
    <row r="7211" spans="1:21" x14ac:dyDescent="0.25">
      <c r="A7211" t="s">
        <v>4765</v>
      </c>
      <c r="B7211" s="3">
        <v>45542</v>
      </c>
      <c r="C7211" s="3">
        <v>45553</v>
      </c>
      <c r="D7211" t="s">
        <v>39</v>
      </c>
      <c r="E7211">
        <v>151008</v>
      </c>
      <c r="F7211" t="s">
        <v>19</v>
      </c>
      <c r="G7211" t="s">
        <v>4764</v>
      </c>
      <c r="H7211" t="s">
        <v>325</v>
      </c>
      <c r="I7211">
        <v>84020</v>
      </c>
      <c r="J7211" t="s">
        <v>22</v>
      </c>
      <c r="K7211" t="s">
        <v>23</v>
      </c>
      <c r="L7211" t="s">
        <v>45</v>
      </c>
      <c r="M7211" t="s">
        <v>46</v>
      </c>
      <c r="N7211" s="5">
        <v>13.96</v>
      </c>
      <c r="O7211" s="7">
        <v>4</v>
      </c>
      <c r="P7211" s="5">
        <v>9.9600000000000009</v>
      </c>
      <c r="Q7211" s="5">
        <v>4</v>
      </c>
      <c r="R7211" s="22">
        <f>Tabla1[[#This Row],[Fecha de Envío]]-Tabla1[[#This Row],[Fecha de Orden]]</f>
        <v>11</v>
      </c>
      <c r="S7211" s="24">
        <f>YEAR(Tabla1[[#This Row],[Fecha de Orden]])</f>
        <v>2024</v>
      </c>
      <c r="T7211" t="str">
        <f>VLOOKUP(Tabla1[[#This Row],[Nombre del Producto]],Tabla2[[Nombre Producto]:[Costo Unitario]],2,FALSE)</f>
        <v>Lot's O' Nuts</v>
      </c>
      <c r="U7211" t="str">
        <f>VLOOKUP(Tabla1[[#This Row],[Fábrica]],Tabla3[],4,FALSE)</f>
        <v>Arizona</v>
      </c>
    </row>
    <row r="7212" spans="1:21" x14ac:dyDescent="0.25">
      <c r="A7212" t="s">
        <v>6663</v>
      </c>
      <c r="B7212" s="3">
        <v>45542</v>
      </c>
      <c r="C7212" s="3">
        <v>45558</v>
      </c>
      <c r="D7212" t="s">
        <v>18</v>
      </c>
      <c r="E7212">
        <v>100335</v>
      </c>
      <c r="F7212" t="s">
        <v>19</v>
      </c>
      <c r="G7212" t="s">
        <v>239</v>
      </c>
      <c r="H7212" t="s">
        <v>173</v>
      </c>
      <c r="I7212">
        <v>60610</v>
      </c>
      <c r="J7212" t="s">
        <v>22</v>
      </c>
      <c r="K7212" t="s">
        <v>43</v>
      </c>
      <c r="L7212" t="s">
        <v>33</v>
      </c>
      <c r="M7212" t="s">
        <v>34</v>
      </c>
      <c r="N7212" s="5">
        <v>32.4</v>
      </c>
      <c r="O7212" s="7">
        <v>9</v>
      </c>
      <c r="P7212" s="5">
        <v>21.6</v>
      </c>
      <c r="Q7212" s="5">
        <v>10.8</v>
      </c>
      <c r="R7212" s="22">
        <f>Tabla1[[#This Row],[Fecha de Envío]]-Tabla1[[#This Row],[Fecha de Orden]]</f>
        <v>16</v>
      </c>
      <c r="S7212" s="24">
        <f>YEAR(Tabla1[[#This Row],[Fecha de Orden]])</f>
        <v>2024</v>
      </c>
      <c r="T7212" t="str">
        <f>VLOOKUP(Tabla1[[#This Row],[Nombre del Producto]],Tabla2[[Nombre Producto]:[Costo Unitario]],2,FALSE)</f>
        <v>Lot's O' Nuts</v>
      </c>
      <c r="U7212" t="str">
        <f>VLOOKUP(Tabla1[[#This Row],[Fábrica]],Tabla3[],4,FALSE)</f>
        <v>Arizona</v>
      </c>
    </row>
    <row r="7213" spans="1:21" x14ac:dyDescent="0.25">
      <c r="A7213" t="s">
        <v>6955</v>
      </c>
      <c r="B7213" s="3">
        <v>45542</v>
      </c>
      <c r="C7213" s="3">
        <v>45555</v>
      </c>
      <c r="D7213" t="s">
        <v>39</v>
      </c>
      <c r="E7213">
        <v>130687</v>
      </c>
      <c r="F7213" t="s">
        <v>19</v>
      </c>
      <c r="G7213" t="s">
        <v>1038</v>
      </c>
      <c r="H7213" t="s">
        <v>125</v>
      </c>
      <c r="I7213">
        <v>98026</v>
      </c>
      <c r="J7213" t="s">
        <v>22</v>
      </c>
      <c r="K7213" t="s">
        <v>23</v>
      </c>
      <c r="L7213" t="s">
        <v>45</v>
      </c>
      <c r="M7213" t="s">
        <v>46</v>
      </c>
      <c r="N7213" s="5">
        <v>13.96</v>
      </c>
      <c r="O7213" s="7">
        <v>4</v>
      </c>
      <c r="P7213" s="5">
        <v>9.9600000000000009</v>
      </c>
      <c r="Q7213" s="5">
        <v>4</v>
      </c>
      <c r="R7213" s="22">
        <f>Tabla1[[#This Row],[Fecha de Envío]]-Tabla1[[#This Row],[Fecha de Orden]]</f>
        <v>13</v>
      </c>
      <c r="S7213" s="24">
        <f>YEAR(Tabla1[[#This Row],[Fecha de Orden]])</f>
        <v>2024</v>
      </c>
      <c r="T7213" t="str">
        <f>VLOOKUP(Tabla1[[#This Row],[Nombre del Producto]],Tabla2[[Nombre Producto]:[Costo Unitario]],2,FALSE)</f>
        <v>Lot's O' Nuts</v>
      </c>
      <c r="U7213" t="str">
        <f>VLOOKUP(Tabla1[[#This Row],[Fábrica]],Tabla3[],4,FALSE)</f>
        <v>Arizona</v>
      </c>
    </row>
    <row r="7214" spans="1:21" x14ac:dyDescent="0.25">
      <c r="A7214" t="s">
        <v>6956</v>
      </c>
      <c r="B7214" s="3">
        <v>45542</v>
      </c>
      <c r="C7214" s="3">
        <v>45555</v>
      </c>
      <c r="D7214" t="s">
        <v>39</v>
      </c>
      <c r="E7214">
        <v>130687</v>
      </c>
      <c r="F7214" t="s">
        <v>19</v>
      </c>
      <c r="G7214" t="s">
        <v>1038</v>
      </c>
      <c r="H7214" t="s">
        <v>125</v>
      </c>
      <c r="I7214">
        <v>98026</v>
      </c>
      <c r="J7214" t="s">
        <v>22</v>
      </c>
      <c r="K7214" t="s">
        <v>23</v>
      </c>
      <c r="L7214" t="s">
        <v>33</v>
      </c>
      <c r="M7214" t="s">
        <v>34</v>
      </c>
      <c r="N7214" s="5">
        <v>3.6</v>
      </c>
      <c r="O7214" s="7">
        <v>1</v>
      </c>
      <c r="P7214" s="5">
        <v>2.4</v>
      </c>
      <c r="Q7214" s="5">
        <v>1.2</v>
      </c>
      <c r="R7214" s="22">
        <f>Tabla1[[#This Row],[Fecha de Envío]]-Tabla1[[#This Row],[Fecha de Orden]]</f>
        <v>13</v>
      </c>
      <c r="S7214" s="24">
        <f>YEAR(Tabla1[[#This Row],[Fecha de Orden]])</f>
        <v>2024</v>
      </c>
      <c r="T7214" t="str">
        <f>VLOOKUP(Tabla1[[#This Row],[Nombre del Producto]],Tabla2[[Nombre Producto]:[Costo Unitario]],2,FALSE)</f>
        <v>Lot's O' Nuts</v>
      </c>
      <c r="U7214" t="str">
        <f>VLOOKUP(Tabla1[[#This Row],[Fábrica]],Tabla3[],4,FALSE)</f>
        <v>Arizona</v>
      </c>
    </row>
    <row r="7215" spans="1:21" x14ac:dyDescent="0.25">
      <c r="A7215" t="s">
        <v>6957</v>
      </c>
      <c r="B7215" s="3">
        <v>45542</v>
      </c>
      <c r="C7215" s="3">
        <v>45555</v>
      </c>
      <c r="D7215" t="s">
        <v>39</v>
      </c>
      <c r="E7215">
        <v>130687</v>
      </c>
      <c r="F7215" t="s">
        <v>19</v>
      </c>
      <c r="G7215" t="s">
        <v>1038</v>
      </c>
      <c r="H7215" t="s">
        <v>125</v>
      </c>
      <c r="I7215">
        <v>98026</v>
      </c>
      <c r="J7215" t="s">
        <v>22</v>
      </c>
      <c r="K7215" t="s">
        <v>23</v>
      </c>
      <c r="L7215" t="s">
        <v>36</v>
      </c>
      <c r="M7215" t="s">
        <v>37</v>
      </c>
      <c r="N7215" s="5">
        <v>6.5</v>
      </c>
      <c r="O7215" s="7">
        <v>2</v>
      </c>
      <c r="P7215" s="5">
        <v>4.22</v>
      </c>
      <c r="Q7215" s="5">
        <v>2.2799999999999998</v>
      </c>
      <c r="R7215" s="22">
        <f>Tabla1[[#This Row],[Fecha de Envío]]-Tabla1[[#This Row],[Fecha de Orden]]</f>
        <v>13</v>
      </c>
      <c r="S7215" s="24">
        <f>YEAR(Tabla1[[#This Row],[Fecha de Orden]])</f>
        <v>2024</v>
      </c>
      <c r="T7215" t="str">
        <f>VLOOKUP(Tabla1[[#This Row],[Nombre del Producto]],Tabla2[[Nombre Producto]:[Costo Unitario]],2,FALSE)</f>
        <v>Wicked Choccy's</v>
      </c>
      <c r="U7215" t="str">
        <f>VLOOKUP(Tabla1[[#This Row],[Fábrica]],Tabla3[],4,FALSE)</f>
        <v>Georgia</v>
      </c>
    </row>
    <row r="7216" spans="1:21" x14ac:dyDescent="0.25">
      <c r="A7216" t="s">
        <v>7436</v>
      </c>
      <c r="B7216" s="3">
        <v>45542</v>
      </c>
      <c r="C7216" s="3">
        <v>45559</v>
      </c>
      <c r="D7216" t="s">
        <v>18</v>
      </c>
      <c r="E7216">
        <v>103877</v>
      </c>
      <c r="F7216" t="s">
        <v>19</v>
      </c>
      <c r="G7216" t="s">
        <v>7437</v>
      </c>
      <c r="H7216" t="s">
        <v>87</v>
      </c>
      <c r="I7216">
        <v>64055</v>
      </c>
      <c r="J7216" t="s">
        <v>22</v>
      </c>
      <c r="K7216" t="s">
        <v>43</v>
      </c>
      <c r="L7216" t="s">
        <v>36</v>
      </c>
      <c r="M7216" t="s">
        <v>37</v>
      </c>
      <c r="N7216" s="5">
        <v>9.75</v>
      </c>
      <c r="O7216" s="7">
        <v>3</v>
      </c>
      <c r="P7216" s="5">
        <v>6.33</v>
      </c>
      <c r="Q7216" s="5">
        <v>3.42</v>
      </c>
      <c r="R7216" s="22">
        <f>Tabla1[[#This Row],[Fecha de Envío]]-Tabla1[[#This Row],[Fecha de Orden]]</f>
        <v>17</v>
      </c>
      <c r="S7216" s="24">
        <f>YEAR(Tabla1[[#This Row],[Fecha de Orden]])</f>
        <v>2024</v>
      </c>
      <c r="T7216" t="str">
        <f>VLOOKUP(Tabla1[[#This Row],[Nombre del Producto]],Tabla2[[Nombre Producto]:[Costo Unitario]],2,FALSE)</f>
        <v>Wicked Choccy's</v>
      </c>
      <c r="U7216" t="str">
        <f>VLOOKUP(Tabla1[[#This Row],[Fábrica]],Tabla3[],4,FALSE)</f>
        <v>Georgia</v>
      </c>
    </row>
    <row r="7217" spans="1:21" x14ac:dyDescent="0.25">
      <c r="A7217" t="s">
        <v>7487</v>
      </c>
      <c r="B7217" s="3">
        <v>45542</v>
      </c>
      <c r="C7217" s="3">
        <v>45557</v>
      </c>
      <c r="D7217" t="s">
        <v>18</v>
      </c>
      <c r="E7217">
        <v>124401</v>
      </c>
      <c r="F7217" t="s">
        <v>19</v>
      </c>
      <c r="G7217" t="s">
        <v>168</v>
      </c>
      <c r="H7217" t="s">
        <v>62</v>
      </c>
      <c r="I7217">
        <v>97206</v>
      </c>
      <c r="J7217" t="s">
        <v>22</v>
      </c>
      <c r="K7217" t="s">
        <v>23</v>
      </c>
      <c r="L7217" t="s">
        <v>33</v>
      </c>
      <c r="M7217" t="s">
        <v>34</v>
      </c>
      <c r="N7217" s="5">
        <v>10.8</v>
      </c>
      <c r="O7217" s="7">
        <v>3</v>
      </c>
      <c r="P7217" s="5">
        <v>7.2</v>
      </c>
      <c r="Q7217" s="5">
        <v>3.6</v>
      </c>
      <c r="R7217" s="22">
        <f>Tabla1[[#This Row],[Fecha de Envío]]-Tabla1[[#This Row],[Fecha de Orden]]</f>
        <v>15</v>
      </c>
      <c r="S7217" s="24">
        <f>YEAR(Tabla1[[#This Row],[Fecha de Orden]])</f>
        <v>2024</v>
      </c>
      <c r="T7217" t="str">
        <f>VLOOKUP(Tabla1[[#This Row],[Nombre del Producto]],Tabla2[[Nombre Producto]:[Costo Unitario]],2,FALSE)</f>
        <v>Lot's O' Nuts</v>
      </c>
      <c r="U7217" t="str">
        <f>VLOOKUP(Tabla1[[#This Row],[Fábrica]],Tabla3[],4,FALSE)</f>
        <v>Arizona</v>
      </c>
    </row>
    <row r="7218" spans="1:21" x14ac:dyDescent="0.25">
      <c r="A7218" t="s">
        <v>7488</v>
      </c>
      <c r="B7218" s="3">
        <v>45542</v>
      </c>
      <c r="C7218" s="3">
        <v>45557</v>
      </c>
      <c r="D7218" t="s">
        <v>18</v>
      </c>
      <c r="E7218">
        <v>124401</v>
      </c>
      <c r="F7218" t="s">
        <v>19</v>
      </c>
      <c r="G7218" t="s">
        <v>168</v>
      </c>
      <c r="H7218" t="s">
        <v>62</v>
      </c>
      <c r="I7218">
        <v>97206</v>
      </c>
      <c r="J7218" t="s">
        <v>22</v>
      </c>
      <c r="K7218" t="s">
        <v>23</v>
      </c>
      <c r="L7218" t="s">
        <v>24</v>
      </c>
      <c r="M7218" t="s">
        <v>25</v>
      </c>
      <c r="N7218" s="5">
        <v>26.25</v>
      </c>
      <c r="O7218" s="7">
        <v>7</v>
      </c>
      <c r="P7218" s="5">
        <v>17.149999999999999</v>
      </c>
      <c r="Q7218" s="5">
        <v>9.1</v>
      </c>
      <c r="R7218" s="22">
        <f>Tabla1[[#This Row],[Fecha de Envío]]-Tabla1[[#This Row],[Fecha de Orden]]</f>
        <v>15</v>
      </c>
      <c r="S7218" s="24">
        <f>YEAR(Tabla1[[#This Row],[Fecha de Orden]])</f>
        <v>2024</v>
      </c>
      <c r="T7218" t="str">
        <f>VLOOKUP(Tabla1[[#This Row],[Nombre del Producto]],Tabla2[[Nombre Producto]:[Costo Unitario]],2,FALSE)</f>
        <v>Wicked Choccy's</v>
      </c>
      <c r="U7218" t="str">
        <f>VLOOKUP(Tabla1[[#This Row],[Fábrica]],Tabla3[],4,FALSE)</f>
        <v>Georgia</v>
      </c>
    </row>
    <row r="7219" spans="1:21" x14ac:dyDescent="0.25">
      <c r="A7219" t="s">
        <v>8289</v>
      </c>
      <c r="B7219" s="3">
        <v>45542</v>
      </c>
      <c r="C7219" s="3">
        <v>45556</v>
      </c>
      <c r="D7219" t="s">
        <v>18</v>
      </c>
      <c r="E7219">
        <v>148929</v>
      </c>
      <c r="F7219" t="s">
        <v>19</v>
      </c>
      <c r="G7219" t="s">
        <v>30</v>
      </c>
      <c r="H7219" t="s">
        <v>31</v>
      </c>
      <c r="I7219">
        <v>10011</v>
      </c>
      <c r="J7219" t="s">
        <v>148</v>
      </c>
      <c r="K7219" t="s">
        <v>32</v>
      </c>
      <c r="L7219" t="s">
        <v>149</v>
      </c>
      <c r="M7219" t="s">
        <v>150</v>
      </c>
      <c r="N7219" s="5">
        <v>10</v>
      </c>
      <c r="O7219" s="7">
        <v>8</v>
      </c>
      <c r="P7219" s="5">
        <v>5.2</v>
      </c>
      <c r="Q7219" s="5">
        <v>4.8</v>
      </c>
      <c r="R7219" s="22">
        <f>Tabla1[[#This Row],[Fecha de Envío]]-Tabla1[[#This Row],[Fecha de Orden]]</f>
        <v>14</v>
      </c>
      <c r="S7219" s="24">
        <f>YEAR(Tabla1[[#This Row],[Fecha de Orden]])</f>
        <v>2024</v>
      </c>
      <c r="T7219" t="str">
        <f>VLOOKUP(Tabla1[[#This Row],[Nombre del Producto]],Tabla2[[Nombre Producto]:[Costo Unitario]],2,FALSE)</f>
        <v>Secret Factory</v>
      </c>
      <c r="U7219" t="str">
        <f>VLOOKUP(Tabla1[[#This Row],[Fábrica]],Tabla3[],4,FALSE)</f>
        <v>Illinois</v>
      </c>
    </row>
    <row r="7220" spans="1:21" x14ac:dyDescent="0.25">
      <c r="A7220" t="s">
        <v>8742</v>
      </c>
      <c r="B7220" s="3">
        <v>45542</v>
      </c>
      <c r="C7220" s="3">
        <v>45552</v>
      </c>
      <c r="D7220" t="s">
        <v>82</v>
      </c>
      <c r="E7220">
        <v>128783</v>
      </c>
      <c r="F7220" t="s">
        <v>19</v>
      </c>
      <c r="G7220" t="s">
        <v>918</v>
      </c>
      <c r="H7220" t="s">
        <v>87</v>
      </c>
      <c r="I7220">
        <v>63301</v>
      </c>
      <c r="J7220" t="s">
        <v>22</v>
      </c>
      <c r="K7220" t="s">
        <v>43</v>
      </c>
      <c r="L7220" t="s">
        <v>45</v>
      </c>
      <c r="M7220" t="s">
        <v>46</v>
      </c>
      <c r="N7220" s="5">
        <v>17.45</v>
      </c>
      <c r="O7220" s="7">
        <v>5</v>
      </c>
      <c r="P7220" s="5">
        <v>12.45</v>
      </c>
      <c r="Q7220" s="5">
        <v>5</v>
      </c>
      <c r="R7220" s="22">
        <f>Tabla1[[#This Row],[Fecha de Envío]]-Tabla1[[#This Row],[Fecha de Orden]]</f>
        <v>10</v>
      </c>
      <c r="S7220" s="24">
        <f>YEAR(Tabla1[[#This Row],[Fecha de Orden]])</f>
        <v>2024</v>
      </c>
      <c r="T7220" t="str">
        <f>VLOOKUP(Tabla1[[#This Row],[Nombre del Producto]],Tabla2[[Nombre Producto]:[Costo Unitario]],2,FALSE)</f>
        <v>Lot's O' Nuts</v>
      </c>
      <c r="U7220" t="str">
        <f>VLOOKUP(Tabla1[[#This Row],[Fábrica]],Tabla3[],4,FALSE)</f>
        <v>Arizona</v>
      </c>
    </row>
    <row r="7221" spans="1:21" x14ac:dyDescent="0.25">
      <c r="A7221" t="s">
        <v>8743</v>
      </c>
      <c r="B7221" s="3">
        <v>45542</v>
      </c>
      <c r="C7221" s="3">
        <v>45552</v>
      </c>
      <c r="D7221" t="s">
        <v>82</v>
      </c>
      <c r="E7221">
        <v>128783</v>
      </c>
      <c r="F7221" t="s">
        <v>19</v>
      </c>
      <c r="G7221" t="s">
        <v>918</v>
      </c>
      <c r="H7221" t="s">
        <v>87</v>
      </c>
      <c r="I7221">
        <v>63301</v>
      </c>
      <c r="J7221" t="s">
        <v>22</v>
      </c>
      <c r="K7221" t="s">
        <v>43</v>
      </c>
      <c r="L7221" t="s">
        <v>33</v>
      </c>
      <c r="M7221" t="s">
        <v>34</v>
      </c>
      <c r="N7221" s="5">
        <v>14.4</v>
      </c>
      <c r="O7221" s="7">
        <v>4</v>
      </c>
      <c r="P7221" s="5">
        <v>9.6</v>
      </c>
      <c r="Q7221" s="5">
        <v>4.8</v>
      </c>
      <c r="R7221" s="22">
        <f>Tabla1[[#This Row],[Fecha de Envío]]-Tabla1[[#This Row],[Fecha de Orden]]</f>
        <v>10</v>
      </c>
      <c r="S7221" s="24">
        <f>YEAR(Tabla1[[#This Row],[Fecha de Orden]])</f>
        <v>2024</v>
      </c>
      <c r="T7221" t="str">
        <f>VLOOKUP(Tabla1[[#This Row],[Nombre del Producto]],Tabla2[[Nombre Producto]:[Costo Unitario]],2,FALSE)</f>
        <v>Lot's O' Nuts</v>
      </c>
      <c r="U7221" t="str">
        <f>VLOOKUP(Tabla1[[#This Row],[Fábrica]],Tabla3[],4,FALSE)</f>
        <v>Arizona</v>
      </c>
    </row>
    <row r="7222" spans="1:21" x14ac:dyDescent="0.25">
      <c r="A7222" t="s">
        <v>704</v>
      </c>
      <c r="B7222" s="3">
        <v>45543</v>
      </c>
      <c r="C7222" s="3">
        <v>45557</v>
      </c>
      <c r="D7222" t="s">
        <v>71</v>
      </c>
      <c r="E7222">
        <v>126396</v>
      </c>
      <c r="F7222" t="s">
        <v>19</v>
      </c>
      <c r="G7222" t="s">
        <v>159</v>
      </c>
      <c r="H7222" t="s">
        <v>42</v>
      </c>
      <c r="I7222">
        <v>77070</v>
      </c>
      <c r="J7222" t="s">
        <v>22</v>
      </c>
      <c r="K7222" t="s">
        <v>43</v>
      </c>
      <c r="L7222" t="s">
        <v>36</v>
      </c>
      <c r="M7222" t="s">
        <v>37</v>
      </c>
      <c r="N7222" s="5">
        <v>19.5</v>
      </c>
      <c r="O7222" s="7">
        <v>6</v>
      </c>
      <c r="P7222" s="5">
        <v>12.66</v>
      </c>
      <c r="Q7222" s="5">
        <v>6.84</v>
      </c>
      <c r="R7222" s="22">
        <f>Tabla1[[#This Row],[Fecha de Envío]]-Tabla1[[#This Row],[Fecha de Orden]]</f>
        <v>14</v>
      </c>
      <c r="S7222" s="24">
        <f>YEAR(Tabla1[[#This Row],[Fecha de Orden]])</f>
        <v>2024</v>
      </c>
      <c r="T7222" t="str">
        <f>VLOOKUP(Tabla1[[#This Row],[Nombre del Producto]],Tabla2[[Nombre Producto]:[Costo Unitario]],2,FALSE)</f>
        <v>Wicked Choccy's</v>
      </c>
      <c r="U7222" t="str">
        <f>VLOOKUP(Tabla1[[#This Row],[Fábrica]],Tabla3[],4,FALSE)</f>
        <v>Georgia</v>
      </c>
    </row>
    <row r="7223" spans="1:21" x14ac:dyDescent="0.25">
      <c r="A7223" t="s">
        <v>1107</v>
      </c>
      <c r="B7223" s="3">
        <v>45543</v>
      </c>
      <c r="C7223" s="3">
        <v>45556</v>
      </c>
      <c r="D7223" t="s">
        <v>39</v>
      </c>
      <c r="E7223">
        <v>124779</v>
      </c>
      <c r="F7223" t="s">
        <v>19</v>
      </c>
      <c r="G7223" t="s">
        <v>122</v>
      </c>
      <c r="H7223" t="s">
        <v>42</v>
      </c>
      <c r="I7223">
        <v>76017</v>
      </c>
      <c r="J7223" t="s">
        <v>22</v>
      </c>
      <c r="K7223" t="s">
        <v>43</v>
      </c>
      <c r="L7223" t="s">
        <v>24</v>
      </c>
      <c r="M7223" t="s">
        <v>25</v>
      </c>
      <c r="N7223" s="5">
        <v>18.75</v>
      </c>
      <c r="O7223" s="7">
        <v>5</v>
      </c>
      <c r="P7223" s="5">
        <v>12.25</v>
      </c>
      <c r="Q7223" s="5">
        <v>6.5</v>
      </c>
      <c r="R7223" s="22">
        <f>Tabla1[[#This Row],[Fecha de Envío]]-Tabla1[[#This Row],[Fecha de Orden]]</f>
        <v>13</v>
      </c>
      <c r="S7223" s="24">
        <f>YEAR(Tabla1[[#This Row],[Fecha de Orden]])</f>
        <v>2024</v>
      </c>
      <c r="T7223" t="str">
        <f>VLOOKUP(Tabla1[[#This Row],[Nombre del Producto]],Tabla2[[Nombre Producto]:[Costo Unitario]],2,FALSE)</f>
        <v>Wicked Choccy's</v>
      </c>
      <c r="U7223" t="str">
        <f>VLOOKUP(Tabla1[[#This Row],[Fábrica]],Tabla3[],4,FALSE)</f>
        <v>Georgia</v>
      </c>
    </row>
    <row r="7224" spans="1:21" x14ac:dyDescent="0.25">
      <c r="A7224" t="s">
        <v>1108</v>
      </c>
      <c r="B7224" s="3">
        <v>45543</v>
      </c>
      <c r="C7224" s="3">
        <v>45556</v>
      </c>
      <c r="D7224" t="s">
        <v>39</v>
      </c>
      <c r="E7224">
        <v>124779</v>
      </c>
      <c r="F7224" t="s">
        <v>19</v>
      </c>
      <c r="G7224" t="s">
        <v>122</v>
      </c>
      <c r="H7224" t="s">
        <v>42</v>
      </c>
      <c r="I7224">
        <v>76017</v>
      </c>
      <c r="J7224" t="s">
        <v>148</v>
      </c>
      <c r="K7224" t="s">
        <v>43</v>
      </c>
      <c r="L7224" t="s">
        <v>149</v>
      </c>
      <c r="M7224" t="s">
        <v>150</v>
      </c>
      <c r="N7224" s="5">
        <v>5</v>
      </c>
      <c r="O7224" s="7">
        <v>4</v>
      </c>
      <c r="P7224" s="5">
        <v>2.6</v>
      </c>
      <c r="Q7224" s="5">
        <v>2.4</v>
      </c>
      <c r="R7224" s="22">
        <f>Tabla1[[#This Row],[Fecha de Envío]]-Tabla1[[#This Row],[Fecha de Orden]]</f>
        <v>13</v>
      </c>
      <c r="S7224" s="24">
        <f>YEAR(Tabla1[[#This Row],[Fecha de Orden]])</f>
        <v>2024</v>
      </c>
      <c r="T7224" t="str">
        <f>VLOOKUP(Tabla1[[#This Row],[Nombre del Producto]],Tabla2[[Nombre Producto]:[Costo Unitario]],2,FALSE)</f>
        <v>Secret Factory</v>
      </c>
      <c r="U7224" t="str">
        <f>VLOOKUP(Tabla1[[#This Row],[Fábrica]],Tabla3[],4,FALSE)</f>
        <v>Illinois</v>
      </c>
    </row>
    <row r="7225" spans="1:21" x14ac:dyDescent="0.25">
      <c r="A7225" t="s">
        <v>1109</v>
      </c>
      <c r="B7225" s="3">
        <v>45543</v>
      </c>
      <c r="C7225" s="3">
        <v>45556</v>
      </c>
      <c r="D7225" t="s">
        <v>39</v>
      </c>
      <c r="E7225">
        <v>124779</v>
      </c>
      <c r="F7225" t="s">
        <v>19</v>
      </c>
      <c r="G7225" t="s">
        <v>122</v>
      </c>
      <c r="H7225" t="s">
        <v>42</v>
      </c>
      <c r="I7225">
        <v>76017</v>
      </c>
      <c r="J7225" t="s">
        <v>22</v>
      </c>
      <c r="K7225" t="s">
        <v>43</v>
      </c>
      <c r="L7225" t="s">
        <v>33</v>
      </c>
      <c r="M7225" t="s">
        <v>34</v>
      </c>
      <c r="N7225" s="5">
        <v>7.2</v>
      </c>
      <c r="O7225" s="7">
        <v>2</v>
      </c>
      <c r="P7225" s="5">
        <v>4.8</v>
      </c>
      <c r="Q7225" s="5">
        <v>2.4</v>
      </c>
      <c r="R7225" s="22">
        <f>Tabla1[[#This Row],[Fecha de Envío]]-Tabla1[[#This Row],[Fecha de Orden]]</f>
        <v>13</v>
      </c>
      <c r="S7225" s="24">
        <f>YEAR(Tabla1[[#This Row],[Fecha de Orden]])</f>
        <v>2024</v>
      </c>
      <c r="T7225" t="str">
        <f>VLOOKUP(Tabla1[[#This Row],[Nombre del Producto]],Tabla2[[Nombre Producto]:[Costo Unitario]],2,FALSE)</f>
        <v>Lot's O' Nuts</v>
      </c>
      <c r="U7225" t="str">
        <f>VLOOKUP(Tabla1[[#This Row],[Fábrica]],Tabla3[],4,FALSE)</f>
        <v>Arizona</v>
      </c>
    </row>
    <row r="7226" spans="1:21" x14ac:dyDescent="0.25">
      <c r="A7226" t="s">
        <v>2473</v>
      </c>
      <c r="B7226" s="3">
        <v>45543</v>
      </c>
      <c r="C7226" s="3">
        <v>45559</v>
      </c>
      <c r="D7226" t="s">
        <v>18</v>
      </c>
      <c r="E7226">
        <v>158036</v>
      </c>
      <c r="F7226" t="s">
        <v>19</v>
      </c>
      <c r="G7226" t="s">
        <v>2229</v>
      </c>
      <c r="H7226" t="s">
        <v>210</v>
      </c>
      <c r="I7226">
        <v>43017</v>
      </c>
      <c r="J7226" t="s">
        <v>22</v>
      </c>
      <c r="K7226" t="s">
        <v>32</v>
      </c>
      <c r="L7226" t="s">
        <v>36</v>
      </c>
      <c r="M7226" t="s">
        <v>37</v>
      </c>
      <c r="N7226" s="5">
        <v>3.25</v>
      </c>
      <c r="O7226" s="7">
        <v>1</v>
      </c>
      <c r="P7226" s="5">
        <v>2.11</v>
      </c>
      <c r="Q7226" s="5">
        <v>1.1399999999999999</v>
      </c>
      <c r="R7226" s="22">
        <f>Tabla1[[#This Row],[Fecha de Envío]]-Tabla1[[#This Row],[Fecha de Orden]]</f>
        <v>16</v>
      </c>
      <c r="S7226" s="24">
        <f>YEAR(Tabla1[[#This Row],[Fecha de Orden]])</f>
        <v>2024</v>
      </c>
      <c r="T7226" t="str">
        <f>VLOOKUP(Tabla1[[#This Row],[Nombre del Producto]],Tabla2[[Nombre Producto]:[Costo Unitario]],2,FALSE)</f>
        <v>Wicked Choccy's</v>
      </c>
      <c r="U7226" t="str">
        <f>VLOOKUP(Tabla1[[#This Row],[Fábrica]],Tabla3[],4,FALSE)</f>
        <v>Georgia</v>
      </c>
    </row>
    <row r="7227" spans="1:21" x14ac:dyDescent="0.25">
      <c r="A7227" t="s">
        <v>3144</v>
      </c>
      <c r="B7227" s="3">
        <v>45543</v>
      </c>
      <c r="C7227" s="3">
        <v>45557</v>
      </c>
      <c r="D7227" t="s">
        <v>18</v>
      </c>
      <c r="E7227">
        <v>149895</v>
      </c>
      <c r="F7227" t="s">
        <v>19</v>
      </c>
      <c r="G7227" t="s">
        <v>144</v>
      </c>
      <c r="H7227" t="s">
        <v>101</v>
      </c>
      <c r="I7227">
        <v>19134</v>
      </c>
      <c r="J7227" t="s">
        <v>22</v>
      </c>
      <c r="K7227" t="s">
        <v>32</v>
      </c>
      <c r="L7227" t="s">
        <v>33</v>
      </c>
      <c r="M7227" t="s">
        <v>34</v>
      </c>
      <c r="N7227" s="5">
        <v>7.2</v>
      </c>
      <c r="O7227" s="7">
        <v>2</v>
      </c>
      <c r="P7227" s="5">
        <v>4.8</v>
      </c>
      <c r="Q7227" s="5">
        <v>2.4</v>
      </c>
      <c r="R7227" s="22">
        <f>Tabla1[[#This Row],[Fecha de Envío]]-Tabla1[[#This Row],[Fecha de Orden]]</f>
        <v>14</v>
      </c>
      <c r="S7227" s="24">
        <f>YEAR(Tabla1[[#This Row],[Fecha de Orden]])</f>
        <v>2024</v>
      </c>
      <c r="T7227" t="str">
        <f>VLOOKUP(Tabla1[[#This Row],[Nombre del Producto]],Tabla2[[Nombre Producto]:[Costo Unitario]],2,FALSE)</f>
        <v>Lot's O' Nuts</v>
      </c>
      <c r="U7227" t="str">
        <f>VLOOKUP(Tabla1[[#This Row],[Fábrica]],Tabla3[],4,FALSE)</f>
        <v>Arizona</v>
      </c>
    </row>
    <row r="7228" spans="1:21" x14ac:dyDescent="0.25">
      <c r="A7228" t="s">
        <v>3330</v>
      </c>
      <c r="B7228" s="3">
        <v>45543</v>
      </c>
      <c r="C7228" s="3">
        <v>45558</v>
      </c>
      <c r="D7228" t="s">
        <v>71</v>
      </c>
      <c r="E7228">
        <v>132437</v>
      </c>
      <c r="F7228" t="s">
        <v>19</v>
      </c>
      <c r="G7228" t="s">
        <v>30</v>
      </c>
      <c r="H7228" t="s">
        <v>31</v>
      </c>
      <c r="I7228">
        <v>10024</v>
      </c>
      <c r="J7228" t="s">
        <v>22</v>
      </c>
      <c r="K7228" t="s">
        <v>32</v>
      </c>
      <c r="L7228" t="s">
        <v>45</v>
      </c>
      <c r="M7228" t="s">
        <v>46</v>
      </c>
      <c r="N7228" s="5">
        <v>13.96</v>
      </c>
      <c r="O7228" s="7">
        <v>4</v>
      </c>
      <c r="P7228" s="5">
        <v>9.9600000000000009</v>
      </c>
      <c r="Q7228" s="5">
        <v>4</v>
      </c>
      <c r="R7228" s="22">
        <f>Tabla1[[#This Row],[Fecha de Envío]]-Tabla1[[#This Row],[Fecha de Orden]]</f>
        <v>15</v>
      </c>
      <c r="S7228" s="24">
        <f>YEAR(Tabla1[[#This Row],[Fecha de Orden]])</f>
        <v>2024</v>
      </c>
      <c r="T7228" t="str">
        <f>VLOOKUP(Tabla1[[#This Row],[Nombre del Producto]],Tabla2[[Nombre Producto]:[Costo Unitario]],2,FALSE)</f>
        <v>Lot's O' Nuts</v>
      </c>
      <c r="U7228" t="str">
        <f>VLOOKUP(Tabla1[[#This Row],[Fábrica]],Tabla3[],4,FALSE)</f>
        <v>Arizona</v>
      </c>
    </row>
    <row r="7229" spans="1:21" x14ac:dyDescent="0.25">
      <c r="A7229" t="s">
        <v>3435</v>
      </c>
      <c r="B7229" s="3">
        <v>45543</v>
      </c>
      <c r="C7229" s="3">
        <v>45554</v>
      </c>
      <c r="D7229" t="s">
        <v>39</v>
      </c>
      <c r="E7229">
        <v>144456</v>
      </c>
      <c r="F7229" t="s">
        <v>19</v>
      </c>
      <c r="G7229" t="s">
        <v>1207</v>
      </c>
      <c r="H7229" t="s">
        <v>255</v>
      </c>
      <c r="I7229">
        <v>33012</v>
      </c>
      <c r="J7229" t="s">
        <v>22</v>
      </c>
      <c r="K7229" t="s">
        <v>66</v>
      </c>
      <c r="L7229" t="s">
        <v>33</v>
      </c>
      <c r="M7229" t="s">
        <v>34</v>
      </c>
      <c r="N7229" s="5">
        <v>18</v>
      </c>
      <c r="O7229" s="7">
        <v>5</v>
      </c>
      <c r="P7229" s="5">
        <v>12</v>
      </c>
      <c r="Q7229" s="5">
        <v>6</v>
      </c>
      <c r="R7229" s="22">
        <f>Tabla1[[#This Row],[Fecha de Envío]]-Tabla1[[#This Row],[Fecha de Orden]]</f>
        <v>11</v>
      </c>
      <c r="S7229" s="24">
        <f>YEAR(Tabla1[[#This Row],[Fecha de Orden]])</f>
        <v>2024</v>
      </c>
      <c r="T7229" t="str">
        <f>VLOOKUP(Tabla1[[#This Row],[Nombre del Producto]],Tabla2[[Nombre Producto]:[Costo Unitario]],2,FALSE)</f>
        <v>Lot's O' Nuts</v>
      </c>
      <c r="U7229" t="str">
        <f>VLOOKUP(Tabla1[[#This Row],[Fábrica]],Tabla3[],4,FALSE)</f>
        <v>Arizona</v>
      </c>
    </row>
    <row r="7230" spans="1:21" x14ac:dyDescent="0.25">
      <c r="A7230" t="s">
        <v>3436</v>
      </c>
      <c r="B7230" s="3">
        <v>45543</v>
      </c>
      <c r="C7230" s="3">
        <v>45554</v>
      </c>
      <c r="D7230" t="s">
        <v>39</v>
      </c>
      <c r="E7230">
        <v>144456</v>
      </c>
      <c r="F7230" t="s">
        <v>19</v>
      </c>
      <c r="G7230" t="s">
        <v>1207</v>
      </c>
      <c r="H7230" t="s">
        <v>255</v>
      </c>
      <c r="I7230">
        <v>33012</v>
      </c>
      <c r="J7230" t="s">
        <v>22</v>
      </c>
      <c r="K7230" t="s">
        <v>66</v>
      </c>
      <c r="L7230" t="s">
        <v>27</v>
      </c>
      <c r="M7230" t="s">
        <v>28</v>
      </c>
      <c r="N7230" s="5">
        <v>10.8</v>
      </c>
      <c r="O7230" s="7">
        <v>3</v>
      </c>
      <c r="P7230" s="5">
        <v>7.5</v>
      </c>
      <c r="Q7230" s="5">
        <v>3.3</v>
      </c>
      <c r="R7230" s="22">
        <f>Tabla1[[#This Row],[Fecha de Envío]]-Tabla1[[#This Row],[Fecha de Orden]]</f>
        <v>11</v>
      </c>
      <c r="S7230" s="24">
        <f>YEAR(Tabla1[[#This Row],[Fecha de Orden]])</f>
        <v>2024</v>
      </c>
      <c r="T7230" t="str">
        <f>VLOOKUP(Tabla1[[#This Row],[Nombre del Producto]],Tabla2[[Nombre Producto]:[Costo Unitario]],2,FALSE)</f>
        <v>Lot's O' Nuts</v>
      </c>
      <c r="U7230" t="str">
        <f>VLOOKUP(Tabla1[[#This Row],[Fábrica]],Tabla3[],4,FALSE)</f>
        <v>Arizona</v>
      </c>
    </row>
    <row r="7231" spans="1:21" x14ac:dyDescent="0.25">
      <c r="A7231" t="s">
        <v>6265</v>
      </c>
      <c r="B7231" s="3">
        <v>45543</v>
      </c>
      <c r="C7231" s="3">
        <v>45558</v>
      </c>
      <c r="D7231" t="s">
        <v>71</v>
      </c>
      <c r="E7231">
        <v>124968</v>
      </c>
      <c r="F7231" t="s">
        <v>19</v>
      </c>
      <c r="G7231" t="s">
        <v>239</v>
      </c>
      <c r="H7231" t="s">
        <v>173</v>
      </c>
      <c r="I7231">
        <v>60610</v>
      </c>
      <c r="J7231" t="s">
        <v>22</v>
      </c>
      <c r="K7231" t="s">
        <v>43</v>
      </c>
      <c r="L7231" t="s">
        <v>36</v>
      </c>
      <c r="M7231" t="s">
        <v>37</v>
      </c>
      <c r="N7231" s="5">
        <v>22.75</v>
      </c>
      <c r="O7231" s="7">
        <v>7</v>
      </c>
      <c r="P7231" s="5">
        <v>14.77</v>
      </c>
      <c r="Q7231" s="5">
        <v>7.98</v>
      </c>
      <c r="R7231" s="22">
        <f>Tabla1[[#This Row],[Fecha de Envío]]-Tabla1[[#This Row],[Fecha de Orden]]</f>
        <v>15</v>
      </c>
      <c r="S7231" s="24">
        <f>YEAR(Tabla1[[#This Row],[Fecha de Orden]])</f>
        <v>2024</v>
      </c>
      <c r="T7231" t="str">
        <f>VLOOKUP(Tabla1[[#This Row],[Nombre del Producto]],Tabla2[[Nombre Producto]:[Costo Unitario]],2,FALSE)</f>
        <v>Wicked Choccy's</v>
      </c>
      <c r="U7231" t="str">
        <f>VLOOKUP(Tabla1[[#This Row],[Fábrica]],Tabla3[],4,FALSE)</f>
        <v>Georgia</v>
      </c>
    </row>
    <row r="7232" spans="1:21" x14ac:dyDescent="0.25">
      <c r="A7232" t="s">
        <v>7707</v>
      </c>
      <c r="B7232" s="3">
        <v>45543</v>
      </c>
      <c r="C7232" s="3">
        <v>45555</v>
      </c>
      <c r="D7232" t="s">
        <v>71</v>
      </c>
      <c r="E7232">
        <v>152856</v>
      </c>
      <c r="F7232" t="s">
        <v>19</v>
      </c>
      <c r="G7232" t="s">
        <v>2400</v>
      </c>
      <c r="H7232" t="s">
        <v>210</v>
      </c>
      <c r="I7232">
        <v>43302</v>
      </c>
      <c r="J7232" t="s">
        <v>22</v>
      </c>
      <c r="K7232" t="s">
        <v>32</v>
      </c>
      <c r="L7232" t="s">
        <v>27</v>
      </c>
      <c r="M7232" t="s">
        <v>28</v>
      </c>
      <c r="N7232" s="5">
        <v>14.4</v>
      </c>
      <c r="O7232" s="7">
        <v>4</v>
      </c>
      <c r="P7232" s="5">
        <v>10</v>
      </c>
      <c r="Q7232" s="5">
        <v>4.4000000000000004</v>
      </c>
      <c r="R7232" s="22">
        <f>Tabla1[[#This Row],[Fecha de Envío]]-Tabla1[[#This Row],[Fecha de Orden]]</f>
        <v>12</v>
      </c>
      <c r="S7232" s="24">
        <f>YEAR(Tabla1[[#This Row],[Fecha de Orden]])</f>
        <v>2024</v>
      </c>
      <c r="T7232" t="str">
        <f>VLOOKUP(Tabla1[[#This Row],[Nombre del Producto]],Tabla2[[Nombre Producto]:[Costo Unitario]],2,FALSE)</f>
        <v>Lot's O' Nuts</v>
      </c>
      <c r="U7232" t="str">
        <f>VLOOKUP(Tabla1[[#This Row],[Fábrica]],Tabla3[],4,FALSE)</f>
        <v>Arizona</v>
      </c>
    </row>
    <row r="7233" spans="1:21" x14ac:dyDescent="0.25">
      <c r="A7233" t="s">
        <v>567</v>
      </c>
      <c r="B7233" s="3">
        <v>45544</v>
      </c>
      <c r="C7233" s="3">
        <v>45558</v>
      </c>
      <c r="D7233" t="s">
        <v>18</v>
      </c>
      <c r="E7233">
        <v>155929</v>
      </c>
      <c r="F7233" t="s">
        <v>19</v>
      </c>
      <c r="G7233" t="s">
        <v>568</v>
      </c>
      <c r="H7233" t="s">
        <v>69</v>
      </c>
      <c r="I7233">
        <v>85301</v>
      </c>
      <c r="J7233" t="s">
        <v>22</v>
      </c>
      <c r="K7233" t="s">
        <v>23</v>
      </c>
      <c r="L7233" t="s">
        <v>27</v>
      </c>
      <c r="M7233" t="s">
        <v>28</v>
      </c>
      <c r="N7233" s="5">
        <v>7.2</v>
      </c>
      <c r="O7233" s="7">
        <v>2</v>
      </c>
      <c r="P7233" s="5">
        <v>5</v>
      </c>
      <c r="Q7233" s="5">
        <v>2.2000000000000002</v>
      </c>
      <c r="R7233" s="22">
        <f>Tabla1[[#This Row],[Fecha de Envío]]-Tabla1[[#This Row],[Fecha de Orden]]</f>
        <v>14</v>
      </c>
      <c r="S7233" s="24">
        <f>YEAR(Tabla1[[#This Row],[Fecha de Orden]])</f>
        <v>2024</v>
      </c>
      <c r="T7233" t="str">
        <f>VLOOKUP(Tabla1[[#This Row],[Nombre del Producto]],Tabla2[[Nombre Producto]:[Costo Unitario]],2,FALSE)</f>
        <v>Lot's O' Nuts</v>
      </c>
      <c r="U7233" t="str">
        <f>VLOOKUP(Tabla1[[#This Row],[Fábrica]],Tabla3[],4,FALSE)</f>
        <v>Arizona</v>
      </c>
    </row>
    <row r="7234" spans="1:21" x14ac:dyDescent="0.25">
      <c r="A7234" t="s">
        <v>2618</v>
      </c>
      <c r="B7234" s="3">
        <v>45544</v>
      </c>
      <c r="C7234" s="3">
        <v>45560</v>
      </c>
      <c r="D7234" t="s">
        <v>18</v>
      </c>
      <c r="E7234">
        <v>168403</v>
      </c>
      <c r="F7234" t="s">
        <v>19</v>
      </c>
      <c r="G7234" t="s">
        <v>168</v>
      </c>
      <c r="H7234" t="s">
        <v>62</v>
      </c>
      <c r="I7234">
        <v>97206</v>
      </c>
      <c r="J7234" t="s">
        <v>22</v>
      </c>
      <c r="K7234" t="s">
        <v>23</v>
      </c>
      <c r="L7234" t="s">
        <v>45</v>
      </c>
      <c r="M7234" t="s">
        <v>46</v>
      </c>
      <c r="N7234" s="5">
        <v>3.49</v>
      </c>
      <c r="O7234" s="7">
        <v>1</v>
      </c>
      <c r="P7234" s="5">
        <v>2.4900000000000002</v>
      </c>
      <c r="Q7234" s="5">
        <v>1</v>
      </c>
      <c r="R7234" s="22">
        <f>Tabla1[[#This Row],[Fecha de Envío]]-Tabla1[[#This Row],[Fecha de Orden]]</f>
        <v>16</v>
      </c>
      <c r="S7234" s="24">
        <f>YEAR(Tabla1[[#This Row],[Fecha de Orden]])</f>
        <v>2024</v>
      </c>
      <c r="T7234" t="str">
        <f>VLOOKUP(Tabla1[[#This Row],[Nombre del Producto]],Tabla2[[Nombre Producto]:[Costo Unitario]],2,FALSE)</f>
        <v>Lot's O' Nuts</v>
      </c>
      <c r="U7234" t="str">
        <f>VLOOKUP(Tabla1[[#This Row],[Fábrica]],Tabla3[],4,FALSE)</f>
        <v>Arizona</v>
      </c>
    </row>
    <row r="7235" spans="1:21" x14ac:dyDescent="0.25">
      <c r="A7235" t="s">
        <v>2619</v>
      </c>
      <c r="B7235" s="3">
        <v>45544</v>
      </c>
      <c r="C7235" s="3">
        <v>45560</v>
      </c>
      <c r="D7235" t="s">
        <v>18</v>
      </c>
      <c r="E7235">
        <v>168403</v>
      </c>
      <c r="F7235" t="s">
        <v>19</v>
      </c>
      <c r="G7235" t="s">
        <v>168</v>
      </c>
      <c r="H7235" t="s">
        <v>62</v>
      </c>
      <c r="I7235">
        <v>97206</v>
      </c>
      <c r="J7235" t="s">
        <v>22</v>
      </c>
      <c r="K7235" t="s">
        <v>23</v>
      </c>
      <c r="L7235" t="s">
        <v>24</v>
      </c>
      <c r="M7235" t="s">
        <v>25</v>
      </c>
      <c r="N7235" s="5">
        <v>22.5</v>
      </c>
      <c r="O7235" s="7">
        <v>6</v>
      </c>
      <c r="P7235" s="5">
        <v>14.7</v>
      </c>
      <c r="Q7235" s="5">
        <v>7.8</v>
      </c>
      <c r="R7235" s="22">
        <f>Tabla1[[#This Row],[Fecha de Envío]]-Tabla1[[#This Row],[Fecha de Orden]]</f>
        <v>16</v>
      </c>
      <c r="S7235" s="24">
        <f>YEAR(Tabla1[[#This Row],[Fecha de Orden]])</f>
        <v>2024</v>
      </c>
      <c r="T7235" t="str">
        <f>VLOOKUP(Tabla1[[#This Row],[Nombre del Producto]],Tabla2[[Nombre Producto]:[Costo Unitario]],2,FALSE)</f>
        <v>Wicked Choccy's</v>
      </c>
      <c r="U7235" t="str">
        <f>VLOOKUP(Tabla1[[#This Row],[Fábrica]],Tabla3[],4,FALSE)</f>
        <v>Georgia</v>
      </c>
    </row>
    <row r="7236" spans="1:21" x14ac:dyDescent="0.25">
      <c r="A7236" t="s">
        <v>3727</v>
      </c>
      <c r="B7236" s="3">
        <v>45544</v>
      </c>
      <c r="C7236" s="3">
        <v>45560</v>
      </c>
      <c r="D7236" t="s">
        <v>18</v>
      </c>
      <c r="E7236">
        <v>139444</v>
      </c>
      <c r="F7236" t="s">
        <v>19</v>
      </c>
      <c r="G7236" t="s">
        <v>222</v>
      </c>
      <c r="H7236" t="s">
        <v>42</v>
      </c>
      <c r="I7236">
        <v>75023</v>
      </c>
      <c r="J7236" t="s">
        <v>22</v>
      </c>
      <c r="K7236" t="s">
        <v>43</v>
      </c>
      <c r="L7236" t="s">
        <v>24</v>
      </c>
      <c r="M7236" t="s">
        <v>25</v>
      </c>
      <c r="N7236" s="5">
        <v>15</v>
      </c>
      <c r="O7236" s="7">
        <v>4</v>
      </c>
      <c r="P7236" s="5">
        <v>9.8000000000000007</v>
      </c>
      <c r="Q7236" s="5">
        <v>5.2</v>
      </c>
      <c r="R7236" s="22">
        <f>Tabla1[[#This Row],[Fecha de Envío]]-Tabla1[[#This Row],[Fecha de Orden]]</f>
        <v>16</v>
      </c>
      <c r="S7236" s="24">
        <f>YEAR(Tabla1[[#This Row],[Fecha de Orden]])</f>
        <v>2024</v>
      </c>
      <c r="T7236" t="str">
        <f>VLOOKUP(Tabla1[[#This Row],[Nombre del Producto]],Tabla2[[Nombre Producto]:[Costo Unitario]],2,FALSE)</f>
        <v>Wicked Choccy's</v>
      </c>
      <c r="U7236" t="str">
        <f>VLOOKUP(Tabla1[[#This Row],[Fábrica]],Tabla3[],4,FALSE)</f>
        <v>Georgia</v>
      </c>
    </row>
    <row r="7237" spans="1:21" x14ac:dyDescent="0.25">
      <c r="A7237" t="s">
        <v>4154</v>
      </c>
      <c r="B7237" s="3">
        <v>45544</v>
      </c>
      <c r="C7237" s="3">
        <v>45560</v>
      </c>
      <c r="D7237" t="s">
        <v>18</v>
      </c>
      <c r="E7237">
        <v>159562</v>
      </c>
      <c r="F7237" t="s">
        <v>19</v>
      </c>
      <c r="G7237" t="s">
        <v>560</v>
      </c>
      <c r="H7237" t="s">
        <v>93</v>
      </c>
      <c r="I7237">
        <v>48066</v>
      </c>
      <c r="J7237" t="s">
        <v>22</v>
      </c>
      <c r="K7237" t="s">
        <v>43</v>
      </c>
      <c r="L7237" t="s">
        <v>36</v>
      </c>
      <c r="M7237" t="s">
        <v>37</v>
      </c>
      <c r="N7237" s="5">
        <v>6.5</v>
      </c>
      <c r="O7237" s="7">
        <v>2</v>
      </c>
      <c r="P7237" s="5">
        <v>4.22</v>
      </c>
      <c r="Q7237" s="5">
        <v>2.2799999999999998</v>
      </c>
      <c r="R7237" s="22">
        <f>Tabla1[[#This Row],[Fecha de Envío]]-Tabla1[[#This Row],[Fecha de Orden]]</f>
        <v>16</v>
      </c>
      <c r="S7237" s="24">
        <f>YEAR(Tabla1[[#This Row],[Fecha de Orden]])</f>
        <v>2024</v>
      </c>
      <c r="T7237" t="str">
        <f>VLOOKUP(Tabla1[[#This Row],[Nombre del Producto]],Tabla2[[Nombre Producto]:[Costo Unitario]],2,FALSE)</f>
        <v>Wicked Choccy's</v>
      </c>
      <c r="U7237" t="str">
        <f>VLOOKUP(Tabla1[[#This Row],[Fábrica]],Tabla3[],4,FALSE)</f>
        <v>Georgia</v>
      </c>
    </row>
    <row r="7238" spans="1:21" x14ac:dyDescent="0.25">
      <c r="A7238" t="s">
        <v>4244</v>
      </c>
      <c r="B7238" s="3">
        <v>45544</v>
      </c>
      <c r="C7238" s="3">
        <v>45555</v>
      </c>
      <c r="D7238" t="s">
        <v>39</v>
      </c>
      <c r="E7238">
        <v>152198</v>
      </c>
      <c r="F7238" t="s">
        <v>19</v>
      </c>
      <c r="G7238" t="s">
        <v>209</v>
      </c>
      <c r="H7238" t="s">
        <v>210</v>
      </c>
      <c r="I7238">
        <v>43615</v>
      </c>
      <c r="J7238" t="s">
        <v>22</v>
      </c>
      <c r="K7238" t="s">
        <v>32</v>
      </c>
      <c r="L7238" t="s">
        <v>33</v>
      </c>
      <c r="M7238" t="s">
        <v>34</v>
      </c>
      <c r="N7238" s="5">
        <v>7.2</v>
      </c>
      <c r="O7238" s="7">
        <v>2</v>
      </c>
      <c r="P7238" s="5">
        <v>4.8</v>
      </c>
      <c r="Q7238" s="5">
        <v>2.4</v>
      </c>
      <c r="R7238" s="22">
        <f>Tabla1[[#This Row],[Fecha de Envío]]-Tabla1[[#This Row],[Fecha de Orden]]</f>
        <v>11</v>
      </c>
      <c r="S7238" s="24">
        <f>YEAR(Tabla1[[#This Row],[Fecha de Orden]])</f>
        <v>2024</v>
      </c>
      <c r="T7238" t="str">
        <f>VLOOKUP(Tabla1[[#This Row],[Nombre del Producto]],Tabla2[[Nombre Producto]:[Costo Unitario]],2,FALSE)</f>
        <v>Lot's O' Nuts</v>
      </c>
      <c r="U7238" t="str">
        <f>VLOOKUP(Tabla1[[#This Row],[Fábrica]],Tabla3[],4,FALSE)</f>
        <v>Arizona</v>
      </c>
    </row>
    <row r="7239" spans="1:21" x14ac:dyDescent="0.25">
      <c r="A7239" t="s">
        <v>4245</v>
      </c>
      <c r="B7239" s="3">
        <v>45544</v>
      </c>
      <c r="C7239" s="3">
        <v>45555</v>
      </c>
      <c r="D7239" t="s">
        <v>39</v>
      </c>
      <c r="E7239">
        <v>152198</v>
      </c>
      <c r="F7239" t="s">
        <v>19</v>
      </c>
      <c r="G7239" t="s">
        <v>209</v>
      </c>
      <c r="H7239" t="s">
        <v>210</v>
      </c>
      <c r="I7239">
        <v>43615</v>
      </c>
      <c r="J7239" t="s">
        <v>22</v>
      </c>
      <c r="K7239" t="s">
        <v>32</v>
      </c>
      <c r="L7239" t="s">
        <v>45</v>
      </c>
      <c r="M7239" t="s">
        <v>46</v>
      </c>
      <c r="N7239" s="5">
        <v>20.94</v>
      </c>
      <c r="O7239" s="7">
        <v>6</v>
      </c>
      <c r="P7239" s="5">
        <v>14.94</v>
      </c>
      <c r="Q7239" s="5">
        <v>6</v>
      </c>
      <c r="R7239" s="22">
        <f>Tabla1[[#This Row],[Fecha de Envío]]-Tabla1[[#This Row],[Fecha de Orden]]</f>
        <v>11</v>
      </c>
      <c r="S7239" s="24">
        <f>YEAR(Tabla1[[#This Row],[Fecha de Orden]])</f>
        <v>2024</v>
      </c>
      <c r="T7239" t="str">
        <f>VLOOKUP(Tabla1[[#This Row],[Nombre del Producto]],Tabla2[[Nombre Producto]:[Costo Unitario]],2,FALSE)</f>
        <v>Lot's O' Nuts</v>
      </c>
      <c r="U7239" t="str">
        <f>VLOOKUP(Tabla1[[#This Row],[Fábrica]],Tabla3[],4,FALSE)</f>
        <v>Arizona</v>
      </c>
    </row>
    <row r="7240" spans="1:21" x14ac:dyDescent="0.25">
      <c r="A7240" t="s">
        <v>5087</v>
      </c>
      <c r="B7240" s="3">
        <v>45544</v>
      </c>
      <c r="C7240" s="3">
        <v>45559</v>
      </c>
      <c r="D7240" t="s">
        <v>18</v>
      </c>
      <c r="E7240">
        <v>100825</v>
      </c>
      <c r="F7240" t="s">
        <v>19</v>
      </c>
      <c r="G7240" t="s">
        <v>53</v>
      </c>
      <c r="H7240" t="s">
        <v>21</v>
      </c>
      <c r="I7240">
        <v>90036</v>
      </c>
      <c r="J7240" t="s">
        <v>22</v>
      </c>
      <c r="K7240" t="s">
        <v>23</v>
      </c>
      <c r="L7240" t="s">
        <v>36</v>
      </c>
      <c r="M7240" t="s">
        <v>37</v>
      </c>
      <c r="N7240" s="5">
        <v>9.75</v>
      </c>
      <c r="O7240" s="7">
        <v>3</v>
      </c>
      <c r="P7240" s="5">
        <v>6.33</v>
      </c>
      <c r="Q7240" s="5">
        <v>3.42</v>
      </c>
      <c r="R7240" s="22">
        <f>Tabla1[[#This Row],[Fecha de Envío]]-Tabla1[[#This Row],[Fecha de Orden]]</f>
        <v>15</v>
      </c>
      <c r="S7240" s="24">
        <f>YEAR(Tabla1[[#This Row],[Fecha de Orden]])</f>
        <v>2024</v>
      </c>
      <c r="T7240" t="str">
        <f>VLOOKUP(Tabla1[[#This Row],[Nombre del Producto]],Tabla2[[Nombre Producto]:[Costo Unitario]],2,FALSE)</f>
        <v>Wicked Choccy's</v>
      </c>
      <c r="U7240" t="str">
        <f>VLOOKUP(Tabla1[[#This Row],[Fábrica]],Tabla3[],4,FALSE)</f>
        <v>Georgia</v>
      </c>
    </row>
    <row r="7241" spans="1:21" x14ac:dyDescent="0.25">
      <c r="A7241" t="s">
        <v>5495</v>
      </c>
      <c r="B7241" s="3">
        <v>45544</v>
      </c>
      <c r="C7241" s="3">
        <v>45559</v>
      </c>
      <c r="D7241" t="s">
        <v>71</v>
      </c>
      <c r="E7241">
        <v>137498</v>
      </c>
      <c r="F7241" t="s">
        <v>19</v>
      </c>
      <c r="G7241" t="s">
        <v>53</v>
      </c>
      <c r="H7241" t="s">
        <v>21</v>
      </c>
      <c r="I7241">
        <v>90004</v>
      </c>
      <c r="J7241" t="s">
        <v>22</v>
      </c>
      <c r="K7241" t="s">
        <v>23</v>
      </c>
      <c r="L7241" t="s">
        <v>45</v>
      </c>
      <c r="M7241" t="s">
        <v>46</v>
      </c>
      <c r="N7241" s="5">
        <v>17.45</v>
      </c>
      <c r="O7241" s="7">
        <v>5</v>
      </c>
      <c r="P7241" s="5">
        <v>12.45</v>
      </c>
      <c r="Q7241" s="5">
        <v>5</v>
      </c>
      <c r="R7241" s="22">
        <f>Tabla1[[#This Row],[Fecha de Envío]]-Tabla1[[#This Row],[Fecha de Orden]]</f>
        <v>15</v>
      </c>
      <c r="S7241" s="24">
        <f>YEAR(Tabla1[[#This Row],[Fecha de Orden]])</f>
        <v>2024</v>
      </c>
      <c r="T7241" t="str">
        <f>VLOOKUP(Tabla1[[#This Row],[Nombre del Producto]],Tabla2[[Nombre Producto]:[Costo Unitario]],2,FALSE)</f>
        <v>Lot's O' Nuts</v>
      </c>
      <c r="U7241" t="str">
        <f>VLOOKUP(Tabla1[[#This Row],[Fábrica]],Tabla3[],4,FALSE)</f>
        <v>Arizona</v>
      </c>
    </row>
    <row r="7242" spans="1:21" x14ac:dyDescent="0.25">
      <c r="A7242" t="s">
        <v>5496</v>
      </c>
      <c r="B7242" s="3">
        <v>45544</v>
      </c>
      <c r="C7242" s="3">
        <v>45559</v>
      </c>
      <c r="D7242" t="s">
        <v>71</v>
      </c>
      <c r="E7242">
        <v>137498</v>
      </c>
      <c r="F7242" t="s">
        <v>19</v>
      </c>
      <c r="G7242" t="s">
        <v>53</v>
      </c>
      <c r="H7242" t="s">
        <v>21</v>
      </c>
      <c r="I7242">
        <v>90004</v>
      </c>
      <c r="J7242" t="s">
        <v>22</v>
      </c>
      <c r="K7242" t="s">
        <v>23</v>
      </c>
      <c r="L7242" t="s">
        <v>33</v>
      </c>
      <c r="M7242" t="s">
        <v>34</v>
      </c>
      <c r="N7242" s="5">
        <v>7.2</v>
      </c>
      <c r="O7242" s="7">
        <v>2</v>
      </c>
      <c r="P7242" s="5">
        <v>4.8</v>
      </c>
      <c r="Q7242" s="5">
        <v>2.4</v>
      </c>
      <c r="R7242" s="22">
        <f>Tabla1[[#This Row],[Fecha de Envío]]-Tabla1[[#This Row],[Fecha de Orden]]</f>
        <v>15</v>
      </c>
      <c r="S7242" s="24">
        <f>YEAR(Tabla1[[#This Row],[Fecha de Orden]])</f>
        <v>2024</v>
      </c>
      <c r="T7242" t="str">
        <f>VLOOKUP(Tabla1[[#This Row],[Nombre del Producto]],Tabla2[[Nombre Producto]:[Costo Unitario]],2,FALSE)</f>
        <v>Lot's O' Nuts</v>
      </c>
      <c r="U7242" t="str">
        <f>VLOOKUP(Tabla1[[#This Row],[Fábrica]],Tabla3[],4,FALSE)</f>
        <v>Arizona</v>
      </c>
    </row>
    <row r="7243" spans="1:21" x14ac:dyDescent="0.25">
      <c r="A7243" t="s">
        <v>5507</v>
      </c>
      <c r="B7243" s="3">
        <v>45544</v>
      </c>
      <c r="C7243" s="3">
        <v>45558</v>
      </c>
      <c r="D7243" t="s">
        <v>18</v>
      </c>
      <c r="E7243">
        <v>169439</v>
      </c>
      <c r="F7243" t="s">
        <v>19</v>
      </c>
      <c r="G7243" t="s">
        <v>626</v>
      </c>
      <c r="H7243" t="s">
        <v>210</v>
      </c>
      <c r="I7243">
        <v>44105</v>
      </c>
      <c r="J7243" t="s">
        <v>22</v>
      </c>
      <c r="K7243" t="s">
        <v>32</v>
      </c>
      <c r="L7243" t="s">
        <v>33</v>
      </c>
      <c r="M7243" t="s">
        <v>34</v>
      </c>
      <c r="N7243" s="5">
        <v>7.2</v>
      </c>
      <c r="O7243" s="7">
        <v>2</v>
      </c>
      <c r="P7243" s="5">
        <v>4.8</v>
      </c>
      <c r="Q7243" s="5">
        <v>2.4</v>
      </c>
      <c r="R7243" s="22">
        <f>Tabla1[[#This Row],[Fecha de Envío]]-Tabla1[[#This Row],[Fecha de Orden]]</f>
        <v>14</v>
      </c>
      <c r="S7243" s="24">
        <f>YEAR(Tabla1[[#This Row],[Fecha de Orden]])</f>
        <v>2024</v>
      </c>
      <c r="T7243" t="str">
        <f>VLOOKUP(Tabla1[[#This Row],[Nombre del Producto]],Tabla2[[Nombre Producto]:[Costo Unitario]],2,FALSE)</f>
        <v>Lot's O' Nuts</v>
      </c>
      <c r="U7243" t="str">
        <f>VLOOKUP(Tabla1[[#This Row],[Fábrica]],Tabla3[],4,FALSE)</f>
        <v>Arizona</v>
      </c>
    </row>
    <row r="7244" spans="1:21" x14ac:dyDescent="0.25">
      <c r="A7244" t="s">
        <v>5508</v>
      </c>
      <c r="B7244" s="3">
        <v>45544</v>
      </c>
      <c r="C7244" s="3">
        <v>45558</v>
      </c>
      <c r="D7244" t="s">
        <v>18</v>
      </c>
      <c r="E7244">
        <v>169439</v>
      </c>
      <c r="F7244" t="s">
        <v>19</v>
      </c>
      <c r="G7244" t="s">
        <v>626</v>
      </c>
      <c r="H7244" t="s">
        <v>210</v>
      </c>
      <c r="I7244">
        <v>44105</v>
      </c>
      <c r="J7244" t="s">
        <v>22</v>
      </c>
      <c r="K7244" t="s">
        <v>32</v>
      </c>
      <c r="L7244" t="s">
        <v>45</v>
      </c>
      <c r="M7244" t="s">
        <v>46</v>
      </c>
      <c r="N7244" s="5">
        <v>17.45</v>
      </c>
      <c r="O7244" s="7">
        <v>5</v>
      </c>
      <c r="P7244" s="5">
        <v>12.45</v>
      </c>
      <c r="Q7244" s="5">
        <v>5</v>
      </c>
      <c r="R7244" s="22">
        <f>Tabla1[[#This Row],[Fecha de Envío]]-Tabla1[[#This Row],[Fecha de Orden]]</f>
        <v>14</v>
      </c>
      <c r="S7244" s="24">
        <f>YEAR(Tabla1[[#This Row],[Fecha de Orden]])</f>
        <v>2024</v>
      </c>
      <c r="T7244" t="str">
        <f>VLOOKUP(Tabla1[[#This Row],[Nombre del Producto]],Tabla2[[Nombre Producto]:[Costo Unitario]],2,FALSE)</f>
        <v>Lot's O' Nuts</v>
      </c>
      <c r="U7244" t="str">
        <f>VLOOKUP(Tabla1[[#This Row],[Fábrica]],Tabla3[],4,FALSE)</f>
        <v>Arizona</v>
      </c>
    </row>
    <row r="7245" spans="1:21" x14ac:dyDescent="0.25">
      <c r="A7245" t="s">
        <v>5894</v>
      </c>
      <c r="B7245" s="3">
        <v>45544</v>
      </c>
      <c r="C7245" s="3">
        <v>45559</v>
      </c>
      <c r="D7245" t="s">
        <v>18</v>
      </c>
      <c r="E7245">
        <v>146213</v>
      </c>
      <c r="F7245" t="s">
        <v>19</v>
      </c>
      <c r="G7245" t="s">
        <v>53</v>
      </c>
      <c r="H7245" t="s">
        <v>21</v>
      </c>
      <c r="I7245">
        <v>90032</v>
      </c>
      <c r="J7245" t="s">
        <v>22</v>
      </c>
      <c r="K7245" t="s">
        <v>23</v>
      </c>
      <c r="L7245" t="s">
        <v>45</v>
      </c>
      <c r="M7245" t="s">
        <v>46</v>
      </c>
      <c r="N7245" s="5">
        <v>13.96</v>
      </c>
      <c r="O7245" s="7">
        <v>4</v>
      </c>
      <c r="P7245" s="5">
        <v>9.9600000000000009</v>
      </c>
      <c r="Q7245" s="5">
        <v>4</v>
      </c>
      <c r="R7245" s="22">
        <f>Tabla1[[#This Row],[Fecha de Envío]]-Tabla1[[#This Row],[Fecha de Orden]]</f>
        <v>15</v>
      </c>
      <c r="S7245" s="24">
        <f>YEAR(Tabla1[[#This Row],[Fecha de Orden]])</f>
        <v>2024</v>
      </c>
      <c r="T7245" t="str">
        <f>VLOOKUP(Tabla1[[#This Row],[Nombre del Producto]],Tabla2[[Nombre Producto]:[Costo Unitario]],2,FALSE)</f>
        <v>Lot's O' Nuts</v>
      </c>
      <c r="U7245" t="str">
        <f>VLOOKUP(Tabla1[[#This Row],[Fábrica]],Tabla3[],4,FALSE)</f>
        <v>Arizona</v>
      </c>
    </row>
    <row r="7246" spans="1:21" x14ac:dyDescent="0.25">
      <c r="A7246" t="s">
        <v>7799</v>
      </c>
      <c r="B7246" s="3">
        <v>45544</v>
      </c>
      <c r="C7246" s="3">
        <v>45560</v>
      </c>
      <c r="D7246" t="s">
        <v>18</v>
      </c>
      <c r="E7246">
        <v>147361</v>
      </c>
      <c r="F7246" t="s">
        <v>19</v>
      </c>
      <c r="G7246" t="s">
        <v>652</v>
      </c>
      <c r="H7246" t="s">
        <v>678</v>
      </c>
      <c r="I7246">
        <v>29501</v>
      </c>
      <c r="J7246" t="s">
        <v>22</v>
      </c>
      <c r="K7246" t="s">
        <v>66</v>
      </c>
      <c r="L7246" t="s">
        <v>24</v>
      </c>
      <c r="M7246" t="s">
        <v>25</v>
      </c>
      <c r="N7246" s="5">
        <v>26.25</v>
      </c>
      <c r="O7246" s="7">
        <v>7</v>
      </c>
      <c r="P7246" s="5">
        <v>17.149999999999999</v>
      </c>
      <c r="Q7246" s="5">
        <v>9.1</v>
      </c>
      <c r="R7246" s="22">
        <f>Tabla1[[#This Row],[Fecha de Envío]]-Tabla1[[#This Row],[Fecha de Orden]]</f>
        <v>16</v>
      </c>
      <c r="S7246" s="24">
        <f>YEAR(Tabla1[[#This Row],[Fecha de Orden]])</f>
        <v>2024</v>
      </c>
      <c r="T7246" t="str">
        <f>VLOOKUP(Tabla1[[#This Row],[Nombre del Producto]],Tabla2[[Nombre Producto]:[Costo Unitario]],2,FALSE)</f>
        <v>Wicked Choccy's</v>
      </c>
      <c r="U7246" t="str">
        <f>VLOOKUP(Tabla1[[#This Row],[Fábrica]],Tabla3[],4,FALSE)</f>
        <v>Georgia</v>
      </c>
    </row>
    <row r="7247" spans="1:21" x14ac:dyDescent="0.25">
      <c r="A7247" t="s">
        <v>7800</v>
      </c>
      <c r="B7247" s="3">
        <v>45544</v>
      </c>
      <c r="C7247" s="3">
        <v>45560</v>
      </c>
      <c r="D7247" t="s">
        <v>18</v>
      </c>
      <c r="E7247">
        <v>147361</v>
      </c>
      <c r="F7247" t="s">
        <v>19</v>
      </c>
      <c r="G7247" t="s">
        <v>652</v>
      </c>
      <c r="H7247" t="s">
        <v>678</v>
      </c>
      <c r="I7247">
        <v>29501</v>
      </c>
      <c r="J7247" t="s">
        <v>22</v>
      </c>
      <c r="K7247" t="s">
        <v>66</v>
      </c>
      <c r="L7247" t="s">
        <v>27</v>
      </c>
      <c r="M7247" t="s">
        <v>28</v>
      </c>
      <c r="N7247" s="5">
        <v>18</v>
      </c>
      <c r="O7247" s="7">
        <v>5</v>
      </c>
      <c r="P7247" s="5">
        <v>12.5</v>
      </c>
      <c r="Q7247" s="5">
        <v>5.5</v>
      </c>
      <c r="R7247" s="22">
        <f>Tabla1[[#This Row],[Fecha de Envío]]-Tabla1[[#This Row],[Fecha de Orden]]</f>
        <v>16</v>
      </c>
      <c r="S7247" s="24">
        <f>YEAR(Tabla1[[#This Row],[Fecha de Orden]])</f>
        <v>2024</v>
      </c>
      <c r="T7247" t="str">
        <f>VLOOKUP(Tabla1[[#This Row],[Nombre del Producto]],Tabla2[[Nombre Producto]:[Costo Unitario]],2,FALSE)</f>
        <v>Lot's O' Nuts</v>
      </c>
      <c r="U7247" t="str">
        <f>VLOOKUP(Tabla1[[#This Row],[Fábrica]],Tabla3[],4,FALSE)</f>
        <v>Arizona</v>
      </c>
    </row>
    <row r="7248" spans="1:21" x14ac:dyDescent="0.25">
      <c r="A7248" t="s">
        <v>8265</v>
      </c>
      <c r="B7248" s="3">
        <v>45544</v>
      </c>
      <c r="C7248" s="3">
        <v>45559</v>
      </c>
      <c r="D7248" t="s">
        <v>18</v>
      </c>
      <c r="E7248">
        <v>147228</v>
      </c>
      <c r="F7248" t="s">
        <v>19</v>
      </c>
      <c r="G7248" t="s">
        <v>931</v>
      </c>
      <c r="H7248" t="s">
        <v>65</v>
      </c>
      <c r="I7248">
        <v>38401</v>
      </c>
      <c r="J7248" t="s">
        <v>22</v>
      </c>
      <c r="K7248" t="s">
        <v>66</v>
      </c>
      <c r="L7248" t="s">
        <v>45</v>
      </c>
      <c r="M7248" t="s">
        <v>46</v>
      </c>
      <c r="N7248" s="5">
        <v>10.47</v>
      </c>
      <c r="O7248" s="7">
        <v>3</v>
      </c>
      <c r="P7248" s="5">
        <v>7.47</v>
      </c>
      <c r="Q7248" s="5">
        <v>3</v>
      </c>
      <c r="R7248" s="22">
        <f>Tabla1[[#This Row],[Fecha de Envío]]-Tabla1[[#This Row],[Fecha de Orden]]</f>
        <v>15</v>
      </c>
      <c r="S7248" s="24">
        <f>YEAR(Tabla1[[#This Row],[Fecha de Orden]])</f>
        <v>2024</v>
      </c>
      <c r="T7248" t="str">
        <f>VLOOKUP(Tabla1[[#This Row],[Nombre del Producto]],Tabla2[[Nombre Producto]:[Costo Unitario]],2,FALSE)</f>
        <v>Lot's O' Nuts</v>
      </c>
      <c r="U7248" t="str">
        <f>VLOOKUP(Tabla1[[#This Row],[Fábrica]],Tabla3[],4,FALSE)</f>
        <v>Arizona</v>
      </c>
    </row>
    <row r="7249" spans="1:21" x14ac:dyDescent="0.25">
      <c r="A7249" t="s">
        <v>8266</v>
      </c>
      <c r="B7249" s="3">
        <v>45544</v>
      </c>
      <c r="C7249" s="3">
        <v>45559</v>
      </c>
      <c r="D7249" t="s">
        <v>18</v>
      </c>
      <c r="E7249">
        <v>147228</v>
      </c>
      <c r="F7249" t="s">
        <v>19</v>
      </c>
      <c r="G7249" t="s">
        <v>931</v>
      </c>
      <c r="H7249" t="s">
        <v>65</v>
      </c>
      <c r="I7249">
        <v>38401</v>
      </c>
      <c r="J7249" t="s">
        <v>22</v>
      </c>
      <c r="K7249" t="s">
        <v>66</v>
      </c>
      <c r="L7249" t="s">
        <v>24</v>
      </c>
      <c r="M7249" t="s">
        <v>25</v>
      </c>
      <c r="N7249" s="5">
        <v>15</v>
      </c>
      <c r="O7249" s="7">
        <v>4</v>
      </c>
      <c r="P7249" s="5">
        <v>9.8000000000000007</v>
      </c>
      <c r="Q7249" s="5">
        <v>5.2</v>
      </c>
      <c r="R7249" s="22">
        <f>Tabla1[[#This Row],[Fecha de Envío]]-Tabla1[[#This Row],[Fecha de Orden]]</f>
        <v>15</v>
      </c>
      <c r="S7249" s="24">
        <f>YEAR(Tabla1[[#This Row],[Fecha de Orden]])</f>
        <v>2024</v>
      </c>
      <c r="T7249" t="str">
        <f>VLOOKUP(Tabla1[[#This Row],[Nombre del Producto]],Tabla2[[Nombre Producto]:[Costo Unitario]],2,FALSE)</f>
        <v>Wicked Choccy's</v>
      </c>
      <c r="U7249" t="str">
        <f>VLOOKUP(Tabla1[[#This Row],[Fábrica]],Tabla3[],4,FALSE)</f>
        <v>Georgia</v>
      </c>
    </row>
    <row r="7250" spans="1:21" x14ac:dyDescent="0.25">
      <c r="A7250" t="s">
        <v>8267</v>
      </c>
      <c r="B7250" s="3">
        <v>45544</v>
      </c>
      <c r="C7250" s="3">
        <v>45559</v>
      </c>
      <c r="D7250" t="s">
        <v>18</v>
      </c>
      <c r="E7250">
        <v>147228</v>
      </c>
      <c r="F7250" t="s">
        <v>19</v>
      </c>
      <c r="G7250" t="s">
        <v>931</v>
      </c>
      <c r="H7250" t="s">
        <v>65</v>
      </c>
      <c r="I7250">
        <v>38401</v>
      </c>
      <c r="J7250" t="s">
        <v>22</v>
      </c>
      <c r="K7250" t="s">
        <v>66</v>
      </c>
      <c r="L7250" t="s">
        <v>27</v>
      </c>
      <c r="M7250" t="s">
        <v>28</v>
      </c>
      <c r="N7250" s="5">
        <v>10.8</v>
      </c>
      <c r="O7250" s="7">
        <v>3</v>
      </c>
      <c r="P7250" s="5">
        <v>7.5</v>
      </c>
      <c r="Q7250" s="5">
        <v>3.3</v>
      </c>
      <c r="R7250" s="22">
        <f>Tabla1[[#This Row],[Fecha de Envío]]-Tabla1[[#This Row],[Fecha de Orden]]</f>
        <v>15</v>
      </c>
      <c r="S7250" s="24">
        <f>YEAR(Tabla1[[#This Row],[Fecha de Orden]])</f>
        <v>2024</v>
      </c>
      <c r="T7250" t="str">
        <f>VLOOKUP(Tabla1[[#This Row],[Nombre del Producto]],Tabla2[[Nombre Producto]:[Costo Unitario]],2,FALSE)</f>
        <v>Lot's O' Nuts</v>
      </c>
      <c r="U7250" t="str">
        <f>VLOOKUP(Tabla1[[#This Row],[Fábrica]],Tabla3[],4,FALSE)</f>
        <v>Arizona</v>
      </c>
    </row>
    <row r="7251" spans="1:21" x14ac:dyDescent="0.25">
      <c r="A7251" t="s">
        <v>8290</v>
      </c>
      <c r="B7251" s="3">
        <v>45544</v>
      </c>
      <c r="C7251" s="3">
        <v>45558</v>
      </c>
      <c r="D7251" t="s">
        <v>18</v>
      </c>
      <c r="E7251">
        <v>118087</v>
      </c>
      <c r="F7251" t="s">
        <v>19</v>
      </c>
      <c r="G7251" t="s">
        <v>144</v>
      </c>
      <c r="H7251" t="s">
        <v>101</v>
      </c>
      <c r="I7251">
        <v>19134</v>
      </c>
      <c r="J7251" t="s">
        <v>22</v>
      </c>
      <c r="K7251" t="s">
        <v>32</v>
      </c>
      <c r="L7251" t="s">
        <v>24</v>
      </c>
      <c r="M7251" t="s">
        <v>25</v>
      </c>
      <c r="N7251" s="5">
        <v>7.5</v>
      </c>
      <c r="O7251" s="7">
        <v>2</v>
      </c>
      <c r="P7251" s="5">
        <v>4.9000000000000004</v>
      </c>
      <c r="Q7251" s="5">
        <v>2.6</v>
      </c>
      <c r="R7251" s="22">
        <f>Tabla1[[#This Row],[Fecha de Envío]]-Tabla1[[#This Row],[Fecha de Orden]]</f>
        <v>14</v>
      </c>
      <c r="S7251" s="24">
        <f>YEAR(Tabla1[[#This Row],[Fecha de Orden]])</f>
        <v>2024</v>
      </c>
      <c r="T7251" t="str">
        <f>VLOOKUP(Tabla1[[#This Row],[Nombre del Producto]],Tabla2[[Nombre Producto]:[Costo Unitario]],2,FALSE)</f>
        <v>Wicked Choccy's</v>
      </c>
      <c r="U7251" t="str">
        <f>VLOOKUP(Tabla1[[#This Row],[Fábrica]],Tabla3[],4,FALSE)</f>
        <v>Georgia</v>
      </c>
    </row>
    <row r="7252" spans="1:21" x14ac:dyDescent="0.25">
      <c r="A7252" t="s">
        <v>8291</v>
      </c>
      <c r="B7252" s="3">
        <v>45544</v>
      </c>
      <c r="C7252" s="3">
        <v>45558</v>
      </c>
      <c r="D7252" t="s">
        <v>18</v>
      </c>
      <c r="E7252">
        <v>118087</v>
      </c>
      <c r="F7252" t="s">
        <v>19</v>
      </c>
      <c r="G7252" t="s">
        <v>144</v>
      </c>
      <c r="H7252" t="s">
        <v>101</v>
      </c>
      <c r="I7252">
        <v>19134</v>
      </c>
      <c r="J7252" t="s">
        <v>22</v>
      </c>
      <c r="K7252" t="s">
        <v>32</v>
      </c>
      <c r="L7252" t="s">
        <v>27</v>
      </c>
      <c r="M7252" t="s">
        <v>28</v>
      </c>
      <c r="N7252" s="5">
        <v>7.2</v>
      </c>
      <c r="O7252" s="7">
        <v>2</v>
      </c>
      <c r="P7252" s="5">
        <v>5</v>
      </c>
      <c r="Q7252" s="5">
        <v>2.2000000000000002</v>
      </c>
      <c r="R7252" s="22">
        <f>Tabla1[[#This Row],[Fecha de Envío]]-Tabla1[[#This Row],[Fecha de Orden]]</f>
        <v>14</v>
      </c>
      <c r="S7252" s="24">
        <f>YEAR(Tabla1[[#This Row],[Fecha de Orden]])</f>
        <v>2024</v>
      </c>
      <c r="T7252" t="str">
        <f>VLOOKUP(Tabla1[[#This Row],[Nombre del Producto]],Tabla2[[Nombre Producto]:[Costo Unitario]],2,FALSE)</f>
        <v>Lot's O' Nuts</v>
      </c>
      <c r="U7252" t="str">
        <f>VLOOKUP(Tabla1[[#This Row],[Fábrica]],Tabla3[],4,FALSE)</f>
        <v>Arizona</v>
      </c>
    </row>
    <row r="7253" spans="1:21" x14ac:dyDescent="0.25">
      <c r="A7253" t="s">
        <v>8292</v>
      </c>
      <c r="B7253" s="3">
        <v>45544</v>
      </c>
      <c r="C7253" s="3">
        <v>45558</v>
      </c>
      <c r="D7253" t="s">
        <v>18</v>
      </c>
      <c r="E7253">
        <v>118087</v>
      </c>
      <c r="F7253" t="s">
        <v>19</v>
      </c>
      <c r="G7253" t="s">
        <v>144</v>
      </c>
      <c r="H7253" t="s">
        <v>101</v>
      </c>
      <c r="I7253">
        <v>19134</v>
      </c>
      <c r="J7253" t="s">
        <v>22</v>
      </c>
      <c r="K7253" t="s">
        <v>32</v>
      </c>
      <c r="L7253" t="s">
        <v>45</v>
      </c>
      <c r="M7253" t="s">
        <v>46</v>
      </c>
      <c r="N7253" s="5">
        <v>3.49</v>
      </c>
      <c r="O7253" s="7">
        <v>1</v>
      </c>
      <c r="P7253" s="5">
        <v>2.4900000000000002</v>
      </c>
      <c r="Q7253" s="5">
        <v>1</v>
      </c>
      <c r="R7253" s="22">
        <f>Tabla1[[#This Row],[Fecha de Envío]]-Tabla1[[#This Row],[Fecha de Orden]]</f>
        <v>14</v>
      </c>
      <c r="S7253" s="24">
        <f>YEAR(Tabla1[[#This Row],[Fecha de Orden]])</f>
        <v>2024</v>
      </c>
      <c r="T7253" t="str">
        <f>VLOOKUP(Tabla1[[#This Row],[Nombre del Producto]],Tabla2[[Nombre Producto]:[Costo Unitario]],2,FALSE)</f>
        <v>Lot's O' Nuts</v>
      </c>
      <c r="U7253" t="str">
        <f>VLOOKUP(Tabla1[[#This Row],[Fábrica]],Tabla3[],4,FALSE)</f>
        <v>Arizona</v>
      </c>
    </row>
    <row r="7254" spans="1:21" x14ac:dyDescent="0.25">
      <c r="A7254" t="s">
        <v>8293</v>
      </c>
      <c r="B7254" s="3">
        <v>45544</v>
      </c>
      <c r="C7254" s="3">
        <v>45558</v>
      </c>
      <c r="D7254" t="s">
        <v>18</v>
      </c>
      <c r="E7254">
        <v>118087</v>
      </c>
      <c r="F7254" t="s">
        <v>19</v>
      </c>
      <c r="G7254" t="s">
        <v>144</v>
      </c>
      <c r="H7254" t="s">
        <v>101</v>
      </c>
      <c r="I7254">
        <v>19134</v>
      </c>
      <c r="J7254" t="s">
        <v>22</v>
      </c>
      <c r="K7254" t="s">
        <v>32</v>
      </c>
      <c r="L7254" t="s">
        <v>33</v>
      </c>
      <c r="M7254" t="s">
        <v>34</v>
      </c>
      <c r="N7254" s="5">
        <v>3.6</v>
      </c>
      <c r="O7254" s="7">
        <v>1</v>
      </c>
      <c r="P7254" s="5">
        <v>2.4</v>
      </c>
      <c r="Q7254" s="5">
        <v>1.2</v>
      </c>
      <c r="R7254" s="22">
        <f>Tabla1[[#This Row],[Fecha de Envío]]-Tabla1[[#This Row],[Fecha de Orden]]</f>
        <v>14</v>
      </c>
      <c r="S7254" s="24">
        <f>YEAR(Tabla1[[#This Row],[Fecha de Orden]])</f>
        <v>2024</v>
      </c>
      <c r="T7254" t="str">
        <f>VLOOKUP(Tabla1[[#This Row],[Nombre del Producto]],Tabla2[[Nombre Producto]:[Costo Unitario]],2,FALSE)</f>
        <v>Lot's O' Nuts</v>
      </c>
      <c r="U7254" t="str">
        <f>VLOOKUP(Tabla1[[#This Row],[Fábrica]],Tabla3[],4,FALSE)</f>
        <v>Arizona</v>
      </c>
    </row>
    <row r="7255" spans="1:21" x14ac:dyDescent="0.25">
      <c r="A7255" t="s">
        <v>8294</v>
      </c>
      <c r="B7255" s="3">
        <v>45544</v>
      </c>
      <c r="C7255" s="3">
        <v>45558</v>
      </c>
      <c r="D7255" t="s">
        <v>18</v>
      </c>
      <c r="E7255">
        <v>118087</v>
      </c>
      <c r="F7255" t="s">
        <v>19</v>
      </c>
      <c r="G7255" t="s">
        <v>144</v>
      </c>
      <c r="H7255" t="s">
        <v>101</v>
      </c>
      <c r="I7255">
        <v>19134</v>
      </c>
      <c r="J7255" t="s">
        <v>22</v>
      </c>
      <c r="K7255" t="s">
        <v>32</v>
      </c>
      <c r="L7255" t="s">
        <v>36</v>
      </c>
      <c r="M7255" t="s">
        <v>37</v>
      </c>
      <c r="N7255" s="5">
        <v>9.75</v>
      </c>
      <c r="O7255" s="7">
        <v>3</v>
      </c>
      <c r="P7255" s="5">
        <v>6.33</v>
      </c>
      <c r="Q7255" s="5">
        <v>3.42</v>
      </c>
      <c r="R7255" s="22">
        <f>Tabla1[[#This Row],[Fecha de Envío]]-Tabla1[[#This Row],[Fecha de Orden]]</f>
        <v>14</v>
      </c>
      <c r="S7255" s="24">
        <f>YEAR(Tabla1[[#This Row],[Fecha de Orden]])</f>
        <v>2024</v>
      </c>
      <c r="T7255" t="str">
        <f>VLOOKUP(Tabla1[[#This Row],[Nombre del Producto]],Tabla2[[Nombre Producto]:[Costo Unitario]],2,FALSE)</f>
        <v>Wicked Choccy's</v>
      </c>
      <c r="U7255" t="str">
        <f>VLOOKUP(Tabla1[[#This Row],[Fábrica]],Tabla3[],4,FALSE)</f>
        <v>Georgia</v>
      </c>
    </row>
    <row r="7256" spans="1:21" x14ac:dyDescent="0.25">
      <c r="A7256" t="s">
        <v>705</v>
      </c>
      <c r="B7256" s="3">
        <v>45545</v>
      </c>
      <c r="C7256" s="3">
        <v>45558</v>
      </c>
      <c r="D7256" t="s">
        <v>39</v>
      </c>
      <c r="E7256">
        <v>126438</v>
      </c>
      <c r="F7256" t="s">
        <v>19</v>
      </c>
      <c r="G7256" t="s">
        <v>283</v>
      </c>
      <c r="H7256" t="s">
        <v>106</v>
      </c>
      <c r="I7256">
        <v>1841</v>
      </c>
      <c r="J7256" t="s">
        <v>22</v>
      </c>
      <c r="K7256" t="s">
        <v>32</v>
      </c>
      <c r="L7256" t="s">
        <v>24</v>
      </c>
      <c r="M7256" t="s">
        <v>25</v>
      </c>
      <c r="N7256" s="5">
        <v>7.5</v>
      </c>
      <c r="O7256" s="7">
        <v>2</v>
      </c>
      <c r="P7256" s="5">
        <v>4.9000000000000004</v>
      </c>
      <c r="Q7256" s="5">
        <v>2.6</v>
      </c>
      <c r="R7256" s="22">
        <f>Tabla1[[#This Row],[Fecha de Envío]]-Tabla1[[#This Row],[Fecha de Orden]]</f>
        <v>13</v>
      </c>
      <c r="S7256" s="24">
        <f>YEAR(Tabla1[[#This Row],[Fecha de Orden]])</f>
        <v>2024</v>
      </c>
      <c r="T7256" t="str">
        <f>VLOOKUP(Tabla1[[#This Row],[Nombre del Producto]],Tabla2[[Nombre Producto]:[Costo Unitario]],2,FALSE)</f>
        <v>Wicked Choccy's</v>
      </c>
      <c r="U7256" t="str">
        <f>VLOOKUP(Tabla1[[#This Row],[Fábrica]],Tabla3[],4,FALSE)</f>
        <v>Georgia</v>
      </c>
    </row>
    <row r="7257" spans="1:21" x14ac:dyDescent="0.25">
      <c r="A7257" t="s">
        <v>706</v>
      </c>
      <c r="B7257" s="3">
        <v>45545</v>
      </c>
      <c r="C7257" s="3">
        <v>45558</v>
      </c>
      <c r="D7257" t="s">
        <v>39</v>
      </c>
      <c r="E7257">
        <v>126438</v>
      </c>
      <c r="F7257" t="s">
        <v>195</v>
      </c>
      <c r="G7257" t="s">
        <v>697</v>
      </c>
      <c r="H7257" t="s">
        <v>698</v>
      </c>
      <c r="I7257" t="s">
        <v>699</v>
      </c>
      <c r="J7257" t="s">
        <v>22</v>
      </c>
      <c r="K7257" t="s">
        <v>32</v>
      </c>
      <c r="L7257" t="s">
        <v>24</v>
      </c>
      <c r="M7257" t="s">
        <v>25</v>
      </c>
      <c r="N7257" s="5">
        <v>3.75</v>
      </c>
      <c r="O7257" s="7">
        <v>1</v>
      </c>
      <c r="P7257" s="5">
        <v>2.4500000000000002</v>
      </c>
      <c r="Q7257" s="5">
        <v>1.3</v>
      </c>
      <c r="R7257" s="22">
        <f>Tabla1[[#This Row],[Fecha de Envío]]-Tabla1[[#This Row],[Fecha de Orden]]</f>
        <v>13</v>
      </c>
      <c r="S7257" s="24">
        <f>YEAR(Tabla1[[#This Row],[Fecha de Orden]])</f>
        <v>2024</v>
      </c>
      <c r="T7257" t="str">
        <f>VLOOKUP(Tabla1[[#This Row],[Nombre del Producto]],Tabla2[[Nombre Producto]:[Costo Unitario]],2,FALSE)</f>
        <v>Wicked Choccy's</v>
      </c>
      <c r="U7257" t="str">
        <f>VLOOKUP(Tabla1[[#This Row],[Fábrica]],Tabla3[],4,FALSE)</f>
        <v>Georgia</v>
      </c>
    </row>
    <row r="7258" spans="1:21" x14ac:dyDescent="0.25">
      <c r="A7258" t="s">
        <v>3480</v>
      </c>
      <c r="B7258" s="3">
        <v>45545</v>
      </c>
      <c r="C7258" s="3">
        <v>45555</v>
      </c>
      <c r="D7258" t="s">
        <v>82</v>
      </c>
      <c r="E7258">
        <v>128370</v>
      </c>
      <c r="F7258" t="s">
        <v>19</v>
      </c>
      <c r="G7258" t="s">
        <v>53</v>
      </c>
      <c r="H7258" t="s">
        <v>21</v>
      </c>
      <c r="I7258">
        <v>90004</v>
      </c>
      <c r="J7258" t="s">
        <v>22</v>
      </c>
      <c r="K7258" t="s">
        <v>23</v>
      </c>
      <c r="L7258" t="s">
        <v>24</v>
      </c>
      <c r="M7258" t="s">
        <v>25</v>
      </c>
      <c r="N7258" s="5">
        <v>11.25</v>
      </c>
      <c r="O7258" s="7">
        <v>3</v>
      </c>
      <c r="P7258" s="5">
        <v>7.35</v>
      </c>
      <c r="Q7258" s="5">
        <v>3.9</v>
      </c>
      <c r="R7258" s="22">
        <f>Tabla1[[#This Row],[Fecha de Envío]]-Tabla1[[#This Row],[Fecha de Orden]]</f>
        <v>10</v>
      </c>
      <c r="S7258" s="24">
        <f>YEAR(Tabla1[[#This Row],[Fecha de Orden]])</f>
        <v>2024</v>
      </c>
      <c r="T7258" t="str">
        <f>VLOOKUP(Tabla1[[#This Row],[Nombre del Producto]],Tabla2[[Nombre Producto]:[Costo Unitario]],2,FALSE)</f>
        <v>Wicked Choccy's</v>
      </c>
      <c r="U7258" t="str">
        <f>VLOOKUP(Tabla1[[#This Row],[Fábrica]],Tabla3[],4,FALSE)</f>
        <v>Georgia</v>
      </c>
    </row>
    <row r="7259" spans="1:21" x14ac:dyDescent="0.25">
      <c r="A7259" t="s">
        <v>3481</v>
      </c>
      <c r="B7259" s="3">
        <v>45545</v>
      </c>
      <c r="C7259" s="3">
        <v>45555</v>
      </c>
      <c r="D7259" t="s">
        <v>82</v>
      </c>
      <c r="E7259">
        <v>128370</v>
      </c>
      <c r="F7259" t="s">
        <v>19</v>
      </c>
      <c r="G7259" t="s">
        <v>53</v>
      </c>
      <c r="H7259" t="s">
        <v>21</v>
      </c>
      <c r="I7259">
        <v>90004</v>
      </c>
      <c r="J7259" t="s">
        <v>22</v>
      </c>
      <c r="K7259" t="s">
        <v>23</v>
      </c>
      <c r="L7259" t="s">
        <v>27</v>
      </c>
      <c r="M7259" t="s">
        <v>28</v>
      </c>
      <c r="N7259" s="5">
        <v>7.2</v>
      </c>
      <c r="O7259" s="7">
        <v>2</v>
      </c>
      <c r="P7259" s="5">
        <v>5</v>
      </c>
      <c r="Q7259" s="5">
        <v>2.2000000000000002</v>
      </c>
      <c r="R7259" s="22">
        <f>Tabla1[[#This Row],[Fecha de Envío]]-Tabla1[[#This Row],[Fecha de Orden]]</f>
        <v>10</v>
      </c>
      <c r="S7259" s="24">
        <f>YEAR(Tabla1[[#This Row],[Fecha de Orden]])</f>
        <v>2024</v>
      </c>
      <c r="T7259" t="str">
        <f>VLOOKUP(Tabla1[[#This Row],[Nombre del Producto]],Tabla2[[Nombre Producto]:[Costo Unitario]],2,FALSE)</f>
        <v>Lot's O' Nuts</v>
      </c>
      <c r="U7259" t="str">
        <f>VLOOKUP(Tabla1[[#This Row],[Fábrica]],Tabla3[],4,FALSE)</f>
        <v>Arizona</v>
      </c>
    </row>
    <row r="7260" spans="1:21" x14ac:dyDescent="0.25">
      <c r="A7260" t="s">
        <v>3864</v>
      </c>
      <c r="B7260" s="3">
        <v>45545</v>
      </c>
      <c r="C7260" s="3">
        <v>45562</v>
      </c>
      <c r="D7260" t="s">
        <v>18</v>
      </c>
      <c r="E7260">
        <v>123036</v>
      </c>
      <c r="F7260" t="s">
        <v>19</v>
      </c>
      <c r="G7260" t="s">
        <v>86</v>
      </c>
      <c r="H7260" t="s">
        <v>210</v>
      </c>
      <c r="I7260">
        <v>45503</v>
      </c>
      <c r="J7260" t="s">
        <v>22</v>
      </c>
      <c r="K7260" t="s">
        <v>32</v>
      </c>
      <c r="L7260" t="s">
        <v>27</v>
      </c>
      <c r="M7260" t="s">
        <v>28</v>
      </c>
      <c r="N7260" s="5">
        <v>14.4</v>
      </c>
      <c r="O7260" s="7">
        <v>4</v>
      </c>
      <c r="P7260" s="5">
        <v>10</v>
      </c>
      <c r="Q7260" s="5">
        <v>4.4000000000000004</v>
      </c>
      <c r="R7260" s="22">
        <f>Tabla1[[#This Row],[Fecha de Envío]]-Tabla1[[#This Row],[Fecha de Orden]]</f>
        <v>17</v>
      </c>
      <c r="S7260" s="24">
        <f>YEAR(Tabla1[[#This Row],[Fecha de Orden]])</f>
        <v>2024</v>
      </c>
      <c r="T7260" t="str">
        <f>VLOOKUP(Tabla1[[#This Row],[Nombre del Producto]],Tabla2[[Nombre Producto]:[Costo Unitario]],2,FALSE)</f>
        <v>Lot's O' Nuts</v>
      </c>
      <c r="U7260" t="str">
        <f>VLOOKUP(Tabla1[[#This Row],[Fábrica]],Tabla3[],4,FALSE)</f>
        <v>Arizona</v>
      </c>
    </row>
    <row r="7261" spans="1:21" x14ac:dyDescent="0.25">
      <c r="A7261" t="s">
        <v>3865</v>
      </c>
      <c r="B7261" s="3">
        <v>45545</v>
      </c>
      <c r="C7261" s="3">
        <v>45562</v>
      </c>
      <c r="D7261" t="s">
        <v>18</v>
      </c>
      <c r="E7261">
        <v>123036</v>
      </c>
      <c r="F7261" t="s">
        <v>19</v>
      </c>
      <c r="G7261" t="s">
        <v>86</v>
      </c>
      <c r="H7261" t="s">
        <v>210</v>
      </c>
      <c r="I7261">
        <v>45503</v>
      </c>
      <c r="J7261" t="s">
        <v>22</v>
      </c>
      <c r="K7261" t="s">
        <v>32</v>
      </c>
      <c r="L7261" t="s">
        <v>36</v>
      </c>
      <c r="M7261" t="s">
        <v>37</v>
      </c>
      <c r="N7261" s="5">
        <v>6.5</v>
      </c>
      <c r="O7261" s="7">
        <v>2</v>
      </c>
      <c r="P7261" s="5">
        <v>4.22</v>
      </c>
      <c r="Q7261" s="5">
        <v>2.2799999999999998</v>
      </c>
      <c r="R7261" s="22">
        <f>Tabla1[[#This Row],[Fecha de Envío]]-Tabla1[[#This Row],[Fecha de Orden]]</f>
        <v>17</v>
      </c>
      <c r="S7261" s="24">
        <f>YEAR(Tabla1[[#This Row],[Fecha de Orden]])</f>
        <v>2024</v>
      </c>
      <c r="T7261" t="str">
        <f>VLOOKUP(Tabla1[[#This Row],[Nombre del Producto]],Tabla2[[Nombre Producto]:[Costo Unitario]],2,FALSE)</f>
        <v>Wicked Choccy's</v>
      </c>
      <c r="U7261" t="str">
        <f>VLOOKUP(Tabla1[[#This Row],[Fábrica]],Tabla3[],4,FALSE)</f>
        <v>Georgia</v>
      </c>
    </row>
    <row r="7262" spans="1:21" x14ac:dyDescent="0.25">
      <c r="A7262" t="s">
        <v>5181</v>
      </c>
      <c r="B7262" s="3">
        <v>45545</v>
      </c>
      <c r="C7262" s="3">
        <v>45558</v>
      </c>
      <c r="D7262" t="s">
        <v>39</v>
      </c>
      <c r="E7262">
        <v>147403</v>
      </c>
      <c r="F7262" t="s">
        <v>19</v>
      </c>
      <c r="G7262" t="s">
        <v>836</v>
      </c>
      <c r="H7262" t="s">
        <v>210</v>
      </c>
      <c r="I7262">
        <v>44312</v>
      </c>
      <c r="J7262" t="s">
        <v>22</v>
      </c>
      <c r="K7262" t="s">
        <v>32</v>
      </c>
      <c r="L7262" t="s">
        <v>27</v>
      </c>
      <c r="M7262" t="s">
        <v>28</v>
      </c>
      <c r="N7262" s="5">
        <v>10.8</v>
      </c>
      <c r="O7262" s="7">
        <v>3</v>
      </c>
      <c r="P7262" s="5">
        <v>7.5</v>
      </c>
      <c r="Q7262" s="5">
        <v>3.3</v>
      </c>
      <c r="R7262" s="22">
        <f>Tabla1[[#This Row],[Fecha de Envío]]-Tabla1[[#This Row],[Fecha de Orden]]</f>
        <v>13</v>
      </c>
      <c r="S7262" s="24">
        <f>YEAR(Tabla1[[#This Row],[Fecha de Orden]])</f>
        <v>2024</v>
      </c>
      <c r="T7262" t="str">
        <f>VLOOKUP(Tabla1[[#This Row],[Nombre del Producto]],Tabla2[[Nombre Producto]:[Costo Unitario]],2,FALSE)</f>
        <v>Lot's O' Nuts</v>
      </c>
      <c r="U7262" t="str">
        <f>VLOOKUP(Tabla1[[#This Row],[Fábrica]],Tabla3[],4,FALSE)</f>
        <v>Arizona</v>
      </c>
    </row>
    <row r="7263" spans="1:21" x14ac:dyDescent="0.25">
      <c r="A7263" t="s">
        <v>5481</v>
      </c>
      <c r="B7263" s="3">
        <v>45545</v>
      </c>
      <c r="C7263" s="3">
        <v>45560</v>
      </c>
      <c r="D7263" t="s">
        <v>18</v>
      </c>
      <c r="E7263">
        <v>120999</v>
      </c>
      <c r="F7263" t="s">
        <v>19</v>
      </c>
      <c r="G7263" t="s">
        <v>3177</v>
      </c>
      <c r="H7263" t="s">
        <v>173</v>
      </c>
      <c r="I7263">
        <v>60540</v>
      </c>
      <c r="J7263" t="s">
        <v>22</v>
      </c>
      <c r="K7263" t="s">
        <v>43</v>
      </c>
      <c r="L7263" t="s">
        <v>36</v>
      </c>
      <c r="M7263" t="s">
        <v>37</v>
      </c>
      <c r="N7263" s="5">
        <v>13</v>
      </c>
      <c r="O7263" s="7">
        <v>4</v>
      </c>
      <c r="P7263" s="5">
        <v>8.44</v>
      </c>
      <c r="Q7263" s="5">
        <v>4.5599999999999996</v>
      </c>
      <c r="R7263" s="22">
        <f>Tabla1[[#This Row],[Fecha de Envío]]-Tabla1[[#This Row],[Fecha de Orden]]</f>
        <v>15</v>
      </c>
      <c r="S7263" s="24">
        <f>YEAR(Tabla1[[#This Row],[Fecha de Orden]])</f>
        <v>2024</v>
      </c>
      <c r="T7263" t="str">
        <f>VLOOKUP(Tabla1[[#This Row],[Nombre del Producto]],Tabla2[[Nombre Producto]:[Costo Unitario]],2,FALSE)</f>
        <v>Wicked Choccy's</v>
      </c>
      <c r="U7263" t="str">
        <f>VLOOKUP(Tabla1[[#This Row],[Fábrica]],Tabla3[],4,FALSE)</f>
        <v>Georgia</v>
      </c>
    </row>
    <row r="7264" spans="1:21" x14ac:dyDescent="0.25">
      <c r="A7264" t="s">
        <v>7750</v>
      </c>
      <c r="B7264" s="3">
        <v>45545</v>
      </c>
      <c r="C7264" s="3">
        <v>45560</v>
      </c>
      <c r="D7264" t="s">
        <v>71</v>
      </c>
      <c r="E7264">
        <v>110905</v>
      </c>
      <c r="F7264" t="s">
        <v>19</v>
      </c>
      <c r="G7264" t="s">
        <v>86</v>
      </c>
      <c r="H7264" t="s">
        <v>87</v>
      </c>
      <c r="I7264">
        <v>65807</v>
      </c>
      <c r="J7264" t="s">
        <v>22</v>
      </c>
      <c r="K7264" t="s">
        <v>43</v>
      </c>
      <c r="L7264" t="s">
        <v>27</v>
      </c>
      <c r="M7264" t="s">
        <v>28</v>
      </c>
      <c r="N7264" s="5">
        <v>7.2</v>
      </c>
      <c r="O7264" s="7">
        <v>2</v>
      </c>
      <c r="P7264" s="5">
        <v>5</v>
      </c>
      <c r="Q7264" s="5">
        <v>2.2000000000000002</v>
      </c>
      <c r="R7264" s="22">
        <f>Tabla1[[#This Row],[Fecha de Envío]]-Tabla1[[#This Row],[Fecha de Orden]]</f>
        <v>15</v>
      </c>
      <c r="S7264" s="24">
        <f>YEAR(Tabla1[[#This Row],[Fecha de Orden]])</f>
        <v>2024</v>
      </c>
      <c r="T7264" t="str">
        <f>VLOOKUP(Tabla1[[#This Row],[Nombre del Producto]],Tabla2[[Nombre Producto]:[Costo Unitario]],2,FALSE)</f>
        <v>Lot's O' Nuts</v>
      </c>
      <c r="U7264" t="str">
        <f>VLOOKUP(Tabla1[[#This Row],[Fábrica]],Tabla3[],4,FALSE)</f>
        <v>Arizona</v>
      </c>
    </row>
    <row r="7265" spans="1:21" x14ac:dyDescent="0.25">
      <c r="A7265" t="s">
        <v>7751</v>
      </c>
      <c r="B7265" s="3">
        <v>45545</v>
      </c>
      <c r="C7265" s="3">
        <v>45560</v>
      </c>
      <c r="D7265" t="s">
        <v>71</v>
      </c>
      <c r="E7265">
        <v>110905</v>
      </c>
      <c r="F7265" t="s">
        <v>19</v>
      </c>
      <c r="G7265" t="s">
        <v>86</v>
      </c>
      <c r="H7265" t="s">
        <v>87</v>
      </c>
      <c r="I7265">
        <v>65807</v>
      </c>
      <c r="J7265" t="s">
        <v>22</v>
      </c>
      <c r="K7265" t="s">
        <v>43</v>
      </c>
      <c r="L7265" t="s">
        <v>45</v>
      </c>
      <c r="M7265" t="s">
        <v>46</v>
      </c>
      <c r="N7265" s="5">
        <v>10.47</v>
      </c>
      <c r="O7265" s="7">
        <v>3</v>
      </c>
      <c r="P7265" s="5">
        <v>7.47</v>
      </c>
      <c r="Q7265" s="5">
        <v>3</v>
      </c>
      <c r="R7265" s="22">
        <f>Tabla1[[#This Row],[Fecha de Envío]]-Tabla1[[#This Row],[Fecha de Orden]]</f>
        <v>15</v>
      </c>
      <c r="S7265" s="24">
        <f>YEAR(Tabla1[[#This Row],[Fecha de Orden]])</f>
        <v>2024</v>
      </c>
      <c r="T7265" t="str">
        <f>VLOOKUP(Tabla1[[#This Row],[Nombre del Producto]],Tabla2[[Nombre Producto]:[Costo Unitario]],2,FALSE)</f>
        <v>Lot's O' Nuts</v>
      </c>
      <c r="U7265" t="str">
        <f>VLOOKUP(Tabla1[[#This Row],[Fábrica]],Tabla3[],4,FALSE)</f>
        <v>Arizona</v>
      </c>
    </row>
    <row r="7266" spans="1:21" x14ac:dyDescent="0.25">
      <c r="A7266" t="s">
        <v>7752</v>
      </c>
      <c r="B7266" s="3">
        <v>45545</v>
      </c>
      <c r="C7266" s="3">
        <v>45560</v>
      </c>
      <c r="D7266" t="s">
        <v>71</v>
      </c>
      <c r="E7266">
        <v>110905</v>
      </c>
      <c r="F7266" t="s">
        <v>19</v>
      </c>
      <c r="G7266" t="s">
        <v>86</v>
      </c>
      <c r="H7266" t="s">
        <v>87</v>
      </c>
      <c r="I7266">
        <v>65807</v>
      </c>
      <c r="J7266" t="s">
        <v>22</v>
      </c>
      <c r="K7266" t="s">
        <v>43</v>
      </c>
      <c r="L7266" t="s">
        <v>36</v>
      </c>
      <c r="M7266" t="s">
        <v>37</v>
      </c>
      <c r="N7266" s="5">
        <v>9.75</v>
      </c>
      <c r="O7266" s="7">
        <v>3</v>
      </c>
      <c r="P7266" s="5">
        <v>6.33</v>
      </c>
      <c r="Q7266" s="5">
        <v>3.42</v>
      </c>
      <c r="R7266" s="22">
        <f>Tabla1[[#This Row],[Fecha de Envío]]-Tabla1[[#This Row],[Fecha de Orden]]</f>
        <v>15</v>
      </c>
      <c r="S7266" s="24">
        <f>YEAR(Tabla1[[#This Row],[Fecha de Orden]])</f>
        <v>2024</v>
      </c>
      <c r="T7266" t="str">
        <f>VLOOKUP(Tabla1[[#This Row],[Nombre del Producto]],Tabla2[[Nombre Producto]:[Costo Unitario]],2,FALSE)</f>
        <v>Wicked Choccy's</v>
      </c>
      <c r="U7266" t="str">
        <f>VLOOKUP(Tabla1[[#This Row],[Fábrica]],Tabla3[],4,FALSE)</f>
        <v>Georgia</v>
      </c>
    </row>
    <row r="7267" spans="1:21" x14ac:dyDescent="0.25">
      <c r="A7267" t="s">
        <v>7753</v>
      </c>
      <c r="B7267" s="3">
        <v>45545</v>
      </c>
      <c r="C7267" s="3">
        <v>45560</v>
      </c>
      <c r="D7267" t="s">
        <v>71</v>
      </c>
      <c r="E7267">
        <v>110905</v>
      </c>
      <c r="F7267" t="s">
        <v>19</v>
      </c>
      <c r="G7267" t="s">
        <v>86</v>
      </c>
      <c r="H7267" t="s">
        <v>87</v>
      </c>
      <c r="I7267">
        <v>65807</v>
      </c>
      <c r="J7267" t="s">
        <v>22</v>
      </c>
      <c r="K7267" t="s">
        <v>43</v>
      </c>
      <c r="L7267" t="s">
        <v>33</v>
      </c>
      <c r="M7267" t="s">
        <v>34</v>
      </c>
      <c r="N7267" s="5">
        <v>10.8</v>
      </c>
      <c r="O7267" s="7">
        <v>3</v>
      </c>
      <c r="P7267" s="5">
        <v>7.2</v>
      </c>
      <c r="Q7267" s="5">
        <v>3.6</v>
      </c>
      <c r="R7267" s="22">
        <f>Tabla1[[#This Row],[Fecha de Envío]]-Tabla1[[#This Row],[Fecha de Orden]]</f>
        <v>15</v>
      </c>
      <c r="S7267" s="24">
        <f>YEAR(Tabla1[[#This Row],[Fecha de Orden]])</f>
        <v>2024</v>
      </c>
      <c r="T7267" t="str">
        <f>VLOOKUP(Tabla1[[#This Row],[Nombre del Producto]],Tabla2[[Nombre Producto]:[Costo Unitario]],2,FALSE)</f>
        <v>Lot's O' Nuts</v>
      </c>
      <c r="U7267" t="str">
        <f>VLOOKUP(Tabla1[[#This Row],[Fábrica]],Tabla3[],4,FALSE)</f>
        <v>Arizona</v>
      </c>
    </row>
    <row r="7268" spans="1:21" x14ac:dyDescent="0.25">
      <c r="A7268" t="s">
        <v>8132</v>
      </c>
      <c r="B7268" s="3">
        <v>45545</v>
      </c>
      <c r="C7268" s="3">
        <v>45555</v>
      </c>
      <c r="D7268" t="s">
        <v>82</v>
      </c>
      <c r="E7268">
        <v>122280</v>
      </c>
      <c r="F7268" t="s">
        <v>19</v>
      </c>
      <c r="G7268" t="s">
        <v>30</v>
      </c>
      <c r="H7268" t="s">
        <v>31</v>
      </c>
      <c r="I7268">
        <v>10024</v>
      </c>
      <c r="J7268" t="s">
        <v>22</v>
      </c>
      <c r="K7268" t="s">
        <v>32</v>
      </c>
      <c r="L7268" t="s">
        <v>33</v>
      </c>
      <c r="M7268" t="s">
        <v>34</v>
      </c>
      <c r="N7268" s="5">
        <v>7.2</v>
      </c>
      <c r="O7268" s="7">
        <v>2</v>
      </c>
      <c r="P7268" s="5">
        <v>4.8</v>
      </c>
      <c r="Q7268" s="5">
        <v>2.4</v>
      </c>
      <c r="R7268" s="22">
        <f>Tabla1[[#This Row],[Fecha de Envío]]-Tabla1[[#This Row],[Fecha de Orden]]</f>
        <v>10</v>
      </c>
      <c r="S7268" s="24">
        <f>YEAR(Tabla1[[#This Row],[Fecha de Orden]])</f>
        <v>2024</v>
      </c>
      <c r="T7268" t="str">
        <f>VLOOKUP(Tabla1[[#This Row],[Nombre del Producto]],Tabla2[[Nombre Producto]:[Costo Unitario]],2,FALSE)</f>
        <v>Lot's O' Nuts</v>
      </c>
      <c r="U7268" t="str">
        <f>VLOOKUP(Tabla1[[#This Row],[Fábrica]],Tabla3[],4,FALSE)</f>
        <v>Arizona</v>
      </c>
    </row>
    <row r="7269" spans="1:21" x14ac:dyDescent="0.25">
      <c r="A7269" t="s">
        <v>8241</v>
      </c>
      <c r="B7269" s="3">
        <v>45545</v>
      </c>
      <c r="C7269" s="3">
        <v>45560</v>
      </c>
      <c r="D7269" t="s">
        <v>18</v>
      </c>
      <c r="E7269">
        <v>152093</v>
      </c>
      <c r="F7269" t="s">
        <v>19</v>
      </c>
      <c r="G7269" t="s">
        <v>239</v>
      </c>
      <c r="H7269" t="s">
        <v>173</v>
      </c>
      <c r="I7269">
        <v>60653</v>
      </c>
      <c r="J7269" t="s">
        <v>22</v>
      </c>
      <c r="K7269" t="s">
        <v>43</v>
      </c>
      <c r="L7269" t="s">
        <v>45</v>
      </c>
      <c r="M7269" t="s">
        <v>46</v>
      </c>
      <c r="N7269" s="5">
        <v>10.47</v>
      </c>
      <c r="O7269" s="7">
        <v>3</v>
      </c>
      <c r="P7269" s="5">
        <v>7.47</v>
      </c>
      <c r="Q7269" s="5">
        <v>3</v>
      </c>
      <c r="R7269" s="22">
        <f>Tabla1[[#This Row],[Fecha de Envío]]-Tabla1[[#This Row],[Fecha de Orden]]</f>
        <v>15</v>
      </c>
      <c r="S7269" s="24">
        <f>YEAR(Tabla1[[#This Row],[Fecha de Orden]])</f>
        <v>2024</v>
      </c>
      <c r="T7269" t="str">
        <f>VLOOKUP(Tabla1[[#This Row],[Nombre del Producto]],Tabla2[[Nombre Producto]:[Costo Unitario]],2,FALSE)</f>
        <v>Lot's O' Nuts</v>
      </c>
      <c r="U7269" t="str">
        <f>VLOOKUP(Tabla1[[#This Row],[Fábrica]],Tabla3[],4,FALSE)</f>
        <v>Arizona</v>
      </c>
    </row>
    <row r="7270" spans="1:21" x14ac:dyDescent="0.25">
      <c r="A7270" t="s">
        <v>8385</v>
      </c>
      <c r="B7270" s="3">
        <v>45545</v>
      </c>
      <c r="C7270" s="3">
        <v>45559</v>
      </c>
      <c r="D7270" t="s">
        <v>18</v>
      </c>
      <c r="E7270">
        <v>159954</v>
      </c>
      <c r="F7270" t="s">
        <v>19</v>
      </c>
      <c r="G7270" t="s">
        <v>72</v>
      </c>
      <c r="H7270" t="s">
        <v>73</v>
      </c>
      <c r="I7270">
        <v>30318</v>
      </c>
      <c r="J7270" t="s">
        <v>22</v>
      </c>
      <c r="K7270" t="s">
        <v>66</v>
      </c>
      <c r="L7270" t="s">
        <v>33</v>
      </c>
      <c r="M7270" t="s">
        <v>34</v>
      </c>
      <c r="N7270" s="5">
        <v>3.6</v>
      </c>
      <c r="O7270" s="7">
        <v>1</v>
      </c>
      <c r="P7270" s="5">
        <v>2.4</v>
      </c>
      <c r="Q7270" s="5">
        <v>1.2</v>
      </c>
      <c r="R7270" s="22">
        <f>Tabla1[[#This Row],[Fecha de Envío]]-Tabla1[[#This Row],[Fecha de Orden]]</f>
        <v>14</v>
      </c>
      <c r="S7270" s="24">
        <f>YEAR(Tabla1[[#This Row],[Fecha de Orden]])</f>
        <v>2024</v>
      </c>
      <c r="T7270" t="str">
        <f>VLOOKUP(Tabla1[[#This Row],[Nombre del Producto]],Tabla2[[Nombre Producto]:[Costo Unitario]],2,FALSE)</f>
        <v>Lot's O' Nuts</v>
      </c>
      <c r="U7270" t="str">
        <f>VLOOKUP(Tabla1[[#This Row],[Fábrica]],Tabla3[],4,FALSE)</f>
        <v>Arizona</v>
      </c>
    </row>
    <row r="7271" spans="1:21" x14ac:dyDescent="0.25">
      <c r="A7271" t="s">
        <v>1631</v>
      </c>
      <c r="B7271" s="3">
        <v>45546</v>
      </c>
      <c r="C7271" s="3">
        <v>45556</v>
      </c>
      <c r="D7271" t="s">
        <v>82</v>
      </c>
      <c r="E7271">
        <v>144484</v>
      </c>
      <c r="F7271" t="s">
        <v>19</v>
      </c>
      <c r="G7271" t="s">
        <v>20</v>
      </c>
      <c r="H7271" t="s">
        <v>21</v>
      </c>
      <c r="I7271">
        <v>94110</v>
      </c>
      <c r="J7271" t="s">
        <v>22</v>
      </c>
      <c r="K7271" t="s">
        <v>23</v>
      </c>
      <c r="L7271" t="s">
        <v>24</v>
      </c>
      <c r="M7271" t="s">
        <v>25</v>
      </c>
      <c r="N7271" s="5">
        <v>15</v>
      </c>
      <c r="O7271" s="7">
        <v>4</v>
      </c>
      <c r="P7271" s="5">
        <v>9.8000000000000007</v>
      </c>
      <c r="Q7271" s="5">
        <v>5.2</v>
      </c>
      <c r="R7271" s="22">
        <f>Tabla1[[#This Row],[Fecha de Envío]]-Tabla1[[#This Row],[Fecha de Orden]]</f>
        <v>10</v>
      </c>
      <c r="S7271" s="24">
        <f>YEAR(Tabla1[[#This Row],[Fecha de Orden]])</f>
        <v>2024</v>
      </c>
      <c r="T7271" t="str">
        <f>VLOOKUP(Tabla1[[#This Row],[Nombre del Producto]],Tabla2[[Nombre Producto]:[Costo Unitario]],2,FALSE)</f>
        <v>Wicked Choccy's</v>
      </c>
      <c r="U7271" t="str">
        <f>VLOOKUP(Tabla1[[#This Row],[Fábrica]],Tabla3[],4,FALSE)</f>
        <v>Georgia</v>
      </c>
    </row>
    <row r="7272" spans="1:21" x14ac:dyDescent="0.25">
      <c r="A7272" t="s">
        <v>1632</v>
      </c>
      <c r="B7272" s="3">
        <v>45546</v>
      </c>
      <c r="C7272" s="3">
        <v>45560</v>
      </c>
      <c r="D7272" t="s">
        <v>18</v>
      </c>
      <c r="E7272">
        <v>152898</v>
      </c>
      <c r="F7272" t="s">
        <v>19</v>
      </c>
      <c r="G7272" t="s">
        <v>393</v>
      </c>
      <c r="H7272" t="s">
        <v>133</v>
      </c>
      <c r="I7272">
        <v>23223</v>
      </c>
      <c r="J7272" t="s">
        <v>22</v>
      </c>
      <c r="K7272" t="s">
        <v>66</v>
      </c>
      <c r="L7272" t="s">
        <v>27</v>
      </c>
      <c r="M7272" t="s">
        <v>28</v>
      </c>
      <c r="N7272" s="5">
        <v>18</v>
      </c>
      <c r="O7272" s="7">
        <v>5</v>
      </c>
      <c r="P7272" s="5">
        <v>12.5</v>
      </c>
      <c r="Q7272" s="5">
        <v>5.5</v>
      </c>
      <c r="R7272" s="22">
        <f>Tabla1[[#This Row],[Fecha de Envío]]-Tabla1[[#This Row],[Fecha de Orden]]</f>
        <v>14</v>
      </c>
      <c r="S7272" s="24">
        <f>YEAR(Tabla1[[#This Row],[Fecha de Orden]])</f>
        <v>2024</v>
      </c>
      <c r="T7272" t="str">
        <f>VLOOKUP(Tabla1[[#This Row],[Nombre del Producto]],Tabla2[[Nombre Producto]:[Costo Unitario]],2,FALSE)</f>
        <v>Lot's O' Nuts</v>
      </c>
      <c r="U7272" t="str">
        <f>VLOOKUP(Tabla1[[#This Row],[Fábrica]],Tabla3[],4,FALSE)</f>
        <v>Arizona</v>
      </c>
    </row>
    <row r="7273" spans="1:21" x14ac:dyDescent="0.25">
      <c r="A7273" t="s">
        <v>1633</v>
      </c>
      <c r="B7273" s="3">
        <v>45546</v>
      </c>
      <c r="C7273" s="3">
        <v>45556</v>
      </c>
      <c r="D7273" t="s">
        <v>82</v>
      </c>
      <c r="E7273">
        <v>144484</v>
      </c>
      <c r="F7273" t="s">
        <v>19</v>
      </c>
      <c r="G7273" t="s">
        <v>20</v>
      </c>
      <c r="H7273" t="s">
        <v>21</v>
      </c>
      <c r="I7273">
        <v>94110</v>
      </c>
      <c r="J7273" t="s">
        <v>22</v>
      </c>
      <c r="K7273" t="s">
        <v>23</v>
      </c>
      <c r="L7273" t="s">
        <v>27</v>
      </c>
      <c r="M7273" t="s">
        <v>28</v>
      </c>
      <c r="N7273" s="5">
        <v>18</v>
      </c>
      <c r="O7273" s="7">
        <v>5</v>
      </c>
      <c r="P7273" s="5">
        <v>12.5</v>
      </c>
      <c r="Q7273" s="5">
        <v>5.5</v>
      </c>
      <c r="R7273" s="22">
        <f>Tabla1[[#This Row],[Fecha de Envío]]-Tabla1[[#This Row],[Fecha de Orden]]</f>
        <v>10</v>
      </c>
      <c r="S7273" s="24">
        <f>YEAR(Tabla1[[#This Row],[Fecha de Orden]])</f>
        <v>2024</v>
      </c>
      <c r="T7273" t="str">
        <f>VLOOKUP(Tabla1[[#This Row],[Nombre del Producto]],Tabla2[[Nombre Producto]:[Costo Unitario]],2,FALSE)</f>
        <v>Lot's O' Nuts</v>
      </c>
      <c r="U7273" t="str">
        <f>VLOOKUP(Tabla1[[#This Row],[Fábrica]],Tabla3[],4,FALSE)</f>
        <v>Arizona</v>
      </c>
    </row>
    <row r="7274" spans="1:21" x14ac:dyDescent="0.25">
      <c r="A7274" t="s">
        <v>1755</v>
      </c>
      <c r="B7274" s="3">
        <v>45546</v>
      </c>
      <c r="C7274" s="3">
        <v>45561</v>
      </c>
      <c r="D7274" t="s">
        <v>18</v>
      </c>
      <c r="E7274">
        <v>160836</v>
      </c>
      <c r="F7274" t="s">
        <v>19</v>
      </c>
      <c r="G7274" t="s">
        <v>159</v>
      </c>
      <c r="H7274" t="s">
        <v>42</v>
      </c>
      <c r="I7274">
        <v>77070</v>
      </c>
      <c r="J7274" t="s">
        <v>22</v>
      </c>
      <c r="K7274" t="s">
        <v>43</v>
      </c>
      <c r="L7274" t="s">
        <v>24</v>
      </c>
      <c r="M7274" t="s">
        <v>25</v>
      </c>
      <c r="N7274" s="5">
        <v>18.75</v>
      </c>
      <c r="O7274" s="7">
        <v>5</v>
      </c>
      <c r="P7274" s="5">
        <v>12.25</v>
      </c>
      <c r="Q7274" s="5">
        <v>6.5</v>
      </c>
      <c r="R7274" s="22">
        <f>Tabla1[[#This Row],[Fecha de Envío]]-Tabla1[[#This Row],[Fecha de Orden]]</f>
        <v>15</v>
      </c>
      <c r="S7274" s="24">
        <f>YEAR(Tabla1[[#This Row],[Fecha de Orden]])</f>
        <v>2024</v>
      </c>
      <c r="T7274" t="str">
        <f>VLOOKUP(Tabla1[[#This Row],[Nombre del Producto]],Tabla2[[Nombre Producto]:[Costo Unitario]],2,FALSE)</f>
        <v>Wicked Choccy's</v>
      </c>
      <c r="U7274" t="str">
        <f>VLOOKUP(Tabla1[[#This Row],[Fábrica]],Tabla3[],4,FALSE)</f>
        <v>Georgia</v>
      </c>
    </row>
    <row r="7275" spans="1:21" x14ac:dyDescent="0.25">
      <c r="A7275" t="s">
        <v>1756</v>
      </c>
      <c r="B7275" s="3">
        <v>45546</v>
      </c>
      <c r="C7275" s="3">
        <v>45561</v>
      </c>
      <c r="D7275" t="s">
        <v>18</v>
      </c>
      <c r="E7275">
        <v>160836</v>
      </c>
      <c r="F7275" t="s">
        <v>19</v>
      </c>
      <c r="G7275" t="s">
        <v>159</v>
      </c>
      <c r="H7275" t="s">
        <v>42</v>
      </c>
      <c r="I7275">
        <v>77070</v>
      </c>
      <c r="J7275" t="s">
        <v>22</v>
      </c>
      <c r="K7275" t="s">
        <v>43</v>
      </c>
      <c r="L7275" t="s">
        <v>45</v>
      </c>
      <c r="M7275" t="s">
        <v>46</v>
      </c>
      <c r="N7275" s="5">
        <v>10.47</v>
      </c>
      <c r="O7275" s="7">
        <v>3</v>
      </c>
      <c r="P7275" s="5">
        <v>7.47</v>
      </c>
      <c r="Q7275" s="5">
        <v>3</v>
      </c>
      <c r="R7275" s="22">
        <f>Tabla1[[#This Row],[Fecha de Envío]]-Tabla1[[#This Row],[Fecha de Orden]]</f>
        <v>15</v>
      </c>
      <c r="S7275" s="24">
        <f>YEAR(Tabla1[[#This Row],[Fecha de Orden]])</f>
        <v>2024</v>
      </c>
      <c r="T7275" t="str">
        <f>VLOOKUP(Tabla1[[#This Row],[Nombre del Producto]],Tabla2[[Nombre Producto]:[Costo Unitario]],2,FALSE)</f>
        <v>Lot's O' Nuts</v>
      </c>
      <c r="U7275" t="str">
        <f>VLOOKUP(Tabla1[[#This Row],[Fábrica]],Tabla3[],4,FALSE)</f>
        <v>Arizona</v>
      </c>
    </row>
    <row r="7276" spans="1:21" x14ac:dyDescent="0.25">
      <c r="A7276" t="s">
        <v>2365</v>
      </c>
      <c r="B7276" s="3">
        <v>45546</v>
      </c>
      <c r="C7276" s="3">
        <v>45560</v>
      </c>
      <c r="D7276" t="s">
        <v>18</v>
      </c>
      <c r="E7276">
        <v>124898</v>
      </c>
      <c r="F7276" t="s">
        <v>19</v>
      </c>
      <c r="G7276" t="s">
        <v>412</v>
      </c>
      <c r="H7276" t="s">
        <v>73</v>
      </c>
      <c r="I7276">
        <v>31907</v>
      </c>
      <c r="J7276" t="s">
        <v>148</v>
      </c>
      <c r="K7276" t="s">
        <v>66</v>
      </c>
      <c r="L7276" t="s">
        <v>445</v>
      </c>
      <c r="M7276" t="s">
        <v>446</v>
      </c>
      <c r="N7276" s="5">
        <v>22.75</v>
      </c>
      <c r="O7276" s="7">
        <v>7</v>
      </c>
      <c r="P7276" s="5">
        <v>1.75</v>
      </c>
      <c r="Q7276" s="5">
        <v>21</v>
      </c>
      <c r="R7276" s="22">
        <f>Tabla1[[#This Row],[Fecha de Envío]]-Tabla1[[#This Row],[Fecha de Orden]]</f>
        <v>14</v>
      </c>
      <c r="S7276" s="24">
        <f>YEAR(Tabla1[[#This Row],[Fecha de Orden]])</f>
        <v>2024</v>
      </c>
      <c r="T7276" t="str">
        <f>VLOOKUP(Tabla1[[#This Row],[Nombre del Producto]],Tabla2[[Nombre Producto]:[Costo Unitario]],2,FALSE)</f>
        <v>The Other Factory</v>
      </c>
      <c r="U7276" t="str">
        <f>VLOOKUP(Tabla1[[#This Row],[Fábrica]],Tabla3[],4,FALSE)</f>
        <v>Tennessee</v>
      </c>
    </row>
    <row r="7277" spans="1:21" x14ac:dyDescent="0.25">
      <c r="A7277" t="s">
        <v>3879</v>
      </c>
      <c r="B7277" s="3">
        <v>45546</v>
      </c>
      <c r="C7277" s="3">
        <v>45558</v>
      </c>
      <c r="D7277" t="s">
        <v>71</v>
      </c>
      <c r="E7277">
        <v>117044</v>
      </c>
      <c r="F7277" t="s">
        <v>19</v>
      </c>
      <c r="G7277" t="s">
        <v>239</v>
      </c>
      <c r="H7277" t="s">
        <v>173</v>
      </c>
      <c r="I7277">
        <v>60623</v>
      </c>
      <c r="J7277" t="s">
        <v>22</v>
      </c>
      <c r="K7277" t="s">
        <v>43</v>
      </c>
      <c r="L7277" t="s">
        <v>33</v>
      </c>
      <c r="M7277" t="s">
        <v>34</v>
      </c>
      <c r="N7277" s="5">
        <v>14.4</v>
      </c>
      <c r="O7277" s="7">
        <v>4</v>
      </c>
      <c r="P7277" s="5">
        <v>9.6</v>
      </c>
      <c r="Q7277" s="5">
        <v>4.8</v>
      </c>
      <c r="R7277" s="22">
        <f>Tabla1[[#This Row],[Fecha de Envío]]-Tabla1[[#This Row],[Fecha de Orden]]</f>
        <v>12</v>
      </c>
      <c r="S7277" s="24">
        <f>YEAR(Tabla1[[#This Row],[Fecha de Orden]])</f>
        <v>2024</v>
      </c>
      <c r="T7277" t="str">
        <f>VLOOKUP(Tabla1[[#This Row],[Nombre del Producto]],Tabla2[[Nombre Producto]:[Costo Unitario]],2,FALSE)</f>
        <v>Lot's O' Nuts</v>
      </c>
      <c r="U7277" t="str">
        <f>VLOOKUP(Tabla1[[#This Row],[Fábrica]],Tabla3[],4,FALSE)</f>
        <v>Arizona</v>
      </c>
    </row>
    <row r="7278" spans="1:21" x14ac:dyDescent="0.25">
      <c r="A7278" t="s">
        <v>4387</v>
      </c>
      <c r="B7278" s="3">
        <v>45546</v>
      </c>
      <c r="C7278" s="3">
        <v>45556</v>
      </c>
      <c r="D7278" t="s">
        <v>82</v>
      </c>
      <c r="E7278">
        <v>142188</v>
      </c>
      <c r="F7278" t="s">
        <v>19</v>
      </c>
      <c r="G7278" t="s">
        <v>124</v>
      </c>
      <c r="H7278" t="s">
        <v>125</v>
      </c>
      <c r="I7278">
        <v>98105</v>
      </c>
      <c r="J7278" t="s">
        <v>22</v>
      </c>
      <c r="K7278" t="s">
        <v>23</v>
      </c>
      <c r="L7278" t="s">
        <v>27</v>
      </c>
      <c r="M7278" t="s">
        <v>28</v>
      </c>
      <c r="N7278" s="5">
        <v>7.2</v>
      </c>
      <c r="O7278" s="7">
        <v>2</v>
      </c>
      <c r="P7278" s="5">
        <v>5</v>
      </c>
      <c r="Q7278" s="5">
        <v>2.2000000000000002</v>
      </c>
      <c r="R7278" s="22">
        <f>Tabla1[[#This Row],[Fecha de Envío]]-Tabla1[[#This Row],[Fecha de Orden]]</f>
        <v>10</v>
      </c>
      <c r="S7278" s="24">
        <f>YEAR(Tabla1[[#This Row],[Fecha de Orden]])</f>
        <v>2024</v>
      </c>
      <c r="T7278" t="str">
        <f>VLOOKUP(Tabla1[[#This Row],[Nombre del Producto]],Tabla2[[Nombre Producto]:[Costo Unitario]],2,FALSE)</f>
        <v>Lot's O' Nuts</v>
      </c>
      <c r="U7278" t="str">
        <f>VLOOKUP(Tabla1[[#This Row],[Fábrica]],Tabla3[],4,FALSE)</f>
        <v>Arizona</v>
      </c>
    </row>
    <row r="7279" spans="1:21" x14ac:dyDescent="0.25">
      <c r="A7279" t="s">
        <v>4388</v>
      </c>
      <c r="B7279" s="3">
        <v>45546</v>
      </c>
      <c r="C7279" s="3">
        <v>45556</v>
      </c>
      <c r="D7279" t="s">
        <v>82</v>
      </c>
      <c r="E7279">
        <v>142188</v>
      </c>
      <c r="F7279" t="s">
        <v>19</v>
      </c>
      <c r="G7279" t="s">
        <v>124</v>
      </c>
      <c r="H7279" t="s">
        <v>125</v>
      </c>
      <c r="I7279">
        <v>98105</v>
      </c>
      <c r="J7279" t="s">
        <v>22</v>
      </c>
      <c r="K7279" t="s">
        <v>23</v>
      </c>
      <c r="L7279" t="s">
        <v>45</v>
      </c>
      <c r="M7279" t="s">
        <v>46</v>
      </c>
      <c r="N7279" s="5">
        <v>17.45</v>
      </c>
      <c r="O7279" s="7">
        <v>5</v>
      </c>
      <c r="P7279" s="5">
        <v>12.45</v>
      </c>
      <c r="Q7279" s="5">
        <v>5</v>
      </c>
      <c r="R7279" s="22">
        <f>Tabla1[[#This Row],[Fecha de Envío]]-Tabla1[[#This Row],[Fecha de Orden]]</f>
        <v>10</v>
      </c>
      <c r="S7279" s="24">
        <f>YEAR(Tabla1[[#This Row],[Fecha de Orden]])</f>
        <v>2024</v>
      </c>
      <c r="T7279" t="str">
        <f>VLOOKUP(Tabla1[[#This Row],[Nombre del Producto]],Tabla2[[Nombre Producto]:[Costo Unitario]],2,FALSE)</f>
        <v>Lot's O' Nuts</v>
      </c>
      <c r="U7279" t="str">
        <f>VLOOKUP(Tabla1[[#This Row],[Fábrica]],Tabla3[],4,FALSE)</f>
        <v>Arizona</v>
      </c>
    </row>
    <row r="7280" spans="1:21" x14ac:dyDescent="0.25">
      <c r="A7280" t="s">
        <v>4389</v>
      </c>
      <c r="B7280" s="3">
        <v>45546</v>
      </c>
      <c r="C7280" s="3">
        <v>45556</v>
      </c>
      <c r="D7280" t="s">
        <v>82</v>
      </c>
      <c r="E7280">
        <v>142188</v>
      </c>
      <c r="F7280" t="s">
        <v>19</v>
      </c>
      <c r="G7280" t="s">
        <v>124</v>
      </c>
      <c r="H7280" t="s">
        <v>125</v>
      </c>
      <c r="I7280">
        <v>98105</v>
      </c>
      <c r="J7280" t="s">
        <v>22</v>
      </c>
      <c r="K7280" t="s">
        <v>23</v>
      </c>
      <c r="L7280" t="s">
        <v>36</v>
      </c>
      <c r="M7280" t="s">
        <v>37</v>
      </c>
      <c r="N7280" s="5">
        <v>9.75</v>
      </c>
      <c r="O7280" s="7">
        <v>3</v>
      </c>
      <c r="P7280" s="5">
        <v>6.33</v>
      </c>
      <c r="Q7280" s="5">
        <v>3.42</v>
      </c>
      <c r="R7280" s="22">
        <f>Tabla1[[#This Row],[Fecha de Envío]]-Tabla1[[#This Row],[Fecha de Orden]]</f>
        <v>10</v>
      </c>
      <c r="S7280" s="24">
        <f>YEAR(Tabla1[[#This Row],[Fecha de Orden]])</f>
        <v>2024</v>
      </c>
      <c r="T7280" t="str">
        <f>VLOOKUP(Tabla1[[#This Row],[Nombre del Producto]],Tabla2[[Nombre Producto]:[Costo Unitario]],2,FALSE)</f>
        <v>Wicked Choccy's</v>
      </c>
      <c r="U7280" t="str">
        <f>VLOOKUP(Tabla1[[#This Row],[Fábrica]],Tabla3[],4,FALSE)</f>
        <v>Georgia</v>
      </c>
    </row>
    <row r="7281" spans="1:21" x14ac:dyDescent="0.25">
      <c r="A7281" t="s">
        <v>4390</v>
      </c>
      <c r="B7281" s="3">
        <v>45546</v>
      </c>
      <c r="C7281" s="3">
        <v>45556</v>
      </c>
      <c r="D7281" t="s">
        <v>82</v>
      </c>
      <c r="E7281">
        <v>142188</v>
      </c>
      <c r="F7281" t="s">
        <v>19</v>
      </c>
      <c r="G7281" t="s">
        <v>124</v>
      </c>
      <c r="H7281" t="s">
        <v>125</v>
      </c>
      <c r="I7281">
        <v>98105</v>
      </c>
      <c r="J7281" t="s">
        <v>22</v>
      </c>
      <c r="K7281" t="s">
        <v>23</v>
      </c>
      <c r="L7281" t="s">
        <v>24</v>
      </c>
      <c r="M7281" t="s">
        <v>25</v>
      </c>
      <c r="N7281" s="5">
        <v>41.25</v>
      </c>
      <c r="O7281" s="7">
        <v>11</v>
      </c>
      <c r="P7281" s="5">
        <v>26.95</v>
      </c>
      <c r="Q7281" s="5">
        <v>14.3</v>
      </c>
      <c r="R7281" s="22">
        <f>Tabla1[[#This Row],[Fecha de Envío]]-Tabla1[[#This Row],[Fecha de Orden]]</f>
        <v>10</v>
      </c>
      <c r="S7281" s="24">
        <f>YEAR(Tabla1[[#This Row],[Fecha de Orden]])</f>
        <v>2024</v>
      </c>
      <c r="T7281" t="str">
        <f>VLOOKUP(Tabla1[[#This Row],[Nombre del Producto]],Tabla2[[Nombre Producto]:[Costo Unitario]],2,FALSE)</f>
        <v>Wicked Choccy's</v>
      </c>
      <c r="U7281" t="str">
        <f>VLOOKUP(Tabla1[[#This Row],[Fábrica]],Tabla3[],4,FALSE)</f>
        <v>Georgia</v>
      </c>
    </row>
    <row r="7282" spans="1:21" x14ac:dyDescent="0.25">
      <c r="A7282" t="s">
        <v>5123</v>
      </c>
      <c r="B7282" s="3">
        <v>45546</v>
      </c>
      <c r="C7282" s="3">
        <v>45557</v>
      </c>
      <c r="D7282" t="s">
        <v>82</v>
      </c>
      <c r="E7282">
        <v>149559</v>
      </c>
      <c r="F7282" t="s">
        <v>19</v>
      </c>
      <c r="G7282" t="s">
        <v>188</v>
      </c>
      <c r="H7282" t="s">
        <v>21</v>
      </c>
      <c r="I7282">
        <v>90805</v>
      </c>
      <c r="J7282" t="s">
        <v>22</v>
      </c>
      <c r="K7282" t="s">
        <v>23</v>
      </c>
      <c r="L7282" t="s">
        <v>33</v>
      </c>
      <c r="M7282" t="s">
        <v>34</v>
      </c>
      <c r="N7282" s="5">
        <v>28.8</v>
      </c>
      <c r="O7282" s="7">
        <v>8</v>
      </c>
      <c r="P7282" s="5">
        <v>19.2</v>
      </c>
      <c r="Q7282" s="5">
        <v>9.6</v>
      </c>
      <c r="R7282" s="22">
        <f>Tabla1[[#This Row],[Fecha de Envío]]-Tabla1[[#This Row],[Fecha de Orden]]</f>
        <v>11</v>
      </c>
      <c r="S7282" s="24">
        <f>YEAR(Tabla1[[#This Row],[Fecha de Orden]])</f>
        <v>2024</v>
      </c>
      <c r="T7282" t="str">
        <f>VLOOKUP(Tabla1[[#This Row],[Nombre del Producto]],Tabla2[[Nombre Producto]:[Costo Unitario]],2,FALSE)</f>
        <v>Lot's O' Nuts</v>
      </c>
      <c r="U7282" t="str">
        <f>VLOOKUP(Tabla1[[#This Row],[Fábrica]],Tabla3[],4,FALSE)</f>
        <v>Arizona</v>
      </c>
    </row>
    <row r="7283" spans="1:21" x14ac:dyDescent="0.25">
      <c r="A7283" t="s">
        <v>5124</v>
      </c>
      <c r="B7283" s="3">
        <v>45546</v>
      </c>
      <c r="C7283" s="3">
        <v>45557</v>
      </c>
      <c r="D7283" t="s">
        <v>82</v>
      </c>
      <c r="E7283">
        <v>149559</v>
      </c>
      <c r="F7283" t="s">
        <v>19</v>
      </c>
      <c r="G7283" t="s">
        <v>188</v>
      </c>
      <c r="H7283" t="s">
        <v>21</v>
      </c>
      <c r="I7283">
        <v>90805</v>
      </c>
      <c r="J7283" t="s">
        <v>22</v>
      </c>
      <c r="K7283" t="s">
        <v>23</v>
      </c>
      <c r="L7283" t="s">
        <v>45</v>
      </c>
      <c r="M7283" t="s">
        <v>46</v>
      </c>
      <c r="N7283" s="5">
        <v>6.98</v>
      </c>
      <c r="O7283" s="7">
        <v>2</v>
      </c>
      <c r="P7283" s="5">
        <v>4.9800000000000004</v>
      </c>
      <c r="Q7283" s="5">
        <v>2</v>
      </c>
      <c r="R7283" s="22">
        <f>Tabla1[[#This Row],[Fecha de Envío]]-Tabla1[[#This Row],[Fecha de Orden]]</f>
        <v>11</v>
      </c>
      <c r="S7283" s="24">
        <f>YEAR(Tabla1[[#This Row],[Fecha de Orden]])</f>
        <v>2024</v>
      </c>
      <c r="T7283" t="str">
        <f>VLOOKUP(Tabla1[[#This Row],[Nombre del Producto]],Tabla2[[Nombre Producto]:[Costo Unitario]],2,FALSE)</f>
        <v>Lot's O' Nuts</v>
      </c>
      <c r="U7283" t="str">
        <f>VLOOKUP(Tabla1[[#This Row],[Fábrica]],Tabla3[],4,FALSE)</f>
        <v>Arizona</v>
      </c>
    </row>
    <row r="7284" spans="1:21" x14ac:dyDescent="0.25">
      <c r="A7284" t="s">
        <v>5182</v>
      </c>
      <c r="B7284" s="3">
        <v>45546</v>
      </c>
      <c r="C7284" s="3">
        <v>45558</v>
      </c>
      <c r="D7284" t="s">
        <v>71</v>
      </c>
      <c r="E7284">
        <v>166898</v>
      </c>
      <c r="F7284" t="s">
        <v>19</v>
      </c>
      <c r="G7284" t="s">
        <v>1229</v>
      </c>
      <c r="H7284" t="s">
        <v>21</v>
      </c>
      <c r="I7284">
        <v>92704</v>
      </c>
      <c r="J7284" t="s">
        <v>22</v>
      </c>
      <c r="K7284" t="s">
        <v>23</v>
      </c>
      <c r="L7284" t="s">
        <v>45</v>
      </c>
      <c r="M7284" t="s">
        <v>46</v>
      </c>
      <c r="N7284" s="5">
        <v>10.47</v>
      </c>
      <c r="O7284" s="7">
        <v>3</v>
      </c>
      <c r="P7284" s="5">
        <v>7.47</v>
      </c>
      <c r="Q7284" s="5">
        <v>3</v>
      </c>
      <c r="R7284" s="22">
        <f>Tabla1[[#This Row],[Fecha de Envío]]-Tabla1[[#This Row],[Fecha de Orden]]</f>
        <v>12</v>
      </c>
      <c r="S7284" s="24">
        <f>YEAR(Tabla1[[#This Row],[Fecha de Orden]])</f>
        <v>2024</v>
      </c>
      <c r="T7284" t="str">
        <f>VLOOKUP(Tabla1[[#This Row],[Nombre del Producto]],Tabla2[[Nombre Producto]:[Costo Unitario]],2,FALSE)</f>
        <v>Lot's O' Nuts</v>
      </c>
      <c r="U7284" t="str">
        <f>VLOOKUP(Tabla1[[#This Row],[Fábrica]],Tabla3[],4,FALSE)</f>
        <v>Arizona</v>
      </c>
    </row>
    <row r="7285" spans="1:21" x14ac:dyDescent="0.25">
      <c r="A7285" t="s">
        <v>5183</v>
      </c>
      <c r="B7285" s="3">
        <v>45546</v>
      </c>
      <c r="C7285" s="3">
        <v>45558</v>
      </c>
      <c r="D7285" t="s">
        <v>71</v>
      </c>
      <c r="E7285">
        <v>166898</v>
      </c>
      <c r="F7285" t="s">
        <v>19</v>
      </c>
      <c r="G7285" t="s">
        <v>1229</v>
      </c>
      <c r="H7285" t="s">
        <v>21</v>
      </c>
      <c r="I7285">
        <v>92704</v>
      </c>
      <c r="J7285" t="s">
        <v>22</v>
      </c>
      <c r="K7285" t="s">
        <v>23</v>
      </c>
      <c r="L7285" t="s">
        <v>36</v>
      </c>
      <c r="M7285" t="s">
        <v>37</v>
      </c>
      <c r="N7285" s="5">
        <v>19.5</v>
      </c>
      <c r="O7285" s="7">
        <v>6</v>
      </c>
      <c r="P7285" s="5">
        <v>12.66</v>
      </c>
      <c r="Q7285" s="5">
        <v>6.84</v>
      </c>
      <c r="R7285" s="22">
        <f>Tabla1[[#This Row],[Fecha de Envío]]-Tabla1[[#This Row],[Fecha de Orden]]</f>
        <v>12</v>
      </c>
      <c r="S7285" s="24">
        <f>YEAR(Tabla1[[#This Row],[Fecha de Orden]])</f>
        <v>2024</v>
      </c>
      <c r="T7285" t="str">
        <f>VLOOKUP(Tabla1[[#This Row],[Nombre del Producto]],Tabla2[[Nombre Producto]:[Costo Unitario]],2,FALSE)</f>
        <v>Wicked Choccy's</v>
      </c>
      <c r="U7285" t="str">
        <f>VLOOKUP(Tabla1[[#This Row],[Fábrica]],Tabla3[],4,FALSE)</f>
        <v>Georgia</v>
      </c>
    </row>
    <row r="7286" spans="1:21" x14ac:dyDescent="0.25">
      <c r="A7286" t="s">
        <v>7400</v>
      </c>
      <c r="B7286" s="3">
        <v>45546</v>
      </c>
      <c r="C7286" s="3">
        <v>45557</v>
      </c>
      <c r="D7286" t="s">
        <v>39</v>
      </c>
      <c r="E7286">
        <v>112774</v>
      </c>
      <c r="F7286" t="s">
        <v>19</v>
      </c>
      <c r="G7286" t="s">
        <v>242</v>
      </c>
      <c r="H7286" t="s">
        <v>255</v>
      </c>
      <c r="I7286">
        <v>32216</v>
      </c>
      <c r="J7286" t="s">
        <v>22</v>
      </c>
      <c r="K7286" t="s">
        <v>66</v>
      </c>
      <c r="L7286" t="s">
        <v>33</v>
      </c>
      <c r="M7286" t="s">
        <v>34</v>
      </c>
      <c r="N7286" s="5">
        <v>3.6</v>
      </c>
      <c r="O7286" s="7">
        <v>1</v>
      </c>
      <c r="P7286" s="5">
        <v>2.4</v>
      </c>
      <c r="Q7286" s="5">
        <v>1.2</v>
      </c>
      <c r="R7286" s="22">
        <f>Tabla1[[#This Row],[Fecha de Envío]]-Tabla1[[#This Row],[Fecha de Orden]]</f>
        <v>11</v>
      </c>
      <c r="S7286" s="24">
        <f>YEAR(Tabla1[[#This Row],[Fecha de Orden]])</f>
        <v>2024</v>
      </c>
      <c r="T7286" t="str">
        <f>VLOOKUP(Tabla1[[#This Row],[Nombre del Producto]],Tabla2[[Nombre Producto]:[Costo Unitario]],2,FALSE)</f>
        <v>Lot's O' Nuts</v>
      </c>
      <c r="U7286" t="str">
        <f>VLOOKUP(Tabla1[[#This Row],[Fábrica]],Tabla3[],4,FALSE)</f>
        <v>Arizona</v>
      </c>
    </row>
    <row r="7287" spans="1:21" x14ac:dyDescent="0.25">
      <c r="A7287" t="s">
        <v>8386</v>
      </c>
      <c r="B7287" s="3">
        <v>45546</v>
      </c>
      <c r="C7287" s="3">
        <v>45558</v>
      </c>
      <c r="D7287" t="s">
        <v>71</v>
      </c>
      <c r="E7287">
        <v>127726</v>
      </c>
      <c r="F7287" t="s">
        <v>19</v>
      </c>
      <c r="G7287" t="s">
        <v>115</v>
      </c>
      <c r="H7287" t="s">
        <v>116</v>
      </c>
      <c r="I7287">
        <v>40324</v>
      </c>
      <c r="J7287" t="s">
        <v>22</v>
      </c>
      <c r="K7287" t="s">
        <v>66</v>
      </c>
      <c r="L7287" t="s">
        <v>24</v>
      </c>
      <c r="M7287" t="s">
        <v>25</v>
      </c>
      <c r="N7287" s="5">
        <v>15</v>
      </c>
      <c r="O7287" s="7">
        <v>4</v>
      </c>
      <c r="P7287" s="5">
        <v>9.8000000000000007</v>
      </c>
      <c r="Q7287" s="5">
        <v>5.2</v>
      </c>
      <c r="R7287" s="22">
        <f>Tabla1[[#This Row],[Fecha de Envío]]-Tabla1[[#This Row],[Fecha de Orden]]</f>
        <v>12</v>
      </c>
      <c r="S7287" s="24">
        <f>YEAR(Tabla1[[#This Row],[Fecha de Orden]])</f>
        <v>2024</v>
      </c>
      <c r="T7287" t="str">
        <f>VLOOKUP(Tabla1[[#This Row],[Nombre del Producto]],Tabla2[[Nombre Producto]:[Costo Unitario]],2,FALSE)</f>
        <v>Wicked Choccy's</v>
      </c>
      <c r="U7287" t="str">
        <f>VLOOKUP(Tabla1[[#This Row],[Fábrica]],Tabla3[],4,FALSE)</f>
        <v>Georgia</v>
      </c>
    </row>
    <row r="7288" spans="1:21" x14ac:dyDescent="0.25">
      <c r="A7288" t="s">
        <v>8387</v>
      </c>
      <c r="B7288" s="3">
        <v>45546</v>
      </c>
      <c r="C7288" s="3">
        <v>45558</v>
      </c>
      <c r="D7288" t="s">
        <v>71</v>
      </c>
      <c r="E7288">
        <v>127726</v>
      </c>
      <c r="F7288" t="s">
        <v>19</v>
      </c>
      <c r="G7288" t="s">
        <v>115</v>
      </c>
      <c r="H7288" t="s">
        <v>116</v>
      </c>
      <c r="I7288">
        <v>40324</v>
      </c>
      <c r="J7288" t="s">
        <v>22</v>
      </c>
      <c r="K7288" t="s">
        <v>66</v>
      </c>
      <c r="L7288" t="s">
        <v>33</v>
      </c>
      <c r="M7288" t="s">
        <v>34</v>
      </c>
      <c r="N7288" s="5">
        <v>14.4</v>
      </c>
      <c r="O7288" s="7">
        <v>4</v>
      </c>
      <c r="P7288" s="5">
        <v>9.6</v>
      </c>
      <c r="Q7288" s="5">
        <v>4.8</v>
      </c>
      <c r="R7288" s="22">
        <f>Tabla1[[#This Row],[Fecha de Envío]]-Tabla1[[#This Row],[Fecha de Orden]]</f>
        <v>12</v>
      </c>
      <c r="S7288" s="24">
        <f>YEAR(Tabla1[[#This Row],[Fecha de Orden]])</f>
        <v>2024</v>
      </c>
      <c r="T7288" t="str">
        <f>VLOOKUP(Tabla1[[#This Row],[Nombre del Producto]],Tabla2[[Nombre Producto]:[Costo Unitario]],2,FALSE)</f>
        <v>Lot's O' Nuts</v>
      </c>
      <c r="U7288" t="str">
        <f>VLOOKUP(Tabla1[[#This Row],[Fábrica]],Tabla3[],4,FALSE)</f>
        <v>Arizona</v>
      </c>
    </row>
    <row r="7289" spans="1:21" x14ac:dyDescent="0.25">
      <c r="A7289" t="s">
        <v>1114</v>
      </c>
      <c r="B7289" s="3">
        <v>45547</v>
      </c>
      <c r="C7289" s="3">
        <v>45560</v>
      </c>
      <c r="D7289" t="s">
        <v>39</v>
      </c>
      <c r="E7289">
        <v>140676</v>
      </c>
      <c r="F7289" t="s">
        <v>19</v>
      </c>
      <c r="G7289" t="s">
        <v>582</v>
      </c>
      <c r="H7289" t="s">
        <v>583</v>
      </c>
      <c r="I7289">
        <v>21215</v>
      </c>
      <c r="J7289" t="s">
        <v>22</v>
      </c>
      <c r="K7289" t="s">
        <v>32</v>
      </c>
      <c r="L7289" t="s">
        <v>45</v>
      </c>
      <c r="M7289" t="s">
        <v>46</v>
      </c>
      <c r="N7289" s="5">
        <v>24.43</v>
      </c>
      <c r="O7289" s="7">
        <v>7</v>
      </c>
      <c r="P7289" s="5">
        <v>17.43</v>
      </c>
      <c r="Q7289" s="5">
        <v>7</v>
      </c>
      <c r="R7289" s="22">
        <f>Tabla1[[#This Row],[Fecha de Envío]]-Tabla1[[#This Row],[Fecha de Orden]]</f>
        <v>13</v>
      </c>
      <c r="S7289" s="24">
        <f>YEAR(Tabla1[[#This Row],[Fecha de Orden]])</f>
        <v>2024</v>
      </c>
      <c r="T7289" t="str">
        <f>VLOOKUP(Tabla1[[#This Row],[Nombre del Producto]],Tabla2[[Nombre Producto]:[Costo Unitario]],2,FALSE)</f>
        <v>Lot's O' Nuts</v>
      </c>
      <c r="U7289" t="str">
        <f>VLOOKUP(Tabla1[[#This Row],[Fábrica]],Tabla3[],4,FALSE)</f>
        <v>Arizona</v>
      </c>
    </row>
    <row r="7290" spans="1:21" x14ac:dyDescent="0.25">
      <c r="A7290" t="s">
        <v>1115</v>
      </c>
      <c r="B7290" s="3">
        <v>45547</v>
      </c>
      <c r="C7290" s="3">
        <v>45560</v>
      </c>
      <c r="D7290" t="s">
        <v>39</v>
      </c>
      <c r="E7290">
        <v>140676</v>
      </c>
      <c r="F7290" t="s">
        <v>19</v>
      </c>
      <c r="G7290" t="s">
        <v>582</v>
      </c>
      <c r="H7290" t="s">
        <v>583</v>
      </c>
      <c r="I7290">
        <v>21215</v>
      </c>
      <c r="J7290" t="s">
        <v>22</v>
      </c>
      <c r="K7290" t="s">
        <v>32</v>
      </c>
      <c r="L7290" t="s">
        <v>24</v>
      </c>
      <c r="M7290" t="s">
        <v>25</v>
      </c>
      <c r="N7290" s="5">
        <v>18.75</v>
      </c>
      <c r="O7290" s="7">
        <v>5</v>
      </c>
      <c r="P7290" s="5">
        <v>12.25</v>
      </c>
      <c r="Q7290" s="5">
        <v>6.5</v>
      </c>
      <c r="R7290" s="22">
        <f>Tabla1[[#This Row],[Fecha de Envío]]-Tabla1[[#This Row],[Fecha de Orden]]</f>
        <v>13</v>
      </c>
      <c r="S7290" s="24">
        <f>YEAR(Tabla1[[#This Row],[Fecha de Orden]])</f>
        <v>2024</v>
      </c>
      <c r="T7290" t="str">
        <f>VLOOKUP(Tabla1[[#This Row],[Nombre del Producto]],Tabla2[[Nombre Producto]:[Costo Unitario]],2,FALSE)</f>
        <v>Wicked Choccy's</v>
      </c>
      <c r="U7290" t="str">
        <f>VLOOKUP(Tabla1[[#This Row],[Fábrica]],Tabla3[],4,FALSE)</f>
        <v>Georgia</v>
      </c>
    </row>
    <row r="7291" spans="1:21" x14ac:dyDescent="0.25">
      <c r="A7291" t="s">
        <v>2589</v>
      </c>
      <c r="B7291" s="3">
        <v>45547</v>
      </c>
      <c r="C7291" s="3">
        <v>45560</v>
      </c>
      <c r="D7291" t="s">
        <v>39</v>
      </c>
      <c r="E7291">
        <v>108749</v>
      </c>
      <c r="F7291" t="s">
        <v>19</v>
      </c>
      <c r="G7291" t="s">
        <v>723</v>
      </c>
      <c r="H7291" t="s">
        <v>77</v>
      </c>
      <c r="I7291">
        <v>2895</v>
      </c>
      <c r="J7291" t="s">
        <v>22</v>
      </c>
      <c r="K7291" t="s">
        <v>32</v>
      </c>
      <c r="L7291" t="s">
        <v>33</v>
      </c>
      <c r="M7291" t="s">
        <v>34</v>
      </c>
      <c r="N7291" s="5">
        <v>10.8</v>
      </c>
      <c r="O7291" s="7">
        <v>3</v>
      </c>
      <c r="P7291" s="5">
        <v>7.2</v>
      </c>
      <c r="Q7291" s="5">
        <v>3.6</v>
      </c>
      <c r="R7291" s="22">
        <f>Tabla1[[#This Row],[Fecha de Envío]]-Tabla1[[#This Row],[Fecha de Orden]]</f>
        <v>13</v>
      </c>
      <c r="S7291" s="24">
        <f>YEAR(Tabla1[[#This Row],[Fecha de Orden]])</f>
        <v>2024</v>
      </c>
      <c r="T7291" t="str">
        <f>VLOOKUP(Tabla1[[#This Row],[Nombre del Producto]],Tabla2[[Nombre Producto]:[Costo Unitario]],2,FALSE)</f>
        <v>Lot's O' Nuts</v>
      </c>
      <c r="U7291" t="str">
        <f>VLOOKUP(Tabla1[[#This Row],[Fábrica]],Tabla3[],4,FALSE)</f>
        <v>Arizona</v>
      </c>
    </row>
    <row r="7292" spans="1:21" x14ac:dyDescent="0.25">
      <c r="A7292" t="s">
        <v>2590</v>
      </c>
      <c r="B7292" s="3">
        <v>45547</v>
      </c>
      <c r="C7292" s="3">
        <v>45560</v>
      </c>
      <c r="D7292" t="s">
        <v>39</v>
      </c>
      <c r="E7292">
        <v>108749</v>
      </c>
      <c r="F7292" t="s">
        <v>19</v>
      </c>
      <c r="G7292" t="s">
        <v>723</v>
      </c>
      <c r="H7292" t="s">
        <v>77</v>
      </c>
      <c r="I7292">
        <v>2895</v>
      </c>
      <c r="J7292" t="s">
        <v>22</v>
      </c>
      <c r="K7292" t="s">
        <v>32</v>
      </c>
      <c r="L7292" t="s">
        <v>45</v>
      </c>
      <c r="M7292" t="s">
        <v>46</v>
      </c>
      <c r="N7292" s="5">
        <v>24.43</v>
      </c>
      <c r="O7292" s="7">
        <v>7</v>
      </c>
      <c r="P7292" s="5">
        <v>17.43</v>
      </c>
      <c r="Q7292" s="5">
        <v>7</v>
      </c>
      <c r="R7292" s="22">
        <f>Tabla1[[#This Row],[Fecha de Envío]]-Tabla1[[#This Row],[Fecha de Orden]]</f>
        <v>13</v>
      </c>
      <c r="S7292" s="24">
        <f>YEAR(Tabla1[[#This Row],[Fecha de Orden]])</f>
        <v>2024</v>
      </c>
      <c r="T7292" t="str">
        <f>VLOOKUP(Tabla1[[#This Row],[Nombre del Producto]],Tabla2[[Nombre Producto]:[Costo Unitario]],2,FALSE)</f>
        <v>Lot's O' Nuts</v>
      </c>
      <c r="U7292" t="str">
        <f>VLOOKUP(Tabla1[[#This Row],[Fábrica]],Tabla3[],4,FALSE)</f>
        <v>Arizona</v>
      </c>
    </row>
    <row r="7293" spans="1:21" x14ac:dyDescent="0.25">
      <c r="A7293" t="s">
        <v>4714</v>
      </c>
      <c r="B7293" s="3">
        <v>45547</v>
      </c>
      <c r="C7293" s="3">
        <v>45560</v>
      </c>
      <c r="D7293" t="s">
        <v>39</v>
      </c>
      <c r="E7293">
        <v>103611</v>
      </c>
      <c r="F7293" t="s">
        <v>19</v>
      </c>
      <c r="G7293" t="s">
        <v>53</v>
      </c>
      <c r="H7293" t="s">
        <v>21</v>
      </c>
      <c r="I7293">
        <v>90036</v>
      </c>
      <c r="J7293" t="s">
        <v>22</v>
      </c>
      <c r="K7293" t="s">
        <v>23</v>
      </c>
      <c r="L7293" t="s">
        <v>45</v>
      </c>
      <c r="M7293" t="s">
        <v>46</v>
      </c>
      <c r="N7293" s="5">
        <v>6.98</v>
      </c>
      <c r="O7293" s="7">
        <v>2</v>
      </c>
      <c r="P7293" s="5">
        <v>4.9800000000000004</v>
      </c>
      <c r="Q7293" s="5">
        <v>2</v>
      </c>
      <c r="R7293" s="22">
        <f>Tabla1[[#This Row],[Fecha de Envío]]-Tabla1[[#This Row],[Fecha de Orden]]</f>
        <v>13</v>
      </c>
      <c r="S7293" s="24">
        <f>YEAR(Tabla1[[#This Row],[Fecha de Orden]])</f>
        <v>2024</v>
      </c>
      <c r="T7293" t="str">
        <f>VLOOKUP(Tabla1[[#This Row],[Nombre del Producto]],Tabla2[[Nombre Producto]:[Costo Unitario]],2,FALSE)</f>
        <v>Lot's O' Nuts</v>
      </c>
      <c r="U7293" t="str">
        <f>VLOOKUP(Tabla1[[#This Row],[Fábrica]],Tabla3[],4,FALSE)</f>
        <v>Arizona</v>
      </c>
    </row>
    <row r="7294" spans="1:21" x14ac:dyDescent="0.25">
      <c r="A7294" t="s">
        <v>4748</v>
      </c>
      <c r="B7294" s="3">
        <v>45547</v>
      </c>
      <c r="C7294" s="3">
        <v>45562</v>
      </c>
      <c r="D7294" t="s">
        <v>71</v>
      </c>
      <c r="E7294">
        <v>109582</v>
      </c>
      <c r="F7294" t="s">
        <v>19</v>
      </c>
      <c r="G7294" t="s">
        <v>53</v>
      </c>
      <c r="H7294" t="s">
        <v>21</v>
      </c>
      <c r="I7294">
        <v>90036</v>
      </c>
      <c r="J7294" t="s">
        <v>22</v>
      </c>
      <c r="K7294" t="s">
        <v>23</v>
      </c>
      <c r="L7294" t="s">
        <v>24</v>
      </c>
      <c r="M7294" t="s">
        <v>25</v>
      </c>
      <c r="N7294" s="5">
        <v>11.25</v>
      </c>
      <c r="O7294" s="7">
        <v>3</v>
      </c>
      <c r="P7294" s="5">
        <v>7.35</v>
      </c>
      <c r="Q7294" s="5">
        <v>3.9</v>
      </c>
      <c r="R7294" s="22">
        <f>Tabla1[[#This Row],[Fecha de Envío]]-Tabla1[[#This Row],[Fecha de Orden]]</f>
        <v>15</v>
      </c>
      <c r="S7294" s="24">
        <f>YEAR(Tabla1[[#This Row],[Fecha de Orden]])</f>
        <v>2024</v>
      </c>
      <c r="T7294" t="str">
        <f>VLOOKUP(Tabla1[[#This Row],[Nombre del Producto]],Tabla2[[Nombre Producto]:[Costo Unitario]],2,FALSE)</f>
        <v>Wicked Choccy's</v>
      </c>
      <c r="U7294" t="str">
        <f>VLOOKUP(Tabla1[[#This Row],[Fábrica]],Tabla3[],4,FALSE)</f>
        <v>Georgia</v>
      </c>
    </row>
    <row r="7295" spans="1:21" x14ac:dyDescent="0.25">
      <c r="A7295" t="s">
        <v>8087</v>
      </c>
      <c r="B7295" s="3">
        <v>45548</v>
      </c>
      <c r="C7295" s="3">
        <v>45564</v>
      </c>
      <c r="D7295" t="s">
        <v>18</v>
      </c>
      <c r="E7295">
        <v>139493</v>
      </c>
      <c r="F7295" t="s">
        <v>19</v>
      </c>
      <c r="G7295" t="s">
        <v>2485</v>
      </c>
      <c r="H7295" t="s">
        <v>98</v>
      </c>
      <c r="I7295">
        <v>28806</v>
      </c>
      <c r="J7295" t="s">
        <v>22</v>
      </c>
      <c r="K7295" t="s">
        <v>66</v>
      </c>
      <c r="L7295" t="s">
        <v>27</v>
      </c>
      <c r="M7295" t="s">
        <v>28</v>
      </c>
      <c r="N7295" s="5">
        <v>18</v>
      </c>
      <c r="O7295" s="7">
        <v>5</v>
      </c>
      <c r="P7295" s="5">
        <v>12.5</v>
      </c>
      <c r="Q7295" s="5">
        <v>5.5</v>
      </c>
      <c r="R7295" s="22">
        <f>Tabla1[[#This Row],[Fecha de Envío]]-Tabla1[[#This Row],[Fecha de Orden]]</f>
        <v>16</v>
      </c>
      <c r="S7295" s="24">
        <f>YEAR(Tabla1[[#This Row],[Fecha de Orden]])</f>
        <v>2024</v>
      </c>
      <c r="T7295" t="str">
        <f>VLOOKUP(Tabla1[[#This Row],[Nombre del Producto]],Tabla2[[Nombre Producto]:[Costo Unitario]],2,FALSE)</f>
        <v>Lot's O' Nuts</v>
      </c>
      <c r="U7295" t="str">
        <f>VLOOKUP(Tabla1[[#This Row],[Fábrica]],Tabla3[],4,FALSE)</f>
        <v>Arizona</v>
      </c>
    </row>
    <row r="7296" spans="1:21" x14ac:dyDescent="0.25">
      <c r="A7296" t="s">
        <v>2345</v>
      </c>
      <c r="B7296" s="3">
        <v>45549</v>
      </c>
      <c r="C7296" s="3">
        <v>45564</v>
      </c>
      <c r="D7296" t="s">
        <v>18</v>
      </c>
      <c r="E7296">
        <v>130302</v>
      </c>
      <c r="F7296" t="s">
        <v>19</v>
      </c>
      <c r="G7296" t="s">
        <v>86</v>
      </c>
      <c r="H7296" t="s">
        <v>210</v>
      </c>
      <c r="I7296">
        <v>45503</v>
      </c>
      <c r="J7296" t="s">
        <v>22</v>
      </c>
      <c r="K7296" t="s">
        <v>32</v>
      </c>
      <c r="L7296" t="s">
        <v>24</v>
      </c>
      <c r="M7296" t="s">
        <v>25</v>
      </c>
      <c r="N7296" s="5">
        <v>26.25</v>
      </c>
      <c r="O7296" s="7">
        <v>7</v>
      </c>
      <c r="P7296" s="5">
        <v>17.149999999999999</v>
      </c>
      <c r="Q7296" s="5">
        <v>9.1</v>
      </c>
      <c r="R7296" s="22">
        <f>Tabla1[[#This Row],[Fecha de Envío]]-Tabla1[[#This Row],[Fecha de Orden]]</f>
        <v>15</v>
      </c>
      <c r="S7296" s="24">
        <f>YEAR(Tabla1[[#This Row],[Fecha de Orden]])</f>
        <v>2024</v>
      </c>
      <c r="T7296" t="str">
        <f>VLOOKUP(Tabla1[[#This Row],[Nombre del Producto]],Tabla2[[Nombre Producto]:[Costo Unitario]],2,FALSE)</f>
        <v>Wicked Choccy's</v>
      </c>
      <c r="U7296" t="str">
        <f>VLOOKUP(Tabla1[[#This Row],[Fábrica]],Tabla3[],4,FALSE)</f>
        <v>Georgia</v>
      </c>
    </row>
    <row r="7297" spans="1:21" x14ac:dyDescent="0.25">
      <c r="A7297" t="s">
        <v>2474</v>
      </c>
      <c r="B7297" s="3">
        <v>45549</v>
      </c>
      <c r="C7297" s="3">
        <v>45562</v>
      </c>
      <c r="D7297" t="s">
        <v>39</v>
      </c>
      <c r="E7297">
        <v>115882</v>
      </c>
      <c r="F7297" t="s">
        <v>19</v>
      </c>
      <c r="G7297" t="s">
        <v>1136</v>
      </c>
      <c r="H7297" t="s">
        <v>98</v>
      </c>
      <c r="I7297">
        <v>27604</v>
      </c>
      <c r="J7297" t="s">
        <v>22</v>
      </c>
      <c r="K7297" t="s">
        <v>66</v>
      </c>
      <c r="L7297" t="s">
        <v>45</v>
      </c>
      <c r="M7297" t="s">
        <v>46</v>
      </c>
      <c r="N7297" s="5">
        <v>13.96</v>
      </c>
      <c r="O7297" s="7">
        <v>4</v>
      </c>
      <c r="P7297" s="5">
        <v>9.9600000000000009</v>
      </c>
      <c r="Q7297" s="5">
        <v>4</v>
      </c>
      <c r="R7297" s="22">
        <f>Tabla1[[#This Row],[Fecha de Envío]]-Tabla1[[#This Row],[Fecha de Orden]]</f>
        <v>13</v>
      </c>
      <c r="S7297" s="24">
        <f>YEAR(Tabla1[[#This Row],[Fecha de Orden]])</f>
        <v>2024</v>
      </c>
      <c r="T7297" t="str">
        <f>VLOOKUP(Tabla1[[#This Row],[Nombre del Producto]],Tabla2[[Nombre Producto]:[Costo Unitario]],2,FALSE)</f>
        <v>Lot's O' Nuts</v>
      </c>
      <c r="U7297" t="str">
        <f>VLOOKUP(Tabla1[[#This Row],[Fábrica]],Tabla3[],4,FALSE)</f>
        <v>Arizona</v>
      </c>
    </row>
    <row r="7298" spans="1:21" x14ac:dyDescent="0.25">
      <c r="A7298" t="s">
        <v>2475</v>
      </c>
      <c r="B7298" s="3">
        <v>45549</v>
      </c>
      <c r="C7298" s="3">
        <v>45562</v>
      </c>
      <c r="D7298" t="s">
        <v>39</v>
      </c>
      <c r="E7298">
        <v>115882</v>
      </c>
      <c r="F7298" t="s">
        <v>19</v>
      </c>
      <c r="G7298" t="s">
        <v>1136</v>
      </c>
      <c r="H7298" t="s">
        <v>98</v>
      </c>
      <c r="I7298">
        <v>27604</v>
      </c>
      <c r="J7298" t="s">
        <v>22</v>
      </c>
      <c r="K7298" t="s">
        <v>66</v>
      </c>
      <c r="L7298" t="s">
        <v>36</v>
      </c>
      <c r="M7298" t="s">
        <v>37</v>
      </c>
      <c r="N7298" s="5">
        <v>9.75</v>
      </c>
      <c r="O7298" s="7">
        <v>3</v>
      </c>
      <c r="P7298" s="5">
        <v>6.33</v>
      </c>
      <c r="Q7298" s="5">
        <v>3.42</v>
      </c>
      <c r="R7298" s="22">
        <f>Tabla1[[#This Row],[Fecha de Envío]]-Tabla1[[#This Row],[Fecha de Orden]]</f>
        <v>13</v>
      </c>
      <c r="S7298" s="24">
        <f>YEAR(Tabla1[[#This Row],[Fecha de Orden]])</f>
        <v>2024</v>
      </c>
      <c r="T7298" t="str">
        <f>VLOOKUP(Tabla1[[#This Row],[Nombre del Producto]],Tabla2[[Nombre Producto]:[Costo Unitario]],2,FALSE)</f>
        <v>Wicked Choccy's</v>
      </c>
      <c r="U7298" t="str">
        <f>VLOOKUP(Tabla1[[#This Row],[Fábrica]],Tabla3[],4,FALSE)</f>
        <v>Georgia</v>
      </c>
    </row>
    <row r="7299" spans="1:21" x14ac:dyDescent="0.25">
      <c r="A7299" t="s">
        <v>4067</v>
      </c>
      <c r="B7299" s="3">
        <v>45549</v>
      </c>
      <c r="C7299" s="3">
        <v>45564</v>
      </c>
      <c r="D7299" t="s">
        <v>18</v>
      </c>
      <c r="E7299">
        <v>108931</v>
      </c>
      <c r="F7299" t="s">
        <v>19</v>
      </c>
      <c r="G7299" t="s">
        <v>30</v>
      </c>
      <c r="H7299" t="s">
        <v>31</v>
      </c>
      <c r="I7299">
        <v>10024</v>
      </c>
      <c r="J7299" t="s">
        <v>22</v>
      </c>
      <c r="K7299" t="s">
        <v>32</v>
      </c>
      <c r="L7299" t="s">
        <v>24</v>
      </c>
      <c r="M7299" t="s">
        <v>25</v>
      </c>
      <c r="N7299" s="5">
        <v>7.5</v>
      </c>
      <c r="O7299" s="7">
        <v>2</v>
      </c>
      <c r="P7299" s="5">
        <v>4.9000000000000004</v>
      </c>
      <c r="Q7299" s="5">
        <v>2.6</v>
      </c>
      <c r="R7299" s="22">
        <f>Tabla1[[#This Row],[Fecha de Envío]]-Tabla1[[#This Row],[Fecha de Orden]]</f>
        <v>15</v>
      </c>
      <c r="S7299" s="24">
        <f>YEAR(Tabla1[[#This Row],[Fecha de Orden]])</f>
        <v>2024</v>
      </c>
      <c r="T7299" t="str">
        <f>VLOOKUP(Tabla1[[#This Row],[Nombre del Producto]],Tabla2[[Nombre Producto]:[Costo Unitario]],2,FALSE)</f>
        <v>Wicked Choccy's</v>
      </c>
      <c r="U7299" t="str">
        <f>VLOOKUP(Tabla1[[#This Row],[Fábrica]],Tabla3[],4,FALSE)</f>
        <v>Georgia</v>
      </c>
    </row>
    <row r="7300" spans="1:21" x14ac:dyDescent="0.25">
      <c r="A7300" t="s">
        <v>4155</v>
      </c>
      <c r="B7300" s="3">
        <v>45549</v>
      </c>
      <c r="C7300" s="3">
        <v>45563</v>
      </c>
      <c r="D7300" t="s">
        <v>71</v>
      </c>
      <c r="E7300">
        <v>157224</v>
      </c>
      <c r="F7300" t="s">
        <v>19</v>
      </c>
      <c r="G7300" t="s">
        <v>53</v>
      </c>
      <c r="H7300" t="s">
        <v>21</v>
      </c>
      <c r="I7300">
        <v>90045</v>
      </c>
      <c r="J7300" t="s">
        <v>22</v>
      </c>
      <c r="K7300" t="s">
        <v>23</v>
      </c>
      <c r="L7300" t="s">
        <v>33</v>
      </c>
      <c r="M7300" t="s">
        <v>34</v>
      </c>
      <c r="N7300" s="5">
        <v>32.4</v>
      </c>
      <c r="O7300" s="7">
        <v>9</v>
      </c>
      <c r="P7300" s="5">
        <v>21.6</v>
      </c>
      <c r="Q7300" s="5">
        <v>10.8</v>
      </c>
      <c r="R7300" s="22">
        <f>Tabla1[[#This Row],[Fecha de Envío]]-Tabla1[[#This Row],[Fecha de Orden]]</f>
        <v>14</v>
      </c>
      <c r="S7300" s="24">
        <f>YEAR(Tabla1[[#This Row],[Fecha de Orden]])</f>
        <v>2024</v>
      </c>
      <c r="T7300" t="str">
        <f>VLOOKUP(Tabla1[[#This Row],[Nombre del Producto]],Tabla2[[Nombre Producto]:[Costo Unitario]],2,FALSE)</f>
        <v>Lot's O' Nuts</v>
      </c>
      <c r="U7300" t="str">
        <f>VLOOKUP(Tabla1[[#This Row],[Fábrica]],Tabla3[],4,FALSE)</f>
        <v>Arizona</v>
      </c>
    </row>
    <row r="7301" spans="1:21" x14ac:dyDescent="0.25">
      <c r="A7301" t="s">
        <v>5724</v>
      </c>
      <c r="B7301" s="3">
        <v>45549</v>
      </c>
      <c r="C7301" s="3">
        <v>45559</v>
      </c>
      <c r="D7301" t="s">
        <v>82</v>
      </c>
      <c r="E7301">
        <v>147725</v>
      </c>
      <c r="F7301" t="s">
        <v>19</v>
      </c>
      <c r="G7301" t="s">
        <v>2547</v>
      </c>
      <c r="H7301" t="s">
        <v>306</v>
      </c>
      <c r="I7301">
        <v>7050</v>
      </c>
      <c r="J7301" t="s">
        <v>22</v>
      </c>
      <c r="K7301" t="s">
        <v>32</v>
      </c>
      <c r="L7301" t="s">
        <v>36</v>
      </c>
      <c r="M7301" t="s">
        <v>37</v>
      </c>
      <c r="N7301" s="5">
        <v>9.75</v>
      </c>
      <c r="O7301" s="7">
        <v>3</v>
      </c>
      <c r="P7301" s="5">
        <v>6.33</v>
      </c>
      <c r="Q7301" s="5">
        <v>3.42</v>
      </c>
      <c r="R7301" s="22">
        <f>Tabla1[[#This Row],[Fecha de Envío]]-Tabla1[[#This Row],[Fecha de Orden]]</f>
        <v>10</v>
      </c>
      <c r="S7301" s="24">
        <f>YEAR(Tabla1[[#This Row],[Fecha de Orden]])</f>
        <v>2024</v>
      </c>
      <c r="T7301" t="str">
        <f>VLOOKUP(Tabla1[[#This Row],[Nombre del Producto]],Tabla2[[Nombre Producto]:[Costo Unitario]],2,FALSE)</f>
        <v>Wicked Choccy's</v>
      </c>
      <c r="U7301" t="str">
        <f>VLOOKUP(Tabla1[[#This Row],[Fábrica]],Tabla3[],4,FALSE)</f>
        <v>Georgia</v>
      </c>
    </row>
    <row r="7302" spans="1:21" x14ac:dyDescent="0.25">
      <c r="A7302" t="s">
        <v>7170</v>
      </c>
      <c r="B7302" s="3">
        <v>45549</v>
      </c>
      <c r="C7302" s="3">
        <v>45560</v>
      </c>
      <c r="D7302" t="s">
        <v>39</v>
      </c>
      <c r="E7302">
        <v>156237</v>
      </c>
      <c r="F7302" t="s">
        <v>19</v>
      </c>
      <c r="G7302" t="s">
        <v>144</v>
      </c>
      <c r="H7302" t="s">
        <v>101</v>
      </c>
      <c r="I7302">
        <v>19140</v>
      </c>
      <c r="J7302" t="s">
        <v>22</v>
      </c>
      <c r="K7302" t="s">
        <v>32</v>
      </c>
      <c r="L7302" t="s">
        <v>33</v>
      </c>
      <c r="M7302" t="s">
        <v>34</v>
      </c>
      <c r="N7302" s="5">
        <v>7.2</v>
      </c>
      <c r="O7302" s="7">
        <v>2</v>
      </c>
      <c r="P7302" s="5">
        <v>4.8</v>
      </c>
      <c r="Q7302" s="5">
        <v>2.4</v>
      </c>
      <c r="R7302" s="22">
        <f>Tabla1[[#This Row],[Fecha de Envío]]-Tabla1[[#This Row],[Fecha de Orden]]</f>
        <v>11</v>
      </c>
      <c r="S7302" s="24">
        <f>YEAR(Tabla1[[#This Row],[Fecha de Orden]])</f>
        <v>2024</v>
      </c>
      <c r="T7302" t="str">
        <f>VLOOKUP(Tabla1[[#This Row],[Nombre del Producto]],Tabla2[[Nombre Producto]:[Costo Unitario]],2,FALSE)</f>
        <v>Lot's O' Nuts</v>
      </c>
      <c r="U7302" t="str">
        <f>VLOOKUP(Tabla1[[#This Row],[Fábrica]],Tabla3[],4,FALSE)</f>
        <v>Arizona</v>
      </c>
    </row>
    <row r="7303" spans="1:21" x14ac:dyDescent="0.25">
      <c r="A7303" t="s">
        <v>7171</v>
      </c>
      <c r="B7303" s="3">
        <v>45549</v>
      </c>
      <c r="C7303" s="3">
        <v>45560</v>
      </c>
      <c r="D7303" t="s">
        <v>39</v>
      </c>
      <c r="E7303">
        <v>156237</v>
      </c>
      <c r="F7303" t="s">
        <v>19</v>
      </c>
      <c r="G7303" t="s">
        <v>144</v>
      </c>
      <c r="H7303" t="s">
        <v>101</v>
      </c>
      <c r="I7303">
        <v>19140</v>
      </c>
      <c r="J7303" t="s">
        <v>22</v>
      </c>
      <c r="K7303" t="s">
        <v>32</v>
      </c>
      <c r="L7303" t="s">
        <v>45</v>
      </c>
      <c r="M7303" t="s">
        <v>46</v>
      </c>
      <c r="N7303" s="5">
        <v>27.92</v>
      </c>
      <c r="O7303" s="7">
        <v>8</v>
      </c>
      <c r="P7303" s="5">
        <v>19.920000000000002</v>
      </c>
      <c r="Q7303" s="5">
        <v>8</v>
      </c>
      <c r="R7303" s="22">
        <f>Tabla1[[#This Row],[Fecha de Envío]]-Tabla1[[#This Row],[Fecha de Orden]]</f>
        <v>11</v>
      </c>
      <c r="S7303" s="24">
        <f>YEAR(Tabla1[[#This Row],[Fecha de Orden]])</f>
        <v>2024</v>
      </c>
      <c r="T7303" t="str">
        <f>VLOOKUP(Tabla1[[#This Row],[Nombre del Producto]],Tabla2[[Nombre Producto]:[Costo Unitario]],2,FALSE)</f>
        <v>Lot's O' Nuts</v>
      </c>
      <c r="U7303" t="str">
        <f>VLOOKUP(Tabla1[[#This Row],[Fábrica]],Tabla3[],4,FALSE)</f>
        <v>Arizona</v>
      </c>
    </row>
    <row r="7304" spans="1:21" x14ac:dyDescent="0.25">
      <c r="A7304" t="s">
        <v>7172</v>
      </c>
      <c r="B7304" s="3">
        <v>45549</v>
      </c>
      <c r="C7304" s="3">
        <v>45560</v>
      </c>
      <c r="D7304" t="s">
        <v>39</v>
      </c>
      <c r="E7304">
        <v>156237</v>
      </c>
      <c r="F7304" t="s">
        <v>19</v>
      </c>
      <c r="G7304" t="s">
        <v>144</v>
      </c>
      <c r="H7304" t="s">
        <v>101</v>
      </c>
      <c r="I7304">
        <v>19140</v>
      </c>
      <c r="J7304" t="s">
        <v>22</v>
      </c>
      <c r="K7304" t="s">
        <v>32</v>
      </c>
      <c r="L7304" t="s">
        <v>27</v>
      </c>
      <c r="M7304" t="s">
        <v>28</v>
      </c>
      <c r="N7304" s="5">
        <v>7.2</v>
      </c>
      <c r="O7304" s="7">
        <v>2</v>
      </c>
      <c r="P7304" s="5">
        <v>5</v>
      </c>
      <c r="Q7304" s="5">
        <v>2.2000000000000002</v>
      </c>
      <c r="R7304" s="22">
        <f>Tabla1[[#This Row],[Fecha de Envío]]-Tabla1[[#This Row],[Fecha de Orden]]</f>
        <v>11</v>
      </c>
      <c r="S7304" s="24">
        <f>YEAR(Tabla1[[#This Row],[Fecha de Orden]])</f>
        <v>2024</v>
      </c>
      <c r="T7304" t="str">
        <f>VLOOKUP(Tabla1[[#This Row],[Nombre del Producto]],Tabla2[[Nombre Producto]:[Costo Unitario]],2,FALSE)</f>
        <v>Lot's O' Nuts</v>
      </c>
      <c r="U7304" t="str">
        <f>VLOOKUP(Tabla1[[#This Row],[Fábrica]],Tabla3[],4,FALSE)</f>
        <v>Arizona</v>
      </c>
    </row>
    <row r="7305" spans="1:21" x14ac:dyDescent="0.25">
      <c r="A7305" t="s">
        <v>7361</v>
      </c>
      <c r="B7305" s="3">
        <v>45549</v>
      </c>
      <c r="C7305" s="3">
        <v>45561</v>
      </c>
      <c r="D7305" t="s">
        <v>39</v>
      </c>
      <c r="E7305">
        <v>152975</v>
      </c>
      <c r="F7305" t="s">
        <v>19</v>
      </c>
      <c r="G7305" t="s">
        <v>30</v>
      </c>
      <c r="H7305" t="s">
        <v>31</v>
      </c>
      <c r="I7305">
        <v>10035</v>
      </c>
      <c r="J7305" t="s">
        <v>22</v>
      </c>
      <c r="K7305" t="s">
        <v>32</v>
      </c>
      <c r="L7305" t="s">
        <v>27</v>
      </c>
      <c r="M7305" t="s">
        <v>28</v>
      </c>
      <c r="N7305" s="5">
        <v>18</v>
      </c>
      <c r="O7305" s="7">
        <v>5</v>
      </c>
      <c r="P7305" s="5">
        <v>12.5</v>
      </c>
      <c r="Q7305" s="5">
        <v>5.5</v>
      </c>
      <c r="R7305" s="22">
        <f>Tabla1[[#This Row],[Fecha de Envío]]-Tabla1[[#This Row],[Fecha de Orden]]</f>
        <v>12</v>
      </c>
      <c r="S7305" s="24">
        <f>YEAR(Tabla1[[#This Row],[Fecha de Orden]])</f>
        <v>2024</v>
      </c>
      <c r="T7305" t="str">
        <f>VLOOKUP(Tabla1[[#This Row],[Nombre del Producto]],Tabla2[[Nombre Producto]:[Costo Unitario]],2,FALSE)</f>
        <v>Lot's O' Nuts</v>
      </c>
      <c r="U7305" t="str">
        <f>VLOOKUP(Tabla1[[#This Row],[Fábrica]],Tabla3[],4,FALSE)</f>
        <v>Arizona</v>
      </c>
    </row>
    <row r="7306" spans="1:21" x14ac:dyDescent="0.25">
      <c r="A7306" t="s">
        <v>7362</v>
      </c>
      <c r="B7306" s="3">
        <v>45549</v>
      </c>
      <c r="C7306" s="3">
        <v>45561</v>
      </c>
      <c r="D7306" t="s">
        <v>39</v>
      </c>
      <c r="E7306">
        <v>152975</v>
      </c>
      <c r="F7306" t="s">
        <v>19</v>
      </c>
      <c r="G7306" t="s">
        <v>30</v>
      </c>
      <c r="H7306" t="s">
        <v>31</v>
      </c>
      <c r="I7306">
        <v>10035</v>
      </c>
      <c r="J7306" t="s">
        <v>148</v>
      </c>
      <c r="K7306" t="s">
        <v>32</v>
      </c>
      <c r="L7306" t="s">
        <v>348</v>
      </c>
      <c r="M7306" t="s">
        <v>349</v>
      </c>
      <c r="N7306" s="5">
        <v>100</v>
      </c>
      <c r="O7306" s="7">
        <v>5</v>
      </c>
      <c r="P7306" s="5">
        <v>50</v>
      </c>
      <c r="Q7306" s="5">
        <v>50</v>
      </c>
      <c r="R7306" s="22">
        <f>Tabla1[[#This Row],[Fecha de Envío]]-Tabla1[[#This Row],[Fecha de Orden]]</f>
        <v>12</v>
      </c>
      <c r="S7306" s="24">
        <f>YEAR(Tabla1[[#This Row],[Fecha de Orden]])</f>
        <v>2024</v>
      </c>
      <c r="T7306" t="str">
        <f>VLOOKUP(Tabla1[[#This Row],[Nombre del Producto]],Tabla2[[Nombre Producto]:[Costo Unitario]],2,FALSE)</f>
        <v>Secret Factory</v>
      </c>
      <c r="U7306" t="str">
        <f>VLOOKUP(Tabla1[[#This Row],[Fábrica]],Tabla3[],4,FALSE)</f>
        <v>Illinois</v>
      </c>
    </row>
    <row r="7307" spans="1:21" x14ac:dyDescent="0.25">
      <c r="A7307" t="s">
        <v>7363</v>
      </c>
      <c r="B7307" s="3">
        <v>45549</v>
      </c>
      <c r="C7307" s="3">
        <v>45561</v>
      </c>
      <c r="D7307" t="s">
        <v>39</v>
      </c>
      <c r="E7307">
        <v>152975</v>
      </c>
      <c r="F7307" t="s">
        <v>19</v>
      </c>
      <c r="G7307" t="s">
        <v>30</v>
      </c>
      <c r="H7307" t="s">
        <v>31</v>
      </c>
      <c r="I7307">
        <v>10035</v>
      </c>
      <c r="J7307" t="s">
        <v>22</v>
      </c>
      <c r="K7307" t="s">
        <v>32</v>
      </c>
      <c r="L7307" t="s">
        <v>33</v>
      </c>
      <c r="M7307" t="s">
        <v>34</v>
      </c>
      <c r="N7307" s="5">
        <v>3.6</v>
      </c>
      <c r="O7307" s="7">
        <v>1</v>
      </c>
      <c r="P7307" s="5">
        <v>2.4</v>
      </c>
      <c r="Q7307" s="5">
        <v>1.2</v>
      </c>
      <c r="R7307" s="22">
        <f>Tabla1[[#This Row],[Fecha de Envío]]-Tabla1[[#This Row],[Fecha de Orden]]</f>
        <v>12</v>
      </c>
      <c r="S7307" s="24">
        <f>YEAR(Tabla1[[#This Row],[Fecha de Orden]])</f>
        <v>2024</v>
      </c>
      <c r="T7307" t="str">
        <f>VLOOKUP(Tabla1[[#This Row],[Nombre del Producto]],Tabla2[[Nombre Producto]:[Costo Unitario]],2,FALSE)</f>
        <v>Lot's O' Nuts</v>
      </c>
      <c r="U7307" t="str">
        <f>VLOOKUP(Tabla1[[#This Row],[Fábrica]],Tabla3[],4,FALSE)</f>
        <v>Arizona</v>
      </c>
    </row>
    <row r="7308" spans="1:21" x14ac:dyDescent="0.25">
      <c r="A7308" t="s">
        <v>7364</v>
      </c>
      <c r="B7308" s="3">
        <v>45549</v>
      </c>
      <c r="C7308" s="3">
        <v>45561</v>
      </c>
      <c r="D7308" t="s">
        <v>39</v>
      </c>
      <c r="E7308">
        <v>152975</v>
      </c>
      <c r="F7308" t="s">
        <v>19</v>
      </c>
      <c r="G7308" t="s">
        <v>30</v>
      </c>
      <c r="H7308" t="s">
        <v>31</v>
      </c>
      <c r="I7308">
        <v>10035</v>
      </c>
      <c r="J7308" t="s">
        <v>22</v>
      </c>
      <c r="K7308" t="s">
        <v>32</v>
      </c>
      <c r="L7308" t="s">
        <v>24</v>
      </c>
      <c r="M7308" t="s">
        <v>25</v>
      </c>
      <c r="N7308" s="5">
        <v>11.25</v>
      </c>
      <c r="O7308" s="7">
        <v>3</v>
      </c>
      <c r="P7308" s="5">
        <v>7.35</v>
      </c>
      <c r="Q7308" s="5">
        <v>3.9</v>
      </c>
      <c r="R7308" s="22">
        <f>Tabla1[[#This Row],[Fecha de Envío]]-Tabla1[[#This Row],[Fecha de Orden]]</f>
        <v>12</v>
      </c>
      <c r="S7308" s="24">
        <f>YEAR(Tabla1[[#This Row],[Fecha de Orden]])</f>
        <v>2024</v>
      </c>
      <c r="T7308" t="str">
        <f>VLOOKUP(Tabla1[[#This Row],[Nombre del Producto]],Tabla2[[Nombre Producto]:[Costo Unitario]],2,FALSE)</f>
        <v>Wicked Choccy's</v>
      </c>
      <c r="U7308" t="str">
        <f>VLOOKUP(Tabla1[[#This Row],[Fábrica]],Tabla3[],4,FALSE)</f>
        <v>Georgia</v>
      </c>
    </row>
    <row r="7309" spans="1:21" x14ac:dyDescent="0.25">
      <c r="A7309" t="s">
        <v>8648</v>
      </c>
      <c r="B7309" s="3">
        <v>45549</v>
      </c>
      <c r="C7309" s="3">
        <v>45562</v>
      </c>
      <c r="D7309" t="s">
        <v>71</v>
      </c>
      <c r="E7309">
        <v>114440</v>
      </c>
      <c r="F7309" t="s">
        <v>19</v>
      </c>
      <c r="G7309" t="s">
        <v>228</v>
      </c>
      <c r="H7309" t="s">
        <v>93</v>
      </c>
      <c r="I7309">
        <v>49201</v>
      </c>
      <c r="J7309" t="s">
        <v>22</v>
      </c>
      <c r="K7309" t="s">
        <v>43</v>
      </c>
      <c r="L7309" t="s">
        <v>36</v>
      </c>
      <c r="M7309" t="s">
        <v>37</v>
      </c>
      <c r="N7309" s="5">
        <v>9.75</v>
      </c>
      <c r="O7309" s="7">
        <v>3</v>
      </c>
      <c r="P7309" s="5">
        <v>6.33</v>
      </c>
      <c r="Q7309" s="5">
        <v>3.42</v>
      </c>
      <c r="R7309" s="22">
        <f>Tabla1[[#This Row],[Fecha de Envío]]-Tabla1[[#This Row],[Fecha de Orden]]</f>
        <v>13</v>
      </c>
      <c r="S7309" s="24">
        <f>YEAR(Tabla1[[#This Row],[Fecha de Orden]])</f>
        <v>2024</v>
      </c>
      <c r="T7309" t="str">
        <f>VLOOKUP(Tabla1[[#This Row],[Nombre del Producto]],Tabla2[[Nombre Producto]:[Costo Unitario]],2,FALSE)</f>
        <v>Wicked Choccy's</v>
      </c>
      <c r="U7309" t="str">
        <f>VLOOKUP(Tabla1[[#This Row],[Fábrica]],Tabla3[],4,FALSE)</f>
        <v>Georgia</v>
      </c>
    </row>
    <row r="7310" spans="1:21" x14ac:dyDescent="0.25">
      <c r="A7310" t="s">
        <v>212</v>
      </c>
      <c r="B7310" s="3">
        <v>45550</v>
      </c>
      <c r="C7310" s="3">
        <v>45565</v>
      </c>
      <c r="D7310" t="s">
        <v>18</v>
      </c>
      <c r="E7310">
        <v>145737</v>
      </c>
      <c r="F7310" t="s">
        <v>19</v>
      </c>
      <c r="G7310" t="s">
        <v>64</v>
      </c>
      <c r="H7310" t="s">
        <v>65</v>
      </c>
      <c r="I7310">
        <v>37087</v>
      </c>
      <c r="J7310" t="s">
        <v>22</v>
      </c>
      <c r="K7310" t="s">
        <v>66</v>
      </c>
      <c r="L7310" t="s">
        <v>24</v>
      </c>
      <c r="M7310" t="s">
        <v>25</v>
      </c>
      <c r="N7310" s="5">
        <v>18.75</v>
      </c>
      <c r="O7310" s="7">
        <v>5</v>
      </c>
      <c r="P7310" s="5">
        <v>12.25</v>
      </c>
      <c r="Q7310" s="5">
        <v>6.5</v>
      </c>
      <c r="R7310" s="22">
        <f>Tabla1[[#This Row],[Fecha de Envío]]-Tabla1[[#This Row],[Fecha de Orden]]</f>
        <v>15</v>
      </c>
      <c r="S7310" s="24">
        <f>YEAR(Tabla1[[#This Row],[Fecha de Orden]])</f>
        <v>2024</v>
      </c>
      <c r="T7310" t="str">
        <f>VLOOKUP(Tabla1[[#This Row],[Nombre del Producto]],Tabla2[[Nombre Producto]:[Costo Unitario]],2,FALSE)</f>
        <v>Wicked Choccy's</v>
      </c>
      <c r="U7310" t="str">
        <f>VLOOKUP(Tabla1[[#This Row],[Fábrica]],Tabla3[],4,FALSE)</f>
        <v>Georgia</v>
      </c>
    </row>
    <row r="7311" spans="1:21" x14ac:dyDescent="0.25">
      <c r="A7311" t="s">
        <v>933</v>
      </c>
      <c r="B7311" s="3">
        <v>45550</v>
      </c>
      <c r="C7311" s="3">
        <v>45564</v>
      </c>
      <c r="D7311" t="s">
        <v>18</v>
      </c>
      <c r="E7311">
        <v>130043</v>
      </c>
      <c r="F7311" t="s">
        <v>19</v>
      </c>
      <c r="G7311" t="s">
        <v>159</v>
      </c>
      <c r="H7311" t="s">
        <v>42</v>
      </c>
      <c r="I7311">
        <v>77070</v>
      </c>
      <c r="J7311" t="s">
        <v>22</v>
      </c>
      <c r="K7311" t="s">
        <v>43</v>
      </c>
      <c r="L7311" t="s">
        <v>33</v>
      </c>
      <c r="M7311" t="s">
        <v>34</v>
      </c>
      <c r="N7311" s="5">
        <v>28.8</v>
      </c>
      <c r="O7311" s="7">
        <v>8</v>
      </c>
      <c r="P7311" s="5">
        <v>19.2</v>
      </c>
      <c r="Q7311" s="5">
        <v>9.6</v>
      </c>
      <c r="R7311" s="22">
        <f>Tabla1[[#This Row],[Fecha de Envío]]-Tabla1[[#This Row],[Fecha de Orden]]</f>
        <v>14</v>
      </c>
      <c r="S7311" s="24">
        <f>YEAR(Tabla1[[#This Row],[Fecha de Orden]])</f>
        <v>2024</v>
      </c>
      <c r="T7311" t="str">
        <f>VLOOKUP(Tabla1[[#This Row],[Nombre del Producto]],Tabla2[[Nombre Producto]:[Costo Unitario]],2,FALSE)</f>
        <v>Lot's O' Nuts</v>
      </c>
      <c r="U7311" t="str">
        <f>VLOOKUP(Tabla1[[#This Row],[Fábrica]],Tabla3[],4,FALSE)</f>
        <v>Arizona</v>
      </c>
    </row>
    <row r="7312" spans="1:21" x14ac:dyDescent="0.25">
      <c r="A7312" t="s">
        <v>1687</v>
      </c>
      <c r="B7312" s="3">
        <v>45550</v>
      </c>
      <c r="C7312" s="3">
        <v>45564</v>
      </c>
      <c r="D7312" t="s">
        <v>18</v>
      </c>
      <c r="E7312">
        <v>146185</v>
      </c>
      <c r="F7312" t="s">
        <v>19</v>
      </c>
      <c r="G7312" t="s">
        <v>159</v>
      </c>
      <c r="H7312" t="s">
        <v>42</v>
      </c>
      <c r="I7312">
        <v>77095</v>
      </c>
      <c r="J7312" t="s">
        <v>22</v>
      </c>
      <c r="K7312" t="s">
        <v>43</v>
      </c>
      <c r="L7312" t="s">
        <v>45</v>
      </c>
      <c r="M7312" t="s">
        <v>46</v>
      </c>
      <c r="N7312" s="5">
        <v>6.98</v>
      </c>
      <c r="O7312" s="7">
        <v>2</v>
      </c>
      <c r="P7312" s="5">
        <v>4.9800000000000004</v>
      </c>
      <c r="Q7312" s="5">
        <v>2</v>
      </c>
      <c r="R7312" s="22">
        <f>Tabla1[[#This Row],[Fecha de Envío]]-Tabla1[[#This Row],[Fecha de Orden]]</f>
        <v>14</v>
      </c>
      <c r="S7312" s="24">
        <f>YEAR(Tabla1[[#This Row],[Fecha de Orden]])</f>
        <v>2024</v>
      </c>
      <c r="T7312" t="str">
        <f>VLOOKUP(Tabla1[[#This Row],[Nombre del Producto]],Tabla2[[Nombre Producto]:[Costo Unitario]],2,FALSE)</f>
        <v>Lot's O' Nuts</v>
      </c>
      <c r="U7312" t="str">
        <f>VLOOKUP(Tabla1[[#This Row],[Fábrica]],Tabla3[],4,FALSE)</f>
        <v>Arizona</v>
      </c>
    </row>
    <row r="7313" spans="1:21" x14ac:dyDescent="0.25">
      <c r="A7313" t="s">
        <v>1957</v>
      </c>
      <c r="B7313" s="3">
        <v>45550</v>
      </c>
      <c r="C7313" s="3">
        <v>45562</v>
      </c>
      <c r="D7313" t="s">
        <v>71</v>
      </c>
      <c r="E7313">
        <v>121888</v>
      </c>
      <c r="F7313" t="s">
        <v>19</v>
      </c>
      <c r="G7313" t="s">
        <v>1897</v>
      </c>
      <c r="H7313" t="s">
        <v>106</v>
      </c>
      <c r="I7313">
        <v>2149</v>
      </c>
      <c r="J7313" t="s">
        <v>22</v>
      </c>
      <c r="K7313" t="s">
        <v>32</v>
      </c>
      <c r="L7313" t="s">
        <v>24</v>
      </c>
      <c r="M7313" t="s">
        <v>25</v>
      </c>
      <c r="N7313" s="5">
        <v>11.25</v>
      </c>
      <c r="O7313" s="7">
        <v>3</v>
      </c>
      <c r="P7313" s="5">
        <v>7.35</v>
      </c>
      <c r="Q7313" s="5">
        <v>3.9</v>
      </c>
      <c r="R7313" s="22">
        <f>Tabla1[[#This Row],[Fecha de Envío]]-Tabla1[[#This Row],[Fecha de Orden]]</f>
        <v>12</v>
      </c>
      <c r="S7313" s="24">
        <f>YEAR(Tabla1[[#This Row],[Fecha de Orden]])</f>
        <v>2024</v>
      </c>
      <c r="T7313" t="str">
        <f>VLOOKUP(Tabla1[[#This Row],[Nombre del Producto]],Tabla2[[Nombre Producto]:[Costo Unitario]],2,FALSE)</f>
        <v>Wicked Choccy's</v>
      </c>
      <c r="U7313" t="str">
        <f>VLOOKUP(Tabla1[[#This Row],[Fábrica]],Tabla3[],4,FALSE)</f>
        <v>Georgia</v>
      </c>
    </row>
    <row r="7314" spans="1:21" x14ac:dyDescent="0.25">
      <c r="A7314" t="s">
        <v>1958</v>
      </c>
      <c r="B7314" s="3">
        <v>45550</v>
      </c>
      <c r="C7314" s="3">
        <v>45562</v>
      </c>
      <c r="D7314" t="s">
        <v>71</v>
      </c>
      <c r="E7314">
        <v>121888</v>
      </c>
      <c r="F7314" t="s">
        <v>19</v>
      </c>
      <c r="G7314" t="s">
        <v>1897</v>
      </c>
      <c r="H7314" t="s">
        <v>106</v>
      </c>
      <c r="I7314">
        <v>2149</v>
      </c>
      <c r="J7314" t="s">
        <v>22</v>
      </c>
      <c r="K7314" t="s">
        <v>32</v>
      </c>
      <c r="L7314" t="s">
        <v>36</v>
      </c>
      <c r="M7314" t="s">
        <v>37</v>
      </c>
      <c r="N7314" s="5">
        <v>22.75</v>
      </c>
      <c r="O7314" s="7">
        <v>7</v>
      </c>
      <c r="P7314" s="5">
        <v>14.77</v>
      </c>
      <c r="Q7314" s="5">
        <v>7.98</v>
      </c>
      <c r="R7314" s="22">
        <f>Tabla1[[#This Row],[Fecha de Envío]]-Tabla1[[#This Row],[Fecha de Orden]]</f>
        <v>12</v>
      </c>
      <c r="S7314" s="24">
        <f>YEAR(Tabla1[[#This Row],[Fecha de Orden]])</f>
        <v>2024</v>
      </c>
      <c r="T7314" t="str">
        <f>VLOOKUP(Tabla1[[#This Row],[Nombre del Producto]],Tabla2[[Nombre Producto]:[Costo Unitario]],2,FALSE)</f>
        <v>Wicked Choccy's</v>
      </c>
      <c r="U7314" t="str">
        <f>VLOOKUP(Tabla1[[#This Row],[Fábrica]],Tabla3[],4,FALSE)</f>
        <v>Georgia</v>
      </c>
    </row>
    <row r="7315" spans="1:21" x14ac:dyDescent="0.25">
      <c r="A7315" t="s">
        <v>1959</v>
      </c>
      <c r="B7315" s="3">
        <v>45550</v>
      </c>
      <c r="C7315" s="3">
        <v>45562</v>
      </c>
      <c r="D7315" t="s">
        <v>71</v>
      </c>
      <c r="E7315">
        <v>121888</v>
      </c>
      <c r="F7315" t="s">
        <v>19</v>
      </c>
      <c r="G7315" t="s">
        <v>1897</v>
      </c>
      <c r="H7315" t="s">
        <v>106</v>
      </c>
      <c r="I7315">
        <v>2149</v>
      </c>
      <c r="J7315" t="s">
        <v>22</v>
      </c>
      <c r="K7315" t="s">
        <v>32</v>
      </c>
      <c r="L7315" t="s">
        <v>33</v>
      </c>
      <c r="M7315" t="s">
        <v>34</v>
      </c>
      <c r="N7315" s="5">
        <v>3.6</v>
      </c>
      <c r="O7315" s="7">
        <v>1</v>
      </c>
      <c r="P7315" s="5">
        <v>2.4</v>
      </c>
      <c r="Q7315" s="5">
        <v>1.2</v>
      </c>
      <c r="R7315" s="22">
        <f>Tabla1[[#This Row],[Fecha de Envío]]-Tabla1[[#This Row],[Fecha de Orden]]</f>
        <v>12</v>
      </c>
      <c r="S7315" s="24">
        <f>YEAR(Tabla1[[#This Row],[Fecha de Orden]])</f>
        <v>2024</v>
      </c>
      <c r="T7315" t="str">
        <f>VLOOKUP(Tabla1[[#This Row],[Nombre del Producto]],Tabla2[[Nombre Producto]:[Costo Unitario]],2,FALSE)</f>
        <v>Lot's O' Nuts</v>
      </c>
      <c r="U7315" t="str">
        <f>VLOOKUP(Tabla1[[#This Row],[Fábrica]],Tabla3[],4,FALSE)</f>
        <v>Arizona</v>
      </c>
    </row>
    <row r="7316" spans="1:21" x14ac:dyDescent="0.25">
      <c r="A7316" t="s">
        <v>2246</v>
      </c>
      <c r="B7316" s="3">
        <v>45550</v>
      </c>
      <c r="C7316" s="3">
        <v>45562</v>
      </c>
      <c r="D7316" t="s">
        <v>71</v>
      </c>
      <c r="E7316">
        <v>127096</v>
      </c>
      <c r="F7316" t="s">
        <v>19</v>
      </c>
      <c r="G7316" t="s">
        <v>20</v>
      </c>
      <c r="H7316" t="s">
        <v>21</v>
      </c>
      <c r="I7316">
        <v>94109</v>
      </c>
      <c r="J7316" t="s">
        <v>22</v>
      </c>
      <c r="K7316" t="s">
        <v>23</v>
      </c>
      <c r="L7316" t="s">
        <v>36</v>
      </c>
      <c r="M7316" t="s">
        <v>37</v>
      </c>
      <c r="N7316" s="5">
        <v>3.25</v>
      </c>
      <c r="O7316" s="7">
        <v>1</v>
      </c>
      <c r="P7316" s="5">
        <v>2.11</v>
      </c>
      <c r="Q7316" s="5">
        <v>1.1399999999999999</v>
      </c>
      <c r="R7316" s="22">
        <f>Tabla1[[#This Row],[Fecha de Envío]]-Tabla1[[#This Row],[Fecha de Orden]]</f>
        <v>12</v>
      </c>
      <c r="S7316" s="24">
        <f>YEAR(Tabla1[[#This Row],[Fecha de Orden]])</f>
        <v>2024</v>
      </c>
      <c r="T7316" t="str">
        <f>VLOOKUP(Tabla1[[#This Row],[Nombre del Producto]],Tabla2[[Nombre Producto]:[Costo Unitario]],2,FALSE)</f>
        <v>Wicked Choccy's</v>
      </c>
      <c r="U7316" t="str">
        <f>VLOOKUP(Tabla1[[#This Row],[Fábrica]],Tabla3[],4,FALSE)</f>
        <v>Georgia</v>
      </c>
    </row>
    <row r="7317" spans="1:21" x14ac:dyDescent="0.25">
      <c r="A7317" t="s">
        <v>2389</v>
      </c>
      <c r="B7317" s="3">
        <v>45550</v>
      </c>
      <c r="C7317" s="3">
        <v>45562</v>
      </c>
      <c r="D7317" t="s">
        <v>39</v>
      </c>
      <c r="E7317">
        <v>132353</v>
      </c>
      <c r="F7317" t="s">
        <v>19</v>
      </c>
      <c r="G7317" t="s">
        <v>239</v>
      </c>
      <c r="H7317" t="s">
        <v>173</v>
      </c>
      <c r="I7317">
        <v>60653</v>
      </c>
      <c r="J7317" t="s">
        <v>22</v>
      </c>
      <c r="K7317" t="s">
        <v>43</v>
      </c>
      <c r="L7317" t="s">
        <v>45</v>
      </c>
      <c r="M7317" t="s">
        <v>46</v>
      </c>
      <c r="N7317" s="5">
        <v>10.47</v>
      </c>
      <c r="O7317" s="7">
        <v>3</v>
      </c>
      <c r="P7317" s="5">
        <v>7.47</v>
      </c>
      <c r="Q7317" s="5">
        <v>3</v>
      </c>
      <c r="R7317" s="22">
        <f>Tabla1[[#This Row],[Fecha de Envío]]-Tabla1[[#This Row],[Fecha de Orden]]</f>
        <v>12</v>
      </c>
      <c r="S7317" s="24">
        <f>YEAR(Tabla1[[#This Row],[Fecha de Orden]])</f>
        <v>2024</v>
      </c>
      <c r="T7317" t="str">
        <f>VLOOKUP(Tabla1[[#This Row],[Nombre del Producto]],Tabla2[[Nombre Producto]:[Costo Unitario]],2,FALSE)</f>
        <v>Lot's O' Nuts</v>
      </c>
      <c r="U7317" t="str">
        <f>VLOOKUP(Tabla1[[#This Row],[Fábrica]],Tabla3[],4,FALSE)</f>
        <v>Arizona</v>
      </c>
    </row>
    <row r="7318" spans="1:21" x14ac:dyDescent="0.25">
      <c r="A7318" t="s">
        <v>2845</v>
      </c>
      <c r="B7318" s="3">
        <v>45550</v>
      </c>
      <c r="C7318" s="3">
        <v>45562</v>
      </c>
      <c r="D7318" t="s">
        <v>71</v>
      </c>
      <c r="E7318">
        <v>165008</v>
      </c>
      <c r="F7318" t="s">
        <v>19</v>
      </c>
      <c r="G7318" t="s">
        <v>2433</v>
      </c>
      <c r="H7318" t="s">
        <v>325</v>
      </c>
      <c r="I7318">
        <v>84106</v>
      </c>
      <c r="J7318" t="s">
        <v>22</v>
      </c>
      <c r="K7318" t="s">
        <v>23</v>
      </c>
      <c r="L7318" t="s">
        <v>24</v>
      </c>
      <c r="M7318" t="s">
        <v>25</v>
      </c>
      <c r="N7318" s="5">
        <v>33.75</v>
      </c>
      <c r="O7318" s="7">
        <v>9</v>
      </c>
      <c r="P7318" s="5">
        <v>22.05</v>
      </c>
      <c r="Q7318" s="5">
        <v>11.7</v>
      </c>
      <c r="R7318" s="22">
        <f>Tabla1[[#This Row],[Fecha de Envío]]-Tabla1[[#This Row],[Fecha de Orden]]</f>
        <v>12</v>
      </c>
      <c r="S7318" s="24">
        <f>YEAR(Tabla1[[#This Row],[Fecha de Orden]])</f>
        <v>2024</v>
      </c>
      <c r="T7318" t="str">
        <f>VLOOKUP(Tabla1[[#This Row],[Nombre del Producto]],Tabla2[[Nombre Producto]:[Costo Unitario]],2,FALSE)</f>
        <v>Wicked Choccy's</v>
      </c>
      <c r="U7318" t="str">
        <f>VLOOKUP(Tabla1[[#This Row],[Fábrica]],Tabla3[],4,FALSE)</f>
        <v>Georgia</v>
      </c>
    </row>
    <row r="7319" spans="1:21" x14ac:dyDescent="0.25">
      <c r="A7319" t="s">
        <v>2905</v>
      </c>
      <c r="B7319" s="3">
        <v>45550</v>
      </c>
      <c r="C7319" s="3">
        <v>45566</v>
      </c>
      <c r="D7319" t="s">
        <v>18</v>
      </c>
      <c r="E7319">
        <v>139822</v>
      </c>
      <c r="F7319" t="s">
        <v>19</v>
      </c>
      <c r="G7319" t="s">
        <v>432</v>
      </c>
      <c r="H7319" t="s">
        <v>84</v>
      </c>
      <c r="I7319">
        <v>6708</v>
      </c>
      <c r="J7319" t="s">
        <v>22</v>
      </c>
      <c r="K7319" t="s">
        <v>32</v>
      </c>
      <c r="L7319" t="s">
        <v>36</v>
      </c>
      <c r="M7319" t="s">
        <v>37</v>
      </c>
      <c r="N7319" s="5">
        <v>6.5</v>
      </c>
      <c r="O7319" s="7">
        <v>2</v>
      </c>
      <c r="P7319" s="5">
        <v>4.22</v>
      </c>
      <c r="Q7319" s="5">
        <v>2.2799999999999998</v>
      </c>
      <c r="R7319" s="22">
        <f>Tabla1[[#This Row],[Fecha de Envío]]-Tabla1[[#This Row],[Fecha de Orden]]</f>
        <v>16</v>
      </c>
      <c r="S7319" s="24">
        <f>YEAR(Tabla1[[#This Row],[Fecha de Orden]])</f>
        <v>2024</v>
      </c>
      <c r="T7319" t="str">
        <f>VLOOKUP(Tabla1[[#This Row],[Nombre del Producto]],Tabla2[[Nombre Producto]:[Costo Unitario]],2,FALSE)</f>
        <v>Wicked Choccy's</v>
      </c>
      <c r="U7319" t="str">
        <f>VLOOKUP(Tabla1[[#This Row],[Fábrica]],Tabla3[],4,FALSE)</f>
        <v>Georgia</v>
      </c>
    </row>
    <row r="7320" spans="1:21" x14ac:dyDescent="0.25">
      <c r="A7320" t="s">
        <v>2906</v>
      </c>
      <c r="B7320" s="3">
        <v>45550</v>
      </c>
      <c r="C7320" s="3">
        <v>45566</v>
      </c>
      <c r="D7320" t="s">
        <v>18</v>
      </c>
      <c r="E7320">
        <v>139822</v>
      </c>
      <c r="F7320" t="s">
        <v>19</v>
      </c>
      <c r="G7320" t="s">
        <v>432</v>
      </c>
      <c r="H7320" t="s">
        <v>84</v>
      </c>
      <c r="I7320">
        <v>6708</v>
      </c>
      <c r="J7320" t="s">
        <v>223</v>
      </c>
      <c r="K7320" t="s">
        <v>32</v>
      </c>
      <c r="L7320" t="s">
        <v>2907</v>
      </c>
      <c r="M7320" t="s">
        <v>2908</v>
      </c>
      <c r="N7320" s="5">
        <v>3.98</v>
      </c>
      <c r="O7320" s="7">
        <v>2</v>
      </c>
      <c r="P7320" s="5">
        <v>2.48</v>
      </c>
      <c r="Q7320" s="5">
        <v>1.5</v>
      </c>
      <c r="R7320" s="22">
        <f>Tabla1[[#This Row],[Fecha de Envío]]-Tabla1[[#This Row],[Fecha de Orden]]</f>
        <v>16</v>
      </c>
      <c r="S7320" s="24">
        <f>YEAR(Tabla1[[#This Row],[Fecha de Orden]])</f>
        <v>2024</v>
      </c>
      <c r="T7320" t="str">
        <f>VLOOKUP(Tabla1[[#This Row],[Nombre del Producto]],Tabla2[[Nombre Producto]:[Costo Unitario]],2,FALSE)</f>
        <v>Sugar Shack</v>
      </c>
      <c r="U7320" t="str">
        <f>VLOOKUP(Tabla1[[#This Row],[Fábrica]],Tabla3[],4,FALSE)</f>
        <v>Minnesota</v>
      </c>
    </row>
    <row r="7321" spans="1:21" x14ac:dyDescent="0.25">
      <c r="A7321" t="s">
        <v>3394</v>
      </c>
      <c r="B7321" s="3">
        <v>45550</v>
      </c>
      <c r="C7321" s="3">
        <v>45566</v>
      </c>
      <c r="D7321" t="s">
        <v>18</v>
      </c>
      <c r="E7321">
        <v>163300</v>
      </c>
      <c r="F7321" t="s">
        <v>19</v>
      </c>
      <c r="G7321" t="s">
        <v>53</v>
      </c>
      <c r="H7321" t="s">
        <v>21</v>
      </c>
      <c r="I7321">
        <v>90049</v>
      </c>
      <c r="J7321" t="s">
        <v>22</v>
      </c>
      <c r="K7321" t="s">
        <v>23</v>
      </c>
      <c r="L7321" t="s">
        <v>24</v>
      </c>
      <c r="M7321" t="s">
        <v>25</v>
      </c>
      <c r="N7321" s="5">
        <v>11.25</v>
      </c>
      <c r="O7321" s="7">
        <v>3</v>
      </c>
      <c r="P7321" s="5">
        <v>7.35</v>
      </c>
      <c r="Q7321" s="5">
        <v>3.9</v>
      </c>
      <c r="R7321" s="22">
        <f>Tabla1[[#This Row],[Fecha de Envío]]-Tabla1[[#This Row],[Fecha de Orden]]</f>
        <v>16</v>
      </c>
      <c r="S7321" s="24">
        <f>YEAR(Tabla1[[#This Row],[Fecha de Orden]])</f>
        <v>2024</v>
      </c>
      <c r="T7321" t="str">
        <f>VLOOKUP(Tabla1[[#This Row],[Nombre del Producto]],Tabla2[[Nombre Producto]:[Costo Unitario]],2,FALSE)</f>
        <v>Wicked Choccy's</v>
      </c>
      <c r="U7321" t="str">
        <f>VLOOKUP(Tabla1[[#This Row],[Fábrica]],Tabla3[],4,FALSE)</f>
        <v>Georgia</v>
      </c>
    </row>
    <row r="7322" spans="1:21" x14ac:dyDescent="0.25">
      <c r="A7322" t="s">
        <v>3395</v>
      </c>
      <c r="B7322" s="3">
        <v>45550</v>
      </c>
      <c r="C7322" s="3">
        <v>45566</v>
      </c>
      <c r="D7322" t="s">
        <v>18</v>
      </c>
      <c r="E7322">
        <v>163300</v>
      </c>
      <c r="F7322" t="s">
        <v>19</v>
      </c>
      <c r="G7322" t="s">
        <v>53</v>
      </c>
      <c r="H7322" t="s">
        <v>21</v>
      </c>
      <c r="I7322">
        <v>90049</v>
      </c>
      <c r="J7322" t="s">
        <v>22</v>
      </c>
      <c r="K7322" t="s">
        <v>23</v>
      </c>
      <c r="L7322" t="s">
        <v>27</v>
      </c>
      <c r="M7322" t="s">
        <v>28</v>
      </c>
      <c r="N7322" s="5">
        <v>25.2</v>
      </c>
      <c r="O7322" s="7">
        <v>7</v>
      </c>
      <c r="P7322" s="5">
        <v>17.5</v>
      </c>
      <c r="Q7322" s="5">
        <v>7.7</v>
      </c>
      <c r="R7322" s="22">
        <f>Tabla1[[#This Row],[Fecha de Envío]]-Tabla1[[#This Row],[Fecha de Orden]]</f>
        <v>16</v>
      </c>
      <c r="S7322" s="24">
        <f>YEAR(Tabla1[[#This Row],[Fecha de Orden]])</f>
        <v>2024</v>
      </c>
      <c r="T7322" t="str">
        <f>VLOOKUP(Tabla1[[#This Row],[Nombre del Producto]],Tabla2[[Nombre Producto]:[Costo Unitario]],2,FALSE)</f>
        <v>Lot's O' Nuts</v>
      </c>
      <c r="U7322" t="str">
        <f>VLOOKUP(Tabla1[[#This Row],[Fábrica]],Tabla3[],4,FALSE)</f>
        <v>Arizona</v>
      </c>
    </row>
    <row r="7323" spans="1:21" x14ac:dyDescent="0.25">
      <c r="A7323" t="s">
        <v>3761</v>
      </c>
      <c r="B7323" s="3">
        <v>45550</v>
      </c>
      <c r="C7323" s="3">
        <v>45565</v>
      </c>
      <c r="D7323" t="s">
        <v>18</v>
      </c>
      <c r="E7323">
        <v>134418</v>
      </c>
      <c r="F7323" t="s">
        <v>19</v>
      </c>
      <c r="G7323" t="s">
        <v>124</v>
      </c>
      <c r="H7323" t="s">
        <v>125</v>
      </c>
      <c r="I7323">
        <v>98103</v>
      </c>
      <c r="J7323" t="s">
        <v>22</v>
      </c>
      <c r="K7323" t="s">
        <v>23</v>
      </c>
      <c r="L7323" t="s">
        <v>45</v>
      </c>
      <c r="M7323" t="s">
        <v>46</v>
      </c>
      <c r="N7323" s="5">
        <v>10.47</v>
      </c>
      <c r="O7323" s="7">
        <v>3</v>
      </c>
      <c r="P7323" s="5">
        <v>7.47</v>
      </c>
      <c r="Q7323" s="5">
        <v>3</v>
      </c>
      <c r="R7323" s="22">
        <f>Tabla1[[#This Row],[Fecha de Envío]]-Tabla1[[#This Row],[Fecha de Orden]]</f>
        <v>15</v>
      </c>
      <c r="S7323" s="24">
        <f>YEAR(Tabla1[[#This Row],[Fecha de Orden]])</f>
        <v>2024</v>
      </c>
      <c r="T7323" t="str">
        <f>VLOOKUP(Tabla1[[#This Row],[Nombre del Producto]],Tabla2[[Nombre Producto]:[Costo Unitario]],2,FALSE)</f>
        <v>Lot's O' Nuts</v>
      </c>
      <c r="U7323" t="str">
        <f>VLOOKUP(Tabla1[[#This Row],[Fábrica]],Tabla3[],4,FALSE)</f>
        <v>Arizona</v>
      </c>
    </row>
    <row r="7324" spans="1:21" x14ac:dyDescent="0.25">
      <c r="A7324" t="s">
        <v>6302</v>
      </c>
      <c r="B7324" s="3">
        <v>45550</v>
      </c>
      <c r="C7324" s="3">
        <v>45564</v>
      </c>
      <c r="D7324" t="s">
        <v>18</v>
      </c>
      <c r="E7324">
        <v>163020</v>
      </c>
      <c r="F7324" t="s">
        <v>19</v>
      </c>
      <c r="G7324" t="s">
        <v>30</v>
      </c>
      <c r="H7324" t="s">
        <v>31</v>
      </c>
      <c r="I7324">
        <v>10009</v>
      </c>
      <c r="J7324" t="s">
        <v>22</v>
      </c>
      <c r="K7324" t="s">
        <v>32</v>
      </c>
      <c r="L7324" t="s">
        <v>36</v>
      </c>
      <c r="M7324" t="s">
        <v>37</v>
      </c>
      <c r="N7324" s="5">
        <v>22.75</v>
      </c>
      <c r="O7324" s="7">
        <v>7</v>
      </c>
      <c r="P7324" s="5">
        <v>14.77</v>
      </c>
      <c r="Q7324" s="5">
        <v>7.98</v>
      </c>
      <c r="R7324" s="22">
        <f>Tabla1[[#This Row],[Fecha de Envío]]-Tabla1[[#This Row],[Fecha de Orden]]</f>
        <v>14</v>
      </c>
      <c r="S7324" s="24">
        <f>YEAR(Tabla1[[#This Row],[Fecha de Orden]])</f>
        <v>2024</v>
      </c>
      <c r="T7324" t="str">
        <f>VLOOKUP(Tabla1[[#This Row],[Nombre del Producto]],Tabla2[[Nombre Producto]:[Costo Unitario]],2,FALSE)</f>
        <v>Wicked Choccy's</v>
      </c>
      <c r="U7324" t="str">
        <f>VLOOKUP(Tabla1[[#This Row],[Fábrica]],Tabla3[],4,FALSE)</f>
        <v>Georgia</v>
      </c>
    </row>
    <row r="7325" spans="1:21" x14ac:dyDescent="0.25">
      <c r="A7325" t="s">
        <v>7410</v>
      </c>
      <c r="B7325" s="3">
        <v>45550</v>
      </c>
      <c r="C7325" s="3">
        <v>45564</v>
      </c>
      <c r="D7325" t="s">
        <v>18</v>
      </c>
      <c r="E7325">
        <v>116652</v>
      </c>
      <c r="F7325" t="s">
        <v>19</v>
      </c>
      <c r="G7325" t="s">
        <v>20</v>
      </c>
      <c r="H7325" t="s">
        <v>21</v>
      </c>
      <c r="I7325">
        <v>94122</v>
      </c>
      <c r="J7325" t="s">
        <v>22</v>
      </c>
      <c r="K7325" t="s">
        <v>23</v>
      </c>
      <c r="L7325" t="s">
        <v>45</v>
      </c>
      <c r="M7325" t="s">
        <v>46</v>
      </c>
      <c r="N7325" s="5">
        <v>10.47</v>
      </c>
      <c r="O7325" s="7">
        <v>3</v>
      </c>
      <c r="P7325" s="5">
        <v>7.47</v>
      </c>
      <c r="Q7325" s="5">
        <v>3</v>
      </c>
      <c r="R7325" s="22">
        <f>Tabla1[[#This Row],[Fecha de Envío]]-Tabla1[[#This Row],[Fecha de Orden]]</f>
        <v>14</v>
      </c>
      <c r="S7325" s="24">
        <f>YEAR(Tabla1[[#This Row],[Fecha de Orden]])</f>
        <v>2024</v>
      </c>
      <c r="T7325" t="str">
        <f>VLOOKUP(Tabla1[[#This Row],[Nombre del Producto]],Tabla2[[Nombre Producto]:[Costo Unitario]],2,FALSE)</f>
        <v>Lot's O' Nuts</v>
      </c>
      <c r="U7325" t="str">
        <f>VLOOKUP(Tabla1[[#This Row],[Fábrica]],Tabla3[],4,FALSE)</f>
        <v>Arizona</v>
      </c>
    </row>
    <row r="7326" spans="1:21" x14ac:dyDescent="0.25">
      <c r="A7326" t="s">
        <v>7411</v>
      </c>
      <c r="B7326" s="3">
        <v>45550</v>
      </c>
      <c r="C7326" s="3">
        <v>45564</v>
      </c>
      <c r="D7326" t="s">
        <v>18</v>
      </c>
      <c r="E7326">
        <v>116652</v>
      </c>
      <c r="F7326" t="s">
        <v>19</v>
      </c>
      <c r="G7326" t="s">
        <v>20</v>
      </c>
      <c r="H7326" t="s">
        <v>21</v>
      </c>
      <c r="I7326">
        <v>94122</v>
      </c>
      <c r="J7326" t="s">
        <v>22</v>
      </c>
      <c r="K7326" t="s">
        <v>23</v>
      </c>
      <c r="L7326" t="s">
        <v>36</v>
      </c>
      <c r="M7326" t="s">
        <v>37</v>
      </c>
      <c r="N7326" s="5">
        <v>16.25</v>
      </c>
      <c r="O7326" s="7">
        <v>5</v>
      </c>
      <c r="P7326" s="5">
        <v>10.55</v>
      </c>
      <c r="Q7326" s="5">
        <v>5.7</v>
      </c>
      <c r="R7326" s="22">
        <f>Tabla1[[#This Row],[Fecha de Envío]]-Tabla1[[#This Row],[Fecha de Orden]]</f>
        <v>14</v>
      </c>
      <c r="S7326" s="24">
        <f>YEAR(Tabla1[[#This Row],[Fecha de Orden]])</f>
        <v>2024</v>
      </c>
      <c r="T7326" t="str">
        <f>VLOOKUP(Tabla1[[#This Row],[Nombre del Producto]],Tabla2[[Nombre Producto]:[Costo Unitario]],2,FALSE)</f>
        <v>Wicked Choccy's</v>
      </c>
      <c r="U7326" t="str">
        <f>VLOOKUP(Tabla1[[#This Row],[Fábrica]],Tabla3[],4,FALSE)</f>
        <v>Georgia</v>
      </c>
    </row>
    <row r="7327" spans="1:21" x14ac:dyDescent="0.25">
      <c r="A7327" t="s">
        <v>7412</v>
      </c>
      <c r="B7327" s="3">
        <v>45550</v>
      </c>
      <c r="C7327" s="3">
        <v>45564</v>
      </c>
      <c r="D7327" t="s">
        <v>18</v>
      </c>
      <c r="E7327">
        <v>116652</v>
      </c>
      <c r="F7327" t="s">
        <v>19</v>
      </c>
      <c r="G7327" t="s">
        <v>20</v>
      </c>
      <c r="H7327" t="s">
        <v>21</v>
      </c>
      <c r="I7327">
        <v>94122</v>
      </c>
      <c r="J7327" t="s">
        <v>22</v>
      </c>
      <c r="K7327" t="s">
        <v>23</v>
      </c>
      <c r="L7327" t="s">
        <v>24</v>
      </c>
      <c r="M7327" t="s">
        <v>25</v>
      </c>
      <c r="N7327" s="5">
        <v>7.5</v>
      </c>
      <c r="O7327" s="7">
        <v>2</v>
      </c>
      <c r="P7327" s="5">
        <v>4.9000000000000004</v>
      </c>
      <c r="Q7327" s="5">
        <v>2.6</v>
      </c>
      <c r="R7327" s="22">
        <f>Tabla1[[#This Row],[Fecha de Envío]]-Tabla1[[#This Row],[Fecha de Orden]]</f>
        <v>14</v>
      </c>
      <c r="S7327" s="24">
        <f>YEAR(Tabla1[[#This Row],[Fecha de Orden]])</f>
        <v>2024</v>
      </c>
      <c r="T7327" t="str">
        <f>VLOOKUP(Tabla1[[#This Row],[Nombre del Producto]],Tabla2[[Nombre Producto]:[Costo Unitario]],2,FALSE)</f>
        <v>Wicked Choccy's</v>
      </c>
      <c r="U7327" t="str">
        <f>VLOOKUP(Tabla1[[#This Row],[Fábrica]],Tabla3[],4,FALSE)</f>
        <v>Georgia</v>
      </c>
    </row>
    <row r="7328" spans="1:21" x14ac:dyDescent="0.25">
      <c r="A7328" t="s">
        <v>7413</v>
      </c>
      <c r="B7328" s="3">
        <v>45550</v>
      </c>
      <c r="C7328" s="3">
        <v>45564</v>
      </c>
      <c r="D7328" t="s">
        <v>18</v>
      </c>
      <c r="E7328">
        <v>116652</v>
      </c>
      <c r="F7328" t="s">
        <v>19</v>
      </c>
      <c r="G7328" t="s">
        <v>20</v>
      </c>
      <c r="H7328" t="s">
        <v>21</v>
      </c>
      <c r="I7328">
        <v>94122</v>
      </c>
      <c r="J7328" t="s">
        <v>22</v>
      </c>
      <c r="K7328" t="s">
        <v>23</v>
      </c>
      <c r="L7328" t="s">
        <v>27</v>
      </c>
      <c r="M7328" t="s">
        <v>28</v>
      </c>
      <c r="N7328" s="5">
        <v>3.6</v>
      </c>
      <c r="O7328" s="7">
        <v>1</v>
      </c>
      <c r="P7328" s="5">
        <v>2.5</v>
      </c>
      <c r="Q7328" s="5">
        <v>1.1000000000000001</v>
      </c>
      <c r="R7328" s="22">
        <f>Tabla1[[#This Row],[Fecha de Envío]]-Tabla1[[#This Row],[Fecha de Orden]]</f>
        <v>14</v>
      </c>
      <c r="S7328" s="24">
        <f>YEAR(Tabla1[[#This Row],[Fecha de Orden]])</f>
        <v>2024</v>
      </c>
      <c r="T7328" t="str">
        <f>VLOOKUP(Tabla1[[#This Row],[Nombre del Producto]],Tabla2[[Nombre Producto]:[Costo Unitario]],2,FALSE)</f>
        <v>Lot's O' Nuts</v>
      </c>
      <c r="U7328" t="str">
        <f>VLOOKUP(Tabla1[[#This Row],[Fábrica]],Tabla3[],4,FALSE)</f>
        <v>Arizona</v>
      </c>
    </row>
    <row r="7329" spans="1:21" x14ac:dyDescent="0.25">
      <c r="A7329" t="s">
        <v>8680</v>
      </c>
      <c r="B7329" s="3">
        <v>45550</v>
      </c>
      <c r="C7329" s="3">
        <v>45564</v>
      </c>
      <c r="D7329" t="s">
        <v>18</v>
      </c>
      <c r="E7329">
        <v>124205</v>
      </c>
      <c r="F7329" t="s">
        <v>19</v>
      </c>
      <c r="G7329" t="s">
        <v>207</v>
      </c>
      <c r="H7329" t="s">
        <v>306</v>
      </c>
      <c r="I7329">
        <v>8701</v>
      </c>
      <c r="J7329" t="s">
        <v>22</v>
      </c>
      <c r="K7329" t="s">
        <v>32</v>
      </c>
      <c r="L7329" t="s">
        <v>24</v>
      </c>
      <c r="M7329" t="s">
        <v>25</v>
      </c>
      <c r="N7329" s="5">
        <v>15</v>
      </c>
      <c r="O7329" s="7">
        <v>4</v>
      </c>
      <c r="P7329" s="5">
        <v>9.8000000000000007</v>
      </c>
      <c r="Q7329" s="5">
        <v>5.2</v>
      </c>
      <c r="R7329" s="22">
        <f>Tabla1[[#This Row],[Fecha de Envío]]-Tabla1[[#This Row],[Fecha de Orden]]</f>
        <v>14</v>
      </c>
      <c r="S7329" s="24">
        <f>YEAR(Tabla1[[#This Row],[Fecha de Orden]])</f>
        <v>2024</v>
      </c>
      <c r="T7329" t="str">
        <f>VLOOKUP(Tabla1[[#This Row],[Nombre del Producto]],Tabla2[[Nombre Producto]:[Costo Unitario]],2,FALSE)</f>
        <v>Wicked Choccy's</v>
      </c>
      <c r="U7329" t="str">
        <f>VLOOKUP(Tabla1[[#This Row],[Fábrica]],Tabla3[],4,FALSE)</f>
        <v>Georgia</v>
      </c>
    </row>
    <row r="7330" spans="1:21" x14ac:dyDescent="0.25">
      <c r="A7330" t="s">
        <v>8681</v>
      </c>
      <c r="B7330" s="3">
        <v>45550</v>
      </c>
      <c r="C7330" s="3">
        <v>45564</v>
      </c>
      <c r="D7330" t="s">
        <v>18</v>
      </c>
      <c r="E7330">
        <v>124205</v>
      </c>
      <c r="F7330" t="s">
        <v>19</v>
      </c>
      <c r="G7330" t="s">
        <v>207</v>
      </c>
      <c r="H7330" t="s">
        <v>306</v>
      </c>
      <c r="I7330">
        <v>8701</v>
      </c>
      <c r="J7330" t="s">
        <v>22</v>
      </c>
      <c r="K7330" t="s">
        <v>32</v>
      </c>
      <c r="L7330" t="s">
        <v>36</v>
      </c>
      <c r="M7330" t="s">
        <v>37</v>
      </c>
      <c r="N7330" s="5">
        <v>16.25</v>
      </c>
      <c r="O7330" s="7">
        <v>5</v>
      </c>
      <c r="P7330" s="5">
        <v>10.55</v>
      </c>
      <c r="Q7330" s="5">
        <v>5.7</v>
      </c>
      <c r="R7330" s="22">
        <f>Tabla1[[#This Row],[Fecha de Envío]]-Tabla1[[#This Row],[Fecha de Orden]]</f>
        <v>14</v>
      </c>
      <c r="S7330" s="24">
        <f>YEAR(Tabla1[[#This Row],[Fecha de Orden]])</f>
        <v>2024</v>
      </c>
      <c r="T7330" t="str">
        <f>VLOOKUP(Tabla1[[#This Row],[Nombre del Producto]],Tabla2[[Nombre Producto]:[Costo Unitario]],2,FALSE)</f>
        <v>Wicked Choccy's</v>
      </c>
      <c r="U7330" t="str">
        <f>VLOOKUP(Tabla1[[#This Row],[Fábrica]],Tabla3[],4,FALSE)</f>
        <v>Georgia</v>
      </c>
    </row>
    <row r="7331" spans="1:21" x14ac:dyDescent="0.25">
      <c r="A7331" t="s">
        <v>8682</v>
      </c>
      <c r="B7331" s="3">
        <v>45550</v>
      </c>
      <c r="C7331" s="3">
        <v>45564</v>
      </c>
      <c r="D7331" t="s">
        <v>18</v>
      </c>
      <c r="E7331">
        <v>124205</v>
      </c>
      <c r="F7331" t="s">
        <v>19</v>
      </c>
      <c r="G7331" t="s">
        <v>207</v>
      </c>
      <c r="H7331" t="s">
        <v>306</v>
      </c>
      <c r="I7331">
        <v>8701</v>
      </c>
      <c r="J7331" t="s">
        <v>22</v>
      </c>
      <c r="K7331" t="s">
        <v>32</v>
      </c>
      <c r="L7331" t="s">
        <v>33</v>
      </c>
      <c r="M7331" t="s">
        <v>34</v>
      </c>
      <c r="N7331" s="5">
        <v>7.2</v>
      </c>
      <c r="O7331" s="7">
        <v>2</v>
      </c>
      <c r="P7331" s="5">
        <v>4.8</v>
      </c>
      <c r="Q7331" s="5">
        <v>2.4</v>
      </c>
      <c r="R7331" s="22">
        <f>Tabla1[[#This Row],[Fecha de Envío]]-Tabla1[[#This Row],[Fecha de Orden]]</f>
        <v>14</v>
      </c>
      <c r="S7331" s="24">
        <f>YEAR(Tabla1[[#This Row],[Fecha de Orden]])</f>
        <v>2024</v>
      </c>
      <c r="T7331" t="str">
        <f>VLOOKUP(Tabla1[[#This Row],[Nombre del Producto]],Tabla2[[Nombre Producto]:[Costo Unitario]],2,FALSE)</f>
        <v>Lot's O' Nuts</v>
      </c>
      <c r="U7331" t="str">
        <f>VLOOKUP(Tabla1[[#This Row],[Fábrica]],Tabla3[],4,FALSE)</f>
        <v>Arizona</v>
      </c>
    </row>
    <row r="7332" spans="1:21" x14ac:dyDescent="0.25">
      <c r="A7332" t="s">
        <v>8683</v>
      </c>
      <c r="B7332" s="3">
        <v>45550</v>
      </c>
      <c r="C7332" s="3">
        <v>45564</v>
      </c>
      <c r="D7332" t="s">
        <v>18</v>
      </c>
      <c r="E7332">
        <v>124205</v>
      </c>
      <c r="F7332" t="s">
        <v>19</v>
      </c>
      <c r="G7332" t="s">
        <v>207</v>
      </c>
      <c r="H7332" t="s">
        <v>306</v>
      </c>
      <c r="I7332">
        <v>8701</v>
      </c>
      <c r="J7332" t="s">
        <v>148</v>
      </c>
      <c r="K7332" t="s">
        <v>32</v>
      </c>
      <c r="L7332" t="s">
        <v>445</v>
      </c>
      <c r="M7332" t="s">
        <v>446</v>
      </c>
      <c r="N7332" s="5">
        <v>19.5</v>
      </c>
      <c r="O7332" s="7">
        <v>6</v>
      </c>
      <c r="P7332" s="5">
        <v>1.5</v>
      </c>
      <c r="Q7332" s="5">
        <v>18</v>
      </c>
      <c r="R7332" s="22">
        <f>Tabla1[[#This Row],[Fecha de Envío]]-Tabla1[[#This Row],[Fecha de Orden]]</f>
        <v>14</v>
      </c>
      <c r="S7332" s="24">
        <f>YEAR(Tabla1[[#This Row],[Fecha de Orden]])</f>
        <v>2024</v>
      </c>
      <c r="T7332" t="str">
        <f>VLOOKUP(Tabla1[[#This Row],[Nombre del Producto]],Tabla2[[Nombre Producto]:[Costo Unitario]],2,FALSE)</f>
        <v>The Other Factory</v>
      </c>
      <c r="U7332" t="str">
        <f>VLOOKUP(Tabla1[[#This Row],[Fábrica]],Tabla3[],4,FALSE)</f>
        <v>Tennessee</v>
      </c>
    </row>
    <row r="7333" spans="1:21" x14ac:dyDescent="0.25">
      <c r="A7333" t="s">
        <v>143</v>
      </c>
      <c r="B7333" s="3">
        <v>45551</v>
      </c>
      <c r="C7333" s="3">
        <v>45566</v>
      </c>
      <c r="D7333" t="s">
        <v>18</v>
      </c>
      <c r="E7333">
        <v>134173</v>
      </c>
      <c r="F7333" t="s">
        <v>19</v>
      </c>
      <c r="G7333" t="s">
        <v>144</v>
      </c>
      <c r="H7333" t="s">
        <v>101</v>
      </c>
      <c r="I7333">
        <v>19143</v>
      </c>
      <c r="J7333" t="s">
        <v>22</v>
      </c>
      <c r="K7333" t="s">
        <v>32</v>
      </c>
      <c r="L7333" t="s">
        <v>45</v>
      </c>
      <c r="M7333" t="s">
        <v>46</v>
      </c>
      <c r="N7333" s="5">
        <v>13.96</v>
      </c>
      <c r="O7333" s="7">
        <v>4</v>
      </c>
      <c r="P7333" s="5">
        <v>9.9600000000000009</v>
      </c>
      <c r="Q7333" s="5">
        <v>4</v>
      </c>
      <c r="R7333" s="22">
        <f>Tabla1[[#This Row],[Fecha de Envío]]-Tabla1[[#This Row],[Fecha de Orden]]</f>
        <v>15</v>
      </c>
      <c r="S7333" s="24">
        <f>YEAR(Tabla1[[#This Row],[Fecha de Orden]])</f>
        <v>2024</v>
      </c>
      <c r="T7333" t="str">
        <f>VLOOKUP(Tabla1[[#This Row],[Nombre del Producto]],Tabla2[[Nombre Producto]:[Costo Unitario]],2,FALSE)</f>
        <v>Lot's O' Nuts</v>
      </c>
      <c r="U7333" t="str">
        <f>VLOOKUP(Tabla1[[#This Row],[Fábrica]],Tabla3[],4,FALSE)</f>
        <v>Arizona</v>
      </c>
    </row>
    <row r="7334" spans="1:21" x14ac:dyDescent="0.25">
      <c r="A7334" t="s">
        <v>776</v>
      </c>
      <c r="B7334" s="3">
        <v>45551</v>
      </c>
      <c r="C7334" s="3">
        <v>45563</v>
      </c>
      <c r="D7334" t="s">
        <v>39</v>
      </c>
      <c r="E7334">
        <v>136448</v>
      </c>
      <c r="F7334" t="s">
        <v>19</v>
      </c>
      <c r="G7334" t="s">
        <v>144</v>
      </c>
      <c r="H7334" t="s">
        <v>101</v>
      </c>
      <c r="I7334">
        <v>19143</v>
      </c>
      <c r="J7334" t="s">
        <v>22</v>
      </c>
      <c r="K7334" t="s">
        <v>32</v>
      </c>
      <c r="L7334" t="s">
        <v>36</v>
      </c>
      <c r="M7334" t="s">
        <v>37</v>
      </c>
      <c r="N7334" s="5">
        <v>9.75</v>
      </c>
      <c r="O7334" s="7">
        <v>3</v>
      </c>
      <c r="P7334" s="5">
        <v>6.33</v>
      </c>
      <c r="Q7334" s="5">
        <v>3.42</v>
      </c>
      <c r="R7334" s="22">
        <f>Tabla1[[#This Row],[Fecha de Envío]]-Tabla1[[#This Row],[Fecha de Orden]]</f>
        <v>12</v>
      </c>
      <c r="S7334" s="24">
        <f>YEAR(Tabla1[[#This Row],[Fecha de Orden]])</f>
        <v>2024</v>
      </c>
      <c r="T7334" t="str">
        <f>VLOOKUP(Tabla1[[#This Row],[Nombre del Producto]],Tabla2[[Nombre Producto]:[Costo Unitario]],2,FALSE)</f>
        <v>Wicked Choccy's</v>
      </c>
      <c r="U7334" t="str">
        <f>VLOOKUP(Tabla1[[#This Row],[Fábrica]],Tabla3[],4,FALSE)</f>
        <v>Georgia</v>
      </c>
    </row>
    <row r="7335" spans="1:21" x14ac:dyDescent="0.25">
      <c r="A7335" t="s">
        <v>777</v>
      </c>
      <c r="B7335" s="3">
        <v>45551</v>
      </c>
      <c r="C7335" s="3">
        <v>45563</v>
      </c>
      <c r="D7335" t="s">
        <v>39</v>
      </c>
      <c r="E7335">
        <v>136448</v>
      </c>
      <c r="F7335" t="s">
        <v>19</v>
      </c>
      <c r="G7335" t="s">
        <v>144</v>
      </c>
      <c r="H7335" t="s">
        <v>101</v>
      </c>
      <c r="I7335">
        <v>19143</v>
      </c>
      <c r="J7335" t="s">
        <v>22</v>
      </c>
      <c r="K7335" t="s">
        <v>32</v>
      </c>
      <c r="L7335" t="s">
        <v>33</v>
      </c>
      <c r="M7335" t="s">
        <v>34</v>
      </c>
      <c r="N7335" s="5">
        <v>7.2</v>
      </c>
      <c r="O7335" s="7">
        <v>2</v>
      </c>
      <c r="P7335" s="5">
        <v>4.8</v>
      </c>
      <c r="Q7335" s="5">
        <v>2.4</v>
      </c>
      <c r="R7335" s="22">
        <f>Tabla1[[#This Row],[Fecha de Envío]]-Tabla1[[#This Row],[Fecha de Orden]]</f>
        <v>12</v>
      </c>
      <c r="S7335" s="24">
        <f>YEAR(Tabla1[[#This Row],[Fecha de Orden]])</f>
        <v>2024</v>
      </c>
      <c r="T7335" t="str">
        <f>VLOOKUP(Tabla1[[#This Row],[Nombre del Producto]],Tabla2[[Nombre Producto]:[Costo Unitario]],2,FALSE)</f>
        <v>Lot's O' Nuts</v>
      </c>
      <c r="U7335" t="str">
        <f>VLOOKUP(Tabla1[[#This Row],[Fábrica]],Tabla3[],4,FALSE)</f>
        <v>Arizona</v>
      </c>
    </row>
    <row r="7336" spans="1:21" x14ac:dyDescent="0.25">
      <c r="A7336" t="s">
        <v>778</v>
      </c>
      <c r="B7336" s="3">
        <v>45551</v>
      </c>
      <c r="C7336" s="3">
        <v>45563</v>
      </c>
      <c r="D7336" t="s">
        <v>39</v>
      </c>
      <c r="E7336">
        <v>136448</v>
      </c>
      <c r="F7336" t="s">
        <v>19</v>
      </c>
      <c r="G7336" t="s">
        <v>144</v>
      </c>
      <c r="H7336" t="s">
        <v>101</v>
      </c>
      <c r="I7336">
        <v>19143</v>
      </c>
      <c r="J7336" t="s">
        <v>22</v>
      </c>
      <c r="K7336" t="s">
        <v>32</v>
      </c>
      <c r="L7336" t="s">
        <v>27</v>
      </c>
      <c r="M7336" t="s">
        <v>28</v>
      </c>
      <c r="N7336" s="5">
        <v>7.2</v>
      </c>
      <c r="O7336" s="7">
        <v>2</v>
      </c>
      <c r="P7336" s="5">
        <v>5</v>
      </c>
      <c r="Q7336" s="5">
        <v>2.2000000000000002</v>
      </c>
      <c r="R7336" s="22">
        <f>Tabla1[[#This Row],[Fecha de Envío]]-Tabla1[[#This Row],[Fecha de Orden]]</f>
        <v>12</v>
      </c>
      <c r="S7336" s="24">
        <f>YEAR(Tabla1[[#This Row],[Fecha de Orden]])</f>
        <v>2024</v>
      </c>
      <c r="T7336" t="str">
        <f>VLOOKUP(Tabla1[[#This Row],[Nombre del Producto]],Tabla2[[Nombre Producto]:[Costo Unitario]],2,FALSE)</f>
        <v>Lot's O' Nuts</v>
      </c>
      <c r="U7336" t="str">
        <f>VLOOKUP(Tabla1[[#This Row],[Fábrica]],Tabla3[],4,FALSE)</f>
        <v>Arizona</v>
      </c>
    </row>
    <row r="7337" spans="1:21" x14ac:dyDescent="0.25">
      <c r="A7337" t="s">
        <v>779</v>
      </c>
      <c r="B7337" s="3">
        <v>45551</v>
      </c>
      <c r="C7337" s="3">
        <v>45563</v>
      </c>
      <c r="D7337" t="s">
        <v>39</v>
      </c>
      <c r="E7337">
        <v>136448</v>
      </c>
      <c r="F7337" t="s">
        <v>19</v>
      </c>
      <c r="G7337" t="s">
        <v>144</v>
      </c>
      <c r="H7337" t="s">
        <v>101</v>
      </c>
      <c r="I7337">
        <v>19143</v>
      </c>
      <c r="J7337" t="s">
        <v>22</v>
      </c>
      <c r="K7337" t="s">
        <v>32</v>
      </c>
      <c r="L7337" t="s">
        <v>45</v>
      </c>
      <c r="M7337" t="s">
        <v>46</v>
      </c>
      <c r="N7337" s="5">
        <v>10.47</v>
      </c>
      <c r="O7337" s="7">
        <v>3</v>
      </c>
      <c r="P7337" s="5">
        <v>7.47</v>
      </c>
      <c r="Q7337" s="5">
        <v>3</v>
      </c>
      <c r="R7337" s="22">
        <f>Tabla1[[#This Row],[Fecha de Envío]]-Tabla1[[#This Row],[Fecha de Orden]]</f>
        <v>12</v>
      </c>
      <c r="S7337" s="24">
        <f>YEAR(Tabla1[[#This Row],[Fecha de Orden]])</f>
        <v>2024</v>
      </c>
      <c r="T7337" t="str">
        <f>VLOOKUP(Tabla1[[#This Row],[Nombre del Producto]],Tabla2[[Nombre Producto]:[Costo Unitario]],2,FALSE)</f>
        <v>Lot's O' Nuts</v>
      </c>
      <c r="U7337" t="str">
        <f>VLOOKUP(Tabla1[[#This Row],[Fábrica]],Tabla3[],4,FALSE)</f>
        <v>Arizona</v>
      </c>
    </row>
    <row r="7338" spans="1:21" x14ac:dyDescent="0.25">
      <c r="A7338" t="s">
        <v>914</v>
      </c>
      <c r="B7338" s="3">
        <v>45551</v>
      </c>
      <c r="C7338" s="3">
        <v>45562</v>
      </c>
      <c r="D7338" t="s">
        <v>39</v>
      </c>
      <c r="E7338">
        <v>118136</v>
      </c>
      <c r="F7338" t="s">
        <v>19</v>
      </c>
      <c r="G7338" t="s">
        <v>915</v>
      </c>
      <c r="H7338" t="s">
        <v>21</v>
      </c>
      <c r="I7338">
        <v>90301</v>
      </c>
      <c r="J7338" t="s">
        <v>22</v>
      </c>
      <c r="K7338" t="s">
        <v>23</v>
      </c>
      <c r="L7338" t="s">
        <v>33</v>
      </c>
      <c r="M7338" t="s">
        <v>34</v>
      </c>
      <c r="N7338" s="5">
        <v>3.6</v>
      </c>
      <c r="O7338" s="7">
        <v>1</v>
      </c>
      <c r="P7338" s="5">
        <v>2.4</v>
      </c>
      <c r="Q7338" s="5">
        <v>1.2</v>
      </c>
      <c r="R7338" s="22">
        <f>Tabla1[[#This Row],[Fecha de Envío]]-Tabla1[[#This Row],[Fecha de Orden]]</f>
        <v>11</v>
      </c>
      <c r="S7338" s="24">
        <f>YEAR(Tabla1[[#This Row],[Fecha de Orden]])</f>
        <v>2024</v>
      </c>
      <c r="T7338" t="str">
        <f>VLOOKUP(Tabla1[[#This Row],[Nombre del Producto]],Tabla2[[Nombre Producto]:[Costo Unitario]],2,FALSE)</f>
        <v>Lot's O' Nuts</v>
      </c>
      <c r="U7338" t="str">
        <f>VLOOKUP(Tabla1[[#This Row],[Fábrica]],Tabla3[],4,FALSE)</f>
        <v>Arizona</v>
      </c>
    </row>
    <row r="7339" spans="1:21" x14ac:dyDescent="0.25">
      <c r="A7339" t="s">
        <v>916</v>
      </c>
      <c r="B7339" s="3">
        <v>45551</v>
      </c>
      <c r="C7339" s="3">
        <v>45562</v>
      </c>
      <c r="D7339" t="s">
        <v>39</v>
      </c>
      <c r="E7339">
        <v>118136</v>
      </c>
      <c r="F7339" t="s">
        <v>19</v>
      </c>
      <c r="G7339" t="s">
        <v>915</v>
      </c>
      <c r="H7339" t="s">
        <v>21</v>
      </c>
      <c r="I7339">
        <v>90301</v>
      </c>
      <c r="J7339" t="s">
        <v>22</v>
      </c>
      <c r="K7339" t="s">
        <v>23</v>
      </c>
      <c r="L7339" t="s">
        <v>24</v>
      </c>
      <c r="M7339" t="s">
        <v>25</v>
      </c>
      <c r="N7339" s="5">
        <v>7.5</v>
      </c>
      <c r="O7339" s="7">
        <v>2</v>
      </c>
      <c r="P7339" s="5">
        <v>4.9000000000000004</v>
      </c>
      <c r="Q7339" s="5">
        <v>2.6</v>
      </c>
      <c r="R7339" s="22">
        <f>Tabla1[[#This Row],[Fecha de Envío]]-Tabla1[[#This Row],[Fecha de Orden]]</f>
        <v>11</v>
      </c>
      <c r="S7339" s="24">
        <f>YEAR(Tabla1[[#This Row],[Fecha de Orden]])</f>
        <v>2024</v>
      </c>
      <c r="T7339" t="str">
        <f>VLOOKUP(Tabla1[[#This Row],[Nombre del Producto]],Tabla2[[Nombre Producto]:[Costo Unitario]],2,FALSE)</f>
        <v>Wicked Choccy's</v>
      </c>
      <c r="U7339" t="str">
        <f>VLOOKUP(Tabla1[[#This Row],[Fábrica]],Tabla3[],4,FALSE)</f>
        <v>Georgia</v>
      </c>
    </row>
    <row r="7340" spans="1:21" x14ac:dyDescent="0.25">
      <c r="A7340" t="s">
        <v>1993</v>
      </c>
      <c r="B7340" s="3">
        <v>45551</v>
      </c>
      <c r="C7340" s="3">
        <v>45563</v>
      </c>
      <c r="D7340" t="s">
        <v>71</v>
      </c>
      <c r="E7340">
        <v>141446</v>
      </c>
      <c r="F7340" t="s">
        <v>19</v>
      </c>
      <c r="G7340" t="s">
        <v>652</v>
      </c>
      <c r="H7340" t="s">
        <v>116</v>
      </c>
      <c r="I7340">
        <v>41042</v>
      </c>
      <c r="J7340" t="s">
        <v>22</v>
      </c>
      <c r="K7340" t="s">
        <v>66</v>
      </c>
      <c r="L7340" t="s">
        <v>27</v>
      </c>
      <c r="M7340" t="s">
        <v>28</v>
      </c>
      <c r="N7340" s="5">
        <v>3.6</v>
      </c>
      <c r="O7340" s="7">
        <v>1</v>
      </c>
      <c r="P7340" s="5">
        <v>2.5</v>
      </c>
      <c r="Q7340" s="5">
        <v>1.1000000000000001</v>
      </c>
      <c r="R7340" s="22">
        <f>Tabla1[[#This Row],[Fecha de Envío]]-Tabla1[[#This Row],[Fecha de Orden]]</f>
        <v>12</v>
      </c>
      <c r="S7340" s="24">
        <f>YEAR(Tabla1[[#This Row],[Fecha de Orden]])</f>
        <v>2024</v>
      </c>
      <c r="T7340" t="str">
        <f>VLOOKUP(Tabla1[[#This Row],[Nombre del Producto]],Tabla2[[Nombre Producto]:[Costo Unitario]],2,FALSE)</f>
        <v>Lot's O' Nuts</v>
      </c>
      <c r="U7340" t="str">
        <f>VLOOKUP(Tabla1[[#This Row],[Fábrica]],Tabla3[],4,FALSE)</f>
        <v>Arizona</v>
      </c>
    </row>
    <row r="7341" spans="1:21" x14ac:dyDescent="0.25">
      <c r="A7341" t="s">
        <v>2346</v>
      </c>
      <c r="B7341" s="3">
        <v>45551</v>
      </c>
      <c r="C7341" s="3">
        <v>45565</v>
      </c>
      <c r="D7341" t="s">
        <v>18</v>
      </c>
      <c r="E7341">
        <v>130715</v>
      </c>
      <c r="F7341" t="s">
        <v>19</v>
      </c>
      <c r="G7341" t="s">
        <v>20</v>
      </c>
      <c r="H7341" t="s">
        <v>21</v>
      </c>
      <c r="I7341">
        <v>94110</v>
      </c>
      <c r="J7341" t="s">
        <v>22</v>
      </c>
      <c r="K7341" t="s">
        <v>23</v>
      </c>
      <c r="L7341" t="s">
        <v>27</v>
      </c>
      <c r="M7341" t="s">
        <v>28</v>
      </c>
      <c r="N7341" s="5">
        <v>18</v>
      </c>
      <c r="O7341" s="7">
        <v>5</v>
      </c>
      <c r="P7341" s="5">
        <v>12.5</v>
      </c>
      <c r="Q7341" s="5">
        <v>5.5</v>
      </c>
      <c r="R7341" s="22">
        <f>Tabla1[[#This Row],[Fecha de Envío]]-Tabla1[[#This Row],[Fecha de Orden]]</f>
        <v>14</v>
      </c>
      <c r="S7341" s="24">
        <f>YEAR(Tabla1[[#This Row],[Fecha de Orden]])</f>
        <v>2024</v>
      </c>
      <c r="T7341" t="str">
        <f>VLOOKUP(Tabla1[[#This Row],[Nombre del Producto]],Tabla2[[Nombre Producto]:[Costo Unitario]],2,FALSE)</f>
        <v>Lot's O' Nuts</v>
      </c>
      <c r="U7341" t="str">
        <f>VLOOKUP(Tabla1[[#This Row],[Fábrica]],Tabla3[],4,FALSE)</f>
        <v>Arizona</v>
      </c>
    </row>
    <row r="7342" spans="1:21" x14ac:dyDescent="0.25">
      <c r="A7342" t="s">
        <v>3265</v>
      </c>
      <c r="B7342" s="3">
        <v>45551</v>
      </c>
      <c r="C7342" s="3">
        <v>45563</v>
      </c>
      <c r="D7342" t="s">
        <v>71</v>
      </c>
      <c r="E7342">
        <v>112984</v>
      </c>
      <c r="F7342" t="s">
        <v>19</v>
      </c>
      <c r="G7342" t="s">
        <v>144</v>
      </c>
      <c r="H7342" t="s">
        <v>101</v>
      </c>
      <c r="I7342">
        <v>19143</v>
      </c>
      <c r="J7342" t="s">
        <v>22</v>
      </c>
      <c r="K7342" t="s">
        <v>32</v>
      </c>
      <c r="L7342" t="s">
        <v>33</v>
      </c>
      <c r="M7342" t="s">
        <v>34</v>
      </c>
      <c r="N7342" s="5">
        <v>21.6</v>
      </c>
      <c r="O7342" s="7">
        <v>6</v>
      </c>
      <c r="P7342" s="5">
        <v>14.4</v>
      </c>
      <c r="Q7342" s="5">
        <v>7.2</v>
      </c>
      <c r="R7342" s="22">
        <f>Tabla1[[#This Row],[Fecha de Envío]]-Tabla1[[#This Row],[Fecha de Orden]]</f>
        <v>12</v>
      </c>
      <c r="S7342" s="24">
        <f>YEAR(Tabla1[[#This Row],[Fecha de Orden]])</f>
        <v>2024</v>
      </c>
      <c r="T7342" t="str">
        <f>VLOOKUP(Tabla1[[#This Row],[Nombre del Producto]],Tabla2[[Nombre Producto]:[Costo Unitario]],2,FALSE)</f>
        <v>Lot's O' Nuts</v>
      </c>
      <c r="U7342" t="str">
        <f>VLOOKUP(Tabla1[[#This Row],[Fábrica]],Tabla3[],4,FALSE)</f>
        <v>Arizona</v>
      </c>
    </row>
    <row r="7343" spans="1:21" x14ac:dyDescent="0.25">
      <c r="A7343" t="s">
        <v>4379</v>
      </c>
      <c r="B7343" s="3">
        <v>45551</v>
      </c>
      <c r="C7343" s="3">
        <v>45565</v>
      </c>
      <c r="D7343" t="s">
        <v>18</v>
      </c>
      <c r="E7343">
        <v>144113</v>
      </c>
      <c r="F7343" t="s">
        <v>19</v>
      </c>
      <c r="G7343" t="s">
        <v>703</v>
      </c>
      <c r="H7343" t="s">
        <v>42</v>
      </c>
      <c r="I7343">
        <v>78745</v>
      </c>
      <c r="J7343" t="s">
        <v>22</v>
      </c>
      <c r="K7343" t="s">
        <v>43</v>
      </c>
      <c r="L7343" t="s">
        <v>24</v>
      </c>
      <c r="M7343" t="s">
        <v>25</v>
      </c>
      <c r="N7343" s="5">
        <v>7.5</v>
      </c>
      <c r="O7343" s="7">
        <v>2</v>
      </c>
      <c r="P7343" s="5">
        <v>4.9000000000000004</v>
      </c>
      <c r="Q7343" s="5">
        <v>2.6</v>
      </c>
      <c r="R7343" s="22">
        <f>Tabla1[[#This Row],[Fecha de Envío]]-Tabla1[[#This Row],[Fecha de Orden]]</f>
        <v>14</v>
      </c>
      <c r="S7343" s="24">
        <f>YEAR(Tabla1[[#This Row],[Fecha de Orden]])</f>
        <v>2024</v>
      </c>
      <c r="T7343" t="str">
        <f>VLOOKUP(Tabla1[[#This Row],[Nombre del Producto]],Tabla2[[Nombre Producto]:[Costo Unitario]],2,FALSE)</f>
        <v>Wicked Choccy's</v>
      </c>
      <c r="U7343" t="str">
        <f>VLOOKUP(Tabla1[[#This Row],[Fábrica]],Tabla3[],4,FALSE)</f>
        <v>Georgia</v>
      </c>
    </row>
    <row r="7344" spans="1:21" x14ac:dyDescent="0.25">
      <c r="A7344" t="s">
        <v>4380</v>
      </c>
      <c r="B7344" s="3">
        <v>45551</v>
      </c>
      <c r="C7344" s="3">
        <v>45565</v>
      </c>
      <c r="D7344" t="s">
        <v>18</v>
      </c>
      <c r="E7344">
        <v>144113</v>
      </c>
      <c r="F7344" t="s">
        <v>19</v>
      </c>
      <c r="G7344" t="s">
        <v>703</v>
      </c>
      <c r="H7344" t="s">
        <v>42</v>
      </c>
      <c r="I7344">
        <v>78745</v>
      </c>
      <c r="J7344" t="s">
        <v>22</v>
      </c>
      <c r="K7344" t="s">
        <v>43</v>
      </c>
      <c r="L7344" t="s">
        <v>27</v>
      </c>
      <c r="M7344" t="s">
        <v>28</v>
      </c>
      <c r="N7344" s="5">
        <v>3.6</v>
      </c>
      <c r="O7344" s="7">
        <v>1</v>
      </c>
      <c r="P7344" s="5">
        <v>2.5</v>
      </c>
      <c r="Q7344" s="5">
        <v>1.1000000000000001</v>
      </c>
      <c r="R7344" s="22">
        <f>Tabla1[[#This Row],[Fecha de Envío]]-Tabla1[[#This Row],[Fecha de Orden]]</f>
        <v>14</v>
      </c>
      <c r="S7344" s="24">
        <f>YEAR(Tabla1[[#This Row],[Fecha de Orden]])</f>
        <v>2024</v>
      </c>
      <c r="T7344" t="str">
        <f>VLOOKUP(Tabla1[[#This Row],[Nombre del Producto]],Tabla2[[Nombre Producto]:[Costo Unitario]],2,FALSE)</f>
        <v>Lot's O' Nuts</v>
      </c>
      <c r="U7344" t="str">
        <f>VLOOKUP(Tabla1[[#This Row],[Fábrica]],Tabla3[],4,FALSE)</f>
        <v>Arizona</v>
      </c>
    </row>
    <row r="7345" spans="1:21" x14ac:dyDescent="0.25">
      <c r="A7345" t="s">
        <v>791</v>
      </c>
      <c r="B7345" s="3">
        <v>45552</v>
      </c>
      <c r="C7345" s="3">
        <v>45566</v>
      </c>
      <c r="D7345" t="s">
        <v>71</v>
      </c>
      <c r="E7345">
        <v>112515</v>
      </c>
      <c r="F7345" t="s">
        <v>19</v>
      </c>
      <c r="G7345" t="s">
        <v>792</v>
      </c>
      <c r="H7345" t="s">
        <v>325</v>
      </c>
      <c r="I7345">
        <v>84604</v>
      </c>
      <c r="J7345" t="s">
        <v>22</v>
      </c>
      <c r="K7345" t="s">
        <v>23</v>
      </c>
      <c r="L7345" t="s">
        <v>36</v>
      </c>
      <c r="M7345" t="s">
        <v>37</v>
      </c>
      <c r="N7345" s="5">
        <v>9.75</v>
      </c>
      <c r="O7345" s="7">
        <v>3</v>
      </c>
      <c r="P7345" s="5">
        <v>6.33</v>
      </c>
      <c r="Q7345" s="5">
        <v>3.42</v>
      </c>
      <c r="R7345" s="22">
        <f>Tabla1[[#This Row],[Fecha de Envío]]-Tabla1[[#This Row],[Fecha de Orden]]</f>
        <v>14</v>
      </c>
      <c r="S7345" s="24">
        <f>YEAR(Tabla1[[#This Row],[Fecha de Orden]])</f>
        <v>2024</v>
      </c>
      <c r="T7345" t="str">
        <f>VLOOKUP(Tabla1[[#This Row],[Nombre del Producto]],Tabla2[[Nombre Producto]:[Costo Unitario]],2,FALSE)</f>
        <v>Wicked Choccy's</v>
      </c>
      <c r="U7345" t="str">
        <f>VLOOKUP(Tabla1[[#This Row],[Fábrica]],Tabla3[],4,FALSE)</f>
        <v>Georgia</v>
      </c>
    </row>
    <row r="7346" spans="1:21" x14ac:dyDescent="0.25">
      <c r="A7346" t="s">
        <v>793</v>
      </c>
      <c r="B7346" s="3">
        <v>45552</v>
      </c>
      <c r="C7346" s="3">
        <v>45566</v>
      </c>
      <c r="D7346" t="s">
        <v>71</v>
      </c>
      <c r="E7346">
        <v>112515</v>
      </c>
      <c r="F7346" t="s">
        <v>19</v>
      </c>
      <c r="G7346" t="s">
        <v>792</v>
      </c>
      <c r="H7346" t="s">
        <v>325</v>
      </c>
      <c r="I7346">
        <v>84604</v>
      </c>
      <c r="J7346" t="s">
        <v>22</v>
      </c>
      <c r="K7346" t="s">
        <v>23</v>
      </c>
      <c r="L7346" t="s">
        <v>33</v>
      </c>
      <c r="M7346" t="s">
        <v>34</v>
      </c>
      <c r="N7346" s="5">
        <v>10.8</v>
      </c>
      <c r="O7346" s="7">
        <v>3</v>
      </c>
      <c r="P7346" s="5">
        <v>7.2</v>
      </c>
      <c r="Q7346" s="5">
        <v>3.6</v>
      </c>
      <c r="R7346" s="22">
        <f>Tabla1[[#This Row],[Fecha de Envío]]-Tabla1[[#This Row],[Fecha de Orden]]</f>
        <v>14</v>
      </c>
      <c r="S7346" s="24">
        <f>YEAR(Tabla1[[#This Row],[Fecha de Orden]])</f>
        <v>2024</v>
      </c>
      <c r="T7346" t="str">
        <f>VLOOKUP(Tabla1[[#This Row],[Nombre del Producto]],Tabla2[[Nombre Producto]:[Costo Unitario]],2,FALSE)</f>
        <v>Lot's O' Nuts</v>
      </c>
      <c r="U7346" t="str">
        <f>VLOOKUP(Tabla1[[#This Row],[Fábrica]],Tabla3[],4,FALSE)</f>
        <v>Arizona</v>
      </c>
    </row>
    <row r="7347" spans="1:21" x14ac:dyDescent="0.25">
      <c r="A7347" t="s">
        <v>794</v>
      </c>
      <c r="B7347" s="3">
        <v>45552</v>
      </c>
      <c r="C7347" s="3">
        <v>45566</v>
      </c>
      <c r="D7347" t="s">
        <v>71</v>
      </c>
      <c r="E7347">
        <v>112515</v>
      </c>
      <c r="F7347" t="s">
        <v>19</v>
      </c>
      <c r="G7347" t="s">
        <v>792</v>
      </c>
      <c r="H7347" t="s">
        <v>325</v>
      </c>
      <c r="I7347">
        <v>84604</v>
      </c>
      <c r="J7347" t="s">
        <v>22</v>
      </c>
      <c r="K7347" t="s">
        <v>23</v>
      </c>
      <c r="L7347" t="s">
        <v>27</v>
      </c>
      <c r="M7347" t="s">
        <v>28</v>
      </c>
      <c r="N7347" s="5">
        <v>10.8</v>
      </c>
      <c r="O7347" s="7">
        <v>3</v>
      </c>
      <c r="P7347" s="5">
        <v>7.5</v>
      </c>
      <c r="Q7347" s="5">
        <v>3.3</v>
      </c>
      <c r="R7347" s="22">
        <f>Tabla1[[#This Row],[Fecha de Envío]]-Tabla1[[#This Row],[Fecha de Orden]]</f>
        <v>14</v>
      </c>
      <c r="S7347" s="24">
        <f>YEAR(Tabla1[[#This Row],[Fecha de Orden]])</f>
        <v>2024</v>
      </c>
      <c r="T7347" t="str">
        <f>VLOOKUP(Tabla1[[#This Row],[Nombre del Producto]],Tabla2[[Nombre Producto]:[Costo Unitario]],2,FALSE)</f>
        <v>Lot's O' Nuts</v>
      </c>
      <c r="U7347" t="str">
        <f>VLOOKUP(Tabla1[[#This Row],[Fábrica]],Tabla3[],4,FALSE)</f>
        <v>Arizona</v>
      </c>
    </row>
    <row r="7348" spans="1:21" x14ac:dyDescent="0.25">
      <c r="A7348" t="s">
        <v>795</v>
      </c>
      <c r="B7348" s="3">
        <v>45552</v>
      </c>
      <c r="C7348" s="3">
        <v>45566</v>
      </c>
      <c r="D7348" t="s">
        <v>71</v>
      </c>
      <c r="E7348">
        <v>112515</v>
      </c>
      <c r="F7348" t="s">
        <v>19</v>
      </c>
      <c r="G7348" t="s">
        <v>792</v>
      </c>
      <c r="H7348" t="s">
        <v>325</v>
      </c>
      <c r="I7348">
        <v>84604</v>
      </c>
      <c r="J7348" t="s">
        <v>22</v>
      </c>
      <c r="K7348" t="s">
        <v>23</v>
      </c>
      <c r="L7348" t="s">
        <v>24</v>
      </c>
      <c r="M7348" t="s">
        <v>25</v>
      </c>
      <c r="N7348" s="5">
        <v>11.25</v>
      </c>
      <c r="O7348" s="7">
        <v>3</v>
      </c>
      <c r="P7348" s="5">
        <v>7.35</v>
      </c>
      <c r="Q7348" s="5">
        <v>3.9</v>
      </c>
      <c r="R7348" s="22">
        <f>Tabla1[[#This Row],[Fecha de Envío]]-Tabla1[[#This Row],[Fecha de Orden]]</f>
        <v>14</v>
      </c>
      <c r="S7348" s="24">
        <f>YEAR(Tabla1[[#This Row],[Fecha de Orden]])</f>
        <v>2024</v>
      </c>
      <c r="T7348" t="str">
        <f>VLOOKUP(Tabla1[[#This Row],[Nombre del Producto]],Tabla2[[Nombre Producto]:[Costo Unitario]],2,FALSE)</f>
        <v>Wicked Choccy's</v>
      </c>
      <c r="U7348" t="str">
        <f>VLOOKUP(Tabla1[[#This Row],[Fábrica]],Tabla3[],4,FALSE)</f>
        <v>Georgia</v>
      </c>
    </row>
    <row r="7349" spans="1:21" x14ac:dyDescent="0.25">
      <c r="A7349" t="s">
        <v>3847</v>
      </c>
      <c r="B7349" s="3">
        <v>45552</v>
      </c>
      <c r="C7349" s="3">
        <v>45568</v>
      </c>
      <c r="D7349" t="s">
        <v>18</v>
      </c>
      <c r="E7349">
        <v>126928</v>
      </c>
      <c r="F7349" t="s">
        <v>19</v>
      </c>
      <c r="G7349" t="s">
        <v>850</v>
      </c>
      <c r="H7349" t="s">
        <v>306</v>
      </c>
      <c r="I7349">
        <v>7960</v>
      </c>
      <c r="J7349" t="s">
        <v>22</v>
      </c>
      <c r="K7349" t="s">
        <v>32</v>
      </c>
      <c r="L7349" t="s">
        <v>33</v>
      </c>
      <c r="M7349" t="s">
        <v>34</v>
      </c>
      <c r="N7349" s="5">
        <v>10.8</v>
      </c>
      <c r="O7349" s="7">
        <v>3</v>
      </c>
      <c r="P7349" s="5">
        <v>7.2</v>
      </c>
      <c r="Q7349" s="5">
        <v>3.6</v>
      </c>
      <c r="R7349" s="22">
        <f>Tabla1[[#This Row],[Fecha de Envío]]-Tabla1[[#This Row],[Fecha de Orden]]</f>
        <v>16</v>
      </c>
      <c r="S7349" s="24">
        <f>YEAR(Tabla1[[#This Row],[Fecha de Orden]])</f>
        <v>2024</v>
      </c>
      <c r="T7349" t="str">
        <f>VLOOKUP(Tabla1[[#This Row],[Nombre del Producto]],Tabla2[[Nombre Producto]:[Costo Unitario]],2,FALSE)</f>
        <v>Lot's O' Nuts</v>
      </c>
      <c r="U7349" t="str">
        <f>VLOOKUP(Tabla1[[#This Row],[Fábrica]],Tabla3[],4,FALSE)</f>
        <v>Arizona</v>
      </c>
    </row>
    <row r="7350" spans="1:21" x14ac:dyDescent="0.25">
      <c r="A7350" t="s">
        <v>6303</v>
      </c>
      <c r="B7350" s="3">
        <v>45552</v>
      </c>
      <c r="C7350" s="3">
        <v>45567</v>
      </c>
      <c r="D7350" t="s">
        <v>71</v>
      </c>
      <c r="E7350">
        <v>157931</v>
      </c>
      <c r="F7350" t="s">
        <v>19</v>
      </c>
      <c r="G7350" t="s">
        <v>535</v>
      </c>
      <c r="H7350" t="s">
        <v>73</v>
      </c>
      <c r="I7350">
        <v>30076</v>
      </c>
      <c r="J7350" t="s">
        <v>22</v>
      </c>
      <c r="K7350" t="s">
        <v>66</v>
      </c>
      <c r="L7350" t="s">
        <v>27</v>
      </c>
      <c r="M7350" t="s">
        <v>28</v>
      </c>
      <c r="N7350" s="5">
        <v>14.4</v>
      </c>
      <c r="O7350" s="7">
        <v>4</v>
      </c>
      <c r="P7350" s="5">
        <v>10</v>
      </c>
      <c r="Q7350" s="5">
        <v>4.4000000000000004</v>
      </c>
      <c r="R7350" s="22">
        <f>Tabla1[[#This Row],[Fecha de Envío]]-Tabla1[[#This Row],[Fecha de Orden]]</f>
        <v>15</v>
      </c>
      <c r="S7350" s="24">
        <f>YEAR(Tabla1[[#This Row],[Fecha de Orden]])</f>
        <v>2024</v>
      </c>
      <c r="T7350" t="str">
        <f>VLOOKUP(Tabla1[[#This Row],[Nombre del Producto]],Tabla2[[Nombre Producto]:[Costo Unitario]],2,FALSE)</f>
        <v>Lot's O' Nuts</v>
      </c>
      <c r="U7350" t="str">
        <f>VLOOKUP(Tabla1[[#This Row],[Fábrica]],Tabla3[],4,FALSE)</f>
        <v>Arizona</v>
      </c>
    </row>
    <row r="7351" spans="1:21" x14ac:dyDescent="0.25">
      <c r="A7351" t="s">
        <v>6304</v>
      </c>
      <c r="B7351" s="3">
        <v>45552</v>
      </c>
      <c r="C7351" s="3">
        <v>45567</v>
      </c>
      <c r="D7351" t="s">
        <v>71</v>
      </c>
      <c r="E7351">
        <v>157931</v>
      </c>
      <c r="F7351" t="s">
        <v>19</v>
      </c>
      <c r="G7351" t="s">
        <v>535</v>
      </c>
      <c r="H7351" t="s">
        <v>73</v>
      </c>
      <c r="I7351">
        <v>30076</v>
      </c>
      <c r="J7351" t="s">
        <v>22</v>
      </c>
      <c r="K7351" t="s">
        <v>66</v>
      </c>
      <c r="L7351" t="s">
        <v>33</v>
      </c>
      <c r="M7351" t="s">
        <v>34</v>
      </c>
      <c r="N7351" s="5">
        <v>10.8</v>
      </c>
      <c r="O7351" s="7">
        <v>3</v>
      </c>
      <c r="P7351" s="5">
        <v>7.2</v>
      </c>
      <c r="Q7351" s="5">
        <v>3.6</v>
      </c>
      <c r="R7351" s="22">
        <f>Tabla1[[#This Row],[Fecha de Envío]]-Tabla1[[#This Row],[Fecha de Orden]]</f>
        <v>15</v>
      </c>
      <c r="S7351" s="24">
        <f>YEAR(Tabla1[[#This Row],[Fecha de Orden]])</f>
        <v>2024</v>
      </c>
      <c r="T7351" t="str">
        <f>VLOOKUP(Tabla1[[#This Row],[Nombre del Producto]],Tabla2[[Nombre Producto]:[Costo Unitario]],2,FALSE)</f>
        <v>Lot's O' Nuts</v>
      </c>
      <c r="U7351" t="str">
        <f>VLOOKUP(Tabla1[[#This Row],[Fábrica]],Tabla3[],4,FALSE)</f>
        <v>Arizona</v>
      </c>
    </row>
    <row r="7352" spans="1:21" x14ac:dyDescent="0.25">
      <c r="A7352" t="s">
        <v>7901</v>
      </c>
      <c r="B7352" s="3">
        <v>45552</v>
      </c>
      <c r="C7352" s="3">
        <v>45565</v>
      </c>
      <c r="D7352" t="s">
        <v>39</v>
      </c>
      <c r="E7352">
        <v>142293</v>
      </c>
      <c r="F7352" t="s">
        <v>19</v>
      </c>
      <c r="G7352" t="s">
        <v>3961</v>
      </c>
      <c r="H7352" t="s">
        <v>2883</v>
      </c>
      <c r="I7352">
        <v>83704</v>
      </c>
      <c r="J7352" t="s">
        <v>22</v>
      </c>
      <c r="K7352" t="s">
        <v>23</v>
      </c>
      <c r="L7352" t="s">
        <v>45</v>
      </c>
      <c r="M7352" t="s">
        <v>46</v>
      </c>
      <c r="N7352" s="5">
        <v>10.47</v>
      </c>
      <c r="O7352" s="7">
        <v>3</v>
      </c>
      <c r="P7352" s="5">
        <v>7.47</v>
      </c>
      <c r="Q7352" s="5">
        <v>3</v>
      </c>
      <c r="R7352" s="22">
        <f>Tabla1[[#This Row],[Fecha de Envío]]-Tabla1[[#This Row],[Fecha de Orden]]</f>
        <v>13</v>
      </c>
      <c r="S7352" s="24">
        <f>YEAR(Tabla1[[#This Row],[Fecha de Orden]])</f>
        <v>2024</v>
      </c>
      <c r="T7352" t="str">
        <f>VLOOKUP(Tabla1[[#This Row],[Nombre del Producto]],Tabla2[[Nombre Producto]:[Costo Unitario]],2,FALSE)</f>
        <v>Lot's O' Nuts</v>
      </c>
      <c r="U7352" t="str">
        <f>VLOOKUP(Tabla1[[#This Row],[Fábrica]],Tabla3[],4,FALSE)</f>
        <v>Arizona</v>
      </c>
    </row>
    <row r="7353" spans="1:21" x14ac:dyDescent="0.25">
      <c r="A7353" t="s">
        <v>8151</v>
      </c>
      <c r="B7353" s="3">
        <v>45552</v>
      </c>
      <c r="C7353" s="3">
        <v>45567</v>
      </c>
      <c r="D7353" t="s">
        <v>71</v>
      </c>
      <c r="E7353">
        <v>105669</v>
      </c>
      <c r="F7353" t="s">
        <v>19</v>
      </c>
      <c r="G7353" t="s">
        <v>159</v>
      </c>
      <c r="H7353" t="s">
        <v>42</v>
      </c>
      <c r="I7353">
        <v>77036</v>
      </c>
      <c r="J7353" t="s">
        <v>22</v>
      </c>
      <c r="K7353" t="s">
        <v>43</v>
      </c>
      <c r="L7353" t="s">
        <v>36</v>
      </c>
      <c r="M7353" t="s">
        <v>37</v>
      </c>
      <c r="N7353" s="5">
        <v>16.25</v>
      </c>
      <c r="O7353" s="7">
        <v>5</v>
      </c>
      <c r="P7353" s="5">
        <v>10.55</v>
      </c>
      <c r="Q7353" s="5">
        <v>5.7</v>
      </c>
      <c r="R7353" s="22">
        <f>Tabla1[[#This Row],[Fecha de Envío]]-Tabla1[[#This Row],[Fecha de Orden]]</f>
        <v>15</v>
      </c>
      <c r="S7353" s="24">
        <f>YEAR(Tabla1[[#This Row],[Fecha de Orden]])</f>
        <v>2024</v>
      </c>
      <c r="T7353" t="str">
        <f>VLOOKUP(Tabla1[[#This Row],[Nombre del Producto]],Tabla2[[Nombre Producto]:[Costo Unitario]],2,FALSE)</f>
        <v>Wicked Choccy's</v>
      </c>
      <c r="U7353" t="str">
        <f>VLOOKUP(Tabla1[[#This Row],[Fábrica]],Tabla3[],4,FALSE)</f>
        <v>Georgia</v>
      </c>
    </row>
    <row r="7354" spans="1:21" x14ac:dyDescent="0.25">
      <c r="A7354" t="s">
        <v>8152</v>
      </c>
      <c r="B7354" s="3">
        <v>45552</v>
      </c>
      <c r="C7354" s="3">
        <v>45567</v>
      </c>
      <c r="D7354" t="s">
        <v>71</v>
      </c>
      <c r="E7354">
        <v>105669</v>
      </c>
      <c r="F7354" t="s">
        <v>19</v>
      </c>
      <c r="G7354" t="s">
        <v>159</v>
      </c>
      <c r="H7354" t="s">
        <v>42</v>
      </c>
      <c r="I7354">
        <v>77036</v>
      </c>
      <c r="J7354" t="s">
        <v>22</v>
      </c>
      <c r="K7354" t="s">
        <v>43</v>
      </c>
      <c r="L7354" t="s">
        <v>27</v>
      </c>
      <c r="M7354" t="s">
        <v>28</v>
      </c>
      <c r="N7354" s="5">
        <v>10.8</v>
      </c>
      <c r="O7354" s="7">
        <v>3</v>
      </c>
      <c r="P7354" s="5">
        <v>7.5</v>
      </c>
      <c r="Q7354" s="5">
        <v>3.3</v>
      </c>
      <c r="R7354" s="22">
        <f>Tabla1[[#This Row],[Fecha de Envío]]-Tabla1[[#This Row],[Fecha de Orden]]</f>
        <v>15</v>
      </c>
      <c r="S7354" s="24">
        <f>YEAR(Tabla1[[#This Row],[Fecha de Orden]])</f>
        <v>2024</v>
      </c>
      <c r="T7354" t="str">
        <f>VLOOKUP(Tabla1[[#This Row],[Nombre del Producto]],Tabla2[[Nombre Producto]:[Costo Unitario]],2,FALSE)</f>
        <v>Lot's O' Nuts</v>
      </c>
      <c r="U7354" t="str">
        <f>VLOOKUP(Tabla1[[#This Row],[Fábrica]],Tabla3[],4,FALSE)</f>
        <v>Arizona</v>
      </c>
    </row>
    <row r="7355" spans="1:21" x14ac:dyDescent="0.25">
      <c r="A7355" t="s">
        <v>8832</v>
      </c>
      <c r="B7355" s="3">
        <v>45552</v>
      </c>
      <c r="C7355" s="3">
        <v>45562</v>
      </c>
      <c r="D7355" t="s">
        <v>82</v>
      </c>
      <c r="E7355">
        <v>137470</v>
      </c>
      <c r="F7355" t="s">
        <v>19</v>
      </c>
      <c r="G7355" t="s">
        <v>124</v>
      </c>
      <c r="H7355" t="s">
        <v>125</v>
      </c>
      <c r="I7355">
        <v>98115</v>
      </c>
      <c r="J7355" t="s">
        <v>22</v>
      </c>
      <c r="K7355" t="s">
        <v>23</v>
      </c>
      <c r="L7355" t="s">
        <v>27</v>
      </c>
      <c r="M7355" t="s">
        <v>28</v>
      </c>
      <c r="N7355" s="5">
        <v>7.2</v>
      </c>
      <c r="O7355" s="7">
        <v>2</v>
      </c>
      <c r="P7355" s="5">
        <v>5</v>
      </c>
      <c r="Q7355" s="5">
        <v>2.2000000000000002</v>
      </c>
      <c r="R7355" s="22">
        <f>Tabla1[[#This Row],[Fecha de Envío]]-Tabla1[[#This Row],[Fecha de Orden]]</f>
        <v>10</v>
      </c>
      <c r="S7355" s="24">
        <f>YEAR(Tabla1[[#This Row],[Fecha de Orden]])</f>
        <v>2024</v>
      </c>
      <c r="T7355" t="str">
        <f>VLOOKUP(Tabla1[[#This Row],[Nombre del Producto]],Tabla2[[Nombre Producto]:[Costo Unitario]],2,FALSE)</f>
        <v>Lot's O' Nuts</v>
      </c>
      <c r="U7355" t="str">
        <f>VLOOKUP(Tabla1[[#This Row],[Fábrica]],Tabla3[],4,FALSE)</f>
        <v>Arizona</v>
      </c>
    </row>
    <row r="7356" spans="1:21" x14ac:dyDescent="0.25">
      <c r="A7356" t="s">
        <v>1110</v>
      </c>
      <c r="B7356" s="3">
        <v>45553</v>
      </c>
      <c r="C7356" s="3">
        <v>45567</v>
      </c>
      <c r="D7356" t="s">
        <v>18</v>
      </c>
      <c r="E7356">
        <v>133333</v>
      </c>
      <c r="F7356" t="s">
        <v>19</v>
      </c>
      <c r="G7356" t="s">
        <v>974</v>
      </c>
      <c r="H7356" t="s">
        <v>410</v>
      </c>
      <c r="I7356">
        <v>54302</v>
      </c>
      <c r="J7356" t="s">
        <v>22</v>
      </c>
      <c r="K7356" t="s">
        <v>43</v>
      </c>
      <c r="L7356" t="s">
        <v>33</v>
      </c>
      <c r="M7356" t="s">
        <v>34</v>
      </c>
      <c r="N7356" s="5">
        <v>14.4</v>
      </c>
      <c r="O7356" s="7">
        <v>4</v>
      </c>
      <c r="P7356" s="5">
        <v>9.6</v>
      </c>
      <c r="Q7356" s="5">
        <v>4.8</v>
      </c>
      <c r="R7356" s="22">
        <f>Tabla1[[#This Row],[Fecha de Envío]]-Tabla1[[#This Row],[Fecha de Orden]]</f>
        <v>14</v>
      </c>
      <c r="S7356" s="24">
        <f>YEAR(Tabla1[[#This Row],[Fecha de Orden]])</f>
        <v>2024</v>
      </c>
      <c r="T7356" t="str">
        <f>VLOOKUP(Tabla1[[#This Row],[Nombre del Producto]],Tabla2[[Nombre Producto]:[Costo Unitario]],2,FALSE)</f>
        <v>Lot's O' Nuts</v>
      </c>
      <c r="U7356" t="str">
        <f>VLOOKUP(Tabla1[[#This Row],[Fábrica]],Tabla3[],4,FALSE)</f>
        <v>Arizona</v>
      </c>
    </row>
    <row r="7357" spans="1:21" x14ac:dyDescent="0.25">
      <c r="A7357" t="s">
        <v>2508</v>
      </c>
      <c r="B7357" s="3">
        <v>45553</v>
      </c>
      <c r="C7357" s="3">
        <v>45565</v>
      </c>
      <c r="D7357" t="s">
        <v>39</v>
      </c>
      <c r="E7357">
        <v>131016</v>
      </c>
      <c r="F7357" t="s">
        <v>19</v>
      </c>
      <c r="G7357" t="s">
        <v>122</v>
      </c>
      <c r="H7357" t="s">
        <v>42</v>
      </c>
      <c r="I7357">
        <v>76017</v>
      </c>
      <c r="J7357" t="s">
        <v>22</v>
      </c>
      <c r="K7357" t="s">
        <v>43</v>
      </c>
      <c r="L7357" t="s">
        <v>36</v>
      </c>
      <c r="M7357" t="s">
        <v>37</v>
      </c>
      <c r="N7357" s="5">
        <v>6.5</v>
      </c>
      <c r="O7357" s="7">
        <v>2</v>
      </c>
      <c r="P7357" s="5">
        <v>4.22</v>
      </c>
      <c r="Q7357" s="5">
        <v>2.2799999999999998</v>
      </c>
      <c r="R7357" s="22">
        <f>Tabla1[[#This Row],[Fecha de Envío]]-Tabla1[[#This Row],[Fecha de Orden]]</f>
        <v>12</v>
      </c>
      <c r="S7357" s="24">
        <f>YEAR(Tabla1[[#This Row],[Fecha de Orden]])</f>
        <v>2024</v>
      </c>
      <c r="T7357" t="str">
        <f>VLOOKUP(Tabla1[[#This Row],[Nombre del Producto]],Tabla2[[Nombre Producto]:[Costo Unitario]],2,FALSE)</f>
        <v>Wicked Choccy's</v>
      </c>
      <c r="U7357" t="str">
        <f>VLOOKUP(Tabla1[[#This Row],[Fábrica]],Tabla3[],4,FALSE)</f>
        <v>Georgia</v>
      </c>
    </row>
    <row r="7358" spans="1:21" x14ac:dyDescent="0.25">
      <c r="A7358" t="s">
        <v>2509</v>
      </c>
      <c r="B7358" s="3">
        <v>45553</v>
      </c>
      <c r="C7358" s="3">
        <v>45565</v>
      </c>
      <c r="D7358" t="s">
        <v>39</v>
      </c>
      <c r="E7358">
        <v>131016</v>
      </c>
      <c r="F7358" t="s">
        <v>19</v>
      </c>
      <c r="G7358" t="s">
        <v>122</v>
      </c>
      <c r="H7358" t="s">
        <v>42</v>
      </c>
      <c r="I7358">
        <v>76017</v>
      </c>
      <c r="J7358" t="s">
        <v>22</v>
      </c>
      <c r="K7358" t="s">
        <v>43</v>
      </c>
      <c r="L7358" t="s">
        <v>45</v>
      </c>
      <c r="M7358" t="s">
        <v>46</v>
      </c>
      <c r="N7358" s="5">
        <v>6.98</v>
      </c>
      <c r="O7358" s="7">
        <v>2</v>
      </c>
      <c r="P7358" s="5">
        <v>4.9800000000000004</v>
      </c>
      <c r="Q7358" s="5">
        <v>2</v>
      </c>
      <c r="R7358" s="22">
        <f>Tabla1[[#This Row],[Fecha de Envío]]-Tabla1[[#This Row],[Fecha de Orden]]</f>
        <v>12</v>
      </c>
      <c r="S7358" s="24">
        <f>YEAR(Tabla1[[#This Row],[Fecha de Orden]])</f>
        <v>2024</v>
      </c>
      <c r="T7358" t="str">
        <f>VLOOKUP(Tabla1[[#This Row],[Nombre del Producto]],Tabla2[[Nombre Producto]:[Costo Unitario]],2,FALSE)</f>
        <v>Lot's O' Nuts</v>
      </c>
      <c r="U7358" t="str">
        <f>VLOOKUP(Tabla1[[#This Row],[Fábrica]],Tabla3[],4,FALSE)</f>
        <v>Arizona</v>
      </c>
    </row>
    <row r="7359" spans="1:21" x14ac:dyDescent="0.25">
      <c r="A7359" t="s">
        <v>6277</v>
      </c>
      <c r="B7359" s="3">
        <v>45553</v>
      </c>
      <c r="C7359" s="3">
        <v>45570</v>
      </c>
      <c r="D7359" t="s">
        <v>18</v>
      </c>
      <c r="E7359">
        <v>148068</v>
      </c>
      <c r="F7359" t="s">
        <v>19</v>
      </c>
      <c r="G7359" t="s">
        <v>30</v>
      </c>
      <c r="H7359" t="s">
        <v>31</v>
      </c>
      <c r="I7359">
        <v>10035</v>
      </c>
      <c r="J7359" t="s">
        <v>22</v>
      </c>
      <c r="K7359" t="s">
        <v>32</v>
      </c>
      <c r="L7359" t="s">
        <v>33</v>
      </c>
      <c r="M7359" t="s">
        <v>34</v>
      </c>
      <c r="N7359" s="5">
        <v>7.2</v>
      </c>
      <c r="O7359" s="7">
        <v>2</v>
      </c>
      <c r="P7359" s="5">
        <v>4.8</v>
      </c>
      <c r="Q7359" s="5">
        <v>2.4</v>
      </c>
      <c r="R7359" s="22">
        <f>Tabla1[[#This Row],[Fecha de Envío]]-Tabla1[[#This Row],[Fecha de Orden]]</f>
        <v>17</v>
      </c>
      <c r="S7359" s="24">
        <f>YEAR(Tabla1[[#This Row],[Fecha de Orden]])</f>
        <v>2024</v>
      </c>
      <c r="T7359" t="str">
        <f>VLOOKUP(Tabla1[[#This Row],[Nombre del Producto]],Tabla2[[Nombre Producto]:[Costo Unitario]],2,FALSE)</f>
        <v>Lot's O' Nuts</v>
      </c>
      <c r="U7359" t="str">
        <f>VLOOKUP(Tabla1[[#This Row],[Fábrica]],Tabla3[],4,FALSE)</f>
        <v>Arizona</v>
      </c>
    </row>
    <row r="7360" spans="1:21" x14ac:dyDescent="0.25">
      <c r="A7360" t="s">
        <v>6278</v>
      </c>
      <c r="B7360" s="3">
        <v>45553</v>
      </c>
      <c r="C7360" s="3">
        <v>45570</v>
      </c>
      <c r="D7360" t="s">
        <v>18</v>
      </c>
      <c r="E7360">
        <v>148068</v>
      </c>
      <c r="F7360" t="s">
        <v>19</v>
      </c>
      <c r="G7360" t="s">
        <v>30</v>
      </c>
      <c r="H7360" t="s">
        <v>31</v>
      </c>
      <c r="I7360">
        <v>10035</v>
      </c>
      <c r="J7360" t="s">
        <v>22</v>
      </c>
      <c r="K7360" t="s">
        <v>32</v>
      </c>
      <c r="L7360" t="s">
        <v>36</v>
      </c>
      <c r="M7360" t="s">
        <v>37</v>
      </c>
      <c r="N7360" s="5">
        <v>9.75</v>
      </c>
      <c r="O7360" s="7">
        <v>3</v>
      </c>
      <c r="P7360" s="5">
        <v>6.33</v>
      </c>
      <c r="Q7360" s="5">
        <v>3.42</v>
      </c>
      <c r="R7360" s="22">
        <f>Tabla1[[#This Row],[Fecha de Envío]]-Tabla1[[#This Row],[Fecha de Orden]]</f>
        <v>17</v>
      </c>
      <c r="S7360" s="24">
        <f>YEAR(Tabla1[[#This Row],[Fecha de Orden]])</f>
        <v>2024</v>
      </c>
      <c r="T7360" t="str">
        <f>VLOOKUP(Tabla1[[#This Row],[Nombre del Producto]],Tabla2[[Nombre Producto]:[Costo Unitario]],2,FALSE)</f>
        <v>Wicked Choccy's</v>
      </c>
      <c r="U7360" t="str">
        <f>VLOOKUP(Tabla1[[#This Row],[Fábrica]],Tabla3[],4,FALSE)</f>
        <v>Georgia</v>
      </c>
    </row>
    <row r="7361" spans="1:21" x14ac:dyDescent="0.25">
      <c r="A7361" t="s">
        <v>6898</v>
      </c>
      <c r="B7361" s="3">
        <v>45553</v>
      </c>
      <c r="C7361" s="3">
        <v>45566</v>
      </c>
      <c r="D7361" t="s">
        <v>39</v>
      </c>
      <c r="E7361">
        <v>140508</v>
      </c>
      <c r="F7361" t="s">
        <v>19</v>
      </c>
      <c r="G7361" t="s">
        <v>186</v>
      </c>
      <c r="H7361" t="s">
        <v>42</v>
      </c>
      <c r="I7361">
        <v>75220</v>
      </c>
      <c r="J7361" t="s">
        <v>22</v>
      </c>
      <c r="K7361" t="s">
        <v>43</v>
      </c>
      <c r="L7361" t="s">
        <v>45</v>
      </c>
      <c r="M7361" t="s">
        <v>46</v>
      </c>
      <c r="N7361" s="5">
        <v>13.96</v>
      </c>
      <c r="O7361" s="7">
        <v>4</v>
      </c>
      <c r="P7361" s="5">
        <v>9.9600000000000009</v>
      </c>
      <c r="Q7361" s="5">
        <v>4</v>
      </c>
      <c r="R7361" s="22">
        <f>Tabla1[[#This Row],[Fecha de Envío]]-Tabla1[[#This Row],[Fecha de Orden]]</f>
        <v>13</v>
      </c>
      <c r="S7361" s="24">
        <f>YEAR(Tabla1[[#This Row],[Fecha de Orden]])</f>
        <v>2024</v>
      </c>
      <c r="T7361" t="str">
        <f>VLOOKUP(Tabla1[[#This Row],[Nombre del Producto]],Tabla2[[Nombre Producto]:[Costo Unitario]],2,FALSE)</f>
        <v>Lot's O' Nuts</v>
      </c>
      <c r="U7361" t="str">
        <f>VLOOKUP(Tabla1[[#This Row],[Fábrica]],Tabla3[],4,FALSE)</f>
        <v>Arizona</v>
      </c>
    </row>
    <row r="7362" spans="1:21" x14ac:dyDescent="0.25">
      <c r="A7362" t="s">
        <v>8110</v>
      </c>
      <c r="B7362" s="3">
        <v>45553</v>
      </c>
      <c r="C7362" s="3">
        <v>45568</v>
      </c>
      <c r="D7362" t="s">
        <v>18</v>
      </c>
      <c r="E7362">
        <v>106180</v>
      </c>
      <c r="F7362" t="s">
        <v>19</v>
      </c>
      <c r="G7362" t="s">
        <v>20</v>
      </c>
      <c r="H7362" t="s">
        <v>21</v>
      </c>
      <c r="I7362">
        <v>94122</v>
      </c>
      <c r="J7362" t="s">
        <v>22</v>
      </c>
      <c r="K7362" t="s">
        <v>23</v>
      </c>
      <c r="L7362" t="s">
        <v>45</v>
      </c>
      <c r="M7362" t="s">
        <v>46</v>
      </c>
      <c r="N7362" s="5">
        <v>10.47</v>
      </c>
      <c r="O7362" s="7">
        <v>3</v>
      </c>
      <c r="P7362" s="5">
        <v>7.47</v>
      </c>
      <c r="Q7362" s="5">
        <v>3</v>
      </c>
      <c r="R7362" s="22">
        <f>Tabla1[[#This Row],[Fecha de Envío]]-Tabla1[[#This Row],[Fecha de Orden]]</f>
        <v>15</v>
      </c>
      <c r="S7362" s="24">
        <f>YEAR(Tabla1[[#This Row],[Fecha de Orden]])</f>
        <v>2024</v>
      </c>
      <c r="T7362" t="str">
        <f>VLOOKUP(Tabla1[[#This Row],[Nombre del Producto]],Tabla2[[Nombre Producto]:[Costo Unitario]],2,FALSE)</f>
        <v>Lot's O' Nuts</v>
      </c>
      <c r="U7362" t="str">
        <f>VLOOKUP(Tabla1[[#This Row],[Fábrica]],Tabla3[],4,FALSE)</f>
        <v>Arizona</v>
      </c>
    </row>
    <row r="7363" spans="1:21" x14ac:dyDescent="0.25">
      <c r="A7363" t="s">
        <v>8111</v>
      </c>
      <c r="B7363" s="3">
        <v>45553</v>
      </c>
      <c r="C7363" s="3">
        <v>45568</v>
      </c>
      <c r="D7363" t="s">
        <v>18</v>
      </c>
      <c r="E7363">
        <v>106180</v>
      </c>
      <c r="F7363" t="s">
        <v>19</v>
      </c>
      <c r="G7363" t="s">
        <v>20</v>
      </c>
      <c r="H7363" t="s">
        <v>21</v>
      </c>
      <c r="I7363">
        <v>94122</v>
      </c>
      <c r="J7363" t="s">
        <v>22</v>
      </c>
      <c r="K7363" t="s">
        <v>23</v>
      </c>
      <c r="L7363" t="s">
        <v>27</v>
      </c>
      <c r="M7363" t="s">
        <v>28</v>
      </c>
      <c r="N7363" s="5">
        <v>10.8</v>
      </c>
      <c r="O7363" s="7">
        <v>3</v>
      </c>
      <c r="P7363" s="5">
        <v>7.5</v>
      </c>
      <c r="Q7363" s="5">
        <v>3.3</v>
      </c>
      <c r="R7363" s="22">
        <f>Tabla1[[#This Row],[Fecha de Envío]]-Tabla1[[#This Row],[Fecha de Orden]]</f>
        <v>15</v>
      </c>
      <c r="S7363" s="24">
        <f>YEAR(Tabla1[[#This Row],[Fecha de Orden]])</f>
        <v>2024</v>
      </c>
      <c r="T7363" t="str">
        <f>VLOOKUP(Tabla1[[#This Row],[Nombre del Producto]],Tabla2[[Nombre Producto]:[Costo Unitario]],2,FALSE)</f>
        <v>Lot's O' Nuts</v>
      </c>
      <c r="U7363" t="str">
        <f>VLOOKUP(Tabla1[[#This Row],[Fábrica]],Tabla3[],4,FALSE)</f>
        <v>Arizona</v>
      </c>
    </row>
    <row r="7364" spans="1:21" x14ac:dyDescent="0.25">
      <c r="A7364" t="s">
        <v>8112</v>
      </c>
      <c r="B7364" s="3">
        <v>45553</v>
      </c>
      <c r="C7364" s="3">
        <v>45568</v>
      </c>
      <c r="D7364" t="s">
        <v>18</v>
      </c>
      <c r="E7364">
        <v>106180</v>
      </c>
      <c r="F7364" t="s">
        <v>19</v>
      </c>
      <c r="G7364" t="s">
        <v>20</v>
      </c>
      <c r="H7364" t="s">
        <v>21</v>
      </c>
      <c r="I7364">
        <v>94122</v>
      </c>
      <c r="J7364" t="s">
        <v>148</v>
      </c>
      <c r="K7364" t="s">
        <v>23</v>
      </c>
      <c r="L7364" t="s">
        <v>445</v>
      </c>
      <c r="M7364" t="s">
        <v>446</v>
      </c>
      <c r="N7364" s="5">
        <v>9.75</v>
      </c>
      <c r="O7364" s="7">
        <v>3</v>
      </c>
      <c r="P7364" s="5">
        <v>0.75</v>
      </c>
      <c r="Q7364" s="5">
        <v>9</v>
      </c>
      <c r="R7364" s="22">
        <f>Tabla1[[#This Row],[Fecha de Envío]]-Tabla1[[#This Row],[Fecha de Orden]]</f>
        <v>15</v>
      </c>
      <c r="S7364" s="24">
        <f>YEAR(Tabla1[[#This Row],[Fecha de Orden]])</f>
        <v>2024</v>
      </c>
      <c r="T7364" t="str">
        <f>VLOOKUP(Tabla1[[#This Row],[Nombre del Producto]],Tabla2[[Nombre Producto]:[Costo Unitario]],2,FALSE)</f>
        <v>The Other Factory</v>
      </c>
      <c r="U7364" t="str">
        <f>VLOOKUP(Tabla1[[#This Row],[Fábrica]],Tabla3[],4,FALSE)</f>
        <v>Tennessee</v>
      </c>
    </row>
    <row r="7365" spans="1:21" x14ac:dyDescent="0.25">
      <c r="A7365" t="s">
        <v>8368</v>
      </c>
      <c r="B7365" s="3">
        <v>45553</v>
      </c>
      <c r="C7365" s="3">
        <v>45567</v>
      </c>
      <c r="D7365" t="s">
        <v>18</v>
      </c>
      <c r="E7365">
        <v>164756</v>
      </c>
      <c r="F7365" t="s">
        <v>19</v>
      </c>
      <c r="G7365" t="s">
        <v>412</v>
      </c>
      <c r="H7365" t="s">
        <v>73</v>
      </c>
      <c r="I7365">
        <v>31907</v>
      </c>
      <c r="J7365" t="s">
        <v>148</v>
      </c>
      <c r="K7365" t="s">
        <v>66</v>
      </c>
      <c r="L7365" t="s">
        <v>348</v>
      </c>
      <c r="M7365" t="s">
        <v>349</v>
      </c>
      <c r="N7365" s="5">
        <v>80</v>
      </c>
      <c r="O7365" s="7">
        <v>4</v>
      </c>
      <c r="P7365" s="5">
        <v>40</v>
      </c>
      <c r="Q7365" s="5">
        <v>40</v>
      </c>
      <c r="R7365" s="22">
        <f>Tabla1[[#This Row],[Fecha de Envío]]-Tabla1[[#This Row],[Fecha de Orden]]</f>
        <v>14</v>
      </c>
      <c r="S7365" s="24">
        <f>YEAR(Tabla1[[#This Row],[Fecha de Orden]])</f>
        <v>2024</v>
      </c>
      <c r="T7365" t="str">
        <f>VLOOKUP(Tabla1[[#This Row],[Nombre del Producto]],Tabla2[[Nombre Producto]:[Costo Unitario]],2,FALSE)</f>
        <v>Secret Factory</v>
      </c>
      <c r="U7365" t="str">
        <f>VLOOKUP(Tabla1[[#This Row],[Fábrica]],Tabla3[],4,FALSE)</f>
        <v>Illinois</v>
      </c>
    </row>
    <row r="7366" spans="1:21" x14ac:dyDescent="0.25">
      <c r="A7366" t="s">
        <v>8369</v>
      </c>
      <c r="B7366" s="3">
        <v>45553</v>
      </c>
      <c r="C7366" s="3">
        <v>45567</v>
      </c>
      <c r="D7366" t="s">
        <v>18</v>
      </c>
      <c r="E7366">
        <v>164756</v>
      </c>
      <c r="F7366" t="s">
        <v>19</v>
      </c>
      <c r="G7366" t="s">
        <v>412</v>
      </c>
      <c r="H7366" t="s">
        <v>73</v>
      </c>
      <c r="I7366">
        <v>31907</v>
      </c>
      <c r="J7366" t="s">
        <v>22</v>
      </c>
      <c r="K7366" t="s">
        <v>66</v>
      </c>
      <c r="L7366" t="s">
        <v>36</v>
      </c>
      <c r="M7366" t="s">
        <v>37</v>
      </c>
      <c r="N7366" s="5">
        <v>9.75</v>
      </c>
      <c r="O7366" s="7">
        <v>3</v>
      </c>
      <c r="P7366" s="5">
        <v>6.33</v>
      </c>
      <c r="Q7366" s="5">
        <v>3.42</v>
      </c>
      <c r="R7366" s="22">
        <f>Tabla1[[#This Row],[Fecha de Envío]]-Tabla1[[#This Row],[Fecha de Orden]]</f>
        <v>14</v>
      </c>
      <c r="S7366" s="24">
        <f>YEAR(Tabla1[[#This Row],[Fecha de Orden]])</f>
        <v>2024</v>
      </c>
      <c r="T7366" t="str">
        <f>VLOOKUP(Tabla1[[#This Row],[Nombre del Producto]],Tabla2[[Nombre Producto]:[Costo Unitario]],2,FALSE)</f>
        <v>Wicked Choccy's</v>
      </c>
      <c r="U7366" t="str">
        <f>VLOOKUP(Tabla1[[#This Row],[Fábrica]],Tabla3[],4,FALSE)</f>
        <v>Georgia</v>
      </c>
    </row>
    <row r="7367" spans="1:21" x14ac:dyDescent="0.25">
      <c r="A7367" t="s">
        <v>8370</v>
      </c>
      <c r="B7367" s="3">
        <v>45553</v>
      </c>
      <c r="C7367" s="3">
        <v>45567</v>
      </c>
      <c r="D7367" t="s">
        <v>18</v>
      </c>
      <c r="E7367">
        <v>164756</v>
      </c>
      <c r="F7367" t="s">
        <v>19</v>
      </c>
      <c r="G7367" t="s">
        <v>412</v>
      </c>
      <c r="H7367" t="s">
        <v>73</v>
      </c>
      <c r="I7367">
        <v>31907</v>
      </c>
      <c r="J7367" t="s">
        <v>22</v>
      </c>
      <c r="K7367" t="s">
        <v>66</v>
      </c>
      <c r="L7367" t="s">
        <v>45</v>
      </c>
      <c r="M7367" t="s">
        <v>46</v>
      </c>
      <c r="N7367" s="5">
        <v>13.96</v>
      </c>
      <c r="O7367" s="7">
        <v>4</v>
      </c>
      <c r="P7367" s="5">
        <v>9.9600000000000009</v>
      </c>
      <c r="Q7367" s="5">
        <v>4</v>
      </c>
      <c r="R7367" s="22">
        <f>Tabla1[[#This Row],[Fecha de Envío]]-Tabla1[[#This Row],[Fecha de Orden]]</f>
        <v>14</v>
      </c>
      <c r="S7367" s="24">
        <f>YEAR(Tabla1[[#This Row],[Fecha de Orden]])</f>
        <v>2024</v>
      </c>
      <c r="T7367" t="str">
        <f>VLOOKUP(Tabla1[[#This Row],[Nombre del Producto]],Tabla2[[Nombre Producto]:[Costo Unitario]],2,FALSE)</f>
        <v>Lot's O' Nuts</v>
      </c>
      <c r="U7367" t="str">
        <f>VLOOKUP(Tabla1[[#This Row],[Fábrica]],Tabla3[],4,FALSE)</f>
        <v>Arizona</v>
      </c>
    </row>
    <row r="7368" spans="1:21" x14ac:dyDescent="0.25">
      <c r="A7368" t="s">
        <v>8371</v>
      </c>
      <c r="B7368" s="3">
        <v>45553</v>
      </c>
      <c r="C7368" s="3">
        <v>45567</v>
      </c>
      <c r="D7368" t="s">
        <v>18</v>
      </c>
      <c r="E7368">
        <v>164756</v>
      </c>
      <c r="F7368" t="s">
        <v>19</v>
      </c>
      <c r="G7368" t="s">
        <v>412</v>
      </c>
      <c r="H7368" t="s">
        <v>73</v>
      </c>
      <c r="I7368">
        <v>31907</v>
      </c>
      <c r="J7368" t="s">
        <v>22</v>
      </c>
      <c r="K7368" t="s">
        <v>66</v>
      </c>
      <c r="L7368" t="s">
        <v>27</v>
      </c>
      <c r="M7368" t="s">
        <v>28</v>
      </c>
      <c r="N7368" s="5">
        <v>7.2</v>
      </c>
      <c r="O7368" s="7">
        <v>2</v>
      </c>
      <c r="P7368" s="5">
        <v>5</v>
      </c>
      <c r="Q7368" s="5">
        <v>2.2000000000000002</v>
      </c>
      <c r="R7368" s="22">
        <f>Tabla1[[#This Row],[Fecha de Envío]]-Tabla1[[#This Row],[Fecha de Orden]]</f>
        <v>14</v>
      </c>
      <c r="S7368" s="24">
        <f>YEAR(Tabla1[[#This Row],[Fecha de Orden]])</f>
        <v>2024</v>
      </c>
      <c r="T7368" t="str">
        <f>VLOOKUP(Tabla1[[#This Row],[Nombre del Producto]],Tabla2[[Nombre Producto]:[Costo Unitario]],2,FALSE)</f>
        <v>Lot's O' Nuts</v>
      </c>
      <c r="U7368" t="str">
        <f>VLOOKUP(Tabla1[[#This Row],[Fábrica]],Tabla3[],4,FALSE)</f>
        <v>Arizona</v>
      </c>
    </row>
    <row r="7369" spans="1:21" x14ac:dyDescent="0.25">
      <c r="A7369" t="s">
        <v>8372</v>
      </c>
      <c r="B7369" s="3">
        <v>45553</v>
      </c>
      <c r="C7369" s="3">
        <v>45567</v>
      </c>
      <c r="D7369" t="s">
        <v>18</v>
      </c>
      <c r="E7369">
        <v>164756</v>
      </c>
      <c r="F7369" t="s">
        <v>19</v>
      </c>
      <c r="G7369" t="s">
        <v>412</v>
      </c>
      <c r="H7369" t="s">
        <v>73</v>
      </c>
      <c r="I7369">
        <v>31907</v>
      </c>
      <c r="J7369" t="s">
        <v>22</v>
      </c>
      <c r="K7369" t="s">
        <v>66</v>
      </c>
      <c r="L7369" t="s">
        <v>24</v>
      </c>
      <c r="M7369" t="s">
        <v>25</v>
      </c>
      <c r="N7369" s="5">
        <v>30</v>
      </c>
      <c r="O7369" s="7">
        <v>8</v>
      </c>
      <c r="P7369" s="5">
        <v>19.600000000000001</v>
      </c>
      <c r="Q7369" s="5">
        <v>10.4</v>
      </c>
      <c r="R7369" s="22">
        <f>Tabla1[[#This Row],[Fecha de Envío]]-Tabla1[[#This Row],[Fecha de Orden]]</f>
        <v>14</v>
      </c>
      <c r="S7369" s="24">
        <f>YEAR(Tabla1[[#This Row],[Fecha de Orden]])</f>
        <v>2024</v>
      </c>
      <c r="T7369" t="str">
        <f>VLOOKUP(Tabla1[[#This Row],[Nombre del Producto]],Tabla2[[Nombre Producto]:[Costo Unitario]],2,FALSE)</f>
        <v>Wicked Choccy's</v>
      </c>
      <c r="U7369" t="str">
        <f>VLOOKUP(Tabla1[[#This Row],[Fábrica]],Tabla3[],4,FALSE)</f>
        <v>Georgia</v>
      </c>
    </row>
    <row r="7370" spans="1:21" x14ac:dyDescent="0.25">
      <c r="A7370" t="s">
        <v>8795</v>
      </c>
      <c r="B7370" s="3">
        <v>45553</v>
      </c>
      <c r="C7370" s="3">
        <v>45568</v>
      </c>
      <c r="D7370" t="s">
        <v>71</v>
      </c>
      <c r="E7370">
        <v>134439</v>
      </c>
      <c r="F7370" t="s">
        <v>19</v>
      </c>
      <c r="G7370" t="s">
        <v>8796</v>
      </c>
      <c r="H7370" t="s">
        <v>58</v>
      </c>
      <c r="I7370">
        <v>68801</v>
      </c>
      <c r="J7370" t="s">
        <v>22</v>
      </c>
      <c r="K7370" t="s">
        <v>43</v>
      </c>
      <c r="L7370" t="s">
        <v>24</v>
      </c>
      <c r="M7370" t="s">
        <v>25</v>
      </c>
      <c r="N7370" s="5">
        <v>7.5</v>
      </c>
      <c r="O7370" s="7">
        <v>2</v>
      </c>
      <c r="P7370" s="5">
        <v>4.9000000000000004</v>
      </c>
      <c r="Q7370" s="5">
        <v>2.6</v>
      </c>
      <c r="R7370" s="22">
        <f>Tabla1[[#This Row],[Fecha de Envío]]-Tabla1[[#This Row],[Fecha de Orden]]</f>
        <v>15</v>
      </c>
      <c r="S7370" s="24">
        <f>YEAR(Tabla1[[#This Row],[Fecha de Orden]])</f>
        <v>2024</v>
      </c>
      <c r="T7370" t="str">
        <f>VLOOKUP(Tabla1[[#This Row],[Nombre del Producto]],Tabla2[[Nombre Producto]:[Costo Unitario]],2,FALSE)</f>
        <v>Wicked Choccy's</v>
      </c>
      <c r="U7370" t="str">
        <f>VLOOKUP(Tabla1[[#This Row],[Fábrica]],Tabla3[],4,FALSE)</f>
        <v>Georgia</v>
      </c>
    </row>
    <row r="7371" spans="1:21" x14ac:dyDescent="0.25">
      <c r="A7371" t="s">
        <v>8918</v>
      </c>
      <c r="B7371" s="3">
        <v>45553</v>
      </c>
      <c r="C7371" s="3">
        <v>45567</v>
      </c>
      <c r="D7371" t="s">
        <v>18</v>
      </c>
      <c r="E7371">
        <v>166856</v>
      </c>
      <c r="F7371" t="s">
        <v>19</v>
      </c>
      <c r="G7371" t="s">
        <v>8919</v>
      </c>
      <c r="H7371" t="s">
        <v>235</v>
      </c>
      <c r="I7371">
        <v>88101</v>
      </c>
      <c r="J7371" t="s">
        <v>22</v>
      </c>
      <c r="K7371" t="s">
        <v>23</v>
      </c>
      <c r="L7371" t="s">
        <v>24</v>
      </c>
      <c r="M7371" t="s">
        <v>25</v>
      </c>
      <c r="N7371" s="5">
        <v>26.25</v>
      </c>
      <c r="O7371" s="7">
        <v>7</v>
      </c>
      <c r="P7371" s="5">
        <v>17.149999999999999</v>
      </c>
      <c r="Q7371" s="5">
        <v>9.1</v>
      </c>
      <c r="R7371" s="22">
        <f>Tabla1[[#This Row],[Fecha de Envío]]-Tabla1[[#This Row],[Fecha de Orden]]</f>
        <v>14</v>
      </c>
      <c r="S7371" s="24">
        <f>YEAR(Tabla1[[#This Row],[Fecha de Orden]])</f>
        <v>2024</v>
      </c>
      <c r="T7371" t="str">
        <f>VLOOKUP(Tabla1[[#This Row],[Nombre del Producto]],Tabla2[[Nombre Producto]:[Costo Unitario]],2,FALSE)</f>
        <v>Wicked Choccy's</v>
      </c>
      <c r="U7371" t="str">
        <f>VLOOKUP(Tabla1[[#This Row],[Fábrica]],Tabla3[],4,FALSE)</f>
        <v>Georgia</v>
      </c>
    </row>
    <row r="7372" spans="1:21" x14ac:dyDescent="0.25">
      <c r="A7372" t="s">
        <v>8920</v>
      </c>
      <c r="B7372" s="3">
        <v>45553</v>
      </c>
      <c r="C7372" s="3">
        <v>45567</v>
      </c>
      <c r="D7372" t="s">
        <v>18</v>
      </c>
      <c r="E7372">
        <v>166856</v>
      </c>
      <c r="F7372" t="s">
        <v>19</v>
      </c>
      <c r="G7372" t="s">
        <v>8919</v>
      </c>
      <c r="H7372" t="s">
        <v>235</v>
      </c>
      <c r="I7372">
        <v>88101</v>
      </c>
      <c r="J7372" t="s">
        <v>22</v>
      </c>
      <c r="K7372" t="s">
        <v>23</v>
      </c>
      <c r="L7372" t="s">
        <v>27</v>
      </c>
      <c r="M7372" t="s">
        <v>28</v>
      </c>
      <c r="N7372" s="5">
        <v>10.8</v>
      </c>
      <c r="O7372" s="7">
        <v>3</v>
      </c>
      <c r="P7372" s="5">
        <v>7.5</v>
      </c>
      <c r="Q7372" s="5">
        <v>3.3</v>
      </c>
      <c r="R7372" s="22">
        <f>Tabla1[[#This Row],[Fecha de Envío]]-Tabla1[[#This Row],[Fecha de Orden]]</f>
        <v>14</v>
      </c>
      <c r="S7372" s="24">
        <f>YEAR(Tabla1[[#This Row],[Fecha de Orden]])</f>
        <v>2024</v>
      </c>
      <c r="T7372" t="str">
        <f>VLOOKUP(Tabla1[[#This Row],[Nombre del Producto]],Tabla2[[Nombre Producto]:[Costo Unitario]],2,FALSE)</f>
        <v>Lot's O' Nuts</v>
      </c>
      <c r="U7372" t="str">
        <f>VLOOKUP(Tabla1[[#This Row],[Fábrica]],Tabla3[],4,FALSE)</f>
        <v>Arizona</v>
      </c>
    </row>
    <row r="7373" spans="1:21" x14ac:dyDescent="0.25">
      <c r="A7373" t="s">
        <v>174</v>
      </c>
      <c r="B7373" s="3">
        <v>45554</v>
      </c>
      <c r="C7373" s="3">
        <v>45570</v>
      </c>
      <c r="D7373" t="s">
        <v>18</v>
      </c>
      <c r="E7373">
        <v>153822</v>
      </c>
      <c r="F7373" t="s">
        <v>19</v>
      </c>
      <c r="G7373" t="s">
        <v>165</v>
      </c>
      <c r="H7373" t="s">
        <v>69</v>
      </c>
      <c r="I7373">
        <v>85023</v>
      </c>
      <c r="J7373" t="s">
        <v>22</v>
      </c>
      <c r="K7373" t="s">
        <v>23</v>
      </c>
      <c r="L7373" t="s">
        <v>36</v>
      </c>
      <c r="M7373" t="s">
        <v>37</v>
      </c>
      <c r="N7373" s="5">
        <v>13</v>
      </c>
      <c r="O7373" s="7">
        <v>4</v>
      </c>
      <c r="P7373" s="5">
        <v>8.44</v>
      </c>
      <c r="Q7373" s="5">
        <v>4.5599999999999996</v>
      </c>
      <c r="R7373" s="22">
        <f>Tabla1[[#This Row],[Fecha de Envío]]-Tabla1[[#This Row],[Fecha de Orden]]</f>
        <v>16</v>
      </c>
      <c r="S7373" s="24">
        <f>YEAR(Tabla1[[#This Row],[Fecha de Orden]])</f>
        <v>2024</v>
      </c>
      <c r="T7373" t="str">
        <f>VLOOKUP(Tabla1[[#This Row],[Nombre del Producto]],Tabla2[[Nombre Producto]:[Costo Unitario]],2,FALSE)</f>
        <v>Wicked Choccy's</v>
      </c>
      <c r="U7373" t="str">
        <f>VLOOKUP(Tabla1[[#This Row],[Fábrica]],Tabla3[],4,FALSE)</f>
        <v>Georgia</v>
      </c>
    </row>
    <row r="7374" spans="1:21" x14ac:dyDescent="0.25">
      <c r="A7374" t="s">
        <v>175</v>
      </c>
      <c r="B7374" s="3">
        <v>45554</v>
      </c>
      <c r="C7374" s="3">
        <v>45570</v>
      </c>
      <c r="D7374" t="s">
        <v>18</v>
      </c>
      <c r="E7374">
        <v>153822</v>
      </c>
      <c r="F7374" t="s">
        <v>19</v>
      </c>
      <c r="G7374" t="s">
        <v>165</v>
      </c>
      <c r="H7374" t="s">
        <v>69</v>
      </c>
      <c r="I7374">
        <v>85023</v>
      </c>
      <c r="J7374" t="s">
        <v>22</v>
      </c>
      <c r="K7374" t="s">
        <v>23</v>
      </c>
      <c r="L7374" t="s">
        <v>33</v>
      </c>
      <c r="M7374" t="s">
        <v>34</v>
      </c>
      <c r="N7374" s="5">
        <v>7.2</v>
      </c>
      <c r="O7374" s="7">
        <v>2</v>
      </c>
      <c r="P7374" s="5">
        <v>4.8</v>
      </c>
      <c r="Q7374" s="5">
        <v>2.4</v>
      </c>
      <c r="R7374" s="22">
        <f>Tabla1[[#This Row],[Fecha de Envío]]-Tabla1[[#This Row],[Fecha de Orden]]</f>
        <v>16</v>
      </c>
      <c r="S7374" s="24">
        <f>YEAR(Tabla1[[#This Row],[Fecha de Orden]])</f>
        <v>2024</v>
      </c>
      <c r="T7374" t="str">
        <f>VLOOKUP(Tabla1[[#This Row],[Nombre del Producto]],Tabla2[[Nombre Producto]:[Costo Unitario]],2,FALSE)</f>
        <v>Lot's O' Nuts</v>
      </c>
      <c r="U7374" t="str">
        <f>VLOOKUP(Tabla1[[#This Row],[Fábrica]],Tabla3[],4,FALSE)</f>
        <v>Arizona</v>
      </c>
    </row>
    <row r="7375" spans="1:21" x14ac:dyDescent="0.25">
      <c r="A7375" t="s">
        <v>176</v>
      </c>
      <c r="B7375" s="3">
        <v>45554</v>
      </c>
      <c r="C7375" s="3">
        <v>45570</v>
      </c>
      <c r="D7375" t="s">
        <v>18</v>
      </c>
      <c r="E7375">
        <v>153822</v>
      </c>
      <c r="F7375" t="s">
        <v>19</v>
      </c>
      <c r="G7375" t="s">
        <v>165</v>
      </c>
      <c r="H7375" t="s">
        <v>69</v>
      </c>
      <c r="I7375">
        <v>85023</v>
      </c>
      <c r="J7375" t="s">
        <v>22</v>
      </c>
      <c r="K7375" t="s">
        <v>23</v>
      </c>
      <c r="L7375" t="s">
        <v>45</v>
      </c>
      <c r="M7375" t="s">
        <v>46</v>
      </c>
      <c r="N7375" s="5">
        <v>6.98</v>
      </c>
      <c r="O7375" s="7">
        <v>2</v>
      </c>
      <c r="P7375" s="5">
        <v>4.9800000000000004</v>
      </c>
      <c r="Q7375" s="5">
        <v>2</v>
      </c>
      <c r="R7375" s="22">
        <f>Tabla1[[#This Row],[Fecha de Envío]]-Tabla1[[#This Row],[Fecha de Orden]]</f>
        <v>16</v>
      </c>
      <c r="S7375" s="24">
        <f>YEAR(Tabla1[[#This Row],[Fecha de Orden]])</f>
        <v>2024</v>
      </c>
      <c r="T7375" t="str">
        <f>VLOOKUP(Tabla1[[#This Row],[Nombre del Producto]],Tabla2[[Nombre Producto]:[Costo Unitario]],2,FALSE)</f>
        <v>Lot's O' Nuts</v>
      </c>
      <c r="U7375" t="str">
        <f>VLOOKUP(Tabla1[[#This Row],[Fábrica]],Tabla3[],4,FALSE)</f>
        <v>Arizona</v>
      </c>
    </row>
    <row r="7376" spans="1:21" x14ac:dyDescent="0.25">
      <c r="A7376" t="s">
        <v>2877</v>
      </c>
      <c r="B7376" s="3">
        <v>45554</v>
      </c>
      <c r="C7376" s="3">
        <v>45569</v>
      </c>
      <c r="D7376" t="s">
        <v>18</v>
      </c>
      <c r="E7376">
        <v>102974</v>
      </c>
      <c r="F7376" t="s">
        <v>19</v>
      </c>
      <c r="G7376" t="s">
        <v>53</v>
      </c>
      <c r="H7376" t="s">
        <v>21</v>
      </c>
      <c r="I7376">
        <v>90032</v>
      </c>
      <c r="J7376" t="s">
        <v>22</v>
      </c>
      <c r="K7376" t="s">
        <v>23</v>
      </c>
      <c r="L7376" t="s">
        <v>24</v>
      </c>
      <c r="M7376" t="s">
        <v>25</v>
      </c>
      <c r="N7376" s="5">
        <v>7.5</v>
      </c>
      <c r="O7376" s="7">
        <v>2</v>
      </c>
      <c r="P7376" s="5">
        <v>4.9000000000000004</v>
      </c>
      <c r="Q7376" s="5">
        <v>2.6</v>
      </c>
      <c r="R7376" s="22">
        <f>Tabla1[[#This Row],[Fecha de Envío]]-Tabla1[[#This Row],[Fecha de Orden]]</f>
        <v>15</v>
      </c>
      <c r="S7376" s="24">
        <f>YEAR(Tabla1[[#This Row],[Fecha de Orden]])</f>
        <v>2024</v>
      </c>
      <c r="T7376" t="str">
        <f>VLOOKUP(Tabla1[[#This Row],[Nombre del Producto]],Tabla2[[Nombre Producto]:[Costo Unitario]],2,FALSE)</f>
        <v>Wicked Choccy's</v>
      </c>
      <c r="U7376" t="str">
        <f>VLOOKUP(Tabla1[[#This Row],[Fábrica]],Tabla3[],4,FALSE)</f>
        <v>Georgia</v>
      </c>
    </row>
    <row r="7377" spans="1:21" x14ac:dyDescent="0.25">
      <c r="A7377" t="s">
        <v>2878</v>
      </c>
      <c r="B7377" s="3">
        <v>45554</v>
      </c>
      <c r="C7377" s="3">
        <v>45569</v>
      </c>
      <c r="D7377" t="s">
        <v>18</v>
      </c>
      <c r="E7377">
        <v>102974</v>
      </c>
      <c r="F7377" t="s">
        <v>19</v>
      </c>
      <c r="G7377" t="s">
        <v>53</v>
      </c>
      <c r="H7377" t="s">
        <v>21</v>
      </c>
      <c r="I7377">
        <v>90032</v>
      </c>
      <c r="J7377" t="s">
        <v>22</v>
      </c>
      <c r="K7377" t="s">
        <v>23</v>
      </c>
      <c r="L7377" t="s">
        <v>36</v>
      </c>
      <c r="M7377" t="s">
        <v>37</v>
      </c>
      <c r="N7377" s="5">
        <v>9.75</v>
      </c>
      <c r="O7377" s="7">
        <v>3</v>
      </c>
      <c r="P7377" s="5">
        <v>6.33</v>
      </c>
      <c r="Q7377" s="5">
        <v>3.42</v>
      </c>
      <c r="R7377" s="22">
        <f>Tabla1[[#This Row],[Fecha de Envío]]-Tabla1[[#This Row],[Fecha de Orden]]</f>
        <v>15</v>
      </c>
      <c r="S7377" s="24">
        <f>YEAR(Tabla1[[#This Row],[Fecha de Orden]])</f>
        <v>2024</v>
      </c>
      <c r="T7377" t="str">
        <f>VLOOKUP(Tabla1[[#This Row],[Nombre del Producto]],Tabla2[[Nombre Producto]:[Costo Unitario]],2,FALSE)</f>
        <v>Wicked Choccy's</v>
      </c>
      <c r="U7377" t="str">
        <f>VLOOKUP(Tabla1[[#This Row],[Fábrica]],Tabla3[],4,FALSE)</f>
        <v>Georgia</v>
      </c>
    </row>
    <row r="7378" spans="1:21" x14ac:dyDescent="0.25">
      <c r="A7378" t="s">
        <v>2879</v>
      </c>
      <c r="B7378" s="3">
        <v>45554</v>
      </c>
      <c r="C7378" s="3">
        <v>45569</v>
      </c>
      <c r="D7378" t="s">
        <v>18</v>
      </c>
      <c r="E7378">
        <v>102974</v>
      </c>
      <c r="F7378" t="s">
        <v>19</v>
      </c>
      <c r="G7378" t="s">
        <v>53</v>
      </c>
      <c r="H7378" t="s">
        <v>21</v>
      </c>
      <c r="I7378">
        <v>90032</v>
      </c>
      <c r="J7378" t="s">
        <v>22</v>
      </c>
      <c r="K7378" t="s">
        <v>23</v>
      </c>
      <c r="L7378" t="s">
        <v>27</v>
      </c>
      <c r="M7378" t="s">
        <v>28</v>
      </c>
      <c r="N7378" s="5">
        <v>18</v>
      </c>
      <c r="O7378" s="7">
        <v>5</v>
      </c>
      <c r="P7378" s="5">
        <v>12.5</v>
      </c>
      <c r="Q7378" s="5">
        <v>5.5</v>
      </c>
      <c r="R7378" s="22">
        <f>Tabla1[[#This Row],[Fecha de Envío]]-Tabla1[[#This Row],[Fecha de Orden]]</f>
        <v>15</v>
      </c>
      <c r="S7378" s="24">
        <f>YEAR(Tabla1[[#This Row],[Fecha de Orden]])</f>
        <v>2024</v>
      </c>
      <c r="T7378" t="str">
        <f>VLOOKUP(Tabla1[[#This Row],[Nombre del Producto]],Tabla2[[Nombre Producto]:[Costo Unitario]],2,FALSE)</f>
        <v>Lot's O' Nuts</v>
      </c>
      <c r="U7378" t="str">
        <f>VLOOKUP(Tabla1[[#This Row],[Fábrica]],Tabla3[],4,FALSE)</f>
        <v>Arizona</v>
      </c>
    </row>
    <row r="7379" spans="1:21" x14ac:dyDescent="0.25">
      <c r="A7379" t="s">
        <v>3411</v>
      </c>
      <c r="B7379" s="3">
        <v>45554</v>
      </c>
      <c r="C7379" s="3">
        <v>45568</v>
      </c>
      <c r="D7379" t="s">
        <v>18</v>
      </c>
      <c r="E7379">
        <v>139619</v>
      </c>
      <c r="F7379" t="s">
        <v>19</v>
      </c>
      <c r="G7379" t="s">
        <v>3412</v>
      </c>
      <c r="H7379" t="s">
        <v>255</v>
      </c>
      <c r="I7379">
        <v>32935</v>
      </c>
      <c r="J7379" t="s">
        <v>148</v>
      </c>
      <c r="K7379" t="s">
        <v>66</v>
      </c>
      <c r="L7379" t="s">
        <v>149</v>
      </c>
      <c r="M7379" t="s">
        <v>150</v>
      </c>
      <c r="N7379" s="5">
        <v>2.5</v>
      </c>
      <c r="O7379" s="7">
        <v>2</v>
      </c>
      <c r="P7379" s="5">
        <v>1.3</v>
      </c>
      <c r="Q7379" s="5">
        <v>1.2</v>
      </c>
      <c r="R7379" s="22">
        <f>Tabla1[[#This Row],[Fecha de Envío]]-Tabla1[[#This Row],[Fecha de Orden]]</f>
        <v>14</v>
      </c>
      <c r="S7379" s="24">
        <f>YEAR(Tabla1[[#This Row],[Fecha de Orden]])</f>
        <v>2024</v>
      </c>
      <c r="T7379" t="str">
        <f>VLOOKUP(Tabla1[[#This Row],[Nombre del Producto]],Tabla2[[Nombre Producto]:[Costo Unitario]],2,FALSE)</f>
        <v>Secret Factory</v>
      </c>
      <c r="U7379" t="str">
        <f>VLOOKUP(Tabla1[[#This Row],[Fábrica]],Tabla3[],4,FALSE)</f>
        <v>Illinois</v>
      </c>
    </row>
    <row r="7380" spans="1:21" x14ac:dyDescent="0.25">
      <c r="A7380" t="s">
        <v>3462</v>
      </c>
      <c r="B7380" s="3">
        <v>45554</v>
      </c>
      <c r="C7380" s="3">
        <v>45564</v>
      </c>
      <c r="D7380" t="s">
        <v>82</v>
      </c>
      <c r="E7380">
        <v>160801</v>
      </c>
      <c r="F7380" t="s">
        <v>19</v>
      </c>
      <c r="G7380" t="s">
        <v>144</v>
      </c>
      <c r="H7380" t="s">
        <v>101</v>
      </c>
      <c r="I7380">
        <v>19120</v>
      </c>
      <c r="J7380" t="s">
        <v>22</v>
      </c>
      <c r="K7380" t="s">
        <v>32</v>
      </c>
      <c r="L7380" t="s">
        <v>45</v>
      </c>
      <c r="M7380" t="s">
        <v>46</v>
      </c>
      <c r="N7380" s="5">
        <v>10.47</v>
      </c>
      <c r="O7380" s="7">
        <v>3</v>
      </c>
      <c r="P7380" s="5">
        <v>7.47</v>
      </c>
      <c r="Q7380" s="5">
        <v>3</v>
      </c>
      <c r="R7380" s="22">
        <f>Tabla1[[#This Row],[Fecha de Envío]]-Tabla1[[#This Row],[Fecha de Orden]]</f>
        <v>10</v>
      </c>
      <c r="S7380" s="24">
        <f>YEAR(Tabla1[[#This Row],[Fecha de Orden]])</f>
        <v>2024</v>
      </c>
      <c r="T7380" t="str">
        <f>VLOOKUP(Tabla1[[#This Row],[Nombre del Producto]],Tabla2[[Nombre Producto]:[Costo Unitario]],2,FALSE)</f>
        <v>Lot's O' Nuts</v>
      </c>
      <c r="U7380" t="str">
        <f>VLOOKUP(Tabla1[[#This Row],[Fábrica]],Tabla3[],4,FALSE)</f>
        <v>Arizona</v>
      </c>
    </row>
    <row r="7381" spans="1:21" x14ac:dyDescent="0.25">
      <c r="A7381" t="s">
        <v>4715</v>
      </c>
      <c r="B7381" s="3">
        <v>45554</v>
      </c>
      <c r="C7381" s="3">
        <v>45569</v>
      </c>
      <c r="D7381" t="s">
        <v>18</v>
      </c>
      <c r="E7381">
        <v>148866</v>
      </c>
      <c r="F7381" t="s">
        <v>19</v>
      </c>
      <c r="G7381" t="s">
        <v>30</v>
      </c>
      <c r="H7381" t="s">
        <v>31</v>
      </c>
      <c r="I7381">
        <v>10011</v>
      </c>
      <c r="J7381" t="s">
        <v>22</v>
      </c>
      <c r="K7381" t="s">
        <v>32</v>
      </c>
      <c r="L7381" t="s">
        <v>36</v>
      </c>
      <c r="M7381" t="s">
        <v>37</v>
      </c>
      <c r="N7381" s="5">
        <v>16.25</v>
      </c>
      <c r="O7381" s="7">
        <v>5</v>
      </c>
      <c r="P7381" s="5">
        <v>10.55</v>
      </c>
      <c r="Q7381" s="5">
        <v>5.7</v>
      </c>
      <c r="R7381" s="22">
        <f>Tabla1[[#This Row],[Fecha de Envío]]-Tabla1[[#This Row],[Fecha de Orden]]</f>
        <v>15</v>
      </c>
      <c r="S7381" s="24">
        <f>YEAR(Tabla1[[#This Row],[Fecha de Orden]])</f>
        <v>2024</v>
      </c>
      <c r="T7381" t="str">
        <f>VLOOKUP(Tabla1[[#This Row],[Nombre del Producto]],Tabla2[[Nombre Producto]:[Costo Unitario]],2,FALSE)</f>
        <v>Wicked Choccy's</v>
      </c>
      <c r="U7381" t="str">
        <f>VLOOKUP(Tabla1[[#This Row],[Fábrica]],Tabla3[],4,FALSE)</f>
        <v>Georgia</v>
      </c>
    </row>
    <row r="7382" spans="1:21" x14ac:dyDescent="0.25">
      <c r="A7382" t="s">
        <v>4843</v>
      </c>
      <c r="B7382" s="3">
        <v>45554</v>
      </c>
      <c r="C7382" s="3">
        <v>45568</v>
      </c>
      <c r="D7382" t="s">
        <v>18</v>
      </c>
      <c r="E7382">
        <v>139787</v>
      </c>
      <c r="F7382" t="s">
        <v>19</v>
      </c>
      <c r="G7382" t="s">
        <v>412</v>
      </c>
      <c r="H7382" t="s">
        <v>73</v>
      </c>
      <c r="I7382">
        <v>31907</v>
      </c>
      <c r="J7382" t="s">
        <v>22</v>
      </c>
      <c r="K7382" t="s">
        <v>66</v>
      </c>
      <c r="L7382" t="s">
        <v>33</v>
      </c>
      <c r="M7382" t="s">
        <v>34</v>
      </c>
      <c r="N7382" s="5">
        <v>18</v>
      </c>
      <c r="O7382" s="7">
        <v>5</v>
      </c>
      <c r="P7382" s="5">
        <v>12</v>
      </c>
      <c r="Q7382" s="5">
        <v>6</v>
      </c>
      <c r="R7382" s="22">
        <f>Tabla1[[#This Row],[Fecha de Envío]]-Tabla1[[#This Row],[Fecha de Orden]]</f>
        <v>14</v>
      </c>
      <c r="S7382" s="24">
        <f>YEAR(Tabla1[[#This Row],[Fecha de Orden]])</f>
        <v>2024</v>
      </c>
      <c r="T7382" t="str">
        <f>VLOOKUP(Tabla1[[#This Row],[Nombre del Producto]],Tabla2[[Nombre Producto]:[Costo Unitario]],2,FALSE)</f>
        <v>Lot's O' Nuts</v>
      </c>
      <c r="U7382" t="str">
        <f>VLOOKUP(Tabla1[[#This Row],[Fábrica]],Tabla3[],4,FALSE)</f>
        <v>Arizona</v>
      </c>
    </row>
    <row r="7383" spans="1:21" x14ac:dyDescent="0.25">
      <c r="A7383" t="s">
        <v>4851</v>
      </c>
      <c r="B7383" s="3">
        <v>45554</v>
      </c>
      <c r="C7383" s="3">
        <v>45570</v>
      </c>
      <c r="D7383" t="s">
        <v>18</v>
      </c>
      <c r="E7383">
        <v>143378</v>
      </c>
      <c r="F7383" t="s">
        <v>19</v>
      </c>
      <c r="G7383" t="s">
        <v>86</v>
      </c>
      <c r="H7383" t="s">
        <v>62</v>
      </c>
      <c r="I7383">
        <v>97477</v>
      </c>
      <c r="J7383" t="s">
        <v>22</v>
      </c>
      <c r="K7383" t="s">
        <v>23</v>
      </c>
      <c r="L7383" t="s">
        <v>24</v>
      </c>
      <c r="M7383" t="s">
        <v>25</v>
      </c>
      <c r="N7383" s="5">
        <v>7.5</v>
      </c>
      <c r="O7383" s="7">
        <v>2</v>
      </c>
      <c r="P7383" s="5">
        <v>4.9000000000000004</v>
      </c>
      <c r="Q7383" s="5">
        <v>2.6</v>
      </c>
      <c r="R7383" s="22">
        <f>Tabla1[[#This Row],[Fecha de Envío]]-Tabla1[[#This Row],[Fecha de Orden]]</f>
        <v>16</v>
      </c>
      <c r="S7383" s="24">
        <f>YEAR(Tabla1[[#This Row],[Fecha de Orden]])</f>
        <v>2024</v>
      </c>
      <c r="T7383" t="str">
        <f>VLOOKUP(Tabla1[[#This Row],[Nombre del Producto]],Tabla2[[Nombre Producto]:[Costo Unitario]],2,FALSE)</f>
        <v>Wicked Choccy's</v>
      </c>
      <c r="U7383" t="str">
        <f>VLOOKUP(Tabla1[[#This Row],[Fábrica]],Tabla3[],4,FALSE)</f>
        <v>Georgia</v>
      </c>
    </row>
    <row r="7384" spans="1:21" x14ac:dyDescent="0.25">
      <c r="A7384" t="s">
        <v>4852</v>
      </c>
      <c r="B7384" s="3">
        <v>45554</v>
      </c>
      <c r="C7384" s="3">
        <v>45570</v>
      </c>
      <c r="D7384" t="s">
        <v>18</v>
      </c>
      <c r="E7384">
        <v>143378</v>
      </c>
      <c r="F7384" t="s">
        <v>19</v>
      </c>
      <c r="G7384" t="s">
        <v>86</v>
      </c>
      <c r="H7384" t="s">
        <v>62</v>
      </c>
      <c r="I7384">
        <v>97477</v>
      </c>
      <c r="J7384" t="s">
        <v>22</v>
      </c>
      <c r="K7384" t="s">
        <v>23</v>
      </c>
      <c r="L7384" t="s">
        <v>36</v>
      </c>
      <c r="M7384" t="s">
        <v>37</v>
      </c>
      <c r="N7384" s="5">
        <v>26</v>
      </c>
      <c r="O7384" s="7">
        <v>8</v>
      </c>
      <c r="P7384" s="5">
        <v>16.88</v>
      </c>
      <c r="Q7384" s="5">
        <v>9.1199999999999992</v>
      </c>
      <c r="R7384" s="22">
        <f>Tabla1[[#This Row],[Fecha de Envío]]-Tabla1[[#This Row],[Fecha de Orden]]</f>
        <v>16</v>
      </c>
      <c r="S7384" s="24">
        <f>YEAR(Tabla1[[#This Row],[Fecha de Orden]])</f>
        <v>2024</v>
      </c>
      <c r="T7384" t="str">
        <f>VLOOKUP(Tabla1[[#This Row],[Nombre del Producto]],Tabla2[[Nombre Producto]:[Costo Unitario]],2,FALSE)</f>
        <v>Wicked Choccy's</v>
      </c>
      <c r="U7384" t="str">
        <f>VLOOKUP(Tabla1[[#This Row],[Fábrica]],Tabla3[],4,FALSE)</f>
        <v>Georgia</v>
      </c>
    </row>
    <row r="7385" spans="1:21" x14ac:dyDescent="0.25">
      <c r="A7385" t="s">
        <v>4853</v>
      </c>
      <c r="B7385" s="3">
        <v>45554</v>
      </c>
      <c r="C7385" s="3">
        <v>45570</v>
      </c>
      <c r="D7385" t="s">
        <v>18</v>
      </c>
      <c r="E7385">
        <v>143378</v>
      </c>
      <c r="F7385" t="s">
        <v>19</v>
      </c>
      <c r="G7385" t="s">
        <v>86</v>
      </c>
      <c r="H7385" t="s">
        <v>62</v>
      </c>
      <c r="I7385">
        <v>97477</v>
      </c>
      <c r="J7385" t="s">
        <v>22</v>
      </c>
      <c r="K7385" t="s">
        <v>23</v>
      </c>
      <c r="L7385" t="s">
        <v>27</v>
      </c>
      <c r="M7385" t="s">
        <v>28</v>
      </c>
      <c r="N7385" s="5">
        <v>10.8</v>
      </c>
      <c r="O7385" s="7">
        <v>3</v>
      </c>
      <c r="P7385" s="5">
        <v>7.5</v>
      </c>
      <c r="Q7385" s="5">
        <v>3.3</v>
      </c>
      <c r="R7385" s="22">
        <f>Tabla1[[#This Row],[Fecha de Envío]]-Tabla1[[#This Row],[Fecha de Orden]]</f>
        <v>16</v>
      </c>
      <c r="S7385" s="24">
        <f>YEAR(Tabla1[[#This Row],[Fecha de Orden]])</f>
        <v>2024</v>
      </c>
      <c r="T7385" t="str">
        <f>VLOOKUP(Tabla1[[#This Row],[Nombre del Producto]],Tabla2[[Nombre Producto]:[Costo Unitario]],2,FALSE)</f>
        <v>Lot's O' Nuts</v>
      </c>
      <c r="U7385" t="str">
        <f>VLOOKUP(Tabla1[[#This Row],[Fábrica]],Tabla3[],4,FALSE)</f>
        <v>Arizona</v>
      </c>
    </row>
    <row r="7386" spans="1:21" x14ac:dyDescent="0.25">
      <c r="A7386" t="s">
        <v>340</v>
      </c>
      <c r="B7386" s="3">
        <v>45555</v>
      </c>
      <c r="C7386" s="3">
        <v>45567</v>
      </c>
      <c r="D7386" t="s">
        <v>39</v>
      </c>
      <c r="E7386">
        <v>153738</v>
      </c>
      <c r="F7386" t="s">
        <v>195</v>
      </c>
      <c r="G7386" t="s">
        <v>328</v>
      </c>
      <c r="H7386" t="s">
        <v>329</v>
      </c>
      <c r="I7386" t="s">
        <v>330</v>
      </c>
      <c r="J7386" t="s">
        <v>22</v>
      </c>
      <c r="K7386" t="s">
        <v>32</v>
      </c>
      <c r="L7386" t="s">
        <v>27</v>
      </c>
      <c r="M7386" t="s">
        <v>28</v>
      </c>
      <c r="N7386" s="5">
        <v>21.6</v>
      </c>
      <c r="O7386" s="7">
        <v>6</v>
      </c>
      <c r="P7386" s="5">
        <v>15</v>
      </c>
      <c r="Q7386" s="5">
        <v>6.6</v>
      </c>
      <c r="R7386" s="22">
        <f>Tabla1[[#This Row],[Fecha de Envío]]-Tabla1[[#This Row],[Fecha de Orden]]</f>
        <v>12</v>
      </c>
      <c r="S7386" s="24">
        <f>YEAR(Tabla1[[#This Row],[Fecha de Orden]])</f>
        <v>2024</v>
      </c>
      <c r="T7386" t="str">
        <f>VLOOKUP(Tabla1[[#This Row],[Nombre del Producto]],Tabla2[[Nombre Producto]:[Costo Unitario]],2,FALSE)</f>
        <v>Lot's O' Nuts</v>
      </c>
      <c r="U7386" t="str">
        <f>VLOOKUP(Tabla1[[#This Row],[Fábrica]],Tabla3[],4,FALSE)</f>
        <v>Arizona</v>
      </c>
    </row>
    <row r="7387" spans="1:21" x14ac:dyDescent="0.25">
      <c r="A7387" t="s">
        <v>8454</v>
      </c>
      <c r="B7387" s="3">
        <v>45555</v>
      </c>
      <c r="C7387" s="3">
        <v>45571</v>
      </c>
      <c r="D7387" t="s">
        <v>18</v>
      </c>
      <c r="E7387">
        <v>100111</v>
      </c>
      <c r="F7387" t="s">
        <v>19</v>
      </c>
      <c r="G7387" t="s">
        <v>30</v>
      </c>
      <c r="H7387" t="s">
        <v>31</v>
      </c>
      <c r="I7387">
        <v>10035</v>
      </c>
      <c r="J7387" t="s">
        <v>22</v>
      </c>
      <c r="K7387" t="s">
        <v>32</v>
      </c>
      <c r="L7387" t="s">
        <v>45</v>
      </c>
      <c r="M7387" t="s">
        <v>46</v>
      </c>
      <c r="N7387" s="5">
        <v>17.45</v>
      </c>
      <c r="O7387" s="7">
        <v>5</v>
      </c>
      <c r="P7387" s="5">
        <v>12.45</v>
      </c>
      <c r="Q7387" s="5">
        <v>5</v>
      </c>
      <c r="R7387" s="22">
        <f>Tabla1[[#This Row],[Fecha de Envío]]-Tabla1[[#This Row],[Fecha de Orden]]</f>
        <v>16</v>
      </c>
      <c r="S7387" s="24">
        <f>YEAR(Tabla1[[#This Row],[Fecha de Orden]])</f>
        <v>2024</v>
      </c>
      <c r="T7387" t="str">
        <f>VLOOKUP(Tabla1[[#This Row],[Nombre del Producto]],Tabla2[[Nombre Producto]:[Costo Unitario]],2,FALSE)</f>
        <v>Lot's O' Nuts</v>
      </c>
      <c r="U7387" t="str">
        <f>VLOOKUP(Tabla1[[#This Row],[Fábrica]],Tabla3[],4,FALSE)</f>
        <v>Arizona</v>
      </c>
    </row>
    <row r="7388" spans="1:21" x14ac:dyDescent="0.25">
      <c r="A7388" t="s">
        <v>8455</v>
      </c>
      <c r="B7388" s="3">
        <v>45555</v>
      </c>
      <c r="C7388" s="3">
        <v>45571</v>
      </c>
      <c r="D7388" t="s">
        <v>18</v>
      </c>
      <c r="E7388">
        <v>100111</v>
      </c>
      <c r="F7388" t="s">
        <v>19</v>
      </c>
      <c r="G7388" t="s">
        <v>30</v>
      </c>
      <c r="H7388" t="s">
        <v>31</v>
      </c>
      <c r="I7388">
        <v>10035</v>
      </c>
      <c r="J7388" t="s">
        <v>22</v>
      </c>
      <c r="K7388" t="s">
        <v>32</v>
      </c>
      <c r="L7388" t="s">
        <v>33</v>
      </c>
      <c r="M7388" t="s">
        <v>34</v>
      </c>
      <c r="N7388" s="5">
        <v>3.6</v>
      </c>
      <c r="O7388" s="7">
        <v>1</v>
      </c>
      <c r="P7388" s="5">
        <v>2.4</v>
      </c>
      <c r="Q7388" s="5">
        <v>1.2</v>
      </c>
      <c r="R7388" s="22">
        <f>Tabla1[[#This Row],[Fecha de Envío]]-Tabla1[[#This Row],[Fecha de Orden]]</f>
        <v>16</v>
      </c>
      <c r="S7388" s="24">
        <f>YEAR(Tabla1[[#This Row],[Fecha de Orden]])</f>
        <v>2024</v>
      </c>
      <c r="T7388" t="str">
        <f>VLOOKUP(Tabla1[[#This Row],[Nombre del Producto]],Tabla2[[Nombre Producto]:[Costo Unitario]],2,FALSE)</f>
        <v>Lot's O' Nuts</v>
      </c>
      <c r="U7388" t="str">
        <f>VLOOKUP(Tabla1[[#This Row],[Fábrica]],Tabla3[],4,FALSE)</f>
        <v>Arizona</v>
      </c>
    </row>
    <row r="7389" spans="1:21" x14ac:dyDescent="0.25">
      <c r="A7389" t="s">
        <v>8456</v>
      </c>
      <c r="B7389" s="3">
        <v>45555</v>
      </c>
      <c r="C7389" s="3">
        <v>45571</v>
      </c>
      <c r="D7389" t="s">
        <v>18</v>
      </c>
      <c r="E7389">
        <v>100111</v>
      </c>
      <c r="F7389" t="s">
        <v>19</v>
      </c>
      <c r="G7389" t="s">
        <v>30</v>
      </c>
      <c r="H7389" t="s">
        <v>31</v>
      </c>
      <c r="I7389">
        <v>10035</v>
      </c>
      <c r="J7389" t="s">
        <v>22</v>
      </c>
      <c r="K7389" t="s">
        <v>32</v>
      </c>
      <c r="L7389" t="s">
        <v>36</v>
      </c>
      <c r="M7389" t="s">
        <v>37</v>
      </c>
      <c r="N7389" s="5">
        <v>9.75</v>
      </c>
      <c r="O7389" s="7">
        <v>3</v>
      </c>
      <c r="P7389" s="5">
        <v>6.33</v>
      </c>
      <c r="Q7389" s="5">
        <v>3.42</v>
      </c>
      <c r="R7389" s="22">
        <f>Tabla1[[#This Row],[Fecha de Envío]]-Tabla1[[#This Row],[Fecha de Orden]]</f>
        <v>16</v>
      </c>
      <c r="S7389" s="24">
        <f>YEAR(Tabla1[[#This Row],[Fecha de Orden]])</f>
        <v>2024</v>
      </c>
      <c r="T7389" t="str">
        <f>VLOOKUP(Tabla1[[#This Row],[Nombre del Producto]],Tabla2[[Nombre Producto]:[Costo Unitario]],2,FALSE)</f>
        <v>Wicked Choccy's</v>
      </c>
      <c r="U7389" t="str">
        <f>VLOOKUP(Tabla1[[#This Row],[Fábrica]],Tabla3[],4,FALSE)</f>
        <v>Georgia</v>
      </c>
    </row>
    <row r="7390" spans="1:21" x14ac:dyDescent="0.25">
      <c r="A7390" t="s">
        <v>8457</v>
      </c>
      <c r="B7390" s="3">
        <v>45555</v>
      </c>
      <c r="C7390" s="3">
        <v>45571</v>
      </c>
      <c r="D7390" t="s">
        <v>18</v>
      </c>
      <c r="E7390">
        <v>100111</v>
      </c>
      <c r="F7390" t="s">
        <v>19</v>
      </c>
      <c r="G7390" t="s">
        <v>30</v>
      </c>
      <c r="H7390" t="s">
        <v>31</v>
      </c>
      <c r="I7390">
        <v>10035</v>
      </c>
      <c r="J7390" t="s">
        <v>22</v>
      </c>
      <c r="K7390" t="s">
        <v>32</v>
      </c>
      <c r="L7390" t="s">
        <v>27</v>
      </c>
      <c r="M7390" t="s">
        <v>28</v>
      </c>
      <c r="N7390" s="5">
        <v>32.4</v>
      </c>
      <c r="O7390" s="7">
        <v>9</v>
      </c>
      <c r="P7390" s="5">
        <v>22.5</v>
      </c>
      <c r="Q7390" s="5">
        <v>9.9</v>
      </c>
      <c r="R7390" s="22">
        <f>Tabla1[[#This Row],[Fecha de Envío]]-Tabla1[[#This Row],[Fecha de Orden]]</f>
        <v>16</v>
      </c>
      <c r="S7390" s="24">
        <f>YEAR(Tabla1[[#This Row],[Fecha de Orden]])</f>
        <v>2024</v>
      </c>
      <c r="T7390" t="str">
        <f>VLOOKUP(Tabla1[[#This Row],[Nombre del Producto]],Tabla2[[Nombre Producto]:[Costo Unitario]],2,FALSE)</f>
        <v>Lot's O' Nuts</v>
      </c>
      <c r="U7390" t="str">
        <f>VLOOKUP(Tabla1[[#This Row],[Fábrica]],Tabla3[],4,FALSE)</f>
        <v>Arizona</v>
      </c>
    </row>
    <row r="7391" spans="1:21" x14ac:dyDescent="0.25">
      <c r="A7391" t="s">
        <v>8458</v>
      </c>
      <c r="B7391" s="3">
        <v>45555</v>
      </c>
      <c r="C7391" s="3">
        <v>45571</v>
      </c>
      <c r="D7391" t="s">
        <v>18</v>
      </c>
      <c r="E7391">
        <v>100111</v>
      </c>
      <c r="F7391" t="s">
        <v>19</v>
      </c>
      <c r="G7391" t="s">
        <v>30</v>
      </c>
      <c r="H7391" t="s">
        <v>31</v>
      </c>
      <c r="I7391">
        <v>10035</v>
      </c>
      <c r="J7391" t="s">
        <v>22</v>
      </c>
      <c r="K7391" t="s">
        <v>32</v>
      </c>
      <c r="L7391" t="s">
        <v>24</v>
      </c>
      <c r="M7391" t="s">
        <v>25</v>
      </c>
      <c r="N7391" s="5">
        <v>7.5</v>
      </c>
      <c r="O7391" s="7">
        <v>2</v>
      </c>
      <c r="P7391" s="5">
        <v>4.9000000000000004</v>
      </c>
      <c r="Q7391" s="5">
        <v>2.6</v>
      </c>
      <c r="R7391" s="22">
        <f>Tabla1[[#This Row],[Fecha de Envío]]-Tabla1[[#This Row],[Fecha de Orden]]</f>
        <v>16</v>
      </c>
      <c r="S7391" s="24">
        <f>YEAR(Tabla1[[#This Row],[Fecha de Orden]])</f>
        <v>2024</v>
      </c>
      <c r="T7391" t="str">
        <f>VLOOKUP(Tabla1[[#This Row],[Nombre del Producto]],Tabla2[[Nombre Producto]:[Costo Unitario]],2,FALSE)</f>
        <v>Wicked Choccy's</v>
      </c>
      <c r="U7391" t="str">
        <f>VLOOKUP(Tabla1[[#This Row],[Fábrica]],Tabla3[],4,FALSE)</f>
        <v>Georgia</v>
      </c>
    </row>
    <row r="7392" spans="1:21" x14ac:dyDescent="0.25">
      <c r="A7392" t="s">
        <v>1250</v>
      </c>
      <c r="B7392" s="3">
        <v>45556</v>
      </c>
      <c r="C7392" s="3">
        <v>45568</v>
      </c>
      <c r="D7392" t="s">
        <v>39</v>
      </c>
      <c r="E7392">
        <v>165155</v>
      </c>
      <c r="F7392" t="s">
        <v>19</v>
      </c>
      <c r="G7392" t="s">
        <v>53</v>
      </c>
      <c r="H7392" t="s">
        <v>21</v>
      </c>
      <c r="I7392">
        <v>90045</v>
      </c>
      <c r="J7392" t="s">
        <v>22</v>
      </c>
      <c r="K7392" t="s">
        <v>23</v>
      </c>
      <c r="L7392" t="s">
        <v>45</v>
      </c>
      <c r="M7392" t="s">
        <v>46</v>
      </c>
      <c r="N7392" s="5">
        <v>3.49</v>
      </c>
      <c r="O7392" s="7">
        <v>1</v>
      </c>
      <c r="P7392" s="5">
        <v>2.4900000000000002</v>
      </c>
      <c r="Q7392" s="5">
        <v>1</v>
      </c>
      <c r="R7392" s="22">
        <f>Tabla1[[#This Row],[Fecha de Envío]]-Tabla1[[#This Row],[Fecha de Orden]]</f>
        <v>12</v>
      </c>
      <c r="S7392" s="24">
        <f>YEAR(Tabla1[[#This Row],[Fecha de Orden]])</f>
        <v>2024</v>
      </c>
      <c r="T7392" t="str">
        <f>VLOOKUP(Tabla1[[#This Row],[Nombre del Producto]],Tabla2[[Nombre Producto]:[Costo Unitario]],2,FALSE)</f>
        <v>Lot's O' Nuts</v>
      </c>
      <c r="U7392" t="str">
        <f>VLOOKUP(Tabla1[[#This Row],[Fábrica]],Tabla3[],4,FALSE)</f>
        <v>Arizona</v>
      </c>
    </row>
    <row r="7393" spans="1:21" x14ac:dyDescent="0.25">
      <c r="A7393" t="s">
        <v>2483</v>
      </c>
      <c r="B7393" s="3">
        <v>45556</v>
      </c>
      <c r="C7393" s="3">
        <v>45570</v>
      </c>
      <c r="D7393" t="s">
        <v>18</v>
      </c>
      <c r="E7393">
        <v>133074</v>
      </c>
      <c r="F7393" t="s">
        <v>19</v>
      </c>
      <c r="G7393" t="s">
        <v>20</v>
      </c>
      <c r="H7393" t="s">
        <v>21</v>
      </c>
      <c r="I7393">
        <v>94109</v>
      </c>
      <c r="J7393" t="s">
        <v>22</v>
      </c>
      <c r="K7393" t="s">
        <v>23</v>
      </c>
      <c r="L7393" t="s">
        <v>24</v>
      </c>
      <c r="M7393" t="s">
        <v>25</v>
      </c>
      <c r="N7393" s="5">
        <v>26.25</v>
      </c>
      <c r="O7393" s="7">
        <v>7</v>
      </c>
      <c r="P7393" s="5">
        <v>17.149999999999999</v>
      </c>
      <c r="Q7393" s="5">
        <v>9.1</v>
      </c>
      <c r="R7393" s="22">
        <f>Tabla1[[#This Row],[Fecha de Envío]]-Tabla1[[#This Row],[Fecha de Orden]]</f>
        <v>14</v>
      </c>
      <c r="S7393" s="24">
        <f>YEAR(Tabla1[[#This Row],[Fecha de Orden]])</f>
        <v>2024</v>
      </c>
      <c r="T7393" t="str">
        <f>VLOOKUP(Tabla1[[#This Row],[Nombre del Producto]],Tabla2[[Nombre Producto]:[Costo Unitario]],2,FALSE)</f>
        <v>Wicked Choccy's</v>
      </c>
      <c r="U7393" t="str">
        <f>VLOOKUP(Tabla1[[#This Row],[Fábrica]],Tabla3[],4,FALSE)</f>
        <v>Georgia</v>
      </c>
    </row>
    <row r="7394" spans="1:21" x14ac:dyDescent="0.25">
      <c r="A7394" t="s">
        <v>2712</v>
      </c>
      <c r="B7394" s="3">
        <v>45556</v>
      </c>
      <c r="C7394" s="3">
        <v>45572</v>
      </c>
      <c r="D7394" t="s">
        <v>18</v>
      </c>
      <c r="E7394">
        <v>146878</v>
      </c>
      <c r="F7394" t="s">
        <v>19</v>
      </c>
      <c r="G7394" t="s">
        <v>529</v>
      </c>
      <c r="H7394" t="s">
        <v>255</v>
      </c>
      <c r="I7394">
        <v>33142</v>
      </c>
      <c r="J7394" t="s">
        <v>22</v>
      </c>
      <c r="K7394" t="s">
        <v>66</v>
      </c>
      <c r="L7394" t="s">
        <v>24</v>
      </c>
      <c r="M7394" t="s">
        <v>25</v>
      </c>
      <c r="N7394" s="5">
        <v>3.75</v>
      </c>
      <c r="O7394" s="7">
        <v>1</v>
      </c>
      <c r="P7394" s="5">
        <v>2.4500000000000002</v>
      </c>
      <c r="Q7394" s="5">
        <v>1.3</v>
      </c>
      <c r="R7394" s="22">
        <f>Tabla1[[#This Row],[Fecha de Envío]]-Tabla1[[#This Row],[Fecha de Orden]]</f>
        <v>16</v>
      </c>
      <c r="S7394" s="24">
        <f>YEAR(Tabla1[[#This Row],[Fecha de Orden]])</f>
        <v>2024</v>
      </c>
      <c r="T7394" t="str">
        <f>VLOOKUP(Tabla1[[#This Row],[Nombre del Producto]],Tabla2[[Nombre Producto]:[Costo Unitario]],2,FALSE)</f>
        <v>Wicked Choccy's</v>
      </c>
      <c r="U7394" t="str">
        <f>VLOOKUP(Tabla1[[#This Row],[Fábrica]],Tabla3[],4,FALSE)</f>
        <v>Georgia</v>
      </c>
    </row>
    <row r="7395" spans="1:21" x14ac:dyDescent="0.25">
      <c r="A7395" t="s">
        <v>3121</v>
      </c>
      <c r="B7395" s="3">
        <v>45556</v>
      </c>
      <c r="C7395" s="3">
        <v>45570</v>
      </c>
      <c r="D7395" t="s">
        <v>18</v>
      </c>
      <c r="E7395">
        <v>169817</v>
      </c>
      <c r="F7395" t="s">
        <v>19</v>
      </c>
      <c r="G7395" t="s">
        <v>144</v>
      </c>
      <c r="H7395" t="s">
        <v>101</v>
      </c>
      <c r="I7395">
        <v>19143</v>
      </c>
      <c r="J7395" t="s">
        <v>22</v>
      </c>
      <c r="K7395" t="s">
        <v>32</v>
      </c>
      <c r="L7395" t="s">
        <v>24</v>
      </c>
      <c r="M7395" t="s">
        <v>25</v>
      </c>
      <c r="N7395" s="5">
        <v>7.5</v>
      </c>
      <c r="O7395" s="7">
        <v>2</v>
      </c>
      <c r="P7395" s="5">
        <v>4.9000000000000004</v>
      </c>
      <c r="Q7395" s="5">
        <v>2.6</v>
      </c>
      <c r="R7395" s="22">
        <f>Tabla1[[#This Row],[Fecha de Envío]]-Tabla1[[#This Row],[Fecha de Orden]]</f>
        <v>14</v>
      </c>
      <c r="S7395" s="24">
        <f>YEAR(Tabla1[[#This Row],[Fecha de Orden]])</f>
        <v>2024</v>
      </c>
      <c r="T7395" t="str">
        <f>VLOOKUP(Tabla1[[#This Row],[Nombre del Producto]],Tabla2[[Nombre Producto]:[Costo Unitario]],2,FALSE)</f>
        <v>Wicked Choccy's</v>
      </c>
      <c r="U7395" t="str">
        <f>VLOOKUP(Tabla1[[#This Row],[Fábrica]],Tabla3[],4,FALSE)</f>
        <v>Georgia</v>
      </c>
    </row>
    <row r="7396" spans="1:21" x14ac:dyDescent="0.25">
      <c r="A7396" t="s">
        <v>5367</v>
      </c>
      <c r="B7396" s="3">
        <v>45556</v>
      </c>
      <c r="C7396" s="3">
        <v>45570</v>
      </c>
      <c r="D7396" t="s">
        <v>18</v>
      </c>
      <c r="E7396">
        <v>123351</v>
      </c>
      <c r="F7396" t="s">
        <v>19</v>
      </c>
      <c r="G7396" t="s">
        <v>412</v>
      </c>
      <c r="H7396" t="s">
        <v>73</v>
      </c>
      <c r="I7396">
        <v>31907</v>
      </c>
      <c r="J7396" t="s">
        <v>22</v>
      </c>
      <c r="K7396" t="s">
        <v>66</v>
      </c>
      <c r="L7396" t="s">
        <v>24</v>
      </c>
      <c r="M7396" t="s">
        <v>25</v>
      </c>
      <c r="N7396" s="5">
        <v>3.75</v>
      </c>
      <c r="O7396" s="7">
        <v>1</v>
      </c>
      <c r="P7396" s="5">
        <v>2.4500000000000002</v>
      </c>
      <c r="Q7396" s="5">
        <v>1.3</v>
      </c>
      <c r="R7396" s="22">
        <f>Tabla1[[#This Row],[Fecha de Envío]]-Tabla1[[#This Row],[Fecha de Orden]]</f>
        <v>14</v>
      </c>
      <c r="S7396" s="24">
        <f>YEAR(Tabla1[[#This Row],[Fecha de Orden]])</f>
        <v>2024</v>
      </c>
      <c r="T7396" t="str">
        <f>VLOOKUP(Tabla1[[#This Row],[Nombre del Producto]],Tabla2[[Nombre Producto]:[Costo Unitario]],2,FALSE)</f>
        <v>Wicked Choccy's</v>
      </c>
      <c r="U7396" t="str">
        <f>VLOOKUP(Tabla1[[#This Row],[Fábrica]],Tabla3[],4,FALSE)</f>
        <v>Georgia</v>
      </c>
    </row>
    <row r="7397" spans="1:21" x14ac:dyDescent="0.25">
      <c r="A7397" t="s">
        <v>6231</v>
      </c>
      <c r="B7397" s="3">
        <v>45556</v>
      </c>
      <c r="C7397" s="3">
        <v>45568</v>
      </c>
      <c r="D7397" t="s">
        <v>39</v>
      </c>
      <c r="E7397">
        <v>132262</v>
      </c>
      <c r="F7397" t="s">
        <v>19</v>
      </c>
      <c r="G7397" t="s">
        <v>124</v>
      </c>
      <c r="H7397" t="s">
        <v>125</v>
      </c>
      <c r="I7397">
        <v>98103</v>
      </c>
      <c r="J7397" t="s">
        <v>22</v>
      </c>
      <c r="K7397" t="s">
        <v>23</v>
      </c>
      <c r="L7397" t="s">
        <v>45</v>
      </c>
      <c r="M7397" t="s">
        <v>46</v>
      </c>
      <c r="N7397" s="5">
        <v>6.98</v>
      </c>
      <c r="O7397" s="7">
        <v>2</v>
      </c>
      <c r="P7397" s="5">
        <v>4.9800000000000004</v>
      </c>
      <c r="Q7397" s="5">
        <v>2</v>
      </c>
      <c r="R7397" s="22">
        <f>Tabla1[[#This Row],[Fecha de Envío]]-Tabla1[[#This Row],[Fecha de Orden]]</f>
        <v>12</v>
      </c>
      <c r="S7397" s="24">
        <f>YEAR(Tabla1[[#This Row],[Fecha de Orden]])</f>
        <v>2024</v>
      </c>
      <c r="T7397" t="str">
        <f>VLOOKUP(Tabla1[[#This Row],[Nombre del Producto]],Tabla2[[Nombre Producto]:[Costo Unitario]],2,FALSE)</f>
        <v>Lot's O' Nuts</v>
      </c>
      <c r="U7397" t="str">
        <f>VLOOKUP(Tabla1[[#This Row],[Fábrica]],Tabla3[],4,FALSE)</f>
        <v>Arizona</v>
      </c>
    </row>
    <row r="7398" spans="1:21" x14ac:dyDescent="0.25">
      <c r="A7398" t="s">
        <v>7551</v>
      </c>
      <c r="B7398" s="3">
        <v>45556</v>
      </c>
      <c r="C7398" s="3">
        <v>45571</v>
      </c>
      <c r="D7398" t="s">
        <v>18</v>
      </c>
      <c r="E7398">
        <v>151428</v>
      </c>
      <c r="F7398" t="s">
        <v>19</v>
      </c>
      <c r="G7398" t="s">
        <v>276</v>
      </c>
      <c r="H7398" t="s">
        <v>51</v>
      </c>
      <c r="I7398">
        <v>55901</v>
      </c>
      <c r="J7398" t="s">
        <v>22</v>
      </c>
      <c r="K7398" t="s">
        <v>43</v>
      </c>
      <c r="L7398" t="s">
        <v>36</v>
      </c>
      <c r="M7398" t="s">
        <v>37</v>
      </c>
      <c r="N7398" s="5">
        <v>22.75</v>
      </c>
      <c r="O7398" s="7">
        <v>7</v>
      </c>
      <c r="P7398" s="5">
        <v>14.77</v>
      </c>
      <c r="Q7398" s="5">
        <v>7.98</v>
      </c>
      <c r="R7398" s="22">
        <f>Tabla1[[#This Row],[Fecha de Envío]]-Tabla1[[#This Row],[Fecha de Orden]]</f>
        <v>15</v>
      </c>
      <c r="S7398" s="24">
        <f>YEAR(Tabla1[[#This Row],[Fecha de Orden]])</f>
        <v>2024</v>
      </c>
      <c r="T7398" t="str">
        <f>VLOOKUP(Tabla1[[#This Row],[Nombre del Producto]],Tabla2[[Nombre Producto]:[Costo Unitario]],2,FALSE)</f>
        <v>Wicked Choccy's</v>
      </c>
      <c r="U7398" t="str">
        <f>VLOOKUP(Tabla1[[#This Row],[Fábrica]],Tabla3[],4,FALSE)</f>
        <v>Georgia</v>
      </c>
    </row>
    <row r="7399" spans="1:21" x14ac:dyDescent="0.25">
      <c r="A7399" t="s">
        <v>1228</v>
      </c>
      <c r="B7399" s="3">
        <v>45557</v>
      </c>
      <c r="C7399" s="3">
        <v>45573</v>
      </c>
      <c r="D7399" t="s">
        <v>18</v>
      </c>
      <c r="E7399">
        <v>117009</v>
      </c>
      <c r="F7399" t="s">
        <v>19</v>
      </c>
      <c r="G7399" t="s">
        <v>1229</v>
      </c>
      <c r="H7399" t="s">
        <v>21</v>
      </c>
      <c r="I7399">
        <v>92704</v>
      </c>
      <c r="J7399" t="s">
        <v>22</v>
      </c>
      <c r="K7399" t="s">
        <v>23</v>
      </c>
      <c r="L7399" t="s">
        <v>27</v>
      </c>
      <c r="M7399" t="s">
        <v>28</v>
      </c>
      <c r="N7399" s="5">
        <v>7.2</v>
      </c>
      <c r="O7399" s="7">
        <v>2</v>
      </c>
      <c r="P7399" s="5">
        <v>5</v>
      </c>
      <c r="Q7399" s="5">
        <v>2.2000000000000002</v>
      </c>
      <c r="R7399" s="22">
        <f>Tabla1[[#This Row],[Fecha de Envío]]-Tabla1[[#This Row],[Fecha de Orden]]</f>
        <v>16</v>
      </c>
      <c r="S7399" s="24">
        <f>YEAR(Tabla1[[#This Row],[Fecha de Orden]])</f>
        <v>2024</v>
      </c>
      <c r="T7399" t="str">
        <f>VLOOKUP(Tabla1[[#This Row],[Nombre del Producto]],Tabla2[[Nombre Producto]:[Costo Unitario]],2,FALSE)</f>
        <v>Lot's O' Nuts</v>
      </c>
      <c r="U7399" t="str">
        <f>VLOOKUP(Tabla1[[#This Row],[Fábrica]],Tabla3[],4,FALSE)</f>
        <v>Arizona</v>
      </c>
    </row>
    <row r="7400" spans="1:21" x14ac:dyDescent="0.25">
      <c r="A7400" t="s">
        <v>1579</v>
      </c>
      <c r="B7400" s="3">
        <v>45557</v>
      </c>
      <c r="C7400" s="3">
        <v>45569</v>
      </c>
      <c r="D7400" t="s">
        <v>39</v>
      </c>
      <c r="E7400">
        <v>122196</v>
      </c>
      <c r="F7400" t="s">
        <v>19</v>
      </c>
      <c r="G7400" t="s">
        <v>606</v>
      </c>
      <c r="H7400" t="s">
        <v>1209</v>
      </c>
      <c r="I7400">
        <v>19805</v>
      </c>
      <c r="J7400" t="s">
        <v>22</v>
      </c>
      <c r="K7400" t="s">
        <v>32</v>
      </c>
      <c r="L7400" t="s">
        <v>33</v>
      </c>
      <c r="M7400" t="s">
        <v>34</v>
      </c>
      <c r="N7400" s="5">
        <v>7.2</v>
      </c>
      <c r="O7400" s="7">
        <v>2</v>
      </c>
      <c r="P7400" s="5">
        <v>4.8</v>
      </c>
      <c r="Q7400" s="5">
        <v>2.4</v>
      </c>
      <c r="R7400" s="22">
        <f>Tabla1[[#This Row],[Fecha de Envío]]-Tabla1[[#This Row],[Fecha de Orden]]</f>
        <v>12</v>
      </c>
      <c r="S7400" s="24">
        <f>YEAR(Tabla1[[#This Row],[Fecha de Orden]])</f>
        <v>2024</v>
      </c>
      <c r="T7400" t="str">
        <f>VLOOKUP(Tabla1[[#This Row],[Nombre del Producto]],Tabla2[[Nombre Producto]:[Costo Unitario]],2,FALSE)</f>
        <v>Lot's O' Nuts</v>
      </c>
      <c r="U7400" t="str">
        <f>VLOOKUP(Tabla1[[#This Row],[Fábrica]],Tabla3[],4,FALSE)</f>
        <v>Arizona</v>
      </c>
    </row>
    <row r="7401" spans="1:21" x14ac:dyDescent="0.25">
      <c r="A7401" t="s">
        <v>3021</v>
      </c>
      <c r="B7401" s="3">
        <v>45557</v>
      </c>
      <c r="C7401" s="3">
        <v>45573</v>
      </c>
      <c r="D7401" t="s">
        <v>18</v>
      </c>
      <c r="E7401">
        <v>103226</v>
      </c>
      <c r="F7401" t="s">
        <v>19</v>
      </c>
      <c r="G7401" t="s">
        <v>1149</v>
      </c>
      <c r="H7401" t="s">
        <v>235</v>
      </c>
      <c r="I7401">
        <v>87105</v>
      </c>
      <c r="J7401" t="s">
        <v>22</v>
      </c>
      <c r="K7401" t="s">
        <v>23</v>
      </c>
      <c r="L7401" t="s">
        <v>24</v>
      </c>
      <c r="M7401" t="s">
        <v>25</v>
      </c>
      <c r="N7401" s="5">
        <v>11.25</v>
      </c>
      <c r="O7401" s="7">
        <v>3</v>
      </c>
      <c r="P7401" s="5">
        <v>7.35</v>
      </c>
      <c r="Q7401" s="5">
        <v>3.9</v>
      </c>
      <c r="R7401" s="22">
        <f>Tabla1[[#This Row],[Fecha de Envío]]-Tabla1[[#This Row],[Fecha de Orden]]</f>
        <v>16</v>
      </c>
      <c r="S7401" s="24">
        <f>YEAR(Tabla1[[#This Row],[Fecha de Orden]])</f>
        <v>2024</v>
      </c>
      <c r="T7401" t="str">
        <f>VLOOKUP(Tabla1[[#This Row],[Nombre del Producto]],Tabla2[[Nombre Producto]:[Costo Unitario]],2,FALSE)</f>
        <v>Wicked Choccy's</v>
      </c>
      <c r="U7401" t="str">
        <f>VLOOKUP(Tabla1[[#This Row],[Fábrica]],Tabla3[],4,FALSE)</f>
        <v>Georgia</v>
      </c>
    </row>
    <row r="7402" spans="1:21" x14ac:dyDescent="0.25">
      <c r="A7402" t="s">
        <v>3230</v>
      </c>
      <c r="B7402" s="3">
        <v>45557</v>
      </c>
      <c r="C7402" s="3">
        <v>45569</v>
      </c>
      <c r="D7402" t="s">
        <v>71</v>
      </c>
      <c r="E7402">
        <v>167381</v>
      </c>
      <c r="F7402" t="s">
        <v>19</v>
      </c>
      <c r="G7402" t="s">
        <v>3231</v>
      </c>
      <c r="H7402" t="s">
        <v>93</v>
      </c>
      <c r="I7402">
        <v>48911</v>
      </c>
      <c r="J7402" t="s">
        <v>22</v>
      </c>
      <c r="K7402" t="s">
        <v>43</v>
      </c>
      <c r="L7402" t="s">
        <v>24</v>
      </c>
      <c r="M7402" t="s">
        <v>25</v>
      </c>
      <c r="N7402" s="5">
        <v>7.5</v>
      </c>
      <c r="O7402" s="7">
        <v>2</v>
      </c>
      <c r="P7402" s="5">
        <v>4.9000000000000004</v>
      </c>
      <c r="Q7402" s="5">
        <v>2.6</v>
      </c>
      <c r="R7402" s="22">
        <f>Tabla1[[#This Row],[Fecha de Envío]]-Tabla1[[#This Row],[Fecha de Orden]]</f>
        <v>12</v>
      </c>
      <c r="S7402" s="24">
        <f>YEAR(Tabla1[[#This Row],[Fecha de Orden]])</f>
        <v>2024</v>
      </c>
      <c r="T7402" t="str">
        <f>VLOOKUP(Tabla1[[#This Row],[Nombre del Producto]],Tabla2[[Nombre Producto]:[Costo Unitario]],2,FALSE)</f>
        <v>Wicked Choccy's</v>
      </c>
      <c r="U7402" t="str">
        <f>VLOOKUP(Tabla1[[#This Row],[Fábrica]],Tabla3[],4,FALSE)</f>
        <v>Georgia</v>
      </c>
    </row>
    <row r="7403" spans="1:21" x14ac:dyDescent="0.25">
      <c r="A7403" t="s">
        <v>4121</v>
      </c>
      <c r="B7403" s="3">
        <v>45557</v>
      </c>
      <c r="C7403" s="3">
        <v>45571</v>
      </c>
      <c r="D7403" t="s">
        <v>71</v>
      </c>
      <c r="E7403">
        <v>158379</v>
      </c>
      <c r="F7403" t="s">
        <v>19</v>
      </c>
      <c r="G7403" t="s">
        <v>144</v>
      </c>
      <c r="H7403" t="s">
        <v>101</v>
      </c>
      <c r="I7403">
        <v>19134</v>
      </c>
      <c r="J7403" t="s">
        <v>22</v>
      </c>
      <c r="K7403" t="s">
        <v>32</v>
      </c>
      <c r="L7403" t="s">
        <v>45</v>
      </c>
      <c r="M7403" t="s">
        <v>46</v>
      </c>
      <c r="N7403" s="5">
        <v>3.49</v>
      </c>
      <c r="O7403" s="7">
        <v>1</v>
      </c>
      <c r="P7403" s="5">
        <v>2.4900000000000002</v>
      </c>
      <c r="Q7403" s="5">
        <v>1</v>
      </c>
      <c r="R7403" s="22">
        <f>Tabla1[[#This Row],[Fecha de Envío]]-Tabla1[[#This Row],[Fecha de Orden]]</f>
        <v>14</v>
      </c>
      <c r="S7403" s="24">
        <f>YEAR(Tabla1[[#This Row],[Fecha de Orden]])</f>
        <v>2024</v>
      </c>
      <c r="T7403" t="str">
        <f>VLOOKUP(Tabla1[[#This Row],[Nombre del Producto]],Tabla2[[Nombre Producto]:[Costo Unitario]],2,FALSE)</f>
        <v>Lot's O' Nuts</v>
      </c>
      <c r="U7403" t="str">
        <f>VLOOKUP(Tabla1[[#This Row],[Fábrica]],Tabla3[],4,FALSE)</f>
        <v>Arizona</v>
      </c>
    </row>
    <row r="7404" spans="1:21" x14ac:dyDescent="0.25">
      <c r="A7404" t="s">
        <v>4122</v>
      </c>
      <c r="B7404" s="3">
        <v>45557</v>
      </c>
      <c r="C7404" s="3">
        <v>45571</v>
      </c>
      <c r="D7404" t="s">
        <v>71</v>
      </c>
      <c r="E7404">
        <v>158379</v>
      </c>
      <c r="F7404" t="s">
        <v>19</v>
      </c>
      <c r="G7404" t="s">
        <v>144</v>
      </c>
      <c r="H7404" t="s">
        <v>101</v>
      </c>
      <c r="I7404">
        <v>19134</v>
      </c>
      <c r="J7404" t="s">
        <v>22</v>
      </c>
      <c r="K7404" t="s">
        <v>32</v>
      </c>
      <c r="L7404" t="s">
        <v>24</v>
      </c>
      <c r="M7404" t="s">
        <v>25</v>
      </c>
      <c r="N7404" s="5">
        <v>7.5</v>
      </c>
      <c r="O7404" s="7">
        <v>2</v>
      </c>
      <c r="P7404" s="5">
        <v>4.9000000000000004</v>
      </c>
      <c r="Q7404" s="5">
        <v>2.6</v>
      </c>
      <c r="R7404" s="22">
        <f>Tabla1[[#This Row],[Fecha de Envío]]-Tabla1[[#This Row],[Fecha de Orden]]</f>
        <v>14</v>
      </c>
      <c r="S7404" s="24">
        <f>YEAR(Tabla1[[#This Row],[Fecha de Orden]])</f>
        <v>2024</v>
      </c>
      <c r="T7404" t="str">
        <f>VLOOKUP(Tabla1[[#This Row],[Nombre del Producto]],Tabla2[[Nombre Producto]:[Costo Unitario]],2,FALSE)</f>
        <v>Wicked Choccy's</v>
      </c>
      <c r="U7404" t="str">
        <f>VLOOKUP(Tabla1[[#This Row],[Fábrica]],Tabla3[],4,FALSE)</f>
        <v>Georgia</v>
      </c>
    </row>
    <row r="7405" spans="1:21" x14ac:dyDescent="0.25">
      <c r="A7405" t="s">
        <v>4284</v>
      </c>
      <c r="B7405" s="3">
        <v>45557</v>
      </c>
      <c r="C7405" s="3">
        <v>45571</v>
      </c>
      <c r="D7405" t="s">
        <v>18</v>
      </c>
      <c r="E7405">
        <v>166317</v>
      </c>
      <c r="F7405" t="s">
        <v>19</v>
      </c>
      <c r="G7405" t="s">
        <v>409</v>
      </c>
      <c r="H7405" t="s">
        <v>410</v>
      </c>
      <c r="I7405">
        <v>53209</v>
      </c>
      <c r="J7405" t="s">
        <v>22</v>
      </c>
      <c r="K7405" t="s">
        <v>43</v>
      </c>
      <c r="L7405" t="s">
        <v>36</v>
      </c>
      <c r="M7405" t="s">
        <v>37</v>
      </c>
      <c r="N7405" s="5">
        <v>26</v>
      </c>
      <c r="O7405" s="7">
        <v>8</v>
      </c>
      <c r="P7405" s="5">
        <v>16.88</v>
      </c>
      <c r="Q7405" s="5">
        <v>9.1199999999999992</v>
      </c>
      <c r="R7405" s="22">
        <f>Tabla1[[#This Row],[Fecha de Envío]]-Tabla1[[#This Row],[Fecha de Orden]]</f>
        <v>14</v>
      </c>
      <c r="S7405" s="24">
        <f>YEAR(Tabla1[[#This Row],[Fecha de Orden]])</f>
        <v>2024</v>
      </c>
      <c r="T7405" t="str">
        <f>VLOOKUP(Tabla1[[#This Row],[Nombre del Producto]],Tabla2[[Nombre Producto]:[Costo Unitario]],2,FALSE)</f>
        <v>Wicked Choccy's</v>
      </c>
      <c r="U7405" t="str">
        <f>VLOOKUP(Tabla1[[#This Row],[Fábrica]],Tabla3[],4,FALSE)</f>
        <v>Georgia</v>
      </c>
    </row>
    <row r="7406" spans="1:21" x14ac:dyDescent="0.25">
      <c r="A7406" t="s">
        <v>4285</v>
      </c>
      <c r="B7406" s="3">
        <v>45557</v>
      </c>
      <c r="C7406" s="3">
        <v>45571</v>
      </c>
      <c r="D7406" t="s">
        <v>18</v>
      </c>
      <c r="E7406">
        <v>166317</v>
      </c>
      <c r="F7406" t="s">
        <v>19</v>
      </c>
      <c r="G7406" t="s">
        <v>409</v>
      </c>
      <c r="H7406" t="s">
        <v>410</v>
      </c>
      <c r="I7406">
        <v>53209</v>
      </c>
      <c r="J7406" t="s">
        <v>148</v>
      </c>
      <c r="K7406" t="s">
        <v>43</v>
      </c>
      <c r="L7406" t="s">
        <v>348</v>
      </c>
      <c r="M7406" t="s">
        <v>349</v>
      </c>
      <c r="N7406" s="5">
        <v>80</v>
      </c>
      <c r="O7406" s="7">
        <v>4</v>
      </c>
      <c r="P7406" s="5">
        <v>40</v>
      </c>
      <c r="Q7406" s="5">
        <v>40</v>
      </c>
      <c r="R7406" s="22">
        <f>Tabla1[[#This Row],[Fecha de Envío]]-Tabla1[[#This Row],[Fecha de Orden]]</f>
        <v>14</v>
      </c>
      <c r="S7406" s="24">
        <f>YEAR(Tabla1[[#This Row],[Fecha de Orden]])</f>
        <v>2024</v>
      </c>
      <c r="T7406" t="str">
        <f>VLOOKUP(Tabla1[[#This Row],[Nombre del Producto]],Tabla2[[Nombre Producto]:[Costo Unitario]],2,FALSE)</f>
        <v>Secret Factory</v>
      </c>
      <c r="U7406" t="str">
        <f>VLOOKUP(Tabla1[[#This Row],[Fábrica]],Tabla3[],4,FALSE)</f>
        <v>Illinois</v>
      </c>
    </row>
    <row r="7407" spans="1:21" x14ac:dyDescent="0.25">
      <c r="A7407" t="s">
        <v>4286</v>
      </c>
      <c r="B7407" s="3">
        <v>45557</v>
      </c>
      <c r="C7407" s="3">
        <v>45571</v>
      </c>
      <c r="D7407" t="s">
        <v>18</v>
      </c>
      <c r="E7407">
        <v>166317</v>
      </c>
      <c r="F7407" t="s">
        <v>19</v>
      </c>
      <c r="G7407" t="s">
        <v>409</v>
      </c>
      <c r="H7407" t="s">
        <v>410</v>
      </c>
      <c r="I7407">
        <v>53209</v>
      </c>
      <c r="J7407" t="s">
        <v>22</v>
      </c>
      <c r="K7407" t="s">
        <v>43</v>
      </c>
      <c r="L7407" t="s">
        <v>45</v>
      </c>
      <c r="M7407" t="s">
        <v>46</v>
      </c>
      <c r="N7407" s="5">
        <v>20.94</v>
      </c>
      <c r="O7407" s="7">
        <v>6</v>
      </c>
      <c r="P7407" s="5">
        <v>14.94</v>
      </c>
      <c r="Q7407" s="5">
        <v>6</v>
      </c>
      <c r="R7407" s="22">
        <f>Tabla1[[#This Row],[Fecha de Envío]]-Tabla1[[#This Row],[Fecha de Orden]]</f>
        <v>14</v>
      </c>
      <c r="S7407" s="24">
        <f>YEAR(Tabla1[[#This Row],[Fecha de Orden]])</f>
        <v>2024</v>
      </c>
      <c r="T7407" t="str">
        <f>VLOOKUP(Tabla1[[#This Row],[Nombre del Producto]],Tabla2[[Nombre Producto]:[Costo Unitario]],2,FALSE)</f>
        <v>Lot's O' Nuts</v>
      </c>
      <c r="U7407" t="str">
        <f>VLOOKUP(Tabla1[[#This Row],[Fábrica]],Tabla3[],4,FALSE)</f>
        <v>Arizona</v>
      </c>
    </row>
    <row r="7408" spans="1:21" x14ac:dyDescent="0.25">
      <c r="A7408" t="s">
        <v>4331</v>
      </c>
      <c r="B7408" s="3">
        <v>45557</v>
      </c>
      <c r="C7408" s="3">
        <v>45568</v>
      </c>
      <c r="D7408" t="s">
        <v>39</v>
      </c>
      <c r="E7408">
        <v>161053</v>
      </c>
      <c r="F7408" t="s">
        <v>19</v>
      </c>
      <c r="G7408" t="s">
        <v>1082</v>
      </c>
      <c r="H7408" t="s">
        <v>1911</v>
      </c>
      <c r="I7408">
        <v>72701</v>
      </c>
      <c r="J7408" t="s">
        <v>22</v>
      </c>
      <c r="K7408" t="s">
        <v>66</v>
      </c>
      <c r="L7408" t="s">
        <v>24</v>
      </c>
      <c r="M7408" t="s">
        <v>25</v>
      </c>
      <c r="N7408" s="5">
        <v>15</v>
      </c>
      <c r="O7408" s="7">
        <v>4</v>
      </c>
      <c r="P7408" s="5">
        <v>9.8000000000000007</v>
      </c>
      <c r="Q7408" s="5">
        <v>5.2</v>
      </c>
      <c r="R7408" s="22">
        <f>Tabla1[[#This Row],[Fecha de Envío]]-Tabla1[[#This Row],[Fecha de Orden]]</f>
        <v>11</v>
      </c>
      <c r="S7408" s="24">
        <f>YEAR(Tabla1[[#This Row],[Fecha de Orden]])</f>
        <v>2024</v>
      </c>
      <c r="T7408" t="str">
        <f>VLOOKUP(Tabla1[[#This Row],[Nombre del Producto]],Tabla2[[Nombre Producto]:[Costo Unitario]],2,FALSE)</f>
        <v>Wicked Choccy's</v>
      </c>
      <c r="U7408" t="str">
        <f>VLOOKUP(Tabla1[[#This Row],[Fábrica]],Tabla3[],4,FALSE)</f>
        <v>Georgia</v>
      </c>
    </row>
    <row r="7409" spans="1:21" x14ac:dyDescent="0.25">
      <c r="A7409" t="s">
        <v>4332</v>
      </c>
      <c r="B7409" s="3">
        <v>45557</v>
      </c>
      <c r="C7409" s="3">
        <v>45568</v>
      </c>
      <c r="D7409" t="s">
        <v>39</v>
      </c>
      <c r="E7409">
        <v>161053</v>
      </c>
      <c r="F7409" t="s">
        <v>19</v>
      </c>
      <c r="G7409" t="s">
        <v>1082</v>
      </c>
      <c r="H7409" t="s">
        <v>1911</v>
      </c>
      <c r="I7409">
        <v>72701</v>
      </c>
      <c r="J7409" t="s">
        <v>22</v>
      </c>
      <c r="K7409" t="s">
        <v>66</v>
      </c>
      <c r="L7409" t="s">
        <v>33</v>
      </c>
      <c r="M7409" t="s">
        <v>34</v>
      </c>
      <c r="N7409" s="5">
        <v>18</v>
      </c>
      <c r="O7409" s="7">
        <v>5</v>
      </c>
      <c r="P7409" s="5">
        <v>12</v>
      </c>
      <c r="Q7409" s="5">
        <v>6</v>
      </c>
      <c r="R7409" s="22">
        <f>Tabla1[[#This Row],[Fecha de Envío]]-Tabla1[[#This Row],[Fecha de Orden]]</f>
        <v>11</v>
      </c>
      <c r="S7409" s="24">
        <f>YEAR(Tabla1[[#This Row],[Fecha de Orden]])</f>
        <v>2024</v>
      </c>
      <c r="T7409" t="str">
        <f>VLOOKUP(Tabla1[[#This Row],[Nombre del Producto]],Tabla2[[Nombre Producto]:[Costo Unitario]],2,FALSE)</f>
        <v>Lot's O' Nuts</v>
      </c>
      <c r="U7409" t="str">
        <f>VLOOKUP(Tabla1[[#This Row],[Fábrica]],Tabla3[],4,FALSE)</f>
        <v>Arizona</v>
      </c>
    </row>
    <row r="7410" spans="1:21" x14ac:dyDescent="0.25">
      <c r="A7410" t="s">
        <v>5509</v>
      </c>
      <c r="B7410" s="3">
        <v>45557</v>
      </c>
      <c r="C7410" s="3">
        <v>45569</v>
      </c>
      <c r="D7410" t="s">
        <v>71</v>
      </c>
      <c r="E7410">
        <v>162789</v>
      </c>
      <c r="F7410" t="s">
        <v>19</v>
      </c>
      <c r="G7410" t="s">
        <v>30</v>
      </c>
      <c r="H7410" t="s">
        <v>31</v>
      </c>
      <c r="I7410">
        <v>10035</v>
      </c>
      <c r="J7410" t="s">
        <v>22</v>
      </c>
      <c r="K7410" t="s">
        <v>32</v>
      </c>
      <c r="L7410" t="s">
        <v>36</v>
      </c>
      <c r="M7410" t="s">
        <v>37</v>
      </c>
      <c r="N7410" s="5">
        <v>3.25</v>
      </c>
      <c r="O7410" s="7">
        <v>1</v>
      </c>
      <c r="P7410" s="5">
        <v>2.11</v>
      </c>
      <c r="Q7410" s="5">
        <v>1.1399999999999999</v>
      </c>
      <c r="R7410" s="22">
        <f>Tabla1[[#This Row],[Fecha de Envío]]-Tabla1[[#This Row],[Fecha de Orden]]</f>
        <v>12</v>
      </c>
      <c r="S7410" s="24">
        <f>YEAR(Tabla1[[#This Row],[Fecha de Orden]])</f>
        <v>2024</v>
      </c>
      <c r="T7410" t="str">
        <f>VLOOKUP(Tabla1[[#This Row],[Nombre del Producto]],Tabla2[[Nombre Producto]:[Costo Unitario]],2,FALSE)</f>
        <v>Wicked Choccy's</v>
      </c>
      <c r="U7410" t="str">
        <f>VLOOKUP(Tabla1[[#This Row],[Fábrica]],Tabla3[],4,FALSE)</f>
        <v>Georgia</v>
      </c>
    </row>
    <row r="7411" spans="1:21" x14ac:dyDescent="0.25">
      <c r="A7411" t="s">
        <v>5510</v>
      </c>
      <c r="B7411" s="3">
        <v>45557</v>
      </c>
      <c r="C7411" s="3">
        <v>45569</v>
      </c>
      <c r="D7411" t="s">
        <v>71</v>
      </c>
      <c r="E7411">
        <v>162789</v>
      </c>
      <c r="F7411" t="s">
        <v>19</v>
      </c>
      <c r="G7411" t="s">
        <v>30</v>
      </c>
      <c r="H7411" t="s">
        <v>31</v>
      </c>
      <c r="I7411">
        <v>10035</v>
      </c>
      <c r="J7411" t="s">
        <v>22</v>
      </c>
      <c r="K7411" t="s">
        <v>32</v>
      </c>
      <c r="L7411" t="s">
        <v>33</v>
      </c>
      <c r="M7411" t="s">
        <v>34</v>
      </c>
      <c r="N7411" s="5">
        <v>32.4</v>
      </c>
      <c r="O7411" s="7">
        <v>9</v>
      </c>
      <c r="P7411" s="5">
        <v>21.6</v>
      </c>
      <c r="Q7411" s="5">
        <v>10.8</v>
      </c>
      <c r="R7411" s="22">
        <f>Tabla1[[#This Row],[Fecha de Envío]]-Tabla1[[#This Row],[Fecha de Orden]]</f>
        <v>12</v>
      </c>
      <c r="S7411" s="24">
        <f>YEAR(Tabla1[[#This Row],[Fecha de Orden]])</f>
        <v>2024</v>
      </c>
      <c r="T7411" t="str">
        <f>VLOOKUP(Tabla1[[#This Row],[Nombre del Producto]],Tabla2[[Nombre Producto]:[Costo Unitario]],2,FALSE)</f>
        <v>Lot's O' Nuts</v>
      </c>
      <c r="U7411" t="str">
        <f>VLOOKUP(Tabla1[[#This Row],[Fábrica]],Tabla3[],4,FALSE)</f>
        <v>Arizona</v>
      </c>
    </row>
    <row r="7412" spans="1:21" x14ac:dyDescent="0.25">
      <c r="A7412" t="s">
        <v>6056</v>
      </c>
      <c r="B7412" s="3">
        <v>45557</v>
      </c>
      <c r="C7412" s="3">
        <v>45571</v>
      </c>
      <c r="D7412" t="s">
        <v>18</v>
      </c>
      <c r="E7412">
        <v>102967</v>
      </c>
      <c r="F7412" t="s">
        <v>19</v>
      </c>
      <c r="G7412" t="s">
        <v>97</v>
      </c>
      <c r="H7412" t="s">
        <v>137</v>
      </c>
      <c r="I7412">
        <v>3301</v>
      </c>
      <c r="J7412" t="s">
        <v>22</v>
      </c>
      <c r="K7412" t="s">
        <v>32</v>
      </c>
      <c r="L7412" t="s">
        <v>36</v>
      </c>
      <c r="M7412" t="s">
        <v>37</v>
      </c>
      <c r="N7412" s="5">
        <v>16.25</v>
      </c>
      <c r="O7412" s="7">
        <v>5</v>
      </c>
      <c r="P7412" s="5">
        <v>10.55</v>
      </c>
      <c r="Q7412" s="5">
        <v>5.7</v>
      </c>
      <c r="R7412" s="22">
        <f>Tabla1[[#This Row],[Fecha de Envío]]-Tabla1[[#This Row],[Fecha de Orden]]</f>
        <v>14</v>
      </c>
      <c r="S7412" s="24">
        <f>YEAR(Tabla1[[#This Row],[Fecha de Orden]])</f>
        <v>2024</v>
      </c>
      <c r="T7412" t="str">
        <f>VLOOKUP(Tabla1[[#This Row],[Nombre del Producto]],Tabla2[[Nombre Producto]:[Costo Unitario]],2,FALSE)</f>
        <v>Wicked Choccy's</v>
      </c>
      <c r="U7412" t="str">
        <f>VLOOKUP(Tabla1[[#This Row],[Fábrica]],Tabla3[],4,FALSE)</f>
        <v>Georgia</v>
      </c>
    </row>
    <row r="7413" spans="1:21" x14ac:dyDescent="0.25">
      <c r="A7413" t="s">
        <v>6907</v>
      </c>
      <c r="B7413" s="3">
        <v>45557</v>
      </c>
      <c r="C7413" s="3">
        <v>45572</v>
      </c>
      <c r="D7413" t="s">
        <v>18</v>
      </c>
      <c r="E7413">
        <v>161970</v>
      </c>
      <c r="F7413" t="s">
        <v>19</v>
      </c>
      <c r="G7413" t="s">
        <v>1512</v>
      </c>
      <c r="H7413" t="s">
        <v>73</v>
      </c>
      <c r="I7413">
        <v>30080</v>
      </c>
      <c r="J7413" t="s">
        <v>22</v>
      </c>
      <c r="K7413" t="s">
        <v>66</v>
      </c>
      <c r="L7413" t="s">
        <v>36</v>
      </c>
      <c r="M7413" t="s">
        <v>37</v>
      </c>
      <c r="N7413" s="5">
        <v>9.75</v>
      </c>
      <c r="O7413" s="7">
        <v>3</v>
      </c>
      <c r="P7413" s="5">
        <v>6.33</v>
      </c>
      <c r="Q7413" s="5">
        <v>3.42</v>
      </c>
      <c r="R7413" s="22">
        <f>Tabla1[[#This Row],[Fecha de Envío]]-Tabla1[[#This Row],[Fecha de Orden]]</f>
        <v>15</v>
      </c>
      <c r="S7413" s="24">
        <f>YEAR(Tabla1[[#This Row],[Fecha de Orden]])</f>
        <v>2024</v>
      </c>
      <c r="T7413" t="str">
        <f>VLOOKUP(Tabla1[[#This Row],[Nombre del Producto]],Tabla2[[Nombre Producto]:[Costo Unitario]],2,FALSE)</f>
        <v>Wicked Choccy's</v>
      </c>
      <c r="U7413" t="str">
        <f>VLOOKUP(Tabla1[[#This Row],[Fábrica]],Tabla3[],4,FALSE)</f>
        <v>Georgia</v>
      </c>
    </row>
    <row r="7414" spans="1:21" x14ac:dyDescent="0.25">
      <c r="A7414" t="s">
        <v>6908</v>
      </c>
      <c r="B7414" s="3">
        <v>45557</v>
      </c>
      <c r="C7414" s="3">
        <v>45572</v>
      </c>
      <c r="D7414" t="s">
        <v>18</v>
      </c>
      <c r="E7414">
        <v>161970</v>
      </c>
      <c r="F7414" t="s">
        <v>19</v>
      </c>
      <c r="G7414" t="s">
        <v>1512</v>
      </c>
      <c r="H7414" t="s">
        <v>73</v>
      </c>
      <c r="I7414">
        <v>30080</v>
      </c>
      <c r="J7414" t="s">
        <v>22</v>
      </c>
      <c r="K7414" t="s">
        <v>66</v>
      </c>
      <c r="L7414" t="s">
        <v>24</v>
      </c>
      <c r="M7414" t="s">
        <v>25</v>
      </c>
      <c r="N7414" s="5">
        <v>7.5</v>
      </c>
      <c r="O7414" s="7">
        <v>2</v>
      </c>
      <c r="P7414" s="5">
        <v>4.9000000000000004</v>
      </c>
      <c r="Q7414" s="5">
        <v>2.6</v>
      </c>
      <c r="R7414" s="22">
        <f>Tabla1[[#This Row],[Fecha de Envío]]-Tabla1[[#This Row],[Fecha de Orden]]</f>
        <v>15</v>
      </c>
      <c r="S7414" s="24">
        <f>YEAR(Tabla1[[#This Row],[Fecha de Orden]])</f>
        <v>2024</v>
      </c>
      <c r="T7414" t="str">
        <f>VLOOKUP(Tabla1[[#This Row],[Nombre del Producto]],Tabla2[[Nombre Producto]:[Costo Unitario]],2,FALSE)</f>
        <v>Wicked Choccy's</v>
      </c>
      <c r="U7414" t="str">
        <f>VLOOKUP(Tabla1[[#This Row],[Fábrica]],Tabla3[],4,FALSE)</f>
        <v>Georgia</v>
      </c>
    </row>
    <row r="7415" spans="1:21" x14ac:dyDescent="0.25">
      <c r="A7415" t="s">
        <v>7909</v>
      </c>
      <c r="B7415" s="3">
        <v>45557</v>
      </c>
      <c r="C7415" s="3">
        <v>45570</v>
      </c>
      <c r="D7415" t="s">
        <v>71</v>
      </c>
      <c r="E7415">
        <v>136000</v>
      </c>
      <c r="F7415" t="s">
        <v>19</v>
      </c>
      <c r="G7415" t="s">
        <v>30</v>
      </c>
      <c r="H7415" t="s">
        <v>31</v>
      </c>
      <c r="I7415">
        <v>10009</v>
      </c>
      <c r="J7415" t="s">
        <v>22</v>
      </c>
      <c r="K7415" t="s">
        <v>32</v>
      </c>
      <c r="L7415" t="s">
        <v>27</v>
      </c>
      <c r="M7415" t="s">
        <v>28</v>
      </c>
      <c r="N7415" s="5">
        <v>10.8</v>
      </c>
      <c r="O7415" s="7">
        <v>3</v>
      </c>
      <c r="P7415" s="5">
        <v>7.5</v>
      </c>
      <c r="Q7415" s="5">
        <v>3.3</v>
      </c>
      <c r="R7415" s="22">
        <f>Tabla1[[#This Row],[Fecha de Envío]]-Tabla1[[#This Row],[Fecha de Orden]]</f>
        <v>13</v>
      </c>
      <c r="S7415" s="24">
        <f>YEAR(Tabla1[[#This Row],[Fecha de Orden]])</f>
        <v>2024</v>
      </c>
      <c r="T7415" t="str">
        <f>VLOOKUP(Tabla1[[#This Row],[Nombre del Producto]],Tabla2[[Nombre Producto]:[Costo Unitario]],2,FALSE)</f>
        <v>Lot's O' Nuts</v>
      </c>
      <c r="U7415" t="str">
        <f>VLOOKUP(Tabla1[[#This Row],[Fábrica]],Tabla3[],4,FALSE)</f>
        <v>Arizona</v>
      </c>
    </row>
    <row r="7416" spans="1:21" x14ac:dyDescent="0.25">
      <c r="A7416" t="s">
        <v>8113</v>
      </c>
      <c r="B7416" s="3">
        <v>45557</v>
      </c>
      <c r="C7416" s="3">
        <v>45572</v>
      </c>
      <c r="D7416" t="s">
        <v>18</v>
      </c>
      <c r="E7416">
        <v>108245</v>
      </c>
      <c r="F7416" t="s">
        <v>19</v>
      </c>
      <c r="G7416" t="s">
        <v>170</v>
      </c>
      <c r="H7416" t="s">
        <v>42</v>
      </c>
      <c r="I7416">
        <v>77581</v>
      </c>
      <c r="J7416" t="s">
        <v>22</v>
      </c>
      <c r="K7416" t="s">
        <v>43</v>
      </c>
      <c r="L7416" t="s">
        <v>33</v>
      </c>
      <c r="M7416" t="s">
        <v>34</v>
      </c>
      <c r="N7416" s="5">
        <v>25.2</v>
      </c>
      <c r="O7416" s="7">
        <v>7</v>
      </c>
      <c r="P7416" s="5">
        <v>16.8</v>
      </c>
      <c r="Q7416" s="5">
        <v>8.4</v>
      </c>
      <c r="R7416" s="22">
        <f>Tabla1[[#This Row],[Fecha de Envío]]-Tabla1[[#This Row],[Fecha de Orden]]</f>
        <v>15</v>
      </c>
      <c r="S7416" s="24">
        <f>YEAR(Tabla1[[#This Row],[Fecha de Orden]])</f>
        <v>2024</v>
      </c>
      <c r="T7416" t="str">
        <f>VLOOKUP(Tabla1[[#This Row],[Nombre del Producto]],Tabla2[[Nombre Producto]:[Costo Unitario]],2,FALSE)</f>
        <v>Lot's O' Nuts</v>
      </c>
      <c r="U7416" t="str">
        <f>VLOOKUP(Tabla1[[#This Row],[Fábrica]],Tabla3[],4,FALSE)</f>
        <v>Arizona</v>
      </c>
    </row>
    <row r="7417" spans="1:21" x14ac:dyDescent="0.25">
      <c r="A7417" t="s">
        <v>8114</v>
      </c>
      <c r="B7417" s="3">
        <v>45557</v>
      </c>
      <c r="C7417" s="3">
        <v>45572</v>
      </c>
      <c r="D7417" t="s">
        <v>18</v>
      </c>
      <c r="E7417">
        <v>108245</v>
      </c>
      <c r="F7417" t="s">
        <v>19</v>
      </c>
      <c r="G7417" t="s">
        <v>170</v>
      </c>
      <c r="H7417" t="s">
        <v>42</v>
      </c>
      <c r="I7417">
        <v>77581</v>
      </c>
      <c r="J7417" t="s">
        <v>22</v>
      </c>
      <c r="K7417" t="s">
        <v>43</v>
      </c>
      <c r="L7417" t="s">
        <v>36</v>
      </c>
      <c r="M7417" t="s">
        <v>37</v>
      </c>
      <c r="N7417" s="5">
        <v>9.75</v>
      </c>
      <c r="O7417" s="7">
        <v>3</v>
      </c>
      <c r="P7417" s="5">
        <v>6.33</v>
      </c>
      <c r="Q7417" s="5">
        <v>3.42</v>
      </c>
      <c r="R7417" s="22">
        <f>Tabla1[[#This Row],[Fecha de Envío]]-Tabla1[[#This Row],[Fecha de Orden]]</f>
        <v>15</v>
      </c>
      <c r="S7417" s="24">
        <f>YEAR(Tabla1[[#This Row],[Fecha de Orden]])</f>
        <v>2024</v>
      </c>
      <c r="T7417" t="str">
        <f>VLOOKUP(Tabla1[[#This Row],[Nombre del Producto]],Tabla2[[Nombre Producto]:[Costo Unitario]],2,FALSE)</f>
        <v>Wicked Choccy's</v>
      </c>
      <c r="U7417" t="str">
        <f>VLOOKUP(Tabla1[[#This Row],[Fábrica]],Tabla3[],4,FALSE)</f>
        <v>Georgia</v>
      </c>
    </row>
    <row r="7418" spans="1:21" x14ac:dyDescent="0.25">
      <c r="A7418" t="s">
        <v>8226</v>
      </c>
      <c r="B7418" s="3">
        <v>45557</v>
      </c>
      <c r="C7418" s="3">
        <v>45572</v>
      </c>
      <c r="D7418" t="s">
        <v>18</v>
      </c>
      <c r="E7418">
        <v>125724</v>
      </c>
      <c r="F7418" t="s">
        <v>195</v>
      </c>
      <c r="G7418" t="s">
        <v>8220</v>
      </c>
      <c r="H7418" t="s">
        <v>8221</v>
      </c>
      <c r="I7418" t="s">
        <v>8222</v>
      </c>
      <c r="J7418" t="s">
        <v>22</v>
      </c>
      <c r="K7418" t="s">
        <v>23</v>
      </c>
      <c r="L7418" t="s">
        <v>36</v>
      </c>
      <c r="M7418" t="s">
        <v>37</v>
      </c>
      <c r="N7418" s="5">
        <v>22.75</v>
      </c>
      <c r="O7418" s="7">
        <v>7</v>
      </c>
      <c r="P7418" s="5">
        <v>14.77</v>
      </c>
      <c r="Q7418" s="5">
        <v>7.98</v>
      </c>
      <c r="R7418" s="22">
        <f>Tabla1[[#This Row],[Fecha de Envío]]-Tabla1[[#This Row],[Fecha de Orden]]</f>
        <v>15</v>
      </c>
      <c r="S7418" s="24">
        <f>YEAR(Tabla1[[#This Row],[Fecha de Orden]])</f>
        <v>2024</v>
      </c>
      <c r="T7418" t="str">
        <f>VLOOKUP(Tabla1[[#This Row],[Nombre del Producto]],Tabla2[[Nombre Producto]:[Costo Unitario]],2,FALSE)</f>
        <v>Wicked Choccy's</v>
      </c>
      <c r="U7418" t="str">
        <f>VLOOKUP(Tabla1[[#This Row],[Fábrica]],Tabla3[],4,FALSE)</f>
        <v>Georgia</v>
      </c>
    </row>
    <row r="7419" spans="1:21" x14ac:dyDescent="0.25">
      <c r="A7419" t="s">
        <v>693</v>
      </c>
      <c r="B7419" s="3">
        <v>45558</v>
      </c>
      <c r="C7419" s="3">
        <v>45574</v>
      </c>
      <c r="D7419" t="s">
        <v>18</v>
      </c>
      <c r="E7419">
        <v>132059</v>
      </c>
      <c r="F7419" t="s">
        <v>19</v>
      </c>
      <c r="G7419" t="s">
        <v>694</v>
      </c>
      <c r="H7419" t="s">
        <v>203</v>
      </c>
      <c r="I7419">
        <v>80525</v>
      </c>
      <c r="J7419" t="s">
        <v>22</v>
      </c>
      <c r="K7419" t="s">
        <v>23</v>
      </c>
      <c r="L7419" t="s">
        <v>33</v>
      </c>
      <c r="M7419" t="s">
        <v>34</v>
      </c>
      <c r="N7419" s="5">
        <v>7.2</v>
      </c>
      <c r="O7419" s="7">
        <v>2</v>
      </c>
      <c r="P7419" s="5">
        <v>4.8</v>
      </c>
      <c r="Q7419" s="5">
        <v>2.4</v>
      </c>
      <c r="R7419" s="22">
        <f>Tabla1[[#This Row],[Fecha de Envío]]-Tabla1[[#This Row],[Fecha de Orden]]</f>
        <v>16</v>
      </c>
      <c r="S7419" s="24">
        <f>YEAR(Tabla1[[#This Row],[Fecha de Orden]])</f>
        <v>2024</v>
      </c>
      <c r="T7419" t="str">
        <f>VLOOKUP(Tabla1[[#This Row],[Nombre del Producto]],Tabla2[[Nombre Producto]:[Costo Unitario]],2,FALSE)</f>
        <v>Lot's O' Nuts</v>
      </c>
      <c r="U7419" t="str">
        <f>VLOOKUP(Tabla1[[#This Row],[Fábrica]],Tabla3[],4,FALSE)</f>
        <v>Arizona</v>
      </c>
    </row>
    <row r="7420" spans="1:21" x14ac:dyDescent="0.25">
      <c r="A7420" t="s">
        <v>695</v>
      </c>
      <c r="B7420" s="3">
        <v>45558</v>
      </c>
      <c r="C7420" s="3">
        <v>45574</v>
      </c>
      <c r="D7420" t="s">
        <v>18</v>
      </c>
      <c r="E7420">
        <v>132059</v>
      </c>
      <c r="F7420" t="s">
        <v>19</v>
      </c>
      <c r="G7420" t="s">
        <v>694</v>
      </c>
      <c r="H7420" t="s">
        <v>203</v>
      </c>
      <c r="I7420">
        <v>80525</v>
      </c>
      <c r="J7420" t="s">
        <v>22</v>
      </c>
      <c r="K7420" t="s">
        <v>23</v>
      </c>
      <c r="L7420" t="s">
        <v>45</v>
      </c>
      <c r="M7420" t="s">
        <v>46</v>
      </c>
      <c r="N7420" s="5">
        <v>6.98</v>
      </c>
      <c r="O7420" s="7">
        <v>2</v>
      </c>
      <c r="P7420" s="5">
        <v>4.9800000000000004</v>
      </c>
      <c r="Q7420" s="5">
        <v>2</v>
      </c>
      <c r="R7420" s="22">
        <f>Tabla1[[#This Row],[Fecha de Envío]]-Tabla1[[#This Row],[Fecha de Orden]]</f>
        <v>16</v>
      </c>
      <c r="S7420" s="24">
        <f>YEAR(Tabla1[[#This Row],[Fecha de Orden]])</f>
        <v>2024</v>
      </c>
      <c r="T7420" t="str">
        <f>VLOOKUP(Tabla1[[#This Row],[Nombre del Producto]],Tabla2[[Nombre Producto]:[Costo Unitario]],2,FALSE)</f>
        <v>Lot's O' Nuts</v>
      </c>
      <c r="U7420" t="str">
        <f>VLOOKUP(Tabla1[[#This Row],[Fábrica]],Tabla3[],4,FALSE)</f>
        <v>Arizona</v>
      </c>
    </row>
    <row r="7421" spans="1:21" x14ac:dyDescent="0.25">
      <c r="A7421" t="s">
        <v>971</v>
      </c>
      <c r="B7421" s="3">
        <v>45558</v>
      </c>
      <c r="C7421" s="3">
        <v>45574</v>
      </c>
      <c r="D7421" t="s">
        <v>18</v>
      </c>
      <c r="E7421">
        <v>117485</v>
      </c>
      <c r="F7421" t="s">
        <v>19</v>
      </c>
      <c r="G7421" t="s">
        <v>184</v>
      </c>
      <c r="H7421" t="s">
        <v>110</v>
      </c>
      <c r="I7421">
        <v>74133</v>
      </c>
      <c r="J7421" t="s">
        <v>22</v>
      </c>
      <c r="K7421" t="s">
        <v>43</v>
      </c>
      <c r="L7421" t="s">
        <v>45</v>
      </c>
      <c r="M7421" t="s">
        <v>46</v>
      </c>
      <c r="N7421" s="5">
        <v>13.96</v>
      </c>
      <c r="O7421" s="7">
        <v>4</v>
      </c>
      <c r="P7421" s="5">
        <v>9.9600000000000009</v>
      </c>
      <c r="Q7421" s="5">
        <v>4</v>
      </c>
      <c r="R7421" s="22">
        <f>Tabla1[[#This Row],[Fecha de Envío]]-Tabla1[[#This Row],[Fecha de Orden]]</f>
        <v>16</v>
      </c>
      <c r="S7421" s="24">
        <f>YEAR(Tabla1[[#This Row],[Fecha de Orden]])</f>
        <v>2024</v>
      </c>
      <c r="T7421" t="str">
        <f>VLOOKUP(Tabla1[[#This Row],[Nombre del Producto]],Tabla2[[Nombre Producto]:[Costo Unitario]],2,FALSE)</f>
        <v>Lot's O' Nuts</v>
      </c>
      <c r="U7421" t="str">
        <f>VLOOKUP(Tabla1[[#This Row],[Fábrica]],Tabla3[],4,FALSE)</f>
        <v>Arizona</v>
      </c>
    </row>
    <row r="7422" spans="1:21" x14ac:dyDescent="0.25">
      <c r="A7422" t="s">
        <v>1060</v>
      </c>
      <c r="B7422" s="3">
        <v>45558</v>
      </c>
      <c r="C7422" s="3">
        <v>45571</v>
      </c>
      <c r="D7422" t="s">
        <v>39</v>
      </c>
      <c r="E7422">
        <v>121314</v>
      </c>
      <c r="F7422" t="s">
        <v>19</v>
      </c>
      <c r="G7422" t="s">
        <v>529</v>
      </c>
      <c r="H7422" t="s">
        <v>255</v>
      </c>
      <c r="I7422">
        <v>33178</v>
      </c>
      <c r="J7422" t="s">
        <v>22</v>
      </c>
      <c r="K7422" t="s">
        <v>66</v>
      </c>
      <c r="L7422" t="s">
        <v>36</v>
      </c>
      <c r="M7422" t="s">
        <v>37</v>
      </c>
      <c r="N7422" s="5">
        <v>9.75</v>
      </c>
      <c r="O7422" s="7">
        <v>3</v>
      </c>
      <c r="P7422" s="5">
        <v>6.33</v>
      </c>
      <c r="Q7422" s="5">
        <v>3.42</v>
      </c>
      <c r="R7422" s="22">
        <f>Tabla1[[#This Row],[Fecha de Envío]]-Tabla1[[#This Row],[Fecha de Orden]]</f>
        <v>13</v>
      </c>
      <c r="S7422" s="24">
        <f>YEAR(Tabla1[[#This Row],[Fecha de Orden]])</f>
        <v>2024</v>
      </c>
      <c r="T7422" t="str">
        <f>VLOOKUP(Tabla1[[#This Row],[Nombre del Producto]],Tabla2[[Nombre Producto]:[Costo Unitario]],2,FALSE)</f>
        <v>Wicked Choccy's</v>
      </c>
      <c r="U7422" t="str">
        <f>VLOOKUP(Tabla1[[#This Row],[Fábrica]],Tabla3[],4,FALSE)</f>
        <v>Georgia</v>
      </c>
    </row>
    <row r="7423" spans="1:21" x14ac:dyDescent="0.25">
      <c r="A7423" t="s">
        <v>1179</v>
      </c>
      <c r="B7423" s="3">
        <v>45558</v>
      </c>
      <c r="C7423" s="3">
        <v>45572</v>
      </c>
      <c r="D7423" t="s">
        <v>18</v>
      </c>
      <c r="E7423">
        <v>121412</v>
      </c>
      <c r="F7423" t="s">
        <v>19</v>
      </c>
      <c r="G7423" t="s">
        <v>202</v>
      </c>
      <c r="H7423" t="s">
        <v>203</v>
      </c>
      <c r="I7423">
        <v>80027</v>
      </c>
      <c r="J7423" t="s">
        <v>22</v>
      </c>
      <c r="K7423" t="s">
        <v>23</v>
      </c>
      <c r="L7423" t="s">
        <v>36</v>
      </c>
      <c r="M7423" t="s">
        <v>37</v>
      </c>
      <c r="N7423" s="5">
        <v>9.75</v>
      </c>
      <c r="O7423" s="7">
        <v>3</v>
      </c>
      <c r="P7423" s="5">
        <v>6.33</v>
      </c>
      <c r="Q7423" s="5">
        <v>3.42</v>
      </c>
      <c r="R7423" s="22">
        <f>Tabla1[[#This Row],[Fecha de Envío]]-Tabla1[[#This Row],[Fecha de Orden]]</f>
        <v>14</v>
      </c>
      <c r="S7423" s="24">
        <f>YEAR(Tabla1[[#This Row],[Fecha de Orden]])</f>
        <v>2024</v>
      </c>
      <c r="T7423" t="str">
        <f>VLOOKUP(Tabla1[[#This Row],[Nombre del Producto]],Tabla2[[Nombre Producto]:[Costo Unitario]],2,FALSE)</f>
        <v>Wicked Choccy's</v>
      </c>
      <c r="U7423" t="str">
        <f>VLOOKUP(Tabla1[[#This Row],[Fábrica]],Tabla3[],4,FALSE)</f>
        <v>Georgia</v>
      </c>
    </row>
    <row r="7424" spans="1:21" x14ac:dyDescent="0.25">
      <c r="A7424" t="s">
        <v>1443</v>
      </c>
      <c r="B7424" s="3">
        <v>45558</v>
      </c>
      <c r="C7424" s="3">
        <v>45575</v>
      </c>
      <c r="D7424" t="s">
        <v>18</v>
      </c>
      <c r="E7424">
        <v>123778</v>
      </c>
      <c r="F7424" t="s">
        <v>19</v>
      </c>
      <c r="G7424" t="s">
        <v>20</v>
      </c>
      <c r="H7424" t="s">
        <v>21</v>
      </c>
      <c r="I7424">
        <v>94122</v>
      </c>
      <c r="J7424" t="s">
        <v>22</v>
      </c>
      <c r="K7424" t="s">
        <v>23</v>
      </c>
      <c r="L7424" t="s">
        <v>24</v>
      </c>
      <c r="M7424" t="s">
        <v>25</v>
      </c>
      <c r="N7424" s="5">
        <v>7.5</v>
      </c>
      <c r="O7424" s="7">
        <v>2</v>
      </c>
      <c r="P7424" s="5">
        <v>4.9000000000000004</v>
      </c>
      <c r="Q7424" s="5">
        <v>2.6</v>
      </c>
      <c r="R7424" s="22">
        <f>Tabla1[[#This Row],[Fecha de Envío]]-Tabla1[[#This Row],[Fecha de Orden]]</f>
        <v>17</v>
      </c>
      <c r="S7424" s="24">
        <f>YEAR(Tabla1[[#This Row],[Fecha de Orden]])</f>
        <v>2024</v>
      </c>
      <c r="T7424" t="str">
        <f>VLOOKUP(Tabla1[[#This Row],[Nombre del Producto]],Tabla2[[Nombre Producto]:[Costo Unitario]],2,FALSE)</f>
        <v>Wicked Choccy's</v>
      </c>
      <c r="U7424" t="str">
        <f>VLOOKUP(Tabla1[[#This Row],[Fábrica]],Tabla3[],4,FALSE)</f>
        <v>Georgia</v>
      </c>
    </row>
    <row r="7425" spans="1:21" x14ac:dyDescent="0.25">
      <c r="A7425" t="s">
        <v>1444</v>
      </c>
      <c r="B7425" s="3">
        <v>45558</v>
      </c>
      <c r="C7425" s="3">
        <v>45575</v>
      </c>
      <c r="D7425" t="s">
        <v>18</v>
      </c>
      <c r="E7425">
        <v>123778</v>
      </c>
      <c r="F7425" t="s">
        <v>19</v>
      </c>
      <c r="G7425" t="s">
        <v>20</v>
      </c>
      <c r="H7425" t="s">
        <v>21</v>
      </c>
      <c r="I7425">
        <v>94122</v>
      </c>
      <c r="J7425" t="s">
        <v>22</v>
      </c>
      <c r="K7425" t="s">
        <v>23</v>
      </c>
      <c r="L7425" t="s">
        <v>27</v>
      </c>
      <c r="M7425" t="s">
        <v>28</v>
      </c>
      <c r="N7425" s="5">
        <v>21.6</v>
      </c>
      <c r="O7425" s="7">
        <v>6</v>
      </c>
      <c r="P7425" s="5">
        <v>15</v>
      </c>
      <c r="Q7425" s="5">
        <v>6.6</v>
      </c>
      <c r="R7425" s="22">
        <f>Tabla1[[#This Row],[Fecha de Envío]]-Tabla1[[#This Row],[Fecha de Orden]]</f>
        <v>17</v>
      </c>
      <c r="S7425" s="24">
        <f>YEAR(Tabla1[[#This Row],[Fecha de Orden]])</f>
        <v>2024</v>
      </c>
      <c r="T7425" t="str">
        <f>VLOOKUP(Tabla1[[#This Row],[Nombre del Producto]],Tabla2[[Nombre Producto]:[Costo Unitario]],2,FALSE)</f>
        <v>Lot's O' Nuts</v>
      </c>
      <c r="U7425" t="str">
        <f>VLOOKUP(Tabla1[[#This Row],[Fábrica]],Tabla3[],4,FALSE)</f>
        <v>Arizona</v>
      </c>
    </row>
    <row r="7426" spans="1:21" x14ac:dyDescent="0.25">
      <c r="A7426" t="s">
        <v>2492</v>
      </c>
      <c r="B7426" s="3">
        <v>45558</v>
      </c>
      <c r="C7426" s="3">
        <v>45574</v>
      </c>
      <c r="D7426" t="s">
        <v>18</v>
      </c>
      <c r="E7426">
        <v>121853</v>
      </c>
      <c r="F7426" t="s">
        <v>19</v>
      </c>
      <c r="G7426" t="s">
        <v>53</v>
      </c>
      <c r="H7426" t="s">
        <v>21</v>
      </c>
      <c r="I7426">
        <v>90036</v>
      </c>
      <c r="J7426" t="s">
        <v>22</v>
      </c>
      <c r="K7426" t="s">
        <v>23</v>
      </c>
      <c r="L7426" t="s">
        <v>45</v>
      </c>
      <c r="M7426" t="s">
        <v>46</v>
      </c>
      <c r="N7426" s="5">
        <v>6.98</v>
      </c>
      <c r="O7426" s="7">
        <v>2</v>
      </c>
      <c r="P7426" s="5">
        <v>4.9800000000000004</v>
      </c>
      <c r="Q7426" s="5">
        <v>2</v>
      </c>
      <c r="R7426" s="22">
        <f>Tabla1[[#This Row],[Fecha de Envío]]-Tabla1[[#This Row],[Fecha de Orden]]</f>
        <v>16</v>
      </c>
      <c r="S7426" s="24">
        <f>YEAR(Tabla1[[#This Row],[Fecha de Orden]])</f>
        <v>2024</v>
      </c>
      <c r="T7426" t="str">
        <f>VLOOKUP(Tabla1[[#This Row],[Nombre del Producto]],Tabla2[[Nombre Producto]:[Costo Unitario]],2,FALSE)</f>
        <v>Lot's O' Nuts</v>
      </c>
      <c r="U7426" t="str">
        <f>VLOOKUP(Tabla1[[#This Row],[Fábrica]],Tabla3[],4,FALSE)</f>
        <v>Arizona</v>
      </c>
    </row>
    <row r="7427" spans="1:21" x14ac:dyDescent="0.25">
      <c r="A7427" t="s">
        <v>2493</v>
      </c>
      <c r="B7427" s="3">
        <v>45558</v>
      </c>
      <c r="C7427" s="3">
        <v>45574</v>
      </c>
      <c r="D7427" t="s">
        <v>18</v>
      </c>
      <c r="E7427">
        <v>121853</v>
      </c>
      <c r="F7427" t="s">
        <v>19</v>
      </c>
      <c r="G7427" t="s">
        <v>53</v>
      </c>
      <c r="H7427" t="s">
        <v>21</v>
      </c>
      <c r="I7427">
        <v>90036</v>
      </c>
      <c r="J7427" t="s">
        <v>22</v>
      </c>
      <c r="K7427" t="s">
        <v>23</v>
      </c>
      <c r="L7427" t="s">
        <v>27</v>
      </c>
      <c r="M7427" t="s">
        <v>28</v>
      </c>
      <c r="N7427" s="5">
        <v>10.8</v>
      </c>
      <c r="O7427" s="7">
        <v>3</v>
      </c>
      <c r="P7427" s="5">
        <v>7.5</v>
      </c>
      <c r="Q7427" s="5">
        <v>3.3</v>
      </c>
      <c r="R7427" s="22">
        <f>Tabla1[[#This Row],[Fecha de Envío]]-Tabla1[[#This Row],[Fecha de Orden]]</f>
        <v>16</v>
      </c>
      <c r="S7427" s="24">
        <f>YEAR(Tabla1[[#This Row],[Fecha de Orden]])</f>
        <v>2024</v>
      </c>
      <c r="T7427" t="str">
        <f>VLOOKUP(Tabla1[[#This Row],[Nombre del Producto]],Tabla2[[Nombre Producto]:[Costo Unitario]],2,FALSE)</f>
        <v>Lot's O' Nuts</v>
      </c>
      <c r="U7427" t="str">
        <f>VLOOKUP(Tabla1[[#This Row],[Fábrica]],Tabla3[],4,FALSE)</f>
        <v>Arizona</v>
      </c>
    </row>
    <row r="7428" spans="1:21" x14ac:dyDescent="0.25">
      <c r="A7428" t="s">
        <v>2494</v>
      </c>
      <c r="B7428" s="3">
        <v>45558</v>
      </c>
      <c r="C7428" s="3">
        <v>45574</v>
      </c>
      <c r="D7428" t="s">
        <v>18</v>
      </c>
      <c r="E7428">
        <v>121853</v>
      </c>
      <c r="F7428" t="s">
        <v>19</v>
      </c>
      <c r="G7428" t="s">
        <v>53</v>
      </c>
      <c r="H7428" t="s">
        <v>21</v>
      </c>
      <c r="I7428">
        <v>90036</v>
      </c>
      <c r="J7428" t="s">
        <v>22</v>
      </c>
      <c r="K7428" t="s">
        <v>23</v>
      </c>
      <c r="L7428" t="s">
        <v>36</v>
      </c>
      <c r="M7428" t="s">
        <v>37</v>
      </c>
      <c r="N7428" s="5">
        <v>26</v>
      </c>
      <c r="O7428" s="7">
        <v>8</v>
      </c>
      <c r="P7428" s="5">
        <v>16.88</v>
      </c>
      <c r="Q7428" s="5">
        <v>9.1199999999999992</v>
      </c>
      <c r="R7428" s="22">
        <f>Tabla1[[#This Row],[Fecha de Envío]]-Tabla1[[#This Row],[Fecha de Orden]]</f>
        <v>16</v>
      </c>
      <c r="S7428" s="24">
        <f>YEAR(Tabla1[[#This Row],[Fecha de Orden]])</f>
        <v>2024</v>
      </c>
      <c r="T7428" t="str">
        <f>VLOOKUP(Tabla1[[#This Row],[Nombre del Producto]],Tabla2[[Nombre Producto]:[Costo Unitario]],2,FALSE)</f>
        <v>Wicked Choccy's</v>
      </c>
      <c r="U7428" t="str">
        <f>VLOOKUP(Tabla1[[#This Row],[Fábrica]],Tabla3[],4,FALSE)</f>
        <v>Georgia</v>
      </c>
    </row>
    <row r="7429" spans="1:21" x14ac:dyDescent="0.25">
      <c r="A7429" t="s">
        <v>2846</v>
      </c>
      <c r="B7429" s="3">
        <v>45558</v>
      </c>
      <c r="C7429" s="3">
        <v>45570</v>
      </c>
      <c r="D7429" t="s">
        <v>71</v>
      </c>
      <c r="E7429">
        <v>102309</v>
      </c>
      <c r="F7429" t="s">
        <v>19</v>
      </c>
      <c r="G7429" t="s">
        <v>2847</v>
      </c>
      <c r="H7429" t="s">
        <v>1911</v>
      </c>
      <c r="I7429">
        <v>71603</v>
      </c>
      <c r="J7429" t="s">
        <v>22</v>
      </c>
      <c r="K7429" t="s">
        <v>66</v>
      </c>
      <c r="L7429" t="s">
        <v>36</v>
      </c>
      <c r="M7429" t="s">
        <v>37</v>
      </c>
      <c r="N7429" s="5">
        <v>6.5</v>
      </c>
      <c r="O7429" s="7">
        <v>2</v>
      </c>
      <c r="P7429" s="5">
        <v>4.22</v>
      </c>
      <c r="Q7429" s="5">
        <v>2.2799999999999998</v>
      </c>
      <c r="R7429" s="22">
        <f>Tabla1[[#This Row],[Fecha de Envío]]-Tabla1[[#This Row],[Fecha de Orden]]</f>
        <v>12</v>
      </c>
      <c r="S7429" s="24">
        <f>YEAR(Tabla1[[#This Row],[Fecha de Orden]])</f>
        <v>2024</v>
      </c>
      <c r="T7429" t="str">
        <f>VLOOKUP(Tabla1[[#This Row],[Nombre del Producto]],Tabla2[[Nombre Producto]:[Costo Unitario]],2,FALSE)</f>
        <v>Wicked Choccy's</v>
      </c>
      <c r="U7429" t="str">
        <f>VLOOKUP(Tabla1[[#This Row],[Fábrica]],Tabla3[],4,FALSE)</f>
        <v>Georgia</v>
      </c>
    </row>
    <row r="7430" spans="1:21" x14ac:dyDescent="0.25">
      <c r="A7430" t="s">
        <v>2848</v>
      </c>
      <c r="B7430" s="3">
        <v>45558</v>
      </c>
      <c r="C7430" s="3">
        <v>45570</v>
      </c>
      <c r="D7430" t="s">
        <v>71</v>
      </c>
      <c r="E7430">
        <v>102309</v>
      </c>
      <c r="F7430" t="s">
        <v>19</v>
      </c>
      <c r="G7430" t="s">
        <v>2847</v>
      </c>
      <c r="H7430" t="s">
        <v>1911</v>
      </c>
      <c r="I7430">
        <v>71603</v>
      </c>
      <c r="J7430" t="s">
        <v>22</v>
      </c>
      <c r="K7430" t="s">
        <v>66</v>
      </c>
      <c r="L7430" t="s">
        <v>45</v>
      </c>
      <c r="M7430" t="s">
        <v>46</v>
      </c>
      <c r="N7430" s="5">
        <v>17.45</v>
      </c>
      <c r="O7430" s="7">
        <v>5</v>
      </c>
      <c r="P7430" s="5">
        <v>12.45</v>
      </c>
      <c r="Q7430" s="5">
        <v>5</v>
      </c>
      <c r="R7430" s="22">
        <f>Tabla1[[#This Row],[Fecha de Envío]]-Tabla1[[#This Row],[Fecha de Orden]]</f>
        <v>12</v>
      </c>
      <c r="S7430" s="24">
        <f>YEAR(Tabla1[[#This Row],[Fecha de Orden]])</f>
        <v>2024</v>
      </c>
      <c r="T7430" t="str">
        <f>VLOOKUP(Tabla1[[#This Row],[Nombre del Producto]],Tabla2[[Nombre Producto]:[Costo Unitario]],2,FALSE)</f>
        <v>Lot's O' Nuts</v>
      </c>
      <c r="U7430" t="str">
        <f>VLOOKUP(Tabla1[[#This Row],[Fábrica]],Tabla3[],4,FALSE)</f>
        <v>Arizona</v>
      </c>
    </row>
    <row r="7431" spans="1:21" x14ac:dyDescent="0.25">
      <c r="A7431" t="s">
        <v>3037</v>
      </c>
      <c r="B7431" s="3">
        <v>45558</v>
      </c>
      <c r="C7431" s="3">
        <v>45570</v>
      </c>
      <c r="D7431" t="s">
        <v>71</v>
      </c>
      <c r="E7431">
        <v>132521</v>
      </c>
      <c r="F7431" t="s">
        <v>19</v>
      </c>
      <c r="G7431" t="s">
        <v>124</v>
      </c>
      <c r="H7431" t="s">
        <v>125</v>
      </c>
      <c r="I7431">
        <v>98105</v>
      </c>
      <c r="J7431" t="s">
        <v>22</v>
      </c>
      <c r="K7431" t="s">
        <v>23</v>
      </c>
      <c r="L7431" t="s">
        <v>36</v>
      </c>
      <c r="M7431" t="s">
        <v>37</v>
      </c>
      <c r="N7431" s="5">
        <v>6.5</v>
      </c>
      <c r="O7431" s="7">
        <v>2</v>
      </c>
      <c r="P7431" s="5">
        <v>4.22</v>
      </c>
      <c r="Q7431" s="5">
        <v>2.2799999999999998</v>
      </c>
      <c r="R7431" s="22">
        <f>Tabla1[[#This Row],[Fecha de Envío]]-Tabla1[[#This Row],[Fecha de Orden]]</f>
        <v>12</v>
      </c>
      <c r="S7431" s="24">
        <f>YEAR(Tabla1[[#This Row],[Fecha de Orden]])</f>
        <v>2024</v>
      </c>
      <c r="T7431" t="str">
        <f>VLOOKUP(Tabla1[[#This Row],[Nombre del Producto]],Tabla2[[Nombre Producto]:[Costo Unitario]],2,FALSE)</f>
        <v>Wicked Choccy's</v>
      </c>
      <c r="U7431" t="str">
        <f>VLOOKUP(Tabla1[[#This Row],[Fábrica]],Tabla3[],4,FALSE)</f>
        <v>Georgia</v>
      </c>
    </row>
    <row r="7432" spans="1:21" x14ac:dyDescent="0.25">
      <c r="A7432" t="s">
        <v>3038</v>
      </c>
      <c r="B7432" s="3">
        <v>45558</v>
      </c>
      <c r="C7432" s="3">
        <v>45570</v>
      </c>
      <c r="D7432" t="s">
        <v>71</v>
      </c>
      <c r="E7432">
        <v>132521</v>
      </c>
      <c r="F7432" t="s">
        <v>19</v>
      </c>
      <c r="G7432" t="s">
        <v>124</v>
      </c>
      <c r="H7432" t="s">
        <v>125</v>
      </c>
      <c r="I7432">
        <v>98105</v>
      </c>
      <c r="J7432" t="s">
        <v>22</v>
      </c>
      <c r="K7432" t="s">
        <v>23</v>
      </c>
      <c r="L7432" t="s">
        <v>24</v>
      </c>
      <c r="M7432" t="s">
        <v>25</v>
      </c>
      <c r="N7432" s="5">
        <v>3.75</v>
      </c>
      <c r="O7432" s="7">
        <v>1</v>
      </c>
      <c r="P7432" s="5">
        <v>2.4500000000000002</v>
      </c>
      <c r="Q7432" s="5">
        <v>1.3</v>
      </c>
      <c r="R7432" s="22">
        <f>Tabla1[[#This Row],[Fecha de Envío]]-Tabla1[[#This Row],[Fecha de Orden]]</f>
        <v>12</v>
      </c>
      <c r="S7432" s="24">
        <f>YEAR(Tabla1[[#This Row],[Fecha de Orden]])</f>
        <v>2024</v>
      </c>
      <c r="T7432" t="str">
        <f>VLOOKUP(Tabla1[[#This Row],[Nombre del Producto]],Tabla2[[Nombre Producto]:[Costo Unitario]],2,FALSE)</f>
        <v>Wicked Choccy's</v>
      </c>
      <c r="U7432" t="str">
        <f>VLOOKUP(Tabla1[[#This Row],[Fábrica]],Tabla3[],4,FALSE)</f>
        <v>Georgia</v>
      </c>
    </row>
    <row r="7433" spans="1:21" x14ac:dyDescent="0.25">
      <c r="A7433" t="s">
        <v>5339</v>
      </c>
      <c r="B7433" s="3">
        <v>45558</v>
      </c>
      <c r="C7433" s="3">
        <v>45571</v>
      </c>
      <c r="D7433" t="s">
        <v>39</v>
      </c>
      <c r="E7433">
        <v>138422</v>
      </c>
      <c r="F7433" t="s">
        <v>19</v>
      </c>
      <c r="G7433" t="s">
        <v>694</v>
      </c>
      <c r="H7433" t="s">
        <v>203</v>
      </c>
      <c r="I7433">
        <v>80525</v>
      </c>
      <c r="J7433" t="s">
        <v>22</v>
      </c>
      <c r="K7433" t="s">
        <v>23</v>
      </c>
      <c r="L7433" t="s">
        <v>45</v>
      </c>
      <c r="M7433" t="s">
        <v>46</v>
      </c>
      <c r="N7433" s="5">
        <v>10.47</v>
      </c>
      <c r="O7433" s="7">
        <v>3</v>
      </c>
      <c r="P7433" s="5">
        <v>7.47</v>
      </c>
      <c r="Q7433" s="5">
        <v>3</v>
      </c>
      <c r="R7433" s="22">
        <f>Tabla1[[#This Row],[Fecha de Envío]]-Tabla1[[#This Row],[Fecha de Orden]]</f>
        <v>13</v>
      </c>
      <c r="S7433" s="24">
        <f>YEAR(Tabla1[[#This Row],[Fecha de Orden]])</f>
        <v>2024</v>
      </c>
      <c r="T7433" t="str">
        <f>VLOOKUP(Tabla1[[#This Row],[Nombre del Producto]],Tabla2[[Nombre Producto]:[Costo Unitario]],2,FALSE)</f>
        <v>Lot's O' Nuts</v>
      </c>
      <c r="U7433" t="str">
        <f>VLOOKUP(Tabla1[[#This Row],[Fábrica]],Tabla3[],4,FALSE)</f>
        <v>Arizona</v>
      </c>
    </row>
    <row r="7434" spans="1:21" x14ac:dyDescent="0.25">
      <c r="A7434" t="s">
        <v>5446</v>
      </c>
      <c r="B7434" s="3">
        <v>45558</v>
      </c>
      <c r="C7434" s="3">
        <v>45573</v>
      </c>
      <c r="D7434" t="s">
        <v>18</v>
      </c>
      <c r="E7434">
        <v>125647</v>
      </c>
      <c r="F7434" t="s">
        <v>19</v>
      </c>
      <c r="G7434" t="s">
        <v>239</v>
      </c>
      <c r="H7434" t="s">
        <v>173</v>
      </c>
      <c r="I7434">
        <v>60653</v>
      </c>
      <c r="J7434" t="s">
        <v>22</v>
      </c>
      <c r="K7434" t="s">
        <v>43</v>
      </c>
      <c r="L7434" t="s">
        <v>24</v>
      </c>
      <c r="M7434" t="s">
        <v>25</v>
      </c>
      <c r="N7434" s="5">
        <v>22.5</v>
      </c>
      <c r="O7434" s="7">
        <v>6</v>
      </c>
      <c r="P7434" s="5">
        <v>14.7</v>
      </c>
      <c r="Q7434" s="5">
        <v>7.8</v>
      </c>
      <c r="R7434" s="22">
        <f>Tabla1[[#This Row],[Fecha de Envío]]-Tabla1[[#This Row],[Fecha de Orden]]</f>
        <v>15</v>
      </c>
      <c r="S7434" s="24">
        <f>YEAR(Tabla1[[#This Row],[Fecha de Orden]])</f>
        <v>2024</v>
      </c>
      <c r="T7434" t="str">
        <f>VLOOKUP(Tabla1[[#This Row],[Nombre del Producto]],Tabla2[[Nombre Producto]:[Costo Unitario]],2,FALSE)</f>
        <v>Wicked Choccy's</v>
      </c>
      <c r="U7434" t="str">
        <f>VLOOKUP(Tabla1[[#This Row],[Fábrica]],Tabla3[],4,FALSE)</f>
        <v>Georgia</v>
      </c>
    </row>
    <row r="7435" spans="1:21" x14ac:dyDescent="0.25">
      <c r="A7435" t="s">
        <v>5447</v>
      </c>
      <c r="B7435" s="3">
        <v>45558</v>
      </c>
      <c r="C7435" s="3">
        <v>45573</v>
      </c>
      <c r="D7435" t="s">
        <v>18</v>
      </c>
      <c r="E7435">
        <v>125647</v>
      </c>
      <c r="F7435" t="s">
        <v>19</v>
      </c>
      <c r="G7435" t="s">
        <v>239</v>
      </c>
      <c r="H7435" t="s">
        <v>173</v>
      </c>
      <c r="I7435">
        <v>60653</v>
      </c>
      <c r="J7435" t="s">
        <v>22</v>
      </c>
      <c r="K7435" t="s">
        <v>43</v>
      </c>
      <c r="L7435" t="s">
        <v>45</v>
      </c>
      <c r="M7435" t="s">
        <v>46</v>
      </c>
      <c r="N7435" s="5">
        <v>13.96</v>
      </c>
      <c r="O7435" s="7">
        <v>4</v>
      </c>
      <c r="P7435" s="5">
        <v>9.9600000000000009</v>
      </c>
      <c r="Q7435" s="5">
        <v>4</v>
      </c>
      <c r="R7435" s="22">
        <f>Tabla1[[#This Row],[Fecha de Envío]]-Tabla1[[#This Row],[Fecha de Orden]]</f>
        <v>15</v>
      </c>
      <c r="S7435" s="24">
        <f>YEAR(Tabla1[[#This Row],[Fecha de Orden]])</f>
        <v>2024</v>
      </c>
      <c r="T7435" t="str">
        <f>VLOOKUP(Tabla1[[#This Row],[Nombre del Producto]],Tabla2[[Nombre Producto]:[Costo Unitario]],2,FALSE)</f>
        <v>Lot's O' Nuts</v>
      </c>
      <c r="U7435" t="str">
        <f>VLOOKUP(Tabla1[[#This Row],[Fábrica]],Tabla3[],4,FALSE)</f>
        <v>Arizona</v>
      </c>
    </row>
    <row r="7436" spans="1:21" x14ac:dyDescent="0.25">
      <c r="A7436" t="s">
        <v>5448</v>
      </c>
      <c r="B7436" s="3">
        <v>45558</v>
      </c>
      <c r="C7436" s="3">
        <v>45573</v>
      </c>
      <c r="D7436" t="s">
        <v>18</v>
      </c>
      <c r="E7436">
        <v>125647</v>
      </c>
      <c r="F7436" t="s">
        <v>19</v>
      </c>
      <c r="G7436" t="s">
        <v>239</v>
      </c>
      <c r="H7436" t="s">
        <v>173</v>
      </c>
      <c r="I7436">
        <v>60653</v>
      </c>
      <c r="J7436" t="s">
        <v>22</v>
      </c>
      <c r="K7436" t="s">
        <v>43</v>
      </c>
      <c r="L7436" t="s">
        <v>27</v>
      </c>
      <c r="M7436" t="s">
        <v>28</v>
      </c>
      <c r="N7436" s="5">
        <v>7.2</v>
      </c>
      <c r="O7436" s="7">
        <v>2</v>
      </c>
      <c r="P7436" s="5">
        <v>5</v>
      </c>
      <c r="Q7436" s="5">
        <v>2.2000000000000002</v>
      </c>
      <c r="R7436" s="22">
        <f>Tabla1[[#This Row],[Fecha de Envío]]-Tabla1[[#This Row],[Fecha de Orden]]</f>
        <v>15</v>
      </c>
      <c r="S7436" s="24">
        <f>YEAR(Tabla1[[#This Row],[Fecha de Orden]])</f>
        <v>2024</v>
      </c>
      <c r="T7436" t="str">
        <f>VLOOKUP(Tabla1[[#This Row],[Nombre del Producto]],Tabla2[[Nombre Producto]:[Costo Unitario]],2,FALSE)</f>
        <v>Lot's O' Nuts</v>
      </c>
      <c r="U7436" t="str">
        <f>VLOOKUP(Tabla1[[#This Row],[Fábrica]],Tabla3[],4,FALSE)</f>
        <v>Arizona</v>
      </c>
    </row>
    <row r="7437" spans="1:21" x14ac:dyDescent="0.25">
      <c r="A7437" t="s">
        <v>6110</v>
      </c>
      <c r="B7437" s="3">
        <v>45558</v>
      </c>
      <c r="C7437" s="3">
        <v>45570</v>
      </c>
      <c r="D7437" t="s">
        <v>39</v>
      </c>
      <c r="E7437">
        <v>103520</v>
      </c>
      <c r="F7437" t="s">
        <v>19</v>
      </c>
      <c r="G7437" t="s">
        <v>1795</v>
      </c>
      <c r="H7437" t="s">
        <v>42</v>
      </c>
      <c r="I7437">
        <v>79424</v>
      </c>
      <c r="J7437" t="s">
        <v>22</v>
      </c>
      <c r="K7437" t="s">
        <v>43</v>
      </c>
      <c r="L7437" t="s">
        <v>36</v>
      </c>
      <c r="M7437" t="s">
        <v>37</v>
      </c>
      <c r="N7437" s="5">
        <v>6.5</v>
      </c>
      <c r="O7437" s="7">
        <v>2</v>
      </c>
      <c r="P7437" s="5">
        <v>4.22</v>
      </c>
      <c r="Q7437" s="5">
        <v>2.2799999999999998</v>
      </c>
      <c r="R7437" s="22">
        <f>Tabla1[[#This Row],[Fecha de Envío]]-Tabla1[[#This Row],[Fecha de Orden]]</f>
        <v>12</v>
      </c>
      <c r="S7437" s="24">
        <f>YEAR(Tabla1[[#This Row],[Fecha de Orden]])</f>
        <v>2024</v>
      </c>
      <c r="T7437" t="str">
        <f>VLOOKUP(Tabla1[[#This Row],[Nombre del Producto]],Tabla2[[Nombre Producto]:[Costo Unitario]],2,FALSE)</f>
        <v>Wicked Choccy's</v>
      </c>
      <c r="U7437" t="str">
        <f>VLOOKUP(Tabla1[[#This Row],[Fábrica]],Tabla3[],4,FALSE)</f>
        <v>Georgia</v>
      </c>
    </row>
    <row r="7438" spans="1:21" x14ac:dyDescent="0.25">
      <c r="A7438" t="s">
        <v>411</v>
      </c>
      <c r="B7438" s="3">
        <v>45559</v>
      </c>
      <c r="C7438" s="3">
        <v>45572</v>
      </c>
      <c r="D7438" t="s">
        <v>39</v>
      </c>
      <c r="E7438">
        <v>163335</v>
      </c>
      <c r="F7438" t="s">
        <v>19</v>
      </c>
      <c r="G7438" t="s">
        <v>412</v>
      </c>
      <c r="H7438" t="s">
        <v>73</v>
      </c>
      <c r="I7438">
        <v>31907</v>
      </c>
      <c r="J7438" t="s">
        <v>22</v>
      </c>
      <c r="K7438" t="s">
        <v>66</v>
      </c>
      <c r="L7438" t="s">
        <v>45</v>
      </c>
      <c r="M7438" t="s">
        <v>46</v>
      </c>
      <c r="N7438" s="5">
        <v>24.43</v>
      </c>
      <c r="O7438" s="7">
        <v>7</v>
      </c>
      <c r="P7438" s="5">
        <v>17.43</v>
      </c>
      <c r="Q7438" s="5">
        <v>7</v>
      </c>
      <c r="R7438" s="22">
        <f>Tabla1[[#This Row],[Fecha de Envío]]-Tabla1[[#This Row],[Fecha de Orden]]</f>
        <v>13</v>
      </c>
      <c r="S7438" s="24">
        <f>YEAR(Tabla1[[#This Row],[Fecha de Orden]])</f>
        <v>2024</v>
      </c>
      <c r="T7438" t="str">
        <f>VLOOKUP(Tabla1[[#This Row],[Nombre del Producto]],Tabla2[[Nombre Producto]:[Costo Unitario]],2,FALSE)</f>
        <v>Lot's O' Nuts</v>
      </c>
      <c r="U7438" t="str">
        <f>VLOOKUP(Tabla1[[#This Row],[Fábrica]],Tabla3[],4,FALSE)</f>
        <v>Arizona</v>
      </c>
    </row>
    <row r="7439" spans="1:21" x14ac:dyDescent="0.25">
      <c r="A7439" t="s">
        <v>413</v>
      </c>
      <c r="B7439" s="3">
        <v>45559</v>
      </c>
      <c r="C7439" s="3">
        <v>45572</v>
      </c>
      <c r="D7439" t="s">
        <v>39</v>
      </c>
      <c r="E7439">
        <v>163335</v>
      </c>
      <c r="F7439" t="s">
        <v>19</v>
      </c>
      <c r="G7439" t="s">
        <v>412</v>
      </c>
      <c r="H7439" t="s">
        <v>73</v>
      </c>
      <c r="I7439">
        <v>31907</v>
      </c>
      <c r="J7439" t="s">
        <v>22</v>
      </c>
      <c r="K7439" t="s">
        <v>66</v>
      </c>
      <c r="L7439" t="s">
        <v>33</v>
      </c>
      <c r="M7439" t="s">
        <v>34</v>
      </c>
      <c r="N7439" s="5">
        <v>10.8</v>
      </c>
      <c r="O7439" s="7">
        <v>3</v>
      </c>
      <c r="P7439" s="5">
        <v>7.2</v>
      </c>
      <c r="Q7439" s="5">
        <v>3.6</v>
      </c>
      <c r="R7439" s="22">
        <f>Tabla1[[#This Row],[Fecha de Envío]]-Tabla1[[#This Row],[Fecha de Orden]]</f>
        <v>13</v>
      </c>
      <c r="S7439" s="24">
        <f>YEAR(Tabla1[[#This Row],[Fecha de Orden]])</f>
        <v>2024</v>
      </c>
      <c r="T7439" t="str">
        <f>VLOOKUP(Tabla1[[#This Row],[Nombre del Producto]],Tabla2[[Nombre Producto]:[Costo Unitario]],2,FALSE)</f>
        <v>Lot's O' Nuts</v>
      </c>
      <c r="U7439" t="str">
        <f>VLOOKUP(Tabla1[[#This Row],[Fábrica]],Tabla3[],4,FALSE)</f>
        <v>Arizona</v>
      </c>
    </row>
    <row r="7440" spans="1:21" x14ac:dyDescent="0.25">
      <c r="A7440" t="s">
        <v>1009</v>
      </c>
      <c r="B7440" s="3">
        <v>45559</v>
      </c>
      <c r="C7440" s="3">
        <v>45571</v>
      </c>
      <c r="D7440" t="s">
        <v>71</v>
      </c>
      <c r="E7440">
        <v>144694</v>
      </c>
      <c r="F7440" t="s">
        <v>19</v>
      </c>
      <c r="G7440" t="s">
        <v>529</v>
      </c>
      <c r="H7440" t="s">
        <v>255</v>
      </c>
      <c r="I7440">
        <v>33180</v>
      </c>
      <c r="J7440" t="s">
        <v>22</v>
      </c>
      <c r="K7440" t="s">
        <v>66</v>
      </c>
      <c r="L7440" t="s">
        <v>33</v>
      </c>
      <c r="M7440" t="s">
        <v>34</v>
      </c>
      <c r="N7440" s="5">
        <v>10.8</v>
      </c>
      <c r="O7440" s="7">
        <v>3</v>
      </c>
      <c r="P7440" s="5">
        <v>7.2</v>
      </c>
      <c r="Q7440" s="5">
        <v>3.6</v>
      </c>
      <c r="R7440" s="22">
        <f>Tabla1[[#This Row],[Fecha de Envío]]-Tabla1[[#This Row],[Fecha de Orden]]</f>
        <v>12</v>
      </c>
      <c r="S7440" s="24">
        <f>YEAR(Tabla1[[#This Row],[Fecha de Orden]])</f>
        <v>2024</v>
      </c>
      <c r="T7440" t="str">
        <f>VLOOKUP(Tabla1[[#This Row],[Nombre del Producto]],Tabla2[[Nombre Producto]:[Costo Unitario]],2,FALSE)</f>
        <v>Lot's O' Nuts</v>
      </c>
      <c r="U7440" t="str">
        <f>VLOOKUP(Tabla1[[#This Row],[Fábrica]],Tabla3[],4,FALSE)</f>
        <v>Arizona</v>
      </c>
    </row>
    <row r="7441" spans="1:21" x14ac:dyDescent="0.25">
      <c r="A7441" t="s">
        <v>1347</v>
      </c>
      <c r="B7441" s="3">
        <v>45559</v>
      </c>
      <c r="C7441" s="3">
        <v>45569</v>
      </c>
      <c r="D7441" t="s">
        <v>82</v>
      </c>
      <c r="E7441">
        <v>160325</v>
      </c>
      <c r="F7441" t="s">
        <v>19</v>
      </c>
      <c r="G7441" t="s">
        <v>283</v>
      </c>
      <c r="H7441" t="s">
        <v>106</v>
      </c>
      <c r="I7441">
        <v>1841</v>
      </c>
      <c r="J7441" t="s">
        <v>22</v>
      </c>
      <c r="K7441" t="s">
        <v>32</v>
      </c>
      <c r="L7441" t="s">
        <v>45</v>
      </c>
      <c r="M7441" t="s">
        <v>46</v>
      </c>
      <c r="N7441" s="5">
        <v>6.98</v>
      </c>
      <c r="O7441" s="7">
        <v>2</v>
      </c>
      <c r="P7441" s="5">
        <v>4.9800000000000004</v>
      </c>
      <c r="Q7441" s="5">
        <v>2</v>
      </c>
      <c r="R7441" s="22">
        <f>Tabla1[[#This Row],[Fecha de Envío]]-Tabla1[[#This Row],[Fecha de Orden]]</f>
        <v>10</v>
      </c>
      <c r="S7441" s="24">
        <f>YEAR(Tabla1[[#This Row],[Fecha de Orden]])</f>
        <v>2024</v>
      </c>
      <c r="T7441" t="str">
        <f>VLOOKUP(Tabla1[[#This Row],[Nombre del Producto]],Tabla2[[Nombre Producto]:[Costo Unitario]],2,FALSE)</f>
        <v>Lot's O' Nuts</v>
      </c>
      <c r="U7441" t="str">
        <f>VLOOKUP(Tabla1[[#This Row],[Fábrica]],Tabla3[],4,FALSE)</f>
        <v>Arizona</v>
      </c>
    </row>
    <row r="7442" spans="1:21" x14ac:dyDescent="0.25">
      <c r="A7442" t="s">
        <v>1348</v>
      </c>
      <c r="B7442" s="3">
        <v>45559</v>
      </c>
      <c r="C7442" s="3">
        <v>45569</v>
      </c>
      <c r="D7442" t="s">
        <v>82</v>
      </c>
      <c r="E7442">
        <v>160325</v>
      </c>
      <c r="F7442" t="s">
        <v>195</v>
      </c>
      <c r="G7442" t="s">
        <v>697</v>
      </c>
      <c r="H7442" t="s">
        <v>698</v>
      </c>
      <c r="I7442" t="s">
        <v>699</v>
      </c>
      <c r="J7442" t="s">
        <v>22</v>
      </c>
      <c r="K7442" t="s">
        <v>32</v>
      </c>
      <c r="L7442" t="s">
        <v>45</v>
      </c>
      <c r="M7442" t="s">
        <v>46</v>
      </c>
      <c r="N7442" s="5">
        <v>10.47</v>
      </c>
      <c r="O7442" s="7">
        <v>3</v>
      </c>
      <c r="P7442" s="5">
        <v>7.47</v>
      </c>
      <c r="Q7442" s="5">
        <v>3</v>
      </c>
      <c r="R7442" s="22">
        <f>Tabla1[[#This Row],[Fecha de Envío]]-Tabla1[[#This Row],[Fecha de Orden]]</f>
        <v>10</v>
      </c>
      <c r="S7442" s="24">
        <f>YEAR(Tabla1[[#This Row],[Fecha de Orden]])</f>
        <v>2024</v>
      </c>
      <c r="T7442" t="str">
        <f>VLOOKUP(Tabla1[[#This Row],[Nombre del Producto]],Tabla2[[Nombre Producto]:[Costo Unitario]],2,FALSE)</f>
        <v>Lot's O' Nuts</v>
      </c>
      <c r="U7442" t="str">
        <f>VLOOKUP(Tabla1[[#This Row],[Fábrica]],Tabla3[],4,FALSE)</f>
        <v>Arizona</v>
      </c>
    </row>
    <row r="7443" spans="1:21" x14ac:dyDescent="0.25">
      <c r="A7443" t="s">
        <v>3426</v>
      </c>
      <c r="B7443" s="3">
        <v>45559</v>
      </c>
      <c r="C7443" s="3">
        <v>45574</v>
      </c>
      <c r="D7443" t="s">
        <v>18</v>
      </c>
      <c r="E7443">
        <v>122364</v>
      </c>
      <c r="F7443" t="s">
        <v>19</v>
      </c>
      <c r="G7443" t="s">
        <v>53</v>
      </c>
      <c r="H7443" t="s">
        <v>21</v>
      </c>
      <c r="I7443">
        <v>90008</v>
      </c>
      <c r="J7443" t="s">
        <v>148</v>
      </c>
      <c r="K7443" t="s">
        <v>23</v>
      </c>
      <c r="L7443" t="s">
        <v>149</v>
      </c>
      <c r="M7443" t="s">
        <v>150</v>
      </c>
      <c r="N7443" s="5">
        <v>3.75</v>
      </c>
      <c r="O7443" s="7">
        <v>3</v>
      </c>
      <c r="P7443" s="5">
        <v>1.95</v>
      </c>
      <c r="Q7443" s="5">
        <v>1.8</v>
      </c>
      <c r="R7443" s="22">
        <f>Tabla1[[#This Row],[Fecha de Envío]]-Tabla1[[#This Row],[Fecha de Orden]]</f>
        <v>15</v>
      </c>
      <c r="S7443" s="24">
        <f>YEAR(Tabla1[[#This Row],[Fecha de Orden]])</f>
        <v>2024</v>
      </c>
      <c r="T7443" t="str">
        <f>VLOOKUP(Tabla1[[#This Row],[Nombre del Producto]],Tabla2[[Nombre Producto]:[Costo Unitario]],2,FALSE)</f>
        <v>Secret Factory</v>
      </c>
      <c r="U7443" t="str">
        <f>VLOOKUP(Tabla1[[#This Row],[Fábrica]],Tabla3[],4,FALSE)</f>
        <v>Illinois</v>
      </c>
    </row>
    <row r="7444" spans="1:21" x14ac:dyDescent="0.25">
      <c r="A7444" t="s">
        <v>3427</v>
      </c>
      <c r="B7444" s="3">
        <v>45559</v>
      </c>
      <c r="C7444" s="3">
        <v>45574</v>
      </c>
      <c r="D7444" t="s">
        <v>18</v>
      </c>
      <c r="E7444">
        <v>122364</v>
      </c>
      <c r="F7444" t="s">
        <v>19</v>
      </c>
      <c r="G7444" t="s">
        <v>53</v>
      </c>
      <c r="H7444" t="s">
        <v>21</v>
      </c>
      <c r="I7444">
        <v>90008</v>
      </c>
      <c r="J7444" t="s">
        <v>22</v>
      </c>
      <c r="K7444" t="s">
        <v>23</v>
      </c>
      <c r="L7444" t="s">
        <v>45</v>
      </c>
      <c r="M7444" t="s">
        <v>46</v>
      </c>
      <c r="N7444" s="5">
        <v>10.47</v>
      </c>
      <c r="O7444" s="7">
        <v>3</v>
      </c>
      <c r="P7444" s="5">
        <v>7.47</v>
      </c>
      <c r="Q7444" s="5">
        <v>3</v>
      </c>
      <c r="R7444" s="22">
        <f>Tabla1[[#This Row],[Fecha de Envío]]-Tabla1[[#This Row],[Fecha de Orden]]</f>
        <v>15</v>
      </c>
      <c r="S7444" s="24">
        <f>YEAR(Tabla1[[#This Row],[Fecha de Orden]])</f>
        <v>2024</v>
      </c>
      <c r="T7444" t="str">
        <f>VLOOKUP(Tabla1[[#This Row],[Nombre del Producto]],Tabla2[[Nombre Producto]:[Costo Unitario]],2,FALSE)</f>
        <v>Lot's O' Nuts</v>
      </c>
      <c r="U7444" t="str">
        <f>VLOOKUP(Tabla1[[#This Row],[Fábrica]],Tabla3[],4,FALSE)</f>
        <v>Arizona</v>
      </c>
    </row>
    <row r="7445" spans="1:21" x14ac:dyDescent="0.25">
      <c r="A7445" t="s">
        <v>4960</v>
      </c>
      <c r="B7445" s="3">
        <v>45559</v>
      </c>
      <c r="C7445" s="3">
        <v>45573</v>
      </c>
      <c r="D7445" t="s">
        <v>18</v>
      </c>
      <c r="E7445">
        <v>142034</v>
      </c>
      <c r="F7445" t="s">
        <v>19</v>
      </c>
      <c r="G7445" t="s">
        <v>4961</v>
      </c>
      <c r="H7445" t="s">
        <v>51</v>
      </c>
      <c r="I7445">
        <v>56301</v>
      </c>
      <c r="J7445" t="s">
        <v>22</v>
      </c>
      <c r="K7445" t="s">
        <v>43</v>
      </c>
      <c r="L7445" t="s">
        <v>45</v>
      </c>
      <c r="M7445" t="s">
        <v>46</v>
      </c>
      <c r="N7445" s="5">
        <v>13.96</v>
      </c>
      <c r="O7445" s="7">
        <v>4</v>
      </c>
      <c r="P7445" s="5">
        <v>9.9600000000000009</v>
      </c>
      <c r="Q7445" s="5">
        <v>4</v>
      </c>
      <c r="R7445" s="22">
        <f>Tabla1[[#This Row],[Fecha de Envío]]-Tabla1[[#This Row],[Fecha de Orden]]</f>
        <v>14</v>
      </c>
      <c r="S7445" s="24">
        <f>YEAR(Tabla1[[#This Row],[Fecha de Orden]])</f>
        <v>2024</v>
      </c>
      <c r="T7445" t="str">
        <f>VLOOKUP(Tabla1[[#This Row],[Nombre del Producto]],Tabla2[[Nombre Producto]:[Costo Unitario]],2,FALSE)</f>
        <v>Lot's O' Nuts</v>
      </c>
      <c r="U7445" t="str">
        <f>VLOOKUP(Tabla1[[#This Row],[Fábrica]],Tabla3[],4,FALSE)</f>
        <v>Arizona</v>
      </c>
    </row>
    <row r="7446" spans="1:21" x14ac:dyDescent="0.25">
      <c r="A7446" t="s">
        <v>4962</v>
      </c>
      <c r="B7446" s="3">
        <v>45559</v>
      </c>
      <c r="C7446" s="3">
        <v>45573</v>
      </c>
      <c r="D7446" t="s">
        <v>18</v>
      </c>
      <c r="E7446">
        <v>142034</v>
      </c>
      <c r="F7446" t="s">
        <v>19</v>
      </c>
      <c r="G7446" t="s">
        <v>4961</v>
      </c>
      <c r="H7446" t="s">
        <v>51</v>
      </c>
      <c r="I7446">
        <v>56301</v>
      </c>
      <c r="J7446" t="s">
        <v>22</v>
      </c>
      <c r="K7446" t="s">
        <v>43</v>
      </c>
      <c r="L7446" t="s">
        <v>27</v>
      </c>
      <c r="M7446" t="s">
        <v>28</v>
      </c>
      <c r="N7446" s="5">
        <v>14.4</v>
      </c>
      <c r="O7446" s="7">
        <v>4</v>
      </c>
      <c r="P7446" s="5">
        <v>10</v>
      </c>
      <c r="Q7446" s="5">
        <v>4.4000000000000004</v>
      </c>
      <c r="R7446" s="22">
        <f>Tabla1[[#This Row],[Fecha de Envío]]-Tabla1[[#This Row],[Fecha de Orden]]</f>
        <v>14</v>
      </c>
      <c r="S7446" s="24">
        <f>YEAR(Tabla1[[#This Row],[Fecha de Orden]])</f>
        <v>2024</v>
      </c>
      <c r="T7446" t="str">
        <f>VLOOKUP(Tabla1[[#This Row],[Nombre del Producto]],Tabla2[[Nombre Producto]:[Costo Unitario]],2,FALSE)</f>
        <v>Lot's O' Nuts</v>
      </c>
      <c r="U7446" t="str">
        <f>VLOOKUP(Tabla1[[#This Row],[Fábrica]],Tabla3[],4,FALSE)</f>
        <v>Arizona</v>
      </c>
    </row>
    <row r="7447" spans="1:21" x14ac:dyDescent="0.25">
      <c r="A7447" t="s">
        <v>5033</v>
      </c>
      <c r="B7447" s="3">
        <v>45559</v>
      </c>
      <c r="C7447" s="3">
        <v>45574</v>
      </c>
      <c r="D7447" t="s">
        <v>18</v>
      </c>
      <c r="E7447">
        <v>108910</v>
      </c>
      <c r="F7447" t="s">
        <v>19</v>
      </c>
      <c r="G7447" t="s">
        <v>1028</v>
      </c>
      <c r="H7447" t="s">
        <v>210</v>
      </c>
      <c r="I7447">
        <v>43055</v>
      </c>
      <c r="J7447" t="s">
        <v>22</v>
      </c>
      <c r="K7447" t="s">
        <v>32</v>
      </c>
      <c r="L7447" t="s">
        <v>24</v>
      </c>
      <c r="M7447" t="s">
        <v>25</v>
      </c>
      <c r="N7447" s="5">
        <v>11.25</v>
      </c>
      <c r="O7447" s="7">
        <v>3</v>
      </c>
      <c r="P7447" s="5">
        <v>7.35</v>
      </c>
      <c r="Q7447" s="5">
        <v>3.9</v>
      </c>
      <c r="R7447" s="22">
        <f>Tabla1[[#This Row],[Fecha de Envío]]-Tabla1[[#This Row],[Fecha de Orden]]</f>
        <v>15</v>
      </c>
      <c r="S7447" s="24">
        <f>YEAR(Tabla1[[#This Row],[Fecha de Orden]])</f>
        <v>2024</v>
      </c>
      <c r="T7447" t="str">
        <f>VLOOKUP(Tabla1[[#This Row],[Nombre del Producto]],Tabla2[[Nombre Producto]:[Costo Unitario]],2,FALSE)</f>
        <v>Wicked Choccy's</v>
      </c>
      <c r="U7447" t="str">
        <f>VLOOKUP(Tabla1[[#This Row],[Fábrica]],Tabla3[],4,FALSE)</f>
        <v>Georgia</v>
      </c>
    </row>
    <row r="7448" spans="1:21" x14ac:dyDescent="0.25">
      <c r="A7448" t="s">
        <v>5125</v>
      </c>
      <c r="B7448" s="3">
        <v>45559</v>
      </c>
      <c r="C7448" s="3">
        <v>45573</v>
      </c>
      <c r="D7448" t="s">
        <v>18</v>
      </c>
      <c r="E7448">
        <v>132675</v>
      </c>
      <c r="F7448" t="s">
        <v>19</v>
      </c>
      <c r="G7448" t="s">
        <v>3297</v>
      </c>
      <c r="H7448" t="s">
        <v>73</v>
      </c>
      <c r="I7448">
        <v>30328</v>
      </c>
      <c r="J7448" t="s">
        <v>22</v>
      </c>
      <c r="K7448" t="s">
        <v>66</v>
      </c>
      <c r="L7448" t="s">
        <v>33</v>
      </c>
      <c r="M7448" t="s">
        <v>34</v>
      </c>
      <c r="N7448" s="5">
        <v>10.8</v>
      </c>
      <c r="O7448" s="7">
        <v>3</v>
      </c>
      <c r="P7448" s="5">
        <v>7.2</v>
      </c>
      <c r="Q7448" s="5">
        <v>3.6</v>
      </c>
      <c r="R7448" s="22">
        <f>Tabla1[[#This Row],[Fecha de Envío]]-Tabla1[[#This Row],[Fecha de Orden]]</f>
        <v>14</v>
      </c>
      <c r="S7448" s="24">
        <f>YEAR(Tabla1[[#This Row],[Fecha de Orden]])</f>
        <v>2024</v>
      </c>
      <c r="T7448" t="str">
        <f>VLOOKUP(Tabla1[[#This Row],[Nombre del Producto]],Tabla2[[Nombre Producto]:[Costo Unitario]],2,FALSE)</f>
        <v>Lot's O' Nuts</v>
      </c>
      <c r="U7448" t="str">
        <f>VLOOKUP(Tabla1[[#This Row],[Fábrica]],Tabla3[],4,FALSE)</f>
        <v>Arizona</v>
      </c>
    </row>
    <row r="7449" spans="1:21" x14ac:dyDescent="0.25">
      <c r="A7449" t="s">
        <v>5126</v>
      </c>
      <c r="B7449" s="3">
        <v>45559</v>
      </c>
      <c r="C7449" s="3">
        <v>45573</v>
      </c>
      <c r="D7449" t="s">
        <v>18</v>
      </c>
      <c r="E7449">
        <v>132675</v>
      </c>
      <c r="F7449" t="s">
        <v>19</v>
      </c>
      <c r="G7449" t="s">
        <v>3297</v>
      </c>
      <c r="H7449" t="s">
        <v>73</v>
      </c>
      <c r="I7449">
        <v>30328</v>
      </c>
      <c r="J7449" t="s">
        <v>22</v>
      </c>
      <c r="K7449" t="s">
        <v>66</v>
      </c>
      <c r="L7449" t="s">
        <v>45</v>
      </c>
      <c r="M7449" t="s">
        <v>46</v>
      </c>
      <c r="N7449" s="5">
        <v>13.96</v>
      </c>
      <c r="O7449" s="7">
        <v>4</v>
      </c>
      <c r="P7449" s="5">
        <v>9.9600000000000009</v>
      </c>
      <c r="Q7449" s="5">
        <v>4</v>
      </c>
      <c r="R7449" s="22">
        <f>Tabla1[[#This Row],[Fecha de Envío]]-Tabla1[[#This Row],[Fecha de Orden]]</f>
        <v>14</v>
      </c>
      <c r="S7449" s="24">
        <f>YEAR(Tabla1[[#This Row],[Fecha de Orden]])</f>
        <v>2024</v>
      </c>
      <c r="T7449" t="str">
        <f>VLOOKUP(Tabla1[[#This Row],[Nombre del Producto]],Tabla2[[Nombre Producto]:[Costo Unitario]],2,FALSE)</f>
        <v>Lot's O' Nuts</v>
      </c>
      <c r="U7449" t="str">
        <f>VLOOKUP(Tabla1[[#This Row],[Fábrica]],Tabla3[],4,FALSE)</f>
        <v>Arizona</v>
      </c>
    </row>
    <row r="7450" spans="1:21" x14ac:dyDescent="0.25">
      <c r="A7450" t="s">
        <v>5127</v>
      </c>
      <c r="B7450" s="3">
        <v>45559</v>
      </c>
      <c r="C7450" s="3">
        <v>45573</v>
      </c>
      <c r="D7450" t="s">
        <v>18</v>
      </c>
      <c r="E7450">
        <v>132675</v>
      </c>
      <c r="F7450" t="s">
        <v>19</v>
      </c>
      <c r="G7450" t="s">
        <v>3297</v>
      </c>
      <c r="H7450" t="s">
        <v>73</v>
      </c>
      <c r="I7450">
        <v>30328</v>
      </c>
      <c r="J7450" t="s">
        <v>22</v>
      </c>
      <c r="K7450" t="s">
        <v>66</v>
      </c>
      <c r="L7450" t="s">
        <v>27</v>
      </c>
      <c r="M7450" t="s">
        <v>28</v>
      </c>
      <c r="N7450" s="5">
        <v>18</v>
      </c>
      <c r="O7450" s="7">
        <v>5</v>
      </c>
      <c r="P7450" s="5">
        <v>12.5</v>
      </c>
      <c r="Q7450" s="5">
        <v>5.5</v>
      </c>
      <c r="R7450" s="22">
        <f>Tabla1[[#This Row],[Fecha de Envío]]-Tabla1[[#This Row],[Fecha de Orden]]</f>
        <v>14</v>
      </c>
      <c r="S7450" s="24">
        <f>YEAR(Tabla1[[#This Row],[Fecha de Orden]])</f>
        <v>2024</v>
      </c>
      <c r="T7450" t="str">
        <f>VLOOKUP(Tabla1[[#This Row],[Nombre del Producto]],Tabla2[[Nombre Producto]:[Costo Unitario]],2,FALSE)</f>
        <v>Lot's O' Nuts</v>
      </c>
      <c r="U7450" t="str">
        <f>VLOOKUP(Tabla1[[#This Row],[Fábrica]],Tabla3[],4,FALSE)</f>
        <v>Arizona</v>
      </c>
    </row>
    <row r="7451" spans="1:21" x14ac:dyDescent="0.25">
      <c r="A7451" t="s">
        <v>6135</v>
      </c>
      <c r="B7451" s="3">
        <v>45559</v>
      </c>
      <c r="C7451" s="3">
        <v>45573</v>
      </c>
      <c r="D7451" t="s">
        <v>18</v>
      </c>
      <c r="E7451">
        <v>121839</v>
      </c>
      <c r="F7451" t="s">
        <v>19</v>
      </c>
      <c r="G7451" t="s">
        <v>1008</v>
      </c>
      <c r="H7451" t="s">
        <v>210</v>
      </c>
      <c r="I7451">
        <v>43130</v>
      </c>
      <c r="J7451" t="s">
        <v>22</v>
      </c>
      <c r="K7451" t="s">
        <v>32</v>
      </c>
      <c r="L7451" t="s">
        <v>33</v>
      </c>
      <c r="M7451" t="s">
        <v>34</v>
      </c>
      <c r="N7451" s="5">
        <v>10.8</v>
      </c>
      <c r="O7451" s="7">
        <v>3</v>
      </c>
      <c r="P7451" s="5">
        <v>7.2</v>
      </c>
      <c r="Q7451" s="5">
        <v>3.6</v>
      </c>
      <c r="R7451" s="22">
        <f>Tabla1[[#This Row],[Fecha de Envío]]-Tabla1[[#This Row],[Fecha de Orden]]</f>
        <v>14</v>
      </c>
      <c r="S7451" s="24">
        <f>YEAR(Tabla1[[#This Row],[Fecha de Orden]])</f>
        <v>2024</v>
      </c>
      <c r="T7451" t="str">
        <f>VLOOKUP(Tabla1[[#This Row],[Nombre del Producto]],Tabla2[[Nombre Producto]:[Costo Unitario]],2,FALSE)</f>
        <v>Lot's O' Nuts</v>
      </c>
      <c r="U7451" t="str">
        <f>VLOOKUP(Tabla1[[#This Row],[Fábrica]],Tabla3[],4,FALSE)</f>
        <v>Arizona</v>
      </c>
    </row>
    <row r="7452" spans="1:21" x14ac:dyDescent="0.25">
      <c r="A7452" t="s">
        <v>6701</v>
      </c>
      <c r="B7452" s="3">
        <v>45559</v>
      </c>
      <c r="C7452" s="3">
        <v>45573</v>
      </c>
      <c r="D7452" t="s">
        <v>71</v>
      </c>
      <c r="E7452">
        <v>130148</v>
      </c>
      <c r="F7452" t="s">
        <v>19</v>
      </c>
      <c r="G7452" t="s">
        <v>20</v>
      </c>
      <c r="H7452" t="s">
        <v>21</v>
      </c>
      <c r="I7452">
        <v>94110</v>
      </c>
      <c r="J7452" t="s">
        <v>22</v>
      </c>
      <c r="K7452" t="s">
        <v>23</v>
      </c>
      <c r="L7452" t="s">
        <v>36</v>
      </c>
      <c r="M7452" t="s">
        <v>37</v>
      </c>
      <c r="N7452" s="5">
        <v>19.5</v>
      </c>
      <c r="O7452" s="7">
        <v>6</v>
      </c>
      <c r="P7452" s="5">
        <v>12.66</v>
      </c>
      <c r="Q7452" s="5">
        <v>6.84</v>
      </c>
      <c r="R7452" s="22">
        <f>Tabla1[[#This Row],[Fecha de Envío]]-Tabla1[[#This Row],[Fecha de Orden]]</f>
        <v>14</v>
      </c>
      <c r="S7452" s="24">
        <f>YEAR(Tabla1[[#This Row],[Fecha de Orden]])</f>
        <v>2024</v>
      </c>
      <c r="T7452" t="str">
        <f>VLOOKUP(Tabla1[[#This Row],[Nombre del Producto]],Tabla2[[Nombre Producto]:[Costo Unitario]],2,FALSE)</f>
        <v>Wicked Choccy's</v>
      </c>
      <c r="U7452" t="str">
        <f>VLOOKUP(Tabla1[[#This Row],[Fábrica]],Tabla3[],4,FALSE)</f>
        <v>Georgia</v>
      </c>
    </row>
    <row r="7453" spans="1:21" x14ac:dyDescent="0.25">
      <c r="A7453" t="s">
        <v>6920</v>
      </c>
      <c r="B7453" s="3">
        <v>45559</v>
      </c>
      <c r="C7453" s="3">
        <v>45569</v>
      </c>
      <c r="D7453" t="s">
        <v>82</v>
      </c>
      <c r="E7453">
        <v>142391</v>
      </c>
      <c r="F7453" t="s">
        <v>19</v>
      </c>
      <c r="G7453" t="s">
        <v>124</v>
      </c>
      <c r="H7453" t="s">
        <v>125</v>
      </c>
      <c r="I7453">
        <v>98115</v>
      </c>
      <c r="J7453" t="s">
        <v>22</v>
      </c>
      <c r="K7453" t="s">
        <v>23</v>
      </c>
      <c r="L7453" t="s">
        <v>24</v>
      </c>
      <c r="M7453" t="s">
        <v>25</v>
      </c>
      <c r="N7453" s="5">
        <v>37.5</v>
      </c>
      <c r="O7453" s="7">
        <v>10</v>
      </c>
      <c r="P7453" s="5">
        <v>24.5</v>
      </c>
      <c r="Q7453" s="5">
        <v>13</v>
      </c>
      <c r="R7453" s="22">
        <f>Tabla1[[#This Row],[Fecha de Envío]]-Tabla1[[#This Row],[Fecha de Orden]]</f>
        <v>10</v>
      </c>
      <c r="S7453" s="24">
        <f>YEAR(Tabla1[[#This Row],[Fecha de Orden]])</f>
        <v>2024</v>
      </c>
      <c r="T7453" t="str">
        <f>VLOOKUP(Tabla1[[#This Row],[Nombre del Producto]],Tabla2[[Nombre Producto]:[Costo Unitario]],2,FALSE)</f>
        <v>Wicked Choccy's</v>
      </c>
      <c r="U7453" t="str">
        <f>VLOOKUP(Tabla1[[#This Row],[Fábrica]],Tabla3[],4,FALSE)</f>
        <v>Georgia</v>
      </c>
    </row>
    <row r="7454" spans="1:21" x14ac:dyDescent="0.25">
      <c r="A7454" t="s">
        <v>7148</v>
      </c>
      <c r="B7454" s="3">
        <v>45559</v>
      </c>
      <c r="C7454" s="3">
        <v>45574</v>
      </c>
      <c r="D7454" t="s">
        <v>18</v>
      </c>
      <c r="E7454">
        <v>134096</v>
      </c>
      <c r="F7454" t="s">
        <v>19</v>
      </c>
      <c r="G7454" t="s">
        <v>2216</v>
      </c>
      <c r="H7454" t="s">
        <v>255</v>
      </c>
      <c r="I7454">
        <v>33021</v>
      </c>
      <c r="J7454" t="s">
        <v>22</v>
      </c>
      <c r="K7454" t="s">
        <v>66</v>
      </c>
      <c r="L7454" t="s">
        <v>24</v>
      </c>
      <c r="M7454" t="s">
        <v>25</v>
      </c>
      <c r="N7454" s="5">
        <v>11.25</v>
      </c>
      <c r="O7454" s="7">
        <v>3</v>
      </c>
      <c r="P7454" s="5">
        <v>7.35</v>
      </c>
      <c r="Q7454" s="5">
        <v>3.9</v>
      </c>
      <c r="R7454" s="22">
        <f>Tabla1[[#This Row],[Fecha de Envío]]-Tabla1[[#This Row],[Fecha de Orden]]</f>
        <v>15</v>
      </c>
      <c r="S7454" s="24">
        <f>YEAR(Tabla1[[#This Row],[Fecha de Orden]])</f>
        <v>2024</v>
      </c>
      <c r="T7454" t="str">
        <f>VLOOKUP(Tabla1[[#This Row],[Nombre del Producto]],Tabla2[[Nombre Producto]:[Costo Unitario]],2,FALSE)</f>
        <v>Wicked Choccy's</v>
      </c>
      <c r="U7454" t="str">
        <f>VLOOKUP(Tabla1[[#This Row],[Fábrica]],Tabla3[],4,FALSE)</f>
        <v>Georgia</v>
      </c>
    </row>
    <row r="7455" spans="1:21" x14ac:dyDescent="0.25">
      <c r="A7455" t="s">
        <v>7149</v>
      </c>
      <c r="B7455" s="3">
        <v>45559</v>
      </c>
      <c r="C7455" s="3">
        <v>45574</v>
      </c>
      <c r="D7455" t="s">
        <v>18</v>
      </c>
      <c r="E7455">
        <v>134096</v>
      </c>
      <c r="F7455" t="s">
        <v>19</v>
      </c>
      <c r="G7455" t="s">
        <v>2216</v>
      </c>
      <c r="H7455" t="s">
        <v>255</v>
      </c>
      <c r="I7455">
        <v>33021</v>
      </c>
      <c r="J7455" t="s">
        <v>22</v>
      </c>
      <c r="K7455" t="s">
        <v>66</v>
      </c>
      <c r="L7455" t="s">
        <v>36</v>
      </c>
      <c r="M7455" t="s">
        <v>37</v>
      </c>
      <c r="N7455" s="5">
        <v>16.25</v>
      </c>
      <c r="O7455" s="7">
        <v>5</v>
      </c>
      <c r="P7455" s="5">
        <v>10.55</v>
      </c>
      <c r="Q7455" s="5">
        <v>5.7</v>
      </c>
      <c r="R7455" s="22">
        <f>Tabla1[[#This Row],[Fecha de Envío]]-Tabla1[[#This Row],[Fecha de Orden]]</f>
        <v>15</v>
      </c>
      <c r="S7455" s="24">
        <f>YEAR(Tabla1[[#This Row],[Fecha de Orden]])</f>
        <v>2024</v>
      </c>
      <c r="T7455" t="str">
        <f>VLOOKUP(Tabla1[[#This Row],[Nombre del Producto]],Tabla2[[Nombre Producto]:[Costo Unitario]],2,FALSE)</f>
        <v>Wicked Choccy's</v>
      </c>
      <c r="U7455" t="str">
        <f>VLOOKUP(Tabla1[[#This Row],[Fábrica]],Tabla3[],4,FALSE)</f>
        <v>Georgia</v>
      </c>
    </row>
    <row r="7456" spans="1:21" x14ac:dyDescent="0.25">
      <c r="A7456" t="s">
        <v>7625</v>
      </c>
      <c r="B7456" s="3">
        <v>45559</v>
      </c>
      <c r="C7456" s="3">
        <v>45571</v>
      </c>
      <c r="D7456" t="s">
        <v>39</v>
      </c>
      <c r="E7456">
        <v>148411</v>
      </c>
      <c r="F7456" t="s">
        <v>19</v>
      </c>
      <c r="G7456" t="s">
        <v>239</v>
      </c>
      <c r="H7456" t="s">
        <v>173</v>
      </c>
      <c r="I7456">
        <v>60623</v>
      </c>
      <c r="J7456" t="s">
        <v>22</v>
      </c>
      <c r="K7456" t="s">
        <v>43</v>
      </c>
      <c r="L7456" t="s">
        <v>45</v>
      </c>
      <c r="M7456" t="s">
        <v>46</v>
      </c>
      <c r="N7456" s="5">
        <v>6.98</v>
      </c>
      <c r="O7456" s="7">
        <v>2</v>
      </c>
      <c r="P7456" s="5">
        <v>4.9800000000000004</v>
      </c>
      <c r="Q7456" s="5">
        <v>2</v>
      </c>
      <c r="R7456" s="22">
        <f>Tabla1[[#This Row],[Fecha de Envío]]-Tabla1[[#This Row],[Fecha de Orden]]</f>
        <v>12</v>
      </c>
      <c r="S7456" s="24">
        <f>YEAR(Tabla1[[#This Row],[Fecha de Orden]])</f>
        <v>2024</v>
      </c>
      <c r="T7456" t="str">
        <f>VLOOKUP(Tabla1[[#This Row],[Nombre del Producto]],Tabla2[[Nombre Producto]:[Costo Unitario]],2,FALSE)</f>
        <v>Lot's O' Nuts</v>
      </c>
      <c r="U7456" t="str">
        <f>VLOOKUP(Tabla1[[#This Row],[Fábrica]],Tabla3[],4,FALSE)</f>
        <v>Arizona</v>
      </c>
    </row>
    <row r="7457" spans="1:21" x14ac:dyDescent="0.25">
      <c r="A7457" t="s">
        <v>7626</v>
      </c>
      <c r="B7457" s="3">
        <v>45559</v>
      </c>
      <c r="C7457" s="3">
        <v>45571</v>
      </c>
      <c r="D7457" t="s">
        <v>39</v>
      </c>
      <c r="E7457">
        <v>148411</v>
      </c>
      <c r="F7457" t="s">
        <v>19</v>
      </c>
      <c r="G7457" t="s">
        <v>239</v>
      </c>
      <c r="H7457" t="s">
        <v>173</v>
      </c>
      <c r="I7457">
        <v>60623</v>
      </c>
      <c r="J7457" t="s">
        <v>22</v>
      </c>
      <c r="K7457" t="s">
        <v>43</v>
      </c>
      <c r="L7457" t="s">
        <v>36</v>
      </c>
      <c r="M7457" t="s">
        <v>37</v>
      </c>
      <c r="N7457" s="5">
        <v>9.75</v>
      </c>
      <c r="O7457" s="7">
        <v>3</v>
      </c>
      <c r="P7457" s="5">
        <v>6.33</v>
      </c>
      <c r="Q7457" s="5">
        <v>3.42</v>
      </c>
      <c r="R7457" s="22">
        <f>Tabla1[[#This Row],[Fecha de Envío]]-Tabla1[[#This Row],[Fecha de Orden]]</f>
        <v>12</v>
      </c>
      <c r="S7457" s="24">
        <f>YEAR(Tabla1[[#This Row],[Fecha de Orden]])</f>
        <v>2024</v>
      </c>
      <c r="T7457" t="str">
        <f>VLOOKUP(Tabla1[[#This Row],[Nombre del Producto]],Tabla2[[Nombre Producto]:[Costo Unitario]],2,FALSE)</f>
        <v>Wicked Choccy's</v>
      </c>
      <c r="U7457" t="str">
        <f>VLOOKUP(Tabla1[[#This Row],[Fábrica]],Tabla3[],4,FALSE)</f>
        <v>Georgia</v>
      </c>
    </row>
    <row r="7458" spans="1:21" x14ac:dyDescent="0.25">
      <c r="A7458" t="s">
        <v>441</v>
      </c>
      <c r="B7458" s="3">
        <v>45560</v>
      </c>
      <c r="C7458" s="3">
        <v>45574</v>
      </c>
      <c r="D7458" t="s">
        <v>18</v>
      </c>
      <c r="E7458">
        <v>116939</v>
      </c>
      <c r="F7458" t="s">
        <v>19</v>
      </c>
      <c r="G7458" t="s">
        <v>393</v>
      </c>
      <c r="H7458" t="s">
        <v>133</v>
      </c>
      <c r="I7458">
        <v>23223</v>
      </c>
      <c r="J7458" t="s">
        <v>22</v>
      </c>
      <c r="K7458" t="s">
        <v>66</v>
      </c>
      <c r="L7458" t="s">
        <v>36</v>
      </c>
      <c r="M7458" t="s">
        <v>37</v>
      </c>
      <c r="N7458" s="5">
        <v>16.25</v>
      </c>
      <c r="O7458" s="7">
        <v>5</v>
      </c>
      <c r="P7458" s="5">
        <v>10.55</v>
      </c>
      <c r="Q7458" s="5">
        <v>5.7</v>
      </c>
      <c r="R7458" s="22">
        <f>Tabla1[[#This Row],[Fecha de Envío]]-Tabla1[[#This Row],[Fecha de Orden]]</f>
        <v>14</v>
      </c>
      <c r="S7458" s="24">
        <f>YEAR(Tabla1[[#This Row],[Fecha de Orden]])</f>
        <v>2024</v>
      </c>
      <c r="T7458" t="str">
        <f>VLOOKUP(Tabla1[[#This Row],[Nombre del Producto]],Tabla2[[Nombre Producto]:[Costo Unitario]],2,FALSE)</f>
        <v>Wicked Choccy's</v>
      </c>
      <c r="U7458" t="str">
        <f>VLOOKUP(Tabla1[[#This Row],[Fábrica]],Tabla3[],4,FALSE)</f>
        <v>Georgia</v>
      </c>
    </row>
    <row r="7459" spans="1:21" x14ac:dyDescent="0.25">
      <c r="A7459" t="s">
        <v>469</v>
      </c>
      <c r="B7459" s="3">
        <v>45560</v>
      </c>
      <c r="C7459" s="3">
        <v>45573</v>
      </c>
      <c r="D7459" t="s">
        <v>39</v>
      </c>
      <c r="E7459">
        <v>112004</v>
      </c>
      <c r="F7459" t="s">
        <v>19</v>
      </c>
      <c r="G7459" t="s">
        <v>100</v>
      </c>
      <c r="H7459" t="s">
        <v>101</v>
      </c>
      <c r="I7459">
        <v>19013</v>
      </c>
      <c r="J7459" t="s">
        <v>22</v>
      </c>
      <c r="K7459" t="s">
        <v>32</v>
      </c>
      <c r="L7459" t="s">
        <v>27</v>
      </c>
      <c r="M7459" t="s">
        <v>28</v>
      </c>
      <c r="N7459" s="5">
        <v>18</v>
      </c>
      <c r="O7459" s="7">
        <v>5</v>
      </c>
      <c r="P7459" s="5">
        <v>12.5</v>
      </c>
      <c r="Q7459" s="5">
        <v>5.5</v>
      </c>
      <c r="R7459" s="22">
        <f>Tabla1[[#This Row],[Fecha de Envío]]-Tabla1[[#This Row],[Fecha de Orden]]</f>
        <v>13</v>
      </c>
      <c r="S7459" s="24">
        <f>YEAR(Tabla1[[#This Row],[Fecha de Orden]])</f>
        <v>2024</v>
      </c>
      <c r="T7459" t="str">
        <f>VLOOKUP(Tabla1[[#This Row],[Nombre del Producto]],Tabla2[[Nombre Producto]:[Costo Unitario]],2,FALSE)</f>
        <v>Lot's O' Nuts</v>
      </c>
      <c r="U7459" t="str">
        <f>VLOOKUP(Tabla1[[#This Row],[Fábrica]],Tabla3[],4,FALSE)</f>
        <v>Arizona</v>
      </c>
    </row>
    <row r="7460" spans="1:21" x14ac:dyDescent="0.25">
      <c r="A7460" t="s">
        <v>1562</v>
      </c>
      <c r="B7460" s="3">
        <v>45560</v>
      </c>
      <c r="C7460" s="3">
        <v>45574</v>
      </c>
      <c r="D7460" t="s">
        <v>18</v>
      </c>
      <c r="E7460">
        <v>122112</v>
      </c>
      <c r="F7460" t="s">
        <v>19</v>
      </c>
      <c r="G7460" t="s">
        <v>207</v>
      </c>
      <c r="H7460" t="s">
        <v>210</v>
      </c>
      <c r="I7460">
        <v>44107</v>
      </c>
      <c r="J7460" t="s">
        <v>22</v>
      </c>
      <c r="K7460" t="s">
        <v>32</v>
      </c>
      <c r="L7460" t="s">
        <v>36</v>
      </c>
      <c r="M7460" t="s">
        <v>37</v>
      </c>
      <c r="N7460" s="5">
        <v>13</v>
      </c>
      <c r="O7460" s="7">
        <v>4</v>
      </c>
      <c r="P7460" s="5">
        <v>8.44</v>
      </c>
      <c r="Q7460" s="5">
        <v>4.5599999999999996</v>
      </c>
      <c r="R7460" s="22">
        <f>Tabla1[[#This Row],[Fecha de Envío]]-Tabla1[[#This Row],[Fecha de Orden]]</f>
        <v>14</v>
      </c>
      <c r="S7460" s="24">
        <f>YEAR(Tabla1[[#This Row],[Fecha de Orden]])</f>
        <v>2024</v>
      </c>
      <c r="T7460" t="str">
        <f>VLOOKUP(Tabla1[[#This Row],[Nombre del Producto]],Tabla2[[Nombre Producto]:[Costo Unitario]],2,FALSE)</f>
        <v>Wicked Choccy's</v>
      </c>
      <c r="U7460" t="str">
        <f>VLOOKUP(Tabla1[[#This Row],[Fábrica]],Tabla3[],4,FALSE)</f>
        <v>Georgia</v>
      </c>
    </row>
    <row r="7461" spans="1:21" x14ac:dyDescent="0.25">
      <c r="A7461" t="s">
        <v>2299</v>
      </c>
      <c r="B7461" s="3">
        <v>45560</v>
      </c>
      <c r="C7461" s="3">
        <v>45574</v>
      </c>
      <c r="D7461" t="s">
        <v>18</v>
      </c>
      <c r="E7461">
        <v>162481</v>
      </c>
      <c r="F7461" t="s">
        <v>19</v>
      </c>
      <c r="G7461" t="s">
        <v>276</v>
      </c>
      <c r="H7461" t="s">
        <v>51</v>
      </c>
      <c r="I7461">
        <v>55901</v>
      </c>
      <c r="J7461" t="s">
        <v>22</v>
      </c>
      <c r="K7461" t="s">
        <v>43</v>
      </c>
      <c r="L7461" t="s">
        <v>33</v>
      </c>
      <c r="M7461" t="s">
        <v>34</v>
      </c>
      <c r="N7461" s="5">
        <v>10.8</v>
      </c>
      <c r="O7461" s="7">
        <v>3</v>
      </c>
      <c r="P7461" s="5">
        <v>7.2</v>
      </c>
      <c r="Q7461" s="5">
        <v>3.6</v>
      </c>
      <c r="R7461" s="22">
        <f>Tabla1[[#This Row],[Fecha de Envío]]-Tabla1[[#This Row],[Fecha de Orden]]</f>
        <v>14</v>
      </c>
      <c r="S7461" s="24">
        <f>YEAR(Tabla1[[#This Row],[Fecha de Orden]])</f>
        <v>2024</v>
      </c>
      <c r="T7461" t="str">
        <f>VLOOKUP(Tabla1[[#This Row],[Nombre del Producto]],Tabla2[[Nombre Producto]:[Costo Unitario]],2,FALSE)</f>
        <v>Lot's O' Nuts</v>
      </c>
      <c r="U7461" t="str">
        <f>VLOOKUP(Tabla1[[#This Row],[Fábrica]],Tabla3[],4,FALSE)</f>
        <v>Arizona</v>
      </c>
    </row>
    <row r="7462" spans="1:21" x14ac:dyDescent="0.25">
      <c r="A7462" t="s">
        <v>2300</v>
      </c>
      <c r="B7462" s="3">
        <v>45560</v>
      </c>
      <c r="C7462" s="3">
        <v>45574</v>
      </c>
      <c r="D7462" t="s">
        <v>18</v>
      </c>
      <c r="E7462">
        <v>162481</v>
      </c>
      <c r="F7462" t="s">
        <v>19</v>
      </c>
      <c r="G7462" t="s">
        <v>276</v>
      </c>
      <c r="H7462" t="s">
        <v>51</v>
      </c>
      <c r="I7462">
        <v>55901</v>
      </c>
      <c r="J7462" t="s">
        <v>22</v>
      </c>
      <c r="K7462" t="s">
        <v>43</v>
      </c>
      <c r="L7462" t="s">
        <v>36</v>
      </c>
      <c r="M7462" t="s">
        <v>37</v>
      </c>
      <c r="N7462" s="5">
        <v>6.5</v>
      </c>
      <c r="O7462" s="7">
        <v>2</v>
      </c>
      <c r="P7462" s="5">
        <v>4.22</v>
      </c>
      <c r="Q7462" s="5">
        <v>2.2799999999999998</v>
      </c>
      <c r="R7462" s="22">
        <f>Tabla1[[#This Row],[Fecha de Envío]]-Tabla1[[#This Row],[Fecha de Orden]]</f>
        <v>14</v>
      </c>
      <c r="S7462" s="24">
        <f>YEAR(Tabla1[[#This Row],[Fecha de Orden]])</f>
        <v>2024</v>
      </c>
      <c r="T7462" t="str">
        <f>VLOOKUP(Tabla1[[#This Row],[Nombre del Producto]],Tabla2[[Nombre Producto]:[Costo Unitario]],2,FALSE)</f>
        <v>Wicked Choccy's</v>
      </c>
      <c r="U7462" t="str">
        <f>VLOOKUP(Tabla1[[#This Row],[Fábrica]],Tabla3[],4,FALSE)</f>
        <v>Georgia</v>
      </c>
    </row>
    <row r="7463" spans="1:21" x14ac:dyDescent="0.25">
      <c r="A7463" t="s">
        <v>5374</v>
      </c>
      <c r="B7463" s="3">
        <v>45560</v>
      </c>
      <c r="C7463" s="3">
        <v>45576</v>
      </c>
      <c r="D7463" t="s">
        <v>18</v>
      </c>
      <c r="E7463">
        <v>144904</v>
      </c>
      <c r="F7463" t="s">
        <v>19</v>
      </c>
      <c r="G7463" t="s">
        <v>30</v>
      </c>
      <c r="H7463" t="s">
        <v>31</v>
      </c>
      <c r="I7463">
        <v>10009</v>
      </c>
      <c r="J7463" t="s">
        <v>22</v>
      </c>
      <c r="K7463" t="s">
        <v>32</v>
      </c>
      <c r="L7463" t="s">
        <v>27</v>
      </c>
      <c r="M7463" t="s">
        <v>28</v>
      </c>
      <c r="N7463" s="5">
        <v>10.8</v>
      </c>
      <c r="O7463" s="7">
        <v>3</v>
      </c>
      <c r="P7463" s="5">
        <v>7.5</v>
      </c>
      <c r="Q7463" s="5">
        <v>3.3</v>
      </c>
      <c r="R7463" s="22">
        <f>Tabla1[[#This Row],[Fecha de Envío]]-Tabla1[[#This Row],[Fecha de Orden]]</f>
        <v>16</v>
      </c>
      <c r="S7463" s="24">
        <f>YEAR(Tabla1[[#This Row],[Fecha de Orden]])</f>
        <v>2024</v>
      </c>
      <c r="T7463" t="str">
        <f>VLOOKUP(Tabla1[[#This Row],[Nombre del Producto]],Tabla2[[Nombre Producto]:[Costo Unitario]],2,FALSE)</f>
        <v>Lot's O' Nuts</v>
      </c>
      <c r="U7463" t="str">
        <f>VLOOKUP(Tabla1[[#This Row],[Fábrica]],Tabla3[],4,FALSE)</f>
        <v>Arizona</v>
      </c>
    </row>
    <row r="7464" spans="1:21" x14ac:dyDescent="0.25">
      <c r="A7464" t="s">
        <v>5375</v>
      </c>
      <c r="B7464" s="3">
        <v>45560</v>
      </c>
      <c r="C7464" s="3">
        <v>45576</v>
      </c>
      <c r="D7464" t="s">
        <v>18</v>
      </c>
      <c r="E7464">
        <v>144904</v>
      </c>
      <c r="F7464" t="s">
        <v>19</v>
      </c>
      <c r="G7464" t="s">
        <v>30</v>
      </c>
      <c r="H7464" t="s">
        <v>31</v>
      </c>
      <c r="I7464">
        <v>10009</v>
      </c>
      <c r="J7464" t="s">
        <v>22</v>
      </c>
      <c r="K7464" t="s">
        <v>32</v>
      </c>
      <c r="L7464" t="s">
        <v>45</v>
      </c>
      <c r="M7464" t="s">
        <v>46</v>
      </c>
      <c r="N7464" s="5">
        <v>27.92</v>
      </c>
      <c r="O7464" s="7">
        <v>8</v>
      </c>
      <c r="P7464" s="5">
        <v>19.920000000000002</v>
      </c>
      <c r="Q7464" s="5">
        <v>8</v>
      </c>
      <c r="R7464" s="22">
        <f>Tabla1[[#This Row],[Fecha de Envío]]-Tabla1[[#This Row],[Fecha de Orden]]</f>
        <v>16</v>
      </c>
      <c r="S7464" s="24">
        <f>YEAR(Tabla1[[#This Row],[Fecha de Orden]])</f>
        <v>2024</v>
      </c>
      <c r="T7464" t="str">
        <f>VLOOKUP(Tabla1[[#This Row],[Nombre del Producto]],Tabla2[[Nombre Producto]:[Costo Unitario]],2,FALSE)</f>
        <v>Lot's O' Nuts</v>
      </c>
      <c r="U7464" t="str">
        <f>VLOOKUP(Tabla1[[#This Row],[Fábrica]],Tabla3[],4,FALSE)</f>
        <v>Arizona</v>
      </c>
    </row>
    <row r="7465" spans="1:21" x14ac:dyDescent="0.25">
      <c r="A7465" t="s">
        <v>5376</v>
      </c>
      <c r="B7465" s="3">
        <v>45560</v>
      </c>
      <c r="C7465" s="3">
        <v>45576</v>
      </c>
      <c r="D7465" t="s">
        <v>18</v>
      </c>
      <c r="E7465">
        <v>144904</v>
      </c>
      <c r="F7465" t="s">
        <v>19</v>
      </c>
      <c r="G7465" t="s">
        <v>30</v>
      </c>
      <c r="H7465" t="s">
        <v>31</v>
      </c>
      <c r="I7465">
        <v>10009</v>
      </c>
      <c r="J7465" t="s">
        <v>22</v>
      </c>
      <c r="K7465" t="s">
        <v>32</v>
      </c>
      <c r="L7465" t="s">
        <v>36</v>
      </c>
      <c r="M7465" t="s">
        <v>37</v>
      </c>
      <c r="N7465" s="5">
        <v>6.5</v>
      </c>
      <c r="O7465" s="7">
        <v>2</v>
      </c>
      <c r="P7465" s="5">
        <v>4.22</v>
      </c>
      <c r="Q7465" s="5">
        <v>2.2799999999999998</v>
      </c>
      <c r="R7465" s="22">
        <f>Tabla1[[#This Row],[Fecha de Envío]]-Tabla1[[#This Row],[Fecha de Orden]]</f>
        <v>16</v>
      </c>
      <c r="S7465" s="24">
        <f>YEAR(Tabla1[[#This Row],[Fecha de Orden]])</f>
        <v>2024</v>
      </c>
      <c r="T7465" t="str">
        <f>VLOOKUP(Tabla1[[#This Row],[Nombre del Producto]],Tabla2[[Nombre Producto]:[Costo Unitario]],2,FALSE)</f>
        <v>Wicked Choccy's</v>
      </c>
      <c r="U7465" t="str">
        <f>VLOOKUP(Tabla1[[#This Row],[Fábrica]],Tabla3[],4,FALSE)</f>
        <v>Georgia</v>
      </c>
    </row>
    <row r="7466" spans="1:21" x14ac:dyDescent="0.25">
      <c r="A7466" t="s">
        <v>5694</v>
      </c>
      <c r="B7466" s="3">
        <v>45560</v>
      </c>
      <c r="C7466" s="3">
        <v>45573</v>
      </c>
      <c r="D7466" t="s">
        <v>39</v>
      </c>
      <c r="E7466">
        <v>169929</v>
      </c>
      <c r="F7466" t="s">
        <v>19</v>
      </c>
      <c r="G7466" t="s">
        <v>873</v>
      </c>
      <c r="H7466" t="s">
        <v>292</v>
      </c>
      <c r="I7466">
        <v>59601</v>
      </c>
      <c r="J7466" t="s">
        <v>22</v>
      </c>
      <c r="K7466" t="s">
        <v>23</v>
      </c>
      <c r="L7466" t="s">
        <v>24</v>
      </c>
      <c r="M7466" t="s">
        <v>25</v>
      </c>
      <c r="N7466" s="5">
        <v>18.75</v>
      </c>
      <c r="O7466" s="7">
        <v>5</v>
      </c>
      <c r="P7466" s="5">
        <v>12.25</v>
      </c>
      <c r="Q7466" s="5">
        <v>6.5</v>
      </c>
      <c r="R7466" s="22">
        <f>Tabla1[[#This Row],[Fecha de Envío]]-Tabla1[[#This Row],[Fecha de Orden]]</f>
        <v>13</v>
      </c>
      <c r="S7466" s="24">
        <f>YEAR(Tabla1[[#This Row],[Fecha de Orden]])</f>
        <v>2024</v>
      </c>
      <c r="T7466" t="str">
        <f>VLOOKUP(Tabla1[[#This Row],[Nombre del Producto]],Tabla2[[Nombre Producto]:[Costo Unitario]],2,FALSE)</f>
        <v>Wicked Choccy's</v>
      </c>
      <c r="U7466" t="str">
        <f>VLOOKUP(Tabla1[[#This Row],[Fábrica]],Tabla3[],4,FALSE)</f>
        <v>Georgia</v>
      </c>
    </row>
    <row r="7467" spans="1:21" x14ac:dyDescent="0.25">
      <c r="A7467" t="s">
        <v>7311</v>
      </c>
      <c r="B7467" s="3">
        <v>45560</v>
      </c>
      <c r="C7467" s="3">
        <v>45572</v>
      </c>
      <c r="D7467" t="s">
        <v>71</v>
      </c>
      <c r="E7467">
        <v>162572</v>
      </c>
      <c r="F7467" t="s">
        <v>19</v>
      </c>
      <c r="G7467" t="s">
        <v>365</v>
      </c>
      <c r="H7467" t="s">
        <v>210</v>
      </c>
      <c r="I7467">
        <v>45231</v>
      </c>
      <c r="J7467" t="s">
        <v>22</v>
      </c>
      <c r="K7467" t="s">
        <v>32</v>
      </c>
      <c r="L7467" t="s">
        <v>27</v>
      </c>
      <c r="M7467" t="s">
        <v>28</v>
      </c>
      <c r="N7467" s="5">
        <v>21.6</v>
      </c>
      <c r="O7467" s="7">
        <v>6</v>
      </c>
      <c r="P7467" s="5">
        <v>15</v>
      </c>
      <c r="Q7467" s="5">
        <v>6.6</v>
      </c>
      <c r="R7467" s="22">
        <f>Tabla1[[#This Row],[Fecha de Envío]]-Tabla1[[#This Row],[Fecha de Orden]]</f>
        <v>12</v>
      </c>
      <c r="S7467" s="24">
        <f>YEAR(Tabla1[[#This Row],[Fecha de Orden]])</f>
        <v>2024</v>
      </c>
      <c r="T7467" t="str">
        <f>VLOOKUP(Tabla1[[#This Row],[Nombre del Producto]],Tabla2[[Nombre Producto]:[Costo Unitario]],2,FALSE)</f>
        <v>Lot's O' Nuts</v>
      </c>
      <c r="U7467" t="str">
        <f>VLOOKUP(Tabla1[[#This Row],[Fábrica]],Tabla3[],4,FALSE)</f>
        <v>Arizona</v>
      </c>
    </row>
    <row r="7468" spans="1:21" x14ac:dyDescent="0.25">
      <c r="A7468" t="s">
        <v>4857</v>
      </c>
      <c r="B7468" s="3">
        <v>45561</v>
      </c>
      <c r="C7468" s="3">
        <v>45576</v>
      </c>
      <c r="D7468" t="s">
        <v>71</v>
      </c>
      <c r="E7468">
        <v>192314</v>
      </c>
      <c r="F7468" t="s">
        <v>195</v>
      </c>
      <c r="G7468" t="s">
        <v>1191</v>
      </c>
      <c r="H7468" t="s">
        <v>698</v>
      </c>
      <c r="I7468" t="s">
        <v>1192</v>
      </c>
      <c r="J7468" t="s">
        <v>22</v>
      </c>
      <c r="K7468" t="s">
        <v>32</v>
      </c>
      <c r="L7468" t="s">
        <v>27</v>
      </c>
      <c r="M7468" t="s">
        <v>28</v>
      </c>
      <c r="N7468" s="5">
        <v>3.6</v>
      </c>
      <c r="O7468" s="7">
        <v>1</v>
      </c>
      <c r="P7468" s="5">
        <v>2.5</v>
      </c>
      <c r="Q7468" s="5">
        <v>1.1000000000000001</v>
      </c>
      <c r="R7468" s="22">
        <f>Tabla1[[#This Row],[Fecha de Envío]]-Tabla1[[#This Row],[Fecha de Orden]]</f>
        <v>15</v>
      </c>
      <c r="S7468" s="24">
        <f>YEAR(Tabla1[[#This Row],[Fecha de Orden]])</f>
        <v>2024</v>
      </c>
      <c r="T7468" t="str">
        <f>VLOOKUP(Tabla1[[#This Row],[Nombre del Producto]],Tabla2[[Nombre Producto]:[Costo Unitario]],2,FALSE)</f>
        <v>Lot's O' Nuts</v>
      </c>
      <c r="U7468" t="str">
        <f>VLOOKUP(Tabla1[[#This Row],[Fábrica]],Tabla3[],4,FALSE)</f>
        <v>Arizona</v>
      </c>
    </row>
    <row r="7469" spans="1:21" x14ac:dyDescent="0.25">
      <c r="A7469" t="s">
        <v>7267</v>
      </c>
      <c r="B7469" s="3">
        <v>45561</v>
      </c>
      <c r="C7469" s="3">
        <v>45571</v>
      </c>
      <c r="D7469" t="s">
        <v>82</v>
      </c>
      <c r="E7469">
        <v>106145</v>
      </c>
      <c r="F7469" t="s">
        <v>19</v>
      </c>
      <c r="G7469" t="s">
        <v>20</v>
      </c>
      <c r="H7469" t="s">
        <v>21</v>
      </c>
      <c r="I7469">
        <v>94109</v>
      </c>
      <c r="J7469" t="s">
        <v>22</v>
      </c>
      <c r="K7469" t="s">
        <v>23</v>
      </c>
      <c r="L7469" t="s">
        <v>27</v>
      </c>
      <c r="M7469" t="s">
        <v>28</v>
      </c>
      <c r="N7469" s="5">
        <v>10.8</v>
      </c>
      <c r="O7469" s="7">
        <v>3</v>
      </c>
      <c r="P7469" s="5">
        <v>7.5</v>
      </c>
      <c r="Q7469" s="5">
        <v>3.3</v>
      </c>
      <c r="R7469" s="22">
        <f>Tabla1[[#This Row],[Fecha de Envío]]-Tabla1[[#This Row],[Fecha de Orden]]</f>
        <v>10</v>
      </c>
      <c r="S7469" s="24">
        <f>YEAR(Tabla1[[#This Row],[Fecha de Orden]])</f>
        <v>2024</v>
      </c>
      <c r="T7469" t="str">
        <f>VLOOKUP(Tabla1[[#This Row],[Nombre del Producto]],Tabla2[[Nombre Producto]:[Costo Unitario]],2,FALSE)</f>
        <v>Lot's O' Nuts</v>
      </c>
      <c r="U7469" t="str">
        <f>VLOOKUP(Tabla1[[#This Row],[Fábrica]],Tabla3[],4,FALSE)</f>
        <v>Arizona</v>
      </c>
    </row>
    <row r="7470" spans="1:21" x14ac:dyDescent="0.25">
      <c r="A7470" t="s">
        <v>7268</v>
      </c>
      <c r="B7470" s="3">
        <v>45561</v>
      </c>
      <c r="C7470" s="3">
        <v>45571</v>
      </c>
      <c r="D7470" t="s">
        <v>82</v>
      </c>
      <c r="E7470">
        <v>106145</v>
      </c>
      <c r="F7470" t="s">
        <v>19</v>
      </c>
      <c r="G7470" t="s">
        <v>20</v>
      </c>
      <c r="H7470" t="s">
        <v>21</v>
      </c>
      <c r="I7470">
        <v>94109</v>
      </c>
      <c r="J7470" t="s">
        <v>22</v>
      </c>
      <c r="K7470" t="s">
        <v>23</v>
      </c>
      <c r="L7470" t="s">
        <v>24</v>
      </c>
      <c r="M7470" t="s">
        <v>25</v>
      </c>
      <c r="N7470" s="5">
        <v>11.25</v>
      </c>
      <c r="O7470" s="7">
        <v>3</v>
      </c>
      <c r="P7470" s="5">
        <v>7.35</v>
      </c>
      <c r="Q7470" s="5">
        <v>3.9</v>
      </c>
      <c r="R7470" s="22">
        <f>Tabla1[[#This Row],[Fecha de Envío]]-Tabla1[[#This Row],[Fecha de Orden]]</f>
        <v>10</v>
      </c>
      <c r="S7470" s="24">
        <f>YEAR(Tabla1[[#This Row],[Fecha de Orden]])</f>
        <v>2024</v>
      </c>
      <c r="T7470" t="str">
        <f>VLOOKUP(Tabla1[[#This Row],[Nombre del Producto]],Tabla2[[Nombre Producto]:[Costo Unitario]],2,FALSE)</f>
        <v>Wicked Choccy's</v>
      </c>
      <c r="U7470" t="str">
        <f>VLOOKUP(Tabla1[[#This Row],[Fábrica]],Tabla3[],4,FALSE)</f>
        <v>Georgia</v>
      </c>
    </row>
    <row r="7471" spans="1:21" x14ac:dyDescent="0.25">
      <c r="A7471" t="s">
        <v>7269</v>
      </c>
      <c r="B7471" s="3">
        <v>45561</v>
      </c>
      <c r="C7471" s="3">
        <v>45571</v>
      </c>
      <c r="D7471" t="s">
        <v>82</v>
      </c>
      <c r="E7471">
        <v>106145</v>
      </c>
      <c r="F7471" t="s">
        <v>19</v>
      </c>
      <c r="G7471" t="s">
        <v>20</v>
      </c>
      <c r="H7471" t="s">
        <v>21</v>
      </c>
      <c r="I7471">
        <v>94109</v>
      </c>
      <c r="J7471" t="s">
        <v>22</v>
      </c>
      <c r="K7471" t="s">
        <v>23</v>
      </c>
      <c r="L7471" t="s">
        <v>33</v>
      </c>
      <c r="M7471" t="s">
        <v>34</v>
      </c>
      <c r="N7471" s="5">
        <v>21.6</v>
      </c>
      <c r="O7471" s="7">
        <v>6</v>
      </c>
      <c r="P7471" s="5">
        <v>14.4</v>
      </c>
      <c r="Q7471" s="5">
        <v>7.2</v>
      </c>
      <c r="R7471" s="22">
        <f>Tabla1[[#This Row],[Fecha de Envío]]-Tabla1[[#This Row],[Fecha de Orden]]</f>
        <v>10</v>
      </c>
      <c r="S7471" s="24">
        <f>YEAR(Tabla1[[#This Row],[Fecha de Orden]])</f>
        <v>2024</v>
      </c>
      <c r="T7471" t="str">
        <f>VLOOKUP(Tabla1[[#This Row],[Nombre del Producto]],Tabla2[[Nombre Producto]:[Costo Unitario]],2,FALSE)</f>
        <v>Lot's O' Nuts</v>
      </c>
      <c r="U7471" t="str">
        <f>VLOOKUP(Tabla1[[#This Row],[Fábrica]],Tabla3[],4,FALSE)</f>
        <v>Arizona</v>
      </c>
    </row>
    <row r="7472" spans="1:21" x14ac:dyDescent="0.25">
      <c r="A7472" t="s">
        <v>8153</v>
      </c>
      <c r="B7472" s="3">
        <v>45561</v>
      </c>
      <c r="C7472" s="3">
        <v>45575</v>
      </c>
      <c r="D7472" t="s">
        <v>18</v>
      </c>
      <c r="E7472">
        <v>129490</v>
      </c>
      <c r="F7472" t="s">
        <v>19</v>
      </c>
      <c r="G7472" t="s">
        <v>2636</v>
      </c>
      <c r="H7472" t="s">
        <v>255</v>
      </c>
      <c r="I7472">
        <v>33023</v>
      </c>
      <c r="J7472" t="s">
        <v>22</v>
      </c>
      <c r="K7472" t="s">
        <v>66</v>
      </c>
      <c r="L7472" t="s">
        <v>27</v>
      </c>
      <c r="M7472" t="s">
        <v>28</v>
      </c>
      <c r="N7472" s="5">
        <v>14.4</v>
      </c>
      <c r="O7472" s="7">
        <v>4</v>
      </c>
      <c r="P7472" s="5">
        <v>10</v>
      </c>
      <c r="Q7472" s="5">
        <v>4.4000000000000004</v>
      </c>
      <c r="R7472" s="22">
        <f>Tabla1[[#This Row],[Fecha de Envío]]-Tabla1[[#This Row],[Fecha de Orden]]</f>
        <v>14</v>
      </c>
      <c r="S7472" s="24">
        <f>YEAR(Tabla1[[#This Row],[Fecha de Orden]])</f>
        <v>2024</v>
      </c>
      <c r="T7472" t="str">
        <f>VLOOKUP(Tabla1[[#This Row],[Nombre del Producto]],Tabla2[[Nombre Producto]:[Costo Unitario]],2,FALSE)</f>
        <v>Lot's O' Nuts</v>
      </c>
      <c r="U7472" t="str">
        <f>VLOOKUP(Tabla1[[#This Row],[Fábrica]],Tabla3[],4,FALSE)</f>
        <v>Arizona</v>
      </c>
    </row>
    <row r="7473" spans="1:21" x14ac:dyDescent="0.25">
      <c r="A7473" t="s">
        <v>8180</v>
      </c>
      <c r="B7473" s="3">
        <v>45561</v>
      </c>
      <c r="C7473" s="3">
        <v>45573</v>
      </c>
      <c r="D7473" t="s">
        <v>39</v>
      </c>
      <c r="E7473">
        <v>156391</v>
      </c>
      <c r="F7473" t="s">
        <v>19</v>
      </c>
      <c r="G7473" t="s">
        <v>61</v>
      </c>
      <c r="H7473" t="s">
        <v>62</v>
      </c>
      <c r="I7473">
        <v>97301</v>
      </c>
      <c r="J7473" t="s">
        <v>22</v>
      </c>
      <c r="K7473" t="s">
        <v>23</v>
      </c>
      <c r="L7473" t="s">
        <v>33</v>
      </c>
      <c r="M7473" t="s">
        <v>34</v>
      </c>
      <c r="N7473" s="5">
        <v>3.6</v>
      </c>
      <c r="O7473" s="7">
        <v>1</v>
      </c>
      <c r="P7473" s="5">
        <v>2.4</v>
      </c>
      <c r="Q7473" s="5">
        <v>1.2</v>
      </c>
      <c r="R7473" s="22">
        <f>Tabla1[[#This Row],[Fecha de Envío]]-Tabla1[[#This Row],[Fecha de Orden]]</f>
        <v>12</v>
      </c>
      <c r="S7473" s="24">
        <f>YEAR(Tabla1[[#This Row],[Fecha de Orden]])</f>
        <v>2024</v>
      </c>
      <c r="T7473" t="str">
        <f>VLOOKUP(Tabla1[[#This Row],[Nombre del Producto]],Tabla2[[Nombre Producto]:[Costo Unitario]],2,FALSE)</f>
        <v>Lot's O' Nuts</v>
      </c>
      <c r="U7473" t="str">
        <f>VLOOKUP(Tabla1[[#This Row],[Fábrica]],Tabla3[],4,FALSE)</f>
        <v>Arizona</v>
      </c>
    </row>
    <row r="7474" spans="1:21" x14ac:dyDescent="0.25">
      <c r="A7474" t="s">
        <v>1034</v>
      </c>
      <c r="B7474" s="3">
        <v>45563</v>
      </c>
      <c r="C7474" s="3">
        <v>45579</v>
      </c>
      <c r="D7474" t="s">
        <v>18</v>
      </c>
      <c r="E7474">
        <v>101574</v>
      </c>
      <c r="F7474" t="s">
        <v>19</v>
      </c>
      <c r="G7474" t="s">
        <v>53</v>
      </c>
      <c r="H7474" t="s">
        <v>21</v>
      </c>
      <c r="I7474">
        <v>90032</v>
      </c>
      <c r="J7474" t="s">
        <v>22</v>
      </c>
      <c r="K7474" t="s">
        <v>23</v>
      </c>
      <c r="L7474" t="s">
        <v>33</v>
      </c>
      <c r="M7474" t="s">
        <v>34</v>
      </c>
      <c r="N7474" s="5">
        <v>10.8</v>
      </c>
      <c r="O7474" s="7">
        <v>3</v>
      </c>
      <c r="P7474" s="5">
        <v>7.2</v>
      </c>
      <c r="Q7474" s="5">
        <v>3.6</v>
      </c>
      <c r="R7474" s="22">
        <f>Tabla1[[#This Row],[Fecha de Envío]]-Tabla1[[#This Row],[Fecha de Orden]]</f>
        <v>16</v>
      </c>
      <c r="S7474" s="24">
        <f>YEAR(Tabla1[[#This Row],[Fecha de Orden]])</f>
        <v>2024</v>
      </c>
      <c r="T7474" t="str">
        <f>VLOOKUP(Tabla1[[#This Row],[Nombre del Producto]],Tabla2[[Nombre Producto]:[Costo Unitario]],2,FALSE)</f>
        <v>Lot's O' Nuts</v>
      </c>
      <c r="U7474" t="str">
        <f>VLOOKUP(Tabla1[[#This Row],[Fábrica]],Tabla3[],4,FALSE)</f>
        <v>Arizona</v>
      </c>
    </row>
    <row r="7475" spans="1:21" x14ac:dyDescent="0.25">
      <c r="A7475" t="s">
        <v>2017</v>
      </c>
      <c r="B7475" s="3">
        <v>45563</v>
      </c>
      <c r="C7475" s="3">
        <v>45575</v>
      </c>
      <c r="D7475" t="s">
        <v>71</v>
      </c>
      <c r="E7475">
        <v>139955</v>
      </c>
      <c r="F7475" t="s">
        <v>19</v>
      </c>
      <c r="G7475" t="s">
        <v>2018</v>
      </c>
      <c r="H7475" t="s">
        <v>42</v>
      </c>
      <c r="I7475">
        <v>78521</v>
      </c>
      <c r="J7475" t="s">
        <v>22</v>
      </c>
      <c r="K7475" t="s">
        <v>43</v>
      </c>
      <c r="L7475" t="s">
        <v>33</v>
      </c>
      <c r="M7475" t="s">
        <v>34</v>
      </c>
      <c r="N7475" s="5">
        <v>3.6</v>
      </c>
      <c r="O7475" s="7">
        <v>1</v>
      </c>
      <c r="P7475" s="5">
        <v>2.4</v>
      </c>
      <c r="Q7475" s="5">
        <v>1.2</v>
      </c>
      <c r="R7475" s="22">
        <f>Tabla1[[#This Row],[Fecha de Envío]]-Tabla1[[#This Row],[Fecha de Orden]]</f>
        <v>12</v>
      </c>
      <c r="S7475" s="24">
        <f>YEAR(Tabla1[[#This Row],[Fecha de Orden]])</f>
        <v>2024</v>
      </c>
      <c r="T7475" t="str">
        <f>VLOOKUP(Tabla1[[#This Row],[Nombre del Producto]],Tabla2[[Nombre Producto]:[Costo Unitario]],2,FALSE)</f>
        <v>Lot's O' Nuts</v>
      </c>
      <c r="U7475" t="str">
        <f>VLOOKUP(Tabla1[[#This Row],[Fábrica]],Tabla3[],4,FALSE)</f>
        <v>Arizona</v>
      </c>
    </row>
    <row r="7476" spans="1:21" x14ac:dyDescent="0.25">
      <c r="A7476" t="s">
        <v>2972</v>
      </c>
      <c r="B7476" s="3">
        <v>45563</v>
      </c>
      <c r="C7476" s="3">
        <v>45576</v>
      </c>
      <c r="D7476" t="s">
        <v>39</v>
      </c>
      <c r="E7476">
        <v>125717</v>
      </c>
      <c r="F7476" t="s">
        <v>19</v>
      </c>
      <c r="G7476" t="s">
        <v>478</v>
      </c>
      <c r="H7476" t="s">
        <v>203</v>
      </c>
      <c r="I7476">
        <v>80013</v>
      </c>
      <c r="J7476" t="s">
        <v>22</v>
      </c>
      <c r="K7476" t="s">
        <v>23</v>
      </c>
      <c r="L7476" t="s">
        <v>36</v>
      </c>
      <c r="M7476" t="s">
        <v>37</v>
      </c>
      <c r="N7476" s="5">
        <v>3.25</v>
      </c>
      <c r="O7476" s="7">
        <v>1</v>
      </c>
      <c r="P7476" s="5">
        <v>2.11</v>
      </c>
      <c r="Q7476" s="5">
        <v>1.1399999999999999</v>
      </c>
      <c r="R7476" s="22">
        <f>Tabla1[[#This Row],[Fecha de Envío]]-Tabla1[[#This Row],[Fecha de Orden]]</f>
        <v>13</v>
      </c>
      <c r="S7476" s="24">
        <f>YEAR(Tabla1[[#This Row],[Fecha de Orden]])</f>
        <v>2024</v>
      </c>
      <c r="T7476" t="str">
        <f>VLOOKUP(Tabla1[[#This Row],[Nombre del Producto]],Tabla2[[Nombre Producto]:[Costo Unitario]],2,FALSE)</f>
        <v>Wicked Choccy's</v>
      </c>
      <c r="U7476" t="str">
        <f>VLOOKUP(Tabla1[[#This Row],[Fábrica]],Tabla3[],4,FALSE)</f>
        <v>Georgia</v>
      </c>
    </row>
    <row r="7477" spans="1:21" x14ac:dyDescent="0.25">
      <c r="A7477" t="s">
        <v>2973</v>
      </c>
      <c r="B7477" s="3">
        <v>45563</v>
      </c>
      <c r="C7477" s="3">
        <v>45576</v>
      </c>
      <c r="D7477" t="s">
        <v>39</v>
      </c>
      <c r="E7477">
        <v>125717</v>
      </c>
      <c r="F7477" t="s">
        <v>19</v>
      </c>
      <c r="G7477" t="s">
        <v>478</v>
      </c>
      <c r="H7477" t="s">
        <v>203</v>
      </c>
      <c r="I7477">
        <v>80013</v>
      </c>
      <c r="J7477" t="s">
        <v>22</v>
      </c>
      <c r="K7477" t="s">
        <v>23</v>
      </c>
      <c r="L7477" t="s">
        <v>33</v>
      </c>
      <c r="M7477" t="s">
        <v>34</v>
      </c>
      <c r="N7477" s="5">
        <v>7.2</v>
      </c>
      <c r="O7477" s="7">
        <v>2</v>
      </c>
      <c r="P7477" s="5">
        <v>4.8</v>
      </c>
      <c r="Q7477" s="5">
        <v>2.4</v>
      </c>
      <c r="R7477" s="22">
        <f>Tabla1[[#This Row],[Fecha de Envío]]-Tabla1[[#This Row],[Fecha de Orden]]</f>
        <v>13</v>
      </c>
      <c r="S7477" s="24">
        <f>YEAR(Tabla1[[#This Row],[Fecha de Orden]])</f>
        <v>2024</v>
      </c>
      <c r="T7477" t="str">
        <f>VLOOKUP(Tabla1[[#This Row],[Nombre del Producto]],Tabla2[[Nombre Producto]:[Costo Unitario]],2,FALSE)</f>
        <v>Lot's O' Nuts</v>
      </c>
      <c r="U7477" t="str">
        <f>VLOOKUP(Tabla1[[#This Row],[Fábrica]],Tabla3[],4,FALSE)</f>
        <v>Arizona</v>
      </c>
    </row>
    <row r="7478" spans="1:21" x14ac:dyDescent="0.25">
      <c r="A7478" t="s">
        <v>2974</v>
      </c>
      <c r="B7478" s="3">
        <v>45563</v>
      </c>
      <c r="C7478" s="3">
        <v>45576</v>
      </c>
      <c r="D7478" t="s">
        <v>39</v>
      </c>
      <c r="E7478">
        <v>125717</v>
      </c>
      <c r="F7478" t="s">
        <v>19</v>
      </c>
      <c r="G7478" t="s">
        <v>478</v>
      </c>
      <c r="H7478" t="s">
        <v>203</v>
      </c>
      <c r="I7478">
        <v>80013</v>
      </c>
      <c r="J7478" t="s">
        <v>22</v>
      </c>
      <c r="K7478" t="s">
        <v>23</v>
      </c>
      <c r="L7478" t="s">
        <v>24</v>
      </c>
      <c r="M7478" t="s">
        <v>25</v>
      </c>
      <c r="N7478" s="5">
        <v>15</v>
      </c>
      <c r="O7478" s="7">
        <v>4</v>
      </c>
      <c r="P7478" s="5">
        <v>9.8000000000000007</v>
      </c>
      <c r="Q7478" s="5">
        <v>5.2</v>
      </c>
      <c r="R7478" s="22">
        <f>Tabla1[[#This Row],[Fecha de Envío]]-Tabla1[[#This Row],[Fecha de Orden]]</f>
        <v>13</v>
      </c>
      <c r="S7478" s="24">
        <f>YEAR(Tabla1[[#This Row],[Fecha de Orden]])</f>
        <v>2024</v>
      </c>
      <c r="T7478" t="str">
        <f>VLOOKUP(Tabla1[[#This Row],[Nombre del Producto]],Tabla2[[Nombre Producto]:[Costo Unitario]],2,FALSE)</f>
        <v>Wicked Choccy's</v>
      </c>
      <c r="U7478" t="str">
        <f>VLOOKUP(Tabla1[[#This Row],[Fábrica]],Tabla3[],4,FALSE)</f>
        <v>Georgia</v>
      </c>
    </row>
    <row r="7479" spans="1:21" x14ac:dyDescent="0.25">
      <c r="A7479" t="s">
        <v>2975</v>
      </c>
      <c r="B7479" s="3">
        <v>45563</v>
      </c>
      <c r="C7479" s="3">
        <v>45576</v>
      </c>
      <c r="D7479" t="s">
        <v>39</v>
      </c>
      <c r="E7479">
        <v>125717</v>
      </c>
      <c r="F7479" t="s">
        <v>19</v>
      </c>
      <c r="G7479" t="s">
        <v>478</v>
      </c>
      <c r="H7479" t="s">
        <v>203</v>
      </c>
      <c r="I7479">
        <v>80013</v>
      </c>
      <c r="J7479" t="s">
        <v>22</v>
      </c>
      <c r="K7479" t="s">
        <v>23</v>
      </c>
      <c r="L7479" t="s">
        <v>27</v>
      </c>
      <c r="M7479" t="s">
        <v>28</v>
      </c>
      <c r="N7479" s="5">
        <v>7.2</v>
      </c>
      <c r="O7479" s="7">
        <v>2</v>
      </c>
      <c r="P7479" s="5">
        <v>5</v>
      </c>
      <c r="Q7479" s="5">
        <v>2.2000000000000002</v>
      </c>
      <c r="R7479" s="22">
        <f>Tabla1[[#This Row],[Fecha de Envío]]-Tabla1[[#This Row],[Fecha de Orden]]</f>
        <v>13</v>
      </c>
      <c r="S7479" s="24">
        <f>YEAR(Tabla1[[#This Row],[Fecha de Orden]])</f>
        <v>2024</v>
      </c>
      <c r="T7479" t="str">
        <f>VLOOKUP(Tabla1[[#This Row],[Nombre del Producto]],Tabla2[[Nombre Producto]:[Costo Unitario]],2,FALSE)</f>
        <v>Lot's O' Nuts</v>
      </c>
      <c r="U7479" t="str">
        <f>VLOOKUP(Tabla1[[#This Row],[Fábrica]],Tabla3[],4,FALSE)</f>
        <v>Arizona</v>
      </c>
    </row>
    <row r="7480" spans="1:21" x14ac:dyDescent="0.25">
      <c r="A7480" t="s">
        <v>8056</v>
      </c>
      <c r="B7480" s="3">
        <v>45563</v>
      </c>
      <c r="C7480" s="3">
        <v>45580</v>
      </c>
      <c r="D7480" t="s">
        <v>18</v>
      </c>
      <c r="E7480">
        <v>152205</v>
      </c>
      <c r="F7480" t="s">
        <v>19</v>
      </c>
      <c r="G7480" t="s">
        <v>144</v>
      </c>
      <c r="H7480" t="s">
        <v>101</v>
      </c>
      <c r="I7480">
        <v>19134</v>
      </c>
      <c r="J7480" t="s">
        <v>22</v>
      </c>
      <c r="K7480" t="s">
        <v>32</v>
      </c>
      <c r="L7480" t="s">
        <v>24</v>
      </c>
      <c r="M7480" t="s">
        <v>25</v>
      </c>
      <c r="N7480" s="5">
        <v>3.75</v>
      </c>
      <c r="O7480" s="7">
        <v>1</v>
      </c>
      <c r="P7480" s="5">
        <v>2.4500000000000002</v>
      </c>
      <c r="Q7480" s="5">
        <v>1.3</v>
      </c>
      <c r="R7480" s="22">
        <f>Tabla1[[#This Row],[Fecha de Envío]]-Tabla1[[#This Row],[Fecha de Orden]]</f>
        <v>17</v>
      </c>
      <c r="S7480" s="24">
        <f>YEAR(Tabla1[[#This Row],[Fecha de Orden]])</f>
        <v>2024</v>
      </c>
      <c r="T7480" t="str">
        <f>VLOOKUP(Tabla1[[#This Row],[Nombre del Producto]],Tabla2[[Nombre Producto]:[Costo Unitario]],2,FALSE)</f>
        <v>Wicked Choccy's</v>
      </c>
      <c r="U7480" t="str">
        <f>VLOOKUP(Tabla1[[#This Row],[Fábrica]],Tabla3[],4,FALSE)</f>
        <v>Georgia</v>
      </c>
    </row>
    <row r="7481" spans="1:21" x14ac:dyDescent="0.25">
      <c r="A7481" t="s">
        <v>8328</v>
      </c>
      <c r="B7481" s="3">
        <v>45563</v>
      </c>
      <c r="C7481" s="3">
        <v>45577</v>
      </c>
      <c r="D7481" t="s">
        <v>18</v>
      </c>
      <c r="E7481">
        <v>160017</v>
      </c>
      <c r="F7481" t="s">
        <v>19</v>
      </c>
      <c r="G7481" t="s">
        <v>242</v>
      </c>
      <c r="H7481" t="s">
        <v>255</v>
      </c>
      <c r="I7481">
        <v>32216</v>
      </c>
      <c r="J7481" t="s">
        <v>22</v>
      </c>
      <c r="K7481" t="s">
        <v>66</v>
      </c>
      <c r="L7481" t="s">
        <v>45</v>
      </c>
      <c r="M7481" t="s">
        <v>46</v>
      </c>
      <c r="N7481" s="5">
        <v>6.98</v>
      </c>
      <c r="O7481" s="7">
        <v>2</v>
      </c>
      <c r="P7481" s="5">
        <v>4.9800000000000004</v>
      </c>
      <c r="Q7481" s="5">
        <v>2</v>
      </c>
      <c r="R7481" s="22">
        <f>Tabla1[[#This Row],[Fecha de Envío]]-Tabla1[[#This Row],[Fecha de Orden]]</f>
        <v>14</v>
      </c>
      <c r="S7481" s="24">
        <f>YEAR(Tabla1[[#This Row],[Fecha de Orden]])</f>
        <v>2024</v>
      </c>
      <c r="T7481" t="str">
        <f>VLOOKUP(Tabla1[[#This Row],[Nombre del Producto]],Tabla2[[Nombre Producto]:[Costo Unitario]],2,FALSE)</f>
        <v>Lot's O' Nuts</v>
      </c>
      <c r="U7481" t="str">
        <f>VLOOKUP(Tabla1[[#This Row],[Fábrica]],Tabla3[],4,FALSE)</f>
        <v>Arizona</v>
      </c>
    </row>
    <row r="7482" spans="1:21" x14ac:dyDescent="0.25">
      <c r="A7482" t="s">
        <v>830</v>
      </c>
      <c r="B7482" s="3">
        <v>45564</v>
      </c>
      <c r="C7482" s="3">
        <v>45580</v>
      </c>
      <c r="D7482" t="s">
        <v>18</v>
      </c>
      <c r="E7482">
        <v>100314</v>
      </c>
      <c r="F7482" t="s">
        <v>19</v>
      </c>
      <c r="G7482" t="s">
        <v>757</v>
      </c>
      <c r="H7482" t="s">
        <v>42</v>
      </c>
      <c r="I7482">
        <v>77506</v>
      </c>
      <c r="J7482" t="s">
        <v>22</v>
      </c>
      <c r="K7482" t="s">
        <v>43</v>
      </c>
      <c r="L7482" t="s">
        <v>36</v>
      </c>
      <c r="M7482" t="s">
        <v>37</v>
      </c>
      <c r="N7482" s="5">
        <v>13</v>
      </c>
      <c r="O7482" s="7">
        <v>4</v>
      </c>
      <c r="P7482" s="5">
        <v>8.44</v>
      </c>
      <c r="Q7482" s="5">
        <v>4.5599999999999996</v>
      </c>
      <c r="R7482" s="22">
        <f>Tabla1[[#This Row],[Fecha de Envío]]-Tabla1[[#This Row],[Fecha de Orden]]</f>
        <v>16</v>
      </c>
      <c r="S7482" s="24">
        <f>YEAR(Tabla1[[#This Row],[Fecha de Orden]])</f>
        <v>2024</v>
      </c>
      <c r="T7482" t="str">
        <f>VLOOKUP(Tabla1[[#This Row],[Nombre del Producto]],Tabla2[[Nombre Producto]:[Costo Unitario]],2,FALSE)</f>
        <v>Wicked Choccy's</v>
      </c>
      <c r="U7482" t="str">
        <f>VLOOKUP(Tabla1[[#This Row],[Fábrica]],Tabla3[],4,FALSE)</f>
        <v>Georgia</v>
      </c>
    </row>
    <row r="7483" spans="1:21" x14ac:dyDescent="0.25">
      <c r="A7483" t="s">
        <v>831</v>
      </c>
      <c r="B7483" s="3">
        <v>45564</v>
      </c>
      <c r="C7483" s="3">
        <v>45580</v>
      </c>
      <c r="D7483" t="s">
        <v>18</v>
      </c>
      <c r="E7483">
        <v>100314</v>
      </c>
      <c r="F7483" t="s">
        <v>19</v>
      </c>
      <c r="G7483" t="s">
        <v>757</v>
      </c>
      <c r="H7483" t="s">
        <v>42</v>
      </c>
      <c r="I7483">
        <v>77506</v>
      </c>
      <c r="J7483" t="s">
        <v>22</v>
      </c>
      <c r="K7483" t="s">
        <v>43</v>
      </c>
      <c r="L7483" t="s">
        <v>24</v>
      </c>
      <c r="M7483" t="s">
        <v>25</v>
      </c>
      <c r="N7483" s="5">
        <v>7.5</v>
      </c>
      <c r="O7483" s="7">
        <v>2</v>
      </c>
      <c r="P7483" s="5">
        <v>4.9000000000000004</v>
      </c>
      <c r="Q7483" s="5">
        <v>2.6</v>
      </c>
      <c r="R7483" s="22">
        <f>Tabla1[[#This Row],[Fecha de Envío]]-Tabla1[[#This Row],[Fecha de Orden]]</f>
        <v>16</v>
      </c>
      <c r="S7483" s="24">
        <f>YEAR(Tabla1[[#This Row],[Fecha de Orden]])</f>
        <v>2024</v>
      </c>
      <c r="T7483" t="str">
        <f>VLOOKUP(Tabla1[[#This Row],[Nombre del Producto]],Tabla2[[Nombre Producto]:[Costo Unitario]],2,FALSE)</f>
        <v>Wicked Choccy's</v>
      </c>
      <c r="U7483" t="str">
        <f>VLOOKUP(Tabla1[[#This Row],[Fábrica]],Tabla3[],4,FALSE)</f>
        <v>Georgia</v>
      </c>
    </row>
    <row r="7484" spans="1:21" x14ac:dyDescent="0.25">
      <c r="A7484" t="s">
        <v>832</v>
      </c>
      <c r="B7484" s="3">
        <v>45564</v>
      </c>
      <c r="C7484" s="3">
        <v>45580</v>
      </c>
      <c r="D7484" t="s">
        <v>18</v>
      </c>
      <c r="E7484">
        <v>100314</v>
      </c>
      <c r="F7484" t="s">
        <v>19</v>
      </c>
      <c r="G7484" t="s">
        <v>757</v>
      </c>
      <c r="H7484" t="s">
        <v>42</v>
      </c>
      <c r="I7484">
        <v>77506</v>
      </c>
      <c r="J7484" t="s">
        <v>223</v>
      </c>
      <c r="K7484" t="s">
        <v>43</v>
      </c>
      <c r="L7484" t="s">
        <v>833</v>
      </c>
      <c r="M7484" t="s">
        <v>834</v>
      </c>
      <c r="N7484" s="5">
        <v>30</v>
      </c>
      <c r="O7484" s="7">
        <v>3</v>
      </c>
      <c r="P7484" s="5">
        <v>24</v>
      </c>
      <c r="Q7484" s="5">
        <v>6</v>
      </c>
      <c r="R7484" s="22">
        <f>Tabla1[[#This Row],[Fecha de Envío]]-Tabla1[[#This Row],[Fecha de Orden]]</f>
        <v>16</v>
      </c>
      <c r="S7484" s="24">
        <f>YEAR(Tabla1[[#This Row],[Fecha de Orden]])</f>
        <v>2024</v>
      </c>
      <c r="T7484" t="str">
        <f>VLOOKUP(Tabla1[[#This Row],[Nombre del Producto]],Tabla2[[Nombre Producto]:[Costo Unitario]],2,FALSE)</f>
        <v>Secret Factory</v>
      </c>
      <c r="U7484" t="str">
        <f>VLOOKUP(Tabla1[[#This Row],[Fábrica]],Tabla3[],4,FALSE)</f>
        <v>Illinois</v>
      </c>
    </row>
    <row r="7485" spans="1:21" x14ac:dyDescent="0.25">
      <c r="A7485" t="s">
        <v>3503</v>
      </c>
      <c r="B7485" s="3">
        <v>45564</v>
      </c>
      <c r="C7485" s="3">
        <v>45576</v>
      </c>
      <c r="D7485" t="s">
        <v>39</v>
      </c>
      <c r="E7485">
        <v>126676</v>
      </c>
      <c r="F7485" t="s">
        <v>19</v>
      </c>
      <c r="G7485" t="s">
        <v>1871</v>
      </c>
      <c r="H7485" t="s">
        <v>31</v>
      </c>
      <c r="I7485">
        <v>11550</v>
      </c>
      <c r="J7485" t="s">
        <v>148</v>
      </c>
      <c r="K7485" t="s">
        <v>32</v>
      </c>
      <c r="L7485" t="s">
        <v>348</v>
      </c>
      <c r="M7485" t="s">
        <v>349</v>
      </c>
      <c r="N7485" s="5">
        <v>60</v>
      </c>
      <c r="O7485" s="7">
        <v>3</v>
      </c>
      <c r="P7485" s="5">
        <v>30</v>
      </c>
      <c r="Q7485" s="5">
        <v>30</v>
      </c>
      <c r="R7485" s="22">
        <f>Tabla1[[#This Row],[Fecha de Envío]]-Tabla1[[#This Row],[Fecha de Orden]]</f>
        <v>12</v>
      </c>
      <c r="S7485" s="24">
        <f>YEAR(Tabla1[[#This Row],[Fecha de Orden]])</f>
        <v>2024</v>
      </c>
      <c r="T7485" t="str">
        <f>VLOOKUP(Tabla1[[#This Row],[Nombre del Producto]],Tabla2[[Nombre Producto]:[Costo Unitario]],2,FALSE)</f>
        <v>Secret Factory</v>
      </c>
      <c r="U7485" t="str">
        <f>VLOOKUP(Tabla1[[#This Row],[Fábrica]],Tabla3[],4,FALSE)</f>
        <v>Illinois</v>
      </c>
    </row>
    <row r="7486" spans="1:21" x14ac:dyDescent="0.25">
      <c r="A7486" t="s">
        <v>4123</v>
      </c>
      <c r="B7486" s="3">
        <v>45564</v>
      </c>
      <c r="C7486" s="3">
        <v>45580</v>
      </c>
      <c r="D7486" t="s">
        <v>18</v>
      </c>
      <c r="E7486">
        <v>128335</v>
      </c>
      <c r="F7486" t="s">
        <v>19</v>
      </c>
      <c r="G7486" t="s">
        <v>4124</v>
      </c>
      <c r="H7486" t="s">
        <v>31</v>
      </c>
      <c r="I7486">
        <v>10550</v>
      </c>
      <c r="J7486" t="s">
        <v>22</v>
      </c>
      <c r="K7486" t="s">
        <v>32</v>
      </c>
      <c r="L7486" t="s">
        <v>33</v>
      </c>
      <c r="M7486" t="s">
        <v>34</v>
      </c>
      <c r="N7486" s="5">
        <v>10.8</v>
      </c>
      <c r="O7486" s="7">
        <v>3</v>
      </c>
      <c r="P7486" s="5">
        <v>7.2</v>
      </c>
      <c r="Q7486" s="5">
        <v>3.6</v>
      </c>
      <c r="R7486" s="22">
        <f>Tabla1[[#This Row],[Fecha de Envío]]-Tabla1[[#This Row],[Fecha de Orden]]</f>
        <v>16</v>
      </c>
      <c r="S7486" s="24">
        <f>YEAR(Tabla1[[#This Row],[Fecha de Orden]])</f>
        <v>2024</v>
      </c>
      <c r="T7486" t="str">
        <f>VLOOKUP(Tabla1[[#This Row],[Nombre del Producto]],Tabla2[[Nombre Producto]:[Costo Unitario]],2,FALSE)</f>
        <v>Lot's O' Nuts</v>
      </c>
      <c r="U7486" t="str">
        <f>VLOOKUP(Tabla1[[#This Row],[Fábrica]],Tabla3[],4,FALSE)</f>
        <v>Arizona</v>
      </c>
    </row>
    <row r="7487" spans="1:21" x14ac:dyDescent="0.25">
      <c r="A7487" t="s">
        <v>4125</v>
      </c>
      <c r="B7487" s="3">
        <v>45564</v>
      </c>
      <c r="C7487" s="3">
        <v>45580</v>
      </c>
      <c r="D7487" t="s">
        <v>18</v>
      </c>
      <c r="E7487">
        <v>128335</v>
      </c>
      <c r="F7487" t="s">
        <v>19</v>
      </c>
      <c r="G7487" t="s">
        <v>4124</v>
      </c>
      <c r="H7487" t="s">
        <v>31</v>
      </c>
      <c r="I7487">
        <v>10550</v>
      </c>
      <c r="J7487" t="s">
        <v>22</v>
      </c>
      <c r="K7487" t="s">
        <v>32</v>
      </c>
      <c r="L7487" t="s">
        <v>45</v>
      </c>
      <c r="M7487" t="s">
        <v>46</v>
      </c>
      <c r="N7487" s="5">
        <v>17.45</v>
      </c>
      <c r="O7487" s="7">
        <v>5</v>
      </c>
      <c r="P7487" s="5">
        <v>12.45</v>
      </c>
      <c r="Q7487" s="5">
        <v>5</v>
      </c>
      <c r="R7487" s="22">
        <f>Tabla1[[#This Row],[Fecha de Envío]]-Tabla1[[#This Row],[Fecha de Orden]]</f>
        <v>16</v>
      </c>
      <c r="S7487" s="24">
        <f>YEAR(Tabla1[[#This Row],[Fecha de Orden]])</f>
        <v>2024</v>
      </c>
      <c r="T7487" t="str">
        <f>VLOOKUP(Tabla1[[#This Row],[Nombre del Producto]],Tabla2[[Nombre Producto]:[Costo Unitario]],2,FALSE)</f>
        <v>Lot's O' Nuts</v>
      </c>
      <c r="U7487" t="str">
        <f>VLOOKUP(Tabla1[[#This Row],[Fábrica]],Tabla3[],4,FALSE)</f>
        <v>Arizona</v>
      </c>
    </row>
    <row r="7488" spans="1:21" x14ac:dyDescent="0.25">
      <c r="A7488" t="s">
        <v>4584</v>
      </c>
      <c r="B7488" s="3">
        <v>45564</v>
      </c>
      <c r="C7488" s="3">
        <v>45581</v>
      </c>
      <c r="D7488" t="s">
        <v>18</v>
      </c>
      <c r="E7488">
        <v>137918</v>
      </c>
      <c r="F7488" t="s">
        <v>19</v>
      </c>
      <c r="G7488" t="s">
        <v>3180</v>
      </c>
      <c r="H7488" t="s">
        <v>21</v>
      </c>
      <c r="I7488">
        <v>95240</v>
      </c>
      <c r="J7488" t="s">
        <v>22</v>
      </c>
      <c r="K7488" t="s">
        <v>23</v>
      </c>
      <c r="L7488" t="s">
        <v>36</v>
      </c>
      <c r="M7488" t="s">
        <v>37</v>
      </c>
      <c r="N7488" s="5">
        <v>22.75</v>
      </c>
      <c r="O7488" s="7">
        <v>7</v>
      </c>
      <c r="P7488" s="5">
        <v>14.77</v>
      </c>
      <c r="Q7488" s="5">
        <v>7.98</v>
      </c>
      <c r="R7488" s="22">
        <f>Tabla1[[#This Row],[Fecha de Envío]]-Tabla1[[#This Row],[Fecha de Orden]]</f>
        <v>17</v>
      </c>
      <c r="S7488" s="24">
        <f>YEAR(Tabla1[[#This Row],[Fecha de Orden]])</f>
        <v>2024</v>
      </c>
      <c r="T7488" t="str">
        <f>VLOOKUP(Tabla1[[#This Row],[Nombre del Producto]],Tabla2[[Nombre Producto]:[Costo Unitario]],2,FALSE)</f>
        <v>Wicked Choccy's</v>
      </c>
      <c r="U7488" t="str">
        <f>VLOOKUP(Tabla1[[#This Row],[Fábrica]],Tabla3[],4,FALSE)</f>
        <v>Georgia</v>
      </c>
    </row>
    <row r="7489" spans="1:21" x14ac:dyDescent="0.25">
      <c r="A7489" t="s">
        <v>4789</v>
      </c>
      <c r="B7489" s="3">
        <v>45564</v>
      </c>
      <c r="C7489" s="3">
        <v>45579</v>
      </c>
      <c r="D7489" t="s">
        <v>18</v>
      </c>
      <c r="E7489">
        <v>118402</v>
      </c>
      <c r="F7489" t="s">
        <v>19</v>
      </c>
      <c r="G7489" t="s">
        <v>1159</v>
      </c>
      <c r="H7489" t="s">
        <v>65</v>
      </c>
      <c r="I7489">
        <v>38109</v>
      </c>
      <c r="J7489" t="s">
        <v>22</v>
      </c>
      <c r="K7489" t="s">
        <v>66</v>
      </c>
      <c r="L7489" t="s">
        <v>45</v>
      </c>
      <c r="M7489" t="s">
        <v>46</v>
      </c>
      <c r="N7489" s="5">
        <v>17.45</v>
      </c>
      <c r="O7489" s="7">
        <v>5</v>
      </c>
      <c r="P7489" s="5">
        <v>12.45</v>
      </c>
      <c r="Q7489" s="5">
        <v>5</v>
      </c>
      <c r="R7489" s="22">
        <f>Tabla1[[#This Row],[Fecha de Envío]]-Tabla1[[#This Row],[Fecha de Orden]]</f>
        <v>15</v>
      </c>
      <c r="S7489" s="24">
        <f>YEAR(Tabla1[[#This Row],[Fecha de Orden]])</f>
        <v>2024</v>
      </c>
      <c r="T7489" t="str">
        <f>VLOOKUP(Tabla1[[#This Row],[Nombre del Producto]],Tabla2[[Nombre Producto]:[Costo Unitario]],2,FALSE)</f>
        <v>Lot's O' Nuts</v>
      </c>
      <c r="U7489" t="str">
        <f>VLOOKUP(Tabla1[[#This Row],[Fábrica]],Tabla3[],4,FALSE)</f>
        <v>Arizona</v>
      </c>
    </row>
    <row r="7490" spans="1:21" x14ac:dyDescent="0.25">
      <c r="A7490" t="s">
        <v>5997</v>
      </c>
      <c r="B7490" s="3">
        <v>45564</v>
      </c>
      <c r="C7490" s="3">
        <v>45578</v>
      </c>
      <c r="D7490" t="s">
        <v>18</v>
      </c>
      <c r="E7490">
        <v>148138</v>
      </c>
      <c r="F7490" t="s">
        <v>19</v>
      </c>
      <c r="G7490" t="s">
        <v>2400</v>
      </c>
      <c r="H7490" t="s">
        <v>210</v>
      </c>
      <c r="I7490">
        <v>43302</v>
      </c>
      <c r="J7490" t="s">
        <v>22</v>
      </c>
      <c r="K7490" t="s">
        <v>32</v>
      </c>
      <c r="L7490" t="s">
        <v>33</v>
      </c>
      <c r="M7490" t="s">
        <v>34</v>
      </c>
      <c r="N7490" s="5">
        <v>7.2</v>
      </c>
      <c r="O7490" s="7">
        <v>2</v>
      </c>
      <c r="P7490" s="5">
        <v>4.8</v>
      </c>
      <c r="Q7490" s="5">
        <v>2.4</v>
      </c>
      <c r="R7490" s="22">
        <f>Tabla1[[#This Row],[Fecha de Envío]]-Tabla1[[#This Row],[Fecha de Orden]]</f>
        <v>14</v>
      </c>
      <c r="S7490" s="24">
        <f>YEAR(Tabla1[[#This Row],[Fecha de Orden]])</f>
        <v>2024</v>
      </c>
      <c r="T7490" t="str">
        <f>VLOOKUP(Tabla1[[#This Row],[Nombre del Producto]],Tabla2[[Nombre Producto]:[Costo Unitario]],2,FALSE)</f>
        <v>Lot's O' Nuts</v>
      </c>
      <c r="U7490" t="str">
        <f>VLOOKUP(Tabla1[[#This Row],[Fábrica]],Tabla3[],4,FALSE)</f>
        <v>Arizona</v>
      </c>
    </row>
    <row r="7491" spans="1:21" x14ac:dyDescent="0.25">
      <c r="A7491" t="s">
        <v>6029</v>
      </c>
      <c r="B7491" s="3">
        <v>45564</v>
      </c>
      <c r="C7491" s="3">
        <v>45574</v>
      </c>
      <c r="D7491" t="s">
        <v>82</v>
      </c>
      <c r="E7491">
        <v>121300</v>
      </c>
      <c r="F7491" t="s">
        <v>19</v>
      </c>
      <c r="G7491" t="s">
        <v>6030</v>
      </c>
      <c r="H7491" t="s">
        <v>210</v>
      </c>
      <c r="I7491">
        <v>44060</v>
      </c>
      <c r="J7491" t="s">
        <v>22</v>
      </c>
      <c r="K7491" t="s">
        <v>32</v>
      </c>
      <c r="L7491" t="s">
        <v>36</v>
      </c>
      <c r="M7491" t="s">
        <v>37</v>
      </c>
      <c r="N7491" s="5">
        <v>3.25</v>
      </c>
      <c r="O7491" s="7">
        <v>1</v>
      </c>
      <c r="P7491" s="5">
        <v>2.11</v>
      </c>
      <c r="Q7491" s="5">
        <v>1.1399999999999999</v>
      </c>
      <c r="R7491" s="22">
        <f>Tabla1[[#This Row],[Fecha de Envío]]-Tabla1[[#This Row],[Fecha de Orden]]</f>
        <v>10</v>
      </c>
      <c r="S7491" s="24">
        <f>YEAR(Tabla1[[#This Row],[Fecha de Orden]])</f>
        <v>2024</v>
      </c>
      <c r="T7491" t="str">
        <f>VLOOKUP(Tabla1[[#This Row],[Nombre del Producto]],Tabla2[[Nombre Producto]:[Costo Unitario]],2,FALSE)</f>
        <v>Wicked Choccy's</v>
      </c>
      <c r="U7491" t="str">
        <f>VLOOKUP(Tabla1[[#This Row],[Fábrica]],Tabla3[],4,FALSE)</f>
        <v>Georgia</v>
      </c>
    </row>
    <row r="7492" spans="1:21" x14ac:dyDescent="0.25">
      <c r="A7492" t="s">
        <v>6031</v>
      </c>
      <c r="B7492" s="3">
        <v>45564</v>
      </c>
      <c r="C7492" s="3">
        <v>45574</v>
      </c>
      <c r="D7492" t="s">
        <v>82</v>
      </c>
      <c r="E7492">
        <v>121300</v>
      </c>
      <c r="F7492" t="s">
        <v>19</v>
      </c>
      <c r="G7492" t="s">
        <v>6030</v>
      </c>
      <c r="H7492" t="s">
        <v>210</v>
      </c>
      <c r="I7492">
        <v>44060</v>
      </c>
      <c r="J7492" t="s">
        <v>22</v>
      </c>
      <c r="K7492" t="s">
        <v>32</v>
      </c>
      <c r="L7492" t="s">
        <v>33</v>
      </c>
      <c r="M7492" t="s">
        <v>34</v>
      </c>
      <c r="N7492" s="5">
        <v>14.4</v>
      </c>
      <c r="O7492" s="7">
        <v>4</v>
      </c>
      <c r="P7492" s="5">
        <v>9.6</v>
      </c>
      <c r="Q7492" s="5">
        <v>4.8</v>
      </c>
      <c r="R7492" s="22">
        <f>Tabla1[[#This Row],[Fecha de Envío]]-Tabla1[[#This Row],[Fecha de Orden]]</f>
        <v>10</v>
      </c>
      <c r="S7492" s="24">
        <f>YEAR(Tabla1[[#This Row],[Fecha de Orden]])</f>
        <v>2024</v>
      </c>
      <c r="T7492" t="str">
        <f>VLOOKUP(Tabla1[[#This Row],[Nombre del Producto]],Tabla2[[Nombre Producto]:[Costo Unitario]],2,FALSE)</f>
        <v>Lot's O' Nuts</v>
      </c>
      <c r="U7492" t="str">
        <f>VLOOKUP(Tabla1[[#This Row],[Fábrica]],Tabla3[],4,FALSE)</f>
        <v>Arizona</v>
      </c>
    </row>
    <row r="7493" spans="1:21" x14ac:dyDescent="0.25">
      <c r="A7493" t="s">
        <v>6032</v>
      </c>
      <c r="B7493" s="3">
        <v>45564</v>
      </c>
      <c r="C7493" s="3">
        <v>45574</v>
      </c>
      <c r="D7493" t="s">
        <v>82</v>
      </c>
      <c r="E7493">
        <v>121300</v>
      </c>
      <c r="F7493" t="s">
        <v>19</v>
      </c>
      <c r="G7493" t="s">
        <v>6030</v>
      </c>
      <c r="H7493" t="s">
        <v>210</v>
      </c>
      <c r="I7493">
        <v>44060</v>
      </c>
      <c r="J7493" t="s">
        <v>22</v>
      </c>
      <c r="K7493" t="s">
        <v>32</v>
      </c>
      <c r="L7493" t="s">
        <v>45</v>
      </c>
      <c r="M7493" t="s">
        <v>46</v>
      </c>
      <c r="N7493" s="5">
        <v>6.98</v>
      </c>
      <c r="O7493" s="7">
        <v>2</v>
      </c>
      <c r="P7493" s="5">
        <v>4.9800000000000004</v>
      </c>
      <c r="Q7493" s="5">
        <v>2</v>
      </c>
      <c r="R7493" s="22">
        <f>Tabla1[[#This Row],[Fecha de Envío]]-Tabla1[[#This Row],[Fecha de Orden]]</f>
        <v>10</v>
      </c>
      <c r="S7493" s="24">
        <f>YEAR(Tabla1[[#This Row],[Fecha de Orden]])</f>
        <v>2024</v>
      </c>
      <c r="T7493" t="str">
        <f>VLOOKUP(Tabla1[[#This Row],[Nombre del Producto]],Tabla2[[Nombre Producto]:[Costo Unitario]],2,FALSE)</f>
        <v>Lot's O' Nuts</v>
      </c>
      <c r="U7493" t="str">
        <f>VLOOKUP(Tabla1[[#This Row],[Fábrica]],Tabla3[],4,FALSE)</f>
        <v>Arizona</v>
      </c>
    </row>
    <row r="7494" spans="1:21" x14ac:dyDescent="0.25">
      <c r="A7494" t="s">
        <v>6971</v>
      </c>
      <c r="B7494" s="3">
        <v>45564</v>
      </c>
      <c r="C7494" s="3">
        <v>45577</v>
      </c>
      <c r="D7494" t="s">
        <v>39</v>
      </c>
      <c r="E7494">
        <v>140186</v>
      </c>
      <c r="F7494" t="s">
        <v>19</v>
      </c>
      <c r="G7494" t="s">
        <v>866</v>
      </c>
      <c r="H7494" t="s">
        <v>21</v>
      </c>
      <c r="I7494">
        <v>93309</v>
      </c>
      <c r="J7494" t="s">
        <v>22</v>
      </c>
      <c r="K7494" t="s">
        <v>23</v>
      </c>
      <c r="L7494" t="s">
        <v>45</v>
      </c>
      <c r="M7494" t="s">
        <v>46</v>
      </c>
      <c r="N7494" s="5">
        <v>3.49</v>
      </c>
      <c r="O7494" s="7">
        <v>1</v>
      </c>
      <c r="P7494" s="5">
        <v>2.4900000000000002</v>
      </c>
      <c r="Q7494" s="5">
        <v>1</v>
      </c>
      <c r="R7494" s="22">
        <f>Tabla1[[#This Row],[Fecha de Envío]]-Tabla1[[#This Row],[Fecha de Orden]]</f>
        <v>13</v>
      </c>
      <c r="S7494" s="24">
        <f>YEAR(Tabla1[[#This Row],[Fecha de Orden]])</f>
        <v>2024</v>
      </c>
      <c r="T7494" t="str">
        <f>VLOOKUP(Tabla1[[#This Row],[Nombre del Producto]],Tabla2[[Nombre Producto]:[Costo Unitario]],2,FALSE)</f>
        <v>Lot's O' Nuts</v>
      </c>
      <c r="U7494" t="str">
        <f>VLOOKUP(Tabla1[[#This Row],[Fábrica]],Tabla3[],4,FALSE)</f>
        <v>Arizona</v>
      </c>
    </row>
    <row r="7495" spans="1:21" x14ac:dyDescent="0.25">
      <c r="A7495" t="s">
        <v>6972</v>
      </c>
      <c r="B7495" s="3">
        <v>45564</v>
      </c>
      <c r="C7495" s="3">
        <v>45577</v>
      </c>
      <c r="D7495" t="s">
        <v>39</v>
      </c>
      <c r="E7495">
        <v>140186</v>
      </c>
      <c r="F7495" t="s">
        <v>19</v>
      </c>
      <c r="G7495" t="s">
        <v>866</v>
      </c>
      <c r="H7495" t="s">
        <v>21</v>
      </c>
      <c r="I7495">
        <v>93309</v>
      </c>
      <c r="J7495" t="s">
        <v>22</v>
      </c>
      <c r="K7495" t="s">
        <v>23</v>
      </c>
      <c r="L7495" t="s">
        <v>33</v>
      </c>
      <c r="M7495" t="s">
        <v>34</v>
      </c>
      <c r="N7495" s="5">
        <v>3.6</v>
      </c>
      <c r="O7495" s="7">
        <v>1</v>
      </c>
      <c r="P7495" s="5">
        <v>2.4</v>
      </c>
      <c r="Q7495" s="5">
        <v>1.2</v>
      </c>
      <c r="R7495" s="22">
        <f>Tabla1[[#This Row],[Fecha de Envío]]-Tabla1[[#This Row],[Fecha de Orden]]</f>
        <v>13</v>
      </c>
      <c r="S7495" s="24">
        <f>YEAR(Tabla1[[#This Row],[Fecha de Orden]])</f>
        <v>2024</v>
      </c>
      <c r="T7495" t="str">
        <f>VLOOKUP(Tabla1[[#This Row],[Nombre del Producto]],Tabla2[[Nombre Producto]:[Costo Unitario]],2,FALSE)</f>
        <v>Lot's O' Nuts</v>
      </c>
      <c r="U7495" t="str">
        <f>VLOOKUP(Tabla1[[#This Row],[Fábrica]],Tabla3[],4,FALSE)</f>
        <v>Arizona</v>
      </c>
    </row>
    <row r="7496" spans="1:21" x14ac:dyDescent="0.25">
      <c r="A7496" t="s">
        <v>6973</v>
      </c>
      <c r="B7496" s="3">
        <v>45564</v>
      </c>
      <c r="C7496" s="3">
        <v>45577</v>
      </c>
      <c r="D7496" t="s">
        <v>39</v>
      </c>
      <c r="E7496">
        <v>140186</v>
      </c>
      <c r="F7496" t="s">
        <v>19</v>
      </c>
      <c r="G7496" t="s">
        <v>866</v>
      </c>
      <c r="H7496" t="s">
        <v>21</v>
      </c>
      <c r="I7496">
        <v>93309</v>
      </c>
      <c r="J7496" t="s">
        <v>22</v>
      </c>
      <c r="K7496" t="s">
        <v>23</v>
      </c>
      <c r="L7496" t="s">
        <v>24</v>
      </c>
      <c r="M7496" t="s">
        <v>25</v>
      </c>
      <c r="N7496" s="5">
        <v>7.5</v>
      </c>
      <c r="O7496" s="7">
        <v>2</v>
      </c>
      <c r="P7496" s="5">
        <v>4.9000000000000004</v>
      </c>
      <c r="Q7496" s="5">
        <v>2.6</v>
      </c>
      <c r="R7496" s="22">
        <f>Tabla1[[#This Row],[Fecha de Envío]]-Tabla1[[#This Row],[Fecha de Orden]]</f>
        <v>13</v>
      </c>
      <c r="S7496" s="24">
        <f>YEAR(Tabla1[[#This Row],[Fecha de Orden]])</f>
        <v>2024</v>
      </c>
      <c r="T7496" t="str">
        <f>VLOOKUP(Tabla1[[#This Row],[Nombre del Producto]],Tabla2[[Nombre Producto]:[Costo Unitario]],2,FALSE)</f>
        <v>Wicked Choccy's</v>
      </c>
      <c r="U7496" t="str">
        <f>VLOOKUP(Tabla1[[#This Row],[Fábrica]],Tabla3[],4,FALSE)</f>
        <v>Georgia</v>
      </c>
    </row>
    <row r="7497" spans="1:21" x14ac:dyDescent="0.25">
      <c r="A7497" t="s">
        <v>7917</v>
      </c>
      <c r="B7497" s="3">
        <v>45564</v>
      </c>
      <c r="C7497" s="3">
        <v>45576</v>
      </c>
      <c r="D7497" t="s">
        <v>39</v>
      </c>
      <c r="E7497">
        <v>141509</v>
      </c>
      <c r="F7497" t="s">
        <v>19</v>
      </c>
      <c r="G7497" t="s">
        <v>53</v>
      </c>
      <c r="H7497" t="s">
        <v>21</v>
      </c>
      <c r="I7497">
        <v>90036</v>
      </c>
      <c r="J7497" t="s">
        <v>22</v>
      </c>
      <c r="K7497" t="s">
        <v>23</v>
      </c>
      <c r="L7497" t="s">
        <v>33</v>
      </c>
      <c r="M7497" t="s">
        <v>34</v>
      </c>
      <c r="N7497" s="5">
        <v>18</v>
      </c>
      <c r="O7497" s="7">
        <v>5</v>
      </c>
      <c r="P7497" s="5">
        <v>12</v>
      </c>
      <c r="Q7497" s="5">
        <v>6</v>
      </c>
      <c r="R7497" s="22">
        <f>Tabla1[[#This Row],[Fecha de Envío]]-Tabla1[[#This Row],[Fecha de Orden]]</f>
        <v>12</v>
      </c>
      <c r="S7497" s="24">
        <f>YEAR(Tabla1[[#This Row],[Fecha de Orden]])</f>
        <v>2024</v>
      </c>
      <c r="T7497" t="str">
        <f>VLOOKUP(Tabla1[[#This Row],[Nombre del Producto]],Tabla2[[Nombre Producto]:[Costo Unitario]],2,FALSE)</f>
        <v>Lot's O' Nuts</v>
      </c>
      <c r="U7497" t="str">
        <f>VLOOKUP(Tabla1[[#This Row],[Fábrica]],Tabla3[],4,FALSE)</f>
        <v>Arizona</v>
      </c>
    </row>
    <row r="7498" spans="1:21" x14ac:dyDescent="0.25">
      <c r="A7498" t="s">
        <v>1087</v>
      </c>
      <c r="B7498" s="3">
        <v>45565</v>
      </c>
      <c r="C7498" s="3">
        <v>45577</v>
      </c>
      <c r="D7498" t="s">
        <v>39</v>
      </c>
      <c r="E7498">
        <v>120908</v>
      </c>
      <c r="F7498" t="s">
        <v>19</v>
      </c>
      <c r="G7498" t="s">
        <v>144</v>
      </c>
      <c r="H7498" t="s">
        <v>101</v>
      </c>
      <c r="I7498">
        <v>19120</v>
      </c>
      <c r="J7498" t="s">
        <v>148</v>
      </c>
      <c r="K7498" t="s">
        <v>32</v>
      </c>
      <c r="L7498" t="s">
        <v>445</v>
      </c>
      <c r="M7498" t="s">
        <v>446</v>
      </c>
      <c r="N7498" s="5">
        <v>22.75</v>
      </c>
      <c r="O7498" s="7">
        <v>7</v>
      </c>
      <c r="P7498" s="5">
        <v>1.75</v>
      </c>
      <c r="Q7498" s="5">
        <v>21</v>
      </c>
      <c r="R7498" s="22">
        <f>Tabla1[[#This Row],[Fecha de Envío]]-Tabla1[[#This Row],[Fecha de Orden]]</f>
        <v>12</v>
      </c>
      <c r="S7498" s="24">
        <f>YEAR(Tabla1[[#This Row],[Fecha de Orden]])</f>
        <v>2024</v>
      </c>
      <c r="T7498" t="str">
        <f>VLOOKUP(Tabla1[[#This Row],[Nombre del Producto]],Tabla2[[Nombre Producto]:[Costo Unitario]],2,FALSE)</f>
        <v>The Other Factory</v>
      </c>
      <c r="U7498" t="str">
        <f>VLOOKUP(Tabla1[[#This Row],[Fábrica]],Tabla3[],4,FALSE)</f>
        <v>Tennessee</v>
      </c>
    </row>
    <row r="7499" spans="1:21" x14ac:dyDescent="0.25">
      <c r="A7499" t="s">
        <v>1495</v>
      </c>
      <c r="B7499" s="3">
        <v>45565</v>
      </c>
      <c r="C7499" s="3">
        <v>45577</v>
      </c>
      <c r="D7499" t="s">
        <v>71</v>
      </c>
      <c r="E7499">
        <v>123029</v>
      </c>
      <c r="F7499" t="s">
        <v>19</v>
      </c>
      <c r="G7499" t="s">
        <v>53</v>
      </c>
      <c r="H7499" t="s">
        <v>21</v>
      </c>
      <c r="I7499">
        <v>90049</v>
      </c>
      <c r="J7499" t="s">
        <v>22</v>
      </c>
      <c r="K7499" t="s">
        <v>23</v>
      </c>
      <c r="L7499" t="s">
        <v>33</v>
      </c>
      <c r="M7499" t="s">
        <v>34</v>
      </c>
      <c r="N7499" s="5">
        <v>7.2</v>
      </c>
      <c r="O7499" s="7">
        <v>2</v>
      </c>
      <c r="P7499" s="5">
        <v>4.8</v>
      </c>
      <c r="Q7499" s="5">
        <v>2.4</v>
      </c>
      <c r="R7499" s="22">
        <f>Tabla1[[#This Row],[Fecha de Envío]]-Tabla1[[#This Row],[Fecha de Orden]]</f>
        <v>12</v>
      </c>
      <c r="S7499" s="24">
        <f>YEAR(Tabla1[[#This Row],[Fecha de Orden]])</f>
        <v>2024</v>
      </c>
      <c r="T7499" t="str">
        <f>VLOOKUP(Tabla1[[#This Row],[Nombre del Producto]],Tabla2[[Nombre Producto]:[Costo Unitario]],2,FALSE)</f>
        <v>Lot's O' Nuts</v>
      </c>
      <c r="U7499" t="str">
        <f>VLOOKUP(Tabla1[[#This Row],[Fábrica]],Tabla3[],4,FALSE)</f>
        <v>Arizona</v>
      </c>
    </row>
    <row r="7500" spans="1:21" x14ac:dyDescent="0.25">
      <c r="A7500" t="s">
        <v>1757</v>
      </c>
      <c r="B7500" s="3">
        <v>45565</v>
      </c>
      <c r="C7500" s="3">
        <v>45577</v>
      </c>
      <c r="D7500" t="s">
        <v>71</v>
      </c>
      <c r="E7500">
        <v>144225</v>
      </c>
      <c r="F7500" t="s">
        <v>19</v>
      </c>
      <c r="G7500" t="s">
        <v>582</v>
      </c>
      <c r="H7500" t="s">
        <v>583</v>
      </c>
      <c r="I7500">
        <v>21215</v>
      </c>
      <c r="J7500" t="s">
        <v>22</v>
      </c>
      <c r="K7500" t="s">
        <v>32</v>
      </c>
      <c r="L7500" t="s">
        <v>24</v>
      </c>
      <c r="M7500" t="s">
        <v>25</v>
      </c>
      <c r="N7500" s="5">
        <v>11.25</v>
      </c>
      <c r="O7500" s="7">
        <v>3</v>
      </c>
      <c r="P7500" s="5">
        <v>7.35</v>
      </c>
      <c r="Q7500" s="5">
        <v>3.9</v>
      </c>
      <c r="R7500" s="22">
        <f>Tabla1[[#This Row],[Fecha de Envío]]-Tabla1[[#This Row],[Fecha de Orden]]</f>
        <v>12</v>
      </c>
      <c r="S7500" s="24">
        <f>YEAR(Tabla1[[#This Row],[Fecha de Orden]])</f>
        <v>2024</v>
      </c>
      <c r="T7500" t="str">
        <f>VLOOKUP(Tabla1[[#This Row],[Nombre del Producto]],Tabla2[[Nombre Producto]:[Costo Unitario]],2,FALSE)</f>
        <v>Wicked Choccy's</v>
      </c>
      <c r="U7500" t="str">
        <f>VLOOKUP(Tabla1[[#This Row],[Fábrica]],Tabla3[],4,FALSE)</f>
        <v>Georgia</v>
      </c>
    </row>
    <row r="7501" spans="1:21" x14ac:dyDescent="0.25">
      <c r="A7501" t="s">
        <v>2141</v>
      </c>
      <c r="B7501" s="3">
        <v>45565</v>
      </c>
      <c r="C7501" s="3">
        <v>45578</v>
      </c>
      <c r="D7501" t="s">
        <v>39</v>
      </c>
      <c r="E7501">
        <v>147452</v>
      </c>
      <c r="F7501" t="s">
        <v>19</v>
      </c>
      <c r="G7501" t="s">
        <v>124</v>
      </c>
      <c r="H7501" t="s">
        <v>125</v>
      </c>
      <c r="I7501">
        <v>98103</v>
      </c>
      <c r="J7501" t="s">
        <v>22</v>
      </c>
      <c r="K7501" t="s">
        <v>23</v>
      </c>
      <c r="L7501" t="s">
        <v>24</v>
      </c>
      <c r="M7501" t="s">
        <v>25</v>
      </c>
      <c r="N7501" s="5">
        <v>3.75</v>
      </c>
      <c r="O7501" s="7">
        <v>1</v>
      </c>
      <c r="P7501" s="5">
        <v>2.4500000000000002</v>
      </c>
      <c r="Q7501" s="5">
        <v>1.3</v>
      </c>
      <c r="R7501" s="22">
        <f>Tabla1[[#This Row],[Fecha de Envío]]-Tabla1[[#This Row],[Fecha de Orden]]</f>
        <v>13</v>
      </c>
      <c r="S7501" s="24">
        <f>YEAR(Tabla1[[#This Row],[Fecha de Orden]])</f>
        <v>2024</v>
      </c>
      <c r="T7501" t="str">
        <f>VLOOKUP(Tabla1[[#This Row],[Nombre del Producto]],Tabla2[[Nombre Producto]:[Costo Unitario]],2,FALSE)</f>
        <v>Wicked Choccy's</v>
      </c>
      <c r="U7501" t="str">
        <f>VLOOKUP(Tabla1[[#This Row],[Fábrica]],Tabla3[],4,FALSE)</f>
        <v>Georgia</v>
      </c>
    </row>
    <row r="7502" spans="1:21" x14ac:dyDescent="0.25">
      <c r="A7502" t="s">
        <v>2142</v>
      </c>
      <c r="B7502" s="3">
        <v>45565</v>
      </c>
      <c r="C7502" s="3">
        <v>45578</v>
      </c>
      <c r="D7502" t="s">
        <v>39</v>
      </c>
      <c r="E7502">
        <v>147452</v>
      </c>
      <c r="F7502" t="s">
        <v>19</v>
      </c>
      <c r="G7502" t="s">
        <v>124</v>
      </c>
      <c r="H7502" t="s">
        <v>125</v>
      </c>
      <c r="I7502">
        <v>98103</v>
      </c>
      <c r="J7502" t="s">
        <v>22</v>
      </c>
      <c r="K7502" t="s">
        <v>23</v>
      </c>
      <c r="L7502" t="s">
        <v>45</v>
      </c>
      <c r="M7502" t="s">
        <v>46</v>
      </c>
      <c r="N7502" s="5">
        <v>6.98</v>
      </c>
      <c r="O7502" s="7">
        <v>2</v>
      </c>
      <c r="P7502" s="5">
        <v>4.9800000000000004</v>
      </c>
      <c r="Q7502" s="5">
        <v>2</v>
      </c>
      <c r="R7502" s="22">
        <f>Tabla1[[#This Row],[Fecha de Envío]]-Tabla1[[#This Row],[Fecha de Orden]]</f>
        <v>13</v>
      </c>
      <c r="S7502" s="24">
        <f>YEAR(Tabla1[[#This Row],[Fecha de Orden]])</f>
        <v>2024</v>
      </c>
      <c r="T7502" t="str">
        <f>VLOOKUP(Tabla1[[#This Row],[Nombre del Producto]],Tabla2[[Nombre Producto]:[Costo Unitario]],2,FALSE)</f>
        <v>Lot's O' Nuts</v>
      </c>
      <c r="U7502" t="str">
        <f>VLOOKUP(Tabla1[[#This Row],[Fábrica]],Tabla3[],4,FALSE)</f>
        <v>Arizona</v>
      </c>
    </row>
    <row r="7503" spans="1:21" x14ac:dyDescent="0.25">
      <c r="A7503" t="s">
        <v>2143</v>
      </c>
      <c r="B7503" s="3">
        <v>45565</v>
      </c>
      <c r="C7503" s="3">
        <v>45578</v>
      </c>
      <c r="D7503" t="s">
        <v>39</v>
      </c>
      <c r="E7503">
        <v>147452</v>
      </c>
      <c r="F7503" t="s">
        <v>19</v>
      </c>
      <c r="G7503" t="s">
        <v>124</v>
      </c>
      <c r="H7503" t="s">
        <v>125</v>
      </c>
      <c r="I7503">
        <v>98103</v>
      </c>
      <c r="J7503" t="s">
        <v>22</v>
      </c>
      <c r="K7503" t="s">
        <v>23</v>
      </c>
      <c r="L7503" t="s">
        <v>36</v>
      </c>
      <c r="M7503" t="s">
        <v>37</v>
      </c>
      <c r="N7503" s="5">
        <v>9.75</v>
      </c>
      <c r="O7503" s="7">
        <v>3</v>
      </c>
      <c r="P7503" s="5">
        <v>6.33</v>
      </c>
      <c r="Q7503" s="5">
        <v>3.42</v>
      </c>
      <c r="R7503" s="22">
        <f>Tabla1[[#This Row],[Fecha de Envío]]-Tabla1[[#This Row],[Fecha de Orden]]</f>
        <v>13</v>
      </c>
      <c r="S7503" s="24">
        <f>YEAR(Tabla1[[#This Row],[Fecha de Orden]])</f>
        <v>2024</v>
      </c>
      <c r="T7503" t="str">
        <f>VLOOKUP(Tabla1[[#This Row],[Nombre del Producto]],Tabla2[[Nombre Producto]:[Costo Unitario]],2,FALSE)</f>
        <v>Wicked Choccy's</v>
      </c>
      <c r="U7503" t="str">
        <f>VLOOKUP(Tabla1[[#This Row],[Fábrica]],Tabla3[],4,FALSE)</f>
        <v>Georgia</v>
      </c>
    </row>
    <row r="7504" spans="1:21" x14ac:dyDescent="0.25">
      <c r="A7504" t="s">
        <v>7830</v>
      </c>
      <c r="B7504" s="3">
        <v>45565</v>
      </c>
      <c r="C7504" s="3">
        <v>45581</v>
      </c>
      <c r="D7504" t="s">
        <v>18</v>
      </c>
      <c r="E7504">
        <v>130603</v>
      </c>
      <c r="F7504" t="s">
        <v>19</v>
      </c>
      <c r="G7504" t="s">
        <v>122</v>
      </c>
      <c r="H7504" t="s">
        <v>42</v>
      </c>
      <c r="I7504">
        <v>76017</v>
      </c>
      <c r="J7504" t="s">
        <v>22</v>
      </c>
      <c r="K7504" t="s">
        <v>43</v>
      </c>
      <c r="L7504" t="s">
        <v>45</v>
      </c>
      <c r="M7504" t="s">
        <v>46</v>
      </c>
      <c r="N7504" s="5">
        <v>31.41</v>
      </c>
      <c r="O7504" s="7">
        <v>9</v>
      </c>
      <c r="P7504" s="5">
        <v>22.41</v>
      </c>
      <c r="Q7504" s="5">
        <v>9</v>
      </c>
      <c r="R7504" s="22">
        <f>Tabla1[[#This Row],[Fecha de Envío]]-Tabla1[[#This Row],[Fecha de Orden]]</f>
        <v>16</v>
      </c>
      <c r="S7504" s="24">
        <f>YEAR(Tabla1[[#This Row],[Fecha de Orden]])</f>
        <v>2024</v>
      </c>
      <c r="T7504" t="str">
        <f>VLOOKUP(Tabla1[[#This Row],[Nombre del Producto]],Tabla2[[Nombre Producto]:[Costo Unitario]],2,FALSE)</f>
        <v>Lot's O' Nuts</v>
      </c>
      <c r="U7504" t="str">
        <f>VLOOKUP(Tabla1[[#This Row],[Fábrica]],Tabla3[],4,FALSE)</f>
        <v>Arizona</v>
      </c>
    </row>
    <row r="7505" spans="1:21" x14ac:dyDescent="0.25">
      <c r="A7505" t="s">
        <v>2062</v>
      </c>
      <c r="B7505" s="3">
        <v>45566</v>
      </c>
      <c r="C7505" s="3">
        <v>45578</v>
      </c>
      <c r="D7505" t="s">
        <v>39</v>
      </c>
      <c r="E7505">
        <v>113418</v>
      </c>
      <c r="F7505" t="s">
        <v>19</v>
      </c>
      <c r="G7505" t="s">
        <v>30</v>
      </c>
      <c r="H7505" t="s">
        <v>31</v>
      </c>
      <c r="I7505">
        <v>10035</v>
      </c>
      <c r="J7505" t="s">
        <v>22</v>
      </c>
      <c r="K7505" t="s">
        <v>32</v>
      </c>
      <c r="L7505" t="s">
        <v>33</v>
      </c>
      <c r="M7505" t="s">
        <v>34</v>
      </c>
      <c r="N7505" s="5">
        <v>39.6</v>
      </c>
      <c r="O7505" s="7">
        <v>11</v>
      </c>
      <c r="P7505" s="5">
        <v>26.4</v>
      </c>
      <c r="Q7505" s="5">
        <v>13.2</v>
      </c>
      <c r="R7505" s="22">
        <f>Tabla1[[#This Row],[Fecha de Envío]]-Tabla1[[#This Row],[Fecha de Orden]]</f>
        <v>12</v>
      </c>
      <c r="S7505" s="24">
        <f>YEAR(Tabla1[[#This Row],[Fecha de Orden]])</f>
        <v>2024</v>
      </c>
      <c r="T7505" t="str">
        <f>VLOOKUP(Tabla1[[#This Row],[Nombre del Producto]],Tabla2[[Nombre Producto]:[Costo Unitario]],2,FALSE)</f>
        <v>Lot's O' Nuts</v>
      </c>
      <c r="U7505" t="str">
        <f>VLOOKUP(Tabla1[[#This Row],[Fábrica]],Tabla3[],4,FALSE)</f>
        <v>Arizona</v>
      </c>
    </row>
    <row r="7506" spans="1:21" x14ac:dyDescent="0.25">
      <c r="A7506" t="s">
        <v>2653</v>
      </c>
      <c r="B7506" s="3">
        <v>45566</v>
      </c>
      <c r="C7506" s="3">
        <v>45582</v>
      </c>
      <c r="D7506" t="s">
        <v>18</v>
      </c>
      <c r="E7506">
        <v>117807</v>
      </c>
      <c r="F7506" t="s">
        <v>19</v>
      </c>
      <c r="G7506" t="s">
        <v>2325</v>
      </c>
      <c r="H7506" t="s">
        <v>58</v>
      </c>
      <c r="I7506">
        <v>68025</v>
      </c>
      <c r="J7506" t="s">
        <v>22</v>
      </c>
      <c r="K7506" t="s">
        <v>43</v>
      </c>
      <c r="L7506" t="s">
        <v>24</v>
      </c>
      <c r="M7506" t="s">
        <v>25</v>
      </c>
      <c r="N7506" s="5">
        <v>3.75</v>
      </c>
      <c r="O7506" s="7">
        <v>1</v>
      </c>
      <c r="P7506" s="5">
        <v>2.4500000000000002</v>
      </c>
      <c r="Q7506" s="5">
        <v>1.3</v>
      </c>
      <c r="R7506" s="22">
        <f>Tabla1[[#This Row],[Fecha de Envío]]-Tabla1[[#This Row],[Fecha de Orden]]</f>
        <v>16</v>
      </c>
      <c r="S7506" s="24">
        <f>YEAR(Tabla1[[#This Row],[Fecha de Orden]])</f>
        <v>2024</v>
      </c>
      <c r="T7506" t="str">
        <f>VLOOKUP(Tabla1[[#This Row],[Nombre del Producto]],Tabla2[[Nombre Producto]:[Costo Unitario]],2,FALSE)</f>
        <v>Wicked Choccy's</v>
      </c>
      <c r="U7506" t="str">
        <f>VLOOKUP(Tabla1[[#This Row],[Fábrica]],Tabla3[],4,FALSE)</f>
        <v>Georgia</v>
      </c>
    </row>
    <row r="7507" spans="1:21" x14ac:dyDescent="0.25">
      <c r="A7507" t="s">
        <v>3107</v>
      </c>
      <c r="B7507" s="3">
        <v>45566</v>
      </c>
      <c r="C7507" s="3">
        <v>45583</v>
      </c>
      <c r="D7507" t="s">
        <v>18</v>
      </c>
      <c r="E7507">
        <v>156951</v>
      </c>
      <c r="F7507" t="s">
        <v>19</v>
      </c>
      <c r="G7507" t="s">
        <v>124</v>
      </c>
      <c r="H7507" t="s">
        <v>125</v>
      </c>
      <c r="I7507">
        <v>98105</v>
      </c>
      <c r="J7507" t="s">
        <v>22</v>
      </c>
      <c r="K7507" t="s">
        <v>23</v>
      </c>
      <c r="L7507" t="s">
        <v>36</v>
      </c>
      <c r="M7507" t="s">
        <v>37</v>
      </c>
      <c r="N7507" s="5">
        <v>9.75</v>
      </c>
      <c r="O7507" s="7">
        <v>3</v>
      </c>
      <c r="P7507" s="5">
        <v>6.33</v>
      </c>
      <c r="Q7507" s="5">
        <v>3.42</v>
      </c>
      <c r="R7507" s="22">
        <f>Tabla1[[#This Row],[Fecha de Envío]]-Tabla1[[#This Row],[Fecha de Orden]]</f>
        <v>17</v>
      </c>
      <c r="S7507" s="24">
        <f>YEAR(Tabla1[[#This Row],[Fecha de Orden]])</f>
        <v>2024</v>
      </c>
      <c r="T7507" t="str">
        <f>VLOOKUP(Tabla1[[#This Row],[Nombre del Producto]],Tabla2[[Nombre Producto]:[Costo Unitario]],2,FALSE)</f>
        <v>Wicked Choccy's</v>
      </c>
      <c r="U7507" t="str">
        <f>VLOOKUP(Tabla1[[#This Row],[Fábrica]],Tabla3[],4,FALSE)</f>
        <v>Georgia</v>
      </c>
    </row>
    <row r="7508" spans="1:21" x14ac:dyDescent="0.25">
      <c r="A7508" t="s">
        <v>3108</v>
      </c>
      <c r="B7508" s="3">
        <v>45566</v>
      </c>
      <c r="C7508" s="3">
        <v>45583</v>
      </c>
      <c r="D7508" t="s">
        <v>18</v>
      </c>
      <c r="E7508">
        <v>156951</v>
      </c>
      <c r="F7508" t="s">
        <v>19</v>
      </c>
      <c r="G7508" t="s">
        <v>124</v>
      </c>
      <c r="H7508" t="s">
        <v>125</v>
      </c>
      <c r="I7508">
        <v>98105</v>
      </c>
      <c r="J7508" t="s">
        <v>22</v>
      </c>
      <c r="K7508" t="s">
        <v>23</v>
      </c>
      <c r="L7508" t="s">
        <v>45</v>
      </c>
      <c r="M7508" t="s">
        <v>46</v>
      </c>
      <c r="N7508" s="5">
        <v>24.43</v>
      </c>
      <c r="O7508" s="7">
        <v>7</v>
      </c>
      <c r="P7508" s="5">
        <v>17.43</v>
      </c>
      <c r="Q7508" s="5">
        <v>7</v>
      </c>
      <c r="R7508" s="22">
        <f>Tabla1[[#This Row],[Fecha de Envío]]-Tabla1[[#This Row],[Fecha de Orden]]</f>
        <v>17</v>
      </c>
      <c r="S7508" s="24">
        <f>YEAR(Tabla1[[#This Row],[Fecha de Orden]])</f>
        <v>2024</v>
      </c>
      <c r="T7508" t="str">
        <f>VLOOKUP(Tabla1[[#This Row],[Nombre del Producto]],Tabla2[[Nombre Producto]:[Costo Unitario]],2,FALSE)</f>
        <v>Lot's O' Nuts</v>
      </c>
      <c r="U7508" t="str">
        <f>VLOOKUP(Tabla1[[#This Row],[Fábrica]],Tabla3[],4,FALSE)</f>
        <v>Arizona</v>
      </c>
    </row>
    <row r="7509" spans="1:21" x14ac:dyDescent="0.25">
      <c r="A7509" t="s">
        <v>3109</v>
      </c>
      <c r="B7509" s="3">
        <v>45566</v>
      </c>
      <c r="C7509" s="3">
        <v>45583</v>
      </c>
      <c r="D7509" t="s">
        <v>18</v>
      </c>
      <c r="E7509">
        <v>156951</v>
      </c>
      <c r="F7509" t="s">
        <v>19</v>
      </c>
      <c r="G7509" t="s">
        <v>124</v>
      </c>
      <c r="H7509" t="s">
        <v>125</v>
      </c>
      <c r="I7509">
        <v>98105</v>
      </c>
      <c r="J7509" t="s">
        <v>22</v>
      </c>
      <c r="K7509" t="s">
        <v>23</v>
      </c>
      <c r="L7509" t="s">
        <v>33</v>
      </c>
      <c r="M7509" t="s">
        <v>34</v>
      </c>
      <c r="N7509" s="5">
        <v>10.8</v>
      </c>
      <c r="O7509" s="7">
        <v>3</v>
      </c>
      <c r="P7509" s="5">
        <v>7.2</v>
      </c>
      <c r="Q7509" s="5">
        <v>3.6</v>
      </c>
      <c r="R7509" s="22">
        <f>Tabla1[[#This Row],[Fecha de Envío]]-Tabla1[[#This Row],[Fecha de Orden]]</f>
        <v>17</v>
      </c>
      <c r="S7509" s="24">
        <f>YEAR(Tabla1[[#This Row],[Fecha de Orden]])</f>
        <v>2024</v>
      </c>
      <c r="T7509" t="str">
        <f>VLOOKUP(Tabla1[[#This Row],[Nombre del Producto]],Tabla2[[Nombre Producto]:[Costo Unitario]],2,FALSE)</f>
        <v>Lot's O' Nuts</v>
      </c>
      <c r="U7509" t="str">
        <f>VLOOKUP(Tabla1[[#This Row],[Fábrica]],Tabla3[],4,FALSE)</f>
        <v>Arizona</v>
      </c>
    </row>
    <row r="7510" spans="1:21" x14ac:dyDescent="0.25">
      <c r="A7510" t="s">
        <v>5184</v>
      </c>
      <c r="B7510" s="3">
        <v>45566</v>
      </c>
      <c r="C7510" s="3">
        <v>45583</v>
      </c>
      <c r="D7510" t="s">
        <v>18</v>
      </c>
      <c r="E7510">
        <v>152275</v>
      </c>
      <c r="F7510" t="s">
        <v>19</v>
      </c>
      <c r="G7510" t="s">
        <v>908</v>
      </c>
      <c r="H7510" t="s">
        <v>42</v>
      </c>
      <c r="I7510">
        <v>78207</v>
      </c>
      <c r="J7510" t="s">
        <v>22</v>
      </c>
      <c r="K7510" t="s">
        <v>43</v>
      </c>
      <c r="L7510" t="s">
        <v>27</v>
      </c>
      <c r="M7510" t="s">
        <v>28</v>
      </c>
      <c r="N7510" s="5">
        <v>21.6</v>
      </c>
      <c r="O7510" s="7">
        <v>6</v>
      </c>
      <c r="P7510" s="5">
        <v>15</v>
      </c>
      <c r="Q7510" s="5">
        <v>6.6</v>
      </c>
      <c r="R7510" s="22">
        <f>Tabla1[[#This Row],[Fecha de Envío]]-Tabla1[[#This Row],[Fecha de Orden]]</f>
        <v>17</v>
      </c>
      <c r="S7510" s="24">
        <f>YEAR(Tabla1[[#This Row],[Fecha de Orden]])</f>
        <v>2024</v>
      </c>
      <c r="T7510" t="str">
        <f>VLOOKUP(Tabla1[[#This Row],[Nombre del Producto]],Tabla2[[Nombre Producto]:[Costo Unitario]],2,FALSE)</f>
        <v>Lot's O' Nuts</v>
      </c>
      <c r="U7510" t="str">
        <f>VLOOKUP(Tabla1[[#This Row],[Fábrica]],Tabla3[],4,FALSE)</f>
        <v>Arizona</v>
      </c>
    </row>
    <row r="7511" spans="1:21" x14ac:dyDescent="0.25">
      <c r="A7511" t="s">
        <v>6802</v>
      </c>
      <c r="B7511" s="3">
        <v>45566</v>
      </c>
      <c r="C7511" s="3">
        <v>45577</v>
      </c>
      <c r="D7511" t="s">
        <v>39</v>
      </c>
      <c r="E7511">
        <v>129378</v>
      </c>
      <c r="F7511" t="s">
        <v>19</v>
      </c>
      <c r="G7511" t="s">
        <v>2241</v>
      </c>
      <c r="H7511" t="s">
        <v>21</v>
      </c>
      <c r="I7511">
        <v>95123</v>
      </c>
      <c r="J7511" t="s">
        <v>22</v>
      </c>
      <c r="K7511" t="s">
        <v>23</v>
      </c>
      <c r="L7511" t="s">
        <v>45</v>
      </c>
      <c r="M7511" t="s">
        <v>46</v>
      </c>
      <c r="N7511" s="5">
        <v>13.96</v>
      </c>
      <c r="O7511" s="7">
        <v>4</v>
      </c>
      <c r="P7511" s="5">
        <v>9.9600000000000009</v>
      </c>
      <c r="Q7511" s="5">
        <v>4</v>
      </c>
      <c r="R7511" s="22">
        <f>Tabla1[[#This Row],[Fecha de Envío]]-Tabla1[[#This Row],[Fecha de Orden]]</f>
        <v>11</v>
      </c>
      <c r="S7511" s="24">
        <f>YEAR(Tabla1[[#This Row],[Fecha de Orden]])</f>
        <v>2024</v>
      </c>
      <c r="T7511" t="str">
        <f>VLOOKUP(Tabla1[[#This Row],[Nombre del Producto]],Tabla2[[Nombre Producto]:[Costo Unitario]],2,FALSE)</f>
        <v>Lot's O' Nuts</v>
      </c>
      <c r="U7511" t="str">
        <f>VLOOKUP(Tabla1[[#This Row],[Fábrica]],Tabla3[],4,FALSE)</f>
        <v>Arizona</v>
      </c>
    </row>
    <row r="7512" spans="1:21" x14ac:dyDescent="0.25">
      <c r="A7512" t="s">
        <v>6803</v>
      </c>
      <c r="B7512" s="3">
        <v>45566</v>
      </c>
      <c r="C7512" s="3">
        <v>45577</v>
      </c>
      <c r="D7512" t="s">
        <v>39</v>
      </c>
      <c r="E7512">
        <v>129378</v>
      </c>
      <c r="F7512" t="s">
        <v>19</v>
      </c>
      <c r="G7512" t="s">
        <v>2241</v>
      </c>
      <c r="H7512" t="s">
        <v>21</v>
      </c>
      <c r="I7512">
        <v>95123</v>
      </c>
      <c r="J7512" t="s">
        <v>22</v>
      </c>
      <c r="K7512" t="s">
        <v>23</v>
      </c>
      <c r="L7512" t="s">
        <v>27</v>
      </c>
      <c r="M7512" t="s">
        <v>28</v>
      </c>
      <c r="N7512" s="5">
        <v>46.8</v>
      </c>
      <c r="O7512" s="7">
        <v>13</v>
      </c>
      <c r="P7512" s="5">
        <v>32.5</v>
      </c>
      <c r="Q7512" s="5">
        <v>14.3</v>
      </c>
      <c r="R7512" s="22">
        <f>Tabla1[[#This Row],[Fecha de Envío]]-Tabla1[[#This Row],[Fecha de Orden]]</f>
        <v>11</v>
      </c>
      <c r="S7512" s="24">
        <f>YEAR(Tabla1[[#This Row],[Fecha de Orden]])</f>
        <v>2024</v>
      </c>
      <c r="T7512" t="str">
        <f>VLOOKUP(Tabla1[[#This Row],[Nombre del Producto]],Tabla2[[Nombre Producto]:[Costo Unitario]],2,FALSE)</f>
        <v>Lot's O' Nuts</v>
      </c>
      <c r="U7512" t="str">
        <f>VLOOKUP(Tabla1[[#This Row],[Fábrica]],Tabla3[],4,FALSE)</f>
        <v>Arizona</v>
      </c>
    </row>
    <row r="7513" spans="1:21" x14ac:dyDescent="0.25">
      <c r="A7513" t="s">
        <v>6804</v>
      </c>
      <c r="B7513" s="3">
        <v>45566</v>
      </c>
      <c r="C7513" s="3">
        <v>45577</v>
      </c>
      <c r="D7513" t="s">
        <v>39</v>
      </c>
      <c r="E7513">
        <v>129378</v>
      </c>
      <c r="F7513" t="s">
        <v>19</v>
      </c>
      <c r="G7513" t="s">
        <v>2241</v>
      </c>
      <c r="H7513" t="s">
        <v>21</v>
      </c>
      <c r="I7513">
        <v>95123</v>
      </c>
      <c r="J7513" t="s">
        <v>22</v>
      </c>
      <c r="K7513" t="s">
        <v>23</v>
      </c>
      <c r="L7513" t="s">
        <v>24</v>
      </c>
      <c r="M7513" t="s">
        <v>25</v>
      </c>
      <c r="N7513" s="5">
        <v>3.75</v>
      </c>
      <c r="O7513" s="7">
        <v>1</v>
      </c>
      <c r="P7513" s="5">
        <v>2.4500000000000002</v>
      </c>
      <c r="Q7513" s="5">
        <v>1.3</v>
      </c>
      <c r="R7513" s="22">
        <f>Tabla1[[#This Row],[Fecha de Envío]]-Tabla1[[#This Row],[Fecha de Orden]]</f>
        <v>11</v>
      </c>
      <c r="S7513" s="24">
        <f>YEAR(Tabla1[[#This Row],[Fecha de Orden]])</f>
        <v>2024</v>
      </c>
      <c r="T7513" t="str">
        <f>VLOOKUP(Tabla1[[#This Row],[Nombre del Producto]],Tabla2[[Nombre Producto]:[Costo Unitario]],2,FALSE)</f>
        <v>Wicked Choccy's</v>
      </c>
      <c r="U7513" t="str">
        <f>VLOOKUP(Tabla1[[#This Row],[Fábrica]],Tabla3[],4,FALSE)</f>
        <v>Georgia</v>
      </c>
    </row>
    <row r="7514" spans="1:21" x14ac:dyDescent="0.25">
      <c r="A7514" t="s">
        <v>8810</v>
      </c>
      <c r="B7514" s="3">
        <v>45566</v>
      </c>
      <c r="C7514" s="3">
        <v>45581</v>
      </c>
      <c r="D7514" t="s">
        <v>18</v>
      </c>
      <c r="E7514">
        <v>139577</v>
      </c>
      <c r="F7514" t="s">
        <v>19</v>
      </c>
      <c r="G7514" t="s">
        <v>20</v>
      </c>
      <c r="H7514" t="s">
        <v>21</v>
      </c>
      <c r="I7514">
        <v>94110</v>
      </c>
      <c r="J7514" t="s">
        <v>22</v>
      </c>
      <c r="K7514" t="s">
        <v>23</v>
      </c>
      <c r="L7514" t="s">
        <v>33</v>
      </c>
      <c r="M7514" t="s">
        <v>34</v>
      </c>
      <c r="N7514" s="5">
        <v>18</v>
      </c>
      <c r="O7514" s="7">
        <v>5</v>
      </c>
      <c r="P7514" s="5">
        <v>12</v>
      </c>
      <c r="Q7514" s="5">
        <v>6</v>
      </c>
      <c r="R7514" s="22">
        <f>Tabla1[[#This Row],[Fecha de Envío]]-Tabla1[[#This Row],[Fecha de Orden]]</f>
        <v>15</v>
      </c>
      <c r="S7514" s="24">
        <f>YEAR(Tabla1[[#This Row],[Fecha de Orden]])</f>
        <v>2024</v>
      </c>
      <c r="T7514" t="str">
        <f>VLOOKUP(Tabla1[[#This Row],[Nombre del Producto]],Tabla2[[Nombre Producto]:[Costo Unitario]],2,FALSE)</f>
        <v>Lot's O' Nuts</v>
      </c>
      <c r="U7514" t="str">
        <f>VLOOKUP(Tabla1[[#This Row],[Fábrica]],Tabla3[],4,FALSE)</f>
        <v>Arizona</v>
      </c>
    </row>
    <row r="7515" spans="1:21" x14ac:dyDescent="0.25">
      <c r="A7515" t="s">
        <v>1362</v>
      </c>
      <c r="B7515" s="3">
        <v>45567</v>
      </c>
      <c r="C7515" s="3">
        <v>45581</v>
      </c>
      <c r="D7515" t="s">
        <v>18</v>
      </c>
      <c r="E7515">
        <v>147564</v>
      </c>
      <c r="F7515" t="s">
        <v>19</v>
      </c>
      <c r="G7515" t="s">
        <v>30</v>
      </c>
      <c r="H7515" t="s">
        <v>31</v>
      </c>
      <c r="I7515">
        <v>10011</v>
      </c>
      <c r="J7515" t="s">
        <v>22</v>
      </c>
      <c r="K7515" t="s">
        <v>32</v>
      </c>
      <c r="L7515" t="s">
        <v>36</v>
      </c>
      <c r="M7515" t="s">
        <v>37</v>
      </c>
      <c r="N7515" s="5">
        <v>13</v>
      </c>
      <c r="O7515" s="7">
        <v>4</v>
      </c>
      <c r="P7515" s="5">
        <v>8.44</v>
      </c>
      <c r="Q7515" s="5">
        <v>4.5599999999999996</v>
      </c>
      <c r="R7515" s="22">
        <f>Tabla1[[#This Row],[Fecha de Envío]]-Tabla1[[#This Row],[Fecha de Orden]]</f>
        <v>14</v>
      </c>
      <c r="S7515" s="24">
        <f>YEAR(Tabla1[[#This Row],[Fecha de Orden]])</f>
        <v>2024</v>
      </c>
      <c r="T7515" t="str">
        <f>VLOOKUP(Tabla1[[#This Row],[Nombre del Producto]],Tabla2[[Nombre Producto]:[Costo Unitario]],2,FALSE)</f>
        <v>Wicked Choccy's</v>
      </c>
      <c r="U7515" t="str">
        <f>VLOOKUP(Tabla1[[#This Row],[Fábrica]],Tabla3[],4,FALSE)</f>
        <v>Georgia</v>
      </c>
    </row>
    <row r="7516" spans="1:21" x14ac:dyDescent="0.25">
      <c r="A7516" t="s">
        <v>2010</v>
      </c>
      <c r="B7516" s="3">
        <v>45567</v>
      </c>
      <c r="C7516" s="3">
        <v>45581</v>
      </c>
      <c r="D7516" t="s">
        <v>18</v>
      </c>
      <c r="E7516">
        <v>137414</v>
      </c>
      <c r="F7516" t="s">
        <v>19</v>
      </c>
      <c r="G7516" t="s">
        <v>20</v>
      </c>
      <c r="H7516" t="s">
        <v>21</v>
      </c>
      <c r="I7516">
        <v>94109</v>
      </c>
      <c r="J7516" t="s">
        <v>22</v>
      </c>
      <c r="K7516" t="s">
        <v>23</v>
      </c>
      <c r="L7516" t="s">
        <v>27</v>
      </c>
      <c r="M7516" t="s">
        <v>28</v>
      </c>
      <c r="N7516" s="5">
        <v>7.2</v>
      </c>
      <c r="O7516" s="7">
        <v>2</v>
      </c>
      <c r="P7516" s="5">
        <v>5</v>
      </c>
      <c r="Q7516" s="5">
        <v>2.2000000000000002</v>
      </c>
      <c r="R7516" s="22">
        <f>Tabla1[[#This Row],[Fecha de Envío]]-Tabla1[[#This Row],[Fecha de Orden]]</f>
        <v>14</v>
      </c>
      <c r="S7516" s="24">
        <f>YEAR(Tabla1[[#This Row],[Fecha de Orden]])</f>
        <v>2024</v>
      </c>
      <c r="T7516" t="str">
        <f>VLOOKUP(Tabla1[[#This Row],[Nombre del Producto]],Tabla2[[Nombre Producto]:[Costo Unitario]],2,FALSE)</f>
        <v>Lot's O' Nuts</v>
      </c>
      <c r="U7516" t="str">
        <f>VLOOKUP(Tabla1[[#This Row],[Fábrica]],Tabla3[],4,FALSE)</f>
        <v>Arizona</v>
      </c>
    </row>
    <row r="7517" spans="1:21" x14ac:dyDescent="0.25">
      <c r="A7517" t="s">
        <v>2011</v>
      </c>
      <c r="B7517" s="3">
        <v>45567</v>
      </c>
      <c r="C7517" s="3">
        <v>45581</v>
      </c>
      <c r="D7517" t="s">
        <v>18</v>
      </c>
      <c r="E7517">
        <v>137414</v>
      </c>
      <c r="F7517" t="s">
        <v>19</v>
      </c>
      <c r="G7517" t="s">
        <v>20</v>
      </c>
      <c r="H7517" t="s">
        <v>21</v>
      </c>
      <c r="I7517">
        <v>94109</v>
      </c>
      <c r="J7517" t="s">
        <v>22</v>
      </c>
      <c r="K7517" t="s">
        <v>23</v>
      </c>
      <c r="L7517" t="s">
        <v>33</v>
      </c>
      <c r="M7517" t="s">
        <v>34</v>
      </c>
      <c r="N7517" s="5">
        <v>39.6</v>
      </c>
      <c r="O7517" s="7">
        <v>11</v>
      </c>
      <c r="P7517" s="5">
        <v>26.4</v>
      </c>
      <c r="Q7517" s="5">
        <v>13.2</v>
      </c>
      <c r="R7517" s="22">
        <f>Tabla1[[#This Row],[Fecha de Envío]]-Tabla1[[#This Row],[Fecha de Orden]]</f>
        <v>14</v>
      </c>
      <c r="S7517" s="24">
        <f>YEAR(Tabla1[[#This Row],[Fecha de Orden]])</f>
        <v>2024</v>
      </c>
      <c r="T7517" t="str">
        <f>VLOOKUP(Tabla1[[#This Row],[Nombre del Producto]],Tabla2[[Nombre Producto]:[Costo Unitario]],2,FALSE)</f>
        <v>Lot's O' Nuts</v>
      </c>
      <c r="U7517" t="str">
        <f>VLOOKUP(Tabla1[[#This Row],[Fábrica]],Tabla3[],4,FALSE)</f>
        <v>Arizona</v>
      </c>
    </row>
    <row r="7518" spans="1:21" x14ac:dyDescent="0.25">
      <c r="A7518" t="s">
        <v>2909</v>
      </c>
      <c r="B7518" s="3">
        <v>45567</v>
      </c>
      <c r="C7518" s="3">
        <v>45580</v>
      </c>
      <c r="D7518" t="s">
        <v>39</v>
      </c>
      <c r="E7518">
        <v>162558</v>
      </c>
      <c r="F7518" t="s">
        <v>19</v>
      </c>
      <c r="G7518" t="s">
        <v>367</v>
      </c>
      <c r="H7518" t="s">
        <v>65</v>
      </c>
      <c r="I7518">
        <v>37918</v>
      </c>
      <c r="J7518" t="s">
        <v>22</v>
      </c>
      <c r="K7518" t="s">
        <v>66</v>
      </c>
      <c r="L7518" t="s">
        <v>27</v>
      </c>
      <c r="M7518" t="s">
        <v>28</v>
      </c>
      <c r="N7518" s="5">
        <v>7.2</v>
      </c>
      <c r="O7518" s="7">
        <v>2</v>
      </c>
      <c r="P7518" s="5">
        <v>5</v>
      </c>
      <c r="Q7518" s="5">
        <v>2.2000000000000002</v>
      </c>
      <c r="R7518" s="22">
        <f>Tabla1[[#This Row],[Fecha de Envío]]-Tabla1[[#This Row],[Fecha de Orden]]</f>
        <v>13</v>
      </c>
      <c r="S7518" s="24">
        <f>YEAR(Tabla1[[#This Row],[Fecha de Orden]])</f>
        <v>2024</v>
      </c>
      <c r="T7518" t="str">
        <f>VLOOKUP(Tabla1[[#This Row],[Nombre del Producto]],Tabla2[[Nombre Producto]:[Costo Unitario]],2,FALSE)</f>
        <v>Lot's O' Nuts</v>
      </c>
      <c r="U7518" t="str">
        <f>VLOOKUP(Tabla1[[#This Row],[Fábrica]],Tabla3[],4,FALSE)</f>
        <v>Arizona</v>
      </c>
    </row>
    <row r="7519" spans="1:21" x14ac:dyDescent="0.25">
      <c r="A7519" t="s">
        <v>2910</v>
      </c>
      <c r="B7519" s="3">
        <v>45567</v>
      </c>
      <c r="C7519" s="3">
        <v>45580</v>
      </c>
      <c r="D7519" t="s">
        <v>39</v>
      </c>
      <c r="E7519">
        <v>162558</v>
      </c>
      <c r="F7519" t="s">
        <v>19</v>
      </c>
      <c r="G7519" t="s">
        <v>367</v>
      </c>
      <c r="H7519" t="s">
        <v>65</v>
      </c>
      <c r="I7519">
        <v>37918</v>
      </c>
      <c r="J7519" t="s">
        <v>22</v>
      </c>
      <c r="K7519" t="s">
        <v>66</v>
      </c>
      <c r="L7519" t="s">
        <v>36</v>
      </c>
      <c r="M7519" t="s">
        <v>37</v>
      </c>
      <c r="N7519" s="5">
        <v>6.5</v>
      </c>
      <c r="O7519" s="7">
        <v>2</v>
      </c>
      <c r="P7519" s="5">
        <v>4.22</v>
      </c>
      <c r="Q7519" s="5">
        <v>2.2799999999999998</v>
      </c>
      <c r="R7519" s="22">
        <f>Tabla1[[#This Row],[Fecha de Envío]]-Tabla1[[#This Row],[Fecha de Orden]]</f>
        <v>13</v>
      </c>
      <c r="S7519" s="24">
        <f>YEAR(Tabla1[[#This Row],[Fecha de Orden]])</f>
        <v>2024</v>
      </c>
      <c r="T7519" t="str">
        <f>VLOOKUP(Tabla1[[#This Row],[Nombre del Producto]],Tabla2[[Nombre Producto]:[Costo Unitario]],2,FALSE)</f>
        <v>Wicked Choccy's</v>
      </c>
      <c r="U7519" t="str">
        <f>VLOOKUP(Tabla1[[#This Row],[Fábrica]],Tabla3[],4,FALSE)</f>
        <v>Georgia</v>
      </c>
    </row>
    <row r="7520" spans="1:21" x14ac:dyDescent="0.25">
      <c r="A7520" t="s">
        <v>2911</v>
      </c>
      <c r="B7520" s="3">
        <v>45567</v>
      </c>
      <c r="C7520" s="3">
        <v>45580</v>
      </c>
      <c r="D7520" t="s">
        <v>39</v>
      </c>
      <c r="E7520">
        <v>162558</v>
      </c>
      <c r="F7520" t="s">
        <v>19</v>
      </c>
      <c r="G7520" t="s">
        <v>367</v>
      </c>
      <c r="H7520" t="s">
        <v>65</v>
      </c>
      <c r="I7520">
        <v>37918</v>
      </c>
      <c r="J7520" t="s">
        <v>22</v>
      </c>
      <c r="K7520" t="s">
        <v>66</v>
      </c>
      <c r="L7520" t="s">
        <v>33</v>
      </c>
      <c r="M7520" t="s">
        <v>34</v>
      </c>
      <c r="N7520" s="5">
        <v>25.2</v>
      </c>
      <c r="O7520" s="7">
        <v>7</v>
      </c>
      <c r="P7520" s="5">
        <v>16.8</v>
      </c>
      <c r="Q7520" s="5">
        <v>8.4</v>
      </c>
      <c r="R7520" s="22">
        <f>Tabla1[[#This Row],[Fecha de Envío]]-Tabla1[[#This Row],[Fecha de Orden]]</f>
        <v>13</v>
      </c>
      <c r="S7520" s="24">
        <f>YEAR(Tabla1[[#This Row],[Fecha de Orden]])</f>
        <v>2024</v>
      </c>
      <c r="T7520" t="str">
        <f>VLOOKUP(Tabla1[[#This Row],[Nombre del Producto]],Tabla2[[Nombre Producto]:[Costo Unitario]],2,FALSE)</f>
        <v>Lot's O' Nuts</v>
      </c>
      <c r="U7520" t="str">
        <f>VLOOKUP(Tabla1[[#This Row],[Fábrica]],Tabla3[],4,FALSE)</f>
        <v>Arizona</v>
      </c>
    </row>
    <row r="7521" spans="1:21" x14ac:dyDescent="0.25">
      <c r="A7521" t="s">
        <v>2912</v>
      </c>
      <c r="B7521" s="3">
        <v>45567</v>
      </c>
      <c r="C7521" s="3">
        <v>45580</v>
      </c>
      <c r="D7521" t="s">
        <v>39</v>
      </c>
      <c r="E7521">
        <v>162558</v>
      </c>
      <c r="F7521" t="s">
        <v>19</v>
      </c>
      <c r="G7521" t="s">
        <v>367</v>
      </c>
      <c r="H7521" t="s">
        <v>65</v>
      </c>
      <c r="I7521">
        <v>37918</v>
      </c>
      <c r="J7521" t="s">
        <v>22</v>
      </c>
      <c r="K7521" t="s">
        <v>66</v>
      </c>
      <c r="L7521" t="s">
        <v>45</v>
      </c>
      <c r="M7521" t="s">
        <v>46</v>
      </c>
      <c r="N7521" s="5">
        <v>13.96</v>
      </c>
      <c r="O7521" s="7">
        <v>4</v>
      </c>
      <c r="P7521" s="5">
        <v>9.9600000000000009</v>
      </c>
      <c r="Q7521" s="5">
        <v>4</v>
      </c>
      <c r="R7521" s="22">
        <f>Tabla1[[#This Row],[Fecha de Envío]]-Tabla1[[#This Row],[Fecha de Orden]]</f>
        <v>13</v>
      </c>
      <c r="S7521" s="24">
        <f>YEAR(Tabla1[[#This Row],[Fecha de Orden]])</f>
        <v>2024</v>
      </c>
      <c r="T7521" t="str">
        <f>VLOOKUP(Tabla1[[#This Row],[Nombre del Producto]],Tabla2[[Nombre Producto]:[Costo Unitario]],2,FALSE)</f>
        <v>Lot's O' Nuts</v>
      </c>
      <c r="U7521" t="str">
        <f>VLOOKUP(Tabla1[[#This Row],[Fábrica]],Tabla3[],4,FALSE)</f>
        <v>Arizona</v>
      </c>
    </row>
    <row r="7522" spans="1:21" x14ac:dyDescent="0.25">
      <c r="A7522" t="s">
        <v>3463</v>
      </c>
      <c r="B7522" s="3">
        <v>45567</v>
      </c>
      <c r="C7522" s="3">
        <v>45582</v>
      </c>
      <c r="D7522" t="s">
        <v>18</v>
      </c>
      <c r="E7522">
        <v>101308</v>
      </c>
      <c r="F7522" t="s">
        <v>19</v>
      </c>
      <c r="G7522" t="s">
        <v>124</v>
      </c>
      <c r="H7522" t="s">
        <v>125</v>
      </c>
      <c r="I7522">
        <v>98105</v>
      </c>
      <c r="J7522" t="s">
        <v>148</v>
      </c>
      <c r="K7522" t="s">
        <v>23</v>
      </c>
      <c r="L7522" t="s">
        <v>348</v>
      </c>
      <c r="M7522" t="s">
        <v>349</v>
      </c>
      <c r="N7522" s="5">
        <v>60</v>
      </c>
      <c r="O7522" s="7">
        <v>3</v>
      </c>
      <c r="P7522" s="5">
        <v>30</v>
      </c>
      <c r="Q7522" s="5">
        <v>30</v>
      </c>
      <c r="R7522" s="22">
        <f>Tabla1[[#This Row],[Fecha de Envío]]-Tabla1[[#This Row],[Fecha de Orden]]</f>
        <v>15</v>
      </c>
      <c r="S7522" s="24">
        <f>YEAR(Tabla1[[#This Row],[Fecha de Orden]])</f>
        <v>2024</v>
      </c>
      <c r="T7522" t="str">
        <f>VLOOKUP(Tabla1[[#This Row],[Nombre del Producto]],Tabla2[[Nombre Producto]:[Costo Unitario]],2,FALSE)</f>
        <v>Secret Factory</v>
      </c>
      <c r="U7522" t="str">
        <f>VLOOKUP(Tabla1[[#This Row],[Fábrica]],Tabla3[],4,FALSE)</f>
        <v>Illinois</v>
      </c>
    </row>
    <row r="7523" spans="1:21" x14ac:dyDescent="0.25">
      <c r="A7523" t="s">
        <v>3464</v>
      </c>
      <c r="B7523" s="3">
        <v>45567</v>
      </c>
      <c r="C7523" s="3">
        <v>45582</v>
      </c>
      <c r="D7523" t="s">
        <v>18</v>
      </c>
      <c r="E7523">
        <v>101308</v>
      </c>
      <c r="F7523" t="s">
        <v>19</v>
      </c>
      <c r="G7523" t="s">
        <v>124</v>
      </c>
      <c r="H7523" t="s">
        <v>125</v>
      </c>
      <c r="I7523">
        <v>98105</v>
      </c>
      <c r="J7523" t="s">
        <v>22</v>
      </c>
      <c r="K7523" t="s">
        <v>23</v>
      </c>
      <c r="L7523" t="s">
        <v>36</v>
      </c>
      <c r="M7523" t="s">
        <v>37</v>
      </c>
      <c r="N7523" s="5">
        <v>6.5</v>
      </c>
      <c r="O7523" s="7">
        <v>2</v>
      </c>
      <c r="P7523" s="5">
        <v>4.22</v>
      </c>
      <c r="Q7523" s="5">
        <v>2.2799999999999998</v>
      </c>
      <c r="R7523" s="22">
        <f>Tabla1[[#This Row],[Fecha de Envío]]-Tabla1[[#This Row],[Fecha de Orden]]</f>
        <v>15</v>
      </c>
      <c r="S7523" s="24">
        <f>YEAR(Tabla1[[#This Row],[Fecha de Orden]])</f>
        <v>2024</v>
      </c>
      <c r="T7523" t="str">
        <f>VLOOKUP(Tabla1[[#This Row],[Nombre del Producto]],Tabla2[[Nombre Producto]:[Costo Unitario]],2,FALSE)</f>
        <v>Wicked Choccy's</v>
      </c>
      <c r="U7523" t="str">
        <f>VLOOKUP(Tabla1[[#This Row],[Fábrica]],Tabla3[],4,FALSE)</f>
        <v>Georgia</v>
      </c>
    </row>
    <row r="7524" spans="1:21" x14ac:dyDescent="0.25">
      <c r="A7524" t="s">
        <v>4588</v>
      </c>
      <c r="B7524" s="3">
        <v>45567</v>
      </c>
      <c r="C7524" s="3">
        <v>45583</v>
      </c>
      <c r="D7524" t="s">
        <v>18</v>
      </c>
      <c r="E7524">
        <v>141117</v>
      </c>
      <c r="F7524" t="s">
        <v>19</v>
      </c>
      <c r="G7524" t="s">
        <v>86</v>
      </c>
      <c r="H7524" t="s">
        <v>62</v>
      </c>
      <c r="I7524">
        <v>97477</v>
      </c>
      <c r="J7524" t="s">
        <v>22</v>
      </c>
      <c r="K7524" t="s">
        <v>23</v>
      </c>
      <c r="L7524" t="s">
        <v>24</v>
      </c>
      <c r="M7524" t="s">
        <v>25</v>
      </c>
      <c r="N7524" s="5">
        <v>22.5</v>
      </c>
      <c r="O7524" s="7">
        <v>6</v>
      </c>
      <c r="P7524" s="5">
        <v>14.7</v>
      </c>
      <c r="Q7524" s="5">
        <v>7.8</v>
      </c>
      <c r="R7524" s="22">
        <f>Tabla1[[#This Row],[Fecha de Envío]]-Tabla1[[#This Row],[Fecha de Orden]]</f>
        <v>16</v>
      </c>
      <c r="S7524" s="24">
        <f>YEAR(Tabla1[[#This Row],[Fecha de Orden]])</f>
        <v>2024</v>
      </c>
      <c r="T7524" t="str">
        <f>VLOOKUP(Tabla1[[#This Row],[Nombre del Producto]],Tabla2[[Nombre Producto]:[Costo Unitario]],2,FALSE)</f>
        <v>Wicked Choccy's</v>
      </c>
      <c r="U7524" t="str">
        <f>VLOOKUP(Tabla1[[#This Row],[Fábrica]],Tabla3[],4,FALSE)</f>
        <v>Georgia</v>
      </c>
    </row>
    <row r="7525" spans="1:21" x14ac:dyDescent="0.25">
      <c r="A7525" t="s">
        <v>4589</v>
      </c>
      <c r="B7525" s="3">
        <v>45567</v>
      </c>
      <c r="C7525" s="3">
        <v>45583</v>
      </c>
      <c r="D7525" t="s">
        <v>18</v>
      </c>
      <c r="E7525">
        <v>141117</v>
      </c>
      <c r="F7525" t="s">
        <v>19</v>
      </c>
      <c r="G7525" t="s">
        <v>86</v>
      </c>
      <c r="H7525" t="s">
        <v>62</v>
      </c>
      <c r="I7525">
        <v>97477</v>
      </c>
      <c r="J7525" t="s">
        <v>22</v>
      </c>
      <c r="K7525" t="s">
        <v>23</v>
      </c>
      <c r="L7525" t="s">
        <v>33</v>
      </c>
      <c r="M7525" t="s">
        <v>34</v>
      </c>
      <c r="N7525" s="5">
        <v>25.2</v>
      </c>
      <c r="O7525" s="7">
        <v>7</v>
      </c>
      <c r="P7525" s="5">
        <v>16.8</v>
      </c>
      <c r="Q7525" s="5">
        <v>8.4</v>
      </c>
      <c r="R7525" s="22">
        <f>Tabla1[[#This Row],[Fecha de Envío]]-Tabla1[[#This Row],[Fecha de Orden]]</f>
        <v>16</v>
      </c>
      <c r="S7525" s="24">
        <f>YEAR(Tabla1[[#This Row],[Fecha de Orden]])</f>
        <v>2024</v>
      </c>
      <c r="T7525" t="str">
        <f>VLOOKUP(Tabla1[[#This Row],[Nombre del Producto]],Tabla2[[Nombre Producto]:[Costo Unitario]],2,FALSE)</f>
        <v>Lot's O' Nuts</v>
      </c>
      <c r="U7525" t="str">
        <f>VLOOKUP(Tabla1[[#This Row],[Fábrica]],Tabla3[],4,FALSE)</f>
        <v>Arizona</v>
      </c>
    </row>
    <row r="7526" spans="1:21" x14ac:dyDescent="0.25">
      <c r="A7526" t="s">
        <v>4924</v>
      </c>
      <c r="B7526" s="3">
        <v>45567</v>
      </c>
      <c r="C7526" s="3">
        <v>45581</v>
      </c>
      <c r="D7526" t="s">
        <v>71</v>
      </c>
      <c r="E7526">
        <v>116113</v>
      </c>
      <c r="F7526" t="s">
        <v>19</v>
      </c>
      <c r="G7526" t="s">
        <v>786</v>
      </c>
      <c r="H7526" t="s">
        <v>522</v>
      </c>
      <c r="I7526">
        <v>36116</v>
      </c>
      <c r="J7526" t="s">
        <v>148</v>
      </c>
      <c r="K7526" t="s">
        <v>66</v>
      </c>
      <c r="L7526" t="s">
        <v>348</v>
      </c>
      <c r="M7526" t="s">
        <v>349</v>
      </c>
      <c r="N7526" s="5">
        <v>40</v>
      </c>
      <c r="O7526" s="7">
        <v>2</v>
      </c>
      <c r="P7526" s="5">
        <v>20</v>
      </c>
      <c r="Q7526" s="5">
        <v>20</v>
      </c>
      <c r="R7526" s="22">
        <f>Tabla1[[#This Row],[Fecha de Envío]]-Tabla1[[#This Row],[Fecha de Orden]]</f>
        <v>14</v>
      </c>
      <c r="S7526" s="24">
        <f>YEAR(Tabla1[[#This Row],[Fecha de Orden]])</f>
        <v>2024</v>
      </c>
      <c r="T7526" t="str">
        <f>VLOOKUP(Tabla1[[#This Row],[Nombre del Producto]],Tabla2[[Nombre Producto]:[Costo Unitario]],2,FALSE)</f>
        <v>Secret Factory</v>
      </c>
      <c r="U7526" t="str">
        <f>VLOOKUP(Tabla1[[#This Row],[Fábrica]],Tabla3[],4,FALSE)</f>
        <v>Illinois</v>
      </c>
    </row>
    <row r="7527" spans="1:21" x14ac:dyDescent="0.25">
      <c r="A7527" t="s">
        <v>7210</v>
      </c>
      <c r="B7527" s="3">
        <v>45567</v>
      </c>
      <c r="C7527" s="3">
        <v>45583</v>
      </c>
      <c r="D7527" t="s">
        <v>18</v>
      </c>
      <c r="E7527">
        <v>105914</v>
      </c>
      <c r="F7527" t="s">
        <v>19</v>
      </c>
      <c r="G7527" t="s">
        <v>53</v>
      </c>
      <c r="H7527" t="s">
        <v>21</v>
      </c>
      <c r="I7527">
        <v>90036</v>
      </c>
      <c r="J7527" t="s">
        <v>22</v>
      </c>
      <c r="K7527" t="s">
        <v>23</v>
      </c>
      <c r="L7527" t="s">
        <v>24</v>
      </c>
      <c r="M7527" t="s">
        <v>25</v>
      </c>
      <c r="N7527" s="5">
        <v>18.75</v>
      </c>
      <c r="O7527" s="7">
        <v>5</v>
      </c>
      <c r="P7527" s="5">
        <v>12.25</v>
      </c>
      <c r="Q7527" s="5">
        <v>6.5</v>
      </c>
      <c r="R7527" s="22">
        <f>Tabla1[[#This Row],[Fecha de Envío]]-Tabla1[[#This Row],[Fecha de Orden]]</f>
        <v>16</v>
      </c>
      <c r="S7527" s="24">
        <f>YEAR(Tabla1[[#This Row],[Fecha de Orden]])</f>
        <v>2024</v>
      </c>
      <c r="T7527" t="str">
        <f>VLOOKUP(Tabla1[[#This Row],[Nombre del Producto]],Tabla2[[Nombre Producto]:[Costo Unitario]],2,FALSE)</f>
        <v>Wicked Choccy's</v>
      </c>
      <c r="U7527" t="str">
        <f>VLOOKUP(Tabla1[[#This Row],[Fábrica]],Tabla3[],4,FALSE)</f>
        <v>Georgia</v>
      </c>
    </row>
    <row r="7528" spans="1:21" x14ac:dyDescent="0.25">
      <c r="A7528" t="s">
        <v>7211</v>
      </c>
      <c r="B7528" s="3">
        <v>45567</v>
      </c>
      <c r="C7528" s="3">
        <v>45583</v>
      </c>
      <c r="D7528" t="s">
        <v>18</v>
      </c>
      <c r="E7528">
        <v>105914</v>
      </c>
      <c r="F7528" t="s">
        <v>19</v>
      </c>
      <c r="G7528" t="s">
        <v>53</v>
      </c>
      <c r="H7528" t="s">
        <v>21</v>
      </c>
      <c r="I7528">
        <v>90036</v>
      </c>
      <c r="J7528" t="s">
        <v>22</v>
      </c>
      <c r="K7528" t="s">
        <v>23</v>
      </c>
      <c r="L7528" t="s">
        <v>33</v>
      </c>
      <c r="M7528" t="s">
        <v>34</v>
      </c>
      <c r="N7528" s="5">
        <v>25.2</v>
      </c>
      <c r="O7528" s="7">
        <v>7</v>
      </c>
      <c r="P7528" s="5">
        <v>16.8</v>
      </c>
      <c r="Q7528" s="5">
        <v>8.4</v>
      </c>
      <c r="R7528" s="22">
        <f>Tabla1[[#This Row],[Fecha de Envío]]-Tabla1[[#This Row],[Fecha de Orden]]</f>
        <v>16</v>
      </c>
      <c r="S7528" s="24">
        <f>YEAR(Tabla1[[#This Row],[Fecha de Orden]])</f>
        <v>2024</v>
      </c>
      <c r="T7528" t="str">
        <f>VLOOKUP(Tabla1[[#This Row],[Nombre del Producto]],Tabla2[[Nombre Producto]:[Costo Unitario]],2,FALSE)</f>
        <v>Lot's O' Nuts</v>
      </c>
      <c r="U7528" t="str">
        <f>VLOOKUP(Tabla1[[#This Row],[Fábrica]],Tabla3[],4,FALSE)</f>
        <v>Arizona</v>
      </c>
    </row>
    <row r="7529" spans="1:21" x14ac:dyDescent="0.25">
      <c r="A7529" t="s">
        <v>7531</v>
      </c>
      <c r="B7529" s="3">
        <v>45567</v>
      </c>
      <c r="C7529" s="3">
        <v>45581</v>
      </c>
      <c r="D7529" t="s">
        <v>18</v>
      </c>
      <c r="E7529">
        <v>126074</v>
      </c>
      <c r="F7529" t="s">
        <v>19</v>
      </c>
      <c r="G7529" t="s">
        <v>711</v>
      </c>
      <c r="H7529" t="s">
        <v>93</v>
      </c>
      <c r="I7529">
        <v>48183</v>
      </c>
      <c r="J7529" t="s">
        <v>22</v>
      </c>
      <c r="K7529" t="s">
        <v>43</v>
      </c>
      <c r="L7529" t="s">
        <v>45</v>
      </c>
      <c r="M7529" t="s">
        <v>46</v>
      </c>
      <c r="N7529" s="5">
        <v>38.39</v>
      </c>
      <c r="O7529" s="7">
        <v>11</v>
      </c>
      <c r="P7529" s="5">
        <v>27.39</v>
      </c>
      <c r="Q7529" s="5">
        <v>11</v>
      </c>
      <c r="R7529" s="22">
        <f>Tabla1[[#This Row],[Fecha de Envío]]-Tabla1[[#This Row],[Fecha de Orden]]</f>
        <v>14</v>
      </c>
      <c r="S7529" s="24">
        <f>YEAR(Tabla1[[#This Row],[Fecha de Orden]])</f>
        <v>2024</v>
      </c>
      <c r="T7529" t="str">
        <f>VLOOKUP(Tabla1[[#This Row],[Nombre del Producto]],Tabla2[[Nombre Producto]:[Costo Unitario]],2,FALSE)</f>
        <v>Lot's O' Nuts</v>
      </c>
      <c r="U7529" t="str">
        <f>VLOOKUP(Tabla1[[#This Row],[Fábrica]],Tabla3[],4,FALSE)</f>
        <v>Arizona</v>
      </c>
    </row>
    <row r="7530" spans="1:21" x14ac:dyDescent="0.25">
      <c r="A7530" t="s">
        <v>7532</v>
      </c>
      <c r="B7530" s="3">
        <v>45567</v>
      </c>
      <c r="C7530" s="3">
        <v>45581</v>
      </c>
      <c r="D7530" t="s">
        <v>18</v>
      </c>
      <c r="E7530">
        <v>126074</v>
      </c>
      <c r="F7530" t="s">
        <v>19</v>
      </c>
      <c r="G7530" t="s">
        <v>711</v>
      </c>
      <c r="H7530" t="s">
        <v>93</v>
      </c>
      <c r="I7530">
        <v>48183</v>
      </c>
      <c r="J7530" t="s">
        <v>22</v>
      </c>
      <c r="K7530" t="s">
        <v>43</v>
      </c>
      <c r="L7530" t="s">
        <v>24</v>
      </c>
      <c r="M7530" t="s">
        <v>25</v>
      </c>
      <c r="N7530" s="5">
        <v>26.25</v>
      </c>
      <c r="O7530" s="7">
        <v>7</v>
      </c>
      <c r="P7530" s="5">
        <v>17.149999999999999</v>
      </c>
      <c r="Q7530" s="5">
        <v>9.1</v>
      </c>
      <c r="R7530" s="22">
        <f>Tabla1[[#This Row],[Fecha de Envío]]-Tabla1[[#This Row],[Fecha de Orden]]</f>
        <v>14</v>
      </c>
      <c r="S7530" s="24">
        <f>YEAR(Tabla1[[#This Row],[Fecha de Orden]])</f>
        <v>2024</v>
      </c>
      <c r="T7530" t="str">
        <f>VLOOKUP(Tabla1[[#This Row],[Nombre del Producto]],Tabla2[[Nombre Producto]:[Costo Unitario]],2,FALSE)</f>
        <v>Wicked Choccy's</v>
      </c>
      <c r="U7530" t="str">
        <f>VLOOKUP(Tabla1[[#This Row],[Fábrica]],Tabla3[],4,FALSE)</f>
        <v>Georgia</v>
      </c>
    </row>
    <row r="7531" spans="1:21" x14ac:dyDescent="0.25">
      <c r="A7531" t="s">
        <v>7533</v>
      </c>
      <c r="B7531" s="3">
        <v>45567</v>
      </c>
      <c r="C7531" s="3">
        <v>45581</v>
      </c>
      <c r="D7531" t="s">
        <v>18</v>
      </c>
      <c r="E7531">
        <v>126074</v>
      </c>
      <c r="F7531" t="s">
        <v>19</v>
      </c>
      <c r="G7531" t="s">
        <v>711</v>
      </c>
      <c r="H7531" t="s">
        <v>93</v>
      </c>
      <c r="I7531">
        <v>48183</v>
      </c>
      <c r="J7531" t="s">
        <v>22</v>
      </c>
      <c r="K7531" t="s">
        <v>43</v>
      </c>
      <c r="L7531" t="s">
        <v>36</v>
      </c>
      <c r="M7531" t="s">
        <v>37</v>
      </c>
      <c r="N7531" s="5">
        <v>3.25</v>
      </c>
      <c r="O7531" s="7">
        <v>1</v>
      </c>
      <c r="P7531" s="5">
        <v>2.11</v>
      </c>
      <c r="Q7531" s="5">
        <v>1.1399999999999999</v>
      </c>
      <c r="R7531" s="22">
        <f>Tabla1[[#This Row],[Fecha de Envío]]-Tabla1[[#This Row],[Fecha de Orden]]</f>
        <v>14</v>
      </c>
      <c r="S7531" s="24">
        <f>YEAR(Tabla1[[#This Row],[Fecha de Orden]])</f>
        <v>2024</v>
      </c>
      <c r="T7531" t="str">
        <f>VLOOKUP(Tabla1[[#This Row],[Nombre del Producto]],Tabla2[[Nombre Producto]:[Costo Unitario]],2,FALSE)</f>
        <v>Wicked Choccy's</v>
      </c>
      <c r="U7531" t="str">
        <f>VLOOKUP(Tabla1[[#This Row],[Fábrica]],Tabla3[],4,FALSE)</f>
        <v>Georgia</v>
      </c>
    </row>
    <row r="7532" spans="1:21" x14ac:dyDescent="0.25">
      <c r="A7532" t="s">
        <v>7534</v>
      </c>
      <c r="B7532" s="3">
        <v>45567</v>
      </c>
      <c r="C7532" s="3">
        <v>45581</v>
      </c>
      <c r="D7532" t="s">
        <v>18</v>
      </c>
      <c r="E7532">
        <v>126074</v>
      </c>
      <c r="F7532" t="s">
        <v>19</v>
      </c>
      <c r="G7532" t="s">
        <v>711</v>
      </c>
      <c r="H7532" t="s">
        <v>93</v>
      </c>
      <c r="I7532">
        <v>48183</v>
      </c>
      <c r="J7532" t="s">
        <v>22</v>
      </c>
      <c r="K7532" t="s">
        <v>43</v>
      </c>
      <c r="L7532" t="s">
        <v>27</v>
      </c>
      <c r="M7532" t="s">
        <v>28</v>
      </c>
      <c r="N7532" s="5">
        <v>10.8</v>
      </c>
      <c r="O7532" s="7">
        <v>3</v>
      </c>
      <c r="P7532" s="5">
        <v>7.5</v>
      </c>
      <c r="Q7532" s="5">
        <v>3.3</v>
      </c>
      <c r="R7532" s="22">
        <f>Tabla1[[#This Row],[Fecha de Envío]]-Tabla1[[#This Row],[Fecha de Orden]]</f>
        <v>14</v>
      </c>
      <c r="S7532" s="24">
        <f>YEAR(Tabla1[[#This Row],[Fecha de Orden]])</f>
        <v>2024</v>
      </c>
      <c r="T7532" t="str">
        <f>VLOOKUP(Tabla1[[#This Row],[Nombre del Producto]],Tabla2[[Nombre Producto]:[Costo Unitario]],2,FALSE)</f>
        <v>Lot's O' Nuts</v>
      </c>
      <c r="U7532" t="str">
        <f>VLOOKUP(Tabla1[[#This Row],[Fábrica]],Tabla3[],4,FALSE)</f>
        <v>Arizona</v>
      </c>
    </row>
    <row r="7533" spans="1:21" x14ac:dyDescent="0.25">
      <c r="A7533" t="s">
        <v>7745</v>
      </c>
      <c r="B7533" s="3">
        <v>45567</v>
      </c>
      <c r="C7533" s="3">
        <v>45583</v>
      </c>
      <c r="D7533" t="s">
        <v>18</v>
      </c>
      <c r="E7533">
        <v>123981</v>
      </c>
      <c r="F7533" t="s">
        <v>19</v>
      </c>
      <c r="G7533" t="s">
        <v>30</v>
      </c>
      <c r="H7533" t="s">
        <v>31</v>
      </c>
      <c r="I7533">
        <v>10035</v>
      </c>
      <c r="J7533" t="s">
        <v>148</v>
      </c>
      <c r="K7533" t="s">
        <v>32</v>
      </c>
      <c r="L7533" t="s">
        <v>445</v>
      </c>
      <c r="M7533" t="s">
        <v>446</v>
      </c>
      <c r="N7533" s="5">
        <v>3.25</v>
      </c>
      <c r="O7533" s="7">
        <v>1</v>
      </c>
      <c r="P7533" s="5">
        <v>0.25</v>
      </c>
      <c r="Q7533" s="5">
        <v>3</v>
      </c>
      <c r="R7533" s="22">
        <f>Tabla1[[#This Row],[Fecha de Envío]]-Tabla1[[#This Row],[Fecha de Orden]]</f>
        <v>16</v>
      </c>
      <c r="S7533" s="24">
        <f>YEAR(Tabla1[[#This Row],[Fecha de Orden]])</f>
        <v>2024</v>
      </c>
      <c r="T7533" t="str">
        <f>VLOOKUP(Tabla1[[#This Row],[Nombre del Producto]],Tabla2[[Nombre Producto]:[Costo Unitario]],2,FALSE)</f>
        <v>The Other Factory</v>
      </c>
      <c r="U7533" t="str">
        <f>VLOOKUP(Tabla1[[#This Row],[Fábrica]],Tabla3[],4,FALSE)</f>
        <v>Tennessee</v>
      </c>
    </row>
    <row r="7534" spans="1:21" x14ac:dyDescent="0.25">
      <c r="A7534" t="s">
        <v>7938</v>
      </c>
      <c r="B7534" s="3">
        <v>45567</v>
      </c>
      <c r="C7534" s="3">
        <v>45579</v>
      </c>
      <c r="D7534" t="s">
        <v>71</v>
      </c>
      <c r="E7534">
        <v>152926</v>
      </c>
      <c r="F7534" t="s">
        <v>19</v>
      </c>
      <c r="G7534" t="s">
        <v>159</v>
      </c>
      <c r="H7534" t="s">
        <v>42</v>
      </c>
      <c r="I7534">
        <v>77041</v>
      </c>
      <c r="J7534" t="s">
        <v>22</v>
      </c>
      <c r="K7534" t="s">
        <v>43</v>
      </c>
      <c r="L7534" t="s">
        <v>24</v>
      </c>
      <c r="M7534" t="s">
        <v>25</v>
      </c>
      <c r="N7534" s="5">
        <v>22.5</v>
      </c>
      <c r="O7534" s="7">
        <v>6</v>
      </c>
      <c r="P7534" s="5">
        <v>14.7</v>
      </c>
      <c r="Q7534" s="5">
        <v>7.8</v>
      </c>
      <c r="R7534" s="22">
        <f>Tabla1[[#This Row],[Fecha de Envío]]-Tabla1[[#This Row],[Fecha de Orden]]</f>
        <v>12</v>
      </c>
      <c r="S7534" s="24">
        <f>YEAR(Tabla1[[#This Row],[Fecha de Orden]])</f>
        <v>2024</v>
      </c>
      <c r="T7534" t="str">
        <f>VLOOKUP(Tabla1[[#This Row],[Nombre del Producto]],Tabla2[[Nombre Producto]:[Costo Unitario]],2,FALSE)</f>
        <v>Wicked Choccy's</v>
      </c>
      <c r="U7534" t="str">
        <f>VLOOKUP(Tabla1[[#This Row],[Fábrica]],Tabla3[],4,FALSE)</f>
        <v>Georgia</v>
      </c>
    </row>
    <row r="7535" spans="1:21" x14ac:dyDescent="0.25">
      <c r="A7535" t="s">
        <v>261</v>
      </c>
      <c r="B7535" s="3">
        <v>45568</v>
      </c>
      <c r="C7535" s="3">
        <v>45581</v>
      </c>
      <c r="D7535" t="s">
        <v>39</v>
      </c>
      <c r="E7535">
        <v>141789</v>
      </c>
      <c r="F7535" t="s">
        <v>19</v>
      </c>
      <c r="G7535" t="s">
        <v>50</v>
      </c>
      <c r="H7535" t="s">
        <v>51</v>
      </c>
      <c r="I7535">
        <v>55407</v>
      </c>
      <c r="J7535" t="s">
        <v>22</v>
      </c>
      <c r="K7535" t="s">
        <v>43</v>
      </c>
      <c r="L7535" t="s">
        <v>33</v>
      </c>
      <c r="M7535" t="s">
        <v>34</v>
      </c>
      <c r="N7535" s="5">
        <v>7.2</v>
      </c>
      <c r="O7535" s="7">
        <v>2</v>
      </c>
      <c r="P7535" s="5">
        <v>4.8</v>
      </c>
      <c r="Q7535" s="5">
        <v>2.4</v>
      </c>
      <c r="R7535" s="22">
        <f>Tabla1[[#This Row],[Fecha de Envío]]-Tabla1[[#This Row],[Fecha de Orden]]</f>
        <v>13</v>
      </c>
      <c r="S7535" s="24">
        <f>YEAR(Tabla1[[#This Row],[Fecha de Orden]])</f>
        <v>2024</v>
      </c>
      <c r="T7535" t="str">
        <f>VLOOKUP(Tabla1[[#This Row],[Nombre del Producto]],Tabla2[[Nombre Producto]:[Costo Unitario]],2,FALSE)</f>
        <v>Lot's O' Nuts</v>
      </c>
      <c r="U7535" t="str">
        <f>VLOOKUP(Tabla1[[#This Row],[Fábrica]],Tabla3[],4,FALSE)</f>
        <v>Arizona</v>
      </c>
    </row>
    <row r="7536" spans="1:21" x14ac:dyDescent="0.25">
      <c r="A7536" t="s">
        <v>756</v>
      </c>
      <c r="B7536" s="3">
        <v>45568</v>
      </c>
      <c r="C7536" s="3">
        <v>45583</v>
      </c>
      <c r="D7536" t="s">
        <v>18</v>
      </c>
      <c r="E7536">
        <v>101749</v>
      </c>
      <c r="F7536" t="s">
        <v>19</v>
      </c>
      <c r="G7536" t="s">
        <v>757</v>
      </c>
      <c r="H7536" t="s">
        <v>21</v>
      </c>
      <c r="I7536">
        <v>91104</v>
      </c>
      <c r="J7536" t="s">
        <v>22</v>
      </c>
      <c r="K7536" t="s">
        <v>23</v>
      </c>
      <c r="L7536" t="s">
        <v>45</v>
      </c>
      <c r="M7536" t="s">
        <v>46</v>
      </c>
      <c r="N7536" s="5">
        <v>10.47</v>
      </c>
      <c r="O7536" s="7">
        <v>3</v>
      </c>
      <c r="P7536" s="5">
        <v>7.47</v>
      </c>
      <c r="Q7536" s="5">
        <v>3</v>
      </c>
      <c r="R7536" s="22">
        <f>Tabla1[[#This Row],[Fecha de Envío]]-Tabla1[[#This Row],[Fecha de Orden]]</f>
        <v>15</v>
      </c>
      <c r="S7536" s="24">
        <f>YEAR(Tabla1[[#This Row],[Fecha de Orden]])</f>
        <v>2024</v>
      </c>
      <c r="T7536" t="str">
        <f>VLOOKUP(Tabla1[[#This Row],[Nombre del Producto]],Tabla2[[Nombre Producto]:[Costo Unitario]],2,FALSE)</f>
        <v>Lot's O' Nuts</v>
      </c>
      <c r="U7536" t="str">
        <f>VLOOKUP(Tabla1[[#This Row],[Fábrica]],Tabla3[],4,FALSE)</f>
        <v>Arizona</v>
      </c>
    </row>
    <row r="7537" spans="1:21" x14ac:dyDescent="0.25">
      <c r="A7537" t="s">
        <v>1741</v>
      </c>
      <c r="B7537" s="3">
        <v>45568</v>
      </c>
      <c r="C7537" s="3">
        <v>45580</v>
      </c>
      <c r="D7537" t="s">
        <v>71</v>
      </c>
      <c r="E7537">
        <v>143035</v>
      </c>
      <c r="F7537" t="s">
        <v>19</v>
      </c>
      <c r="G7537" t="s">
        <v>30</v>
      </c>
      <c r="H7537" t="s">
        <v>31</v>
      </c>
      <c r="I7537">
        <v>10009</v>
      </c>
      <c r="J7537" t="s">
        <v>22</v>
      </c>
      <c r="K7537" t="s">
        <v>32</v>
      </c>
      <c r="L7537" t="s">
        <v>33</v>
      </c>
      <c r="M7537" t="s">
        <v>34</v>
      </c>
      <c r="N7537" s="5">
        <v>14.4</v>
      </c>
      <c r="O7537" s="7">
        <v>4</v>
      </c>
      <c r="P7537" s="5">
        <v>9.6</v>
      </c>
      <c r="Q7537" s="5">
        <v>4.8</v>
      </c>
      <c r="R7537" s="22">
        <f>Tabla1[[#This Row],[Fecha de Envío]]-Tabla1[[#This Row],[Fecha de Orden]]</f>
        <v>12</v>
      </c>
      <c r="S7537" s="24">
        <f>YEAR(Tabla1[[#This Row],[Fecha de Orden]])</f>
        <v>2024</v>
      </c>
      <c r="T7537" t="str">
        <f>VLOOKUP(Tabla1[[#This Row],[Nombre del Producto]],Tabla2[[Nombre Producto]:[Costo Unitario]],2,FALSE)</f>
        <v>Lot's O' Nuts</v>
      </c>
      <c r="U7537" t="str">
        <f>VLOOKUP(Tabla1[[#This Row],[Fábrica]],Tabla3[],4,FALSE)</f>
        <v>Arizona</v>
      </c>
    </row>
    <row r="7538" spans="1:21" x14ac:dyDescent="0.25">
      <c r="A7538" t="s">
        <v>1742</v>
      </c>
      <c r="B7538" s="3">
        <v>45568</v>
      </c>
      <c r="C7538" s="3">
        <v>45580</v>
      </c>
      <c r="D7538" t="s">
        <v>71</v>
      </c>
      <c r="E7538">
        <v>143035</v>
      </c>
      <c r="F7538" t="s">
        <v>19</v>
      </c>
      <c r="G7538" t="s">
        <v>30</v>
      </c>
      <c r="H7538" t="s">
        <v>31</v>
      </c>
      <c r="I7538">
        <v>10009</v>
      </c>
      <c r="J7538" t="s">
        <v>148</v>
      </c>
      <c r="K7538" t="s">
        <v>32</v>
      </c>
      <c r="L7538" t="s">
        <v>149</v>
      </c>
      <c r="M7538" t="s">
        <v>150</v>
      </c>
      <c r="N7538" s="5">
        <v>3.75</v>
      </c>
      <c r="O7538" s="7">
        <v>3</v>
      </c>
      <c r="P7538" s="5">
        <v>1.95</v>
      </c>
      <c r="Q7538" s="5">
        <v>1.8</v>
      </c>
      <c r="R7538" s="22">
        <f>Tabla1[[#This Row],[Fecha de Envío]]-Tabla1[[#This Row],[Fecha de Orden]]</f>
        <v>12</v>
      </c>
      <c r="S7538" s="24">
        <f>YEAR(Tabla1[[#This Row],[Fecha de Orden]])</f>
        <v>2024</v>
      </c>
      <c r="T7538" t="str">
        <f>VLOOKUP(Tabla1[[#This Row],[Nombre del Producto]],Tabla2[[Nombre Producto]:[Costo Unitario]],2,FALSE)</f>
        <v>Secret Factory</v>
      </c>
      <c r="U7538" t="str">
        <f>VLOOKUP(Tabla1[[#This Row],[Fábrica]],Tabla3[],4,FALSE)</f>
        <v>Illinois</v>
      </c>
    </row>
    <row r="7539" spans="1:21" x14ac:dyDescent="0.25">
      <c r="A7539" t="s">
        <v>1743</v>
      </c>
      <c r="B7539" s="3">
        <v>45568</v>
      </c>
      <c r="C7539" s="3">
        <v>45580</v>
      </c>
      <c r="D7539" t="s">
        <v>71</v>
      </c>
      <c r="E7539">
        <v>143035</v>
      </c>
      <c r="F7539" t="s">
        <v>19</v>
      </c>
      <c r="G7539" t="s">
        <v>30</v>
      </c>
      <c r="H7539" t="s">
        <v>31</v>
      </c>
      <c r="I7539">
        <v>10009</v>
      </c>
      <c r="J7539" t="s">
        <v>22</v>
      </c>
      <c r="K7539" t="s">
        <v>32</v>
      </c>
      <c r="L7539" t="s">
        <v>45</v>
      </c>
      <c r="M7539" t="s">
        <v>46</v>
      </c>
      <c r="N7539" s="5">
        <v>10.47</v>
      </c>
      <c r="O7539" s="7">
        <v>3</v>
      </c>
      <c r="P7539" s="5">
        <v>7.47</v>
      </c>
      <c r="Q7539" s="5">
        <v>3</v>
      </c>
      <c r="R7539" s="22">
        <f>Tabla1[[#This Row],[Fecha de Envío]]-Tabla1[[#This Row],[Fecha de Orden]]</f>
        <v>12</v>
      </c>
      <c r="S7539" s="24">
        <f>YEAR(Tabla1[[#This Row],[Fecha de Orden]])</f>
        <v>2024</v>
      </c>
      <c r="T7539" t="str">
        <f>VLOOKUP(Tabla1[[#This Row],[Nombre del Producto]],Tabla2[[Nombre Producto]:[Costo Unitario]],2,FALSE)</f>
        <v>Lot's O' Nuts</v>
      </c>
      <c r="U7539" t="str">
        <f>VLOOKUP(Tabla1[[#This Row],[Fábrica]],Tabla3[],4,FALSE)</f>
        <v>Arizona</v>
      </c>
    </row>
    <row r="7540" spans="1:21" x14ac:dyDescent="0.25">
      <c r="A7540" t="s">
        <v>3978</v>
      </c>
      <c r="B7540" s="3">
        <v>45568</v>
      </c>
      <c r="C7540" s="3">
        <v>45583</v>
      </c>
      <c r="D7540" t="s">
        <v>71</v>
      </c>
      <c r="E7540">
        <v>134607</v>
      </c>
      <c r="F7540" t="s">
        <v>19</v>
      </c>
      <c r="G7540" t="s">
        <v>276</v>
      </c>
      <c r="H7540" t="s">
        <v>31</v>
      </c>
      <c r="I7540">
        <v>14609</v>
      </c>
      <c r="J7540" t="s">
        <v>22</v>
      </c>
      <c r="K7540" t="s">
        <v>32</v>
      </c>
      <c r="L7540" t="s">
        <v>27</v>
      </c>
      <c r="M7540" t="s">
        <v>28</v>
      </c>
      <c r="N7540" s="5">
        <v>7.2</v>
      </c>
      <c r="O7540" s="7">
        <v>2</v>
      </c>
      <c r="P7540" s="5">
        <v>5</v>
      </c>
      <c r="Q7540" s="5">
        <v>2.2000000000000002</v>
      </c>
      <c r="R7540" s="22">
        <f>Tabla1[[#This Row],[Fecha de Envío]]-Tabla1[[#This Row],[Fecha de Orden]]</f>
        <v>15</v>
      </c>
      <c r="S7540" s="24">
        <f>YEAR(Tabla1[[#This Row],[Fecha de Orden]])</f>
        <v>2024</v>
      </c>
      <c r="T7540" t="str">
        <f>VLOOKUP(Tabla1[[#This Row],[Nombre del Producto]],Tabla2[[Nombre Producto]:[Costo Unitario]],2,FALSE)</f>
        <v>Lot's O' Nuts</v>
      </c>
      <c r="U7540" t="str">
        <f>VLOOKUP(Tabla1[[#This Row],[Fábrica]],Tabla3[],4,FALSE)</f>
        <v>Arizona</v>
      </c>
    </row>
    <row r="7541" spans="1:21" x14ac:dyDescent="0.25">
      <c r="A7541" t="s">
        <v>5738</v>
      </c>
      <c r="B7541" s="3">
        <v>45568</v>
      </c>
      <c r="C7541" s="3">
        <v>45582</v>
      </c>
      <c r="D7541" t="s">
        <v>71</v>
      </c>
      <c r="E7541">
        <v>144820</v>
      </c>
      <c r="F7541" t="s">
        <v>19</v>
      </c>
      <c r="G7541" t="s">
        <v>757</v>
      </c>
      <c r="H7541" t="s">
        <v>42</v>
      </c>
      <c r="I7541">
        <v>77506</v>
      </c>
      <c r="J7541" t="s">
        <v>22</v>
      </c>
      <c r="K7541" t="s">
        <v>43</v>
      </c>
      <c r="L7541" t="s">
        <v>45</v>
      </c>
      <c r="M7541" t="s">
        <v>46</v>
      </c>
      <c r="N7541" s="5">
        <v>17.45</v>
      </c>
      <c r="O7541" s="7">
        <v>5</v>
      </c>
      <c r="P7541" s="5">
        <v>12.45</v>
      </c>
      <c r="Q7541" s="5">
        <v>5</v>
      </c>
      <c r="R7541" s="22">
        <f>Tabla1[[#This Row],[Fecha de Envío]]-Tabla1[[#This Row],[Fecha de Orden]]</f>
        <v>14</v>
      </c>
      <c r="S7541" s="24">
        <f>YEAR(Tabla1[[#This Row],[Fecha de Orden]])</f>
        <v>2024</v>
      </c>
      <c r="T7541" t="str">
        <f>VLOOKUP(Tabla1[[#This Row],[Nombre del Producto]],Tabla2[[Nombre Producto]:[Costo Unitario]],2,FALSE)</f>
        <v>Lot's O' Nuts</v>
      </c>
      <c r="U7541" t="str">
        <f>VLOOKUP(Tabla1[[#This Row],[Fábrica]],Tabla3[],4,FALSE)</f>
        <v>Arizona</v>
      </c>
    </row>
    <row r="7542" spans="1:21" x14ac:dyDescent="0.25">
      <c r="A7542" t="s">
        <v>7084</v>
      </c>
      <c r="B7542" s="3">
        <v>45568</v>
      </c>
      <c r="C7542" s="3">
        <v>45584</v>
      </c>
      <c r="D7542" t="s">
        <v>18</v>
      </c>
      <c r="E7542">
        <v>149853</v>
      </c>
      <c r="F7542" t="s">
        <v>19</v>
      </c>
      <c r="G7542" t="s">
        <v>1207</v>
      </c>
      <c r="H7542" t="s">
        <v>255</v>
      </c>
      <c r="I7542">
        <v>33012</v>
      </c>
      <c r="J7542" t="s">
        <v>22</v>
      </c>
      <c r="K7542" t="s">
        <v>66</v>
      </c>
      <c r="L7542" t="s">
        <v>27</v>
      </c>
      <c r="M7542" t="s">
        <v>28</v>
      </c>
      <c r="N7542" s="5">
        <v>18</v>
      </c>
      <c r="O7542" s="7">
        <v>5</v>
      </c>
      <c r="P7542" s="5">
        <v>12.5</v>
      </c>
      <c r="Q7542" s="5">
        <v>5.5</v>
      </c>
      <c r="R7542" s="22">
        <f>Tabla1[[#This Row],[Fecha de Envío]]-Tabla1[[#This Row],[Fecha de Orden]]</f>
        <v>16</v>
      </c>
      <c r="S7542" s="24">
        <f>YEAR(Tabla1[[#This Row],[Fecha de Orden]])</f>
        <v>2024</v>
      </c>
      <c r="T7542" t="str">
        <f>VLOOKUP(Tabla1[[#This Row],[Nombre del Producto]],Tabla2[[Nombre Producto]:[Costo Unitario]],2,FALSE)</f>
        <v>Lot's O' Nuts</v>
      </c>
      <c r="U7542" t="str">
        <f>VLOOKUP(Tabla1[[#This Row],[Fábrica]],Tabla3[],4,FALSE)</f>
        <v>Arizona</v>
      </c>
    </row>
    <row r="7543" spans="1:21" x14ac:dyDescent="0.25">
      <c r="A7543" t="s">
        <v>7085</v>
      </c>
      <c r="B7543" s="3">
        <v>45568</v>
      </c>
      <c r="C7543" s="3">
        <v>45584</v>
      </c>
      <c r="D7543" t="s">
        <v>18</v>
      </c>
      <c r="E7543">
        <v>149853</v>
      </c>
      <c r="F7543" t="s">
        <v>19</v>
      </c>
      <c r="G7543" t="s">
        <v>1207</v>
      </c>
      <c r="H7543" t="s">
        <v>255</v>
      </c>
      <c r="I7543">
        <v>33012</v>
      </c>
      <c r="J7543" t="s">
        <v>22</v>
      </c>
      <c r="K7543" t="s">
        <v>66</v>
      </c>
      <c r="L7543" t="s">
        <v>33</v>
      </c>
      <c r="M7543" t="s">
        <v>34</v>
      </c>
      <c r="N7543" s="5">
        <v>10.8</v>
      </c>
      <c r="O7543" s="7">
        <v>3</v>
      </c>
      <c r="P7543" s="5">
        <v>7.2</v>
      </c>
      <c r="Q7543" s="5">
        <v>3.6</v>
      </c>
      <c r="R7543" s="22">
        <f>Tabla1[[#This Row],[Fecha de Envío]]-Tabla1[[#This Row],[Fecha de Orden]]</f>
        <v>16</v>
      </c>
      <c r="S7543" s="24">
        <f>YEAR(Tabla1[[#This Row],[Fecha de Orden]])</f>
        <v>2024</v>
      </c>
      <c r="T7543" t="str">
        <f>VLOOKUP(Tabla1[[#This Row],[Nombre del Producto]],Tabla2[[Nombre Producto]:[Costo Unitario]],2,FALSE)</f>
        <v>Lot's O' Nuts</v>
      </c>
      <c r="U7543" t="str">
        <f>VLOOKUP(Tabla1[[#This Row],[Fábrica]],Tabla3[],4,FALSE)</f>
        <v>Arizona</v>
      </c>
    </row>
    <row r="7544" spans="1:21" x14ac:dyDescent="0.25">
      <c r="A7544" t="s">
        <v>7184</v>
      </c>
      <c r="B7544" s="3">
        <v>45569</v>
      </c>
      <c r="C7544" s="3">
        <v>45583</v>
      </c>
      <c r="D7544" t="s">
        <v>18</v>
      </c>
      <c r="E7544">
        <v>163818</v>
      </c>
      <c r="F7544" t="s">
        <v>19</v>
      </c>
      <c r="G7544" t="s">
        <v>1483</v>
      </c>
      <c r="H7544" t="s">
        <v>583</v>
      </c>
      <c r="I7544">
        <v>20735</v>
      </c>
      <c r="J7544" t="s">
        <v>22</v>
      </c>
      <c r="K7544" t="s">
        <v>32</v>
      </c>
      <c r="L7544" t="s">
        <v>27</v>
      </c>
      <c r="M7544" t="s">
        <v>28</v>
      </c>
      <c r="N7544" s="5">
        <v>3.6</v>
      </c>
      <c r="O7544" s="7">
        <v>1</v>
      </c>
      <c r="P7544" s="5">
        <v>2.5</v>
      </c>
      <c r="Q7544" s="5">
        <v>1.1000000000000001</v>
      </c>
      <c r="R7544" s="22">
        <f>Tabla1[[#This Row],[Fecha de Envío]]-Tabla1[[#This Row],[Fecha de Orden]]</f>
        <v>14</v>
      </c>
      <c r="S7544" s="24">
        <f>YEAR(Tabla1[[#This Row],[Fecha de Orden]])</f>
        <v>2024</v>
      </c>
      <c r="T7544" t="str">
        <f>VLOOKUP(Tabla1[[#This Row],[Nombre del Producto]],Tabla2[[Nombre Producto]:[Costo Unitario]],2,FALSE)</f>
        <v>Lot's O' Nuts</v>
      </c>
      <c r="U7544" t="str">
        <f>VLOOKUP(Tabla1[[#This Row],[Fábrica]],Tabla3[],4,FALSE)</f>
        <v>Arizona</v>
      </c>
    </row>
    <row r="7545" spans="1:21" x14ac:dyDescent="0.25">
      <c r="A7545" t="s">
        <v>3670</v>
      </c>
      <c r="B7545" s="3">
        <v>45570</v>
      </c>
      <c r="C7545" s="3">
        <v>45585</v>
      </c>
      <c r="D7545" t="s">
        <v>18</v>
      </c>
      <c r="E7545">
        <v>131807</v>
      </c>
      <c r="F7545" t="s">
        <v>19</v>
      </c>
      <c r="G7545" t="s">
        <v>3671</v>
      </c>
      <c r="H7545" t="s">
        <v>21</v>
      </c>
      <c r="I7545">
        <v>95928</v>
      </c>
      <c r="J7545" t="s">
        <v>22</v>
      </c>
      <c r="K7545" t="s">
        <v>23</v>
      </c>
      <c r="L7545" t="s">
        <v>36</v>
      </c>
      <c r="M7545" t="s">
        <v>37</v>
      </c>
      <c r="N7545" s="5">
        <v>13</v>
      </c>
      <c r="O7545" s="7">
        <v>4</v>
      </c>
      <c r="P7545" s="5">
        <v>8.44</v>
      </c>
      <c r="Q7545" s="5">
        <v>4.5599999999999996</v>
      </c>
      <c r="R7545" s="22">
        <f>Tabla1[[#This Row],[Fecha de Envío]]-Tabla1[[#This Row],[Fecha de Orden]]</f>
        <v>15</v>
      </c>
      <c r="S7545" s="24">
        <f>YEAR(Tabla1[[#This Row],[Fecha de Orden]])</f>
        <v>2024</v>
      </c>
      <c r="T7545" t="str">
        <f>VLOOKUP(Tabla1[[#This Row],[Nombre del Producto]],Tabla2[[Nombre Producto]:[Costo Unitario]],2,FALSE)</f>
        <v>Wicked Choccy's</v>
      </c>
      <c r="U7545" t="str">
        <f>VLOOKUP(Tabla1[[#This Row],[Fábrica]],Tabla3[],4,FALSE)</f>
        <v>Georgia</v>
      </c>
    </row>
    <row r="7546" spans="1:21" x14ac:dyDescent="0.25">
      <c r="A7546" t="s">
        <v>3672</v>
      </c>
      <c r="B7546" s="3">
        <v>45570</v>
      </c>
      <c r="C7546" s="3">
        <v>45585</v>
      </c>
      <c r="D7546" t="s">
        <v>18</v>
      </c>
      <c r="E7546">
        <v>131807</v>
      </c>
      <c r="F7546" t="s">
        <v>19</v>
      </c>
      <c r="G7546" t="s">
        <v>3671</v>
      </c>
      <c r="H7546" t="s">
        <v>21</v>
      </c>
      <c r="I7546">
        <v>95928</v>
      </c>
      <c r="J7546" t="s">
        <v>22</v>
      </c>
      <c r="K7546" t="s">
        <v>23</v>
      </c>
      <c r="L7546" t="s">
        <v>33</v>
      </c>
      <c r="M7546" t="s">
        <v>34</v>
      </c>
      <c r="N7546" s="5">
        <v>18</v>
      </c>
      <c r="O7546" s="7">
        <v>5</v>
      </c>
      <c r="P7546" s="5">
        <v>12</v>
      </c>
      <c r="Q7546" s="5">
        <v>6</v>
      </c>
      <c r="R7546" s="22">
        <f>Tabla1[[#This Row],[Fecha de Envío]]-Tabla1[[#This Row],[Fecha de Orden]]</f>
        <v>15</v>
      </c>
      <c r="S7546" s="24">
        <f>YEAR(Tabla1[[#This Row],[Fecha de Orden]])</f>
        <v>2024</v>
      </c>
      <c r="T7546" t="str">
        <f>VLOOKUP(Tabla1[[#This Row],[Nombre del Producto]],Tabla2[[Nombre Producto]:[Costo Unitario]],2,FALSE)</f>
        <v>Lot's O' Nuts</v>
      </c>
      <c r="U7546" t="str">
        <f>VLOOKUP(Tabla1[[#This Row],[Fábrica]],Tabla3[],4,FALSE)</f>
        <v>Arizona</v>
      </c>
    </row>
    <row r="7547" spans="1:21" x14ac:dyDescent="0.25">
      <c r="A7547" t="s">
        <v>3673</v>
      </c>
      <c r="B7547" s="3">
        <v>45570</v>
      </c>
      <c r="C7547" s="3">
        <v>45585</v>
      </c>
      <c r="D7547" t="s">
        <v>18</v>
      </c>
      <c r="E7547">
        <v>131807</v>
      </c>
      <c r="F7547" t="s">
        <v>19</v>
      </c>
      <c r="G7547" t="s">
        <v>3671</v>
      </c>
      <c r="H7547" t="s">
        <v>21</v>
      </c>
      <c r="I7547">
        <v>95928</v>
      </c>
      <c r="J7547" t="s">
        <v>22</v>
      </c>
      <c r="K7547" t="s">
        <v>23</v>
      </c>
      <c r="L7547" t="s">
        <v>27</v>
      </c>
      <c r="M7547" t="s">
        <v>28</v>
      </c>
      <c r="N7547" s="5">
        <v>10.8</v>
      </c>
      <c r="O7547" s="7">
        <v>3</v>
      </c>
      <c r="P7547" s="5">
        <v>7.5</v>
      </c>
      <c r="Q7547" s="5">
        <v>3.3</v>
      </c>
      <c r="R7547" s="22">
        <f>Tabla1[[#This Row],[Fecha de Envío]]-Tabla1[[#This Row],[Fecha de Orden]]</f>
        <v>15</v>
      </c>
      <c r="S7547" s="24">
        <f>YEAR(Tabla1[[#This Row],[Fecha de Orden]])</f>
        <v>2024</v>
      </c>
      <c r="T7547" t="str">
        <f>VLOOKUP(Tabla1[[#This Row],[Nombre del Producto]],Tabla2[[Nombre Producto]:[Costo Unitario]],2,FALSE)</f>
        <v>Lot's O' Nuts</v>
      </c>
      <c r="U7547" t="str">
        <f>VLOOKUP(Tabla1[[#This Row],[Fábrica]],Tabla3[],4,FALSE)</f>
        <v>Arizona</v>
      </c>
    </row>
    <row r="7548" spans="1:21" x14ac:dyDescent="0.25">
      <c r="A7548" t="s">
        <v>3674</v>
      </c>
      <c r="B7548" s="3">
        <v>45570</v>
      </c>
      <c r="C7548" s="3">
        <v>45585</v>
      </c>
      <c r="D7548" t="s">
        <v>18</v>
      </c>
      <c r="E7548">
        <v>131807</v>
      </c>
      <c r="F7548" t="s">
        <v>19</v>
      </c>
      <c r="G7548" t="s">
        <v>3671</v>
      </c>
      <c r="H7548" t="s">
        <v>21</v>
      </c>
      <c r="I7548">
        <v>95928</v>
      </c>
      <c r="J7548" t="s">
        <v>22</v>
      </c>
      <c r="K7548" t="s">
        <v>23</v>
      </c>
      <c r="L7548" t="s">
        <v>24</v>
      </c>
      <c r="M7548" t="s">
        <v>25</v>
      </c>
      <c r="N7548" s="5">
        <v>15</v>
      </c>
      <c r="O7548" s="7">
        <v>4</v>
      </c>
      <c r="P7548" s="5">
        <v>9.8000000000000007</v>
      </c>
      <c r="Q7548" s="5">
        <v>5.2</v>
      </c>
      <c r="R7548" s="22">
        <f>Tabla1[[#This Row],[Fecha de Envío]]-Tabla1[[#This Row],[Fecha de Orden]]</f>
        <v>15</v>
      </c>
      <c r="S7548" s="24">
        <f>YEAR(Tabla1[[#This Row],[Fecha de Orden]])</f>
        <v>2024</v>
      </c>
      <c r="T7548" t="str">
        <f>VLOOKUP(Tabla1[[#This Row],[Nombre del Producto]],Tabla2[[Nombre Producto]:[Costo Unitario]],2,FALSE)</f>
        <v>Wicked Choccy's</v>
      </c>
      <c r="U7548" t="str">
        <f>VLOOKUP(Tabla1[[#This Row],[Fábrica]],Tabla3[],4,FALSE)</f>
        <v>Georgia</v>
      </c>
    </row>
    <row r="7549" spans="1:21" x14ac:dyDescent="0.25">
      <c r="A7549" t="s">
        <v>3675</v>
      </c>
      <c r="B7549" s="3">
        <v>45570</v>
      </c>
      <c r="C7549" s="3">
        <v>45585</v>
      </c>
      <c r="D7549" t="s">
        <v>18</v>
      </c>
      <c r="E7549">
        <v>131807</v>
      </c>
      <c r="F7549" t="s">
        <v>19</v>
      </c>
      <c r="G7549" t="s">
        <v>3671</v>
      </c>
      <c r="H7549" t="s">
        <v>21</v>
      </c>
      <c r="I7549">
        <v>95928</v>
      </c>
      <c r="J7549" t="s">
        <v>148</v>
      </c>
      <c r="K7549" t="s">
        <v>23</v>
      </c>
      <c r="L7549" t="s">
        <v>348</v>
      </c>
      <c r="M7549" t="s">
        <v>349</v>
      </c>
      <c r="N7549" s="5">
        <v>100</v>
      </c>
      <c r="O7549" s="7">
        <v>5</v>
      </c>
      <c r="P7549" s="5">
        <v>50</v>
      </c>
      <c r="Q7549" s="5">
        <v>50</v>
      </c>
      <c r="R7549" s="22">
        <f>Tabla1[[#This Row],[Fecha de Envío]]-Tabla1[[#This Row],[Fecha de Orden]]</f>
        <v>15</v>
      </c>
      <c r="S7549" s="24">
        <f>YEAR(Tabla1[[#This Row],[Fecha de Orden]])</f>
        <v>2024</v>
      </c>
      <c r="T7549" t="str">
        <f>VLOOKUP(Tabla1[[#This Row],[Nombre del Producto]],Tabla2[[Nombre Producto]:[Costo Unitario]],2,FALSE)</f>
        <v>Secret Factory</v>
      </c>
      <c r="U7549" t="str">
        <f>VLOOKUP(Tabla1[[#This Row],[Fábrica]],Tabla3[],4,FALSE)</f>
        <v>Illinois</v>
      </c>
    </row>
    <row r="7550" spans="1:21" x14ac:dyDescent="0.25">
      <c r="A7550" t="s">
        <v>3676</v>
      </c>
      <c r="B7550" s="3">
        <v>45570</v>
      </c>
      <c r="C7550" s="3">
        <v>45585</v>
      </c>
      <c r="D7550" t="s">
        <v>18</v>
      </c>
      <c r="E7550">
        <v>131807</v>
      </c>
      <c r="F7550" t="s">
        <v>195</v>
      </c>
      <c r="G7550" t="s">
        <v>3648</v>
      </c>
      <c r="H7550" t="s">
        <v>3649</v>
      </c>
      <c r="I7550" t="s">
        <v>3650</v>
      </c>
      <c r="J7550" t="s">
        <v>22</v>
      </c>
      <c r="K7550" t="s">
        <v>23</v>
      </c>
      <c r="L7550" t="s">
        <v>36</v>
      </c>
      <c r="M7550" t="s">
        <v>37</v>
      </c>
      <c r="N7550" s="5">
        <v>6.5</v>
      </c>
      <c r="O7550" s="7">
        <v>2</v>
      </c>
      <c r="P7550" s="5">
        <v>4.22</v>
      </c>
      <c r="Q7550" s="5">
        <v>2.2799999999999998</v>
      </c>
      <c r="R7550" s="22">
        <f>Tabla1[[#This Row],[Fecha de Envío]]-Tabla1[[#This Row],[Fecha de Orden]]</f>
        <v>15</v>
      </c>
      <c r="S7550" s="24">
        <f>YEAR(Tabla1[[#This Row],[Fecha de Orden]])</f>
        <v>2024</v>
      </c>
      <c r="T7550" t="str">
        <f>VLOOKUP(Tabla1[[#This Row],[Nombre del Producto]],Tabla2[[Nombre Producto]:[Costo Unitario]],2,FALSE)</f>
        <v>Wicked Choccy's</v>
      </c>
      <c r="U7550" t="str">
        <f>VLOOKUP(Tabla1[[#This Row],[Fábrica]],Tabla3[],4,FALSE)</f>
        <v>Georgia</v>
      </c>
    </row>
    <row r="7551" spans="1:21" x14ac:dyDescent="0.25">
      <c r="A7551" t="s">
        <v>3677</v>
      </c>
      <c r="B7551" s="3">
        <v>45570</v>
      </c>
      <c r="C7551" s="3">
        <v>45585</v>
      </c>
      <c r="D7551" t="s">
        <v>18</v>
      </c>
      <c r="E7551">
        <v>131807</v>
      </c>
      <c r="F7551" t="s">
        <v>195</v>
      </c>
      <c r="G7551" t="s">
        <v>3652</v>
      </c>
      <c r="H7551" t="s">
        <v>3649</v>
      </c>
      <c r="I7551" t="s">
        <v>3653</v>
      </c>
      <c r="J7551" t="s">
        <v>22</v>
      </c>
      <c r="K7551" t="s">
        <v>23</v>
      </c>
      <c r="L7551" t="s">
        <v>33</v>
      </c>
      <c r="M7551" t="s">
        <v>34</v>
      </c>
      <c r="N7551" s="5">
        <v>18</v>
      </c>
      <c r="O7551" s="7">
        <v>5</v>
      </c>
      <c r="P7551" s="5">
        <v>12</v>
      </c>
      <c r="Q7551" s="5">
        <v>6</v>
      </c>
      <c r="R7551" s="22">
        <f>Tabla1[[#This Row],[Fecha de Envío]]-Tabla1[[#This Row],[Fecha de Orden]]</f>
        <v>15</v>
      </c>
      <c r="S7551" s="24">
        <f>YEAR(Tabla1[[#This Row],[Fecha de Orden]])</f>
        <v>2024</v>
      </c>
      <c r="T7551" t="str">
        <f>VLOOKUP(Tabla1[[#This Row],[Nombre del Producto]],Tabla2[[Nombre Producto]:[Costo Unitario]],2,FALSE)</f>
        <v>Lot's O' Nuts</v>
      </c>
      <c r="U7551" t="str">
        <f>VLOOKUP(Tabla1[[#This Row],[Fábrica]],Tabla3[],4,FALSE)</f>
        <v>Arizona</v>
      </c>
    </row>
    <row r="7552" spans="1:21" x14ac:dyDescent="0.25">
      <c r="A7552" t="s">
        <v>3678</v>
      </c>
      <c r="B7552" s="3">
        <v>45570</v>
      </c>
      <c r="C7552" s="3">
        <v>45585</v>
      </c>
      <c r="D7552" t="s">
        <v>18</v>
      </c>
      <c r="E7552">
        <v>131807</v>
      </c>
      <c r="F7552" t="s">
        <v>195</v>
      </c>
      <c r="G7552" t="s">
        <v>3652</v>
      </c>
      <c r="H7552" t="s">
        <v>3649</v>
      </c>
      <c r="I7552" t="s">
        <v>3653</v>
      </c>
      <c r="J7552" t="s">
        <v>22</v>
      </c>
      <c r="K7552" t="s">
        <v>23</v>
      </c>
      <c r="L7552" t="s">
        <v>27</v>
      </c>
      <c r="M7552" t="s">
        <v>28</v>
      </c>
      <c r="N7552" s="5">
        <v>7.2</v>
      </c>
      <c r="O7552" s="7">
        <v>2</v>
      </c>
      <c r="P7552" s="5">
        <v>5</v>
      </c>
      <c r="Q7552" s="5">
        <v>2.2000000000000002</v>
      </c>
      <c r="R7552" s="22">
        <f>Tabla1[[#This Row],[Fecha de Envío]]-Tabla1[[#This Row],[Fecha de Orden]]</f>
        <v>15</v>
      </c>
      <c r="S7552" s="24">
        <f>YEAR(Tabla1[[#This Row],[Fecha de Orden]])</f>
        <v>2024</v>
      </c>
      <c r="T7552" t="str">
        <f>VLOOKUP(Tabla1[[#This Row],[Nombre del Producto]],Tabla2[[Nombre Producto]:[Costo Unitario]],2,FALSE)</f>
        <v>Lot's O' Nuts</v>
      </c>
      <c r="U7552" t="str">
        <f>VLOOKUP(Tabla1[[#This Row],[Fábrica]],Tabla3[],4,FALSE)</f>
        <v>Arizona</v>
      </c>
    </row>
    <row r="7553" spans="1:21" x14ac:dyDescent="0.25">
      <c r="A7553" t="s">
        <v>3679</v>
      </c>
      <c r="B7553" s="3">
        <v>45570</v>
      </c>
      <c r="C7553" s="3">
        <v>45585</v>
      </c>
      <c r="D7553" t="s">
        <v>18</v>
      </c>
      <c r="E7553">
        <v>131807</v>
      </c>
      <c r="F7553" t="s">
        <v>195</v>
      </c>
      <c r="G7553" t="s">
        <v>3652</v>
      </c>
      <c r="H7553" t="s">
        <v>3649</v>
      </c>
      <c r="I7553" t="s">
        <v>3653</v>
      </c>
      <c r="J7553" t="s">
        <v>22</v>
      </c>
      <c r="K7553" t="s">
        <v>23</v>
      </c>
      <c r="L7553" t="s">
        <v>24</v>
      </c>
      <c r="M7553" t="s">
        <v>25</v>
      </c>
      <c r="N7553" s="5">
        <v>7.5</v>
      </c>
      <c r="O7553" s="7">
        <v>2</v>
      </c>
      <c r="P7553" s="5">
        <v>4.9000000000000004</v>
      </c>
      <c r="Q7553" s="5">
        <v>2.6</v>
      </c>
      <c r="R7553" s="22">
        <f>Tabla1[[#This Row],[Fecha de Envío]]-Tabla1[[#This Row],[Fecha de Orden]]</f>
        <v>15</v>
      </c>
      <c r="S7553" s="24">
        <f>YEAR(Tabla1[[#This Row],[Fecha de Orden]])</f>
        <v>2024</v>
      </c>
      <c r="T7553" t="str">
        <f>VLOOKUP(Tabla1[[#This Row],[Nombre del Producto]],Tabla2[[Nombre Producto]:[Costo Unitario]],2,FALSE)</f>
        <v>Wicked Choccy's</v>
      </c>
      <c r="U7553" t="str">
        <f>VLOOKUP(Tabla1[[#This Row],[Fábrica]],Tabla3[],4,FALSE)</f>
        <v>Georgia</v>
      </c>
    </row>
    <row r="7554" spans="1:21" x14ac:dyDescent="0.25">
      <c r="A7554" t="s">
        <v>3680</v>
      </c>
      <c r="B7554" s="3">
        <v>45570</v>
      </c>
      <c r="C7554" s="3">
        <v>45585</v>
      </c>
      <c r="D7554" t="s">
        <v>18</v>
      </c>
      <c r="E7554">
        <v>131807</v>
      </c>
      <c r="F7554" t="s">
        <v>195</v>
      </c>
      <c r="G7554" t="s">
        <v>3648</v>
      </c>
      <c r="H7554" t="s">
        <v>3649</v>
      </c>
      <c r="I7554" t="s">
        <v>3650</v>
      </c>
      <c r="J7554" t="s">
        <v>148</v>
      </c>
      <c r="K7554" t="s">
        <v>23</v>
      </c>
      <c r="L7554" t="s">
        <v>348</v>
      </c>
      <c r="M7554" t="s">
        <v>349</v>
      </c>
      <c r="N7554" s="5">
        <v>80</v>
      </c>
      <c r="O7554" s="7">
        <v>4</v>
      </c>
      <c r="P7554" s="5">
        <v>40</v>
      </c>
      <c r="Q7554" s="5">
        <v>40</v>
      </c>
      <c r="R7554" s="22">
        <f>Tabla1[[#This Row],[Fecha de Envío]]-Tabla1[[#This Row],[Fecha de Orden]]</f>
        <v>15</v>
      </c>
      <c r="S7554" s="24">
        <f>YEAR(Tabla1[[#This Row],[Fecha de Orden]])</f>
        <v>2024</v>
      </c>
      <c r="T7554" t="str">
        <f>VLOOKUP(Tabla1[[#This Row],[Nombre del Producto]],Tabla2[[Nombre Producto]:[Costo Unitario]],2,FALSE)</f>
        <v>Secret Factory</v>
      </c>
      <c r="U7554" t="str">
        <f>VLOOKUP(Tabla1[[#This Row],[Fábrica]],Tabla3[],4,FALSE)</f>
        <v>Illinois</v>
      </c>
    </row>
    <row r="7555" spans="1:21" x14ac:dyDescent="0.25">
      <c r="A7555" t="s">
        <v>6350</v>
      </c>
      <c r="B7555" s="3">
        <v>45570</v>
      </c>
      <c r="C7555" s="3">
        <v>45585</v>
      </c>
      <c r="D7555" t="s">
        <v>18</v>
      </c>
      <c r="E7555">
        <v>167661</v>
      </c>
      <c r="F7555" t="s">
        <v>19</v>
      </c>
      <c r="G7555" t="s">
        <v>20</v>
      </c>
      <c r="H7555" t="s">
        <v>21</v>
      </c>
      <c r="I7555">
        <v>94110</v>
      </c>
      <c r="J7555" t="s">
        <v>22</v>
      </c>
      <c r="K7555" t="s">
        <v>23</v>
      </c>
      <c r="L7555" t="s">
        <v>24</v>
      </c>
      <c r="M7555" t="s">
        <v>25</v>
      </c>
      <c r="N7555" s="5">
        <v>15</v>
      </c>
      <c r="O7555" s="7">
        <v>4</v>
      </c>
      <c r="P7555" s="5">
        <v>9.8000000000000007</v>
      </c>
      <c r="Q7555" s="5">
        <v>5.2</v>
      </c>
      <c r="R7555" s="22">
        <f>Tabla1[[#This Row],[Fecha de Envío]]-Tabla1[[#This Row],[Fecha de Orden]]</f>
        <v>15</v>
      </c>
      <c r="S7555" s="24">
        <f>YEAR(Tabla1[[#This Row],[Fecha de Orden]])</f>
        <v>2024</v>
      </c>
      <c r="T7555" t="str">
        <f>VLOOKUP(Tabla1[[#This Row],[Nombre del Producto]],Tabla2[[Nombre Producto]:[Costo Unitario]],2,FALSE)</f>
        <v>Wicked Choccy's</v>
      </c>
      <c r="U7555" t="str">
        <f>VLOOKUP(Tabla1[[#This Row],[Fábrica]],Tabla3[],4,FALSE)</f>
        <v>Georgia</v>
      </c>
    </row>
    <row r="7556" spans="1:21" x14ac:dyDescent="0.25">
      <c r="A7556" t="s">
        <v>6351</v>
      </c>
      <c r="B7556" s="3">
        <v>45570</v>
      </c>
      <c r="C7556" s="3">
        <v>45585</v>
      </c>
      <c r="D7556" t="s">
        <v>18</v>
      </c>
      <c r="E7556">
        <v>167661</v>
      </c>
      <c r="F7556" t="s">
        <v>19</v>
      </c>
      <c r="G7556" t="s">
        <v>20</v>
      </c>
      <c r="H7556" t="s">
        <v>21</v>
      </c>
      <c r="I7556">
        <v>94110</v>
      </c>
      <c r="J7556" t="s">
        <v>22</v>
      </c>
      <c r="K7556" t="s">
        <v>23</v>
      </c>
      <c r="L7556" t="s">
        <v>36</v>
      </c>
      <c r="M7556" t="s">
        <v>37</v>
      </c>
      <c r="N7556" s="5">
        <v>16.25</v>
      </c>
      <c r="O7556" s="7">
        <v>5</v>
      </c>
      <c r="P7556" s="5">
        <v>10.55</v>
      </c>
      <c r="Q7556" s="5">
        <v>5.7</v>
      </c>
      <c r="R7556" s="22">
        <f>Tabla1[[#This Row],[Fecha de Envío]]-Tabla1[[#This Row],[Fecha de Orden]]</f>
        <v>15</v>
      </c>
      <c r="S7556" s="24">
        <f>YEAR(Tabla1[[#This Row],[Fecha de Orden]])</f>
        <v>2024</v>
      </c>
      <c r="T7556" t="str">
        <f>VLOOKUP(Tabla1[[#This Row],[Nombre del Producto]],Tabla2[[Nombre Producto]:[Costo Unitario]],2,FALSE)</f>
        <v>Wicked Choccy's</v>
      </c>
      <c r="U7556" t="str">
        <f>VLOOKUP(Tabla1[[#This Row],[Fábrica]],Tabla3[],4,FALSE)</f>
        <v>Georgia</v>
      </c>
    </row>
    <row r="7557" spans="1:21" x14ac:dyDescent="0.25">
      <c r="A7557" t="s">
        <v>7125</v>
      </c>
      <c r="B7557" s="3">
        <v>45570</v>
      </c>
      <c r="C7557" s="3">
        <v>45583</v>
      </c>
      <c r="D7557" t="s">
        <v>71</v>
      </c>
      <c r="E7557">
        <v>103247</v>
      </c>
      <c r="F7557" t="s">
        <v>19</v>
      </c>
      <c r="G7557" t="s">
        <v>30</v>
      </c>
      <c r="H7557" t="s">
        <v>31</v>
      </c>
      <c r="I7557">
        <v>10011</v>
      </c>
      <c r="J7557" t="s">
        <v>22</v>
      </c>
      <c r="K7557" t="s">
        <v>32</v>
      </c>
      <c r="L7557" t="s">
        <v>33</v>
      </c>
      <c r="M7557" t="s">
        <v>34</v>
      </c>
      <c r="N7557" s="5">
        <v>10.8</v>
      </c>
      <c r="O7557" s="7">
        <v>3</v>
      </c>
      <c r="P7557" s="5">
        <v>7.2</v>
      </c>
      <c r="Q7557" s="5">
        <v>3.6</v>
      </c>
      <c r="R7557" s="22">
        <f>Tabla1[[#This Row],[Fecha de Envío]]-Tabla1[[#This Row],[Fecha de Orden]]</f>
        <v>13</v>
      </c>
      <c r="S7557" s="24">
        <f>YEAR(Tabla1[[#This Row],[Fecha de Orden]])</f>
        <v>2024</v>
      </c>
      <c r="T7557" t="str">
        <f>VLOOKUP(Tabla1[[#This Row],[Nombre del Producto]],Tabla2[[Nombre Producto]:[Costo Unitario]],2,FALSE)</f>
        <v>Lot's O' Nuts</v>
      </c>
      <c r="U7557" t="str">
        <f>VLOOKUP(Tabla1[[#This Row],[Fábrica]],Tabla3[],4,FALSE)</f>
        <v>Arizona</v>
      </c>
    </row>
    <row r="7558" spans="1:21" x14ac:dyDescent="0.25">
      <c r="A7558" t="s">
        <v>7126</v>
      </c>
      <c r="B7558" s="3">
        <v>45570</v>
      </c>
      <c r="C7558" s="3">
        <v>45583</v>
      </c>
      <c r="D7558" t="s">
        <v>71</v>
      </c>
      <c r="E7558">
        <v>103247</v>
      </c>
      <c r="F7558" t="s">
        <v>19</v>
      </c>
      <c r="G7558" t="s">
        <v>30</v>
      </c>
      <c r="H7558" t="s">
        <v>31</v>
      </c>
      <c r="I7558">
        <v>10011</v>
      </c>
      <c r="J7558" t="s">
        <v>22</v>
      </c>
      <c r="K7558" t="s">
        <v>32</v>
      </c>
      <c r="L7558" t="s">
        <v>45</v>
      </c>
      <c r="M7558" t="s">
        <v>46</v>
      </c>
      <c r="N7558" s="5">
        <v>24.43</v>
      </c>
      <c r="O7558" s="7">
        <v>7</v>
      </c>
      <c r="P7558" s="5">
        <v>17.43</v>
      </c>
      <c r="Q7558" s="5">
        <v>7</v>
      </c>
      <c r="R7558" s="22">
        <f>Tabla1[[#This Row],[Fecha de Envío]]-Tabla1[[#This Row],[Fecha de Orden]]</f>
        <v>13</v>
      </c>
      <c r="S7558" s="24">
        <f>YEAR(Tabla1[[#This Row],[Fecha de Orden]])</f>
        <v>2024</v>
      </c>
      <c r="T7558" t="str">
        <f>VLOOKUP(Tabla1[[#This Row],[Nombre del Producto]],Tabla2[[Nombre Producto]:[Costo Unitario]],2,FALSE)</f>
        <v>Lot's O' Nuts</v>
      </c>
      <c r="U7558" t="str">
        <f>VLOOKUP(Tabla1[[#This Row],[Fábrica]],Tabla3[],4,FALSE)</f>
        <v>Arizona</v>
      </c>
    </row>
    <row r="7559" spans="1:21" x14ac:dyDescent="0.25">
      <c r="A7559" t="s">
        <v>7379</v>
      </c>
      <c r="B7559" s="3">
        <v>45570</v>
      </c>
      <c r="C7559" s="3">
        <v>45582</v>
      </c>
      <c r="D7559" t="s">
        <v>39</v>
      </c>
      <c r="E7559">
        <v>157672</v>
      </c>
      <c r="F7559" t="s">
        <v>19</v>
      </c>
      <c r="G7559" t="s">
        <v>668</v>
      </c>
      <c r="H7559" t="s">
        <v>203</v>
      </c>
      <c r="I7559">
        <v>80219</v>
      </c>
      <c r="J7559" t="s">
        <v>22</v>
      </c>
      <c r="K7559" t="s">
        <v>23</v>
      </c>
      <c r="L7559" t="s">
        <v>27</v>
      </c>
      <c r="M7559" t="s">
        <v>28</v>
      </c>
      <c r="N7559" s="5">
        <v>7.2</v>
      </c>
      <c r="O7559" s="7">
        <v>2</v>
      </c>
      <c r="P7559" s="5">
        <v>5</v>
      </c>
      <c r="Q7559" s="5">
        <v>2.2000000000000002</v>
      </c>
      <c r="R7559" s="22">
        <f>Tabla1[[#This Row],[Fecha de Envío]]-Tabla1[[#This Row],[Fecha de Orden]]</f>
        <v>12</v>
      </c>
      <c r="S7559" s="24">
        <f>YEAR(Tabla1[[#This Row],[Fecha de Orden]])</f>
        <v>2024</v>
      </c>
      <c r="T7559" t="str">
        <f>VLOOKUP(Tabla1[[#This Row],[Nombre del Producto]],Tabla2[[Nombre Producto]:[Costo Unitario]],2,FALSE)</f>
        <v>Lot's O' Nuts</v>
      </c>
      <c r="U7559" t="str">
        <f>VLOOKUP(Tabla1[[#This Row],[Fábrica]],Tabla3[],4,FALSE)</f>
        <v>Arizona</v>
      </c>
    </row>
    <row r="7560" spans="1:21" x14ac:dyDescent="0.25">
      <c r="A7560" t="s">
        <v>8900</v>
      </c>
      <c r="B7560" s="3">
        <v>45570</v>
      </c>
      <c r="C7560" s="3">
        <v>45584</v>
      </c>
      <c r="D7560" t="s">
        <v>18</v>
      </c>
      <c r="E7560">
        <v>143112</v>
      </c>
      <c r="F7560" t="s">
        <v>19</v>
      </c>
      <c r="G7560" t="s">
        <v>30</v>
      </c>
      <c r="H7560" t="s">
        <v>31</v>
      </c>
      <c r="I7560">
        <v>10035</v>
      </c>
      <c r="J7560" t="s">
        <v>22</v>
      </c>
      <c r="K7560" t="s">
        <v>32</v>
      </c>
      <c r="L7560" t="s">
        <v>45</v>
      </c>
      <c r="M7560" t="s">
        <v>46</v>
      </c>
      <c r="N7560" s="5">
        <v>6.98</v>
      </c>
      <c r="O7560" s="7">
        <v>2</v>
      </c>
      <c r="P7560" s="5">
        <v>4.9800000000000004</v>
      </c>
      <c r="Q7560" s="5">
        <v>2</v>
      </c>
      <c r="R7560" s="22">
        <f>Tabla1[[#This Row],[Fecha de Envío]]-Tabla1[[#This Row],[Fecha de Orden]]</f>
        <v>14</v>
      </c>
      <c r="S7560" s="24">
        <f>YEAR(Tabla1[[#This Row],[Fecha de Orden]])</f>
        <v>2024</v>
      </c>
      <c r="T7560" t="str">
        <f>VLOOKUP(Tabla1[[#This Row],[Nombre del Producto]],Tabla2[[Nombre Producto]:[Costo Unitario]],2,FALSE)</f>
        <v>Lot's O' Nuts</v>
      </c>
      <c r="U7560" t="str">
        <f>VLOOKUP(Tabla1[[#This Row],[Fábrica]],Tabla3[],4,FALSE)</f>
        <v>Arizona</v>
      </c>
    </row>
    <row r="7561" spans="1:21" x14ac:dyDescent="0.25">
      <c r="A7561" t="s">
        <v>8901</v>
      </c>
      <c r="B7561" s="3">
        <v>45570</v>
      </c>
      <c r="C7561" s="3">
        <v>45584</v>
      </c>
      <c r="D7561" t="s">
        <v>18</v>
      </c>
      <c r="E7561">
        <v>143112</v>
      </c>
      <c r="F7561" t="s">
        <v>19</v>
      </c>
      <c r="G7561" t="s">
        <v>30</v>
      </c>
      <c r="H7561" t="s">
        <v>31</v>
      </c>
      <c r="I7561">
        <v>10035</v>
      </c>
      <c r="J7561" t="s">
        <v>148</v>
      </c>
      <c r="K7561" t="s">
        <v>32</v>
      </c>
      <c r="L7561" t="s">
        <v>445</v>
      </c>
      <c r="M7561" t="s">
        <v>446</v>
      </c>
      <c r="N7561" s="5">
        <v>13</v>
      </c>
      <c r="O7561" s="7">
        <v>4</v>
      </c>
      <c r="P7561" s="5">
        <v>1</v>
      </c>
      <c r="Q7561" s="5">
        <v>12</v>
      </c>
      <c r="R7561" s="22">
        <f>Tabla1[[#This Row],[Fecha de Envío]]-Tabla1[[#This Row],[Fecha de Orden]]</f>
        <v>14</v>
      </c>
      <c r="S7561" s="24">
        <f>YEAR(Tabla1[[#This Row],[Fecha de Orden]])</f>
        <v>2024</v>
      </c>
      <c r="T7561" t="str">
        <f>VLOOKUP(Tabla1[[#This Row],[Nombre del Producto]],Tabla2[[Nombre Producto]:[Costo Unitario]],2,FALSE)</f>
        <v>The Other Factory</v>
      </c>
      <c r="U7561" t="str">
        <f>VLOOKUP(Tabla1[[#This Row],[Fábrica]],Tabla3[],4,FALSE)</f>
        <v>Tennessee</v>
      </c>
    </row>
    <row r="7562" spans="1:21" x14ac:dyDescent="0.25">
      <c r="A7562" t="s">
        <v>8902</v>
      </c>
      <c r="B7562" s="3">
        <v>45570</v>
      </c>
      <c r="C7562" s="3">
        <v>45584</v>
      </c>
      <c r="D7562" t="s">
        <v>18</v>
      </c>
      <c r="E7562">
        <v>143112</v>
      </c>
      <c r="F7562" t="s">
        <v>19</v>
      </c>
      <c r="G7562" t="s">
        <v>30</v>
      </c>
      <c r="H7562" t="s">
        <v>31</v>
      </c>
      <c r="I7562">
        <v>10035</v>
      </c>
      <c r="J7562" t="s">
        <v>22</v>
      </c>
      <c r="K7562" t="s">
        <v>32</v>
      </c>
      <c r="L7562" t="s">
        <v>27</v>
      </c>
      <c r="M7562" t="s">
        <v>28</v>
      </c>
      <c r="N7562" s="5">
        <v>14.4</v>
      </c>
      <c r="O7562" s="7">
        <v>4</v>
      </c>
      <c r="P7562" s="5">
        <v>10</v>
      </c>
      <c r="Q7562" s="5">
        <v>4.4000000000000004</v>
      </c>
      <c r="R7562" s="22">
        <f>Tabla1[[#This Row],[Fecha de Envío]]-Tabla1[[#This Row],[Fecha de Orden]]</f>
        <v>14</v>
      </c>
      <c r="S7562" s="24">
        <f>YEAR(Tabla1[[#This Row],[Fecha de Orden]])</f>
        <v>2024</v>
      </c>
      <c r="T7562" t="str">
        <f>VLOOKUP(Tabla1[[#This Row],[Nombre del Producto]],Tabla2[[Nombre Producto]:[Costo Unitario]],2,FALSE)</f>
        <v>Lot's O' Nuts</v>
      </c>
      <c r="U7562" t="str">
        <f>VLOOKUP(Tabla1[[#This Row],[Fábrica]],Tabla3[],4,FALSE)</f>
        <v>Arizona</v>
      </c>
    </row>
    <row r="7563" spans="1:21" x14ac:dyDescent="0.25">
      <c r="A7563" t="s">
        <v>614</v>
      </c>
      <c r="B7563" s="3">
        <v>45571</v>
      </c>
      <c r="C7563" s="3">
        <v>45586</v>
      </c>
      <c r="D7563" t="s">
        <v>18</v>
      </c>
      <c r="E7563">
        <v>137421</v>
      </c>
      <c r="F7563" t="s">
        <v>19</v>
      </c>
      <c r="G7563" t="s">
        <v>615</v>
      </c>
      <c r="H7563" t="s">
        <v>69</v>
      </c>
      <c r="I7563">
        <v>85224</v>
      </c>
      <c r="J7563" t="s">
        <v>22</v>
      </c>
      <c r="K7563" t="s">
        <v>23</v>
      </c>
      <c r="L7563" t="s">
        <v>36</v>
      </c>
      <c r="M7563" t="s">
        <v>37</v>
      </c>
      <c r="N7563" s="5">
        <v>6.5</v>
      </c>
      <c r="O7563" s="7">
        <v>2</v>
      </c>
      <c r="P7563" s="5">
        <v>4.22</v>
      </c>
      <c r="Q7563" s="5">
        <v>2.2799999999999998</v>
      </c>
      <c r="R7563" s="22">
        <f>Tabla1[[#This Row],[Fecha de Envío]]-Tabla1[[#This Row],[Fecha de Orden]]</f>
        <v>15</v>
      </c>
      <c r="S7563" s="24">
        <f>YEAR(Tabla1[[#This Row],[Fecha de Orden]])</f>
        <v>2024</v>
      </c>
      <c r="T7563" t="str">
        <f>VLOOKUP(Tabla1[[#This Row],[Nombre del Producto]],Tabla2[[Nombre Producto]:[Costo Unitario]],2,FALSE)</f>
        <v>Wicked Choccy's</v>
      </c>
      <c r="U7563" t="str">
        <f>VLOOKUP(Tabla1[[#This Row],[Fábrica]],Tabla3[],4,FALSE)</f>
        <v>Georgia</v>
      </c>
    </row>
    <row r="7564" spans="1:21" x14ac:dyDescent="0.25">
      <c r="A7564" t="s">
        <v>2133</v>
      </c>
      <c r="B7564" s="3">
        <v>45571</v>
      </c>
      <c r="C7564" s="3">
        <v>45587</v>
      </c>
      <c r="D7564" t="s">
        <v>18</v>
      </c>
      <c r="E7564">
        <v>136868</v>
      </c>
      <c r="F7564" t="s">
        <v>19</v>
      </c>
      <c r="G7564" t="s">
        <v>30</v>
      </c>
      <c r="H7564" t="s">
        <v>31</v>
      </c>
      <c r="I7564">
        <v>10035</v>
      </c>
      <c r="J7564" t="s">
        <v>22</v>
      </c>
      <c r="K7564" t="s">
        <v>32</v>
      </c>
      <c r="L7564" t="s">
        <v>33</v>
      </c>
      <c r="M7564" t="s">
        <v>34</v>
      </c>
      <c r="N7564" s="5">
        <v>10.8</v>
      </c>
      <c r="O7564" s="7">
        <v>3</v>
      </c>
      <c r="P7564" s="5">
        <v>7.2</v>
      </c>
      <c r="Q7564" s="5">
        <v>3.6</v>
      </c>
      <c r="R7564" s="22">
        <f>Tabla1[[#This Row],[Fecha de Envío]]-Tabla1[[#This Row],[Fecha de Orden]]</f>
        <v>16</v>
      </c>
      <c r="S7564" s="24">
        <f>YEAR(Tabla1[[#This Row],[Fecha de Orden]])</f>
        <v>2024</v>
      </c>
      <c r="T7564" t="str">
        <f>VLOOKUP(Tabla1[[#This Row],[Nombre del Producto]],Tabla2[[Nombre Producto]:[Costo Unitario]],2,FALSE)</f>
        <v>Lot's O' Nuts</v>
      </c>
      <c r="U7564" t="str">
        <f>VLOOKUP(Tabla1[[#This Row],[Fábrica]],Tabla3[],4,FALSE)</f>
        <v>Arizona</v>
      </c>
    </row>
    <row r="7565" spans="1:21" x14ac:dyDescent="0.25">
      <c r="A7565" t="s">
        <v>2134</v>
      </c>
      <c r="B7565" s="3">
        <v>45571</v>
      </c>
      <c r="C7565" s="3">
        <v>45587</v>
      </c>
      <c r="D7565" t="s">
        <v>18</v>
      </c>
      <c r="E7565">
        <v>136868</v>
      </c>
      <c r="F7565" t="s">
        <v>19</v>
      </c>
      <c r="G7565" t="s">
        <v>30</v>
      </c>
      <c r="H7565" t="s">
        <v>31</v>
      </c>
      <c r="I7565">
        <v>10035</v>
      </c>
      <c r="J7565" t="s">
        <v>22</v>
      </c>
      <c r="K7565" t="s">
        <v>32</v>
      </c>
      <c r="L7565" t="s">
        <v>45</v>
      </c>
      <c r="M7565" t="s">
        <v>46</v>
      </c>
      <c r="N7565" s="5">
        <v>10.47</v>
      </c>
      <c r="O7565" s="7">
        <v>3</v>
      </c>
      <c r="P7565" s="5">
        <v>7.47</v>
      </c>
      <c r="Q7565" s="5">
        <v>3</v>
      </c>
      <c r="R7565" s="22">
        <f>Tabla1[[#This Row],[Fecha de Envío]]-Tabla1[[#This Row],[Fecha de Orden]]</f>
        <v>16</v>
      </c>
      <c r="S7565" s="24">
        <f>YEAR(Tabla1[[#This Row],[Fecha de Orden]])</f>
        <v>2024</v>
      </c>
      <c r="T7565" t="str">
        <f>VLOOKUP(Tabla1[[#This Row],[Nombre del Producto]],Tabla2[[Nombre Producto]:[Costo Unitario]],2,FALSE)</f>
        <v>Lot's O' Nuts</v>
      </c>
      <c r="U7565" t="str">
        <f>VLOOKUP(Tabla1[[#This Row],[Fábrica]],Tabla3[],4,FALSE)</f>
        <v>Arizona</v>
      </c>
    </row>
    <row r="7566" spans="1:21" x14ac:dyDescent="0.25">
      <c r="A7566" t="s">
        <v>2135</v>
      </c>
      <c r="B7566" s="3">
        <v>45571</v>
      </c>
      <c r="C7566" s="3">
        <v>45587</v>
      </c>
      <c r="D7566" t="s">
        <v>18</v>
      </c>
      <c r="E7566">
        <v>136868</v>
      </c>
      <c r="F7566" t="s">
        <v>19</v>
      </c>
      <c r="G7566" t="s">
        <v>30</v>
      </c>
      <c r="H7566" t="s">
        <v>31</v>
      </c>
      <c r="I7566">
        <v>10035</v>
      </c>
      <c r="J7566" t="s">
        <v>22</v>
      </c>
      <c r="K7566" t="s">
        <v>32</v>
      </c>
      <c r="L7566" t="s">
        <v>24</v>
      </c>
      <c r="M7566" t="s">
        <v>25</v>
      </c>
      <c r="N7566" s="5">
        <v>15</v>
      </c>
      <c r="O7566" s="7">
        <v>4</v>
      </c>
      <c r="P7566" s="5">
        <v>9.8000000000000007</v>
      </c>
      <c r="Q7566" s="5">
        <v>5.2</v>
      </c>
      <c r="R7566" s="22">
        <f>Tabla1[[#This Row],[Fecha de Envío]]-Tabla1[[#This Row],[Fecha de Orden]]</f>
        <v>16</v>
      </c>
      <c r="S7566" s="24">
        <f>YEAR(Tabla1[[#This Row],[Fecha de Orden]])</f>
        <v>2024</v>
      </c>
      <c r="T7566" t="str">
        <f>VLOOKUP(Tabla1[[#This Row],[Nombre del Producto]],Tabla2[[Nombre Producto]:[Costo Unitario]],2,FALSE)</f>
        <v>Wicked Choccy's</v>
      </c>
      <c r="U7566" t="str">
        <f>VLOOKUP(Tabla1[[#This Row],[Fábrica]],Tabla3[],4,FALSE)</f>
        <v>Georgia</v>
      </c>
    </row>
    <row r="7567" spans="1:21" x14ac:dyDescent="0.25">
      <c r="A7567" t="s">
        <v>6093</v>
      </c>
      <c r="B7567" s="3">
        <v>45571</v>
      </c>
      <c r="C7567" s="3">
        <v>45581</v>
      </c>
      <c r="D7567" t="s">
        <v>82</v>
      </c>
      <c r="E7567">
        <v>146269</v>
      </c>
      <c r="F7567" t="s">
        <v>19</v>
      </c>
      <c r="G7567" t="s">
        <v>239</v>
      </c>
      <c r="H7567" t="s">
        <v>173</v>
      </c>
      <c r="I7567">
        <v>60623</v>
      </c>
      <c r="J7567" t="s">
        <v>22</v>
      </c>
      <c r="K7567" t="s">
        <v>43</v>
      </c>
      <c r="L7567" t="s">
        <v>36</v>
      </c>
      <c r="M7567" t="s">
        <v>37</v>
      </c>
      <c r="N7567" s="5">
        <v>6.5</v>
      </c>
      <c r="O7567" s="7">
        <v>2</v>
      </c>
      <c r="P7567" s="5">
        <v>4.22</v>
      </c>
      <c r="Q7567" s="5">
        <v>2.2799999999999998</v>
      </c>
      <c r="R7567" s="22">
        <f>Tabla1[[#This Row],[Fecha de Envío]]-Tabla1[[#This Row],[Fecha de Orden]]</f>
        <v>10</v>
      </c>
      <c r="S7567" s="24">
        <f>YEAR(Tabla1[[#This Row],[Fecha de Orden]])</f>
        <v>2024</v>
      </c>
      <c r="T7567" t="str">
        <f>VLOOKUP(Tabla1[[#This Row],[Nombre del Producto]],Tabla2[[Nombre Producto]:[Costo Unitario]],2,FALSE)</f>
        <v>Wicked Choccy's</v>
      </c>
      <c r="U7567" t="str">
        <f>VLOOKUP(Tabla1[[#This Row],[Fábrica]],Tabla3[],4,FALSE)</f>
        <v>Georgia</v>
      </c>
    </row>
    <row r="7568" spans="1:21" x14ac:dyDescent="0.25">
      <c r="A7568" t="s">
        <v>6094</v>
      </c>
      <c r="B7568" s="3">
        <v>45571</v>
      </c>
      <c r="C7568" s="3">
        <v>45581</v>
      </c>
      <c r="D7568" t="s">
        <v>82</v>
      </c>
      <c r="E7568">
        <v>146269</v>
      </c>
      <c r="F7568" t="s">
        <v>19</v>
      </c>
      <c r="G7568" t="s">
        <v>239</v>
      </c>
      <c r="H7568" t="s">
        <v>173</v>
      </c>
      <c r="I7568">
        <v>60623</v>
      </c>
      <c r="J7568" t="s">
        <v>22</v>
      </c>
      <c r="K7568" t="s">
        <v>43</v>
      </c>
      <c r="L7568" t="s">
        <v>24</v>
      </c>
      <c r="M7568" t="s">
        <v>25</v>
      </c>
      <c r="N7568" s="5">
        <v>7.5</v>
      </c>
      <c r="O7568" s="7">
        <v>2</v>
      </c>
      <c r="P7568" s="5">
        <v>4.9000000000000004</v>
      </c>
      <c r="Q7568" s="5">
        <v>2.6</v>
      </c>
      <c r="R7568" s="22">
        <f>Tabla1[[#This Row],[Fecha de Envío]]-Tabla1[[#This Row],[Fecha de Orden]]</f>
        <v>10</v>
      </c>
      <c r="S7568" s="24">
        <f>YEAR(Tabla1[[#This Row],[Fecha de Orden]])</f>
        <v>2024</v>
      </c>
      <c r="T7568" t="str">
        <f>VLOOKUP(Tabla1[[#This Row],[Nombre del Producto]],Tabla2[[Nombre Producto]:[Costo Unitario]],2,FALSE)</f>
        <v>Wicked Choccy's</v>
      </c>
      <c r="U7568" t="str">
        <f>VLOOKUP(Tabla1[[#This Row],[Fábrica]],Tabla3[],4,FALSE)</f>
        <v>Georgia</v>
      </c>
    </row>
    <row r="7569" spans="1:21" x14ac:dyDescent="0.25">
      <c r="A7569" t="s">
        <v>6279</v>
      </c>
      <c r="B7569" s="3">
        <v>45571</v>
      </c>
      <c r="C7569" s="3">
        <v>45586</v>
      </c>
      <c r="D7569" t="s">
        <v>18</v>
      </c>
      <c r="E7569">
        <v>109099</v>
      </c>
      <c r="F7569" t="s">
        <v>19</v>
      </c>
      <c r="G7569" t="s">
        <v>30</v>
      </c>
      <c r="H7569" t="s">
        <v>31</v>
      </c>
      <c r="I7569">
        <v>10009</v>
      </c>
      <c r="J7569" t="s">
        <v>22</v>
      </c>
      <c r="K7569" t="s">
        <v>32</v>
      </c>
      <c r="L7569" t="s">
        <v>24</v>
      </c>
      <c r="M7569" t="s">
        <v>25</v>
      </c>
      <c r="N7569" s="5">
        <v>3.75</v>
      </c>
      <c r="O7569" s="7">
        <v>1</v>
      </c>
      <c r="P7569" s="5">
        <v>2.4500000000000002</v>
      </c>
      <c r="Q7569" s="5">
        <v>1.3</v>
      </c>
      <c r="R7569" s="22">
        <f>Tabla1[[#This Row],[Fecha de Envío]]-Tabla1[[#This Row],[Fecha de Orden]]</f>
        <v>15</v>
      </c>
      <c r="S7569" s="24">
        <f>YEAR(Tabla1[[#This Row],[Fecha de Orden]])</f>
        <v>2024</v>
      </c>
      <c r="T7569" t="str">
        <f>VLOOKUP(Tabla1[[#This Row],[Nombre del Producto]],Tabla2[[Nombre Producto]:[Costo Unitario]],2,FALSE)</f>
        <v>Wicked Choccy's</v>
      </c>
      <c r="U7569" t="str">
        <f>VLOOKUP(Tabla1[[#This Row],[Fábrica]],Tabla3[],4,FALSE)</f>
        <v>Georgia</v>
      </c>
    </row>
    <row r="7570" spans="1:21" x14ac:dyDescent="0.25">
      <c r="A7570" t="s">
        <v>6865</v>
      </c>
      <c r="B7570" s="3">
        <v>45571</v>
      </c>
      <c r="C7570" s="3">
        <v>45586</v>
      </c>
      <c r="D7570" t="s">
        <v>18</v>
      </c>
      <c r="E7570">
        <v>148054</v>
      </c>
      <c r="F7570" t="s">
        <v>19</v>
      </c>
      <c r="G7570" t="s">
        <v>2882</v>
      </c>
      <c r="H7570" t="s">
        <v>2883</v>
      </c>
      <c r="I7570">
        <v>83642</v>
      </c>
      <c r="J7570" t="s">
        <v>22</v>
      </c>
      <c r="K7570" t="s">
        <v>23</v>
      </c>
      <c r="L7570" t="s">
        <v>33</v>
      </c>
      <c r="M7570" t="s">
        <v>34</v>
      </c>
      <c r="N7570" s="5">
        <v>7.2</v>
      </c>
      <c r="O7570" s="7">
        <v>2</v>
      </c>
      <c r="P7570" s="5">
        <v>4.8</v>
      </c>
      <c r="Q7570" s="5">
        <v>2.4</v>
      </c>
      <c r="R7570" s="22">
        <f>Tabla1[[#This Row],[Fecha de Envío]]-Tabla1[[#This Row],[Fecha de Orden]]</f>
        <v>15</v>
      </c>
      <c r="S7570" s="24">
        <f>YEAR(Tabla1[[#This Row],[Fecha de Orden]])</f>
        <v>2024</v>
      </c>
      <c r="T7570" t="str">
        <f>VLOOKUP(Tabla1[[#This Row],[Nombre del Producto]],Tabla2[[Nombre Producto]:[Costo Unitario]],2,FALSE)</f>
        <v>Lot's O' Nuts</v>
      </c>
      <c r="U7570" t="str">
        <f>VLOOKUP(Tabla1[[#This Row],[Fábrica]],Tabla3[],4,FALSE)</f>
        <v>Arizona</v>
      </c>
    </row>
    <row r="7571" spans="1:21" x14ac:dyDescent="0.25">
      <c r="A7571" t="s">
        <v>6866</v>
      </c>
      <c r="B7571" s="3">
        <v>45571</v>
      </c>
      <c r="C7571" s="3">
        <v>45586</v>
      </c>
      <c r="D7571" t="s">
        <v>18</v>
      </c>
      <c r="E7571">
        <v>148054</v>
      </c>
      <c r="F7571" t="s">
        <v>19</v>
      </c>
      <c r="G7571" t="s">
        <v>2882</v>
      </c>
      <c r="H7571" t="s">
        <v>2883</v>
      </c>
      <c r="I7571">
        <v>83642</v>
      </c>
      <c r="J7571" t="s">
        <v>22</v>
      </c>
      <c r="K7571" t="s">
        <v>23</v>
      </c>
      <c r="L7571" t="s">
        <v>24</v>
      </c>
      <c r="M7571" t="s">
        <v>25</v>
      </c>
      <c r="N7571" s="5">
        <v>7.5</v>
      </c>
      <c r="O7571" s="7">
        <v>2</v>
      </c>
      <c r="P7571" s="5">
        <v>4.9000000000000004</v>
      </c>
      <c r="Q7571" s="5">
        <v>2.6</v>
      </c>
      <c r="R7571" s="22">
        <f>Tabla1[[#This Row],[Fecha de Envío]]-Tabla1[[#This Row],[Fecha de Orden]]</f>
        <v>15</v>
      </c>
      <c r="S7571" s="24">
        <f>YEAR(Tabla1[[#This Row],[Fecha de Orden]])</f>
        <v>2024</v>
      </c>
      <c r="T7571" t="str">
        <f>VLOOKUP(Tabla1[[#This Row],[Nombre del Producto]],Tabla2[[Nombre Producto]:[Costo Unitario]],2,FALSE)</f>
        <v>Wicked Choccy's</v>
      </c>
      <c r="U7571" t="str">
        <f>VLOOKUP(Tabla1[[#This Row],[Fábrica]],Tabla3[],4,FALSE)</f>
        <v>Georgia</v>
      </c>
    </row>
    <row r="7572" spans="1:21" x14ac:dyDescent="0.25">
      <c r="A7572" t="s">
        <v>9175</v>
      </c>
      <c r="B7572" s="3">
        <v>45571</v>
      </c>
      <c r="C7572" s="3">
        <v>45586</v>
      </c>
      <c r="D7572" t="s">
        <v>18</v>
      </c>
      <c r="E7572">
        <v>118577</v>
      </c>
      <c r="F7572" t="s">
        <v>19</v>
      </c>
      <c r="G7572" t="s">
        <v>4205</v>
      </c>
      <c r="H7572" t="s">
        <v>306</v>
      </c>
      <c r="I7572">
        <v>7109</v>
      </c>
      <c r="J7572" t="s">
        <v>22</v>
      </c>
      <c r="K7572" t="s">
        <v>32</v>
      </c>
      <c r="L7572" t="s">
        <v>36</v>
      </c>
      <c r="M7572" t="s">
        <v>37</v>
      </c>
      <c r="N7572" s="5">
        <v>9.75</v>
      </c>
      <c r="O7572" s="7">
        <v>3</v>
      </c>
      <c r="P7572" s="5">
        <v>6.33</v>
      </c>
      <c r="Q7572" s="5">
        <v>3.42</v>
      </c>
      <c r="R7572" s="22">
        <f>Tabla1[[#This Row],[Fecha de Envío]]-Tabla1[[#This Row],[Fecha de Orden]]</f>
        <v>15</v>
      </c>
      <c r="S7572" s="24">
        <f>YEAR(Tabla1[[#This Row],[Fecha de Orden]])</f>
        <v>2024</v>
      </c>
      <c r="T7572" t="str">
        <f>VLOOKUP(Tabla1[[#This Row],[Nombre del Producto]],Tabla2[[Nombre Producto]:[Costo Unitario]],2,FALSE)</f>
        <v>Wicked Choccy's</v>
      </c>
      <c r="U7572" t="str">
        <f>VLOOKUP(Tabla1[[#This Row],[Fábrica]],Tabla3[],4,FALSE)</f>
        <v>Georgia</v>
      </c>
    </row>
    <row r="7573" spans="1:21" x14ac:dyDescent="0.25">
      <c r="A7573" t="s">
        <v>9176</v>
      </c>
      <c r="B7573" s="3">
        <v>45571</v>
      </c>
      <c r="C7573" s="3">
        <v>45586</v>
      </c>
      <c r="D7573" t="s">
        <v>18</v>
      </c>
      <c r="E7573">
        <v>118577</v>
      </c>
      <c r="F7573" t="s">
        <v>19</v>
      </c>
      <c r="G7573" t="s">
        <v>4205</v>
      </c>
      <c r="H7573" t="s">
        <v>306</v>
      </c>
      <c r="I7573">
        <v>7109</v>
      </c>
      <c r="J7573" t="s">
        <v>22</v>
      </c>
      <c r="K7573" t="s">
        <v>32</v>
      </c>
      <c r="L7573" t="s">
        <v>45</v>
      </c>
      <c r="M7573" t="s">
        <v>46</v>
      </c>
      <c r="N7573" s="5">
        <v>3.49</v>
      </c>
      <c r="O7573" s="7">
        <v>1</v>
      </c>
      <c r="P7573" s="5">
        <v>2.4900000000000002</v>
      </c>
      <c r="Q7573" s="5">
        <v>1</v>
      </c>
      <c r="R7573" s="22">
        <f>Tabla1[[#This Row],[Fecha de Envío]]-Tabla1[[#This Row],[Fecha de Orden]]</f>
        <v>15</v>
      </c>
      <c r="S7573" s="24">
        <f>YEAR(Tabla1[[#This Row],[Fecha de Orden]])</f>
        <v>2024</v>
      </c>
      <c r="T7573" t="str">
        <f>VLOOKUP(Tabla1[[#This Row],[Nombre del Producto]],Tabla2[[Nombre Producto]:[Costo Unitario]],2,FALSE)</f>
        <v>Lot's O' Nuts</v>
      </c>
      <c r="U7573" t="str">
        <f>VLOOKUP(Tabla1[[#This Row],[Fábrica]],Tabla3[],4,FALSE)</f>
        <v>Arizona</v>
      </c>
    </row>
    <row r="7574" spans="1:21" x14ac:dyDescent="0.25">
      <c r="A7574" t="s">
        <v>2416</v>
      </c>
      <c r="B7574" s="3">
        <v>45572</v>
      </c>
      <c r="C7574" s="3">
        <v>45587</v>
      </c>
      <c r="D7574" t="s">
        <v>18</v>
      </c>
      <c r="E7574">
        <v>152709</v>
      </c>
      <c r="F7574" t="s">
        <v>19</v>
      </c>
      <c r="G7574" t="s">
        <v>92</v>
      </c>
      <c r="H7574" t="s">
        <v>93</v>
      </c>
      <c r="I7574">
        <v>48234</v>
      </c>
      <c r="J7574" t="s">
        <v>22</v>
      </c>
      <c r="K7574" t="s">
        <v>43</v>
      </c>
      <c r="L7574" t="s">
        <v>36</v>
      </c>
      <c r="M7574" t="s">
        <v>37</v>
      </c>
      <c r="N7574" s="5">
        <v>6.5</v>
      </c>
      <c r="O7574" s="7">
        <v>2</v>
      </c>
      <c r="P7574" s="5">
        <v>4.22</v>
      </c>
      <c r="Q7574" s="5">
        <v>2.2799999999999998</v>
      </c>
      <c r="R7574" s="22">
        <f>Tabla1[[#This Row],[Fecha de Envío]]-Tabla1[[#This Row],[Fecha de Orden]]</f>
        <v>15</v>
      </c>
      <c r="S7574" s="24">
        <f>YEAR(Tabla1[[#This Row],[Fecha de Orden]])</f>
        <v>2024</v>
      </c>
      <c r="T7574" t="str">
        <f>VLOOKUP(Tabla1[[#This Row],[Nombre del Producto]],Tabla2[[Nombre Producto]:[Costo Unitario]],2,FALSE)</f>
        <v>Wicked Choccy's</v>
      </c>
      <c r="U7574" t="str">
        <f>VLOOKUP(Tabla1[[#This Row],[Fábrica]],Tabla3[],4,FALSE)</f>
        <v>Georgia</v>
      </c>
    </row>
    <row r="7575" spans="1:21" x14ac:dyDescent="0.25">
      <c r="A7575" t="s">
        <v>2518</v>
      </c>
      <c r="B7575" s="3">
        <v>45572</v>
      </c>
      <c r="C7575" s="3">
        <v>45588</v>
      </c>
      <c r="D7575" t="s">
        <v>18</v>
      </c>
      <c r="E7575">
        <v>104003</v>
      </c>
      <c r="F7575" t="s">
        <v>19</v>
      </c>
      <c r="G7575" t="s">
        <v>20</v>
      </c>
      <c r="H7575" t="s">
        <v>21</v>
      </c>
      <c r="I7575">
        <v>94110</v>
      </c>
      <c r="J7575" t="s">
        <v>22</v>
      </c>
      <c r="K7575" t="s">
        <v>23</v>
      </c>
      <c r="L7575" t="s">
        <v>33</v>
      </c>
      <c r="M7575" t="s">
        <v>34</v>
      </c>
      <c r="N7575" s="5">
        <v>7.2</v>
      </c>
      <c r="O7575" s="7">
        <v>2</v>
      </c>
      <c r="P7575" s="5">
        <v>4.8</v>
      </c>
      <c r="Q7575" s="5">
        <v>2.4</v>
      </c>
      <c r="R7575" s="22">
        <f>Tabla1[[#This Row],[Fecha de Envío]]-Tabla1[[#This Row],[Fecha de Orden]]</f>
        <v>16</v>
      </c>
      <c r="S7575" s="24">
        <f>YEAR(Tabla1[[#This Row],[Fecha de Orden]])</f>
        <v>2024</v>
      </c>
      <c r="T7575" t="str">
        <f>VLOOKUP(Tabla1[[#This Row],[Nombre del Producto]],Tabla2[[Nombre Producto]:[Costo Unitario]],2,FALSE)</f>
        <v>Lot's O' Nuts</v>
      </c>
      <c r="U7575" t="str">
        <f>VLOOKUP(Tabla1[[#This Row],[Fábrica]],Tabla3[],4,FALSE)</f>
        <v>Arizona</v>
      </c>
    </row>
    <row r="7576" spans="1:21" x14ac:dyDescent="0.25">
      <c r="A7576" t="s">
        <v>2913</v>
      </c>
      <c r="B7576" s="3">
        <v>45572</v>
      </c>
      <c r="C7576" s="3">
        <v>45586</v>
      </c>
      <c r="D7576" t="s">
        <v>18</v>
      </c>
      <c r="E7576">
        <v>148404</v>
      </c>
      <c r="F7576" t="s">
        <v>19</v>
      </c>
      <c r="G7576" t="s">
        <v>356</v>
      </c>
      <c r="H7576" t="s">
        <v>98</v>
      </c>
      <c r="I7576">
        <v>28205</v>
      </c>
      <c r="J7576" t="s">
        <v>22</v>
      </c>
      <c r="K7576" t="s">
        <v>66</v>
      </c>
      <c r="L7576" t="s">
        <v>33</v>
      </c>
      <c r="M7576" t="s">
        <v>34</v>
      </c>
      <c r="N7576" s="5">
        <v>10.8</v>
      </c>
      <c r="O7576" s="7">
        <v>3</v>
      </c>
      <c r="P7576" s="5">
        <v>7.2</v>
      </c>
      <c r="Q7576" s="5">
        <v>3.6</v>
      </c>
      <c r="R7576" s="22">
        <f>Tabla1[[#This Row],[Fecha de Envío]]-Tabla1[[#This Row],[Fecha de Orden]]</f>
        <v>14</v>
      </c>
      <c r="S7576" s="24">
        <f>YEAR(Tabla1[[#This Row],[Fecha de Orden]])</f>
        <v>2024</v>
      </c>
      <c r="T7576" t="str">
        <f>VLOOKUP(Tabla1[[#This Row],[Nombre del Producto]],Tabla2[[Nombre Producto]:[Costo Unitario]],2,FALSE)</f>
        <v>Lot's O' Nuts</v>
      </c>
      <c r="U7576" t="str">
        <f>VLOOKUP(Tabla1[[#This Row],[Fábrica]],Tabla3[],4,FALSE)</f>
        <v>Arizona</v>
      </c>
    </row>
    <row r="7577" spans="1:21" x14ac:dyDescent="0.25">
      <c r="A7577" t="s">
        <v>2914</v>
      </c>
      <c r="B7577" s="3">
        <v>45572</v>
      </c>
      <c r="C7577" s="3">
        <v>45586</v>
      </c>
      <c r="D7577" t="s">
        <v>18</v>
      </c>
      <c r="E7577">
        <v>148404</v>
      </c>
      <c r="F7577" t="s">
        <v>19</v>
      </c>
      <c r="G7577" t="s">
        <v>356</v>
      </c>
      <c r="H7577" t="s">
        <v>98</v>
      </c>
      <c r="I7577">
        <v>28205</v>
      </c>
      <c r="J7577" t="s">
        <v>22</v>
      </c>
      <c r="K7577" t="s">
        <v>66</v>
      </c>
      <c r="L7577" t="s">
        <v>24</v>
      </c>
      <c r="M7577" t="s">
        <v>25</v>
      </c>
      <c r="N7577" s="5">
        <v>22.5</v>
      </c>
      <c r="O7577" s="7">
        <v>6</v>
      </c>
      <c r="P7577" s="5">
        <v>14.7</v>
      </c>
      <c r="Q7577" s="5">
        <v>7.8</v>
      </c>
      <c r="R7577" s="22">
        <f>Tabla1[[#This Row],[Fecha de Envío]]-Tabla1[[#This Row],[Fecha de Orden]]</f>
        <v>14</v>
      </c>
      <c r="S7577" s="24">
        <f>YEAR(Tabla1[[#This Row],[Fecha de Orden]])</f>
        <v>2024</v>
      </c>
      <c r="T7577" t="str">
        <f>VLOOKUP(Tabla1[[#This Row],[Nombre del Producto]],Tabla2[[Nombre Producto]:[Costo Unitario]],2,FALSE)</f>
        <v>Wicked Choccy's</v>
      </c>
      <c r="U7577" t="str">
        <f>VLOOKUP(Tabla1[[#This Row],[Fábrica]],Tabla3[],4,FALSE)</f>
        <v>Georgia</v>
      </c>
    </row>
    <row r="7578" spans="1:21" x14ac:dyDescent="0.25">
      <c r="A7578" t="s">
        <v>2915</v>
      </c>
      <c r="B7578" s="3">
        <v>45572</v>
      </c>
      <c r="C7578" s="3">
        <v>45586</v>
      </c>
      <c r="D7578" t="s">
        <v>18</v>
      </c>
      <c r="E7578">
        <v>148404</v>
      </c>
      <c r="F7578" t="s">
        <v>19</v>
      </c>
      <c r="G7578" t="s">
        <v>356</v>
      </c>
      <c r="H7578" t="s">
        <v>98</v>
      </c>
      <c r="I7578">
        <v>28205</v>
      </c>
      <c r="J7578" t="s">
        <v>22</v>
      </c>
      <c r="K7578" t="s">
        <v>66</v>
      </c>
      <c r="L7578" t="s">
        <v>36</v>
      </c>
      <c r="M7578" t="s">
        <v>37</v>
      </c>
      <c r="N7578" s="5">
        <v>6.5</v>
      </c>
      <c r="O7578" s="7">
        <v>2</v>
      </c>
      <c r="P7578" s="5">
        <v>4.22</v>
      </c>
      <c r="Q7578" s="5">
        <v>2.2799999999999998</v>
      </c>
      <c r="R7578" s="22">
        <f>Tabla1[[#This Row],[Fecha de Envío]]-Tabla1[[#This Row],[Fecha de Orden]]</f>
        <v>14</v>
      </c>
      <c r="S7578" s="24">
        <f>YEAR(Tabla1[[#This Row],[Fecha de Orden]])</f>
        <v>2024</v>
      </c>
      <c r="T7578" t="str">
        <f>VLOOKUP(Tabla1[[#This Row],[Nombre del Producto]],Tabla2[[Nombre Producto]:[Costo Unitario]],2,FALSE)</f>
        <v>Wicked Choccy's</v>
      </c>
      <c r="U7578" t="str">
        <f>VLOOKUP(Tabla1[[#This Row],[Fábrica]],Tabla3[],4,FALSE)</f>
        <v>Georgia</v>
      </c>
    </row>
    <row r="7579" spans="1:21" x14ac:dyDescent="0.25">
      <c r="A7579" t="s">
        <v>4585</v>
      </c>
      <c r="B7579" s="3">
        <v>45572</v>
      </c>
      <c r="C7579" s="3">
        <v>45586</v>
      </c>
      <c r="D7579" t="s">
        <v>18</v>
      </c>
      <c r="E7579">
        <v>128426</v>
      </c>
      <c r="F7579" t="s">
        <v>19</v>
      </c>
      <c r="G7579" t="s">
        <v>159</v>
      </c>
      <c r="H7579" t="s">
        <v>42</v>
      </c>
      <c r="I7579">
        <v>77036</v>
      </c>
      <c r="J7579" t="s">
        <v>22</v>
      </c>
      <c r="K7579" t="s">
        <v>43</v>
      </c>
      <c r="L7579" t="s">
        <v>27</v>
      </c>
      <c r="M7579" t="s">
        <v>28</v>
      </c>
      <c r="N7579" s="5">
        <v>18</v>
      </c>
      <c r="O7579" s="7">
        <v>5</v>
      </c>
      <c r="P7579" s="5">
        <v>12.5</v>
      </c>
      <c r="Q7579" s="5">
        <v>5.5</v>
      </c>
      <c r="R7579" s="22">
        <f>Tabla1[[#This Row],[Fecha de Envío]]-Tabla1[[#This Row],[Fecha de Orden]]</f>
        <v>14</v>
      </c>
      <c r="S7579" s="24">
        <f>YEAR(Tabla1[[#This Row],[Fecha de Orden]])</f>
        <v>2024</v>
      </c>
      <c r="T7579" t="str">
        <f>VLOOKUP(Tabla1[[#This Row],[Nombre del Producto]],Tabla2[[Nombre Producto]:[Costo Unitario]],2,FALSE)</f>
        <v>Lot's O' Nuts</v>
      </c>
      <c r="U7579" t="str">
        <f>VLOOKUP(Tabla1[[#This Row],[Fábrica]],Tabla3[],4,FALSE)</f>
        <v>Arizona</v>
      </c>
    </row>
    <row r="7580" spans="1:21" x14ac:dyDescent="0.25">
      <c r="A7580" t="s">
        <v>6061</v>
      </c>
      <c r="B7580" s="3">
        <v>45572</v>
      </c>
      <c r="C7580" s="3">
        <v>45586</v>
      </c>
      <c r="D7580" t="s">
        <v>18</v>
      </c>
      <c r="E7580">
        <v>108574</v>
      </c>
      <c r="F7580" t="s">
        <v>19</v>
      </c>
      <c r="G7580" t="s">
        <v>53</v>
      </c>
      <c r="H7580" t="s">
        <v>21</v>
      </c>
      <c r="I7580">
        <v>90045</v>
      </c>
      <c r="J7580" t="s">
        <v>22</v>
      </c>
      <c r="K7580" t="s">
        <v>23</v>
      </c>
      <c r="L7580" t="s">
        <v>45</v>
      </c>
      <c r="M7580" t="s">
        <v>46</v>
      </c>
      <c r="N7580" s="5">
        <v>31.41</v>
      </c>
      <c r="O7580" s="7">
        <v>9</v>
      </c>
      <c r="P7580" s="5">
        <v>22.41</v>
      </c>
      <c r="Q7580" s="5">
        <v>9</v>
      </c>
      <c r="R7580" s="22">
        <f>Tabla1[[#This Row],[Fecha de Envío]]-Tabla1[[#This Row],[Fecha de Orden]]</f>
        <v>14</v>
      </c>
      <c r="S7580" s="24">
        <f>YEAR(Tabla1[[#This Row],[Fecha de Orden]])</f>
        <v>2024</v>
      </c>
      <c r="T7580" t="str">
        <f>VLOOKUP(Tabla1[[#This Row],[Nombre del Producto]],Tabla2[[Nombre Producto]:[Costo Unitario]],2,FALSE)</f>
        <v>Lot's O' Nuts</v>
      </c>
      <c r="U7580" t="str">
        <f>VLOOKUP(Tabla1[[#This Row],[Fábrica]],Tabla3[],4,FALSE)</f>
        <v>Arizona</v>
      </c>
    </row>
    <row r="7581" spans="1:21" x14ac:dyDescent="0.25">
      <c r="A7581" t="s">
        <v>6062</v>
      </c>
      <c r="B7581" s="3">
        <v>45572</v>
      </c>
      <c r="C7581" s="3">
        <v>45586</v>
      </c>
      <c r="D7581" t="s">
        <v>18</v>
      </c>
      <c r="E7581">
        <v>108574</v>
      </c>
      <c r="F7581" t="s">
        <v>19</v>
      </c>
      <c r="G7581" t="s">
        <v>53</v>
      </c>
      <c r="H7581" t="s">
        <v>21</v>
      </c>
      <c r="I7581">
        <v>90045</v>
      </c>
      <c r="J7581" t="s">
        <v>22</v>
      </c>
      <c r="K7581" t="s">
        <v>23</v>
      </c>
      <c r="L7581" t="s">
        <v>27</v>
      </c>
      <c r="M7581" t="s">
        <v>28</v>
      </c>
      <c r="N7581" s="5">
        <v>36</v>
      </c>
      <c r="O7581" s="7">
        <v>10</v>
      </c>
      <c r="P7581" s="5">
        <v>25</v>
      </c>
      <c r="Q7581" s="5">
        <v>11</v>
      </c>
      <c r="R7581" s="22">
        <f>Tabla1[[#This Row],[Fecha de Envío]]-Tabla1[[#This Row],[Fecha de Orden]]</f>
        <v>14</v>
      </c>
      <c r="S7581" s="24">
        <f>YEAR(Tabla1[[#This Row],[Fecha de Orden]])</f>
        <v>2024</v>
      </c>
      <c r="T7581" t="str">
        <f>VLOOKUP(Tabla1[[#This Row],[Nombre del Producto]],Tabla2[[Nombre Producto]:[Costo Unitario]],2,FALSE)</f>
        <v>Lot's O' Nuts</v>
      </c>
      <c r="U7581" t="str">
        <f>VLOOKUP(Tabla1[[#This Row],[Fábrica]],Tabla3[],4,FALSE)</f>
        <v>Arizona</v>
      </c>
    </row>
    <row r="7582" spans="1:21" x14ac:dyDescent="0.25">
      <c r="A7582" t="s">
        <v>1332</v>
      </c>
      <c r="B7582" s="3">
        <v>45573</v>
      </c>
      <c r="C7582" s="3">
        <v>45586</v>
      </c>
      <c r="D7582" t="s">
        <v>39</v>
      </c>
      <c r="E7582">
        <v>151596</v>
      </c>
      <c r="F7582" t="s">
        <v>19</v>
      </c>
      <c r="G7582" t="s">
        <v>471</v>
      </c>
      <c r="H7582" t="s">
        <v>77</v>
      </c>
      <c r="I7582">
        <v>2920</v>
      </c>
      <c r="J7582" t="s">
        <v>22</v>
      </c>
      <c r="K7582" t="s">
        <v>32</v>
      </c>
      <c r="L7582" t="s">
        <v>36</v>
      </c>
      <c r="M7582" t="s">
        <v>37</v>
      </c>
      <c r="N7582" s="5">
        <v>3.25</v>
      </c>
      <c r="O7582" s="7">
        <v>1</v>
      </c>
      <c r="P7582" s="5">
        <v>2.11</v>
      </c>
      <c r="Q7582" s="5">
        <v>1.1399999999999999</v>
      </c>
      <c r="R7582" s="22">
        <f>Tabla1[[#This Row],[Fecha de Envío]]-Tabla1[[#This Row],[Fecha de Orden]]</f>
        <v>13</v>
      </c>
      <c r="S7582" s="24">
        <f>YEAR(Tabla1[[#This Row],[Fecha de Orden]])</f>
        <v>2024</v>
      </c>
      <c r="T7582" t="str">
        <f>VLOOKUP(Tabla1[[#This Row],[Nombre del Producto]],Tabla2[[Nombre Producto]:[Costo Unitario]],2,FALSE)</f>
        <v>Wicked Choccy's</v>
      </c>
      <c r="U7582" t="str">
        <f>VLOOKUP(Tabla1[[#This Row],[Fábrica]],Tabla3[],4,FALSE)</f>
        <v>Georgia</v>
      </c>
    </row>
    <row r="7583" spans="1:21" x14ac:dyDescent="0.25">
      <c r="A7583" t="s">
        <v>2210</v>
      </c>
      <c r="B7583" s="3">
        <v>45573</v>
      </c>
      <c r="C7583" s="3">
        <v>45589</v>
      </c>
      <c r="D7583" t="s">
        <v>18</v>
      </c>
      <c r="E7583">
        <v>105487</v>
      </c>
      <c r="F7583" t="s">
        <v>19</v>
      </c>
      <c r="G7583" t="s">
        <v>120</v>
      </c>
      <c r="H7583" t="s">
        <v>21</v>
      </c>
      <c r="I7583">
        <v>92105</v>
      </c>
      <c r="J7583" t="s">
        <v>22</v>
      </c>
      <c r="K7583" t="s">
        <v>23</v>
      </c>
      <c r="L7583" t="s">
        <v>27</v>
      </c>
      <c r="M7583" t="s">
        <v>28</v>
      </c>
      <c r="N7583" s="5">
        <v>7.2</v>
      </c>
      <c r="O7583" s="7">
        <v>2</v>
      </c>
      <c r="P7583" s="5">
        <v>5</v>
      </c>
      <c r="Q7583" s="5">
        <v>2.2000000000000002</v>
      </c>
      <c r="R7583" s="22">
        <f>Tabla1[[#This Row],[Fecha de Envío]]-Tabla1[[#This Row],[Fecha de Orden]]</f>
        <v>16</v>
      </c>
      <c r="S7583" s="24">
        <f>YEAR(Tabla1[[#This Row],[Fecha de Orden]])</f>
        <v>2024</v>
      </c>
      <c r="T7583" t="str">
        <f>VLOOKUP(Tabla1[[#This Row],[Nombre del Producto]],Tabla2[[Nombre Producto]:[Costo Unitario]],2,FALSE)</f>
        <v>Lot's O' Nuts</v>
      </c>
      <c r="U7583" t="str">
        <f>VLOOKUP(Tabla1[[#This Row],[Fábrica]],Tabla3[],4,FALSE)</f>
        <v>Arizona</v>
      </c>
    </row>
    <row r="7584" spans="1:21" x14ac:dyDescent="0.25">
      <c r="A7584" t="s">
        <v>2211</v>
      </c>
      <c r="B7584" s="3">
        <v>45573</v>
      </c>
      <c r="C7584" s="3">
        <v>45589</v>
      </c>
      <c r="D7584" t="s">
        <v>18</v>
      </c>
      <c r="E7584">
        <v>105487</v>
      </c>
      <c r="F7584" t="s">
        <v>19</v>
      </c>
      <c r="G7584" t="s">
        <v>120</v>
      </c>
      <c r="H7584" t="s">
        <v>21</v>
      </c>
      <c r="I7584">
        <v>92105</v>
      </c>
      <c r="J7584" t="s">
        <v>22</v>
      </c>
      <c r="K7584" t="s">
        <v>23</v>
      </c>
      <c r="L7584" t="s">
        <v>33</v>
      </c>
      <c r="M7584" t="s">
        <v>34</v>
      </c>
      <c r="N7584" s="5">
        <v>14.4</v>
      </c>
      <c r="O7584" s="7">
        <v>4</v>
      </c>
      <c r="P7584" s="5">
        <v>9.6</v>
      </c>
      <c r="Q7584" s="5">
        <v>4.8</v>
      </c>
      <c r="R7584" s="22">
        <f>Tabla1[[#This Row],[Fecha de Envío]]-Tabla1[[#This Row],[Fecha de Orden]]</f>
        <v>16</v>
      </c>
      <c r="S7584" s="24">
        <f>YEAR(Tabla1[[#This Row],[Fecha de Orden]])</f>
        <v>2024</v>
      </c>
      <c r="T7584" t="str">
        <f>VLOOKUP(Tabla1[[#This Row],[Nombre del Producto]],Tabla2[[Nombre Producto]:[Costo Unitario]],2,FALSE)</f>
        <v>Lot's O' Nuts</v>
      </c>
      <c r="U7584" t="str">
        <f>VLOOKUP(Tabla1[[#This Row],[Fábrica]],Tabla3[],4,FALSE)</f>
        <v>Arizona</v>
      </c>
    </row>
    <row r="7585" spans="1:21" x14ac:dyDescent="0.25">
      <c r="A7585" t="s">
        <v>2212</v>
      </c>
      <c r="B7585" s="3">
        <v>45573</v>
      </c>
      <c r="C7585" s="3">
        <v>45589</v>
      </c>
      <c r="D7585" t="s">
        <v>18</v>
      </c>
      <c r="E7585">
        <v>105487</v>
      </c>
      <c r="F7585" t="s">
        <v>19</v>
      </c>
      <c r="G7585" t="s">
        <v>120</v>
      </c>
      <c r="H7585" t="s">
        <v>21</v>
      </c>
      <c r="I7585">
        <v>92105</v>
      </c>
      <c r="J7585" t="s">
        <v>22</v>
      </c>
      <c r="K7585" t="s">
        <v>23</v>
      </c>
      <c r="L7585" t="s">
        <v>24</v>
      </c>
      <c r="M7585" t="s">
        <v>25</v>
      </c>
      <c r="N7585" s="5">
        <v>3.75</v>
      </c>
      <c r="O7585" s="7">
        <v>1</v>
      </c>
      <c r="P7585" s="5">
        <v>2.4500000000000002</v>
      </c>
      <c r="Q7585" s="5">
        <v>1.3</v>
      </c>
      <c r="R7585" s="22">
        <f>Tabla1[[#This Row],[Fecha de Envío]]-Tabla1[[#This Row],[Fecha de Orden]]</f>
        <v>16</v>
      </c>
      <c r="S7585" s="24">
        <f>YEAR(Tabla1[[#This Row],[Fecha de Orden]])</f>
        <v>2024</v>
      </c>
      <c r="T7585" t="str">
        <f>VLOOKUP(Tabla1[[#This Row],[Nombre del Producto]],Tabla2[[Nombre Producto]:[Costo Unitario]],2,FALSE)</f>
        <v>Wicked Choccy's</v>
      </c>
      <c r="U7585" t="str">
        <f>VLOOKUP(Tabla1[[#This Row],[Fábrica]],Tabla3[],4,FALSE)</f>
        <v>Georgia</v>
      </c>
    </row>
    <row r="7586" spans="1:21" x14ac:dyDescent="0.25">
      <c r="A7586" t="s">
        <v>3738</v>
      </c>
      <c r="B7586" s="3">
        <v>45573</v>
      </c>
      <c r="C7586" s="3">
        <v>45589</v>
      </c>
      <c r="D7586" t="s">
        <v>18</v>
      </c>
      <c r="E7586">
        <v>168613</v>
      </c>
      <c r="F7586" t="s">
        <v>19</v>
      </c>
      <c r="G7586" t="s">
        <v>30</v>
      </c>
      <c r="H7586" t="s">
        <v>31</v>
      </c>
      <c r="I7586">
        <v>10009</v>
      </c>
      <c r="J7586" t="s">
        <v>22</v>
      </c>
      <c r="K7586" t="s">
        <v>32</v>
      </c>
      <c r="L7586" t="s">
        <v>33</v>
      </c>
      <c r="M7586" t="s">
        <v>34</v>
      </c>
      <c r="N7586" s="5">
        <v>7.2</v>
      </c>
      <c r="O7586" s="7">
        <v>2</v>
      </c>
      <c r="P7586" s="5">
        <v>4.8</v>
      </c>
      <c r="Q7586" s="5">
        <v>2.4</v>
      </c>
      <c r="R7586" s="22">
        <f>Tabla1[[#This Row],[Fecha de Envío]]-Tabla1[[#This Row],[Fecha de Orden]]</f>
        <v>16</v>
      </c>
      <c r="S7586" s="24">
        <f>YEAR(Tabla1[[#This Row],[Fecha de Orden]])</f>
        <v>2024</v>
      </c>
      <c r="T7586" t="str">
        <f>VLOOKUP(Tabla1[[#This Row],[Nombre del Producto]],Tabla2[[Nombre Producto]:[Costo Unitario]],2,FALSE)</f>
        <v>Lot's O' Nuts</v>
      </c>
      <c r="U7586" t="str">
        <f>VLOOKUP(Tabla1[[#This Row],[Fábrica]],Tabla3[],4,FALSE)</f>
        <v>Arizona</v>
      </c>
    </row>
    <row r="7587" spans="1:21" x14ac:dyDescent="0.25">
      <c r="A7587" t="s">
        <v>1952</v>
      </c>
      <c r="B7587" s="3">
        <v>45574</v>
      </c>
      <c r="C7587" s="3">
        <v>45589</v>
      </c>
      <c r="D7587" t="s">
        <v>18</v>
      </c>
      <c r="E7587">
        <v>117247</v>
      </c>
      <c r="F7587" t="s">
        <v>19</v>
      </c>
      <c r="G7587" t="s">
        <v>478</v>
      </c>
      <c r="H7587" t="s">
        <v>173</v>
      </c>
      <c r="I7587">
        <v>60505</v>
      </c>
      <c r="J7587" t="s">
        <v>22</v>
      </c>
      <c r="K7587" t="s">
        <v>43</v>
      </c>
      <c r="L7587" t="s">
        <v>27</v>
      </c>
      <c r="M7587" t="s">
        <v>28</v>
      </c>
      <c r="N7587" s="5">
        <v>10.8</v>
      </c>
      <c r="O7587" s="7">
        <v>3</v>
      </c>
      <c r="P7587" s="5">
        <v>7.5</v>
      </c>
      <c r="Q7587" s="5">
        <v>3.3</v>
      </c>
      <c r="R7587" s="22">
        <f>Tabla1[[#This Row],[Fecha de Envío]]-Tabla1[[#This Row],[Fecha de Orden]]</f>
        <v>15</v>
      </c>
      <c r="S7587" s="24">
        <f>YEAR(Tabla1[[#This Row],[Fecha de Orden]])</f>
        <v>2024</v>
      </c>
      <c r="T7587" t="str">
        <f>VLOOKUP(Tabla1[[#This Row],[Nombre del Producto]],Tabla2[[Nombre Producto]:[Costo Unitario]],2,FALSE)</f>
        <v>Lot's O' Nuts</v>
      </c>
      <c r="U7587" t="str">
        <f>VLOOKUP(Tabla1[[#This Row],[Fábrica]],Tabla3[],4,FALSE)</f>
        <v>Arizona</v>
      </c>
    </row>
    <row r="7588" spans="1:21" x14ac:dyDescent="0.25">
      <c r="A7588" t="s">
        <v>1953</v>
      </c>
      <c r="B7588" s="3">
        <v>45574</v>
      </c>
      <c r="C7588" s="3">
        <v>45589</v>
      </c>
      <c r="D7588" t="s">
        <v>18</v>
      </c>
      <c r="E7588">
        <v>117247</v>
      </c>
      <c r="F7588" t="s">
        <v>19</v>
      </c>
      <c r="G7588" t="s">
        <v>478</v>
      </c>
      <c r="H7588" t="s">
        <v>173</v>
      </c>
      <c r="I7588">
        <v>60505</v>
      </c>
      <c r="J7588" t="s">
        <v>22</v>
      </c>
      <c r="K7588" t="s">
        <v>43</v>
      </c>
      <c r="L7588" t="s">
        <v>36</v>
      </c>
      <c r="M7588" t="s">
        <v>37</v>
      </c>
      <c r="N7588" s="5">
        <v>16.25</v>
      </c>
      <c r="O7588" s="7">
        <v>5</v>
      </c>
      <c r="P7588" s="5">
        <v>10.55</v>
      </c>
      <c r="Q7588" s="5">
        <v>5.7</v>
      </c>
      <c r="R7588" s="22">
        <f>Tabla1[[#This Row],[Fecha de Envío]]-Tabla1[[#This Row],[Fecha de Orden]]</f>
        <v>15</v>
      </c>
      <c r="S7588" s="24">
        <f>YEAR(Tabla1[[#This Row],[Fecha de Orden]])</f>
        <v>2024</v>
      </c>
      <c r="T7588" t="str">
        <f>VLOOKUP(Tabla1[[#This Row],[Nombre del Producto]],Tabla2[[Nombre Producto]:[Costo Unitario]],2,FALSE)</f>
        <v>Wicked Choccy's</v>
      </c>
      <c r="U7588" t="str">
        <f>VLOOKUP(Tabla1[[#This Row],[Fábrica]],Tabla3[],4,FALSE)</f>
        <v>Georgia</v>
      </c>
    </row>
    <row r="7589" spans="1:21" x14ac:dyDescent="0.25">
      <c r="A7589" t="s">
        <v>2097</v>
      </c>
      <c r="B7589" s="3">
        <v>45574</v>
      </c>
      <c r="C7589" s="3">
        <v>45586</v>
      </c>
      <c r="D7589" t="s">
        <v>39</v>
      </c>
      <c r="E7589">
        <v>132430</v>
      </c>
      <c r="F7589" t="s">
        <v>19</v>
      </c>
      <c r="G7589" t="s">
        <v>207</v>
      </c>
      <c r="H7589" t="s">
        <v>210</v>
      </c>
      <c r="I7589">
        <v>44107</v>
      </c>
      <c r="J7589" t="s">
        <v>22</v>
      </c>
      <c r="K7589" t="s">
        <v>32</v>
      </c>
      <c r="L7589" t="s">
        <v>45</v>
      </c>
      <c r="M7589" t="s">
        <v>46</v>
      </c>
      <c r="N7589" s="5">
        <v>13.96</v>
      </c>
      <c r="O7589" s="7">
        <v>4</v>
      </c>
      <c r="P7589" s="5">
        <v>9.9600000000000009</v>
      </c>
      <c r="Q7589" s="5">
        <v>4</v>
      </c>
      <c r="R7589" s="22">
        <f>Tabla1[[#This Row],[Fecha de Envío]]-Tabla1[[#This Row],[Fecha de Orden]]</f>
        <v>12</v>
      </c>
      <c r="S7589" s="24">
        <f>YEAR(Tabla1[[#This Row],[Fecha de Orden]])</f>
        <v>2024</v>
      </c>
      <c r="T7589" t="str">
        <f>VLOOKUP(Tabla1[[#This Row],[Nombre del Producto]],Tabla2[[Nombre Producto]:[Costo Unitario]],2,FALSE)</f>
        <v>Lot's O' Nuts</v>
      </c>
      <c r="U7589" t="str">
        <f>VLOOKUP(Tabla1[[#This Row],[Fábrica]],Tabla3[],4,FALSE)</f>
        <v>Arizona</v>
      </c>
    </row>
    <row r="7590" spans="1:21" x14ac:dyDescent="0.25">
      <c r="A7590" t="s">
        <v>3152</v>
      </c>
      <c r="B7590" s="3">
        <v>45574</v>
      </c>
      <c r="C7590" s="3">
        <v>45585</v>
      </c>
      <c r="D7590" t="s">
        <v>39</v>
      </c>
      <c r="E7590">
        <v>162635</v>
      </c>
      <c r="F7590" t="s">
        <v>19</v>
      </c>
      <c r="G7590" t="s">
        <v>606</v>
      </c>
      <c r="H7590" t="s">
        <v>98</v>
      </c>
      <c r="I7590">
        <v>28403</v>
      </c>
      <c r="J7590" t="s">
        <v>22</v>
      </c>
      <c r="K7590" t="s">
        <v>66</v>
      </c>
      <c r="L7590" t="s">
        <v>24</v>
      </c>
      <c r="M7590" t="s">
        <v>25</v>
      </c>
      <c r="N7590" s="5">
        <v>15</v>
      </c>
      <c r="O7590" s="7">
        <v>4</v>
      </c>
      <c r="P7590" s="5">
        <v>9.8000000000000007</v>
      </c>
      <c r="Q7590" s="5">
        <v>5.2</v>
      </c>
      <c r="R7590" s="22">
        <f>Tabla1[[#This Row],[Fecha de Envío]]-Tabla1[[#This Row],[Fecha de Orden]]</f>
        <v>11</v>
      </c>
      <c r="S7590" s="24">
        <f>YEAR(Tabla1[[#This Row],[Fecha de Orden]])</f>
        <v>2024</v>
      </c>
      <c r="T7590" t="str">
        <f>VLOOKUP(Tabla1[[#This Row],[Nombre del Producto]],Tabla2[[Nombre Producto]:[Costo Unitario]],2,FALSE)</f>
        <v>Wicked Choccy's</v>
      </c>
      <c r="U7590" t="str">
        <f>VLOOKUP(Tabla1[[#This Row],[Fábrica]],Tabla3[],4,FALSE)</f>
        <v>Georgia</v>
      </c>
    </row>
    <row r="7591" spans="1:21" x14ac:dyDescent="0.25">
      <c r="A7591" t="s">
        <v>3917</v>
      </c>
      <c r="B7591" s="3">
        <v>45574</v>
      </c>
      <c r="C7591" s="3">
        <v>45589</v>
      </c>
      <c r="D7591" t="s">
        <v>18</v>
      </c>
      <c r="E7591">
        <v>141873</v>
      </c>
      <c r="F7591" t="s">
        <v>19</v>
      </c>
      <c r="G7591" t="s">
        <v>30</v>
      </c>
      <c r="H7591" t="s">
        <v>31</v>
      </c>
      <c r="I7591">
        <v>10024</v>
      </c>
      <c r="J7591" t="s">
        <v>22</v>
      </c>
      <c r="K7591" t="s">
        <v>32</v>
      </c>
      <c r="L7591" t="s">
        <v>36</v>
      </c>
      <c r="M7591" t="s">
        <v>37</v>
      </c>
      <c r="N7591" s="5">
        <v>9.75</v>
      </c>
      <c r="O7591" s="7">
        <v>3</v>
      </c>
      <c r="P7591" s="5">
        <v>6.33</v>
      </c>
      <c r="Q7591" s="5">
        <v>3.42</v>
      </c>
      <c r="R7591" s="22">
        <f>Tabla1[[#This Row],[Fecha de Envío]]-Tabla1[[#This Row],[Fecha de Orden]]</f>
        <v>15</v>
      </c>
      <c r="S7591" s="24">
        <f>YEAR(Tabla1[[#This Row],[Fecha de Orden]])</f>
        <v>2024</v>
      </c>
      <c r="T7591" t="str">
        <f>VLOOKUP(Tabla1[[#This Row],[Nombre del Producto]],Tabla2[[Nombre Producto]:[Costo Unitario]],2,FALSE)</f>
        <v>Wicked Choccy's</v>
      </c>
      <c r="U7591" t="str">
        <f>VLOOKUP(Tabla1[[#This Row],[Fábrica]],Tabla3[],4,FALSE)</f>
        <v>Georgia</v>
      </c>
    </row>
    <row r="7592" spans="1:21" x14ac:dyDescent="0.25">
      <c r="A7592" t="s">
        <v>3918</v>
      </c>
      <c r="B7592" s="3">
        <v>45574</v>
      </c>
      <c r="C7592" s="3">
        <v>45589</v>
      </c>
      <c r="D7592" t="s">
        <v>18</v>
      </c>
      <c r="E7592">
        <v>141873</v>
      </c>
      <c r="F7592" t="s">
        <v>19</v>
      </c>
      <c r="G7592" t="s">
        <v>30</v>
      </c>
      <c r="H7592" t="s">
        <v>31</v>
      </c>
      <c r="I7592">
        <v>10024</v>
      </c>
      <c r="J7592" t="s">
        <v>22</v>
      </c>
      <c r="K7592" t="s">
        <v>32</v>
      </c>
      <c r="L7592" t="s">
        <v>27</v>
      </c>
      <c r="M7592" t="s">
        <v>28</v>
      </c>
      <c r="N7592" s="5">
        <v>10.8</v>
      </c>
      <c r="O7592" s="7">
        <v>3</v>
      </c>
      <c r="P7592" s="5">
        <v>7.5</v>
      </c>
      <c r="Q7592" s="5">
        <v>3.3</v>
      </c>
      <c r="R7592" s="22">
        <f>Tabla1[[#This Row],[Fecha de Envío]]-Tabla1[[#This Row],[Fecha de Orden]]</f>
        <v>15</v>
      </c>
      <c r="S7592" s="24">
        <f>YEAR(Tabla1[[#This Row],[Fecha de Orden]])</f>
        <v>2024</v>
      </c>
      <c r="T7592" t="str">
        <f>VLOOKUP(Tabla1[[#This Row],[Nombre del Producto]],Tabla2[[Nombre Producto]:[Costo Unitario]],2,FALSE)</f>
        <v>Lot's O' Nuts</v>
      </c>
      <c r="U7592" t="str">
        <f>VLOOKUP(Tabla1[[#This Row],[Fábrica]],Tabla3[],4,FALSE)</f>
        <v>Arizona</v>
      </c>
    </row>
    <row r="7593" spans="1:21" x14ac:dyDescent="0.25">
      <c r="A7593" t="s">
        <v>3919</v>
      </c>
      <c r="B7593" s="3">
        <v>45574</v>
      </c>
      <c r="C7593" s="3">
        <v>45589</v>
      </c>
      <c r="D7593" t="s">
        <v>18</v>
      </c>
      <c r="E7593">
        <v>141873</v>
      </c>
      <c r="F7593" t="s">
        <v>19</v>
      </c>
      <c r="G7593" t="s">
        <v>30</v>
      </c>
      <c r="H7593" t="s">
        <v>31</v>
      </c>
      <c r="I7593">
        <v>10024</v>
      </c>
      <c r="J7593" t="s">
        <v>22</v>
      </c>
      <c r="K7593" t="s">
        <v>32</v>
      </c>
      <c r="L7593" t="s">
        <v>33</v>
      </c>
      <c r="M7593" t="s">
        <v>34</v>
      </c>
      <c r="N7593" s="5">
        <v>21.6</v>
      </c>
      <c r="O7593" s="7">
        <v>6</v>
      </c>
      <c r="P7593" s="5">
        <v>14.4</v>
      </c>
      <c r="Q7593" s="5">
        <v>7.2</v>
      </c>
      <c r="R7593" s="22">
        <f>Tabla1[[#This Row],[Fecha de Envío]]-Tabla1[[#This Row],[Fecha de Orden]]</f>
        <v>15</v>
      </c>
      <c r="S7593" s="24">
        <f>YEAR(Tabla1[[#This Row],[Fecha de Orden]])</f>
        <v>2024</v>
      </c>
      <c r="T7593" t="str">
        <f>VLOOKUP(Tabla1[[#This Row],[Nombre del Producto]],Tabla2[[Nombre Producto]:[Costo Unitario]],2,FALSE)</f>
        <v>Lot's O' Nuts</v>
      </c>
      <c r="U7593" t="str">
        <f>VLOOKUP(Tabla1[[#This Row],[Fábrica]],Tabla3[],4,FALSE)</f>
        <v>Arizona</v>
      </c>
    </row>
    <row r="7594" spans="1:21" x14ac:dyDescent="0.25">
      <c r="A7594" t="s">
        <v>5822</v>
      </c>
      <c r="B7594" s="3">
        <v>45574</v>
      </c>
      <c r="C7594" s="3">
        <v>45586</v>
      </c>
      <c r="D7594" t="s">
        <v>71</v>
      </c>
      <c r="E7594">
        <v>163125</v>
      </c>
      <c r="F7594" t="s">
        <v>19</v>
      </c>
      <c r="G7594" t="s">
        <v>5823</v>
      </c>
      <c r="H7594" t="s">
        <v>42</v>
      </c>
      <c r="I7594">
        <v>77573</v>
      </c>
      <c r="J7594" t="s">
        <v>22</v>
      </c>
      <c r="K7594" t="s">
        <v>43</v>
      </c>
      <c r="L7594" t="s">
        <v>27</v>
      </c>
      <c r="M7594" t="s">
        <v>28</v>
      </c>
      <c r="N7594" s="5">
        <v>10.8</v>
      </c>
      <c r="O7594" s="7">
        <v>3</v>
      </c>
      <c r="P7594" s="5">
        <v>7.5</v>
      </c>
      <c r="Q7594" s="5">
        <v>3.3</v>
      </c>
      <c r="R7594" s="22">
        <f>Tabla1[[#This Row],[Fecha de Envío]]-Tabla1[[#This Row],[Fecha de Orden]]</f>
        <v>12</v>
      </c>
      <c r="S7594" s="24">
        <f>YEAR(Tabla1[[#This Row],[Fecha de Orden]])</f>
        <v>2024</v>
      </c>
      <c r="T7594" t="str">
        <f>VLOOKUP(Tabla1[[#This Row],[Nombre del Producto]],Tabla2[[Nombre Producto]:[Costo Unitario]],2,FALSE)</f>
        <v>Lot's O' Nuts</v>
      </c>
      <c r="U7594" t="str">
        <f>VLOOKUP(Tabla1[[#This Row],[Fábrica]],Tabla3[],4,FALSE)</f>
        <v>Arizona</v>
      </c>
    </row>
    <row r="7595" spans="1:21" x14ac:dyDescent="0.25">
      <c r="A7595" t="s">
        <v>9177</v>
      </c>
      <c r="B7595" s="3">
        <v>45574</v>
      </c>
      <c r="C7595" s="3">
        <v>45586</v>
      </c>
      <c r="D7595" t="s">
        <v>39</v>
      </c>
      <c r="E7595">
        <v>115595</v>
      </c>
      <c r="F7595" t="s">
        <v>19</v>
      </c>
      <c r="G7595" t="s">
        <v>53</v>
      </c>
      <c r="H7595" t="s">
        <v>21</v>
      </c>
      <c r="I7595">
        <v>90032</v>
      </c>
      <c r="J7595" t="s">
        <v>22</v>
      </c>
      <c r="K7595" t="s">
        <v>23</v>
      </c>
      <c r="L7595" t="s">
        <v>33</v>
      </c>
      <c r="M7595" t="s">
        <v>34</v>
      </c>
      <c r="N7595" s="5">
        <v>18</v>
      </c>
      <c r="O7595" s="7">
        <v>5</v>
      </c>
      <c r="P7595" s="5">
        <v>12</v>
      </c>
      <c r="Q7595" s="5">
        <v>6</v>
      </c>
      <c r="R7595" s="22">
        <f>Tabla1[[#This Row],[Fecha de Envío]]-Tabla1[[#This Row],[Fecha de Orden]]</f>
        <v>12</v>
      </c>
      <c r="S7595" s="24">
        <f>YEAR(Tabla1[[#This Row],[Fecha de Orden]])</f>
        <v>2024</v>
      </c>
      <c r="T7595" t="str">
        <f>VLOOKUP(Tabla1[[#This Row],[Nombre del Producto]],Tabla2[[Nombre Producto]:[Costo Unitario]],2,FALSE)</f>
        <v>Lot's O' Nuts</v>
      </c>
      <c r="U7595" t="str">
        <f>VLOOKUP(Tabla1[[#This Row],[Fábrica]],Tabla3[],4,FALSE)</f>
        <v>Arizona</v>
      </c>
    </row>
    <row r="7596" spans="1:21" x14ac:dyDescent="0.25">
      <c r="A7596" t="s">
        <v>8505</v>
      </c>
      <c r="B7596" s="3">
        <v>45575</v>
      </c>
      <c r="C7596" s="3">
        <v>45591</v>
      </c>
      <c r="D7596" t="s">
        <v>18</v>
      </c>
      <c r="E7596">
        <v>111717</v>
      </c>
      <c r="F7596" t="s">
        <v>19</v>
      </c>
      <c r="G7596" t="s">
        <v>478</v>
      </c>
      <c r="H7596" t="s">
        <v>173</v>
      </c>
      <c r="I7596">
        <v>60505</v>
      </c>
      <c r="J7596" t="s">
        <v>22</v>
      </c>
      <c r="K7596" t="s">
        <v>43</v>
      </c>
      <c r="L7596" t="s">
        <v>36</v>
      </c>
      <c r="M7596" t="s">
        <v>37</v>
      </c>
      <c r="N7596" s="5">
        <v>9.75</v>
      </c>
      <c r="O7596" s="7">
        <v>3</v>
      </c>
      <c r="P7596" s="5">
        <v>6.33</v>
      </c>
      <c r="Q7596" s="5">
        <v>3.42</v>
      </c>
      <c r="R7596" s="22">
        <f>Tabla1[[#This Row],[Fecha de Envío]]-Tabla1[[#This Row],[Fecha de Orden]]</f>
        <v>16</v>
      </c>
      <c r="S7596" s="24">
        <f>YEAR(Tabla1[[#This Row],[Fecha de Orden]])</f>
        <v>2024</v>
      </c>
      <c r="T7596" t="str">
        <f>VLOOKUP(Tabla1[[#This Row],[Nombre del Producto]],Tabla2[[Nombre Producto]:[Costo Unitario]],2,FALSE)</f>
        <v>Wicked Choccy's</v>
      </c>
      <c r="U7596" t="str">
        <f>VLOOKUP(Tabla1[[#This Row],[Fábrica]],Tabla3[],4,FALSE)</f>
        <v>Georgia</v>
      </c>
    </row>
    <row r="7597" spans="1:21" x14ac:dyDescent="0.25">
      <c r="A7597" t="s">
        <v>9153</v>
      </c>
      <c r="B7597" s="3">
        <v>45575</v>
      </c>
      <c r="C7597" s="3">
        <v>45587</v>
      </c>
      <c r="D7597" t="s">
        <v>39</v>
      </c>
      <c r="E7597">
        <v>126627</v>
      </c>
      <c r="F7597" t="s">
        <v>195</v>
      </c>
      <c r="G7597" t="s">
        <v>4297</v>
      </c>
      <c r="H7597" t="s">
        <v>4298</v>
      </c>
      <c r="I7597" t="s">
        <v>9144</v>
      </c>
      <c r="J7597" t="s">
        <v>22</v>
      </c>
      <c r="K7597" t="s">
        <v>43</v>
      </c>
      <c r="L7597" t="s">
        <v>33</v>
      </c>
      <c r="M7597" t="s">
        <v>34</v>
      </c>
      <c r="N7597" s="5">
        <v>14.4</v>
      </c>
      <c r="O7597" s="7">
        <v>4</v>
      </c>
      <c r="P7597" s="5">
        <v>9.6</v>
      </c>
      <c r="Q7597" s="5">
        <v>4.8</v>
      </c>
      <c r="R7597" s="22">
        <f>Tabla1[[#This Row],[Fecha de Envío]]-Tabla1[[#This Row],[Fecha de Orden]]</f>
        <v>12</v>
      </c>
      <c r="S7597" s="24">
        <f>YEAR(Tabla1[[#This Row],[Fecha de Orden]])</f>
        <v>2024</v>
      </c>
      <c r="T7597" t="str">
        <f>VLOOKUP(Tabla1[[#This Row],[Nombre del Producto]],Tabla2[[Nombre Producto]:[Costo Unitario]],2,FALSE)</f>
        <v>Lot's O' Nuts</v>
      </c>
      <c r="U7597" t="str">
        <f>VLOOKUP(Tabla1[[#This Row],[Fábrica]],Tabla3[],4,FALSE)</f>
        <v>Arizona</v>
      </c>
    </row>
    <row r="7598" spans="1:21" x14ac:dyDescent="0.25">
      <c r="A7598" t="s">
        <v>9154</v>
      </c>
      <c r="B7598" s="3">
        <v>45575</v>
      </c>
      <c r="C7598" s="3">
        <v>45587</v>
      </c>
      <c r="D7598" t="s">
        <v>39</v>
      </c>
      <c r="E7598">
        <v>126627</v>
      </c>
      <c r="F7598" t="s">
        <v>195</v>
      </c>
      <c r="G7598" t="s">
        <v>4297</v>
      </c>
      <c r="H7598" t="s">
        <v>4298</v>
      </c>
      <c r="I7598" t="s">
        <v>9144</v>
      </c>
      <c r="J7598" t="s">
        <v>22</v>
      </c>
      <c r="K7598" t="s">
        <v>43</v>
      </c>
      <c r="L7598" t="s">
        <v>36</v>
      </c>
      <c r="M7598" t="s">
        <v>37</v>
      </c>
      <c r="N7598" s="5">
        <v>6.5</v>
      </c>
      <c r="O7598" s="7">
        <v>2</v>
      </c>
      <c r="P7598" s="5">
        <v>4.22</v>
      </c>
      <c r="Q7598" s="5">
        <v>2.2799999999999998</v>
      </c>
      <c r="R7598" s="22">
        <f>Tabla1[[#This Row],[Fecha de Envío]]-Tabla1[[#This Row],[Fecha de Orden]]</f>
        <v>12</v>
      </c>
      <c r="S7598" s="24">
        <f>YEAR(Tabla1[[#This Row],[Fecha de Orden]])</f>
        <v>2024</v>
      </c>
      <c r="T7598" t="str">
        <f>VLOOKUP(Tabla1[[#This Row],[Nombre del Producto]],Tabla2[[Nombre Producto]:[Costo Unitario]],2,FALSE)</f>
        <v>Wicked Choccy's</v>
      </c>
      <c r="U7598" t="str">
        <f>VLOOKUP(Tabla1[[#This Row],[Fábrica]],Tabla3[],4,FALSE)</f>
        <v>Georgia</v>
      </c>
    </row>
    <row r="7599" spans="1:21" x14ac:dyDescent="0.25">
      <c r="A7599" t="s">
        <v>1580</v>
      </c>
      <c r="B7599" s="3">
        <v>45577</v>
      </c>
      <c r="C7599" s="3">
        <v>45590</v>
      </c>
      <c r="D7599" t="s">
        <v>39</v>
      </c>
      <c r="E7599">
        <v>169607</v>
      </c>
      <c r="F7599" t="s">
        <v>19</v>
      </c>
      <c r="G7599" t="s">
        <v>30</v>
      </c>
      <c r="H7599" t="s">
        <v>31</v>
      </c>
      <c r="I7599">
        <v>10024</v>
      </c>
      <c r="J7599" t="s">
        <v>22</v>
      </c>
      <c r="K7599" t="s">
        <v>32</v>
      </c>
      <c r="L7599" t="s">
        <v>33</v>
      </c>
      <c r="M7599" t="s">
        <v>34</v>
      </c>
      <c r="N7599" s="5">
        <v>7.2</v>
      </c>
      <c r="O7599" s="7">
        <v>2</v>
      </c>
      <c r="P7599" s="5">
        <v>4.8</v>
      </c>
      <c r="Q7599" s="5">
        <v>2.4</v>
      </c>
      <c r="R7599" s="22">
        <f>Tabla1[[#This Row],[Fecha de Envío]]-Tabla1[[#This Row],[Fecha de Orden]]</f>
        <v>13</v>
      </c>
      <c r="S7599" s="24">
        <f>YEAR(Tabla1[[#This Row],[Fecha de Orden]])</f>
        <v>2024</v>
      </c>
      <c r="T7599" t="str">
        <f>VLOOKUP(Tabla1[[#This Row],[Nombre del Producto]],Tabla2[[Nombre Producto]:[Costo Unitario]],2,FALSE)</f>
        <v>Lot's O' Nuts</v>
      </c>
      <c r="U7599" t="str">
        <f>VLOOKUP(Tabla1[[#This Row],[Fábrica]],Tabla3[],4,FALSE)</f>
        <v>Arizona</v>
      </c>
    </row>
    <row r="7600" spans="1:21" x14ac:dyDescent="0.25">
      <c r="A7600" t="s">
        <v>6022</v>
      </c>
      <c r="B7600" s="3">
        <v>45577</v>
      </c>
      <c r="C7600" s="3">
        <v>45591</v>
      </c>
      <c r="D7600" t="s">
        <v>18</v>
      </c>
      <c r="E7600">
        <v>152933</v>
      </c>
      <c r="F7600" t="s">
        <v>19</v>
      </c>
      <c r="G7600" t="s">
        <v>186</v>
      </c>
      <c r="H7600" t="s">
        <v>42</v>
      </c>
      <c r="I7600">
        <v>75081</v>
      </c>
      <c r="J7600" t="s">
        <v>22</v>
      </c>
      <c r="K7600" t="s">
        <v>43</v>
      </c>
      <c r="L7600" t="s">
        <v>45</v>
      </c>
      <c r="M7600" t="s">
        <v>46</v>
      </c>
      <c r="N7600" s="5">
        <v>6.98</v>
      </c>
      <c r="O7600" s="7">
        <v>2</v>
      </c>
      <c r="P7600" s="5">
        <v>4.9800000000000004</v>
      </c>
      <c r="Q7600" s="5">
        <v>2</v>
      </c>
      <c r="R7600" s="22">
        <f>Tabla1[[#This Row],[Fecha de Envío]]-Tabla1[[#This Row],[Fecha de Orden]]</f>
        <v>14</v>
      </c>
      <c r="S7600" s="24">
        <f>YEAR(Tabla1[[#This Row],[Fecha de Orden]])</f>
        <v>2024</v>
      </c>
      <c r="T7600" t="str">
        <f>VLOOKUP(Tabla1[[#This Row],[Nombre del Producto]],Tabla2[[Nombre Producto]:[Costo Unitario]],2,FALSE)</f>
        <v>Lot's O' Nuts</v>
      </c>
      <c r="U7600" t="str">
        <f>VLOOKUP(Tabla1[[#This Row],[Fábrica]],Tabla3[],4,FALSE)</f>
        <v>Arizona</v>
      </c>
    </row>
    <row r="7601" spans="1:21" x14ac:dyDescent="0.25">
      <c r="A7601" t="s">
        <v>6023</v>
      </c>
      <c r="B7601" s="3">
        <v>45577</v>
      </c>
      <c r="C7601" s="3">
        <v>45591</v>
      </c>
      <c r="D7601" t="s">
        <v>18</v>
      </c>
      <c r="E7601">
        <v>152933</v>
      </c>
      <c r="F7601" t="s">
        <v>19</v>
      </c>
      <c r="G7601" t="s">
        <v>186</v>
      </c>
      <c r="H7601" t="s">
        <v>42</v>
      </c>
      <c r="I7601">
        <v>75081</v>
      </c>
      <c r="J7601" t="s">
        <v>22</v>
      </c>
      <c r="K7601" t="s">
        <v>43</v>
      </c>
      <c r="L7601" t="s">
        <v>24</v>
      </c>
      <c r="M7601" t="s">
        <v>25</v>
      </c>
      <c r="N7601" s="5">
        <v>11.25</v>
      </c>
      <c r="O7601" s="7">
        <v>3</v>
      </c>
      <c r="P7601" s="5">
        <v>7.35</v>
      </c>
      <c r="Q7601" s="5">
        <v>3.9</v>
      </c>
      <c r="R7601" s="22">
        <f>Tabla1[[#This Row],[Fecha de Envío]]-Tabla1[[#This Row],[Fecha de Orden]]</f>
        <v>14</v>
      </c>
      <c r="S7601" s="24">
        <f>YEAR(Tabla1[[#This Row],[Fecha de Orden]])</f>
        <v>2024</v>
      </c>
      <c r="T7601" t="str">
        <f>VLOOKUP(Tabla1[[#This Row],[Nombre del Producto]],Tabla2[[Nombre Producto]:[Costo Unitario]],2,FALSE)</f>
        <v>Wicked Choccy's</v>
      </c>
      <c r="U7601" t="str">
        <f>VLOOKUP(Tabla1[[#This Row],[Fábrica]],Tabla3[],4,FALSE)</f>
        <v>Georgia</v>
      </c>
    </row>
    <row r="7602" spans="1:21" x14ac:dyDescent="0.25">
      <c r="A7602" t="s">
        <v>6228</v>
      </c>
      <c r="B7602" s="3">
        <v>45577</v>
      </c>
      <c r="C7602" s="3">
        <v>45593</v>
      </c>
      <c r="D7602" t="s">
        <v>18</v>
      </c>
      <c r="E7602">
        <v>168655</v>
      </c>
      <c r="F7602" t="s">
        <v>19</v>
      </c>
      <c r="G7602" t="s">
        <v>1149</v>
      </c>
      <c r="H7602" t="s">
        <v>235</v>
      </c>
      <c r="I7602">
        <v>87105</v>
      </c>
      <c r="J7602" t="s">
        <v>22</v>
      </c>
      <c r="K7602" t="s">
        <v>23</v>
      </c>
      <c r="L7602" t="s">
        <v>36</v>
      </c>
      <c r="M7602" t="s">
        <v>37</v>
      </c>
      <c r="N7602" s="5">
        <v>9.75</v>
      </c>
      <c r="O7602" s="7">
        <v>3</v>
      </c>
      <c r="P7602" s="5">
        <v>6.33</v>
      </c>
      <c r="Q7602" s="5">
        <v>3.42</v>
      </c>
      <c r="R7602" s="22">
        <f>Tabla1[[#This Row],[Fecha de Envío]]-Tabla1[[#This Row],[Fecha de Orden]]</f>
        <v>16</v>
      </c>
      <c r="S7602" s="24">
        <f>YEAR(Tabla1[[#This Row],[Fecha de Orden]])</f>
        <v>2024</v>
      </c>
      <c r="T7602" t="str">
        <f>VLOOKUP(Tabla1[[#This Row],[Nombre del Producto]],Tabla2[[Nombre Producto]:[Costo Unitario]],2,FALSE)</f>
        <v>Wicked Choccy's</v>
      </c>
      <c r="U7602" t="str">
        <f>VLOOKUP(Tabla1[[#This Row],[Fábrica]],Tabla3[],4,FALSE)</f>
        <v>Georgia</v>
      </c>
    </row>
    <row r="7603" spans="1:21" x14ac:dyDescent="0.25">
      <c r="A7603" t="s">
        <v>6229</v>
      </c>
      <c r="B7603" s="3">
        <v>45577</v>
      </c>
      <c r="C7603" s="3">
        <v>45593</v>
      </c>
      <c r="D7603" t="s">
        <v>18</v>
      </c>
      <c r="E7603">
        <v>168655</v>
      </c>
      <c r="F7603" t="s">
        <v>19</v>
      </c>
      <c r="G7603" t="s">
        <v>1149</v>
      </c>
      <c r="H7603" t="s">
        <v>235</v>
      </c>
      <c r="I7603">
        <v>87105</v>
      </c>
      <c r="J7603" t="s">
        <v>22</v>
      </c>
      <c r="K7603" t="s">
        <v>23</v>
      </c>
      <c r="L7603" t="s">
        <v>33</v>
      </c>
      <c r="M7603" t="s">
        <v>34</v>
      </c>
      <c r="N7603" s="5">
        <v>18</v>
      </c>
      <c r="O7603" s="7">
        <v>5</v>
      </c>
      <c r="P7603" s="5">
        <v>12</v>
      </c>
      <c r="Q7603" s="5">
        <v>6</v>
      </c>
      <c r="R7603" s="22">
        <f>Tabla1[[#This Row],[Fecha de Envío]]-Tabla1[[#This Row],[Fecha de Orden]]</f>
        <v>16</v>
      </c>
      <c r="S7603" s="24">
        <f>YEAR(Tabla1[[#This Row],[Fecha de Orden]])</f>
        <v>2024</v>
      </c>
      <c r="T7603" t="str">
        <f>VLOOKUP(Tabla1[[#This Row],[Nombre del Producto]],Tabla2[[Nombre Producto]:[Costo Unitario]],2,FALSE)</f>
        <v>Lot's O' Nuts</v>
      </c>
      <c r="U7603" t="str">
        <f>VLOOKUP(Tabla1[[#This Row],[Fábrica]],Tabla3[],4,FALSE)</f>
        <v>Arizona</v>
      </c>
    </row>
    <row r="7604" spans="1:21" x14ac:dyDescent="0.25">
      <c r="A7604" t="s">
        <v>6639</v>
      </c>
      <c r="B7604" s="3">
        <v>45577</v>
      </c>
      <c r="C7604" s="3">
        <v>45587</v>
      </c>
      <c r="D7604" t="s">
        <v>82</v>
      </c>
      <c r="E7604">
        <v>130505</v>
      </c>
      <c r="F7604" t="s">
        <v>19</v>
      </c>
      <c r="G7604" t="s">
        <v>905</v>
      </c>
      <c r="H7604" t="s">
        <v>3253</v>
      </c>
      <c r="I7604">
        <v>26003</v>
      </c>
      <c r="J7604" t="s">
        <v>22</v>
      </c>
      <c r="K7604" t="s">
        <v>32</v>
      </c>
      <c r="L7604" t="s">
        <v>27</v>
      </c>
      <c r="M7604" t="s">
        <v>28</v>
      </c>
      <c r="N7604" s="5">
        <v>10.8</v>
      </c>
      <c r="O7604" s="7">
        <v>3</v>
      </c>
      <c r="P7604" s="5">
        <v>7.5</v>
      </c>
      <c r="Q7604" s="5">
        <v>3.3</v>
      </c>
      <c r="R7604" s="22">
        <f>Tabla1[[#This Row],[Fecha de Envío]]-Tabla1[[#This Row],[Fecha de Orden]]</f>
        <v>10</v>
      </c>
      <c r="S7604" s="24">
        <f>YEAR(Tabla1[[#This Row],[Fecha de Orden]])</f>
        <v>2024</v>
      </c>
      <c r="T7604" t="str">
        <f>VLOOKUP(Tabla1[[#This Row],[Nombre del Producto]],Tabla2[[Nombre Producto]:[Costo Unitario]],2,FALSE)</f>
        <v>Lot's O' Nuts</v>
      </c>
      <c r="U7604" t="str">
        <f>VLOOKUP(Tabla1[[#This Row],[Fábrica]],Tabla3[],4,FALSE)</f>
        <v>Arizona</v>
      </c>
    </row>
    <row r="7605" spans="1:21" x14ac:dyDescent="0.25">
      <c r="A7605" t="s">
        <v>6702</v>
      </c>
      <c r="B7605" s="3">
        <v>45577</v>
      </c>
      <c r="C7605" s="3">
        <v>45589</v>
      </c>
      <c r="D7605" t="s">
        <v>39</v>
      </c>
      <c r="E7605">
        <v>126536</v>
      </c>
      <c r="F7605" t="s">
        <v>19</v>
      </c>
      <c r="G7605" t="s">
        <v>20</v>
      </c>
      <c r="H7605" t="s">
        <v>21</v>
      </c>
      <c r="I7605">
        <v>94110</v>
      </c>
      <c r="J7605" t="s">
        <v>22</v>
      </c>
      <c r="K7605" t="s">
        <v>23</v>
      </c>
      <c r="L7605" t="s">
        <v>36</v>
      </c>
      <c r="M7605" t="s">
        <v>37</v>
      </c>
      <c r="N7605" s="5">
        <v>16.25</v>
      </c>
      <c r="O7605" s="7">
        <v>5</v>
      </c>
      <c r="P7605" s="5">
        <v>10.55</v>
      </c>
      <c r="Q7605" s="5">
        <v>5.7</v>
      </c>
      <c r="R7605" s="22">
        <f>Tabla1[[#This Row],[Fecha de Envío]]-Tabla1[[#This Row],[Fecha de Orden]]</f>
        <v>12</v>
      </c>
      <c r="S7605" s="24">
        <f>YEAR(Tabla1[[#This Row],[Fecha de Orden]])</f>
        <v>2024</v>
      </c>
      <c r="T7605" t="str">
        <f>VLOOKUP(Tabla1[[#This Row],[Nombre del Producto]],Tabla2[[Nombre Producto]:[Costo Unitario]],2,FALSE)</f>
        <v>Wicked Choccy's</v>
      </c>
      <c r="U7605" t="str">
        <f>VLOOKUP(Tabla1[[#This Row],[Fábrica]],Tabla3[],4,FALSE)</f>
        <v>Georgia</v>
      </c>
    </row>
    <row r="7606" spans="1:21" x14ac:dyDescent="0.25">
      <c r="A7606" t="s">
        <v>6703</v>
      </c>
      <c r="B7606" s="3">
        <v>45577</v>
      </c>
      <c r="C7606" s="3">
        <v>45589</v>
      </c>
      <c r="D7606" t="s">
        <v>39</v>
      </c>
      <c r="E7606">
        <v>126536</v>
      </c>
      <c r="F7606" t="s">
        <v>19</v>
      </c>
      <c r="G7606" t="s">
        <v>20</v>
      </c>
      <c r="H7606" t="s">
        <v>21</v>
      </c>
      <c r="I7606">
        <v>94110</v>
      </c>
      <c r="J7606" t="s">
        <v>22</v>
      </c>
      <c r="K7606" t="s">
        <v>23</v>
      </c>
      <c r="L7606" t="s">
        <v>45</v>
      </c>
      <c r="M7606" t="s">
        <v>46</v>
      </c>
      <c r="N7606" s="5">
        <v>3.49</v>
      </c>
      <c r="O7606" s="7">
        <v>1</v>
      </c>
      <c r="P7606" s="5">
        <v>2.4900000000000002</v>
      </c>
      <c r="Q7606" s="5">
        <v>1</v>
      </c>
      <c r="R7606" s="22">
        <f>Tabla1[[#This Row],[Fecha de Envío]]-Tabla1[[#This Row],[Fecha de Orden]]</f>
        <v>12</v>
      </c>
      <c r="S7606" s="24">
        <f>YEAR(Tabla1[[#This Row],[Fecha de Orden]])</f>
        <v>2024</v>
      </c>
      <c r="T7606" t="str">
        <f>VLOOKUP(Tabla1[[#This Row],[Nombre del Producto]],Tabla2[[Nombre Producto]:[Costo Unitario]],2,FALSE)</f>
        <v>Lot's O' Nuts</v>
      </c>
      <c r="U7606" t="str">
        <f>VLOOKUP(Tabla1[[#This Row],[Fábrica]],Tabla3[],4,FALSE)</f>
        <v>Arizona</v>
      </c>
    </row>
    <row r="7607" spans="1:21" x14ac:dyDescent="0.25">
      <c r="A7607" t="s">
        <v>6761</v>
      </c>
      <c r="B7607" s="3">
        <v>45577</v>
      </c>
      <c r="C7607" s="3">
        <v>45591</v>
      </c>
      <c r="D7607" t="s">
        <v>18</v>
      </c>
      <c r="E7607">
        <v>150091</v>
      </c>
      <c r="F7607" t="s">
        <v>19</v>
      </c>
      <c r="G7607" t="s">
        <v>207</v>
      </c>
      <c r="H7607" t="s">
        <v>306</v>
      </c>
      <c r="I7607">
        <v>8701</v>
      </c>
      <c r="J7607" t="s">
        <v>22</v>
      </c>
      <c r="K7607" t="s">
        <v>32</v>
      </c>
      <c r="L7607" t="s">
        <v>36</v>
      </c>
      <c r="M7607" t="s">
        <v>37</v>
      </c>
      <c r="N7607" s="5">
        <v>16.25</v>
      </c>
      <c r="O7607" s="7">
        <v>5</v>
      </c>
      <c r="P7607" s="5">
        <v>10.55</v>
      </c>
      <c r="Q7607" s="5">
        <v>5.7</v>
      </c>
      <c r="R7607" s="22">
        <f>Tabla1[[#This Row],[Fecha de Envío]]-Tabla1[[#This Row],[Fecha de Orden]]</f>
        <v>14</v>
      </c>
      <c r="S7607" s="24">
        <f>YEAR(Tabla1[[#This Row],[Fecha de Orden]])</f>
        <v>2024</v>
      </c>
      <c r="T7607" t="str">
        <f>VLOOKUP(Tabla1[[#This Row],[Nombre del Producto]],Tabla2[[Nombre Producto]:[Costo Unitario]],2,FALSE)</f>
        <v>Wicked Choccy's</v>
      </c>
      <c r="U7607" t="str">
        <f>VLOOKUP(Tabla1[[#This Row],[Fábrica]],Tabla3[],4,FALSE)</f>
        <v>Georgia</v>
      </c>
    </row>
    <row r="7608" spans="1:21" x14ac:dyDescent="0.25">
      <c r="A7608" t="s">
        <v>6762</v>
      </c>
      <c r="B7608" s="3">
        <v>45577</v>
      </c>
      <c r="C7608" s="3">
        <v>45591</v>
      </c>
      <c r="D7608" t="s">
        <v>18</v>
      </c>
      <c r="E7608">
        <v>150091</v>
      </c>
      <c r="F7608" t="s">
        <v>19</v>
      </c>
      <c r="G7608" t="s">
        <v>207</v>
      </c>
      <c r="H7608" t="s">
        <v>306</v>
      </c>
      <c r="I7608">
        <v>8701</v>
      </c>
      <c r="J7608" t="s">
        <v>22</v>
      </c>
      <c r="K7608" t="s">
        <v>32</v>
      </c>
      <c r="L7608" t="s">
        <v>45</v>
      </c>
      <c r="M7608" t="s">
        <v>46</v>
      </c>
      <c r="N7608" s="5">
        <v>6.98</v>
      </c>
      <c r="O7608" s="7">
        <v>2</v>
      </c>
      <c r="P7608" s="5">
        <v>4.9800000000000004</v>
      </c>
      <c r="Q7608" s="5">
        <v>2</v>
      </c>
      <c r="R7608" s="22">
        <f>Tabla1[[#This Row],[Fecha de Envío]]-Tabla1[[#This Row],[Fecha de Orden]]</f>
        <v>14</v>
      </c>
      <c r="S7608" s="24">
        <f>YEAR(Tabla1[[#This Row],[Fecha de Orden]])</f>
        <v>2024</v>
      </c>
      <c r="T7608" t="str">
        <f>VLOOKUP(Tabla1[[#This Row],[Nombre del Producto]],Tabla2[[Nombre Producto]:[Costo Unitario]],2,FALSE)</f>
        <v>Lot's O' Nuts</v>
      </c>
      <c r="U7608" t="str">
        <f>VLOOKUP(Tabla1[[#This Row],[Fábrica]],Tabla3[],4,FALSE)</f>
        <v>Arizona</v>
      </c>
    </row>
    <row r="7609" spans="1:21" x14ac:dyDescent="0.25">
      <c r="A7609" t="s">
        <v>6763</v>
      </c>
      <c r="B7609" s="3">
        <v>45577</v>
      </c>
      <c r="C7609" s="3">
        <v>45591</v>
      </c>
      <c r="D7609" t="s">
        <v>18</v>
      </c>
      <c r="E7609">
        <v>150091</v>
      </c>
      <c r="F7609" t="s">
        <v>19</v>
      </c>
      <c r="G7609" t="s">
        <v>207</v>
      </c>
      <c r="H7609" t="s">
        <v>306</v>
      </c>
      <c r="I7609">
        <v>8701</v>
      </c>
      <c r="J7609" t="s">
        <v>22</v>
      </c>
      <c r="K7609" t="s">
        <v>32</v>
      </c>
      <c r="L7609" t="s">
        <v>27</v>
      </c>
      <c r="M7609" t="s">
        <v>28</v>
      </c>
      <c r="N7609" s="5">
        <v>18</v>
      </c>
      <c r="O7609" s="7">
        <v>5</v>
      </c>
      <c r="P7609" s="5">
        <v>12.5</v>
      </c>
      <c r="Q7609" s="5">
        <v>5.5</v>
      </c>
      <c r="R7609" s="22">
        <f>Tabla1[[#This Row],[Fecha de Envío]]-Tabla1[[#This Row],[Fecha de Orden]]</f>
        <v>14</v>
      </c>
      <c r="S7609" s="24">
        <f>YEAR(Tabla1[[#This Row],[Fecha de Orden]])</f>
        <v>2024</v>
      </c>
      <c r="T7609" t="str">
        <f>VLOOKUP(Tabla1[[#This Row],[Nombre del Producto]],Tabla2[[Nombre Producto]:[Costo Unitario]],2,FALSE)</f>
        <v>Lot's O' Nuts</v>
      </c>
      <c r="U7609" t="str">
        <f>VLOOKUP(Tabla1[[#This Row],[Fábrica]],Tabla3[],4,FALSE)</f>
        <v>Arizona</v>
      </c>
    </row>
    <row r="7610" spans="1:21" x14ac:dyDescent="0.25">
      <c r="A7610" t="s">
        <v>7754</v>
      </c>
      <c r="B7610" s="3">
        <v>45577</v>
      </c>
      <c r="C7610" s="3">
        <v>45589</v>
      </c>
      <c r="D7610" t="s">
        <v>71</v>
      </c>
      <c r="E7610">
        <v>112431</v>
      </c>
      <c r="F7610" t="s">
        <v>19</v>
      </c>
      <c r="G7610" t="s">
        <v>53</v>
      </c>
      <c r="H7610" t="s">
        <v>21</v>
      </c>
      <c r="I7610">
        <v>90049</v>
      </c>
      <c r="J7610" t="s">
        <v>22</v>
      </c>
      <c r="K7610" t="s">
        <v>23</v>
      </c>
      <c r="L7610" t="s">
        <v>45</v>
      </c>
      <c r="M7610" t="s">
        <v>46</v>
      </c>
      <c r="N7610" s="5">
        <v>6.98</v>
      </c>
      <c r="O7610" s="7">
        <v>2</v>
      </c>
      <c r="P7610" s="5">
        <v>4.9800000000000004</v>
      </c>
      <c r="Q7610" s="5">
        <v>2</v>
      </c>
      <c r="R7610" s="22">
        <f>Tabla1[[#This Row],[Fecha de Envío]]-Tabla1[[#This Row],[Fecha de Orden]]</f>
        <v>12</v>
      </c>
      <c r="S7610" s="24">
        <f>YEAR(Tabla1[[#This Row],[Fecha de Orden]])</f>
        <v>2024</v>
      </c>
      <c r="T7610" t="str">
        <f>VLOOKUP(Tabla1[[#This Row],[Nombre del Producto]],Tabla2[[Nombre Producto]:[Costo Unitario]],2,FALSE)</f>
        <v>Lot's O' Nuts</v>
      </c>
      <c r="U7610" t="str">
        <f>VLOOKUP(Tabla1[[#This Row],[Fábrica]],Tabla3[],4,FALSE)</f>
        <v>Arizona</v>
      </c>
    </row>
    <row r="7611" spans="1:21" x14ac:dyDescent="0.25">
      <c r="A7611" t="s">
        <v>7755</v>
      </c>
      <c r="B7611" s="3">
        <v>45577</v>
      </c>
      <c r="C7611" s="3">
        <v>45589</v>
      </c>
      <c r="D7611" t="s">
        <v>71</v>
      </c>
      <c r="E7611">
        <v>112431</v>
      </c>
      <c r="F7611" t="s">
        <v>19</v>
      </c>
      <c r="G7611" t="s">
        <v>53</v>
      </c>
      <c r="H7611" t="s">
        <v>21</v>
      </c>
      <c r="I7611">
        <v>90049</v>
      </c>
      <c r="J7611" t="s">
        <v>22</v>
      </c>
      <c r="K7611" t="s">
        <v>23</v>
      </c>
      <c r="L7611" t="s">
        <v>36</v>
      </c>
      <c r="M7611" t="s">
        <v>37</v>
      </c>
      <c r="N7611" s="5">
        <v>39</v>
      </c>
      <c r="O7611" s="7">
        <v>12</v>
      </c>
      <c r="P7611" s="5">
        <v>25.32</v>
      </c>
      <c r="Q7611" s="5">
        <v>13.68</v>
      </c>
      <c r="R7611" s="22">
        <f>Tabla1[[#This Row],[Fecha de Envío]]-Tabla1[[#This Row],[Fecha de Orden]]</f>
        <v>12</v>
      </c>
      <c r="S7611" s="24">
        <f>YEAR(Tabla1[[#This Row],[Fecha de Orden]])</f>
        <v>2024</v>
      </c>
      <c r="T7611" t="str">
        <f>VLOOKUP(Tabla1[[#This Row],[Nombre del Producto]],Tabla2[[Nombre Producto]:[Costo Unitario]],2,FALSE)</f>
        <v>Wicked Choccy's</v>
      </c>
      <c r="U7611" t="str">
        <f>VLOOKUP(Tabla1[[#This Row],[Fábrica]],Tabla3[],4,FALSE)</f>
        <v>Georgia</v>
      </c>
    </row>
    <row r="7612" spans="1:21" x14ac:dyDescent="0.25">
      <c r="A7612" t="s">
        <v>8199</v>
      </c>
      <c r="B7612" s="3">
        <v>45577</v>
      </c>
      <c r="C7612" s="3">
        <v>45587</v>
      </c>
      <c r="D7612" t="s">
        <v>82</v>
      </c>
      <c r="E7612">
        <v>149146</v>
      </c>
      <c r="F7612" t="s">
        <v>19</v>
      </c>
      <c r="G7612" t="s">
        <v>997</v>
      </c>
      <c r="H7612" t="s">
        <v>98</v>
      </c>
      <c r="I7612">
        <v>28110</v>
      </c>
      <c r="J7612" t="s">
        <v>223</v>
      </c>
      <c r="K7612" t="s">
        <v>66</v>
      </c>
      <c r="L7612" t="s">
        <v>7374</v>
      </c>
      <c r="M7612" t="s">
        <v>7375</v>
      </c>
      <c r="N7612" s="5">
        <v>9</v>
      </c>
      <c r="O7612" s="7">
        <v>2</v>
      </c>
      <c r="P7612" s="5">
        <v>7</v>
      </c>
      <c r="Q7612" s="5">
        <v>2</v>
      </c>
      <c r="R7612" s="22">
        <f>Tabla1[[#This Row],[Fecha de Envío]]-Tabla1[[#This Row],[Fecha de Orden]]</f>
        <v>10</v>
      </c>
      <c r="S7612" s="24">
        <f>YEAR(Tabla1[[#This Row],[Fecha de Orden]])</f>
        <v>2024</v>
      </c>
      <c r="T7612" t="str">
        <f>VLOOKUP(Tabla1[[#This Row],[Nombre del Producto]],Tabla2[[Nombre Producto]:[Costo Unitario]],2,FALSE)</f>
        <v>The Other Factory</v>
      </c>
      <c r="U7612" t="str">
        <f>VLOOKUP(Tabla1[[#This Row],[Fábrica]],Tabla3[],4,FALSE)</f>
        <v>Tennessee</v>
      </c>
    </row>
    <row r="7613" spans="1:21" x14ac:dyDescent="0.25">
      <c r="A7613" t="s">
        <v>8255</v>
      </c>
      <c r="B7613" s="3">
        <v>45577</v>
      </c>
      <c r="C7613" s="3">
        <v>45591</v>
      </c>
      <c r="D7613" t="s">
        <v>18</v>
      </c>
      <c r="E7613">
        <v>152702</v>
      </c>
      <c r="F7613" t="s">
        <v>19</v>
      </c>
      <c r="G7613" t="s">
        <v>2544</v>
      </c>
      <c r="H7613" t="s">
        <v>173</v>
      </c>
      <c r="I7613">
        <v>61107</v>
      </c>
      <c r="J7613" t="s">
        <v>22</v>
      </c>
      <c r="K7613" t="s">
        <v>43</v>
      </c>
      <c r="L7613" t="s">
        <v>36</v>
      </c>
      <c r="M7613" t="s">
        <v>37</v>
      </c>
      <c r="N7613" s="5">
        <v>45.5</v>
      </c>
      <c r="O7613" s="7">
        <v>14</v>
      </c>
      <c r="P7613" s="5">
        <v>29.54</v>
      </c>
      <c r="Q7613" s="5">
        <v>15.96</v>
      </c>
      <c r="R7613" s="22">
        <f>Tabla1[[#This Row],[Fecha de Envío]]-Tabla1[[#This Row],[Fecha de Orden]]</f>
        <v>14</v>
      </c>
      <c r="S7613" s="24">
        <f>YEAR(Tabla1[[#This Row],[Fecha de Orden]])</f>
        <v>2024</v>
      </c>
      <c r="T7613" t="str">
        <f>VLOOKUP(Tabla1[[#This Row],[Nombre del Producto]],Tabla2[[Nombre Producto]:[Costo Unitario]],2,FALSE)</f>
        <v>Wicked Choccy's</v>
      </c>
      <c r="U7613" t="str">
        <f>VLOOKUP(Tabla1[[#This Row],[Fábrica]],Tabla3[],4,FALSE)</f>
        <v>Georgia</v>
      </c>
    </row>
    <row r="7614" spans="1:21" x14ac:dyDescent="0.25">
      <c r="A7614" t="s">
        <v>8329</v>
      </c>
      <c r="B7614" s="3">
        <v>45577</v>
      </c>
      <c r="C7614" s="3">
        <v>45590</v>
      </c>
      <c r="D7614" t="s">
        <v>39</v>
      </c>
      <c r="E7614">
        <v>169362</v>
      </c>
      <c r="F7614" t="s">
        <v>19</v>
      </c>
      <c r="G7614" t="s">
        <v>186</v>
      </c>
      <c r="H7614" t="s">
        <v>42</v>
      </c>
      <c r="I7614">
        <v>75217</v>
      </c>
      <c r="J7614" t="s">
        <v>22</v>
      </c>
      <c r="K7614" t="s">
        <v>43</v>
      </c>
      <c r="L7614" t="s">
        <v>45</v>
      </c>
      <c r="M7614" t="s">
        <v>46</v>
      </c>
      <c r="N7614" s="5">
        <v>6.98</v>
      </c>
      <c r="O7614" s="7">
        <v>2</v>
      </c>
      <c r="P7614" s="5">
        <v>4.9800000000000004</v>
      </c>
      <c r="Q7614" s="5">
        <v>2</v>
      </c>
      <c r="R7614" s="22">
        <f>Tabla1[[#This Row],[Fecha de Envío]]-Tabla1[[#This Row],[Fecha de Orden]]</f>
        <v>13</v>
      </c>
      <c r="S7614" s="24">
        <f>YEAR(Tabla1[[#This Row],[Fecha de Orden]])</f>
        <v>2024</v>
      </c>
      <c r="T7614" t="str">
        <f>VLOOKUP(Tabla1[[#This Row],[Nombre del Producto]],Tabla2[[Nombre Producto]:[Costo Unitario]],2,FALSE)</f>
        <v>Lot's O' Nuts</v>
      </c>
      <c r="U7614" t="str">
        <f>VLOOKUP(Tabla1[[#This Row],[Fábrica]],Tabla3[],4,FALSE)</f>
        <v>Arizona</v>
      </c>
    </row>
    <row r="7615" spans="1:21" x14ac:dyDescent="0.25">
      <c r="A7615" t="s">
        <v>386</v>
      </c>
      <c r="B7615" s="3">
        <v>45578</v>
      </c>
      <c r="C7615" s="3">
        <v>45592</v>
      </c>
      <c r="D7615" t="s">
        <v>18</v>
      </c>
      <c r="E7615">
        <v>132976</v>
      </c>
      <c r="F7615" t="s">
        <v>19</v>
      </c>
      <c r="G7615" t="s">
        <v>144</v>
      </c>
      <c r="H7615" t="s">
        <v>101</v>
      </c>
      <c r="I7615">
        <v>19140</v>
      </c>
      <c r="J7615" t="s">
        <v>22</v>
      </c>
      <c r="K7615" t="s">
        <v>32</v>
      </c>
      <c r="L7615" t="s">
        <v>33</v>
      </c>
      <c r="M7615" t="s">
        <v>34</v>
      </c>
      <c r="N7615" s="5">
        <v>10.8</v>
      </c>
      <c r="O7615" s="7">
        <v>3</v>
      </c>
      <c r="P7615" s="5">
        <v>7.2</v>
      </c>
      <c r="Q7615" s="5">
        <v>3.6</v>
      </c>
      <c r="R7615" s="22">
        <f>Tabla1[[#This Row],[Fecha de Envío]]-Tabla1[[#This Row],[Fecha de Orden]]</f>
        <v>14</v>
      </c>
      <c r="S7615" s="24">
        <f>YEAR(Tabla1[[#This Row],[Fecha de Orden]])</f>
        <v>2024</v>
      </c>
      <c r="T7615" t="str">
        <f>VLOOKUP(Tabla1[[#This Row],[Nombre del Producto]],Tabla2[[Nombre Producto]:[Costo Unitario]],2,FALSE)</f>
        <v>Lot's O' Nuts</v>
      </c>
      <c r="U7615" t="str">
        <f>VLOOKUP(Tabla1[[#This Row],[Fábrica]],Tabla3[],4,FALSE)</f>
        <v>Arizona</v>
      </c>
    </row>
    <row r="7616" spans="1:21" x14ac:dyDescent="0.25">
      <c r="A7616" t="s">
        <v>387</v>
      </c>
      <c r="B7616" s="3">
        <v>45578</v>
      </c>
      <c r="C7616" s="3">
        <v>45592</v>
      </c>
      <c r="D7616" t="s">
        <v>18</v>
      </c>
      <c r="E7616">
        <v>132976</v>
      </c>
      <c r="F7616" t="s">
        <v>19</v>
      </c>
      <c r="G7616" t="s">
        <v>144</v>
      </c>
      <c r="H7616" t="s">
        <v>101</v>
      </c>
      <c r="I7616">
        <v>19140</v>
      </c>
      <c r="J7616" t="s">
        <v>148</v>
      </c>
      <c r="K7616" t="s">
        <v>32</v>
      </c>
      <c r="L7616" t="s">
        <v>348</v>
      </c>
      <c r="M7616" t="s">
        <v>349</v>
      </c>
      <c r="N7616" s="5">
        <v>40</v>
      </c>
      <c r="O7616" s="7">
        <v>2</v>
      </c>
      <c r="P7616" s="5">
        <v>20</v>
      </c>
      <c r="Q7616" s="5">
        <v>20</v>
      </c>
      <c r="R7616" s="22">
        <f>Tabla1[[#This Row],[Fecha de Envío]]-Tabla1[[#This Row],[Fecha de Orden]]</f>
        <v>14</v>
      </c>
      <c r="S7616" s="24">
        <f>YEAR(Tabla1[[#This Row],[Fecha de Orden]])</f>
        <v>2024</v>
      </c>
      <c r="T7616" t="str">
        <f>VLOOKUP(Tabla1[[#This Row],[Nombre del Producto]],Tabla2[[Nombre Producto]:[Costo Unitario]],2,FALSE)</f>
        <v>Secret Factory</v>
      </c>
      <c r="U7616" t="str">
        <f>VLOOKUP(Tabla1[[#This Row],[Fábrica]],Tabla3[],4,FALSE)</f>
        <v>Illinois</v>
      </c>
    </row>
    <row r="7617" spans="1:21" x14ac:dyDescent="0.25">
      <c r="A7617" t="s">
        <v>388</v>
      </c>
      <c r="B7617" s="3">
        <v>45578</v>
      </c>
      <c r="C7617" s="3">
        <v>45592</v>
      </c>
      <c r="D7617" t="s">
        <v>18</v>
      </c>
      <c r="E7617">
        <v>132976</v>
      </c>
      <c r="F7617" t="s">
        <v>19</v>
      </c>
      <c r="G7617" t="s">
        <v>144</v>
      </c>
      <c r="H7617" t="s">
        <v>101</v>
      </c>
      <c r="I7617">
        <v>19140</v>
      </c>
      <c r="J7617" t="s">
        <v>22</v>
      </c>
      <c r="K7617" t="s">
        <v>32</v>
      </c>
      <c r="L7617" t="s">
        <v>24</v>
      </c>
      <c r="M7617" t="s">
        <v>25</v>
      </c>
      <c r="N7617" s="5">
        <v>15</v>
      </c>
      <c r="O7617" s="7">
        <v>4</v>
      </c>
      <c r="P7617" s="5">
        <v>9.8000000000000007</v>
      </c>
      <c r="Q7617" s="5">
        <v>5.2</v>
      </c>
      <c r="R7617" s="22">
        <f>Tabla1[[#This Row],[Fecha de Envío]]-Tabla1[[#This Row],[Fecha de Orden]]</f>
        <v>14</v>
      </c>
      <c r="S7617" s="24">
        <f>YEAR(Tabla1[[#This Row],[Fecha de Orden]])</f>
        <v>2024</v>
      </c>
      <c r="T7617" t="str">
        <f>VLOOKUP(Tabla1[[#This Row],[Nombre del Producto]],Tabla2[[Nombre Producto]:[Costo Unitario]],2,FALSE)</f>
        <v>Wicked Choccy's</v>
      </c>
      <c r="U7617" t="str">
        <f>VLOOKUP(Tabla1[[#This Row],[Fábrica]],Tabla3[],4,FALSE)</f>
        <v>Georgia</v>
      </c>
    </row>
    <row r="7618" spans="1:21" x14ac:dyDescent="0.25">
      <c r="A7618" t="s">
        <v>512</v>
      </c>
      <c r="B7618" s="3">
        <v>45578</v>
      </c>
      <c r="C7618" s="3">
        <v>45590</v>
      </c>
      <c r="D7618" t="s">
        <v>39</v>
      </c>
      <c r="E7618">
        <v>148831</v>
      </c>
      <c r="F7618" t="s">
        <v>19</v>
      </c>
      <c r="G7618" t="s">
        <v>202</v>
      </c>
      <c r="H7618" t="s">
        <v>116</v>
      </c>
      <c r="I7618">
        <v>40214</v>
      </c>
      <c r="J7618" t="s">
        <v>22</v>
      </c>
      <c r="K7618" t="s">
        <v>66</v>
      </c>
      <c r="L7618" t="s">
        <v>36</v>
      </c>
      <c r="M7618" t="s">
        <v>37</v>
      </c>
      <c r="N7618" s="5">
        <v>26</v>
      </c>
      <c r="O7618" s="7">
        <v>8</v>
      </c>
      <c r="P7618" s="5">
        <v>16.88</v>
      </c>
      <c r="Q7618" s="5">
        <v>9.1199999999999992</v>
      </c>
      <c r="R7618" s="22">
        <f>Tabla1[[#This Row],[Fecha de Envío]]-Tabla1[[#This Row],[Fecha de Orden]]</f>
        <v>12</v>
      </c>
      <c r="S7618" s="24">
        <f>YEAR(Tabla1[[#This Row],[Fecha de Orden]])</f>
        <v>2024</v>
      </c>
      <c r="T7618" t="str">
        <f>VLOOKUP(Tabla1[[#This Row],[Nombre del Producto]],Tabla2[[Nombre Producto]:[Costo Unitario]],2,FALSE)</f>
        <v>Wicked Choccy's</v>
      </c>
      <c r="U7618" t="str">
        <f>VLOOKUP(Tabla1[[#This Row],[Fábrica]],Tabla3[],4,FALSE)</f>
        <v>Georgia</v>
      </c>
    </row>
    <row r="7619" spans="1:21" x14ac:dyDescent="0.25">
      <c r="A7619" t="s">
        <v>2127</v>
      </c>
      <c r="B7619" s="3">
        <v>45578</v>
      </c>
      <c r="C7619" s="3">
        <v>45590</v>
      </c>
      <c r="D7619" t="s">
        <v>39</v>
      </c>
      <c r="E7619">
        <v>116519</v>
      </c>
      <c r="F7619" t="s">
        <v>19</v>
      </c>
      <c r="G7619" t="s">
        <v>30</v>
      </c>
      <c r="H7619" t="s">
        <v>31</v>
      </c>
      <c r="I7619">
        <v>10009</v>
      </c>
      <c r="J7619" t="s">
        <v>22</v>
      </c>
      <c r="K7619" t="s">
        <v>32</v>
      </c>
      <c r="L7619" t="s">
        <v>45</v>
      </c>
      <c r="M7619" t="s">
        <v>46</v>
      </c>
      <c r="N7619" s="5">
        <v>17.45</v>
      </c>
      <c r="O7619" s="7">
        <v>5</v>
      </c>
      <c r="P7619" s="5">
        <v>12.45</v>
      </c>
      <c r="Q7619" s="5">
        <v>5</v>
      </c>
      <c r="R7619" s="22">
        <f>Tabla1[[#This Row],[Fecha de Envío]]-Tabla1[[#This Row],[Fecha de Orden]]</f>
        <v>12</v>
      </c>
      <c r="S7619" s="24">
        <f>YEAR(Tabla1[[#This Row],[Fecha de Orden]])</f>
        <v>2024</v>
      </c>
      <c r="T7619" t="str">
        <f>VLOOKUP(Tabla1[[#This Row],[Nombre del Producto]],Tabla2[[Nombre Producto]:[Costo Unitario]],2,FALSE)</f>
        <v>Lot's O' Nuts</v>
      </c>
      <c r="U7619" t="str">
        <f>VLOOKUP(Tabla1[[#This Row],[Fábrica]],Tabla3[],4,FALSE)</f>
        <v>Arizona</v>
      </c>
    </row>
    <row r="7620" spans="1:21" x14ac:dyDescent="0.25">
      <c r="A7620" t="s">
        <v>4925</v>
      </c>
      <c r="B7620" s="3">
        <v>45578</v>
      </c>
      <c r="C7620" s="3">
        <v>45595</v>
      </c>
      <c r="D7620" t="s">
        <v>18</v>
      </c>
      <c r="E7620">
        <v>135909</v>
      </c>
      <c r="F7620" t="s">
        <v>19</v>
      </c>
      <c r="G7620" t="s">
        <v>1140</v>
      </c>
      <c r="H7620" t="s">
        <v>21</v>
      </c>
      <c r="I7620">
        <v>95823</v>
      </c>
      <c r="J7620" t="s">
        <v>22</v>
      </c>
      <c r="K7620" t="s">
        <v>23</v>
      </c>
      <c r="L7620" t="s">
        <v>45</v>
      </c>
      <c r="M7620" t="s">
        <v>46</v>
      </c>
      <c r="N7620" s="5">
        <v>17.45</v>
      </c>
      <c r="O7620" s="7">
        <v>5</v>
      </c>
      <c r="P7620" s="5">
        <v>12.45</v>
      </c>
      <c r="Q7620" s="5">
        <v>5</v>
      </c>
      <c r="R7620" s="22">
        <f>Tabla1[[#This Row],[Fecha de Envío]]-Tabla1[[#This Row],[Fecha de Orden]]</f>
        <v>17</v>
      </c>
      <c r="S7620" s="24">
        <f>YEAR(Tabla1[[#This Row],[Fecha de Orden]])</f>
        <v>2024</v>
      </c>
      <c r="T7620" t="str">
        <f>VLOOKUP(Tabla1[[#This Row],[Nombre del Producto]],Tabla2[[Nombre Producto]:[Costo Unitario]],2,FALSE)</f>
        <v>Lot's O' Nuts</v>
      </c>
      <c r="U7620" t="str">
        <f>VLOOKUP(Tabla1[[#This Row],[Fábrica]],Tabla3[],4,FALSE)</f>
        <v>Arizona</v>
      </c>
    </row>
    <row r="7621" spans="1:21" x14ac:dyDescent="0.25">
      <c r="A7621" t="s">
        <v>4926</v>
      </c>
      <c r="B7621" s="3">
        <v>45578</v>
      </c>
      <c r="C7621" s="3">
        <v>45595</v>
      </c>
      <c r="D7621" t="s">
        <v>18</v>
      </c>
      <c r="E7621">
        <v>135909</v>
      </c>
      <c r="F7621" t="s">
        <v>19</v>
      </c>
      <c r="G7621" t="s">
        <v>1140</v>
      </c>
      <c r="H7621" t="s">
        <v>21</v>
      </c>
      <c r="I7621">
        <v>95823</v>
      </c>
      <c r="J7621" t="s">
        <v>22</v>
      </c>
      <c r="K7621" t="s">
        <v>23</v>
      </c>
      <c r="L7621" t="s">
        <v>27</v>
      </c>
      <c r="M7621" t="s">
        <v>28</v>
      </c>
      <c r="N7621" s="5">
        <v>21.6</v>
      </c>
      <c r="O7621" s="7">
        <v>6</v>
      </c>
      <c r="P7621" s="5">
        <v>15</v>
      </c>
      <c r="Q7621" s="5">
        <v>6.6</v>
      </c>
      <c r="R7621" s="22">
        <f>Tabla1[[#This Row],[Fecha de Envío]]-Tabla1[[#This Row],[Fecha de Orden]]</f>
        <v>17</v>
      </c>
      <c r="S7621" s="24">
        <f>YEAR(Tabla1[[#This Row],[Fecha de Orden]])</f>
        <v>2024</v>
      </c>
      <c r="T7621" t="str">
        <f>VLOOKUP(Tabla1[[#This Row],[Nombre del Producto]],Tabla2[[Nombre Producto]:[Costo Unitario]],2,FALSE)</f>
        <v>Lot's O' Nuts</v>
      </c>
      <c r="U7621" t="str">
        <f>VLOOKUP(Tabla1[[#This Row],[Fábrica]],Tabla3[],4,FALSE)</f>
        <v>Arizona</v>
      </c>
    </row>
    <row r="7622" spans="1:21" x14ac:dyDescent="0.25">
      <c r="A7622" t="s">
        <v>6117</v>
      </c>
      <c r="B7622" s="3">
        <v>45578</v>
      </c>
      <c r="C7622" s="3">
        <v>45589</v>
      </c>
      <c r="D7622" t="s">
        <v>39</v>
      </c>
      <c r="E7622">
        <v>103212</v>
      </c>
      <c r="F7622" t="s">
        <v>19</v>
      </c>
      <c r="G7622" t="s">
        <v>263</v>
      </c>
      <c r="H7622" t="s">
        <v>264</v>
      </c>
      <c r="I7622">
        <v>70506</v>
      </c>
      <c r="J7622" t="s">
        <v>22</v>
      </c>
      <c r="K7622" t="s">
        <v>66</v>
      </c>
      <c r="L7622" t="s">
        <v>36</v>
      </c>
      <c r="M7622" t="s">
        <v>37</v>
      </c>
      <c r="N7622" s="5">
        <v>13</v>
      </c>
      <c r="O7622" s="7">
        <v>4</v>
      </c>
      <c r="P7622" s="5">
        <v>8.44</v>
      </c>
      <c r="Q7622" s="5">
        <v>4.5599999999999996</v>
      </c>
      <c r="R7622" s="22">
        <f>Tabla1[[#This Row],[Fecha de Envío]]-Tabla1[[#This Row],[Fecha de Orden]]</f>
        <v>11</v>
      </c>
      <c r="S7622" s="24">
        <f>YEAR(Tabla1[[#This Row],[Fecha de Orden]])</f>
        <v>2024</v>
      </c>
      <c r="T7622" t="str">
        <f>VLOOKUP(Tabla1[[#This Row],[Nombre del Producto]],Tabla2[[Nombre Producto]:[Costo Unitario]],2,FALSE)</f>
        <v>Wicked Choccy's</v>
      </c>
      <c r="U7622" t="str">
        <f>VLOOKUP(Tabla1[[#This Row],[Fábrica]],Tabla3[],4,FALSE)</f>
        <v>Georgia</v>
      </c>
    </row>
    <row r="7623" spans="1:21" x14ac:dyDescent="0.25">
      <c r="A7623" t="s">
        <v>6118</v>
      </c>
      <c r="B7623" s="3">
        <v>45578</v>
      </c>
      <c r="C7623" s="3">
        <v>45589</v>
      </c>
      <c r="D7623" t="s">
        <v>39</v>
      </c>
      <c r="E7623">
        <v>103212</v>
      </c>
      <c r="F7623" t="s">
        <v>19</v>
      </c>
      <c r="G7623" t="s">
        <v>263</v>
      </c>
      <c r="H7623" t="s">
        <v>264</v>
      </c>
      <c r="I7623">
        <v>70506</v>
      </c>
      <c r="J7623" t="s">
        <v>22</v>
      </c>
      <c r="K7623" t="s">
        <v>66</v>
      </c>
      <c r="L7623" t="s">
        <v>24</v>
      </c>
      <c r="M7623" t="s">
        <v>25</v>
      </c>
      <c r="N7623" s="5">
        <v>11.25</v>
      </c>
      <c r="O7623" s="7">
        <v>3</v>
      </c>
      <c r="P7623" s="5">
        <v>7.35</v>
      </c>
      <c r="Q7623" s="5">
        <v>3.9</v>
      </c>
      <c r="R7623" s="22">
        <f>Tabla1[[#This Row],[Fecha de Envío]]-Tabla1[[#This Row],[Fecha de Orden]]</f>
        <v>11</v>
      </c>
      <c r="S7623" s="24">
        <f>YEAR(Tabla1[[#This Row],[Fecha de Orden]])</f>
        <v>2024</v>
      </c>
      <c r="T7623" t="str">
        <f>VLOOKUP(Tabla1[[#This Row],[Nombre del Producto]],Tabla2[[Nombre Producto]:[Costo Unitario]],2,FALSE)</f>
        <v>Wicked Choccy's</v>
      </c>
      <c r="U7623" t="str">
        <f>VLOOKUP(Tabla1[[#This Row],[Fábrica]],Tabla3[],4,FALSE)</f>
        <v>Georgia</v>
      </c>
    </row>
    <row r="7624" spans="1:21" x14ac:dyDescent="0.25">
      <c r="A7624" t="s">
        <v>6119</v>
      </c>
      <c r="B7624" s="3">
        <v>45578</v>
      </c>
      <c r="C7624" s="3">
        <v>45589</v>
      </c>
      <c r="D7624" t="s">
        <v>39</v>
      </c>
      <c r="E7624">
        <v>103212</v>
      </c>
      <c r="F7624" t="s">
        <v>19</v>
      </c>
      <c r="G7624" t="s">
        <v>263</v>
      </c>
      <c r="H7624" t="s">
        <v>264</v>
      </c>
      <c r="I7624">
        <v>70506</v>
      </c>
      <c r="J7624" t="s">
        <v>22</v>
      </c>
      <c r="K7624" t="s">
        <v>66</v>
      </c>
      <c r="L7624" t="s">
        <v>45</v>
      </c>
      <c r="M7624" t="s">
        <v>46</v>
      </c>
      <c r="N7624" s="5">
        <v>13.96</v>
      </c>
      <c r="O7624" s="7">
        <v>4</v>
      </c>
      <c r="P7624" s="5">
        <v>9.9600000000000009</v>
      </c>
      <c r="Q7624" s="5">
        <v>4</v>
      </c>
      <c r="R7624" s="22">
        <f>Tabla1[[#This Row],[Fecha de Envío]]-Tabla1[[#This Row],[Fecha de Orden]]</f>
        <v>11</v>
      </c>
      <c r="S7624" s="24">
        <f>YEAR(Tabla1[[#This Row],[Fecha de Orden]])</f>
        <v>2024</v>
      </c>
      <c r="T7624" t="str">
        <f>VLOOKUP(Tabla1[[#This Row],[Nombre del Producto]],Tabla2[[Nombre Producto]:[Costo Unitario]],2,FALSE)</f>
        <v>Lot's O' Nuts</v>
      </c>
      <c r="U7624" t="str">
        <f>VLOOKUP(Tabla1[[#This Row],[Fábrica]],Tabla3[],4,FALSE)</f>
        <v>Arizona</v>
      </c>
    </row>
    <row r="7625" spans="1:21" x14ac:dyDescent="0.25">
      <c r="A7625" t="s">
        <v>8931</v>
      </c>
      <c r="B7625" s="3">
        <v>45578</v>
      </c>
      <c r="C7625" s="3">
        <v>45591</v>
      </c>
      <c r="D7625" t="s">
        <v>39</v>
      </c>
      <c r="E7625">
        <v>163160</v>
      </c>
      <c r="F7625" t="s">
        <v>19</v>
      </c>
      <c r="G7625" t="s">
        <v>2158</v>
      </c>
      <c r="H7625" t="s">
        <v>173</v>
      </c>
      <c r="I7625">
        <v>61032</v>
      </c>
      <c r="J7625" t="s">
        <v>22</v>
      </c>
      <c r="K7625" t="s">
        <v>43</v>
      </c>
      <c r="L7625" t="s">
        <v>27</v>
      </c>
      <c r="M7625" t="s">
        <v>28</v>
      </c>
      <c r="N7625" s="5">
        <v>10.8</v>
      </c>
      <c r="O7625" s="7">
        <v>3</v>
      </c>
      <c r="P7625" s="5">
        <v>7.5</v>
      </c>
      <c r="Q7625" s="5">
        <v>3.3</v>
      </c>
      <c r="R7625" s="22">
        <f>Tabla1[[#This Row],[Fecha de Envío]]-Tabla1[[#This Row],[Fecha de Orden]]</f>
        <v>13</v>
      </c>
      <c r="S7625" s="24">
        <f>YEAR(Tabla1[[#This Row],[Fecha de Orden]])</f>
        <v>2024</v>
      </c>
      <c r="T7625" t="str">
        <f>VLOOKUP(Tabla1[[#This Row],[Nombre del Producto]],Tabla2[[Nombre Producto]:[Costo Unitario]],2,FALSE)</f>
        <v>Lot's O' Nuts</v>
      </c>
      <c r="U7625" t="str">
        <f>VLOOKUP(Tabla1[[#This Row],[Fábrica]],Tabla3[],4,FALSE)</f>
        <v>Arizona</v>
      </c>
    </row>
    <row r="7626" spans="1:21" x14ac:dyDescent="0.25">
      <c r="A7626" t="s">
        <v>8932</v>
      </c>
      <c r="B7626" s="3">
        <v>45578</v>
      </c>
      <c r="C7626" s="3">
        <v>45591</v>
      </c>
      <c r="D7626" t="s">
        <v>39</v>
      </c>
      <c r="E7626">
        <v>163160</v>
      </c>
      <c r="F7626" t="s">
        <v>19</v>
      </c>
      <c r="G7626" t="s">
        <v>2158</v>
      </c>
      <c r="H7626" t="s">
        <v>173</v>
      </c>
      <c r="I7626">
        <v>61032</v>
      </c>
      <c r="J7626" t="s">
        <v>22</v>
      </c>
      <c r="K7626" t="s">
        <v>43</v>
      </c>
      <c r="L7626" t="s">
        <v>45</v>
      </c>
      <c r="M7626" t="s">
        <v>46</v>
      </c>
      <c r="N7626" s="5">
        <v>13.96</v>
      </c>
      <c r="O7626" s="7">
        <v>4</v>
      </c>
      <c r="P7626" s="5">
        <v>9.9600000000000009</v>
      </c>
      <c r="Q7626" s="5">
        <v>4</v>
      </c>
      <c r="R7626" s="22">
        <f>Tabla1[[#This Row],[Fecha de Envío]]-Tabla1[[#This Row],[Fecha de Orden]]</f>
        <v>13</v>
      </c>
      <c r="S7626" s="24">
        <f>YEAR(Tabla1[[#This Row],[Fecha de Orden]])</f>
        <v>2024</v>
      </c>
      <c r="T7626" t="str">
        <f>VLOOKUP(Tabla1[[#This Row],[Nombre del Producto]],Tabla2[[Nombre Producto]:[Costo Unitario]],2,FALSE)</f>
        <v>Lot's O' Nuts</v>
      </c>
      <c r="U7626" t="str">
        <f>VLOOKUP(Tabla1[[#This Row],[Fábrica]],Tabla3[],4,FALSE)</f>
        <v>Arizona</v>
      </c>
    </row>
    <row r="7627" spans="1:21" x14ac:dyDescent="0.25">
      <c r="A7627" t="s">
        <v>8933</v>
      </c>
      <c r="B7627" s="3">
        <v>45578</v>
      </c>
      <c r="C7627" s="3">
        <v>45591</v>
      </c>
      <c r="D7627" t="s">
        <v>39</v>
      </c>
      <c r="E7627">
        <v>163160</v>
      </c>
      <c r="F7627" t="s">
        <v>19</v>
      </c>
      <c r="G7627" t="s">
        <v>2158</v>
      </c>
      <c r="H7627" t="s">
        <v>173</v>
      </c>
      <c r="I7627">
        <v>61032</v>
      </c>
      <c r="J7627" t="s">
        <v>22</v>
      </c>
      <c r="K7627" t="s">
        <v>43</v>
      </c>
      <c r="L7627" t="s">
        <v>33</v>
      </c>
      <c r="M7627" t="s">
        <v>34</v>
      </c>
      <c r="N7627" s="5">
        <v>10.8</v>
      </c>
      <c r="O7627" s="7">
        <v>3</v>
      </c>
      <c r="P7627" s="5">
        <v>7.2</v>
      </c>
      <c r="Q7627" s="5">
        <v>3.6</v>
      </c>
      <c r="R7627" s="22">
        <f>Tabla1[[#This Row],[Fecha de Envío]]-Tabla1[[#This Row],[Fecha de Orden]]</f>
        <v>13</v>
      </c>
      <c r="S7627" s="24">
        <f>YEAR(Tabla1[[#This Row],[Fecha de Orden]])</f>
        <v>2024</v>
      </c>
      <c r="T7627" t="str">
        <f>VLOOKUP(Tabla1[[#This Row],[Nombre del Producto]],Tabla2[[Nombre Producto]:[Costo Unitario]],2,FALSE)</f>
        <v>Lot's O' Nuts</v>
      </c>
      <c r="U7627" t="str">
        <f>VLOOKUP(Tabla1[[#This Row],[Fábrica]],Tabla3[],4,FALSE)</f>
        <v>Arizona</v>
      </c>
    </row>
    <row r="7628" spans="1:21" x14ac:dyDescent="0.25">
      <c r="A7628" t="s">
        <v>418</v>
      </c>
      <c r="B7628" s="3">
        <v>45579</v>
      </c>
      <c r="C7628" s="3">
        <v>45593</v>
      </c>
      <c r="D7628" t="s">
        <v>18</v>
      </c>
      <c r="E7628">
        <v>126123</v>
      </c>
      <c r="F7628" t="s">
        <v>19</v>
      </c>
      <c r="G7628" t="s">
        <v>239</v>
      </c>
      <c r="H7628" t="s">
        <v>173</v>
      </c>
      <c r="I7628">
        <v>60623</v>
      </c>
      <c r="J7628" t="s">
        <v>22</v>
      </c>
      <c r="K7628" t="s">
        <v>43</v>
      </c>
      <c r="L7628" t="s">
        <v>36</v>
      </c>
      <c r="M7628" t="s">
        <v>37</v>
      </c>
      <c r="N7628" s="5">
        <v>29.25</v>
      </c>
      <c r="O7628" s="7">
        <v>9</v>
      </c>
      <c r="P7628" s="5">
        <v>18.989999999999998</v>
      </c>
      <c r="Q7628" s="5">
        <v>10.26</v>
      </c>
      <c r="R7628" s="22">
        <f>Tabla1[[#This Row],[Fecha de Envío]]-Tabla1[[#This Row],[Fecha de Orden]]</f>
        <v>14</v>
      </c>
      <c r="S7628" s="24">
        <f>YEAR(Tabla1[[#This Row],[Fecha de Orden]])</f>
        <v>2024</v>
      </c>
      <c r="T7628" t="str">
        <f>VLOOKUP(Tabla1[[#This Row],[Nombre del Producto]],Tabla2[[Nombre Producto]:[Costo Unitario]],2,FALSE)</f>
        <v>Wicked Choccy's</v>
      </c>
      <c r="U7628" t="str">
        <f>VLOOKUP(Tabla1[[#This Row],[Fábrica]],Tabla3[],4,FALSE)</f>
        <v>Georgia</v>
      </c>
    </row>
    <row r="7629" spans="1:21" x14ac:dyDescent="0.25">
      <c r="A7629" t="s">
        <v>419</v>
      </c>
      <c r="B7629" s="3">
        <v>45579</v>
      </c>
      <c r="C7629" s="3">
        <v>45593</v>
      </c>
      <c r="D7629" t="s">
        <v>18</v>
      </c>
      <c r="E7629">
        <v>126123</v>
      </c>
      <c r="F7629" t="s">
        <v>19</v>
      </c>
      <c r="G7629" t="s">
        <v>239</v>
      </c>
      <c r="H7629" t="s">
        <v>173</v>
      </c>
      <c r="I7629">
        <v>60623</v>
      </c>
      <c r="J7629" t="s">
        <v>22</v>
      </c>
      <c r="K7629" t="s">
        <v>43</v>
      </c>
      <c r="L7629" t="s">
        <v>33</v>
      </c>
      <c r="M7629" t="s">
        <v>34</v>
      </c>
      <c r="N7629" s="5">
        <v>3.6</v>
      </c>
      <c r="O7629" s="7">
        <v>1</v>
      </c>
      <c r="P7629" s="5">
        <v>2.4</v>
      </c>
      <c r="Q7629" s="5">
        <v>1.2</v>
      </c>
      <c r="R7629" s="22">
        <f>Tabla1[[#This Row],[Fecha de Envío]]-Tabla1[[#This Row],[Fecha de Orden]]</f>
        <v>14</v>
      </c>
      <c r="S7629" s="24">
        <f>YEAR(Tabla1[[#This Row],[Fecha de Orden]])</f>
        <v>2024</v>
      </c>
      <c r="T7629" t="str">
        <f>VLOOKUP(Tabla1[[#This Row],[Nombre del Producto]],Tabla2[[Nombre Producto]:[Costo Unitario]],2,FALSE)</f>
        <v>Lot's O' Nuts</v>
      </c>
      <c r="U7629" t="str">
        <f>VLOOKUP(Tabla1[[#This Row],[Fábrica]],Tabla3[],4,FALSE)</f>
        <v>Arizona</v>
      </c>
    </row>
    <row r="7630" spans="1:21" x14ac:dyDescent="0.25">
      <c r="A7630" t="s">
        <v>1230</v>
      </c>
      <c r="B7630" s="3">
        <v>45579</v>
      </c>
      <c r="C7630" s="3">
        <v>45594</v>
      </c>
      <c r="D7630" t="s">
        <v>18</v>
      </c>
      <c r="E7630">
        <v>151183</v>
      </c>
      <c r="F7630" t="s">
        <v>19</v>
      </c>
      <c r="G7630" t="s">
        <v>20</v>
      </c>
      <c r="H7630" t="s">
        <v>21</v>
      </c>
      <c r="I7630">
        <v>94110</v>
      </c>
      <c r="J7630" t="s">
        <v>22</v>
      </c>
      <c r="K7630" t="s">
        <v>23</v>
      </c>
      <c r="L7630" t="s">
        <v>24</v>
      </c>
      <c r="M7630" t="s">
        <v>25</v>
      </c>
      <c r="N7630" s="5">
        <v>15</v>
      </c>
      <c r="O7630" s="7">
        <v>4</v>
      </c>
      <c r="P7630" s="5">
        <v>9.8000000000000007</v>
      </c>
      <c r="Q7630" s="5">
        <v>5.2</v>
      </c>
      <c r="R7630" s="22">
        <f>Tabla1[[#This Row],[Fecha de Envío]]-Tabla1[[#This Row],[Fecha de Orden]]</f>
        <v>15</v>
      </c>
      <c r="S7630" s="24">
        <f>YEAR(Tabla1[[#This Row],[Fecha de Orden]])</f>
        <v>2024</v>
      </c>
      <c r="T7630" t="str">
        <f>VLOOKUP(Tabla1[[#This Row],[Nombre del Producto]],Tabla2[[Nombre Producto]:[Costo Unitario]],2,FALSE)</f>
        <v>Wicked Choccy's</v>
      </c>
      <c r="U7630" t="str">
        <f>VLOOKUP(Tabla1[[#This Row],[Fábrica]],Tabla3[],4,FALSE)</f>
        <v>Georgia</v>
      </c>
    </row>
    <row r="7631" spans="1:21" x14ac:dyDescent="0.25">
      <c r="A7631" t="s">
        <v>3287</v>
      </c>
      <c r="B7631" s="3">
        <v>45579</v>
      </c>
      <c r="C7631" s="3">
        <v>45594</v>
      </c>
      <c r="D7631" t="s">
        <v>18</v>
      </c>
      <c r="E7631">
        <v>150707</v>
      </c>
      <c r="F7631" t="s">
        <v>19</v>
      </c>
      <c r="G7631" t="s">
        <v>931</v>
      </c>
      <c r="H7631" t="s">
        <v>583</v>
      </c>
      <c r="I7631">
        <v>21044</v>
      </c>
      <c r="J7631" t="s">
        <v>22</v>
      </c>
      <c r="K7631" t="s">
        <v>32</v>
      </c>
      <c r="L7631" t="s">
        <v>36</v>
      </c>
      <c r="M7631" t="s">
        <v>37</v>
      </c>
      <c r="N7631" s="5">
        <v>22.75</v>
      </c>
      <c r="O7631" s="7">
        <v>7</v>
      </c>
      <c r="P7631" s="5">
        <v>14.77</v>
      </c>
      <c r="Q7631" s="5">
        <v>7.98</v>
      </c>
      <c r="R7631" s="22">
        <f>Tabla1[[#This Row],[Fecha de Envío]]-Tabla1[[#This Row],[Fecha de Orden]]</f>
        <v>15</v>
      </c>
      <c r="S7631" s="24">
        <f>YEAR(Tabla1[[#This Row],[Fecha de Orden]])</f>
        <v>2024</v>
      </c>
      <c r="T7631" t="str">
        <f>VLOOKUP(Tabla1[[#This Row],[Nombre del Producto]],Tabla2[[Nombre Producto]:[Costo Unitario]],2,FALSE)</f>
        <v>Wicked Choccy's</v>
      </c>
      <c r="U7631" t="str">
        <f>VLOOKUP(Tabla1[[#This Row],[Fábrica]],Tabla3[],4,FALSE)</f>
        <v>Georgia</v>
      </c>
    </row>
    <row r="7632" spans="1:21" x14ac:dyDescent="0.25">
      <c r="A7632" t="s">
        <v>4936</v>
      </c>
      <c r="B7632" s="3">
        <v>45579</v>
      </c>
      <c r="C7632" s="3">
        <v>45592</v>
      </c>
      <c r="D7632" t="s">
        <v>39</v>
      </c>
      <c r="E7632">
        <v>168837</v>
      </c>
      <c r="F7632" t="s">
        <v>19</v>
      </c>
      <c r="G7632" t="s">
        <v>936</v>
      </c>
      <c r="H7632" t="s">
        <v>21</v>
      </c>
      <c r="I7632">
        <v>94601</v>
      </c>
      <c r="J7632" t="s">
        <v>22</v>
      </c>
      <c r="K7632" t="s">
        <v>23</v>
      </c>
      <c r="L7632" t="s">
        <v>36</v>
      </c>
      <c r="M7632" t="s">
        <v>37</v>
      </c>
      <c r="N7632" s="5">
        <v>6.5</v>
      </c>
      <c r="O7632" s="7">
        <v>2</v>
      </c>
      <c r="P7632" s="5">
        <v>4.22</v>
      </c>
      <c r="Q7632" s="5">
        <v>2.2799999999999998</v>
      </c>
      <c r="R7632" s="22">
        <f>Tabla1[[#This Row],[Fecha de Envío]]-Tabla1[[#This Row],[Fecha de Orden]]</f>
        <v>13</v>
      </c>
      <c r="S7632" s="24">
        <f>YEAR(Tabla1[[#This Row],[Fecha de Orden]])</f>
        <v>2024</v>
      </c>
      <c r="T7632" t="str">
        <f>VLOOKUP(Tabla1[[#This Row],[Nombre del Producto]],Tabla2[[Nombre Producto]:[Costo Unitario]],2,FALSE)</f>
        <v>Wicked Choccy's</v>
      </c>
      <c r="U7632" t="str">
        <f>VLOOKUP(Tabla1[[#This Row],[Fábrica]],Tabla3[],4,FALSE)</f>
        <v>Georgia</v>
      </c>
    </row>
    <row r="7633" spans="1:21" x14ac:dyDescent="0.25">
      <c r="A7633" t="s">
        <v>2760</v>
      </c>
      <c r="B7633" s="3">
        <v>45580</v>
      </c>
      <c r="C7633" s="3">
        <v>45595</v>
      </c>
      <c r="D7633" t="s">
        <v>18</v>
      </c>
      <c r="E7633">
        <v>142643</v>
      </c>
      <c r="F7633" t="s">
        <v>19</v>
      </c>
      <c r="G7633" t="s">
        <v>2761</v>
      </c>
      <c r="H7633" t="s">
        <v>21</v>
      </c>
      <c r="I7633">
        <v>91360</v>
      </c>
      <c r="J7633" t="s">
        <v>22</v>
      </c>
      <c r="K7633" t="s">
        <v>23</v>
      </c>
      <c r="L7633" t="s">
        <v>24</v>
      </c>
      <c r="M7633" t="s">
        <v>25</v>
      </c>
      <c r="N7633" s="5">
        <v>3.75</v>
      </c>
      <c r="O7633" s="7">
        <v>1</v>
      </c>
      <c r="P7633" s="5">
        <v>2.4500000000000002</v>
      </c>
      <c r="Q7633" s="5">
        <v>1.3</v>
      </c>
      <c r="R7633" s="22">
        <f>Tabla1[[#This Row],[Fecha de Envío]]-Tabla1[[#This Row],[Fecha de Orden]]</f>
        <v>15</v>
      </c>
      <c r="S7633" s="24">
        <f>YEAR(Tabla1[[#This Row],[Fecha de Orden]])</f>
        <v>2024</v>
      </c>
      <c r="T7633" t="str">
        <f>VLOOKUP(Tabla1[[#This Row],[Nombre del Producto]],Tabla2[[Nombre Producto]:[Costo Unitario]],2,FALSE)</f>
        <v>Wicked Choccy's</v>
      </c>
      <c r="U7633" t="str">
        <f>VLOOKUP(Tabla1[[#This Row],[Fábrica]],Tabla3[],4,FALSE)</f>
        <v>Georgia</v>
      </c>
    </row>
    <row r="7634" spans="1:21" x14ac:dyDescent="0.25">
      <c r="A7634" t="s">
        <v>2762</v>
      </c>
      <c r="B7634" s="3">
        <v>45580</v>
      </c>
      <c r="C7634" s="3">
        <v>45595</v>
      </c>
      <c r="D7634" t="s">
        <v>18</v>
      </c>
      <c r="E7634">
        <v>142643</v>
      </c>
      <c r="F7634" t="s">
        <v>19</v>
      </c>
      <c r="G7634" t="s">
        <v>2761</v>
      </c>
      <c r="H7634" t="s">
        <v>21</v>
      </c>
      <c r="I7634">
        <v>91360</v>
      </c>
      <c r="J7634" t="s">
        <v>22</v>
      </c>
      <c r="K7634" t="s">
        <v>23</v>
      </c>
      <c r="L7634" t="s">
        <v>45</v>
      </c>
      <c r="M7634" t="s">
        <v>46</v>
      </c>
      <c r="N7634" s="5">
        <v>17.45</v>
      </c>
      <c r="O7634" s="7">
        <v>5</v>
      </c>
      <c r="P7634" s="5">
        <v>12.45</v>
      </c>
      <c r="Q7634" s="5">
        <v>5</v>
      </c>
      <c r="R7634" s="22">
        <f>Tabla1[[#This Row],[Fecha de Envío]]-Tabla1[[#This Row],[Fecha de Orden]]</f>
        <v>15</v>
      </c>
      <c r="S7634" s="24">
        <f>YEAR(Tabla1[[#This Row],[Fecha de Orden]])</f>
        <v>2024</v>
      </c>
      <c r="T7634" t="str">
        <f>VLOOKUP(Tabla1[[#This Row],[Nombre del Producto]],Tabla2[[Nombre Producto]:[Costo Unitario]],2,FALSE)</f>
        <v>Lot's O' Nuts</v>
      </c>
      <c r="U7634" t="str">
        <f>VLOOKUP(Tabla1[[#This Row],[Fábrica]],Tabla3[],4,FALSE)</f>
        <v>Arizona</v>
      </c>
    </row>
    <row r="7635" spans="1:21" x14ac:dyDescent="0.25">
      <c r="A7635" t="s">
        <v>3465</v>
      </c>
      <c r="B7635" s="3">
        <v>45580</v>
      </c>
      <c r="C7635" s="3">
        <v>45593</v>
      </c>
      <c r="D7635" t="s">
        <v>71</v>
      </c>
      <c r="E7635">
        <v>106033</v>
      </c>
      <c r="F7635" t="s">
        <v>19</v>
      </c>
      <c r="G7635" t="s">
        <v>20</v>
      </c>
      <c r="H7635" t="s">
        <v>21</v>
      </c>
      <c r="I7635">
        <v>94110</v>
      </c>
      <c r="J7635" t="s">
        <v>223</v>
      </c>
      <c r="K7635" t="s">
        <v>23</v>
      </c>
      <c r="L7635" t="s">
        <v>224</v>
      </c>
      <c r="M7635" t="s">
        <v>225</v>
      </c>
      <c r="N7635" s="5">
        <v>6</v>
      </c>
      <c r="O7635" s="7">
        <v>4</v>
      </c>
      <c r="P7635" s="5">
        <v>2.8</v>
      </c>
      <c r="Q7635" s="5">
        <v>3.2</v>
      </c>
      <c r="R7635" s="22">
        <f>Tabla1[[#This Row],[Fecha de Envío]]-Tabla1[[#This Row],[Fecha de Orden]]</f>
        <v>13</v>
      </c>
      <c r="S7635" s="24">
        <f>YEAR(Tabla1[[#This Row],[Fecha de Orden]])</f>
        <v>2024</v>
      </c>
      <c r="T7635" t="str">
        <f>VLOOKUP(Tabla1[[#This Row],[Nombre del Producto]],Tabla2[[Nombre Producto]:[Costo Unitario]],2,FALSE)</f>
        <v>Sugar Shack</v>
      </c>
      <c r="U7635" t="str">
        <f>VLOOKUP(Tabla1[[#This Row],[Fábrica]],Tabla3[],4,FALSE)</f>
        <v>Minnesota</v>
      </c>
    </row>
    <row r="7636" spans="1:21" x14ac:dyDescent="0.25">
      <c r="A7636" t="s">
        <v>5848</v>
      </c>
      <c r="B7636" s="3">
        <v>45580</v>
      </c>
      <c r="C7636" s="3">
        <v>45594</v>
      </c>
      <c r="D7636" t="s">
        <v>18</v>
      </c>
      <c r="E7636">
        <v>154949</v>
      </c>
      <c r="F7636" t="s">
        <v>19</v>
      </c>
      <c r="G7636" t="s">
        <v>1650</v>
      </c>
      <c r="H7636" t="s">
        <v>21</v>
      </c>
      <c r="I7636">
        <v>93010</v>
      </c>
      <c r="J7636" t="s">
        <v>22</v>
      </c>
      <c r="K7636" t="s">
        <v>23</v>
      </c>
      <c r="L7636" t="s">
        <v>45</v>
      </c>
      <c r="M7636" t="s">
        <v>46</v>
      </c>
      <c r="N7636" s="5">
        <v>10.47</v>
      </c>
      <c r="O7636" s="7">
        <v>3</v>
      </c>
      <c r="P7636" s="5">
        <v>7.47</v>
      </c>
      <c r="Q7636" s="5">
        <v>3</v>
      </c>
      <c r="R7636" s="22">
        <f>Tabla1[[#This Row],[Fecha de Envío]]-Tabla1[[#This Row],[Fecha de Orden]]</f>
        <v>14</v>
      </c>
      <c r="S7636" s="24">
        <f>YEAR(Tabla1[[#This Row],[Fecha de Orden]])</f>
        <v>2024</v>
      </c>
      <c r="T7636" t="str">
        <f>VLOOKUP(Tabla1[[#This Row],[Nombre del Producto]],Tabla2[[Nombre Producto]:[Costo Unitario]],2,FALSE)</f>
        <v>Lot's O' Nuts</v>
      </c>
      <c r="U7636" t="str">
        <f>VLOOKUP(Tabla1[[#This Row],[Fábrica]],Tabla3[],4,FALSE)</f>
        <v>Arizona</v>
      </c>
    </row>
    <row r="7637" spans="1:21" x14ac:dyDescent="0.25">
      <c r="A7637" t="s">
        <v>7698</v>
      </c>
      <c r="B7637" s="3">
        <v>45580</v>
      </c>
      <c r="C7637" s="3">
        <v>45594</v>
      </c>
      <c r="D7637" t="s">
        <v>71</v>
      </c>
      <c r="E7637">
        <v>164819</v>
      </c>
      <c r="F7637" t="s">
        <v>19</v>
      </c>
      <c r="G7637" t="s">
        <v>297</v>
      </c>
      <c r="H7637" t="s">
        <v>84</v>
      </c>
      <c r="I7637">
        <v>6824</v>
      </c>
      <c r="J7637" t="s">
        <v>22</v>
      </c>
      <c r="K7637" t="s">
        <v>32</v>
      </c>
      <c r="L7637" t="s">
        <v>33</v>
      </c>
      <c r="M7637" t="s">
        <v>34</v>
      </c>
      <c r="N7637" s="5">
        <v>18</v>
      </c>
      <c r="O7637" s="7">
        <v>5</v>
      </c>
      <c r="P7637" s="5">
        <v>12</v>
      </c>
      <c r="Q7637" s="5">
        <v>6</v>
      </c>
      <c r="R7637" s="22">
        <f>Tabla1[[#This Row],[Fecha de Envío]]-Tabla1[[#This Row],[Fecha de Orden]]</f>
        <v>14</v>
      </c>
      <c r="S7637" s="24">
        <f>YEAR(Tabla1[[#This Row],[Fecha de Orden]])</f>
        <v>2024</v>
      </c>
      <c r="T7637" t="str">
        <f>VLOOKUP(Tabla1[[#This Row],[Nombre del Producto]],Tabla2[[Nombre Producto]:[Costo Unitario]],2,FALSE)</f>
        <v>Lot's O' Nuts</v>
      </c>
      <c r="U7637" t="str">
        <f>VLOOKUP(Tabla1[[#This Row],[Fábrica]],Tabla3[],4,FALSE)</f>
        <v>Arizona</v>
      </c>
    </row>
    <row r="7638" spans="1:21" x14ac:dyDescent="0.25">
      <c r="A7638" t="s">
        <v>7708</v>
      </c>
      <c r="B7638" s="3">
        <v>45580</v>
      </c>
      <c r="C7638" s="3">
        <v>45592</v>
      </c>
      <c r="D7638" t="s">
        <v>39</v>
      </c>
      <c r="E7638">
        <v>113670</v>
      </c>
      <c r="F7638" t="s">
        <v>19</v>
      </c>
      <c r="G7638" t="s">
        <v>53</v>
      </c>
      <c r="H7638" t="s">
        <v>21</v>
      </c>
      <c r="I7638">
        <v>90045</v>
      </c>
      <c r="J7638" t="s">
        <v>22</v>
      </c>
      <c r="K7638" t="s">
        <v>23</v>
      </c>
      <c r="L7638" t="s">
        <v>33</v>
      </c>
      <c r="M7638" t="s">
        <v>34</v>
      </c>
      <c r="N7638" s="5">
        <v>10.8</v>
      </c>
      <c r="O7638" s="7">
        <v>3</v>
      </c>
      <c r="P7638" s="5">
        <v>7.2</v>
      </c>
      <c r="Q7638" s="5">
        <v>3.6</v>
      </c>
      <c r="R7638" s="22">
        <f>Tabla1[[#This Row],[Fecha de Envío]]-Tabla1[[#This Row],[Fecha de Orden]]</f>
        <v>12</v>
      </c>
      <c r="S7638" s="24">
        <f>YEAR(Tabla1[[#This Row],[Fecha de Orden]])</f>
        <v>2024</v>
      </c>
      <c r="T7638" t="str">
        <f>VLOOKUP(Tabla1[[#This Row],[Nombre del Producto]],Tabla2[[Nombre Producto]:[Costo Unitario]],2,FALSE)</f>
        <v>Lot's O' Nuts</v>
      </c>
      <c r="U7638" t="str">
        <f>VLOOKUP(Tabla1[[#This Row],[Fábrica]],Tabla3[],4,FALSE)</f>
        <v>Arizona</v>
      </c>
    </row>
    <row r="7639" spans="1:21" x14ac:dyDescent="0.25">
      <c r="A7639" t="s">
        <v>8483</v>
      </c>
      <c r="B7639" s="3">
        <v>45580</v>
      </c>
      <c r="C7639" s="3">
        <v>45594</v>
      </c>
      <c r="D7639" t="s">
        <v>18</v>
      </c>
      <c r="E7639">
        <v>100237</v>
      </c>
      <c r="F7639" t="s">
        <v>19</v>
      </c>
      <c r="G7639" t="s">
        <v>1907</v>
      </c>
      <c r="H7639" t="s">
        <v>325</v>
      </c>
      <c r="I7639">
        <v>84057</v>
      </c>
      <c r="J7639" t="s">
        <v>22</v>
      </c>
      <c r="K7639" t="s">
        <v>23</v>
      </c>
      <c r="L7639" t="s">
        <v>36</v>
      </c>
      <c r="M7639" t="s">
        <v>37</v>
      </c>
      <c r="N7639" s="5">
        <v>6.5</v>
      </c>
      <c r="O7639" s="7">
        <v>2</v>
      </c>
      <c r="P7639" s="5">
        <v>4.22</v>
      </c>
      <c r="Q7639" s="5">
        <v>2.2799999999999998</v>
      </c>
      <c r="R7639" s="22">
        <f>Tabla1[[#This Row],[Fecha de Envío]]-Tabla1[[#This Row],[Fecha de Orden]]</f>
        <v>14</v>
      </c>
      <c r="S7639" s="24">
        <f>YEAR(Tabla1[[#This Row],[Fecha de Orden]])</f>
        <v>2024</v>
      </c>
      <c r="T7639" t="str">
        <f>VLOOKUP(Tabla1[[#This Row],[Nombre del Producto]],Tabla2[[Nombre Producto]:[Costo Unitario]],2,FALSE)</f>
        <v>Wicked Choccy's</v>
      </c>
      <c r="U7639" t="str">
        <f>VLOOKUP(Tabla1[[#This Row],[Fábrica]],Tabla3[],4,FALSE)</f>
        <v>Georgia</v>
      </c>
    </row>
    <row r="7640" spans="1:21" x14ac:dyDescent="0.25">
      <c r="A7640" t="s">
        <v>587</v>
      </c>
      <c r="B7640" s="3">
        <v>45581</v>
      </c>
      <c r="C7640" s="3">
        <v>45596</v>
      </c>
      <c r="D7640" t="s">
        <v>18</v>
      </c>
      <c r="E7640">
        <v>111577</v>
      </c>
      <c r="F7640" t="s">
        <v>19</v>
      </c>
      <c r="G7640" t="s">
        <v>588</v>
      </c>
      <c r="H7640" t="s">
        <v>69</v>
      </c>
      <c r="I7640">
        <v>85254</v>
      </c>
      <c r="J7640" t="s">
        <v>22</v>
      </c>
      <c r="K7640" t="s">
        <v>23</v>
      </c>
      <c r="L7640" t="s">
        <v>24</v>
      </c>
      <c r="M7640" t="s">
        <v>25</v>
      </c>
      <c r="N7640" s="5">
        <v>26.25</v>
      </c>
      <c r="O7640" s="7">
        <v>7</v>
      </c>
      <c r="P7640" s="5">
        <v>17.149999999999999</v>
      </c>
      <c r="Q7640" s="5">
        <v>9.1</v>
      </c>
      <c r="R7640" s="22">
        <f>Tabla1[[#This Row],[Fecha de Envío]]-Tabla1[[#This Row],[Fecha de Orden]]</f>
        <v>15</v>
      </c>
      <c r="S7640" s="24">
        <f>YEAR(Tabla1[[#This Row],[Fecha de Orden]])</f>
        <v>2024</v>
      </c>
      <c r="T7640" t="str">
        <f>VLOOKUP(Tabla1[[#This Row],[Nombre del Producto]],Tabla2[[Nombre Producto]:[Costo Unitario]],2,FALSE)</f>
        <v>Wicked Choccy's</v>
      </c>
      <c r="U7640" t="str">
        <f>VLOOKUP(Tabla1[[#This Row],[Fábrica]],Tabla3[],4,FALSE)</f>
        <v>Georgia</v>
      </c>
    </row>
    <row r="7641" spans="1:21" x14ac:dyDescent="0.25">
      <c r="A7641" t="s">
        <v>1325</v>
      </c>
      <c r="B7641" s="3">
        <v>45581</v>
      </c>
      <c r="C7641" s="3">
        <v>45596</v>
      </c>
      <c r="D7641" t="s">
        <v>18</v>
      </c>
      <c r="E7641">
        <v>158386</v>
      </c>
      <c r="F7641" t="s">
        <v>19</v>
      </c>
      <c r="G7641" t="s">
        <v>393</v>
      </c>
      <c r="H7641" t="s">
        <v>116</v>
      </c>
      <c r="I7641">
        <v>40475</v>
      </c>
      <c r="J7641" t="s">
        <v>22</v>
      </c>
      <c r="K7641" t="s">
        <v>66</v>
      </c>
      <c r="L7641" t="s">
        <v>33</v>
      </c>
      <c r="M7641" t="s">
        <v>34</v>
      </c>
      <c r="N7641" s="5">
        <v>18</v>
      </c>
      <c r="O7641" s="7">
        <v>5</v>
      </c>
      <c r="P7641" s="5">
        <v>12</v>
      </c>
      <c r="Q7641" s="5">
        <v>6</v>
      </c>
      <c r="R7641" s="22">
        <f>Tabla1[[#This Row],[Fecha de Envío]]-Tabla1[[#This Row],[Fecha de Orden]]</f>
        <v>15</v>
      </c>
      <c r="S7641" s="24">
        <f>YEAR(Tabla1[[#This Row],[Fecha de Orden]])</f>
        <v>2024</v>
      </c>
      <c r="T7641" t="str">
        <f>VLOOKUP(Tabla1[[#This Row],[Nombre del Producto]],Tabla2[[Nombre Producto]:[Costo Unitario]],2,FALSE)</f>
        <v>Lot's O' Nuts</v>
      </c>
      <c r="U7641" t="str">
        <f>VLOOKUP(Tabla1[[#This Row],[Fábrica]],Tabla3[],4,FALSE)</f>
        <v>Arizona</v>
      </c>
    </row>
    <row r="7642" spans="1:21" x14ac:dyDescent="0.25">
      <c r="A7642" t="s">
        <v>3698</v>
      </c>
      <c r="B7642" s="3">
        <v>45581</v>
      </c>
      <c r="C7642" s="3">
        <v>45596</v>
      </c>
      <c r="D7642" t="s">
        <v>18</v>
      </c>
      <c r="E7642">
        <v>159282</v>
      </c>
      <c r="F7642" t="s">
        <v>19</v>
      </c>
      <c r="G7642" t="s">
        <v>2776</v>
      </c>
      <c r="H7642" t="s">
        <v>69</v>
      </c>
      <c r="I7642">
        <v>85364</v>
      </c>
      <c r="J7642" t="s">
        <v>22</v>
      </c>
      <c r="K7642" t="s">
        <v>23</v>
      </c>
      <c r="L7642" t="s">
        <v>45</v>
      </c>
      <c r="M7642" t="s">
        <v>46</v>
      </c>
      <c r="N7642" s="5">
        <v>17.45</v>
      </c>
      <c r="O7642" s="7">
        <v>5</v>
      </c>
      <c r="P7642" s="5">
        <v>12.45</v>
      </c>
      <c r="Q7642" s="5">
        <v>5</v>
      </c>
      <c r="R7642" s="22">
        <f>Tabla1[[#This Row],[Fecha de Envío]]-Tabla1[[#This Row],[Fecha de Orden]]</f>
        <v>15</v>
      </c>
      <c r="S7642" s="24">
        <f>YEAR(Tabla1[[#This Row],[Fecha de Orden]])</f>
        <v>2024</v>
      </c>
      <c r="T7642" t="str">
        <f>VLOOKUP(Tabla1[[#This Row],[Nombre del Producto]],Tabla2[[Nombre Producto]:[Costo Unitario]],2,FALSE)</f>
        <v>Lot's O' Nuts</v>
      </c>
      <c r="U7642" t="str">
        <f>VLOOKUP(Tabla1[[#This Row],[Fábrica]],Tabla3[],4,FALSE)</f>
        <v>Arizona</v>
      </c>
    </row>
    <row r="7643" spans="1:21" x14ac:dyDescent="0.25">
      <c r="A7643" t="s">
        <v>6494</v>
      </c>
      <c r="B7643" s="3">
        <v>45581</v>
      </c>
      <c r="C7643" s="3">
        <v>45593</v>
      </c>
      <c r="D7643" t="s">
        <v>39</v>
      </c>
      <c r="E7643">
        <v>132234</v>
      </c>
      <c r="F7643" t="s">
        <v>19</v>
      </c>
      <c r="G7643" t="s">
        <v>30</v>
      </c>
      <c r="H7643" t="s">
        <v>31</v>
      </c>
      <c r="I7643">
        <v>10011</v>
      </c>
      <c r="J7643" t="s">
        <v>22</v>
      </c>
      <c r="K7643" t="s">
        <v>32</v>
      </c>
      <c r="L7643" t="s">
        <v>24</v>
      </c>
      <c r="M7643" t="s">
        <v>25</v>
      </c>
      <c r="N7643" s="5">
        <v>48.75</v>
      </c>
      <c r="O7643" s="7">
        <v>13</v>
      </c>
      <c r="P7643" s="5">
        <v>31.85</v>
      </c>
      <c r="Q7643" s="5">
        <v>16.899999999999999</v>
      </c>
      <c r="R7643" s="22">
        <f>Tabla1[[#This Row],[Fecha de Envío]]-Tabla1[[#This Row],[Fecha de Orden]]</f>
        <v>12</v>
      </c>
      <c r="S7643" s="24">
        <f>YEAR(Tabla1[[#This Row],[Fecha de Orden]])</f>
        <v>2024</v>
      </c>
      <c r="T7643" t="str">
        <f>VLOOKUP(Tabla1[[#This Row],[Nombre del Producto]],Tabla2[[Nombre Producto]:[Costo Unitario]],2,FALSE)</f>
        <v>Wicked Choccy's</v>
      </c>
      <c r="U7643" t="str">
        <f>VLOOKUP(Tabla1[[#This Row],[Fábrica]],Tabla3[],4,FALSE)</f>
        <v>Georgia</v>
      </c>
    </row>
    <row r="7644" spans="1:21" x14ac:dyDescent="0.25">
      <c r="A7644" t="s">
        <v>9096</v>
      </c>
      <c r="B7644" s="3">
        <v>45581</v>
      </c>
      <c r="C7644" s="3">
        <v>45596</v>
      </c>
      <c r="D7644" t="s">
        <v>18</v>
      </c>
      <c r="E7644">
        <v>159100</v>
      </c>
      <c r="F7644" t="s">
        <v>19</v>
      </c>
      <c r="G7644" t="s">
        <v>931</v>
      </c>
      <c r="H7644" t="s">
        <v>65</v>
      </c>
      <c r="I7644">
        <v>38401</v>
      </c>
      <c r="J7644" t="s">
        <v>148</v>
      </c>
      <c r="K7644" t="s">
        <v>66</v>
      </c>
      <c r="L7644" t="s">
        <v>149</v>
      </c>
      <c r="M7644" t="s">
        <v>150</v>
      </c>
      <c r="N7644" s="5">
        <v>8.75</v>
      </c>
      <c r="O7644" s="7">
        <v>7</v>
      </c>
      <c r="P7644" s="5">
        <v>4.55</v>
      </c>
      <c r="Q7644" s="5">
        <v>4.2</v>
      </c>
      <c r="R7644" s="22">
        <f>Tabla1[[#This Row],[Fecha de Envío]]-Tabla1[[#This Row],[Fecha de Orden]]</f>
        <v>15</v>
      </c>
      <c r="S7644" s="24">
        <f>YEAR(Tabla1[[#This Row],[Fecha de Orden]])</f>
        <v>2024</v>
      </c>
      <c r="T7644" t="str">
        <f>VLOOKUP(Tabla1[[#This Row],[Nombre del Producto]],Tabla2[[Nombre Producto]:[Costo Unitario]],2,FALSE)</f>
        <v>Secret Factory</v>
      </c>
      <c r="U7644" t="str">
        <f>VLOOKUP(Tabla1[[#This Row],[Fábrica]],Tabla3[],4,FALSE)</f>
        <v>Illinois</v>
      </c>
    </row>
    <row r="7645" spans="1:21" x14ac:dyDescent="0.25">
      <c r="A7645" t="s">
        <v>9097</v>
      </c>
      <c r="B7645" s="3">
        <v>45581</v>
      </c>
      <c r="C7645" s="3">
        <v>45596</v>
      </c>
      <c r="D7645" t="s">
        <v>18</v>
      </c>
      <c r="E7645">
        <v>159100</v>
      </c>
      <c r="F7645" t="s">
        <v>19</v>
      </c>
      <c r="G7645" t="s">
        <v>931</v>
      </c>
      <c r="H7645" t="s">
        <v>65</v>
      </c>
      <c r="I7645">
        <v>38401</v>
      </c>
      <c r="J7645" t="s">
        <v>22</v>
      </c>
      <c r="K7645" t="s">
        <v>66</v>
      </c>
      <c r="L7645" t="s">
        <v>27</v>
      </c>
      <c r="M7645" t="s">
        <v>28</v>
      </c>
      <c r="N7645" s="5">
        <v>7.2</v>
      </c>
      <c r="O7645" s="7">
        <v>2</v>
      </c>
      <c r="P7645" s="5">
        <v>5</v>
      </c>
      <c r="Q7645" s="5">
        <v>2.2000000000000002</v>
      </c>
      <c r="R7645" s="22">
        <f>Tabla1[[#This Row],[Fecha de Envío]]-Tabla1[[#This Row],[Fecha de Orden]]</f>
        <v>15</v>
      </c>
      <c r="S7645" s="24">
        <f>YEAR(Tabla1[[#This Row],[Fecha de Orden]])</f>
        <v>2024</v>
      </c>
      <c r="T7645" t="str">
        <f>VLOOKUP(Tabla1[[#This Row],[Nombre del Producto]],Tabla2[[Nombre Producto]:[Costo Unitario]],2,FALSE)</f>
        <v>Lot's O' Nuts</v>
      </c>
      <c r="U7645" t="str">
        <f>VLOOKUP(Tabla1[[#This Row],[Fábrica]],Tabla3[],4,FALSE)</f>
        <v>Arizona</v>
      </c>
    </row>
    <row r="7646" spans="1:21" x14ac:dyDescent="0.25">
      <c r="A7646" t="s">
        <v>619</v>
      </c>
      <c r="B7646" s="3">
        <v>45582</v>
      </c>
      <c r="C7646" s="3">
        <v>45594</v>
      </c>
      <c r="D7646" t="s">
        <v>71</v>
      </c>
      <c r="E7646">
        <v>123246</v>
      </c>
      <c r="F7646" t="s">
        <v>19</v>
      </c>
      <c r="G7646" t="s">
        <v>120</v>
      </c>
      <c r="H7646" t="s">
        <v>21</v>
      </c>
      <c r="I7646">
        <v>92037</v>
      </c>
      <c r="J7646" t="s">
        <v>22</v>
      </c>
      <c r="K7646" t="s">
        <v>23</v>
      </c>
      <c r="L7646" t="s">
        <v>27</v>
      </c>
      <c r="M7646" t="s">
        <v>28</v>
      </c>
      <c r="N7646" s="5">
        <v>14.4</v>
      </c>
      <c r="O7646" s="7">
        <v>4</v>
      </c>
      <c r="P7646" s="5">
        <v>10</v>
      </c>
      <c r="Q7646" s="5">
        <v>4.4000000000000004</v>
      </c>
      <c r="R7646" s="22">
        <f>Tabla1[[#This Row],[Fecha de Envío]]-Tabla1[[#This Row],[Fecha de Orden]]</f>
        <v>12</v>
      </c>
      <c r="S7646" s="24">
        <f>YEAR(Tabla1[[#This Row],[Fecha de Orden]])</f>
        <v>2024</v>
      </c>
      <c r="T7646" t="str">
        <f>VLOOKUP(Tabla1[[#This Row],[Nombre del Producto]],Tabla2[[Nombre Producto]:[Costo Unitario]],2,FALSE)</f>
        <v>Lot's O' Nuts</v>
      </c>
      <c r="U7646" t="str">
        <f>VLOOKUP(Tabla1[[#This Row],[Fábrica]],Tabla3[],4,FALSE)</f>
        <v>Arizona</v>
      </c>
    </row>
    <row r="7647" spans="1:21" x14ac:dyDescent="0.25">
      <c r="A7647" t="s">
        <v>1111</v>
      </c>
      <c r="B7647" s="3">
        <v>45582</v>
      </c>
      <c r="C7647" s="3">
        <v>45594</v>
      </c>
      <c r="D7647" t="s">
        <v>71</v>
      </c>
      <c r="E7647">
        <v>114804</v>
      </c>
      <c r="F7647" t="s">
        <v>19</v>
      </c>
      <c r="G7647" t="s">
        <v>1112</v>
      </c>
      <c r="H7647" t="s">
        <v>21</v>
      </c>
      <c r="I7647">
        <v>95351</v>
      </c>
      <c r="J7647" t="s">
        <v>22</v>
      </c>
      <c r="K7647" t="s">
        <v>23</v>
      </c>
      <c r="L7647" t="s">
        <v>27</v>
      </c>
      <c r="M7647" t="s">
        <v>28</v>
      </c>
      <c r="N7647" s="5">
        <v>3.6</v>
      </c>
      <c r="O7647" s="7">
        <v>1</v>
      </c>
      <c r="P7647" s="5">
        <v>2.5</v>
      </c>
      <c r="Q7647" s="5">
        <v>1.1000000000000001</v>
      </c>
      <c r="R7647" s="22">
        <f>Tabla1[[#This Row],[Fecha de Envío]]-Tabla1[[#This Row],[Fecha de Orden]]</f>
        <v>12</v>
      </c>
      <c r="S7647" s="24">
        <f>YEAR(Tabla1[[#This Row],[Fecha de Orden]])</f>
        <v>2024</v>
      </c>
      <c r="T7647" t="str">
        <f>VLOOKUP(Tabla1[[#This Row],[Nombre del Producto]],Tabla2[[Nombre Producto]:[Costo Unitario]],2,FALSE)</f>
        <v>Lot's O' Nuts</v>
      </c>
      <c r="U7647" t="str">
        <f>VLOOKUP(Tabla1[[#This Row],[Fábrica]],Tabla3[],4,FALSE)</f>
        <v>Arizona</v>
      </c>
    </row>
    <row r="7648" spans="1:21" x14ac:dyDescent="0.25">
      <c r="A7648" t="s">
        <v>8373</v>
      </c>
      <c r="B7648" s="3">
        <v>45582</v>
      </c>
      <c r="C7648" s="3">
        <v>45594</v>
      </c>
      <c r="D7648" t="s">
        <v>71</v>
      </c>
      <c r="E7648">
        <v>165603</v>
      </c>
      <c r="F7648" t="s">
        <v>19</v>
      </c>
      <c r="G7648" t="s">
        <v>1558</v>
      </c>
      <c r="H7648" t="s">
        <v>77</v>
      </c>
      <c r="I7648">
        <v>2886</v>
      </c>
      <c r="J7648" t="s">
        <v>148</v>
      </c>
      <c r="K7648" t="s">
        <v>32</v>
      </c>
      <c r="L7648" t="s">
        <v>348</v>
      </c>
      <c r="M7648" t="s">
        <v>349</v>
      </c>
      <c r="N7648" s="5">
        <v>40</v>
      </c>
      <c r="O7648" s="7">
        <v>2</v>
      </c>
      <c r="P7648" s="5">
        <v>20</v>
      </c>
      <c r="Q7648" s="5">
        <v>20</v>
      </c>
      <c r="R7648" s="22">
        <f>Tabla1[[#This Row],[Fecha de Envío]]-Tabla1[[#This Row],[Fecha de Orden]]</f>
        <v>12</v>
      </c>
      <c r="S7648" s="24">
        <f>YEAR(Tabla1[[#This Row],[Fecha de Orden]])</f>
        <v>2024</v>
      </c>
      <c r="T7648" t="str">
        <f>VLOOKUP(Tabla1[[#This Row],[Nombre del Producto]],Tabla2[[Nombre Producto]:[Costo Unitario]],2,FALSE)</f>
        <v>Secret Factory</v>
      </c>
      <c r="U7648" t="str">
        <f>VLOOKUP(Tabla1[[#This Row],[Fábrica]],Tabla3[],4,FALSE)</f>
        <v>Illinois</v>
      </c>
    </row>
    <row r="7649" spans="1:21" x14ac:dyDescent="0.25">
      <c r="A7649" t="s">
        <v>8374</v>
      </c>
      <c r="B7649" s="3">
        <v>45582</v>
      </c>
      <c r="C7649" s="3">
        <v>45594</v>
      </c>
      <c r="D7649" t="s">
        <v>71</v>
      </c>
      <c r="E7649">
        <v>165603</v>
      </c>
      <c r="F7649" t="s">
        <v>19</v>
      </c>
      <c r="G7649" t="s">
        <v>1558</v>
      </c>
      <c r="H7649" t="s">
        <v>77</v>
      </c>
      <c r="I7649">
        <v>2886</v>
      </c>
      <c r="J7649" t="s">
        <v>22</v>
      </c>
      <c r="K7649" t="s">
        <v>32</v>
      </c>
      <c r="L7649" t="s">
        <v>36</v>
      </c>
      <c r="M7649" t="s">
        <v>37</v>
      </c>
      <c r="N7649" s="5">
        <v>6.5</v>
      </c>
      <c r="O7649" s="7">
        <v>2</v>
      </c>
      <c r="P7649" s="5">
        <v>4.22</v>
      </c>
      <c r="Q7649" s="5">
        <v>2.2799999999999998</v>
      </c>
      <c r="R7649" s="22">
        <f>Tabla1[[#This Row],[Fecha de Envío]]-Tabla1[[#This Row],[Fecha de Orden]]</f>
        <v>12</v>
      </c>
      <c r="S7649" s="24">
        <f>YEAR(Tabla1[[#This Row],[Fecha de Orden]])</f>
        <v>2024</v>
      </c>
      <c r="T7649" t="str">
        <f>VLOOKUP(Tabla1[[#This Row],[Nombre del Producto]],Tabla2[[Nombre Producto]:[Costo Unitario]],2,FALSE)</f>
        <v>Wicked Choccy's</v>
      </c>
      <c r="U7649" t="str">
        <f>VLOOKUP(Tabla1[[#This Row],[Fábrica]],Tabla3[],4,FALSE)</f>
        <v>Georgia</v>
      </c>
    </row>
    <row r="7650" spans="1:21" x14ac:dyDescent="0.25">
      <c r="A7650" t="s">
        <v>1581</v>
      </c>
      <c r="B7650" s="3">
        <v>45584</v>
      </c>
      <c r="C7650" s="3">
        <v>45599</v>
      </c>
      <c r="D7650" t="s">
        <v>18</v>
      </c>
      <c r="E7650">
        <v>106432</v>
      </c>
      <c r="F7650" t="s">
        <v>19</v>
      </c>
      <c r="G7650" t="s">
        <v>1582</v>
      </c>
      <c r="H7650" t="s">
        <v>42</v>
      </c>
      <c r="I7650">
        <v>76706</v>
      </c>
      <c r="J7650" t="s">
        <v>22</v>
      </c>
      <c r="K7650" t="s">
        <v>43</v>
      </c>
      <c r="L7650" t="s">
        <v>36</v>
      </c>
      <c r="M7650" t="s">
        <v>37</v>
      </c>
      <c r="N7650" s="5">
        <v>9.75</v>
      </c>
      <c r="O7650" s="7">
        <v>3</v>
      </c>
      <c r="P7650" s="5">
        <v>6.33</v>
      </c>
      <c r="Q7650" s="5">
        <v>3.42</v>
      </c>
      <c r="R7650" s="22">
        <f>Tabla1[[#This Row],[Fecha de Envío]]-Tabla1[[#This Row],[Fecha de Orden]]</f>
        <v>15</v>
      </c>
      <c r="S7650" s="24">
        <f>YEAR(Tabla1[[#This Row],[Fecha de Orden]])</f>
        <v>2024</v>
      </c>
      <c r="T7650" t="str">
        <f>VLOOKUP(Tabla1[[#This Row],[Nombre del Producto]],Tabla2[[Nombre Producto]:[Costo Unitario]],2,FALSE)</f>
        <v>Wicked Choccy's</v>
      </c>
      <c r="U7650" t="str">
        <f>VLOOKUP(Tabla1[[#This Row],[Fábrica]],Tabla3[],4,FALSE)</f>
        <v>Georgia</v>
      </c>
    </row>
    <row r="7651" spans="1:21" x14ac:dyDescent="0.25">
      <c r="A7651" t="s">
        <v>1583</v>
      </c>
      <c r="B7651" s="3">
        <v>45584</v>
      </c>
      <c r="C7651" s="3">
        <v>45599</v>
      </c>
      <c r="D7651" t="s">
        <v>18</v>
      </c>
      <c r="E7651">
        <v>106432</v>
      </c>
      <c r="F7651" t="s">
        <v>19</v>
      </c>
      <c r="G7651" t="s">
        <v>1582</v>
      </c>
      <c r="H7651" t="s">
        <v>42</v>
      </c>
      <c r="I7651">
        <v>76706</v>
      </c>
      <c r="J7651" t="s">
        <v>22</v>
      </c>
      <c r="K7651" t="s">
        <v>43</v>
      </c>
      <c r="L7651" t="s">
        <v>24</v>
      </c>
      <c r="M7651" t="s">
        <v>25</v>
      </c>
      <c r="N7651" s="5">
        <v>7.5</v>
      </c>
      <c r="O7651" s="7">
        <v>2</v>
      </c>
      <c r="P7651" s="5">
        <v>4.9000000000000004</v>
      </c>
      <c r="Q7651" s="5">
        <v>2.6</v>
      </c>
      <c r="R7651" s="22">
        <f>Tabla1[[#This Row],[Fecha de Envío]]-Tabla1[[#This Row],[Fecha de Orden]]</f>
        <v>15</v>
      </c>
      <c r="S7651" s="24">
        <f>YEAR(Tabla1[[#This Row],[Fecha de Orden]])</f>
        <v>2024</v>
      </c>
      <c r="T7651" t="str">
        <f>VLOOKUP(Tabla1[[#This Row],[Nombre del Producto]],Tabla2[[Nombre Producto]:[Costo Unitario]],2,FALSE)</f>
        <v>Wicked Choccy's</v>
      </c>
      <c r="U7651" t="str">
        <f>VLOOKUP(Tabla1[[#This Row],[Fábrica]],Tabla3[],4,FALSE)</f>
        <v>Georgia</v>
      </c>
    </row>
    <row r="7652" spans="1:21" x14ac:dyDescent="0.25">
      <c r="A7652" t="s">
        <v>3257</v>
      </c>
      <c r="B7652" s="3">
        <v>45584</v>
      </c>
      <c r="C7652" s="3">
        <v>45599</v>
      </c>
      <c r="D7652" t="s">
        <v>18</v>
      </c>
      <c r="E7652">
        <v>107004</v>
      </c>
      <c r="F7652" t="s">
        <v>195</v>
      </c>
      <c r="G7652" t="s">
        <v>196</v>
      </c>
      <c r="H7652" t="s">
        <v>197</v>
      </c>
      <c r="I7652" t="s">
        <v>3237</v>
      </c>
      <c r="J7652" t="s">
        <v>22</v>
      </c>
      <c r="K7652" t="s">
        <v>23</v>
      </c>
      <c r="L7652" t="s">
        <v>33</v>
      </c>
      <c r="M7652" t="s">
        <v>34</v>
      </c>
      <c r="N7652" s="5">
        <v>10.8</v>
      </c>
      <c r="O7652" s="7">
        <v>3</v>
      </c>
      <c r="P7652" s="5">
        <v>7.2</v>
      </c>
      <c r="Q7652" s="5">
        <v>3.6</v>
      </c>
      <c r="R7652" s="22">
        <f>Tabla1[[#This Row],[Fecha de Envío]]-Tabla1[[#This Row],[Fecha de Orden]]</f>
        <v>15</v>
      </c>
      <c r="S7652" s="24">
        <f>YEAR(Tabla1[[#This Row],[Fecha de Orden]])</f>
        <v>2024</v>
      </c>
      <c r="T7652" t="str">
        <f>VLOOKUP(Tabla1[[#This Row],[Nombre del Producto]],Tabla2[[Nombre Producto]:[Costo Unitario]],2,FALSE)</f>
        <v>Lot's O' Nuts</v>
      </c>
      <c r="U7652" t="str">
        <f>VLOOKUP(Tabla1[[#This Row],[Fábrica]],Tabla3[],4,FALSE)</f>
        <v>Arizona</v>
      </c>
    </row>
    <row r="7653" spans="1:21" x14ac:dyDescent="0.25">
      <c r="A7653" t="s">
        <v>3949</v>
      </c>
      <c r="B7653" s="3">
        <v>45584</v>
      </c>
      <c r="C7653" s="3">
        <v>45599</v>
      </c>
      <c r="D7653" t="s">
        <v>71</v>
      </c>
      <c r="E7653">
        <v>131492</v>
      </c>
      <c r="F7653" t="s">
        <v>19</v>
      </c>
      <c r="G7653" t="s">
        <v>20</v>
      </c>
      <c r="H7653" t="s">
        <v>21</v>
      </c>
      <c r="I7653">
        <v>94110</v>
      </c>
      <c r="J7653" t="s">
        <v>22</v>
      </c>
      <c r="K7653" t="s">
        <v>23</v>
      </c>
      <c r="L7653" t="s">
        <v>36</v>
      </c>
      <c r="M7653" t="s">
        <v>37</v>
      </c>
      <c r="N7653" s="5">
        <v>6.5</v>
      </c>
      <c r="O7653" s="7">
        <v>2</v>
      </c>
      <c r="P7653" s="5">
        <v>4.22</v>
      </c>
      <c r="Q7653" s="5">
        <v>2.2799999999999998</v>
      </c>
      <c r="R7653" s="22">
        <f>Tabla1[[#This Row],[Fecha de Envío]]-Tabla1[[#This Row],[Fecha de Orden]]</f>
        <v>15</v>
      </c>
      <c r="S7653" s="24">
        <f>YEAR(Tabla1[[#This Row],[Fecha de Orden]])</f>
        <v>2024</v>
      </c>
      <c r="T7653" t="str">
        <f>VLOOKUP(Tabla1[[#This Row],[Nombre del Producto]],Tabla2[[Nombre Producto]:[Costo Unitario]],2,FALSE)</f>
        <v>Wicked Choccy's</v>
      </c>
      <c r="U7653" t="str">
        <f>VLOOKUP(Tabla1[[#This Row],[Fábrica]],Tabla3[],4,FALSE)</f>
        <v>Georgia</v>
      </c>
    </row>
    <row r="7654" spans="1:21" x14ac:dyDescent="0.25">
      <c r="A7654" t="s">
        <v>3950</v>
      </c>
      <c r="B7654" s="3">
        <v>45584</v>
      </c>
      <c r="C7654" s="3">
        <v>45599</v>
      </c>
      <c r="D7654" t="s">
        <v>71</v>
      </c>
      <c r="E7654">
        <v>131492</v>
      </c>
      <c r="F7654" t="s">
        <v>19</v>
      </c>
      <c r="G7654" t="s">
        <v>20</v>
      </c>
      <c r="H7654" t="s">
        <v>21</v>
      </c>
      <c r="I7654">
        <v>94110</v>
      </c>
      <c r="J7654" t="s">
        <v>22</v>
      </c>
      <c r="K7654" t="s">
        <v>23</v>
      </c>
      <c r="L7654" t="s">
        <v>27</v>
      </c>
      <c r="M7654" t="s">
        <v>28</v>
      </c>
      <c r="N7654" s="5">
        <v>7.2</v>
      </c>
      <c r="O7654" s="7">
        <v>2</v>
      </c>
      <c r="P7654" s="5">
        <v>5</v>
      </c>
      <c r="Q7654" s="5">
        <v>2.2000000000000002</v>
      </c>
      <c r="R7654" s="22">
        <f>Tabla1[[#This Row],[Fecha de Envío]]-Tabla1[[#This Row],[Fecha de Orden]]</f>
        <v>15</v>
      </c>
      <c r="S7654" s="24">
        <f>YEAR(Tabla1[[#This Row],[Fecha de Orden]])</f>
        <v>2024</v>
      </c>
      <c r="T7654" t="str">
        <f>VLOOKUP(Tabla1[[#This Row],[Nombre del Producto]],Tabla2[[Nombre Producto]:[Costo Unitario]],2,FALSE)</f>
        <v>Lot's O' Nuts</v>
      </c>
      <c r="U7654" t="str">
        <f>VLOOKUP(Tabla1[[#This Row],[Fábrica]],Tabla3[],4,FALSE)</f>
        <v>Arizona</v>
      </c>
    </row>
    <row r="7655" spans="1:21" x14ac:dyDescent="0.25">
      <c r="A7655" t="s">
        <v>3997</v>
      </c>
      <c r="B7655" s="3">
        <v>45584</v>
      </c>
      <c r="C7655" s="3">
        <v>45600</v>
      </c>
      <c r="D7655" t="s">
        <v>18</v>
      </c>
      <c r="E7655">
        <v>125199</v>
      </c>
      <c r="F7655" t="s">
        <v>19</v>
      </c>
      <c r="G7655" t="s">
        <v>144</v>
      </c>
      <c r="H7655" t="s">
        <v>101</v>
      </c>
      <c r="I7655">
        <v>19120</v>
      </c>
      <c r="J7655" t="s">
        <v>22</v>
      </c>
      <c r="K7655" t="s">
        <v>32</v>
      </c>
      <c r="L7655" t="s">
        <v>24</v>
      </c>
      <c r="M7655" t="s">
        <v>25</v>
      </c>
      <c r="N7655" s="5">
        <v>26.25</v>
      </c>
      <c r="O7655" s="7">
        <v>7</v>
      </c>
      <c r="P7655" s="5">
        <v>17.149999999999999</v>
      </c>
      <c r="Q7655" s="5">
        <v>9.1</v>
      </c>
      <c r="R7655" s="22">
        <f>Tabla1[[#This Row],[Fecha de Envío]]-Tabla1[[#This Row],[Fecha de Orden]]</f>
        <v>16</v>
      </c>
      <c r="S7655" s="24">
        <f>YEAR(Tabla1[[#This Row],[Fecha de Orden]])</f>
        <v>2024</v>
      </c>
      <c r="T7655" t="str">
        <f>VLOOKUP(Tabla1[[#This Row],[Nombre del Producto]],Tabla2[[Nombre Producto]:[Costo Unitario]],2,FALSE)</f>
        <v>Wicked Choccy's</v>
      </c>
      <c r="U7655" t="str">
        <f>VLOOKUP(Tabla1[[#This Row],[Fábrica]],Tabla3[],4,FALSE)</f>
        <v>Georgia</v>
      </c>
    </row>
    <row r="7656" spans="1:21" x14ac:dyDescent="0.25">
      <c r="A7656" t="s">
        <v>3998</v>
      </c>
      <c r="B7656" s="3">
        <v>45584</v>
      </c>
      <c r="C7656" s="3">
        <v>45600</v>
      </c>
      <c r="D7656" t="s">
        <v>18</v>
      </c>
      <c r="E7656">
        <v>125199</v>
      </c>
      <c r="F7656" t="s">
        <v>19</v>
      </c>
      <c r="G7656" t="s">
        <v>144</v>
      </c>
      <c r="H7656" t="s">
        <v>101</v>
      </c>
      <c r="I7656">
        <v>19120</v>
      </c>
      <c r="J7656" t="s">
        <v>22</v>
      </c>
      <c r="K7656" t="s">
        <v>32</v>
      </c>
      <c r="L7656" t="s">
        <v>27</v>
      </c>
      <c r="M7656" t="s">
        <v>28</v>
      </c>
      <c r="N7656" s="5">
        <v>14.4</v>
      </c>
      <c r="O7656" s="7">
        <v>4</v>
      </c>
      <c r="P7656" s="5">
        <v>10</v>
      </c>
      <c r="Q7656" s="5">
        <v>4.4000000000000004</v>
      </c>
      <c r="R7656" s="22">
        <f>Tabla1[[#This Row],[Fecha de Envío]]-Tabla1[[#This Row],[Fecha de Orden]]</f>
        <v>16</v>
      </c>
      <c r="S7656" s="24">
        <f>YEAR(Tabla1[[#This Row],[Fecha de Orden]])</f>
        <v>2024</v>
      </c>
      <c r="T7656" t="str">
        <f>VLOOKUP(Tabla1[[#This Row],[Nombre del Producto]],Tabla2[[Nombre Producto]:[Costo Unitario]],2,FALSE)</f>
        <v>Lot's O' Nuts</v>
      </c>
      <c r="U7656" t="str">
        <f>VLOOKUP(Tabla1[[#This Row],[Fábrica]],Tabla3[],4,FALSE)</f>
        <v>Arizona</v>
      </c>
    </row>
    <row r="7657" spans="1:21" x14ac:dyDescent="0.25">
      <c r="A7657" t="s">
        <v>4902</v>
      </c>
      <c r="B7657" s="3">
        <v>45584</v>
      </c>
      <c r="C7657" s="3">
        <v>45598</v>
      </c>
      <c r="D7657" t="s">
        <v>18</v>
      </c>
      <c r="E7657">
        <v>125990</v>
      </c>
      <c r="F7657" t="s">
        <v>19</v>
      </c>
      <c r="G7657" t="s">
        <v>20</v>
      </c>
      <c r="H7657" t="s">
        <v>21</v>
      </c>
      <c r="I7657">
        <v>94122</v>
      </c>
      <c r="J7657" t="s">
        <v>22</v>
      </c>
      <c r="K7657" t="s">
        <v>23</v>
      </c>
      <c r="L7657" t="s">
        <v>36</v>
      </c>
      <c r="M7657" t="s">
        <v>37</v>
      </c>
      <c r="N7657" s="5">
        <v>9.75</v>
      </c>
      <c r="O7657" s="7">
        <v>3</v>
      </c>
      <c r="P7657" s="5">
        <v>6.33</v>
      </c>
      <c r="Q7657" s="5">
        <v>3.42</v>
      </c>
      <c r="R7657" s="22">
        <f>Tabla1[[#This Row],[Fecha de Envío]]-Tabla1[[#This Row],[Fecha de Orden]]</f>
        <v>14</v>
      </c>
      <c r="S7657" s="24">
        <f>YEAR(Tabla1[[#This Row],[Fecha de Orden]])</f>
        <v>2024</v>
      </c>
      <c r="T7657" t="str">
        <f>VLOOKUP(Tabla1[[#This Row],[Nombre del Producto]],Tabla2[[Nombre Producto]:[Costo Unitario]],2,FALSE)</f>
        <v>Wicked Choccy's</v>
      </c>
      <c r="U7657" t="str">
        <f>VLOOKUP(Tabla1[[#This Row],[Fábrica]],Tabla3[],4,FALSE)</f>
        <v>Georgia</v>
      </c>
    </row>
    <row r="7658" spans="1:21" x14ac:dyDescent="0.25">
      <c r="A7658" t="s">
        <v>5791</v>
      </c>
      <c r="B7658" s="3">
        <v>45584</v>
      </c>
      <c r="C7658" s="3">
        <v>45598</v>
      </c>
      <c r="D7658" t="s">
        <v>71</v>
      </c>
      <c r="E7658">
        <v>107727</v>
      </c>
      <c r="F7658" t="s">
        <v>19</v>
      </c>
      <c r="G7658" t="s">
        <v>159</v>
      </c>
      <c r="H7658" t="s">
        <v>42</v>
      </c>
      <c r="I7658">
        <v>77095</v>
      </c>
      <c r="J7658" t="s">
        <v>22</v>
      </c>
      <c r="K7658" t="s">
        <v>43</v>
      </c>
      <c r="L7658" t="s">
        <v>36</v>
      </c>
      <c r="M7658" t="s">
        <v>37</v>
      </c>
      <c r="N7658" s="5">
        <v>9.75</v>
      </c>
      <c r="O7658" s="7">
        <v>3</v>
      </c>
      <c r="P7658" s="5">
        <v>6.33</v>
      </c>
      <c r="Q7658" s="5">
        <v>3.42</v>
      </c>
      <c r="R7658" s="22">
        <f>Tabla1[[#This Row],[Fecha de Envío]]-Tabla1[[#This Row],[Fecha de Orden]]</f>
        <v>14</v>
      </c>
      <c r="S7658" s="24">
        <f>YEAR(Tabla1[[#This Row],[Fecha de Orden]])</f>
        <v>2024</v>
      </c>
      <c r="T7658" t="str">
        <f>VLOOKUP(Tabla1[[#This Row],[Nombre del Producto]],Tabla2[[Nombre Producto]:[Costo Unitario]],2,FALSE)</f>
        <v>Wicked Choccy's</v>
      </c>
      <c r="U7658" t="str">
        <f>VLOOKUP(Tabla1[[#This Row],[Fábrica]],Tabla3[],4,FALSE)</f>
        <v>Georgia</v>
      </c>
    </row>
    <row r="7659" spans="1:21" x14ac:dyDescent="0.25">
      <c r="A7659" t="s">
        <v>6293</v>
      </c>
      <c r="B7659" s="3">
        <v>45584</v>
      </c>
      <c r="C7659" s="3">
        <v>45598</v>
      </c>
      <c r="D7659" t="s">
        <v>18</v>
      </c>
      <c r="E7659">
        <v>117653</v>
      </c>
      <c r="F7659" t="s">
        <v>19</v>
      </c>
      <c r="G7659" t="s">
        <v>239</v>
      </c>
      <c r="H7659" t="s">
        <v>173</v>
      </c>
      <c r="I7659">
        <v>60623</v>
      </c>
      <c r="J7659" t="s">
        <v>22</v>
      </c>
      <c r="K7659" t="s">
        <v>43</v>
      </c>
      <c r="L7659" t="s">
        <v>33</v>
      </c>
      <c r="M7659" t="s">
        <v>34</v>
      </c>
      <c r="N7659" s="5">
        <v>3.6</v>
      </c>
      <c r="O7659" s="7">
        <v>1</v>
      </c>
      <c r="P7659" s="5">
        <v>2.4</v>
      </c>
      <c r="Q7659" s="5">
        <v>1.2</v>
      </c>
      <c r="R7659" s="22">
        <f>Tabla1[[#This Row],[Fecha de Envío]]-Tabla1[[#This Row],[Fecha de Orden]]</f>
        <v>14</v>
      </c>
      <c r="S7659" s="24">
        <f>YEAR(Tabla1[[#This Row],[Fecha de Orden]])</f>
        <v>2024</v>
      </c>
      <c r="T7659" t="str">
        <f>VLOOKUP(Tabla1[[#This Row],[Nombre del Producto]],Tabla2[[Nombre Producto]:[Costo Unitario]],2,FALSE)</f>
        <v>Lot's O' Nuts</v>
      </c>
      <c r="U7659" t="str">
        <f>VLOOKUP(Tabla1[[#This Row],[Fábrica]],Tabla3[],4,FALSE)</f>
        <v>Arizona</v>
      </c>
    </row>
    <row r="7660" spans="1:21" x14ac:dyDescent="0.25">
      <c r="A7660" t="s">
        <v>6336</v>
      </c>
      <c r="B7660" s="3">
        <v>45584</v>
      </c>
      <c r="C7660" s="3">
        <v>45598</v>
      </c>
      <c r="D7660" t="s">
        <v>18</v>
      </c>
      <c r="E7660">
        <v>125388</v>
      </c>
      <c r="F7660" t="s">
        <v>19</v>
      </c>
      <c r="G7660" t="s">
        <v>283</v>
      </c>
      <c r="H7660" t="s">
        <v>106</v>
      </c>
      <c r="I7660">
        <v>1841</v>
      </c>
      <c r="J7660" t="s">
        <v>148</v>
      </c>
      <c r="K7660" t="s">
        <v>32</v>
      </c>
      <c r="L7660" t="s">
        <v>348</v>
      </c>
      <c r="M7660" t="s">
        <v>349</v>
      </c>
      <c r="N7660" s="5">
        <v>80</v>
      </c>
      <c r="O7660" s="7">
        <v>4</v>
      </c>
      <c r="P7660" s="5">
        <v>40</v>
      </c>
      <c r="Q7660" s="5">
        <v>40</v>
      </c>
      <c r="R7660" s="22">
        <f>Tabla1[[#This Row],[Fecha de Envío]]-Tabla1[[#This Row],[Fecha de Orden]]</f>
        <v>14</v>
      </c>
      <c r="S7660" s="24">
        <f>YEAR(Tabla1[[#This Row],[Fecha de Orden]])</f>
        <v>2024</v>
      </c>
      <c r="T7660" t="str">
        <f>VLOOKUP(Tabla1[[#This Row],[Nombre del Producto]],Tabla2[[Nombre Producto]:[Costo Unitario]],2,FALSE)</f>
        <v>Secret Factory</v>
      </c>
      <c r="U7660" t="str">
        <f>VLOOKUP(Tabla1[[#This Row],[Fábrica]],Tabla3[],4,FALSE)</f>
        <v>Illinois</v>
      </c>
    </row>
    <row r="7661" spans="1:21" x14ac:dyDescent="0.25">
      <c r="A7661" t="s">
        <v>6337</v>
      </c>
      <c r="B7661" s="3">
        <v>45584</v>
      </c>
      <c r="C7661" s="3">
        <v>45598</v>
      </c>
      <c r="D7661" t="s">
        <v>18</v>
      </c>
      <c r="E7661">
        <v>125388</v>
      </c>
      <c r="F7661" t="s">
        <v>19</v>
      </c>
      <c r="G7661" t="s">
        <v>283</v>
      </c>
      <c r="H7661" t="s">
        <v>106</v>
      </c>
      <c r="I7661">
        <v>1841</v>
      </c>
      <c r="J7661" t="s">
        <v>22</v>
      </c>
      <c r="K7661" t="s">
        <v>32</v>
      </c>
      <c r="L7661" t="s">
        <v>27</v>
      </c>
      <c r="M7661" t="s">
        <v>28</v>
      </c>
      <c r="N7661" s="5">
        <v>10.8</v>
      </c>
      <c r="O7661" s="7">
        <v>3</v>
      </c>
      <c r="P7661" s="5">
        <v>7.5</v>
      </c>
      <c r="Q7661" s="5">
        <v>3.3</v>
      </c>
      <c r="R7661" s="22">
        <f>Tabla1[[#This Row],[Fecha de Envío]]-Tabla1[[#This Row],[Fecha de Orden]]</f>
        <v>14</v>
      </c>
      <c r="S7661" s="24">
        <f>YEAR(Tabla1[[#This Row],[Fecha de Orden]])</f>
        <v>2024</v>
      </c>
      <c r="T7661" t="str">
        <f>VLOOKUP(Tabla1[[#This Row],[Nombre del Producto]],Tabla2[[Nombre Producto]:[Costo Unitario]],2,FALSE)</f>
        <v>Lot's O' Nuts</v>
      </c>
      <c r="U7661" t="str">
        <f>VLOOKUP(Tabla1[[#This Row],[Fábrica]],Tabla3[],4,FALSE)</f>
        <v>Arizona</v>
      </c>
    </row>
    <row r="7662" spans="1:21" x14ac:dyDescent="0.25">
      <c r="A7662" t="s">
        <v>6338</v>
      </c>
      <c r="B7662" s="3">
        <v>45584</v>
      </c>
      <c r="C7662" s="3">
        <v>45598</v>
      </c>
      <c r="D7662" t="s">
        <v>18</v>
      </c>
      <c r="E7662">
        <v>125388</v>
      </c>
      <c r="F7662" t="s">
        <v>195</v>
      </c>
      <c r="G7662" t="s">
        <v>697</v>
      </c>
      <c r="H7662" t="s">
        <v>698</v>
      </c>
      <c r="I7662" t="s">
        <v>1002</v>
      </c>
      <c r="J7662" t="s">
        <v>148</v>
      </c>
      <c r="K7662" t="s">
        <v>32</v>
      </c>
      <c r="L7662" t="s">
        <v>348</v>
      </c>
      <c r="M7662" t="s">
        <v>349</v>
      </c>
      <c r="N7662" s="5">
        <v>40</v>
      </c>
      <c r="O7662" s="7">
        <v>2</v>
      </c>
      <c r="P7662" s="5">
        <v>20</v>
      </c>
      <c r="Q7662" s="5">
        <v>20</v>
      </c>
      <c r="R7662" s="22">
        <f>Tabla1[[#This Row],[Fecha de Envío]]-Tabla1[[#This Row],[Fecha de Orden]]</f>
        <v>14</v>
      </c>
      <c r="S7662" s="24">
        <f>YEAR(Tabla1[[#This Row],[Fecha de Orden]])</f>
        <v>2024</v>
      </c>
      <c r="T7662" t="str">
        <f>VLOOKUP(Tabla1[[#This Row],[Nombre del Producto]],Tabla2[[Nombre Producto]:[Costo Unitario]],2,FALSE)</f>
        <v>Secret Factory</v>
      </c>
      <c r="U7662" t="str">
        <f>VLOOKUP(Tabla1[[#This Row],[Fábrica]],Tabla3[],4,FALSE)</f>
        <v>Illinois</v>
      </c>
    </row>
    <row r="7663" spans="1:21" x14ac:dyDescent="0.25">
      <c r="A7663" t="s">
        <v>6339</v>
      </c>
      <c r="B7663" s="3">
        <v>45584</v>
      </c>
      <c r="C7663" s="3">
        <v>45598</v>
      </c>
      <c r="D7663" t="s">
        <v>18</v>
      </c>
      <c r="E7663">
        <v>125388</v>
      </c>
      <c r="F7663" t="s">
        <v>195</v>
      </c>
      <c r="G7663" t="s">
        <v>697</v>
      </c>
      <c r="H7663" t="s">
        <v>698</v>
      </c>
      <c r="I7663" t="s">
        <v>1002</v>
      </c>
      <c r="J7663" t="s">
        <v>22</v>
      </c>
      <c r="K7663" t="s">
        <v>32</v>
      </c>
      <c r="L7663" t="s">
        <v>27</v>
      </c>
      <c r="M7663" t="s">
        <v>28</v>
      </c>
      <c r="N7663" s="5">
        <v>10.8</v>
      </c>
      <c r="O7663" s="7">
        <v>3</v>
      </c>
      <c r="P7663" s="5">
        <v>7.5</v>
      </c>
      <c r="Q7663" s="5">
        <v>3.3</v>
      </c>
      <c r="R7663" s="22">
        <f>Tabla1[[#This Row],[Fecha de Envío]]-Tabla1[[#This Row],[Fecha de Orden]]</f>
        <v>14</v>
      </c>
      <c r="S7663" s="24">
        <f>YEAR(Tabla1[[#This Row],[Fecha de Orden]])</f>
        <v>2024</v>
      </c>
      <c r="T7663" t="str">
        <f>VLOOKUP(Tabla1[[#This Row],[Nombre del Producto]],Tabla2[[Nombre Producto]:[Costo Unitario]],2,FALSE)</f>
        <v>Lot's O' Nuts</v>
      </c>
      <c r="U7663" t="str">
        <f>VLOOKUP(Tabla1[[#This Row],[Fábrica]],Tabla3[],4,FALSE)</f>
        <v>Arizona</v>
      </c>
    </row>
    <row r="7664" spans="1:21" x14ac:dyDescent="0.25">
      <c r="A7664" t="s">
        <v>7414</v>
      </c>
      <c r="B7664" s="3">
        <v>45584</v>
      </c>
      <c r="C7664" s="3">
        <v>45601</v>
      </c>
      <c r="D7664" t="s">
        <v>18</v>
      </c>
      <c r="E7664">
        <v>159457</v>
      </c>
      <c r="F7664" t="s">
        <v>19</v>
      </c>
      <c r="G7664" t="s">
        <v>159</v>
      </c>
      <c r="H7664" t="s">
        <v>42</v>
      </c>
      <c r="I7664">
        <v>77095</v>
      </c>
      <c r="J7664" t="s">
        <v>22</v>
      </c>
      <c r="K7664" t="s">
        <v>43</v>
      </c>
      <c r="L7664" t="s">
        <v>27</v>
      </c>
      <c r="M7664" t="s">
        <v>28</v>
      </c>
      <c r="N7664" s="5">
        <v>10.8</v>
      </c>
      <c r="O7664" s="7">
        <v>3</v>
      </c>
      <c r="P7664" s="5">
        <v>7.5</v>
      </c>
      <c r="Q7664" s="5">
        <v>3.3</v>
      </c>
      <c r="R7664" s="22">
        <f>Tabla1[[#This Row],[Fecha de Envío]]-Tabla1[[#This Row],[Fecha de Orden]]</f>
        <v>17</v>
      </c>
      <c r="S7664" s="24">
        <f>YEAR(Tabla1[[#This Row],[Fecha de Orden]])</f>
        <v>2024</v>
      </c>
      <c r="T7664" t="str">
        <f>VLOOKUP(Tabla1[[#This Row],[Nombre del Producto]],Tabla2[[Nombre Producto]:[Costo Unitario]],2,FALSE)</f>
        <v>Lot's O' Nuts</v>
      </c>
      <c r="U7664" t="str">
        <f>VLOOKUP(Tabla1[[#This Row],[Fábrica]],Tabla3[],4,FALSE)</f>
        <v>Arizona</v>
      </c>
    </row>
    <row r="7665" spans="1:21" x14ac:dyDescent="0.25">
      <c r="A7665" t="s">
        <v>8781</v>
      </c>
      <c r="B7665" s="3">
        <v>45584</v>
      </c>
      <c r="C7665" s="3">
        <v>45601</v>
      </c>
      <c r="D7665" t="s">
        <v>18</v>
      </c>
      <c r="E7665">
        <v>120390</v>
      </c>
      <c r="F7665" t="s">
        <v>19</v>
      </c>
      <c r="G7665" t="s">
        <v>1656</v>
      </c>
      <c r="H7665" t="s">
        <v>98</v>
      </c>
      <c r="I7665">
        <v>27217</v>
      </c>
      <c r="J7665" t="s">
        <v>22</v>
      </c>
      <c r="K7665" t="s">
        <v>66</v>
      </c>
      <c r="L7665" t="s">
        <v>33</v>
      </c>
      <c r="M7665" t="s">
        <v>34</v>
      </c>
      <c r="N7665" s="5">
        <v>14.4</v>
      </c>
      <c r="O7665" s="7">
        <v>4</v>
      </c>
      <c r="P7665" s="5">
        <v>9.6</v>
      </c>
      <c r="Q7665" s="5">
        <v>4.8</v>
      </c>
      <c r="R7665" s="22">
        <f>Tabla1[[#This Row],[Fecha de Envío]]-Tabla1[[#This Row],[Fecha de Orden]]</f>
        <v>17</v>
      </c>
      <c r="S7665" s="24">
        <f>YEAR(Tabla1[[#This Row],[Fecha de Orden]])</f>
        <v>2024</v>
      </c>
      <c r="T7665" t="str">
        <f>VLOOKUP(Tabla1[[#This Row],[Nombre del Producto]],Tabla2[[Nombre Producto]:[Costo Unitario]],2,FALSE)</f>
        <v>Lot's O' Nuts</v>
      </c>
      <c r="U7665" t="str">
        <f>VLOOKUP(Tabla1[[#This Row],[Fábrica]],Tabla3[],4,FALSE)</f>
        <v>Arizona</v>
      </c>
    </row>
    <row r="7666" spans="1:21" x14ac:dyDescent="0.25">
      <c r="A7666" t="s">
        <v>3083</v>
      </c>
      <c r="B7666" s="3">
        <v>45585</v>
      </c>
      <c r="C7666" s="3">
        <v>45599</v>
      </c>
      <c r="D7666" t="s">
        <v>18</v>
      </c>
      <c r="E7666">
        <v>147277</v>
      </c>
      <c r="F7666" t="s">
        <v>19</v>
      </c>
      <c r="G7666" t="s">
        <v>836</v>
      </c>
      <c r="H7666" t="s">
        <v>210</v>
      </c>
      <c r="I7666">
        <v>44312</v>
      </c>
      <c r="J7666" t="s">
        <v>22</v>
      </c>
      <c r="K7666" t="s">
        <v>32</v>
      </c>
      <c r="L7666" t="s">
        <v>27</v>
      </c>
      <c r="M7666" t="s">
        <v>28</v>
      </c>
      <c r="N7666" s="5">
        <v>7.2</v>
      </c>
      <c r="O7666" s="7">
        <v>2</v>
      </c>
      <c r="P7666" s="5">
        <v>5</v>
      </c>
      <c r="Q7666" s="5">
        <v>2.2000000000000002</v>
      </c>
      <c r="R7666" s="22">
        <f>Tabla1[[#This Row],[Fecha de Envío]]-Tabla1[[#This Row],[Fecha de Orden]]</f>
        <v>14</v>
      </c>
      <c r="S7666" s="24">
        <f>YEAR(Tabla1[[#This Row],[Fecha de Orden]])</f>
        <v>2024</v>
      </c>
      <c r="T7666" t="str">
        <f>VLOOKUP(Tabla1[[#This Row],[Nombre del Producto]],Tabla2[[Nombre Producto]:[Costo Unitario]],2,FALSE)</f>
        <v>Lot's O' Nuts</v>
      </c>
      <c r="U7666" t="str">
        <f>VLOOKUP(Tabla1[[#This Row],[Fábrica]],Tabla3[],4,FALSE)</f>
        <v>Arizona</v>
      </c>
    </row>
    <row r="7667" spans="1:21" x14ac:dyDescent="0.25">
      <c r="A7667" t="s">
        <v>3084</v>
      </c>
      <c r="B7667" s="3">
        <v>45585</v>
      </c>
      <c r="C7667" s="3">
        <v>45599</v>
      </c>
      <c r="D7667" t="s">
        <v>18</v>
      </c>
      <c r="E7667">
        <v>147277</v>
      </c>
      <c r="F7667" t="s">
        <v>19</v>
      </c>
      <c r="G7667" t="s">
        <v>836</v>
      </c>
      <c r="H7667" t="s">
        <v>210</v>
      </c>
      <c r="I7667">
        <v>44312</v>
      </c>
      <c r="J7667" t="s">
        <v>148</v>
      </c>
      <c r="K7667" t="s">
        <v>32</v>
      </c>
      <c r="L7667" t="s">
        <v>348</v>
      </c>
      <c r="M7667" t="s">
        <v>349</v>
      </c>
      <c r="N7667" s="5">
        <v>40</v>
      </c>
      <c r="O7667" s="7">
        <v>2</v>
      </c>
      <c r="P7667" s="5">
        <v>20</v>
      </c>
      <c r="Q7667" s="5">
        <v>20</v>
      </c>
      <c r="R7667" s="22">
        <f>Tabla1[[#This Row],[Fecha de Envío]]-Tabla1[[#This Row],[Fecha de Orden]]</f>
        <v>14</v>
      </c>
      <c r="S7667" s="24">
        <f>YEAR(Tabla1[[#This Row],[Fecha de Orden]])</f>
        <v>2024</v>
      </c>
      <c r="T7667" t="str">
        <f>VLOOKUP(Tabla1[[#This Row],[Nombre del Producto]],Tabla2[[Nombre Producto]:[Costo Unitario]],2,FALSE)</f>
        <v>Secret Factory</v>
      </c>
      <c r="U7667" t="str">
        <f>VLOOKUP(Tabla1[[#This Row],[Fábrica]],Tabla3[],4,FALSE)</f>
        <v>Illinois</v>
      </c>
    </row>
    <row r="7668" spans="1:21" x14ac:dyDescent="0.25">
      <c r="A7668" t="s">
        <v>4074</v>
      </c>
      <c r="B7668" s="3">
        <v>45585</v>
      </c>
      <c r="C7668" s="3">
        <v>45602</v>
      </c>
      <c r="D7668" t="s">
        <v>18</v>
      </c>
      <c r="E7668">
        <v>158743</v>
      </c>
      <c r="F7668" t="s">
        <v>19</v>
      </c>
      <c r="G7668" t="s">
        <v>1929</v>
      </c>
      <c r="H7668" t="s">
        <v>1911</v>
      </c>
      <c r="I7668">
        <v>72209</v>
      </c>
      <c r="J7668" t="s">
        <v>22</v>
      </c>
      <c r="K7668" t="s">
        <v>66</v>
      </c>
      <c r="L7668" t="s">
        <v>36</v>
      </c>
      <c r="M7668" t="s">
        <v>37</v>
      </c>
      <c r="N7668" s="5">
        <v>13</v>
      </c>
      <c r="O7668" s="7">
        <v>4</v>
      </c>
      <c r="P7668" s="5">
        <v>8.44</v>
      </c>
      <c r="Q7668" s="5">
        <v>4.5599999999999996</v>
      </c>
      <c r="R7668" s="22">
        <f>Tabla1[[#This Row],[Fecha de Envío]]-Tabla1[[#This Row],[Fecha de Orden]]</f>
        <v>17</v>
      </c>
      <c r="S7668" s="24">
        <f>YEAR(Tabla1[[#This Row],[Fecha de Orden]])</f>
        <v>2024</v>
      </c>
      <c r="T7668" t="str">
        <f>VLOOKUP(Tabla1[[#This Row],[Nombre del Producto]],Tabla2[[Nombre Producto]:[Costo Unitario]],2,FALSE)</f>
        <v>Wicked Choccy's</v>
      </c>
      <c r="U7668" t="str">
        <f>VLOOKUP(Tabla1[[#This Row],[Fábrica]],Tabla3[],4,FALSE)</f>
        <v>Georgia</v>
      </c>
    </row>
    <row r="7669" spans="1:21" x14ac:dyDescent="0.25">
      <c r="A7669" t="s">
        <v>4075</v>
      </c>
      <c r="B7669" s="3">
        <v>45585</v>
      </c>
      <c r="C7669" s="3">
        <v>45602</v>
      </c>
      <c r="D7669" t="s">
        <v>18</v>
      </c>
      <c r="E7669">
        <v>158743</v>
      </c>
      <c r="F7669" t="s">
        <v>19</v>
      </c>
      <c r="G7669" t="s">
        <v>1929</v>
      </c>
      <c r="H7669" t="s">
        <v>1911</v>
      </c>
      <c r="I7669">
        <v>72209</v>
      </c>
      <c r="J7669" t="s">
        <v>22</v>
      </c>
      <c r="K7669" t="s">
        <v>66</v>
      </c>
      <c r="L7669" t="s">
        <v>33</v>
      </c>
      <c r="M7669" t="s">
        <v>34</v>
      </c>
      <c r="N7669" s="5">
        <v>18</v>
      </c>
      <c r="O7669" s="7">
        <v>5</v>
      </c>
      <c r="P7669" s="5">
        <v>12</v>
      </c>
      <c r="Q7669" s="5">
        <v>6</v>
      </c>
      <c r="R7669" s="22">
        <f>Tabla1[[#This Row],[Fecha de Envío]]-Tabla1[[#This Row],[Fecha de Orden]]</f>
        <v>17</v>
      </c>
      <c r="S7669" s="24">
        <f>YEAR(Tabla1[[#This Row],[Fecha de Orden]])</f>
        <v>2024</v>
      </c>
      <c r="T7669" t="str">
        <f>VLOOKUP(Tabla1[[#This Row],[Nombre del Producto]],Tabla2[[Nombre Producto]:[Costo Unitario]],2,FALSE)</f>
        <v>Lot's O' Nuts</v>
      </c>
      <c r="U7669" t="str">
        <f>VLOOKUP(Tabla1[[#This Row],[Fábrica]],Tabla3[],4,FALSE)</f>
        <v>Arizona</v>
      </c>
    </row>
    <row r="7670" spans="1:21" x14ac:dyDescent="0.25">
      <c r="A7670" t="s">
        <v>4076</v>
      </c>
      <c r="B7670" s="3">
        <v>45585</v>
      </c>
      <c r="C7670" s="3">
        <v>45602</v>
      </c>
      <c r="D7670" t="s">
        <v>18</v>
      </c>
      <c r="E7670">
        <v>158743</v>
      </c>
      <c r="F7670" t="s">
        <v>19</v>
      </c>
      <c r="G7670" t="s">
        <v>1929</v>
      </c>
      <c r="H7670" t="s">
        <v>1911</v>
      </c>
      <c r="I7670">
        <v>72209</v>
      </c>
      <c r="J7670" t="s">
        <v>22</v>
      </c>
      <c r="K7670" t="s">
        <v>66</v>
      </c>
      <c r="L7670" t="s">
        <v>27</v>
      </c>
      <c r="M7670" t="s">
        <v>28</v>
      </c>
      <c r="N7670" s="5">
        <v>7.2</v>
      </c>
      <c r="O7670" s="7">
        <v>2</v>
      </c>
      <c r="P7670" s="5">
        <v>5</v>
      </c>
      <c r="Q7670" s="5">
        <v>2.2000000000000002</v>
      </c>
      <c r="R7670" s="22">
        <f>Tabla1[[#This Row],[Fecha de Envío]]-Tabla1[[#This Row],[Fecha de Orden]]</f>
        <v>17</v>
      </c>
      <c r="S7670" s="24">
        <f>YEAR(Tabla1[[#This Row],[Fecha de Orden]])</f>
        <v>2024</v>
      </c>
      <c r="T7670" t="str">
        <f>VLOOKUP(Tabla1[[#This Row],[Nombre del Producto]],Tabla2[[Nombre Producto]:[Costo Unitario]],2,FALSE)</f>
        <v>Lot's O' Nuts</v>
      </c>
      <c r="U7670" t="str">
        <f>VLOOKUP(Tabla1[[#This Row],[Fábrica]],Tabla3[],4,FALSE)</f>
        <v>Arizona</v>
      </c>
    </row>
    <row r="7671" spans="1:21" x14ac:dyDescent="0.25">
      <c r="A7671" t="s">
        <v>4336</v>
      </c>
      <c r="B7671" s="3">
        <v>45585</v>
      </c>
      <c r="C7671" s="3">
        <v>45597</v>
      </c>
      <c r="D7671" t="s">
        <v>71</v>
      </c>
      <c r="E7671">
        <v>146416</v>
      </c>
      <c r="F7671" t="s">
        <v>19</v>
      </c>
      <c r="G7671" t="s">
        <v>965</v>
      </c>
      <c r="H7671" t="s">
        <v>21</v>
      </c>
      <c r="I7671">
        <v>95695</v>
      </c>
      <c r="J7671" t="s">
        <v>148</v>
      </c>
      <c r="K7671" t="s">
        <v>23</v>
      </c>
      <c r="L7671" t="s">
        <v>445</v>
      </c>
      <c r="M7671" t="s">
        <v>446</v>
      </c>
      <c r="N7671" s="5">
        <v>13</v>
      </c>
      <c r="O7671" s="7">
        <v>4</v>
      </c>
      <c r="P7671" s="5">
        <v>1</v>
      </c>
      <c r="Q7671" s="5">
        <v>12</v>
      </c>
      <c r="R7671" s="22">
        <f>Tabla1[[#This Row],[Fecha de Envío]]-Tabla1[[#This Row],[Fecha de Orden]]</f>
        <v>12</v>
      </c>
      <c r="S7671" s="24">
        <f>YEAR(Tabla1[[#This Row],[Fecha de Orden]])</f>
        <v>2024</v>
      </c>
      <c r="T7671" t="str">
        <f>VLOOKUP(Tabla1[[#This Row],[Nombre del Producto]],Tabla2[[Nombre Producto]:[Costo Unitario]],2,FALSE)</f>
        <v>The Other Factory</v>
      </c>
      <c r="U7671" t="str">
        <f>VLOOKUP(Tabla1[[#This Row],[Fábrica]],Tabla3[],4,FALSE)</f>
        <v>Tennessee</v>
      </c>
    </row>
    <row r="7672" spans="1:21" x14ac:dyDescent="0.25">
      <c r="A7672" t="s">
        <v>4337</v>
      </c>
      <c r="B7672" s="3">
        <v>45585</v>
      </c>
      <c r="C7672" s="3">
        <v>45597</v>
      </c>
      <c r="D7672" t="s">
        <v>71</v>
      </c>
      <c r="E7672">
        <v>146416</v>
      </c>
      <c r="F7672" t="s">
        <v>19</v>
      </c>
      <c r="G7672" t="s">
        <v>965</v>
      </c>
      <c r="H7672" t="s">
        <v>21</v>
      </c>
      <c r="I7672">
        <v>95695</v>
      </c>
      <c r="J7672" t="s">
        <v>22</v>
      </c>
      <c r="K7672" t="s">
        <v>23</v>
      </c>
      <c r="L7672" t="s">
        <v>45</v>
      </c>
      <c r="M7672" t="s">
        <v>46</v>
      </c>
      <c r="N7672" s="5">
        <v>3.49</v>
      </c>
      <c r="O7672" s="7">
        <v>1</v>
      </c>
      <c r="P7672" s="5">
        <v>2.4900000000000002</v>
      </c>
      <c r="Q7672" s="5">
        <v>1</v>
      </c>
      <c r="R7672" s="22">
        <f>Tabla1[[#This Row],[Fecha de Envío]]-Tabla1[[#This Row],[Fecha de Orden]]</f>
        <v>12</v>
      </c>
      <c r="S7672" s="24">
        <f>YEAR(Tabla1[[#This Row],[Fecha de Orden]])</f>
        <v>2024</v>
      </c>
      <c r="T7672" t="str">
        <f>VLOOKUP(Tabla1[[#This Row],[Nombre del Producto]],Tabla2[[Nombre Producto]:[Costo Unitario]],2,FALSE)</f>
        <v>Lot's O' Nuts</v>
      </c>
      <c r="U7672" t="str">
        <f>VLOOKUP(Tabla1[[#This Row],[Fábrica]],Tabla3[],4,FALSE)</f>
        <v>Arizona</v>
      </c>
    </row>
    <row r="7673" spans="1:21" x14ac:dyDescent="0.25">
      <c r="A7673" t="s">
        <v>5792</v>
      </c>
      <c r="B7673" s="3">
        <v>45585</v>
      </c>
      <c r="C7673" s="3">
        <v>45601</v>
      </c>
      <c r="D7673" t="s">
        <v>18</v>
      </c>
      <c r="E7673">
        <v>158722</v>
      </c>
      <c r="F7673" t="s">
        <v>19</v>
      </c>
      <c r="G7673" t="s">
        <v>144</v>
      </c>
      <c r="H7673" t="s">
        <v>101</v>
      </c>
      <c r="I7673">
        <v>19120</v>
      </c>
      <c r="J7673" t="s">
        <v>22</v>
      </c>
      <c r="K7673" t="s">
        <v>32</v>
      </c>
      <c r="L7673" t="s">
        <v>45</v>
      </c>
      <c r="M7673" t="s">
        <v>46</v>
      </c>
      <c r="N7673" s="5">
        <v>10.47</v>
      </c>
      <c r="O7673" s="7">
        <v>3</v>
      </c>
      <c r="P7673" s="5">
        <v>7.47</v>
      </c>
      <c r="Q7673" s="5">
        <v>3</v>
      </c>
      <c r="R7673" s="22">
        <f>Tabla1[[#This Row],[Fecha de Envío]]-Tabla1[[#This Row],[Fecha de Orden]]</f>
        <v>16</v>
      </c>
      <c r="S7673" s="24">
        <f>YEAR(Tabla1[[#This Row],[Fecha de Orden]])</f>
        <v>2024</v>
      </c>
      <c r="T7673" t="str">
        <f>VLOOKUP(Tabla1[[#This Row],[Nombre del Producto]],Tabla2[[Nombre Producto]:[Costo Unitario]],2,FALSE)</f>
        <v>Lot's O' Nuts</v>
      </c>
      <c r="U7673" t="str">
        <f>VLOOKUP(Tabla1[[#This Row],[Fábrica]],Tabla3[],4,FALSE)</f>
        <v>Arizona</v>
      </c>
    </row>
    <row r="7674" spans="1:21" x14ac:dyDescent="0.25">
      <c r="A7674" t="s">
        <v>6513</v>
      </c>
      <c r="B7674" s="3">
        <v>45585</v>
      </c>
      <c r="C7674" s="3">
        <v>45600</v>
      </c>
      <c r="D7674" t="s">
        <v>18</v>
      </c>
      <c r="E7674">
        <v>115252</v>
      </c>
      <c r="F7674" t="s">
        <v>19</v>
      </c>
      <c r="G7674" t="s">
        <v>1768</v>
      </c>
      <c r="H7674" t="s">
        <v>98</v>
      </c>
      <c r="I7674">
        <v>27707</v>
      </c>
      <c r="J7674" t="s">
        <v>22</v>
      </c>
      <c r="K7674" t="s">
        <v>66</v>
      </c>
      <c r="L7674" t="s">
        <v>27</v>
      </c>
      <c r="M7674" t="s">
        <v>28</v>
      </c>
      <c r="N7674" s="5">
        <v>10.8</v>
      </c>
      <c r="O7674" s="7">
        <v>3</v>
      </c>
      <c r="P7674" s="5">
        <v>7.5</v>
      </c>
      <c r="Q7674" s="5">
        <v>3.3</v>
      </c>
      <c r="R7674" s="22">
        <f>Tabla1[[#This Row],[Fecha de Envío]]-Tabla1[[#This Row],[Fecha de Orden]]</f>
        <v>15</v>
      </c>
      <c r="S7674" s="24">
        <f>YEAR(Tabla1[[#This Row],[Fecha de Orden]])</f>
        <v>2024</v>
      </c>
      <c r="T7674" t="str">
        <f>VLOOKUP(Tabla1[[#This Row],[Nombre del Producto]],Tabla2[[Nombre Producto]:[Costo Unitario]],2,FALSE)</f>
        <v>Lot's O' Nuts</v>
      </c>
      <c r="U7674" t="str">
        <f>VLOOKUP(Tabla1[[#This Row],[Fábrica]],Tabla3[],4,FALSE)</f>
        <v>Arizona</v>
      </c>
    </row>
    <row r="7675" spans="1:21" x14ac:dyDescent="0.25">
      <c r="A7675" t="s">
        <v>6514</v>
      </c>
      <c r="B7675" s="3">
        <v>45585</v>
      </c>
      <c r="C7675" s="3">
        <v>45600</v>
      </c>
      <c r="D7675" t="s">
        <v>18</v>
      </c>
      <c r="E7675">
        <v>115252</v>
      </c>
      <c r="F7675" t="s">
        <v>19</v>
      </c>
      <c r="G7675" t="s">
        <v>1768</v>
      </c>
      <c r="H7675" t="s">
        <v>98</v>
      </c>
      <c r="I7675">
        <v>27707</v>
      </c>
      <c r="J7675" t="s">
        <v>22</v>
      </c>
      <c r="K7675" t="s">
        <v>66</v>
      </c>
      <c r="L7675" t="s">
        <v>24</v>
      </c>
      <c r="M7675" t="s">
        <v>25</v>
      </c>
      <c r="N7675" s="5">
        <v>7.5</v>
      </c>
      <c r="O7675" s="7">
        <v>2</v>
      </c>
      <c r="P7675" s="5">
        <v>4.9000000000000004</v>
      </c>
      <c r="Q7675" s="5">
        <v>2.6</v>
      </c>
      <c r="R7675" s="22">
        <f>Tabla1[[#This Row],[Fecha de Envío]]-Tabla1[[#This Row],[Fecha de Orden]]</f>
        <v>15</v>
      </c>
      <c r="S7675" s="24">
        <f>YEAR(Tabla1[[#This Row],[Fecha de Orden]])</f>
        <v>2024</v>
      </c>
      <c r="T7675" t="str">
        <f>VLOOKUP(Tabla1[[#This Row],[Nombre del Producto]],Tabla2[[Nombre Producto]:[Costo Unitario]],2,FALSE)</f>
        <v>Wicked Choccy's</v>
      </c>
      <c r="U7675" t="str">
        <f>VLOOKUP(Tabla1[[#This Row],[Fábrica]],Tabla3[],4,FALSE)</f>
        <v>Georgia</v>
      </c>
    </row>
    <row r="7676" spans="1:21" x14ac:dyDescent="0.25">
      <c r="A7676" t="s">
        <v>7200</v>
      </c>
      <c r="B7676" s="3">
        <v>45585</v>
      </c>
      <c r="C7676" s="3">
        <v>45595</v>
      </c>
      <c r="D7676" t="s">
        <v>82</v>
      </c>
      <c r="E7676">
        <v>103065</v>
      </c>
      <c r="F7676" t="s">
        <v>19</v>
      </c>
      <c r="G7676" t="s">
        <v>242</v>
      </c>
      <c r="H7676" t="s">
        <v>255</v>
      </c>
      <c r="I7676">
        <v>32216</v>
      </c>
      <c r="J7676" t="s">
        <v>22</v>
      </c>
      <c r="K7676" t="s">
        <v>66</v>
      </c>
      <c r="L7676" t="s">
        <v>36</v>
      </c>
      <c r="M7676" t="s">
        <v>37</v>
      </c>
      <c r="N7676" s="5">
        <v>13</v>
      </c>
      <c r="O7676" s="7">
        <v>4</v>
      </c>
      <c r="P7676" s="5">
        <v>8.44</v>
      </c>
      <c r="Q7676" s="5">
        <v>4.5599999999999996</v>
      </c>
      <c r="R7676" s="22">
        <f>Tabla1[[#This Row],[Fecha de Envío]]-Tabla1[[#This Row],[Fecha de Orden]]</f>
        <v>10</v>
      </c>
      <c r="S7676" s="24">
        <f>YEAR(Tabla1[[#This Row],[Fecha de Orden]])</f>
        <v>2024</v>
      </c>
      <c r="T7676" t="str">
        <f>VLOOKUP(Tabla1[[#This Row],[Nombre del Producto]],Tabla2[[Nombre Producto]:[Costo Unitario]],2,FALSE)</f>
        <v>Wicked Choccy's</v>
      </c>
      <c r="U7676" t="str">
        <f>VLOOKUP(Tabla1[[#This Row],[Fábrica]],Tabla3[],4,FALSE)</f>
        <v>Georgia</v>
      </c>
    </row>
    <row r="7677" spans="1:21" x14ac:dyDescent="0.25">
      <c r="A7677" t="s">
        <v>7201</v>
      </c>
      <c r="B7677" s="3">
        <v>45585</v>
      </c>
      <c r="C7677" s="3">
        <v>45595</v>
      </c>
      <c r="D7677" t="s">
        <v>82</v>
      </c>
      <c r="E7677">
        <v>103065</v>
      </c>
      <c r="F7677" t="s">
        <v>19</v>
      </c>
      <c r="G7677" t="s">
        <v>242</v>
      </c>
      <c r="H7677" t="s">
        <v>255</v>
      </c>
      <c r="I7677">
        <v>32216</v>
      </c>
      <c r="J7677" t="s">
        <v>22</v>
      </c>
      <c r="K7677" t="s">
        <v>66</v>
      </c>
      <c r="L7677" t="s">
        <v>33</v>
      </c>
      <c r="M7677" t="s">
        <v>34</v>
      </c>
      <c r="N7677" s="5">
        <v>7.2</v>
      </c>
      <c r="O7677" s="7">
        <v>2</v>
      </c>
      <c r="P7677" s="5">
        <v>4.8</v>
      </c>
      <c r="Q7677" s="5">
        <v>2.4</v>
      </c>
      <c r="R7677" s="22">
        <f>Tabla1[[#This Row],[Fecha de Envío]]-Tabla1[[#This Row],[Fecha de Orden]]</f>
        <v>10</v>
      </c>
      <c r="S7677" s="24">
        <f>YEAR(Tabla1[[#This Row],[Fecha de Orden]])</f>
        <v>2024</v>
      </c>
      <c r="T7677" t="str">
        <f>VLOOKUP(Tabla1[[#This Row],[Nombre del Producto]],Tabla2[[Nombre Producto]:[Costo Unitario]],2,FALSE)</f>
        <v>Lot's O' Nuts</v>
      </c>
      <c r="U7677" t="str">
        <f>VLOOKUP(Tabla1[[#This Row],[Fábrica]],Tabla3[],4,FALSE)</f>
        <v>Arizona</v>
      </c>
    </row>
    <row r="7678" spans="1:21" x14ac:dyDescent="0.25">
      <c r="A7678" t="s">
        <v>7202</v>
      </c>
      <c r="B7678" s="3">
        <v>45585</v>
      </c>
      <c r="C7678" s="3">
        <v>45595</v>
      </c>
      <c r="D7678" t="s">
        <v>82</v>
      </c>
      <c r="E7678">
        <v>103065</v>
      </c>
      <c r="F7678" t="s">
        <v>19</v>
      </c>
      <c r="G7678" t="s">
        <v>242</v>
      </c>
      <c r="H7678" t="s">
        <v>255</v>
      </c>
      <c r="I7678">
        <v>32216</v>
      </c>
      <c r="J7678" t="s">
        <v>22</v>
      </c>
      <c r="K7678" t="s">
        <v>66</v>
      </c>
      <c r="L7678" t="s">
        <v>27</v>
      </c>
      <c r="M7678" t="s">
        <v>28</v>
      </c>
      <c r="N7678" s="5">
        <v>7.2</v>
      </c>
      <c r="O7678" s="7">
        <v>2</v>
      </c>
      <c r="P7678" s="5">
        <v>5</v>
      </c>
      <c r="Q7678" s="5">
        <v>2.2000000000000002</v>
      </c>
      <c r="R7678" s="22">
        <f>Tabla1[[#This Row],[Fecha de Envío]]-Tabla1[[#This Row],[Fecha de Orden]]</f>
        <v>10</v>
      </c>
      <c r="S7678" s="24">
        <f>YEAR(Tabla1[[#This Row],[Fecha de Orden]])</f>
        <v>2024</v>
      </c>
      <c r="T7678" t="str">
        <f>VLOOKUP(Tabla1[[#This Row],[Nombre del Producto]],Tabla2[[Nombre Producto]:[Costo Unitario]],2,FALSE)</f>
        <v>Lot's O' Nuts</v>
      </c>
      <c r="U7678" t="str">
        <f>VLOOKUP(Tabla1[[#This Row],[Fábrica]],Tabla3[],4,FALSE)</f>
        <v>Arizona</v>
      </c>
    </row>
    <row r="7679" spans="1:21" x14ac:dyDescent="0.25">
      <c r="A7679" t="s">
        <v>7340</v>
      </c>
      <c r="B7679" s="3">
        <v>45585</v>
      </c>
      <c r="C7679" s="3">
        <v>45595</v>
      </c>
      <c r="D7679" t="s">
        <v>82</v>
      </c>
      <c r="E7679">
        <v>104822</v>
      </c>
      <c r="F7679" t="s">
        <v>19</v>
      </c>
      <c r="G7679" t="s">
        <v>30</v>
      </c>
      <c r="H7679" t="s">
        <v>31</v>
      </c>
      <c r="I7679">
        <v>10024</v>
      </c>
      <c r="J7679" t="s">
        <v>22</v>
      </c>
      <c r="K7679" t="s">
        <v>32</v>
      </c>
      <c r="L7679" t="s">
        <v>45</v>
      </c>
      <c r="M7679" t="s">
        <v>46</v>
      </c>
      <c r="N7679" s="5">
        <v>17.45</v>
      </c>
      <c r="O7679" s="7">
        <v>5</v>
      </c>
      <c r="P7679" s="5">
        <v>12.45</v>
      </c>
      <c r="Q7679" s="5">
        <v>5</v>
      </c>
      <c r="R7679" s="22">
        <f>Tabla1[[#This Row],[Fecha de Envío]]-Tabla1[[#This Row],[Fecha de Orden]]</f>
        <v>10</v>
      </c>
      <c r="S7679" s="24">
        <f>YEAR(Tabla1[[#This Row],[Fecha de Orden]])</f>
        <v>2024</v>
      </c>
      <c r="T7679" t="str">
        <f>VLOOKUP(Tabla1[[#This Row],[Nombre del Producto]],Tabla2[[Nombre Producto]:[Costo Unitario]],2,FALSE)</f>
        <v>Lot's O' Nuts</v>
      </c>
      <c r="U7679" t="str">
        <f>VLOOKUP(Tabla1[[#This Row],[Fábrica]],Tabla3[],4,FALSE)</f>
        <v>Arizona</v>
      </c>
    </row>
    <row r="7680" spans="1:21" x14ac:dyDescent="0.25">
      <c r="A7680" t="s">
        <v>2019</v>
      </c>
      <c r="B7680" s="3">
        <v>45586</v>
      </c>
      <c r="C7680" s="3">
        <v>45603</v>
      </c>
      <c r="D7680" t="s">
        <v>18</v>
      </c>
      <c r="E7680">
        <v>113453</v>
      </c>
      <c r="F7680" t="s">
        <v>19</v>
      </c>
      <c r="G7680" t="s">
        <v>144</v>
      </c>
      <c r="H7680" t="s">
        <v>101</v>
      </c>
      <c r="I7680">
        <v>19143</v>
      </c>
      <c r="J7680" t="s">
        <v>22</v>
      </c>
      <c r="K7680" t="s">
        <v>32</v>
      </c>
      <c r="L7680" t="s">
        <v>45</v>
      </c>
      <c r="M7680" t="s">
        <v>46</v>
      </c>
      <c r="N7680" s="5">
        <v>10.47</v>
      </c>
      <c r="O7680" s="7">
        <v>3</v>
      </c>
      <c r="P7680" s="5">
        <v>7.47</v>
      </c>
      <c r="Q7680" s="5">
        <v>3</v>
      </c>
      <c r="R7680" s="22">
        <f>Tabla1[[#This Row],[Fecha de Envío]]-Tabla1[[#This Row],[Fecha de Orden]]</f>
        <v>17</v>
      </c>
      <c r="S7680" s="24">
        <f>YEAR(Tabla1[[#This Row],[Fecha de Orden]])</f>
        <v>2024</v>
      </c>
      <c r="T7680" t="str">
        <f>VLOOKUP(Tabla1[[#This Row],[Nombre del Producto]],Tabla2[[Nombre Producto]:[Costo Unitario]],2,FALSE)</f>
        <v>Lot's O' Nuts</v>
      </c>
      <c r="U7680" t="str">
        <f>VLOOKUP(Tabla1[[#This Row],[Fábrica]],Tabla3[],4,FALSE)</f>
        <v>Arizona</v>
      </c>
    </row>
    <row r="7681" spans="1:21" x14ac:dyDescent="0.25">
      <c r="A7681" t="s">
        <v>2020</v>
      </c>
      <c r="B7681" s="3">
        <v>45586</v>
      </c>
      <c r="C7681" s="3">
        <v>45603</v>
      </c>
      <c r="D7681" t="s">
        <v>18</v>
      </c>
      <c r="E7681">
        <v>113453</v>
      </c>
      <c r="F7681" t="s">
        <v>19</v>
      </c>
      <c r="G7681" t="s">
        <v>144</v>
      </c>
      <c r="H7681" t="s">
        <v>101</v>
      </c>
      <c r="I7681">
        <v>19143</v>
      </c>
      <c r="J7681" t="s">
        <v>22</v>
      </c>
      <c r="K7681" t="s">
        <v>32</v>
      </c>
      <c r="L7681" t="s">
        <v>36</v>
      </c>
      <c r="M7681" t="s">
        <v>37</v>
      </c>
      <c r="N7681" s="5">
        <v>6.5</v>
      </c>
      <c r="O7681" s="7">
        <v>2</v>
      </c>
      <c r="P7681" s="5">
        <v>4.22</v>
      </c>
      <c r="Q7681" s="5">
        <v>2.2799999999999998</v>
      </c>
      <c r="R7681" s="22">
        <f>Tabla1[[#This Row],[Fecha de Envío]]-Tabla1[[#This Row],[Fecha de Orden]]</f>
        <v>17</v>
      </c>
      <c r="S7681" s="24">
        <f>YEAR(Tabla1[[#This Row],[Fecha de Orden]])</f>
        <v>2024</v>
      </c>
      <c r="T7681" t="str">
        <f>VLOOKUP(Tabla1[[#This Row],[Nombre del Producto]],Tabla2[[Nombre Producto]:[Costo Unitario]],2,FALSE)</f>
        <v>Wicked Choccy's</v>
      </c>
      <c r="U7681" t="str">
        <f>VLOOKUP(Tabla1[[#This Row],[Fábrica]],Tabla3[],4,FALSE)</f>
        <v>Georgia</v>
      </c>
    </row>
    <row r="7682" spans="1:21" x14ac:dyDescent="0.25">
      <c r="A7682" t="s">
        <v>2620</v>
      </c>
      <c r="B7682" s="3">
        <v>45586</v>
      </c>
      <c r="C7682" s="3">
        <v>45597</v>
      </c>
      <c r="D7682" t="s">
        <v>39</v>
      </c>
      <c r="E7682">
        <v>167094</v>
      </c>
      <c r="F7682" t="s">
        <v>19</v>
      </c>
      <c r="G7682" t="s">
        <v>86</v>
      </c>
      <c r="H7682" t="s">
        <v>62</v>
      </c>
      <c r="I7682">
        <v>97477</v>
      </c>
      <c r="J7682" t="s">
        <v>22</v>
      </c>
      <c r="K7682" t="s">
        <v>23</v>
      </c>
      <c r="L7682" t="s">
        <v>45</v>
      </c>
      <c r="M7682" t="s">
        <v>46</v>
      </c>
      <c r="N7682" s="5">
        <v>6.98</v>
      </c>
      <c r="O7682" s="7">
        <v>2</v>
      </c>
      <c r="P7682" s="5">
        <v>4.9800000000000004</v>
      </c>
      <c r="Q7682" s="5">
        <v>2</v>
      </c>
      <c r="R7682" s="22">
        <f>Tabla1[[#This Row],[Fecha de Envío]]-Tabla1[[#This Row],[Fecha de Orden]]</f>
        <v>11</v>
      </c>
      <c r="S7682" s="24">
        <f>YEAR(Tabla1[[#This Row],[Fecha de Orden]])</f>
        <v>2024</v>
      </c>
      <c r="T7682" t="str">
        <f>VLOOKUP(Tabla1[[#This Row],[Nombre del Producto]],Tabla2[[Nombre Producto]:[Costo Unitario]],2,FALSE)</f>
        <v>Lot's O' Nuts</v>
      </c>
      <c r="U7682" t="str">
        <f>VLOOKUP(Tabla1[[#This Row],[Fábrica]],Tabla3[],4,FALSE)</f>
        <v>Arizona</v>
      </c>
    </row>
    <row r="7683" spans="1:21" x14ac:dyDescent="0.25">
      <c r="A7683" t="s">
        <v>2621</v>
      </c>
      <c r="B7683" s="3">
        <v>45586</v>
      </c>
      <c r="C7683" s="3">
        <v>45597</v>
      </c>
      <c r="D7683" t="s">
        <v>39</v>
      </c>
      <c r="E7683">
        <v>167094</v>
      </c>
      <c r="F7683" t="s">
        <v>19</v>
      </c>
      <c r="G7683" t="s">
        <v>86</v>
      </c>
      <c r="H7683" t="s">
        <v>62</v>
      </c>
      <c r="I7683">
        <v>97477</v>
      </c>
      <c r="J7683" t="s">
        <v>22</v>
      </c>
      <c r="K7683" t="s">
        <v>23</v>
      </c>
      <c r="L7683" t="s">
        <v>27</v>
      </c>
      <c r="M7683" t="s">
        <v>28</v>
      </c>
      <c r="N7683" s="5">
        <v>3.6</v>
      </c>
      <c r="O7683" s="7">
        <v>1</v>
      </c>
      <c r="P7683" s="5">
        <v>2.5</v>
      </c>
      <c r="Q7683" s="5">
        <v>1.1000000000000001</v>
      </c>
      <c r="R7683" s="22">
        <f>Tabla1[[#This Row],[Fecha de Envío]]-Tabla1[[#This Row],[Fecha de Orden]]</f>
        <v>11</v>
      </c>
      <c r="S7683" s="24">
        <f>YEAR(Tabla1[[#This Row],[Fecha de Orden]])</f>
        <v>2024</v>
      </c>
      <c r="T7683" t="str">
        <f>VLOOKUP(Tabla1[[#This Row],[Nombre del Producto]],Tabla2[[Nombre Producto]:[Costo Unitario]],2,FALSE)</f>
        <v>Lot's O' Nuts</v>
      </c>
      <c r="U7683" t="str">
        <f>VLOOKUP(Tabla1[[#This Row],[Fábrica]],Tabla3[],4,FALSE)</f>
        <v>Arizona</v>
      </c>
    </row>
    <row r="7684" spans="1:21" x14ac:dyDescent="0.25">
      <c r="A7684" t="s">
        <v>2622</v>
      </c>
      <c r="B7684" s="3">
        <v>45586</v>
      </c>
      <c r="C7684" s="3">
        <v>45597</v>
      </c>
      <c r="D7684" t="s">
        <v>39</v>
      </c>
      <c r="E7684">
        <v>167094</v>
      </c>
      <c r="F7684" t="s">
        <v>19</v>
      </c>
      <c r="G7684" t="s">
        <v>86</v>
      </c>
      <c r="H7684" t="s">
        <v>62</v>
      </c>
      <c r="I7684">
        <v>97477</v>
      </c>
      <c r="J7684" t="s">
        <v>22</v>
      </c>
      <c r="K7684" t="s">
        <v>23</v>
      </c>
      <c r="L7684" t="s">
        <v>36</v>
      </c>
      <c r="M7684" t="s">
        <v>37</v>
      </c>
      <c r="N7684" s="5">
        <v>6.5</v>
      </c>
      <c r="O7684" s="7">
        <v>2</v>
      </c>
      <c r="P7684" s="5">
        <v>4.22</v>
      </c>
      <c r="Q7684" s="5">
        <v>2.2799999999999998</v>
      </c>
      <c r="R7684" s="22">
        <f>Tabla1[[#This Row],[Fecha de Envío]]-Tabla1[[#This Row],[Fecha de Orden]]</f>
        <v>11</v>
      </c>
      <c r="S7684" s="24">
        <f>YEAR(Tabla1[[#This Row],[Fecha de Orden]])</f>
        <v>2024</v>
      </c>
      <c r="T7684" t="str">
        <f>VLOOKUP(Tabla1[[#This Row],[Nombre del Producto]],Tabla2[[Nombre Producto]:[Costo Unitario]],2,FALSE)</f>
        <v>Wicked Choccy's</v>
      </c>
      <c r="U7684" t="str">
        <f>VLOOKUP(Tabla1[[#This Row],[Fábrica]],Tabla3[],4,FALSE)</f>
        <v>Georgia</v>
      </c>
    </row>
    <row r="7685" spans="1:21" x14ac:dyDescent="0.25">
      <c r="A7685" t="s">
        <v>3437</v>
      </c>
      <c r="B7685" s="3">
        <v>45586</v>
      </c>
      <c r="C7685" s="3">
        <v>45600</v>
      </c>
      <c r="D7685" t="s">
        <v>18</v>
      </c>
      <c r="E7685">
        <v>117422</v>
      </c>
      <c r="F7685" t="s">
        <v>19</v>
      </c>
      <c r="G7685" t="s">
        <v>207</v>
      </c>
      <c r="H7685" t="s">
        <v>210</v>
      </c>
      <c r="I7685">
        <v>44107</v>
      </c>
      <c r="J7685" t="s">
        <v>22</v>
      </c>
      <c r="K7685" t="s">
        <v>32</v>
      </c>
      <c r="L7685" t="s">
        <v>36</v>
      </c>
      <c r="M7685" t="s">
        <v>37</v>
      </c>
      <c r="N7685" s="5">
        <v>6.5</v>
      </c>
      <c r="O7685" s="7">
        <v>2</v>
      </c>
      <c r="P7685" s="5">
        <v>4.22</v>
      </c>
      <c r="Q7685" s="5">
        <v>2.2799999999999998</v>
      </c>
      <c r="R7685" s="22">
        <f>Tabla1[[#This Row],[Fecha de Envío]]-Tabla1[[#This Row],[Fecha de Orden]]</f>
        <v>14</v>
      </c>
      <c r="S7685" s="24">
        <f>YEAR(Tabla1[[#This Row],[Fecha de Orden]])</f>
        <v>2024</v>
      </c>
      <c r="T7685" t="str">
        <f>VLOOKUP(Tabla1[[#This Row],[Nombre del Producto]],Tabla2[[Nombre Producto]:[Costo Unitario]],2,FALSE)</f>
        <v>Wicked Choccy's</v>
      </c>
      <c r="U7685" t="str">
        <f>VLOOKUP(Tabla1[[#This Row],[Fábrica]],Tabla3[],4,FALSE)</f>
        <v>Georgia</v>
      </c>
    </row>
    <row r="7686" spans="1:21" x14ac:dyDescent="0.25">
      <c r="A7686" t="s">
        <v>3438</v>
      </c>
      <c r="B7686" s="3">
        <v>45586</v>
      </c>
      <c r="C7686" s="3">
        <v>45600</v>
      </c>
      <c r="D7686" t="s">
        <v>18</v>
      </c>
      <c r="E7686">
        <v>117422</v>
      </c>
      <c r="F7686" t="s">
        <v>19</v>
      </c>
      <c r="G7686" t="s">
        <v>207</v>
      </c>
      <c r="H7686" t="s">
        <v>210</v>
      </c>
      <c r="I7686">
        <v>44107</v>
      </c>
      <c r="J7686" t="s">
        <v>22</v>
      </c>
      <c r="K7686" t="s">
        <v>32</v>
      </c>
      <c r="L7686" t="s">
        <v>24</v>
      </c>
      <c r="M7686" t="s">
        <v>25</v>
      </c>
      <c r="N7686" s="5">
        <v>15</v>
      </c>
      <c r="O7686" s="7">
        <v>4</v>
      </c>
      <c r="P7686" s="5">
        <v>9.8000000000000007</v>
      </c>
      <c r="Q7686" s="5">
        <v>5.2</v>
      </c>
      <c r="R7686" s="22">
        <f>Tabla1[[#This Row],[Fecha de Envío]]-Tabla1[[#This Row],[Fecha de Orden]]</f>
        <v>14</v>
      </c>
      <c r="S7686" s="24">
        <f>YEAR(Tabla1[[#This Row],[Fecha de Orden]])</f>
        <v>2024</v>
      </c>
      <c r="T7686" t="str">
        <f>VLOOKUP(Tabla1[[#This Row],[Nombre del Producto]],Tabla2[[Nombre Producto]:[Costo Unitario]],2,FALSE)</f>
        <v>Wicked Choccy's</v>
      </c>
      <c r="U7686" t="str">
        <f>VLOOKUP(Tabla1[[#This Row],[Fábrica]],Tabla3[],4,FALSE)</f>
        <v>Georgia</v>
      </c>
    </row>
    <row r="7687" spans="1:21" x14ac:dyDescent="0.25">
      <c r="A7687" t="s">
        <v>3439</v>
      </c>
      <c r="B7687" s="3">
        <v>45586</v>
      </c>
      <c r="C7687" s="3">
        <v>45600</v>
      </c>
      <c r="D7687" t="s">
        <v>18</v>
      </c>
      <c r="E7687">
        <v>117422</v>
      </c>
      <c r="F7687" t="s">
        <v>19</v>
      </c>
      <c r="G7687" t="s">
        <v>207</v>
      </c>
      <c r="H7687" t="s">
        <v>210</v>
      </c>
      <c r="I7687">
        <v>44107</v>
      </c>
      <c r="J7687" t="s">
        <v>22</v>
      </c>
      <c r="K7687" t="s">
        <v>32</v>
      </c>
      <c r="L7687" t="s">
        <v>33</v>
      </c>
      <c r="M7687" t="s">
        <v>34</v>
      </c>
      <c r="N7687" s="5">
        <v>3.6</v>
      </c>
      <c r="O7687" s="7">
        <v>1</v>
      </c>
      <c r="P7687" s="5">
        <v>2.4</v>
      </c>
      <c r="Q7687" s="5">
        <v>1.2</v>
      </c>
      <c r="R7687" s="22">
        <f>Tabla1[[#This Row],[Fecha de Envío]]-Tabla1[[#This Row],[Fecha de Orden]]</f>
        <v>14</v>
      </c>
      <c r="S7687" s="24">
        <f>YEAR(Tabla1[[#This Row],[Fecha de Orden]])</f>
        <v>2024</v>
      </c>
      <c r="T7687" t="str">
        <f>VLOOKUP(Tabla1[[#This Row],[Nombre del Producto]],Tabla2[[Nombre Producto]:[Costo Unitario]],2,FALSE)</f>
        <v>Lot's O' Nuts</v>
      </c>
      <c r="U7687" t="str">
        <f>VLOOKUP(Tabla1[[#This Row],[Fábrica]],Tabla3[],4,FALSE)</f>
        <v>Arizona</v>
      </c>
    </row>
    <row r="7688" spans="1:21" x14ac:dyDescent="0.25">
      <c r="A7688" t="s">
        <v>4138</v>
      </c>
      <c r="B7688" s="3">
        <v>45586</v>
      </c>
      <c r="C7688" s="3">
        <v>45602</v>
      </c>
      <c r="D7688" t="s">
        <v>18</v>
      </c>
      <c r="E7688">
        <v>142125</v>
      </c>
      <c r="F7688" t="s">
        <v>19</v>
      </c>
      <c r="G7688" t="s">
        <v>409</v>
      </c>
      <c r="H7688" t="s">
        <v>410</v>
      </c>
      <c r="I7688">
        <v>53209</v>
      </c>
      <c r="J7688" t="s">
        <v>22</v>
      </c>
      <c r="K7688" t="s">
        <v>43</v>
      </c>
      <c r="L7688" t="s">
        <v>45</v>
      </c>
      <c r="M7688" t="s">
        <v>46</v>
      </c>
      <c r="N7688" s="5">
        <v>20.94</v>
      </c>
      <c r="O7688" s="7">
        <v>6</v>
      </c>
      <c r="P7688" s="5">
        <v>14.94</v>
      </c>
      <c r="Q7688" s="5">
        <v>6</v>
      </c>
      <c r="R7688" s="22">
        <f>Tabla1[[#This Row],[Fecha de Envío]]-Tabla1[[#This Row],[Fecha de Orden]]</f>
        <v>16</v>
      </c>
      <c r="S7688" s="24">
        <f>YEAR(Tabla1[[#This Row],[Fecha de Orden]])</f>
        <v>2024</v>
      </c>
      <c r="T7688" t="str">
        <f>VLOOKUP(Tabla1[[#This Row],[Nombre del Producto]],Tabla2[[Nombre Producto]:[Costo Unitario]],2,FALSE)</f>
        <v>Lot's O' Nuts</v>
      </c>
      <c r="U7688" t="str">
        <f>VLOOKUP(Tabla1[[#This Row],[Fábrica]],Tabla3[],4,FALSE)</f>
        <v>Arizona</v>
      </c>
    </row>
    <row r="7689" spans="1:21" x14ac:dyDescent="0.25">
      <c r="A7689" t="s">
        <v>4139</v>
      </c>
      <c r="B7689" s="3">
        <v>45586</v>
      </c>
      <c r="C7689" s="3">
        <v>45602</v>
      </c>
      <c r="D7689" t="s">
        <v>18</v>
      </c>
      <c r="E7689">
        <v>142125</v>
      </c>
      <c r="F7689" t="s">
        <v>19</v>
      </c>
      <c r="G7689" t="s">
        <v>409</v>
      </c>
      <c r="H7689" t="s">
        <v>410</v>
      </c>
      <c r="I7689">
        <v>53209</v>
      </c>
      <c r="J7689" t="s">
        <v>22</v>
      </c>
      <c r="K7689" t="s">
        <v>43</v>
      </c>
      <c r="L7689" t="s">
        <v>36</v>
      </c>
      <c r="M7689" t="s">
        <v>37</v>
      </c>
      <c r="N7689" s="5">
        <v>16.25</v>
      </c>
      <c r="O7689" s="7">
        <v>5</v>
      </c>
      <c r="P7689" s="5">
        <v>10.55</v>
      </c>
      <c r="Q7689" s="5">
        <v>5.7</v>
      </c>
      <c r="R7689" s="22">
        <f>Tabla1[[#This Row],[Fecha de Envío]]-Tabla1[[#This Row],[Fecha de Orden]]</f>
        <v>16</v>
      </c>
      <c r="S7689" s="24">
        <f>YEAR(Tabla1[[#This Row],[Fecha de Orden]])</f>
        <v>2024</v>
      </c>
      <c r="T7689" t="str">
        <f>VLOOKUP(Tabla1[[#This Row],[Nombre del Producto]],Tabla2[[Nombre Producto]:[Costo Unitario]],2,FALSE)</f>
        <v>Wicked Choccy's</v>
      </c>
      <c r="U7689" t="str">
        <f>VLOOKUP(Tabla1[[#This Row],[Fábrica]],Tabla3[],4,FALSE)</f>
        <v>Georgia</v>
      </c>
    </row>
    <row r="7690" spans="1:21" x14ac:dyDescent="0.25">
      <c r="A7690" t="s">
        <v>5959</v>
      </c>
      <c r="B7690" s="3">
        <v>45586</v>
      </c>
      <c r="C7690" s="3">
        <v>45599</v>
      </c>
      <c r="D7690" t="s">
        <v>39</v>
      </c>
      <c r="E7690">
        <v>154410</v>
      </c>
      <c r="F7690" t="s">
        <v>19</v>
      </c>
      <c r="G7690" t="s">
        <v>156</v>
      </c>
      <c r="H7690" t="s">
        <v>147</v>
      </c>
      <c r="I7690">
        <v>46203</v>
      </c>
      <c r="J7690" t="s">
        <v>22</v>
      </c>
      <c r="K7690" t="s">
        <v>43</v>
      </c>
      <c r="L7690" t="s">
        <v>27</v>
      </c>
      <c r="M7690" t="s">
        <v>28</v>
      </c>
      <c r="N7690" s="5">
        <v>28.8</v>
      </c>
      <c r="O7690" s="7">
        <v>8</v>
      </c>
      <c r="P7690" s="5">
        <v>20</v>
      </c>
      <c r="Q7690" s="5">
        <v>8.8000000000000007</v>
      </c>
      <c r="R7690" s="22">
        <f>Tabla1[[#This Row],[Fecha de Envío]]-Tabla1[[#This Row],[Fecha de Orden]]</f>
        <v>13</v>
      </c>
      <c r="S7690" s="24">
        <f>YEAR(Tabla1[[#This Row],[Fecha de Orden]])</f>
        <v>2024</v>
      </c>
      <c r="T7690" t="str">
        <f>VLOOKUP(Tabla1[[#This Row],[Nombre del Producto]],Tabla2[[Nombre Producto]:[Costo Unitario]],2,FALSE)</f>
        <v>Lot's O' Nuts</v>
      </c>
      <c r="U7690" t="str">
        <f>VLOOKUP(Tabla1[[#This Row],[Fábrica]],Tabla3[],4,FALSE)</f>
        <v>Arizona</v>
      </c>
    </row>
    <row r="7691" spans="1:21" x14ac:dyDescent="0.25">
      <c r="A7691" t="s">
        <v>6617</v>
      </c>
      <c r="B7691" s="3">
        <v>45586</v>
      </c>
      <c r="C7691" s="3">
        <v>45603</v>
      </c>
      <c r="D7691" t="s">
        <v>18</v>
      </c>
      <c r="E7691">
        <v>117331</v>
      </c>
      <c r="F7691" t="s">
        <v>19</v>
      </c>
      <c r="G7691" t="s">
        <v>568</v>
      </c>
      <c r="H7691" t="s">
        <v>69</v>
      </c>
      <c r="I7691">
        <v>85301</v>
      </c>
      <c r="J7691" t="s">
        <v>22</v>
      </c>
      <c r="K7691" t="s">
        <v>23</v>
      </c>
      <c r="L7691" t="s">
        <v>27</v>
      </c>
      <c r="M7691" t="s">
        <v>28</v>
      </c>
      <c r="N7691" s="5">
        <v>3.6</v>
      </c>
      <c r="O7691" s="7">
        <v>1</v>
      </c>
      <c r="P7691" s="5">
        <v>2.5</v>
      </c>
      <c r="Q7691" s="5">
        <v>1.1000000000000001</v>
      </c>
      <c r="R7691" s="22">
        <f>Tabla1[[#This Row],[Fecha de Envío]]-Tabla1[[#This Row],[Fecha de Orden]]</f>
        <v>17</v>
      </c>
      <c r="S7691" s="24">
        <f>YEAR(Tabla1[[#This Row],[Fecha de Orden]])</f>
        <v>2024</v>
      </c>
      <c r="T7691" t="str">
        <f>VLOOKUP(Tabla1[[#This Row],[Nombre del Producto]],Tabla2[[Nombre Producto]:[Costo Unitario]],2,FALSE)</f>
        <v>Lot's O' Nuts</v>
      </c>
      <c r="U7691" t="str">
        <f>VLOOKUP(Tabla1[[#This Row],[Fábrica]],Tabla3[],4,FALSE)</f>
        <v>Arizona</v>
      </c>
    </row>
    <row r="7692" spans="1:21" x14ac:dyDescent="0.25">
      <c r="A7692" t="s">
        <v>6704</v>
      </c>
      <c r="B7692" s="3">
        <v>45586</v>
      </c>
      <c r="C7692" s="3">
        <v>45601</v>
      </c>
      <c r="D7692" t="s">
        <v>18</v>
      </c>
      <c r="E7692">
        <v>148166</v>
      </c>
      <c r="F7692" t="s">
        <v>19</v>
      </c>
      <c r="G7692" t="s">
        <v>1281</v>
      </c>
      <c r="H7692" t="s">
        <v>255</v>
      </c>
      <c r="I7692">
        <v>32725</v>
      </c>
      <c r="J7692" t="s">
        <v>22</v>
      </c>
      <c r="K7692" t="s">
        <v>66</v>
      </c>
      <c r="L7692" t="s">
        <v>36</v>
      </c>
      <c r="M7692" t="s">
        <v>37</v>
      </c>
      <c r="N7692" s="5">
        <v>13</v>
      </c>
      <c r="O7692" s="7">
        <v>4</v>
      </c>
      <c r="P7692" s="5">
        <v>8.44</v>
      </c>
      <c r="Q7692" s="5">
        <v>4.5599999999999996</v>
      </c>
      <c r="R7692" s="22">
        <f>Tabla1[[#This Row],[Fecha de Envío]]-Tabla1[[#This Row],[Fecha de Orden]]</f>
        <v>15</v>
      </c>
      <c r="S7692" s="24">
        <f>YEAR(Tabla1[[#This Row],[Fecha de Orden]])</f>
        <v>2024</v>
      </c>
      <c r="T7692" t="str">
        <f>VLOOKUP(Tabla1[[#This Row],[Nombre del Producto]],Tabla2[[Nombre Producto]:[Costo Unitario]],2,FALSE)</f>
        <v>Wicked Choccy's</v>
      </c>
      <c r="U7692" t="str">
        <f>VLOOKUP(Tabla1[[#This Row],[Fábrica]],Tabla3[],4,FALSE)</f>
        <v>Georgia</v>
      </c>
    </row>
    <row r="7693" spans="1:21" x14ac:dyDescent="0.25">
      <c r="A7693" t="s">
        <v>6991</v>
      </c>
      <c r="B7693" s="3">
        <v>45586</v>
      </c>
      <c r="C7693" s="3">
        <v>45601</v>
      </c>
      <c r="D7693" t="s">
        <v>18</v>
      </c>
      <c r="E7693">
        <v>113558</v>
      </c>
      <c r="F7693" t="s">
        <v>19</v>
      </c>
      <c r="G7693" t="s">
        <v>2145</v>
      </c>
      <c r="H7693" t="s">
        <v>255</v>
      </c>
      <c r="I7693">
        <v>33801</v>
      </c>
      <c r="J7693" t="s">
        <v>22</v>
      </c>
      <c r="K7693" t="s">
        <v>66</v>
      </c>
      <c r="L7693" t="s">
        <v>33</v>
      </c>
      <c r="M7693" t="s">
        <v>34</v>
      </c>
      <c r="N7693" s="5">
        <v>10.8</v>
      </c>
      <c r="O7693" s="7">
        <v>3</v>
      </c>
      <c r="P7693" s="5">
        <v>7.2</v>
      </c>
      <c r="Q7693" s="5">
        <v>3.6</v>
      </c>
      <c r="R7693" s="22">
        <f>Tabla1[[#This Row],[Fecha de Envío]]-Tabla1[[#This Row],[Fecha de Orden]]</f>
        <v>15</v>
      </c>
      <c r="S7693" s="24">
        <f>YEAR(Tabla1[[#This Row],[Fecha de Orden]])</f>
        <v>2024</v>
      </c>
      <c r="T7693" t="str">
        <f>VLOOKUP(Tabla1[[#This Row],[Nombre del Producto]],Tabla2[[Nombre Producto]:[Costo Unitario]],2,FALSE)</f>
        <v>Lot's O' Nuts</v>
      </c>
      <c r="U7693" t="str">
        <f>VLOOKUP(Tabla1[[#This Row],[Fábrica]],Tabla3[],4,FALSE)</f>
        <v>Arizona</v>
      </c>
    </row>
    <row r="7694" spans="1:21" x14ac:dyDescent="0.25">
      <c r="A7694" t="s">
        <v>6992</v>
      </c>
      <c r="B7694" s="3">
        <v>45586</v>
      </c>
      <c r="C7694" s="3">
        <v>45601</v>
      </c>
      <c r="D7694" t="s">
        <v>18</v>
      </c>
      <c r="E7694">
        <v>113558</v>
      </c>
      <c r="F7694" t="s">
        <v>19</v>
      </c>
      <c r="G7694" t="s">
        <v>2145</v>
      </c>
      <c r="H7694" t="s">
        <v>255</v>
      </c>
      <c r="I7694">
        <v>33801</v>
      </c>
      <c r="J7694" t="s">
        <v>22</v>
      </c>
      <c r="K7694" t="s">
        <v>66</v>
      </c>
      <c r="L7694" t="s">
        <v>27</v>
      </c>
      <c r="M7694" t="s">
        <v>28</v>
      </c>
      <c r="N7694" s="5">
        <v>10.8</v>
      </c>
      <c r="O7694" s="7">
        <v>3</v>
      </c>
      <c r="P7694" s="5">
        <v>7.5</v>
      </c>
      <c r="Q7694" s="5">
        <v>3.3</v>
      </c>
      <c r="R7694" s="22">
        <f>Tabla1[[#This Row],[Fecha de Envío]]-Tabla1[[#This Row],[Fecha de Orden]]</f>
        <v>15</v>
      </c>
      <c r="S7694" s="24">
        <f>YEAR(Tabla1[[#This Row],[Fecha de Orden]])</f>
        <v>2024</v>
      </c>
      <c r="T7694" t="str">
        <f>VLOOKUP(Tabla1[[#This Row],[Nombre del Producto]],Tabla2[[Nombre Producto]:[Costo Unitario]],2,FALSE)</f>
        <v>Lot's O' Nuts</v>
      </c>
      <c r="U7694" t="str">
        <f>VLOOKUP(Tabla1[[#This Row],[Fábrica]],Tabla3[],4,FALSE)</f>
        <v>Arizona</v>
      </c>
    </row>
    <row r="7695" spans="1:21" x14ac:dyDescent="0.25">
      <c r="A7695" t="s">
        <v>8181</v>
      </c>
      <c r="B7695" s="3">
        <v>45586</v>
      </c>
      <c r="C7695" s="3">
        <v>45596</v>
      </c>
      <c r="D7695" t="s">
        <v>82</v>
      </c>
      <c r="E7695">
        <v>145884</v>
      </c>
      <c r="F7695" t="s">
        <v>19</v>
      </c>
      <c r="G7695" t="s">
        <v>4840</v>
      </c>
      <c r="H7695" t="s">
        <v>110</v>
      </c>
      <c r="I7695">
        <v>74403</v>
      </c>
      <c r="J7695" t="s">
        <v>22</v>
      </c>
      <c r="K7695" t="s">
        <v>43</v>
      </c>
      <c r="L7695" t="s">
        <v>33</v>
      </c>
      <c r="M7695" t="s">
        <v>34</v>
      </c>
      <c r="N7695" s="5">
        <v>3.6</v>
      </c>
      <c r="O7695" s="7">
        <v>1</v>
      </c>
      <c r="P7695" s="5">
        <v>2.4</v>
      </c>
      <c r="Q7695" s="5">
        <v>1.2</v>
      </c>
      <c r="R7695" s="22">
        <f>Tabla1[[#This Row],[Fecha de Envío]]-Tabla1[[#This Row],[Fecha de Orden]]</f>
        <v>10</v>
      </c>
      <c r="S7695" s="24">
        <f>YEAR(Tabla1[[#This Row],[Fecha de Orden]])</f>
        <v>2024</v>
      </c>
      <c r="T7695" t="str">
        <f>VLOOKUP(Tabla1[[#This Row],[Nombre del Producto]],Tabla2[[Nombre Producto]:[Costo Unitario]],2,FALSE)</f>
        <v>Lot's O' Nuts</v>
      </c>
      <c r="U7695" t="str">
        <f>VLOOKUP(Tabla1[[#This Row],[Fábrica]],Tabla3[],4,FALSE)</f>
        <v>Arizona</v>
      </c>
    </row>
    <row r="7696" spans="1:21" x14ac:dyDescent="0.25">
      <c r="A7696" t="s">
        <v>8182</v>
      </c>
      <c r="B7696" s="3">
        <v>45586</v>
      </c>
      <c r="C7696" s="3">
        <v>45596</v>
      </c>
      <c r="D7696" t="s">
        <v>82</v>
      </c>
      <c r="E7696">
        <v>145884</v>
      </c>
      <c r="F7696" t="s">
        <v>19</v>
      </c>
      <c r="G7696" t="s">
        <v>4840</v>
      </c>
      <c r="H7696" t="s">
        <v>110</v>
      </c>
      <c r="I7696">
        <v>74403</v>
      </c>
      <c r="J7696" t="s">
        <v>22</v>
      </c>
      <c r="K7696" t="s">
        <v>43</v>
      </c>
      <c r="L7696" t="s">
        <v>36</v>
      </c>
      <c r="M7696" t="s">
        <v>37</v>
      </c>
      <c r="N7696" s="5">
        <v>26</v>
      </c>
      <c r="O7696" s="7">
        <v>8</v>
      </c>
      <c r="P7696" s="5">
        <v>16.88</v>
      </c>
      <c r="Q7696" s="5">
        <v>9.1199999999999992</v>
      </c>
      <c r="R7696" s="22">
        <f>Tabla1[[#This Row],[Fecha de Envío]]-Tabla1[[#This Row],[Fecha de Orden]]</f>
        <v>10</v>
      </c>
      <c r="S7696" s="24">
        <f>YEAR(Tabla1[[#This Row],[Fecha de Orden]])</f>
        <v>2024</v>
      </c>
      <c r="T7696" t="str">
        <f>VLOOKUP(Tabla1[[#This Row],[Nombre del Producto]],Tabla2[[Nombre Producto]:[Costo Unitario]],2,FALSE)</f>
        <v>Wicked Choccy's</v>
      </c>
      <c r="U7696" t="str">
        <f>VLOOKUP(Tabla1[[#This Row],[Fábrica]],Tabla3[],4,FALSE)</f>
        <v>Georgia</v>
      </c>
    </row>
    <row r="7697" spans="1:21" x14ac:dyDescent="0.25">
      <c r="A7697" t="s">
        <v>8339</v>
      </c>
      <c r="B7697" s="3">
        <v>45586</v>
      </c>
      <c r="C7697" s="3">
        <v>45600</v>
      </c>
      <c r="D7697" t="s">
        <v>18</v>
      </c>
      <c r="E7697">
        <v>100356</v>
      </c>
      <c r="F7697" t="s">
        <v>19</v>
      </c>
      <c r="G7697" t="s">
        <v>239</v>
      </c>
      <c r="H7697" t="s">
        <v>173</v>
      </c>
      <c r="I7697">
        <v>60653</v>
      </c>
      <c r="J7697" t="s">
        <v>22</v>
      </c>
      <c r="K7697" t="s">
        <v>43</v>
      </c>
      <c r="L7697" t="s">
        <v>36</v>
      </c>
      <c r="M7697" t="s">
        <v>37</v>
      </c>
      <c r="N7697" s="5">
        <v>6.5</v>
      </c>
      <c r="O7697" s="7">
        <v>2</v>
      </c>
      <c r="P7697" s="5">
        <v>4.22</v>
      </c>
      <c r="Q7697" s="5">
        <v>2.2799999999999998</v>
      </c>
      <c r="R7697" s="22">
        <f>Tabla1[[#This Row],[Fecha de Envío]]-Tabla1[[#This Row],[Fecha de Orden]]</f>
        <v>14</v>
      </c>
      <c r="S7697" s="24">
        <f>YEAR(Tabla1[[#This Row],[Fecha de Orden]])</f>
        <v>2024</v>
      </c>
      <c r="T7697" t="str">
        <f>VLOOKUP(Tabla1[[#This Row],[Nombre del Producto]],Tabla2[[Nombre Producto]:[Costo Unitario]],2,FALSE)</f>
        <v>Wicked Choccy's</v>
      </c>
      <c r="U7697" t="str">
        <f>VLOOKUP(Tabla1[[#This Row],[Fábrica]],Tabla3[],4,FALSE)</f>
        <v>Georgia</v>
      </c>
    </row>
    <row r="7698" spans="1:21" x14ac:dyDescent="0.25">
      <c r="A7698" t="s">
        <v>1016</v>
      </c>
      <c r="B7698" s="3">
        <v>45587</v>
      </c>
      <c r="C7698" s="3">
        <v>45597</v>
      </c>
      <c r="D7698" t="s">
        <v>82</v>
      </c>
      <c r="E7698">
        <v>130211</v>
      </c>
      <c r="F7698" t="s">
        <v>19</v>
      </c>
      <c r="G7698" t="s">
        <v>1017</v>
      </c>
      <c r="H7698" t="s">
        <v>110</v>
      </c>
      <c r="I7698">
        <v>73505</v>
      </c>
      <c r="J7698" t="s">
        <v>22</v>
      </c>
      <c r="K7698" t="s">
        <v>43</v>
      </c>
      <c r="L7698" t="s">
        <v>24</v>
      </c>
      <c r="M7698" t="s">
        <v>25</v>
      </c>
      <c r="N7698" s="5">
        <v>7.5</v>
      </c>
      <c r="O7698" s="7">
        <v>2</v>
      </c>
      <c r="P7698" s="5">
        <v>4.9000000000000004</v>
      </c>
      <c r="Q7698" s="5">
        <v>2.6</v>
      </c>
      <c r="R7698" s="22">
        <f>Tabla1[[#This Row],[Fecha de Envío]]-Tabla1[[#This Row],[Fecha de Orden]]</f>
        <v>10</v>
      </c>
      <c r="S7698" s="24">
        <f>YEAR(Tabla1[[#This Row],[Fecha de Orden]])</f>
        <v>2024</v>
      </c>
      <c r="T7698" t="str">
        <f>VLOOKUP(Tabla1[[#This Row],[Nombre del Producto]],Tabla2[[Nombre Producto]:[Costo Unitario]],2,FALSE)</f>
        <v>Wicked Choccy's</v>
      </c>
      <c r="U7698" t="str">
        <f>VLOOKUP(Tabla1[[#This Row],[Fábrica]],Tabla3[],4,FALSE)</f>
        <v>Georgia</v>
      </c>
    </row>
    <row r="7699" spans="1:21" x14ac:dyDescent="0.25">
      <c r="A7699" t="s">
        <v>1018</v>
      </c>
      <c r="B7699" s="3">
        <v>45587</v>
      </c>
      <c r="C7699" s="3">
        <v>45597</v>
      </c>
      <c r="D7699" t="s">
        <v>82</v>
      </c>
      <c r="E7699">
        <v>130211</v>
      </c>
      <c r="F7699" t="s">
        <v>19</v>
      </c>
      <c r="G7699" t="s">
        <v>1017</v>
      </c>
      <c r="H7699" t="s">
        <v>110</v>
      </c>
      <c r="I7699">
        <v>73505</v>
      </c>
      <c r="J7699" t="s">
        <v>22</v>
      </c>
      <c r="K7699" t="s">
        <v>43</v>
      </c>
      <c r="L7699" t="s">
        <v>36</v>
      </c>
      <c r="M7699" t="s">
        <v>37</v>
      </c>
      <c r="N7699" s="5">
        <v>9.75</v>
      </c>
      <c r="O7699" s="7">
        <v>3</v>
      </c>
      <c r="P7699" s="5">
        <v>6.33</v>
      </c>
      <c r="Q7699" s="5">
        <v>3.42</v>
      </c>
      <c r="R7699" s="22">
        <f>Tabla1[[#This Row],[Fecha de Envío]]-Tabla1[[#This Row],[Fecha de Orden]]</f>
        <v>10</v>
      </c>
      <c r="S7699" s="24">
        <f>YEAR(Tabla1[[#This Row],[Fecha de Orden]])</f>
        <v>2024</v>
      </c>
      <c r="T7699" t="str">
        <f>VLOOKUP(Tabla1[[#This Row],[Nombre del Producto]],Tabla2[[Nombre Producto]:[Costo Unitario]],2,FALSE)</f>
        <v>Wicked Choccy's</v>
      </c>
      <c r="U7699" t="str">
        <f>VLOOKUP(Tabla1[[#This Row],[Fábrica]],Tabla3[],4,FALSE)</f>
        <v>Georgia</v>
      </c>
    </row>
    <row r="7700" spans="1:21" x14ac:dyDescent="0.25">
      <c r="A7700" t="s">
        <v>3022</v>
      </c>
      <c r="B7700" s="3">
        <v>45587</v>
      </c>
      <c r="C7700" s="3">
        <v>45602</v>
      </c>
      <c r="D7700" t="s">
        <v>18</v>
      </c>
      <c r="E7700">
        <v>101581</v>
      </c>
      <c r="F7700" t="s">
        <v>19</v>
      </c>
      <c r="G7700" t="s">
        <v>755</v>
      </c>
      <c r="H7700" t="s">
        <v>62</v>
      </c>
      <c r="I7700">
        <v>97756</v>
      </c>
      <c r="J7700" t="s">
        <v>22</v>
      </c>
      <c r="K7700" t="s">
        <v>23</v>
      </c>
      <c r="L7700" t="s">
        <v>27</v>
      </c>
      <c r="M7700" t="s">
        <v>28</v>
      </c>
      <c r="N7700" s="5">
        <v>18</v>
      </c>
      <c r="O7700" s="7">
        <v>5</v>
      </c>
      <c r="P7700" s="5">
        <v>12.5</v>
      </c>
      <c r="Q7700" s="5">
        <v>5.5</v>
      </c>
      <c r="R7700" s="22">
        <f>Tabla1[[#This Row],[Fecha de Envío]]-Tabla1[[#This Row],[Fecha de Orden]]</f>
        <v>15</v>
      </c>
      <c r="S7700" s="24">
        <f>YEAR(Tabla1[[#This Row],[Fecha de Orden]])</f>
        <v>2024</v>
      </c>
      <c r="T7700" t="str">
        <f>VLOOKUP(Tabla1[[#This Row],[Nombre del Producto]],Tabla2[[Nombre Producto]:[Costo Unitario]],2,FALSE)</f>
        <v>Lot's O' Nuts</v>
      </c>
      <c r="U7700" t="str">
        <f>VLOOKUP(Tabla1[[#This Row],[Fábrica]],Tabla3[],4,FALSE)</f>
        <v>Arizona</v>
      </c>
    </row>
    <row r="7701" spans="1:21" x14ac:dyDescent="0.25">
      <c r="A7701" t="s">
        <v>3866</v>
      </c>
      <c r="B7701" s="3">
        <v>45587</v>
      </c>
      <c r="C7701" s="3">
        <v>45599</v>
      </c>
      <c r="D7701" t="s">
        <v>71</v>
      </c>
      <c r="E7701">
        <v>130141</v>
      </c>
      <c r="F7701" t="s">
        <v>19</v>
      </c>
      <c r="G7701" t="s">
        <v>694</v>
      </c>
      <c r="H7701" t="s">
        <v>203</v>
      </c>
      <c r="I7701">
        <v>80525</v>
      </c>
      <c r="J7701" t="s">
        <v>22</v>
      </c>
      <c r="K7701" t="s">
        <v>23</v>
      </c>
      <c r="L7701" t="s">
        <v>45</v>
      </c>
      <c r="M7701" t="s">
        <v>46</v>
      </c>
      <c r="N7701" s="5">
        <v>13.96</v>
      </c>
      <c r="O7701" s="7">
        <v>4</v>
      </c>
      <c r="P7701" s="5">
        <v>9.9600000000000009</v>
      </c>
      <c r="Q7701" s="5">
        <v>4</v>
      </c>
      <c r="R7701" s="22">
        <f>Tabla1[[#This Row],[Fecha de Envío]]-Tabla1[[#This Row],[Fecha de Orden]]</f>
        <v>12</v>
      </c>
      <c r="S7701" s="24">
        <f>YEAR(Tabla1[[#This Row],[Fecha de Orden]])</f>
        <v>2024</v>
      </c>
      <c r="T7701" t="str">
        <f>VLOOKUP(Tabla1[[#This Row],[Nombre del Producto]],Tabla2[[Nombre Producto]:[Costo Unitario]],2,FALSE)</f>
        <v>Lot's O' Nuts</v>
      </c>
      <c r="U7701" t="str">
        <f>VLOOKUP(Tabla1[[#This Row],[Fábrica]],Tabla3[],4,FALSE)</f>
        <v>Arizona</v>
      </c>
    </row>
    <row r="7702" spans="1:21" x14ac:dyDescent="0.25">
      <c r="A7702" t="s">
        <v>6199</v>
      </c>
      <c r="B7702" s="3">
        <v>45587</v>
      </c>
      <c r="C7702" s="3">
        <v>45603</v>
      </c>
      <c r="D7702" t="s">
        <v>18</v>
      </c>
      <c r="E7702">
        <v>156363</v>
      </c>
      <c r="F7702" t="s">
        <v>19</v>
      </c>
      <c r="G7702" t="s">
        <v>144</v>
      </c>
      <c r="H7702" t="s">
        <v>101</v>
      </c>
      <c r="I7702">
        <v>19134</v>
      </c>
      <c r="J7702" t="s">
        <v>22</v>
      </c>
      <c r="K7702" t="s">
        <v>32</v>
      </c>
      <c r="L7702" t="s">
        <v>45</v>
      </c>
      <c r="M7702" t="s">
        <v>46</v>
      </c>
      <c r="N7702" s="5">
        <v>13.96</v>
      </c>
      <c r="O7702" s="7">
        <v>4</v>
      </c>
      <c r="P7702" s="5">
        <v>9.9600000000000009</v>
      </c>
      <c r="Q7702" s="5">
        <v>4</v>
      </c>
      <c r="R7702" s="22">
        <f>Tabla1[[#This Row],[Fecha de Envío]]-Tabla1[[#This Row],[Fecha de Orden]]</f>
        <v>16</v>
      </c>
      <c r="S7702" s="24">
        <f>YEAR(Tabla1[[#This Row],[Fecha de Orden]])</f>
        <v>2024</v>
      </c>
      <c r="T7702" t="str">
        <f>VLOOKUP(Tabla1[[#This Row],[Nombre del Producto]],Tabla2[[Nombre Producto]:[Costo Unitario]],2,FALSE)</f>
        <v>Lot's O' Nuts</v>
      </c>
      <c r="U7702" t="str">
        <f>VLOOKUP(Tabla1[[#This Row],[Fábrica]],Tabla3[],4,FALSE)</f>
        <v>Arizona</v>
      </c>
    </row>
    <row r="7703" spans="1:21" x14ac:dyDescent="0.25">
      <c r="A7703" t="s">
        <v>6200</v>
      </c>
      <c r="B7703" s="3">
        <v>45587</v>
      </c>
      <c r="C7703" s="3">
        <v>45603</v>
      </c>
      <c r="D7703" t="s">
        <v>18</v>
      </c>
      <c r="E7703">
        <v>156363</v>
      </c>
      <c r="F7703" t="s">
        <v>19</v>
      </c>
      <c r="G7703" t="s">
        <v>144</v>
      </c>
      <c r="H7703" t="s">
        <v>101</v>
      </c>
      <c r="I7703">
        <v>19134</v>
      </c>
      <c r="J7703" t="s">
        <v>22</v>
      </c>
      <c r="K7703" t="s">
        <v>32</v>
      </c>
      <c r="L7703" t="s">
        <v>24</v>
      </c>
      <c r="M7703" t="s">
        <v>25</v>
      </c>
      <c r="N7703" s="5">
        <v>18.75</v>
      </c>
      <c r="O7703" s="7">
        <v>5</v>
      </c>
      <c r="P7703" s="5">
        <v>12.25</v>
      </c>
      <c r="Q7703" s="5">
        <v>6.5</v>
      </c>
      <c r="R7703" s="22">
        <f>Tabla1[[#This Row],[Fecha de Envío]]-Tabla1[[#This Row],[Fecha de Orden]]</f>
        <v>16</v>
      </c>
      <c r="S7703" s="24">
        <f>YEAR(Tabla1[[#This Row],[Fecha de Orden]])</f>
        <v>2024</v>
      </c>
      <c r="T7703" t="str">
        <f>VLOOKUP(Tabla1[[#This Row],[Nombre del Producto]],Tabla2[[Nombre Producto]:[Costo Unitario]],2,FALSE)</f>
        <v>Wicked Choccy's</v>
      </c>
      <c r="U7703" t="str">
        <f>VLOOKUP(Tabla1[[#This Row],[Fábrica]],Tabla3[],4,FALSE)</f>
        <v>Georgia</v>
      </c>
    </row>
    <row r="7704" spans="1:21" x14ac:dyDescent="0.25">
      <c r="A7704" t="s">
        <v>7185</v>
      </c>
      <c r="B7704" s="3">
        <v>45587</v>
      </c>
      <c r="C7704" s="3">
        <v>45601</v>
      </c>
      <c r="D7704" t="s">
        <v>18</v>
      </c>
      <c r="E7704">
        <v>111920</v>
      </c>
      <c r="F7704" t="s">
        <v>19</v>
      </c>
      <c r="G7704" t="s">
        <v>184</v>
      </c>
      <c r="H7704" t="s">
        <v>110</v>
      </c>
      <c r="I7704">
        <v>74133</v>
      </c>
      <c r="J7704" t="s">
        <v>22</v>
      </c>
      <c r="K7704" t="s">
        <v>43</v>
      </c>
      <c r="L7704" t="s">
        <v>24</v>
      </c>
      <c r="M7704" t="s">
        <v>25</v>
      </c>
      <c r="N7704" s="5">
        <v>15</v>
      </c>
      <c r="O7704" s="7">
        <v>4</v>
      </c>
      <c r="P7704" s="5">
        <v>9.8000000000000007</v>
      </c>
      <c r="Q7704" s="5">
        <v>5.2</v>
      </c>
      <c r="R7704" s="22">
        <f>Tabla1[[#This Row],[Fecha de Envío]]-Tabla1[[#This Row],[Fecha de Orden]]</f>
        <v>14</v>
      </c>
      <c r="S7704" s="24">
        <f>YEAR(Tabla1[[#This Row],[Fecha de Orden]])</f>
        <v>2024</v>
      </c>
      <c r="T7704" t="str">
        <f>VLOOKUP(Tabla1[[#This Row],[Nombre del Producto]],Tabla2[[Nombre Producto]:[Costo Unitario]],2,FALSE)</f>
        <v>Wicked Choccy's</v>
      </c>
      <c r="U7704" t="str">
        <f>VLOOKUP(Tabla1[[#This Row],[Fábrica]],Tabla3[],4,FALSE)</f>
        <v>Georgia</v>
      </c>
    </row>
    <row r="7705" spans="1:21" x14ac:dyDescent="0.25">
      <c r="A7705" t="s">
        <v>8556</v>
      </c>
      <c r="B7705" s="3">
        <v>45587</v>
      </c>
      <c r="C7705" s="3">
        <v>45599</v>
      </c>
      <c r="D7705" t="s">
        <v>39</v>
      </c>
      <c r="E7705">
        <v>127180</v>
      </c>
      <c r="F7705" t="s">
        <v>19</v>
      </c>
      <c r="G7705" t="s">
        <v>30</v>
      </c>
      <c r="H7705" t="s">
        <v>31</v>
      </c>
      <c r="I7705">
        <v>10024</v>
      </c>
      <c r="J7705" t="s">
        <v>22</v>
      </c>
      <c r="K7705" t="s">
        <v>32</v>
      </c>
      <c r="L7705" t="s">
        <v>33</v>
      </c>
      <c r="M7705" t="s">
        <v>34</v>
      </c>
      <c r="N7705" s="5">
        <v>18</v>
      </c>
      <c r="O7705" s="7">
        <v>5</v>
      </c>
      <c r="P7705" s="5">
        <v>12</v>
      </c>
      <c r="Q7705" s="5">
        <v>6</v>
      </c>
      <c r="R7705" s="22">
        <f>Tabla1[[#This Row],[Fecha de Envío]]-Tabla1[[#This Row],[Fecha de Orden]]</f>
        <v>12</v>
      </c>
      <c r="S7705" s="24">
        <f>YEAR(Tabla1[[#This Row],[Fecha de Orden]])</f>
        <v>2024</v>
      </c>
      <c r="T7705" t="str">
        <f>VLOOKUP(Tabla1[[#This Row],[Nombre del Producto]],Tabla2[[Nombre Producto]:[Costo Unitario]],2,FALSE)</f>
        <v>Lot's O' Nuts</v>
      </c>
      <c r="U7705" t="str">
        <f>VLOOKUP(Tabla1[[#This Row],[Fábrica]],Tabla3[],4,FALSE)</f>
        <v>Arizona</v>
      </c>
    </row>
    <row r="7706" spans="1:21" x14ac:dyDescent="0.25">
      <c r="A7706" t="s">
        <v>8557</v>
      </c>
      <c r="B7706" s="3">
        <v>45587</v>
      </c>
      <c r="C7706" s="3">
        <v>45599</v>
      </c>
      <c r="D7706" t="s">
        <v>39</v>
      </c>
      <c r="E7706">
        <v>127180</v>
      </c>
      <c r="F7706" t="s">
        <v>19</v>
      </c>
      <c r="G7706" t="s">
        <v>30</v>
      </c>
      <c r="H7706" t="s">
        <v>31</v>
      </c>
      <c r="I7706">
        <v>10024</v>
      </c>
      <c r="J7706" t="s">
        <v>22</v>
      </c>
      <c r="K7706" t="s">
        <v>32</v>
      </c>
      <c r="L7706" t="s">
        <v>45</v>
      </c>
      <c r="M7706" t="s">
        <v>46</v>
      </c>
      <c r="N7706" s="5">
        <v>13.96</v>
      </c>
      <c r="O7706" s="7">
        <v>4</v>
      </c>
      <c r="P7706" s="5">
        <v>9.9600000000000009</v>
      </c>
      <c r="Q7706" s="5">
        <v>4</v>
      </c>
      <c r="R7706" s="22">
        <f>Tabla1[[#This Row],[Fecha de Envío]]-Tabla1[[#This Row],[Fecha de Orden]]</f>
        <v>12</v>
      </c>
      <c r="S7706" s="24">
        <f>YEAR(Tabla1[[#This Row],[Fecha de Orden]])</f>
        <v>2024</v>
      </c>
      <c r="T7706" t="str">
        <f>VLOOKUP(Tabla1[[#This Row],[Nombre del Producto]],Tabla2[[Nombre Producto]:[Costo Unitario]],2,FALSE)</f>
        <v>Lot's O' Nuts</v>
      </c>
      <c r="U7706" t="str">
        <f>VLOOKUP(Tabla1[[#This Row],[Fábrica]],Tabla3[],4,FALSE)</f>
        <v>Arizona</v>
      </c>
    </row>
    <row r="7707" spans="1:21" x14ac:dyDescent="0.25">
      <c r="A7707" t="s">
        <v>8558</v>
      </c>
      <c r="B7707" s="3">
        <v>45587</v>
      </c>
      <c r="C7707" s="3">
        <v>45599</v>
      </c>
      <c r="D7707" t="s">
        <v>39</v>
      </c>
      <c r="E7707">
        <v>127180</v>
      </c>
      <c r="F7707" t="s">
        <v>19</v>
      </c>
      <c r="G7707" t="s">
        <v>30</v>
      </c>
      <c r="H7707" t="s">
        <v>31</v>
      </c>
      <c r="I7707">
        <v>10024</v>
      </c>
      <c r="J7707" t="s">
        <v>22</v>
      </c>
      <c r="K7707" t="s">
        <v>32</v>
      </c>
      <c r="L7707" t="s">
        <v>27</v>
      </c>
      <c r="M7707" t="s">
        <v>28</v>
      </c>
      <c r="N7707" s="5">
        <v>28.8</v>
      </c>
      <c r="O7707" s="7">
        <v>8</v>
      </c>
      <c r="P7707" s="5">
        <v>20</v>
      </c>
      <c r="Q7707" s="5">
        <v>8.8000000000000007</v>
      </c>
      <c r="R7707" s="22">
        <f>Tabla1[[#This Row],[Fecha de Envío]]-Tabla1[[#This Row],[Fecha de Orden]]</f>
        <v>12</v>
      </c>
      <c r="S7707" s="24">
        <f>YEAR(Tabla1[[#This Row],[Fecha de Orden]])</f>
        <v>2024</v>
      </c>
      <c r="T7707" t="str">
        <f>VLOOKUP(Tabla1[[#This Row],[Nombre del Producto]],Tabla2[[Nombre Producto]:[Costo Unitario]],2,FALSE)</f>
        <v>Lot's O' Nuts</v>
      </c>
      <c r="U7707" t="str">
        <f>VLOOKUP(Tabla1[[#This Row],[Fábrica]],Tabla3[],4,FALSE)</f>
        <v>Arizona</v>
      </c>
    </row>
    <row r="7708" spans="1:21" x14ac:dyDescent="0.25">
      <c r="A7708" t="s">
        <v>8559</v>
      </c>
      <c r="B7708" s="3">
        <v>45587</v>
      </c>
      <c r="C7708" s="3">
        <v>45599</v>
      </c>
      <c r="D7708" t="s">
        <v>39</v>
      </c>
      <c r="E7708">
        <v>127180</v>
      </c>
      <c r="F7708" t="s">
        <v>19</v>
      </c>
      <c r="G7708" t="s">
        <v>30</v>
      </c>
      <c r="H7708" t="s">
        <v>31</v>
      </c>
      <c r="I7708">
        <v>10024</v>
      </c>
      <c r="J7708" t="s">
        <v>22</v>
      </c>
      <c r="K7708" t="s">
        <v>32</v>
      </c>
      <c r="L7708" t="s">
        <v>36</v>
      </c>
      <c r="M7708" t="s">
        <v>37</v>
      </c>
      <c r="N7708" s="5">
        <v>3.25</v>
      </c>
      <c r="O7708" s="7">
        <v>1</v>
      </c>
      <c r="P7708" s="5">
        <v>2.11</v>
      </c>
      <c r="Q7708" s="5">
        <v>1.1399999999999999</v>
      </c>
      <c r="R7708" s="22">
        <f>Tabla1[[#This Row],[Fecha de Envío]]-Tabla1[[#This Row],[Fecha de Orden]]</f>
        <v>12</v>
      </c>
      <c r="S7708" s="24">
        <f>YEAR(Tabla1[[#This Row],[Fecha de Orden]])</f>
        <v>2024</v>
      </c>
      <c r="T7708" t="str">
        <f>VLOOKUP(Tabla1[[#This Row],[Nombre del Producto]],Tabla2[[Nombre Producto]:[Costo Unitario]],2,FALSE)</f>
        <v>Wicked Choccy's</v>
      </c>
      <c r="U7708" t="str">
        <f>VLOOKUP(Tabla1[[#This Row],[Fábrica]],Tabla3[],4,FALSE)</f>
        <v>Georgia</v>
      </c>
    </row>
    <row r="7709" spans="1:21" x14ac:dyDescent="0.25">
      <c r="A7709" t="s">
        <v>470</v>
      </c>
      <c r="B7709" s="3">
        <v>45588</v>
      </c>
      <c r="C7709" s="3">
        <v>45599</v>
      </c>
      <c r="D7709" t="s">
        <v>39</v>
      </c>
      <c r="E7709">
        <v>125451</v>
      </c>
      <c r="F7709" t="s">
        <v>19</v>
      </c>
      <c r="G7709" t="s">
        <v>471</v>
      </c>
      <c r="H7709" t="s">
        <v>77</v>
      </c>
      <c r="I7709">
        <v>2920</v>
      </c>
      <c r="J7709" t="s">
        <v>22</v>
      </c>
      <c r="K7709" t="s">
        <v>32</v>
      </c>
      <c r="L7709" t="s">
        <v>27</v>
      </c>
      <c r="M7709" t="s">
        <v>28</v>
      </c>
      <c r="N7709" s="5">
        <v>7.2</v>
      </c>
      <c r="O7709" s="7">
        <v>2</v>
      </c>
      <c r="P7709" s="5">
        <v>5</v>
      </c>
      <c r="Q7709" s="5">
        <v>2.2000000000000002</v>
      </c>
      <c r="R7709" s="22">
        <f>Tabla1[[#This Row],[Fecha de Envío]]-Tabla1[[#This Row],[Fecha de Orden]]</f>
        <v>11</v>
      </c>
      <c r="S7709" s="24">
        <f>YEAR(Tabla1[[#This Row],[Fecha de Orden]])</f>
        <v>2024</v>
      </c>
      <c r="T7709" t="str">
        <f>VLOOKUP(Tabla1[[#This Row],[Nombre del Producto]],Tabla2[[Nombre Producto]:[Costo Unitario]],2,FALSE)</f>
        <v>Lot's O' Nuts</v>
      </c>
      <c r="U7709" t="str">
        <f>VLOOKUP(Tabla1[[#This Row],[Fábrica]],Tabla3[],4,FALSE)</f>
        <v>Arizona</v>
      </c>
    </row>
    <row r="7710" spans="1:21" x14ac:dyDescent="0.25">
      <c r="A7710" t="s">
        <v>472</v>
      </c>
      <c r="B7710" s="3">
        <v>45588</v>
      </c>
      <c r="C7710" s="3">
        <v>45599</v>
      </c>
      <c r="D7710" t="s">
        <v>39</v>
      </c>
      <c r="E7710">
        <v>125451</v>
      </c>
      <c r="F7710" t="s">
        <v>19</v>
      </c>
      <c r="G7710" t="s">
        <v>471</v>
      </c>
      <c r="H7710" t="s">
        <v>77</v>
      </c>
      <c r="I7710">
        <v>2920</v>
      </c>
      <c r="J7710" t="s">
        <v>22</v>
      </c>
      <c r="K7710" t="s">
        <v>32</v>
      </c>
      <c r="L7710" t="s">
        <v>33</v>
      </c>
      <c r="M7710" t="s">
        <v>34</v>
      </c>
      <c r="N7710" s="5">
        <v>14.4</v>
      </c>
      <c r="O7710" s="7">
        <v>4</v>
      </c>
      <c r="P7710" s="5">
        <v>9.6</v>
      </c>
      <c r="Q7710" s="5">
        <v>4.8</v>
      </c>
      <c r="R7710" s="22">
        <f>Tabla1[[#This Row],[Fecha de Envío]]-Tabla1[[#This Row],[Fecha de Orden]]</f>
        <v>11</v>
      </c>
      <c r="S7710" s="24">
        <f>YEAR(Tabla1[[#This Row],[Fecha de Orden]])</f>
        <v>2024</v>
      </c>
      <c r="T7710" t="str">
        <f>VLOOKUP(Tabla1[[#This Row],[Nombre del Producto]],Tabla2[[Nombre Producto]:[Costo Unitario]],2,FALSE)</f>
        <v>Lot's O' Nuts</v>
      </c>
      <c r="U7710" t="str">
        <f>VLOOKUP(Tabla1[[#This Row],[Fábrica]],Tabla3[],4,FALSE)</f>
        <v>Arizona</v>
      </c>
    </row>
    <row r="7711" spans="1:21" x14ac:dyDescent="0.25">
      <c r="A7711" t="s">
        <v>473</v>
      </c>
      <c r="B7711" s="3">
        <v>45588</v>
      </c>
      <c r="C7711" s="3">
        <v>45599</v>
      </c>
      <c r="D7711" t="s">
        <v>39</v>
      </c>
      <c r="E7711">
        <v>125451</v>
      </c>
      <c r="F7711" t="s">
        <v>19</v>
      </c>
      <c r="G7711" t="s">
        <v>471</v>
      </c>
      <c r="H7711" t="s">
        <v>77</v>
      </c>
      <c r="I7711">
        <v>2920</v>
      </c>
      <c r="J7711" t="s">
        <v>22</v>
      </c>
      <c r="K7711" t="s">
        <v>32</v>
      </c>
      <c r="L7711" t="s">
        <v>45</v>
      </c>
      <c r="M7711" t="s">
        <v>46</v>
      </c>
      <c r="N7711" s="5">
        <v>10.47</v>
      </c>
      <c r="O7711" s="7">
        <v>3</v>
      </c>
      <c r="P7711" s="5">
        <v>7.47</v>
      </c>
      <c r="Q7711" s="5">
        <v>3</v>
      </c>
      <c r="R7711" s="22">
        <f>Tabla1[[#This Row],[Fecha de Envío]]-Tabla1[[#This Row],[Fecha de Orden]]</f>
        <v>11</v>
      </c>
      <c r="S7711" s="24">
        <f>YEAR(Tabla1[[#This Row],[Fecha de Orden]])</f>
        <v>2024</v>
      </c>
      <c r="T7711" t="str">
        <f>VLOOKUP(Tabla1[[#This Row],[Nombre del Producto]],Tabla2[[Nombre Producto]:[Costo Unitario]],2,FALSE)</f>
        <v>Lot's O' Nuts</v>
      </c>
      <c r="U7711" t="str">
        <f>VLOOKUP(Tabla1[[#This Row],[Fábrica]],Tabla3[],4,FALSE)</f>
        <v>Arizona</v>
      </c>
    </row>
    <row r="7712" spans="1:21" x14ac:dyDescent="0.25">
      <c r="A7712" t="s">
        <v>474</v>
      </c>
      <c r="B7712" s="3">
        <v>45588</v>
      </c>
      <c r="C7712" s="3">
        <v>45599</v>
      </c>
      <c r="D7712" t="s">
        <v>39</v>
      </c>
      <c r="E7712">
        <v>125451</v>
      </c>
      <c r="F7712" t="s">
        <v>19</v>
      </c>
      <c r="G7712" t="s">
        <v>471</v>
      </c>
      <c r="H7712" t="s">
        <v>77</v>
      </c>
      <c r="I7712">
        <v>2920</v>
      </c>
      <c r="J7712" t="s">
        <v>22</v>
      </c>
      <c r="K7712" t="s">
        <v>32</v>
      </c>
      <c r="L7712" t="s">
        <v>24</v>
      </c>
      <c r="M7712" t="s">
        <v>25</v>
      </c>
      <c r="N7712" s="5">
        <v>30</v>
      </c>
      <c r="O7712" s="7">
        <v>8</v>
      </c>
      <c r="P7712" s="5">
        <v>19.600000000000001</v>
      </c>
      <c r="Q7712" s="5">
        <v>10.4</v>
      </c>
      <c r="R7712" s="22">
        <f>Tabla1[[#This Row],[Fecha de Envío]]-Tabla1[[#This Row],[Fecha de Orden]]</f>
        <v>11</v>
      </c>
      <c r="S7712" s="24">
        <f>YEAR(Tabla1[[#This Row],[Fecha de Orden]])</f>
        <v>2024</v>
      </c>
      <c r="T7712" t="str">
        <f>VLOOKUP(Tabla1[[#This Row],[Nombre del Producto]],Tabla2[[Nombre Producto]:[Costo Unitario]],2,FALSE)</f>
        <v>Wicked Choccy's</v>
      </c>
      <c r="U7712" t="str">
        <f>VLOOKUP(Tabla1[[#This Row],[Fábrica]],Tabla3[],4,FALSE)</f>
        <v>Georgia</v>
      </c>
    </row>
    <row r="7713" spans="1:21" x14ac:dyDescent="0.25">
      <c r="A7713" t="s">
        <v>2793</v>
      </c>
      <c r="B7713" s="3">
        <v>45588</v>
      </c>
      <c r="C7713" s="3">
        <v>45603</v>
      </c>
      <c r="D7713" t="s">
        <v>71</v>
      </c>
      <c r="E7713">
        <v>105389</v>
      </c>
      <c r="F7713" t="s">
        <v>19</v>
      </c>
      <c r="G7713" t="s">
        <v>908</v>
      </c>
      <c r="H7713" t="s">
        <v>42</v>
      </c>
      <c r="I7713">
        <v>78207</v>
      </c>
      <c r="J7713" t="s">
        <v>22</v>
      </c>
      <c r="K7713" t="s">
        <v>43</v>
      </c>
      <c r="L7713" t="s">
        <v>36</v>
      </c>
      <c r="M7713" t="s">
        <v>37</v>
      </c>
      <c r="N7713" s="5">
        <v>9.75</v>
      </c>
      <c r="O7713" s="7">
        <v>3</v>
      </c>
      <c r="P7713" s="5">
        <v>6.33</v>
      </c>
      <c r="Q7713" s="5">
        <v>3.42</v>
      </c>
      <c r="R7713" s="22">
        <f>Tabla1[[#This Row],[Fecha de Envío]]-Tabla1[[#This Row],[Fecha de Orden]]</f>
        <v>15</v>
      </c>
      <c r="S7713" s="24">
        <f>YEAR(Tabla1[[#This Row],[Fecha de Orden]])</f>
        <v>2024</v>
      </c>
      <c r="T7713" t="str">
        <f>VLOOKUP(Tabla1[[#This Row],[Nombre del Producto]],Tabla2[[Nombre Producto]:[Costo Unitario]],2,FALSE)</f>
        <v>Wicked Choccy's</v>
      </c>
      <c r="U7713" t="str">
        <f>VLOOKUP(Tabla1[[#This Row],[Fábrica]],Tabla3[],4,FALSE)</f>
        <v>Georgia</v>
      </c>
    </row>
    <row r="7714" spans="1:21" x14ac:dyDescent="0.25">
      <c r="A7714" t="s">
        <v>2794</v>
      </c>
      <c r="B7714" s="3">
        <v>45588</v>
      </c>
      <c r="C7714" s="3">
        <v>45603</v>
      </c>
      <c r="D7714" t="s">
        <v>71</v>
      </c>
      <c r="E7714">
        <v>105389</v>
      </c>
      <c r="F7714" t="s">
        <v>19</v>
      </c>
      <c r="G7714" t="s">
        <v>908</v>
      </c>
      <c r="H7714" t="s">
        <v>42</v>
      </c>
      <c r="I7714">
        <v>78207</v>
      </c>
      <c r="J7714" t="s">
        <v>22</v>
      </c>
      <c r="K7714" t="s">
        <v>43</v>
      </c>
      <c r="L7714" t="s">
        <v>24</v>
      </c>
      <c r="M7714" t="s">
        <v>25</v>
      </c>
      <c r="N7714" s="5">
        <v>11.25</v>
      </c>
      <c r="O7714" s="7">
        <v>3</v>
      </c>
      <c r="P7714" s="5">
        <v>7.35</v>
      </c>
      <c r="Q7714" s="5">
        <v>3.9</v>
      </c>
      <c r="R7714" s="22">
        <f>Tabla1[[#This Row],[Fecha de Envío]]-Tabla1[[#This Row],[Fecha de Orden]]</f>
        <v>15</v>
      </c>
      <c r="S7714" s="24">
        <f>YEAR(Tabla1[[#This Row],[Fecha de Orden]])</f>
        <v>2024</v>
      </c>
      <c r="T7714" t="str">
        <f>VLOOKUP(Tabla1[[#This Row],[Nombre del Producto]],Tabla2[[Nombre Producto]:[Costo Unitario]],2,FALSE)</f>
        <v>Wicked Choccy's</v>
      </c>
      <c r="U7714" t="str">
        <f>VLOOKUP(Tabla1[[#This Row],[Fábrica]],Tabla3[],4,FALSE)</f>
        <v>Georgia</v>
      </c>
    </row>
    <row r="7715" spans="1:21" x14ac:dyDescent="0.25">
      <c r="A7715" t="s">
        <v>4197</v>
      </c>
      <c r="B7715" s="3">
        <v>45588</v>
      </c>
      <c r="C7715" s="3">
        <v>45604</v>
      </c>
      <c r="D7715" t="s">
        <v>18</v>
      </c>
      <c r="E7715">
        <v>139913</v>
      </c>
      <c r="F7715" t="s">
        <v>19</v>
      </c>
      <c r="G7715" t="s">
        <v>276</v>
      </c>
      <c r="H7715" t="s">
        <v>31</v>
      </c>
      <c r="I7715">
        <v>14609</v>
      </c>
      <c r="J7715" t="s">
        <v>22</v>
      </c>
      <c r="K7715" t="s">
        <v>32</v>
      </c>
      <c r="L7715" t="s">
        <v>36</v>
      </c>
      <c r="M7715" t="s">
        <v>37</v>
      </c>
      <c r="N7715" s="5">
        <v>35.75</v>
      </c>
      <c r="O7715" s="7">
        <v>11</v>
      </c>
      <c r="P7715" s="5">
        <v>23.21</v>
      </c>
      <c r="Q7715" s="5">
        <v>12.54</v>
      </c>
      <c r="R7715" s="22">
        <f>Tabla1[[#This Row],[Fecha de Envío]]-Tabla1[[#This Row],[Fecha de Orden]]</f>
        <v>16</v>
      </c>
      <c r="S7715" s="24">
        <f>YEAR(Tabla1[[#This Row],[Fecha de Orden]])</f>
        <v>2024</v>
      </c>
      <c r="T7715" t="str">
        <f>VLOOKUP(Tabla1[[#This Row],[Nombre del Producto]],Tabla2[[Nombre Producto]:[Costo Unitario]],2,FALSE)</f>
        <v>Wicked Choccy's</v>
      </c>
      <c r="U7715" t="str">
        <f>VLOOKUP(Tabla1[[#This Row],[Fábrica]],Tabla3[],4,FALSE)</f>
        <v>Georgia</v>
      </c>
    </row>
    <row r="7716" spans="1:21" x14ac:dyDescent="0.25">
      <c r="A7716" t="s">
        <v>4198</v>
      </c>
      <c r="B7716" s="3">
        <v>45588</v>
      </c>
      <c r="C7716" s="3">
        <v>45604</v>
      </c>
      <c r="D7716" t="s">
        <v>18</v>
      </c>
      <c r="E7716">
        <v>139913</v>
      </c>
      <c r="F7716" t="s">
        <v>19</v>
      </c>
      <c r="G7716" t="s">
        <v>276</v>
      </c>
      <c r="H7716" t="s">
        <v>31</v>
      </c>
      <c r="I7716">
        <v>14609</v>
      </c>
      <c r="J7716" t="s">
        <v>22</v>
      </c>
      <c r="K7716" t="s">
        <v>32</v>
      </c>
      <c r="L7716" t="s">
        <v>27</v>
      </c>
      <c r="M7716" t="s">
        <v>28</v>
      </c>
      <c r="N7716" s="5">
        <v>18</v>
      </c>
      <c r="O7716" s="7">
        <v>5</v>
      </c>
      <c r="P7716" s="5">
        <v>12.5</v>
      </c>
      <c r="Q7716" s="5">
        <v>5.5</v>
      </c>
      <c r="R7716" s="22">
        <f>Tabla1[[#This Row],[Fecha de Envío]]-Tabla1[[#This Row],[Fecha de Orden]]</f>
        <v>16</v>
      </c>
      <c r="S7716" s="24">
        <f>YEAR(Tabla1[[#This Row],[Fecha de Orden]])</f>
        <v>2024</v>
      </c>
      <c r="T7716" t="str">
        <f>VLOOKUP(Tabla1[[#This Row],[Nombre del Producto]],Tabla2[[Nombre Producto]:[Costo Unitario]],2,FALSE)</f>
        <v>Lot's O' Nuts</v>
      </c>
      <c r="U7716" t="str">
        <f>VLOOKUP(Tabla1[[#This Row],[Fábrica]],Tabla3[],4,FALSE)</f>
        <v>Arizona</v>
      </c>
    </row>
    <row r="7717" spans="1:21" x14ac:dyDescent="0.25">
      <c r="A7717" t="s">
        <v>4199</v>
      </c>
      <c r="B7717" s="3">
        <v>45588</v>
      </c>
      <c r="C7717" s="3">
        <v>45604</v>
      </c>
      <c r="D7717" t="s">
        <v>18</v>
      </c>
      <c r="E7717">
        <v>139913</v>
      </c>
      <c r="F7717" t="s">
        <v>19</v>
      </c>
      <c r="G7717" t="s">
        <v>276</v>
      </c>
      <c r="H7717" t="s">
        <v>31</v>
      </c>
      <c r="I7717">
        <v>14609</v>
      </c>
      <c r="J7717" t="s">
        <v>148</v>
      </c>
      <c r="K7717" t="s">
        <v>32</v>
      </c>
      <c r="L7717" t="s">
        <v>348</v>
      </c>
      <c r="M7717" t="s">
        <v>349</v>
      </c>
      <c r="N7717" s="5">
        <v>40</v>
      </c>
      <c r="O7717" s="7">
        <v>2</v>
      </c>
      <c r="P7717" s="5">
        <v>20</v>
      </c>
      <c r="Q7717" s="5">
        <v>20</v>
      </c>
      <c r="R7717" s="22">
        <f>Tabla1[[#This Row],[Fecha de Envío]]-Tabla1[[#This Row],[Fecha de Orden]]</f>
        <v>16</v>
      </c>
      <c r="S7717" s="24">
        <f>YEAR(Tabla1[[#This Row],[Fecha de Orden]])</f>
        <v>2024</v>
      </c>
      <c r="T7717" t="str">
        <f>VLOOKUP(Tabla1[[#This Row],[Nombre del Producto]],Tabla2[[Nombre Producto]:[Costo Unitario]],2,FALSE)</f>
        <v>Secret Factory</v>
      </c>
      <c r="U7717" t="str">
        <f>VLOOKUP(Tabla1[[#This Row],[Fábrica]],Tabla3[],4,FALSE)</f>
        <v>Illinois</v>
      </c>
    </row>
    <row r="7718" spans="1:21" x14ac:dyDescent="0.25">
      <c r="A7718" t="s">
        <v>4200</v>
      </c>
      <c r="B7718" s="3">
        <v>45588</v>
      </c>
      <c r="C7718" s="3">
        <v>45604</v>
      </c>
      <c r="D7718" t="s">
        <v>18</v>
      </c>
      <c r="E7718">
        <v>139913</v>
      </c>
      <c r="F7718" t="s">
        <v>19</v>
      </c>
      <c r="G7718" t="s">
        <v>276</v>
      </c>
      <c r="H7718" t="s">
        <v>31</v>
      </c>
      <c r="I7718">
        <v>14609</v>
      </c>
      <c r="J7718" t="s">
        <v>22</v>
      </c>
      <c r="K7718" t="s">
        <v>32</v>
      </c>
      <c r="L7718" t="s">
        <v>24</v>
      </c>
      <c r="M7718" t="s">
        <v>25</v>
      </c>
      <c r="N7718" s="5">
        <v>11.25</v>
      </c>
      <c r="O7718" s="7">
        <v>3</v>
      </c>
      <c r="P7718" s="5">
        <v>7.35</v>
      </c>
      <c r="Q7718" s="5">
        <v>3.9</v>
      </c>
      <c r="R7718" s="22">
        <f>Tabla1[[#This Row],[Fecha de Envío]]-Tabla1[[#This Row],[Fecha de Orden]]</f>
        <v>16</v>
      </c>
      <c r="S7718" s="24">
        <f>YEAR(Tabla1[[#This Row],[Fecha de Orden]])</f>
        <v>2024</v>
      </c>
      <c r="T7718" t="str">
        <f>VLOOKUP(Tabla1[[#This Row],[Nombre del Producto]],Tabla2[[Nombre Producto]:[Costo Unitario]],2,FALSE)</f>
        <v>Wicked Choccy's</v>
      </c>
      <c r="U7718" t="str">
        <f>VLOOKUP(Tabla1[[#This Row],[Fábrica]],Tabla3[],4,FALSE)</f>
        <v>Georgia</v>
      </c>
    </row>
    <row r="7719" spans="1:21" x14ac:dyDescent="0.25">
      <c r="A7719" t="s">
        <v>4847</v>
      </c>
      <c r="B7719" s="3">
        <v>45588</v>
      </c>
      <c r="C7719" s="3">
        <v>45602</v>
      </c>
      <c r="D7719" t="s">
        <v>18</v>
      </c>
      <c r="E7719">
        <v>117079</v>
      </c>
      <c r="F7719" t="s">
        <v>19</v>
      </c>
      <c r="G7719" t="s">
        <v>242</v>
      </c>
      <c r="H7719" t="s">
        <v>255</v>
      </c>
      <c r="I7719">
        <v>32216</v>
      </c>
      <c r="J7719" t="s">
        <v>22</v>
      </c>
      <c r="K7719" t="s">
        <v>66</v>
      </c>
      <c r="L7719" t="s">
        <v>24</v>
      </c>
      <c r="M7719" t="s">
        <v>25</v>
      </c>
      <c r="N7719" s="5">
        <v>11.25</v>
      </c>
      <c r="O7719" s="7">
        <v>3</v>
      </c>
      <c r="P7719" s="5">
        <v>7.35</v>
      </c>
      <c r="Q7719" s="5">
        <v>3.9</v>
      </c>
      <c r="R7719" s="22">
        <f>Tabla1[[#This Row],[Fecha de Envío]]-Tabla1[[#This Row],[Fecha de Orden]]</f>
        <v>14</v>
      </c>
      <c r="S7719" s="24">
        <f>YEAR(Tabla1[[#This Row],[Fecha de Orden]])</f>
        <v>2024</v>
      </c>
      <c r="T7719" t="str">
        <f>VLOOKUP(Tabla1[[#This Row],[Nombre del Producto]],Tabla2[[Nombre Producto]:[Costo Unitario]],2,FALSE)</f>
        <v>Wicked Choccy's</v>
      </c>
      <c r="U7719" t="str">
        <f>VLOOKUP(Tabla1[[#This Row],[Fábrica]],Tabla3[],4,FALSE)</f>
        <v>Georgia</v>
      </c>
    </row>
    <row r="7720" spans="1:21" x14ac:dyDescent="0.25">
      <c r="A7720" t="s">
        <v>7298</v>
      </c>
      <c r="B7720" s="3">
        <v>45588</v>
      </c>
      <c r="C7720" s="3">
        <v>45603</v>
      </c>
      <c r="D7720" t="s">
        <v>18</v>
      </c>
      <c r="E7720">
        <v>106068</v>
      </c>
      <c r="F7720" t="s">
        <v>19</v>
      </c>
      <c r="G7720" t="s">
        <v>703</v>
      </c>
      <c r="H7720" t="s">
        <v>42</v>
      </c>
      <c r="I7720">
        <v>78745</v>
      </c>
      <c r="J7720" t="s">
        <v>22</v>
      </c>
      <c r="K7720" t="s">
        <v>43</v>
      </c>
      <c r="L7720" t="s">
        <v>27</v>
      </c>
      <c r="M7720" t="s">
        <v>28</v>
      </c>
      <c r="N7720" s="5">
        <v>10.8</v>
      </c>
      <c r="O7720" s="7">
        <v>3</v>
      </c>
      <c r="P7720" s="5">
        <v>7.5</v>
      </c>
      <c r="Q7720" s="5">
        <v>3.3</v>
      </c>
      <c r="R7720" s="22">
        <f>Tabla1[[#This Row],[Fecha de Envío]]-Tabla1[[#This Row],[Fecha de Orden]]</f>
        <v>15</v>
      </c>
      <c r="S7720" s="24">
        <f>YEAR(Tabla1[[#This Row],[Fecha de Orden]])</f>
        <v>2024</v>
      </c>
      <c r="T7720" t="str">
        <f>VLOOKUP(Tabla1[[#This Row],[Nombre del Producto]],Tabla2[[Nombre Producto]:[Costo Unitario]],2,FALSE)</f>
        <v>Lot's O' Nuts</v>
      </c>
      <c r="U7720" t="str">
        <f>VLOOKUP(Tabla1[[#This Row],[Fábrica]],Tabla3[],4,FALSE)</f>
        <v>Arizona</v>
      </c>
    </row>
    <row r="7721" spans="1:21" x14ac:dyDescent="0.25">
      <c r="A7721" t="s">
        <v>7299</v>
      </c>
      <c r="B7721" s="3">
        <v>45588</v>
      </c>
      <c r="C7721" s="3">
        <v>45603</v>
      </c>
      <c r="D7721" t="s">
        <v>18</v>
      </c>
      <c r="E7721">
        <v>106068</v>
      </c>
      <c r="F7721" t="s">
        <v>19</v>
      </c>
      <c r="G7721" t="s">
        <v>703</v>
      </c>
      <c r="H7721" t="s">
        <v>42</v>
      </c>
      <c r="I7721">
        <v>78745</v>
      </c>
      <c r="J7721" t="s">
        <v>22</v>
      </c>
      <c r="K7721" t="s">
        <v>43</v>
      </c>
      <c r="L7721" t="s">
        <v>33</v>
      </c>
      <c r="M7721" t="s">
        <v>34</v>
      </c>
      <c r="N7721" s="5">
        <v>14.4</v>
      </c>
      <c r="O7721" s="7">
        <v>4</v>
      </c>
      <c r="P7721" s="5">
        <v>9.6</v>
      </c>
      <c r="Q7721" s="5">
        <v>4.8</v>
      </c>
      <c r="R7721" s="22">
        <f>Tabla1[[#This Row],[Fecha de Envío]]-Tabla1[[#This Row],[Fecha de Orden]]</f>
        <v>15</v>
      </c>
      <c r="S7721" s="24">
        <f>YEAR(Tabla1[[#This Row],[Fecha de Orden]])</f>
        <v>2024</v>
      </c>
      <c r="T7721" t="str">
        <f>VLOOKUP(Tabla1[[#This Row],[Nombre del Producto]],Tabla2[[Nombre Producto]:[Costo Unitario]],2,FALSE)</f>
        <v>Lot's O' Nuts</v>
      </c>
      <c r="U7721" t="str">
        <f>VLOOKUP(Tabla1[[#This Row],[Fábrica]],Tabla3[],4,FALSE)</f>
        <v>Arizona</v>
      </c>
    </row>
    <row r="7722" spans="1:21" x14ac:dyDescent="0.25">
      <c r="A7722" t="s">
        <v>7300</v>
      </c>
      <c r="B7722" s="3">
        <v>45588</v>
      </c>
      <c r="C7722" s="3">
        <v>45603</v>
      </c>
      <c r="D7722" t="s">
        <v>18</v>
      </c>
      <c r="E7722">
        <v>106068</v>
      </c>
      <c r="F7722" t="s">
        <v>19</v>
      </c>
      <c r="G7722" t="s">
        <v>703</v>
      </c>
      <c r="H7722" t="s">
        <v>42</v>
      </c>
      <c r="I7722">
        <v>78745</v>
      </c>
      <c r="J7722" t="s">
        <v>22</v>
      </c>
      <c r="K7722" t="s">
        <v>43</v>
      </c>
      <c r="L7722" t="s">
        <v>45</v>
      </c>
      <c r="M7722" t="s">
        <v>46</v>
      </c>
      <c r="N7722" s="5">
        <v>3.49</v>
      </c>
      <c r="O7722" s="7">
        <v>1</v>
      </c>
      <c r="P7722" s="5">
        <v>2.4900000000000002</v>
      </c>
      <c r="Q7722" s="5">
        <v>1</v>
      </c>
      <c r="R7722" s="22">
        <f>Tabla1[[#This Row],[Fecha de Envío]]-Tabla1[[#This Row],[Fecha de Orden]]</f>
        <v>15</v>
      </c>
      <c r="S7722" s="24">
        <f>YEAR(Tabla1[[#This Row],[Fecha de Orden]])</f>
        <v>2024</v>
      </c>
      <c r="T7722" t="str">
        <f>VLOOKUP(Tabla1[[#This Row],[Nombre del Producto]],Tabla2[[Nombre Producto]:[Costo Unitario]],2,FALSE)</f>
        <v>Lot's O' Nuts</v>
      </c>
      <c r="U7722" t="str">
        <f>VLOOKUP(Tabla1[[#This Row],[Fábrica]],Tabla3[],4,FALSE)</f>
        <v>Arizona</v>
      </c>
    </row>
    <row r="7723" spans="1:21" x14ac:dyDescent="0.25">
      <c r="A7723" t="s">
        <v>2170</v>
      </c>
      <c r="B7723" s="3">
        <v>45589</v>
      </c>
      <c r="C7723" s="3">
        <v>45605</v>
      </c>
      <c r="D7723" t="s">
        <v>18</v>
      </c>
      <c r="E7723">
        <v>144365</v>
      </c>
      <c r="F7723" t="s">
        <v>19</v>
      </c>
      <c r="G7723" t="s">
        <v>228</v>
      </c>
      <c r="H7723" t="s">
        <v>229</v>
      </c>
      <c r="I7723">
        <v>39212</v>
      </c>
      <c r="J7723" t="s">
        <v>22</v>
      </c>
      <c r="K7723" t="s">
        <v>66</v>
      </c>
      <c r="L7723" t="s">
        <v>45</v>
      </c>
      <c r="M7723" t="s">
        <v>46</v>
      </c>
      <c r="N7723" s="5">
        <v>13.96</v>
      </c>
      <c r="O7723" s="7">
        <v>4</v>
      </c>
      <c r="P7723" s="5">
        <v>9.9600000000000009</v>
      </c>
      <c r="Q7723" s="5">
        <v>4</v>
      </c>
      <c r="R7723" s="22">
        <f>Tabla1[[#This Row],[Fecha de Envío]]-Tabla1[[#This Row],[Fecha de Orden]]</f>
        <v>16</v>
      </c>
      <c r="S7723" s="24">
        <f>YEAR(Tabla1[[#This Row],[Fecha de Orden]])</f>
        <v>2024</v>
      </c>
      <c r="T7723" t="str">
        <f>VLOOKUP(Tabla1[[#This Row],[Nombre del Producto]],Tabla2[[Nombre Producto]:[Costo Unitario]],2,FALSE)</f>
        <v>Lot's O' Nuts</v>
      </c>
      <c r="U7723" t="str">
        <f>VLOOKUP(Tabla1[[#This Row],[Fábrica]],Tabla3[],4,FALSE)</f>
        <v>Arizona</v>
      </c>
    </row>
    <row r="7724" spans="1:21" x14ac:dyDescent="0.25">
      <c r="A7724" t="s">
        <v>7086</v>
      </c>
      <c r="B7724" s="3">
        <v>45589</v>
      </c>
      <c r="C7724" s="3">
        <v>45601</v>
      </c>
      <c r="D7724" t="s">
        <v>39</v>
      </c>
      <c r="E7724">
        <v>141705</v>
      </c>
      <c r="F7724" t="s">
        <v>19</v>
      </c>
      <c r="G7724" t="s">
        <v>3082</v>
      </c>
      <c r="H7724" t="s">
        <v>42</v>
      </c>
      <c r="I7724">
        <v>76063</v>
      </c>
      <c r="J7724" t="s">
        <v>22</v>
      </c>
      <c r="K7724" t="s">
        <v>43</v>
      </c>
      <c r="L7724" t="s">
        <v>27</v>
      </c>
      <c r="M7724" t="s">
        <v>28</v>
      </c>
      <c r="N7724" s="5">
        <v>18</v>
      </c>
      <c r="O7724" s="7">
        <v>5</v>
      </c>
      <c r="P7724" s="5">
        <v>12.5</v>
      </c>
      <c r="Q7724" s="5">
        <v>5.5</v>
      </c>
      <c r="R7724" s="22">
        <f>Tabla1[[#This Row],[Fecha de Envío]]-Tabla1[[#This Row],[Fecha de Orden]]</f>
        <v>12</v>
      </c>
      <c r="S7724" s="24">
        <f>YEAR(Tabla1[[#This Row],[Fecha de Orden]])</f>
        <v>2024</v>
      </c>
      <c r="T7724" t="str">
        <f>VLOOKUP(Tabla1[[#This Row],[Nombre del Producto]],Tabla2[[Nombre Producto]:[Costo Unitario]],2,FALSE)</f>
        <v>Lot's O' Nuts</v>
      </c>
      <c r="U7724" t="str">
        <f>VLOOKUP(Tabla1[[#This Row],[Fábrica]],Tabla3[],4,FALSE)</f>
        <v>Arizona</v>
      </c>
    </row>
    <row r="7725" spans="1:21" x14ac:dyDescent="0.25">
      <c r="A7725" t="s">
        <v>1152</v>
      </c>
      <c r="B7725" s="3">
        <v>45591</v>
      </c>
      <c r="C7725" s="3">
        <v>45606</v>
      </c>
      <c r="D7725" t="s">
        <v>18</v>
      </c>
      <c r="E7725">
        <v>102729</v>
      </c>
      <c r="F7725" t="s">
        <v>19</v>
      </c>
      <c r="G7725" t="s">
        <v>186</v>
      </c>
      <c r="H7725" t="s">
        <v>42</v>
      </c>
      <c r="I7725">
        <v>75217</v>
      </c>
      <c r="J7725" t="s">
        <v>22</v>
      </c>
      <c r="K7725" t="s">
        <v>43</v>
      </c>
      <c r="L7725" t="s">
        <v>33</v>
      </c>
      <c r="M7725" t="s">
        <v>34</v>
      </c>
      <c r="N7725" s="5">
        <v>7.2</v>
      </c>
      <c r="O7725" s="7">
        <v>2</v>
      </c>
      <c r="P7725" s="5">
        <v>4.8</v>
      </c>
      <c r="Q7725" s="5">
        <v>2.4</v>
      </c>
      <c r="R7725" s="22">
        <f>Tabla1[[#This Row],[Fecha de Envío]]-Tabla1[[#This Row],[Fecha de Orden]]</f>
        <v>15</v>
      </c>
      <c r="S7725" s="24">
        <f>YEAR(Tabla1[[#This Row],[Fecha de Orden]])</f>
        <v>2024</v>
      </c>
      <c r="T7725" t="str">
        <f>VLOOKUP(Tabla1[[#This Row],[Nombre del Producto]],Tabla2[[Nombre Producto]:[Costo Unitario]],2,FALSE)</f>
        <v>Lot's O' Nuts</v>
      </c>
      <c r="U7725" t="str">
        <f>VLOOKUP(Tabla1[[#This Row],[Fábrica]],Tabla3[],4,FALSE)</f>
        <v>Arizona</v>
      </c>
    </row>
    <row r="7726" spans="1:21" x14ac:dyDescent="0.25">
      <c r="A7726" t="s">
        <v>4352</v>
      </c>
      <c r="B7726" s="3">
        <v>45591</v>
      </c>
      <c r="C7726" s="3">
        <v>45606</v>
      </c>
      <c r="D7726" t="s">
        <v>18</v>
      </c>
      <c r="E7726">
        <v>110646</v>
      </c>
      <c r="F7726" t="s">
        <v>19</v>
      </c>
      <c r="G7726" t="s">
        <v>144</v>
      </c>
      <c r="H7726" t="s">
        <v>101</v>
      </c>
      <c r="I7726">
        <v>19134</v>
      </c>
      <c r="J7726" t="s">
        <v>22</v>
      </c>
      <c r="K7726" t="s">
        <v>32</v>
      </c>
      <c r="L7726" t="s">
        <v>24</v>
      </c>
      <c r="M7726" t="s">
        <v>25</v>
      </c>
      <c r="N7726" s="5">
        <v>11.25</v>
      </c>
      <c r="O7726" s="7">
        <v>3</v>
      </c>
      <c r="P7726" s="5">
        <v>7.35</v>
      </c>
      <c r="Q7726" s="5">
        <v>3.9</v>
      </c>
      <c r="R7726" s="22">
        <f>Tabla1[[#This Row],[Fecha de Envío]]-Tabla1[[#This Row],[Fecha de Orden]]</f>
        <v>15</v>
      </c>
      <c r="S7726" s="24">
        <f>YEAR(Tabla1[[#This Row],[Fecha de Orden]])</f>
        <v>2024</v>
      </c>
      <c r="T7726" t="str">
        <f>VLOOKUP(Tabla1[[#This Row],[Nombre del Producto]],Tabla2[[Nombre Producto]:[Costo Unitario]],2,FALSE)</f>
        <v>Wicked Choccy's</v>
      </c>
      <c r="U7726" t="str">
        <f>VLOOKUP(Tabla1[[#This Row],[Fábrica]],Tabla3[],4,FALSE)</f>
        <v>Georgia</v>
      </c>
    </row>
    <row r="7727" spans="1:21" x14ac:dyDescent="0.25">
      <c r="A7727" t="s">
        <v>4353</v>
      </c>
      <c r="B7727" s="3">
        <v>45591</v>
      </c>
      <c r="C7727" s="3">
        <v>45606</v>
      </c>
      <c r="D7727" t="s">
        <v>18</v>
      </c>
      <c r="E7727">
        <v>110646</v>
      </c>
      <c r="F7727" t="s">
        <v>19</v>
      </c>
      <c r="G7727" t="s">
        <v>144</v>
      </c>
      <c r="H7727" t="s">
        <v>101</v>
      </c>
      <c r="I7727">
        <v>19134</v>
      </c>
      <c r="J7727" t="s">
        <v>22</v>
      </c>
      <c r="K7727" t="s">
        <v>32</v>
      </c>
      <c r="L7727" t="s">
        <v>33</v>
      </c>
      <c r="M7727" t="s">
        <v>34</v>
      </c>
      <c r="N7727" s="5">
        <v>18</v>
      </c>
      <c r="O7727" s="7">
        <v>5</v>
      </c>
      <c r="P7727" s="5">
        <v>12</v>
      </c>
      <c r="Q7727" s="5">
        <v>6</v>
      </c>
      <c r="R7727" s="22">
        <f>Tabla1[[#This Row],[Fecha de Envío]]-Tabla1[[#This Row],[Fecha de Orden]]</f>
        <v>15</v>
      </c>
      <c r="S7727" s="24">
        <f>YEAR(Tabla1[[#This Row],[Fecha de Orden]])</f>
        <v>2024</v>
      </c>
      <c r="T7727" t="str">
        <f>VLOOKUP(Tabla1[[#This Row],[Nombre del Producto]],Tabla2[[Nombre Producto]:[Costo Unitario]],2,FALSE)</f>
        <v>Lot's O' Nuts</v>
      </c>
      <c r="U7727" t="str">
        <f>VLOOKUP(Tabla1[[#This Row],[Fábrica]],Tabla3[],4,FALSE)</f>
        <v>Arizona</v>
      </c>
    </row>
    <row r="7728" spans="1:21" x14ac:dyDescent="0.25">
      <c r="A7728" t="s">
        <v>4354</v>
      </c>
      <c r="B7728" s="3">
        <v>45591</v>
      </c>
      <c r="C7728" s="3">
        <v>45606</v>
      </c>
      <c r="D7728" t="s">
        <v>18</v>
      </c>
      <c r="E7728">
        <v>110646</v>
      </c>
      <c r="F7728" t="s">
        <v>19</v>
      </c>
      <c r="G7728" t="s">
        <v>144</v>
      </c>
      <c r="H7728" t="s">
        <v>101</v>
      </c>
      <c r="I7728">
        <v>19134</v>
      </c>
      <c r="J7728" t="s">
        <v>22</v>
      </c>
      <c r="K7728" t="s">
        <v>32</v>
      </c>
      <c r="L7728" t="s">
        <v>45</v>
      </c>
      <c r="M7728" t="s">
        <v>46</v>
      </c>
      <c r="N7728" s="5">
        <v>17.45</v>
      </c>
      <c r="O7728" s="7">
        <v>5</v>
      </c>
      <c r="P7728" s="5">
        <v>12.45</v>
      </c>
      <c r="Q7728" s="5">
        <v>5</v>
      </c>
      <c r="R7728" s="22">
        <f>Tabla1[[#This Row],[Fecha de Envío]]-Tabla1[[#This Row],[Fecha de Orden]]</f>
        <v>15</v>
      </c>
      <c r="S7728" s="24">
        <f>YEAR(Tabla1[[#This Row],[Fecha de Orden]])</f>
        <v>2024</v>
      </c>
      <c r="T7728" t="str">
        <f>VLOOKUP(Tabla1[[#This Row],[Nombre del Producto]],Tabla2[[Nombre Producto]:[Costo Unitario]],2,FALSE)</f>
        <v>Lot's O' Nuts</v>
      </c>
      <c r="U7728" t="str">
        <f>VLOOKUP(Tabla1[[#This Row],[Fábrica]],Tabla3[],4,FALSE)</f>
        <v>Arizona</v>
      </c>
    </row>
    <row r="7729" spans="1:21" x14ac:dyDescent="0.25">
      <c r="A7729" t="s">
        <v>6889</v>
      </c>
      <c r="B7729" s="3">
        <v>45591</v>
      </c>
      <c r="C7729" s="3">
        <v>45607</v>
      </c>
      <c r="D7729" t="s">
        <v>18</v>
      </c>
      <c r="E7729">
        <v>162173</v>
      </c>
      <c r="F7729" t="s">
        <v>19</v>
      </c>
      <c r="G7729" t="s">
        <v>532</v>
      </c>
      <c r="H7729" t="s">
        <v>133</v>
      </c>
      <c r="I7729">
        <v>23464</v>
      </c>
      <c r="J7729" t="s">
        <v>22</v>
      </c>
      <c r="K7729" t="s">
        <v>66</v>
      </c>
      <c r="L7729" t="s">
        <v>45</v>
      </c>
      <c r="M7729" t="s">
        <v>46</v>
      </c>
      <c r="N7729" s="5">
        <v>17.45</v>
      </c>
      <c r="O7729" s="7">
        <v>5</v>
      </c>
      <c r="P7729" s="5">
        <v>12.45</v>
      </c>
      <c r="Q7729" s="5">
        <v>5</v>
      </c>
      <c r="R7729" s="22">
        <f>Tabla1[[#This Row],[Fecha de Envío]]-Tabla1[[#This Row],[Fecha de Orden]]</f>
        <v>16</v>
      </c>
      <c r="S7729" s="24">
        <f>YEAR(Tabla1[[#This Row],[Fecha de Orden]])</f>
        <v>2024</v>
      </c>
      <c r="T7729" t="str">
        <f>VLOOKUP(Tabla1[[#This Row],[Nombre del Producto]],Tabla2[[Nombre Producto]:[Costo Unitario]],2,FALSE)</f>
        <v>Lot's O' Nuts</v>
      </c>
      <c r="U7729" t="str">
        <f>VLOOKUP(Tabla1[[#This Row],[Fábrica]],Tabla3[],4,FALSE)</f>
        <v>Arizona</v>
      </c>
    </row>
    <row r="7730" spans="1:21" x14ac:dyDescent="0.25">
      <c r="A7730" t="s">
        <v>6890</v>
      </c>
      <c r="B7730" s="3">
        <v>45591</v>
      </c>
      <c r="C7730" s="3">
        <v>45607</v>
      </c>
      <c r="D7730" t="s">
        <v>18</v>
      </c>
      <c r="E7730">
        <v>162173</v>
      </c>
      <c r="F7730" t="s">
        <v>19</v>
      </c>
      <c r="G7730" t="s">
        <v>532</v>
      </c>
      <c r="H7730" t="s">
        <v>133</v>
      </c>
      <c r="I7730">
        <v>23464</v>
      </c>
      <c r="J7730" t="s">
        <v>22</v>
      </c>
      <c r="K7730" t="s">
        <v>66</v>
      </c>
      <c r="L7730" t="s">
        <v>33</v>
      </c>
      <c r="M7730" t="s">
        <v>34</v>
      </c>
      <c r="N7730" s="5">
        <v>25.2</v>
      </c>
      <c r="O7730" s="7">
        <v>7</v>
      </c>
      <c r="P7730" s="5">
        <v>16.8</v>
      </c>
      <c r="Q7730" s="5">
        <v>8.4</v>
      </c>
      <c r="R7730" s="22">
        <f>Tabla1[[#This Row],[Fecha de Envío]]-Tabla1[[#This Row],[Fecha de Orden]]</f>
        <v>16</v>
      </c>
      <c r="S7730" s="24">
        <f>YEAR(Tabla1[[#This Row],[Fecha de Orden]])</f>
        <v>2024</v>
      </c>
      <c r="T7730" t="str">
        <f>VLOOKUP(Tabla1[[#This Row],[Nombre del Producto]],Tabla2[[Nombre Producto]:[Costo Unitario]],2,FALSE)</f>
        <v>Lot's O' Nuts</v>
      </c>
      <c r="U7730" t="str">
        <f>VLOOKUP(Tabla1[[#This Row],[Fábrica]],Tabla3[],4,FALSE)</f>
        <v>Arizona</v>
      </c>
    </row>
    <row r="7731" spans="1:21" x14ac:dyDescent="0.25">
      <c r="A7731" t="s">
        <v>6988</v>
      </c>
      <c r="B7731" s="3">
        <v>45591</v>
      </c>
      <c r="C7731" s="3">
        <v>45608</v>
      </c>
      <c r="D7731" t="s">
        <v>18</v>
      </c>
      <c r="E7731">
        <v>155558</v>
      </c>
      <c r="F7731" t="s">
        <v>19</v>
      </c>
      <c r="G7731" t="s">
        <v>276</v>
      </c>
      <c r="H7731" t="s">
        <v>51</v>
      </c>
      <c r="I7731">
        <v>55901</v>
      </c>
      <c r="J7731" t="s">
        <v>22</v>
      </c>
      <c r="K7731" t="s">
        <v>43</v>
      </c>
      <c r="L7731" t="s">
        <v>24</v>
      </c>
      <c r="M7731" t="s">
        <v>25</v>
      </c>
      <c r="N7731" s="5">
        <v>7.5</v>
      </c>
      <c r="O7731" s="7">
        <v>2</v>
      </c>
      <c r="P7731" s="5">
        <v>4.9000000000000004</v>
      </c>
      <c r="Q7731" s="5">
        <v>2.6</v>
      </c>
      <c r="R7731" s="22">
        <f>Tabla1[[#This Row],[Fecha de Envío]]-Tabla1[[#This Row],[Fecha de Orden]]</f>
        <v>17</v>
      </c>
      <c r="S7731" s="24">
        <f>YEAR(Tabla1[[#This Row],[Fecha de Orden]])</f>
        <v>2024</v>
      </c>
      <c r="T7731" t="str">
        <f>VLOOKUP(Tabla1[[#This Row],[Nombre del Producto]],Tabla2[[Nombre Producto]:[Costo Unitario]],2,FALSE)</f>
        <v>Wicked Choccy's</v>
      </c>
      <c r="U7731" t="str">
        <f>VLOOKUP(Tabla1[[#This Row],[Fábrica]],Tabla3[],4,FALSE)</f>
        <v>Georgia</v>
      </c>
    </row>
    <row r="7732" spans="1:21" x14ac:dyDescent="0.25">
      <c r="A7732" t="s">
        <v>6989</v>
      </c>
      <c r="B7732" s="3">
        <v>45591</v>
      </c>
      <c r="C7732" s="3">
        <v>45608</v>
      </c>
      <c r="D7732" t="s">
        <v>18</v>
      </c>
      <c r="E7732">
        <v>155558</v>
      </c>
      <c r="F7732" t="s">
        <v>19</v>
      </c>
      <c r="G7732" t="s">
        <v>276</v>
      </c>
      <c r="H7732" t="s">
        <v>51</v>
      </c>
      <c r="I7732">
        <v>55901</v>
      </c>
      <c r="J7732" t="s">
        <v>22</v>
      </c>
      <c r="K7732" t="s">
        <v>43</v>
      </c>
      <c r="L7732" t="s">
        <v>45</v>
      </c>
      <c r="M7732" t="s">
        <v>46</v>
      </c>
      <c r="N7732" s="5">
        <v>3.49</v>
      </c>
      <c r="O7732" s="7">
        <v>1</v>
      </c>
      <c r="P7732" s="5">
        <v>2.4900000000000002</v>
      </c>
      <c r="Q7732" s="5">
        <v>1</v>
      </c>
      <c r="R7732" s="22">
        <f>Tabla1[[#This Row],[Fecha de Envío]]-Tabla1[[#This Row],[Fecha de Orden]]</f>
        <v>17</v>
      </c>
      <c r="S7732" s="24">
        <f>YEAR(Tabla1[[#This Row],[Fecha de Orden]])</f>
        <v>2024</v>
      </c>
      <c r="T7732" t="str">
        <f>VLOOKUP(Tabla1[[#This Row],[Nombre del Producto]],Tabla2[[Nombre Producto]:[Costo Unitario]],2,FALSE)</f>
        <v>Lot's O' Nuts</v>
      </c>
      <c r="U7732" t="str">
        <f>VLOOKUP(Tabla1[[#This Row],[Fábrica]],Tabla3[],4,FALSE)</f>
        <v>Arizona</v>
      </c>
    </row>
    <row r="7733" spans="1:21" x14ac:dyDescent="0.25">
      <c r="A7733" t="s">
        <v>7910</v>
      </c>
      <c r="B7733" s="3">
        <v>45591</v>
      </c>
      <c r="C7733" s="3">
        <v>45605</v>
      </c>
      <c r="D7733" t="s">
        <v>18</v>
      </c>
      <c r="E7733">
        <v>115119</v>
      </c>
      <c r="F7733" t="s">
        <v>19</v>
      </c>
      <c r="G7733" t="s">
        <v>1008</v>
      </c>
      <c r="H7733" t="s">
        <v>101</v>
      </c>
      <c r="I7733">
        <v>17602</v>
      </c>
      <c r="J7733" t="s">
        <v>22</v>
      </c>
      <c r="K7733" t="s">
        <v>32</v>
      </c>
      <c r="L7733" t="s">
        <v>45</v>
      </c>
      <c r="M7733" t="s">
        <v>46</v>
      </c>
      <c r="N7733" s="5">
        <v>24.43</v>
      </c>
      <c r="O7733" s="7">
        <v>7</v>
      </c>
      <c r="P7733" s="5">
        <v>17.43</v>
      </c>
      <c r="Q7733" s="5">
        <v>7</v>
      </c>
      <c r="R7733" s="22">
        <f>Tabla1[[#This Row],[Fecha de Envío]]-Tabla1[[#This Row],[Fecha de Orden]]</f>
        <v>14</v>
      </c>
      <c r="S7733" s="24">
        <f>YEAR(Tabla1[[#This Row],[Fecha de Orden]])</f>
        <v>2024</v>
      </c>
      <c r="T7733" t="str">
        <f>VLOOKUP(Tabla1[[#This Row],[Nombre del Producto]],Tabla2[[Nombre Producto]:[Costo Unitario]],2,FALSE)</f>
        <v>Lot's O' Nuts</v>
      </c>
      <c r="U7733" t="str">
        <f>VLOOKUP(Tabla1[[#This Row],[Fábrica]],Tabla3[],4,FALSE)</f>
        <v>Arizona</v>
      </c>
    </row>
    <row r="7734" spans="1:21" x14ac:dyDescent="0.25">
      <c r="A7734" t="s">
        <v>4730</v>
      </c>
      <c r="B7734" s="3">
        <v>45592</v>
      </c>
      <c r="C7734" s="3">
        <v>45604</v>
      </c>
      <c r="D7734" t="s">
        <v>39</v>
      </c>
      <c r="E7734">
        <v>151225</v>
      </c>
      <c r="F7734" t="s">
        <v>19</v>
      </c>
      <c r="G7734" t="s">
        <v>53</v>
      </c>
      <c r="H7734" t="s">
        <v>21</v>
      </c>
      <c r="I7734">
        <v>90032</v>
      </c>
      <c r="J7734" t="s">
        <v>22</v>
      </c>
      <c r="K7734" t="s">
        <v>23</v>
      </c>
      <c r="L7734" t="s">
        <v>27</v>
      </c>
      <c r="M7734" t="s">
        <v>28</v>
      </c>
      <c r="N7734" s="5">
        <v>3.6</v>
      </c>
      <c r="O7734" s="7">
        <v>1</v>
      </c>
      <c r="P7734" s="5">
        <v>2.5</v>
      </c>
      <c r="Q7734" s="5">
        <v>1.1000000000000001</v>
      </c>
      <c r="R7734" s="22">
        <f>Tabla1[[#This Row],[Fecha de Envío]]-Tabla1[[#This Row],[Fecha de Orden]]</f>
        <v>12</v>
      </c>
      <c r="S7734" s="24">
        <f>YEAR(Tabla1[[#This Row],[Fecha de Orden]])</f>
        <v>2024</v>
      </c>
      <c r="T7734" t="str">
        <f>VLOOKUP(Tabla1[[#This Row],[Nombre del Producto]],Tabla2[[Nombre Producto]:[Costo Unitario]],2,FALSE)</f>
        <v>Lot's O' Nuts</v>
      </c>
      <c r="U7734" t="str">
        <f>VLOOKUP(Tabla1[[#This Row],[Fábrica]],Tabla3[],4,FALSE)</f>
        <v>Arizona</v>
      </c>
    </row>
    <row r="7735" spans="1:21" x14ac:dyDescent="0.25">
      <c r="A7735" t="s">
        <v>4731</v>
      </c>
      <c r="B7735" s="3">
        <v>45592</v>
      </c>
      <c r="C7735" s="3">
        <v>45604</v>
      </c>
      <c r="D7735" t="s">
        <v>39</v>
      </c>
      <c r="E7735">
        <v>151225</v>
      </c>
      <c r="F7735" t="s">
        <v>19</v>
      </c>
      <c r="G7735" t="s">
        <v>53</v>
      </c>
      <c r="H7735" t="s">
        <v>21</v>
      </c>
      <c r="I7735">
        <v>90032</v>
      </c>
      <c r="J7735" t="s">
        <v>22</v>
      </c>
      <c r="K7735" t="s">
        <v>23</v>
      </c>
      <c r="L7735" t="s">
        <v>24</v>
      </c>
      <c r="M7735" t="s">
        <v>25</v>
      </c>
      <c r="N7735" s="5">
        <v>18.75</v>
      </c>
      <c r="O7735" s="7">
        <v>5</v>
      </c>
      <c r="P7735" s="5">
        <v>12.25</v>
      </c>
      <c r="Q7735" s="5">
        <v>6.5</v>
      </c>
      <c r="R7735" s="22">
        <f>Tabla1[[#This Row],[Fecha de Envío]]-Tabla1[[#This Row],[Fecha de Orden]]</f>
        <v>12</v>
      </c>
      <c r="S7735" s="24">
        <f>YEAR(Tabla1[[#This Row],[Fecha de Orden]])</f>
        <v>2024</v>
      </c>
      <c r="T7735" t="str">
        <f>VLOOKUP(Tabla1[[#This Row],[Nombre del Producto]],Tabla2[[Nombre Producto]:[Costo Unitario]],2,FALSE)</f>
        <v>Wicked Choccy's</v>
      </c>
      <c r="U7735" t="str">
        <f>VLOOKUP(Tabla1[[#This Row],[Fábrica]],Tabla3[],4,FALSE)</f>
        <v>Georgia</v>
      </c>
    </row>
    <row r="7736" spans="1:21" x14ac:dyDescent="0.25">
      <c r="A7736" t="s">
        <v>4777</v>
      </c>
      <c r="B7736" s="3">
        <v>45592</v>
      </c>
      <c r="C7736" s="3">
        <v>45603</v>
      </c>
      <c r="D7736" t="s">
        <v>39</v>
      </c>
      <c r="E7736">
        <v>130764</v>
      </c>
      <c r="F7736" t="s">
        <v>19</v>
      </c>
      <c r="G7736" t="s">
        <v>20</v>
      </c>
      <c r="H7736" t="s">
        <v>21</v>
      </c>
      <c r="I7736">
        <v>94110</v>
      </c>
      <c r="J7736" t="s">
        <v>22</v>
      </c>
      <c r="K7736" t="s">
        <v>23</v>
      </c>
      <c r="L7736" t="s">
        <v>36</v>
      </c>
      <c r="M7736" t="s">
        <v>37</v>
      </c>
      <c r="N7736" s="5">
        <v>16.25</v>
      </c>
      <c r="O7736" s="7">
        <v>5</v>
      </c>
      <c r="P7736" s="5">
        <v>10.55</v>
      </c>
      <c r="Q7736" s="5">
        <v>5.7</v>
      </c>
      <c r="R7736" s="22">
        <f>Tabla1[[#This Row],[Fecha de Envío]]-Tabla1[[#This Row],[Fecha de Orden]]</f>
        <v>11</v>
      </c>
      <c r="S7736" s="24">
        <f>YEAR(Tabla1[[#This Row],[Fecha de Orden]])</f>
        <v>2024</v>
      </c>
      <c r="T7736" t="str">
        <f>VLOOKUP(Tabla1[[#This Row],[Nombre del Producto]],Tabla2[[Nombre Producto]:[Costo Unitario]],2,FALSE)</f>
        <v>Wicked Choccy's</v>
      </c>
      <c r="U7736" t="str">
        <f>VLOOKUP(Tabla1[[#This Row],[Fábrica]],Tabla3[],4,FALSE)</f>
        <v>Georgia</v>
      </c>
    </row>
    <row r="7737" spans="1:21" x14ac:dyDescent="0.25">
      <c r="A7737" t="s">
        <v>4778</v>
      </c>
      <c r="B7737" s="3">
        <v>45592</v>
      </c>
      <c r="C7737" s="3">
        <v>45603</v>
      </c>
      <c r="D7737" t="s">
        <v>39</v>
      </c>
      <c r="E7737">
        <v>130764</v>
      </c>
      <c r="F7737" t="s">
        <v>19</v>
      </c>
      <c r="G7737" t="s">
        <v>20</v>
      </c>
      <c r="H7737" t="s">
        <v>21</v>
      </c>
      <c r="I7737">
        <v>94110</v>
      </c>
      <c r="J7737" t="s">
        <v>22</v>
      </c>
      <c r="K7737" t="s">
        <v>23</v>
      </c>
      <c r="L7737" t="s">
        <v>33</v>
      </c>
      <c r="M7737" t="s">
        <v>34</v>
      </c>
      <c r="N7737" s="5">
        <v>14.4</v>
      </c>
      <c r="O7737" s="7">
        <v>4</v>
      </c>
      <c r="P7737" s="5">
        <v>9.6</v>
      </c>
      <c r="Q7737" s="5">
        <v>4.8</v>
      </c>
      <c r="R7737" s="22">
        <f>Tabla1[[#This Row],[Fecha de Envío]]-Tabla1[[#This Row],[Fecha de Orden]]</f>
        <v>11</v>
      </c>
      <c r="S7737" s="24">
        <f>YEAR(Tabla1[[#This Row],[Fecha de Orden]])</f>
        <v>2024</v>
      </c>
      <c r="T7737" t="str">
        <f>VLOOKUP(Tabla1[[#This Row],[Nombre del Producto]],Tabla2[[Nombre Producto]:[Costo Unitario]],2,FALSE)</f>
        <v>Lot's O' Nuts</v>
      </c>
      <c r="U7737" t="str">
        <f>VLOOKUP(Tabla1[[#This Row],[Fábrica]],Tabla3[],4,FALSE)</f>
        <v>Arizona</v>
      </c>
    </row>
    <row r="7738" spans="1:21" x14ac:dyDescent="0.25">
      <c r="A7738" t="s">
        <v>5793</v>
      </c>
      <c r="B7738" s="3">
        <v>45592</v>
      </c>
      <c r="C7738" s="3">
        <v>45605</v>
      </c>
      <c r="D7738" t="s">
        <v>71</v>
      </c>
      <c r="E7738">
        <v>110373</v>
      </c>
      <c r="F7738" t="s">
        <v>19</v>
      </c>
      <c r="G7738" t="s">
        <v>239</v>
      </c>
      <c r="H7738" t="s">
        <v>173</v>
      </c>
      <c r="I7738">
        <v>60610</v>
      </c>
      <c r="J7738" t="s">
        <v>22</v>
      </c>
      <c r="K7738" t="s">
        <v>43</v>
      </c>
      <c r="L7738" t="s">
        <v>45</v>
      </c>
      <c r="M7738" t="s">
        <v>46</v>
      </c>
      <c r="N7738" s="5">
        <v>10.47</v>
      </c>
      <c r="O7738" s="7">
        <v>3</v>
      </c>
      <c r="P7738" s="5">
        <v>7.47</v>
      </c>
      <c r="Q7738" s="5">
        <v>3</v>
      </c>
      <c r="R7738" s="22">
        <f>Tabla1[[#This Row],[Fecha de Envío]]-Tabla1[[#This Row],[Fecha de Orden]]</f>
        <v>13</v>
      </c>
      <c r="S7738" s="24">
        <f>YEAR(Tabla1[[#This Row],[Fecha de Orden]])</f>
        <v>2024</v>
      </c>
      <c r="T7738" t="str">
        <f>VLOOKUP(Tabla1[[#This Row],[Nombre del Producto]],Tabla2[[Nombre Producto]:[Costo Unitario]],2,FALSE)</f>
        <v>Lot's O' Nuts</v>
      </c>
      <c r="U7738" t="str">
        <f>VLOOKUP(Tabla1[[#This Row],[Fábrica]],Tabla3[],4,FALSE)</f>
        <v>Arizona</v>
      </c>
    </row>
    <row r="7739" spans="1:21" x14ac:dyDescent="0.25">
      <c r="A7739" t="s">
        <v>6542</v>
      </c>
      <c r="B7739" s="3">
        <v>45592</v>
      </c>
      <c r="C7739" s="3">
        <v>45608</v>
      </c>
      <c r="D7739" t="s">
        <v>18</v>
      </c>
      <c r="E7739">
        <v>110310</v>
      </c>
      <c r="F7739" t="s">
        <v>19</v>
      </c>
      <c r="G7739" t="s">
        <v>4183</v>
      </c>
      <c r="H7739" t="s">
        <v>255</v>
      </c>
      <c r="I7739">
        <v>32303</v>
      </c>
      <c r="J7739" t="s">
        <v>22</v>
      </c>
      <c r="K7739" t="s">
        <v>66</v>
      </c>
      <c r="L7739" t="s">
        <v>24</v>
      </c>
      <c r="M7739" t="s">
        <v>25</v>
      </c>
      <c r="N7739" s="5">
        <v>11.25</v>
      </c>
      <c r="O7739" s="7">
        <v>3</v>
      </c>
      <c r="P7739" s="5">
        <v>7.35</v>
      </c>
      <c r="Q7739" s="5">
        <v>3.9</v>
      </c>
      <c r="R7739" s="22">
        <f>Tabla1[[#This Row],[Fecha de Envío]]-Tabla1[[#This Row],[Fecha de Orden]]</f>
        <v>16</v>
      </c>
      <c r="S7739" s="24">
        <f>YEAR(Tabla1[[#This Row],[Fecha de Orden]])</f>
        <v>2024</v>
      </c>
      <c r="T7739" t="str">
        <f>VLOOKUP(Tabla1[[#This Row],[Nombre del Producto]],Tabla2[[Nombre Producto]:[Costo Unitario]],2,FALSE)</f>
        <v>Wicked Choccy's</v>
      </c>
      <c r="U7739" t="str">
        <f>VLOOKUP(Tabla1[[#This Row],[Fábrica]],Tabla3[],4,FALSE)</f>
        <v>Georgia</v>
      </c>
    </row>
    <row r="7740" spans="1:21" x14ac:dyDescent="0.25">
      <c r="A7740" t="s">
        <v>6543</v>
      </c>
      <c r="B7740" s="3">
        <v>45592</v>
      </c>
      <c r="C7740" s="3">
        <v>45608</v>
      </c>
      <c r="D7740" t="s">
        <v>18</v>
      </c>
      <c r="E7740">
        <v>110310</v>
      </c>
      <c r="F7740" t="s">
        <v>19</v>
      </c>
      <c r="G7740" t="s">
        <v>4183</v>
      </c>
      <c r="H7740" t="s">
        <v>255</v>
      </c>
      <c r="I7740">
        <v>32303</v>
      </c>
      <c r="J7740" t="s">
        <v>22</v>
      </c>
      <c r="K7740" t="s">
        <v>66</v>
      </c>
      <c r="L7740" t="s">
        <v>33</v>
      </c>
      <c r="M7740" t="s">
        <v>34</v>
      </c>
      <c r="N7740" s="5">
        <v>25.2</v>
      </c>
      <c r="O7740" s="7">
        <v>7</v>
      </c>
      <c r="P7740" s="5">
        <v>16.8</v>
      </c>
      <c r="Q7740" s="5">
        <v>8.4</v>
      </c>
      <c r="R7740" s="22">
        <f>Tabla1[[#This Row],[Fecha de Envío]]-Tabla1[[#This Row],[Fecha de Orden]]</f>
        <v>16</v>
      </c>
      <c r="S7740" s="24">
        <f>YEAR(Tabla1[[#This Row],[Fecha de Orden]])</f>
        <v>2024</v>
      </c>
      <c r="T7740" t="str">
        <f>VLOOKUP(Tabla1[[#This Row],[Nombre del Producto]],Tabla2[[Nombre Producto]:[Costo Unitario]],2,FALSE)</f>
        <v>Lot's O' Nuts</v>
      </c>
      <c r="U7740" t="str">
        <f>VLOOKUP(Tabla1[[#This Row],[Fábrica]],Tabla3[],4,FALSE)</f>
        <v>Arizona</v>
      </c>
    </row>
    <row r="7741" spans="1:21" x14ac:dyDescent="0.25">
      <c r="A7741" t="s">
        <v>8115</v>
      </c>
      <c r="B7741" s="3">
        <v>45592</v>
      </c>
      <c r="C7741" s="3">
        <v>45609</v>
      </c>
      <c r="D7741" t="s">
        <v>18</v>
      </c>
      <c r="E7741">
        <v>127922</v>
      </c>
      <c r="F7741" t="s">
        <v>19</v>
      </c>
      <c r="G7741" t="s">
        <v>186</v>
      </c>
      <c r="H7741" t="s">
        <v>42</v>
      </c>
      <c r="I7741">
        <v>75081</v>
      </c>
      <c r="J7741" t="s">
        <v>22</v>
      </c>
      <c r="K7741" t="s">
        <v>43</v>
      </c>
      <c r="L7741" t="s">
        <v>45</v>
      </c>
      <c r="M7741" t="s">
        <v>46</v>
      </c>
      <c r="N7741" s="5">
        <v>6.98</v>
      </c>
      <c r="O7741" s="7">
        <v>2</v>
      </c>
      <c r="P7741" s="5">
        <v>4.9800000000000004</v>
      </c>
      <c r="Q7741" s="5">
        <v>2</v>
      </c>
      <c r="R7741" s="22">
        <f>Tabla1[[#This Row],[Fecha de Envío]]-Tabla1[[#This Row],[Fecha de Orden]]</f>
        <v>17</v>
      </c>
      <c r="S7741" s="24">
        <f>YEAR(Tabla1[[#This Row],[Fecha de Orden]])</f>
        <v>2024</v>
      </c>
      <c r="T7741" t="str">
        <f>VLOOKUP(Tabla1[[#This Row],[Nombre del Producto]],Tabla2[[Nombre Producto]:[Costo Unitario]],2,FALSE)</f>
        <v>Lot's O' Nuts</v>
      </c>
      <c r="U7741" t="str">
        <f>VLOOKUP(Tabla1[[#This Row],[Fábrica]],Tabla3[],4,FALSE)</f>
        <v>Arizona</v>
      </c>
    </row>
    <row r="7742" spans="1:21" x14ac:dyDescent="0.25">
      <c r="A7742" t="s">
        <v>8994</v>
      </c>
      <c r="B7742" s="3">
        <v>45592</v>
      </c>
      <c r="C7742" s="3">
        <v>45607</v>
      </c>
      <c r="D7742" t="s">
        <v>18</v>
      </c>
      <c r="E7742">
        <v>134880</v>
      </c>
      <c r="F7742" t="s">
        <v>19</v>
      </c>
      <c r="G7742" t="s">
        <v>68</v>
      </c>
      <c r="H7742" t="s">
        <v>69</v>
      </c>
      <c r="I7742">
        <v>85204</v>
      </c>
      <c r="J7742" t="s">
        <v>22</v>
      </c>
      <c r="K7742" t="s">
        <v>23</v>
      </c>
      <c r="L7742" t="s">
        <v>36</v>
      </c>
      <c r="M7742" t="s">
        <v>37</v>
      </c>
      <c r="N7742" s="5">
        <v>3.25</v>
      </c>
      <c r="O7742" s="7">
        <v>1</v>
      </c>
      <c r="P7742" s="5">
        <v>2.11</v>
      </c>
      <c r="Q7742" s="5">
        <v>1.1399999999999999</v>
      </c>
      <c r="R7742" s="22">
        <f>Tabla1[[#This Row],[Fecha de Envío]]-Tabla1[[#This Row],[Fecha de Orden]]</f>
        <v>15</v>
      </c>
      <c r="S7742" s="24">
        <f>YEAR(Tabla1[[#This Row],[Fecha de Orden]])</f>
        <v>2024</v>
      </c>
      <c r="T7742" t="str">
        <f>VLOOKUP(Tabla1[[#This Row],[Nombre del Producto]],Tabla2[[Nombre Producto]:[Costo Unitario]],2,FALSE)</f>
        <v>Wicked Choccy's</v>
      </c>
      <c r="U7742" t="str">
        <f>VLOOKUP(Tabla1[[#This Row],[Fábrica]],Tabla3[],4,FALSE)</f>
        <v>Georgia</v>
      </c>
    </row>
    <row r="7743" spans="1:21" x14ac:dyDescent="0.25">
      <c r="A7743" t="s">
        <v>4690</v>
      </c>
      <c r="B7743" s="3">
        <v>45593</v>
      </c>
      <c r="C7743" s="3">
        <v>45605</v>
      </c>
      <c r="D7743" t="s">
        <v>71</v>
      </c>
      <c r="E7743">
        <v>139353</v>
      </c>
      <c r="F7743" t="s">
        <v>19</v>
      </c>
      <c r="G7743" t="s">
        <v>1082</v>
      </c>
      <c r="H7743" t="s">
        <v>98</v>
      </c>
      <c r="I7743">
        <v>28314</v>
      </c>
      <c r="J7743" t="s">
        <v>22</v>
      </c>
      <c r="K7743" t="s">
        <v>66</v>
      </c>
      <c r="L7743" t="s">
        <v>36</v>
      </c>
      <c r="M7743" t="s">
        <v>37</v>
      </c>
      <c r="N7743" s="5">
        <v>9.75</v>
      </c>
      <c r="O7743" s="7">
        <v>3</v>
      </c>
      <c r="P7743" s="5">
        <v>6.33</v>
      </c>
      <c r="Q7743" s="5">
        <v>3.42</v>
      </c>
      <c r="R7743" s="22">
        <f>Tabla1[[#This Row],[Fecha de Envío]]-Tabla1[[#This Row],[Fecha de Orden]]</f>
        <v>12</v>
      </c>
      <c r="S7743" s="24">
        <f>YEAR(Tabla1[[#This Row],[Fecha de Orden]])</f>
        <v>2024</v>
      </c>
      <c r="T7743" t="str">
        <f>VLOOKUP(Tabla1[[#This Row],[Nombre del Producto]],Tabla2[[Nombre Producto]:[Costo Unitario]],2,FALSE)</f>
        <v>Wicked Choccy's</v>
      </c>
      <c r="U7743" t="str">
        <f>VLOOKUP(Tabla1[[#This Row],[Fábrica]],Tabla3[],4,FALSE)</f>
        <v>Georgia</v>
      </c>
    </row>
    <row r="7744" spans="1:21" x14ac:dyDescent="0.25">
      <c r="A7744" t="s">
        <v>4691</v>
      </c>
      <c r="B7744" s="3">
        <v>45593</v>
      </c>
      <c r="C7744" s="3">
        <v>45605</v>
      </c>
      <c r="D7744" t="s">
        <v>71</v>
      </c>
      <c r="E7744">
        <v>139353</v>
      </c>
      <c r="F7744" t="s">
        <v>19</v>
      </c>
      <c r="G7744" t="s">
        <v>1082</v>
      </c>
      <c r="H7744" t="s">
        <v>98</v>
      </c>
      <c r="I7744">
        <v>28314</v>
      </c>
      <c r="J7744" t="s">
        <v>22</v>
      </c>
      <c r="K7744" t="s">
        <v>66</v>
      </c>
      <c r="L7744" t="s">
        <v>33</v>
      </c>
      <c r="M7744" t="s">
        <v>34</v>
      </c>
      <c r="N7744" s="5">
        <v>10.8</v>
      </c>
      <c r="O7744" s="7">
        <v>3</v>
      </c>
      <c r="P7744" s="5">
        <v>7.2</v>
      </c>
      <c r="Q7744" s="5">
        <v>3.6</v>
      </c>
      <c r="R7744" s="22">
        <f>Tabla1[[#This Row],[Fecha de Envío]]-Tabla1[[#This Row],[Fecha de Orden]]</f>
        <v>12</v>
      </c>
      <c r="S7744" s="24">
        <f>YEAR(Tabla1[[#This Row],[Fecha de Orden]])</f>
        <v>2024</v>
      </c>
      <c r="T7744" t="str">
        <f>VLOOKUP(Tabla1[[#This Row],[Nombre del Producto]],Tabla2[[Nombre Producto]:[Costo Unitario]],2,FALSE)</f>
        <v>Lot's O' Nuts</v>
      </c>
      <c r="U7744" t="str">
        <f>VLOOKUP(Tabla1[[#This Row],[Fábrica]],Tabla3[],4,FALSE)</f>
        <v>Arizona</v>
      </c>
    </row>
    <row r="7745" spans="1:21" x14ac:dyDescent="0.25">
      <c r="A7745" t="s">
        <v>5163</v>
      </c>
      <c r="B7745" s="3">
        <v>45593</v>
      </c>
      <c r="C7745" s="3">
        <v>45607</v>
      </c>
      <c r="D7745" t="s">
        <v>71</v>
      </c>
      <c r="E7745">
        <v>111262</v>
      </c>
      <c r="F7745" t="s">
        <v>19</v>
      </c>
      <c r="G7745" t="s">
        <v>159</v>
      </c>
      <c r="H7745" t="s">
        <v>42</v>
      </c>
      <c r="I7745">
        <v>77095</v>
      </c>
      <c r="J7745" t="s">
        <v>22</v>
      </c>
      <c r="K7745" t="s">
        <v>43</v>
      </c>
      <c r="L7745" t="s">
        <v>36</v>
      </c>
      <c r="M7745" t="s">
        <v>37</v>
      </c>
      <c r="N7745" s="5">
        <v>9.75</v>
      </c>
      <c r="O7745" s="7">
        <v>3</v>
      </c>
      <c r="P7745" s="5">
        <v>6.33</v>
      </c>
      <c r="Q7745" s="5">
        <v>3.42</v>
      </c>
      <c r="R7745" s="22">
        <f>Tabla1[[#This Row],[Fecha de Envío]]-Tabla1[[#This Row],[Fecha de Orden]]</f>
        <v>14</v>
      </c>
      <c r="S7745" s="24">
        <f>YEAR(Tabla1[[#This Row],[Fecha de Orden]])</f>
        <v>2024</v>
      </c>
      <c r="T7745" t="str">
        <f>VLOOKUP(Tabla1[[#This Row],[Nombre del Producto]],Tabla2[[Nombre Producto]:[Costo Unitario]],2,FALSE)</f>
        <v>Wicked Choccy's</v>
      </c>
      <c r="U7745" t="str">
        <f>VLOOKUP(Tabla1[[#This Row],[Fábrica]],Tabla3[],4,FALSE)</f>
        <v>Georgia</v>
      </c>
    </row>
    <row r="7746" spans="1:21" x14ac:dyDescent="0.25">
      <c r="A7746" t="s">
        <v>5164</v>
      </c>
      <c r="B7746" s="3">
        <v>45593</v>
      </c>
      <c r="C7746" s="3">
        <v>45607</v>
      </c>
      <c r="D7746" t="s">
        <v>71</v>
      </c>
      <c r="E7746">
        <v>111262</v>
      </c>
      <c r="F7746" t="s">
        <v>19</v>
      </c>
      <c r="G7746" t="s">
        <v>159</v>
      </c>
      <c r="H7746" t="s">
        <v>42</v>
      </c>
      <c r="I7746">
        <v>77095</v>
      </c>
      <c r="J7746" t="s">
        <v>22</v>
      </c>
      <c r="K7746" t="s">
        <v>43</v>
      </c>
      <c r="L7746" t="s">
        <v>45</v>
      </c>
      <c r="M7746" t="s">
        <v>46</v>
      </c>
      <c r="N7746" s="5">
        <v>6.98</v>
      </c>
      <c r="O7746" s="7">
        <v>2</v>
      </c>
      <c r="P7746" s="5">
        <v>4.9800000000000004</v>
      </c>
      <c r="Q7746" s="5">
        <v>2</v>
      </c>
      <c r="R7746" s="22">
        <f>Tabla1[[#This Row],[Fecha de Envío]]-Tabla1[[#This Row],[Fecha de Orden]]</f>
        <v>14</v>
      </c>
      <c r="S7746" s="24">
        <f>YEAR(Tabla1[[#This Row],[Fecha de Orden]])</f>
        <v>2024</v>
      </c>
      <c r="T7746" t="str">
        <f>VLOOKUP(Tabla1[[#This Row],[Nombre del Producto]],Tabla2[[Nombre Producto]:[Costo Unitario]],2,FALSE)</f>
        <v>Lot's O' Nuts</v>
      </c>
      <c r="U7746" t="str">
        <f>VLOOKUP(Tabla1[[#This Row],[Fábrica]],Tabla3[],4,FALSE)</f>
        <v>Arizona</v>
      </c>
    </row>
    <row r="7747" spans="1:21" x14ac:dyDescent="0.25">
      <c r="A7747" t="s">
        <v>5607</v>
      </c>
      <c r="B7747" s="3">
        <v>45593</v>
      </c>
      <c r="C7747" s="3">
        <v>45608</v>
      </c>
      <c r="D7747" t="s">
        <v>71</v>
      </c>
      <c r="E7747">
        <v>118367</v>
      </c>
      <c r="F7747" t="s">
        <v>19</v>
      </c>
      <c r="G7747" t="s">
        <v>30</v>
      </c>
      <c r="H7747" t="s">
        <v>31</v>
      </c>
      <c r="I7747">
        <v>10035</v>
      </c>
      <c r="J7747" t="s">
        <v>22</v>
      </c>
      <c r="K7747" t="s">
        <v>32</v>
      </c>
      <c r="L7747" t="s">
        <v>27</v>
      </c>
      <c r="M7747" t="s">
        <v>28</v>
      </c>
      <c r="N7747" s="5">
        <v>7.2</v>
      </c>
      <c r="O7747" s="7">
        <v>2</v>
      </c>
      <c r="P7747" s="5">
        <v>5</v>
      </c>
      <c r="Q7747" s="5">
        <v>2.2000000000000002</v>
      </c>
      <c r="R7747" s="22">
        <f>Tabla1[[#This Row],[Fecha de Envío]]-Tabla1[[#This Row],[Fecha de Orden]]</f>
        <v>15</v>
      </c>
      <c r="S7747" s="24">
        <f>YEAR(Tabla1[[#This Row],[Fecha de Orden]])</f>
        <v>2024</v>
      </c>
      <c r="T7747" t="str">
        <f>VLOOKUP(Tabla1[[#This Row],[Nombre del Producto]],Tabla2[[Nombre Producto]:[Costo Unitario]],2,FALSE)</f>
        <v>Lot's O' Nuts</v>
      </c>
      <c r="U7747" t="str">
        <f>VLOOKUP(Tabla1[[#This Row],[Fábrica]],Tabla3[],4,FALSE)</f>
        <v>Arizona</v>
      </c>
    </row>
    <row r="7748" spans="1:21" x14ac:dyDescent="0.25">
      <c r="A7748" t="s">
        <v>7773</v>
      </c>
      <c r="B7748" s="3">
        <v>45593</v>
      </c>
      <c r="C7748" s="3">
        <v>45607</v>
      </c>
      <c r="D7748" t="s">
        <v>18</v>
      </c>
      <c r="E7748">
        <v>160661</v>
      </c>
      <c r="F7748" t="s">
        <v>19</v>
      </c>
      <c r="G7748" t="s">
        <v>1897</v>
      </c>
      <c r="H7748" t="s">
        <v>106</v>
      </c>
      <c r="I7748">
        <v>2149</v>
      </c>
      <c r="J7748" t="s">
        <v>22</v>
      </c>
      <c r="K7748" t="s">
        <v>32</v>
      </c>
      <c r="L7748" t="s">
        <v>33</v>
      </c>
      <c r="M7748" t="s">
        <v>34</v>
      </c>
      <c r="N7748" s="5">
        <v>10.8</v>
      </c>
      <c r="O7748" s="7">
        <v>3</v>
      </c>
      <c r="P7748" s="5">
        <v>7.2</v>
      </c>
      <c r="Q7748" s="5">
        <v>3.6</v>
      </c>
      <c r="R7748" s="22">
        <f>Tabla1[[#This Row],[Fecha de Envío]]-Tabla1[[#This Row],[Fecha de Orden]]</f>
        <v>14</v>
      </c>
      <c r="S7748" s="24">
        <f>YEAR(Tabla1[[#This Row],[Fecha de Orden]])</f>
        <v>2024</v>
      </c>
      <c r="T7748" t="str">
        <f>VLOOKUP(Tabla1[[#This Row],[Nombre del Producto]],Tabla2[[Nombre Producto]:[Costo Unitario]],2,FALSE)</f>
        <v>Lot's O' Nuts</v>
      </c>
      <c r="U7748" t="str">
        <f>VLOOKUP(Tabla1[[#This Row],[Fábrica]],Tabla3[],4,FALSE)</f>
        <v>Arizona</v>
      </c>
    </row>
    <row r="7749" spans="1:21" x14ac:dyDescent="0.25">
      <c r="A7749" t="s">
        <v>3628</v>
      </c>
      <c r="B7749" s="3">
        <v>45594</v>
      </c>
      <c r="C7749" s="3">
        <v>45606</v>
      </c>
      <c r="D7749" t="s">
        <v>71</v>
      </c>
      <c r="E7749">
        <v>160983</v>
      </c>
      <c r="F7749" t="s">
        <v>19</v>
      </c>
      <c r="G7749" t="s">
        <v>638</v>
      </c>
      <c r="H7749" t="s">
        <v>31</v>
      </c>
      <c r="I7749">
        <v>13021</v>
      </c>
      <c r="J7749" t="s">
        <v>22</v>
      </c>
      <c r="K7749" t="s">
        <v>32</v>
      </c>
      <c r="L7749" t="s">
        <v>27</v>
      </c>
      <c r="M7749" t="s">
        <v>28</v>
      </c>
      <c r="N7749" s="5">
        <v>28.8</v>
      </c>
      <c r="O7749" s="7">
        <v>8</v>
      </c>
      <c r="P7749" s="5">
        <v>20</v>
      </c>
      <c r="Q7749" s="5">
        <v>8.8000000000000007</v>
      </c>
      <c r="R7749" s="22">
        <f>Tabla1[[#This Row],[Fecha de Envío]]-Tabla1[[#This Row],[Fecha de Orden]]</f>
        <v>12</v>
      </c>
      <c r="S7749" s="24">
        <f>YEAR(Tabla1[[#This Row],[Fecha de Orden]])</f>
        <v>2024</v>
      </c>
      <c r="T7749" t="str">
        <f>VLOOKUP(Tabla1[[#This Row],[Nombre del Producto]],Tabla2[[Nombre Producto]:[Costo Unitario]],2,FALSE)</f>
        <v>Lot's O' Nuts</v>
      </c>
      <c r="U7749" t="str">
        <f>VLOOKUP(Tabla1[[#This Row],[Fábrica]],Tabla3[],4,FALSE)</f>
        <v>Arizona</v>
      </c>
    </row>
    <row r="7750" spans="1:21" x14ac:dyDescent="0.25">
      <c r="A7750" t="s">
        <v>4522</v>
      </c>
      <c r="B7750" s="3">
        <v>45595</v>
      </c>
      <c r="C7750" s="3">
        <v>45611</v>
      </c>
      <c r="D7750" t="s">
        <v>18</v>
      </c>
      <c r="E7750">
        <v>123491</v>
      </c>
      <c r="F7750" t="s">
        <v>19</v>
      </c>
      <c r="G7750" t="s">
        <v>20</v>
      </c>
      <c r="H7750" t="s">
        <v>21</v>
      </c>
      <c r="I7750">
        <v>94122</v>
      </c>
      <c r="J7750" t="s">
        <v>22</v>
      </c>
      <c r="K7750" t="s">
        <v>23</v>
      </c>
      <c r="L7750" t="s">
        <v>33</v>
      </c>
      <c r="M7750" t="s">
        <v>34</v>
      </c>
      <c r="N7750" s="5">
        <v>3.6</v>
      </c>
      <c r="O7750" s="7">
        <v>1</v>
      </c>
      <c r="P7750" s="5">
        <v>2.4</v>
      </c>
      <c r="Q7750" s="5">
        <v>1.2</v>
      </c>
      <c r="R7750" s="22">
        <f>Tabla1[[#This Row],[Fecha de Envío]]-Tabla1[[#This Row],[Fecha de Orden]]</f>
        <v>16</v>
      </c>
      <c r="S7750" s="24">
        <f>YEAR(Tabla1[[#This Row],[Fecha de Orden]])</f>
        <v>2024</v>
      </c>
      <c r="T7750" t="str">
        <f>VLOOKUP(Tabla1[[#This Row],[Nombre del Producto]],Tabla2[[Nombre Producto]:[Costo Unitario]],2,FALSE)</f>
        <v>Lot's O' Nuts</v>
      </c>
      <c r="U7750" t="str">
        <f>VLOOKUP(Tabla1[[#This Row],[Fábrica]],Tabla3[],4,FALSE)</f>
        <v>Arizona</v>
      </c>
    </row>
    <row r="7751" spans="1:21" x14ac:dyDescent="0.25">
      <c r="A7751" t="s">
        <v>4523</v>
      </c>
      <c r="B7751" s="3">
        <v>45595</v>
      </c>
      <c r="C7751" s="3">
        <v>45611</v>
      </c>
      <c r="D7751" t="s">
        <v>18</v>
      </c>
      <c r="E7751">
        <v>123491</v>
      </c>
      <c r="F7751" t="s">
        <v>19</v>
      </c>
      <c r="G7751" t="s">
        <v>20</v>
      </c>
      <c r="H7751" t="s">
        <v>21</v>
      </c>
      <c r="I7751">
        <v>94122</v>
      </c>
      <c r="J7751" t="s">
        <v>22</v>
      </c>
      <c r="K7751" t="s">
        <v>23</v>
      </c>
      <c r="L7751" t="s">
        <v>36</v>
      </c>
      <c r="M7751" t="s">
        <v>37</v>
      </c>
      <c r="N7751" s="5">
        <v>16.25</v>
      </c>
      <c r="O7751" s="7">
        <v>5</v>
      </c>
      <c r="P7751" s="5">
        <v>10.55</v>
      </c>
      <c r="Q7751" s="5">
        <v>5.7</v>
      </c>
      <c r="R7751" s="22">
        <f>Tabla1[[#This Row],[Fecha de Envío]]-Tabla1[[#This Row],[Fecha de Orden]]</f>
        <v>16</v>
      </c>
      <c r="S7751" s="24">
        <f>YEAR(Tabla1[[#This Row],[Fecha de Orden]])</f>
        <v>2024</v>
      </c>
      <c r="T7751" t="str">
        <f>VLOOKUP(Tabla1[[#This Row],[Nombre del Producto]],Tabla2[[Nombre Producto]:[Costo Unitario]],2,FALSE)</f>
        <v>Wicked Choccy's</v>
      </c>
      <c r="U7751" t="str">
        <f>VLOOKUP(Tabla1[[#This Row],[Fábrica]],Tabla3[],4,FALSE)</f>
        <v>Georgia</v>
      </c>
    </row>
    <row r="7752" spans="1:21" x14ac:dyDescent="0.25">
      <c r="A7752" t="s">
        <v>4524</v>
      </c>
      <c r="B7752" s="3">
        <v>45595</v>
      </c>
      <c r="C7752" s="3">
        <v>45611</v>
      </c>
      <c r="D7752" t="s">
        <v>18</v>
      </c>
      <c r="E7752">
        <v>123491</v>
      </c>
      <c r="F7752" t="s">
        <v>19</v>
      </c>
      <c r="G7752" t="s">
        <v>20</v>
      </c>
      <c r="H7752" t="s">
        <v>21</v>
      </c>
      <c r="I7752">
        <v>94122</v>
      </c>
      <c r="J7752" t="s">
        <v>22</v>
      </c>
      <c r="K7752" t="s">
        <v>23</v>
      </c>
      <c r="L7752" t="s">
        <v>45</v>
      </c>
      <c r="M7752" t="s">
        <v>46</v>
      </c>
      <c r="N7752" s="5">
        <v>6.98</v>
      </c>
      <c r="O7752" s="7">
        <v>2</v>
      </c>
      <c r="P7752" s="5">
        <v>4.9800000000000004</v>
      </c>
      <c r="Q7752" s="5">
        <v>2</v>
      </c>
      <c r="R7752" s="22">
        <f>Tabla1[[#This Row],[Fecha de Envío]]-Tabla1[[#This Row],[Fecha de Orden]]</f>
        <v>16</v>
      </c>
      <c r="S7752" s="24">
        <f>YEAR(Tabla1[[#This Row],[Fecha de Orden]])</f>
        <v>2024</v>
      </c>
      <c r="T7752" t="str">
        <f>VLOOKUP(Tabla1[[#This Row],[Nombre del Producto]],Tabla2[[Nombre Producto]:[Costo Unitario]],2,FALSE)</f>
        <v>Lot's O' Nuts</v>
      </c>
      <c r="U7752" t="str">
        <f>VLOOKUP(Tabla1[[#This Row],[Fábrica]],Tabla3[],4,FALSE)</f>
        <v>Arizona</v>
      </c>
    </row>
    <row r="7753" spans="1:21" x14ac:dyDescent="0.25">
      <c r="A7753" t="s">
        <v>4553</v>
      </c>
      <c r="B7753" s="3">
        <v>45595</v>
      </c>
      <c r="C7753" s="3">
        <v>45608</v>
      </c>
      <c r="D7753" t="s">
        <v>39</v>
      </c>
      <c r="E7753">
        <v>142622</v>
      </c>
      <c r="F7753" t="s">
        <v>19</v>
      </c>
      <c r="G7753" t="s">
        <v>124</v>
      </c>
      <c r="H7753" t="s">
        <v>125</v>
      </c>
      <c r="I7753">
        <v>98115</v>
      </c>
      <c r="J7753" t="s">
        <v>22</v>
      </c>
      <c r="K7753" t="s">
        <v>23</v>
      </c>
      <c r="L7753" t="s">
        <v>24</v>
      </c>
      <c r="M7753" t="s">
        <v>25</v>
      </c>
      <c r="N7753" s="5">
        <v>7.5</v>
      </c>
      <c r="O7753" s="7">
        <v>2</v>
      </c>
      <c r="P7753" s="5">
        <v>4.9000000000000004</v>
      </c>
      <c r="Q7753" s="5">
        <v>2.6</v>
      </c>
      <c r="R7753" s="22">
        <f>Tabla1[[#This Row],[Fecha de Envío]]-Tabla1[[#This Row],[Fecha de Orden]]</f>
        <v>13</v>
      </c>
      <c r="S7753" s="24">
        <f>YEAR(Tabla1[[#This Row],[Fecha de Orden]])</f>
        <v>2024</v>
      </c>
      <c r="T7753" t="str">
        <f>VLOOKUP(Tabla1[[#This Row],[Nombre del Producto]],Tabla2[[Nombre Producto]:[Costo Unitario]],2,FALSE)</f>
        <v>Wicked Choccy's</v>
      </c>
      <c r="U7753" t="str">
        <f>VLOOKUP(Tabla1[[#This Row],[Fábrica]],Tabla3[],4,FALSE)</f>
        <v>Georgia</v>
      </c>
    </row>
    <row r="7754" spans="1:21" x14ac:dyDescent="0.25">
      <c r="A7754" t="s">
        <v>4554</v>
      </c>
      <c r="B7754" s="3">
        <v>45595</v>
      </c>
      <c r="C7754" s="3">
        <v>45608</v>
      </c>
      <c r="D7754" t="s">
        <v>39</v>
      </c>
      <c r="E7754">
        <v>142622</v>
      </c>
      <c r="F7754" t="s">
        <v>19</v>
      </c>
      <c r="G7754" t="s">
        <v>124</v>
      </c>
      <c r="H7754" t="s">
        <v>125</v>
      </c>
      <c r="I7754">
        <v>98115</v>
      </c>
      <c r="J7754" t="s">
        <v>22</v>
      </c>
      <c r="K7754" t="s">
        <v>23</v>
      </c>
      <c r="L7754" t="s">
        <v>45</v>
      </c>
      <c r="M7754" t="s">
        <v>46</v>
      </c>
      <c r="N7754" s="5">
        <v>6.98</v>
      </c>
      <c r="O7754" s="7">
        <v>2</v>
      </c>
      <c r="P7754" s="5">
        <v>4.9800000000000004</v>
      </c>
      <c r="Q7754" s="5">
        <v>2</v>
      </c>
      <c r="R7754" s="22">
        <f>Tabla1[[#This Row],[Fecha de Envío]]-Tabla1[[#This Row],[Fecha de Orden]]</f>
        <v>13</v>
      </c>
      <c r="S7754" s="24">
        <f>YEAR(Tabla1[[#This Row],[Fecha de Orden]])</f>
        <v>2024</v>
      </c>
      <c r="T7754" t="str">
        <f>VLOOKUP(Tabla1[[#This Row],[Nombre del Producto]],Tabla2[[Nombre Producto]:[Costo Unitario]],2,FALSE)</f>
        <v>Lot's O' Nuts</v>
      </c>
      <c r="U7754" t="str">
        <f>VLOOKUP(Tabla1[[#This Row],[Fábrica]],Tabla3[],4,FALSE)</f>
        <v>Arizona</v>
      </c>
    </row>
    <row r="7755" spans="1:21" x14ac:dyDescent="0.25">
      <c r="A7755" t="s">
        <v>4555</v>
      </c>
      <c r="B7755" s="3">
        <v>45595</v>
      </c>
      <c r="C7755" s="3">
        <v>45608</v>
      </c>
      <c r="D7755" t="s">
        <v>39</v>
      </c>
      <c r="E7755">
        <v>142622</v>
      </c>
      <c r="F7755" t="s">
        <v>19</v>
      </c>
      <c r="G7755" t="s">
        <v>124</v>
      </c>
      <c r="H7755" t="s">
        <v>125</v>
      </c>
      <c r="I7755">
        <v>98115</v>
      </c>
      <c r="J7755" t="s">
        <v>22</v>
      </c>
      <c r="K7755" t="s">
        <v>23</v>
      </c>
      <c r="L7755" t="s">
        <v>36</v>
      </c>
      <c r="M7755" t="s">
        <v>37</v>
      </c>
      <c r="N7755" s="5">
        <v>26</v>
      </c>
      <c r="O7755" s="7">
        <v>8</v>
      </c>
      <c r="P7755" s="5">
        <v>16.88</v>
      </c>
      <c r="Q7755" s="5">
        <v>9.1199999999999992</v>
      </c>
      <c r="R7755" s="22">
        <f>Tabla1[[#This Row],[Fecha de Envío]]-Tabla1[[#This Row],[Fecha de Orden]]</f>
        <v>13</v>
      </c>
      <c r="S7755" s="24">
        <f>YEAR(Tabla1[[#This Row],[Fecha de Orden]])</f>
        <v>2024</v>
      </c>
      <c r="T7755" t="str">
        <f>VLOOKUP(Tabla1[[#This Row],[Nombre del Producto]],Tabla2[[Nombre Producto]:[Costo Unitario]],2,FALSE)</f>
        <v>Wicked Choccy's</v>
      </c>
      <c r="U7755" t="str">
        <f>VLOOKUP(Tabla1[[#This Row],[Fábrica]],Tabla3[],4,FALSE)</f>
        <v>Georgia</v>
      </c>
    </row>
    <row r="7756" spans="1:21" x14ac:dyDescent="0.25">
      <c r="A7756" t="s">
        <v>4927</v>
      </c>
      <c r="B7756" s="3">
        <v>45595</v>
      </c>
      <c r="C7756" s="3">
        <v>45609</v>
      </c>
      <c r="D7756" t="s">
        <v>18</v>
      </c>
      <c r="E7756">
        <v>139661</v>
      </c>
      <c r="F7756" t="s">
        <v>19</v>
      </c>
      <c r="G7756" t="s">
        <v>196</v>
      </c>
      <c r="H7756" t="s">
        <v>125</v>
      </c>
      <c r="I7756">
        <v>98661</v>
      </c>
      <c r="J7756" t="s">
        <v>22</v>
      </c>
      <c r="K7756" t="s">
        <v>23</v>
      </c>
      <c r="L7756" t="s">
        <v>36</v>
      </c>
      <c r="M7756" t="s">
        <v>37</v>
      </c>
      <c r="N7756" s="5">
        <v>6.5</v>
      </c>
      <c r="O7756" s="7">
        <v>2</v>
      </c>
      <c r="P7756" s="5">
        <v>4.22</v>
      </c>
      <c r="Q7756" s="5">
        <v>2.2799999999999998</v>
      </c>
      <c r="R7756" s="22">
        <f>Tabla1[[#This Row],[Fecha de Envío]]-Tabla1[[#This Row],[Fecha de Orden]]</f>
        <v>14</v>
      </c>
      <c r="S7756" s="24">
        <f>YEAR(Tabla1[[#This Row],[Fecha de Orden]])</f>
        <v>2024</v>
      </c>
      <c r="T7756" t="str">
        <f>VLOOKUP(Tabla1[[#This Row],[Nombre del Producto]],Tabla2[[Nombre Producto]:[Costo Unitario]],2,FALSE)</f>
        <v>Wicked Choccy's</v>
      </c>
      <c r="U7756" t="str">
        <f>VLOOKUP(Tabla1[[#This Row],[Fábrica]],Tabla3[],4,FALSE)</f>
        <v>Georgia</v>
      </c>
    </row>
    <row r="7757" spans="1:21" x14ac:dyDescent="0.25">
      <c r="A7757" t="s">
        <v>5926</v>
      </c>
      <c r="B7757" s="3">
        <v>45595</v>
      </c>
      <c r="C7757" s="3">
        <v>45609</v>
      </c>
      <c r="D7757" t="s">
        <v>18</v>
      </c>
      <c r="E7757">
        <v>152807</v>
      </c>
      <c r="F7757" t="s">
        <v>19</v>
      </c>
      <c r="G7757" t="s">
        <v>144</v>
      </c>
      <c r="H7757" t="s">
        <v>101</v>
      </c>
      <c r="I7757">
        <v>19140</v>
      </c>
      <c r="J7757" t="s">
        <v>22</v>
      </c>
      <c r="K7757" t="s">
        <v>32</v>
      </c>
      <c r="L7757" t="s">
        <v>36</v>
      </c>
      <c r="M7757" t="s">
        <v>37</v>
      </c>
      <c r="N7757" s="5">
        <v>6.5</v>
      </c>
      <c r="O7757" s="7">
        <v>2</v>
      </c>
      <c r="P7757" s="5">
        <v>4.22</v>
      </c>
      <c r="Q7757" s="5">
        <v>2.2799999999999998</v>
      </c>
      <c r="R7757" s="22">
        <f>Tabla1[[#This Row],[Fecha de Envío]]-Tabla1[[#This Row],[Fecha de Orden]]</f>
        <v>14</v>
      </c>
      <c r="S7757" s="24">
        <f>YEAR(Tabla1[[#This Row],[Fecha de Orden]])</f>
        <v>2024</v>
      </c>
      <c r="T7757" t="str">
        <f>VLOOKUP(Tabla1[[#This Row],[Nombre del Producto]],Tabla2[[Nombre Producto]:[Costo Unitario]],2,FALSE)</f>
        <v>Wicked Choccy's</v>
      </c>
      <c r="U7757" t="str">
        <f>VLOOKUP(Tabla1[[#This Row],[Fábrica]],Tabla3[],4,FALSE)</f>
        <v>Georgia</v>
      </c>
    </row>
    <row r="7758" spans="1:21" x14ac:dyDescent="0.25">
      <c r="A7758" t="s">
        <v>5927</v>
      </c>
      <c r="B7758" s="3">
        <v>45595</v>
      </c>
      <c r="C7758" s="3">
        <v>45609</v>
      </c>
      <c r="D7758" t="s">
        <v>18</v>
      </c>
      <c r="E7758">
        <v>152807</v>
      </c>
      <c r="F7758" t="s">
        <v>19</v>
      </c>
      <c r="G7758" t="s">
        <v>144</v>
      </c>
      <c r="H7758" t="s">
        <v>101</v>
      </c>
      <c r="I7758">
        <v>19140</v>
      </c>
      <c r="J7758" t="s">
        <v>22</v>
      </c>
      <c r="K7758" t="s">
        <v>32</v>
      </c>
      <c r="L7758" t="s">
        <v>45</v>
      </c>
      <c r="M7758" t="s">
        <v>46</v>
      </c>
      <c r="N7758" s="5">
        <v>13.96</v>
      </c>
      <c r="O7758" s="7">
        <v>4</v>
      </c>
      <c r="P7758" s="5">
        <v>9.9600000000000009</v>
      </c>
      <c r="Q7758" s="5">
        <v>4</v>
      </c>
      <c r="R7758" s="22">
        <f>Tabla1[[#This Row],[Fecha de Envío]]-Tabla1[[#This Row],[Fecha de Orden]]</f>
        <v>14</v>
      </c>
      <c r="S7758" s="24">
        <f>YEAR(Tabla1[[#This Row],[Fecha de Orden]])</f>
        <v>2024</v>
      </c>
      <c r="T7758" t="str">
        <f>VLOOKUP(Tabla1[[#This Row],[Nombre del Producto]],Tabla2[[Nombre Producto]:[Costo Unitario]],2,FALSE)</f>
        <v>Lot's O' Nuts</v>
      </c>
      <c r="U7758" t="str">
        <f>VLOOKUP(Tabla1[[#This Row],[Fábrica]],Tabla3[],4,FALSE)</f>
        <v>Arizona</v>
      </c>
    </row>
    <row r="7759" spans="1:21" x14ac:dyDescent="0.25">
      <c r="A7759" t="s">
        <v>5928</v>
      </c>
      <c r="B7759" s="3">
        <v>45595</v>
      </c>
      <c r="C7759" s="3">
        <v>45609</v>
      </c>
      <c r="D7759" t="s">
        <v>18</v>
      </c>
      <c r="E7759">
        <v>152807</v>
      </c>
      <c r="F7759" t="s">
        <v>19</v>
      </c>
      <c r="G7759" t="s">
        <v>144</v>
      </c>
      <c r="H7759" t="s">
        <v>101</v>
      </c>
      <c r="I7759">
        <v>19140</v>
      </c>
      <c r="J7759" t="s">
        <v>22</v>
      </c>
      <c r="K7759" t="s">
        <v>32</v>
      </c>
      <c r="L7759" t="s">
        <v>27</v>
      </c>
      <c r="M7759" t="s">
        <v>28</v>
      </c>
      <c r="N7759" s="5">
        <v>25.2</v>
      </c>
      <c r="O7759" s="7">
        <v>7</v>
      </c>
      <c r="P7759" s="5">
        <v>17.5</v>
      </c>
      <c r="Q7759" s="5">
        <v>7.7</v>
      </c>
      <c r="R7759" s="22">
        <f>Tabla1[[#This Row],[Fecha de Envío]]-Tabla1[[#This Row],[Fecha de Orden]]</f>
        <v>14</v>
      </c>
      <c r="S7759" s="24">
        <f>YEAR(Tabla1[[#This Row],[Fecha de Orden]])</f>
        <v>2024</v>
      </c>
      <c r="T7759" t="str">
        <f>VLOOKUP(Tabla1[[#This Row],[Nombre del Producto]],Tabla2[[Nombre Producto]:[Costo Unitario]],2,FALSE)</f>
        <v>Lot's O' Nuts</v>
      </c>
      <c r="U7759" t="str">
        <f>VLOOKUP(Tabla1[[#This Row],[Fábrica]],Tabla3[],4,FALSE)</f>
        <v>Arizona</v>
      </c>
    </row>
    <row r="7760" spans="1:21" x14ac:dyDescent="0.25">
      <c r="A7760" t="s">
        <v>6266</v>
      </c>
      <c r="B7760" s="3">
        <v>45595</v>
      </c>
      <c r="C7760" s="3">
        <v>45612</v>
      </c>
      <c r="D7760" t="s">
        <v>18</v>
      </c>
      <c r="E7760">
        <v>127285</v>
      </c>
      <c r="F7760" t="s">
        <v>19</v>
      </c>
      <c r="G7760" t="s">
        <v>124</v>
      </c>
      <c r="H7760" t="s">
        <v>125</v>
      </c>
      <c r="I7760">
        <v>98115</v>
      </c>
      <c r="J7760" t="s">
        <v>22</v>
      </c>
      <c r="K7760" t="s">
        <v>23</v>
      </c>
      <c r="L7760" t="s">
        <v>27</v>
      </c>
      <c r="M7760" t="s">
        <v>28</v>
      </c>
      <c r="N7760" s="5">
        <v>7.2</v>
      </c>
      <c r="O7760" s="7">
        <v>2</v>
      </c>
      <c r="P7760" s="5">
        <v>5</v>
      </c>
      <c r="Q7760" s="5">
        <v>2.2000000000000002</v>
      </c>
      <c r="R7760" s="22">
        <f>Tabla1[[#This Row],[Fecha de Envío]]-Tabla1[[#This Row],[Fecha de Orden]]</f>
        <v>17</v>
      </c>
      <c r="S7760" s="24">
        <f>YEAR(Tabla1[[#This Row],[Fecha de Orden]])</f>
        <v>2024</v>
      </c>
      <c r="T7760" t="str">
        <f>VLOOKUP(Tabla1[[#This Row],[Nombre del Producto]],Tabla2[[Nombre Producto]:[Costo Unitario]],2,FALSE)</f>
        <v>Lot's O' Nuts</v>
      </c>
      <c r="U7760" t="str">
        <f>VLOOKUP(Tabla1[[#This Row],[Fábrica]],Tabla3[],4,FALSE)</f>
        <v>Arizona</v>
      </c>
    </row>
    <row r="7761" spans="1:21" x14ac:dyDescent="0.25">
      <c r="A7761" t="s">
        <v>6267</v>
      </c>
      <c r="B7761" s="3">
        <v>45595</v>
      </c>
      <c r="C7761" s="3">
        <v>45612</v>
      </c>
      <c r="D7761" t="s">
        <v>18</v>
      </c>
      <c r="E7761">
        <v>127285</v>
      </c>
      <c r="F7761" t="s">
        <v>19</v>
      </c>
      <c r="G7761" t="s">
        <v>124</v>
      </c>
      <c r="H7761" t="s">
        <v>125</v>
      </c>
      <c r="I7761">
        <v>98115</v>
      </c>
      <c r="J7761" t="s">
        <v>22</v>
      </c>
      <c r="K7761" t="s">
        <v>23</v>
      </c>
      <c r="L7761" t="s">
        <v>24</v>
      </c>
      <c r="M7761" t="s">
        <v>25</v>
      </c>
      <c r="N7761" s="5">
        <v>11.25</v>
      </c>
      <c r="O7761" s="7">
        <v>3</v>
      </c>
      <c r="P7761" s="5">
        <v>7.35</v>
      </c>
      <c r="Q7761" s="5">
        <v>3.9</v>
      </c>
      <c r="R7761" s="22">
        <f>Tabla1[[#This Row],[Fecha de Envío]]-Tabla1[[#This Row],[Fecha de Orden]]</f>
        <v>17</v>
      </c>
      <c r="S7761" s="24">
        <f>YEAR(Tabla1[[#This Row],[Fecha de Orden]])</f>
        <v>2024</v>
      </c>
      <c r="T7761" t="str">
        <f>VLOOKUP(Tabla1[[#This Row],[Nombre del Producto]],Tabla2[[Nombre Producto]:[Costo Unitario]],2,FALSE)</f>
        <v>Wicked Choccy's</v>
      </c>
      <c r="U7761" t="str">
        <f>VLOOKUP(Tabla1[[#This Row],[Fábrica]],Tabla3[],4,FALSE)</f>
        <v>Georgia</v>
      </c>
    </row>
    <row r="7762" spans="1:21" x14ac:dyDescent="0.25">
      <c r="A7762" t="s">
        <v>7293</v>
      </c>
      <c r="B7762" s="3">
        <v>45595</v>
      </c>
      <c r="C7762" s="3">
        <v>45605</v>
      </c>
      <c r="D7762" t="s">
        <v>82</v>
      </c>
      <c r="E7762">
        <v>152583</v>
      </c>
      <c r="F7762" t="s">
        <v>19</v>
      </c>
      <c r="G7762" t="s">
        <v>186</v>
      </c>
      <c r="H7762" t="s">
        <v>42</v>
      </c>
      <c r="I7762">
        <v>75217</v>
      </c>
      <c r="J7762" t="s">
        <v>22</v>
      </c>
      <c r="K7762" t="s">
        <v>43</v>
      </c>
      <c r="L7762" t="s">
        <v>45</v>
      </c>
      <c r="M7762" t="s">
        <v>46</v>
      </c>
      <c r="N7762" s="5">
        <v>6.98</v>
      </c>
      <c r="O7762" s="7">
        <v>2</v>
      </c>
      <c r="P7762" s="5">
        <v>4.9800000000000004</v>
      </c>
      <c r="Q7762" s="5">
        <v>2</v>
      </c>
      <c r="R7762" s="22">
        <f>Tabla1[[#This Row],[Fecha de Envío]]-Tabla1[[#This Row],[Fecha de Orden]]</f>
        <v>10</v>
      </c>
      <c r="S7762" s="24">
        <f>YEAR(Tabla1[[#This Row],[Fecha de Orden]])</f>
        <v>2024</v>
      </c>
      <c r="T7762" t="str">
        <f>VLOOKUP(Tabla1[[#This Row],[Nombre del Producto]],Tabla2[[Nombre Producto]:[Costo Unitario]],2,FALSE)</f>
        <v>Lot's O' Nuts</v>
      </c>
      <c r="U7762" t="str">
        <f>VLOOKUP(Tabla1[[#This Row],[Fábrica]],Tabla3[],4,FALSE)</f>
        <v>Arizona</v>
      </c>
    </row>
    <row r="7763" spans="1:21" x14ac:dyDescent="0.25">
      <c r="A7763" t="s">
        <v>7294</v>
      </c>
      <c r="B7763" s="3">
        <v>45595</v>
      </c>
      <c r="C7763" s="3">
        <v>45605</v>
      </c>
      <c r="D7763" t="s">
        <v>82</v>
      </c>
      <c r="E7763">
        <v>152583</v>
      </c>
      <c r="F7763" t="s">
        <v>19</v>
      </c>
      <c r="G7763" t="s">
        <v>186</v>
      </c>
      <c r="H7763" t="s">
        <v>42</v>
      </c>
      <c r="I7763">
        <v>75217</v>
      </c>
      <c r="J7763" t="s">
        <v>22</v>
      </c>
      <c r="K7763" t="s">
        <v>43</v>
      </c>
      <c r="L7763" t="s">
        <v>24</v>
      </c>
      <c r="M7763" t="s">
        <v>25</v>
      </c>
      <c r="N7763" s="5">
        <v>7.5</v>
      </c>
      <c r="O7763" s="7">
        <v>2</v>
      </c>
      <c r="P7763" s="5">
        <v>4.9000000000000004</v>
      </c>
      <c r="Q7763" s="5">
        <v>2.6</v>
      </c>
      <c r="R7763" s="22">
        <f>Tabla1[[#This Row],[Fecha de Envío]]-Tabla1[[#This Row],[Fecha de Orden]]</f>
        <v>10</v>
      </c>
      <c r="S7763" s="24">
        <f>YEAR(Tabla1[[#This Row],[Fecha de Orden]])</f>
        <v>2024</v>
      </c>
      <c r="T7763" t="str">
        <f>VLOOKUP(Tabla1[[#This Row],[Nombre del Producto]],Tabla2[[Nombre Producto]:[Costo Unitario]],2,FALSE)</f>
        <v>Wicked Choccy's</v>
      </c>
      <c r="U7763" t="str">
        <f>VLOOKUP(Tabla1[[#This Row],[Fábrica]],Tabla3[],4,FALSE)</f>
        <v>Georgia</v>
      </c>
    </row>
    <row r="7764" spans="1:21" x14ac:dyDescent="0.25">
      <c r="A7764" t="s">
        <v>7295</v>
      </c>
      <c r="B7764" s="3">
        <v>45595</v>
      </c>
      <c r="C7764" s="3">
        <v>45605</v>
      </c>
      <c r="D7764" t="s">
        <v>82</v>
      </c>
      <c r="E7764">
        <v>152583</v>
      </c>
      <c r="F7764" t="s">
        <v>19</v>
      </c>
      <c r="G7764" t="s">
        <v>186</v>
      </c>
      <c r="H7764" t="s">
        <v>42</v>
      </c>
      <c r="I7764">
        <v>75217</v>
      </c>
      <c r="J7764" t="s">
        <v>22</v>
      </c>
      <c r="K7764" t="s">
        <v>43</v>
      </c>
      <c r="L7764" t="s">
        <v>27</v>
      </c>
      <c r="M7764" t="s">
        <v>28</v>
      </c>
      <c r="N7764" s="5">
        <v>21.6</v>
      </c>
      <c r="O7764" s="7">
        <v>6</v>
      </c>
      <c r="P7764" s="5">
        <v>15</v>
      </c>
      <c r="Q7764" s="5">
        <v>6.6</v>
      </c>
      <c r="R7764" s="22">
        <f>Tabla1[[#This Row],[Fecha de Envío]]-Tabla1[[#This Row],[Fecha de Orden]]</f>
        <v>10</v>
      </c>
      <c r="S7764" s="24">
        <f>YEAR(Tabla1[[#This Row],[Fecha de Orden]])</f>
        <v>2024</v>
      </c>
      <c r="T7764" t="str">
        <f>VLOOKUP(Tabla1[[#This Row],[Nombre del Producto]],Tabla2[[Nombre Producto]:[Costo Unitario]],2,FALSE)</f>
        <v>Lot's O' Nuts</v>
      </c>
      <c r="U7764" t="str">
        <f>VLOOKUP(Tabla1[[#This Row],[Fábrica]],Tabla3[],4,FALSE)</f>
        <v>Arizona</v>
      </c>
    </row>
    <row r="7765" spans="1:21" x14ac:dyDescent="0.25">
      <c r="A7765" t="s">
        <v>7467</v>
      </c>
      <c r="B7765" s="3">
        <v>45595</v>
      </c>
      <c r="C7765" s="3">
        <v>45607</v>
      </c>
      <c r="D7765" t="s">
        <v>39</v>
      </c>
      <c r="E7765">
        <v>155292</v>
      </c>
      <c r="F7765" t="s">
        <v>19</v>
      </c>
      <c r="G7765" t="s">
        <v>393</v>
      </c>
      <c r="H7765" t="s">
        <v>116</v>
      </c>
      <c r="I7765">
        <v>40475</v>
      </c>
      <c r="J7765" t="s">
        <v>22</v>
      </c>
      <c r="K7765" t="s">
        <v>66</v>
      </c>
      <c r="L7765" t="s">
        <v>45</v>
      </c>
      <c r="M7765" t="s">
        <v>46</v>
      </c>
      <c r="N7765" s="5">
        <v>3.49</v>
      </c>
      <c r="O7765" s="7">
        <v>1</v>
      </c>
      <c r="P7765" s="5">
        <v>2.4900000000000002</v>
      </c>
      <c r="Q7765" s="5">
        <v>1</v>
      </c>
      <c r="R7765" s="22">
        <f>Tabla1[[#This Row],[Fecha de Envío]]-Tabla1[[#This Row],[Fecha de Orden]]</f>
        <v>12</v>
      </c>
      <c r="S7765" s="24">
        <f>YEAR(Tabla1[[#This Row],[Fecha de Orden]])</f>
        <v>2024</v>
      </c>
      <c r="T7765" t="str">
        <f>VLOOKUP(Tabla1[[#This Row],[Nombre del Producto]],Tabla2[[Nombre Producto]:[Costo Unitario]],2,FALSE)</f>
        <v>Lot's O' Nuts</v>
      </c>
      <c r="U7765" t="str">
        <f>VLOOKUP(Tabla1[[#This Row],[Fábrica]],Tabla3[],4,FALSE)</f>
        <v>Arizona</v>
      </c>
    </row>
    <row r="7766" spans="1:21" x14ac:dyDescent="0.25">
      <c r="A7766" t="s">
        <v>7468</v>
      </c>
      <c r="B7766" s="3">
        <v>45595</v>
      </c>
      <c r="C7766" s="3">
        <v>45607</v>
      </c>
      <c r="D7766" t="s">
        <v>39</v>
      </c>
      <c r="E7766">
        <v>155292</v>
      </c>
      <c r="F7766" t="s">
        <v>19</v>
      </c>
      <c r="G7766" t="s">
        <v>393</v>
      </c>
      <c r="H7766" t="s">
        <v>116</v>
      </c>
      <c r="I7766">
        <v>40475</v>
      </c>
      <c r="J7766" t="s">
        <v>22</v>
      </c>
      <c r="K7766" t="s">
        <v>66</v>
      </c>
      <c r="L7766" t="s">
        <v>27</v>
      </c>
      <c r="M7766" t="s">
        <v>28</v>
      </c>
      <c r="N7766" s="5">
        <v>28.8</v>
      </c>
      <c r="O7766" s="7">
        <v>8</v>
      </c>
      <c r="P7766" s="5">
        <v>20</v>
      </c>
      <c r="Q7766" s="5">
        <v>8.8000000000000007</v>
      </c>
      <c r="R7766" s="22">
        <f>Tabla1[[#This Row],[Fecha de Envío]]-Tabla1[[#This Row],[Fecha de Orden]]</f>
        <v>12</v>
      </c>
      <c r="S7766" s="24">
        <f>YEAR(Tabla1[[#This Row],[Fecha de Orden]])</f>
        <v>2024</v>
      </c>
      <c r="T7766" t="str">
        <f>VLOOKUP(Tabla1[[#This Row],[Nombre del Producto]],Tabla2[[Nombre Producto]:[Costo Unitario]],2,FALSE)</f>
        <v>Lot's O' Nuts</v>
      </c>
      <c r="U7766" t="str">
        <f>VLOOKUP(Tabla1[[#This Row],[Fábrica]],Tabla3[],4,FALSE)</f>
        <v>Arizona</v>
      </c>
    </row>
    <row r="7767" spans="1:21" x14ac:dyDescent="0.25">
      <c r="A7767" t="s">
        <v>7469</v>
      </c>
      <c r="B7767" s="3">
        <v>45595</v>
      </c>
      <c r="C7767" s="3">
        <v>45607</v>
      </c>
      <c r="D7767" t="s">
        <v>39</v>
      </c>
      <c r="E7767">
        <v>155292</v>
      </c>
      <c r="F7767" t="s">
        <v>19</v>
      </c>
      <c r="G7767" t="s">
        <v>393</v>
      </c>
      <c r="H7767" t="s">
        <v>116</v>
      </c>
      <c r="I7767">
        <v>40475</v>
      </c>
      <c r="J7767" t="s">
        <v>22</v>
      </c>
      <c r="K7767" t="s">
        <v>66</v>
      </c>
      <c r="L7767" t="s">
        <v>33</v>
      </c>
      <c r="M7767" t="s">
        <v>34</v>
      </c>
      <c r="N7767" s="5">
        <v>25.2</v>
      </c>
      <c r="O7767" s="7">
        <v>7</v>
      </c>
      <c r="P7767" s="5">
        <v>16.8</v>
      </c>
      <c r="Q7767" s="5">
        <v>8.4</v>
      </c>
      <c r="R7767" s="22">
        <f>Tabla1[[#This Row],[Fecha de Envío]]-Tabla1[[#This Row],[Fecha de Orden]]</f>
        <v>12</v>
      </c>
      <c r="S7767" s="24">
        <f>YEAR(Tabla1[[#This Row],[Fecha de Orden]])</f>
        <v>2024</v>
      </c>
      <c r="T7767" t="str">
        <f>VLOOKUP(Tabla1[[#This Row],[Nombre del Producto]],Tabla2[[Nombre Producto]:[Costo Unitario]],2,FALSE)</f>
        <v>Lot's O' Nuts</v>
      </c>
      <c r="U7767" t="str">
        <f>VLOOKUP(Tabla1[[#This Row],[Fábrica]],Tabla3[],4,FALSE)</f>
        <v>Arizona</v>
      </c>
    </row>
    <row r="7768" spans="1:21" x14ac:dyDescent="0.25">
      <c r="A7768" t="s">
        <v>489</v>
      </c>
      <c r="B7768" s="3">
        <v>45596</v>
      </c>
      <c r="C7768" s="3">
        <v>45610</v>
      </c>
      <c r="D7768" t="s">
        <v>18</v>
      </c>
      <c r="E7768">
        <v>131632</v>
      </c>
      <c r="F7768" t="s">
        <v>19</v>
      </c>
      <c r="G7768" t="s">
        <v>186</v>
      </c>
      <c r="H7768" t="s">
        <v>42</v>
      </c>
      <c r="I7768">
        <v>75217</v>
      </c>
      <c r="J7768" t="s">
        <v>22</v>
      </c>
      <c r="K7768" t="s">
        <v>43</v>
      </c>
      <c r="L7768" t="s">
        <v>33</v>
      </c>
      <c r="M7768" t="s">
        <v>34</v>
      </c>
      <c r="N7768" s="5">
        <v>7.2</v>
      </c>
      <c r="O7768" s="7">
        <v>2</v>
      </c>
      <c r="P7768" s="5">
        <v>4.8</v>
      </c>
      <c r="Q7768" s="5">
        <v>2.4</v>
      </c>
      <c r="R7768" s="22">
        <f>Tabla1[[#This Row],[Fecha de Envío]]-Tabla1[[#This Row],[Fecha de Orden]]</f>
        <v>14</v>
      </c>
      <c r="S7768" s="24">
        <f>YEAR(Tabla1[[#This Row],[Fecha de Orden]])</f>
        <v>2024</v>
      </c>
      <c r="T7768" t="str">
        <f>VLOOKUP(Tabla1[[#This Row],[Nombre del Producto]],Tabla2[[Nombre Producto]:[Costo Unitario]],2,FALSE)</f>
        <v>Lot's O' Nuts</v>
      </c>
      <c r="U7768" t="str">
        <f>VLOOKUP(Tabla1[[#This Row],[Fábrica]],Tabla3[],4,FALSE)</f>
        <v>Arizona</v>
      </c>
    </row>
    <row r="7769" spans="1:21" x14ac:dyDescent="0.25">
      <c r="A7769" t="s">
        <v>2347</v>
      </c>
      <c r="B7769" s="3">
        <v>45596</v>
      </c>
      <c r="C7769" s="3">
        <v>45611</v>
      </c>
      <c r="D7769" t="s">
        <v>18</v>
      </c>
      <c r="E7769">
        <v>117114</v>
      </c>
      <c r="F7769" t="s">
        <v>19</v>
      </c>
      <c r="G7769" t="s">
        <v>239</v>
      </c>
      <c r="H7769" t="s">
        <v>173</v>
      </c>
      <c r="I7769">
        <v>60610</v>
      </c>
      <c r="J7769" t="s">
        <v>22</v>
      </c>
      <c r="K7769" t="s">
        <v>43</v>
      </c>
      <c r="L7769" t="s">
        <v>27</v>
      </c>
      <c r="M7769" t="s">
        <v>28</v>
      </c>
      <c r="N7769" s="5">
        <v>10.8</v>
      </c>
      <c r="O7769" s="7">
        <v>3</v>
      </c>
      <c r="P7769" s="5">
        <v>7.5</v>
      </c>
      <c r="Q7769" s="5">
        <v>3.3</v>
      </c>
      <c r="R7769" s="22">
        <f>Tabla1[[#This Row],[Fecha de Envío]]-Tabla1[[#This Row],[Fecha de Orden]]</f>
        <v>15</v>
      </c>
      <c r="S7769" s="24">
        <f>YEAR(Tabla1[[#This Row],[Fecha de Orden]])</f>
        <v>2024</v>
      </c>
      <c r="T7769" t="str">
        <f>VLOOKUP(Tabla1[[#This Row],[Nombre del Producto]],Tabla2[[Nombre Producto]:[Costo Unitario]],2,FALSE)</f>
        <v>Lot's O' Nuts</v>
      </c>
      <c r="U7769" t="str">
        <f>VLOOKUP(Tabla1[[#This Row],[Fábrica]],Tabla3[],4,FALSE)</f>
        <v>Arizona</v>
      </c>
    </row>
    <row r="7770" spans="1:21" x14ac:dyDescent="0.25">
      <c r="A7770" t="s">
        <v>2348</v>
      </c>
      <c r="B7770" s="3">
        <v>45596</v>
      </c>
      <c r="C7770" s="3">
        <v>45611</v>
      </c>
      <c r="D7770" t="s">
        <v>18</v>
      </c>
      <c r="E7770">
        <v>117114</v>
      </c>
      <c r="F7770" t="s">
        <v>19</v>
      </c>
      <c r="G7770" t="s">
        <v>239</v>
      </c>
      <c r="H7770" t="s">
        <v>173</v>
      </c>
      <c r="I7770">
        <v>60610</v>
      </c>
      <c r="J7770" t="s">
        <v>22</v>
      </c>
      <c r="K7770" t="s">
        <v>43</v>
      </c>
      <c r="L7770" t="s">
        <v>36</v>
      </c>
      <c r="M7770" t="s">
        <v>37</v>
      </c>
      <c r="N7770" s="5">
        <v>13</v>
      </c>
      <c r="O7770" s="7">
        <v>4</v>
      </c>
      <c r="P7770" s="5">
        <v>8.44</v>
      </c>
      <c r="Q7770" s="5">
        <v>4.5599999999999996</v>
      </c>
      <c r="R7770" s="22">
        <f>Tabla1[[#This Row],[Fecha de Envío]]-Tabla1[[#This Row],[Fecha de Orden]]</f>
        <v>15</v>
      </c>
      <c r="S7770" s="24">
        <f>YEAR(Tabla1[[#This Row],[Fecha de Orden]])</f>
        <v>2024</v>
      </c>
      <c r="T7770" t="str">
        <f>VLOOKUP(Tabla1[[#This Row],[Nombre del Producto]],Tabla2[[Nombre Producto]:[Costo Unitario]],2,FALSE)</f>
        <v>Wicked Choccy's</v>
      </c>
      <c r="U7770" t="str">
        <f>VLOOKUP(Tabla1[[#This Row],[Fábrica]],Tabla3[],4,FALSE)</f>
        <v>Georgia</v>
      </c>
    </row>
    <row r="7771" spans="1:21" x14ac:dyDescent="0.25">
      <c r="A7771" t="s">
        <v>8029</v>
      </c>
      <c r="B7771" s="3">
        <v>45597</v>
      </c>
      <c r="C7771" s="3">
        <v>45610</v>
      </c>
      <c r="D7771" t="s">
        <v>71</v>
      </c>
      <c r="E7771">
        <v>104136</v>
      </c>
      <c r="F7771" t="s">
        <v>19</v>
      </c>
      <c r="G7771" t="s">
        <v>1897</v>
      </c>
      <c r="H7771" t="s">
        <v>106</v>
      </c>
      <c r="I7771">
        <v>2149</v>
      </c>
      <c r="J7771" t="s">
        <v>22</v>
      </c>
      <c r="K7771" t="s">
        <v>32</v>
      </c>
      <c r="L7771" t="s">
        <v>24</v>
      </c>
      <c r="M7771" t="s">
        <v>25</v>
      </c>
      <c r="N7771" s="5">
        <v>3.75</v>
      </c>
      <c r="O7771" s="7">
        <v>1</v>
      </c>
      <c r="P7771" s="5">
        <v>2.4500000000000002</v>
      </c>
      <c r="Q7771" s="5">
        <v>1.3</v>
      </c>
      <c r="R7771" s="22">
        <f>Tabla1[[#This Row],[Fecha de Envío]]-Tabla1[[#This Row],[Fecha de Orden]]</f>
        <v>13</v>
      </c>
      <c r="S7771" s="24">
        <f>YEAR(Tabla1[[#This Row],[Fecha de Orden]])</f>
        <v>2024</v>
      </c>
      <c r="T7771" t="str">
        <f>VLOOKUP(Tabla1[[#This Row],[Nombre del Producto]],Tabla2[[Nombre Producto]:[Costo Unitario]],2,FALSE)</f>
        <v>Wicked Choccy's</v>
      </c>
      <c r="U7771" t="str">
        <f>VLOOKUP(Tabla1[[#This Row],[Fábrica]],Tabla3[],4,FALSE)</f>
        <v>Georgia</v>
      </c>
    </row>
    <row r="7772" spans="1:21" x14ac:dyDescent="0.25">
      <c r="A7772" t="s">
        <v>8043</v>
      </c>
      <c r="B7772" s="3">
        <v>45597</v>
      </c>
      <c r="C7772" s="3">
        <v>45609</v>
      </c>
      <c r="D7772" t="s">
        <v>71</v>
      </c>
      <c r="E7772">
        <v>123967</v>
      </c>
      <c r="F7772" t="s">
        <v>19</v>
      </c>
      <c r="G7772" t="s">
        <v>3645</v>
      </c>
      <c r="H7772" t="s">
        <v>125</v>
      </c>
      <c r="I7772">
        <v>98226</v>
      </c>
      <c r="J7772" t="s">
        <v>22</v>
      </c>
      <c r="K7772" t="s">
        <v>23</v>
      </c>
      <c r="L7772" t="s">
        <v>24</v>
      </c>
      <c r="M7772" t="s">
        <v>25</v>
      </c>
      <c r="N7772" s="5">
        <v>33.75</v>
      </c>
      <c r="O7772" s="7">
        <v>9</v>
      </c>
      <c r="P7772" s="5">
        <v>22.05</v>
      </c>
      <c r="Q7772" s="5">
        <v>11.7</v>
      </c>
      <c r="R7772" s="22">
        <f>Tabla1[[#This Row],[Fecha de Envío]]-Tabla1[[#This Row],[Fecha de Orden]]</f>
        <v>12</v>
      </c>
      <c r="S7772" s="24">
        <f>YEAR(Tabla1[[#This Row],[Fecha de Orden]])</f>
        <v>2024</v>
      </c>
      <c r="T7772" t="str">
        <f>VLOOKUP(Tabla1[[#This Row],[Nombre del Producto]],Tabla2[[Nombre Producto]:[Costo Unitario]],2,FALSE)</f>
        <v>Wicked Choccy's</v>
      </c>
      <c r="U7772" t="str">
        <f>VLOOKUP(Tabla1[[#This Row],[Fábrica]],Tabla3[],4,FALSE)</f>
        <v>Georgia</v>
      </c>
    </row>
    <row r="7773" spans="1:21" x14ac:dyDescent="0.25">
      <c r="A7773" t="s">
        <v>8044</v>
      </c>
      <c r="B7773" s="3">
        <v>45597</v>
      </c>
      <c r="C7773" s="3">
        <v>45609</v>
      </c>
      <c r="D7773" t="s">
        <v>71</v>
      </c>
      <c r="E7773">
        <v>123967</v>
      </c>
      <c r="F7773" t="s">
        <v>19</v>
      </c>
      <c r="G7773" t="s">
        <v>3645</v>
      </c>
      <c r="H7773" t="s">
        <v>125</v>
      </c>
      <c r="I7773">
        <v>98226</v>
      </c>
      <c r="J7773" t="s">
        <v>22</v>
      </c>
      <c r="K7773" t="s">
        <v>23</v>
      </c>
      <c r="L7773" t="s">
        <v>27</v>
      </c>
      <c r="M7773" t="s">
        <v>28</v>
      </c>
      <c r="N7773" s="5">
        <v>18</v>
      </c>
      <c r="O7773" s="7">
        <v>5</v>
      </c>
      <c r="P7773" s="5">
        <v>12.5</v>
      </c>
      <c r="Q7773" s="5">
        <v>5.5</v>
      </c>
      <c r="R7773" s="22">
        <f>Tabla1[[#This Row],[Fecha de Envío]]-Tabla1[[#This Row],[Fecha de Orden]]</f>
        <v>12</v>
      </c>
      <c r="S7773" s="24">
        <f>YEAR(Tabla1[[#This Row],[Fecha de Orden]])</f>
        <v>2024</v>
      </c>
      <c r="T7773" t="str">
        <f>VLOOKUP(Tabla1[[#This Row],[Nombre del Producto]],Tabla2[[Nombre Producto]:[Costo Unitario]],2,FALSE)</f>
        <v>Lot's O' Nuts</v>
      </c>
      <c r="U7773" t="str">
        <f>VLOOKUP(Tabla1[[#This Row],[Fábrica]],Tabla3[],4,FALSE)</f>
        <v>Arizona</v>
      </c>
    </row>
    <row r="7774" spans="1:21" x14ac:dyDescent="0.25">
      <c r="A7774" t="s">
        <v>746</v>
      </c>
      <c r="B7774" s="3">
        <v>45598</v>
      </c>
      <c r="C7774" s="3">
        <v>45612</v>
      </c>
      <c r="D7774" t="s">
        <v>71</v>
      </c>
      <c r="E7774">
        <v>141425</v>
      </c>
      <c r="F7774" t="s">
        <v>19</v>
      </c>
      <c r="G7774" t="s">
        <v>412</v>
      </c>
      <c r="H7774" t="s">
        <v>210</v>
      </c>
      <c r="I7774">
        <v>43229</v>
      </c>
      <c r="J7774" t="s">
        <v>22</v>
      </c>
      <c r="K7774" t="s">
        <v>32</v>
      </c>
      <c r="L7774" t="s">
        <v>27</v>
      </c>
      <c r="M7774" t="s">
        <v>28</v>
      </c>
      <c r="N7774" s="5">
        <v>7.2</v>
      </c>
      <c r="O7774" s="7">
        <v>2</v>
      </c>
      <c r="P7774" s="5">
        <v>5</v>
      </c>
      <c r="Q7774" s="5">
        <v>2.2000000000000002</v>
      </c>
      <c r="R7774" s="22">
        <f>Tabla1[[#This Row],[Fecha de Envío]]-Tabla1[[#This Row],[Fecha de Orden]]</f>
        <v>14</v>
      </c>
      <c r="S7774" s="24">
        <f>YEAR(Tabla1[[#This Row],[Fecha de Orden]])</f>
        <v>2024</v>
      </c>
      <c r="T7774" t="str">
        <f>VLOOKUP(Tabla1[[#This Row],[Nombre del Producto]],Tabla2[[Nombre Producto]:[Costo Unitario]],2,FALSE)</f>
        <v>Lot's O' Nuts</v>
      </c>
      <c r="U7774" t="str">
        <f>VLOOKUP(Tabla1[[#This Row],[Fábrica]],Tabla3[],4,FALSE)</f>
        <v>Arizona</v>
      </c>
    </row>
    <row r="7775" spans="1:21" x14ac:dyDescent="0.25">
      <c r="A7775" t="s">
        <v>1168</v>
      </c>
      <c r="B7775" s="3">
        <v>45598</v>
      </c>
      <c r="C7775" s="3">
        <v>45612</v>
      </c>
      <c r="D7775" t="s">
        <v>18</v>
      </c>
      <c r="E7775">
        <v>169005</v>
      </c>
      <c r="F7775" t="s">
        <v>19</v>
      </c>
      <c r="G7775" t="s">
        <v>86</v>
      </c>
      <c r="H7775" t="s">
        <v>133</v>
      </c>
      <c r="I7775">
        <v>22153</v>
      </c>
      <c r="J7775" t="s">
        <v>22</v>
      </c>
      <c r="K7775" t="s">
        <v>66</v>
      </c>
      <c r="L7775" t="s">
        <v>27</v>
      </c>
      <c r="M7775" t="s">
        <v>28</v>
      </c>
      <c r="N7775" s="5">
        <v>7.2</v>
      </c>
      <c r="O7775" s="7">
        <v>2</v>
      </c>
      <c r="P7775" s="5">
        <v>5</v>
      </c>
      <c r="Q7775" s="5">
        <v>2.2000000000000002</v>
      </c>
      <c r="R7775" s="22">
        <f>Tabla1[[#This Row],[Fecha de Envío]]-Tabla1[[#This Row],[Fecha de Orden]]</f>
        <v>14</v>
      </c>
      <c r="S7775" s="24">
        <f>YEAR(Tabla1[[#This Row],[Fecha de Orden]])</f>
        <v>2024</v>
      </c>
      <c r="T7775" t="str">
        <f>VLOOKUP(Tabla1[[#This Row],[Nombre del Producto]],Tabla2[[Nombre Producto]:[Costo Unitario]],2,FALSE)</f>
        <v>Lot's O' Nuts</v>
      </c>
      <c r="U7775" t="str">
        <f>VLOOKUP(Tabla1[[#This Row],[Fábrica]],Tabla3[],4,FALSE)</f>
        <v>Arizona</v>
      </c>
    </row>
    <row r="7776" spans="1:21" x14ac:dyDescent="0.25">
      <c r="A7776" t="s">
        <v>2275</v>
      </c>
      <c r="B7776" s="3">
        <v>45598</v>
      </c>
      <c r="C7776" s="3">
        <v>45613</v>
      </c>
      <c r="D7776" t="s">
        <v>18</v>
      </c>
      <c r="E7776">
        <v>115609</v>
      </c>
      <c r="F7776" t="s">
        <v>19</v>
      </c>
      <c r="G7776" t="s">
        <v>53</v>
      </c>
      <c r="H7776" t="s">
        <v>21</v>
      </c>
      <c r="I7776">
        <v>90036</v>
      </c>
      <c r="J7776" t="s">
        <v>22</v>
      </c>
      <c r="K7776" t="s">
        <v>23</v>
      </c>
      <c r="L7776" t="s">
        <v>33</v>
      </c>
      <c r="M7776" t="s">
        <v>34</v>
      </c>
      <c r="N7776" s="5">
        <v>18</v>
      </c>
      <c r="O7776" s="7">
        <v>5</v>
      </c>
      <c r="P7776" s="5">
        <v>12</v>
      </c>
      <c r="Q7776" s="5">
        <v>6</v>
      </c>
      <c r="R7776" s="22">
        <f>Tabla1[[#This Row],[Fecha de Envío]]-Tabla1[[#This Row],[Fecha de Orden]]</f>
        <v>15</v>
      </c>
      <c r="S7776" s="24">
        <f>YEAR(Tabla1[[#This Row],[Fecha de Orden]])</f>
        <v>2024</v>
      </c>
      <c r="T7776" t="str">
        <f>VLOOKUP(Tabla1[[#This Row],[Nombre del Producto]],Tabla2[[Nombre Producto]:[Costo Unitario]],2,FALSE)</f>
        <v>Lot's O' Nuts</v>
      </c>
      <c r="U7776" t="str">
        <f>VLOOKUP(Tabla1[[#This Row],[Fábrica]],Tabla3[],4,FALSE)</f>
        <v>Arizona</v>
      </c>
    </row>
    <row r="7777" spans="1:21" x14ac:dyDescent="0.25">
      <c r="A7777" t="s">
        <v>3681</v>
      </c>
      <c r="B7777" s="3">
        <v>45598</v>
      </c>
      <c r="C7777" s="3">
        <v>45611</v>
      </c>
      <c r="D7777" t="s">
        <v>39</v>
      </c>
      <c r="E7777">
        <v>145597</v>
      </c>
      <c r="F7777" t="s">
        <v>19</v>
      </c>
      <c r="G7777" t="s">
        <v>172</v>
      </c>
      <c r="H7777" t="s">
        <v>173</v>
      </c>
      <c r="I7777">
        <v>61701</v>
      </c>
      <c r="J7777" t="s">
        <v>22</v>
      </c>
      <c r="K7777" t="s">
        <v>43</v>
      </c>
      <c r="L7777" t="s">
        <v>27</v>
      </c>
      <c r="M7777" t="s">
        <v>28</v>
      </c>
      <c r="N7777" s="5">
        <v>14.4</v>
      </c>
      <c r="O7777" s="7">
        <v>4</v>
      </c>
      <c r="P7777" s="5">
        <v>10</v>
      </c>
      <c r="Q7777" s="5">
        <v>4.4000000000000004</v>
      </c>
      <c r="R7777" s="22">
        <f>Tabla1[[#This Row],[Fecha de Envío]]-Tabla1[[#This Row],[Fecha de Orden]]</f>
        <v>13</v>
      </c>
      <c r="S7777" s="24">
        <f>YEAR(Tabla1[[#This Row],[Fecha de Orden]])</f>
        <v>2024</v>
      </c>
      <c r="T7777" t="str">
        <f>VLOOKUP(Tabla1[[#This Row],[Nombre del Producto]],Tabla2[[Nombre Producto]:[Costo Unitario]],2,FALSE)</f>
        <v>Lot's O' Nuts</v>
      </c>
      <c r="U7777" t="str">
        <f>VLOOKUP(Tabla1[[#This Row],[Fábrica]],Tabla3[],4,FALSE)</f>
        <v>Arizona</v>
      </c>
    </row>
    <row r="7778" spans="1:21" x14ac:dyDescent="0.25">
      <c r="A7778" t="s">
        <v>4156</v>
      </c>
      <c r="B7778" s="3">
        <v>45598</v>
      </c>
      <c r="C7778" s="3">
        <v>45613</v>
      </c>
      <c r="D7778" t="s">
        <v>18</v>
      </c>
      <c r="E7778">
        <v>168179</v>
      </c>
      <c r="F7778" t="s">
        <v>19</v>
      </c>
      <c r="G7778" t="s">
        <v>2433</v>
      </c>
      <c r="H7778" t="s">
        <v>325</v>
      </c>
      <c r="I7778">
        <v>84106</v>
      </c>
      <c r="J7778" t="s">
        <v>22</v>
      </c>
      <c r="K7778" t="s">
        <v>23</v>
      </c>
      <c r="L7778" t="s">
        <v>45</v>
      </c>
      <c r="M7778" t="s">
        <v>46</v>
      </c>
      <c r="N7778" s="5">
        <v>10.47</v>
      </c>
      <c r="O7778" s="7">
        <v>3</v>
      </c>
      <c r="P7778" s="5">
        <v>7.47</v>
      </c>
      <c r="Q7778" s="5">
        <v>3</v>
      </c>
      <c r="R7778" s="22">
        <f>Tabla1[[#This Row],[Fecha de Envío]]-Tabla1[[#This Row],[Fecha de Orden]]</f>
        <v>15</v>
      </c>
      <c r="S7778" s="24">
        <f>YEAR(Tabla1[[#This Row],[Fecha de Orden]])</f>
        <v>2024</v>
      </c>
      <c r="T7778" t="str">
        <f>VLOOKUP(Tabla1[[#This Row],[Nombre del Producto]],Tabla2[[Nombre Producto]:[Costo Unitario]],2,FALSE)</f>
        <v>Lot's O' Nuts</v>
      </c>
      <c r="U7778" t="str">
        <f>VLOOKUP(Tabla1[[#This Row],[Fábrica]],Tabla3[],4,FALSE)</f>
        <v>Arizona</v>
      </c>
    </row>
    <row r="7779" spans="1:21" x14ac:dyDescent="0.25">
      <c r="A7779" t="s">
        <v>5185</v>
      </c>
      <c r="B7779" s="3">
        <v>45598</v>
      </c>
      <c r="C7779" s="3">
        <v>45612</v>
      </c>
      <c r="D7779" t="s">
        <v>18</v>
      </c>
      <c r="E7779">
        <v>164049</v>
      </c>
      <c r="F7779" t="s">
        <v>19</v>
      </c>
      <c r="G7779" t="s">
        <v>124</v>
      </c>
      <c r="H7779" t="s">
        <v>125</v>
      </c>
      <c r="I7779">
        <v>98105</v>
      </c>
      <c r="J7779" t="s">
        <v>22</v>
      </c>
      <c r="K7779" t="s">
        <v>23</v>
      </c>
      <c r="L7779" t="s">
        <v>27</v>
      </c>
      <c r="M7779" t="s">
        <v>28</v>
      </c>
      <c r="N7779" s="5">
        <v>18</v>
      </c>
      <c r="O7779" s="7">
        <v>5</v>
      </c>
      <c r="P7779" s="5">
        <v>12.5</v>
      </c>
      <c r="Q7779" s="5">
        <v>5.5</v>
      </c>
      <c r="R7779" s="22">
        <f>Tabla1[[#This Row],[Fecha de Envío]]-Tabla1[[#This Row],[Fecha de Orden]]</f>
        <v>14</v>
      </c>
      <c r="S7779" s="24">
        <f>YEAR(Tabla1[[#This Row],[Fecha de Orden]])</f>
        <v>2024</v>
      </c>
      <c r="T7779" t="str">
        <f>VLOOKUP(Tabla1[[#This Row],[Nombre del Producto]],Tabla2[[Nombre Producto]:[Costo Unitario]],2,FALSE)</f>
        <v>Lot's O' Nuts</v>
      </c>
      <c r="U7779" t="str">
        <f>VLOOKUP(Tabla1[[#This Row],[Fábrica]],Tabla3[],4,FALSE)</f>
        <v>Arizona</v>
      </c>
    </row>
    <row r="7780" spans="1:21" x14ac:dyDescent="0.25">
      <c r="A7780" t="s">
        <v>5249</v>
      </c>
      <c r="B7780" s="3">
        <v>45598</v>
      </c>
      <c r="C7780" s="3">
        <v>45612</v>
      </c>
      <c r="D7780" t="s">
        <v>18</v>
      </c>
      <c r="E7780">
        <v>116358</v>
      </c>
      <c r="F7780" t="s">
        <v>19</v>
      </c>
      <c r="G7780" t="s">
        <v>5250</v>
      </c>
      <c r="H7780" t="s">
        <v>1072</v>
      </c>
      <c r="I7780">
        <v>66212</v>
      </c>
      <c r="J7780" t="s">
        <v>22</v>
      </c>
      <c r="K7780" t="s">
        <v>43</v>
      </c>
      <c r="L7780" t="s">
        <v>36</v>
      </c>
      <c r="M7780" t="s">
        <v>37</v>
      </c>
      <c r="N7780" s="5">
        <v>19.5</v>
      </c>
      <c r="O7780" s="7">
        <v>6</v>
      </c>
      <c r="P7780" s="5">
        <v>12.66</v>
      </c>
      <c r="Q7780" s="5">
        <v>6.84</v>
      </c>
      <c r="R7780" s="22">
        <f>Tabla1[[#This Row],[Fecha de Envío]]-Tabla1[[#This Row],[Fecha de Orden]]</f>
        <v>14</v>
      </c>
      <c r="S7780" s="24">
        <f>YEAR(Tabla1[[#This Row],[Fecha de Orden]])</f>
        <v>2024</v>
      </c>
      <c r="T7780" t="str">
        <f>VLOOKUP(Tabla1[[#This Row],[Nombre del Producto]],Tabla2[[Nombre Producto]:[Costo Unitario]],2,FALSE)</f>
        <v>Wicked Choccy's</v>
      </c>
      <c r="U7780" t="str">
        <f>VLOOKUP(Tabla1[[#This Row],[Fábrica]],Tabla3[],4,FALSE)</f>
        <v>Georgia</v>
      </c>
    </row>
    <row r="7781" spans="1:21" x14ac:dyDescent="0.25">
      <c r="A7781" t="s">
        <v>5251</v>
      </c>
      <c r="B7781" s="3">
        <v>45598</v>
      </c>
      <c r="C7781" s="3">
        <v>45612</v>
      </c>
      <c r="D7781" t="s">
        <v>18</v>
      </c>
      <c r="E7781">
        <v>116358</v>
      </c>
      <c r="F7781" t="s">
        <v>19</v>
      </c>
      <c r="G7781" t="s">
        <v>5250</v>
      </c>
      <c r="H7781" t="s">
        <v>1072</v>
      </c>
      <c r="I7781">
        <v>66212</v>
      </c>
      <c r="J7781" t="s">
        <v>22</v>
      </c>
      <c r="K7781" t="s">
        <v>43</v>
      </c>
      <c r="L7781" t="s">
        <v>45</v>
      </c>
      <c r="M7781" t="s">
        <v>46</v>
      </c>
      <c r="N7781" s="5">
        <v>10.47</v>
      </c>
      <c r="O7781" s="7">
        <v>3</v>
      </c>
      <c r="P7781" s="5">
        <v>7.47</v>
      </c>
      <c r="Q7781" s="5">
        <v>3</v>
      </c>
      <c r="R7781" s="22">
        <f>Tabla1[[#This Row],[Fecha de Envío]]-Tabla1[[#This Row],[Fecha de Orden]]</f>
        <v>14</v>
      </c>
      <c r="S7781" s="24">
        <f>YEAR(Tabla1[[#This Row],[Fecha de Orden]])</f>
        <v>2024</v>
      </c>
      <c r="T7781" t="str">
        <f>VLOOKUP(Tabla1[[#This Row],[Nombre del Producto]],Tabla2[[Nombre Producto]:[Costo Unitario]],2,FALSE)</f>
        <v>Lot's O' Nuts</v>
      </c>
      <c r="U7781" t="str">
        <f>VLOOKUP(Tabla1[[#This Row],[Fábrica]],Tabla3[],4,FALSE)</f>
        <v>Arizona</v>
      </c>
    </row>
    <row r="7782" spans="1:21" x14ac:dyDescent="0.25">
      <c r="A7782" t="s">
        <v>6709</v>
      </c>
      <c r="B7782" s="3">
        <v>45598</v>
      </c>
      <c r="C7782" s="3">
        <v>45610</v>
      </c>
      <c r="D7782" t="s">
        <v>71</v>
      </c>
      <c r="E7782">
        <v>163790</v>
      </c>
      <c r="F7782" t="s">
        <v>19</v>
      </c>
      <c r="G7782" t="s">
        <v>6710</v>
      </c>
      <c r="H7782" t="s">
        <v>21</v>
      </c>
      <c r="I7782">
        <v>94526</v>
      </c>
      <c r="J7782" t="s">
        <v>148</v>
      </c>
      <c r="K7782" t="s">
        <v>23</v>
      </c>
      <c r="L7782" t="s">
        <v>445</v>
      </c>
      <c r="M7782" t="s">
        <v>446</v>
      </c>
      <c r="N7782" s="5">
        <v>9.75</v>
      </c>
      <c r="O7782" s="7">
        <v>3</v>
      </c>
      <c r="P7782" s="5">
        <v>0.75</v>
      </c>
      <c r="Q7782" s="5">
        <v>9</v>
      </c>
      <c r="R7782" s="22">
        <f>Tabla1[[#This Row],[Fecha de Envío]]-Tabla1[[#This Row],[Fecha de Orden]]</f>
        <v>12</v>
      </c>
      <c r="S7782" s="24">
        <f>YEAR(Tabla1[[#This Row],[Fecha de Orden]])</f>
        <v>2024</v>
      </c>
      <c r="T7782" t="str">
        <f>VLOOKUP(Tabla1[[#This Row],[Nombre del Producto]],Tabla2[[Nombre Producto]:[Costo Unitario]],2,FALSE)</f>
        <v>The Other Factory</v>
      </c>
      <c r="U7782" t="str">
        <f>VLOOKUP(Tabla1[[#This Row],[Fábrica]],Tabla3[],4,FALSE)</f>
        <v>Tennessee</v>
      </c>
    </row>
    <row r="7783" spans="1:21" x14ac:dyDescent="0.25">
      <c r="A7783" t="s">
        <v>6711</v>
      </c>
      <c r="B7783" s="3">
        <v>45598</v>
      </c>
      <c r="C7783" s="3">
        <v>45610</v>
      </c>
      <c r="D7783" t="s">
        <v>71</v>
      </c>
      <c r="E7783">
        <v>163790</v>
      </c>
      <c r="F7783" t="s">
        <v>19</v>
      </c>
      <c r="G7783" t="s">
        <v>6710</v>
      </c>
      <c r="H7783" t="s">
        <v>21</v>
      </c>
      <c r="I7783">
        <v>94526</v>
      </c>
      <c r="J7783" t="s">
        <v>22</v>
      </c>
      <c r="K7783" t="s">
        <v>23</v>
      </c>
      <c r="L7783" t="s">
        <v>27</v>
      </c>
      <c r="M7783" t="s">
        <v>28</v>
      </c>
      <c r="N7783" s="5">
        <v>18</v>
      </c>
      <c r="O7783" s="7">
        <v>5</v>
      </c>
      <c r="P7783" s="5">
        <v>12.5</v>
      </c>
      <c r="Q7783" s="5">
        <v>5.5</v>
      </c>
      <c r="R7783" s="22">
        <f>Tabla1[[#This Row],[Fecha de Envío]]-Tabla1[[#This Row],[Fecha de Orden]]</f>
        <v>12</v>
      </c>
      <c r="S7783" s="24">
        <f>YEAR(Tabla1[[#This Row],[Fecha de Orden]])</f>
        <v>2024</v>
      </c>
      <c r="T7783" t="str">
        <f>VLOOKUP(Tabla1[[#This Row],[Nombre del Producto]],Tabla2[[Nombre Producto]:[Costo Unitario]],2,FALSE)</f>
        <v>Lot's O' Nuts</v>
      </c>
      <c r="U7783" t="str">
        <f>VLOOKUP(Tabla1[[#This Row],[Fábrica]],Tabla3[],4,FALSE)</f>
        <v>Arizona</v>
      </c>
    </row>
    <row r="7784" spans="1:21" x14ac:dyDescent="0.25">
      <c r="A7784" t="s">
        <v>6712</v>
      </c>
      <c r="B7784" s="3">
        <v>45598</v>
      </c>
      <c r="C7784" s="3">
        <v>45610</v>
      </c>
      <c r="D7784" t="s">
        <v>71</v>
      </c>
      <c r="E7784">
        <v>163790</v>
      </c>
      <c r="F7784" t="s">
        <v>19</v>
      </c>
      <c r="G7784" t="s">
        <v>6710</v>
      </c>
      <c r="H7784" t="s">
        <v>21</v>
      </c>
      <c r="I7784">
        <v>94526</v>
      </c>
      <c r="J7784" t="s">
        <v>148</v>
      </c>
      <c r="K7784" t="s">
        <v>23</v>
      </c>
      <c r="L7784" t="s">
        <v>348</v>
      </c>
      <c r="M7784" t="s">
        <v>349</v>
      </c>
      <c r="N7784" s="5">
        <v>120</v>
      </c>
      <c r="O7784" s="7">
        <v>6</v>
      </c>
      <c r="P7784" s="5">
        <v>60</v>
      </c>
      <c r="Q7784" s="5">
        <v>60</v>
      </c>
      <c r="R7784" s="22">
        <f>Tabla1[[#This Row],[Fecha de Envío]]-Tabla1[[#This Row],[Fecha de Orden]]</f>
        <v>12</v>
      </c>
      <c r="S7784" s="24">
        <f>YEAR(Tabla1[[#This Row],[Fecha de Orden]])</f>
        <v>2024</v>
      </c>
      <c r="T7784" t="str">
        <f>VLOOKUP(Tabla1[[#This Row],[Nombre del Producto]],Tabla2[[Nombre Producto]:[Costo Unitario]],2,FALSE)</f>
        <v>Secret Factory</v>
      </c>
      <c r="U7784" t="str">
        <f>VLOOKUP(Tabla1[[#This Row],[Fábrica]],Tabla3[],4,FALSE)</f>
        <v>Illinois</v>
      </c>
    </row>
    <row r="7785" spans="1:21" x14ac:dyDescent="0.25">
      <c r="A7785" t="s">
        <v>6713</v>
      </c>
      <c r="B7785" s="3">
        <v>45598</v>
      </c>
      <c r="C7785" s="3">
        <v>45610</v>
      </c>
      <c r="D7785" t="s">
        <v>71</v>
      </c>
      <c r="E7785">
        <v>163790</v>
      </c>
      <c r="F7785" t="s">
        <v>19</v>
      </c>
      <c r="G7785" t="s">
        <v>6710</v>
      </c>
      <c r="H7785" t="s">
        <v>21</v>
      </c>
      <c r="I7785">
        <v>94526</v>
      </c>
      <c r="J7785" t="s">
        <v>22</v>
      </c>
      <c r="K7785" t="s">
        <v>23</v>
      </c>
      <c r="L7785" t="s">
        <v>33</v>
      </c>
      <c r="M7785" t="s">
        <v>34</v>
      </c>
      <c r="N7785" s="5">
        <v>25.2</v>
      </c>
      <c r="O7785" s="7">
        <v>7</v>
      </c>
      <c r="P7785" s="5">
        <v>16.8</v>
      </c>
      <c r="Q7785" s="5">
        <v>8.4</v>
      </c>
      <c r="R7785" s="22">
        <f>Tabla1[[#This Row],[Fecha de Envío]]-Tabla1[[#This Row],[Fecha de Orden]]</f>
        <v>12</v>
      </c>
      <c r="S7785" s="24">
        <f>YEAR(Tabla1[[#This Row],[Fecha de Orden]])</f>
        <v>2024</v>
      </c>
      <c r="T7785" t="str">
        <f>VLOOKUP(Tabla1[[#This Row],[Nombre del Producto]],Tabla2[[Nombre Producto]:[Costo Unitario]],2,FALSE)</f>
        <v>Lot's O' Nuts</v>
      </c>
      <c r="U7785" t="str">
        <f>VLOOKUP(Tabla1[[#This Row],[Fábrica]],Tabla3[],4,FALSE)</f>
        <v>Arizona</v>
      </c>
    </row>
    <row r="7786" spans="1:21" x14ac:dyDescent="0.25">
      <c r="A7786" t="s">
        <v>6714</v>
      </c>
      <c r="B7786" s="3">
        <v>45598</v>
      </c>
      <c r="C7786" s="3">
        <v>45610</v>
      </c>
      <c r="D7786" t="s">
        <v>71</v>
      </c>
      <c r="E7786">
        <v>163790</v>
      </c>
      <c r="F7786" t="s">
        <v>19</v>
      </c>
      <c r="G7786" t="s">
        <v>6710</v>
      </c>
      <c r="H7786" t="s">
        <v>21</v>
      </c>
      <c r="I7786">
        <v>94526</v>
      </c>
      <c r="J7786" t="s">
        <v>22</v>
      </c>
      <c r="K7786" t="s">
        <v>23</v>
      </c>
      <c r="L7786" t="s">
        <v>36</v>
      </c>
      <c r="M7786" t="s">
        <v>37</v>
      </c>
      <c r="N7786" s="5">
        <v>9.75</v>
      </c>
      <c r="O7786" s="7">
        <v>3</v>
      </c>
      <c r="P7786" s="5">
        <v>6.33</v>
      </c>
      <c r="Q7786" s="5">
        <v>3.42</v>
      </c>
      <c r="R7786" s="22">
        <f>Tabla1[[#This Row],[Fecha de Envío]]-Tabla1[[#This Row],[Fecha de Orden]]</f>
        <v>12</v>
      </c>
      <c r="S7786" s="24">
        <f>YEAR(Tabla1[[#This Row],[Fecha de Orden]])</f>
        <v>2024</v>
      </c>
      <c r="T7786" t="str">
        <f>VLOOKUP(Tabla1[[#This Row],[Nombre del Producto]],Tabla2[[Nombre Producto]:[Costo Unitario]],2,FALSE)</f>
        <v>Wicked Choccy's</v>
      </c>
      <c r="U7786" t="str">
        <f>VLOOKUP(Tabla1[[#This Row],[Fábrica]],Tabla3[],4,FALSE)</f>
        <v>Georgia</v>
      </c>
    </row>
    <row r="7787" spans="1:21" x14ac:dyDescent="0.25">
      <c r="A7787" t="s">
        <v>6715</v>
      </c>
      <c r="B7787" s="3">
        <v>45598</v>
      </c>
      <c r="C7787" s="3">
        <v>45610</v>
      </c>
      <c r="D7787" t="s">
        <v>71</v>
      </c>
      <c r="E7787">
        <v>163790</v>
      </c>
      <c r="F7787" t="s">
        <v>19</v>
      </c>
      <c r="G7787" t="s">
        <v>6710</v>
      </c>
      <c r="H7787" t="s">
        <v>21</v>
      </c>
      <c r="I7787">
        <v>94526</v>
      </c>
      <c r="J7787" t="s">
        <v>22</v>
      </c>
      <c r="K7787" t="s">
        <v>23</v>
      </c>
      <c r="L7787" t="s">
        <v>24</v>
      </c>
      <c r="M7787" t="s">
        <v>25</v>
      </c>
      <c r="N7787" s="5">
        <v>26.25</v>
      </c>
      <c r="O7787" s="7">
        <v>7</v>
      </c>
      <c r="P7787" s="5">
        <v>17.149999999999999</v>
      </c>
      <c r="Q7787" s="5">
        <v>9.1</v>
      </c>
      <c r="R7787" s="22">
        <f>Tabla1[[#This Row],[Fecha de Envío]]-Tabla1[[#This Row],[Fecha de Orden]]</f>
        <v>12</v>
      </c>
      <c r="S7787" s="24">
        <f>YEAR(Tabla1[[#This Row],[Fecha de Orden]])</f>
        <v>2024</v>
      </c>
      <c r="T7787" t="str">
        <f>VLOOKUP(Tabla1[[#This Row],[Nombre del Producto]],Tabla2[[Nombre Producto]:[Costo Unitario]],2,FALSE)</f>
        <v>Wicked Choccy's</v>
      </c>
      <c r="U7787" t="str">
        <f>VLOOKUP(Tabla1[[#This Row],[Fábrica]],Tabla3[],4,FALSE)</f>
        <v>Georgia</v>
      </c>
    </row>
    <row r="7788" spans="1:21" x14ac:dyDescent="0.25">
      <c r="A7788" t="s">
        <v>6764</v>
      </c>
      <c r="B7788" s="3">
        <v>45598</v>
      </c>
      <c r="C7788" s="3">
        <v>45611</v>
      </c>
      <c r="D7788" t="s">
        <v>39</v>
      </c>
      <c r="E7788">
        <v>167227</v>
      </c>
      <c r="F7788" t="s">
        <v>19</v>
      </c>
      <c r="G7788" t="s">
        <v>5897</v>
      </c>
      <c r="H7788" t="s">
        <v>87</v>
      </c>
      <c r="I7788">
        <v>63116</v>
      </c>
      <c r="J7788" t="s">
        <v>22</v>
      </c>
      <c r="K7788" t="s">
        <v>43</v>
      </c>
      <c r="L7788" t="s">
        <v>27</v>
      </c>
      <c r="M7788" t="s">
        <v>28</v>
      </c>
      <c r="N7788" s="5">
        <v>36</v>
      </c>
      <c r="O7788" s="7">
        <v>10</v>
      </c>
      <c r="P7788" s="5">
        <v>25</v>
      </c>
      <c r="Q7788" s="5">
        <v>11</v>
      </c>
      <c r="R7788" s="22">
        <f>Tabla1[[#This Row],[Fecha de Envío]]-Tabla1[[#This Row],[Fecha de Orden]]</f>
        <v>13</v>
      </c>
      <c r="S7788" s="24">
        <f>YEAR(Tabla1[[#This Row],[Fecha de Orden]])</f>
        <v>2024</v>
      </c>
      <c r="T7788" t="str">
        <f>VLOOKUP(Tabla1[[#This Row],[Nombre del Producto]],Tabla2[[Nombre Producto]:[Costo Unitario]],2,FALSE)</f>
        <v>Lot's O' Nuts</v>
      </c>
      <c r="U7788" t="str">
        <f>VLOOKUP(Tabla1[[#This Row],[Fábrica]],Tabla3[],4,FALSE)</f>
        <v>Arizona</v>
      </c>
    </row>
    <row r="7789" spans="1:21" x14ac:dyDescent="0.25">
      <c r="A7789" t="s">
        <v>6765</v>
      </c>
      <c r="B7789" s="3">
        <v>45598</v>
      </c>
      <c r="C7789" s="3">
        <v>45611</v>
      </c>
      <c r="D7789" t="s">
        <v>39</v>
      </c>
      <c r="E7789">
        <v>167227</v>
      </c>
      <c r="F7789" t="s">
        <v>19</v>
      </c>
      <c r="G7789" t="s">
        <v>5897</v>
      </c>
      <c r="H7789" t="s">
        <v>87</v>
      </c>
      <c r="I7789">
        <v>63116</v>
      </c>
      <c r="J7789" t="s">
        <v>22</v>
      </c>
      <c r="K7789" t="s">
        <v>43</v>
      </c>
      <c r="L7789" t="s">
        <v>45</v>
      </c>
      <c r="M7789" t="s">
        <v>46</v>
      </c>
      <c r="N7789" s="5">
        <v>6.98</v>
      </c>
      <c r="O7789" s="7">
        <v>2</v>
      </c>
      <c r="P7789" s="5">
        <v>4.9800000000000004</v>
      </c>
      <c r="Q7789" s="5">
        <v>2</v>
      </c>
      <c r="R7789" s="22">
        <f>Tabla1[[#This Row],[Fecha de Envío]]-Tabla1[[#This Row],[Fecha de Orden]]</f>
        <v>13</v>
      </c>
      <c r="S7789" s="24">
        <f>YEAR(Tabla1[[#This Row],[Fecha de Orden]])</f>
        <v>2024</v>
      </c>
      <c r="T7789" t="str">
        <f>VLOOKUP(Tabla1[[#This Row],[Nombre del Producto]],Tabla2[[Nombre Producto]:[Costo Unitario]],2,FALSE)</f>
        <v>Lot's O' Nuts</v>
      </c>
      <c r="U7789" t="str">
        <f>VLOOKUP(Tabla1[[#This Row],[Fábrica]],Tabla3[],4,FALSE)</f>
        <v>Arizona</v>
      </c>
    </row>
    <row r="7790" spans="1:21" x14ac:dyDescent="0.25">
      <c r="A7790" t="s">
        <v>8345</v>
      </c>
      <c r="B7790" s="3">
        <v>45598</v>
      </c>
      <c r="C7790" s="3">
        <v>45613</v>
      </c>
      <c r="D7790" t="s">
        <v>71</v>
      </c>
      <c r="E7790">
        <v>120061</v>
      </c>
      <c r="F7790" t="s">
        <v>19</v>
      </c>
      <c r="G7790" t="s">
        <v>86</v>
      </c>
      <c r="H7790" t="s">
        <v>210</v>
      </c>
      <c r="I7790">
        <v>45503</v>
      </c>
      <c r="J7790" t="s">
        <v>22</v>
      </c>
      <c r="K7790" t="s">
        <v>32</v>
      </c>
      <c r="L7790" t="s">
        <v>36</v>
      </c>
      <c r="M7790" t="s">
        <v>37</v>
      </c>
      <c r="N7790" s="5">
        <v>6.5</v>
      </c>
      <c r="O7790" s="7">
        <v>2</v>
      </c>
      <c r="P7790" s="5">
        <v>4.22</v>
      </c>
      <c r="Q7790" s="5">
        <v>2.2799999999999998</v>
      </c>
      <c r="R7790" s="22">
        <f>Tabla1[[#This Row],[Fecha de Envío]]-Tabla1[[#This Row],[Fecha de Orden]]</f>
        <v>15</v>
      </c>
      <c r="S7790" s="24">
        <f>YEAR(Tabla1[[#This Row],[Fecha de Orden]])</f>
        <v>2024</v>
      </c>
      <c r="T7790" t="str">
        <f>VLOOKUP(Tabla1[[#This Row],[Nombre del Producto]],Tabla2[[Nombre Producto]:[Costo Unitario]],2,FALSE)</f>
        <v>Wicked Choccy's</v>
      </c>
      <c r="U7790" t="str">
        <f>VLOOKUP(Tabla1[[#This Row],[Fábrica]],Tabla3[],4,FALSE)</f>
        <v>Georgia</v>
      </c>
    </row>
    <row r="7791" spans="1:21" x14ac:dyDescent="0.25">
      <c r="A7791" t="s">
        <v>8579</v>
      </c>
      <c r="B7791" s="3">
        <v>45598</v>
      </c>
      <c r="C7791" s="3">
        <v>45611</v>
      </c>
      <c r="D7791" t="s">
        <v>71</v>
      </c>
      <c r="E7791">
        <v>143567</v>
      </c>
      <c r="F7791" t="s">
        <v>19</v>
      </c>
      <c r="G7791" t="s">
        <v>178</v>
      </c>
      <c r="H7791" t="s">
        <v>116</v>
      </c>
      <c r="I7791">
        <v>42420</v>
      </c>
      <c r="J7791" t="s">
        <v>22</v>
      </c>
      <c r="K7791" t="s">
        <v>66</v>
      </c>
      <c r="L7791" t="s">
        <v>33</v>
      </c>
      <c r="M7791" t="s">
        <v>34</v>
      </c>
      <c r="N7791" s="5">
        <v>14.4</v>
      </c>
      <c r="O7791" s="7">
        <v>4</v>
      </c>
      <c r="P7791" s="5">
        <v>9.6</v>
      </c>
      <c r="Q7791" s="5">
        <v>4.8</v>
      </c>
      <c r="R7791" s="22">
        <f>Tabla1[[#This Row],[Fecha de Envío]]-Tabla1[[#This Row],[Fecha de Orden]]</f>
        <v>13</v>
      </c>
      <c r="S7791" s="24">
        <f>YEAR(Tabla1[[#This Row],[Fecha de Orden]])</f>
        <v>2024</v>
      </c>
      <c r="T7791" t="str">
        <f>VLOOKUP(Tabla1[[#This Row],[Nombre del Producto]],Tabla2[[Nombre Producto]:[Costo Unitario]],2,FALSE)</f>
        <v>Lot's O' Nuts</v>
      </c>
      <c r="U7791" t="str">
        <f>VLOOKUP(Tabla1[[#This Row],[Fábrica]],Tabla3[],4,FALSE)</f>
        <v>Arizona</v>
      </c>
    </row>
    <row r="7792" spans="1:21" x14ac:dyDescent="0.25">
      <c r="A7792" t="s">
        <v>8580</v>
      </c>
      <c r="B7792" s="3">
        <v>45598</v>
      </c>
      <c r="C7792" s="3">
        <v>45611</v>
      </c>
      <c r="D7792" t="s">
        <v>71</v>
      </c>
      <c r="E7792">
        <v>143567</v>
      </c>
      <c r="F7792" t="s">
        <v>19</v>
      </c>
      <c r="G7792" t="s">
        <v>178</v>
      </c>
      <c r="H7792" t="s">
        <v>116</v>
      </c>
      <c r="I7792">
        <v>42420</v>
      </c>
      <c r="J7792" t="s">
        <v>148</v>
      </c>
      <c r="K7792" t="s">
        <v>66</v>
      </c>
      <c r="L7792" t="s">
        <v>348</v>
      </c>
      <c r="M7792" t="s">
        <v>349</v>
      </c>
      <c r="N7792" s="5">
        <v>40</v>
      </c>
      <c r="O7792" s="7">
        <v>2</v>
      </c>
      <c r="P7792" s="5">
        <v>20</v>
      </c>
      <c r="Q7792" s="5">
        <v>20</v>
      </c>
      <c r="R7792" s="22">
        <f>Tabla1[[#This Row],[Fecha de Envío]]-Tabla1[[#This Row],[Fecha de Orden]]</f>
        <v>13</v>
      </c>
      <c r="S7792" s="24">
        <f>YEAR(Tabla1[[#This Row],[Fecha de Orden]])</f>
        <v>2024</v>
      </c>
      <c r="T7792" t="str">
        <f>VLOOKUP(Tabla1[[#This Row],[Nombre del Producto]],Tabla2[[Nombre Producto]:[Costo Unitario]],2,FALSE)</f>
        <v>Secret Factory</v>
      </c>
      <c r="U7792" t="str">
        <f>VLOOKUP(Tabla1[[#This Row],[Fábrica]],Tabla3[],4,FALSE)</f>
        <v>Illinois</v>
      </c>
    </row>
    <row r="7793" spans="1:21" x14ac:dyDescent="0.25">
      <c r="A7793" t="s">
        <v>8581</v>
      </c>
      <c r="B7793" s="3">
        <v>45598</v>
      </c>
      <c r="C7793" s="3">
        <v>45611</v>
      </c>
      <c r="D7793" t="s">
        <v>71</v>
      </c>
      <c r="E7793">
        <v>143567</v>
      </c>
      <c r="F7793" t="s">
        <v>19</v>
      </c>
      <c r="G7793" t="s">
        <v>178</v>
      </c>
      <c r="H7793" t="s">
        <v>116</v>
      </c>
      <c r="I7793">
        <v>42420</v>
      </c>
      <c r="J7793" t="s">
        <v>22</v>
      </c>
      <c r="K7793" t="s">
        <v>66</v>
      </c>
      <c r="L7793" t="s">
        <v>45</v>
      </c>
      <c r="M7793" t="s">
        <v>46</v>
      </c>
      <c r="N7793" s="5">
        <v>13.96</v>
      </c>
      <c r="O7793" s="7">
        <v>4</v>
      </c>
      <c r="P7793" s="5">
        <v>9.9600000000000009</v>
      </c>
      <c r="Q7793" s="5">
        <v>4</v>
      </c>
      <c r="R7793" s="22">
        <f>Tabla1[[#This Row],[Fecha de Envío]]-Tabla1[[#This Row],[Fecha de Orden]]</f>
        <v>13</v>
      </c>
      <c r="S7793" s="24">
        <f>YEAR(Tabla1[[#This Row],[Fecha de Orden]])</f>
        <v>2024</v>
      </c>
      <c r="T7793" t="str">
        <f>VLOOKUP(Tabla1[[#This Row],[Nombre del Producto]],Tabla2[[Nombre Producto]:[Costo Unitario]],2,FALSE)</f>
        <v>Lot's O' Nuts</v>
      </c>
      <c r="U7793" t="str">
        <f>VLOOKUP(Tabla1[[#This Row],[Fábrica]],Tabla3[],4,FALSE)</f>
        <v>Arizona</v>
      </c>
    </row>
    <row r="7794" spans="1:21" x14ac:dyDescent="0.25">
      <c r="A7794" t="s">
        <v>8756</v>
      </c>
      <c r="B7794" s="3">
        <v>45598</v>
      </c>
      <c r="C7794" s="3">
        <v>45612</v>
      </c>
      <c r="D7794" t="s">
        <v>18</v>
      </c>
      <c r="E7794">
        <v>127782</v>
      </c>
      <c r="F7794" t="s">
        <v>19</v>
      </c>
      <c r="G7794" t="s">
        <v>144</v>
      </c>
      <c r="H7794" t="s">
        <v>101</v>
      </c>
      <c r="I7794">
        <v>19140</v>
      </c>
      <c r="J7794" t="s">
        <v>22</v>
      </c>
      <c r="K7794" t="s">
        <v>32</v>
      </c>
      <c r="L7794" t="s">
        <v>36</v>
      </c>
      <c r="M7794" t="s">
        <v>37</v>
      </c>
      <c r="N7794" s="5">
        <v>3.25</v>
      </c>
      <c r="O7794" s="7">
        <v>1</v>
      </c>
      <c r="P7794" s="5">
        <v>2.11</v>
      </c>
      <c r="Q7794" s="5">
        <v>1.1399999999999999</v>
      </c>
      <c r="R7794" s="22">
        <f>Tabla1[[#This Row],[Fecha de Envío]]-Tabla1[[#This Row],[Fecha de Orden]]</f>
        <v>14</v>
      </c>
      <c r="S7794" s="24">
        <f>YEAR(Tabla1[[#This Row],[Fecha de Orden]])</f>
        <v>2024</v>
      </c>
      <c r="T7794" t="str">
        <f>VLOOKUP(Tabla1[[#This Row],[Nombre del Producto]],Tabla2[[Nombre Producto]:[Costo Unitario]],2,FALSE)</f>
        <v>Wicked Choccy's</v>
      </c>
      <c r="U7794" t="str">
        <f>VLOOKUP(Tabla1[[#This Row],[Fábrica]],Tabla3[],4,FALSE)</f>
        <v>Georgia</v>
      </c>
    </row>
    <row r="7795" spans="1:21" x14ac:dyDescent="0.25">
      <c r="A7795" t="s">
        <v>8757</v>
      </c>
      <c r="B7795" s="3">
        <v>45598</v>
      </c>
      <c r="C7795" s="3">
        <v>45612</v>
      </c>
      <c r="D7795" t="s">
        <v>18</v>
      </c>
      <c r="E7795">
        <v>127782</v>
      </c>
      <c r="F7795" t="s">
        <v>19</v>
      </c>
      <c r="G7795" t="s">
        <v>144</v>
      </c>
      <c r="H7795" t="s">
        <v>101</v>
      </c>
      <c r="I7795">
        <v>19140</v>
      </c>
      <c r="J7795" t="s">
        <v>22</v>
      </c>
      <c r="K7795" t="s">
        <v>32</v>
      </c>
      <c r="L7795" t="s">
        <v>27</v>
      </c>
      <c r="M7795" t="s">
        <v>28</v>
      </c>
      <c r="N7795" s="5">
        <v>10.8</v>
      </c>
      <c r="O7795" s="7">
        <v>3</v>
      </c>
      <c r="P7795" s="5">
        <v>7.5</v>
      </c>
      <c r="Q7795" s="5">
        <v>3.3</v>
      </c>
      <c r="R7795" s="22">
        <f>Tabla1[[#This Row],[Fecha de Envío]]-Tabla1[[#This Row],[Fecha de Orden]]</f>
        <v>14</v>
      </c>
      <c r="S7795" s="24">
        <f>YEAR(Tabla1[[#This Row],[Fecha de Orden]])</f>
        <v>2024</v>
      </c>
      <c r="T7795" t="str">
        <f>VLOOKUP(Tabla1[[#This Row],[Nombre del Producto]],Tabla2[[Nombre Producto]:[Costo Unitario]],2,FALSE)</f>
        <v>Lot's O' Nuts</v>
      </c>
      <c r="U7795" t="str">
        <f>VLOOKUP(Tabla1[[#This Row],[Fábrica]],Tabla3[],4,FALSE)</f>
        <v>Arizona</v>
      </c>
    </row>
    <row r="7796" spans="1:21" x14ac:dyDescent="0.25">
      <c r="A7796" t="s">
        <v>8758</v>
      </c>
      <c r="B7796" s="3">
        <v>45598</v>
      </c>
      <c r="C7796" s="3">
        <v>45612</v>
      </c>
      <c r="D7796" t="s">
        <v>18</v>
      </c>
      <c r="E7796">
        <v>127782</v>
      </c>
      <c r="F7796" t="s">
        <v>19</v>
      </c>
      <c r="G7796" t="s">
        <v>144</v>
      </c>
      <c r="H7796" t="s">
        <v>101</v>
      </c>
      <c r="I7796">
        <v>19140</v>
      </c>
      <c r="J7796" t="s">
        <v>22</v>
      </c>
      <c r="K7796" t="s">
        <v>32</v>
      </c>
      <c r="L7796" t="s">
        <v>45</v>
      </c>
      <c r="M7796" t="s">
        <v>46</v>
      </c>
      <c r="N7796" s="5">
        <v>10.47</v>
      </c>
      <c r="O7796" s="7">
        <v>3</v>
      </c>
      <c r="P7796" s="5">
        <v>7.47</v>
      </c>
      <c r="Q7796" s="5">
        <v>3</v>
      </c>
      <c r="R7796" s="22">
        <f>Tabla1[[#This Row],[Fecha de Envío]]-Tabla1[[#This Row],[Fecha de Orden]]</f>
        <v>14</v>
      </c>
      <c r="S7796" s="24">
        <f>YEAR(Tabla1[[#This Row],[Fecha de Orden]])</f>
        <v>2024</v>
      </c>
      <c r="T7796" t="str">
        <f>VLOOKUP(Tabla1[[#This Row],[Nombre del Producto]],Tabla2[[Nombre Producto]:[Costo Unitario]],2,FALSE)</f>
        <v>Lot's O' Nuts</v>
      </c>
      <c r="U7796" t="str">
        <f>VLOOKUP(Tabla1[[#This Row],[Fábrica]],Tabla3[],4,FALSE)</f>
        <v>Arizona</v>
      </c>
    </row>
    <row r="7797" spans="1:21" x14ac:dyDescent="0.25">
      <c r="A7797" t="s">
        <v>1156</v>
      </c>
      <c r="B7797" s="3">
        <v>45599</v>
      </c>
      <c r="C7797" s="3">
        <v>45614</v>
      </c>
      <c r="D7797" t="s">
        <v>18</v>
      </c>
      <c r="E7797">
        <v>161130</v>
      </c>
      <c r="F7797" t="s">
        <v>19</v>
      </c>
      <c r="G7797" t="s">
        <v>529</v>
      </c>
      <c r="H7797" t="s">
        <v>255</v>
      </c>
      <c r="I7797">
        <v>33178</v>
      </c>
      <c r="J7797" t="s">
        <v>22</v>
      </c>
      <c r="K7797" t="s">
        <v>66</v>
      </c>
      <c r="L7797" t="s">
        <v>33</v>
      </c>
      <c r="M7797" t="s">
        <v>34</v>
      </c>
      <c r="N7797" s="5">
        <v>7.2</v>
      </c>
      <c r="O7797" s="7">
        <v>2</v>
      </c>
      <c r="P7797" s="5">
        <v>4.8</v>
      </c>
      <c r="Q7797" s="5">
        <v>2.4</v>
      </c>
      <c r="R7797" s="22">
        <f>Tabla1[[#This Row],[Fecha de Envío]]-Tabla1[[#This Row],[Fecha de Orden]]</f>
        <v>15</v>
      </c>
      <c r="S7797" s="24">
        <f>YEAR(Tabla1[[#This Row],[Fecha de Orden]])</f>
        <v>2024</v>
      </c>
      <c r="T7797" t="str">
        <f>VLOOKUP(Tabla1[[#This Row],[Nombre del Producto]],Tabla2[[Nombre Producto]:[Costo Unitario]],2,FALSE)</f>
        <v>Lot's O' Nuts</v>
      </c>
      <c r="U7797" t="str">
        <f>VLOOKUP(Tabla1[[#This Row],[Fábrica]],Tabla3[],4,FALSE)</f>
        <v>Arizona</v>
      </c>
    </row>
    <row r="7798" spans="1:21" x14ac:dyDescent="0.25">
      <c r="A7798" t="s">
        <v>1189</v>
      </c>
      <c r="B7798" s="3">
        <v>45599</v>
      </c>
      <c r="C7798" s="3">
        <v>45615</v>
      </c>
      <c r="D7798" t="s">
        <v>18</v>
      </c>
      <c r="E7798">
        <v>135419</v>
      </c>
      <c r="F7798" t="s">
        <v>19</v>
      </c>
      <c r="G7798" t="s">
        <v>866</v>
      </c>
      <c r="H7798" t="s">
        <v>21</v>
      </c>
      <c r="I7798">
        <v>93309</v>
      </c>
      <c r="J7798" t="s">
        <v>22</v>
      </c>
      <c r="K7798" t="s">
        <v>23</v>
      </c>
      <c r="L7798" t="s">
        <v>33</v>
      </c>
      <c r="M7798" t="s">
        <v>34</v>
      </c>
      <c r="N7798" s="5">
        <v>14.4</v>
      </c>
      <c r="O7798" s="7">
        <v>4</v>
      </c>
      <c r="P7798" s="5">
        <v>9.6</v>
      </c>
      <c r="Q7798" s="5">
        <v>4.8</v>
      </c>
      <c r="R7798" s="22">
        <f>Tabla1[[#This Row],[Fecha de Envío]]-Tabla1[[#This Row],[Fecha de Orden]]</f>
        <v>16</v>
      </c>
      <c r="S7798" s="24">
        <f>YEAR(Tabla1[[#This Row],[Fecha de Orden]])</f>
        <v>2024</v>
      </c>
      <c r="T7798" t="str">
        <f>VLOOKUP(Tabla1[[#This Row],[Nombre del Producto]],Tabla2[[Nombre Producto]:[Costo Unitario]],2,FALSE)</f>
        <v>Lot's O' Nuts</v>
      </c>
      <c r="U7798" t="str">
        <f>VLOOKUP(Tabla1[[#This Row],[Fábrica]],Tabla3[],4,FALSE)</f>
        <v>Arizona</v>
      </c>
    </row>
    <row r="7799" spans="1:21" x14ac:dyDescent="0.25">
      <c r="A7799" t="s">
        <v>2116</v>
      </c>
      <c r="B7799" s="3">
        <v>45599</v>
      </c>
      <c r="C7799" s="3">
        <v>45611</v>
      </c>
      <c r="D7799" t="s">
        <v>39</v>
      </c>
      <c r="E7799">
        <v>105998</v>
      </c>
      <c r="F7799" t="s">
        <v>19</v>
      </c>
      <c r="G7799" t="s">
        <v>120</v>
      </c>
      <c r="H7799" t="s">
        <v>21</v>
      </c>
      <c r="I7799">
        <v>92037</v>
      </c>
      <c r="J7799" t="s">
        <v>22</v>
      </c>
      <c r="K7799" t="s">
        <v>23</v>
      </c>
      <c r="L7799" t="s">
        <v>36</v>
      </c>
      <c r="M7799" t="s">
        <v>37</v>
      </c>
      <c r="N7799" s="5">
        <v>39</v>
      </c>
      <c r="O7799" s="7">
        <v>12</v>
      </c>
      <c r="P7799" s="5">
        <v>25.32</v>
      </c>
      <c r="Q7799" s="5">
        <v>13.68</v>
      </c>
      <c r="R7799" s="22">
        <f>Tabla1[[#This Row],[Fecha de Envío]]-Tabla1[[#This Row],[Fecha de Orden]]</f>
        <v>12</v>
      </c>
      <c r="S7799" s="24">
        <f>YEAR(Tabla1[[#This Row],[Fecha de Orden]])</f>
        <v>2024</v>
      </c>
      <c r="T7799" t="str">
        <f>VLOOKUP(Tabla1[[#This Row],[Nombre del Producto]],Tabla2[[Nombre Producto]:[Costo Unitario]],2,FALSE)</f>
        <v>Wicked Choccy's</v>
      </c>
      <c r="U7799" t="str">
        <f>VLOOKUP(Tabla1[[#This Row],[Fábrica]],Tabla3[],4,FALSE)</f>
        <v>Georgia</v>
      </c>
    </row>
    <row r="7800" spans="1:21" x14ac:dyDescent="0.25">
      <c r="A7800" t="s">
        <v>2591</v>
      </c>
      <c r="B7800" s="3">
        <v>45599</v>
      </c>
      <c r="C7800" s="3">
        <v>45611</v>
      </c>
      <c r="D7800" t="s">
        <v>71</v>
      </c>
      <c r="E7800">
        <v>153339</v>
      </c>
      <c r="F7800" t="s">
        <v>19</v>
      </c>
      <c r="G7800" t="s">
        <v>2592</v>
      </c>
      <c r="H7800" t="s">
        <v>65</v>
      </c>
      <c r="I7800">
        <v>37130</v>
      </c>
      <c r="J7800" t="s">
        <v>22</v>
      </c>
      <c r="K7800" t="s">
        <v>66</v>
      </c>
      <c r="L7800" t="s">
        <v>45</v>
      </c>
      <c r="M7800" t="s">
        <v>46</v>
      </c>
      <c r="N7800" s="5">
        <v>3.49</v>
      </c>
      <c r="O7800" s="7">
        <v>1</v>
      </c>
      <c r="P7800" s="5">
        <v>2.4900000000000002</v>
      </c>
      <c r="Q7800" s="5">
        <v>1</v>
      </c>
      <c r="R7800" s="22">
        <f>Tabla1[[#This Row],[Fecha de Envío]]-Tabla1[[#This Row],[Fecha de Orden]]</f>
        <v>12</v>
      </c>
      <c r="S7800" s="24">
        <f>YEAR(Tabla1[[#This Row],[Fecha de Orden]])</f>
        <v>2024</v>
      </c>
      <c r="T7800" t="str">
        <f>VLOOKUP(Tabla1[[#This Row],[Nombre del Producto]],Tabla2[[Nombre Producto]:[Costo Unitario]],2,FALSE)</f>
        <v>Lot's O' Nuts</v>
      </c>
      <c r="U7800" t="str">
        <f>VLOOKUP(Tabla1[[#This Row],[Fábrica]],Tabla3[],4,FALSE)</f>
        <v>Arizona</v>
      </c>
    </row>
    <row r="7801" spans="1:21" x14ac:dyDescent="0.25">
      <c r="A7801" t="s">
        <v>2654</v>
      </c>
      <c r="B7801" s="3">
        <v>45599</v>
      </c>
      <c r="C7801" s="3">
        <v>45613</v>
      </c>
      <c r="D7801" t="s">
        <v>18</v>
      </c>
      <c r="E7801">
        <v>100622</v>
      </c>
      <c r="F7801" t="s">
        <v>19</v>
      </c>
      <c r="G7801" t="s">
        <v>2451</v>
      </c>
      <c r="H7801" t="s">
        <v>255</v>
      </c>
      <c r="I7801">
        <v>32839</v>
      </c>
      <c r="J7801" t="s">
        <v>22</v>
      </c>
      <c r="K7801" t="s">
        <v>66</v>
      </c>
      <c r="L7801" t="s">
        <v>24</v>
      </c>
      <c r="M7801" t="s">
        <v>25</v>
      </c>
      <c r="N7801" s="5">
        <v>7.5</v>
      </c>
      <c r="O7801" s="7">
        <v>2</v>
      </c>
      <c r="P7801" s="5">
        <v>4.9000000000000004</v>
      </c>
      <c r="Q7801" s="5">
        <v>2.6</v>
      </c>
      <c r="R7801" s="22">
        <f>Tabla1[[#This Row],[Fecha de Envío]]-Tabla1[[#This Row],[Fecha de Orden]]</f>
        <v>14</v>
      </c>
      <c r="S7801" s="24">
        <f>YEAR(Tabla1[[#This Row],[Fecha de Orden]])</f>
        <v>2024</v>
      </c>
      <c r="T7801" t="str">
        <f>VLOOKUP(Tabla1[[#This Row],[Nombre del Producto]],Tabla2[[Nombre Producto]:[Costo Unitario]],2,FALSE)</f>
        <v>Wicked Choccy's</v>
      </c>
      <c r="U7801" t="str">
        <f>VLOOKUP(Tabla1[[#This Row],[Fábrica]],Tabla3[],4,FALSE)</f>
        <v>Georgia</v>
      </c>
    </row>
    <row r="7802" spans="1:21" x14ac:dyDescent="0.25">
      <c r="A7802" t="s">
        <v>2655</v>
      </c>
      <c r="B7802" s="3">
        <v>45599</v>
      </c>
      <c r="C7802" s="3">
        <v>45613</v>
      </c>
      <c r="D7802" t="s">
        <v>18</v>
      </c>
      <c r="E7802">
        <v>100622</v>
      </c>
      <c r="F7802" t="s">
        <v>19</v>
      </c>
      <c r="G7802" t="s">
        <v>2451</v>
      </c>
      <c r="H7802" t="s">
        <v>255</v>
      </c>
      <c r="I7802">
        <v>32839</v>
      </c>
      <c r="J7802" t="s">
        <v>22</v>
      </c>
      <c r="K7802" t="s">
        <v>66</v>
      </c>
      <c r="L7802" t="s">
        <v>45</v>
      </c>
      <c r="M7802" t="s">
        <v>46</v>
      </c>
      <c r="N7802" s="5">
        <v>6.98</v>
      </c>
      <c r="O7802" s="7">
        <v>2</v>
      </c>
      <c r="P7802" s="5">
        <v>4.9800000000000004</v>
      </c>
      <c r="Q7802" s="5">
        <v>2</v>
      </c>
      <c r="R7802" s="22">
        <f>Tabla1[[#This Row],[Fecha de Envío]]-Tabla1[[#This Row],[Fecha de Orden]]</f>
        <v>14</v>
      </c>
      <c r="S7802" s="24">
        <f>YEAR(Tabla1[[#This Row],[Fecha de Orden]])</f>
        <v>2024</v>
      </c>
      <c r="T7802" t="str">
        <f>VLOOKUP(Tabla1[[#This Row],[Nombre del Producto]],Tabla2[[Nombre Producto]:[Costo Unitario]],2,FALSE)</f>
        <v>Lot's O' Nuts</v>
      </c>
      <c r="U7802" t="str">
        <f>VLOOKUP(Tabla1[[#This Row],[Fábrica]],Tabla3[],4,FALSE)</f>
        <v>Arizona</v>
      </c>
    </row>
    <row r="7803" spans="1:21" x14ac:dyDescent="0.25">
      <c r="A7803" t="s">
        <v>2656</v>
      </c>
      <c r="B7803" s="3">
        <v>45599</v>
      </c>
      <c r="C7803" s="3">
        <v>45613</v>
      </c>
      <c r="D7803" t="s">
        <v>18</v>
      </c>
      <c r="E7803">
        <v>100622</v>
      </c>
      <c r="F7803" t="s">
        <v>19</v>
      </c>
      <c r="G7803" t="s">
        <v>2451</v>
      </c>
      <c r="H7803" t="s">
        <v>255</v>
      </c>
      <c r="I7803">
        <v>32839</v>
      </c>
      <c r="J7803" t="s">
        <v>22</v>
      </c>
      <c r="K7803" t="s">
        <v>66</v>
      </c>
      <c r="L7803" t="s">
        <v>27</v>
      </c>
      <c r="M7803" t="s">
        <v>28</v>
      </c>
      <c r="N7803" s="5">
        <v>7.2</v>
      </c>
      <c r="O7803" s="7">
        <v>2</v>
      </c>
      <c r="P7803" s="5">
        <v>5</v>
      </c>
      <c r="Q7803" s="5">
        <v>2.2000000000000002</v>
      </c>
      <c r="R7803" s="22">
        <f>Tabla1[[#This Row],[Fecha de Envío]]-Tabla1[[#This Row],[Fecha de Orden]]</f>
        <v>14</v>
      </c>
      <c r="S7803" s="24">
        <f>YEAR(Tabla1[[#This Row],[Fecha de Orden]])</f>
        <v>2024</v>
      </c>
      <c r="T7803" t="str">
        <f>VLOOKUP(Tabla1[[#This Row],[Nombre del Producto]],Tabla2[[Nombre Producto]:[Costo Unitario]],2,FALSE)</f>
        <v>Lot's O' Nuts</v>
      </c>
      <c r="U7803" t="str">
        <f>VLOOKUP(Tabla1[[#This Row],[Fábrica]],Tabla3[],4,FALSE)</f>
        <v>Arizona</v>
      </c>
    </row>
    <row r="7804" spans="1:21" x14ac:dyDescent="0.25">
      <c r="A7804" t="s">
        <v>2722</v>
      </c>
      <c r="B7804" s="3">
        <v>45599</v>
      </c>
      <c r="C7804" s="3">
        <v>45615</v>
      </c>
      <c r="D7804" t="s">
        <v>18</v>
      </c>
      <c r="E7804">
        <v>121615</v>
      </c>
      <c r="F7804" t="s">
        <v>19</v>
      </c>
      <c r="G7804" t="s">
        <v>2723</v>
      </c>
      <c r="H7804" t="s">
        <v>51</v>
      </c>
      <c r="I7804">
        <v>55122</v>
      </c>
      <c r="J7804" t="s">
        <v>22</v>
      </c>
      <c r="K7804" t="s">
        <v>43</v>
      </c>
      <c r="L7804" t="s">
        <v>33</v>
      </c>
      <c r="M7804" t="s">
        <v>34</v>
      </c>
      <c r="N7804" s="5">
        <v>10.8</v>
      </c>
      <c r="O7804" s="7">
        <v>3</v>
      </c>
      <c r="P7804" s="5">
        <v>7.2</v>
      </c>
      <c r="Q7804" s="5">
        <v>3.6</v>
      </c>
      <c r="R7804" s="22">
        <f>Tabla1[[#This Row],[Fecha de Envío]]-Tabla1[[#This Row],[Fecha de Orden]]</f>
        <v>16</v>
      </c>
      <c r="S7804" s="24">
        <f>YEAR(Tabla1[[#This Row],[Fecha de Orden]])</f>
        <v>2024</v>
      </c>
      <c r="T7804" t="str">
        <f>VLOOKUP(Tabla1[[#This Row],[Nombre del Producto]],Tabla2[[Nombre Producto]:[Costo Unitario]],2,FALSE)</f>
        <v>Lot's O' Nuts</v>
      </c>
      <c r="U7804" t="str">
        <f>VLOOKUP(Tabla1[[#This Row],[Fábrica]],Tabla3[],4,FALSE)</f>
        <v>Arizona</v>
      </c>
    </row>
    <row r="7805" spans="1:21" x14ac:dyDescent="0.25">
      <c r="A7805" t="s">
        <v>2724</v>
      </c>
      <c r="B7805" s="3">
        <v>45599</v>
      </c>
      <c r="C7805" s="3">
        <v>45615</v>
      </c>
      <c r="D7805" t="s">
        <v>18</v>
      </c>
      <c r="E7805">
        <v>121615</v>
      </c>
      <c r="F7805" t="s">
        <v>19</v>
      </c>
      <c r="G7805" t="s">
        <v>2723</v>
      </c>
      <c r="H7805" t="s">
        <v>51</v>
      </c>
      <c r="I7805">
        <v>55122</v>
      </c>
      <c r="J7805" t="s">
        <v>22</v>
      </c>
      <c r="K7805" t="s">
        <v>43</v>
      </c>
      <c r="L7805" t="s">
        <v>24</v>
      </c>
      <c r="M7805" t="s">
        <v>25</v>
      </c>
      <c r="N7805" s="5">
        <v>7.5</v>
      </c>
      <c r="O7805" s="7">
        <v>2</v>
      </c>
      <c r="P7805" s="5">
        <v>4.9000000000000004</v>
      </c>
      <c r="Q7805" s="5">
        <v>2.6</v>
      </c>
      <c r="R7805" s="22">
        <f>Tabla1[[#This Row],[Fecha de Envío]]-Tabla1[[#This Row],[Fecha de Orden]]</f>
        <v>16</v>
      </c>
      <c r="S7805" s="24">
        <f>YEAR(Tabla1[[#This Row],[Fecha de Orden]])</f>
        <v>2024</v>
      </c>
      <c r="T7805" t="str">
        <f>VLOOKUP(Tabla1[[#This Row],[Nombre del Producto]],Tabla2[[Nombre Producto]:[Costo Unitario]],2,FALSE)</f>
        <v>Wicked Choccy's</v>
      </c>
      <c r="U7805" t="str">
        <f>VLOOKUP(Tabla1[[#This Row],[Fábrica]],Tabla3[],4,FALSE)</f>
        <v>Georgia</v>
      </c>
    </row>
    <row r="7806" spans="1:21" x14ac:dyDescent="0.25">
      <c r="A7806" t="s">
        <v>2749</v>
      </c>
      <c r="B7806" s="3">
        <v>45599</v>
      </c>
      <c r="C7806" s="3">
        <v>45614</v>
      </c>
      <c r="D7806" t="s">
        <v>18</v>
      </c>
      <c r="E7806">
        <v>143329</v>
      </c>
      <c r="F7806" t="s">
        <v>19</v>
      </c>
      <c r="G7806" t="s">
        <v>2750</v>
      </c>
      <c r="H7806" t="s">
        <v>235</v>
      </c>
      <c r="I7806">
        <v>88001</v>
      </c>
      <c r="J7806" t="s">
        <v>22</v>
      </c>
      <c r="K7806" t="s">
        <v>23</v>
      </c>
      <c r="L7806" t="s">
        <v>27</v>
      </c>
      <c r="M7806" t="s">
        <v>28</v>
      </c>
      <c r="N7806" s="5">
        <v>10.8</v>
      </c>
      <c r="O7806" s="7">
        <v>3</v>
      </c>
      <c r="P7806" s="5">
        <v>7.5</v>
      </c>
      <c r="Q7806" s="5">
        <v>3.3</v>
      </c>
      <c r="R7806" s="22">
        <f>Tabla1[[#This Row],[Fecha de Envío]]-Tabla1[[#This Row],[Fecha de Orden]]</f>
        <v>15</v>
      </c>
      <c r="S7806" s="24">
        <f>YEAR(Tabla1[[#This Row],[Fecha de Orden]])</f>
        <v>2024</v>
      </c>
      <c r="T7806" t="str">
        <f>VLOOKUP(Tabla1[[#This Row],[Nombre del Producto]],Tabla2[[Nombre Producto]:[Costo Unitario]],2,FALSE)</f>
        <v>Lot's O' Nuts</v>
      </c>
      <c r="U7806" t="str">
        <f>VLOOKUP(Tabla1[[#This Row],[Fábrica]],Tabla3[],4,FALSE)</f>
        <v>Arizona</v>
      </c>
    </row>
    <row r="7807" spans="1:21" x14ac:dyDescent="0.25">
      <c r="A7807" t="s">
        <v>2795</v>
      </c>
      <c r="B7807" s="3">
        <v>45599</v>
      </c>
      <c r="C7807" s="3">
        <v>45614</v>
      </c>
      <c r="D7807" t="s">
        <v>18</v>
      </c>
      <c r="E7807">
        <v>110429</v>
      </c>
      <c r="F7807" t="s">
        <v>19</v>
      </c>
      <c r="G7807" t="s">
        <v>144</v>
      </c>
      <c r="H7807" t="s">
        <v>101</v>
      </c>
      <c r="I7807">
        <v>19143</v>
      </c>
      <c r="J7807" t="s">
        <v>22</v>
      </c>
      <c r="K7807" t="s">
        <v>32</v>
      </c>
      <c r="L7807" t="s">
        <v>45</v>
      </c>
      <c r="M7807" t="s">
        <v>46</v>
      </c>
      <c r="N7807" s="5">
        <v>10.47</v>
      </c>
      <c r="O7807" s="7">
        <v>3</v>
      </c>
      <c r="P7807" s="5">
        <v>7.47</v>
      </c>
      <c r="Q7807" s="5">
        <v>3</v>
      </c>
      <c r="R7807" s="22">
        <f>Tabla1[[#This Row],[Fecha de Envío]]-Tabla1[[#This Row],[Fecha de Orden]]</f>
        <v>15</v>
      </c>
      <c r="S7807" s="24">
        <f>YEAR(Tabla1[[#This Row],[Fecha de Orden]])</f>
        <v>2024</v>
      </c>
      <c r="T7807" t="str">
        <f>VLOOKUP(Tabla1[[#This Row],[Nombre del Producto]],Tabla2[[Nombre Producto]:[Costo Unitario]],2,FALSE)</f>
        <v>Lot's O' Nuts</v>
      </c>
      <c r="U7807" t="str">
        <f>VLOOKUP(Tabla1[[#This Row],[Fábrica]],Tabla3[],4,FALSE)</f>
        <v>Arizona</v>
      </c>
    </row>
    <row r="7808" spans="1:21" x14ac:dyDescent="0.25">
      <c r="A7808" t="s">
        <v>3279</v>
      </c>
      <c r="B7808" s="3">
        <v>45599</v>
      </c>
      <c r="C7808" s="3">
        <v>45611</v>
      </c>
      <c r="D7808" t="s">
        <v>71</v>
      </c>
      <c r="E7808">
        <v>110989</v>
      </c>
      <c r="F7808" t="s">
        <v>19</v>
      </c>
      <c r="G7808" t="s">
        <v>124</v>
      </c>
      <c r="H7808" t="s">
        <v>125</v>
      </c>
      <c r="I7808">
        <v>98105</v>
      </c>
      <c r="J7808" t="s">
        <v>22</v>
      </c>
      <c r="K7808" t="s">
        <v>23</v>
      </c>
      <c r="L7808" t="s">
        <v>36</v>
      </c>
      <c r="M7808" t="s">
        <v>37</v>
      </c>
      <c r="N7808" s="5">
        <v>9.75</v>
      </c>
      <c r="O7808" s="7">
        <v>3</v>
      </c>
      <c r="P7808" s="5">
        <v>6.33</v>
      </c>
      <c r="Q7808" s="5">
        <v>3.42</v>
      </c>
      <c r="R7808" s="22">
        <f>Tabla1[[#This Row],[Fecha de Envío]]-Tabla1[[#This Row],[Fecha de Orden]]</f>
        <v>12</v>
      </c>
      <c r="S7808" s="24">
        <f>YEAR(Tabla1[[#This Row],[Fecha de Orden]])</f>
        <v>2024</v>
      </c>
      <c r="T7808" t="str">
        <f>VLOOKUP(Tabla1[[#This Row],[Nombre del Producto]],Tabla2[[Nombre Producto]:[Costo Unitario]],2,FALSE)</f>
        <v>Wicked Choccy's</v>
      </c>
      <c r="U7808" t="str">
        <f>VLOOKUP(Tabla1[[#This Row],[Fábrica]],Tabla3[],4,FALSE)</f>
        <v>Georgia</v>
      </c>
    </row>
    <row r="7809" spans="1:21" x14ac:dyDescent="0.25">
      <c r="A7809" t="s">
        <v>4201</v>
      </c>
      <c r="B7809" s="3">
        <v>45599</v>
      </c>
      <c r="C7809" s="3">
        <v>45613</v>
      </c>
      <c r="D7809" t="s">
        <v>18</v>
      </c>
      <c r="E7809">
        <v>126046</v>
      </c>
      <c r="F7809" t="s">
        <v>19</v>
      </c>
      <c r="G7809" t="s">
        <v>72</v>
      </c>
      <c r="H7809" t="s">
        <v>73</v>
      </c>
      <c r="I7809">
        <v>30318</v>
      </c>
      <c r="J7809" t="s">
        <v>22</v>
      </c>
      <c r="K7809" t="s">
        <v>66</v>
      </c>
      <c r="L7809" t="s">
        <v>24</v>
      </c>
      <c r="M7809" t="s">
        <v>25</v>
      </c>
      <c r="N7809" s="5">
        <v>11.25</v>
      </c>
      <c r="O7809" s="7">
        <v>3</v>
      </c>
      <c r="P7809" s="5">
        <v>7.35</v>
      </c>
      <c r="Q7809" s="5">
        <v>3.9</v>
      </c>
      <c r="R7809" s="22">
        <f>Tabla1[[#This Row],[Fecha de Envío]]-Tabla1[[#This Row],[Fecha de Orden]]</f>
        <v>14</v>
      </c>
      <c r="S7809" s="24">
        <f>YEAR(Tabla1[[#This Row],[Fecha de Orden]])</f>
        <v>2024</v>
      </c>
      <c r="T7809" t="str">
        <f>VLOOKUP(Tabla1[[#This Row],[Nombre del Producto]],Tabla2[[Nombre Producto]:[Costo Unitario]],2,FALSE)</f>
        <v>Wicked Choccy's</v>
      </c>
      <c r="U7809" t="str">
        <f>VLOOKUP(Tabla1[[#This Row],[Fábrica]],Tabla3[],4,FALSE)</f>
        <v>Georgia</v>
      </c>
    </row>
    <row r="7810" spans="1:21" x14ac:dyDescent="0.25">
      <c r="A7810" t="s">
        <v>4766</v>
      </c>
      <c r="B7810" s="3">
        <v>45599</v>
      </c>
      <c r="C7810" s="3">
        <v>45612</v>
      </c>
      <c r="D7810" t="s">
        <v>71</v>
      </c>
      <c r="E7810">
        <v>130834</v>
      </c>
      <c r="F7810" t="s">
        <v>19</v>
      </c>
      <c r="G7810" t="s">
        <v>606</v>
      </c>
      <c r="H7810" t="s">
        <v>98</v>
      </c>
      <c r="I7810">
        <v>28403</v>
      </c>
      <c r="J7810" t="s">
        <v>22</v>
      </c>
      <c r="K7810" t="s">
        <v>66</v>
      </c>
      <c r="L7810" t="s">
        <v>24</v>
      </c>
      <c r="M7810" t="s">
        <v>25</v>
      </c>
      <c r="N7810" s="5">
        <v>11.25</v>
      </c>
      <c r="O7810" s="7">
        <v>3</v>
      </c>
      <c r="P7810" s="5">
        <v>7.35</v>
      </c>
      <c r="Q7810" s="5">
        <v>3.9</v>
      </c>
      <c r="R7810" s="22">
        <f>Tabla1[[#This Row],[Fecha de Envío]]-Tabla1[[#This Row],[Fecha de Orden]]</f>
        <v>13</v>
      </c>
      <c r="S7810" s="24">
        <f>YEAR(Tabla1[[#This Row],[Fecha de Orden]])</f>
        <v>2024</v>
      </c>
      <c r="T7810" t="str">
        <f>VLOOKUP(Tabla1[[#This Row],[Nombre del Producto]],Tabla2[[Nombre Producto]:[Costo Unitario]],2,FALSE)</f>
        <v>Wicked Choccy's</v>
      </c>
      <c r="U7810" t="str">
        <f>VLOOKUP(Tabla1[[#This Row],[Fábrica]],Tabla3[],4,FALSE)</f>
        <v>Georgia</v>
      </c>
    </row>
    <row r="7811" spans="1:21" x14ac:dyDescent="0.25">
      <c r="A7811" t="s">
        <v>4779</v>
      </c>
      <c r="B7811" s="3">
        <v>45599</v>
      </c>
      <c r="C7811" s="3">
        <v>45613</v>
      </c>
      <c r="D7811" t="s">
        <v>18</v>
      </c>
      <c r="E7811">
        <v>168802</v>
      </c>
      <c r="F7811" t="s">
        <v>19</v>
      </c>
      <c r="G7811" t="s">
        <v>124</v>
      </c>
      <c r="H7811" t="s">
        <v>125</v>
      </c>
      <c r="I7811">
        <v>98103</v>
      </c>
      <c r="J7811" t="s">
        <v>22</v>
      </c>
      <c r="K7811" t="s">
        <v>23</v>
      </c>
      <c r="L7811" t="s">
        <v>27</v>
      </c>
      <c r="M7811" t="s">
        <v>28</v>
      </c>
      <c r="N7811" s="5">
        <v>14.4</v>
      </c>
      <c r="O7811" s="7">
        <v>4</v>
      </c>
      <c r="P7811" s="5">
        <v>10</v>
      </c>
      <c r="Q7811" s="5">
        <v>4.4000000000000004</v>
      </c>
      <c r="R7811" s="22">
        <f>Tabla1[[#This Row],[Fecha de Envío]]-Tabla1[[#This Row],[Fecha de Orden]]</f>
        <v>14</v>
      </c>
      <c r="S7811" s="24">
        <f>YEAR(Tabla1[[#This Row],[Fecha de Orden]])</f>
        <v>2024</v>
      </c>
      <c r="T7811" t="str">
        <f>VLOOKUP(Tabla1[[#This Row],[Nombre del Producto]],Tabla2[[Nombre Producto]:[Costo Unitario]],2,FALSE)</f>
        <v>Lot's O' Nuts</v>
      </c>
      <c r="U7811" t="str">
        <f>VLOOKUP(Tabla1[[#This Row],[Fábrica]],Tabla3[],4,FALSE)</f>
        <v>Arizona</v>
      </c>
    </row>
    <row r="7812" spans="1:21" x14ac:dyDescent="0.25">
      <c r="A7812" t="s">
        <v>5039</v>
      </c>
      <c r="B7812" s="3">
        <v>45599</v>
      </c>
      <c r="C7812" s="3">
        <v>45613</v>
      </c>
      <c r="D7812" t="s">
        <v>18</v>
      </c>
      <c r="E7812">
        <v>142636</v>
      </c>
      <c r="F7812" t="s">
        <v>19</v>
      </c>
      <c r="G7812" t="s">
        <v>124</v>
      </c>
      <c r="H7812" t="s">
        <v>125</v>
      </c>
      <c r="I7812">
        <v>98105</v>
      </c>
      <c r="J7812" t="s">
        <v>22</v>
      </c>
      <c r="K7812" t="s">
        <v>23</v>
      </c>
      <c r="L7812" t="s">
        <v>24</v>
      </c>
      <c r="M7812" t="s">
        <v>25</v>
      </c>
      <c r="N7812" s="5">
        <v>15</v>
      </c>
      <c r="O7812" s="7">
        <v>4</v>
      </c>
      <c r="P7812" s="5">
        <v>9.8000000000000007</v>
      </c>
      <c r="Q7812" s="5">
        <v>5.2</v>
      </c>
      <c r="R7812" s="22">
        <f>Tabla1[[#This Row],[Fecha de Envío]]-Tabla1[[#This Row],[Fecha de Orden]]</f>
        <v>14</v>
      </c>
      <c r="S7812" s="24">
        <f>YEAR(Tabla1[[#This Row],[Fecha de Orden]])</f>
        <v>2024</v>
      </c>
      <c r="T7812" t="str">
        <f>VLOOKUP(Tabla1[[#This Row],[Nombre del Producto]],Tabla2[[Nombre Producto]:[Costo Unitario]],2,FALSE)</f>
        <v>Wicked Choccy's</v>
      </c>
      <c r="U7812" t="str">
        <f>VLOOKUP(Tabla1[[#This Row],[Fábrica]],Tabla3[],4,FALSE)</f>
        <v>Georgia</v>
      </c>
    </row>
    <row r="7813" spans="1:21" x14ac:dyDescent="0.25">
      <c r="A7813" t="s">
        <v>5040</v>
      </c>
      <c r="B7813" s="3">
        <v>45599</v>
      </c>
      <c r="C7813" s="3">
        <v>45613</v>
      </c>
      <c r="D7813" t="s">
        <v>18</v>
      </c>
      <c r="E7813">
        <v>142636</v>
      </c>
      <c r="F7813" t="s">
        <v>19</v>
      </c>
      <c r="G7813" t="s">
        <v>124</v>
      </c>
      <c r="H7813" t="s">
        <v>125</v>
      </c>
      <c r="I7813">
        <v>98105</v>
      </c>
      <c r="J7813" t="s">
        <v>22</v>
      </c>
      <c r="K7813" t="s">
        <v>23</v>
      </c>
      <c r="L7813" t="s">
        <v>36</v>
      </c>
      <c r="M7813" t="s">
        <v>37</v>
      </c>
      <c r="N7813" s="5">
        <v>22.75</v>
      </c>
      <c r="O7813" s="7">
        <v>7</v>
      </c>
      <c r="P7813" s="5">
        <v>14.77</v>
      </c>
      <c r="Q7813" s="5">
        <v>7.98</v>
      </c>
      <c r="R7813" s="22">
        <f>Tabla1[[#This Row],[Fecha de Envío]]-Tabla1[[#This Row],[Fecha de Orden]]</f>
        <v>14</v>
      </c>
      <c r="S7813" s="24">
        <f>YEAR(Tabla1[[#This Row],[Fecha de Orden]])</f>
        <v>2024</v>
      </c>
      <c r="T7813" t="str">
        <f>VLOOKUP(Tabla1[[#This Row],[Nombre del Producto]],Tabla2[[Nombre Producto]:[Costo Unitario]],2,FALSE)</f>
        <v>Wicked Choccy's</v>
      </c>
      <c r="U7813" t="str">
        <f>VLOOKUP(Tabla1[[#This Row],[Fábrica]],Tabla3[],4,FALSE)</f>
        <v>Georgia</v>
      </c>
    </row>
    <row r="7814" spans="1:21" x14ac:dyDescent="0.25">
      <c r="A7814" t="s">
        <v>6909</v>
      </c>
      <c r="B7814" s="3">
        <v>45599</v>
      </c>
      <c r="C7814" s="3">
        <v>45614</v>
      </c>
      <c r="D7814" t="s">
        <v>18</v>
      </c>
      <c r="E7814">
        <v>101518</v>
      </c>
      <c r="F7814" t="s">
        <v>19</v>
      </c>
      <c r="G7814" t="s">
        <v>144</v>
      </c>
      <c r="H7814" t="s">
        <v>101</v>
      </c>
      <c r="I7814">
        <v>19140</v>
      </c>
      <c r="J7814" t="s">
        <v>22</v>
      </c>
      <c r="K7814" t="s">
        <v>32</v>
      </c>
      <c r="L7814" t="s">
        <v>27</v>
      </c>
      <c r="M7814" t="s">
        <v>28</v>
      </c>
      <c r="N7814" s="5">
        <v>10.8</v>
      </c>
      <c r="O7814" s="7">
        <v>3</v>
      </c>
      <c r="P7814" s="5">
        <v>7.5</v>
      </c>
      <c r="Q7814" s="5">
        <v>3.3</v>
      </c>
      <c r="R7814" s="22">
        <f>Tabla1[[#This Row],[Fecha de Envío]]-Tabla1[[#This Row],[Fecha de Orden]]</f>
        <v>15</v>
      </c>
      <c r="S7814" s="24">
        <f>YEAR(Tabla1[[#This Row],[Fecha de Orden]])</f>
        <v>2024</v>
      </c>
      <c r="T7814" t="str">
        <f>VLOOKUP(Tabla1[[#This Row],[Nombre del Producto]],Tabla2[[Nombre Producto]:[Costo Unitario]],2,FALSE)</f>
        <v>Lot's O' Nuts</v>
      </c>
      <c r="U7814" t="str">
        <f>VLOOKUP(Tabla1[[#This Row],[Fábrica]],Tabla3[],4,FALSE)</f>
        <v>Arizona</v>
      </c>
    </row>
    <row r="7815" spans="1:21" x14ac:dyDescent="0.25">
      <c r="A7815" t="s">
        <v>6990</v>
      </c>
      <c r="B7815" s="3">
        <v>45599</v>
      </c>
      <c r="C7815" s="3">
        <v>45614</v>
      </c>
      <c r="D7815" t="s">
        <v>18</v>
      </c>
      <c r="E7815">
        <v>148320</v>
      </c>
      <c r="F7815" t="s">
        <v>19</v>
      </c>
      <c r="G7815" t="s">
        <v>20</v>
      </c>
      <c r="H7815" t="s">
        <v>21</v>
      </c>
      <c r="I7815">
        <v>94109</v>
      </c>
      <c r="J7815" t="s">
        <v>22</v>
      </c>
      <c r="K7815" t="s">
        <v>23</v>
      </c>
      <c r="L7815" t="s">
        <v>36</v>
      </c>
      <c r="M7815" t="s">
        <v>37</v>
      </c>
      <c r="N7815" s="5">
        <v>19.5</v>
      </c>
      <c r="O7815" s="7">
        <v>6</v>
      </c>
      <c r="P7815" s="5">
        <v>12.66</v>
      </c>
      <c r="Q7815" s="5">
        <v>6.84</v>
      </c>
      <c r="R7815" s="22">
        <f>Tabla1[[#This Row],[Fecha de Envío]]-Tabla1[[#This Row],[Fecha de Orden]]</f>
        <v>15</v>
      </c>
      <c r="S7815" s="24">
        <f>YEAR(Tabla1[[#This Row],[Fecha de Orden]])</f>
        <v>2024</v>
      </c>
      <c r="T7815" t="str">
        <f>VLOOKUP(Tabla1[[#This Row],[Nombre del Producto]],Tabla2[[Nombre Producto]:[Costo Unitario]],2,FALSE)</f>
        <v>Wicked Choccy's</v>
      </c>
      <c r="U7815" t="str">
        <f>VLOOKUP(Tabla1[[#This Row],[Fábrica]],Tabla3[],4,FALSE)</f>
        <v>Georgia</v>
      </c>
    </row>
    <row r="7816" spans="1:21" x14ac:dyDescent="0.25">
      <c r="A7816" t="s">
        <v>7003</v>
      </c>
      <c r="B7816" s="3">
        <v>45599</v>
      </c>
      <c r="C7816" s="3">
        <v>45611</v>
      </c>
      <c r="D7816" t="s">
        <v>71</v>
      </c>
      <c r="E7816">
        <v>103009</v>
      </c>
      <c r="F7816" t="s">
        <v>19</v>
      </c>
      <c r="G7816" t="s">
        <v>393</v>
      </c>
      <c r="H7816" t="s">
        <v>116</v>
      </c>
      <c r="I7816">
        <v>40475</v>
      </c>
      <c r="J7816" t="s">
        <v>148</v>
      </c>
      <c r="K7816" t="s">
        <v>66</v>
      </c>
      <c r="L7816" t="s">
        <v>149</v>
      </c>
      <c r="M7816" t="s">
        <v>150</v>
      </c>
      <c r="N7816" s="5">
        <v>6.25</v>
      </c>
      <c r="O7816" s="7">
        <v>5</v>
      </c>
      <c r="P7816" s="5">
        <v>3.25</v>
      </c>
      <c r="Q7816" s="5">
        <v>3</v>
      </c>
      <c r="R7816" s="22">
        <f>Tabla1[[#This Row],[Fecha de Envío]]-Tabla1[[#This Row],[Fecha de Orden]]</f>
        <v>12</v>
      </c>
      <c r="S7816" s="24">
        <f>YEAR(Tabla1[[#This Row],[Fecha de Orden]])</f>
        <v>2024</v>
      </c>
      <c r="T7816" t="str">
        <f>VLOOKUP(Tabla1[[#This Row],[Nombre del Producto]],Tabla2[[Nombre Producto]:[Costo Unitario]],2,FALSE)</f>
        <v>Secret Factory</v>
      </c>
      <c r="U7816" t="str">
        <f>VLOOKUP(Tabla1[[#This Row],[Fábrica]],Tabla3[],4,FALSE)</f>
        <v>Illinois</v>
      </c>
    </row>
    <row r="7817" spans="1:21" x14ac:dyDescent="0.25">
      <c r="A7817" t="s">
        <v>1584</v>
      </c>
      <c r="B7817" s="3">
        <v>45600</v>
      </c>
      <c r="C7817" s="3">
        <v>45614</v>
      </c>
      <c r="D7817" t="s">
        <v>18</v>
      </c>
      <c r="E7817">
        <v>102610</v>
      </c>
      <c r="F7817" t="s">
        <v>19</v>
      </c>
      <c r="G7817" t="s">
        <v>1585</v>
      </c>
      <c r="H7817" t="s">
        <v>65</v>
      </c>
      <c r="I7817">
        <v>37421</v>
      </c>
      <c r="J7817" t="s">
        <v>22</v>
      </c>
      <c r="K7817" t="s">
        <v>66</v>
      </c>
      <c r="L7817" t="s">
        <v>24</v>
      </c>
      <c r="M7817" t="s">
        <v>25</v>
      </c>
      <c r="N7817" s="5">
        <v>7.5</v>
      </c>
      <c r="O7817" s="7">
        <v>2</v>
      </c>
      <c r="P7817" s="5">
        <v>4.9000000000000004</v>
      </c>
      <c r="Q7817" s="5">
        <v>2.6</v>
      </c>
      <c r="R7817" s="22">
        <f>Tabla1[[#This Row],[Fecha de Envío]]-Tabla1[[#This Row],[Fecha de Orden]]</f>
        <v>14</v>
      </c>
      <c r="S7817" s="24">
        <f>YEAR(Tabla1[[#This Row],[Fecha de Orden]])</f>
        <v>2024</v>
      </c>
      <c r="T7817" t="str">
        <f>VLOOKUP(Tabla1[[#This Row],[Nombre del Producto]],Tabla2[[Nombre Producto]:[Costo Unitario]],2,FALSE)</f>
        <v>Wicked Choccy's</v>
      </c>
      <c r="U7817" t="str">
        <f>VLOOKUP(Tabla1[[#This Row],[Fábrica]],Tabla3[],4,FALSE)</f>
        <v>Georgia</v>
      </c>
    </row>
    <row r="7818" spans="1:21" x14ac:dyDescent="0.25">
      <c r="A7818" t="s">
        <v>1586</v>
      </c>
      <c r="B7818" s="3">
        <v>45600</v>
      </c>
      <c r="C7818" s="3">
        <v>45614</v>
      </c>
      <c r="D7818" t="s">
        <v>18</v>
      </c>
      <c r="E7818">
        <v>102610</v>
      </c>
      <c r="F7818" t="s">
        <v>19</v>
      </c>
      <c r="G7818" t="s">
        <v>1585</v>
      </c>
      <c r="H7818" t="s">
        <v>65</v>
      </c>
      <c r="I7818">
        <v>37421</v>
      </c>
      <c r="J7818" t="s">
        <v>22</v>
      </c>
      <c r="K7818" t="s">
        <v>66</v>
      </c>
      <c r="L7818" t="s">
        <v>36</v>
      </c>
      <c r="M7818" t="s">
        <v>37</v>
      </c>
      <c r="N7818" s="5">
        <v>6.5</v>
      </c>
      <c r="O7818" s="7">
        <v>2</v>
      </c>
      <c r="P7818" s="5">
        <v>4.22</v>
      </c>
      <c r="Q7818" s="5">
        <v>2.2799999999999998</v>
      </c>
      <c r="R7818" s="22">
        <f>Tabla1[[#This Row],[Fecha de Envío]]-Tabla1[[#This Row],[Fecha de Orden]]</f>
        <v>14</v>
      </c>
      <c r="S7818" s="24">
        <f>YEAR(Tabla1[[#This Row],[Fecha de Orden]])</f>
        <v>2024</v>
      </c>
      <c r="T7818" t="str">
        <f>VLOOKUP(Tabla1[[#This Row],[Nombre del Producto]],Tabla2[[Nombre Producto]:[Costo Unitario]],2,FALSE)</f>
        <v>Wicked Choccy's</v>
      </c>
      <c r="U7818" t="str">
        <f>VLOOKUP(Tabla1[[#This Row],[Fábrica]],Tabla3[],4,FALSE)</f>
        <v>Georgia</v>
      </c>
    </row>
    <row r="7819" spans="1:21" x14ac:dyDescent="0.25">
      <c r="A7819" t="s">
        <v>1587</v>
      </c>
      <c r="B7819" s="3">
        <v>45600</v>
      </c>
      <c r="C7819" s="3">
        <v>45614</v>
      </c>
      <c r="D7819" t="s">
        <v>18</v>
      </c>
      <c r="E7819">
        <v>102610</v>
      </c>
      <c r="F7819" t="s">
        <v>19</v>
      </c>
      <c r="G7819" t="s">
        <v>1585</v>
      </c>
      <c r="H7819" t="s">
        <v>65</v>
      </c>
      <c r="I7819">
        <v>37421</v>
      </c>
      <c r="J7819" t="s">
        <v>22</v>
      </c>
      <c r="K7819" t="s">
        <v>66</v>
      </c>
      <c r="L7819" t="s">
        <v>45</v>
      </c>
      <c r="M7819" t="s">
        <v>46</v>
      </c>
      <c r="N7819" s="5">
        <v>10.47</v>
      </c>
      <c r="O7819" s="7">
        <v>3</v>
      </c>
      <c r="P7819" s="5">
        <v>7.47</v>
      </c>
      <c r="Q7819" s="5">
        <v>3</v>
      </c>
      <c r="R7819" s="22">
        <f>Tabla1[[#This Row],[Fecha de Envío]]-Tabla1[[#This Row],[Fecha de Orden]]</f>
        <v>14</v>
      </c>
      <c r="S7819" s="24">
        <f>YEAR(Tabla1[[#This Row],[Fecha de Orden]])</f>
        <v>2024</v>
      </c>
      <c r="T7819" t="str">
        <f>VLOOKUP(Tabla1[[#This Row],[Nombre del Producto]],Tabla2[[Nombre Producto]:[Costo Unitario]],2,FALSE)</f>
        <v>Lot's O' Nuts</v>
      </c>
      <c r="U7819" t="str">
        <f>VLOOKUP(Tabla1[[#This Row],[Fábrica]],Tabla3[],4,FALSE)</f>
        <v>Arizona</v>
      </c>
    </row>
    <row r="7820" spans="1:21" x14ac:dyDescent="0.25">
      <c r="A7820" t="s">
        <v>1588</v>
      </c>
      <c r="B7820" s="3">
        <v>45600</v>
      </c>
      <c r="C7820" s="3">
        <v>45614</v>
      </c>
      <c r="D7820" t="s">
        <v>18</v>
      </c>
      <c r="E7820">
        <v>102610</v>
      </c>
      <c r="F7820" t="s">
        <v>19</v>
      </c>
      <c r="G7820" t="s">
        <v>1585</v>
      </c>
      <c r="H7820" t="s">
        <v>65</v>
      </c>
      <c r="I7820">
        <v>37421</v>
      </c>
      <c r="J7820" t="s">
        <v>22</v>
      </c>
      <c r="K7820" t="s">
        <v>66</v>
      </c>
      <c r="L7820" t="s">
        <v>27</v>
      </c>
      <c r="M7820" t="s">
        <v>28</v>
      </c>
      <c r="N7820" s="5">
        <v>32.4</v>
      </c>
      <c r="O7820" s="7">
        <v>9</v>
      </c>
      <c r="P7820" s="5">
        <v>22.5</v>
      </c>
      <c r="Q7820" s="5">
        <v>9.9</v>
      </c>
      <c r="R7820" s="22">
        <f>Tabla1[[#This Row],[Fecha de Envío]]-Tabla1[[#This Row],[Fecha de Orden]]</f>
        <v>14</v>
      </c>
      <c r="S7820" s="24">
        <f>YEAR(Tabla1[[#This Row],[Fecha de Orden]])</f>
        <v>2024</v>
      </c>
      <c r="T7820" t="str">
        <f>VLOOKUP(Tabla1[[#This Row],[Nombre del Producto]],Tabla2[[Nombre Producto]:[Costo Unitario]],2,FALSE)</f>
        <v>Lot's O' Nuts</v>
      </c>
      <c r="U7820" t="str">
        <f>VLOOKUP(Tabla1[[#This Row],[Fábrica]],Tabla3[],4,FALSE)</f>
        <v>Arizona</v>
      </c>
    </row>
    <row r="7821" spans="1:21" x14ac:dyDescent="0.25">
      <c r="A7821" t="s">
        <v>3526</v>
      </c>
      <c r="B7821" s="3">
        <v>45600</v>
      </c>
      <c r="C7821" s="3">
        <v>45610</v>
      </c>
      <c r="D7821" t="s">
        <v>82</v>
      </c>
      <c r="E7821">
        <v>121160</v>
      </c>
      <c r="F7821" t="s">
        <v>19</v>
      </c>
      <c r="G7821" t="s">
        <v>3527</v>
      </c>
      <c r="H7821" t="s">
        <v>42</v>
      </c>
      <c r="I7821">
        <v>77803</v>
      </c>
      <c r="J7821" t="s">
        <v>22</v>
      </c>
      <c r="K7821" t="s">
        <v>43</v>
      </c>
      <c r="L7821" t="s">
        <v>27</v>
      </c>
      <c r="M7821" t="s">
        <v>28</v>
      </c>
      <c r="N7821" s="5">
        <v>21.6</v>
      </c>
      <c r="O7821" s="7">
        <v>6</v>
      </c>
      <c r="P7821" s="5">
        <v>15</v>
      </c>
      <c r="Q7821" s="5">
        <v>6.6</v>
      </c>
      <c r="R7821" s="22">
        <f>Tabla1[[#This Row],[Fecha de Envío]]-Tabla1[[#This Row],[Fecha de Orden]]</f>
        <v>10</v>
      </c>
      <c r="S7821" s="24">
        <f>YEAR(Tabla1[[#This Row],[Fecha de Orden]])</f>
        <v>2024</v>
      </c>
      <c r="T7821" t="str">
        <f>VLOOKUP(Tabla1[[#This Row],[Nombre del Producto]],Tabla2[[Nombre Producto]:[Costo Unitario]],2,FALSE)</f>
        <v>Lot's O' Nuts</v>
      </c>
      <c r="U7821" t="str">
        <f>VLOOKUP(Tabla1[[#This Row],[Fábrica]],Tabla3[],4,FALSE)</f>
        <v>Arizona</v>
      </c>
    </row>
    <row r="7822" spans="1:21" x14ac:dyDescent="0.25">
      <c r="A7822" t="s">
        <v>3528</v>
      </c>
      <c r="B7822" s="3">
        <v>45600</v>
      </c>
      <c r="C7822" s="3">
        <v>45610</v>
      </c>
      <c r="D7822" t="s">
        <v>82</v>
      </c>
      <c r="E7822">
        <v>121160</v>
      </c>
      <c r="F7822" t="s">
        <v>19</v>
      </c>
      <c r="G7822" t="s">
        <v>3527</v>
      </c>
      <c r="H7822" t="s">
        <v>42</v>
      </c>
      <c r="I7822">
        <v>77803</v>
      </c>
      <c r="J7822" t="s">
        <v>22</v>
      </c>
      <c r="K7822" t="s">
        <v>43</v>
      </c>
      <c r="L7822" t="s">
        <v>36</v>
      </c>
      <c r="M7822" t="s">
        <v>37</v>
      </c>
      <c r="N7822" s="5">
        <v>6.5</v>
      </c>
      <c r="O7822" s="7">
        <v>2</v>
      </c>
      <c r="P7822" s="5">
        <v>4.22</v>
      </c>
      <c r="Q7822" s="5">
        <v>2.2799999999999998</v>
      </c>
      <c r="R7822" s="22">
        <f>Tabla1[[#This Row],[Fecha de Envío]]-Tabla1[[#This Row],[Fecha de Orden]]</f>
        <v>10</v>
      </c>
      <c r="S7822" s="24">
        <f>YEAR(Tabla1[[#This Row],[Fecha de Orden]])</f>
        <v>2024</v>
      </c>
      <c r="T7822" t="str">
        <f>VLOOKUP(Tabla1[[#This Row],[Nombre del Producto]],Tabla2[[Nombre Producto]:[Costo Unitario]],2,FALSE)</f>
        <v>Wicked Choccy's</v>
      </c>
      <c r="U7822" t="str">
        <f>VLOOKUP(Tabla1[[#This Row],[Fábrica]],Tabla3[],4,FALSE)</f>
        <v>Georgia</v>
      </c>
    </row>
    <row r="7823" spans="1:21" x14ac:dyDescent="0.25">
      <c r="A7823" t="s">
        <v>3529</v>
      </c>
      <c r="B7823" s="3">
        <v>45600</v>
      </c>
      <c r="C7823" s="3">
        <v>45610</v>
      </c>
      <c r="D7823" t="s">
        <v>82</v>
      </c>
      <c r="E7823">
        <v>121160</v>
      </c>
      <c r="F7823" t="s">
        <v>19</v>
      </c>
      <c r="G7823" t="s">
        <v>3527</v>
      </c>
      <c r="H7823" t="s">
        <v>42</v>
      </c>
      <c r="I7823">
        <v>77803</v>
      </c>
      <c r="J7823" t="s">
        <v>22</v>
      </c>
      <c r="K7823" t="s">
        <v>43</v>
      </c>
      <c r="L7823" t="s">
        <v>24</v>
      </c>
      <c r="M7823" t="s">
        <v>25</v>
      </c>
      <c r="N7823" s="5">
        <v>11.25</v>
      </c>
      <c r="O7823" s="7">
        <v>3</v>
      </c>
      <c r="P7823" s="5">
        <v>7.35</v>
      </c>
      <c r="Q7823" s="5">
        <v>3.9</v>
      </c>
      <c r="R7823" s="22">
        <f>Tabla1[[#This Row],[Fecha de Envío]]-Tabla1[[#This Row],[Fecha de Orden]]</f>
        <v>10</v>
      </c>
      <c r="S7823" s="24">
        <f>YEAR(Tabla1[[#This Row],[Fecha de Orden]])</f>
        <v>2024</v>
      </c>
      <c r="T7823" t="str">
        <f>VLOOKUP(Tabla1[[#This Row],[Nombre del Producto]],Tabla2[[Nombre Producto]:[Costo Unitario]],2,FALSE)</f>
        <v>Wicked Choccy's</v>
      </c>
      <c r="U7823" t="str">
        <f>VLOOKUP(Tabla1[[#This Row],[Fábrica]],Tabla3[],4,FALSE)</f>
        <v>Georgia</v>
      </c>
    </row>
    <row r="7824" spans="1:21" x14ac:dyDescent="0.25">
      <c r="A7824" t="s">
        <v>3791</v>
      </c>
      <c r="B7824" s="3">
        <v>45600</v>
      </c>
      <c r="C7824" s="3">
        <v>45610</v>
      </c>
      <c r="D7824" t="s">
        <v>82</v>
      </c>
      <c r="E7824">
        <v>168116</v>
      </c>
      <c r="F7824" t="s">
        <v>19</v>
      </c>
      <c r="G7824" t="s">
        <v>1656</v>
      </c>
      <c r="H7824" t="s">
        <v>98</v>
      </c>
      <c r="I7824">
        <v>27217</v>
      </c>
      <c r="J7824" t="s">
        <v>22</v>
      </c>
      <c r="K7824" t="s">
        <v>66</v>
      </c>
      <c r="L7824" t="s">
        <v>45</v>
      </c>
      <c r="M7824" t="s">
        <v>46</v>
      </c>
      <c r="N7824" s="5">
        <v>6.98</v>
      </c>
      <c r="O7824" s="7">
        <v>2</v>
      </c>
      <c r="P7824" s="5">
        <v>4.9800000000000004</v>
      </c>
      <c r="Q7824" s="5">
        <v>2</v>
      </c>
      <c r="R7824" s="22">
        <f>Tabla1[[#This Row],[Fecha de Envío]]-Tabla1[[#This Row],[Fecha de Orden]]</f>
        <v>10</v>
      </c>
      <c r="S7824" s="24">
        <f>YEAR(Tabla1[[#This Row],[Fecha de Orden]])</f>
        <v>2024</v>
      </c>
      <c r="T7824" t="str">
        <f>VLOOKUP(Tabla1[[#This Row],[Nombre del Producto]],Tabla2[[Nombre Producto]:[Costo Unitario]],2,FALSE)</f>
        <v>Lot's O' Nuts</v>
      </c>
      <c r="U7824" t="str">
        <f>VLOOKUP(Tabla1[[#This Row],[Fábrica]],Tabla3[],4,FALSE)</f>
        <v>Arizona</v>
      </c>
    </row>
    <row r="7825" spans="1:21" x14ac:dyDescent="0.25">
      <c r="A7825" t="s">
        <v>3792</v>
      </c>
      <c r="B7825" s="3">
        <v>45600</v>
      </c>
      <c r="C7825" s="3">
        <v>45610</v>
      </c>
      <c r="D7825" t="s">
        <v>82</v>
      </c>
      <c r="E7825">
        <v>168116</v>
      </c>
      <c r="F7825" t="s">
        <v>19</v>
      </c>
      <c r="G7825" t="s">
        <v>1656</v>
      </c>
      <c r="H7825" t="s">
        <v>98</v>
      </c>
      <c r="I7825">
        <v>27217</v>
      </c>
      <c r="J7825" t="s">
        <v>148</v>
      </c>
      <c r="K7825" t="s">
        <v>66</v>
      </c>
      <c r="L7825" t="s">
        <v>149</v>
      </c>
      <c r="M7825" t="s">
        <v>150</v>
      </c>
      <c r="N7825" s="5">
        <v>5</v>
      </c>
      <c r="O7825" s="7">
        <v>4</v>
      </c>
      <c r="P7825" s="5">
        <v>2.6</v>
      </c>
      <c r="Q7825" s="5">
        <v>2.4</v>
      </c>
      <c r="R7825" s="22">
        <f>Tabla1[[#This Row],[Fecha de Envío]]-Tabla1[[#This Row],[Fecha de Orden]]</f>
        <v>10</v>
      </c>
      <c r="S7825" s="24">
        <f>YEAR(Tabla1[[#This Row],[Fecha de Orden]])</f>
        <v>2024</v>
      </c>
      <c r="T7825" t="str">
        <f>VLOOKUP(Tabla1[[#This Row],[Nombre del Producto]],Tabla2[[Nombre Producto]:[Costo Unitario]],2,FALSE)</f>
        <v>Secret Factory</v>
      </c>
      <c r="U7825" t="str">
        <f>VLOOKUP(Tabla1[[#This Row],[Fábrica]],Tabla3[],4,FALSE)</f>
        <v>Illinois</v>
      </c>
    </row>
    <row r="7826" spans="1:21" x14ac:dyDescent="0.25">
      <c r="A7826" t="s">
        <v>3934</v>
      </c>
      <c r="B7826" s="3">
        <v>45600</v>
      </c>
      <c r="C7826" s="3">
        <v>45615</v>
      </c>
      <c r="D7826" t="s">
        <v>18</v>
      </c>
      <c r="E7826">
        <v>122672</v>
      </c>
      <c r="F7826" t="s">
        <v>19</v>
      </c>
      <c r="G7826" t="s">
        <v>1008</v>
      </c>
      <c r="H7826" t="s">
        <v>210</v>
      </c>
      <c r="I7826">
        <v>43130</v>
      </c>
      <c r="J7826" t="s">
        <v>22</v>
      </c>
      <c r="K7826" t="s">
        <v>32</v>
      </c>
      <c r="L7826" t="s">
        <v>33</v>
      </c>
      <c r="M7826" t="s">
        <v>34</v>
      </c>
      <c r="N7826" s="5">
        <v>10.8</v>
      </c>
      <c r="O7826" s="7">
        <v>3</v>
      </c>
      <c r="P7826" s="5">
        <v>7.2</v>
      </c>
      <c r="Q7826" s="5">
        <v>3.6</v>
      </c>
      <c r="R7826" s="22">
        <f>Tabla1[[#This Row],[Fecha de Envío]]-Tabla1[[#This Row],[Fecha de Orden]]</f>
        <v>15</v>
      </c>
      <c r="S7826" s="24">
        <f>YEAR(Tabla1[[#This Row],[Fecha de Orden]])</f>
        <v>2024</v>
      </c>
      <c r="T7826" t="str">
        <f>VLOOKUP(Tabla1[[#This Row],[Nombre del Producto]],Tabla2[[Nombre Producto]:[Costo Unitario]],2,FALSE)</f>
        <v>Lot's O' Nuts</v>
      </c>
      <c r="U7826" t="str">
        <f>VLOOKUP(Tabla1[[#This Row],[Fábrica]],Tabla3[],4,FALSE)</f>
        <v>Arizona</v>
      </c>
    </row>
    <row r="7827" spans="1:21" x14ac:dyDescent="0.25">
      <c r="A7827" t="s">
        <v>3935</v>
      </c>
      <c r="B7827" s="3">
        <v>45600</v>
      </c>
      <c r="C7827" s="3">
        <v>45615</v>
      </c>
      <c r="D7827" t="s">
        <v>18</v>
      </c>
      <c r="E7827">
        <v>122672</v>
      </c>
      <c r="F7827" t="s">
        <v>19</v>
      </c>
      <c r="G7827" t="s">
        <v>1008</v>
      </c>
      <c r="H7827" t="s">
        <v>210</v>
      </c>
      <c r="I7827">
        <v>43130</v>
      </c>
      <c r="J7827" t="s">
        <v>22</v>
      </c>
      <c r="K7827" t="s">
        <v>32</v>
      </c>
      <c r="L7827" t="s">
        <v>36</v>
      </c>
      <c r="M7827" t="s">
        <v>37</v>
      </c>
      <c r="N7827" s="5">
        <v>13</v>
      </c>
      <c r="O7827" s="7">
        <v>4</v>
      </c>
      <c r="P7827" s="5">
        <v>8.44</v>
      </c>
      <c r="Q7827" s="5">
        <v>4.5599999999999996</v>
      </c>
      <c r="R7827" s="22">
        <f>Tabla1[[#This Row],[Fecha de Envío]]-Tabla1[[#This Row],[Fecha de Orden]]</f>
        <v>15</v>
      </c>
      <c r="S7827" s="24">
        <f>YEAR(Tabla1[[#This Row],[Fecha de Orden]])</f>
        <v>2024</v>
      </c>
      <c r="T7827" t="str">
        <f>VLOOKUP(Tabla1[[#This Row],[Nombre del Producto]],Tabla2[[Nombre Producto]:[Costo Unitario]],2,FALSE)</f>
        <v>Wicked Choccy's</v>
      </c>
      <c r="U7827" t="str">
        <f>VLOOKUP(Tabla1[[#This Row],[Fábrica]],Tabla3[],4,FALSE)</f>
        <v>Georgia</v>
      </c>
    </row>
    <row r="7828" spans="1:21" x14ac:dyDescent="0.25">
      <c r="A7828" t="s">
        <v>4625</v>
      </c>
      <c r="B7828" s="3">
        <v>45600</v>
      </c>
      <c r="C7828" s="3">
        <v>45617</v>
      </c>
      <c r="D7828" t="s">
        <v>18</v>
      </c>
      <c r="E7828">
        <v>156083</v>
      </c>
      <c r="F7828" t="s">
        <v>19</v>
      </c>
      <c r="G7828" t="s">
        <v>931</v>
      </c>
      <c r="H7828" t="s">
        <v>65</v>
      </c>
      <c r="I7828">
        <v>38401</v>
      </c>
      <c r="J7828" t="s">
        <v>22</v>
      </c>
      <c r="K7828" t="s">
        <v>66</v>
      </c>
      <c r="L7828" t="s">
        <v>45</v>
      </c>
      <c r="M7828" t="s">
        <v>46</v>
      </c>
      <c r="N7828" s="5">
        <v>6.98</v>
      </c>
      <c r="O7828" s="7">
        <v>2</v>
      </c>
      <c r="P7828" s="5">
        <v>4.9800000000000004</v>
      </c>
      <c r="Q7828" s="5">
        <v>2</v>
      </c>
      <c r="R7828" s="22">
        <f>Tabla1[[#This Row],[Fecha de Envío]]-Tabla1[[#This Row],[Fecha de Orden]]</f>
        <v>17</v>
      </c>
      <c r="S7828" s="24">
        <f>YEAR(Tabla1[[#This Row],[Fecha de Orden]])</f>
        <v>2024</v>
      </c>
      <c r="T7828" t="str">
        <f>VLOOKUP(Tabla1[[#This Row],[Nombre del Producto]],Tabla2[[Nombre Producto]:[Costo Unitario]],2,FALSE)</f>
        <v>Lot's O' Nuts</v>
      </c>
      <c r="U7828" t="str">
        <f>VLOOKUP(Tabla1[[#This Row],[Fábrica]],Tabla3[],4,FALSE)</f>
        <v>Arizona</v>
      </c>
    </row>
    <row r="7829" spans="1:21" x14ac:dyDescent="0.25">
      <c r="A7829" t="s">
        <v>5214</v>
      </c>
      <c r="B7829" s="3">
        <v>45600</v>
      </c>
      <c r="C7829" s="3">
        <v>45611</v>
      </c>
      <c r="D7829" t="s">
        <v>39</v>
      </c>
      <c r="E7829">
        <v>147760</v>
      </c>
      <c r="F7829" t="s">
        <v>19</v>
      </c>
      <c r="G7829" t="s">
        <v>1170</v>
      </c>
      <c r="H7829" t="s">
        <v>98</v>
      </c>
      <c r="I7829">
        <v>27405</v>
      </c>
      <c r="J7829" t="s">
        <v>22</v>
      </c>
      <c r="K7829" t="s">
        <v>66</v>
      </c>
      <c r="L7829" t="s">
        <v>33</v>
      </c>
      <c r="M7829" t="s">
        <v>34</v>
      </c>
      <c r="N7829" s="5">
        <v>10.8</v>
      </c>
      <c r="O7829" s="7">
        <v>3</v>
      </c>
      <c r="P7829" s="5">
        <v>7.2</v>
      </c>
      <c r="Q7829" s="5">
        <v>3.6</v>
      </c>
      <c r="R7829" s="22">
        <f>Tabla1[[#This Row],[Fecha de Envío]]-Tabla1[[#This Row],[Fecha de Orden]]</f>
        <v>11</v>
      </c>
      <c r="S7829" s="24">
        <f>YEAR(Tabla1[[#This Row],[Fecha de Orden]])</f>
        <v>2024</v>
      </c>
      <c r="T7829" t="str">
        <f>VLOOKUP(Tabla1[[#This Row],[Nombre del Producto]],Tabla2[[Nombre Producto]:[Costo Unitario]],2,FALSE)</f>
        <v>Lot's O' Nuts</v>
      </c>
      <c r="U7829" t="str">
        <f>VLOOKUP(Tabla1[[#This Row],[Fábrica]],Tabla3[],4,FALSE)</f>
        <v>Arizona</v>
      </c>
    </row>
    <row r="7830" spans="1:21" x14ac:dyDescent="0.25">
      <c r="A7830" t="s">
        <v>5215</v>
      </c>
      <c r="B7830" s="3">
        <v>45600</v>
      </c>
      <c r="C7830" s="3">
        <v>45611</v>
      </c>
      <c r="D7830" t="s">
        <v>39</v>
      </c>
      <c r="E7830">
        <v>147760</v>
      </c>
      <c r="F7830" t="s">
        <v>19</v>
      </c>
      <c r="G7830" t="s">
        <v>1170</v>
      </c>
      <c r="H7830" t="s">
        <v>98</v>
      </c>
      <c r="I7830">
        <v>27405</v>
      </c>
      <c r="J7830" t="s">
        <v>22</v>
      </c>
      <c r="K7830" t="s">
        <v>66</v>
      </c>
      <c r="L7830" t="s">
        <v>36</v>
      </c>
      <c r="M7830" t="s">
        <v>37</v>
      </c>
      <c r="N7830" s="5">
        <v>16.25</v>
      </c>
      <c r="O7830" s="7">
        <v>5</v>
      </c>
      <c r="P7830" s="5">
        <v>10.55</v>
      </c>
      <c r="Q7830" s="5">
        <v>5.7</v>
      </c>
      <c r="R7830" s="22">
        <f>Tabla1[[#This Row],[Fecha de Envío]]-Tabla1[[#This Row],[Fecha de Orden]]</f>
        <v>11</v>
      </c>
      <c r="S7830" s="24">
        <f>YEAR(Tabla1[[#This Row],[Fecha de Orden]])</f>
        <v>2024</v>
      </c>
      <c r="T7830" t="str">
        <f>VLOOKUP(Tabla1[[#This Row],[Nombre del Producto]],Tabla2[[Nombre Producto]:[Costo Unitario]],2,FALSE)</f>
        <v>Wicked Choccy's</v>
      </c>
      <c r="U7830" t="str">
        <f>VLOOKUP(Tabla1[[#This Row],[Fábrica]],Tabla3[],4,FALSE)</f>
        <v>Georgia</v>
      </c>
    </row>
    <row r="7831" spans="1:21" x14ac:dyDescent="0.25">
      <c r="A7831" t="s">
        <v>5273</v>
      </c>
      <c r="B7831" s="3">
        <v>45600</v>
      </c>
      <c r="C7831" s="3">
        <v>45614</v>
      </c>
      <c r="D7831" t="s">
        <v>18</v>
      </c>
      <c r="E7831">
        <v>159135</v>
      </c>
      <c r="F7831" t="s">
        <v>19</v>
      </c>
      <c r="G7831" t="s">
        <v>5274</v>
      </c>
      <c r="H7831" t="s">
        <v>1911</v>
      </c>
      <c r="I7831">
        <v>72762</v>
      </c>
      <c r="J7831" t="s">
        <v>22</v>
      </c>
      <c r="K7831" t="s">
        <v>66</v>
      </c>
      <c r="L7831" t="s">
        <v>24</v>
      </c>
      <c r="M7831" t="s">
        <v>25</v>
      </c>
      <c r="N7831" s="5">
        <v>7.5</v>
      </c>
      <c r="O7831" s="7">
        <v>2</v>
      </c>
      <c r="P7831" s="5">
        <v>4.9000000000000004</v>
      </c>
      <c r="Q7831" s="5">
        <v>2.6</v>
      </c>
      <c r="R7831" s="22">
        <f>Tabla1[[#This Row],[Fecha de Envío]]-Tabla1[[#This Row],[Fecha de Orden]]</f>
        <v>14</v>
      </c>
      <c r="S7831" s="24">
        <f>YEAR(Tabla1[[#This Row],[Fecha de Orden]])</f>
        <v>2024</v>
      </c>
      <c r="T7831" t="str">
        <f>VLOOKUP(Tabla1[[#This Row],[Nombre del Producto]],Tabla2[[Nombre Producto]:[Costo Unitario]],2,FALSE)</f>
        <v>Wicked Choccy's</v>
      </c>
      <c r="U7831" t="str">
        <f>VLOOKUP(Tabla1[[#This Row],[Fábrica]],Tabla3[],4,FALSE)</f>
        <v>Georgia</v>
      </c>
    </row>
    <row r="7832" spans="1:21" x14ac:dyDescent="0.25">
      <c r="A7832" t="s">
        <v>8549</v>
      </c>
      <c r="B7832" s="3">
        <v>45600</v>
      </c>
      <c r="C7832" s="3">
        <v>45617</v>
      </c>
      <c r="D7832" t="s">
        <v>18</v>
      </c>
      <c r="E7832">
        <v>105144</v>
      </c>
      <c r="F7832" t="s">
        <v>19</v>
      </c>
      <c r="G7832" t="s">
        <v>624</v>
      </c>
      <c r="H7832" t="s">
        <v>42</v>
      </c>
      <c r="I7832">
        <v>75051</v>
      </c>
      <c r="J7832" t="s">
        <v>22</v>
      </c>
      <c r="K7832" t="s">
        <v>43</v>
      </c>
      <c r="L7832" t="s">
        <v>33</v>
      </c>
      <c r="M7832" t="s">
        <v>34</v>
      </c>
      <c r="N7832" s="5">
        <v>7.2</v>
      </c>
      <c r="O7832" s="7">
        <v>2</v>
      </c>
      <c r="P7832" s="5">
        <v>4.8</v>
      </c>
      <c r="Q7832" s="5">
        <v>2.4</v>
      </c>
      <c r="R7832" s="22">
        <f>Tabla1[[#This Row],[Fecha de Envío]]-Tabla1[[#This Row],[Fecha de Orden]]</f>
        <v>17</v>
      </c>
      <c r="S7832" s="24">
        <f>YEAR(Tabla1[[#This Row],[Fecha de Orden]])</f>
        <v>2024</v>
      </c>
      <c r="T7832" t="str">
        <f>VLOOKUP(Tabla1[[#This Row],[Nombre del Producto]],Tabla2[[Nombre Producto]:[Costo Unitario]],2,FALSE)</f>
        <v>Lot's O' Nuts</v>
      </c>
      <c r="U7832" t="str">
        <f>VLOOKUP(Tabla1[[#This Row],[Fábrica]],Tabla3[],4,FALSE)</f>
        <v>Arizona</v>
      </c>
    </row>
    <row r="7833" spans="1:21" x14ac:dyDescent="0.25">
      <c r="A7833" t="s">
        <v>119</v>
      </c>
      <c r="B7833" s="3">
        <v>45601</v>
      </c>
      <c r="C7833" s="3">
        <v>45615</v>
      </c>
      <c r="D7833" t="s">
        <v>18</v>
      </c>
      <c r="E7833">
        <v>157196</v>
      </c>
      <c r="F7833" t="s">
        <v>19</v>
      </c>
      <c r="G7833" t="s">
        <v>120</v>
      </c>
      <c r="H7833" t="s">
        <v>21</v>
      </c>
      <c r="I7833">
        <v>92105</v>
      </c>
      <c r="J7833" t="s">
        <v>22</v>
      </c>
      <c r="K7833" t="s">
        <v>23</v>
      </c>
      <c r="L7833" t="s">
        <v>45</v>
      </c>
      <c r="M7833" t="s">
        <v>46</v>
      </c>
      <c r="N7833" s="5">
        <v>6.98</v>
      </c>
      <c r="O7833" s="7">
        <v>2</v>
      </c>
      <c r="P7833" s="5">
        <v>4.9800000000000004</v>
      </c>
      <c r="Q7833" s="5">
        <v>2</v>
      </c>
      <c r="R7833" s="22">
        <f>Tabla1[[#This Row],[Fecha de Envío]]-Tabla1[[#This Row],[Fecha de Orden]]</f>
        <v>14</v>
      </c>
      <c r="S7833" s="24">
        <f>YEAR(Tabla1[[#This Row],[Fecha de Orden]])</f>
        <v>2024</v>
      </c>
      <c r="T7833" t="str">
        <f>VLOOKUP(Tabla1[[#This Row],[Nombre del Producto]],Tabla2[[Nombre Producto]:[Costo Unitario]],2,FALSE)</f>
        <v>Lot's O' Nuts</v>
      </c>
      <c r="U7833" t="str">
        <f>VLOOKUP(Tabla1[[#This Row],[Fábrica]],Tabla3[],4,FALSE)</f>
        <v>Arizona</v>
      </c>
    </row>
    <row r="7834" spans="1:21" x14ac:dyDescent="0.25">
      <c r="A7834" t="s">
        <v>145</v>
      </c>
      <c r="B7834" s="3">
        <v>45601</v>
      </c>
      <c r="C7834" s="3">
        <v>45613</v>
      </c>
      <c r="D7834" t="s">
        <v>39</v>
      </c>
      <c r="E7834">
        <v>118213</v>
      </c>
      <c r="F7834" t="s">
        <v>19</v>
      </c>
      <c r="G7834" t="s">
        <v>146</v>
      </c>
      <c r="H7834" t="s">
        <v>147</v>
      </c>
      <c r="I7834">
        <v>46142</v>
      </c>
      <c r="J7834" t="s">
        <v>148</v>
      </c>
      <c r="K7834" t="s">
        <v>43</v>
      </c>
      <c r="L7834" t="s">
        <v>149</v>
      </c>
      <c r="M7834" t="s">
        <v>150</v>
      </c>
      <c r="N7834" s="5">
        <v>3.75</v>
      </c>
      <c r="O7834" s="7">
        <v>3</v>
      </c>
      <c r="P7834" s="5">
        <v>1.95</v>
      </c>
      <c r="Q7834" s="5">
        <v>1.8</v>
      </c>
      <c r="R7834" s="22">
        <f>Tabla1[[#This Row],[Fecha de Envío]]-Tabla1[[#This Row],[Fecha de Orden]]</f>
        <v>12</v>
      </c>
      <c r="S7834" s="24">
        <f>YEAR(Tabla1[[#This Row],[Fecha de Orden]])</f>
        <v>2024</v>
      </c>
      <c r="T7834" t="str">
        <f>VLOOKUP(Tabla1[[#This Row],[Nombre del Producto]],Tabla2[[Nombre Producto]:[Costo Unitario]],2,FALSE)</f>
        <v>Secret Factory</v>
      </c>
      <c r="U7834" t="str">
        <f>VLOOKUP(Tabla1[[#This Row],[Fábrica]],Tabla3[],4,FALSE)</f>
        <v>Illinois</v>
      </c>
    </row>
    <row r="7835" spans="1:21" x14ac:dyDescent="0.25">
      <c r="A7835" t="s">
        <v>151</v>
      </c>
      <c r="B7835" s="3">
        <v>45601</v>
      </c>
      <c r="C7835" s="3">
        <v>45613</v>
      </c>
      <c r="D7835" t="s">
        <v>39</v>
      </c>
      <c r="E7835">
        <v>118213</v>
      </c>
      <c r="F7835" t="s">
        <v>19</v>
      </c>
      <c r="G7835" t="s">
        <v>146</v>
      </c>
      <c r="H7835" t="s">
        <v>147</v>
      </c>
      <c r="I7835">
        <v>46142</v>
      </c>
      <c r="J7835" t="s">
        <v>22</v>
      </c>
      <c r="K7835" t="s">
        <v>43</v>
      </c>
      <c r="L7835" t="s">
        <v>24</v>
      </c>
      <c r="M7835" t="s">
        <v>25</v>
      </c>
      <c r="N7835" s="5">
        <v>3.75</v>
      </c>
      <c r="O7835" s="7">
        <v>1</v>
      </c>
      <c r="P7835" s="5">
        <v>2.4500000000000002</v>
      </c>
      <c r="Q7835" s="5">
        <v>1.3</v>
      </c>
      <c r="R7835" s="22">
        <f>Tabla1[[#This Row],[Fecha de Envío]]-Tabla1[[#This Row],[Fecha de Orden]]</f>
        <v>12</v>
      </c>
      <c r="S7835" s="24">
        <f>YEAR(Tabla1[[#This Row],[Fecha de Orden]])</f>
        <v>2024</v>
      </c>
      <c r="T7835" t="str">
        <f>VLOOKUP(Tabla1[[#This Row],[Nombre del Producto]],Tabla2[[Nombre Producto]:[Costo Unitario]],2,FALSE)</f>
        <v>Wicked Choccy's</v>
      </c>
      <c r="U7835" t="str">
        <f>VLOOKUP(Tabla1[[#This Row],[Fábrica]],Tabla3[],4,FALSE)</f>
        <v>Georgia</v>
      </c>
    </row>
    <row r="7836" spans="1:21" x14ac:dyDescent="0.25">
      <c r="A7836" t="s">
        <v>499</v>
      </c>
      <c r="B7836" s="3">
        <v>45601</v>
      </c>
      <c r="C7836" s="3">
        <v>45613</v>
      </c>
      <c r="D7836" t="s">
        <v>39</v>
      </c>
      <c r="E7836">
        <v>154732</v>
      </c>
      <c r="F7836" t="s">
        <v>19</v>
      </c>
      <c r="G7836" t="s">
        <v>239</v>
      </c>
      <c r="H7836" t="s">
        <v>173</v>
      </c>
      <c r="I7836">
        <v>60623</v>
      </c>
      <c r="J7836" t="s">
        <v>22</v>
      </c>
      <c r="K7836" t="s">
        <v>43</v>
      </c>
      <c r="L7836" t="s">
        <v>36</v>
      </c>
      <c r="M7836" t="s">
        <v>37</v>
      </c>
      <c r="N7836" s="5">
        <v>16.25</v>
      </c>
      <c r="O7836" s="7">
        <v>5</v>
      </c>
      <c r="P7836" s="5">
        <v>10.55</v>
      </c>
      <c r="Q7836" s="5">
        <v>5.7</v>
      </c>
      <c r="R7836" s="22">
        <f>Tabla1[[#This Row],[Fecha de Envío]]-Tabla1[[#This Row],[Fecha de Orden]]</f>
        <v>12</v>
      </c>
      <c r="S7836" s="24">
        <f>YEAR(Tabla1[[#This Row],[Fecha de Orden]])</f>
        <v>2024</v>
      </c>
      <c r="T7836" t="str">
        <f>VLOOKUP(Tabla1[[#This Row],[Nombre del Producto]],Tabla2[[Nombre Producto]:[Costo Unitario]],2,FALSE)</f>
        <v>Wicked Choccy's</v>
      </c>
      <c r="U7836" t="str">
        <f>VLOOKUP(Tabla1[[#This Row],[Fábrica]],Tabla3[],4,FALSE)</f>
        <v>Georgia</v>
      </c>
    </row>
    <row r="7837" spans="1:21" x14ac:dyDescent="0.25">
      <c r="A7837" t="s">
        <v>1814</v>
      </c>
      <c r="B7837" s="3">
        <v>45601</v>
      </c>
      <c r="C7837" s="3">
        <v>45616</v>
      </c>
      <c r="D7837" t="s">
        <v>71</v>
      </c>
      <c r="E7837">
        <v>102925</v>
      </c>
      <c r="F7837" t="s">
        <v>19</v>
      </c>
      <c r="G7837" t="s">
        <v>30</v>
      </c>
      <c r="H7837" t="s">
        <v>31</v>
      </c>
      <c r="I7837">
        <v>10024</v>
      </c>
      <c r="J7837" t="s">
        <v>22</v>
      </c>
      <c r="K7837" t="s">
        <v>32</v>
      </c>
      <c r="L7837" t="s">
        <v>45</v>
      </c>
      <c r="M7837" t="s">
        <v>46</v>
      </c>
      <c r="N7837" s="5">
        <v>6.98</v>
      </c>
      <c r="O7837" s="7">
        <v>2</v>
      </c>
      <c r="P7837" s="5">
        <v>4.9800000000000004</v>
      </c>
      <c r="Q7837" s="5">
        <v>2</v>
      </c>
      <c r="R7837" s="22">
        <f>Tabla1[[#This Row],[Fecha de Envío]]-Tabla1[[#This Row],[Fecha de Orden]]</f>
        <v>15</v>
      </c>
      <c r="S7837" s="24">
        <f>YEAR(Tabla1[[#This Row],[Fecha de Orden]])</f>
        <v>2024</v>
      </c>
      <c r="T7837" t="str">
        <f>VLOOKUP(Tabla1[[#This Row],[Nombre del Producto]],Tabla2[[Nombre Producto]:[Costo Unitario]],2,FALSE)</f>
        <v>Lot's O' Nuts</v>
      </c>
      <c r="U7837" t="str">
        <f>VLOOKUP(Tabla1[[#This Row],[Fábrica]],Tabla3[],4,FALSE)</f>
        <v>Arizona</v>
      </c>
    </row>
    <row r="7838" spans="1:21" x14ac:dyDescent="0.25">
      <c r="A7838" t="s">
        <v>1815</v>
      </c>
      <c r="B7838" s="3">
        <v>45601</v>
      </c>
      <c r="C7838" s="3">
        <v>45616</v>
      </c>
      <c r="D7838" t="s">
        <v>71</v>
      </c>
      <c r="E7838">
        <v>102925</v>
      </c>
      <c r="F7838" t="s">
        <v>19</v>
      </c>
      <c r="G7838" t="s">
        <v>30</v>
      </c>
      <c r="H7838" t="s">
        <v>31</v>
      </c>
      <c r="I7838">
        <v>10024</v>
      </c>
      <c r="J7838" t="s">
        <v>22</v>
      </c>
      <c r="K7838" t="s">
        <v>32</v>
      </c>
      <c r="L7838" t="s">
        <v>24</v>
      </c>
      <c r="M7838" t="s">
        <v>25</v>
      </c>
      <c r="N7838" s="5">
        <v>18.75</v>
      </c>
      <c r="O7838" s="7">
        <v>5</v>
      </c>
      <c r="P7838" s="5">
        <v>12.25</v>
      </c>
      <c r="Q7838" s="5">
        <v>6.5</v>
      </c>
      <c r="R7838" s="22">
        <f>Tabla1[[#This Row],[Fecha de Envío]]-Tabla1[[#This Row],[Fecha de Orden]]</f>
        <v>15</v>
      </c>
      <c r="S7838" s="24">
        <f>YEAR(Tabla1[[#This Row],[Fecha de Orden]])</f>
        <v>2024</v>
      </c>
      <c r="T7838" t="str">
        <f>VLOOKUP(Tabla1[[#This Row],[Nombre del Producto]],Tabla2[[Nombre Producto]:[Costo Unitario]],2,FALSE)</f>
        <v>Wicked Choccy's</v>
      </c>
      <c r="U7838" t="str">
        <f>VLOOKUP(Tabla1[[#This Row],[Fábrica]],Tabla3[],4,FALSE)</f>
        <v>Georgia</v>
      </c>
    </row>
    <row r="7839" spans="1:21" x14ac:dyDescent="0.25">
      <c r="A7839" t="s">
        <v>1816</v>
      </c>
      <c r="B7839" s="3">
        <v>45601</v>
      </c>
      <c r="C7839" s="3">
        <v>45616</v>
      </c>
      <c r="D7839" t="s">
        <v>71</v>
      </c>
      <c r="E7839">
        <v>102925</v>
      </c>
      <c r="F7839" t="s">
        <v>19</v>
      </c>
      <c r="G7839" t="s">
        <v>30</v>
      </c>
      <c r="H7839" t="s">
        <v>31</v>
      </c>
      <c r="I7839">
        <v>10024</v>
      </c>
      <c r="J7839" t="s">
        <v>22</v>
      </c>
      <c r="K7839" t="s">
        <v>32</v>
      </c>
      <c r="L7839" t="s">
        <v>36</v>
      </c>
      <c r="M7839" t="s">
        <v>37</v>
      </c>
      <c r="N7839" s="5">
        <v>3.25</v>
      </c>
      <c r="O7839" s="7">
        <v>1</v>
      </c>
      <c r="P7839" s="5">
        <v>2.11</v>
      </c>
      <c r="Q7839" s="5">
        <v>1.1399999999999999</v>
      </c>
      <c r="R7839" s="22">
        <f>Tabla1[[#This Row],[Fecha de Envío]]-Tabla1[[#This Row],[Fecha de Orden]]</f>
        <v>15</v>
      </c>
      <c r="S7839" s="24">
        <f>YEAR(Tabla1[[#This Row],[Fecha de Orden]])</f>
        <v>2024</v>
      </c>
      <c r="T7839" t="str">
        <f>VLOOKUP(Tabla1[[#This Row],[Nombre del Producto]],Tabla2[[Nombre Producto]:[Costo Unitario]],2,FALSE)</f>
        <v>Wicked Choccy's</v>
      </c>
      <c r="U7839" t="str">
        <f>VLOOKUP(Tabla1[[#This Row],[Fábrica]],Tabla3[],4,FALSE)</f>
        <v>Georgia</v>
      </c>
    </row>
    <row r="7840" spans="1:21" x14ac:dyDescent="0.25">
      <c r="A7840" t="s">
        <v>1817</v>
      </c>
      <c r="B7840" s="3">
        <v>45601</v>
      </c>
      <c r="C7840" s="3">
        <v>45616</v>
      </c>
      <c r="D7840" t="s">
        <v>71</v>
      </c>
      <c r="E7840">
        <v>102925</v>
      </c>
      <c r="F7840" t="s">
        <v>19</v>
      </c>
      <c r="G7840" t="s">
        <v>30</v>
      </c>
      <c r="H7840" t="s">
        <v>31</v>
      </c>
      <c r="I7840">
        <v>10024</v>
      </c>
      <c r="J7840" t="s">
        <v>22</v>
      </c>
      <c r="K7840" t="s">
        <v>32</v>
      </c>
      <c r="L7840" t="s">
        <v>27</v>
      </c>
      <c r="M7840" t="s">
        <v>28</v>
      </c>
      <c r="N7840" s="5">
        <v>21.6</v>
      </c>
      <c r="O7840" s="7">
        <v>6</v>
      </c>
      <c r="P7840" s="5">
        <v>15</v>
      </c>
      <c r="Q7840" s="5">
        <v>6.6</v>
      </c>
      <c r="R7840" s="22">
        <f>Tabla1[[#This Row],[Fecha de Envío]]-Tabla1[[#This Row],[Fecha de Orden]]</f>
        <v>15</v>
      </c>
      <c r="S7840" s="24">
        <f>YEAR(Tabla1[[#This Row],[Fecha de Orden]])</f>
        <v>2024</v>
      </c>
      <c r="T7840" t="str">
        <f>VLOOKUP(Tabla1[[#This Row],[Nombre del Producto]],Tabla2[[Nombre Producto]:[Costo Unitario]],2,FALSE)</f>
        <v>Lot's O' Nuts</v>
      </c>
      <c r="U7840" t="str">
        <f>VLOOKUP(Tabla1[[#This Row],[Fábrica]],Tabla3[],4,FALSE)</f>
        <v>Arizona</v>
      </c>
    </row>
    <row r="7841" spans="1:21" x14ac:dyDescent="0.25">
      <c r="A7841" t="s">
        <v>1818</v>
      </c>
      <c r="B7841" s="3">
        <v>45601</v>
      </c>
      <c r="C7841" s="3">
        <v>45616</v>
      </c>
      <c r="D7841" t="s">
        <v>71</v>
      </c>
      <c r="E7841">
        <v>102925</v>
      </c>
      <c r="F7841" t="s">
        <v>19</v>
      </c>
      <c r="G7841" t="s">
        <v>30</v>
      </c>
      <c r="H7841" t="s">
        <v>31</v>
      </c>
      <c r="I7841">
        <v>10024</v>
      </c>
      <c r="J7841" t="s">
        <v>22</v>
      </c>
      <c r="K7841" t="s">
        <v>32</v>
      </c>
      <c r="L7841" t="s">
        <v>33</v>
      </c>
      <c r="M7841" t="s">
        <v>34</v>
      </c>
      <c r="N7841" s="5">
        <v>7.2</v>
      </c>
      <c r="O7841" s="7">
        <v>2</v>
      </c>
      <c r="P7841" s="5">
        <v>4.8</v>
      </c>
      <c r="Q7841" s="5">
        <v>2.4</v>
      </c>
      <c r="R7841" s="22">
        <f>Tabla1[[#This Row],[Fecha de Envío]]-Tabla1[[#This Row],[Fecha de Orden]]</f>
        <v>15</v>
      </c>
      <c r="S7841" s="24">
        <f>YEAR(Tabla1[[#This Row],[Fecha de Orden]])</f>
        <v>2024</v>
      </c>
      <c r="T7841" t="str">
        <f>VLOOKUP(Tabla1[[#This Row],[Nombre del Producto]],Tabla2[[Nombre Producto]:[Costo Unitario]],2,FALSE)</f>
        <v>Lot's O' Nuts</v>
      </c>
      <c r="U7841" t="str">
        <f>VLOOKUP(Tabla1[[#This Row],[Fábrica]],Tabla3[],4,FALSE)</f>
        <v>Arizona</v>
      </c>
    </row>
    <row r="7842" spans="1:21" x14ac:dyDescent="0.25">
      <c r="A7842" t="s">
        <v>3310</v>
      </c>
      <c r="B7842" s="3">
        <v>45601</v>
      </c>
      <c r="C7842" s="3">
        <v>45616</v>
      </c>
      <c r="D7842" t="s">
        <v>71</v>
      </c>
      <c r="E7842">
        <v>114258</v>
      </c>
      <c r="F7842" t="s">
        <v>19</v>
      </c>
      <c r="G7842" t="s">
        <v>186</v>
      </c>
      <c r="H7842" t="s">
        <v>42</v>
      </c>
      <c r="I7842">
        <v>75081</v>
      </c>
      <c r="J7842" t="s">
        <v>22</v>
      </c>
      <c r="K7842" t="s">
        <v>43</v>
      </c>
      <c r="L7842" t="s">
        <v>36</v>
      </c>
      <c r="M7842" t="s">
        <v>37</v>
      </c>
      <c r="N7842" s="5">
        <v>13</v>
      </c>
      <c r="O7842" s="7">
        <v>4</v>
      </c>
      <c r="P7842" s="5">
        <v>8.44</v>
      </c>
      <c r="Q7842" s="5">
        <v>4.5599999999999996</v>
      </c>
      <c r="R7842" s="22">
        <f>Tabla1[[#This Row],[Fecha de Envío]]-Tabla1[[#This Row],[Fecha de Orden]]</f>
        <v>15</v>
      </c>
      <c r="S7842" s="24">
        <f>YEAR(Tabla1[[#This Row],[Fecha de Orden]])</f>
        <v>2024</v>
      </c>
      <c r="T7842" t="str">
        <f>VLOOKUP(Tabla1[[#This Row],[Nombre del Producto]],Tabla2[[Nombre Producto]:[Costo Unitario]],2,FALSE)</f>
        <v>Wicked Choccy's</v>
      </c>
      <c r="U7842" t="str">
        <f>VLOOKUP(Tabla1[[#This Row],[Fábrica]],Tabla3[],4,FALSE)</f>
        <v>Georgia</v>
      </c>
    </row>
    <row r="7843" spans="1:21" x14ac:dyDescent="0.25">
      <c r="A7843" t="s">
        <v>7270</v>
      </c>
      <c r="B7843" s="3">
        <v>45601</v>
      </c>
      <c r="C7843" s="3">
        <v>45612</v>
      </c>
      <c r="D7843" t="s">
        <v>39</v>
      </c>
      <c r="E7843">
        <v>111745</v>
      </c>
      <c r="F7843" t="s">
        <v>19</v>
      </c>
      <c r="G7843" t="s">
        <v>862</v>
      </c>
      <c r="H7843" t="s">
        <v>235</v>
      </c>
      <c r="I7843">
        <v>87401</v>
      </c>
      <c r="J7843" t="s">
        <v>22</v>
      </c>
      <c r="K7843" t="s">
        <v>23</v>
      </c>
      <c r="L7843" t="s">
        <v>45</v>
      </c>
      <c r="M7843" t="s">
        <v>46</v>
      </c>
      <c r="N7843" s="5">
        <v>3.49</v>
      </c>
      <c r="O7843" s="7">
        <v>1</v>
      </c>
      <c r="P7843" s="5">
        <v>2.4900000000000002</v>
      </c>
      <c r="Q7843" s="5">
        <v>1</v>
      </c>
      <c r="R7843" s="22">
        <f>Tabla1[[#This Row],[Fecha de Envío]]-Tabla1[[#This Row],[Fecha de Orden]]</f>
        <v>11</v>
      </c>
      <c r="S7843" s="24">
        <f>YEAR(Tabla1[[#This Row],[Fecha de Orden]])</f>
        <v>2024</v>
      </c>
      <c r="T7843" t="str">
        <f>VLOOKUP(Tabla1[[#This Row],[Nombre del Producto]],Tabla2[[Nombre Producto]:[Costo Unitario]],2,FALSE)</f>
        <v>Lot's O' Nuts</v>
      </c>
      <c r="U7843" t="str">
        <f>VLOOKUP(Tabla1[[#This Row],[Fábrica]],Tabla3[],4,FALSE)</f>
        <v>Arizona</v>
      </c>
    </row>
    <row r="7844" spans="1:21" x14ac:dyDescent="0.25">
      <c r="A7844" t="s">
        <v>8489</v>
      </c>
      <c r="B7844" s="3">
        <v>45601</v>
      </c>
      <c r="C7844" s="3">
        <v>45615</v>
      </c>
      <c r="D7844" t="s">
        <v>18</v>
      </c>
      <c r="E7844">
        <v>116225</v>
      </c>
      <c r="F7844" t="s">
        <v>19</v>
      </c>
      <c r="G7844" t="s">
        <v>30</v>
      </c>
      <c r="H7844" t="s">
        <v>31</v>
      </c>
      <c r="I7844">
        <v>10009</v>
      </c>
      <c r="J7844" t="s">
        <v>22</v>
      </c>
      <c r="K7844" t="s">
        <v>32</v>
      </c>
      <c r="L7844" t="s">
        <v>27</v>
      </c>
      <c r="M7844" t="s">
        <v>28</v>
      </c>
      <c r="N7844" s="5">
        <v>18</v>
      </c>
      <c r="O7844" s="7">
        <v>5</v>
      </c>
      <c r="P7844" s="5">
        <v>12.5</v>
      </c>
      <c r="Q7844" s="5">
        <v>5.5</v>
      </c>
      <c r="R7844" s="22">
        <f>Tabla1[[#This Row],[Fecha de Envío]]-Tabla1[[#This Row],[Fecha de Orden]]</f>
        <v>14</v>
      </c>
      <c r="S7844" s="24">
        <f>YEAR(Tabla1[[#This Row],[Fecha de Orden]])</f>
        <v>2024</v>
      </c>
      <c r="T7844" t="str">
        <f>VLOOKUP(Tabla1[[#This Row],[Nombre del Producto]],Tabla2[[Nombre Producto]:[Costo Unitario]],2,FALSE)</f>
        <v>Lot's O' Nuts</v>
      </c>
      <c r="U7844" t="str">
        <f>VLOOKUP(Tabla1[[#This Row],[Fábrica]],Tabla3[],4,FALSE)</f>
        <v>Arizona</v>
      </c>
    </row>
    <row r="7845" spans="1:21" x14ac:dyDescent="0.25">
      <c r="A7845" t="s">
        <v>8934</v>
      </c>
      <c r="B7845" s="3">
        <v>45601</v>
      </c>
      <c r="C7845" s="3">
        <v>45618</v>
      </c>
      <c r="D7845" t="s">
        <v>18</v>
      </c>
      <c r="E7845">
        <v>107272</v>
      </c>
      <c r="F7845" t="s">
        <v>19</v>
      </c>
      <c r="G7845" t="s">
        <v>165</v>
      </c>
      <c r="H7845" t="s">
        <v>69</v>
      </c>
      <c r="I7845">
        <v>85023</v>
      </c>
      <c r="J7845" t="s">
        <v>22</v>
      </c>
      <c r="K7845" t="s">
        <v>23</v>
      </c>
      <c r="L7845" t="s">
        <v>27</v>
      </c>
      <c r="M7845" t="s">
        <v>28</v>
      </c>
      <c r="N7845" s="5">
        <v>7.2</v>
      </c>
      <c r="O7845" s="7">
        <v>2</v>
      </c>
      <c r="P7845" s="5">
        <v>5</v>
      </c>
      <c r="Q7845" s="5">
        <v>2.2000000000000002</v>
      </c>
      <c r="R7845" s="22">
        <f>Tabla1[[#This Row],[Fecha de Envío]]-Tabla1[[#This Row],[Fecha de Orden]]</f>
        <v>17</v>
      </c>
      <c r="S7845" s="24">
        <f>YEAR(Tabla1[[#This Row],[Fecha de Orden]])</f>
        <v>2024</v>
      </c>
      <c r="T7845" t="str">
        <f>VLOOKUP(Tabla1[[#This Row],[Nombre del Producto]],Tabla2[[Nombre Producto]:[Costo Unitario]],2,FALSE)</f>
        <v>Lot's O' Nuts</v>
      </c>
      <c r="U7845" t="str">
        <f>VLOOKUP(Tabla1[[#This Row],[Fábrica]],Tabla3[],4,FALSE)</f>
        <v>Arizona</v>
      </c>
    </row>
    <row r="7846" spans="1:21" x14ac:dyDescent="0.25">
      <c r="A7846" t="s">
        <v>8935</v>
      </c>
      <c r="B7846" s="3">
        <v>45601</v>
      </c>
      <c r="C7846" s="3">
        <v>45618</v>
      </c>
      <c r="D7846" t="s">
        <v>18</v>
      </c>
      <c r="E7846">
        <v>107272</v>
      </c>
      <c r="F7846" t="s">
        <v>19</v>
      </c>
      <c r="G7846" t="s">
        <v>165</v>
      </c>
      <c r="H7846" t="s">
        <v>69</v>
      </c>
      <c r="I7846">
        <v>85023</v>
      </c>
      <c r="J7846" t="s">
        <v>22</v>
      </c>
      <c r="K7846" t="s">
        <v>23</v>
      </c>
      <c r="L7846" t="s">
        <v>36</v>
      </c>
      <c r="M7846" t="s">
        <v>37</v>
      </c>
      <c r="N7846" s="5">
        <v>22.75</v>
      </c>
      <c r="O7846" s="7">
        <v>7</v>
      </c>
      <c r="P7846" s="5">
        <v>14.77</v>
      </c>
      <c r="Q7846" s="5">
        <v>7.98</v>
      </c>
      <c r="R7846" s="22">
        <f>Tabla1[[#This Row],[Fecha de Envío]]-Tabla1[[#This Row],[Fecha de Orden]]</f>
        <v>17</v>
      </c>
      <c r="S7846" s="24">
        <f>YEAR(Tabla1[[#This Row],[Fecha de Orden]])</f>
        <v>2024</v>
      </c>
      <c r="T7846" t="str">
        <f>VLOOKUP(Tabla1[[#This Row],[Nombre del Producto]],Tabla2[[Nombre Producto]:[Costo Unitario]],2,FALSE)</f>
        <v>Wicked Choccy's</v>
      </c>
      <c r="U7846" t="str">
        <f>VLOOKUP(Tabla1[[#This Row],[Fábrica]],Tabla3[],4,FALSE)</f>
        <v>Georgia</v>
      </c>
    </row>
    <row r="7847" spans="1:21" x14ac:dyDescent="0.25">
      <c r="A7847" t="s">
        <v>152</v>
      </c>
      <c r="B7847" s="3">
        <v>45602</v>
      </c>
      <c r="C7847" s="3">
        <v>45619</v>
      </c>
      <c r="D7847" t="s">
        <v>18</v>
      </c>
      <c r="E7847">
        <v>107174</v>
      </c>
      <c r="F7847" t="s">
        <v>19</v>
      </c>
      <c r="G7847" t="s">
        <v>124</v>
      </c>
      <c r="H7847" t="s">
        <v>125</v>
      </c>
      <c r="I7847">
        <v>98105</v>
      </c>
      <c r="J7847" t="s">
        <v>22</v>
      </c>
      <c r="K7847" t="s">
        <v>23</v>
      </c>
      <c r="L7847" t="s">
        <v>24</v>
      </c>
      <c r="M7847" t="s">
        <v>25</v>
      </c>
      <c r="N7847" s="5">
        <v>7.5</v>
      </c>
      <c r="O7847" s="7">
        <v>2</v>
      </c>
      <c r="P7847" s="5">
        <v>4.9000000000000004</v>
      </c>
      <c r="Q7847" s="5">
        <v>2.6</v>
      </c>
      <c r="R7847" s="22">
        <f>Tabla1[[#This Row],[Fecha de Envío]]-Tabla1[[#This Row],[Fecha de Orden]]</f>
        <v>17</v>
      </c>
      <c r="S7847" s="24">
        <f>YEAR(Tabla1[[#This Row],[Fecha de Orden]])</f>
        <v>2024</v>
      </c>
      <c r="T7847" t="str">
        <f>VLOOKUP(Tabla1[[#This Row],[Nombre del Producto]],Tabla2[[Nombre Producto]:[Costo Unitario]],2,FALSE)</f>
        <v>Wicked Choccy's</v>
      </c>
      <c r="U7847" t="str">
        <f>VLOOKUP(Tabla1[[#This Row],[Fábrica]],Tabla3[],4,FALSE)</f>
        <v>Georgia</v>
      </c>
    </row>
    <row r="7848" spans="1:21" x14ac:dyDescent="0.25">
      <c r="A7848" t="s">
        <v>153</v>
      </c>
      <c r="B7848" s="3">
        <v>45602</v>
      </c>
      <c r="C7848" s="3">
        <v>45619</v>
      </c>
      <c r="D7848" t="s">
        <v>18</v>
      </c>
      <c r="E7848">
        <v>107174</v>
      </c>
      <c r="F7848" t="s">
        <v>19</v>
      </c>
      <c r="G7848" t="s">
        <v>124</v>
      </c>
      <c r="H7848" t="s">
        <v>125</v>
      </c>
      <c r="I7848">
        <v>98105</v>
      </c>
      <c r="J7848" t="s">
        <v>22</v>
      </c>
      <c r="K7848" t="s">
        <v>23</v>
      </c>
      <c r="L7848" t="s">
        <v>33</v>
      </c>
      <c r="M7848" t="s">
        <v>34</v>
      </c>
      <c r="N7848" s="5">
        <v>25.2</v>
      </c>
      <c r="O7848" s="7">
        <v>7</v>
      </c>
      <c r="P7848" s="5">
        <v>16.8</v>
      </c>
      <c r="Q7848" s="5">
        <v>8.4</v>
      </c>
      <c r="R7848" s="22">
        <f>Tabla1[[#This Row],[Fecha de Envío]]-Tabla1[[#This Row],[Fecha de Orden]]</f>
        <v>17</v>
      </c>
      <c r="S7848" s="24">
        <f>YEAR(Tabla1[[#This Row],[Fecha de Orden]])</f>
        <v>2024</v>
      </c>
      <c r="T7848" t="str">
        <f>VLOOKUP(Tabla1[[#This Row],[Nombre del Producto]],Tabla2[[Nombre Producto]:[Costo Unitario]],2,FALSE)</f>
        <v>Lot's O' Nuts</v>
      </c>
      <c r="U7848" t="str">
        <f>VLOOKUP(Tabla1[[#This Row],[Fábrica]],Tabla3[],4,FALSE)</f>
        <v>Arizona</v>
      </c>
    </row>
    <row r="7849" spans="1:21" x14ac:dyDescent="0.25">
      <c r="A7849" t="s">
        <v>154</v>
      </c>
      <c r="B7849" s="3">
        <v>45602</v>
      </c>
      <c r="C7849" s="3">
        <v>45619</v>
      </c>
      <c r="D7849" t="s">
        <v>18</v>
      </c>
      <c r="E7849">
        <v>107174</v>
      </c>
      <c r="F7849" t="s">
        <v>19</v>
      </c>
      <c r="G7849" t="s">
        <v>124</v>
      </c>
      <c r="H7849" t="s">
        <v>125</v>
      </c>
      <c r="I7849">
        <v>98105</v>
      </c>
      <c r="J7849" t="s">
        <v>22</v>
      </c>
      <c r="K7849" t="s">
        <v>23</v>
      </c>
      <c r="L7849" t="s">
        <v>36</v>
      </c>
      <c r="M7849" t="s">
        <v>37</v>
      </c>
      <c r="N7849" s="5">
        <v>9.75</v>
      </c>
      <c r="O7849" s="7">
        <v>3</v>
      </c>
      <c r="P7849" s="5">
        <v>6.33</v>
      </c>
      <c r="Q7849" s="5">
        <v>3.42</v>
      </c>
      <c r="R7849" s="22">
        <f>Tabla1[[#This Row],[Fecha de Envío]]-Tabla1[[#This Row],[Fecha de Orden]]</f>
        <v>17</v>
      </c>
      <c r="S7849" s="24">
        <f>YEAR(Tabla1[[#This Row],[Fecha de Orden]])</f>
        <v>2024</v>
      </c>
      <c r="T7849" t="str">
        <f>VLOOKUP(Tabla1[[#This Row],[Nombre del Producto]],Tabla2[[Nombre Producto]:[Costo Unitario]],2,FALSE)</f>
        <v>Wicked Choccy's</v>
      </c>
      <c r="U7849" t="str">
        <f>VLOOKUP(Tabla1[[#This Row],[Fábrica]],Tabla3[],4,FALSE)</f>
        <v>Georgia</v>
      </c>
    </row>
    <row r="7850" spans="1:21" x14ac:dyDescent="0.25">
      <c r="A7850" t="s">
        <v>1720</v>
      </c>
      <c r="B7850" s="3">
        <v>45602</v>
      </c>
      <c r="C7850" s="3">
        <v>45618</v>
      </c>
      <c r="D7850" t="s">
        <v>18</v>
      </c>
      <c r="E7850">
        <v>106691</v>
      </c>
      <c r="F7850" t="s">
        <v>19</v>
      </c>
      <c r="G7850" t="s">
        <v>159</v>
      </c>
      <c r="H7850" t="s">
        <v>42</v>
      </c>
      <c r="I7850">
        <v>77070</v>
      </c>
      <c r="J7850" t="s">
        <v>22</v>
      </c>
      <c r="K7850" t="s">
        <v>43</v>
      </c>
      <c r="L7850" t="s">
        <v>36</v>
      </c>
      <c r="M7850" t="s">
        <v>37</v>
      </c>
      <c r="N7850" s="5">
        <v>6.5</v>
      </c>
      <c r="O7850" s="7">
        <v>2</v>
      </c>
      <c r="P7850" s="5">
        <v>4.22</v>
      </c>
      <c r="Q7850" s="5">
        <v>2.2799999999999998</v>
      </c>
      <c r="R7850" s="22">
        <f>Tabla1[[#This Row],[Fecha de Envío]]-Tabla1[[#This Row],[Fecha de Orden]]</f>
        <v>16</v>
      </c>
      <c r="S7850" s="24">
        <f>YEAR(Tabla1[[#This Row],[Fecha de Orden]])</f>
        <v>2024</v>
      </c>
      <c r="T7850" t="str">
        <f>VLOOKUP(Tabla1[[#This Row],[Nombre del Producto]],Tabla2[[Nombre Producto]:[Costo Unitario]],2,FALSE)</f>
        <v>Wicked Choccy's</v>
      </c>
      <c r="U7850" t="str">
        <f>VLOOKUP(Tabla1[[#This Row],[Fábrica]],Tabla3[],4,FALSE)</f>
        <v>Georgia</v>
      </c>
    </row>
    <row r="7851" spans="1:21" x14ac:dyDescent="0.25">
      <c r="A7851" t="s">
        <v>1744</v>
      </c>
      <c r="B7851" s="3">
        <v>45602</v>
      </c>
      <c r="C7851" s="3">
        <v>45616</v>
      </c>
      <c r="D7851" t="s">
        <v>71</v>
      </c>
      <c r="E7851">
        <v>125290</v>
      </c>
      <c r="F7851" t="s">
        <v>19</v>
      </c>
      <c r="G7851" t="s">
        <v>50</v>
      </c>
      <c r="H7851" t="s">
        <v>51</v>
      </c>
      <c r="I7851">
        <v>55407</v>
      </c>
      <c r="J7851" t="s">
        <v>22</v>
      </c>
      <c r="K7851" t="s">
        <v>43</v>
      </c>
      <c r="L7851" t="s">
        <v>36</v>
      </c>
      <c r="M7851" t="s">
        <v>37</v>
      </c>
      <c r="N7851" s="5">
        <v>16.25</v>
      </c>
      <c r="O7851" s="7">
        <v>5</v>
      </c>
      <c r="P7851" s="5">
        <v>10.55</v>
      </c>
      <c r="Q7851" s="5">
        <v>5.7</v>
      </c>
      <c r="R7851" s="22">
        <f>Tabla1[[#This Row],[Fecha de Envío]]-Tabla1[[#This Row],[Fecha de Orden]]</f>
        <v>14</v>
      </c>
      <c r="S7851" s="24">
        <f>YEAR(Tabla1[[#This Row],[Fecha de Orden]])</f>
        <v>2024</v>
      </c>
      <c r="T7851" t="str">
        <f>VLOOKUP(Tabla1[[#This Row],[Nombre del Producto]],Tabla2[[Nombre Producto]:[Costo Unitario]],2,FALSE)</f>
        <v>Wicked Choccy's</v>
      </c>
      <c r="U7851" t="str">
        <f>VLOOKUP(Tabla1[[#This Row],[Fábrica]],Tabla3[],4,FALSE)</f>
        <v>Georgia</v>
      </c>
    </row>
    <row r="7852" spans="1:21" x14ac:dyDescent="0.25">
      <c r="A7852" t="s">
        <v>1745</v>
      </c>
      <c r="B7852" s="3">
        <v>45602</v>
      </c>
      <c r="C7852" s="3">
        <v>45616</v>
      </c>
      <c r="D7852" t="s">
        <v>71</v>
      </c>
      <c r="E7852">
        <v>125290</v>
      </c>
      <c r="F7852" t="s">
        <v>19</v>
      </c>
      <c r="G7852" t="s">
        <v>50</v>
      </c>
      <c r="H7852" t="s">
        <v>51</v>
      </c>
      <c r="I7852">
        <v>55407</v>
      </c>
      <c r="J7852" t="s">
        <v>22</v>
      </c>
      <c r="K7852" t="s">
        <v>43</v>
      </c>
      <c r="L7852" t="s">
        <v>33</v>
      </c>
      <c r="M7852" t="s">
        <v>34</v>
      </c>
      <c r="N7852" s="5">
        <v>3.6</v>
      </c>
      <c r="O7852" s="7">
        <v>1</v>
      </c>
      <c r="P7852" s="5">
        <v>2.4</v>
      </c>
      <c r="Q7852" s="5">
        <v>1.2</v>
      </c>
      <c r="R7852" s="22">
        <f>Tabla1[[#This Row],[Fecha de Envío]]-Tabla1[[#This Row],[Fecha de Orden]]</f>
        <v>14</v>
      </c>
      <c r="S7852" s="24">
        <f>YEAR(Tabla1[[#This Row],[Fecha de Orden]])</f>
        <v>2024</v>
      </c>
      <c r="T7852" t="str">
        <f>VLOOKUP(Tabla1[[#This Row],[Nombre del Producto]],Tabla2[[Nombre Producto]:[Costo Unitario]],2,FALSE)</f>
        <v>Lot's O' Nuts</v>
      </c>
      <c r="U7852" t="str">
        <f>VLOOKUP(Tabla1[[#This Row],[Fábrica]],Tabla3[],4,FALSE)</f>
        <v>Arizona</v>
      </c>
    </row>
    <row r="7853" spans="1:21" x14ac:dyDescent="0.25">
      <c r="A7853" t="s">
        <v>1813</v>
      </c>
      <c r="B7853" s="3">
        <v>45602</v>
      </c>
      <c r="C7853" s="3">
        <v>45616</v>
      </c>
      <c r="D7853" t="s">
        <v>18</v>
      </c>
      <c r="E7853">
        <v>144596</v>
      </c>
      <c r="F7853" t="s">
        <v>19</v>
      </c>
      <c r="G7853" t="s">
        <v>30</v>
      </c>
      <c r="H7853" t="s">
        <v>31</v>
      </c>
      <c r="I7853">
        <v>10011</v>
      </c>
      <c r="J7853" t="s">
        <v>22</v>
      </c>
      <c r="K7853" t="s">
        <v>32</v>
      </c>
      <c r="L7853" t="s">
        <v>27</v>
      </c>
      <c r="M7853" t="s">
        <v>28</v>
      </c>
      <c r="N7853" s="5">
        <v>32.4</v>
      </c>
      <c r="O7853" s="7">
        <v>9</v>
      </c>
      <c r="P7853" s="5">
        <v>22.5</v>
      </c>
      <c r="Q7853" s="5">
        <v>9.9</v>
      </c>
      <c r="R7853" s="22">
        <f>Tabla1[[#This Row],[Fecha de Envío]]-Tabla1[[#This Row],[Fecha de Orden]]</f>
        <v>14</v>
      </c>
      <c r="S7853" s="24">
        <f>YEAR(Tabla1[[#This Row],[Fecha de Orden]])</f>
        <v>2024</v>
      </c>
      <c r="T7853" t="str">
        <f>VLOOKUP(Tabla1[[#This Row],[Nombre del Producto]],Tabla2[[Nombre Producto]:[Costo Unitario]],2,FALSE)</f>
        <v>Lot's O' Nuts</v>
      </c>
      <c r="U7853" t="str">
        <f>VLOOKUP(Tabla1[[#This Row],[Fábrica]],Tabla3[],4,FALSE)</f>
        <v>Arizona</v>
      </c>
    </row>
    <row r="7854" spans="1:21" x14ac:dyDescent="0.25">
      <c r="A7854" t="s">
        <v>3530</v>
      </c>
      <c r="B7854" s="3">
        <v>45602</v>
      </c>
      <c r="C7854" s="3">
        <v>45612</v>
      </c>
      <c r="D7854" t="s">
        <v>82</v>
      </c>
      <c r="E7854">
        <v>153948</v>
      </c>
      <c r="F7854" t="s">
        <v>19</v>
      </c>
      <c r="G7854" t="s">
        <v>20</v>
      </c>
      <c r="H7854" t="s">
        <v>21</v>
      </c>
      <c r="I7854">
        <v>94122</v>
      </c>
      <c r="J7854" t="s">
        <v>148</v>
      </c>
      <c r="K7854" t="s">
        <v>23</v>
      </c>
      <c r="L7854" t="s">
        <v>149</v>
      </c>
      <c r="M7854" t="s">
        <v>150</v>
      </c>
      <c r="N7854" s="5">
        <v>5</v>
      </c>
      <c r="O7854" s="7">
        <v>4</v>
      </c>
      <c r="P7854" s="5">
        <v>2.6</v>
      </c>
      <c r="Q7854" s="5">
        <v>2.4</v>
      </c>
      <c r="R7854" s="22">
        <f>Tabla1[[#This Row],[Fecha de Envío]]-Tabla1[[#This Row],[Fecha de Orden]]</f>
        <v>10</v>
      </c>
      <c r="S7854" s="24">
        <f>YEAR(Tabla1[[#This Row],[Fecha de Orden]])</f>
        <v>2024</v>
      </c>
      <c r="T7854" t="str">
        <f>VLOOKUP(Tabla1[[#This Row],[Nombre del Producto]],Tabla2[[Nombre Producto]:[Costo Unitario]],2,FALSE)</f>
        <v>Secret Factory</v>
      </c>
      <c r="U7854" t="str">
        <f>VLOOKUP(Tabla1[[#This Row],[Fábrica]],Tabla3[],4,FALSE)</f>
        <v>Illinois</v>
      </c>
    </row>
    <row r="7855" spans="1:21" x14ac:dyDescent="0.25">
      <c r="A7855" t="s">
        <v>3531</v>
      </c>
      <c r="B7855" s="3">
        <v>45602</v>
      </c>
      <c r="C7855" s="3">
        <v>45612</v>
      </c>
      <c r="D7855" t="s">
        <v>82</v>
      </c>
      <c r="E7855">
        <v>153948</v>
      </c>
      <c r="F7855" t="s">
        <v>19</v>
      </c>
      <c r="G7855" t="s">
        <v>20</v>
      </c>
      <c r="H7855" t="s">
        <v>21</v>
      </c>
      <c r="I7855">
        <v>94122</v>
      </c>
      <c r="J7855" t="s">
        <v>22</v>
      </c>
      <c r="K7855" t="s">
        <v>23</v>
      </c>
      <c r="L7855" t="s">
        <v>33</v>
      </c>
      <c r="M7855" t="s">
        <v>34</v>
      </c>
      <c r="N7855" s="5">
        <v>18</v>
      </c>
      <c r="O7855" s="7">
        <v>5</v>
      </c>
      <c r="P7855" s="5">
        <v>12</v>
      </c>
      <c r="Q7855" s="5">
        <v>6</v>
      </c>
      <c r="R7855" s="22">
        <f>Tabla1[[#This Row],[Fecha de Envío]]-Tabla1[[#This Row],[Fecha de Orden]]</f>
        <v>10</v>
      </c>
      <c r="S7855" s="24">
        <f>YEAR(Tabla1[[#This Row],[Fecha de Orden]])</f>
        <v>2024</v>
      </c>
      <c r="T7855" t="str">
        <f>VLOOKUP(Tabla1[[#This Row],[Nombre del Producto]],Tabla2[[Nombre Producto]:[Costo Unitario]],2,FALSE)</f>
        <v>Lot's O' Nuts</v>
      </c>
      <c r="U7855" t="str">
        <f>VLOOKUP(Tabla1[[#This Row],[Fábrica]],Tabla3[],4,FALSE)</f>
        <v>Arizona</v>
      </c>
    </row>
    <row r="7856" spans="1:21" x14ac:dyDescent="0.25">
      <c r="A7856" t="s">
        <v>3532</v>
      </c>
      <c r="B7856" s="3">
        <v>45602</v>
      </c>
      <c r="C7856" s="3">
        <v>45612</v>
      </c>
      <c r="D7856" t="s">
        <v>82</v>
      </c>
      <c r="E7856">
        <v>153948</v>
      </c>
      <c r="F7856" t="s">
        <v>19</v>
      </c>
      <c r="G7856" t="s">
        <v>20</v>
      </c>
      <c r="H7856" t="s">
        <v>21</v>
      </c>
      <c r="I7856">
        <v>94122</v>
      </c>
      <c r="J7856" t="s">
        <v>22</v>
      </c>
      <c r="K7856" t="s">
        <v>23</v>
      </c>
      <c r="L7856" t="s">
        <v>36</v>
      </c>
      <c r="M7856" t="s">
        <v>37</v>
      </c>
      <c r="N7856" s="5">
        <v>9.75</v>
      </c>
      <c r="O7856" s="7">
        <v>3</v>
      </c>
      <c r="P7856" s="5">
        <v>6.33</v>
      </c>
      <c r="Q7856" s="5">
        <v>3.42</v>
      </c>
      <c r="R7856" s="22">
        <f>Tabla1[[#This Row],[Fecha de Envío]]-Tabla1[[#This Row],[Fecha de Orden]]</f>
        <v>10</v>
      </c>
      <c r="S7856" s="24">
        <f>YEAR(Tabla1[[#This Row],[Fecha de Orden]])</f>
        <v>2024</v>
      </c>
      <c r="T7856" t="str">
        <f>VLOOKUP(Tabla1[[#This Row],[Nombre del Producto]],Tabla2[[Nombre Producto]:[Costo Unitario]],2,FALSE)</f>
        <v>Wicked Choccy's</v>
      </c>
      <c r="U7856" t="str">
        <f>VLOOKUP(Tabla1[[#This Row],[Fábrica]],Tabla3[],4,FALSE)</f>
        <v>Georgia</v>
      </c>
    </row>
    <row r="7857" spans="1:21" x14ac:dyDescent="0.25">
      <c r="A7857" t="s">
        <v>3533</v>
      </c>
      <c r="B7857" s="3">
        <v>45602</v>
      </c>
      <c r="C7857" s="3">
        <v>45612</v>
      </c>
      <c r="D7857" t="s">
        <v>82</v>
      </c>
      <c r="E7857">
        <v>153948</v>
      </c>
      <c r="F7857" t="s">
        <v>19</v>
      </c>
      <c r="G7857" t="s">
        <v>20</v>
      </c>
      <c r="H7857" t="s">
        <v>21</v>
      </c>
      <c r="I7857">
        <v>94122</v>
      </c>
      <c r="J7857" t="s">
        <v>148</v>
      </c>
      <c r="K7857" t="s">
        <v>23</v>
      </c>
      <c r="L7857" t="s">
        <v>445</v>
      </c>
      <c r="M7857" t="s">
        <v>446</v>
      </c>
      <c r="N7857" s="5">
        <v>13</v>
      </c>
      <c r="O7857" s="7">
        <v>4</v>
      </c>
      <c r="P7857" s="5">
        <v>1</v>
      </c>
      <c r="Q7857" s="5">
        <v>12</v>
      </c>
      <c r="R7857" s="22">
        <f>Tabla1[[#This Row],[Fecha de Envío]]-Tabla1[[#This Row],[Fecha de Orden]]</f>
        <v>10</v>
      </c>
      <c r="S7857" s="24">
        <f>YEAR(Tabla1[[#This Row],[Fecha de Orden]])</f>
        <v>2024</v>
      </c>
      <c r="T7857" t="str">
        <f>VLOOKUP(Tabla1[[#This Row],[Nombre del Producto]],Tabla2[[Nombre Producto]:[Costo Unitario]],2,FALSE)</f>
        <v>The Other Factory</v>
      </c>
      <c r="U7857" t="str">
        <f>VLOOKUP(Tabla1[[#This Row],[Fábrica]],Tabla3[],4,FALSE)</f>
        <v>Tennessee</v>
      </c>
    </row>
    <row r="7858" spans="1:21" x14ac:dyDescent="0.25">
      <c r="A7858" t="s">
        <v>3534</v>
      </c>
      <c r="B7858" s="3">
        <v>45602</v>
      </c>
      <c r="C7858" s="3">
        <v>45612</v>
      </c>
      <c r="D7858" t="s">
        <v>82</v>
      </c>
      <c r="E7858">
        <v>153948</v>
      </c>
      <c r="F7858" t="s">
        <v>19</v>
      </c>
      <c r="G7858" t="s">
        <v>20</v>
      </c>
      <c r="H7858" t="s">
        <v>21</v>
      </c>
      <c r="I7858">
        <v>94122</v>
      </c>
      <c r="J7858" t="s">
        <v>22</v>
      </c>
      <c r="K7858" t="s">
        <v>23</v>
      </c>
      <c r="L7858" t="s">
        <v>45</v>
      </c>
      <c r="M7858" t="s">
        <v>46</v>
      </c>
      <c r="N7858" s="5">
        <v>3.49</v>
      </c>
      <c r="O7858" s="7">
        <v>1</v>
      </c>
      <c r="P7858" s="5">
        <v>2.4900000000000002</v>
      </c>
      <c r="Q7858" s="5">
        <v>1</v>
      </c>
      <c r="R7858" s="22">
        <f>Tabla1[[#This Row],[Fecha de Envío]]-Tabla1[[#This Row],[Fecha de Orden]]</f>
        <v>10</v>
      </c>
      <c r="S7858" s="24">
        <f>YEAR(Tabla1[[#This Row],[Fecha de Orden]])</f>
        <v>2024</v>
      </c>
      <c r="T7858" t="str">
        <f>VLOOKUP(Tabla1[[#This Row],[Nombre del Producto]],Tabla2[[Nombre Producto]:[Costo Unitario]],2,FALSE)</f>
        <v>Lot's O' Nuts</v>
      </c>
      <c r="U7858" t="str">
        <f>VLOOKUP(Tabla1[[#This Row],[Fábrica]],Tabla3[],4,FALSE)</f>
        <v>Arizona</v>
      </c>
    </row>
    <row r="7859" spans="1:21" x14ac:dyDescent="0.25">
      <c r="A7859" t="s">
        <v>3920</v>
      </c>
      <c r="B7859" s="3">
        <v>45602</v>
      </c>
      <c r="C7859" s="3">
        <v>45618</v>
      </c>
      <c r="D7859" t="s">
        <v>18</v>
      </c>
      <c r="E7859">
        <v>150504</v>
      </c>
      <c r="F7859" t="s">
        <v>19</v>
      </c>
      <c r="G7859" t="s">
        <v>186</v>
      </c>
      <c r="H7859" t="s">
        <v>42</v>
      </c>
      <c r="I7859">
        <v>75220</v>
      </c>
      <c r="J7859" t="s">
        <v>22</v>
      </c>
      <c r="K7859" t="s">
        <v>43</v>
      </c>
      <c r="L7859" t="s">
        <v>33</v>
      </c>
      <c r="M7859" t="s">
        <v>34</v>
      </c>
      <c r="N7859" s="5">
        <v>7.2</v>
      </c>
      <c r="O7859" s="7">
        <v>2</v>
      </c>
      <c r="P7859" s="5">
        <v>4.8</v>
      </c>
      <c r="Q7859" s="5">
        <v>2.4</v>
      </c>
      <c r="R7859" s="22">
        <f>Tabla1[[#This Row],[Fecha de Envío]]-Tabla1[[#This Row],[Fecha de Orden]]</f>
        <v>16</v>
      </c>
      <c r="S7859" s="24">
        <f>YEAR(Tabla1[[#This Row],[Fecha de Orden]])</f>
        <v>2024</v>
      </c>
      <c r="T7859" t="str">
        <f>VLOOKUP(Tabla1[[#This Row],[Nombre del Producto]],Tabla2[[Nombre Producto]:[Costo Unitario]],2,FALSE)</f>
        <v>Lot's O' Nuts</v>
      </c>
      <c r="U7859" t="str">
        <f>VLOOKUP(Tabla1[[#This Row],[Fábrica]],Tabla3[],4,FALSE)</f>
        <v>Arizona</v>
      </c>
    </row>
    <row r="7860" spans="1:21" x14ac:dyDescent="0.25">
      <c r="A7860" t="s">
        <v>4419</v>
      </c>
      <c r="B7860" s="3">
        <v>45602</v>
      </c>
      <c r="C7860" s="3">
        <v>45615</v>
      </c>
      <c r="D7860" t="s">
        <v>71</v>
      </c>
      <c r="E7860">
        <v>167941</v>
      </c>
      <c r="F7860" t="s">
        <v>19</v>
      </c>
      <c r="G7860" t="s">
        <v>1082</v>
      </c>
      <c r="H7860" t="s">
        <v>98</v>
      </c>
      <c r="I7860">
        <v>28314</v>
      </c>
      <c r="J7860" t="s">
        <v>22</v>
      </c>
      <c r="K7860" t="s">
        <v>66</v>
      </c>
      <c r="L7860" t="s">
        <v>36</v>
      </c>
      <c r="M7860" t="s">
        <v>37</v>
      </c>
      <c r="N7860" s="5">
        <v>6.5</v>
      </c>
      <c r="O7860" s="7">
        <v>2</v>
      </c>
      <c r="P7860" s="5">
        <v>4.22</v>
      </c>
      <c r="Q7860" s="5">
        <v>2.2799999999999998</v>
      </c>
      <c r="R7860" s="22">
        <f>Tabla1[[#This Row],[Fecha de Envío]]-Tabla1[[#This Row],[Fecha de Orden]]</f>
        <v>13</v>
      </c>
      <c r="S7860" s="24">
        <f>YEAR(Tabla1[[#This Row],[Fecha de Orden]])</f>
        <v>2024</v>
      </c>
      <c r="T7860" t="str">
        <f>VLOOKUP(Tabla1[[#This Row],[Nombre del Producto]],Tabla2[[Nombre Producto]:[Costo Unitario]],2,FALSE)</f>
        <v>Wicked Choccy's</v>
      </c>
      <c r="U7860" t="str">
        <f>VLOOKUP(Tabla1[[#This Row],[Fábrica]],Tabla3[],4,FALSE)</f>
        <v>Georgia</v>
      </c>
    </row>
    <row r="7861" spans="1:21" x14ac:dyDescent="0.25">
      <c r="A7861" t="s">
        <v>4420</v>
      </c>
      <c r="B7861" s="3">
        <v>45602</v>
      </c>
      <c r="C7861" s="3">
        <v>45615</v>
      </c>
      <c r="D7861" t="s">
        <v>71</v>
      </c>
      <c r="E7861">
        <v>167941</v>
      </c>
      <c r="F7861" t="s">
        <v>19</v>
      </c>
      <c r="G7861" t="s">
        <v>1082</v>
      </c>
      <c r="H7861" t="s">
        <v>98</v>
      </c>
      <c r="I7861">
        <v>28314</v>
      </c>
      <c r="J7861" t="s">
        <v>22</v>
      </c>
      <c r="K7861" t="s">
        <v>66</v>
      </c>
      <c r="L7861" t="s">
        <v>45</v>
      </c>
      <c r="M7861" t="s">
        <v>46</v>
      </c>
      <c r="N7861" s="5">
        <v>10.47</v>
      </c>
      <c r="O7861" s="7">
        <v>3</v>
      </c>
      <c r="P7861" s="5">
        <v>7.47</v>
      </c>
      <c r="Q7861" s="5">
        <v>3</v>
      </c>
      <c r="R7861" s="22">
        <f>Tabla1[[#This Row],[Fecha de Envío]]-Tabla1[[#This Row],[Fecha de Orden]]</f>
        <v>13</v>
      </c>
      <c r="S7861" s="24">
        <f>YEAR(Tabla1[[#This Row],[Fecha de Orden]])</f>
        <v>2024</v>
      </c>
      <c r="T7861" t="str">
        <f>VLOOKUP(Tabla1[[#This Row],[Nombre del Producto]],Tabla2[[Nombre Producto]:[Costo Unitario]],2,FALSE)</f>
        <v>Lot's O' Nuts</v>
      </c>
      <c r="U7861" t="str">
        <f>VLOOKUP(Tabla1[[#This Row],[Fábrica]],Tabla3[],4,FALSE)</f>
        <v>Arizona</v>
      </c>
    </row>
    <row r="7862" spans="1:21" x14ac:dyDescent="0.25">
      <c r="A7862" t="s">
        <v>4421</v>
      </c>
      <c r="B7862" s="3">
        <v>45602</v>
      </c>
      <c r="C7862" s="3">
        <v>45615</v>
      </c>
      <c r="D7862" t="s">
        <v>71</v>
      </c>
      <c r="E7862">
        <v>167941</v>
      </c>
      <c r="F7862" t="s">
        <v>19</v>
      </c>
      <c r="G7862" t="s">
        <v>1082</v>
      </c>
      <c r="H7862" t="s">
        <v>98</v>
      </c>
      <c r="I7862">
        <v>28314</v>
      </c>
      <c r="J7862" t="s">
        <v>22</v>
      </c>
      <c r="K7862" t="s">
        <v>66</v>
      </c>
      <c r="L7862" t="s">
        <v>24</v>
      </c>
      <c r="M7862" t="s">
        <v>25</v>
      </c>
      <c r="N7862" s="5">
        <v>15</v>
      </c>
      <c r="O7862" s="7">
        <v>4</v>
      </c>
      <c r="P7862" s="5">
        <v>9.8000000000000007</v>
      </c>
      <c r="Q7862" s="5">
        <v>5.2</v>
      </c>
      <c r="R7862" s="22">
        <f>Tabla1[[#This Row],[Fecha de Envío]]-Tabla1[[#This Row],[Fecha de Orden]]</f>
        <v>13</v>
      </c>
      <c r="S7862" s="24">
        <f>YEAR(Tabla1[[#This Row],[Fecha de Orden]])</f>
        <v>2024</v>
      </c>
      <c r="T7862" t="str">
        <f>VLOOKUP(Tabla1[[#This Row],[Nombre del Producto]],Tabla2[[Nombre Producto]:[Costo Unitario]],2,FALSE)</f>
        <v>Wicked Choccy's</v>
      </c>
      <c r="U7862" t="str">
        <f>VLOOKUP(Tabla1[[#This Row],[Fábrica]],Tabla3[],4,FALSE)</f>
        <v>Georgia</v>
      </c>
    </row>
    <row r="7863" spans="1:21" x14ac:dyDescent="0.25">
      <c r="A7863" t="s">
        <v>5497</v>
      </c>
      <c r="B7863" s="3">
        <v>45602</v>
      </c>
      <c r="C7863" s="3">
        <v>45615</v>
      </c>
      <c r="D7863" t="s">
        <v>71</v>
      </c>
      <c r="E7863">
        <v>119319</v>
      </c>
      <c r="F7863" t="s">
        <v>19</v>
      </c>
      <c r="G7863" t="s">
        <v>186</v>
      </c>
      <c r="H7863" t="s">
        <v>42</v>
      </c>
      <c r="I7863">
        <v>75217</v>
      </c>
      <c r="J7863" t="s">
        <v>22</v>
      </c>
      <c r="K7863" t="s">
        <v>43</v>
      </c>
      <c r="L7863" t="s">
        <v>36</v>
      </c>
      <c r="M7863" t="s">
        <v>37</v>
      </c>
      <c r="N7863" s="5">
        <v>16.25</v>
      </c>
      <c r="O7863" s="7">
        <v>5</v>
      </c>
      <c r="P7863" s="5">
        <v>10.55</v>
      </c>
      <c r="Q7863" s="5">
        <v>5.7</v>
      </c>
      <c r="R7863" s="22">
        <f>Tabla1[[#This Row],[Fecha de Envío]]-Tabla1[[#This Row],[Fecha de Orden]]</f>
        <v>13</v>
      </c>
      <c r="S7863" s="24">
        <f>YEAR(Tabla1[[#This Row],[Fecha de Orden]])</f>
        <v>2024</v>
      </c>
      <c r="T7863" t="str">
        <f>VLOOKUP(Tabla1[[#This Row],[Nombre del Producto]],Tabla2[[Nombre Producto]:[Costo Unitario]],2,FALSE)</f>
        <v>Wicked Choccy's</v>
      </c>
      <c r="U7863" t="str">
        <f>VLOOKUP(Tabla1[[#This Row],[Fábrica]],Tabla3[],4,FALSE)</f>
        <v>Georgia</v>
      </c>
    </row>
    <row r="7864" spans="1:21" x14ac:dyDescent="0.25">
      <c r="A7864" t="s">
        <v>6212</v>
      </c>
      <c r="B7864" s="3">
        <v>45602</v>
      </c>
      <c r="C7864" s="3">
        <v>45617</v>
      </c>
      <c r="D7864" t="s">
        <v>18</v>
      </c>
      <c r="E7864">
        <v>154109</v>
      </c>
      <c r="F7864" t="s">
        <v>19</v>
      </c>
      <c r="G7864" t="s">
        <v>144</v>
      </c>
      <c r="H7864" t="s">
        <v>101</v>
      </c>
      <c r="I7864">
        <v>19143</v>
      </c>
      <c r="J7864" t="s">
        <v>22</v>
      </c>
      <c r="K7864" t="s">
        <v>32</v>
      </c>
      <c r="L7864" t="s">
        <v>36</v>
      </c>
      <c r="M7864" t="s">
        <v>37</v>
      </c>
      <c r="N7864" s="5">
        <v>6.5</v>
      </c>
      <c r="O7864" s="7">
        <v>2</v>
      </c>
      <c r="P7864" s="5">
        <v>4.22</v>
      </c>
      <c r="Q7864" s="5">
        <v>2.2799999999999998</v>
      </c>
      <c r="R7864" s="22">
        <f>Tabla1[[#This Row],[Fecha de Envío]]-Tabla1[[#This Row],[Fecha de Orden]]</f>
        <v>15</v>
      </c>
      <c r="S7864" s="24">
        <f>YEAR(Tabla1[[#This Row],[Fecha de Orden]])</f>
        <v>2024</v>
      </c>
      <c r="T7864" t="str">
        <f>VLOOKUP(Tabla1[[#This Row],[Nombre del Producto]],Tabla2[[Nombre Producto]:[Costo Unitario]],2,FALSE)</f>
        <v>Wicked Choccy's</v>
      </c>
      <c r="U7864" t="str">
        <f>VLOOKUP(Tabla1[[#This Row],[Fábrica]],Tabla3[],4,FALSE)</f>
        <v>Georgia</v>
      </c>
    </row>
    <row r="7865" spans="1:21" x14ac:dyDescent="0.25">
      <c r="A7865" t="s">
        <v>7365</v>
      </c>
      <c r="B7865" s="3">
        <v>45602</v>
      </c>
      <c r="C7865" s="3">
        <v>45618</v>
      </c>
      <c r="D7865" t="s">
        <v>18</v>
      </c>
      <c r="E7865">
        <v>109484</v>
      </c>
      <c r="F7865" t="s">
        <v>19</v>
      </c>
      <c r="G7865" t="s">
        <v>168</v>
      </c>
      <c r="H7865" t="s">
        <v>62</v>
      </c>
      <c r="I7865">
        <v>97206</v>
      </c>
      <c r="J7865" t="s">
        <v>22</v>
      </c>
      <c r="K7865" t="s">
        <v>23</v>
      </c>
      <c r="L7865" t="s">
        <v>36</v>
      </c>
      <c r="M7865" t="s">
        <v>37</v>
      </c>
      <c r="N7865" s="5">
        <v>3.25</v>
      </c>
      <c r="O7865" s="7">
        <v>1</v>
      </c>
      <c r="P7865" s="5">
        <v>2.11</v>
      </c>
      <c r="Q7865" s="5">
        <v>1.1399999999999999</v>
      </c>
      <c r="R7865" s="22">
        <f>Tabla1[[#This Row],[Fecha de Envío]]-Tabla1[[#This Row],[Fecha de Orden]]</f>
        <v>16</v>
      </c>
      <c r="S7865" s="24">
        <f>YEAR(Tabla1[[#This Row],[Fecha de Orden]])</f>
        <v>2024</v>
      </c>
      <c r="T7865" t="str">
        <f>VLOOKUP(Tabla1[[#This Row],[Nombre del Producto]],Tabla2[[Nombre Producto]:[Costo Unitario]],2,FALSE)</f>
        <v>Wicked Choccy's</v>
      </c>
      <c r="U7865" t="str">
        <f>VLOOKUP(Tabla1[[#This Row],[Fábrica]],Tabla3[],4,FALSE)</f>
        <v>Georgia</v>
      </c>
    </row>
    <row r="7866" spans="1:21" x14ac:dyDescent="0.25">
      <c r="A7866" t="s">
        <v>9020</v>
      </c>
      <c r="B7866" s="3">
        <v>45602</v>
      </c>
      <c r="C7866" s="3">
        <v>45616</v>
      </c>
      <c r="D7866" t="s">
        <v>18</v>
      </c>
      <c r="E7866">
        <v>154816</v>
      </c>
      <c r="F7866" t="s">
        <v>19</v>
      </c>
      <c r="G7866" t="s">
        <v>393</v>
      </c>
      <c r="H7866" t="s">
        <v>116</v>
      </c>
      <c r="I7866">
        <v>40475</v>
      </c>
      <c r="J7866" t="s">
        <v>22</v>
      </c>
      <c r="K7866" t="s">
        <v>66</v>
      </c>
      <c r="L7866" t="s">
        <v>24</v>
      </c>
      <c r="M7866" t="s">
        <v>25</v>
      </c>
      <c r="N7866" s="5">
        <v>3.75</v>
      </c>
      <c r="O7866" s="7">
        <v>1</v>
      </c>
      <c r="P7866" s="5">
        <v>2.4500000000000002</v>
      </c>
      <c r="Q7866" s="5">
        <v>1.3</v>
      </c>
      <c r="R7866" s="22">
        <f>Tabla1[[#This Row],[Fecha de Envío]]-Tabla1[[#This Row],[Fecha de Orden]]</f>
        <v>14</v>
      </c>
      <c r="S7866" s="24">
        <f>YEAR(Tabla1[[#This Row],[Fecha de Orden]])</f>
        <v>2024</v>
      </c>
      <c r="T7866" t="str">
        <f>VLOOKUP(Tabla1[[#This Row],[Nombre del Producto]],Tabla2[[Nombre Producto]:[Costo Unitario]],2,FALSE)</f>
        <v>Wicked Choccy's</v>
      </c>
      <c r="U7866" t="str">
        <f>VLOOKUP(Tabla1[[#This Row],[Fábrica]],Tabla3[],4,FALSE)</f>
        <v>Georgia</v>
      </c>
    </row>
    <row r="7867" spans="1:21" x14ac:dyDescent="0.25">
      <c r="A7867" t="s">
        <v>9071</v>
      </c>
      <c r="B7867" s="3">
        <v>45602</v>
      </c>
      <c r="C7867" s="3">
        <v>45619</v>
      </c>
      <c r="D7867" t="s">
        <v>18</v>
      </c>
      <c r="E7867">
        <v>107720</v>
      </c>
      <c r="F7867" t="s">
        <v>19</v>
      </c>
      <c r="G7867" t="s">
        <v>2896</v>
      </c>
      <c r="H7867" t="s">
        <v>306</v>
      </c>
      <c r="I7867">
        <v>7090</v>
      </c>
      <c r="J7867" t="s">
        <v>223</v>
      </c>
      <c r="K7867" t="s">
        <v>32</v>
      </c>
      <c r="L7867" t="s">
        <v>2907</v>
      </c>
      <c r="M7867" t="s">
        <v>2908</v>
      </c>
      <c r="N7867" s="5">
        <v>5.97</v>
      </c>
      <c r="O7867" s="7">
        <v>3</v>
      </c>
      <c r="P7867" s="5">
        <v>3.72</v>
      </c>
      <c r="Q7867" s="5">
        <v>2.25</v>
      </c>
      <c r="R7867" s="22">
        <f>Tabla1[[#This Row],[Fecha de Envío]]-Tabla1[[#This Row],[Fecha de Orden]]</f>
        <v>17</v>
      </c>
      <c r="S7867" s="24">
        <f>YEAR(Tabla1[[#This Row],[Fecha de Orden]])</f>
        <v>2024</v>
      </c>
      <c r="T7867" t="str">
        <f>VLOOKUP(Tabla1[[#This Row],[Nombre del Producto]],Tabla2[[Nombre Producto]:[Costo Unitario]],2,FALSE)</f>
        <v>Sugar Shack</v>
      </c>
      <c r="U7867" t="str">
        <f>VLOOKUP(Tabla1[[#This Row],[Fábrica]],Tabla3[],4,FALSE)</f>
        <v>Minnesota</v>
      </c>
    </row>
    <row r="7868" spans="1:21" x14ac:dyDescent="0.25">
      <c r="A7868" t="s">
        <v>9222</v>
      </c>
      <c r="B7868" s="3">
        <v>45602</v>
      </c>
      <c r="C7868" s="3">
        <v>45617</v>
      </c>
      <c r="D7868" t="s">
        <v>18</v>
      </c>
      <c r="E7868">
        <v>100013</v>
      </c>
      <c r="F7868" t="s">
        <v>19</v>
      </c>
      <c r="G7868" t="s">
        <v>53</v>
      </c>
      <c r="H7868" t="s">
        <v>21</v>
      </c>
      <c r="I7868">
        <v>90045</v>
      </c>
      <c r="J7868" t="s">
        <v>22</v>
      </c>
      <c r="K7868" t="s">
        <v>23</v>
      </c>
      <c r="L7868" t="s">
        <v>27</v>
      </c>
      <c r="M7868" t="s">
        <v>28</v>
      </c>
      <c r="N7868" s="5">
        <v>3.6</v>
      </c>
      <c r="O7868" s="7">
        <v>1</v>
      </c>
      <c r="P7868" s="5">
        <v>2.5</v>
      </c>
      <c r="Q7868" s="5">
        <v>1.1000000000000001</v>
      </c>
      <c r="R7868" s="22">
        <f>Tabla1[[#This Row],[Fecha de Envío]]-Tabla1[[#This Row],[Fecha de Orden]]</f>
        <v>15</v>
      </c>
      <c r="S7868" s="24">
        <f>YEAR(Tabla1[[#This Row],[Fecha de Orden]])</f>
        <v>2024</v>
      </c>
      <c r="T7868" t="str">
        <f>VLOOKUP(Tabla1[[#This Row],[Nombre del Producto]],Tabla2[[Nombre Producto]:[Costo Unitario]],2,FALSE)</f>
        <v>Lot's O' Nuts</v>
      </c>
      <c r="U7868" t="str">
        <f>VLOOKUP(Tabla1[[#This Row],[Fábrica]],Tabla3[],4,FALSE)</f>
        <v>Arizona</v>
      </c>
    </row>
    <row r="7869" spans="1:21" x14ac:dyDescent="0.25">
      <c r="A7869" t="s">
        <v>2430</v>
      </c>
      <c r="B7869" s="3">
        <v>45603</v>
      </c>
      <c r="C7869" s="3">
        <v>45618</v>
      </c>
      <c r="D7869" t="s">
        <v>71</v>
      </c>
      <c r="E7869">
        <v>122504</v>
      </c>
      <c r="F7869" t="s">
        <v>19</v>
      </c>
      <c r="G7869" t="s">
        <v>503</v>
      </c>
      <c r="H7869" t="s">
        <v>21</v>
      </c>
      <c r="I7869">
        <v>94513</v>
      </c>
      <c r="J7869" t="s">
        <v>22</v>
      </c>
      <c r="K7869" t="s">
        <v>23</v>
      </c>
      <c r="L7869" t="s">
        <v>45</v>
      </c>
      <c r="M7869" t="s">
        <v>46</v>
      </c>
      <c r="N7869" s="5">
        <v>10.47</v>
      </c>
      <c r="O7869" s="7">
        <v>3</v>
      </c>
      <c r="P7869" s="5">
        <v>7.47</v>
      </c>
      <c r="Q7869" s="5">
        <v>3</v>
      </c>
      <c r="R7869" s="22">
        <f>Tabla1[[#This Row],[Fecha de Envío]]-Tabla1[[#This Row],[Fecha de Orden]]</f>
        <v>15</v>
      </c>
      <c r="S7869" s="24">
        <f>YEAR(Tabla1[[#This Row],[Fecha de Orden]])</f>
        <v>2024</v>
      </c>
      <c r="T7869" t="str">
        <f>VLOOKUP(Tabla1[[#This Row],[Nombre del Producto]],Tabla2[[Nombre Producto]:[Costo Unitario]],2,FALSE)</f>
        <v>Lot's O' Nuts</v>
      </c>
      <c r="U7869" t="str">
        <f>VLOOKUP(Tabla1[[#This Row],[Fábrica]],Tabla3[],4,FALSE)</f>
        <v>Arizona</v>
      </c>
    </row>
    <row r="7870" spans="1:21" x14ac:dyDescent="0.25">
      <c r="A7870" t="s">
        <v>2431</v>
      </c>
      <c r="B7870" s="3">
        <v>45603</v>
      </c>
      <c r="C7870" s="3">
        <v>45618</v>
      </c>
      <c r="D7870" t="s">
        <v>71</v>
      </c>
      <c r="E7870">
        <v>122504</v>
      </c>
      <c r="F7870" t="s">
        <v>19</v>
      </c>
      <c r="G7870" t="s">
        <v>503</v>
      </c>
      <c r="H7870" t="s">
        <v>21</v>
      </c>
      <c r="I7870">
        <v>94513</v>
      </c>
      <c r="J7870" t="s">
        <v>22</v>
      </c>
      <c r="K7870" t="s">
        <v>23</v>
      </c>
      <c r="L7870" t="s">
        <v>33</v>
      </c>
      <c r="M7870" t="s">
        <v>34</v>
      </c>
      <c r="N7870" s="5">
        <v>25.2</v>
      </c>
      <c r="O7870" s="7">
        <v>7</v>
      </c>
      <c r="P7870" s="5">
        <v>16.8</v>
      </c>
      <c r="Q7870" s="5">
        <v>8.4</v>
      </c>
      <c r="R7870" s="22">
        <f>Tabla1[[#This Row],[Fecha de Envío]]-Tabla1[[#This Row],[Fecha de Orden]]</f>
        <v>15</v>
      </c>
      <c r="S7870" s="24">
        <f>YEAR(Tabla1[[#This Row],[Fecha de Orden]])</f>
        <v>2024</v>
      </c>
      <c r="T7870" t="str">
        <f>VLOOKUP(Tabla1[[#This Row],[Nombre del Producto]],Tabla2[[Nombre Producto]:[Costo Unitario]],2,FALSE)</f>
        <v>Lot's O' Nuts</v>
      </c>
      <c r="U7870" t="str">
        <f>VLOOKUP(Tabla1[[#This Row],[Fábrica]],Tabla3[],4,FALSE)</f>
        <v>Arizona</v>
      </c>
    </row>
    <row r="7871" spans="1:21" x14ac:dyDescent="0.25">
      <c r="A7871" t="s">
        <v>3158</v>
      </c>
      <c r="B7871" s="3">
        <v>45603</v>
      </c>
      <c r="C7871" s="3">
        <v>45613</v>
      </c>
      <c r="D7871" t="s">
        <v>82</v>
      </c>
      <c r="E7871">
        <v>163188</v>
      </c>
      <c r="F7871" t="s">
        <v>19</v>
      </c>
      <c r="G7871" t="s">
        <v>109</v>
      </c>
      <c r="H7871" t="s">
        <v>110</v>
      </c>
      <c r="I7871">
        <v>73120</v>
      </c>
      <c r="J7871" t="s">
        <v>22</v>
      </c>
      <c r="K7871" t="s">
        <v>43</v>
      </c>
      <c r="L7871" t="s">
        <v>27</v>
      </c>
      <c r="M7871" t="s">
        <v>28</v>
      </c>
      <c r="N7871" s="5">
        <v>32.4</v>
      </c>
      <c r="O7871" s="7">
        <v>9</v>
      </c>
      <c r="P7871" s="5">
        <v>22.5</v>
      </c>
      <c r="Q7871" s="5">
        <v>9.9</v>
      </c>
      <c r="R7871" s="22">
        <f>Tabla1[[#This Row],[Fecha de Envío]]-Tabla1[[#This Row],[Fecha de Orden]]</f>
        <v>10</v>
      </c>
      <c r="S7871" s="24">
        <f>YEAR(Tabla1[[#This Row],[Fecha de Orden]])</f>
        <v>2024</v>
      </c>
      <c r="T7871" t="str">
        <f>VLOOKUP(Tabla1[[#This Row],[Nombre del Producto]],Tabla2[[Nombre Producto]:[Costo Unitario]],2,FALSE)</f>
        <v>Lot's O' Nuts</v>
      </c>
      <c r="U7871" t="str">
        <f>VLOOKUP(Tabla1[[#This Row],[Fábrica]],Tabla3[],4,FALSE)</f>
        <v>Arizona</v>
      </c>
    </row>
    <row r="7872" spans="1:21" x14ac:dyDescent="0.25">
      <c r="A7872" t="s">
        <v>3375</v>
      </c>
      <c r="B7872" s="3">
        <v>45603</v>
      </c>
      <c r="C7872" s="3">
        <v>45619</v>
      </c>
      <c r="D7872" t="s">
        <v>18</v>
      </c>
      <c r="E7872">
        <v>149888</v>
      </c>
      <c r="F7872" t="s">
        <v>19</v>
      </c>
      <c r="G7872" t="s">
        <v>144</v>
      </c>
      <c r="H7872" t="s">
        <v>101</v>
      </c>
      <c r="I7872">
        <v>19120</v>
      </c>
      <c r="J7872" t="s">
        <v>22</v>
      </c>
      <c r="K7872" t="s">
        <v>32</v>
      </c>
      <c r="L7872" t="s">
        <v>27</v>
      </c>
      <c r="M7872" t="s">
        <v>28</v>
      </c>
      <c r="N7872" s="5">
        <v>14.4</v>
      </c>
      <c r="O7872" s="7">
        <v>4</v>
      </c>
      <c r="P7872" s="5">
        <v>10</v>
      </c>
      <c r="Q7872" s="5">
        <v>4.4000000000000004</v>
      </c>
      <c r="R7872" s="22">
        <f>Tabla1[[#This Row],[Fecha de Envío]]-Tabla1[[#This Row],[Fecha de Orden]]</f>
        <v>16</v>
      </c>
      <c r="S7872" s="24">
        <f>YEAR(Tabla1[[#This Row],[Fecha de Orden]])</f>
        <v>2024</v>
      </c>
      <c r="T7872" t="str">
        <f>VLOOKUP(Tabla1[[#This Row],[Nombre del Producto]],Tabla2[[Nombre Producto]:[Costo Unitario]],2,FALSE)</f>
        <v>Lot's O' Nuts</v>
      </c>
      <c r="U7872" t="str">
        <f>VLOOKUP(Tabla1[[#This Row],[Fábrica]],Tabla3[],4,FALSE)</f>
        <v>Arizona</v>
      </c>
    </row>
    <row r="7873" spans="1:21" x14ac:dyDescent="0.25">
      <c r="A7873" t="s">
        <v>3376</v>
      </c>
      <c r="B7873" s="3">
        <v>45603</v>
      </c>
      <c r="C7873" s="3">
        <v>45619</v>
      </c>
      <c r="D7873" t="s">
        <v>18</v>
      </c>
      <c r="E7873">
        <v>149888</v>
      </c>
      <c r="F7873" t="s">
        <v>19</v>
      </c>
      <c r="G7873" t="s">
        <v>144</v>
      </c>
      <c r="H7873" t="s">
        <v>101</v>
      </c>
      <c r="I7873">
        <v>19120</v>
      </c>
      <c r="J7873" t="s">
        <v>22</v>
      </c>
      <c r="K7873" t="s">
        <v>32</v>
      </c>
      <c r="L7873" t="s">
        <v>45</v>
      </c>
      <c r="M7873" t="s">
        <v>46</v>
      </c>
      <c r="N7873" s="5">
        <v>17.45</v>
      </c>
      <c r="O7873" s="7">
        <v>5</v>
      </c>
      <c r="P7873" s="5">
        <v>12.45</v>
      </c>
      <c r="Q7873" s="5">
        <v>5</v>
      </c>
      <c r="R7873" s="22">
        <f>Tabla1[[#This Row],[Fecha de Envío]]-Tabla1[[#This Row],[Fecha de Orden]]</f>
        <v>16</v>
      </c>
      <c r="S7873" s="24">
        <f>YEAR(Tabla1[[#This Row],[Fecha de Orden]])</f>
        <v>2024</v>
      </c>
      <c r="T7873" t="str">
        <f>VLOOKUP(Tabla1[[#This Row],[Nombre del Producto]],Tabla2[[Nombre Producto]:[Costo Unitario]],2,FALSE)</f>
        <v>Lot's O' Nuts</v>
      </c>
      <c r="U7873" t="str">
        <f>VLOOKUP(Tabla1[[#This Row],[Fábrica]],Tabla3[],4,FALSE)</f>
        <v>Arizona</v>
      </c>
    </row>
    <row r="7874" spans="1:21" x14ac:dyDescent="0.25">
      <c r="A7874" t="s">
        <v>3577</v>
      </c>
      <c r="B7874" s="3">
        <v>45603</v>
      </c>
      <c r="C7874" s="3">
        <v>45617</v>
      </c>
      <c r="D7874" t="s">
        <v>18</v>
      </c>
      <c r="E7874">
        <v>113572</v>
      </c>
      <c r="F7874" t="s">
        <v>19</v>
      </c>
      <c r="G7874" t="s">
        <v>30</v>
      </c>
      <c r="H7874" t="s">
        <v>31</v>
      </c>
      <c r="I7874">
        <v>10024</v>
      </c>
      <c r="J7874" t="s">
        <v>22</v>
      </c>
      <c r="K7874" t="s">
        <v>32</v>
      </c>
      <c r="L7874" t="s">
        <v>27</v>
      </c>
      <c r="M7874" t="s">
        <v>28</v>
      </c>
      <c r="N7874" s="5">
        <v>14.4</v>
      </c>
      <c r="O7874" s="7">
        <v>4</v>
      </c>
      <c r="P7874" s="5">
        <v>10</v>
      </c>
      <c r="Q7874" s="5">
        <v>4.4000000000000004</v>
      </c>
      <c r="R7874" s="22">
        <f>Tabla1[[#This Row],[Fecha de Envío]]-Tabla1[[#This Row],[Fecha de Orden]]</f>
        <v>14</v>
      </c>
      <c r="S7874" s="24">
        <f>YEAR(Tabla1[[#This Row],[Fecha de Orden]])</f>
        <v>2024</v>
      </c>
      <c r="T7874" t="str">
        <f>VLOOKUP(Tabla1[[#This Row],[Nombre del Producto]],Tabla2[[Nombre Producto]:[Costo Unitario]],2,FALSE)</f>
        <v>Lot's O' Nuts</v>
      </c>
      <c r="U7874" t="str">
        <f>VLOOKUP(Tabla1[[#This Row],[Fábrica]],Tabla3[],4,FALSE)</f>
        <v>Arizona</v>
      </c>
    </row>
    <row r="7875" spans="1:21" x14ac:dyDescent="0.25">
      <c r="A7875" t="s">
        <v>5317</v>
      </c>
      <c r="B7875" s="3">
        <v>45603</v>
      </c>
      <c r="C7875" s="3">
        <v>45615</v>
      </c>
      <c r="D7875" t="s">
        <v>71</v>
      </c>
      <c r="E7875">
        <v>113460</v>
      </c>
      <c r="F7875" t="s">
        <v>19</v>
      </c>
      <c r="G7875" t="s">
        <v>1483</v>
      </c>
      <c r="H7875" t="s">
        <v>583</v>
      </c>
      <c r="I7875">
        <v>20735</v>
      </c>
      <c r="J7875" t="s">
        <v>22</v>
      </c>
      <c r="K7875" t="s">
        <v>32</v>
      </c>
      <c r="L7875" t="s">
        <v>45</v>
      </c>
      <c r="M7875" t="s">
        <v>46</v>
      </c>
      <c r="N7875" s="5">
        <v>10.47</v>
      </c>
      <c r="O7875" s="7">
        <v>3</v>
      </c>
      <c r="P7875" s="5">
        <v>7.47</v>
      </c>
      <c r="Q7875" s="5">
        <v>3</v>
      </c>
      <c r="R7875" s="22">
        <f>Tabla1[[#This Row],[Fecha de Envío]]-Tabla1[[#This Row],[Fecha de Orden]]</f>
        <v>12</v>
      </c>
      <c r="S7875" s="24">
        <f>YEAR(Tabla1[[#This Row],[Fecha de Orden]])</f>
        <v>2024</v>
      </c>
      <c r="T7875" t="str">
        <f>VLOOKUP(Tabla1[[#This Row],[Nombre del Producto]],Tabla2[[Nombre Producto]:[Costo Unitario]],2,FALSE)</f>
        <v>Lot's O' Nuts</v>
      </c>
      <c r="U7875" t="str">
        <f>VLOOKUP(Tabla1[[#This Row],[Fábrica]],Tabla3[],4,FALSE)</f>
        <v>Arizona</v>
      </c>
    </row>
    <row r="7876" spans="1:21" x14ac:dyDescent="0.25">
      <c r="A7876" t="s">
        <v>7035</v>
      </c>
      <c r="B7876" s="3">
        <v>45603</v>
      </c>
      <c r="C7876" s="3">
        <v>45617</v>
      </c>
      <c r="D7876" t="s">
        <v>18</v>
      </c>
      <c r="E7876">
        <v>132346</v>
      </c>
      <c r="F7876" t="s">
        <v>19</v>
      </c>
      <c r="G7876" t="s">
        <v>1028</v>
      </c>
      <c r="H7876" t="s">
        <v>1209</v>
      </c>
      <c r="I7876">
        <v>19711</v>
      </c>
      <c r="J7876" t="s">
        <v>22</v>
      </c>
      <c r="K7876" t="s">
        <v>32</v>
      </c>
      <c r="L7876" t="s">
        <v>36</v>
      </c>
      <c r="M7876" t="s">
        <v>37</v>
      </c>
      <c r="N7876" s="5">
        <v>22.75</v>
      </c>
      <c r="O7876" s="7">
        <v>7</v>
      </c>
      <c r="P7876" s="5">
        <v>14.77</v>
      </c>
      <c r="Q7876" s="5">
        <v>7.98</v>
      </c>
      <c r="R7876" s="22">
        <f>Tabla1[[#This Row],[Fecha de Envío]]-Tabla1[[#This Row],[Fecha de Orden]]</f>
        <v>14</v>
      </c>
      <c r="S7876" s="24">
        <f>YEAR(Tabla1[[#This Row],[Fecha de Orden]])</f>
        <v>2024</v>
      </c>
      <c r="T7876" t="str">
        <f>VLOOKUP(Tabla1[[#This Row],[Nombre del Producto]],Tabla2[[Nombre Producto]:[Costo Unitario]],2,FALSE)</f>
        <v>Wicked Choccy's</v>
      </c>
      <c r="U7876" t="str">
        <f>VLOOKUP(Tabla1[[#This Row],[Fábrica]],Tabla3[],4,FALSE)</f>
        <v>Georgia</v>
      </c>
    </row>
    <row r="7877" spans="1:21" x14ac:dyDescent="0.25">
      <c r="A7877" t="s">
        <v>8921</v>
      </c>
      <c r="B7877" s="3">
        <v>45603</v>
      </c>
      <c r="C7877" s="3">
        <v>45618</v>
      </c>
      <c r="D7877" t="s">
        <v>18</v>
      </c>
      <c r="E7877">
        <v>152737</v>
      </c>
      <c r="F7877" t="s">
        <v>19</v>
      </c>
      <c r="G7877" t="s">
        <v>20</v>
      </c>
      <c r="H7877" t="s">
        <v>21</v>
      </c>
      <c r="I7877">
        <v>94122</v>
      </c>
      <c r="J7877" t="s">
        <v>22</v>
      </c>
      <c r="K7877" t="s">
        <v>23</v>
      </c>
      <c r="L7877" t="s">
        <v>45</v>
      </c>
      <c r="M7877" t="s">
        <v>46</v>
      </c>
      <c r="N7877" s="5">
        <v>13.96</v>
      </c>
      <c r="O7877" s="7">
        <v>4</v>
      </c>
      <c r="P7877" s="5">
        <v>9.9600000000000009</v>
      </c>
      <c r="Q7877" s="5">
        <v>4</v>
      </c>
      <c r="R7877" s="22">
        <f>Tabla1[[#This Row],[Fecha de Envío]]-Tabla1[[#This Row],[Fecha de Orden]]</f>
        <v>15</v>
      </c>
      <c r="S7877" s="24">
        <f>YEAR(Tabla1[[#This Row],[Fecha de Orden]])</f>
        <v>2024</v>
      </c>
      <c r="T7877" t="str">
        <f>VLOOKUP(Tabla1[[#This Row],[Nombre del Producto]],Tabla2[[Nombre Producto]:[Costo Unitario]],2,FALSE)</f>
        <v>Lot's O' Nuts</v>
      </c>
      <c r="U7877" t="str">
        <f>VLOOKUP(Tabla1[[#This Row],[Fábrica]],Tabla3[],4,FALSE)</f>
        <v>Arizona</v>
      </c>
    </row>
    <row r="7878" spans="1:21" x14ac:dyDescent="0.25">
      <c r="A7878" t="s">
        <v>8922</v>
      </c>
      <c r="B7878" s="3">
        <v>45603</v>
      </c>
      <c r="C7878" s="3">
        <v>45618</v>
      </c>
      <c r="D7878" t="s">
        <v>18</v>
      </c>
      <c r="E7878">
        <v>152737</v>
      </c>
      <c r="F7878" t="s">
        <v>19</v>
      </c>
      <c r="G7878" t="s">
        <v>20</v>
      </c>
      <c r="H7878" t="s">
        <v>21</v>
      </c>
      <c r="I7878">
        <v>94122</v>
      </c>
      <c r="J7878" t="s">
        <v>22</v>
      </c>
      <c r="K7878" t="s">
        <v>23</v>
      </c>
      <c r="L7878" t="s">
        <v>24</v>
      </c>
      <c r="M7878" t="s">
        <v>25</v>
      </c>
      <c r="N7878" s="5">
        <v>15</v>
      </c>
      <c r="O7878" s="7">
        <v>4</v>
      </c>
      <c r="P7878" s="5">
        <v>9.8000000000000007</v>
      </c>
      <c r="Q7878" s="5">
        <v>5.2</v>
      </c>
      <c r="R7878" s="22">
        <f>Tabla1[[#This Row],[Fecha de Envío]]-Tabla1[[#This Row],[Fecha de Orden]]</f>
        <v>15</v>
      </c>
      <c r="S7878" s="24">
        <f>YEAR(Tabla1[[#This Row],[Fecha de Orden]])</f>
        <v>2024</v>
      </c>
      <c r="T7878" t="str">
        <f>VLOOKUP(Tabla1[[#This Row],[Nombre del Producto]],Tabla2[[Nombre Producto]:[Costo Unitario]],2,FALSE)</f>
        <v>Wicked Choccy's</v>
      </c>
      <c r="U7878" t="str">
        <f>VLOOKUP(Tabla1[[#This Row],[Fábrica]],Tabla3[],4,FALSE)</f>
        <v>Georgia</v>
      </c>
    </row>
    <row r="7879" spans="1:21" x14ac:dyDescent="0.25">
      <c r="A7879" t="s">
        <v>5326</v>
      </c>
      <c r="B7879" s="3">
        <v>45604</v>
      </c>
      <c r="C7879" s="3">
        <v>45619</v>
      </c>
      <c r="D7879" t="s">
        <v>18</v>
      </c>
      <c r="E7879">
        <v>155621</v>
      </c>
      <c r="F7879" t="s">
        <v>19</v>
      </c>
      <c r="G7879" t="s">
        <v>582</v>
      </c>
      <c r="H7879" t="s">
        <v>583</v>
      </c>
      <c r="I7879">
        <v>21215</v>
      </c>
      <c r="J7879" t="s">
        <v>22</v>
      </c>
      <c r="K7879" t="s">
        <v>32</v>
      </c>
      <c r="L7879" t="s">
        <v>45</v>
      </c>
      <c r="M7879" t="s">
        <v>46</v>
      </c>
      <c r="N7879" s="5">
        <v>34.9</v>
      </c>
      <c r="O7879" s="7">
        <v>10</v>
      </c>
      <c r="P7879" s="5">
        <v>24.9</v>
      </c>
      <c r="Q7879" s="5">
        <v>10</v>
      </c>
      <c r="R7879" s="22">
        <f>Tabla1[[#This Row],[Fecha de Envío]]-Tabla1[[#This Row],[Fecha de Orden]]</f>
        <v>15</v>
      </c>
      <c r="S7879" s="24">
        <f>YEAR(Tabla1[[#This Row],[Fecha de Orden]])</f>
        <v>2024</v>
      </c>
      <c r="T7879" t="str">
        <f>VLOOKUP(Tabla1[[#This Row],[Nombre del Producto]],Tabla2[[Nombre Producto]:[Costo Unitario]],2,FALSE)</f>
        <v>Lot's O' Nuts</v>
      </c>
      <c r="U7879" t="str">
        <f>VLOOKUP(Tabla1[[#This Row],[Fábrica]],Tabla3[],4,FALSE)</f>
        <v>Arizona</v>
      </c>
    </row>
    <row r="7880" spans="1:21" x14ac:dyDescent="0.25">
      <c r="A7880" t="s">
        <v>8346</v>
      </c>
      <c r="B7880" s="3">
        <v>45604</v>
      </c>
      <c r="C7880" s="3">
        <v>45619</v>
      </c>
      <c r="D7880" t="s">
        <v>71</v>
      </c>
      <c r="E7880">
        <v>143658</v>
      </c>
      <c r="F7880" t="s">
        <v>19</v>
      </c>
      <c r="G7880" t="s">
        <v>30</v>
      </c>
      <c r="H7880" t="s">
        <v>31</v>
      </c>
      <c r="I7880">
        <v>10035</v>
      </c>
      <c r="J7880" t="s">
        <v>223</v>
      </c>
      <c r="K7880" t="s">
        <v>32</v>
      </c>
      <c r="L7880" t="s">
        <v>224</v>
      </c>
      <c r="M7880" t="s">
        <v>225</v>
      </c>
      <c r="N7880" s="5">
        <v>7.5</v>
      </c>
      <c r="O7880" s="7">
        <v>5</v>
      </c>
      <c r="P7880" s="5">
        <v>3.5</v>
      </c>
      <c r="Q7880" s="5">
        <v>4</v>
      </c>
      <c r="R7880" s="22">
        <f>Tabla1[[#This Row],[Fecha de Envío]]-Tabla1[[#This Row],[Fecha de Orden]]</f>
        <v>15</v>
      </c>
      <c r="S7880" s="24">
        <f>YEAR(Tabla1[[#This Row],[Fecha de Orden]])</f>
        <v>2024</v>
      </c>
      <c r="T7880" t="str">
        <f>VLOOKUP(Tabla1[[#This Row],[Nombre del Producto]],Tabla2[[Nombre Producto]:[Costo Unitario]],2,FALSE)</f>
        <v>Sugar Shack</v>
      </c>
      <c r="U7880" t="str">
        <f>VLOOKUP(Tabla1[[#This Row],[Fábrica]],Tabla3[],4,FALSE)</f>
        <v>Minnesota</v>
      </c>
    </row>
    <row r="7881" spans="1:21" x14ac:dyDescent="0.25">
      <c r="A7881" t="s">
        <v>1270</v>
      </c>
      <c r="B7881" s="3">
        <v>45605</v>
      </c>
      <c r="C7881" s="3">
        <v>45618</v>
      </c>
      <c r="D7881" t="s">
        <v>71</v>
      </c>
      <c r="E7881">
        <v>152912</v>
      </c>
      <c r="F7881" t="s">
        <v>19</v>
      </c>
      <c r="G7881" t="s">
        <v>931</v>
      </c>
      <c r="H7881" t="s">
        <v>583</v>
      </c>
      <c r="I7881">
        <v>21044</v>
      </c>
      <c r="J7881" t="s">
        <v>22</v>
      </c>
      <c r="K7881" t="s">
        <v>32</v>
      </c>
      <c r="L7881" t="s">
        <v>27</v>
      </c>
      <c r="M7881" t="s">
        <v>28</v>
      </c>
      <c r="N7881" s="5">
        <v>7.2</v>
      </c>
      <c r="O7881" s="7">
        <v>2</v>
      </c>
      <c r="P7881" s="5">
        <v>5</v>
      </c>
      <c r="Q7881" s="5">
        <v>2.2000000000000002</v>
      </c>
      <c r="R7881" s="22">
        <f>Tabla1[[#This Row],[Fecha de Envío]]-Tabla1[[#This Row],[Fecha de Orden]]</f>
        <v>13</v>
      </c>
      <c r="S7881" s="24">
        <f>YEAR(Tabla1[[#This Row],[Fecha de Orden]])</f>
        <v>2024</v>
      </c>
      <c r="T7881" t="str">
        <f>VLOOKUP(Tabla1[[#This Row],[Nombre del Producto]],Tabla2[[Nombre Producto]:[Costo Unitario]],2,FALSE)</f>
        <v>Lot's O' Nuts</v>
      </c>
      <c r="U7881" t="str">
        <f>VLOOKUP(Tabla1[[#This Row],[Fábrica]],Tabla3[],4,FALSE)</f>
        <v>Arizona</v>
      </c>
    </row>
    <row r="7882" spans="1:21" x14ac:dyDescent="0.25">
      <c r="A7882" t="s">
        <v>1271</v>
      </c>
      <c r="B7882" s="3">
        <v>45605</v>
      </c>
      <c r="C7882" s="3">
        <v>45618</v>
      </c>
      <c r="D7882" t="s">
        <v>71</v>
      </c>
      <c r="E7882">
        <v>152912</v>
      </c>
      <c r="F7882" t="s">
        <v>19</v>
      </c>
      <c r="G7882" t="s">
        <v>931</v>
      </c>
      <c r="H7882" t="s">
        <v>583</v>
      </c>
      <c r="I7882">
        <v>21044</v>
      </c>
      <c r="J7882" t="s">
        <v>22</v>
      </c>
      <c r="K7882" t="s">
        <v>32</v>
      </c>
      <c r="L7882" t="s">
        <v>24</v>
      </c>
      <c r="M7882" t="s">
        <v>25</v>
      </c>
      <c r="N7882" s="5">
        <v>33.75</v>
      </c>
      <c r="O7882" s="7">
        <v>9</v>
      </c>
      <c r="P7882" s="5">
        <v>22.05</v>
      </c>
      <c r="Q7882" s="5">
        <v>11.7</v>
      </c>
      <c r="R7882" s="22">
        <f>Tabla1[[#This Row],[Fecha de Envío]]-Tabla1[[#This Row],[Fecha de Orden]]</f>
        <v>13</v>
      </c>
      <c r="S7882" s="24">
        <f>YEAR(Tabla1[[#This Row],[Fecha de Orden]])</f>
        <v>2024</v>
      </c>
      <c r="T7882" t="str">
        <f>VLOOKUP(Tabla1[[#This Row],[Nombre del Producto]],Tabla2[[Nombre Producto]:[Costo Unitario]],2,FALSE)</f>
        <v>Wicked Choccy's</v>
      </c>
      <c r="U7882" t="str">
        <f>VLOOKUP(Tabla1[[#This Row],[Fábrica]],Tabla3[],4,FALSE)</f>
        <v>Georgia</v>
      </c>
    </row>
    <row r="7883" spans="1:21" x14ac:dyDescent="0.25">
      <c r="A7883" t="s">
        <v>1272</v>
      </c>
      <c r="B7883" s="3">
        <v>45605</v>
      </c>
      <c r="C7883" s="3">
        <v>45618</v>
      </c>
      <c r="D7883" t="s">
        <v>71</v>
      </c>
      <c r="E7883">
        <v>152912</v>
      </c>
      <c r="F7883" t="s">
        <v>19</v>
      </c>
      <c r="G7883" t="s">
        <v>931</v>
      </c>
      <c r="H7883" t="s">
        <v>583</v>
      </c>
      <c r="I7883">
        <v>21044</v>
      </c>
      <c r="J7883" t="s">
        <v>148</v>
      </c>
      <c r="K7883" t="s">
        <v>32</v>
      </c>
      <c r="L7883" t="s">
        <v>149</v>
      </c>
      <c r="M7883" t="s">
        <v>150</v>
      </c>
      <c r="N7883" s="5">
        <v>3.75</v>
      </c>
      <c r="O7883" s="7">
        <v>3</v>
      </c>
      <c r="P7883" s="5">
        <v>1.95</v>
      </c>
      <c r="Q7883" s="5">
        <v>1.8</v>
      </c>
      <c r="R7883" s="22">
        <f>Tabla1[[#This Row],[Fecha de Envío]]-Tabla1[[#This Row],[Fecha de Orden]]</f>
        <v>13</v>
      </c>
      <c r="S7883" s="24">
        <f>YEAR(Tabla1[[#This Row],[Fecha de Orden]])</f>
        <v>2024</v>
      </c>
      <c r="T7883" t="str">
        <f>VLOOKUP(Tabla1[[#This Row],[Nombre del Producto]],Tabla2[[Nombre Producto]:[Costo Unitario]],2,FALSE)</f>
        <v>Secret Factory</v>
      </c>
      <c r="U7883" t="str">
        <f>VLOOKUP(Tabla1[[#This Row],[Fábrica]],Tabla3[],4,FALSE)</f>
        <v>Illinois</v>
      </c>
    </row>
    <row r="7884" spans="1:21" x14ac:dyDescent="0.25">
      <c r="A7884" t="s">
        <v>4140</v>
      </c>
      <c r="B7884" s="3">
        <v>45605</v>
      </c>
      <c r="C7884" s="3">
        <v>45617</v>
      </c>
      <c r="D7884" t="s">
        <v>39</v>
      </c>
      <c r="E7884">
        <v>158246</v>
      </c>
      <c r="F7884" t="s">
        <v>19</v>
      </c>
      <c r="G7884" t="s">
        <v>4141</v>
      </c>
      <c r="H7884" t="s">
        <v>21</v>
      </c>
      <c r="I7884">
        <v>94086</v>
      </c>
      <c r="J7884" t="s">
        <v>22</v>
      </c>
      <c r="K7884" t="s">
        <v>23</v>
      </c>
      <c r="L7884" t="s">
        <v>33</v>
      </c>
      <c r="M7884" t="s">
        <v>34</v>
      </c>
      <c r="N7884" s="5">
        <v>10.8</v>
      </c>
      <c r="O7884" s="7">
        <v>3</v>
      </c>
      <c r="P7884" s="5">
        <v>7.2</v>
      </c>
      <c r="Q7884" s="5">
        <v>3.6</v>
      </c>
      <c r="R7884" s="22">
        <f>Tabla1[[#This Row],[Fecha de Envío]]-Tabla1[[#This Row],[Fecha de Orden]]</f>
        <v>12</v>
      </c>
      <c r="S7884" s="24">
        <f>YEAR(Tabla1[[#This Row],[Fecha de Orden]])</f>
        <v>2024</v>
      </c>
      <c r="T7884" t="str">
        <f>VLOOKUP(Tabla1[[#This Row],[Nombre del Producto]],Tabla2[[Nombre Producto]:[Costo Unitario]],2,FALSE)</f>
        <v>Lot's O' Nuts</v>
      </c>
      <c r="U7884" t="str">
        <f>VLOOKUP(Tabla1[[#This Row],[Fábrica]],Tabla3[],4,FALSE)</f>
        <v>Arizona</v>
      </c>
    </row>
    <row r="7885" spans="1:21" x14ac:dyDescent="0.25">
      <c r="A7885" t="s">
        <v>4287</v>
      </c>
      <c r="B7885" s="3">
        <v>45605</v>
      </c>
      <c r="C7885" s="3">
        <v>45619</v>
      </c>
      <c r="D7885" t="s">
        <v>18</v>
      </c>
      <c r="E7885">
        <v>119494</v>
      </c>
      <c r="F7885" t="s">
        <v>19</v>
      </c>
      <c r="G7885" t="s">
        <v>120</v>
      </c>
      <c r="H7885" t="s">
        <v>21</v>
      </c>
      <c r="I7885">
        <v>92105</v>
      </c>
      <c r="J7885" t="s">
        <v>22</v>
      </c>
      <c r="K7885" t="s">
        <v>23</v>
      </c>
      <c r="L7885" t="s">
        <v>36</v>
      </c>
      <c r="M7885" t="s">
        <v>37</v>
      </c>
      <c r="N7885" s="5">
        <v>9.75</v>
      </c>
      <c r="O7885" s="7">
        <v>3</v>
      </c>
      <c r="P7885" s="5">
        <v>6.33</v>
      </c>
      <c r="Q7885" s="5">
        <v>3.42</v>
      </c>
      <c r="R7885" s="22">
        <f>Tabla1[[#This Row],[Fecha de Envío]]-Tabla1[[#This Row],[Fecha de Orden]]</f>
        <v>14</v>
      </c>
      <c r="S7885" s="24">
        <f>YEAR(Tabla1[[#This Row],[Fecha de Orden]])</f>
        <v>2024</v>
      </c>
      <c r="T7885" t="str">
        <f>VLOOKUP(Tabla1[[#This Row],[Nombre del Producto]],Tabla2[[Nombre Producto]:[Costo Unitario]],2,FALSE)</f>
        <v>Wicked Choccy's</v>
      </c>
      <c r="U7885" t="str">
        <f>VLOOKUP(Tabla1[[#This Row],[Fábrica]],Tabla3[],4,FALSE)</f>
        <v>Georgia</v>
      </c>
    </row>
    <row r="7886" spans="1:21" x14ac:dyDescent="0.25">
      <c r="A7886" t="s">
        <v>4333</v>
      </c>
      <c r="B7886" s="3">
        <v>45605</v>
      </c>
      <c r="C7886" s="3">
        <v>45620</v>
      </c>
      <c r="D7886" t="s">
        <v>18</v>
      </c>
      <c r="E7886">
        <v>141852</v>
      </c>
      <c r="F7886" t="s">
        <v>19</v>
      </c>
      <c r="G7886" t="s">
        <v>890</v>
      </c>
      <c r="H7886" t="s">
        <v>21</v>
      </c>
      <c r="I7886">
        <v>92054</v>
      </c>
      <c r="J7886" t="s">
        <v>22</v>
      </c>
      <c r="K7886" t="s">
        <v>23</v>
      </c>
      <c r="L7886" t="s">
        <v>45</v>
      </c>
      <c r="M7886" t="s">
        <v>46</v>
      </c>
      <c r="N7886" s="5">
        <v>27.92</v>
      </c>
      <c r="O7886" s="7">
        <v>8</v>
      </c>
      <c r="P7886" s="5">
        <v>19.920000000000002</v>
      </c>
      <c r="Q7886" s="5">
        <v>8</v>
      </c>
      <c r="R7886" s="22">
        <f>Tabla1[[#This Row],[Fecha de Envío]]-Tabla1[[#This Row],[Fecha de Orden]]</f>
        <v>15</v>
      </c>
      <c r="S7886" s="24">
        <f>YEAR(Tabla1[[#This Row],[Fecha de Orden]])</f>
        <v>2024</v>
      </c>
      <c r="T7886" t="str">
        <f>VLOOKUP(Tabla1[[#This Row],[Nombre del Producto]],Tabla2[[Nombre Producto]:[Costo Unitario]],2,FALSE)</f>
        <v>Lot's O' Nuts</v>
      </c>
      <c r="U7886" t="str">
        <f>VLOOKUP(Tabla1[[#This Row],[Fábrica]],Tabla3[],4,FALSE)</f>
        <v>Arizona</v>
      </c>
    </row>
    <row r="7887" spans="1:21" x14ac:dyDescent="0.25">
      <c r="A7887" t="s">
        <v>5879</v>
      </c>
      <c r="B7887" s="3">
        <v>45605</v>
      </c>
      <c r="C7887" s="3">
        <v>45620</v>
      </c>
      <c r="D7887" t="s">
        <v>18</v>
      </c>
      <c r="E7887">
        <v>159597</v>
      </c>
      <c r="F7887" t="s">
        <v>19</v>
      </c>
      <c r="G7887" t="s">
        <v>5880</v>
      </c>
      <c r="H7887" t="s">
        <v>21</v>
      </c>
      <c r="I7887">
        <v>92236</v>
      </c>
      <c r="J7887" t="s">
        <v>22</v>
      </c>
      <c r="K7887" t="s">
        <v>23</v>
      </c>
      <c r="L7887" t="s">
        <v>33</v>
      </c>
      <c r="M7887" t="s">
        <v>34</v>
      </c>
      <c r="N7887" s="5">
        <v>7.2</v>
      </c>
      <c r="O7887" s="7">
        <v>2</v>
      </c>
      <c r="P7887" s="5">
        <v>4.8</v>
      </c>
      <c r="Q7887" s="5">
        <v>2.4</v>
      </c>
      <c r="R7887" s="22">
        <f>Tabla1[[#This Row],[Fecha de Envío]]-Tabla1[[#This Row],[Fecha de Orden]]</f>
        <v>15</v>
      </c>
      <c r="S7887" s="24">
        <f>YEAR(Tabla1[[#This Row],[Fecha de Orden]])</f>
        <v>2024</v>
      </c>
      <c r="T7887" t="str">
        <f>VLOOKUP(Tabla1[[#This Row],[Nombre del Producto]],Tabla2[[Nombre Producto]:[Costo Unitario]],2,FALSE)</f>
        <v>Lot's O' Nuts</v>
      </c>
      <c r="U7887" t="str">
        <f>VLOOKUP(Tabla1[[#This Row],[Fábrica]],Tabla3[],4,FALSE)</f>
        <v>Arizona</v>
      </c>
    </row>
    <row r="7888" spans="1:21" x14ac:dyDescent="0.25">
      <c r="A7888" t="s">
        <v>5881</v>
      </c>
      <c r="B7888" s="3">
        <v>45605</v>
      </c>
      <c r="C7888" s="3">
        <v>45620</v>
      </c>
      <c r="D7888" t="s">
        <v>18</v>
      </c>
      <c r="E7888">
        <v>159597</v>
      </c>
      <c r="F7888" t="s">
        <v>19</v>
      </c>
      <c r="G7888" t="s">
        <v>5880</v>
      </c>
      <c r="H7888" t="s">
        <v>21</v>
      </c>
      <c r="I7888">
        <v>92236</v>
      </c>
      <c r="J7888" t="s">
        <v>22</v>
      </c>
      <c r="K7888" t="s">
        <v>23</v>
      </c>
      <c r="L7888" t="s">
        <v>27</v>
      </c>
      <c r="M7888" t="s">
        <v>28</v>
      </c>
      <c r="N7888" s="5">
        <v>3.6</v>
      </c>
      <c r="O7888" s="7">
        <v>1</v>
      </c>
      <c r="P7888" s="5">
        <v>2.5</v>
      </c>
      <c r="Q7888" s="5">
        <v>1.1000000000000001</v>
      </c>
      <c r="R7888" s="22">
        <f>Tabla1[[#This Row],[Fecha de Envío]]-Tabla1[[#This Row],[Fecha de Orden]]</f>
        <v>15</v>
      </c>
      <c r="S7888" s="24">
        <f>YEAR(Tabla1[[#This Row],[Fecha de Orden]])</f>
        <v>2024</v>
      </c>
      <c r="T7888" t="str">
        <f>VLOOKUP(Tabla1[[#This Row],[Nombre del Producto]],Tabla2[[Nombre Producto]:[Costo Unitario]],2,FALSE)</f>
        <v>Lot's O' Nuts</v>
      </c>
      <c r="U7888" t="str">
        <f>VLOOKUP(Tabla1[[#This Row],[Fábrica]],Tabla3[],4,FALSE)</f>
        <v>Arizona</v>
      </c>
    </row>
    <row r="7889" spans="1:21" x14ac:dyDescent="0.25">
      <c r="A7889" t="s">
        <v>7054</v>
      </c>
      <c r="B7889" s="3">
        <v>45605</v>
      </c>
      <c r="C7889" s="3">
        <v>45619</v>
      </c>
      <c r="D7889" t="s">
        <v>18</v>
      </c>
      <c r="E7889">
        <v>159667</v>
      </c>
      <c r="F7889" t="s">
        <v>19</v>
      </c>
      <c r="G7889" t="s">
        <v>242</v>
      </c>
      <c r="H7889" t="s">
        <v>255</v>
      </c>
      <c r="I7889">
        <v>32216</v>
      </c>
      <c r="J7889" t="s">
        <v>22</v>
      </c>
      <c r="K7889" t="s">
        <v>66</v>
      </c>
      <c r="L7889" t="s">
        <v>24</v>
      </c>
      <c r="M7889" t="s">
        <v>25</v>
      </c>
      <c r="N7889" s="5">
        <v>11.25</v>
      </c>
      <c r="O7889" s="7">
        <v>3</v>
      </c>
      <c r="P7889" s="5">
        <v>7.35</v>
      </c>
      <c r="Q7889" s="5">
        <v>3.9</v>
      </c>
      <c r="R7889" s="22">
        <f>Tabla1[[#This Row],[Fecha de Envío]]-Tabla1[[#This Row],[Fecha de Orden]]</f>
        <v>14</v>
      </c>
      <c r="S7889" s="24">
        <f>YEAR(Tabla1[[#This Row],[Fecha de Orden]])</f>
        <v>2024</v>
      </c>
      <c r="T7889" t="str">
        <f>VLOOKUP(Tabla1[[#This Row],[Nombre del Producto]],Tabla2[[Nombre Producto]:[Costo Unitario]],2,FALSE)</f>
        <v>Wicked Choccy's</v>
      </c>
      <c r="U7889" t="str">
        <f>VLOOKUP(Tabla1[[#This Row],[Fábrica]],Tabla3[],4,FALSE)</f>
        <v>Georgia</v>
      </c>
    </row>
    <row r="7890" spans="1:21" x14ac:dyDescent="0.25">
      <c r="A7890" t="s">
        <v>7055</v>
      </c>
      <c r="B7890" s="3">
        <v>45605</v>
      </c>
      <c r="C7890" s="3">
        <v>45619</v>
      </c>
      <c r="D7890" t="s">
        <v>18</v>
      </c>
      <c r="E7890">
        <v>159667</v>
      </c>
      <c r="F7890" t="s">
        <v>19</v>
      </c>
      <c r="G7890" t="s">
        <v>242</v>
      </c>
      <c r="H7890" t="s">
        <v>255</v>
      </c>
      <c r="I7890">
        <v>32216</v>
      </c>
      <c r="J7890" t="s">
        <v>22</v>
      </c>
      <c r="K7890" t="s">
        <v>66</v>
      </c>
      <c r="L7890" t="s">
        <v>33</v>
      </c>
      <c r="M7890" t="s">
        <v>34</v>
      </c>
      <c r="N7890" s="5">
        <v>14.4</v>
      </c>
      <c r="O7890" s="7">
        <v>4</v>
      </c>
      <c r="P7890" s="5">
        <v>9.6</v>
      </c>
      <c r="Q7890" s="5">
        <v>4.8</v>
      </c>
      <c r="R7890" s="22">
        <f>Tabla1[[#This Row],[Fecha de Envío]]-Tabla1[[#This Row],[Fecha de Orden]]</f>
        <v>14</v>
      </c>
      <c r="S7890" s="24">
        <f>YEAR(Tabla1[[#This Row],[Fecha de Orden]])</f>
        <v>2024</v>
      </c>
      <c r="T7890" t="str">
        <f>VLOOKUP(Tabla1[[#This Row],[Nombre del Producto]],Tabla2[[Nombre Producto]:[Costo Unitario]],2,FALSE)</f>
        <v>Lot's O' Nuts</v>
      </c>
      <c r="U7890" t="str">
        <f>VLOOKUP(Tabla1[[#This Row],[Fábrica]],Tabla3[],4,FALSE)</f>
        <v>Arizona</v>
      </c>
    </row>
    <row r="7891" spans="1:21" x14ac:dyDescent="0.25">
      <c r="A7891" t="s">
        <v>7067</v>
      </c>
      <c r="B7891" s="3">
        <v>45605</v>
      </c>
      <c r="C7891" s="3">
        <v>45617</v>
      </c>
      <c r="D7891" t="s">
        <v>71</v>
      </c>
      <c r="E7891">
        <v>161018</v>
      </c>
      <c r="F7891" t="s">
        <v>19</v>
      </c>
      <c r="G7891" t="s">
        <v>30</v>
      </c>
      <c r="H7891" t="s">
        <v>31</v>
      </c>
      <c r="I7891">
        <v>10009</v>
      </c>
      <c r="J7891" t="s">
        <v>22</v>
      </c>
      <c r="K7891" t="s">
        <v>32</v>
      </c>
      <c r="L7891" t="s">
        <v>27</v>
      </c>
      <c r="M7891" t="s">
        <v>28</v>
      </c>
      <c r="N7891" s="5">
        <v>25.2</v>
      </c>
      <c r="O7891" s="7">
        <v>7</v>
      </c>
      <c r="P7891" s="5">
        <v>17.5</v>
      </c>
      <c r="Q7891" s="5">
        <v>7.7</v>
      </c>
      <c r="R7891" s="22">
        <f>Tabla1[[#This Row],[Fecha de Envío]]-Tabla1[[#This Row],[Fecha de Orden]]</f>
        <v>12</v>
      </c>
      <c r="S7891" s="24">
        <f>YEAR(Tabla1[[#This Row],[Fecha de Orden]])</f>
        <v>2024</v>
      </c>
      <c r="T7891" t="str">
        <f>VLOOKUP(Tabla1[[#This Row],[Nombre del Producto]],Tabla2[[Nombre Producto]:[Costo Unitario]],2,FALSE)</f>
        <v>Lot's O' Nuts</v>
      </c>
      <c r="U7891" t="str">
        <f>VLOOKUP(Tabla1[[#This Row],[Fábrica]],Tabla3[],4,FALSE)</f>
        <v>Arizona</v>
      </c>
    </row>
    <row r="7892" spans="1:21" x14ac:dyDescent="0.25">
      <c r="A7892" t="s">
        <v>243</v>
      </c>
      <c r="B7892" s="3">
        <v>45606</v>
      </c>
      <c r="C7892" s="3">
        <v>45617</v>
      </c>
      <c r="D7892" t="s">
        <v>39</v>
      </c>
      <c r="E7892">
        <v>155425</v>
      </c>
      <c r="F7892" t="s">
        <v>19</v>
      </c>
      <c r="G7892" t="s">
        <v>244</v>
      </c>
      <c r="H7892" t="s">
        <v>69</v>
      </c>
      <c r="I7892">
        <v>85705</v>
      </c>
      <c r="J7892" t="s">
        <v>22</v>
      </c>
      <c r="K7892" t="s">
        <v>23</v>
      </c>
      <c r="L7892" t="s">
        <v>24</v>
      </c>
      <c r="M7892" t="s">
        <v>25</v>
      </c>
      <c r="N7892" s="5">
        <v>15</v>
      </c>
      <c r="O7892" s="7">
        <v>4</v>
      </c>
      <c r="P7892" s="5">
        <v>9.8000000000000007</v>
      </c>
      <c r="Q7892" s="5">
        <v>5.2</v>
      </c>
      <c r="R7892" s="22">
        <f>Tabla1[[#This Row],[Fecha de Envío]]-Tabla1[[#This Row],[Fecha de Orden]]</f>
        <v>11</v>
      </c>
      <c r="S7892" s="24">
        <f>YEAR(Tabla1[[#This Row],[Fecha de Orden]])</f>
        <v>2024</v>
      </c>
      <c r="T7892" t="str">
        <f>VLOOKUP(Tabla1[[#This Row],[Nombre del Producto]],Tabla2[[Nombre Producto]:[Costo Unitario]],2,FALSE)</f>
        <v>Wicked Choccy's</v>
      </c>
      <c r="U7892" t="str">
        <f>VLOOKUP(Tabla1[[#This Row],[Fábrica]],Tabla3[],4,FALSE)</f>
        <v>Georgia</v>
      </c>
    </row>
    <row r="7893" spans="1:21" x14ac:dyDescent="0.25">
      <c r="A7893" t="s">
        <v>245</v>
      </c>
      <c r="B7893" s="3">
        <v>45606</v>
      </c>
      <c r="C7893" s="3">
        <v>45617</v>
      </c>
      <c r="D7893" t="s">
        <v>39</v>
      </c>
      <c r="E7893">
        <v>155425</v>
      </c>
      <c r="F7893" t="s">
        <v>19</v>
      </c>
      <c r="G7893" t="s">
        <v>244</v>
      </c>
      <c r="H7893" t="s">
        <v>69</v>
      </c>
      <c r="I7893">
        <v>85705</v>
      </c>
      <c r="J7893" t="s">
        <v>22</v>
      </c>
      <c r="K7893" t="s">
        <v>23</v>
      </c>
      <c r="L7893" t="s">
        <v>36</v>
      </c>
      <c r="M7893" t="s">
        <v>37</v>
      </c>
      <c r="N7893" s="5">
        <v>45.5</v>
      </c>
      <c r="O7893" s="7">
        <v>14</v>
      </c>
      <c r="P7893" s="5">
        <v>29.54</v>
      </c>
      <c r="Q7893" s="5">
        <v>15.96</v>
      </c>
      <c r="R7893" s="22">
        <f>Tabla1[[#This Row],[Fecha de Envío]]-Tabla1[[#This Row],[Fecha de Orden]]</f>
        <v>11</v>
      </c>
      <c r="S7893" s="24">
        <f>YEAR(Tabla1[[#This Row],[Fecha de Orden]])</f>
        <v>2024</v>
      </c>
      <c r="T7893" t="str">
        <f>VLOOKUP(Tabla1[[#This Row],[Nombre del Producto]],Tabla2[[Nombre Producto]:[Costo Unitario]],2,FALSE)</f>
        <v>Wicked Choccy's</v>
      </c>
      <c r="U7893" t="str">
        <f>VLOOKUP(Tabla1[[#This Row],[Fábrica]],Tabla3[],4,FALSE)</f>
        <v>Georgia</v>
      </c>
    </row>
    <row r="7894" spans="1:21" x14ac:dyDescent="0.25">
      <c r="A7894" t="s">
        <v>246</v>
      </c>
      <c r="B7894" s="3">
        <v>45606</v>
      </c>
      <c r="C7894" s="3">
        <v>45617</v>
      </c>
      <c r="D7894" t="s">
        <v>39</v>
      </c>
      <c r="E7894">
        <v>155425</v>
      </c>
      <c r="F7894" t="s">
        <v>19</v>
      </c>
      <c r="G7894" t="s">
        <v>244</v>
      </c>
      <c r="H7894" t="s">
        <v>69</v>
      </c>
      <c r="I7894">
        <v>85705</v>
      </c>
      <c r="J7894" t="s">
        <v>22</v>
      </c>
      <c r="K7894" t="s">
        <v>23</v>
      </c>
      <c r="L7894" t="s">
        <v>45</v>
      </c>
      <c r="M7894" t="s">
        <v>46</v>
      </c>
      <c r="N7894" s="5">
        <v>6.98</v>
      </c>
      <c r="O7894" s="7">
        <v>2</v>
      </c>
      <c r="P7894" s="5">
        <v>4.9800000000000004</v>
      </c>
      <c r="Q7894" s="5">
        <v>2</v>
      </c>
      <c r="R7894" s="22">
        <f>Tabla1[[#This Row],[Fecha de Envío]]-Tabla1[[#This Row],[Fecha de Orden]]</f>
        <v>11</v>
      </c>
      <c r="S7894" s="24">
        <f>YEAR(Tabla1[[#This Row],[Fecha de Orden]])</f>
        <v>2024</v>
      </c>
      <c r="T7894" t="str">
        <f>VLOOKUP(Tabla1[[#This Row],[Nombre del Producto]],Tabla2[[Nombre Producto]:[Costo Unitario]],2,FALSE)</f>
        <v>Lot's O' Nuts</v>
      </c>
      <c r="U7894" t="str">
        <f>VLOOKUP(Tabla1[[#This Row],[Fábrica]],Tabla3[],4,FALSE)</f>
        <v>Arizona</v>
      </c>
    </row>
    <row r="7895" spans="1:21" x14ac:dyDescent="0.25">
      <c r="A7895" t="s">
        <v>2963</v>
      </c>
      <c r="B7895" s="3">
        <v>45606</v>
      </c>
      <c r="C7895" s="3">
        <v>45620</v>
      </c>
      <c r="D7895" t="s">
        <v>71</v>
      </c>
      <c r="E7895">
        <v>142671</v>
      </c>
      <c r="F7895" t="s">
        <v>19</v>
      </c>
      <c r="G7895" t="s">
        <v>2216</v>
      </c>
      <c r="H7895" t="s">
        <v>255</v>
      </c>
      <c r="I7895">
        <v>33021</v>
      </c>
      <c r="J7895" t="s">
        <v>148</v>
      </c>
      <c r="K7895" t="s">
        <v>66</v>
      </c>
      <c r="L7895" t="s">
        <v>149</v>
      </c>
      <c r="M7895" t="s">
        <v>150</v>
      </c>
      <c r="N7895" s="5">
        <v>6.25</v>
      </c>
      <c r="O7895" s="7">
        <v>5</v>
      </c>
      <c r="P7895" s="5">
        <v>3.25</v>
      </c>
      <c r="Q7895" s="5">
        <v>3</v>
      </c>
      <c r="R7895" s="22">
        <f>Tabla1[[#This Row],[Fecha de Envío]]-Tabla1[[#This Row],[Fecha de Orden]]</f>
        <v>14</v>
      </c>
      <c r="S7895" s="24">
        <f>YEAR(Tabla1[[#This Row],[Fecha de Orden]])</f>
        <v>2024</v>
      </c>
      <c r="T7895" t="str">
        <f>VLOOKUP(Tabla1[[#This Row],[Nombre del Producto]],Tabla2[[Nombre Producto]:[Costo Unitario]],2,FALSE)</f>
        <v>Secret Factory</v>
      </c>
      <c r="U7895" t="str">
        <f>VLOOKUP(Tabla1[[#This Row],[Fábrica]],Tabla3[],4,FALSE)</f>
        <v>Illinois</v>
      </c>
    </row>
    <row r="7896" spans="1:21" x14ac:dyDescent="0.25">
      <c r="A7896" t="s">
        <v>3100</v>
      </c>
      <c r="B7896" s="3">
        <v>45606</v>
      </c>
      <c r="C7896" s="3">
        <v>45621</v>
      </c>
      <c r="D7896" t="s">
        <v>71</v>
      </c>
      <c r="E7896">
        <v>161739</v>
      </c>
      <c r="F7896" t="s">
        <v>19</v>
      </c>
      <c r="G7896" t="s">
        <v>41</v>
      </c>
      <c r="H7896" t="s">
        <v>42</v>
      </c>
      <c r="I7896">
        <v>78664</v>
      </c>
      <c r="J7896" t="s">
        <v>22</v>
      </c>
      <c r="K7896" t="s">
        <v>43</v>
      </c>
      <c r="L7896" t="s">
        <v>33</v>
      </c>
      <c r="M7896" t="s">
        <v>34</v>
      </c>
      <c r="N7896" s="5">
        <v>18</v>
      </c>
      <c r="O7896" s="7">
        <v>5</v>
      </c>
      <c r="P7896" s="5">
        <v>12</v>
      </c>
      <c r="Q7896" s="5">
        <v>6</v>
      </c>
      <c r="R7896" s="22">
        <f>Tabla1[[#This Row],[Fecha de Envío]]-Tabla1[[#This Row],[Fecha de Orden]]</f>
        <v>15</v>
      </c>
      <c r="S7896" s="24">
        <f>YEAR(Tabla1[[#This Row],[Fecha de Orden]])</f>
        <v>2024</v>
      </c>
      <c r="T7896" t="str">
        <f>VLOOKUP(Tabla1[[#This Row],[Nombre del Producto]],Tabla2[[Nombre Producto]:[Costo Unitario]],2,FALSE)</f>
        <v>Lot's O' Nuts</v>
      </c>
      <c r="U7896" t="str">
        <f>VLOOKUP(Tabla1[[#This Row],[Fábrica]],Tabla3[],4,FALSE)</f>
        <v>Arizona</v>
      </c>
    </row>
    <row r="7897" spans="1:21" x14ac:dyDescent="0.25">
      <c r="A7897" t="s">
        <v>3482</v>
      </c>
      <c r="B7897" s="3">
        <v>45606</v>
      </c>
      <c r="C7897" s="3">
        <v>45622</v>
      </c>
      <c r="D7897" t="s">
        <v>18</v>
      </c>
      <c r="E7897">
        <v>104640</v>
      </c>
      <c r="F7897" t="s">
        <v>19</v>
      </c>
      <c r="G7897" t="s">
        <v>30</v>
      </c>
      <c r="H7897" t="s">
        <v>31</v>
      </c>
      <c r="I7897">
        <v>10024</v>
      </c>
      <c r="J7897" t="s">
        <v>22</v>
      </c>
      <c r="K7897" t="s">
        <v>32</v>
      </c>
      <c r="L7897" t="s">
        <v>24</v>
      </c>
      <c r="M7897" t="s">
        <v>25</v>
      </c>
      <c r="N7897" s="5">
        <v>11.25</v>
      </c>
      <c r="O7897" s="7">
        <v>3</v>
      </c>
      <c r="P7897" s="5">
        <v>7.35</v>
      </c>
      <c r="Q7897" s="5">
        <v>3.9</v>
      </c>
      <c r="R7897" s="22">
        <f>Tabla1[[#This Row],[Fecha de Envío]]-Tabla1[[#This Row],[Fecha de Orden]]</f>
        <v>16</v>
      </c>
      <c r="S7897" s="24">
        <f>YEAR(Tabla1[[#This Row],[Fecha de Orden]])</f>
        <v>2024</v>
      </c>
      <c r="T7897" t="str">
        <f>VLOOKUP(Tabla1[[#This Row],[Nombre del Producto]],Tabla2[[Nombre Producto]:[Costo Unitario]],2,FALSE)</f>
        <v>Wicked Choccy's</v>
      </c>
      <c r="U7897" t="str">
        <f>VLOOKUP(Tabla1[[#This Row],[Fábrica]],Tabla3[],4,FALSE)</f>
        <v>Georgia</v>
      </c>
    </row>
    <row r="7898" spans="1:21" x14ac:dyDescent="0.25">
      <c r="A7898" t="s">
        <v>3483</v>
      </c>
      <c r="B7898" s="3">
        <v>45606</v>
      </c>
      <c r="C7898" s="3">
        <v>45622</v>
      </c>
      <c r="D7898" t="s">
        <v>18</v>
      </c>
      <c r="E7898">
        <v>104640</v>
      </c>
      <c r="F7898" t="s">
        <v>19</v>
      </c>
      <c r="G7898" t="s">
        <v>30</v>
      </c>
      <c r="H7898" t="s">
        <v>31</v>
      </c>
      <c r="I7898">
        <v>10024</v>
      </c>
      <c r="J7898" t="s">
        <v>22</v>
      </c>
      <c r="K7898" t="s">
        <v>32</v>
      </c>
      <c r="L7898" t="s">
        <v>33</v>
      </c>
      <c r="M7898" t="s">
        <v>34</v>
      </c>
      <c r="N7898" s="5">
        <v>7.2</v>
      </c>
      <c r="O7898" s="7">
        <v>2</v>
      </c>
      <c r="P7898" s="5">
        <v>4.8</v>
      </c>
      <c r="Q7898" s="5">
        <v>2.4</v>
      </c>
      <c r="R7898" s="22">
        <f>Tabla1[[#This Row],[Fecha de Envío]]-Tabla1[[#This Row],[Fecha de Orden]]</f>
        <v>16</v>
      </c>
      <c r="S7898" s="24">
        <f>YEAR(Tabla1[[#This Row],[Fecha de Orden]])</f>
        <v>2024</v>
      </c>
      <c r="T7898" t="str">
        <f>VLOOKUP(Tabla1[[#This Row],[Nombre del Producto]],Tabla2[[Nombre Producto]:[Costo Unitario]],2,FALSE)</f>
        <v>Lot's O' Nuts</v>
      </c>
      <c r="U7898" t="str">
        <f>VLOOKUP(Tabla1[[#This Row],[Fábrica]],Tabla3[],4,FALSE)</f>
        <v>Arizona</v>
      </c>
    </row>
    <row r="7899" spans="1:21" x14ac:dyDescent="0.25">
      <c r="A7899" t="s">
        <v>3706</v>
      </c>
      <c r="B7899" s="3">
        <v>45606</v>
      </c>
      <c r="C7899" s="3">
        <v>45622</v>
      </c>
      <c r="D7899" t="s">
        <v>18</v>
      </c>
      <c r="E7899">
        <v>141138</v>
      </c>
      <c r="F7899" t="s">
        <v>19</v>
      </c>
      <c r="G7899" t="s">
        <v>1112</v>
      </c>
      <c r="H7899" t="s">
        <v>21</v>
      </c>
      <c r="I7899">
        <v>95351</v>
      </c>
      <c r="J7899" t="s">
        <v>22</v>
      </c>
      <c r="K7899" t="s">
        <v>23</v>
      </c>
      <c r="L7899" t="s">
        <v>36</v>
      </c>
      <c r="M7899" t="s">
        <v>37</v>
      </c>
      <c r="N7899" s="5">
        <v>22.75</v>
      </c>
      <c r="O7899" s="7">
        <v>7</v>
      </c>
      <c r="P7899" s="5">
        <v>14.77</v>
      </c>
      <c r="Q7899" s="5">
        <v>7.98</v>
      </c>
      <c r="R7899" s="22">
        <f>Tabla1[[#This Row],[Fecha de Envío]]-Tabla1[[#This Row],[Fecha de Orden]]</f>
        <v>16</v>
      </c>
      <c r="S7899" s="24">
        <f>YEAR(Tabla1[[#This Row],[Fecha de Orden]])</f>
        <v>2024</v>
      </c>
      <c r="T7899" t="str">
        <f>VLOOKUP(Tabla1[[#This Row],[Nombre del Producto]],Tabla2[[Nombre Producto]:[Costo Unitario]],2,FALSE)</f>
        <v>Wicked Choccy's</v>
      </c>
      <c r="U7899" t="str">
        <f>VLOOKUP(Tabla1[[#This Row],[Fábrica]],Tabla3[],4,FALSE)</f>
        <v>Georgia</v>
      </c>
    </row>
    <row r="7900" spans="1:21" x14ac:dyDescent="0.25">
      <c r="A7900" t="s">
        <v>5910</v>
      </c>
      <c r="B7900" s="3">
        <v>45606</v>
      </c>
      <c r="C7900" s="3">
        <v>45623</v>
      </c>
      <c r="D7900" t="s">
        <v>18</v>
      </c>
      <c r="E7900">
        <v>128447</v>
      </c>
      <c r="F7900" t="s">
        <v>19</v>
      </c>
      <c r="G7900" t="s">
        <v>5836</v>
      </c>
      <c r="H7900" t="s">
        <v>125</v>
      </c>
      <c r="I7900">
        <v>99301</v>
      </c>
      <c r="J7900" t="s">
        <v>22</v>
      </c>
      <c r="K7900" t="s">
        <v>23</v>
      </c>
      <c r="L7900" t="s">
        <v>24</v>
      </c>
      <c r="M7900" t="s">
        <v>25</v>
      </c>
      <c r="N7900" s="5">
        <v>18.75</v>
      </c>
      <c r="O7900" s="7">
        <v>5</v>
      </c>
      <c r="P7900" s="5">
        <v>12.25</v>
      </c>
      <c r="Q7900" s="5">
        <v>6.5</v>
      </c>
      <c r="R7900" s="22">
        <f>Tabla1[[#This Row],[Fecha de Envío]]-Tabla1[[#This Row],[Fecha de Orden]]</f>
        <v>17</v>
      </c>
      <c r="S7900" s="24">
        <f>YEAR(Tabla1[[#This Row],[Fecha de Orden]])</f>
        <v>2024</v>
      </c>
      <c r="T7900" t="str">
        <f>VLOOKUP(Tabla1[[#This Row],[Nombre del Producto]],Tabla2[[Nombre Producto]:[Costo Unitario]],2,FALSE)</f>
        <v>Wicked Choccy's</v>
      </c>
      <c r="U7900" t="str">
        <f>VLOOKUP(Tabla1[[#This Row],[Fábrica]],Tabla3[],4,FALSE)</f>
        <v>Georgia</v>
      </c>
    </row>
    <row r="7901" spans="1:21" x14ac:dyDescent="0.25">
      <c r="A7901" t="s">
        <v>5911</v>
      </c>
      <c r="B7901" s="3">
        <v>45606</v>
      </c>
      <c r="C7901" s="3">
        <v>45623</v>
      </c>
      <c r="D7901" t="s">
        <v>18</v>
      </c>
      <c r="E7901">
        <v>128447</v>
      </c>
      <c r="F7901" t="s">
        <v>19</v>
      </c>
      <c r="G7901" t="s">
        <v>5836</v>
      </c>
      <c r="H7901" t="s">
        <v>125</v>
      </c>
      <c r="I7901">
        <v>99301</v>
      </c>
      <c r="J7901" t="s">
        <v>22</v>
      </c>
      <c r="K7901" t="s">
        <v>23</v>
      </c>
      <c r="L7901" t="s">
        <v>45</v>
      </c>
      <c r="M7901" t="s">
        <v>46</v>
      </c>
      <c r="N7901" s="5">
        <v>3.49</v>
      </c>
      <c r="O7901" s="7">
        <v>1</v>
      </c>
      <c r="P7901" s="5">
        <v>2.4900000000000002</v>
      </c>
      <c r="Q7901" s="5">
        <v>1</v>
      </c>
      <c r="R7901" s="22">
        <f>Tabla1[[#This Row],[Fecha de Envío]]-Tabla1[[#This Row],[Fecha de Orden]]</f>
        <v>17</v>
      </c>
      <c r="S7901" s="24">
        <f>YEAR(Tabla1[[#This Row],[Fecha de Orden]])</f>
        <v>2024</v>
      </c>
      <c r="T7901" t="str">
        <f>VLOOKUP(Tabla1[[#This Row],[Nombre del Producto]],Tabla2[[Nombre Producto]:[Costo Unitario]],2,FALSE)</f>
        <v>Lot's O' Nuts</v>
      </c>
      <c r="U7901" t="str">
        <f>VLOOKUP(Tabla1[[#This Row],[Fábrica]],Tabla3[],4,FALSE)</f>
        <v>Arizona</v>
      </c>
    </row>
    <row r="7902" spans="1:21" x14ac:dyDescent="0.25">
      <c r="A7902" t="s">
        <v>5978</v>
      </c>
      <c r="B7902" s="3">
        <v>45606</v>
      </c>
      <c r="C7902" s="3">
        <v>45623</v>
      </c>
      <c r="D7902" t="s">
        <v>18</v>
      </c>
      <c r="E7902">
        <v>137624</v>
      </c>
      <c r="F7902" t="s">
        <v>19</v>
      </c>
      <c r="G7902" t="s">
        <v>53</v>
      </c>
      <c r="H7902" t="s">
        <v>21</v>
      </c>
      <c r="I7902">
        <v>90008</v>
      </c>
      <c r="J7902" t="s">
        <v>22</v>
      </c>
      <c r="K7902" t="s">
        <v>23</v>
      </c>
      <c r="L7902" t="s">
        <v>36</v>
      </c>
      <c r="M7902" t="s">
        <v>37</v>
      </c>
      <c r="N7902" s="5">
        <v>6.5</v>
      </c>
      <c r="O7902" s="7">
        <v>2</v>
      </c>
      <c r="P7902" s="5">
        <v>4.22</v>
      </c>
      <c r="Q7902" s="5">
        <v>2.2799999999999998</v>
      </c>
      <c r="R7902" s="22">
        <f>Tabla1[[#This Row],[Fecha de Envío]]-Tabla1[[#This Row],[Fecha de Orden]]</f>
        <v>17</v>
      </c>
      <c r="S7902" s="24">
        <f>YEAR(Tabla1[[#This Row],[Fecha de Orden]])</f>
        <v>2024</v>
      </c>
      <c r="T7902" t="str">
        <f>VLOOKUP(Tabla1[[#This Row],[Nombre del Producto]],Tabla2[[Nombre Producto]:[Costo Unitario]],2,FALSE)</f>
        <v>Wicked Choccy's</v>
      </c>
      <c r="U7902" t="str">
        <f>VLOOKUP(Tabla1[[#This Row],[Fábrica]],Tabla3[],4,FALSE)</f>
        <v>Georgia</v>
      </c>
    </row>
    <row r="7903" spans="1:21" x14ac:dyDescent="0.25">
      <c r="A7903" t="s">
        <v>6579</v>
      </c>
      <c r="B7903" s="3">
        <v>45606</v>
      </c>
      <c r="C7903" s="3">
        <v>45618</v>
      </c>
      <c r="D7903" t="s">
        <v>71</v>
      </c>
      <c r="E7903">
        <v>163874</v>
      </c>
      <c r="F7903" t="s">
        <v>19</v>
      </c>
      <c r="G7903" t="s">
        <v>124</v>
      </c>
      <c r="H7903" t="s">
        <v>125</v>
      </c>
      <c r="I7903">
        <v>98105</v>
      </c>
      <c r="J7903" t="s">
        <v>22</v>
      </c>
      <c r="K7903" t="s">
        <v>23</v>
      </c>
      <c r="L7903" t="s">
        <v>24</v>
      </c>
      <c r="M7903" t="s">
        <v>25</v>
      </c>
      <c r="N7903" s="5">
        <v>11.25</v>
      </c>
      <c r="O7903" s="7">
        <v>3</v>
      </c>
      <c r="P7903" s="5">
        <v>7.35</v>
      </c>
      <c r="Q7903" s="5">
        <v>3.9</v>
      </c>
      <c r="R7903" s="22">
        <f>Tabla1[[#This Row],[Fecha de Envío]]-Tabla1[[#This Row],[Fecha de Orden]]</f>
        <v>12</v>
      </c>
      <c r="S7903" s="24">
        <f>YEAR(Tabla1[[#This Row],[Fecha de Orden]])</f>
        <v>2024</v>
      </c>
      <c r="T7903" t="str">
        <f>VLOOKUP(Tabla1[[#This Row],[Nombre del Producto]],Tabla2[[Nombre Producto]:[Costo Unitario]],2,FALSE)</f>
        <v>Wicked Choccy's</v>
      </c>
      <c r="U7903" t="str">
        <f>VLOOKUP(Tabla1[[#This Row],[Fábrica]],Tabla3[],4,FALSE)</f>
        <v>Georgia</v>
      </c>
    </row>
    <row r="7904" spans="1:21" x14ac:dyDescent="0.25">
      <c r="A7904" t="s">
        <v>8584</v>
      </c>
      <c r="B7904" s="3">
        <v>45606</v>
      </c>
      <c r="C7904" s="3">
        <v>45616</v>
      </c>
      <c r="D7904" t="s">
        <v>82</v>
      </c>
      <c r="E7904">
        <v>162096</v>
      </c>
      <c r="F7904" t="s">
        <v>19</v>
      </c>
      <c r="G7904" t="s">
        <v>2436</v>
      </c>
      <c r="H7904" t="s">
        <v>21</v>
      </c>
      <c r="I7904">
        <v>92503</v>
      </c>
      <c r="J7904" t="s">
        <v>22</v>
      </c>
      <c r="K7904" t="s">
        <v>23</v>
      </c>
      <c r="L7904" t="s">
        <v>33</v>
      </c>
      <c r="M7904" t="s">
        <v>34</v>
      </c>
      <c r="N7904" s="5">
        <v>10.8</v>
      </c>
      <c r="O7904" s="7">
        <v>3</v>
      </c>
      <c r="P7904" s="5">
        <v>7.2</v>
      </c>
      <c r="Q7904" s="5">
        <v>3.6</v>
      </c>
      <c r="R7904" s="22">
        <f>Tabla1[[#This Row],[Fecha de Envío]]-Tabla1[[#This Row],[Fecha de Orden]]</f>
        <v>10</v>
      </c>
      <c r="S7904" s="24">
        <f>YEAR(Tabla1[[#This Row],[Fecha de Orden]])</f>
        <v>2024</v>
      </c>
      <c r="T7904" t="str">
        <f>VLOOKUP(Tabla1[[#This Row],[Nombre del Producto]],Tabla2[[Nombre Producto]:[Costo Unitario]],2,FALSE)</f>
        <v>Lot's O' Nuts</v>
      </c>
      <c r="U7904" t="str">
        <f>VLOOKUP(Tabla1[[#This Row],[Fábrica]],Tabla3[],4,FALSE)</f>
        <v>Arizona</v>
      </c>
    </row>
    <row r="7905" spans="1:21" x14ac:dyDescent="0.25">
      <c r="A7905" t="s">
        <v>934</v>
      </c>
      <c r="B7905" s="3">
        <v>45607</v>
      </c>
      <c r="C7905" s="3">
        <v>45622</v>
      </c>
      <c r="D7905" t="s">
        <v>71</v>
      </c>
      <c r="E7905">
        <v>158561</v>
      </c>
      <c r="F7905" t="s">
        <v>19</v>
      </c>
      <c r="G7905" t="s">
        <v>658</v>
      </c>
      <c r="H7905" t="s">
        <v>255</v>
      </c>
      <c r="I7905">
        <v>33311</v>
      </c>
      <c r="J7905" t="s">
        <v>22</v>
      </c>
      <c r="K7905" t="s">
        <v>66</v>
      </c>
      <c r="L7905" t="s">
        <v>24</v>
      </c>
      <c r="M7905" t="s">
        <v>25</v>
      </c>
      <c r="N7905" s="5">
        <v>18.75</v>
      </c>
      <c r="O7905" s="7">
        <v>5</v>
      </c>
      <c r="P7905" s="5">
        <v>12.25</v>
      </c>
      <c r="Q7905" s="5">
        <v>6.5</v>
      </c>
      <c r="R7905" s="22">
        <f>Tabla1[[#This Row],[Fecha de Envío]]-Tabla1[[#This Row],[Fecha de Orden]]</f>
        <v>15</v>
      </c>
      <c r="S7905" s="24">
        <f>YEAR(Tabla1[[#This Row],[Fecha de Orden]])</f>
        <v>2024</v>
      </c>
      <c r="T7905" t="str">
        <f>VLOOKUP(Tabla1[[#This Row],[Nombre del Producto]],Tabla2[[Nombre Producto]:[Costo Unitario]],2,FALSE)</f>
        <v>Wicked Choccy's</v>
      </c>
      <c r="U7905" t="str">
        <f>VLOOKUP(Tabla1[[#This Row],[Fábrica]],Tabla3[],4,FALSE)</f>
        <v>Georgia</v>
      </c>
    </row>
    <row r="7906" spans="1:21" x14ac:dyDescent="0.25">
      <c r="A7906" t="s">
        <v>1841</v>
      </c>
      <c r="B7906" s="3">
        <v>45607</v>
      </c>
      <c r="C7906" s="3">
        <v>45623</v>
      </c>
      <c r="D7906" t="s">
        <v>18</v>
      </c>
      <c r="E7906">
        <v>143217</v>
      </c>
      <c r="F7906" t="s">
        <v>19</v>
      </c>
      <c r="G7906" t="s">
        <v>409</v>
      </c>
      <c r="H7906" t="s">
        <v>410</v>
      </c>
      <c r="I7906">
        <v>53209</v>
      </c>
      <c r="J7906" t="s">
        <v>22</v>
      </c>
      <c r="K7906" t="s">
        <v>43</v>
      </c>
      <c r="L7906" t="s">
        <v>24</v>
      </c>
      <c r="M7906" t="s">
        <v>25</v>
      </c>
      <c r="N7906" s="5">
        <v>11.25</v>
      </c>
      <c r="O7906" s="7">
        <v>3</v>
      </c>
      <c r="P7906" s="5">
        <v>7.35</v>
      </c>
      <c r="Q7906" s="5">
        <v>3.9</v>
      </c>
      <c r="R7906" s="22">
        <f>Tabla1[[#This Row],[Fecha de Envío]]-Tabla1[[#This Row],[Fecha de Orden]]</f>
        <v>16</v>
      </c>
      <c r="S7906" s="24">
        <f>YEAR(Tabla1[[#This Row],[Fecha de Orden]])</f>
        <v>2024</v>
      </c>
      <c r="T7906" t="str">
        <f>VLOOKUP(Tabla1[[#This Row],[Nombre del Producto]],Tabla2[[Nombre Producto]:[Costo Unitario]],2,FALSE)</f>
        <v>Wicked Choccy's</v>
      </c>
      <c r="U7906" t="str">
        <f>VLOOKUP(Tabla1[[#This Row],[Fábrica]],Tabla3[],4,FALSE)</f>
        <v>Georgia</v>
      </c>
    </row>
    <row r="7907" spans="1:21" x14ac:dyDescent="0.25">
      <c r="A7907" t="s">
        <v>3377</v>
      </c>
      <c r="B7907" s="3">
        <v>45607</v>
      </c>
      <c r="C7907" s="3">
        <v>45624</v>
      </c>
      <c r="D7907" t="s">
        <v>18</v>
      </c>
      <c r="E7907">
        <v>157483</v>
      </c>
      <c r="F7907" t="s">
        <v>19</v>
      </c>
      <c r="G7907" t="s">
        <v>92</v>
      </c>
      <c r="H7907" t="s">
        <v>93</v>
      </c>
      <c r="I7907">
        <v>48227</v>
      </c>
      <c r="J7907" t="s">
        <v>22</v>
      </c>
      <c r="K7907" t="s">
        <v>43</v>
      </c>
      <c r="L7907" t="s">
        <v>33</v>
      </c>
      <c r="M7907" t="s">
        <v>34</v>
      </c>
      <c r="N7907" s="5">
        <v>25.2</v>
      </c>
      <c r="O7907" s="7">
        <v>7</v>
      </c>
      <c r="P7907" s="5">
        <v>16.8</v>
      </c>
      <c r="Q7907" s="5">
        <v>8.4</v>
      </c>
      <c r="R7907" s="22">
        <f>Tabla1[[#This Row],[Fecha de Envío]]-Tabla1[[#This Row],[Fecha de Orden]]</f>
        <v>17</v>
      </c>
      <c r="S7907" s="24">
        <f>YEAR(Tabla1[[#This Row],[Fecha de Orden]])</f>
        <v>2024</v>
      </c>
      <c r="T7907" t="str">
        <f>VLOOKUP(Tabla1[[#This Row],[Nombre del Producto]],Tabla2[[Nombre Producto]:[Costo Unitario]],2,FALSE)</f>
        <v>Lot's O' Nuts</v>
      </c>
      <c r="U7907" t="str">
        <f>VLOOKUP(Tabla1[[#This Row],[Fábrica]],Tabla3[],4,FALSE)</f>
        <v>Arizona</v>
      </c>
    </row>
    <row r="7908" spans="1:21" x14ac:dyDescent="0.25">
      <c r="A7908" t="s">
        <v>3608</v>
      </c>
      <c r="B7908" s="3">
        <v>45607</v>
      </c>
      <c r="C7908" s="3">
        <v>45622</v>
      </c>
      <c r="D7908" t="s">
        <v>18</v>
      </c>
      <c r="E7908">
        <v>110842</v>
      </c>
      <c r="F7908" t="s">
        <v>19</v>
      </c>
      <c r="G7908" t="s">
        <v>53</v>
      </c>
      <c r="H7908" t="s">
        <v>21</v>
      </c>
      <c r="I7908">
        <v>90036</v>
      </c>
      <c r="J7908" t="s">
        <v>22</v>
      </c>
      <c r="K7908" t="s">
        <v>23</v>
      </c>
      <c r="L7908" t="s">
        <v>27</v>
      </c>
      <c r="M7908" t="s">
        <v>28</v>
      </c>
      <c r="N7908" s="5">
        <v>3.6</v>
      </c>
      <c r="O7908" s="7">
        <v>1</v>
      </c>
      <c r="P7908" s="5">
        <v>2.5</v>
      </c>
      <c r="Q7908" s="5">
        <v>1.1000000000000001</v>
      </c>
      <c r="R7908" s="22">
        <f>Tabla1[[#This Row],[Fecha de Envío]]-Tabla1[[#This Row],[Fecha de Orden]]</f>
        <v>15</v>
      </c>
      <c r="S7908" s="24">
        <f>YEAR(Tabla1[[#This Row],[Fecha de Orden]])</f>
        <v>2024</v>
      </c>
      <c r="T7908" t="str">
        <f>VLOOKUP(Tabla1[[#This Row],[Nombre del Producto]],Tabla2[[Nombre Producto]:[Costo Unitario]],2,FALSE)</f>
        <v>Lot's O' Nuts</v>
      </c>
      <c r="U7908" t="str">
        <f>VLOOKUP(Tabla1[[#This Row],[Fábrica]],Tabla3[],4,FALSE)</f>
        <v>Arizona</v>
      </c>
    </row>
    <row r="7909" spans="1:21" x14ac:dyDescent="0.25">
      <c r="A7909" t="s">
        <v>4647</v>
      </c>
      <c r="B7909" s="3">
        <v>45607</v>
      </c>
      <c r="C7909" s="3">
        <v>45620</v>
      </c>
      <c r="D7909" t="s">
        <v>71</v>
      </c>
      <c r="E7909">
        <v>167976</v>
      </c>
      <c r="F7909" t="s">
        <v>19</v>
      </c>
      <c r="G7909" t="s">
        <v>4648</v>
      </c>
      <c r="H7909" t="s">
        <v>1552</v>
      </c>
      <c r="I7909">
        <v>57401</v>
      </c>
      <c r="J7909" t="s">
        <v>22</v>
      </c>
      <c r="K7909" t="s">
        <v>43</v>
      </c>
      <c r="L7909" t="s">
        <v>27</v>
      </c>
      <c r="M7909" t="s">
        <v>28</v>
      </c>
      <c r="N7909" s="5">
        <v>10.8</v>
      </c>
      <c r="O7909" s="7">
        <v>3</v>
      </c>
      <c r="P7909" s="5">
        <v>7.5</v>
      </c>
      <c r="Q7909" s="5">
        <v>3.3</v>
      </c>
      <c r="R7909" s="22">
        <f>Tabla1[[#This Row],[Fecha de Envío]]-Tabla1[[#This Row],[Fecha de Orden]]</f>
        <v>13</v>
      </c>
      <c r="S7909" s="24">
        <f>YEAR(Tabla1[[#This Row],[Fecha de Orden]])</f>
        <v>2024</v>
      </c>
      <c r="T7909" t="str">
        <f>VLOOKUP(Tabla1[[#This Row],[Nombre del Producto]],Tabla2[[Nombre Producto]:[Costo Unitario]],2,FALSE)</f>
        <v>Lot's O' Nuts</v>
      </c>
      <c r="U7909" t="str">
        <f>VLOOKUP(Tabla1[[#This Row],[Fábrica]],Tabla3[],4,FALSE)</f>
        <v>Arizona</v>
      </c>
    </row>
    <row r="7910" spans="1:21" x14ac:dyDescent="0.25">
      <c r="A7910" t="s">
        <v>6120</v>
      </c>
      <c r="B7910" s="3">
        <v>45607</v>
      </c>
      <c r="C7910" s="3">
        <v>45620</v>
      </c>
      <c r="D7910" t="s">
        <v>39</v>
      </c>
      <c r="E7910">
        <v>115448</v>
      </c>
      <c r="F7910" t="s">
        <v>19</v>
      </c>
      <c r="G7910" t="s">
        <v>367</v>
      </c>
      <c r="H7910" t="s">
        <v>65</v>
      </c>
      <c r="I7910">
        <v>37918</v>
      </c>
      <c r="J7910" t="s">
        <v>22</v>
      </c>
      <c r="K7910" t="s">
        <v>66</v>
      </c>
      <c r="L7910" t="s">
        <v>27</v>
      </c>
      <c r="M7910" t="s">
        <v>28</v>
      </c>
      <c r="N7910" s="5">
        <v>18</v>
      </c>
      <c r="O7910" s="7">
        <v>5</v>
      </c>
      <c r="P7910" s="5">
        <v>12.5</v>
      </c>
      <c r="Q7910" s="5">
        <v>5.5</v>
      </c>
      <c r="R7910" s="22">
        <f>Tabla1[[#This Row],[Fecha de Envío]]-Tabla1[[#This Row],[Fecha de Orden]]</f>
        <v>13</v>
      </c>
      <c r="S7910" s="24">
        <f>YEAR(Tabla1[[#This Row],[Fecha de Orden]])</f>
        <v>2024</v>
      </c>
      <c r="T7910" t="str">
        <f>VLOOKUP(Tabla1[[#This Row],[Nombre del Producto]],Tabla2[[Nombre Producto]:[Costo Unitario]],2,FALSE)</f>
        <v>Lot's O' Nuts</v>
      </c>
      <c r="U7910" t="str">
        <f>VLOOKUP(Tabla1[[#This Row],[Fábrica]],Tabla3[],4,FALSE)</f>
        <v>Arizona</v>
      </c>
    </row>
    <row r="7911" spans="1:21" x14ac:dyDescent="0.25">
      <c r="A7911" t="s">
        <v>6221</v>
      </c>
      <c r="B7911" s="3">
        <v>45607</v>
      </c>
      <c r="C7911" s="3">
        <v>45624</v>
      </c>
      <c r="D7911" t="s">
        <v>18</v>
      </c>
      <c r="E7911">
        <v>143455</v>
      </c>
      <c r="F7911" t="s">
        <v>19</v>
      </c>
      <c r="G7911" t="s">
        <v>86</v>
      </c>
      <c r="H7911" t="s">
        <v>210</v>
      </c>
      <c r="I7911">
        <v>45503</v>
      </c>
      <c r="J7911" t="s">
        <v>22</v>
      </c>
      <c r="K7911" t="s">
        <v>32</v>
      </c>
      <c r="L7911" t="s">
        <v>33</v>
      </c>
      <c r="M7911" t="s">
        <v>34</v>
      </c>
      <c r="N7911" s="5">
        <v>7.2</v>
      </c>
      <c r="O7911" s="7">
        <v>2</v>
      </c>
      <c r="P7911" s="5">
        <v>4.8</v>
      </c>
      <c r="Q7911" s="5">
        <v>2.4</v>
      </c>
      <c r="R7911" s="22">
        <f>Tabla1[[#This Row],[Fecha de Envío]]-Tabla1[[#This Row],[Fecha de Orden]]</f>
        <v>17</v>
      </c>
      <c r="S7911" s="24">
        <f>YEAR(Tabla1[[#This Row],[Fecha de Orden]])</f>
        <v>2024</v>
      </c>
      <c r="T7911" t="str">
        <f>VLOOKUP(Tabla1[[#This Row],[Nombre del Producto]],Tabla2[[Nombre Producto]:[Costo Unitario]],2,FALSE)</f>
        <v>Lot's O' Nuts</v>
      </c>
      <c r="U7911" t="str">
        <f>VLOOKUP(Tabla1[[#This Row],[Fábrica]],Tabla3[],4,FALSE)</f>
        <v>Arizona</v>
      </c>
    </row>
    <row r="7912" spans="1:21" x14ac:dyDescent="0.25">
      <c r="A7912" t="s">
        <v>6438</v>
      </c>
      <c r="B7912" s="3">
        <v>45607</v>
      </c>
      <c r="C7912" s="3">
        <v>45623</v>
      </c>
      <c r="D7912" t="s">
        <v>18</v>
      </c>
      <c r="E7912">
        <v>154137</v>
      </c>
      <c r="F7912" t="s">
        <v>19</v>
      </c>
      <c r="G7912" t="s">
        <v>30</v>
      </c>
      <c r="H7912" t="s">
        <v>31</v>
      </c>
      <c r="I7912">
        <v>10009</v>
      </c>
      <c r="J7912" t="s">
        <v>22</v>
      </c>
      <c r="K7912" t="s">
        <v>32</v>
      </c>
      <c r="L7912" t="s">
        <v>45</v>
      </c>
      <c r="M7912" t="s">
        <v>46</v>
      </c>
      <c r="N7912" s="5">
        <v>3.49</v>
      </c>
      <c r="O7912" s="7">
        <v>1</v>
      </c>
      <c r="P7912" s="5">
        <v>2.4900000000000002</v>
      </c>
      <c r="Q7912" s="5">
        <v>1</v>
      </c>
      <c r="R7912" s="22">
        <f>Tabla1[[#This Row],[Fecha de Envío]]-Tabla1[[#This Row],[Fecha de Orden]]</f>
        <v>16</v>
      </c>
      <c r="S7912" s="24">
        <f>YEAR(Tabla1[[#This Row],[Fecha de Orden]])</f>
        <v>2024</v>
      </c>
      <c r="T7912" t="str">
        <f>VLOOKUP(Tabla1[[#This Row],[Nombre del Producto]],Tabla2[[Nombre Producto]:[Costo Unitario]],2,FALSE)</f>
        <v>Lot's O' Nuts</v>
      </c>
      <c r="U7912" t="str">
        <f>VLOOKUP(Tabla1[[#This Row],[Fábrica]],Tabla3[],4,FALSE)</f>
        <v>Arizona</v>
      </c>
    </row>
    <row r="7913" spans="1:21" x14ac:dyDescent="0.25">
      <c r="A7913" t="s">
        <v>6974</v>
      </c>
      <c r="B7913" s="3">
        <v>45607</v>
      </c>
      <c r="C7913" s="3">
        <v>45619</v>
      </c>
      <c r="D7913" t="s">
        <v>39</v>
      </c>
      <c r="E7913">
        <v>116491</v>
      </c>
      <c r="F7913" t="s">
        <v>19</v>
      </c>
      <c r="G7913" t="s">
        <v>186</v>
      </c>
      <c r="H7913" t="s">
        <v>42</v>
      </c>
      <c r="I7913">
        <v>75081</v>
      </c>
      <c r="J7913" t="s">
        <v>22</v>
      </c>
      <c r="K7913" t="s">
        <v>43</v>
      </c>
      <c r="L7913" t="s">
        <v>27</v>
      </c>
      <c r="M7913" t="s">
        <v>28</v>
      </c>
      <c r="N7913" s="5">
        <v>7.2</v>
      </c>
      <c r="O7913" s="7">
        <v>2</v>
      </c>
      <c r="P7913" s="5">
        <v>5</v>
      </c>
      <c r="Q7913" s="5">
        <v>2.2000000000000002</v>
      </c>
      <c r="R7913" s="22">
        <f>Tabla1[[#This Row],[Fecha de Envío]]-Tabla1[[#This Row],[Fecha de Orden]]</f>
        <v>12</v>
      </c>
      <c r="S7913" s="24">
        <f>YEAR(Tabla1[[#This Row],[Fecha de Orden]])</f>
        <v>2024</v>
      </c>
      <c r="T7913" t="str">
        <f>VLOOKUP(Tabla1[[#This Row],[Nombre del Producto]],Tabla2[[Nombre Producto]:[Costo Unitario]],2,FALSE)</f>
        <v>Lot's O' Nuts</v>
      </c>
      <c r="U7913" t="str">
        <f>VLOOKUP(Tabla1[[#This Row],[Fábrica]],Tabla3[],4,FALSE)</f>
        <v>Arizona</v>
      </c>
    </row>
    <row r="7914" spans="1:21" x14ac:dyDescent="0.25">
      <c r="A7914" t="s">
        <v>8585</v>
      </c>
      <c r="B7914" s="3">
        <v>45607</v>
      </c>
      <c r="C7914" s="3">
        <v>45621</v>
      </c>
      <c r="D7914" t="s">
        <v>71</v>
      </c>
      <c r="E7914">
        <v>148985</v>
      </c>
      <c r="F7914" t="s">
        <v>19</v>
      </c>
      <c r="G7914" t="s">
        <v>53</v>
      </c>
      <c r="H7914" t="s">
        <v>21</v>
      </c>
      <c r="I7914">
        <v>90045</v>
      </c>
      <c r="J7914" t="s">
        <v>22</v>
      </c>
      <c r="K7914" t="s">
        <v>23</v>
      </c>
      <c r="L7914" t="s">
        <v>27</v>
      </c>
      <c r="M7914" t="s">
        <v>28</v>
      </c>
      <c r="N7914" s="5">
        <v>14.4</v>
      </c>
      <c r="O7914" s="7">
        <v>4</v>
      </c>
      <c r="P7914" s="5">
        <v>10</v>
      </c>
      <c r="Q7914" s="5">
        <v>4.4000000000000004</v>
      </c>
      <c r="R7914" s="22">
        <f>Tabla1[[#This Row],[Fecha de Envío]]-Tabla1[[#This Row],[Fecha de Orden]]</f>
        <v>14</v>
      </c>
      <c r="S7914" s="24">
        <f>YEAR(Tabla1[[#This Row],[Fecha de Orden]])</f>
        <v>2024</v>
      </c>
      <c r="T7914" t="str">
        <f>VLOOKUP(Tabla1[[#This Row],[Nombre del Producto]],Tabla2[[Nombre Producto]:[Costo Unitario]],2,FALSE)</f>
        <v>Lot's O' Nuts</v>
      </c>
      <c r="U7914" t="str">
        <f>VLOOKUP(Tabla1[[#This Row],[Fábrica]],Tabla3[],4,FALSE)</f>
        <v>Arizona</v>
      </c>
    </row>
    <row r="7915" spans="1:21" x14ac:dyDescent="0.25">
      <c r="A7915" t="s">
        <v>8728</v>
      </c>
      <c r="B7915" s="3">
        <v>45607</v>
      </c>
      <c r="C7915" s="3">
        <v>45619</v>
      </c>
      <c r="D7915" t="s">
        <v>39</v>
      </c>
      <c r="E7915">
        <v>150959</v>
      </c>
      <c r="F7915" t="s">
        <v>19</v>
      </c>
      <c r="G7915" t="s">
        <v>4608</v>
      </c>
      <c r="H7915" t="s">
        <v>42</v>
      </c>
      <c r="I7915">
        <v>75043</v>
      </c>
      <c r="J7915" t="s">
        <v>22</v>
      </c>
      <c r="K7915" t="s">
        <v>43</v>
      </c>
      <c r="L7915" t="s">
        <v>33</v>
      </c>
      <c r="M7915" t="s">
        <v>34</v>
      </c>
      <c r="N7915" s="5">
        <v>14.4</v>
      </c>
      <c r="O7915" s="7">
        <v>4</v>
      </c>
      <c r="P7915" s="5">
        <v>9.6</v>
      </c>
      <c r="Q7915" s="5">
        <v>4.8</v>
      </c>
      <c r="R7915" s="22">
        <f>Tabla1[[#This Row],[Fecha de Envío]]-Tabla1[[#This Row],[Fecha de Orden]]</f>
        <v>12</v>
      </c>
      <c r="S7915" s="24">
        <f>YEAR(Tabla1[[#This Row],[Fecha de Orden]])</f>
        <v>2024</v>
      </c>
      <c r="T7915" t="str">
        <f>VLOOKUP(Tabla1[[#This Row],[Nombre del Producto]],Tabla2[[Nombre Producto]:[Costo Unitario]],2,FALSE)</f>
        <v>Lot's O' Nuts</v>
      </c>
      <c r="U7915" t="str">
        <f>VLOOKUP(Tabla1[[#This Row],[Fábrica]],Tabla3[],4,FALSE)</f>
        <v>Arizona</v>
      </c>
    </row>
    <row r="7916" spans="1:21" x14ac:dyDescent="0.25">
      <c r="A7916" t="s">
        <v>9155</v>
      </c>
      <c r="B7916" s="3">
        <v>45607</v>
      </c>
      <c r="C7916" s="3">
        <v>45622</v>
      </c>
      <c r="D7916" t="s">
        <v>18</v>
      </c>
      <c r="E7916">
        <v>120327</v>
      </c>
      <c r="F7916" t="s">
        <v>19</v>
      </c>
      <c r="G7916" t="s">
        <v>1980</v>
      </c>
      <c r="H7916" t="s">
        <v>1065</v>
      </c>
      <c r="I7916">
        <v>50322</v>
      </c>
      <c r="J7916" t="s">
        <v>22</v>
      </c>
      <c r="K7916" t="s">
        <v>43</v>
      </c>
      <c r="L7916" t="s">
        <v>24</v>
      </c>
      <c r="M7916" t="s">
        <v>25</v>
      </c>
      <c r="N7916" s="5">
        <v>15</v>
      </c>
      <c r="O7916" s="7">
        <v>4</v>
      </c>
      <c r="P7916" s="5">
        <v>9.8000000000000007</v>
      </c>
      <c r="Q7916" s="5">
        <v>5.2</v>
      </c>
      <c r="R7916" s="22">
        <f>Tabla1[[#This Row],[Fecha de Envío]]-Tabla1[[#This Row],[Fecha de Orden]]</f>
        <v>15</v>
      </c>
      <c r="S7916" s="24">
        <f>YEAR(Tabla1[[#This Row],[Fecha de Orden]])</f>
        <v>2024</v>
      </c>
      <c r="T7916" t="str">
        <f>VLOOKUP(Tabla1[[#This Row],[Nombre del Producto]],Tabla2[[Nombre Producto]:[Costo Unitario]],2,FALSE)</f>
        <v>Wicked Choccy's</v>
      </c>
      <c r="U7916" t="str">
        <f>VLOOKUP(Tabla1[[#This Row],[Fábrica]],Tabla3[],4,FALSE)</f>
        <v>Georgia</v>
      </c>
    </row>
    <row r="7917" spans="1:21" x14ac:dyDescent="0.25">
      <c r="A7917" t="s">
        <v>2231</v>
      </c>
      <c r="B7917" s="3">
        <v>45608</v>
      </c>
      <c r="C7917" s="3">
        <v>45622</v>
      </c>
      <c r="D7917" t="s">
        <v>18</v>
      </c>
      <c r="E7917">
        <v>164364</v>
      </c>
      <c r="F7917" t="s">
        <v>19</v>
      </c>
      <c r="G7917" t="s">
        <v>124</v>
      </c>
      <c r="H7917" t="s">
        <v>125</v>
      </c>
      <c r="I7917">
        <v>98115</v>
      </c>
      <c r="J7917" t="s">
        <v>22</v>
      </c>
      <c r="K7917" t="s">
        <v>23</v>
      </c>
      <c r="L7917" t="s">
        <v>33</v>
      </c>
      <c r="M7917" t="s">
        <v>34</v>
      </c>
      <c r="N7917" s="5">
        <v>10.8</v>
      </c>
      <c r="O7917" s="7">
        <v>3</v>
      </c>
      <c r="P7917" s="5">
        <v>7.2</v>
      </c>
      <c r="Q7917" s="5">
        <v>3.6</v>
      </c>
      <c r="R7917" s="22">
        <f>Tabla1[[#This Row],[Fecha de Envío]]-Tabla1[[#This Row],[Fecha de Orden]]</f>
        <v>14</v>
      </c>
      <c r="S7917" s="24">
        <f>YEAR(Tabla1[[#This Row],[Fecha de Orden]])</f>
        <v>2024</v>
      </c>
      <c r="T7917" t="str">
        <f>VLOOKUP(Tabla1[[#This Row],[Nombre del Producto]],Tabla2[[Nombre Producto]:[Costo Unitario]],2,FALSE)</f>
        <v>Lot's O' Nuts</v>
      </c>
      <c r="U7917" t="str">
        <f>VLOOKUP(Tabla1[[#This Row],[Fábrica]],Tabla3[],4,FALSE)</f>
        <v>Arizona</v>
      </c>
    </row>
    <row r="7918" spans="1:21" x14ac:dyDescent="0.25">
      <c r="A7918" t="s">
        <v>2232</v>
      </c>
      <c r="B7918" s="3">
        <v>45608</v>
      </c>
      <c r="C7918" s="3">
        <v>45622</v>
      </c>
      <c r="D7918" t="s">
        <v>18</v>
      </c>
      <c r="E7918">
        <v>164364</v>
      </c>
      <c r="F7918" t="s">
        <v>19</v>
      </c>
      <c r="G7918" t="s">
        <v>124</v>
      </c>
      <c r="H7918" t="s">
        <v>125</v>
      </c>
      <c r="I7918">
        <v>98115</v>
      </c>
      <c r="J7918" t="s">
        <v>22</v>
      </c>
      <c r="K7918" t="s">
        <v>23</v>
      </c>
      <c r="L7918" t="s">
        <v>27</v>
      </c>
      <c r="M7918" t="s">
        <v>28</v>
      </c>
      <c r="N7918" s="5">
        <v>7.2</v>
      </c>
      <c r="O7918" s="7">
        <v>2</v>
      </c>
      <c r="P7918" s="5">
        <v>5</v>
      </c>
      <c r="Q7918" s="5">
        <v>2.2000000000000002</v>
      </c>
      <c r="R7918" s="22">
        <f>Tabla1[[#This Row],[Fecha de Envío]]-Tabla1[[#This Row],[Fecha de Orden]]</f>
        <v>14</v>
      </c>
      <c r="S7918" s="24">
        <f>YEAR(Tabla1[[#This Row],[Fecha de Orden]])</f>
        <v>2024</v>
      </c>
      <c r="T7918" t="str">
        <f>VLOOKUP(Tabla1[[#This Row],[Nombre del Producto]],Tabla2[[Nombre Producto]:[Costo Unitario]],2,FALSE)</f>
        <v>Lot's O' Nuts</v>
      </c>
      <c r="U7918" t="str">
        <f>VLOOKUP(Tabla1[[#This Row],[Fábrica]],Tabla3[],4,FALSE)</f>
        <v>Arizona</v>
      </c>
    </row>
    <row r="7919" spans="1:21" x14ac:dyDescent="0.25">
      <c r="A7919" t="s">
        <v>2233</v>
      </c>
      <c r="B7919" s="3">
        <v>45608</v>
      </c>
      <c r="C7919" s="3">
        <v>45622</v>
      </c>
      <c r="D7919" t="s">
        <v>18</v>
      </c>
      <c r="E7919">
        <v>164364</v>
      </c>
      <c r="F7919" t="s">
        <v>19</v>
      </c>
      <c r="G7919" t="s">
        <v>124</v>
      </c>
      <c r="H7919" t="s">
        <v>125</v>
      </c>
      <c r="I7919">
        <v>98115</v>
      </c>
      <c r="J7919" t="s">
        <v>22</v>
      </c>
      <c r="K7919" t="s">
        <v>23</v>
      </c>
      <c r="L7919" t="s">
        <v>45</v>
      </c>
      <c r="M7919" t="s">
        <v>46</v>
      </c>
      <c r="N7919" s="5">
        <v>10.47</v>
      </c>
      <c r="O7919" s="7">
        <v>3</v>
      </c>
      <c r="P7919" s="5">
        <v>7.47</v>
      </c>
      <c r="Q7919" s="5">
        <v>3</v>
      </c>
      <c r="R7919" s="22">
        <f>Tabla1[[#This Row],[Fecha de Envío]]-Tabla1[[#This Row],[Fecha de Orden]]</f>
        <v>14</v>
      </c>
      <c r="S7919" s="24">
        <f>YEAR(Tabla1[[#This Row],[Fecha de Orden]])</f>
        <v>2024</v>
      </c>
      <c r="T7919" t="str">
        <f>VLOOKUP(Tabla1[[#This Row],[Nombre del Producto]],Tabla2[[Nombre Producto]:[Costo Unitario]],2,FALSE)</f>
        <v>Lot's O' Nuts</v>
      </c>
      <c r="U7919" t="str">
        <f>VLOOKUP(Tabla1[[#This Row],[Fábrica]],Tabla3[],4,FALSE)</f>
        <v>Arizona</v>
      </c>
    </row>
    <row r="7920" spans="1:21" x14ac:dyDescent="0.25">
      <c r="A7920" t="s">
        <v>2403</v>
      </c>
      <c r="B7920" s="3">
        <v>45608</v>
      </c>
      <c r="C7920" s="3">
        <v>45622</v>
      </c>
      <c r="D7920" t="s">
        <v>18</v>
      </c>
      <c r="E7920">
        <v>160514</v>
      </c>
      <c r="F7920" t="s">
        <v>19</v>
      </c>
      <c r="G7920" t="s">
        <v>1884</v>
      </c>
      <c r="H7920" t="s">
        <v>21</v>
      </c>
      <c r="I7920">
        <v>95051</v>
      </c>
      <c r="J7920" t="s">
        <v>22</v>
      </c>
      <c r="K7920" t="s">
        <v>23</v>
      </c>
      <c r="L7920" t="s">
        <v>27</v>
      </c>
      <c r="M7920" t="s">
        <v>28</v>
      </c>
      <c r="N7920" s="5">
        <v>7.2</v>
      </c>
      <c r="O7920" s="7">
        <v>2</v>
      </c>
      <c r="P7920" s="5">
        <v>5</v>
      </c>
      <c r="Q7920" s="5">
        <v>2.2000000000000002</v>
      </c>
      <c r="R7920" s="22">
        <f>Tabla1[[#This Row],[Fecha de Envío]]-Tabla1[[#This Row],[Fecha de Orden]]</f>
        <v>14</v>
      </c>
      <c r="S7920" s="24">
        <f>YEAR(Tabla1[[#This Row],[Fecha de Orden]])</f>
        <v>2024</v>
      </c>
      <c r="T7920" t="str">
        <f>VLOOKUP(Tabla1[[#This Row],[Nombre del Producto]],Tabla2[[Nombre Producto]:[Costo Unitario]],2,FALSE)</f>
        <v>Lot's O' Nuts</v>
      </c>
      <c r="U7920" t="str">
        <f>VLOOKUP(Tabla1[[#This Row],[Fábrica]],Tabla3[],4,FALSE)</f>
        <v>Arizona</v>
      </c>
    </row>
    <row r="7921" spans="1:21" x14ac:dyDescent="0.25">
      <c r="A7921" t="s">
        <v>2593</v>
      </c>
      <c r="B7921" s="3">
        <v>45608</v>
      </c>
      <c r="C7921" s="3">
        <v>45622</v>
      </c>
      <c r="D7921" t="s">
        <v>18</v>
      </c>
      <c r="E7921">
        <v>132220</v>
      </c>
      <c r="F7921" t="s">
        <v>19</v>
      </c>
      <c r="G7921" t="s">
        <v>2594</v>
      </c>
      <c r="H7921" t="s">
        <v>69</v>
      </c>
      <c r="I7921">
        <v>85281</v>
      </c>
      <c r="J7921" t="s">
        <v>22</v>
      </c>
      <c r="K7921" t="s">
        <v>23</v>
      </c>
      <c r="L7921" t="s">
        <v>27</v>
      </c>
      <c r="M7921" t="s">
        <v>28</v>
      </c>
      <c r="N7921" s="5">
        <v>21.6</v>
      </c>
      <c r="O7921" s="7">
        <v>6</v>
      </c>
      <c r="P7921" s="5">
        <v>15</v>
      </c>
      <c r="Q7921" s="5">
        <v>6.6</v>
      </c>
      <c r="R7921" s="22">
        <f>Tabla1[[#This Row],[Fecha de Envío]]-Tabla1[[#This Row],[Fecha de Orden]]</f>
        <v>14</v>
      </c>
      <c r="S7921" s="24">
        <f>YEAR(Tabla1[[#This Row],[Fecha de Orden]])</f>
        <v>2024</v>
      </c>
      <c r="T7921" t="str">
        <f>VLOOKUP(Tabla1[[#This Row],[Nombre del Producto]],Tabla2[[Nombre Producto]:[Costo Unitario]],2,FALSE)</f>
        <v>Lot's O' Nuts</v>
      </c>
      <c r="U7921" t="str">
        <f>VLOOKUP(Tabla1[[#This Row],[Fábrica]],Tabla3[],4,FALSE)</f>
        <v>Arizona</v>
      </c>
    </row>
    <row r="7922" spans="1:21" x14ac:dyDescent="0.25">
      <c r="A7922" t="s">
        <v>2698</v>
      </c>
      <c r="B7922" s="3">
        <v>45608</v>
      </c>
      <c r="C7922" s="3">
        <v>45620</v>
      </c>
      <c r="D7922" t="s">
        <v>71</v>
      </c>
      <c r="E7922">
        <v>166835</v>
      </c>
      <c r="F7922" t="s">
        <v>19</v>
      </c>
      <c r="G7922" t="s">
        <v>1008</v>
      </c>
      <c r="H7922" t="s">
        <v>101</v>
      </c>
      <c r="I7922">
        <v>17602</v>
      </c>
      <c r="J7922" t="s">
        <v>22</v>
      </c>
      <c r="K7922" t="s">
        <v>32</v>
      </c>
      <c r="L7922" t="s">
        <v>24</v>
      </c>
      <c r="M7922" t="s">
        <v>25</v>
      </c>
      <c r="N7922" s="5">
        <v>7.5</v>
      </c>
      <c r="O7922" s="7">
        <v>2</v>
      </c>
      <c r="P7922" s="5">
        <v>4.9000000000000004</v>
      </c>
      <c r="Q7922" s="5">
        <v>2.6</v>
      </c>
      <c r="R7922" s="22">
        <f>Tabla1[[#This Row],[Fecha de Envío]]-Tabla1[[#This Row],[Fecha de Orden]]</f>
        <v>12</v>
      </c>
      <c r="S7922" s="24">
        <f>YEAR(Tabla1[[#This Row],[Fecha de Orden]])</f>
        <v>2024</v>
      </c>
      <c r="T7922" t="str">
        <f>VLOOKUP(Tabla1[[#This Row],[Nombre del Producto]],Tabla2[[Nombre Producto]:[Costo Unitario]],2,FALSE)</f>
        <v>Wicked Choccy's</v>
      </c>
      <c r="U7922" t="str">
        <f>VLOOKUP(Tabla1[[#This Row],[Fábrica]],Tabla3[],4,FALSE)</f>
        <v>Georgia</v>
      </c>
    </row>
    <row r="7923" spans="1:21" x14ac:dyDescent="0.25">
      <c r="A7923" t="s">
        <v>3085</v>
      </c>
      <c r="B7923" s="3">
        <v>45608</v>
      </c>
      <c r="C7923" s="3">
        <v>45621</v>
      </c>
      <c r="D7923" t="s">
        <v>71</v>
      </c>
      <c r="E7923">
        <v>134978</v>
      </c>
      <c r="F7923" t="s">
        <v>19</v>
      </c>
      <c r="G7923" t="s">
        <v>30</v>
      </c>
      <c r="H7923" t="s">
        <v>31</v>
      </c>
      <c r="I7923">
        <v>10024</v>
      </c>
      <c r="J7923" t="s">
        <v>22</v>
      </c>
      <c r="K7923" t="s">
        <v>32</v>
      </c>
      <c r="L7923" t="s">
        <v>27</v>
      </c>
      <c r="M7923" t="s">
        <v>28</v>
      </c>
      <c r="N7923" s="5">
        <v>18</v>
      </c>
      <c r="O7923" s="7">
        <v>5</v>
      </c>
      <c r="P7923" s="5">
        <v>12.5</v>
      </c>
      <c r="Q7923" s="5">
        <v>5.5</v>
      </c>
      <c r="R7923" s="22">
        <f>Tabla1[[#This Row],[Fecha de Envío]]-Tabla1[[#This Row],[Fecha de Orden]]</f>
        <v>13</v>
      </c>
      <c r="S7923" s="24">
        <f>YEAR(Tabla1[[#This Row],[Fecha de Orden]])</f>
        <v>2024</v>
      </c>
      <c r="T7923" t="str">
        <f>VLOOKUP(Tabla1[[#This Row],[Nombre del Producto]],Tabla2[[Nombre Producto]:[Costo Unitario]],2,FALSE)</f>
        <v>Lot's O' Nuts</v>
      </c>
      <c r="U7923" t="str">
        <f>VLOOKUP(Tabla1[[#This Row],[Fábrica]],Tabla3[],4,FALSE)</f>
        <v>Arizona</v>
      </c>
    </row>
    <row r="7924" spans="1:21" x14ac:dyDescent="0.25">
      <c r="A7924" t="s">
        <v>3341</v>
      </c>
      <c r="B7924" s="3">
        <v>45608</v>
      </c>
      <c r="C7924" s="3">
        <v>45618</v>
      </c>
      <c r="D7924" t="s">
        <v>82</v>
      </c>
      <c r="E7924">
        <v>134915</v>
      </c>
      <c r="F7924" t="s">
        <v>19</v>
      </c>
      <c r="G7924" t="s">
        <v>568</v>
      </c>
      <c r="H7924" t="s">
        <v>69</v>
      </c>
      <c r="I7924">
        <v>85301</v>
      </c>
      <c r="J7924" t="s">
        <v>22</v>
      </c>
      <c r="K7924" t="s">
        <v>23</v>
      </c>
      <c r="L7924" t="s">
        <v>45</v>
      </c>
      <c r="M7924" t="s">
        <v>46</v>
      </c>
      <c r="N7924" s="5">
        <v>6.98</v>
      </c>
      <c r="O7924" s="7">
        <v>2</v>
      </c>
      <c r="P7924" s="5">
        <v>4.9800000000000004</v>
      </c>
      <c r="Q7924" s="5">
        <v>2</v>
      </c>
      <c r="R7924" s="22">
        <f>Tabla1[[#This Row],[Fecha de Envío]]-Tabla1[[#This Row],[Fecha de Orden]]</f>
        <v>10</v>
      </c>
      <c r="S7924" s="24">
        <f>YEAR(Tabla1[[#This Row],[Fecha de Orden]])</f>
        <v>2024</v>
      </c>
      <c r="T7924" t="str">
        <f>VLOOKUP(Tabla1[[#This Row],[Nombre del Producto]],Tabla2[[Nombre Producto]:[Costo Unitario]],2,FALSE)</f>
        <v>Lot's O' Nuts</v>
      </c>
      <c r="U7924" t="str">
        <f>VLOOKUP(Tabla1[[#This Row],[Fábrica]],Tabla3[],4,FALSE)</f>
        <v>Arizona</v>
      </c>
    </row>
    <row r="7925" spans="1:21" x14ac:dyDescent="0.25">
      <c r="A7925" t="s">
        <v>3342</v>
      </c>
      <c r="B7925" s="3">
        <v>45608</v>
      </c>
      <c r="C7925" s="3">
        <v>45618</v>
      </c>
      <c r="D7925" t="s">
        <v>82</v>
      </c>
      <c r="E7925">
        <v>134915</v>
      </c>
      <c r="F7925" t="s">
        <v>19</v>
      </c>
      <c r="G7925" t="s">
        <v>568</v>
      </c>
      <c r="H7925" t="s">
        <v>69</v>
      </c>
      <c r="I7925">
        <v>85301</v>
      </c>
      <c r="J7925" t="s">
        <v>22</v>
      </c>
      <c r="K7925" t="s">
        <v>23</v>
      </c>
      <c r="L7925" t="s">
        <v>27</v>
      </c>
      <c r="M7925" t="s">
        <v>28</v>
      </c>
      <c r="N7925" s="5">
        <v>18</v>
      </c>
      <c r="O7925" s="7">
        <v>5</v>
      </c>
      <c r="P7925" s="5">
        <v>12.5</v>
      </c>
      <c r="Q7925" s="5">
        <v>5.5</v>
      </c>
      <c r="R7925" s="22">
        <f>Tabla1[[#This Row],[Fecha de Envío]]-Tabla1[[#This Row],[Fecha de Orden]]</f>
        <v>10</v>
      </c>
      <c r="S7925" s="24">
        <f>YEAR(Tabla1[[#This Row],[Fecha de Orden]])</f>
        <v>2024</v>
      </c>
      <c r="T7925" t="str">
        <f>VLOOKUP(Tabla1[[#This Row],[Nombre del Producto]],Tabla2[[Nombre Producto]:[Costo Unitario]],2,FALSE)</f>
        <v>Lot's O' Nuts</v>
      </c>
      <c r="U7925" t="str">
        <f>VLOOKUP(Tabla1[[#This Row],[Fábrica]],Tabla3[],4,FALSE)</f>
        <v>Arizona</v>
      </c>
    </row>
    <row r="7926" spans="1:21" x14ac:dyDescent="0.25">
      <c r="A7926" t="s">
        <v>3343</v>
      </c>
      <c r="B7926" s="3">
        <v>45608</v>
      </c>
      <c r="C7926" s="3">
        <v>45618</v>
      </c>
      <c r="D7926" t="s">
        <v>82</v>
      </c>
      <c r="E7926">
        <v>134915</v>
      </c>
      <c r="F7926" t="s">
        <v>19</v>
      </c>
      <c r="G7926" t="s">
        <v>568</v>
      </c>
      <c r="H7926" t="s">
        <v>69</v>
      </c>
      <c r="I7926">
        <v>85301</v>
      </c>
      <c r="J7926" t="s">
        <v>22</v>
      </c>
      <c r="K7926" t="s">
        <v>23</v>
      </c>
      <c r="L7926" t="s">
        <v>24</v>
      </c>
      <c r="M7926" t="s">
        <v>25</v>
      </c>
      <c r="N7926" s="5">
        <v>15</v>
      </c>
      <c r="O7926" s="7">
        <v>4</v>
      </c>
      <c r="P7926" s="5">
        <v>9.8000000000000007</v>
      </c>
      <c r="Q7926" s="5">
        <v>5.2</v>
      </c>
      <c r="R7926" s="22">
        <f>Tabla1[[#This Row],[Fecha de Envío]]-Tabla1[[#This Row],[Fecha de Orden]]</f>
        <v>10</v>
      </c>
      <c r="S7926" s="24">
        <f>YEAR(Tabla1[[#This Row],[Fecha de Orden]])</f>
        <v>2024</v>
      </c>
      <c r="T7926" t="str">
        <f>VLOOKUP(Tabla1[[#This Row],[Nombre del Producto]],Tabla2[[Nombre Producto]:[Costo Unitario]],2,FALSE)</f>
        <v>Wicked Choccy's</v>
      </c>
      <c r="U7926" t="str">
        <f>VLOOKUP(Tabla1[[#This Row],[Fábrica]],Tabla3[],4,FALSE)</f>
        <v>Georgia</v>
      </c>
    </row>
    <row r="7927" spans="1:21" x14ac:dyDescent="0.25">
      <c r="A7927" t="s">
        <v>3344</v>
      </c>
      <c r="B7927" s="3">
        <v>45608</v>
      </c>
      <c r="C7927" s="3">
        <v>45618</v>
      </c>
      <c r="D7927" t="s">
        <v>82</v>
      </c>
      <c r="E7927">
        <v>134915</v>
      </c>
      <c r="F7927" t="s">
        <v>19</v>
      </c>
      <c r="G7927" t="s">
        <v>568</v>
      </c>
      <c r="H7927" t="s">
        <v>69</v>
      </c>
      <c r="I7927">
        <v>85301</v>
      </c>
      <c r="J7927" t="s">
        <v>22</v>
      </c>
      <c r="K7927" t="s">
        <v>23</v>
      </c>
      <c r="L7927" t="s">
        <v>36</v>
      </c>
      <c r="M7927" t="s">
        <v>37</v>
      </c>
      <c r="N7927" s="5">
        <v>6.5</v>
      </c>
      <c r="O7927" s="7">
        <v>2</v>
      </c>
      <c r="P7927" s="5">
        <v>4.22</v>
      </c>
      <c r="Q7927" s="5">
        <v>2.2799999999999998</v>
      </c>
      <c r="R7927" s="22">
        <f>Tabla1[[#This Row],[Fecha de Envío]]-Tabla1[[#This Row],[Fecha de Orden]]</f>
        <v>10</v>
      </c>
      <c r="S7927" s="24">
        <f>YEAR(Tabla1[[#This Row],[Fecha de Orden]])</f>
        <v>2024</v>
      </c>
      <c r="T7927" t="str">
        <f>VLOOKUP(Tabla1[[#This Row],[Nombre del Producto]],Tabla2[[Nombre Producto]:[Costo Unitario]],2,FALSE)</f>
        <v>Wicked Choccy's</v>
      </c>
      <c r="U7927" t="str">
        <f>VLOOKUP(Tabla1[[#This Row],[Fábrica]],Tabla3[],4,FALSE)</f>
        <v>Georgia</v>
      </c>
    </row>
    <row r="7928" spans="1:21" x14ac:dyDescent="0.25">
      <c r="A7928" t="s">
        <v>3378</v>
      </c>
      <c r="B7928" s="3">
        <v>45608</v>
      </c>
      <c r="C7928" s="3">
        <v>45621</v>
      </c>
      <c r="D7928" t="s">
        <v>71</v>
      </c>
      <c r="E7928">
        <v>125808</v>
      </c>
      <c r="F7928" t="s">
        <v>19</v>
      </c>
      <c r="G7928" t="s">
        <v>53</v>
      </c>
      <c r="H7928" t="s">
        <v>21</v>
      </c>
      <c r="I7928">
        <v>90032</v>
      </c>
      <c r="J7928" t="s">
        <v>22</v>
      </c>
      <c r="K7928" t="s">
        <v>23</v>
      </c>
      <c r="L7928" t="s">
        <v>36</v>
      </c>
      <c r="M7928" t="s">
        <v>37</v>
      </c>
      <c r="N7928" s="5">
        <v>6.5</v>
      </c>
      <c r="O7928" s="7">
        <v>2</v>
      </c>
      <c r="P7928" s="5">
        <v>4.22</v>
      </c>
      <c r="Q7928" s="5">
        <v>2.2799999999999998</v>
      </c>
      <c r="R7928" s="22">
        <f>Tabla1[[#This Row],[Fecha de Envío]]-Tabla1[[#This Row],[Fecha de Orden]]</f>
        <v>13</v>
      </c>
      <c r="S7928" s="24">
        <f>YEAR(Tabla1[[#This Row],[Fecha de Orden]])</f>
        <v>2024</v>
      </c>
      <c r="T7928" t="str">
        <f>VLOOKUP(Tabla1[[#This Row],[Nombre del Producto]],Tabla2[[Nombre Producto]:[Costo Unitario]],2,FALSE)</f>
        <v>Wicked Choccy's</v>
      </c>
      <c r="U7928" t="str">
        <f>VLOOKUP(Tabla1[[#This Row],[Fábrica]],Tabla3[],4,FALSE)</f>
        <v>Georgia</v>
      </c>
    </row>
    <row r="7929" spans="1:21" x14ac:dyDescent="0.25">
      <c r="A7929" t="s">
        <v>4288</v>
      </c>
      <c r="B7929" s="3">
        <v>45608</v>
      </c>
      <c r="C7929" s="3">
        <v>45621</v>
      </c>
      <c r="D7929" t="s">
        <v>39</v>
      </c>
      <c r="E7929">
        <v>136707</v>
      </c>
      <c r="F7929" t="s">
        <v>19</v>
      </c>
      <c r="G7929" t="s">
        <v>53</v>
      </c>
      <c r="H7929" t="s">
        <v>21</v>
      </c>
      <c r="I7929">
        <v>90036</v>
      </c>
      <c r="J7929" t="s">
        <v>22</v>
      </c>
      <c r="K7929" t="s">
        <v>23</v>
      </c>
      <c r="L7929" t="s">
        <v>36</v>
      </c>
      <c r="M7929" t="s">
        <v>37</v>
      </c>
      <c r="N7929" s="5">
        <v>13</v>
      </c>
      <c r="O7929" s="7">
        <v>4</v>
      </c>
      <c r="P7929" s="5">
        <v>8.44</v>
      </c>
      <c r="Q7929" s="5">
        <v>4.5599999999999996</v>
      </c>
      <c r="R7929" s="22">
        <f>Tabla1[[#This Row],[Fecha de Envío]]-Tabla1[[#This Row],[Fecha de Orden]]</f>
        <v>13</v>
      </c>
      <c r="S7929" s="24">
        <f>YEAR(Tabla1[[#This Row],[Fecha de Orden]])</f>
        <v>2024</v>
      </c>
      <c r="T7929" t="str">
        <f>VLOOKUP(Tabla1[[#This Row],[Nombre del Producto]],Tabla2[[Nombre Producto]:[Costo Unitario]],2,FALSE)</f>
        <v>Wicked Choccy's</v>
      </c>
      <c r="U7929" t="str">
        <f>VLOOKUP(Tabla1[[#This Row],[Fábrica]],Tabla3[],4,FALSE)</f>
        <v>Georgia</v>
      </c>
    </row>
    <row r="7930" spans="1:21" x14ac:dyDescent="0.25">
      <c r="A7930" t="s">
        <v>5410</v>
      </c>
      <c r="B7930" s="3">
        <v>45608</v>
      </c>
      <c r="C7930" s="3">
        <v>45623</v>
      </c>
      <c r="D7930" t="s">
        <v>18</v>
      </c>
      <c r="E7930">
        <v>154088</v>
      </c>
      <c r="F7930" t="s">
        <v>19</v>
      </c>
      <c r="G7930" t="s">
        <v>4183</v>
      </c>
      <c r="H7930" t="s">
        <v>255</v>
      </c>
      <c r="I7930">
        <v>32303</v>
      </c>
      <c r="J7930" t="s">
        <v>22</v>
      </c>
      <c r="K7930" t="s">
        <v>66</v>
      </c>
      <c r="L7930" t="s">
        <v>27</v>
      </c>
      <c r="M7930" t="s">
        <v>28</v>
      </c>
      <c r="N7930" s="5">
        <v>18</v>
      </c>
      <c r="O7930" s="7">
        <v>5</v>
      </c>
      <c r="P7930" s="5">
        <v>12.5</v>
      </c>
      <c r="Q7930" s="5">
        <v>5.5</v>
      </c>
      <c r="R7930" s="22">
        <f>Tabla1[[#This Row],[Fecha de Envío]]-Tabla1[[#This Row],[Fecha de Orden]]</f>
        <v>15</v>
      </c>
      <c r="S7930" s="24">
        <f>YEAR(Tabla1[[#This Row],[Fecha de Orden]])</f>
        <v>2024</v>
      </c>
      <c r="T7930" t="str">
        <f>VLOOKUP(Tabla1[[#This Row],[Nombre del Producto]],Tabla2[[Nombre Producto]:[Costo Unitario]],2,FALSE)</f>
        <v>Lot's O' Nuts</v>
      </c>
      <c r="U7930" t="str">
        <f>VLOOKUP(Tabla1[[#This Row],[Fábrica]],Tabla3[],4,FALSE)</f>
        <v>Arizona</v>
      </c>
    </row>
    <row r="7931" spans="1:21" x14ac:dyDescent="0.25">
      <c r="A7931" t="s">
        <v>5676</v>
      </c>
      <c r="B7931" s="3">
        <v>45608</v>
      </c>
      <c r="C7931" s="3">
        <v>45624</v>
      </c>
      <c r="D7931" t="s">
        <v>18</v>
      </c>
      <c r="E7931">
        <v>164168</v>
      </c>
      <c r="F7931" t="s">
        <v>19</v>
      </c>
      <c r="G7931" t="s">
        <v>186</v>
      </c>
      <c r="H7931" t="s">
        <v>42</v>
      </c>
      <c r="I7931">
        <v>75081</v>
      </c>
      <c r="J7931" t="s">
        <v>22</v>
      </c>
      <c r="K7931" t="s">
        <v>43</v>
      </c>
      <c r="L7931" t="s">
        <v>27</v>
      </c>
      <c r="M7931" t="s">
        <v>28</v>
      </c>
      <c r="N7931" s="5">
        <v>10.8</v>
      </c>
      <c r="O7931" s="7">
        <v>3</v>
      </c>
      <c r="P7931" s="5">
        <v>7.5</v>
      </c>
      <c r="Q7931" s="5">
        <v>3.3</v>
      </c>
      <c r="R7931" s="22">
        <f>Tabla1[[#This Row],[Fecha de Envío]]-Tabla1[[#This Row],[Fecha de Orden]]</f>
        <v>16</v>
      </c>
      <c r="S7931" s="24">
        <f>YEAR(Tabla1[[#This Row],[Fecha de Orden]])</f>
        <v>2024</v>
      </c>
      <c r="T7931" t="str">
        <f>VLOOKUP(Tabla1[[#This Row],[Nombre del Producto]],Tabla2[[Nombre Producto]:[Costo Unitario]],2,FALSE)</f>
        <v>Lot's O' Nuts</v>
      </c>
      <c r="U7931" t="str">
        <f>VLOOKUP(Tabla1[[#This Row],[Fábrica]],Tabla3[],4,FALSE)</f>
        <v>Arizona</v>
      </c>
    </row>
    <row r="7932" spans="1:21" x14ac:dyDescent="0.25">
      <c r="A7932" t="s">
        <v>5677</v>
      </c>
      <c r="B7932" s="3">
        <v>45608</v>
      </c>
      <c r="C7932" s="3">
        <v>45624</v>
      </c>
      <c r="D7932" t="s">
        <v>18</v>
      </c>
      <c r="E7932">
        <v>164168</v>
      </c>
      <c r="F7932" t="s">
        <v>19</v>
      </c>
      <c r="G7932" t="s">
        <v>186</v>
      </c>
      <c r="H7932" t="s">
        <v>42</v>
      </c>
      <c r="I7932">
        <v>75081</v>
      </c>
      <c r="J7932" t="s">
        <v>22</v>
      </c>
      <c r="K7932" t="s">
        <v>43</v>
      </c>
      <c r="L7932" t="s">
        <v>36</v>
      </c>
      <c r="M7932" t="s">
        <v>37</v>
      </c>
      <c r="N7932" s="5">
        <v>16.25</v>
      </c>
      <c r="O7932" s="7">
        <v>5</v>
      </c>
      <c r="P7932" s="5">
        <v>10.55</v>
      </c>
      <c r="Q7932" s="5">
        <v>5.7</v>
      </c>
      <c r="R7932" s="22">
        <f>Tabla1[[#This Row],[Fecha de Envío]]-Tabla1[[#This Row],[Fecha de Orden]]</f>
        <v>16</v>
      </c>
      <c r="S7932" s="24">
        <f>YEAR(Tabla1[[#This Row],[Fecha de Orden]])</f>
        <v>2024</v>
      </c>
      <c r="T7932" t="str">
        <f>VLOOKUP(Tabla1[[#This Row],[Nombre del Producto]],Tabla2[[Nombre Producto]:[Costo Unitario]],2,FALSE)</f>
        <v>Wicked Choccy's</v>
      </c>
      <c r="U7932" t="str">
        <f>VLOOKUP(Tabla1[[#This Row],[Fábrica]],Tabla3[],4,FALSE)</f>
        <v>Georgia</v>
      </c>
    </row>
    <row r="7933" spans="1:21" x14ac:dyDescent="0.25">
      <c r="A7933" t="s">
        <v>5678</v>
      </c>
      <c r="B7933" s="3">
        <v>45608</v>
      </c>
      <c r="C7933" s="3">
        <v>45624</v>
      </c>
      <c r="D7933" t="s">
        <v>18</v>
      </c>
      <c r="E7933">
        <v>164168</v>
      </c>
      <c r="F7933" t="s">
        <v>19</v>
      </c>
      <c r="G7933" t="s">
        <v>186</v>
      </c>
      <c r="H7933" t="s">
        <v>42</v>
      </c>
      <c r="I7933">
        <v>75081</v>
      </c>
      <c r="J7933" t="s">
        <v>22</v>
      </c>
      <c r="K7933" t="s">
        <v>43</v>
      </c>
      <c r="L7933" t="s">
        <v>24</v>
      </c>
      <c r="M7933" t="s">
        <v>25</v>
      </c>
      <c r="N7933" s="5">
        <v>11.25</v>
      </c>
      <c r="O7933" s="7">
        <v>3</v>
      </c>
      <c r="P7933" s="5">
        <v>7.35</v>
      </c>
      <c r="Q7933" s="5">
        <v>3.9</v>
      </c>
      <c r="R7933" s="22">
        <f>Tabla1[[#This Row],[Fecha de Envío]]-Tabla1[[#This Row],[Fecha de Orden]]</f>
        <v>16</v>
      </c>
      <c r="S7933" s="24">
        <f>YEAR(Tabla1[[#This Row],[Fecha de Orden]])</f>
        <v>2024</v>
      </c>
      <c r="T7933" t="str">
        <f>VLOOKUP(Tabla1[[#This Row],[Nombre del Producto]],Tabla2[[Nombre Producto]:[Costo Unitario]],2,FALSE)</f>
        <v>Wicked Choccy's</v>
      </c>
      <c r="U7933" t="str">
        <f>VLOOKUP(Tabla1[[#This Row],[Fábrica]],Tabla3[],4,FALSE)</f>
        <v>Georgia</v>
      </c>
    </row>
    <row r="7934" spans="1:21" x14ac:dyDescent="0.25">
      <c r="A7934" t="s">
        <v>5679</v>
      </c>
      <c r="B7934" s="3">
        <v>45608</v>
      </c>
      <c r="C7934" s="3">
        <v>45624</v>
      </c>
      <c r="D7934" t="s">
        <v>18</v>
      </c>
      <c r="E7934">
        <v>164168</v>
      </c>
      <c r="F7934" t="s">
        <v>19</v>
      </c>
      <c r="G7934" t="s">
        <v>186</v>
      </c>
      <c r="H7934" t="s">
        <v>42</v>
      </c>
      <c r="I7934">
        <v>75081</v>
      </c>
      <c r="J7934" t="s">
        <v>22</v>
      </c>
      <c r="K7934" t="s">
        <v>43</v>
      </c>
      <c r="L7934" t="s">
        <v>33</v>
      </c>
      <c r="M7934" t="s">
        <v>34</v>
      </c>
      <c r="N7934" s="5">
        <v>3.6</v>
      </c>
      <c r="O7934" s="7">
        <v>1</v>
      </c>
      <c r="P7934" s="5">
        <v>2.4</v>
      </c>
      <c r="Q7934" s="5">
        <v>1.2</v>
      </c>
      <c r="R7934" s="22">
        <f>Tabla1[[#This Row],[Fecha de Envío]]-Tabla1[[#This Row],[Fecha de Orden]]</f>
        <v>16</v>
      </c>
      <c r="S7934" s="24">
        <f>YEAR(Tabla1[[#This Row],[Fecha de Orden]])</f>
        <v>2024</v>
      </c>
      <c r="T7934" t="str">
        <f>VLOOKUP(Tabla1[[#This Row],[Nombre del Producto]],Tabla2[[Nombre Producto]:[Costo Unitario]],2,FALSE)</f>
        <v>Lot's O' Nuts</v>
      </c>
      <c r="U7934" t="str">
        <f>VLOOKUP(Tabla1[[#This Row],[Fábrica]],Tabla3[],4,FALSE)</f>
        <v>Arizona</v>
      </c>
    </row>
    <row r="7935" spans="1:21" x14ac:dyDescent="0.25">
      <c r="A7935" t="s">
        <v>5824</v>
      </c>
      <c r="B7935" s="3">
        <v>45608</v>
      </c>
      <c r="C7935" s="3">
        <v>45622</v>
      </c>
      <c r="D7935" t="s">
        <v>71</v>
      </c>
      <c r="E7935">
        <v>149944</v>
      </c>
      <c r="F7935" t="s">
        <v>19</v>
      </c>
      <c r="G7935" t="s">
        <v>4151</v>
      </c>
      <c r="H7935" t="s">
        <v>125</v>
      </c>
      <c r="I7935">
        <v>98632</v>
      </c>
      <c r="J7935" t="s">
        <v>22</v>
      </c>
      <c r="K7935" t="s">
        <v>23</v>
      </c>
      <c r="L7935" t="s">
        <v>24</v>
      </c>
      <c r="M7935" t="s">
        <v>25</v>
      </c>
      <c r="N7935" s="5">
        <v>7.5</v>
      </c>
      <c r="O7935" s="7">
        <v>2</v>
      </c>
      <c r="P7935" s="5">
        <v>4.9000000000000004</v>
      </c>
      <c r="Q7935" s="5">
        <v>2.6</v>
      </c>
      <c r="R7935" s="22">
        <f>Tabla1[[#This Row],[Fecha de Envío]]-Tabla1[[#This Row],[Fecha de Orden]]</f>
        <v>14</v>
      </c>
      <c r="S7935" s="24">
        <f>YEAR(Tabla1[[#This Row],[Fecha de Orden]])</f>
        <v>2024</v>
      </c>
      <c r="T7935" t="str">
        <f>VLOOKUP(Tabla1[[#This Row],[Nombre del Producto]],Tabla2[[Nombre Producto]:[Costo Unitario]],2,FALSE)</f>
        <v>Wicked Choccy's</v>
      </c>
      <c r="U7935" t="str">
        <f>VLOOKUP(Tabla1[[#This Row],[Fábrica]],Tabla3[],4,FALSE)</f>
        <v>Georgia</v>
      </c>
    </row>
    <row r="7936" spans="1:21" x14ac:dyDescent="0.25">
      <c r="A7936" t="s">
        <v>5825</v>
      </c>
      <c r="B7936" s="3">
        <v>45608</v>
      </c>
      <c r="C7936" s="3">
        <v>45622</v>
      </c>
      <c r="D7936" t="s">
        <v>71</v>
      </c>
      <c r="E7936">
        <v>149944</v>
      </c>
      <c r="F7936" t="s">
        <v>19</v>
      </c>
      <c r="G7936" t="s">
        <v>4151</v>
      </c>
      <c r="H7936" t="s">
        <v>125</v>
      </c>
      <c r="I7936">
        <v>98632</v>
      </c>
      <c r="J7936" t="s">
        <v>22</v>
      </c>
      <c r="K7936" t="s">
        <v>23</v>
      </c>
      <c r="L7936" t="s">
        <v>45</v>
      </c>
      <c r="M7936" t="s">
        <v>46</v>
      </c>
      <c r="N7936" s="5">
        <v>10.47</v>
      </c>
      <c r="O7936" s="7">
        <v>3</v>
      </c>
      <c r="P7936" s="5">
        <v>7.47</v>
      </c>
      <c r="Q7936" s="5">
        <v>3</v>
      </c>
      <c r="R7936" s="22">
        <f>Tabla1[[#This Row],[Fecha de Envío]]-Tabla1[[#This Row],[Fecha de Orden]]</f>
        <v>14</v>
      </c>
      <c r="S7936" s="24">
        <f>YEAR(Tabla1[[#This Row],[Fecha de Orden]])</f>
        <v>2024</v>
      </c>
      <c r="T7936" t="str">
        <f>VLOOKUP(Tabla1[[#This Row],[Nombre del Producto]],Tabla2[[Nombre Producto]:[Costo Unitario]],2,FALSE)</f>
        <v>Lot's O' Nuts</v>
      </c>
      <c r="U7936" t="str">
        <f>VLOOKUP(Tabla1[[#This Row],[Fábrica]],Tabla3[],4,FALSE)</f>
        <v>Arizona</v>
      </c>
    </row>
    <row r="7937" spans="1:21" x14ac:dyDescent="0.25">
      <c r="A7937" t="s">
        <v>6675</v>
      </c>
      <c r="B7937" s="3">
        <v>45608</v>
      </c>
      <c r="C7937" s="3">
        <v>45618</v>
      </c>
      <c r="D7937" t="s">
        <v>82</v>
      </c>
      <c r="E7937">
        <v>116659</v>
      </c>
      <c r="F7937" t="s">
        <v>19</v>
      </c>
      <c r="G7937" t="s">
        <v>1028</v>
      </c>
      <c r="H7937" t="s">
        <v>210</v>
      </c>
      <c r="I7937">
        <v>43055</v>
      </c>
      <c r="J7937" t="s">
        <v>22</v>
      </c>
      <c r="K7937" t="s">
        <v>32</v>
      </c>
      <c r="L7937" t="s">
        <v>24</v>
      </c>
      <c r="M7937" t="s">
        <v>25</v>
      </c>
      <c r="N7937" s="5">
        <v>11.25</v>
      </c>
      <c r="O7937" s="7">
        <v>3</v>
      </c>
      <c r="P7937" s="5">
        <v>7.35</v>
      </c>
      <c r="Q7937" s="5">
        <v>3.9</v>
      </c>
      <c r="R7937" s="22">
        <f>Tabla1[[#This Row],[Fecha de Envío]]-Tabla1[[#This Row],[Fecha de Orden]]</f>
        <v>10</v>
      </c>
      <c r="S7937" s="24">
        <f>YEAR(Tabla1[[#This Row],[Fecha de Orden]])</f>
        <v>2024</v>
      </c>
      <c r="T7937" t="str">
        <f>VLOOKUP(Tabla1[[#This Row],[Nombre del Producto]],Tabla2[[Nombre Producto]:[Costo Unitario]],2,FALSE)</f>
        <v>Wicked Choccy's</v>
      </c>
      <c r="U7937" t="str">
        <f>VLOOKUP(Tabla1[[#This Row],[Fábrica]],Tabla3[],4,FALSE)</f>
        <v>Georgia</v>
      </c>
    </row>
    <row r="7938" spans="1:21" x14ac:dyDescent="0.25">
      <c r="A7938" t="s">
        <v>6682</v>
      </c>
      <c r="B7938" s="3">
        <v>45608</v>
      </c>
      <c r="C7938" s="3">
        <v>45624</v>
      </c>
      <c r="D7938" t="s">
        <v>18</v>
      </c>
      <c r="E7938">
        <v>130386</v>
      </c>
      <c r="F7938" t="s">
        <v>19</v>
      </c>
      <c r="G7938" t="s">
        <v>703</v>
      </c>
      <c r="H7938" t="s">
        <v>42</v>
      </c>
      <c r="I7938">
        <v>78745</v>
      </c>
      <c r="J7938" t="s">
        <v>22</v>
      </c>
      <c r="K7938" t="s">
        <v>43</v>
      </c>
      <c r="L7938" t="s">
        <v>33</v>
      </c>
      <c r="M7938" t="s">
        <v>34</v>
      </c>
      <c r="N7938" s="5">
        <v>10.8</v>
      </c>
      <c r="O7938" s="7">
        <v>3</v>
      </c>
      <c r="P7938" s="5">
        <v>7.2</v>
      </c>
      <c r="Q7938" s="5">
        <v>3.6</v>
      </c>
      <c r="R7938" s="22">
        <f>Tabla1[[#This Row],[Fecha de Envío]]-Tabla1[[#This Row],[Fecha de Orden]]</f>
        <v>16</v>
      </c>
      <c r="S7938" s="24">
        <f>YEAR(Tabla1[[#This Row],[Fecha de Orden]])</f>
        <v>2024</v>
      </c>
      <c r="T7938" t="str">
        <f>VLOOKUP(Tabla1[[#This Row],[Nombre del Producto]],Tabla2[[Nombre Producto]:[Costo Unitario]],2,FALSE)</f>
        <v>Lot's O' Nuts</v>
      </c>
      <c r="U7938" t="str">
        <f>VLOOKUP(Tabla1[[#This Row],[Fábrica]],Tabla3[],4,FALSE)</f>
        <v>Arizona</v>
      </c>
    </row>
    <row r="7939" spans="1:21" x14ac:dyDescent="0.25">
      <c r="A7939" t="s">
        <v>6683</v>
      </c>
      <c r="B7939" s="3">
        <v>45608</v>
      </c>
      <c r="C7939" s="3">
        <v>45624</v>
      </c>
      <c r="D7939" t="s">
        <v>18</v>
      </c>
      <c r="E7939">
        <v>130386</v>
      </c>
      <c r="F7939" t="s">
        <v>19</v>
      </c>
      <c r="G7939" t="s">
        <v>703</v>
      </c>
      <c r="H7939" t="s">
        <v>42</v>
      </c>
      <c r="I7939">
        <v>78745</v>
      </c>
      <c r="J7939" t="s">
        <v>22</v>
      </c>
      <c r="K7939" t="s">
        <v>43</v>
      </c>
      <c r="L7939" t="s">
        <v>27</v>
      </c>
      <c r="M7939" t="s">
        <v>28</v>
      </c>
      <c r="N7939" s="5">
        <v>32.4</v>
      </c>
      <c r="O7939" s="7">
        <v>9</v>
      </c>
      <c r="P7939" s="5">
        <v>22.5</v>
      </c>
      <c r="Q7939" s="5">
        <v>9.9</v>
      </c>
      <c r="R7939" s="22">
        <f>Tabla1[[#This Row],[Fecha de Envío]]-Tabla1[[#This Row],[Fecha de Orden]]</f>
        <v>16</v>
      </c>
      <c r="S7939" s="24">
        <f>YEAR(Tabla1[[#This Row],[Fecha de Orden]])</f>
        <v>2024</v>
      </c>
      <c r="T7939" t="str">
        <f>VLOOKUP(Tabla1[[#This Row],[Nombre del Producto]],Tabla2[[Nombre Producto]:[Costo Unitario]],2,FALSE)</f>
        <v>Lot's O' Nuts</v>
      </c>
      <c r="U7939" t="str">
        <f>VLOOKUP(Tabla1[[#This Row],[Fábrica]],Tabla3[],4,FALSE)</f>
        <v>Arizona</v>
      </c>
    </row>
    <row r="7940" spans="1:21" x14ac:dyDescent="0.25">
      <c r="A7940" t="s">
        <v>8057</v>
      </c>
      <c r="B7940" s="3">
        <v>45608</v>
      </c>
      <c r="C7940" s="3">
        <v>45623</v>
      </c>
      <c r="D7940" t="s">
        <v>18</v>
      </c>
      <c r="E7940">
        <v>122644</v>
      </c>
      <c r="F7940" t="s">
        <v>19</v>
      </c>
      <c r="G7940" t="s">
        <v>412</v>
      </c>
      <c r="H7940" t="s">
        <v>210</v>
      </c>
      <c r="I7940">
        <v>43229</v>
      </c>
      <c r="J7940" t="s">
        <v>22</v>
      </c>
      <c r="K7940" t="s">
        <v>32</v>
      </c>
      <c r="L7940" t="s">
        <v>24</v>
      </c>
      <c r="M7940" t="s">
        <v>25</v>
      </c>
      <c r="N7940" s="5">
        <v>7.5</v>
      </c>
      <c r="O7940" s="7">
        <v>2</v>
      </c>
      <c r="P7940" s="5">
        <v>4.9000000000000004</v>
      </c>
      <c r="Q7940" s="5">
        <v>2.6</v>
      </c>
      <c r="R7940" s="22">
        <f>Tabla1[[#This Row],[Fecha de Envío]]-Tabla1[[#This Row],[Fecha de Orden]]</f>
        <v>15</v>
      </c>
      <c r="S7940" s="24">
        <f>YEAR(Tabla1[[#This Row],[Fecha de Orden]])</f>
        <v>2024</v>
      </c>
      <c r="T7940" t="str">
        <f>VLOOKUP(Tabla1[[#This Row],[Nombre del Producto]],Tabla2[[Nombre Producto]:[Costo Unitario]],2,FALSE)</f>
        <v>Wicked Choccy's</v>
      </c>
      <c r="U7940" t="str">
        <f>VLOOKUP(Tabla1[[#This Row],[Fábrica]],Tabla3[],4,FALSE)</f>
        <v>Georgia</v>
      </c>
    </row>
    <row r="7941" spans="1:21" x14ac:dyDescent="0.25">
      <c r="A7941" t="s">
        <v>295</v>
      </c>
      <c r="B7941" s="3">
        <v>45609</v>
      </c>
      <c r="C7941" s="3">
        <v>45624</v>
      </c>
      <c r="D7941" t="s">
        <v>71</v>
      </c>
      <c r="E7941">
        <v>160416</v>
      </c>
      <c r="F7941" t="s">
        <v>19</v>
      </c>
      <c r="G7941" t="s">
        <v>181</v>
      </c>
      <c r="H7941" t="s">
        <v>31</v>
      </c>
      <c r="I7941">
        <v>10701</v>
      </c>
      <c r="J7941" t="s">
        <v>22</v>
      </c>
      <c r="K7941" t="s">
        <v>32</v>
      </c>
      <c r="L7941" t="s">
        <v>24</v>
      </c>
      <c r="M7941" t="s">
        <v>25</v>
      </c>
      <c r="N7941" s="5">
        <v>15</v>
      </c>
      <c r="O7941" s="7">
        <v>4</v>
      </c>
      <c r="P7941" s="5">
        <v>9.8000000000000007</v>
      </c>
      <c r="Q7941" s="5">
        <v>5.2</v>
      </c>
      <c r="R7941" s="22">
        <f>Tabla1[[#This Row],[Fecha de Envío]]-Tabla1[[#This Row],[Fecha de Orden]]</f>
        <v>15</v>
      </c>
      <c r="S7941" s="24">
        <f>YEAR(Tabla1[[#This Row],[Fecha de Orden]])</f>
        <v>2024</v>
      </c>
      <c r="T7941" t="str">
        <f>VLOOKUP(Tabla1[[#This Row],[Nombre del Producto]],Tabla2[[Nombre Producto]:[Costo Unitario]],2,FALSE)</f>
        <v>Wicked Choccy's</v>
      </c>
      <c r="U7941" t="str">
        <f>VLOOKUP(Tabla1[[#This Row],[Fábrica]],Tabla3[],4,FALSE)</f>
        <v>Georgia</v>
      </c>
    </row>
    <row r="7942" spans="1:21" x14ac:dyDescent="0.25">
      <c r="A7942" t="s">
        <v>1634</v>
      </c>
      <c r="B7942" s="3">
        <v>45609</v>
      </c>
      <c r="C7942" s="3">
        <v>45626</v>
      </c>
      <c r="D7942" t="s">
        <v>18</v>
      </c>
      <c r="E7942">
        <v>102904</v>
      </c>
      <c r="F7942" t="s">
        <v>19</v>
      </c>
      <c r="G7942" t="s">
        <v>193</v>
      </c>
      <c r="H7942" t="s">
        <v>522</v>
      </c>
      <c r="I7942">
        <v>35601</v>
      </c>
      <c r="J7942" t="s">
        <v>22</v>
      </c>
      <c r="K7942" t="s">
        <v>66</v>
      </c>
      <c r="L7942" t="s">
        <v>33</v>
      </c>
      <c r="M7942" t="s">
        <v>34</v>
      </c>
      <c r="N7942" s="5">
        <v>28.8</v>
      </c>
      <c r="O7942" s="7">
        <v>8</v>
      </c>
      <c r="P7942" s="5">
        <v>19.2</v>
      </c>
      <c r="Q7942" s="5">
        <v>9.6</v>
      </c>
      <c r="R7942" s="22">
        <f>Tabla1[[#This Row],[Fecha de Envío]]-Tabla1[[#This Row],[Fecha de Orden]]</f>
        <v>17</v>
      </c>
      <c r="S7942" s="24">
        <f>YEAR(Tabla1[[#This Row],[Fecha de Orden]])</f>
        <v>2024</v>
      </c>
      <c r="T7942" t="str">
        <f>VLOOKUP(Tabla1[[#This Row],[Nombre del Producto]],Tabla2[[Nombre Producto]:[Costo Unitario]],2,FALSE)</f>
        <v>Lot's O' Nuts</v>
      </c>
      <c r="U7942" t="str">
        <f>VLOOKUP(Tabla1[[#This Row],[Fábrica]],Tabla3[],4,FALSE)</f>
        <v>Arizona</v>
      </c>
    </row>
    <row r="7943" spans="1:21" x14ac:dyDescent="0.25">
      <c r="A7943" t="s">
        <v>2247</v>
      </c>
      <c r="B7943" s="3">
        <v>45609</v>
      </c>
      <c r="C7943" s="3">
        <v>45622</v>
      </c>
      <c r="D7943" t="s">
        <v>39</v>
      </c>
      <c r="E7943">
        <v>119662</v>
      </c>
      <c r="F7943" t="s">
        <v>19</v>
      </c>
      <c r="G7943" t="s">
        <v>239</v>
      </c>
      <c r="H7943" t="s">
        <v>173</v>
      </c>
      <c r="I7943">
        <v>60623</v>
      </c>
      <c r="J7943" t="s">
        <v>22</v>
      </c>
      <c r="K7943" t="s">
        <v>43</v>
      </c>
      <c r="L7943" t="s">
        <v>24</v>
      </c>
      <c r="M7943" t="s">
        <v>25</v>
      </c>
      <c r="N7943" s="5">
        <v>11.25</v>
      </c>
      <c r="O7943" s="7">
        <v>3</v>
      </c>
      <c r="P7943" s="5">
        <v>7.35</v>
      </c>
      <c r="Q7943" s="5">
        <v>3.9</v>
      </c>
      <c r="R7943" s="22">
        <f>Tabla1[[#This Row],[Fecha de Envío]]-Tabla1[[#This Row],[Fecha de Orden]]</f>
        <v>13</v>
      </c>
      <c r="S7943" s="24">
        <f>YEAR(Tabla1[[#This Row],[Fecha de Orden]])</f>
        <v>2024</v>
      </c>
      <c r="T7943" t="str">
        <f>VLOOKUP(Tabla1[[#This Row],[Nombre del Producto]],Tabla2[[Nombre Producto]:[Costo Unitario]],2,FALSE)</f>
        <v>Wicked Choccy's</v>
      </c>
      <c r="U7943" t="str">
        <f>VLOOKUP(Tabla1[[#This Row],[Fábrica]],Tabla3[],4,FALSE)</f>
        <v>Georgia</v>
      </c>
    </row>
    <row r="7944" spans="1:21" x14ac:dyDescent="0.25">
      <c r="A7944" t="s">
        <v>3321</v>
      </c>
      <c r="B7944" s="3">
        <v>45609</v>
      </c>
      <c r="C7944" s="3">
        <v>45624</v>
      </c>
      <c r="D7944" t="s">
        <v>18</v>
      </c>
      <c r="E7944">
        <v>133620</v>
      </c>
      <c r="F7944" t="s">
        <v>19</v>
      </c>
      <c r="G7944" t="s">
        <v>30</v>
      </c>
      <c r="H7944" t="s">
        <v>31</v>
      </c>
      <c r="I7944">
        <v>10009</v>
      </c>
      <c r="J7944" t="s">
        <v>22</v>
      </c>
      <c r="K7944" t="s">
        <v>32</v>
      </c>
      <c r="L7944" t="s">
        <v>27</v>
      </c>
      <c r="M7944" t="s">
        <v>28</v>
      </c>
      <c r="N7944" s="5">
        <v>3.6</v>
      </c>
      <c r="O7944" s="7">
        <v>1</v>
      </c>
      <c r="P7944" s="5">
        <v>2.5</v>
      </c>
      <c r="Q7944" s="5">
        <v>1.1000000000000001</v>
      </c>
      <c r="R7944" s="22">
        <f>Tabla1[[#This Row],[Fecha de Envío]]-Tabla1[[#This Row],[Fecha de Orden]]</f>
        <v>15</v>
      </c>
      <c r="S7944" s="24">
        <f>YEAR(Tabla1[[#This Row],[Fecha de Orden]])</f>
        <v>2024</v>
      </c>
      <c r="T7944" t="str">
        <f>VLOOKUP(Tabla1[[#This Row],[Nombre del Producto]],Tabla2[[Nombre Producto]:[Costo Unitario]],2,FALSE)</f>
        <v>Lot's O' Nuts</v>
      </c>
      <c r="U7944" t="str">
        <f>VLOOKUP(Tabla1[[#This Row],[Fábrica]],Tabla3[],4,FALSE)</f>
        <v>Arizona</v>
      </c>
    </row>
    <row r="7945" spans="1:21" x14ac:dyDescent="0.25">
      <c r="A7945" t="s">
        <v>5016</v>
      </c>
      <c r="B7945" s="3">
        <v>45609</v>
      </c>
      <c r="C7945" s="3">
        <v>45622</v>
      </c>
      <c r="D7945" t="s">
        <v>39</v>
      </c>
      <c r="E7945">
        <v>159156</v>
      </c>
      <c r="F7945" t="s">
        <v>19</v>
      </c>
      <c r="G7945" t="s">
        <v>30</v>
      </c>
      <c r="H7945" t="s">
        <v>31</v>
      </c>
      <c r="I7945">
        <v>10009</v>
      </c>
      <c r="J7945" t="s">
        <v>22</v>
      </c>
      <c r="K7945" t="s">
        <v>32</v>
      </c>
      <c r="L7945" t="s">
        <v>24</v>
      </c>
      <c r="M7945" t="s">
        <v>25</v>
      </c>
      <c r="N7945" s="5">
        <v>18.75</v>
      </c>
      <c r="O7945" s="7">
        <v>5</v>
      </c>
      <c r="P7945" s="5">
        <v>12.25</v>
      </c>
      <c r="Q7945" s="5">
        <v>6.5</v>
      </c>
      <c r="R7945" s="22">
        <f>Tabla1[[#This Row],[Fecha de Envío]]-Tabla1[[#This Row],[Fecha de Orden]]</f>
        <v>13</v>
      </c>
      <c r="S7945" s="24">
        <f>YEAR(Tabla1[[#This Row],[Fecha de Orden]])</f>
        <v>2024</v>
      </c>
      <c r="T7945" t="str">
        <f>VLOOKUP(Tabla1[[#This Row],[Nombre del Producto]],Tabla2[[Nombre Producto]:[Costo Unitario]],2,FALSE)</f>
        <v>Wicked Choccy's</v>
      </c>
      <c r="U7945" t="str">
        <f>VLOOKUP(Tabla1[[#This Row],[Fábrica]],Tabla3[],4,FALSE)</f>
        <v>Georgia</v>
      </c>
    </row>
    <row r="7946" spans="1:21" x14ac:dyDescent="0.25">
      <c r="A7946" t="s">
        <v>5109</v>
      </c>
      <c r="B7946" s="3">
        <v>45609</v>
      </c>
      <c r="C7946" s="3">
        <v>45625</v>
      </c>
      <c r="D7946" t="s">
        <v>18</v>
      </c>
      <c r="E7946">
        <v>113873</v>
      </c>
      <c r="F7946" t="s">
        <v>19</v>
      </c>
      <c r="G7946" t="s">
        <v>186</v>
      </c>
      <c r="H7946" t="s">
        <v>42</v>
      </c>
      <c r="I7946">
        <v>75220</v>
      </c>
      <c r="J7946" t="s">
        <v>22</v>
      </c>
      <c r="K7946" t="s">
        <v>43</v>
      </c>
      <c r="L7946" t="s">
        <v>24</v>
      </c>
      <c r="M7946" t="s">
        <v>25</v>
      </c>
      <c r="N7946" s="5">
        <v>11.25</v>
      </c>
      <c r="O7946" s="7">
        <v>3</v>
      </c>
      <c r="P7946" s="5">
        <v>7.35</v>
      </c>
      <c r="Q7946" s="5">
        <v>3.9</v>
      </c>
      <c r="R7946" s="22">
        <f>Tabla1[[#This Row],[Fecha de Envío]]-Tabla1[[#This Row],[Fecha de Orden]]</f>
        <v>16</v>
      </c>
      <c r="S7946" s="24">
        <f>YEAR(Tabla1[[#This Row],[Fecha de Orden]])</f>
        <v>2024</v>
      </c>
      <c r="T7946" t="str">
        <f>VLOOKUP(Tabla1[[#This Row],[Nombre del Producto]],Tabla2[[Nombre Producto]:[Costo Unitario]],2,FALSE)</f>
        <v>Wicked Choccy's</v>
      </c>
      <c r="U7946" t="str">
        <f>VLOOKUP(Tabla1[[#This Row],[Fábrica]],Tabla3[],4,FALSE)</f>
        <v>Georgia</v>
      </c>
    </row>
    <row r="7947" spans="1:21" x14ac:dyDescent="0.25">
      <c r="A7947" t="s">
        <v>5110</v>
      </c>
      <c r="B7947" s="3">
        <v>45609</v>
      </c>
      <c r="C7947" s="3">
        <v>45625</v>
      </c>
      <c r="D7947" t="s">
        <v>18</v>
      </c>
      <c r="E7947">
        <v>113873</v>
      </c>
      <c r="F7947" t="s">
        <v>19</v>
      </c>
      <c r="G7947" t="s">
        <v>186</v>
      </c>
      <c r="H7947" t="s">
        <v>42</v>
      </c>
      <c r="I7947">
        <v>75220</v>
      </c>
      <c r="J7947" t="s">
        <v>22</v>
      </c>
      <c r="K7947" t="s">
        <v>43</v>
      </c>
      <c r="L7947" t="s">
        <v>36</v>
      </c>
      <c r="M7947" t="s">
        <v>37</v>
      </c>
      <c r="N7947" s="5">
        <v>13</v>
      </c>
      <c r="O7947" s="7">
        <v>4</v>
      </c>
      <c r="P7947" s="5">
        <v>8.44</v>
      </c>
      <c r="Q7947" s="5">
        <v>4.5599999999999996</v>
      </c>
      <c r="R7947" s="22">
        <f>Tabla1[[#This Row],[Fecha de Envío]]-Tabla1[[#This Row],[Fecha de Orden]]</f>
        <v>16</v>
      </c>
      <c r="S7947" s="24">
        <f>YEAR(Tabla1[[#This Row],[Fecha de Orden]])</f>
        <v>2024</v>
      </c>
      <c r="T7947" t="str">
        <f>VLOOKUP(Tabla1[[#This Row],[Nombre del Producto]],Tabla2[[Nombre Producto]:[Costo Unitario]],2,FALSE)</f>
        <v>Wicked Choccy's</v>
      </c>
      <c r="U7947" t="str">
        <f>VLOOKUP(Tabla1[[#This Row],[Fábrica]],Tabla3[],4,FALSE)</f>
        <v>Georgia</v>
      </c>
    </row>
    <row r="7948" spans="1:21" x14ac:dyDescent="0.25">
      <c r="A7948" t="s">
        <v>5241</v>
      </c>
      <c r="B7948" s="3">
        <v>45609</v>
      </c>
      <c r="C7948" s="3">
        <v>45625</v>
      </c>
      <c r="D7948" t="s">
        <v>18</v>
      </c>
      <c r="E7948">
        <v>140312</v>
      </c>
      <c r="F7948" t="s">
        <v>19</v>
      </c>
      <c r="G7948" t="s">
        <v>2229</v>
      </c>
      <c r="H7948" t="s">
        <v>21</v>
      </c>
      <c r="I7948">
        <v>94568</v>
      </c>
      <c r="J7948" t="s">
        <v>22</v>
      </c>
      <c r="K7948" t="s">
        <v>23</v>
      </c>
      <c r="L7948" t="s">
        <v>24</v>
      </c>
      <c r="M7948" t="s">
        <v>25</v>
      </c>
      <c r="N7948" s="5">
        <v>18.75</v>
      </c>
      <c r="O7948" s="7">
        <v>5</v>
      </c>
      <c r="P7948" s="5">
        <v>12.25</v>
      </c>
      <c r="Q7948" s="5">
        <v>6.5</v>
      </c>
      <c r="R7948" s="22">
        <f>Tabla1[[#This Row],[Fecha de Envío]]-Tabla1[[#This Row],[Fecha de Orden]]</f>
        <v>16</v>
      </c>
      <c r="S7948" s="24">
        <f>YEAR(Tabla1[[#This Row],[Fecha de Orden]])</f>
        <v>2024</v>
      </c>
      <c r="T7948" t="str">
        <f>VLOOKUP(Tabla1[[#This Row],[Nombre del Producto]],Tabla2[[Nombre Producto]:[Costo Unitario]],2,FALSE)</f>
        <v>Wicked Choccy's</v>
      </c>
      <c r="U7948" t="str">
        <f>VLOOKUP(Tabla1[[#This Row],[Fábrica]],Tabla3[],4,FALSE)</f>
        <v>Georgia</v>
      </c>
    </row>
    <row r="7949" spans="1:21" x14ac:dyDescent="0.25">
      <c r="A7949" t="s">
        <v>5979</v>
      </c>
      <c r="B7949" s="3">
        <v>45609</v>
      </c>
      <c r="C7949" s="3">
        <v>45624</v>
      </c>
      <c r="D7949" t="s">
        <v>71</v>
      </c>
      <c r="E7949">
        <v>124926</v>
      </c>
      <c r="F7949" t="s">
        <v>19</v>
      </c>
      <c r="G7949" t="s">
        <v>159</v>
      </c>
      <c r="H7949" t="s">
        <v>42</v>
      </c>
      <c r="I7949">
        <v>77095</v>
      </c>
      <c r="J7949" t="s">
        <v>22</v>
      </c>
      <c r="K7949" t="s">
        <v>43</v>
      </c>
      <c r="L7949" t="s">
        <v>36</v>
      </c>
      <c r="M7949" t="s">
        <v>37</v>
      </c>
      <c r="N7949" s="5">
        <v>19.5</v>
      </c>
      <c r="O7949" s="7">
        <v>6</v>
      </c>
      <c r="P7949" s="5">
        <v>12.66</v>
      </c>
      <c r="Q7949" s="5">
        <v>6.84</v>
      </c>
      <c r="R7949" s="22">
        <f>Tabla1[[#This Row],[Fecha de Envío]]-Tabla1[[#This Row],[Fecha de Orden]]</f>
        <v>15</v>
      </c>
      <c r="S7949" s="24">
        <f>YEAR(Tabla1[[#This Row],[Fecha de Orden]])</f>
        <v>2024</v>
      </c>
      <c r="T7949" t="str">
        <f>VLOOKUP(Tabla1[[#This Row],[Nombre del Producto]],Tabla2[[Nombre Producto]:[Costo Unitario]],2,FALSE)</f>
        <v>Wicked Choccy's</v>
      </c>
      <c r="U7949" t="str">
        <f>VLOOKUP(Tabla1[[#This Row],[Fábrica]],Tabla3[],4,FALSE)</f>
        <v>Georgia</v>
      </c>
    </row>
    <row r="7950" spans="1:21" x14ac:dyDescent="0.25">
      <c r="A7950" t="s">
        <v>6286</v>
      </c>
      <c r="B7950" s="3">
        <v>45609</v>
      </c>
      <c r="C7950" s="3">
        <v>45622</v>
      </c>
      <c r="D7950" t="s">
        <v>71</v>
      </c>
      <c r="E7950">
        <v>165204</v>
      </c>
      <c r="F7950" t="s">
        <v>19</v>
      </c>
      <c r="G7950" t="s">
        <v>1159</v>
      </c>
      <c r="H7950" t="s">
        <v>65</v>
      </c>
      <c r="I7950">
        <v>38109</v>
      </c>
      <c r="J7950" t="s">
        <v>22</v>
      </c>
      <c r="K7950" t="s">
        <v>66</v>
      </c>
      <c r="L7950" t="s">
        <v>33</v>
      </c>
      <c r="M7950" t="s">
        <v>34</v>
      </c>
      <c r="N7950" s="5">
        <v>10.8</v>
      </c>
      <c r="O7950" s="7">
        <v>3</v>
      </c>
      <c r="P7950" s="5">
        <v>7.2</v>
      </c>
      <c r="Q7950" s="5">
        <v>3.6</v>
      </c>
      <c r="R7950" s="22">
        <f>Tabla1[[#This Row],[Fecha de Envío]]-Tabla1[[#This Row],[Fecha de Orden]]</f>
        <v>13</v>
      </c>
      <c r="S7950" s="24">
        <f>YEAR(Tabla1[[#This Row],[Fecha de Orden]])</f>
        <v>2024</v>
      </c>
      <c r="T7950" t="str">
        <f>VLOOKUP(Tabla1[[#This Row],[Nombre del Producto]],Tabla2[[Nombre Producto]:[Costo Unitario]],2,FALSE)</f>
        <v>Lot's O' Nuts</v>
      </c>
      <c r="U7950" t="str">
        <f>VLOOKUP(Tabla1[[#This Row],[Fábrica]],Tabla3[],4,FALSE)</f>
        <v>Arizona</v>
      </c>
    </row>
    <row r="7951" spans="1:21" x14ac:dyDescent="0.25">
      <c r="A7951" t="s">
        <v>7801</v>
      </c>
      <c r="B7951" s="3">
        <v>45609</v>
      </c>
      <c r="C7951" s="3">
        <v>45621</v>
      </c>
      <c r="D7951" t="s">
        <v>39</v>
      </c>
      <c r="E7951">
        <v>165344</v>
      </c>
      <c r="F7951" t="s">
        <v>19</v>
      </c>
      <c r="G7951" t="s">
        <v>86</v>
      </c>
      <c r="H7951" t="s">
        <v>210</v>
      </c>
      <c r="I7951">
        <v>45503</v>
      </c>
      <c r="J7951" t="s">
        <v>22</v>
      </c>
      <c r="K7951" t="s">
        <v>32</v>
      </c>
      <c r="L7951" t="s">
        <v>27</v>
      </c>
      <c r="M7951" t="s">
        <v>28</v>
      </c>
      <c r="N7951" s="5">
        <v>36</v>
      </c>
      <c r="O7951" s="7">
        <v>10</v>
      </c>
      <c r="P7951" s="5">
        <v>25</v>
      </c>
      <c r="Q7951" s="5">
        <v>11</v>
      </c>
      <c r="R7951" s="22">
        <f>Tabla1[[#This Row],[Fecha de Envío]]-Tabla1[[#This Row],[Fecha de Orden]]</f>
        <v>12</v>
      </c>
      <c r="S7951" s="24">
        <f>YEAR(Tabla1[[#This Row],[Fecha de Orden]])</f>
        <v>2024</v>
      </c>
      <c r="T7951" t="str">
        <f>VLOOKUP(Tabla1[[#This Row],[Nombre del Producto]],Tabla2[[Nombre Producto]:[Costo Unitario]],2,FALSE)</f>
        <v>Lot's O' Nuts</v>
      </c>
      <c r="U7951" t="str">
        <f>VLOOKUP(Tabla1[[#This Row],[Fábrica]],Tabla3[],4,FALSE)</f>
        <v>Arizona</v>
      </c>
    </row>
    <row r="7952" spans="1:21" x14ac:dyDescent="0.25">
      <c r="A7952" t="s">
        <v>7802</v>
      </c>
      <c r="B7952" s="3">
        <v>45609</v>
      </c>
      <c r="C7952" s="3">
        <v>45621</v>
      </c>
      <c r="D7952" t="s">
        <v>39</v>
      </c>
      <c r="E7952">
        <v>165344</v>
      </c>
      <c r="F7952" t="s">
        <v>19</v>
      </c>
      <c r="G7952" t="s">
        <v>86</v>
      </c>
      <c r="H7952" t="s">
        <v>210</v>
      </c>
      <c r="I7952">
        <v>45503</v>
      </c>
      <c r="J7952" t="s">
        <v>22</v>
      </c>
      <c r="K7952" t="s">
        <v>32</v>
      </c>
      <c r="L7952" t="s">
        <v>36</v>
      </c>
      <c r="M7952" t="s">
        <v>37</v>
      </c>
      <c r="N7952" s="5">
        <v>13</v>
      </c>
      <c r="O7952" s="7">
        <v>4</v>
      </c>
      <c r="P7952" s="5">
        <v>8.44</v>
      </c>
      <c r="Q7952" s="5">
        <v>4.5599999999999996</v>
      </c>
      <c r="R7952" s="22">
        <f>Tabla1[[#This Row],[Fecha de Envío]]-Tabla1[[#This Row],[Fecha de Orden]]</f>
        <v>12</v>
      </c>
      <c r="S7952" s="24">
        <f>YEAR(Tabla1[[#This Row],[Fecha de Orden]])</f>
        <v>2024</v>
      </c>
      <c r="T7952" t="str">
        <f>VLOOKUP(Tabla1[[#This Row],[Nombre del Producto]],Tabla2[[Nombre Producto]:[Costo Unitario]],2,FALSE)</f>
        <v>Wicked Choccy's</v>
      </c>
      <c r="U7952" t="str">
        <f>VLOOKUP(Tabla1[[#This Row],[Fábrica]],Tabla3[],4,FALSE)</f>
        <v>Georgia</v>
      </c>
    </row>
    <row r="7953" spans="1:21" x14ac:dyDescent="0.25">
      <c r="A7953" t="s">
        <v>7803</v>
      </c>
      <c r="B7953" s="3">
        <v>45609</v>
      </c>
      <c r="C7953" s="3">
        <v>45621</v>
      </c>
      <c r="D7953" t="s">
        <v>39</v>
      </c>
      <c r="E7953">
        <v>165344</v>
      </c>
      <c r="F7953" t="s">
        <v>19</v>
      </c>
      <c r="G7953" t="s">
        <v>86</v>
      </c>
      <c r="H7953" t="s">
        <v>210</v>
      </c>
      <c r="I7953">
        <v>45503</v>
      </c>
      <c r="J7953" t="s">
        <v>148</v>
      </c>
      <c r="K7953" t="s">
        <v>32</v>
      </c>
      <c r="L7953" t="s">
        <v>348</v>
      </c>
      <c r="M7953" t="s">
        <v>349</v>
      </c>
      <c r="N7953" s="5">
        <v>140</v>
      </c>
      <c r="O7953" s="7">
        <v>7</v>
      </c>
      <c r="P7953" s="5">
        <v>70</v>
      </c>
      <c r="Q7953" s="5">
        <v>70</v>
      </c>
      <c r="R7953" s="22">
        <f>Tabla1[[#This Row],[Fecha de Envío]]-Tabla1[[#This Row],[Fecha de Orden]]</f>
        <v>12</v>
      </c>
      <c r="S7953" s="24">
        <f>YEAR(Tabla1[[#This Row],[Fecha de Orden]])</f>
        <v>2024</v>
      </c>
      <c r="T7953" t="str">
        <f>VLOOKUP(Tabla1[[#This Row],[Nombre del Producto]],Tabla2[[Nombre Producto]:[Costo Unitario]],2,FALSE)</f>
        <v>Secret Factory</v>
      </c>
      <c r="U7953" t="str">
        <f>VLOOKUP(Tabla1[[#This Row],[Fábrica]],Tabla3[],4,FALSE)</f>
        <v>Illinois</v>
      </c>
    </row>
    <row r="7954" spans="1:21" x14ac:dyDescent="0.25">
      <c r="A7954" t="s">
        <v>8018</v>
      </c>
      <c r="B7954" s="3">
        <v>45609</v>
      </c>
      <c r="C7954" s="3">
        <v>45623</v>
      </c>
      <c r="D7954" t="s">
        <v>71</v>
      </c>
      <c r="E7954">
        <v>123624</v>
      </c>
      <c r="F7954" t="s">
        <v>19</v>
      </c>
      <c r="G7954" t="s">
        <v>1341</v>
      </c>
      <c r="H7954" t="s">
        <v>21</v>
      </c>
      <c r="I7954">
        <v>93030</v>
      </c>
      <c r="J7954" t="s">
        <v>22</v>
      </c>
      <c r="K7954" t="s">
        <v>23</v>
      </c>
      <c r="L7954" t="s">
        <v>36</v>
      </c>
      <c r="M7954" t="s">
        <v>37</v>
      </c>
      <c r="N7954" s="5">
        <v>16.25</v>
      </c>
      <c r="O7954" s="7">
        <v>5</v>
      </c>
      <c r="P7954" s="5">
        <v>10.55</v>
      </c>
      <c r="Q7954" s="5">
        <v>5.7</v>
      </c>
      <c r="R7954" s="22">
        <f>Tabla1[[#This Row],[Fecha de Envío]]-Tabla1[[#This Row],[Fecha de Orden]]</f>
        <v>14</v>
      </c>
      <c r="S7954" s="24">
        <f>YEAR(Tabla1[[#This Row],[Fecha de Orden]])</f>
        <v>2024</v>
      </c>
      <c r="T7954" t="str">
        <f>VLOOKUP(Tabla1[[#This Row],[Nombre del Producto]],Tabla2[[Nombre Producto]:[Costo Unitario]],2,FALSE)</f>
        <v>Wicked Choccy's</v>
      </c>
      <c r="U7954" t="str">
        <f>VLOOKUP(Tabla1[[#This Row],[Fábrica]],Tabla3[],4,FALSE)</f>
        <v>Georgia</v>
      </c>
    </row>
    <row r="7955" spans="1:21" x14ac:dyDescent="0.25">
      <c r="A7955" t="s">
        <v>8295</v>
      </c>
      <c r="B7955" s="3">
        <v>45609</v>
      </c>
      <c r="C7955" s="3">
        <v>45622</v>
      </c>
      <c r="D7955" t="s">
        <v>71</v>
      </c>
      <c r="E7955">
        <v>112844</v>
      </c>
      <c r="F7955" t="s">
        <v>19</v>
      </c>
      <c r="G7955" t="s">
        <v>3089</v>
      </c>
      <c r="H7955" t="s">
        <v>31</v>
      </c>
      <c r="I7955">
        <v>14215</v>
      </c>
      <c r="J7955" t="s">
        <v>22</v>
      </c>
      <c r="K7955" t="s">
        <v>32</v>
      </c>
      <c r="L7955" t="s">
        <v>24</v>
      </c>
      <c r="M7955" t="s">
        <v>25</v>
      </c>
      <c r="N7955" s="5">
        <v>11.25</v>
      </c>
      <c r="O7955" s="7">
        <v>3</v>
      </c>
      <c r="P7955" s="5">
        <v>7.35</v>
      </c>
      <c r="Q7955" s="5">
        <v>3.9</v>
      </c>
      <c r="R7955" s="22">
        <f>Tabla1[[#This Row],[Fecha de Envío]]-Tabla1[[#This Row],[Fecha de Orden]]</f>
        <v>13</v>
      </c>
      <c r="S7955" s="24">
        <f>YEAR(Tabla1[[#This Row],[Fecha de Orden]])</f>
        <v>2024</v>
      </c>
      <c r="T7955" t="str">
        <f>VLOOKUP(Tabla1[[#This Row],[Nombre del Producto]],Tabla2[[Nombre Producto]:[Costo Unitario]],2,FALSE)</f>
        <v>Wicked Choccy's</v>
      </c>
      <c r="U7955" t="str">
        <f>VLOOKUP(Tabla1[[#This Row],[Fábrica]],Tabla3[],4,FALSE)</f>
        <v>Georgia</v>
      </c>
    </row>
    <row r="7956" spans="1:21" x14ac:dyDescent="0.25">
      <c r="A7956" t="s">
        <v>8694</v>
      </c>
      <c r="B7956" s="3">
        <v>45609</v>
      </c>
      <c r="C7956" s="3">
        <v>45624</v>
      </c>
      <c r="D7956" t="s">
        <v>71</v>
      </c>
      <c r="E7956">
        <v>153633</v>
      </c>
      <c r="F7956" t="s">
        <v>19</v>
      </c>
      <c r="G7956" t="s">
        <v>8695</v>
      </c>
      <c r="H7956" t="s">
        <v>255</v>
      </c>
      <c r="I7956">
        <v>33458</v>
      </c>
      <c r="J7956" t="s">
        <v>22</v>
      </c>
      <c r="K7956" t="s">
        <v>66</v>
      </c>
      <c r="L7956" t="s">
        <v>33</v>
      </c>
      <c r="M7956" t="s">
        <v>34</v>
      </c>
      <c r="N7956" s="5">
        <v>3.6</v>
      </c>
      <c r="O7956" s="7">
        <v>1</v>
      </c>
      <c r="P7956" s="5">
        <v>2.4</v>
      </c>
      <c r="Q7956" s="5">
        <v>1.2</v>
      </c>
      <c r="R7956" s="22">
        <f>Tabla1[[#This Row],[Fecha de Envío]]-Tabla1[[#This Row],[Fecha de Orden]]</f>
        <v>15</v>
      </c>
      <c r="S7956" s="24">
        <f>YEAR(Tabla1[[#This Row],[Fecha de Orden]])</f>
        <v>2024</v>
      </c>
      <c r="T7956" t="str">
        <f>VLOOKUP(Tabla1[[#This Row],[Nombre del Producto]],Tabla2[[Nombre Producto]:[Costo Unitario]],2,FALSE)</f>
        <v>Lot's O' Nuts</v>
      </c>
      <c r="U7956" t="str">
        <f>VLOOKUP(Tabla1[[#This Row],[Fábrica]],Tabla3[],4,FALSE)</f>
        <v>Arizona</v>
      </c>
    </row>
    <row r="7957" spans="1:21" x14ac:dyDescent="0.25">
      <c r="A7957" t="s">
        <v>8954</v>
      </c>
      <c r="B7957" s="3">
        <v>45609</v>
      </c>
      <c r="C7957" s="3">
        <v>45624</v>
      </c>
      <c r="D7957" t="s">
        <v>18</v>
      </c>
      <c r="E7957">
        <v>122490</v>
      </c>
      <c r="F7957" t="s">
        <v>19</v>
      </c>
      <c r="G7957" t="s">
        <v>124</v>
      </c>
      <c r="H7957" t="s">
        <v>125</v>
      </c>
      <c r="I7957">
        <v>98103</v>
      </c>
      <c r="J7957" t="s">
        <v>22</v>
      </c>
      <c r="K7957" t="s">
        <v>23</v>
      </c>
      <c r="L7957" t="s">
        <v>45</v>
      </c>
      <c r="M7957" t="s">
        <v>46</v>
      </c>
      <c r="N7957" s="5">
        <v>20.94</v>
      </c>
      <c r="O7957" s="7">
        <v>6</v>
      </c>
      <c r="P7957" s="5">
        <v>14.94</v>
      </c>
      <c r="Q7957" s="5">
        <v>6</v>
      </c>
      <c r="R7957" s="22">
        <f>Tabla1[[#This Row],[Fecha de Envío]]-Tabla1[[#This Row],[Fecha de Orden]]</f>
        <v>15</v>
      </c>
      <c r="S7957" s="24">
        <f>YEAR(Tabla1[[#This Row],[Fecha de Orden]])</f>
        <v>2024</v>
      </c>
      <c r="T7957" t="str">
        <f>VLOOKUP(Tabla1[[#This Row],[Nombre del Producto]],Tabla2[[Nombre Producto]:[Costo Unitario]],2,FALSE)</f>
        <v>Lot's O' Nuts</v>
      </c>
      <c r="U7957" t="str">
        <f>VLOOKUP(Tabla1[[#This Row],[Fábrica]],Tabla3[],4,FALSE)</f>
        <v>Arizona</v>
      </c>
    </row>
    <row r="7958" spans="1:21" x14ac:dyDescent="0.25">
      <c r="A7958" t="s">
        <v>8955</v>
      </c>
      <c r="B7958" s="3">
        <v>45609</v>
      </c>
      <c r="C7958" s="3">
        <v>45624</v>
      </c>
      <c r="D7958" t="s">
        <v>18</v>
      </c>
      <c r="E7958">
        <v>122490</v>
      </c>
      <c r="F7958" t="s">
        <v>19</v>
      </c>
      <c r="G7958" t="s">
        <v>124</v>
      </c>
      <c r="H7958" t="s">
        <v>125</v>
      </c>
      <c r="I7958">
        <v>98103</v>
      </c>
      <c r="J7958" t="s">
        <v>22</v>
      </c>
      <c r="K7958" t="s">
        <v>23</v>
      </c>
      <c r="L7958" t="s">
        <v>24</v>
      </c>
      <c r="M7958" t="s">
        <v>25</v>
      </c>
      <c r="N7958" s="5">
        <v>41.25</v>
      </c>
      <c r="O7958" s="7">
        <v>11</v>
      </c>
      <c r="P7958" s="5">
        <v>26.95</v>
      </c>
      <c r="Q7958" s="5">
        <v>14.3</v>
      </c>
      <c r="R7958" s="22">
        <f>Tabla1[[#This Row],[Fecha de Envío]]-Tabla1[[#This Row],[Fecha de Orden]]</f>
        <v>15</v>
      </c>
      <c r="S7958" s="24">
        <f>YEAR(Tabla1[[#This Row],[Fecha de Orden]])</f>
        <v>2024</v>
      </c>
      <c r="T7958" t="str">
        <f>VLOOKUP(Tabla1[[#This Row],[Nombre del Producto]],Tabla2[[Nombre Producto]:[Costo Unitario]],2,FALSE)</f>
        <v>Wicked Choccy's</v>
      </c>
      <c r="U7958" t="str">
        <f>VLOOKUP(Tabla1[[#This Row],[Fábrica]],Tabla3[],4,FALSE)</f>
        <v>Georgia</v>
      </c>
    </row>
    <row r="7959" spans="1:21" x14ac:dyDescent="0.25">
      <c r="A7959" t="s">
        <v>882</v>
      </c>
      <c r="B7959" s="3">
        <v>45610</v>
      </c>
      <c r="C7959" s="3">
        <v>45623</v>
      </c>
      <c r="D7959" t="s">
        <v>39</v>
      </c>
      <c r="E7959">
        <v>118157</v>
      </c>
      <c r="F7959" t="s">
        <v>19</v>
      </c>
      <c r="G7959" t="s">
        <v>50</v>
      </c>
      <c r="H7959" t="s">
        <v>51</v>
      </c>
      <c r="I7959">
        <v>55407</v>
      </c>
      <c r="J7959" t="s">
        <v>22</v>
      </c>
      <c r="K7959" t="s">
        <v>43</v>
      </c>
      <c r="L7959" t="s">
        <v>36</v>
      </c>
      <c r="M7959" t="s">
        <v>37</v>
      </c>
      <c r="N7959" s="5">
        <v>6.5</v>
      </c>
      <c r="O7959" s="7">
        <v>2</v>
      </c>
      <c r="P7959" s="5">
        <v>4.22</v>
      </c>
      <c r="Q7959" s="5">
        <v>2.2799999999999998</v>
      </c>
      <c r="R7959" s="22">
        <f>Tabla1[[#This Row],[Fecha de Envío]]-Tabla1[[#This Row],[Fecha de Orden]]</f>
        <v>13</v>
      </c>
      <c r="S7959" s="24">
        <f>YEAR(Tabla1[[#This Row],[Fecha de Orden]])</f>
        <v>2024</v>
      </c>
      <c r="T7959" t="str">
        <f>VLOOKUP(Tabla1[[#This Row],[Nombre del Producto]],Tabla2[[Nombre Producto]:[Costo Unitario]],2,FALSE)</f>
        <v>Wicked Choccy's</v>
      </c>
      <c r="U7959" t="str">
        <f>VLOOKUP(Tabla1[[#This Row],[Fábrica]],Tabla3[],4,FALSE)</f>
        <v>Georgia</v>
      </c>
    </row>
    <row r="7960" spans="1:21" x14ac:dyDescent="0.25">
      <c r="A7960" t="s">
        <v>1935</v>
      </c>
      <c r="B7960" s="3">
        <v>45610</v>
      </c>
      <c r="C7960" s="3">
        <v>45623</v>
      </c>
      <c r="D7960" t="s">
        <v>71</v>
      </c>
      <c r="E7960">
        <v>138611</v>
      </c>
      <c r="F7960" t="s">
        <v>19</v>
      </c>
      <c r="G7960" t="s">
        <v>1936</v>
      </c>
      <c r="H7960" t="s">
        <v>210</v>
      </c>
      <c r="I7960">
        <v>43123</v>
      </c>
      <c r="J7960" t="s">
        <v>22</v>
      </c>
      <c r="K7960" t="s">
        <v>32</v>
      </c>
      <c r="L7960" t="s">
        <v>24</v>
      </c>
      <c r="M7960" t="s">
        <v>25</v>
      </c>
      <c r="N7960" s="5">
        <v>7.5</v>
      </c>
      <c r="O7960" s="7">
        <v>2</v>
      </c>
      <c r="P7960" s="5">
        <v>4.9000000000000004</v>
      </c>
      <c r="Q7960" s="5">
        <v>2.6</v>
      </c>
      <c r="R7960" s="22">
        <f>Tabla1[[#This Row],[Fecha de Envío]]-Tabla1[[#This Row],[Fecha de Orden]]</f>
        <v>13</v>
      </c>
      <c r="S7960" s="24">
        <f>YEAR(Tabla1[[#This Row],[Fecha de Orden]])</f>
        <v>2024</v>
      </c>
      <c r="T7960" t="str">
        <f>VLOOKUP(Tabla1[[#This Row],[Nombre del Producto]],Tabla2[[Nombre Producto]:[Costo Unitario]],2,FALSE)</f>
        <v>Wicked Choccy's</v>
      </c>
      <c r="U7960" t="str">
        <f>VLOOKUP(Tabla1[[#This Row],[Fábrica]],Tabla3[],4,FALSE)</f>
        <v>Georgia</v>
      </c>
    </row>
    <row r="7961" spans="1:21" x14ac:dyDescent="0.25">
      <c r="A7961" t="s">
        <v>1937</v>
      </c>
      <c r="B7961" s="3">
        <v>45610</v>
      </c>
      <c r="C7961" s="3">
        <v>45623</v>
      </c>
      <c r="D7961" t="s">
        <v>71</v>
      </c>
      <c r="E7961">
        <v>138611</v>
      </c>
      <c r="F7961" t="s">
        <v>19</v>
      </c>
      <c r="G7961" t="s">
        <v>1936</v>
      </c>
      <c r="H7961" t="s">
        <v>210</v>
      </c>
      <c r="I7961">
        <v>43123</v>
      </c>
      <c r="J7961" t="s">
        <v>22</v>
      </c>
      <c r="K7961" t="s">
        <v>32</v>
      </c>
      <c r="L7961" t="s">
        <v>33</v>
      </c>
      <c r="M7961" t="s">
        <v>34</v>
      </c>
      <c r="N7961" s="5">
        <v>36</v>
      </c>
      <c r="O7961" s="7">
        <v>10</v>
      </c>
      <c r="P7961" s="5">
        <v>24</v>
      </c>
      <c r="Q7961" s="5">
        <v>12</v>
      </c>
      <c r="R7961" s="22">
        <f>Tabla1[[#This Row],[Fecha de Envío]]-Tabla1[[#This Row],[Fecha de Orden]]</f>
        <v>13</v>
      </c>
      <c r="S7961" s="24">
        <f>YEAR(Tabla1[[#This Row],[Fecha de Orden]])</f>
        <v>2024</v>
      </c>
      <c r="T7961" t="str">
        <f>VLOOKUP(Tabla1[[#This Row],[Nombre del Producto]],Tabla2[[Nombre Producto]:[Costo Unitario]],2,FALSE)</f>
        <v>Lot's O' Nuts</v>
      </c>
      <c r="U7961" t="str">
        <f>VLOOKUP(Tabla1[[#This Row],[Fábrica]],Tabla3[],4,FALSE)</f>
        <v>Arizona</v>
      </c>
    </row>
    <row r="7962" spans="1:21" x14ac:dyDescent="0.25">
      <c r="A7962" t="s">
        <v>3564</v>
      </c>
      <c r="B7962" s="3">
        <v>45610</v>
      </c>
      <c r="C7962" s="3">
        <v>45625</v>
      </c>
      <c r="D7962" t="s">
        <v>18</v>
      </c>
      <c r="E7962">
        <v>106943</v>
      </c>
      <c r="F7962" t="s">
        <v>19</v>
      </c>
      <c r="G7962" t="s">
        <v>30</v>
      </c>
      <c r="H7962" t="s">
        <v>31</v>
      </c>
      <c r="I7962">
        <v>10035</v>
      </c>
      <c r="J7962" t="s">
        <v>22</v>
      </c>
      <c r="K7962" t="s">
        <v>32</v>
      </c>
      <c r="L7962" t="s">
        <v>33</v>
      </c>
      <c r="M7962" t="s">
        <v>34</v>
      </c>
      <c r="N7962" s="5">
        <v>7.2</v>
      </c>
      <c r="O7962" s="7">
        <v>2</v>
      </c>
      <c r="P7962" s="5">
        <v>4.8</v>
      </c>
      <c r="Q7962" s="5">
        <v>2.4</v>
      </c>
      <c r="R7962" s="22">
        <f>Tabla1[[#This Row],[Fecha de Envío]]-Tabla1[[#This Row],[Fecha de Orden]]</f>
        <v>15</v>
      </c>
      <c r="S7962" s="24">
        <f>YEAR(Tabla1[[#This Row],[Fecha de Orden]])</f>
        <v>2024</v>
      </c>
      <c r="T7962" t="str">
        <f>VLOOKUP(Tabla1[[#This Row],[Nombre del Producto]],Tabla2[[Nombre Producto]:[Costo Unitario]],2,FALSE)</f>
        <v>Lot's O' Nuts</v>
      </c>
      <c r="U7962" t="str">
        <f>VLOOKUP(Tabla1[[#This Row],[Fábrica]],Tabla3[],4,FALSE)</f>
        <v>Arizona</v>
      </c>
    </row>
    <row r="7963" spans="1:21" x14ac:dyDescent="0.25">
      <c r="A7963" t="s">
        <v>4314</v>
      </c>
      <c r="B7963" s="3">
        <v>45610</v>
      </c>
      <c r="C7963" s="3">
        <v>45625</v>
      </c>
      <c r="D7963" t="s">
        <v>18</v>
      </c>
      <c r="E7963">
        <v>124261</v>
      </c>
      <c r="F7963" t="s">
        <v>19</v>
      </c>
      <c r="G7963" t="s">
        <v>53</v>
      </c>
      <c r="H7963" t="s">
        <v>21</v>
      </c>
      <c r="I7963">
        <v>90049</v>
      </c>
      <c r="J7963" t="s">
        <v>22</v>
      </c>
      <c r="K7963" t="s">
        <v>23</v>
      </c>
      <c r="L7963" t="s">
        <v>45</v>
      </c>
      <c r="M7963" t="s">
        <v>46</v>
      </c>
      <c r="N7963" s="5">
        <v>27.92</v>
      </c>
      <c r="O7963" s="7">
        <v>8</v>
      </c>
      <c r="P7963" s="5">
        <v>19.920000000000002</v>
      </c>
      <c r="Q7963" s="5">
        <v>8</v>
      </c>
      <c r="R7963" s="22">
        <f>Tabla1[[#This Row],[Fecha de Envío]]-Tabla1[[#This Row],[Fecha de Orden]]</f>
        <v>15</v>
      </c>
      <c r="S7963" s="24">
        <f>YEAR(Tabla1[[#This Row],[Fecha de Orden]])</f>
        <v>2024</v>
      </c>
      <c r="T7963" t="str">
        <f>VLOOKUP(Tabla1[[#This Row],[Nombre del Producto]],Tabla2[[Nombre Producto]:[Costo Unitario]],2,FALSE)</f>
        <v>Lot's O' Nuts</v>
      </c>
      <c r="U7963" t="str">
        <f>VLOOKUP(Tabla1[[#This Row],[Fábrica]],Tabla3[],4,FALSE)</f>
        <v>Arizona</v>
      </c>
    </row>
    <row r="7964" spans="1:21" x14ac:dyDescent="0.25">
      <c r="A7964" t="s">
        <v>5747</v>
      </c>
      <c r="B7964" s="3">
        <v>45610</v>
      </c>
      <c r="C7964" s="3">
        <v>45625</v>
      </c>
      <c r="D7964" t="s">
        <v>18</v>
      </c>
      <c r="E7964">
        <v>152142</v>
      </c>
      <c r="F7964" t="s">
        <v>19</v>
      </c>
      <c r="G7964" t="s">
        <v>20</v>
      </c>
      <c r="H7964" t="s">
        <v>21</v>
      </c>
      <c r="I7964">
        <v>94110</v>
      </c>
      <c r="J7964" t="s">
        <v>22</v>
      </c>
      <c r="K7964" t="s">
        <v>23</v>
      </c>
      <c r="L7964" t="s">
        <v>33</v>
      </c>
      <c r="M7964" t="s">
        <v>34</v>
      </c>
      <c r="N7964" s="5">
        <v>7.2</v>
      </c>
      <c r="O7964" s="7">
        <v>2</v>
      </c>
      <c r="P7964" s="5">
        <v>4.8</v>
      </c>
      <c r="Q7964" s="5">
        <v>2.4</v>
      </c>
      <c r="R7964" s="22">
        <f>Tabla1[[#This Row],[Fecha de Envío]]-Tabla1[[#This Row],[Fecha de Orden]]</f>
        <v>15</v>
      </c>
      <c r="S7964" s="24">
        <f>YEAR(Tabla1[[#This Row],[Fecha de Orden]])</f>
        <v>2024</v>
      </c>
      <c r="T7964" t="str">
        <f>VLOOKUP(Tabla1[[#This Row],[Nombre del Producto]],Tabla2[[Nombre Producto]:[Costo Unitario]],2,FALSE)</f>
        <v>Lot's O' Nuts</v>
      </c>
      <c r="U7964" t="str">
        <f>VLOOKUP(Tabla1[[#This Row],[Fábrica]],Tabla3[],4,FALSE)</f>
        <v>Arizona</v>
      </c>
    </row>
    <row r="7965" spans="1:21" x14ac:dyDescent="0.25">
      <c r="A7965" t="s">
        <v>7225</v>
      </c>
      <c r="B7965" s="3">
        <v>45610</v>
      </c>
      <c r="C7965" s="3">
        <v>45624</v>
      </c>
      <c r="D7965" t="s">
        <v>71</v>
      </c>
      <c r="E7965">
        <v>137323</v>
      </c>
      <c r="F7965" t="s">
        <v>19</v>
      </c>
      <c r="G7965" t="s">
        <v>1172</v>
      </c>
      <c r="H7965" t="s">
        <v>31</v>
      </c>
      <c r="I7965">
        <v>13601</v>
      </c>
      <c r="J7965" t="s">
        <v>22</v>
      </c>
      <c r="K7965" t="s">
        <v>32</v>
      </c>
      <c r="L7965" t="s">
        <v>27</v>
      </c>
      <c r="M7965" t="s">
        <v>28</v>
      </c>
      <c r="N7965" s="5">
        <v>21.6</v>
      </c>
      <c r="O7965" s="7">
        <v>6</v>
      </c>
      <c r="P7965" s="5">
        <v>15</v>
      </c>
      <c r="Q7965" s="5">
        <v>6.6</v>
      </c>
      <c r="R7965" s="22">
        <f>Tabla1[[#This Row],[Fecha de Envío]]-Tabla1[[#This Row],[Fecha de Orden]]</f>
        <v>14</v>
      </c>
      <c r="S7965" s="24">
        <f>YEAR(Tabla1[[#This Row],[Fecha de Orden]])</f>
        <v>2024</v>
      </c>
      <c r="T7965" t="str">
        <f>VLOOKUP(Tabla1[[#This Row],[Nombre del Producto]],Tabla2[[Nombre Producto]:[Costo Unitario]],2,FALSE)</f>
        <v>Lot's O' Nuts</v>
      </c>
      <c r="U7965" t="str">
        <f>VLOOKUP(Tabla1[[#This Row],[Fábrica]],Tabla3[],4,FALSE)</f>
        <v>Arizona</v>
      </c>
    </row>
    <row r="7966" spans="1:21" x14ac:dyDescent="0.25">
      <c r="A7966" t="s">
        <v>7876</v>
      </c>
      <c r="B7966" s="3">
        <v>45610</v>
      </c>
      <c r="C7966" s="3">
        <v>45624</v>
      </c>
      <c r="D7966" t="s">
        <v>18</v>
      </c>
      <c r="E7966">
        <v>154121</v>
      </c>
      <c r="F7966" t="s">
        <v>195</v>
      </c>
      <c r="G7966" t="s">
        <v>697</v>
      </c>
      <c r="H7966" t="s">
        <v>698</v>
      </c>
      <c r="I7966" t="s">
        <v>1002</v>
      </c>
      <c r="J7966" t="s">
        <v>22</v>
      </c>
      <c r="K7966" t="s">
        <v>32</v>
      </c>
      <c r="L7966" t="s">
        <v>36</v>
      </c>
      <c r="M7966" t="s">
        <v>37</v>
      </c>
      <c r="N7966" s="5">
        <v>6.5</v>
      </c>
      <c r="O7966" s="7">
        <v>2</v>
      </c>
      <c r="P7966" s="5">
        <v>4.22</v>
      </c>
      <c r="Q7966" s="5">
        <v>2.2799999999999998</v>
      </c>
      <c r="R7966" s="22">
        <f>Tabla1[[#This Row],[Fecha de Envío]]-Tabla1[[#This Row],[Fecha de Orden]]</f>
        <v>14</v>
      </c>
      <c r="S7966" s="24">
        <f>YEAR(Tabla1[[#This Row],[Fecha de Orden]])</f>
        <v>2024</v>
      </c>
      <c r="T7966" t="str">
        <f>VLOOKUP(Tabla1[[#This Row],[Nombre del Producto]],Tabla2[[Nombre Producto]:[Costo Unitario]],2,FALSE)</f>
        <v>Wicked Choccy's</v>
      </c>
      <c r="U7966" t="str">
        <f>VLOOKUP(Tabla1[[#This Row],[Fábrica]],Tabla3[],4,FALSE)</f>
        <v>Georgia</v>
      </c>
    </row>
    <row r="7967" spans="1:21" x14ac:dyDescent="0.25">
      <c r="A7967" t="s">
        <v>8696</v>
      </c>
      <c r="B7967" s="3">
        <v>45610</v>
      </c>
      <c r="C7967" s="3">
        <v>45622</v>
      </c>
      <c r="D7967" t="s">
        <v>71</v>
      </c>
      <c r="E7967">
        <v>142489</v>
      </c>
      <c r="F7967" t="s">
        <v>19</v>
      </c>
      <c r="G7967" t="s">
        <v>159</v>
      </c>
      <c r="H7967" t="s">
        <v>42</v>
      </c>
      <c r="I7967">
        <v>77095</v>
      </c>
      <c r="J7967" t="s">
        <v>22</v>
      </c>
      <c r="K7967" t="s">
        <v>43</v>
      </c>
      <c r="L7967" t="s">
        <v>36</v>
      </c>
      <c r="M7967" t="s">
        <v>37</v>
      </c>
      <c r="N7967" s="5">
        <v>16.25</v>
      </c>
      <c r="O7967" s="7">
        <v>5</v>
      </c>
      <c r="P7967" s="5">
        <v>10.55</v>
      </c>
      <c r="Q7967" s="5">
        <v>5.7</v>
      </c>
      <c r="R7967" s="22">
        <f>Tabla1[[#This Row],[Fecha de Envío]]-Tabla1[[#This Row],[Fecha de Orden]]</f>
        <v>12</v>
      </c>
      <c r="S7967" s="24">
        <f>YEAR(Tabla1[[#This Row],[Fecha de Orden]])</f>
        <v>2024</v>
      </c>
      <c r="T7967" t="str">
        <f>VLOOKUP(Tabla1[[#This Row],[Nombre del Producto]],Tabla2[[Nombre Producto]:[Costo Unitario]],2,FALSE)</f>
        <v>Wicked Choccy's</v>
      </c>
      <c r="U7967" t="str">
        <f>VLOOKUP(Tabla1[[#This Row],[Fábrica]],Tabla3[],4,FALSE)</f>
        <v>Georgia</v>
      </c>
    </row>
    <row r="7968" spans="1:21" x14ac:dyDescent="0.25">
      <c r="A7968" t="s">
        <v>9178</v>
      </c>
      <c r="B7968" s="3">
        <v>45610</v>
      </c>
      <c r="C7968" s="3">
        <v>45624</v>
      </c>
      <c r="D7968" t="s">
        <v>18</v>
      </c>
      <c r="E7968">
        <v>136679</v>
      </c>
      <c r="F7968" t="s">
        <v>19</v>
      </c>
      <c r="G7968" t="s">
        <v>757</v>
      </c>
      <c r="H7968" t="s">
        <v>42</v>
      </c>
      <c r="I7968">
        <v>77506</v>
      </c>
      <c r="J7968" t="s">
        <v>22</v>
      </c>
      <c r="K7968" t="s">
        <v>43</v>
      </c>
      <c r="L7968" t="s">
        <v>33</v>
      </c>
      <c r="M7968" t="s">
        <v>34</v>
      </c>
      <c r="N7968" s="5">
        <v>7.2</v>
      </c>
      <c r="O7968" s="7">
        <v>2</v>
      </c>
      <c r="P7968" s="5">
        <v>4.8</v>
      </c>
      <c r="Q7968" s="5">
        <v>2.4</v>
      </c>
      <c r="R7968" s="22">
        <f>Tabla1[[#This Row],[Fecha de Envío]]-Tabla1[[#This Row],[Fecha de Orden]]</f>
        <v>14</v>
      </c>
      <c r="S7968" s="24">
        <f>YEAR(Tabla1[[#This Row],[Fecha de Orden]])</f>
        <v>2024</v>
      </c>
      <c r="T7968" t="str">
        <f>VLOOKUP(Tabla1[[#This Row],[Nombre del Producto]],Tabla2[[Nombre Producto]:[Costo Unitario]],2,FALSE)</f>
        <v>Lot's O' Nuts</v>
      </c>
      <c r="U7968" t="str">
        <f>VLOOKUP(Tabla1[[#This Row],[Fábrica]],Tabla3[],4,FALSE)</f>
        <v>Arizona</v>
      </c>
    </row>
    <row r="7969" spans="1:21" x14ac:dyDescent="0.25">
      <c r="A7969" t="s">
        <v>9179</v>
      </c>
      <c r="B7969" s="3">
        <v>45610</v>
      </c>
      <c r="C7969" s="3">
        <v>45624</v>
      </c>
      <c r="D7969" t="s">
        <v>18</v>
      </c>
      <c r="E7969">
        <v>136679</v>
      </c>
      <c r="F7969" t="s">
        <v>19</v>
      </c>
      <c r="G7969" t="s">
        <v>757</v>
      </c>
      <c r="H7969" t="s">
        <v>42</v>
      </c>
      <c r="I7969">
        <v>77506</v>
      </c>
      <c r="J7969" t="s">
        <v>22</v>
      </c>
      <c r="K7969" t="s">
        <v>43</v>
      </c>
      <c r="L7969" t="s">
        <v>27</v>
      </c>
      <c r="M7969" t="s">
        <v>28</v>
      </c>
      <c r="N7969" s="5">
        <v>21.6</v>
      </c>
      <c r="O7969" s="7">
        <v>6</v>
      </c>
      <c r="P7969" s="5">
        <v>15</v>
      </c>
      <c r="Q7969" s="5">
        <v>6.6</v>
      </c>
      <c r="R7969" s="22">
        <f>Tabla1[[#This Row],[Fecha de Envío]]-Tabla1[[#This Row],[Fecha de Orden]]</f>
        <v>14</v>
      </c>
      <c r="S7969" s="24">
        <f>YEAR(Tabla1[[#This Row],[Fecha de Orden]])</f>
        <v>2024</v>
      </c>
      <c r="T7969" t="str">
        <f>VLOOKUP(Tabla1[[#This Row],[Nombre del Producto]],Tabla2[[Nombre Producto]:[Costo Unitario]],2,FALSE)</f>
        <v>Lot's O' Nuts</v>
      </c>
      <c r="U7969" t="str">
        <f>VLOOKUP(Tabla1[[#This Row],[Fábrica]],Tabla3[],4,FALSE)</f>
        <v>Arizona</v>
      </c>
    </row>
    <row r="7970" spans="1:21" x14ac:dyDescent="0.25">
      <c r="A7970" t="s">
        <v>2635</v>
      </c>
      <c r="B7970" s="3">
        <v>45611</v>
      </c>
      <c r="C7970" s="3">
        <v>45626</v>
      </c>
      <c r="D7970" t="s">
        <v>18</v>
      </c>
      <c r="E7970">
        <v>108112</v>
      </c>
      <c r="F7970" t="s">
        <v>19</v>
      </c>
      <c r="G7970" t="s">
        <v>2636</v>
      </c>
      <c r="H7970" t="s">
        <v>255</v>
      </c>
      <c r="I7970">
        <v>33023</v>
      </c>
      <c r="J7970" t="s">
        <v>22</v>
      </c>
      <c r="K7970" t="s">
        <v>66</v>
      </c>
      <c r="L7970" t="s">
        <v>36</v>
      </c>
      <c r="M7970" t="s">
        <v>37</v>
      </c>
      <c r="N7970" s="5">
        <v>13</v>
      </c>
      <c r="O7970" s="7">
        <v>4</v>
      </c>
      <c r="P7970" s="5">
        <v>8.44</v>
      </c>
      <c r="Q7970" s="5">
        <v>4.5599999999999996</v>
      </c>
      <c r="R7970" s="22">
        <f>Tabla1[[#This Row],[Fecha de Envío]]-Tabla1[[#This Row],[Fecha de Orden]]</f>
        <v>15</v>
      </c>
      <c r="S7970" s="24">
        <f>YEAR(Tabla1[[#This Row],[Fecha de Orden]])</f>
        <v>2024</v>
      </c>
      <c r="T7970" t="str">
        <f>VLOOKUP(Tabla1[[#This Row],[Nombre del Producto]],Tabla2[[Nombre Producto]:[Costo Unitario]],2,FALSE)</f>
        <v>Wicked Choccy's</v>
      </c>
      <c r="U7970" t="str">
        <f>VLOOKUP(Tabla1[[#This Row],[Fábrica]],Tabla3[],4,FALSE)</f>
        <v>Georgia</v>
      </c>
    </row>
    <row r="7971" spans="1:21" x14ac:dyDescent="0.25">
      <c r="A7971" t="s">
        <v>2637</v>
      </c>
      <c r="B7971" s="3">
        <v>45611</v>
      </c>
      <c r="C7971" s="3">
        <v>45626</v>
      </c>
      <c r="D7971" t="s">
        <v>18</v>
      </c>
      <c r="E7971">
        <v>108112</v>
      </c>
      <c r="F7971" t="s">
        <v>19</v>
      </c>
      <c r="G7971" t="s">
        <v>2636</v>
      </c>
      <c r="H7971" t="s">
        <v>255</v>
      </c>
      <c r="I7971">
        <v>33023</v>
      </c>
      <c r="J7971" t="s">
        <v>22</v>
      </c>
      <c r="K7971" t="s">
        <v>66</v>
      </c>
      <c r="L7971" t="s">
        <v>33</v>
      </c>
      <c r="M7971" t="s">
        <v>34</v>
      </c>
      <c r="N7971" s="5">
        <v>14.4</v>
      </c>
      <c r="O7971" s="7">
        <v>4</v>
      </c>
      <c r="P7971" s="5">
        <v>9.6</v>
      </c>
      <c r="Q7971" s="5">
        <v>4.8</v>
      </c>
      <c r="R7971" s="22">
        <f>Tabla1[[#This Row],[Fecha de Envío]]-Tabla1[[#This Row],[Fecha de Orden]]</f>
        <v>15</v>
      </c>
      <c r="S7971" s="24">
        <f>YEAR(Tabla1[[#This Row],[Fecha de Orden]])</f>
        <v>2024</v>
      </c>
      <c r="T7971" t="str">
        <f>VLOOKUP(Tabla1[[#This Row],[Nombre del Producto]],Tabla2[[Nombre Producto]:[Costo Unitario]],2,FALSE)</f>
        <v>Lot's O' Nuts</v>
      </c>
      <c r="U7971" t="str">
        <f>VLOOKUP(Tabla1[[#This Row],[Fábrica]],Tabla3[],4,FALSE)</f>
        <v>Arizona</v>
      </c>
    </row>
    <row r="7972" spans="1:21" x14ac:dyDescent="0.25">
      <c r="A7972" t="s">
        <v>1273</v>
      </c>
      <c r="B7972" s="3">
        <v>45612</v>
      </c>
      <c r="C7972" s="3">
        <v>45626</v>
      </c>
      <c r="D7972" t="s">
        <v>71</v>
      </c>
      <c r="E7972">
        <v>121678</v>
      </c>
      <c r="F7972" t="s">
        <v>19</v>
      </c>
      <c r="G7972" t="s">
        <v>1274</v>
      </c>
      <c r="H7972" t="s">
        <v>210</v>
      </c>
      <c r="I7972">
        <v>44035</v>
      </c>
      <c r="J7972" t="s">
        <v>22</v>
      </c>
      <c r="K7972" t="s">
        <v>32</v>
      </c>
      <c r="L7972" t="s">
        <v>24</v>
      </c>
      <c r="M7972" t="s">
        <v>25</v>
      </c>
      <c r="N7972" s="5">
        <v>3.75</v>
      </c>
      <c r="O7972" s="7">
        <v>1</v>
      </c>
      <c r="P7972" s="5">
        <v>2.4500000000000002</v>
      </c>
      <c r="Q7972" s="5">
        <v>1.3</v>
      </c>
      <c r="R7972" s="22">
        <f>Tabla1[[#This Row],[Fecha de Envío]]-Tabla1[[#This Row],[Fecha de Orden]]</f>
        <v>14</v>
      </c>
      <c r="S7972" s="24">
        <f>YEAR(Tabla1[[#This Row],[Fecha de Orden]])</f>
        <v>2024</v>
      </c>
      <c r="T7972" t="str">
        <f>VLOOKUP(Tabla1[[#This Row],[Nombre del Producto]],Tabla2[[Nombre Producto]:[Costo Unitario]],2,FALSE)</f>
        <v>Wicked Choccy's</v>
      </c>
      <c r="U7972" t="str">
        <f>VLOOKUP(Tabla1[[#This Row],[Fábrica]],Tabla3[],4,FALSE)</f>
        <v>Georgia</v>
      </c>
    </row>
    <row r="7973" spans="1:21" x14ac:dyDescent="0.25">
      <c r="A7973" t="s">
        <v>1414</v>
      </c>
      <c r="B7973" s="3">
        <v>45612</v>
      </c>
      <c r="C7973" s="3">
        <v>45627</v>
      </c>
      <c r="D7973" t="s">
        <v>18</v>
      </c>
      <c r="E7973">
        <v>160633</v>
      </c>
      <c r="F7973" t="s">
        <v>19</v>
      </c>
      <c r="G7973" t="s">
        <v>1024</v>
      </c>
      <c r="H7973" t="s">
        <v>210</v>
      </c>
      <c r="I7973">
        <v>43402</v>
      </c>
      <c r="J7973" t="s">
        <v>22</v>
      </c>
      <c r="K7973" t="s">
        <v>32</v>
      </c>
      <c r="L7973" t="s">
        <v>27</v>
      </c>
      <c r="M7973" t="s">
        <v>28</v>
      </c>
      <c r="N7973" s="5">
        <v>10.8</v>
      </c>
      <c r="O7973" s="7">
        <v>3</v>
      </c>
      <c r="P7973" s="5">
        <v>7.5</v>
      </c>
      <c r="Q7973" s="5">
        <v>3.3</v>
      </c>
      <c r="R7973" s="22">
        <f>Tabla1[[#This Row],[Fecha de Envío]]-Tabla1[[#This Row],[Fecha de Orden]]</f>
        <v>15</v>
      </c>
      <c r="S7973" s="24">
        <f>YEAR(Tabla1[[#This Row],[Fecha de Orden]])</f>
        <v>2024</v>
      </c>
      <c r="T7973" t="str">
        <f>VLOOKUP(Tabla1[[#This Row],[Nombre del Producto]],Tabla2[[Nombre Producto]:[Costo Unitario]],2,FALSE)</f>
        <v>Lot's O' Nuts</v>
      </c>
      <c r="U7973" t="str">
        <f>VLOOKUP(Tabla1[[#This Row],[Fábrica]],Tabla3[],4,FALSE)</f>
        <v>Arizona</v>
      </c>
    </row>
    <row r="7974" spans="1:21" x14ac:dyDescent="0.25">
      <c r="A7974" t="s">
        <v>1415</v>
      </c>
      <c r="B7974" s="3">
        <v>45612</v>
      </c>
      <c r="C7974" s="3">
        <v>45627</v>
      </c>
      <c r="D7974" t="s">
        <v>18</v>
      </c>
      <c r="E7974">
        <v>160633</v>
      </c>
      <c r="F7974" t="s">
        <v>19</v>
      </c>
      <c r="G7974" t="s">
        <v>1024</v>
      </c>
      <c r="H7974" t="s">
        <v>210</v>
      </c>
      <c r="I7974">
        <v>43402</v>
      </c>
      <c r="J7974" t="s">
        <v>22</v>
      </c>
      <c r="K7974" t="s">
        <v>32</v>
      </c>
      <c r="L7974" t="s">
        <v>33</v>
      </c>
      <c r="M7974" t="s">
        <v>34</v>
      </c>
      <c r="N7974" s="5">
        <v>10.8</v>
      </c>
      <c r="O7974" s="7">
        <v>3</v>
      </c>
      <c r="P7974" s="5">
        <v>7.2</v>
      </c>
      <c r="Q7974" s="5">
        <v>3.6</v>
      </c>
      <c r="R7974" s="22">
        <f>Tabla1[[#This Row],[Fecha de Envío]]-Tabla1[[#This Row],[Fecha de Orden]]</f>
        <v>15</v>
      </c>
      <c r="S7974" s="24">
        <f>YEAR(Tabla1[[#This Row],[Fecha de Orden]])</f>
        <v>2024</v>
      </c>
      <c r="T7974" t="str">
        <f>VLOOKUP(Tabla1[[#This Row],[Nombre del Producto]],Tabla2[[Nombre Producto]:[Costo Unitario]],2,FALSE)</f>
        <v>Lot's O' Nuts</v>
      </c>
      <c r="U7974" t="str">
        <f>VLOOKUP(Tabla1[[#This Row],[Fábrica]],Tabla3[],4,FALSE)</f>
        <v>Arizona</v>
      </c>
    </row>
    <row r="7975" spans="1:21" x14ac:dyDescent="0.25">
      <c r="A7975" t="s">
        <v>1643</v>
      </c>
      <c r="B7975" s="3">
        <v>45612</v>
      </c>
      <c r="C7975" s="3">
        <v>45622</v>
      </c>
      <c r="D7975" t="s">
        <v>82</v>
      </c>
      <c r="E7975">
        <v>157896</v>
      </c>
      <c r="F7975" t="s">
        <v>19</v>
      </c>
      <c r="G7975" t="s">
        <v>30</v>
      </c>
      <c r="H7975" t="s">
        <v>31</v>
      </c>
      <c r="I7975">
        <v>10009</v>
      </c>
      <c r="J7975" t="s">
        <v>22</v>
      </c>
      <c r="K7975" t="s">
        <v>32</v>
      </c>
      <c r="L7975" t="s">
        <v>36</v>
      </c>
      <c r="M7975" t="s">
        <v>37</v>
      </c>
      <c r="N7975" s="5">
        <v>9.75</v>
      </c>
      <c r="O7975" s="7">
        <v>3</v>
      </c>
      <c r="P7975" s="5">
        <v>6.33</v>
      </c>
      <c r="Q7975" s="5">
        <v>3.42</v>
      </c>
      <c r="R7975" s="22">
        <f>Tabla1[[#This Row],[Fecha de Envío]]-Tabla1[[#This Row],[Fecha de Orden]]</f>
        <v>10</v>
      </c>
      <c r="S7975" s="24">
        <f>YEAR(Tabla1[[#This Row],[Fecha de Orden]])</f>
        <v>2024</v>
      </c>
      <c r="T7975" t="str">
        <f>VLOOKUP(Tabla1[[#This Row],[Nombre del Producto]],Tabla2[[Nombre Producto]:[Costo Unitario]],2,FALSE)</f>
        <v>Wicked Choccy's</v>
      </c>
      <c r="U7975" t="str">
        <f>VLOOKUP(Tabla1[[#This Row],[Fábrica]],Tabla3[],4,FALSE)</f>
        <v>Georgia</v>
      </c>
    </row>
    <row r="7976" spans="1:21" x14ac:dyDescent="0.25">
      <c r="A7976" t="s">
        <v>1706</v>
      </c>
      <c r="B7976" s="3">
        <v>45612</v>
      </c>
      <c r="C7976" s="3">
        <v>45625</v>
      </c>
      <c r="D7976" t="s">
        <v>39</v>
      </c>
      <c r="E7976">
        <v>107888</v>
      </c>
      <c r="F7976" t="s">
        <v>19</v>
      </c>
      <c r="G7976" t="s">
        <v>124</v>
      </c>
      <c r="H7976" t="s">
        <v>125</v>
      </c>
      <c r="I7976">
        <v>98103</v>
      </c>
      <c r="J7976" t="s">
        <v>22</v>
      </c>
      <c r="K7976" t="s">
        <v>23</v>
      </c>
      <c r="L7976" t="s">
        <v>24</v>
      </c>
      <c r="M7976" t="s">
        <v>25</v>
      </c>
      <c r="N7976" s="5">
        <v>7.5</v>
      </c>
      <c r="O7976" s="7">
        <v>2</v>
      </c>
      <c r="P7976" s="5">
        <v>4.9000000000000004</v>
      </c>
      <c r="Q7976" s="5">
        <v>2.6</v>
      </c>
      <c r="R7976" s="22">
        <f>Tabla1[[#This Row],[Fecha de Envío]]-Tabla1[[#This Row],[Fecha de Orden]]</f>
        <v>13</v>
      </c>
      <c r="S7976" s="24">
        <f>YEAR(Tabla1[[#This Row],[Fecha de Orden]])</f>
        <v>2024</v>
      </c>
      <c r="T7976" t="str">
        <f>VLOOKUP(Tabla1[[#This Row],[Nombre del Producto]],Tabla2[[Nombre Producto]:[Costo Unitario]],2,FALSE)</f>
        <v>Wicked Choccy's</v>
      </c>
      <c r="U7976" t="str">
        <f>VLOOKUP(Tabla1[[#This Row],[Fábrica]],Tabla3[],4,FALSE)</f>
        <v>Georgia</v>
      </c>
    </row>
    <row r="7977" spans="1:21" x14ac:dyDescent="0.25">
      <c r="A7977" t="s">
        <v>1707</v>
      </c>
      <c r="B7977" s="3">
        <v>45612</v>
      </c>
      <c r="C7977" s="3">
        <v>45625</v>
      </c>
      <c r="D7977" t="s">
        <v>39</v>
      </c>
      <c r="E7977">
        <v>107888</v>
      </c>
      <c r="F7977" t="s">
        <v>19</v>
      </c>
      <c r="G7977" t="s">
        <v>124</v>
      </c>
      <c r="H7977" t="s">
        <v>125</v>
      </c>
      <c r="I7977">
        <v>98103</v>
      </c>
      <c r="J7977" t="s">
        <v>22</v>
      </c>
      <c r="K7977" t="s">
        <v>23</v>
      </c>
      <c r="L7977" t="s">
        <v>27</v>
      </c>
      <c r="M7977" t="s">
        <v>28</v>
      </c>
      <c r="N7977" s="5">
        <v>21.6</v>
      </c>
      <c r="O7977" s="7">
        <v>6</v>
      </c>
      <c r="P7977" s="5">
        <v>15</v>
      </c>
      <c r="Q7977" s="5">
        <v>6.6</v>
      </c>
      <c r="R7977" s="22">
        <f>Tabla1[[#This Row],[Fecha de Envío]]-Tabla1[[#This Row],[Fecha de Orden]]</f>
        <v>13</v>
      </c>
      <c r="S7977" s="24">
        <f>YEAR(Tabla1[[#This Row],[Fecha de Orden]])</f>
        <v>2024</v>
      </c>
      <c r="T7977" t="str">
        <f>VLOOKUP(Tabla1[[#This Row],[Nombre del Producto]],Tabla2[[Nombre Producto]:[Costo Unitario]],2,FALSE)</f>
        <v>Lot's O' Nuts</v>
      </c>
      <c r="U7977" t="str">
        <f>VLOOKUP(Tabla1[[#This Row],[Fábrica]],Tabla3[],4,FALSE)</f>
        <v>Arizona</v>
      </c>
    </row>
    <row r="7978" spans="1:21" x14ac:dyDescent="0.25">
      <c r="A7978" t="s">
        <v>1708</v>
      </c>
      <c r="B7978" s="3">
        <v>45612</v>
      </c>
      <c r="C7978" s="3">
        <v>45625</v>
      </c>
      <c r="D7978" t="s">
        <v>39</v>
      </c>
      <c r="E7978">
        <v>107888</v>
      </c>
      <c r="F7978" t="s">
        <v>19</v>
      </c>
      <c r="G7978" t="s">
        <v>124</v>
      </c>
      <c r="H7978" t="s">
        <v>125</v>
      </c>
      <c r="I7978">
        <v>98103</v>
      </c>
      <c r="J7978" t="s">
        <v>22</v>
      </c>
      <c r="K7978" t="s">
        <v>23</v>
      </c>
      <c r="L7978" t="s">
        <v>36</v>
      </c>
      <c r="M7978" t="s">
        <v>37</v>
      </c>
      <c r="N7978" s="5">
        <v>3.25</v>
      </c>
      <c r="O7978" s="7">
        <v>1</v>
      </c>
      <c r="P7978" s="5">
        <v>2.11</v>
      </c>
      <c r="Q7978" s="5">
        <v>1.1399999999999999</v>
      </c>
      <c r="R7978" s="22">
        <f>Tabla1[[#This Row],[Fecha de Envío]]-Tabla1[[#This Row],[Fecha de Orden]]</f>
        <v>13</v>
      </c>
      <c r="S7978" s="24">
        <f>YEAR(Tabla1[[#This Row],[Fecha de Orden]])</f>
        <v>2024</v>
      </c>
      <c r="T7978" t="str">
        <f>VLOOKUP(Tabla1[[#This Row],[Nombre del Producto]],Tabla2[[Nombre Producto]:[Costo Unitario]],2,FALSE)</f>
        <v>Wicked Choccy's</v>
      </c>
      <c r="U7978" t="str">
        <f>VLOOKUP(Tabla1[[#This Row],[Fábrica]],Tabla3[],4,FALSE)</f>
        <v>Georgia</v>
      </c>
    </row>
    <row r="7979" spans="1:21" x14ac:dyDescent="0.25">
      <c r="A7979" t="s">
        <v>1709</v>
      </c>
      <c r="B7979" s="3">
        <v>45612</v>
      </c>
      <c r="C7979" s="3">
        <v>45625</v>
      </c>
      <c r="D7979" t="s">
        <v>39</v>
      </c>
      <c r="E7979">
        <v>107888</v>
      </c>
      <c r="F7979" t="s">
        <v>19</v>
      </c>
      <c r="G7979" t="s">
        <v>124</v>
      </c>
      <c r="H7979" t="s">
        <v>125</v>
      </c>
      <c r="I7979">
        <v>98103</v>
      </c>
      <c r="J7979" t="s">
        <v>22</v>
      </c>
      <c r="K7979" t="s">
        <v>23</v>
      </c>
      <c r="L7979" t="s">
        <v>45</v>
      </c>
      <c r="M7979" t="s">
        <v>46</v>
      </c>
      <c r="N7979" s="5">
        <v>10.47</v>
      </c>
      <c r="O7979" s="7">
        <v>3</v>
      </c>
      <c r="P7979" s="5">
        <v>7.47</v>
      </c>
      <c r="Q7979" s="5">
        <v>3</v>
      </c>
      <c r="R7979" s="22">
        <f>Tabla1[[#This Row],[Fecha de Envío]]-Tabla1[[#This Row],[Fecha de Orden]]</f>
        <v>13</v>
      </c>
      <c r="S7979" s="24">
        <f>YEAR(Tabla1[[#This Row],[Fecha de Orden]])</f>
        <v>2024</v>
      </c>
      <c r="T7979" t="str">
        <f>VLOOKUP(Tabla1[[#This Row],[Nombre del Producto]],Tabla2[[Nombre Producto]:[Costo Unitario]],2,FALSE)</f>
        <v>Lot's O' Nuts</v>
      </c>
      <c r="U7979" t="str">
        <f>VLOOKUP(Tabla1[[#This Row],[Fábrica]],Tabla3[],4,FALSE)</f>
        <v>Arizona</v>
      </c>
    </row>
    <row r="7980" spans="1:21" x14ac:dyDescent="0.25">
      <c r="A7980" t="s">
        <v>2026</v>
      </c>
      <c r="B7980" s="3">
        <v>45612</v>
      </c>
      <c r="C7980" s="3">
        <v>45622</v>
      </c>
      <c r="D7980" t="s">
        <v>82</v>
      </c>
      <c r="E7980">
        <v>118598</v>
      </c>
      <c r="F7980" t="s">
        <v>19</v>
      </c>
      <c r="G7980" t="s">
        <v>2027</v>
      </c>
      <c r="H7980" t="s">
        <v>31</v>
      </c>
      <c r="I7980">
        <v>13501</v>
      </c>
      <c r="J7980" t="s">
        <v>22</v>
      </c>
      <c r="K7980" t="s">
        <v>32</v>
      </c>
      <c r="L7980" t="s">
        <v>45</v>
      </c>
      <c r="M7980" t="s">
        <v>46</v>
      </c>
      <c r="N7980" s="5">
        <v>20.94</v>
      </c>
      <c r="O7980" s="7">
        <v>6</v>
      </c>
      <c r="P7980" s="5">
        <v>14.94</v>
      </c>
      <c r="Q7980" s="5">
        <v>6</v>
      </c>
      <c r="R7980" s="22">
        <f>Tabla1[[#This Row],[Fecha de Envío]]-Tabla1[[#This Row],[Fecha de Orden]]</f>
        <v>10</v>
      </c>
      <c r="S7980" s="24">
        <f>YEAR(Tabla1[[#This Row],[Fecha de Orden]])</f>
        <v>2024</v>
      </c>
      <c r="T7980" t="str">
        <f>VLOOKUP(Tabla1[[#This Row],[Nombre del Producto]],Tabla2[[Nombre Producto]:[Costo Unitario]],2,FALSE)</f>
        <v>Lot's O' Nuts</v>
      </c>
      <c r="U7980" t="str">
        <f>VLOOKUP(Tabla1[[#This Row],[Fábrica]],Tabla3[],4,FALSE)</f>
        <v>Arizona</v>
      </c>
    </row>
    <row r="7981" spans="1:21" x14ac:dyDescent="0.25">
      <c r="A7981" t="s">
        <v>3283</v>
      </c>
      <c r="B7981" s="3">
        <v>45612</v>
      </c>
      <c r="C7981" s="3">
        <v>45627</v>
      </c>
      <c r="D7981" t="s">
        <v>18</v>
      </c>
      <c r="E7981">
        <v>108091</v>
      </c>
      <c r="F7981" t="s">
        <v>19</v>
      </c>
      <c r="G7981" t="s">
        <v>3284</v>
      </c>
      <c r="H7981" t="s">
        <v>21</v>
      </c>
      <c r="I7981">
        <v>92025</v>
      </c>
      <c r="J7981" t="s">
        <v>22</v>
      </c>
      <c r="K7981" t="s">
        <v>23</v>
      </c>
      <c r="L7981" t="s">
        <v>45</v>
      </c>
      <c r="M7981" t="s">
        <v>46</v>
      </c>
      <c r="N7981" s="5">
        <v>13.96</v>
      </c>
      <c r="O7981" s="7">
        <v>4</v>
      </c>
      <c r="P7981" s="5">
        <v>9.9600000000000009</v>
      </c>
      <c r="Q7981" s="5">
        <v>4</v>
      </c>
      <c r="R7981" s="22">
        <f>Tabla1[[#This Row],[Fecha de Envío]]-Tabla1[[#This Row],[Fecha de Orden]]</f>
        <v>15</v>
      </c>
      <c r="S7981" s="24">
        <f>YEAR(Tabla1[[#This Row],[Fecha de Orden]])</f>
        <v>2024</v>
      </c>
      <c r="T7981" t="str">
        <f>VLOOKUP(Tabla1[[#This Row],[Nombre del Producto]],Tabla2[[Nombre Producto]:[Costo Unitario]],2,FALSE)</f>
        <v>Lot's O' Nuts</v>
      </c>
      <c r="U7981" t="str">
        <f>VLOOKUP(Tabla1[[#This Row],[Fábrica]],Tabla3[],4,FALSE)</f>
        <v>Arizona</v>
      </c>
    </row>
    <row r="7982" spans="1:21" x14ac:dyDescent="0.25">
      <c r="A7982" t="s">
        <v>4542</v>
      </c>
      <c r="B7982" s="3">
        <v>45612</v>
      </c>
      <c r="C7982" s="3">
        <v>45626</v>
      </c>
      <c r="D7982" t="s">
        <v>18</v>
      </c>
      <c r="E7982">
        <v>100601</v>
      </c>
      <c r="F7982" t="s">
        <v>19</v>
      </c>
      <c r="G7982" t="s">
        <v>986</v>
      </c>
      <c r="H7982" t="s">
        <v>21</v>
      </c>
      <c r="I7982">
        <v>93727</v>
      </c>
      <c r="J7982" t="s">
        <v>22</v>
      </c>
      <c r="K7982" t="s">
        <v>23</v>
      </c>
      <c r="L7982" t="s">
        <v>45</v>
      </c>
      <c r="M7982" t="s">
        <v>46</v>
      </c>
      <c r="N7982" s="5">
        <v>24.43</v>
      </c>
      <c r="O7982" s="7">
        <v>7</v>
      </c>
      <c r="P7982" s="5">
        <v>17.43</v>
      </c>
      <c r="Q7982" s="5">
        <v>7</v>
      </c>
      <c r="R7982" s="22">
        <f>Tabla1[[#This Row],[Fecha de Envío]]-Tabla1[[#This Row],[Fecha de Orden]]</f>
        <v>14</v>
      </c>
      <c r="S7982" s="24">
        <f>YEAR(Tabla1[[#This Row],[Fecha de Orden]])</f>
        <v>2024</v>
      </c>
      <c r="T7982" t="str">
        <f>VLOOKUP(Tabla1[[#This Row],[Nombre del Producto]],Tabla2[[Nombre Producto]:[Costo Unitario]],2,FALSE)</f>
        <v>Lot's O' Nuts</v>
      </c>
      <c r="U7982" t="str">
        <f>VLOOKUP(Tabla1[[#This Row],[Fábrica]],Tabla3[],4,FALSE)</f>
        <v>Arizona</v>
      </c>
    </row>
    <row r="7983" spans="1:21" x14ac:dyDescent="0.25">
      <c r="A7983" t="s">
        <v>5469</v>
      </c>
      <c r="B7983" s="3">
        <v>45612</v>
      </c>
      <c r="C7983" s="3">
        <v>45626</v>
      </c>
      <c r="D7983" t="s">
        <v>18</v>
      </c>
      <c r="E7983">
        <v>157448</v>
      </c>
      <c r="F7983" t="s">
        <v>19</v>
      </c>
      <c r="G7983" t="s">
        <v>53</v>
      </c>
      <c r="H7983" t="s">
        <v>21</v>
      </c>
      <c r="I7983">
        <v>90049</v>
      </c>
      <c r="J7983" t="s">
        <v>22</v>
      </c>
      <c r="K7983" t="s">
        <v>23</v>
      </c>
      <c r="L7983" t="s">
        <v>36</v>
      </c>
      <c r="M7983" t="s">
        <v>37</v>
      </c>
      <c r="N7983" s="5">
        <v>9.75</v>
      </c>
      <c r="O7983" s="7">
        <v>3</v>
      </c>
      <c r="P7983" s="5">
        <v>6.33</v>
      </c>
      <c r="Q7983" s="5">
        <v>3.42</v>
      </c>
      <c r="R7983" s="22">
        <f>Tabla1[[#This Row],[Fecha de Envío]]-Tabla1[[#This Row],[Fecha de Orden]]</f>
        <v>14</v>
      </c>
      <c r="S7983" s="24">
        <f>YEAR(Tabla1[[#This Row],[Fecha de Orden]])</f>
        <v>2024</v>
      </c>
      <c r="T7983" t="str">
        <f>VLOOKUP(Tabla1[[#This Row],[Nombre del Producto]],Tabla2[[Nombre Producto]:[Costo Unitario]],2,FALSE)</f>
        <v>Wicked Choccy's</v>
      </c>
      <c r="U7983" t="str">
        <f>VLOOKUP(Tabla1[[#This Row],[Fábrica]],Tabla3[],4,FALSE)</f>
        <v>Georgia</v>
      </c>
    </row>
    <row r="7984" spans="1:21" x14ac:dyDescent="0.25">
      <c r="A7984" t="s">
        <v>5470</v>
      </c>
      <c r="B7984" s="3">
        <v>45612</v>
      </c>
      <c r="C7984" s="3">
        <v>45626</v>
      </c>
      <c r="D7984" t="s">
        <v>18</v>
      </c>
      <c r="E7984">
        <v>157448</v>
      </c>
      <c r="F7984" t="s">
        <v>19</v>
      </c>
      <c r="G7984" t="s">
        <v>53</v>
      </c>
      <c r="H7984" t="s">
        <v>21</v>
      </c>
      <c r="I7984">
        <v>90049</v>
      </c>
      <c r="J7984" t="s">
        <v>22</v>
      </c>
      <c r="K7984" t="s">
        <v>23</v>
      </c>
      <c r="L7984" t="s">
        <v>27</v>
      </c>
      <c r="M7984" t="s">
        <v>28</v>
      </c>
      <c r="N7984" s="5">
        <v>10.8</v>
      </c>
      <c r="O7984" s="7">
        <v>3</v>
      </c>
      <c r="P7984" s="5">
        <v>7.5</v>
      </c>
      <c r="Q7984" s="5">
        <v>3.3</v>
      </c>
      <c r="R7984" s="22">
        <f>Tabla1[[#This Row],[Fecha de Envío]]-Tabla1[[#This Row],[Fecha de Orden]]</f>
        <v>14</v>
      </c>
      <c r="S7984" s="24">
        <f>YEAR(Tabla1[[#This Row],[Fecha de Orden]])</f>
        <v>2024</v>
      </c>
      <c r="T7984" t="str">
        <f>VLOOKUP(Tabla1[[#This Row],[Nombre del Producto]],Tabla2[[Nombre Producto]:[Costo Unitario]],2,FALSE)</f>
        <v>Lot's O' Nuts</v>
      </c>
      <c r="U7984" t="str">
        <f>VLOOKUP(Tabla1[[#This Row],[Fábrica]],Tabla3[],4,FALSE)</f>
        <v>Arizona</v>
      </c>
    </row>
    <row r="7985" spans="1:21" x14ac:dyDescent="0.25">
      <c r="A7985" t="s">
        <v>5834</v>
      </c>
      <c r="B7985" s="3">
        <v>45612</v>
      </c>
      <c r="C7985" s="3">
        <v>45628</v>
      </c>
      <c r="D7985" t="s">
        <v>18</v>
      </c>
      <c r="E7985">
        <v>122945</v>
      </c>
      <c r="F7985" t="s">
        <v>19</v>
      </c>
      <c r="G7985" t="s">
        <v>560</v>
      </c>
      <c r="H7985" t="s">
        <v>21</v>
      </c>
      <c r="I7985">
        <v>95661</v>
      </c>
      <c r="J7985" t="s">
        <v>22</v>
      </c>
      <c r="K7985" t="s">
        <v>23</v>
      </c>
      <c r="L7985" t="s">
        <v>45</v>
      </c>
      <c r="M7985" t="s">
        <v>46</v>
      </c>
      <c r="N7985" s="5">
        <v>10.47</v>
      </c>
      <c r="O7985" s="7">
        <v>3</v>
      </c>
      <c r="P7985" s="5">
        <v>7.47</v>
      </c>
      <c r="Q7985" s="5">
        <v>3</v>
      </c>
      <c r="R7985" s="22">
        <f>Tabla1[[#This Row],[Fecha de Envío]]-Tabla1[[#This Row],[Fecha de Orden]]</f>
        <v>16</v>
      </c>
      <c r="S7985" s="24">
        <f>YEAR(Tabla1[[#This Row],[Fecha de Orden]])</f>
        <v>2024</v>
      </c>
      <c r="T7985" t="str">
        <f>VLOOKUP(Tabla1[[#This Row],[Nombre del Producto]],Tabla2[[Nombre Producto]:[Costo Unitario]],2,FALSE)</f>
        <v>Lot's O' Nuts</v>
      </c>
      <c r="U7985" t="str">
        <f>VLOOKUP(Tabla1[[#This Row],[Fábrica]],Tabla3[],4,FALSE)</f>
        <v>Arizona</v>
      </c>
    </row>
    <row r="7986" spans="1:21" x14ac:dyDescent="0.25">
      <c r="A7986" t="s">
        <v>6136</v>
      </c>
      <c r="B7986" s="3">
        <v>45612</v>
      </c>
      <c r="C7986" s="3">
        <v>45627</v>
      </c>
      <c r="D7986" t="s">
        <v>18</v>
      </c>
      <c r="E7986">
        <v>114657</v>
      </c>
      <c r="F7986" t="s">
        <v>19</v>
      </c>
      <c r="G7986" t="s">
        <v>181</v>
      </c>
      <c r="H7986" t="s">
        <v>31</v>
      </c>
      <c r="I7986">
        <v>10701</v>
      </c>
      <c r="J7986" t="s">
        <v>148</v>
      </c>
      <c r="K7986" t="s">
        <v>32</v>
      </c>
      <c r="L7986" t="s">
        <v>348</v>
      </c>
      <c r="M7986" t="s">
        <v>349</v>
      </c>
      <c r="N7986" s="5">
        <v>80</v>
      </c>
      <c r="O7986" s="7">
        <v>4</v>
      </c>
      <c r="P7986" s="5">
        <v>40</v>
      </c>
      <c r="Q7986" s="5">
        <v>40</v>
      </c>
      <c r="R7986" s="22">
        <f>Tabla1[[#This Row],[Fecha de Envío]]-Tabla1[[#This Row],[Fecha de Orden]]</f>
        <v>15</v>
      </c>
      <c r="S7986" s="24">
        <f>YEAR(Tabla1[[#This Row],[Fecha de Orden]])</f>
        <v>2024</v>
      </c>
      <c r="T7986" t="str">
        <f>VLOOKUP(Tabla1[[#This Row],[Nombre del Producto]],Tabla2[[Nombre Producto]:[Costo Unitario]],2,FALSE)</f>
        <v>Secret Factory</v>
      </c>
      <c r="U7986" t="str">
        <f>VLOOKUP(Tabla1[[#This Row],[Fábrica]],Tabla3[],4,FALSE)</f>
        <v>Illinois</v>
      </c>
    </row>
    <row r="7987" spans="1:21" x14ac:dyDescent="0.25">
      <c r="A7987" t="s">
        <v>6486</v>
      </c>
      <c r="B7987" s="3">
        <v>45612</v>
      </c>
      <c r="C7987" s="3">
        <v>45622</v>
      </c>
      <c r="D7987" t="s">
        <v>82</v>
      </c>
      <c r="E7987">
        <v>136308</v>
      </c>
      <c r="F7987" t="s">
        <v>19</v>
      </c>
      <c r="G7987" t="s">
        <v>20</v>
      </c>
      <c r="H7987" t="s">
        <v>21</v>
      </c>
      <c r="I7987">
        <v>94122</v>
      </c>
      <c r="J7987" t="s">
        <v>22</v>
      </c>
      <c r="K7987" t="s">
        <v>23</v>
      </c>
      <c r="L7987" t="s">
        <v>24</v>
      </c>
      <c r="M7987" t="s">
        <v>25</v>
      </c>
      <c r="N7987" s="5">
        <v>11.25</v>
      </c>
      <c r="O7987" s="7">
        <v>3</v>
      </c>
      <c r="P7987" s="5">
        <v>7.35</v>
      </c>
      <c r="Q7987" s="5">
        <v>3.9</v>
      </c>
      <c r="R7987" s="22">
        <f>Tabla1[[#This Row],[Fecha de Envío]]-Tabla1[[#This Row],[Fecha de Orden]]</f>
        <v>10</v>
      </c>
      <c r="S7987" s="24">
        <f>YEAR(Tabla1[[#This Row],[Fecha de Orden]])</f>
        <v>2024</v>
      </c>
      <c r="T7987" t="str">
        <f>VLOOKUP(Tabla1[[#This Row],[Nombre del Producto]],Tabla2[[Nombre Producto]:[Costo Unitario]],2,FALSE)</f>
        <v>Wicked Choccy's</v>
      </c>
      <c r="U7987" t="str">
        <f>VLOOKUP(Tabla1[[#This Row],[Fábrica]],Tabla3[],4,FALSE)</f>
        <v>Georgia</v>
      </c>
    </row>
    <row r="7988" spans="1:21" x14ac:dyDescent="0.25">
      <c r="A7988" t="s">
        <v>8510</v>
      </c>
      <c r="B7988" s="3">
        <v>45612</v>
      </c>
      <c r="C7988" s="3">
        <v>45628</v>
      </c>
      <c r="D7988" t="s">
        <v>18</v>
      </c>
      <c r="E7988">
        <v>137022</v>
      </c>
      <c r="F7988" t="s">
        <v>19</v>
      </c>
      <c r="G7988" t="s">
        <v>120</v>
      </c>
      <c r="H7988" t="s">
        <v>21</v>
      </c>
      <c r="I7988">
        <v>92105</v>
      </c>
      <c r="J7988" t="s">
        <v>22</v>
      </c>
      <c r="K7988" t="s">
        <v>23</v>
      </c>
      <c r="L7988" t="s">
        <v>24</v>
      </c>
      <c r="M7988" t="s">
        <v>25</v>
      </c>
      <c r="N7988" s="5">
        <v>30</v>
      </c>
      <c r="O7988" s="7">
        <v>8</v>
      </c>
      <c r="P7988" s="5">
        <v>19.600000000000001</v>
      </c>
      <c r="Q7988" s="5">
        <v>10.4</v>
      </c>
      <c r="R7988" s="22">
        <f>Tabla1[[#This Row],[Fecha de Envío]]-Tabla1[[#This Row],[Fecha de Orden]]</f>
        <v>16</v>
      </c>
      <c r="S7988" s="24">
        <f>YEAR(Tabla1[[#This Row],[Fecha de Orden]])</f>
        <v>2024</v>
      </c>
      <c r="T7988" t="str">
        <f>VLOOKUP(Tabla1[[#This Row],[Nombre del Producto]],Tabla2[[Nombre Producto]:[Costo Unitario]],2,FALSE)</f>
        <v>Wicked Choccy's</v>
      </c>
      <c r="U7988" t="str">
        <f>VLOOKUP(Tabla1[[#This Row],[Fábrica]],Tabla3[],4,FALSE)</f>
        <v>Georgia</v>
      </c>
    </row>
    <row r="7989" spans="1:21" x14ac:dyDescent="0.25">
      <c r="A7989" t="s">
        <v>1721</v>
      </c>
      <c r="B7989" s="3">
        <v>45613</v>
      </c>
      <c r="C7989" s="3">
        <v>45627</v>
      </c>
      <c r="D7989" t="s">
        <v>18</v>
      </c>
      <c r="E7989">
        <v>155866</v>
      </c>
      <c r="F7989" t="s">
        <v>19</v>
      </c>
      <c r="G7989" t="s">
        <v>30</v>
      </c>
      <c r="H7989" t="s">
        <v>31</v>
      </c>
      <c r="I7989">
        <v>10011</v>
      </c>
      <c r="J7989" t="s">
        <v>22</v>
      </c>
      <c r="K7989" t="s">
        <v>32</v>
      </c>
      <c r="L7989" t="s">
        <v>45</v>
      </c>
      <c r="M7989" t="s">
        <v>46</v>
      </c>
      <c r="N7989" s="5">
        <v>13.96</v>
      </c>
      <c r="O7989" s="7">
        <v>4</v>
      </c>
      <c r="P7989" s="5">
        <v>9.9600000000000009</v>
      </c>
      <c r="Q7989" s="5">
        <v>4</v>
      </c>
      <c r="R7989" s="22">
        <f>Tabla1[[#This Row],[Fecha de Envío]]-Tabla1[[#This Row],[Fecha de Orden]]</f>
        <v>14</v>
      </c>
      <c r="S7989" s="24">
        <f>YEAR(Tabla1[[#This Row],[Fecha de Orden]])</f>
        <v>2024</v>
      </c>
      <c r="T7989" t="str">
        <f>VLOOKUP(Tabla1[[#This Row],[Nombre del Producto]],Tabla2[[Nombre Producto]:[Costo Unitario]],2,FALSE)</f>
        <v>Lot's O' Nuts</v>
      </c>
      <c r="U7989" t="str">
        <f>VLOOKUP(Tabla1[[#This Row],[Fábrica]],Tabla3[],4,FALSE)</f>
        <v>Arizona</v>
      </c>
    </row>
    <row r="7990" spans="1:21" x14ac:dyDescent="0.25">
      <c r="A7990" t="s">
        <v>1722</v>
      </c>
      <c r="B7990" s="3">
        <v>45613</v>
      </c>
      <c r="C7990" s="3">
        <v>45627</v>
      </c>
      <c r="D7990" t="s">
        <v>18</v>
      </c>
      <c r="E7990">
        <v>155866</v>
      </c>
      <c r="F7990" t="s">
        <v>19</v>
      </c>
      <c r="G7990" t="s">
        <v>30</v>
      </c>
      <c r="H7990" t="s">
        <v>31</v>
      </c>
      <c r="I7990">
        <v>10011</v>
      </c>
      <c r="J7990" t="s">
        <v>22</v>
      </c>
      <c r="K7990" t="s">
        <v>32</v>
      </c>
      <c r="L7990" t="s">
        <v>24</v>
      </c>
      <c r="M7990" t="s">
        <v>25</v>
      </c>
      <c r="N7990" s="5">
        <v>22.5</v>
      </c>
      <c r="O7990" s="7">
        <v>6</v>
      </c>
      <c r="P7990" s="5">
        <v>14.7</v>
      </c>
      <c r="Q7990" s="5">
        <v>7.8</v>
      </c>
      <c r="R7990" s="22">
        <f>Tabla1[[#This Row],[Fecha de Envío]]-Tabla1[[#This Row],[Fecha de Orden]]</f>
        <v>14</v>
      </c>
      <c r="S7990" s="24">
        <f>YEAR(Tabla1[[#This Row],[Fecha de Orden]])</f>
        <v>2024</v>
      </c>
      <c r="T7990" t="str">
        <f>VLOOKUP(Tabla1[[#This Row],[Nombre del Producto]],Tabla2[[Nombre Producto]:[Costo Unitario]],2,FALSE)</f>
        <v>Wicked Choccy's</v>
      </c>
      <c r="U7990" t="str">
        <f>VLOOKUP(Tabla1[[#This Row],[Fábrica]],Tabla3[],4,FALSE)</f>
        <v>Georgia</v>
      </c>
    </row>
    <row r="7991" spans="1:21" x14ac:dyDescent="0.25">
      <c r="A7991" t="s">
        <v>1938</v>
      </c>
      <c r="B7991" s="3">
        <v>45613</v>
      </c>
      <c r="C7991" s="3">
        <v>45627</v>
      </c>
      <c r="D7991" t="s">
        <v>18</v>
      </c>
      <c r="E7991">
        <v>100902</v>
      </c>
      <c r="F7991" t="s">
        <v>19</v>
      </c>
      <c r="G7991" t="s">
        <v>356</v>
      </c>
      <c r="H7991" t="s">
        <v>98</v>
      </c>
      <c r="I7991">
        <v>28205</v>
      </c>
      <c r="J7991" t="s">
        <v>22</v>
      </c>
      <c r="K7991" t="s">
        <v>66</v>
      </c>
      <c r="L7991" t="s">
        <v>36</v>
      </c>
      <c r="M7991" t="s">
        <v>37</v>
      </c>
      <c r="N7991" s="5">
        <v>22.75</v>
      </c>
      <c r="O7991" s="7">
        <v>7</v>
      </c>
      <c r="P7991" s="5">
        <v>14.77</v>
      </c>
      <c r="Q7991" s="5">
        <v>7.98</v>
      </c>
      <c r="R7991" s="22">
        <f>Tabla1[[#This Row],[Fecha de Envío]]-Tabla1[[#This Row],[Fecha de Orden]]</f>
        <v>14</v>
      </c>
      <c r="S7991" s="24">
        <f>YEAR(Tabla1[[#This Row],[Fecha de Orden]])</f>
        <v>2024</v>
      </c>
      <c r="T7991" t="str">
        <f>VLOOKUP(Tabla1[[#This Row],[Nombre del Producto]],Tabla2[[Nombre Producto]:[Costo Unitario]],2,FALSE)</f>
        <v>Wicked Choccy's</v>
      </c>
      <c r="U7991" t="str">
        <f>VLOOKUP(Tabla1[[#This Row],[Fábrica]],Tabla3[],4,FALSE)</f>
        <v>Georgia</v>
      </c>
    </row>
    <row r="7992" spans="1:21" x14ac:dyDescent="0.25">
      <c r="A7992" t="s">
        <v>1939</v>
      </c>
      <c r="B7992" s="3">
        <v>45613</v>
      </c>
      <c r="C7992" s="3">
        <v>45627</v>
      </c>
      <c r="D7992" t="s">
        <v>18</v>
      </c>
      <c r="E7992">
        <v>100902</v>
      </c>
      <c r="F7992" t="s">
        <v>19</v>
      </c>
      <c r="G7992" t="s">
        <v>356</v>
      </c>
      <c r="H7992" t="s">
        <v>98</v>
      </c>
      <c r="I7992">
        <v>28205</v>
      </c>
      <c r="J7992" t="s">
        <v>22</v>
      </c>
      <c r="K7992" t="s">
        <v>66</v>
      </c>
      <c r="L7992" t="s">
        <v>27</v>
      </c>
      <c r="M7992" t="s">
        <v>28</v>
      </c>
      <c r="N7992" s="5">
        <v>18</v>
      </c>
      <c r="O7992" s="7">
        <v>5</v>
      </c>
      <c r="P7992" s="5">
        <v>12.5</v>
      </c>
      <c r="Q7992" s="5">
        <v>5.5</v>
      </c>
      <c r="R7992" s="22">
        <f>Tabla1[[#This Row],[Fecha de Envío]]-Tabla1[[#This Row],[Fecha de Orden]]</f>
        <v>14</v>
      </c>
      <c r="S7992" s="24">
        <f>YEAR(Tabla1[[#This Row],[Fecha de Orden]])</f>
        <v>2024</v>
      </c>
      <c r="T7992" t="str">
        <f>VLOOKUP(Tabla1[[#This Row],[Nombre del Producto]],Tabla2[[Nombre Producto]:[Costo Unitario]],2,FALSE)</f>
        <v>Lot's O' Nuts</v>
      </c>
      <c r="U7992" t="str">
        <f>VLOOKUP(Tabla1[[#This Row],[Fábrica]],Tabla3[],4,FALSE)</f>
        <v>Arizona</v>
      </c>
    </row>
    <row r="7993" spans="1:21" x14ac:dyDescent="0.25">
      <c r="A7993" t="s">
        <v>2234</v>
      </c>
      <c r="B7993" s="3">
        <v>45613</v>
      </c>
      <c r="C7993" s="3">
        <v>45629</v>
      </c>
      <c r="D7993" t="s">
        <v>18</v>
      </c>
      <c r="E7993">
        <v>165687</v>
      </c>
      <c r="F7993" t="s">
        <v>19</v>
      </c>
      <c r="G7993" t="s">
        <v>61</v>
      </c>
      <c r="H7993" t="s">
        <v>133</v>
      </c>
      <c r="I7993">
        <v>24153</v>
      </c>
      <c r="J7993" t="s">
        <v>22</v>
      </c>
      <c r="K7993" t="s">
        <v>66</v>
      </c>
      <c r="L7993" t="s">
        <v>33</v>
      </c>
      <c r="M7993" t="s">
        <v>34</v>
      </c>
      <c r="N7993" s="5">
        <v>7.2</v>
      </c>
      <c r="O7993" s="7">
        <v>2</v>
      </c>
      <c r="P7993" s="5">
        <v>4.8</v>
      </c>
      <c r="Q7993" s="5">
        <v>2.4</v>
      </c>
      <c r="R7993" s="22">
        <f>Tabla1[[#This Row],[Fecha de Envío]]-Tabla1[[#This Row],[Fecha de Orden]]</f>
        <v>16</v>
      </c>
      <c r="S7993" s="24">
        <f>YEAR(Tabla1[[#This Row],[Fecha de Orden]])</f>
        <v>2024</v>
      </c>
      <c r="T7993" t="str">
        <f>VLOOKUP(Tabla1[[#This Row],[Nombre del Producto]],Tabla2[[Nombre Producto]:[Costo Unitario]],2,FALSE)</f>
        <v>Lot's O' Nuts</v>
      </c>
      <c r="U7993" t="str">
        <f>VLOOKUP(Tabla1[[#This Row],[Fábrica]],Tabla3[],4,FALSE)</f>
        <v>Arizona</v>
      </c>
    </row>
    <row r="7994" spans="1:21" x14ac:dyDescent="0.25">
      <c r="A7994" t="s">
        <v>3176</v>
      </c>
      <c r="B7994" s="3">
        <v>45613</v>
      </c>
      <c r="C7994" s="3">
        <v>45627</v>
      </c>
      <c r="D7994" t="s">
        <v>71</v>
      </c>
      <c r="E7994">
        <v>141719</v>
      </c>
      <c r="F7994" t="s">
        <v>19</v>
      </c>
      <c r="G7994" t="s">
        <v>3177</v>
      </c>
      <c r="H7994" t="s">
        <v>173</v>
      </c>
      <c r="I7994">
        <v>60540</v>
      </c>
      <c r="J7994" t="s">
        <v>22</v>
      </c>
      <c r="K7994" t="s">
        <v>43</v>
      </c>
      <c r="L7994" t="s">
        <v>33</v>
      </c>
      <c r="M7994" t="s">
        <v>34</v>
      </c>
      <c r="N7994" s="5">
        <v>18</v>
      </c>
      <c r="O7994" s="7">
        <v>5</v>
      </c>
      <c r="P7994" s="5">
        <v>12</v>
      </c>
      <c r="Q7994" s="5">
        <v>6</v>
      </c>
      <c r="R7994" s="22">
        <f>Tabla1[[#This Row],[Fecha de Envío]]-Tabla1[[#This Row],[Fecha de Orden]]</f>
        <v>14</v>
      </c>
      <c r="S7994" s="24">
        <f>YEAR(Tabla1[[#This Row],[Fecha de Orden]])</f>
        <v>2024</v>
      </c>
      <c r="T7994" t="str">
        <f>VLOOKUP(Tabla1[[#This Row],[Nombre del Producto]],Tabla2[[Nombre Producto]:[Costo Unitario]],2,FALSE)</f>
        <v>Lot's O' Nuts</v>
      </c>
      <c r="U7994" t="str">
        <f>VLOOKUP(Tabla1[[#This Row],[Fábrica]],Tabla3[],4,FALSE)</f>
        <v>Arizona</v>
      </c>
    </row>
    <row r="7995" spans="1:21" x14ac:dyDescent="0.25">
      <c r="A7995" t="s">
        <v>3682</v>
      </c>
      <c r="B7995" s="3">
        <v>45613</v>
      </c>
      <c r="C7995" s="3">
        <v>45630</v>
      </c>
      <c r="D7995" t="s">
        <v>18</v>
      </c>
      <c r="E7995">
        <v>118122</v>
      </c>
      <c r="F7995" t="s">
        <v>19</v>
      </c>
      <c r="G7995" t="s">
        <v>124</v>
      </c>
      <c r="H7995" t="s">
        <v>125</v>
      </c>
      <c r="I7995">
        <v>98103</v>
      </c>
      <c r="J7995" t="s">
        <v>22</v>
      </c>
      <c r="K7995" t="s">
        <v>23</v>
      </c>
      <c r="L7995" t="s">
        <v>24</v>
      </c>
      <c r="M7995" t="s">
        <v>25</v>
      </c>
      <c r="N7995" s="5">
        <v>7.5</v>
      </c>
      <c r="O7995" s="7">
        <v>2</v>
      </c>
      <c r="P7995" s="5">
        <v>4.9000000000000004</v>
      </c>
      <c r="Q7995" s="5">
        <v>2.6</v>
      </c>
      <c r="R7995" s="22">
        <f>Tabla1[[#This Row],[Fecha de Envío]]-Tabla1[[#This Row],[Fecha de Orden]]</f>
        <v>17</v>
      </c>
      <c r="S7995" s="24">
        <f>YEAR(Tabla1[[#This Row],[Fecha de Orden]])</f>
        <v>2024</v>
      </c>
      <c r="T7995" t="str">
        <f>VLOOKUP(Tabla1[[#This Row],[Nombre del Producto]],Tabla2[[Nombre Producto]:[Costo Unitario]],2,FALSE)</f>
        <v>Wicked Choccy's</v>
      </c>
      <c r="U7995" t="str">
        <f>VLOOKUP(Tabla1[[#This Row],[Fábrica]],Tabla3[],4,FALSE)</f>
        <v>Georgia</v>
      </c>
    </row>
    <row r="7996" spans="1:21" x14ac:dyDescent="0.25">
      <c r="A7996" t="s">
        <v>3979</v>
      </c>
      <c r="B7996" s="3">
        <v>45613</v>
      </c>
      <c r="C7996" s="3">
        <v>45628</v>
      </c>
      <c r="D7996" t="s">
        <v>18</v>
      </c>
      <c r="E7996">
        <v>166709</v>
      </c>
      <c r="F7996" t="s">
        <v>19</v>
      </c>
      <c r="G7996" t="s">
        <v>1028</v>
      </c>
      <c r="H7996" t="s">
        <v>1209</v>
      </c>
      <c r="I7996">
        <v>19711</v>
      </c>
      <c r="J7996" t="s">
        <v>22</v>
      </c>
      <c r="K7996" t="s">
        <v>32</v>
      </c>
      <c r="L7996" t="s">
        <v>45</v>
      </c>
      <c r="M7996" t="s">
        <v>46</v>
      </c>
      <c r="N7996" s="5">
        <v>10.47</v>
      </c>
      <c r="O7996" s="7">
        <v>3</v>
      </c>
      <c r="P7996" s="5">
        <v>7.47</v>
      </c>
      <c r="Q7996" s="5">
        <v>3</v>
      </c>
      <c r="R7996" s="22">
        <f>Tabla1[[#This Row],[Fecha de Envío]]-Tabla1[[#This Row],[Fecha de Orden]]</f>
        <v>15</v>
      </c>
      <c r="S7996" s="24">
        <f>YEAR(Tabla1[[#This Row],[Fecha de Orden]])</f>
        <v>2024</v>
      </c>
      <c r="T7996" t="str">
        <f>VLOOKUP(Tabla1[[#This Row],[Nombre del Producto]],Tabla2[[Nombre Producto]:[Costo Unitario]],2,FALSE)</f>
        <v>Lot's O' Nuts</v>
      </c>
      <c r="U7996" t="str">
        <f>VLOOKUP(Tabla1[[#This Row],[Fábrica]],Tabla3[],4,FALSE)</f>
        <v>Arizona</v>
      </c>
    </row>
    <row r="7997" spans="1:21" x14ac:dyDescent="0.25">
      <c r="A7997" t="s">
        <v>4157</v>
      </c>
      <c r="B7997" s="3">
        <v>45613</v>
      </c>
      <c r="C7997" s="3">
        <v>45629</v>
      </c>
      <c r="D7997" t="s">
        <v>18</v>
      </c>
      <c r="E7997">
        <v>124674</v>
      </c>
      <c r="F7997" t="s">
        <v>19</v>
      </c>
      <c r="G7997" t="s">
        <v>2018</v>
      </c>
      <c r="H7997" t="s">
        <v>42</v>
      </c>
      <c r="I7997">
        <v>78521</v>
      </c>
      <c r="J7997" t="s">
        <v>22</v>
      </c>
      <c r="K7997" t="s">
        <v>43</v>
      </c>
      <c r="L7997" t="s">
        <v>27</v>
      </c>
      <c r="M7997" t="s">
        <v>28</v>
      </c>
      <c r="N7997" s="5">
        <v>7.2</v>
      </c>
      <c r="O7997" s="7">
        <v>2</v>
      </c>
      <c r="P7997" s="5">
        <v>5</v>
      </c>
      <c r="Q7997" s="5">
        <v>2.2000000000000002</v>
      </c>
      <c r="R7997" s="22">
        <f>Tabla1[[#This Row],[Fecha de Envío]]-Tabla1[[#This Row],[Fecha de Orden]]</f>
        <v>16</v>
      </c>
      <c r="S7997" s="24">
        <f>YEAR(Tabla1[[#This Row],[Fecha de Orden]])</f>
        <v>2024</v>
      </c>
      <c r="T7997" t="str">
        <f>VLOOKUP(Tabla1[[#This Row],[Nombre del Producto]],Tabla2[[Nombre Producto]:[Costo Unitario]],2,FALSE)</f>
        <v>Lot's O' Nuts</v>
      </c>
      <c r="U7997" t="str">
        <f>VLOOKUP(Tabla1[[#This Row],[Fábrica]],Tabla3[],4,FALSE)</f>
        <v>Arizona</v>
      </c>
    </row>
    <row r="7998" spans="1:21" x14ac:dyDescent="0.25">
      <c r="A7998" t="s">
        <v>5140</v>
      </c>
      <c r="B7998" s="3">
        <v>45613</v>
      </c>
      <c r="C7998" s="3">
        <v>45627</v>
      </c>
      <c r="D7998" t="s">
        <v>18</v>
      </c>
      <c r="E7998">
        <v>158120</v>
      </c>
      <c r="F7998" t="s">
        <v>19</v>
      </c>
      <c r="G7998" t="s">
        <v>1881</v>
      </c>
      <c r="H7998" t="s">
        <v>62</v>
      </c>
      <c r="I7998">
        <v>97123</v>
      </c>
      <c r="J7998" t="s">
        <v>22</v>
      </c>
      <c r="K7998" t="s">
        <v>23</v>
      </c>
      <c r="L7998" t="s">
        <v>27</v>
      </c>
      <c r="M7998" t="s">
        <v>28</v>
      </c>
      <c r="N7998" s="5">
        <v>25.2</v>
      </c>
      <c r="O7998" s="7">
        <v>7</v>
      </c>
      <c r="P7998" s="5">
        <v>17.5</v>
      </c>
      <c r="Q7998" s="5">
        <v>7.7</v>
      </c>
      <c r="R7998" s="22">
        <f>Tabla1[[#This Row],[Fecha de Envío]]-Tabla1[[#This Row],[Fecha de Orden]]</f>
        <v>14</v>
      </c>
      <c r="S7998" s="24">
        <f>YEAR(Tabla1[[#This Row],[Fecha de Orden]])</f>
        <v>2024</v>
      </c>
      <c r="T7998" t="str">
        <f>VLOOKUP(Tabla1[[#This Row],[Nombre del Producto]],Tabla2[[Nombre Producto]:[Costo Unitario]],2,FALSE)</f>
        <v>Lot's O' Nuts</v>
      </c>
      <c r="U7998" t="str">
        <f>VLOOKUP(Tabla1[[#This Row],[Fábrica]],Tabla3[],4,FALSE)</f>
        <v>Arizona</v>
      </c>
    </row>
    <row r="7999" spans="1:21" x14ac:dyDescent="0.25">
      <c r="A7999" t="s">
        <v>7271</v>
      </c>
      <c r="B7999" s="3">
        <v>45613</v>
      </c>
      <c r="C7999" s="3">
        <v>45627</v>
      </c>
      <c r="D7999" t="s">
        <v>18</v>
      </c>
      <c r="E7999">
        <v>163629</v>
      </c>
      <c r="F7999" t="s">
        <v>19</v>
      </c>
      <c r="G7999" t="s">
        <v>4404</v>
      </c>
      <c r="H7999" t="s">
        <v>73</v>
      </c>
      <c r="I7999">
        <v>30605</v>
      </c>
      <c r="J7999" t="s">
        <v>22</v>
      </c>
      <c r="K7999" t="s">
        <v>66</v>
      </c>
      <c r="L7999" t="s">
        <v>24</v>
      </c>
      <c r="M7999" t="s">
        <v>25</v>
      </c>
      <c r="N7999" s="5">
        <v>3.75</v>
      </c>
      <c r="O7999" s="7">
        <v>1</v>
      </c>
      <c r="P7999" s="5">
        <v>2.4500000000000002</v>
      </c>
      <c r="Q7999" s="5">
        <v>1.3</v>
      </c>
      <c r="R7999" s="22">
        <f>Tabla1[[#This Row],[Fecha de Envío]]-Tabla1[[#This Row],[Fecha de Orden]]</f>
        <v>14</v>
      </c>
      <c r="S7999" s="24">
        <f>YEAR(Tabla1[[#This Row],[Fecha de Orden]])</f>
        <v>2024</v>
      </c>
      <c r="T7999" t="str">
        <f>VLOOKUP(Tabla1[[#This Row],[Nombre del Producto]],Tabla2[[Nombre Producto]:[Costo Unitario]],2,FALSE)</f>
        <v>Wicked Choccy's</v>
      </c>
      <c r="U7999" t="str">
        <f>VLOOKUP(Tabla1[[#This Row],[Fábrica]],Tabla3[],4,FALSE)</f>
        <v>Georgia</v>
      </c>
    </row>
    <row r="8000" spans="1:21" x14ac:dyDescent="0.25">
      <c r="A8000" t="s">
        <v>7272</v>
      </c>
      <c r="B8000" s="3">
        <v>45613</v>
      </c>
      <c r="C8000" s="3">
        <v>45627</v>
      </c>
      <c r="D8000" t="s">
        <v>18</v>
      </c>
      <c r="E8000">
        <v>163629</v>
      </c>
      <c r="F8000" t="s">
        <v>19</v>
      </c>
      <c r="G8000" t="s">
        <v>4404</v>
      </c>
      <c r="H8000" t="s">
        <v>73</v>
      </c>
      <c r="I8000">
        <v>30605</v>
      </c>
      <c r="J8000" t="s">
        <v>22</v>
      </c>
      <c r="K8000" t="s">
        <v>66</v>
      </c>
      <c r="L8000" t="s">
        <v>27</v>
      </c>
      <c r="M8000" t="s">
        <v>28</v>
      </c>
      <c r="N8000" s="5">
        <v>18</v>
      </c>
      <c r="O8000" s="7">
        <v>5</v>
      </c>
      <c r="P8000" s="5">
        <v>12.5</v>
      </c>
      <c r="Q8000" s="5">
        <v>5.5</v>
      </c>
      <c r="R8000" s="22">
        <f>Tabla1[[#This Row],[Fecha de Envío]]-Tabla1[[#This Row],[Fecha de Orden]]</f>
        <v>14</v>
      </c>
      <c r="S8000" s="24">
        <f>YEAR(Tabla1[[#This Row],[Fecha de Orden]])</f>
        <v>2024</v>
      </c>
      <c r="T8000" t="str">
        <f>VLOOKUP(Tabla1[[#This Row],[Nombre del Producto]],Tabla2[[Nombre Producto]:[Costo Unitario]],2,FALSE)</f>
        <v>Lot's O' Nuts</v>
      </c>
      <c r="U8000" t="str">
        <f>VLOOKUP(Tabla1[[#This Row],[Fábrica]],Tabla3[],4,FALSE)</f>
        <v>Arizona</v>
      </c>
    </row>
    <row r="8001" spans="1:21" x14ac:dyDescent="0.25">
      <c r="A8001" t="s">
        <v>8667</v>
      </c>
      <c r="B8001" s="3">
        <v>45613</v>
      </c>
      <c r="C8001" s="3">
        <v>45627</v>
      </c>
      <c r="D8001" t="s">
        <v>71</v>
      </c>
      <c r="E8001">
        <v>116505</v>
      </c>
      <c r="F8001" t="s">
        <v>19</v>
      </c>
      <c r="G8001" t="s">
        <v>8668</v>
      </c>
      <c r="H8001" t="s">
        <v>583</v>
      </c>
      <c r="I8001">
        <v>21740</v>
      </c>
      <c r="J8001" t="s">
        <v>22</v>
      </c>
      <c r="K8001" t="s">
        <v>32</v>
      </c>
      <c r="L8001" t="s">
        <v>27</v>
      </c>
      <c r="M8001" t="s">
        <v>28</v>
      </c>
      <c r="N8001" s="5">
        <v>21.6</v>
      </c>
      <c r="O8001" s="7">
        <v>6</v>
      </c>
      <c r="P8001" s="5">
        <v>15</v>
      </c>
      <c r="Q8001" s="5">
        <v>6.6</v>
      </c>
      <c r="R8001" s="22">
        <f>Tabla1[[#This Row],[Fecha de Envío]]-Tabla1[[#This Row],[Fecha de Orden]]</f>
        <v>14</v>
      </c>
      <c r="S8001" s="24">
        <f>YEAR(Tabla1[[#This Row],[Fecha de Orden]])</f>
        <v>2024</v>
      </c>
      <c r="T8001" t="str">
        <f>VLOOKUP(Tabla1[[#This Row],[Nombre del Producto]],Tabla2[[Nombre Producto]:[Costo Unitario]],2,FALSE)</f>
        <v>Lot's O' Nuts</v>
      </c>
      <c r="U8001" t="str">
        <f>VLOOKUP(Tabla1[[#This Row],[Fábrica]],Tabla3[],4,FALSE)</f>
        <v>Arizona</v>
      </c>
    </row>
    <row r="8002" spans="1:21" x14ac:dyDescent="0.25">
      <c r="A8002" t="s">
        <v>9123</v>
      </c>
      <c r="B8002" s="3">
        <v>45613</v>
      </c>
      <c r="C8002" s="3">
        <v>45628</v>
      </c>
      <c r="D8002" t="s">
        <v>71</v>
      </c>
      <c r="E8002">
        <v>128265</v>
      </c>
      <c r="F8002" t="s">
        <v>19</v>
      </c>
      <c r="G8002" t="s">
        <v>30</v>
      </c>
      <c r="H8002" t="s">
        <v>31</v>
      </c>
      <c r="I8002">
        <v>10011</v>
      </c>
      <c r="J8002" t="s">
        <v>148</v>
      </c>
      <c r="K8002" t="s">
        <v>32</v>
      </c>
      <c r="L8002" t="s">
        <v>348</v>
      </c>
      <c r="M8002" t="s">
        <v>349</v>
      </c>
      <c r="N8002" s="5">
        <v>60</v>
      </c>
      <c r="O8002" s="7">
        <v>3</v>
      </c>
      <c r="P8002" s="5">
        <v>30</v>
      </c>
      <c r="Q8002" s="5">
        <v>30</v>
      </c>
      <c r="R8002" s="22">
        <f>Tabla1[[#This Row],[Fecha de Envío]]-Tabla1[[#This Row],[Fecha de Orden]]</f>
        <v>15</v>
      </c>
      <c r="S8002" s="24">
        <f>YEAR(Tabla1[[#This Row],[Fecha de Orden]])</f>
        <v>2024</v>
      </c>
      <c r="T8002" t="str">
        <f>VLOOKUP(Tabla1[[#This Row],[Nombre del Producto]],Tabla2[[Nombre Producto]:[Costo Unitario]],2,FALSE)</f>
        <v>Secret Factory</v>
      </c>
      <c r="U8002" t="str">
        <f>VLOOKUP(Tabla1[[#This Row],[Fábrica]],Tabla3[],4,FALSE)</f>
        <v>Illinois</v>
      </c>
    </row>
    <row r="8003" spans="1:21" x14ac:dyDescent="0.25">
      <c r="A8003" t="s">
        <v>9180</v>
      </c>
      <c r="B8003" s="3">
        <v>45613</v>
      </c>
      <c r="C8003" s="3">
        <v>45626</v>
      </c>
      <c r="D8003" t="s">
        <v>39</v>
      </c>
      <c r="E8003">
        <v>138163</v>
      </c>
      <c r="F8003" t="s">
        <v>19</v>
      </c>
      <c r="G8003" t="s">
        <v>1897</v>
      </c>
      <c r="H8003" t="s">
        <v>106</v>
      </c>
      <c r="I8003">
        <v>2149</v>
      </c>
      <c r="J8003" t="s">
        <v>22</v>
      </c>
      <c r="K8003" t="s">
        <v>32</v>
      </c>
      <c r="L8003" t="s">
        <v>27</v>
      </c>
      <c r="M8003" t="s">
        <v>28</v>
      </c>
      <c r="N8003" s="5">
        <v>10.8</v>
      </c>
      <c r="O8003" s="7">
        <v>3</v>
      </c>
      <c r="P8003" s="5">
        <v>7.5</v>
      </c>
      <c r="Q8003" s="5">
        <v>3.3</v>
      </c>
      <c r="R8003" s="22">
        <f>Tabla1[[#This Row],[Fecha de Envío]]-Tabla1[[#This Row],[Fecha de Orden]]</f>
        <v>13</v>
      </c>
      <c r="S8003" s="24">
        <f>YEAR(Tabla1[[#This Row],[Fecha de Orden]])</f>
        <v>2024</v>
      </c>
      <c r="T8003" t="str">
        <f>VLOOKUP(Tabla1[[#This Row],[Nombre del Producto]],Tabla2[[Nombre Producto]:[Costo Unitario]],2,FALSE)</f>
        <v>Lot's O' Nuts</v>
      </c>
      <c r="U8003" t="str">
        <f>VLOOKUP(Tabla1[[#This Row],[Fábrica]],Tabla3[],4,FALSE)</f>
        <v>Arizona</v>
      </c>
    </row>
    <row r="8004" spans="1:21" x14ac:dyDescent="0.25">
      <c r="A8004" t="s">
        <v>312</v>
      </c>
      <c r="B8004" s="3">
        <v>45614</v>
      </c>
      <c r="C8004" s="3">
        <v>45629</v>
      </c>
      <c r="D8004" t="s">
        <v>18</v>
      </c>
      <c r="E8004">
        <v>167871</v>
      </c>
      <c r="F8004" t="s">
        <v>19</v>
      </c>
      <c r="G8004" t="s">
        <v>313</v>
      </c>
      <c r="H8004" t="s">
        <v>255</v>
      </c>
      <c r="I8004">
        <v>33030</v>
      </c>
      <c r="J8004" t="s">
        <v>22</v>
      </c>
      <c r="K8004" t="s">
        <v>66</v>
      </c>
      <c r="L8004" t="s">
        <v>24</v>
      </c>
      <c r="M8004" t="s">
        <v>25</v>
      </c>
      <c r="N8004" s="5">
        <v>3.75</v>
      </c>
      <c r="O8004" s="7">
        <v>1</v>
      </c>
      <c r="P8004" s="5">
        <v>2.4500000000000002</v>
      </c>
      <c r="Q8004" s="5">
        <v>1.3</v>
      </c>
      <c r="R8004" s="22">
        <f>Tabla1[[#This Row],[Fecha de Envío]]-Tabla1[[#This Row],[Fecha de Orden]]</f>
        <v>15</v>
      </c>
      <c r="S8004" s="24">
        <f>YEAR(Tabla1[[#This Row],[Fecha de Orden]])</f>
        <v>2024</v>
      </c>
      <c r="T8004" t="str">
        <f>VLOOKUP(Tabla1[[#This Row],[Nombre del Producto]],Tabla2[[Nombre Producto]:[Costo Unitario]],2,FALSE)</f>
        <v>Wicked Choccy's</v>
      </c>
      <c r="U8004" t="str">
        <f>VLOOKUP(Tabla1[[#This Row],[Fábrica]],Tabla3[],4,FALSE)</f>
        <v>Georgia</v>
      </c>
    </row>
    <row r="8005" spans="1:21" x14ac:dyDescent="0.25">
      <c r="A8005" t="s">
        <v>314</v>
      </c>
      <c r="B8005" s="3">
        <v>45614</v>
      </c>
      <c r="C8005" s="3">
        <v>45629</v>
      </c>
      <c r="D8005" t="s">
        <v>18</v>
      </c>
      <c r="E8005">
        <v>167871</v>
      </c>
      <c r="F8005" t="s">
        <v>19</v>
      </c>
      <c r="G8005" t="s">
        <v>313</v>
      </c>
      <c r="H8005" t="s">
        <v>255</v>
      </c>
      <c r="I8005">
        <v>33030</v>
      </c>
      <c r="J8005" t="s">
        <v>22</v>
      </c>
      <c r="K8005" t="s">
        <v>66</v>
      </c>
      <c r="L8005" t="s">
        <v>27</v>
      </c>
      <c r="M8005" t="s">
        <v>28</v>
      </c>
      <c r="N8005" s="5">
        <v>3.6</v>
      </c>
      <c r="O8005" s="7">
        <v>1</v>
      </c>
      <c r="P8005" s="5">
        <v>2.5</v>
      </c>
      <c r="Q8005" s="5">
        <v>1.1000000000000001</v>
      </c>
      <c r="R8005" s="22">
        <f>Tabla1[[#This Row],[Fecha de Envío]]-Tabla1[[#This Row],[Fecha de Orden]]</f>
        <v>15</v>
      </c>
      <c r="S8005" s="24">
        <f>YEAR(Tabla1[[#This Row],[Fecha de Orden]])</f>
        <v>2024</v>
      </c>
      <c r="T8005" t="str">
        <f>VLOOKUP(Tabla1[[#This Row],[Nombre del Producto]],Tabla2[[Nombre Producto]:[Costo Unitario]],2,FALSE)</f>
        <v>Lot's O' Nuts</v>
      </c>
      <c r="U8005" t="str">
        <f>VLOOKUP(Tabla1[[#This Row],[Fábrica]],Tabla3[],4,FALSE)</f>
        <v>Arizona</v>
      </c>
    </row>
    <row r="8006" spans="1:21" x14ac:dyDescent="0.25">
      <c r="A8006" t="s">
        <v>1819</v>
      </c>
      <c r="B8006" s="3">
        <v>45614</v>
      </c>
      <c r="C8006" s="3">
        <v>45627</v>
      </c>
      <c r="D8006" t="s">
        <v>39</v>
      </c>
      <c r="E8006">
        <v>132444</v>
      </c>
      <c r="F8006" t="s">
        <v>19</v>
      </c>
      <c r="G8006" t="s">
        <v>124</v>
      </c>
      <c r="H8006" t="s">
        <v>125</v>
      </c>
      <c r="I8006">
        <v>98105</v>
      </c>
      <c r="J8006" t="s">
        <v>22</v>
      </c>
      <c r="K8006" t="s">
        <v>23</v>
      </c>
      <c r="L8006" t="s">
        <v>36</v>
      </c>
      <c r="M8006" t="s">
        <v>37</v>
      </c>
      <c r="N8006" s="5">
        <v>6.5</v>
      </c>
      <c r="O8006" s="7">
        <v>2</v>
      </c>
      <c r="P8006" s="5">
        <v>4.22</v>
      </c>
      <c r="Q8006" s="5">
        <v>2.2799999999999998</v>
      </c>
      <c r="R8006" s="22">
        <f>Tabla1[[#This Row],[Fecha de Envío]]-Tabla1[[#This Row],[Fecha de Orden]]</f>
        <v>13</v>
      </c>
      <c r="S8006" s="24">
        <f>YEAR(Tabla1[[#This Row],[Fecha de Orden]])</f>
        <v>2024</v>
      </c>
      <c r="T8006" t="str">
        <f>VLOOKUP(Tabla1[[#This Row],[Nombre del Producto]],Tabla2[[Nombre Producto]:[Costo Unitario]],2,FALSE)</f>
        <v>Wicked Choccy's</v>
      </c>
      <c r="U8006" t="str">
        <f>VLOOKUP(Tabla1[[#This Row],[Fábrica]],Tabla3[],4,FALSE)</f>
        <v>Georgia</v>
      </c>
    </row>
    <row r="8007" spans="1:21" x14ac:dyDescent="0.25">
      <c r="A8007" t="s">
        <v>1820</v>
      </c>
      <c r="B8007" s="3">
        <v>45614</v>
      </c>
      <c r="C8007" s="3">
        <v>45627</v>
      </c>
      <c r="D8007" t="s">
        <v>39</v>
      </c>
      <c r="E8007">
        <v>132444</v>
      </c>
      <c r="F8007" t="s">
        <v>19</v>
      </c>
      <c r="G8007" t="s">
        <v>124</v>
      </c>
      <c r="H8007" t="s">
        <v>125</v>
      </c>
      <c r="I8007">
        <v>98105</v>
      </c>
      <c r="J8007" t="s">
        <v>22</v>
      </c>
      <c r="K8007" t="s">
        <v>23</v>
      </c>
      <c r="L8007" t="s">
        <v>33</v>
      </c>
      <c r="M8007" t="s">
        <v>34</v>
      </c>
      <c r="N8007" s="5">
        <v>10.8</v>
      </c>
      <c r="O8007" s="7">
        <v>3</v>
      </c>
      <c r="P8007" s="5">
        <v>7.2</v>
      </c>
      <c r="Q8007" s="5">
        <v>3.6</v>
      </c>
      <c r="R8007" s="22">
        <f>Tabla1[[#This Row],[Fecha de Envío]]-Tabla1[[#This Row],[Fecha de Orden]]</f>
        <v>13</v>
      </c>
      <c r="S8007" s="24">
        <f>YEAR(Tabla1[[#This Row],[Fecha de Orden]])</f>
        <v>2024</v>
      </c>
      <c r="T8007" t="str">
        <f>VLOOKUP(Tabla1[[#This Row],[Nombre del Producto]],Tabla2[[Nombre Producto]:[Costo Unitario]],2,FALSE)</f>
        <v>Lot's O' Nuts</v>
      </c>
      <c r="U8007" t="str">
        <f>VLOOKUP(Tabla1[[#This Row],[Fábrica]],Tabla3[],4,FALSE)</f>
        <v>Arizona</v>
      </c>
    </row>
    <row r="8008" spans="1:21" x14ac:dyDescent="0.25">
      <c r="A8008" t="s">
        <v>2657</v>
      </c>
      <c r="B8008" s="3">
        <v>45614</v>
      </c>
      <c r="C8008" s="3">
        <v>45628</v>
      </c>
      <c r="D8008" t="s">
        <v>18</v>
      </c>
      <c r="E8008">
        <v>104913</v>
      </c>
      <c r="F8008" t="s">
        <v>19</v>
      </c>
      <c r="G8008" t="s">
        <v>188</v>
      </c>
      <c r="H8008" t="s">
        <v>31</v>
      </c>
      <c r="I8008">
        <v>11561</v>
      </c>
      <c r="J8008" t="s">
        <v>22</v>
      </c>
      <c r="K8008" t="s">
        <v>32</v>
      </c>
      <c r="L8008" t="s">
        <v>36</v>
      </c>
      <c r="M8008" t="s">
        <v>37</v>
      </c>
      <c r="N8008" s="5">
        <v>16.25</v>
      </c>
      <c r="O8008" s="7">
        <v>5</v>
      </c>
      <c r="P8008" s="5">
        <v>10.55</v>
      </c>
      <c r="Q8008" s="5">
        <v>5.7</v>
      </c>
      <c r="R8008" s="22">
        <f>Tabla1[[#This Row],[Fecha de Envío]]-Tabla1[[#This Row],[Fecha de Orden]]</f>
        <v>14</v>
      </c>
      <c r="S8008" s="24">
        <f>YEAR(Tabla1[[#This Row],[Fecha de Orden]])</f>
        <v>2024</v>
      </c>
      <c r="T8008" t="str">
        <f>VLOOKUP(Tabla1[[#This Row],[Nombre del Producto]],Tabla2[[Nombre Producto]:[Costo Unitario]],2,FALSE)</f>
        <v>Wicked Choccy's</v>
      </c>
      <c r="U8008" t="str">
        <f>VLOOKUP(Tabla1[[#This Row],[Fábrica]],Tabla3[],4,FALSE)</f>
        <v>Georgia</v>
      </c>
    </row>
    <row r="8009" spans="1:21" x14ac:dyDescent="0.25">
      <c r="A8009" t="s">
        <v>4870</v>
      </c>
      <c r="B8009" s="3">
        <v>45614</v>
      </c>
      <c r="C8009" s="3">
        <v>45629</v>
      </c>
      <c r="D8009" t="s">
        <v>71</v>
      </c>
      <c r="E8009">
        <v>104864</v>
      </c>
      <c r="F8009" t="s">
        <v>19</v>
      </c>
      <c r="G8009" t="s">
        <v>2636</v>
      </c>
      <c r="H8009" t="s">
        <v>255</v>
      </c>
      <c r="I8009">
        <v>33023</v>
      </c>
      <c r="J8009" t="s">
        <v>22</v>
      </c>
      <c r="K8009" t="s">
        <v>66</v>
      </c>
      <c r="L8009" t="s">
        <v>33</v>
      </c>
      <c r="M8009" t="s">
        <v>34</v>
      </c>
      <c r="N8009" s="5">
        <v>14.4</v>
      </c>
      <c r="O8009" s="7">
        <v>4</v>
      </c>
      <c r="P8009" s="5">
        <v>9.6</v>
      </c>
      <c r="Q8009" s="5">
        <v>4.8</v>
      </c>
      <c r="R8009" s="22">
        <f>Tabla1[[#This Row],[Fecha de Envío]]-Tabla1[[#This Row],[Fecha de Orden]]</f>
        <v>15</v>
      </c>
      <c r="S8009" s="24">
        <f>YEAR(Tabla1[[#This Row],[Fecha de Orden]])</f>
        <v>2024</v>
      </c>
      <c r="T8009" t="str">
        <f>VLOOKUP(Tabla1[[#This Row],[Nombre del Producto]],Tabla2[[Nombre Producto]:[Costo Unitario]],2,FALSE)</f>
        <v>Lot's O' Nuts</v>
      </c>
      <c r="U8009" t="str">
        <f>VLOOKUP(Tabla1[[#This Row],[Fábrica]],Tabla3[],4,FALSE)</f>
        <v>Arizona</v>
      </c>
    </row>
    <row r="8010" spans="1:21" x14ac:dyDescent="0.25">
      <c r="A8010" t="s">
        <v>4871</v>
      </c>
      <c r="B8010" s="3">
        <v>45614</v>
      </c>
      <c r="C8010" s="3">
        <v>45629</v>
      </c>
      <c r="D8010" t="s">
        <v>71</v>
      </c>
      <c r="E8010">
        <v>104864</v>
      </c>
      <c r="F8010" t="s">
        <v>19</v>
      </c>
      <c r="G8010" t="s">
        <v>2636</v>
      </c>
      <c r="H8010" t="s">
        <v>255</v>
      </c>
      <c r="I8010">
        <v>33023</v>
      </c>
      <c r="J8010" t="s">
        <v>148</v>
      </c>
      <c r="K8010" t="s">
        <v>66</v>
      </c>
      <c r="L8010" t="s">
        <v>149</v>
      </c>
      <c r="M8010" t="s">
        <v>150</v>
      </c>
      <c r="N8010" s="5">
        <v>10</v>
      </c>
      <c r="O8010" s="7">
        <v>8</v>
      </c>
      <c r="P8010" s="5">
        <v>5.2</v>
      </c>
      <c r="Q8010" s="5">
        <v>4.8</v>
      </c>
      <c r="R8010" s="22">
        <f>Tabla1[[#This Row],[Fecha de Envío]]-Tabla1[[#This Row],[Fecha de Orden]]</f>
        <v>15</v>
      </c>
      <c r="S8010" s="24">
        <f>YEAR(Tabla1[[#This Row],[Fecha de Orden]])</f>
        <v>2024</v>
      </c>
      <c r="T8010" t="str">
        <f>VLOOKUP(Tabla1[[#This Row],[Nombre del Producto]],Tabla2[[Nombre Producto]:[Costo Unitario]],2,FALSE)</f>
        <v>Secret Factory</v>
      </c>
      <c r="U8010" t="str">
        <f>VLOOKUP(Tabla1[[#This Row],[Fábrica]],Tabla3[],4,FALSE)</f>
        <v>Illinois</v>
      </c>
    </row>
    <row r="8011" spans="1:21" x14ac:dyDescent="0.25">
      <c r="A8011" t="s">
        <v>4872</v>
      </c>
      <c r="B8011" s="3">
        <v>45614</v>
      </c>
      <c r="C8011" s="3">
        <v>45629</v>
      </c>
      <c r="D8011" t="s">
        <v>71</v>
      </c>
      <c r="E8011">
        <v>104864</v>
      </c>
      <c r="F8011" t="s">
        <v>19</v>
      </c>
      <c r="G8011" t="s">
        <v>2636</v>
      </c>
      <c r="H8011" t="s">
        <v>255</v>
      </c>
      <c r="I8011">
        <v>33023</v>
      </c>
      <c r="J8011" t="s">
        <v>22</v>
      </c>
      <c r="K8011" t="s">
        <v>66</v>
      </c>
      <c r="L8011" t="s">
        <v>27</v>
      </c>
      <c r="M8011" t="s">
        <v>28</v>
      </c>
      <c r="N8011" s="5">
        <v>18</v>
      </c>
      <c r="O8011" s="7">
        <v>5</v>
      </c>
      <c r="P8011" s="5">
        <v>12.5</v>
      </c>
      <c r="Q8011" s="5">
        <v>5.5</v>
      </c>
      <c r="R8011" s="22">
        <f>Tabla1[[#This Row],[Fecha de Envío]]-Tabla1[[#This Row],[Fecha de Orden]]</f>
        <v>15</v>
      </c>
      <c r="S8011" s="24">
        <f>YEAR(Tabla1[[#This Row],[Fecha de Orden]])</f>
        <v>2024</v>
      </c>
      <c r="T8011" t="str">
        <f>VLOOKUP(Tabla1[[#This Row],[Nombre del Producto]],Tabla2[[Nombre Producto]:[Costo Unitario]],2,FALSE)</f>
        <v>Lot's O' Nuts</v>
      </c>
      <c r="U8011" t="str">
        <f>VLOOKUP(Tabla1[[#This Row],[Fábrica]],Tabla3[],4,FALSE)</f>
        <v>Arizona</v>
      </c>
    </row>
    <row r="8012" spans="1:21" x14ac:dyDescent="0.25">
      <c r="A8012" t="s">
        <v>4928</v>
      </c>
      <c r="B8012" s="3">
        <v>45614</v>
      </c>
      <c r="C8012" s="3">
        <v>45629</v>
      </c>
      <c r="D8012" t="s">
        <v>18</v>
      </c>
      <c r="E8012">
        <v>158946</v>
      </c>
      <c r="F8012" t="s">
        <v>19</v>
      </c>
      <c r="G8012" t="s">
        <v>207</v>
      </c>
      <c r="H8012" t="s">
        <v>210</v>
      </c>
      <c r="I8012">
        <v>44107</v>
      </c>
      <c r="J8012" t="s">
        <v>22</v>
      </c>
      <c r="K8012" t="s">
        <v>32</v>
      </c>
      <c r="L8012" t="s">
        <v>33</v>
      </c>
      <c r="M8012" t="s">
        <v>34</v>
      </c>
      <c r="N8012" s="5">
        <v>25.2</v>
      </c>
      <c r="O8012" s="7">
        <v>7</v>
      </c>
      <c r="P8012" s="5">
        <v>16.8</v>
      </c>
      <c r="Q8012" s="5">
        <v>8.4</v>
      </c>
      <c r="R8012" s="22">
        <f>Tabla1[[#This Row],[Fecha de Envío]]-Tabla1[[#This Row],[Fecha de Orden]]</f>
        <v>15</v>
      </c>
      <c r="S8012" s="24">
        <f>YEAR(Tabla1[[#This Row],[Fecha de Orden]])</f>
        <v>2024</v>
      </c>
      <c r="T8012" t="str">
        <f>VLOOKUP(Tabla1[[#This Row],[Nombre del Producto]],Tabla2[[Nombre Producto]:[Costo Unitario]],2,FALSE)</f>
        <v>Lot's O' Nuts</v>
      </c>
      <c r="U8012" t="str">
        <f>VLOOKUP(Tabla1[[#This Row],[Fábrica]],Tabla3[],4,FALSE)</f>
        <v>Arizona</v>
      </c>
    </row>
    <row r="8013" spans="1:21" x14ac:dyDescent="0.25">
      <c r="A8013" t="s">
        <v>5980</v>
      </c>
      <c r="B8013" s="3">
        <v>45614</v>
      </c>
      <c r="C8013" s="3">
        <v>45630</v>
      </c>
      <c r="D8013" t="s">
        <v>18</v>
      </c>
      <c r="E8013">
        <v>143434</v>
      </c>
      <c r="F8013" t="s">
        <v>19</v>
      </c>
      <c r="G8013" t="s">
        <v>4496</v>
      </c>
      <c r="H8013" t="s">
        <v>93</v>
      </c>
      <c r="I8013">
        <v>48601</v>
      </c>
      <c r="J8013" t="s">
        <v>22</v>
      </c>
      <c r="K8013" t="s">
        <v>43</v>
      </c>
      <c r="L8013" t="s">
        <v>33</v>
      </c>
      <c r="M8013" t="s">
        <v>34</v>
      </c>
      <c r="N8013" s="5">
        <v>14.4</v>
      </c>
      <c r="O8013" s="7">
        <v>4</v>
      </c>
      <c r="P8013" s="5">
        <v>9.6</v>
      </c>
      <c r="Q8013" s="5">
        <v>4.8</v>
      </c>
      <c r="R8013" s="22">
        <f>Tabla1[[#This Row],[Fecha de Envío]]-Tabla1[[#This Row],[Fecha de Orden]]</f>
        <v>16</v>
      </c>
      <c r="S8013" s="24">
        <f>YEAR(Tabla1[[#This Row],[Fecha de Orden]])</f>
        <v>2024</v>
      </c>
      <c r="T8013" t="str">
        <f>VLOOKUP(Tabla1[[#This Row],[Nombre del Producto]],Tabla2[[Nombre Producto]:[Costo Unitario]],2,FALSE)</f>
        <v>Lot's O' Nuts</v>
      </c>
      <c r="U8013" t="str">
        <f>VLOOKUP(Tabla1[[#This Row],[Fábrica]],Tabla3[],4,FALSE)</f>
        <v>Arizona</v>
      </c>
    </row>
    <row r="8014" spans="1:21" x14ac:dyDescent="0.25">
      <c r="A8014" t="s">
        <v>6544</v>
      </c>
      <c r="B8014" s="3">
        <v>45614</v>
      </c>
      <c r="C8014" s="3">
        <v>45624</v>
      </c>
      <c r="D8014" t="s">
        <v>82</v>
      </c>
      <c r="E8014">
        <v>107825</v>
      </c>
      <c r="F8014" t="s">
        <v>19</v>
      </c>
      <c r="G8014" t="s">
        <v>409</v>
      </c>
      <c r="H8014" t="s">
        <v>410</v>
      </c>
      <c r="I8014">
        <v>53209</v>
      </c>
      <c r="J8014" t="s">
        <v>22</v>
      </c>
      <c r="K8014" t="s">
        <v>43</v>
      </c>
      <c r="L8014" t="s">
        <v>45</v>
      </c>
      <c r="M8014" t="s">
        <v>46</v>
      </c>
      <c r="N8014" s="5">
        <v>6.98</v>
      </c>
      <c r="O8014" s="7">
        <v>2</v>
      </c>
      <c r="P8014" s="5">
        <v>4.9800000000000004</v>
      </c>
      <c r="Q8014" s="5">
        <v>2</v>
      </c>
      <c r="R8014" s="22">
        <f>Tabla1[[#This Row],[Fecha de Envío]]-Tabla1[[#This Row],[Fecha de Orden]]</f>
        <v>10</v>
      </c>
      <c r="S8014" s="24">
        <f>YEAR(Tabla1[[#This Row],[Fecha de Orden]])</f>
        <v>2024</v>
      </c>
      <c r="T8014" t="str">
        <f>VLOOKUP(Tabla1[[#This Row],[Nombre del Producto]],Tabla2[[Nombre Producto]:[Costo Unitario]],2,FALSE)</f>
        <v>Lot's O' Nuts</v>
      </c>
      <c r="U8014" t="str">
        <f>VLOOKUP(Tabla1[[#This Row],[Fábrica]],Tabla3[],4,FALSE)</f>
        <v>Arizona</v>
      </c>
    </row>
    <row r="8015" spans="1:21" x14ac:dyDescent="0.25">
      <c r="A8015" t="s">
        <v>6545</v>
      </c>
      <c r="B8015" s="3">
        <v>45614</v>
      </c>
      <c r="C8015" s="3">
        <v>45624</v>
      </c>
      <c r="D8015" t="s">
        <v>82</v>
      </c>
      <c r="E8015">
        <v>107825</v>
      </c>
      <c r="F8015" t="s">
        <v>19</v>
      </c>
      <c r="G8015" t="s">
        <v>409</v>
      </c>
      <c r="H8015" t="s">
        <v>410</v>
      </c>
      <c r="I8015">
        <v>53209</v>
      </c>
      <c r="J8015" t="s">
        <v>22</v>
      </c>
      <c r="K8015" t="s">
        <v>43</v>
      </c>
      <c r="L8015" t="s">
        <v>33</v>
      </c>
      <c r="M8015" t="s">
        <v>34</v>
      </c>
      <c r="N8015" s="5">
        <v>7.2</v>
      </c>
      <c r="O8015" s="7">
        <v>2</v>
      </c>
      <c r="P8015" s="5">
        <v>4.8</v>
      </c>
      <c r="Q8015" s="5">
        <v>2.4</v>
      </c>
      <c r="R8015" s="22">
        <f>Tabla1[[#This Row],[Fecha de Envío]]-Tabla1[[#This Row],[Fecha de Orden]]</f>
        <v>10</v>
      </c>
      <c r="S8015" s="24">
        <f>YEAR(Tabla1[[#This Row],[Fecha de Orden]])</f>
        <v>2024</v>
      </c>
      <c r="T8015" t="str">
        <f>VLOOKUP(Tabla1[[#This Row],[Nombre del Producto]],Tabla2[[Nombre Producto]:[Costo Unitario]],2,FALSE)</f>
        <v>Lot's O' Nuts</v>
      </c>
      <c r="U8015" t="str">
        <f>VLOOKUP(Tabla1[[#This Row],[Fábrica]],Tabla3[],4,FALSE)</f>
        <v>Arizona</v>
      </c>
    </row>
    <row r="8016" spans="1:21" x14ac:dyDescent="0.25">
      <c r="A8016" t="s">
        <v>7495</v>
      </c>
      <c r="B8016" s="3">
        <v>45614</v>
      </c>
      <c r="C8016" s="3">
        <v>45629</v>
      </c>
      <c r="D8016" t="s">
        <v>18</v>
      </c>
      <c r="E8016">
        <v>160122</v>
      </c>
      <c r="F8016" t="s">
        <v>19</v>
      </c>
      <c r="G8016" t="s">
        <v>239</v>
      </c>
      <c r="H8016" t="s">
        <v>173</v>
      </c>
      <c r="I8016">
        <v>60623</v>
      </c>
      <c r="J8016" t="s">
        <v>22</v>
      </c>
      <c r="K8016" t="s">
        <v>43</v>
      </c>
      <c r="L8016" t="s">
        <v>45</v>
      </c>
      <c r="M8016" t="s">
        <v>46</v>
      </c>
      <c r="N8016" s="5">
        <v>6.98</v>
      </c>
      <c r="O8016" s="7">
        <v>2</v>
      </c>
      <c r="P8016" s="5">
        <v>4.9800000000000004</v>
      </c>
      <c r="Q8016" s="5">
        <v>2</v>
      </c>
      <c r="R8016" s="22">
        <f>Tabla1[[#This Row],[Fecha de Envío]]-Tabla1[[#This Row],[Fecha de Orden]]</f>
        <v>15</v>
      </c>
      <c r="S8016" s="24">
        <f>YEAR(Tabla1[[#This Row],[Fecha de Orden]])</f>
        <v>2024</v>
      </c>
      <c r="T8016" t="str">
        <f>VLOOKUP(Tabla1[[#This Row],[Nombre del Producto]],Tabla2[[Nombre Producto]:[Costo Unitario]],2,FALSE)</f>
        <v>Lot's O' Nuts</v>
      </c>
      <c r="U8016" t="str">
        <f>VLOOKUP(Tabla1[[#This Row],[Fábrica]],Tabla3[],4,FALSE)</f>
        <v>Arizona</v>
      </c>
    </row>
    <row r="8017" spans="1:21" x14ac:dyDescent="0.25">
      <c r="A8017" t="s">
        <v>177</v>
      </c>
      <c r="B8017" s="3">
        <v>45615</v>
      </c>
      <c r="C8017" s="3">
        <v>45629</v>
      </c>
      <c r="D8017" t="s">
        <v>18</v>
      </c>
      <c r="E8017">
        <v>101042</v>
      </c>
      <c r="F8017" t="s">
        <v>19</v>
      </c>
      <c r="G8017" t="s">
        <v>178</v>
      </c>
      <c r="H8017" t="s">
        <v>116</v>
      </c>
      <c r="I8017">
        <v>42420</v>
      </c>
      <c r="J8017" t="s">
        <v>22</v>
      </c>
      <c r="K8017" t="s">
        <v>66</v>
      </c>
      <c r="L8017" t="s">
        <v>36</v>
      </c>
      <c r="M8017" t="s">
        <v>37</v>
      </c>
      <c r="N8017" s="5">
        <v>19.5</v>
      </c>
      <c r="O8017" s="7">
        <v>6</v>
      </c>
      <c r="P8017" s="5">
        <v>12.66</v>
      </c>
      <c r="Q8017" s="5">
        <v>6.84</v>
      </c>
      <c r="R8017" s="22">
        <f>Tabla1[[#This Row],[Fecha de Envío]]-Tabla1[[#This Row],[Fecha de Orden]]</f>
        <v>14</v>
      </c>
      <c r="S8017" s="24">
        <f>YEAR(Tabla1[[#This Row],[Fecha de Orden]])</f>
        <v>2024</v>
      </c>
      <c r="T8017" t="str">
        <f>VLOOKUP(Tabla1[[#This Row],[Nombre del Producto]],Tabla2[[Nombre Producto]:[Costo Unitario]],2,FALSE)</f>
        <v>Wicked Choccy's</v>
      </c>
      <c r="U8017" t="str">
        <f>VLOOKUP(Tabla1[[#This Row],[Fábrica]],Tabla3[],4,FALSE)</f>
        <v>Georgia</v>
      </c>
    </row>
    <row r="8018" spans="1:21" x14ac:dyDescent="0.25">
      <c r="A8018" t="s">
        <v>179</v>
      </c>
      <c r="B8018" s="3">
        <v>45615</v>
      </c>
      <c r="C8018" s="3">
        <v>45629</v>
      </c>
      <c r="D8018" t="s">
        <v>18</v>
      </c>
      <c r="E8018">
        <v>101042</v>
      </c>
      <c r="F8018" t="s">
        <v>19</v>
      </c>
      <c r="G8018" t="s">
        <v>178</v>
      </c>
      <c r="H8018" t="s">
        <v>116</v>
      </c>
      <c r="I8018">
        <v>42420</v>
      </c>
      <c r="J8018" t="s">
        <v>22</v>
      </c>
      <c r="K8018" t="s">
        <v>66</v>
      </c>
      <c r="L8018" t="s">
        <v>24</v>
      </c>
      <c r="M8018" t="s">
        <v>25</v>
      </c>
      <c r="N8018" s="5">
        <v>7.5</v>
      </c>
      <c r="O8018" s="7">
        <v>2</v>
      </c>
      <c r="P8018" s="5">
        <v>4.9000000000000004</v>
      </c>
      <c r="Q8018" s="5">
        <v>2.6</v>
      </c>
      <c r="R8018" s="22">
        <f>Tabla1[[#This Row],[Fecha de Envío]]-Tabla1[[#This Row],[Fecha de Orden]]</f>
        <v>14</v>
      </c>
      <c r="S8018" s="24">
        <f>YEAR(Tabla1[[#This Row],[Fecha de Orden]])</f>
        <v>2024</v>
      </c>
      <c r="T8018" t="str">
        <f>VLOOKUP(Tabla1[[#This Row],[Nombre del Producto]],Tabla2[[Nombre Producto]:[Costo Unitario]],2,FALSE)</f>
        <v>Wicked Choccy's</v>
      </c>
      <c r="U8018" t="str">
        <f>VLOOKUP(Tabla1[[#This Row],[Fábrica]],Tabla3[],4,FALSE)</f>
        <v>Georgia</v>
      </c>
    </row>
    <row r="8019" spans="1:21" x14ac:dyDescent="0.25">
      <c r="A8019" t="s">
        <v>189</v>
      </c>
      <c r="B8019" s="3">
        <v>45615</v>
      </c>
      <c r="C8019" s="3">
        <v>45627</v>
      </c>
      <c r="D8019" t="s">
        <v>71</v>
      </c>
      <c r="E8019">
        <v>158876</v>
      </c>
      <c r="F8019" t="s">
        <v>19</v>
      </c>
      <c r="G8019" t="s">
        <v>190</v>
      </c>
      <c r="H8019" t="s">
        <v>42</v>
      </c>
      <c r="I8019">
        <v>75007</v>
      </c>
      <c r="J8019" t="s">
        <v>22</v>
      </c>
      <c r="K8019" t="s">
        <v>43</v>
      </c>
      <c r="L8019" t="s">
        <v>45</v>
      </c>
      <c r="M8019" t="s">
        <v>46</v>
      </c>
      <c r="N8019" s="5">
        <v>6.98</v>
      </c>
      <c r="O8019" s="7">
        <v>2</v>
      </c>
      <c r="P8019" s="5">
        <v>4.9800000000000004</v>
      </c>
      <c r="Q8019" s="5">
        <v>2</v>
      </c>
      <c r="R8019" s="22">
        <f>Tabla1[[#This Row],[Fecha de Envío]]-Tabla1[[#This Row],[Fecha de Orden]]</f>
        <v>12</v>
      </c>
      <c r="S8019" s="24">
        <f>YEAR(Tabla1[[#This Row],[Fecha de Orden]])</f>
        <v>2024</v>
      </c>
      <c r="T8019" t="str">
        <f>VLOOKUP(Tabla1[[#This Row],[Nombre del Producto]],Tabla2[[Nombre Producto]:[Costo Unitario]],2,FALSE)</f>
        <v>Lot's O' Nuts</v>
      </c>
      <c r="U8019" t="str">
        <f>VLOOKUP(Tabla1[[#This Row],[Fábrica]],Tabla3[],4,FALSE)</f>
        <v>Arizona</v>
      </c>
    </row>
    <row r="8020" spans="1:21" x14ac:dyDescent="0.25">
      <c r="A8020" t="s">
        <v>191</v>
      </c>
      <c r="B8020" s="3">
        <v>45615</v>
      </c>
      <c r="C8020" s="3">
        <v>45627</v>
      </c>
      <c r="D8020" t="s">
        <v>71</v>
      </c>
      <c r="E8020">
        <v>158876</v>
      </c>
      <c r="F8020" t="s">
        <v>19</v>
      </c>
      <c r="G8020" t="s">
        <v>190</v>
      </c>
      <c r="H8020" t="s">
        <v>42</v>
      </c>
      <c r="I8020">
        <v>75007</v>
      </c>
      <c r="J8020" t="s">
        <v>22</v>
      </c>
      <c r="K8020" t="s">
        <v>43</v>
      </c>
      <c r="L8020" t="s">
        <v>27</v>
      </c>
      <c r="M8020" t="s">
        <v>28</v>
      </c>
      <c r="N8020" s="5">
        <v>14.4</v>
      </c>
      <c r="O8020" s="7">
        <v>4</v>
      </c>
      <c r="P8020" s="5">
        <v>10</v>
      </c>
      <c r="Q8020" s="5">
        <v>4.4000000000000004</v>
      </c>
      <c r="R8020" s="22">
        <f>Tabla1[[#This Row],[Fecha de Envío]]-Tabla1[[#This Row],[Fecha de Orden]]</f>
        <v>12</v>
      </c>
      <c r="S8020" s="24">
        <f>YEAR(Tabla1[[#This Row],[Fecha de Orden]])</f>
        <v>2024</v>
      </c>
      <c r="T8020" t="str">
        <f>VLOOKUP(Tabla1[[#This Row],[Nombre del Producto]],Tabla2[[Nombre Producto]:[Costo Unitario]],2,FALSE)</f>
        <v>Lot's O' Nuts</v>
      </c>
      <c r="U8020" t="str">
        <f>VLOOKUP(Tabla1[[#This Row],[Fábrica]],Tabla3[],4,FALSE)</f>
        <v>Arizona</v>
      </c>
    </row>
    <row r="8021" spans="1:21" x14ac:dyDescent="0.25">
      <c r="A8021" t="s">
        <v>315</v>
      </c>
      <c r="B8021" s="3">
        <v>45615</v>
      </c>
      <c r="C8021" s="3">
        <v>45632</v>
      </c>
      <c r="D8021" t="s">
        <v>18</v>
      </c>
      <c r="E8021">
        <v>139969</v>
      </c>
      <c r="F8021" t="s">
        <v>19</v>
      </c>
      <c r="G8021" t="s">
        <v>316</v>
      </c>
      <c r="H8021" t="s">
        <v>42</v>
      </c>
      <c r="I8021">
        <v>77840</v>
      </c>
      <c r="J8021" t="s">
        <v>22</v>
      </c>
      <c r="K8021" t="s">
        <v>43</v>
      </c>
      <c r="L8021" t="s">
        <v>36</v>
      </c>
      <c r="M8021" t="s">
        <v>37</v>
      </c>
      <c r="N8021" s="5">
        <v>9.75</v>
      </c>
      <c r="O8021" s="7">
        <v>3</v>
      </c>
      <c r="P8021" s="5">
        <v>6.33</v>
      </c>
      <c r="Q8021" s="5">
        <v>3.42</v>
      </c>
      <c r="R8021" s="22">
        <f>Tabla1[[#This Row],[Fecha de Envío]]-Tabla1[[#This Row],[Fecha de Orden]]</f>
        <v>17</v>
      </c>
      <c r="S8021" s="24">
        <f>YEAR(Tabla1[[#This Row],[Fecha de Orden]])</f>
        <v>2024</v>
      </c>
      <c r="T8021" t="str">
        <f>VLOOKUP(Tabla1[[#This Row],[Nombre del Producto]],Tabla2[[Nombre Producto]:[Costo Unitario]],2,FALSE)</f>
        <v>Wicked Choccy's</v>
      </c>
      <c r="U8021" t="str">
        <f>VLOOKUP(Tabla1[[#This Row],[Fábrica]],Tabla3[],4,FALSE)</f>
        <v>Georgia</v>
      </c>
    </row>
    <row r="8022" spans="1:21" x14ac:dyDescent="0.25">
      <c r="A8022" t="s">
        <v>665</v>
      </c>
      <c r="B8022" s="3">
        <v>45615</v>
      </c>
      <c r="C8022" s="3">
        <v>45625</v>
      </c>
      <c r="D8022" t="s">
        <v>82</v>
      </c>
      <c r="E8022">
        <v>143021</v>
      </c>
      <c r="F8022" t="s">
        <v>19</v>
      </c>
      <c r="G8022" t="s">
        <v>30</v>
      </c>
      <c r="H8022" t="s">
        <v>31</v>
      </c>
      <c r="I8022">
        <v>10011</v>
      </c>
      <c r="J8022" t="s">
        <v>22</v>
      </c>
      <c r="K8022" t="s">
        <v>32</v>
      </c>
      <c r="L8022" t="s">
        <v>27</v>
      </c>
      <c r="M8022" t="s">
        <v>28</v>
      </c>
      <c r="N8022" s="5">
        <v>10.8</v>
      </c>
      <c r="O8022" s="7">
        <v>3</v>
      </c>
      <c r="P8022" s="5">
        <v>7.5</v>
      </c>
      <c r="Q8022" s="5">
        <v>3.3</v>
      </c>
      <c r="R8022" s="22">
        <f>Tabla1[[#This Row],[Fecha de Envío]]-Tabla1[[#This Row],[Fecha de Orden]]</f>
        <v>10</v>
      </c>
      <c r="S8022" s="24">
        <f>YEAR(Tabla1[[#This Row],[Fecha de Orden]])</f>
        <v>2024</v>
      </c>
      <c r="T8022" t="str">
        <f>VLOOKUP(Tabla1[[#This Row],[Nombre del Producto]],Tabla2[[Nombre Producto]:[Costo Unitario]],2,FALSE)</f>
        <v>Lot's O' Nuts</v>
      </c>
      <c r="U8022" t="str">
        <f>VLOOKUP(Tabla1[[#This Row],[Fábrica]],Tabla3[],4,FALSE)</f>
        <v>Arizona</v>
      </c>
    </row>
    <row r="8023" spans="1:21" x14ac:dyDescent="0.25">
      <c r="A8023" t="s">
        <v>666</v>
      </c>
      <c r="B8023" s="3">
        <v>45615</v>
      </c>
      <c r="C8023" s="3">
        <v>45625</v>
      </c>
      <c r="D8023" t="s">
        <v>82</v>
      </c>
      <c r="E8023">
        <v>143021</v>
      </c>
      <c r="F8023" t="s">
        <v>19</v>
      </c>
      <c r="G8023" t="s">
        <v>30</v>
      </c>
      <c r="H8023" t="s">
        <v>31</v>
      </c>
      <c r="I8023">
        <v>10011</v>
      </c>
      <c r="J8023" t="s">
        <v>22</v>
      </c>
      <c r="K8023" t="s">
        <v>32</v>
      </c>
      <c r="L8023" t="s">
        <v>33</v>
      </c>
      <c r="M8023" t="s">
        <v>34</v>
      </c>
      <c r="N8023" s="5">
        <v>25.2</v>
      </c>
      <c r="O8023" s="7">
        <v>7</v>
      </c>
      <c r="P8023" s="5">
        <v>16.8</v>
      </c>
      <c r="Q8023" s="5">
        <v>8.4</v>
      </c>
      <c r="R8023" s="22">
        <f>Tabla1[[#This Row],[Fecha de Envío]]-Tabla1[[#This Row],[Fecha de Orden]]</f>
        <v>10</v>
      </c>
      <c r="S8023" s="24">
        <f>YEAR(Tabla1[[#This Row],[Fecha de Orden]])</f>
        <v>2024</v>
      </c>
      <c r="T8023" t="str">
        <f>VLOOKUP(Tabla1[[#This Row],[Nombre del Producto]],Tabla2[[Nombre Producto]:[Costo Unitario]],2,FALSE)</f>
        <v>Lot's O' Nuts</v>
      </c>
      <c r="U8023" t="str">
        <f>VLOOKUP(Tabla1[[#This Row],[Fábrica]],Tabla3[],4,FALSE)</f>
        <v>Arizona</v>
      </c>
    </row>
    <row r="8024" spans="1:21" x14ac:dyDescent="0.25">
      <c r="A8024" t="s">
        <v>783</v>
      </c>
      <c r="B8024" s="3">
        <v>45615</v>
      </c>
      <c r="C8024" s="3">
        <v>45628</v>
      </c>
      <c r="D8024" t="s">
        <v>39</v>
      </c>
      <c r="E8024">
        <v>162929</v>
      </c>
      <c r="F8024" t="s">
        <v>19</v>
      </c>
      <c r="G8024" t="s">
        <v>30</v>
      </c>
      <c r="H8024" t="s">
        <v>31</v>
      </c>
      <c r="I8024">
        <v>10035</v>
      </c>
      <c r="J8024" t="s">
        <v>22</v>
      </c>
      <c r="K8024" t="s">
        <v>32</v>
      </c>
      <c r="L8024" t="s">
        <v>24</v>
      </c>
      <c r="M8024" t="s">
        <v>25</v>
      </c>
      <c r="N8024" s="5">
        <v>22.5</v>
      </c>
      <c r="O8024" s="7">
        <v>6</v>
      </c>
      <c r="P8024" s="5">
        <v>14.7</v>
      </c>
      <c r="Q8024" s="5">
        <v>7.8</v>
      </c>
      <c r="R8024" s="22">
        <f>Tabla1[[#This Row],[Fecha de Envío]]-Tabla1[[#This Row],[Fecha de Orden]]</f>
        <v>13</v>
      </c>
      <c r="S8024" s="24">
        <f>YEAR(Tabla1[[#This Row],[Fecha de Orden]])</f>
        <v>2024</v>
      </c>
      <c r="T8024" t="str">
        <f>VLOOKUP(Tabla1[[#This Row],[Nombre del Producto]],Tabla2[[Nombre Producto]:[Costo Unitario]],2,FALSE)</f>
        <v>Wicked Choccy's</v>
      </c>
      <c r="U8024" t="str">
        <f>VLOOKUP(Tabla1[[#This Row],[Fábrica]],Tabla3[],4,FALSE)</f>
        <v>Georgia</v>
      </c>
    </row>
    <row r="8025" spans="1:21" x14ac:dyDescent="0.25">
      <c r="A8025" t="s">
        <v>784</v>
      </c>
      <c r="B8025" s="3">
        <v>45615</v>
      </c>
      <c r="C8025" s="3">
        <v>45628</v>
      </c>
      <c r="D8025" t="s">
        <v>39</v>
      </c>
      <c r="E8025">
        <v>162929</v>
      </c>
      <c r="F8025" t="s">
        <v>19</v>
      </c>
      <c r="G8025" t="s">
        <v>30</v>
      </c>
      <c r="H8025" t="s">
        <v>31</v>
      </c>
      <c r="I8025">
        <v>10035</v>
      </c>
      <c r="J8025" t="s">
        <v>22</v>
      </c>
      <c r="K8025" t="s">
        <v>32</v>
      </c>
      <c r="L8025" t="s">
        <v>36</v>
      </c>
      <c r="M8025" t="s">
        <v>37</v>
      </c>
      <c r="N8025" s="5">
        <v>6.5</v>
      </c>
      <c r="O8025" s="7">
        <v>2</v>
      </c>
      <c r="P8025" s="5">
        <v>4.22</v>
      </c>
      <c r="Q8025" s="5">
        <v>2.2799999999999998</v>
      </c>
      <c r="R8025" s="22">
        <f>Tabla1[[#This Row],[Fecha de Envío]]-Tabla1[[#This Row],[Fecha de Orden]]</f>
        <v>13</v>
      </c>
      <c r="S8025" s="24">
        <f>YEAR(Tabla1[[#This Row],[Fecha de Orden]])</f>
        <v>2024</v>
      </c>
      <c r="T8025" t="str">
        <f>VLOOKUP(Tabla1[[#This Row],[Nombre del Producto]],Tabla2[[Nombre Producto]:[Costo Unitario]],2,FALSE)</f>
        <v>Wicked Choccy's</v>
      </c>
      <c r="U8025" t="str">
        <f>VLOOKUP(Tabla1[[#This Row],[Fábrica]],Tabla3[],4,FALSE)</f>
        <v>Georgia</v>
      </c>
    </row>
    <row r="8026" spans="1:21" x14ac:dyDescent="0.25">
      <c r="A8026" t="s">
        <v>2528</v>
      </c>
      <c r="B8026" s="3">
        <v>45615</v>
      </c>
      <c r="C8026" s="3">
        <v>45629</v>
      </c>
      <c r="D8026" t="s">
        <v>18</v>
      </c>
      <c r="E8026">
        <v>110926</v>
      </c>
      <c r="F8026" t="s">
        <v>19</v>
      </c>
      <c r="G8026" t="s">
        <v>370</v>
      </c>
      <c r="H8026" t="s">
        <v>133</v>
      </c>
      <c r="I8026">
        <v>22304</v>
      </c>
      <c r="J8026" t="s">
        <v>22</v>
      </c>
      <c r="K8026" t="s">
        <v>66</v>
      </c>
      <c r="L8026" t="s">
        <v>27</v>
      </c>
      <c r="M8026" t="s">
        <v>28</v>
      </c>
      <c r="N8026" s="5">
        <v>25.2</v>
      </c>
      <c r="O8026" s="7">
        <v>7</v>
      </c>
      <c r="P8026" s="5">
        <v>17.5</v>
      </c>
      <c r="Q8026" s="5">
        <v>7.7</v>
      </c>
      <c r="R8026" s="22">
        <f>Tabla1[[#This Row],[Fecha de Envío]]-Tabla1[[#This Row],[Fecha de Orden]]</f>
        <v>14</v>
      </c>
      <c r="S8026" s="24">
        <f>YEAR(Tabla1[[#This Row],[Fecha de Orden]])</f>
        <v>2024</v>
      </c>
      <c r="T8026" t="str">
        <f>VLOOKUP(Tabla1[[#This Row],[Nombre del Producto]],Tabla2[[Nombre Producto]:[Costo Unitario]],2,FALSE)</f>
        <v>Lot's O' Nuts</v>
      </c>
      <c r="U8026" t="str">
        <f>VLOOKUP(Tabla1[[#This Row],[Fábrica]],Tabla3[],4,FALSE)</f>
        <v>Arizona</v>
      </c>
    </row>
    <row r="8027" spans="1:21" x14ac:dyDescent="0.25">
      <c r="A8027" t="s">
        <v>4263</v>
      </c>
      <c r="B8027" s="3">
        <v>45615</v>
      </c>
      <c r="C8027" s="3">
        <v>45629</v>
      </c>
      <c r="D8027" t="s">
        <v>18</v>
      </c>
      <c r="E8027">
        <v>168858</v>
      </c>
      <c r="F8027" t="s">
        <v>19</v>
      </c>
      <c r="G8027" t="s">
        <v>30</v>
      </c>
      <c r="H8027" t="s">
        <v>31</v>
      </c>
      <c r="I8027">
        <v>10011</v>
      </c>
      <c r="J8027" t="s">
        <v>22</v>
      </c>
      <c r="K8027" t="s">
        <v>32</v>
      </c>
      <c r="L8027" t="s">
        <v>45</v>
      </c>
      <c r="M8027" t="s">
        <v>46</v>
      </c>
      <c r="N8027" s="5">
        <v>24.43</v>
      </c>
      <c r="O8027" s="7">
        <v>7</v>
      </c>
      <c r="P8027" s="5">
        <v>17.43</v>
      </c>
      <c r="Q8027" s="5">
        <v>7</v>
      </c>
      <c r="R8027" s="22">
        <f>Tabla1[[#This Row],[Fecha de Envío]]-Tabla1[[#This Row],[Fecha de Orden]]</f>
        <v>14</v>
      </c>
      <c r="S8027" s="24">
        <f>YEAR(Tabla1[[#This Row],[Fecha de Orden]])</f>
        <v>2024</v>
      </c>
      <c r="T8027" t="str">
        <f>VLOOKUP(Tabla1[[#This Row],[Nombre del Producto]],Tabla2[[Nombre Producto]:[Costo Unitario]],2,FALSE)</f>
        <v>Lot's O' Nuts</v>
      </c>
      <c r="U8027" t="str">
        <f>VLOOKUP(Tabla1[[#This Row],[Fábrica]],Tabla3[],4,FALSE)</f>
        <v>Arizona</v>
      </c>
    </row>
    <row r="8028" spans="1:21" x14ac:dyDescent="0.25">
      <c r="A8028" t="s">
        <v>4264</v>
      </c>
      <c r="B8028" s="3">
        <v>45615</v>
      </c>
      <c r="C8028" s="3">
        <v>45629</v>
      </c>
      <c r="D8028" t="s">
        <v>18</v>
      </c>
      <c r="E8028">
        <v>168858</v>
      </c>
      <c r="F8028" t="s">
        <v>19</v>
      </c>
      <c r="G8028" t="s">
        <v>30</v>
      </c>
      <c r="H8028" t="s">
        <v>31</v>
      </c>
      <c r="I8028">
        <v>10011</v>
      </c>
      <c r="J8028" t="s">
        <v>22</v>
      </c>
      <c r="K8028" t="s">
        <v>32</v>
      </c>
      <c r="L8028" t="s">
        <v>36</v>
      </c>
      <c r="M8028" t="s">
        <v>37</v>
      </c>
      <c r="N8028" s="5">
        <v>9.75</v>
      </c>
      <c r="O8028" s="7">
        <v>3</v>
      </c>
      <c r="P8028" s="5">
        <v>6.33</v>
      </c>
      <c r="Q8028" s="5">
        <v>3.42</v>
      </c>
      <c r="R8028" s="22">
        <f>Tabla1[[#This Row],[Fecha de Envío]]-Tabla1[[#This Row],[Fecha de Orden]]</f>
        <v>14</v>
      </c>
      <c r="S8028" s="24">
        <f>YEAR(Tabla1[[#This Row],[Fecha de Orden]])</f>
        <v>2024</v>
      </c>
      <c r="T8028" t="str">
        <f>VLOOKUP(Tabla1[[#This Row],[Nombre del Producto]],Tabla2[[Nombre Producto]:[Costo Unitario]],2,FALSE)</f>
        <v>Wicked Choccy's</v>
      </c>
      <c r="U8028" t="str">
        <f>VLOOKUP(Tabla1[[#This Row],[Fábrica]],Tabla3[],4,FALSE)</f>
        <v>Georgia</v>
      </c>
    </row>
    <row r="8029" spans="1:21" x14ac:dyDescent="0.25">
      <c r="A8029" t="s">
        <v>4464</v>
      </c>
      <c r="B8029" s="3">
        <v>45615</v>
      </c>
      <c r="C8029" s="3">
        <v>45631</v>
      </c>
      <c r="D8029" t="s">
        <v>18</v>
      </c>
      <c r="E8029">
        <v>108014</v>
      </c>
      <c r="F8029" t="s">
        <v>19</v>
      </c>
      <c r="G8029" t="s">
        <v>626</v>
      </c>
      <c r="H8029" t="s">
        <v>210</v>
      </c>
      <c r="I8029">
        <v>44105</v>
      </c>
      <c r="J8029" t="s">
        <v>22</v>
      </c>
      <c r="K8029" t="s">
        <v>32</v>
      </c>
      <c r="L8029" t="s">
        <v>27</v>
      </c>
      <c r="M8029" t="s">
        <v>28</v>
      </c>
      <c r="N8029" s="5">
        <v>25.2</v>
      </c>
      <c r="O8029" s="7">
        <v>7</v>
      </c>
      <c r="P8029" s="5">
        <v>17.5</v>
      </c>
      <c r="Q8029" s="5">
        <v>7.7</v>
      </c>
      <c r="R8029" s="22">
        <f>Tabla1[[#This Row],[Fecha de Envío]]-Tabla1[[#This Row],[Fecha de Orden]]</f>
        <v>16</v>
      </c>
      <c r="S8029" s="24">
        <f>YEAR(Tabla1[[#This Row],[Fecha de Orden]])</f>
        <v>2024</v>
      </c>
      <c r="T8029" t="str">
        <f>VLOOKUP(Tabla1[[#This Row],[Nombre del Producto]],Tabla2[[Nombre Producto]:[Costo Unitario]],2,FALSE)</f>
        <v>Lot's O' Nuts</v>
      </c>
      <c r="U8029" t="str">
        <f>VLOOKUP(Tabla1[[#This Row],[Fábrica]],Tabla3[],4,FALSE)</f>
        <v>Arizona</v>
      </c>
    </row>
    <row r="8030" spans="1:21" x14ac:dyDescent="0.25">
      <c r="A8030" t="s">
        <v>4486</v>
      </c>
      <c r="B8030" s="3">
        <v>45615</v>
      </c>
      <c r="C8030" s="3">
        <v>45629</v>
      </c>
      <c r="D8030" t="s">
        <v>18</v>
      </c>
      <c r="E8030">
        <v>152380</v>
      </c>
      <c r="F8030" t="s">
        <v>19</v>
      </c>
      <c r="G8030" t="s">
        <v>239</v>
      </c>
      <c r="H8030" t="s">
        <v>173</v>
      </c>
      <c r="I8030">
        <v>60623</v>
      </c>
      <c r="J8030" t="s">
        <v>22</v>
      </c>
      <c r="K8030" t="s">
        <v>43</v>
      </c>
      <c r="L8030" t="s">
        <v>24</v>
      </c>
      <c r="M8030" t="s">
        <v>25</v>
      </c>
      <c r="N8030" s="5">
        <v>11.25</v>
      </c>
      <c r="O8030" s="7">
        <v>3</v>
      </c>
      <c r="P8030" s="5">
        <v>7.35</v>
      </c>
      <c r="Q8030" s="5">
        <v>3.9</v>
      </c>
      <c r="R8030" s="22">
        <f>Tabla1[[#This Row],[Fecha de Envío]]-Tabla1[[#This Row],[Fecha de Orden]]</f>
        <v>14</v>
      </c>
      <c r="S8030" s="24">
        <f>YEAR(Tabla1[[#This Row],[Fecha de Orden]])</f>
        <v>2024</v>
      </c>
      <c r="T8030" t="str">
        <f>VLOOKUP(Tabla1[[#This Row],[Nombre del Producto]],Tabla2[[Nombre Producto]:[Costo Unitario]],2,FALSE)</f>
        <v>Wicked Choccy's</v>
      </c>
      <c r="U8030" t="str">
        <f>VLOOKUP(Tabla1[[#This Row],[Fábrica]],Tabla3[],4,FALSE)</f>
        <v>Georgia</v>
      </c>
    </row>
    <row r="8031" spans="1:21" x14ac:dyDescent="0.25">
      <c r="A8031" t="s">
        <v>5062</v>
      </c>
      <c r="B8031" s="3">
        <v>45615</v>
      </c>
      <c r="C8031" s="3">
        <v>45626</v>
      </c>
      <c r="D8031" t="s">
        <v>39</v>
      </c>
      <c r="E8031">
        <v>121468</v>
      </c>
      <c r="F8031" t="s">
        <v>19</v>
      </c>
      <c r="G8031" t="s">
        <v>1703</v>
      </c>
      <c r="H8031" t="s">
        <v>21</v>
      </c>
      <c r="I8031">
        <v>92683</v>
      </c>
      <c r="J8031" t="s">
        <v>22</v>
      </c>
      <c r="K8031" t="s">
        <v>23</v>
      </c>
      <c r="L8031" t="s">
        <v>27</v>
      </c>
      <c r="M8031" t="s">
        <v>28</v>
      </c>
      <c r="N8031" s="5">
        <v>14.4</v>
      </c>
      <c r="O8031" s="7">
        <v>4</v>
      </c>
      <c r="P8031" s="5">
        <v>10</v>
      </c>
      <c r="Q8031" s="5">
        <v>4.4000000000000004</v>
      </c>
      <c r="R8031" s="22">
        <f>Tabla1[[#This Row],[Fecha de Envío]]-Tabla1[[#This Row],[Fecha de Orden]]</f>
        <v>11</v>
      </c>
      <c r="S8031" s="24">
        <f>YEAR(Tabla1[[#This Row],[Fecha de Orden]])</f>
        <v>2024</v>
      </c>
      <c r="T8031" t="str">
        <f>VLOOKUP(Tabla1[[#This Row],[Nombre del Producto]],Tabla2[[Nombre Producto]:[Costo Unitario]],2,FALSE)</f>
        <v>Lot's O' Nuts</v>
      </c>
      <c r="U8031" t="str">
        <f>VLOOKUP(Tabla1[[#This Row],[Fábrica]],Tabla3[],4,FALSE)</f>
        <v>Arizona</v>
      </c>
    </row>
    <row r="8032" spans="1:21" x14ac:dyDescent="0.25">
      <c r="A8032" t="s">
        <v>5482</v>
      </c>
      <c r="B8032" s="3">
        <v>45615</v>
      </c>
      <c r="C8032" s="3">
        <v>45631</v>
      </c>
      <c r="D8032" t="s">
        <v>18</v>
      </c>
      <c r="E8032">
        <v>137491</v>
      </c>
      <c r="F8032" t="s">
        <v>19</v>
      </c>
      <c r="G8032" t="s">
        <v>4744</v>
      </c>
      <c r="H8032" t="s">
        <v>42</v>
      </c>
      <c r="I8032">
        <v>76903</v>
      </c>
      <c r="J8032" t="s">
        <v>22</v>
      </c>
      <c r="K8032" t="s">
        <v>43</v>
      </c>
      <c r="L8032" t="s">
        <v>36</v>
      </c>
      <c r="M8032" t="s">
        <v>37</v>
      </c>
      <c r="N8032" s="5">
        <v>6.5</v>
      </c>
      <c r="O8032" s="7">
        <v>2</v>
      </c>
      <c r="P8032" s="5">
        <v>4.22</v>
      </c>
      <c r="Q8032" s="5">
        <v>2.2799999999999998</v>
      </c>
      <c r="R8032" s="22">
        <f>Tabla1[[#This Row],[Fecha de Envío]]-Tabla1[[#This Row],[Fecha de Orden]]</f>
        <v>16</v>
      </c>
      <c r="S8032" s="24">
        <f>YEAR(Tabla1[[#This Row],[Fecha de Orden]])</f>
        <v>2024</v>
      </c>
      <c r="T8032" t="str">
        <f>VLOOKUP(Tabla1[[#This Row],[Nombre del Producto]],Tabla2[[Nombre Producto]:[Costo Unitario]],2,FALSE)</f>
        <v>Wicked Choccy's</v>
      </c>
      <c r="U8032" t="str">
        <f>VLOOKUP(Tabla1[[#This Row],[Fábrica]],Tabla3[],4,FALSE)</f>
        <v>Georgia</v>
      </c>
    </row>
    <row r="8033" spans="1:21" x14ac:dyDescent="0.25">
      <c r="A8033" t="s">
        <v>5929</v>
      </c>
      <c r="B8033" s="3">
        <v>45615</v>
      </c>
      <c r="C8033" s="3">
        <v>45630</v>
      </c>
      <c r="D8033" t="s">
        <v>18</v>
      </c>
      <c r="E8033">
        <v>126242</v>
      </c>
      <c r="F8033" t="s">
        <v>19</v>
      </c>
      <c r="G8033" t="s">
        <v>53</v>
      </c>
      <c r="H8033" t="s">
        <v>21</v>
      </c>
      <c r="I8033">
        <v>90049</v>
      </c>
      <c r="J8033" t="s">
        <v>22</v>
      </c>
      <c r="K8033" t="s">
        <v>23</v>
      </c>
      <c r="L8033" t="s">
        <v>27</v>
      </c>
      <c r="M8033" t="s">
        <v>28</v>
      </c>
      <c r="N8033" s="5">
        <v>3.6</v>
      </c>
      <c r="O8033" s="7">
        <v>1</v>
      </c>
      <c r="P8033" s="5">
        <v>2.5</v>
      </c>
      <c r="Q8033" s="5">
        <v>1.1000000000000001</v>
      </c>
      <c r="R8033" s="22">
        <f>Tabla1[[#This Row],[Fecha de Envío]]-Tabla1[[#This Row],[Fecha de Orden]]</f>
        <v>15</v>
      </c>
      <c r="S8033" s="24">
        <f>YEAR(Tabla1[[#This Row],[Fecha de Orden]])</f>
        <v>2024</v>
      </c>
      <c r="T8033" t="str">
        <f>VLOOKUP(Tabla1[[#This Row],[Nombre del Producto]],Tabla2[[Nombre Producto]:[Costo Unitario]],2,FALSE)</f>
        <v>Lot's O' Nuts</v>
      </c>
      <c r="U8033" t="str">
        <f>VLOOKUP(Tabla1[[#This Row],[Fábrica]],Tabla3[],4,FALSE)</f>
        <v>Arizona</v>
      </c>
    </row>
    <row r="8034" spans="1:21" x14ac:dyDescent="0.25">
      <c r="A8034" t="s">
        <v>5930</v>
      </c>
      <c r="B8034" s="3">
        <v>45615</v>
      </c>
      <c r="C8034" s="3">
        <v>45630</v>
      </c>
      <c r="D8034" t="s">
        <v>18</v>
      </c>
      <c r="E8034">
        <v>126242</v>
      </c>
      <c r="F8034" t="s">
        <v>19</v>
      </c>
      <c r="G8034" t="s">
        <v>53</v>
      </c>
      <c r="H8034" t="s">
        <v>21</v>
      </c>
      <c r="I8034">
        <v>90049</v>
      </c>
      <c r="J8034" t="s">
        <v>22</v>
      </c>
      <c r="K8034" t="s">
        <v>23</v>
      </c>
      <c r="L8034" t="s">
        <v>45</v>
      </c>
      <c r="M8034" t="s">
        <v>46</v>
      </c>
      <c r="N8034" s="5">
        <v>31.41</v>
      </c>
      <c r="O8034" s="7">
        <v>9</v>
      </c>
      <c r="P8034" s="5">
        <v>22.41</v>
      </c>
      <c r="Q8034" s="5">
        <v>9</v>
      </c>
      <c r="R8034" s="22">
        <f>Tabla1[[#This Row],[Fecha de Envío]]-Tabla1[[#This Row],[Fecha de Orden]]</f>
        <v>15</v>
      </c>
      <c r="S8034" s="24">
        <f>YEAR(Tabla1[[#This Row],[Fecha de Orden]])</f>
        <v>2024</v>
      </c>
      <c r="T8034" t="str">
        <f>VLOOKUP(Tabla1[[#This Row],[Nombre del Producto]],Tabla2[[Nombre Producto]:[Costo Unitario]],2,FALSE)</f>
        <v>Lot's O' Nuts</v>
      </c>
      <c r="U8034" t="str">
        <f>VLOOKUP(Tabla1[[#This Row],[Fábrica]],Tabla3[],4,FALSE)</f>
        <v>Arizona</v>
      </c>
    </row>
    <row r="8035" spans="1:21" x14ac:dyDescent="0.25">
      <c r="A8035" t="s">
        <v>6569</v>
      </c>
      <c r="B8035" s="3">
        <v>45615</v>
      </c>
      <c r="C8035" s="3">
        <v>45627</v>
      </c>
      <c r="D8035" t="s">
        <v>39</v>
      </c>
      <c r="E8035">
        <v>131254</v>
      </c>
      <c r="F8035" t="s">
        <v>19</v>
      </c>
      <c r="G8035" t="s">
        <v>159</v>
      </c>
      <c r="H8035" t="s">
        <v>42</v>
      </c>
      <c r="I8035">
        <v>77095</v>
      </c>
      <c r="J8035" t="s">
        <v>22</v>
      </c>
      <c r="K8035" t="s">
        <v>43</v>
      </c>
      <c r="L8035" t="s">
        <v>36</v>
      </c>
      <c r="M8035" t="s">
        <v>37</v>
      </c>
      <c r="N8035" s="5">
        <v>9.75</v>
      </c>
      <c r="O8035" s="7">
        <v>3</v>
      </c>
      <c r="P8035" s="5">
        <v>6.33</v>
      </c>
      <c r="Q8035" s="5">
        <v>3.42</v>
      </c>
      <c r="R8035" s="22">
        <f>Tabla1[[#This Row],[Fecha de Envío]]-Tabla1[[#This Row],[Fecha de Orden]]</f>
        <v>12</v>
      </c>
      <c r="S8035" s="24">
        <f>YEAR(Tabla1[[#This Row],[Fecha de Orden]])</f>
        <v>2024</v>
      </c>
      <c r="T8035" t="str">
        <f>VLOOKUP(Tabla1[[#This Row],[Nombre del Producto]],Tabla2[[Nombre Producto]:[Costo Unitario]],2,FALSE)</f>
        <v>Wicked Choccy's</v>
      </c>
      <c r="U8035" t="str">
        <f>VLOOKUP(Tabla1[[#This Row],[Fábrica]],Tabla3[],4,FALSE)</f>
        <v>Georgia</v>
      </c>
    </row>
    <row r="8036" spans="1:21" x14ac:dyDescent="0.25">
      <c r="A8036" t="s">
        <v>6570</v>
      </c>
      <c r="B8036" s="3">
        <v>45615</v>
      </c>
      <c r="C8036" s="3">
        <v>45627</v>
      </c>
      <c r="D8036" t="s">
        <v>39</v>
      </c>
      <c r="E8036">
        <v>131254</v>
      </c>
      <c r="F8036" t="s">
        <v>19</v>
      </c>
      <c r="G8036" t="s">
        <v>159</v>
      </c>
      <c r="H8036" t="s">
        <v>42</v>
      </c>
      <c r="I8036">
        <v>77095</v>
      </c>
      <c r="J8036" t="s">
        <v>22</v>
      </c>
      <c r="K8036" t="s">
        <v>43</v>
      </c>
      <c r="L8036" t="s">
        <v>33</v>
      </c>
      <c r="M8036" t="s">
        <v>34</v>
      </c>
      <c r="N8036" s="5">
        <v>18</v>
      </c>
      <c r="O8036" s="7">
        <v>5</v>
      </c>
      <c r="P8036" s="5">
        <v>12</v>
      </c>
      <c r="Q8036" s="5">
        <v>6</v>
      </c>
      <c r="R8036" s="22">
        <f>Tabla1[[#This Row],[Fecha de Envío]]-Tabla1[[#This Row],[Fecha de Orden]]</f>
        <v>12</v>
      </c>
      <c r="S8036" s="24">
        <f>YEAR(Tabla1[[#This Row],[Fecha de Orden]])</f>
        <v>2024</v>
      </c>
      <c r="T8036" t="str">
        <f>VLOOKUP(Tabla1[[#This Row],[Nombre del Producto]],Tabla2[[Nombre Producto]:[Costo Unitario]],2,FALSE)</f>
        <v>Lot's O' Nuts</v>
      </c>
      <c r="U8036" t="str">
        <f>VLOOKUP(Tabla1[[#This Row],[Fábrica]],Tabla3[],4,FALSE)</f>
        <v>Arizona</v>
      </c>
    </row>
    <row r="8037" spans="1:21" x14ac:dyDescent="0.25">
      <c r="A8037" t="s">
        <v>6571</v>
      </c>
      <c r="B8037" s="3">
        <v>45615</v>
      </c>
      <c r="C8037" s="3">
        <v>45627</v>
      </c>
      <c r="D8037" t="s">
        <v>39</v>
      </c>
      <c r="E8037">
        <v>131254</v>
      </c>
      <c r="F8037" t="s">
        <v>19</v>
      </c>
      <c r="G8037" t="s">
        <v>159</v>
      </c>
      <c r="H8037" t="s">
        <v>42</v>
      </c>
      <c r="I8037">
        <v>77095</v>
      </c>
      <c r="J8037" t="s">
        <v>22</v>
      </c>
      <c r="K8037" t="s">
        <v>43</v>
      </c>
      <c r="L8037" t="s">
        <v>45</v>
      </c>
      <c r="M8037" t="s">
        <v>46</v>
      </c>
      <c r="N8037" s="5">
        <v>20.94</v>
      </c>
      <c r="O8037" s="7">
        <v>6</v>
      </c>
      <c r="P8037" s="5">
        <v>14.94</v>
      </c>
      <c r="Q8037" s="5">
        <v>6</v>
      </c>
      <c r="R8037" s="22">
        <f>Tabla1[[#This Row],[Fecha de Envío]]-Tabla1[[#This Row],[Fecha de Orden]]</f>
        <v>12</v>
      </c>
      <c r="S8037" s="24">
        <f>YEAR(Tabla1[[#This Row],[Fecha de Orden]])</f>
        <v>2024</v>
      </c>
      <c r="T8037" t="str">
        <f>VLOOKUP(Tabla1[[#This Row],[Nombre del Producto]],Tabla2[[Nombre Producto]:[Costo Unitario]],2,FALSE)</f>
        <v>Lot's O' Nuts</v>
      </c>
      <c r="U8037" t="str">
        <f>VLOOKUP(Tabla1[[#This Row],[Fábrica]],Tabla3[],4,FALSE)</f>
        <v>Arizona</v>
      </c>
    </row>
    <row r="8038" spans="1:21" x14ac:dyDescent="0.25">
      <c r="A8038" t="s">
        <v>7322</v>
      </c>
      <c r="B8038" s="3">
        <v>45615</v>
      </c>
      <c r="C8038" s="3">
        <v>45628</v>
      </c>
      <c r="D8038" t="s">
        <v>71</v>
      </c>
      <c r="E8038">
        <v>146458</v>
      </c>
      <c r="F8038" t="s">
        <v>19</v>
      </c>
      <c r="G8038" t="s">
        <v>86</v>
      </c>
      <c r="H8038" t="s">
        <v>133</v>
      </c>
      <c r="I8038">
        <v>22153</v>
      </c>
      <c r="J8038" t="s">
        <v>22</v>
      </c>
      <c r="K8038" t="s">
        <v>66</v>
      </c>
      <c r="L8038" t="s">
        <v>45</v>
      </c>
      <c r="M8038" t="s">
        <v>46</v>
      </c>
      <c r="N8038" s="5">
        <v>24.43</v>
      </c>
      <c r="O8038" s="7">
        <v>7</v>
      </c>
      <c r="P8038" s="5">
        <v>17.43</v>
      </c>
      <c r="Q8038" s="5">
        <v>7</v>
      </c>
      <c r="R8038" s="22">
        <f>Tabla1[[#This Row],[Fecha de Envío]]-Tabla1[[#This Row],[Fecha de Orden]]</f>
        <v>13</v>
      </c>
      <c r="S8038" s="24">
        <f>YEAR(Tabla1[[#This Row],[Fecha de Orden]])</f>
        <v>2024</v>
      </c>
      <c r="T8038" t="str">
        <f>VLOOKUP(Tabla1[[#This Row],[Nombre del Producto]],Tabla2[[Nombre Producto]:[Costo Unitario]],2,FALSE)</f>
        <v>Lot's O' Nuts</v>
      </c>
      <c r="U8038" t="str">
        <f>VLOOKUP(Tabla1[[#This Row],[Fábrica]],Tabla3[],4,FALSE)</f>
        <v>Arizona</v>
      </c>
    </row>
    <row r="8039" spans="1:21" x14ac:dyDescent="0.25">
      <c r="A8039" t="s">
        <v>7977</v>
      </c>
      <c r="B8039" s="3">
        <v>45615</v>
      </c>
      <c r="C8039" s="3">
        <v>45627</v>
      </c>
      <c r="D8039" t="s">
        <v>39</v>
      </c>
      <c r="E8039">
        <v>112529</v>
      </c>
      <c r="F8039" t="s">
        <v>19</v>
      </c>
      <c r="G8039" t="s">
        <v>908</v>
      </c>
      <c r="H8039" t="s">
        <v>42</v>
      </c>
      <c r="I8039">
        <v>78207</v>
      </c>
      <c r="J8039" t="s">
        <v>22</v>
      </c>
      <c r="K8039" t="s">
        <v>43</v>
      </c>
      <c r="L8039" t="s">
        <v>24</v>
      </c>
      <c r="M8039" t="s">
        <v>25</v>
      </c>
      <c r="N8039" s="5">
        <v>22.5</v>
      </c>
      <c r="O8039" s="7">
        <v>6</v>
      </c>
      <c r="P8039" s="5">
        <v>14.7</v>
      </c>
      <c r="Q8039" s="5">
        <v>7.8</v>
      </c>
      <c r="R8039" s="22">
        <f>Tabla1[[#This Row],[Fecha de Envío]]-Tabla1[[#This Row],[Fecha de Orden]]</f>
        <v>12</v>
      </c>
      <c r="S8039" s="24">
        <f>YEAR(Tabla1[[#This Row],[Fecha de Orden]])</f>
        <v>2024</v>
      </c>
      <c r="T8039" t="str">
        <f>VLOOKUP(Tabla1[[#This Row],[Nombre del Producto]],Tabla2[[Nombre Producto]:[Costo Unitario]],2,FALSE)</f>
        <v>Wicked Choccy's</v>
      </c>
      <c r="U8039" t="str">
        <f>VLOOKUP(Tabla1[[#This Row],[Fábrica]],Tabla3[],4,FALSE)</f>
        <v>Georgia</v>
      </c>
    </row>
    <row r="8040" spans="1:21" x14ac:dyDescent="0.25">
      <c r="A8040" t="s">
        <v>7978</v>
      </c>
      <c r="B8040" s="3">
        <v>45615</v>
      </c>
      <c r="C8040" s="3">
        <v>45627</v>
      </c>
      <c r="D8040" t="s">
        <v>39</v>
      </c>
      <c r="E8040">
        <v>112529</v>
      </c>
      <c r="F8040" t="s">
        <v>19</v>
      </c>
      <c r="G8040" t="s">
        <v>908</v>
      </c>
      <c r="H8040" t="s">
        <v>42</v>
      </c>
      <c r="I8040">
        <v>78207</v>
      </c>
      <c r="J8040" t="s">
        <v>22</v>
      </c>
      <c r="K8040" t="s">
        <v>43</v>
      </c>
      <c r="L8040" t="s">
        <v>36</v>
      </c>
      <c r="M8040" t="s">
        <v>37</v>
      </c>
      <c r="N8040" s="5">
        <v>13</v>
      </c>
      <c r="O8040" s="7">
        <v>4</v>
      </c>
      <c r="P8040" s="5">
        <v>8.44</v>
      </c>
      <c r="Q8040" s="5">
        <v>4.5599999999999996</v>
      </c>
      <c r="R8040" s="22">
        <f>Tabla1[[#This Row],[Fecha de Envío]]-Tabla1[[#This Row],[Fecha de Orden]]</f>
        <v>12</v>
      </c>
      <c r="S8040" s="24">
        <f>YEAR(Tabla1[[#This Row],[Fecha de Orden]])</f>
        <v>2024</v>
      </c>
      <c r="T8040" t="str">
        <f>VLOOKUP(Tabla1[[#This Row],[Nombre del Producto]],Tabla2[[Nombre Producto]:[Costo Unitario]],2,FALSE)</f>
        <v>Wicked Choccy's</v>
      </c>
      <c r="U8040" t="str">
        <f>VLOOKUP(Tabla1[[#This Row],[Fábrica]],Tabla3[],4,FALSE)</f>
        <v>Georgia</v>
      </c>
    </row>
    <row r="8041" spans="1:21" x14ac:dyDescent="0.25">
      <c r="A8041" t="s">
        <v>1507</v>
      </c>
      <c r="B8041" s="3">
        <v>45616</v>
      </c>
      <c r="C8041" s="3">
        <v>45632</v>
      </c>
      <c r="D8041" t="s">
        <v>18</v>
      </c>
      <c r="E8041">
        <v>161193</v>
      </c>
      <c r="F8041" t="s">
        <v>19</v>
      </c>
      <c r="G8041" t="s">
        <v>1028</v>
      </c>
      <c r="H8041" t="s">
        <v>210</v>
      </c>
      <c r="I8041">
        <v>43055</v>
      </c>
      <c r="J8041" t="s">
        <v>22</v>
      </c>
      <c r="K8041" t="s">
        <v>32</v>
      </c>
      <c r="L8041" t="s">
        <v>45</v>
      </c>
      <c r="M8041" t="s">
        <v>46</v>
      </c>
      <c r="N8041" s="5">
        <v>6.98</v>
      </c>
      <c r="O8041" s="7">
        <v>2</v>
      </c>
      <c r="P8041" s="5">
        <v>4.9800000000000004</v>
      </c>
      <c r="Q8041" s="5">
        <v>2</v>
      </c>
      <c r="R8041" s="22">
        <f>Tabla1[[#This Row],[Fecha de Envío]]-Tabla1[[#This Row],[Fecha de Orden]]</f>
        <v>16</v>
      </c>
      <c r="S8041" s="24">
        <f>YEAR(Tabla1[[#This Row],[Fecha de Orden]])</f>
        <v>2024</v>
      </c>
      <c r="T8041" t="str">
        <f>VLOOKUP(Tabla1[[#This Row],[Nombre del Producto]],Tabla2[[Nombre Producto]:[Costo Unitario]],2,FALSE)</f>
        <v>Lot's O' Nuts</v>
      </c>
      <c r="U8041" t="str">
        <f>VLOOKUP(Tabla1[[#This Row],[Fábrica]],Tabla3[],4,FALSE)</f>
        <v>Arizona</v>
      </c>
    </row>
    <row r="8042" spans="1:21" x14ac:dyDescent="0.25">
      <c r="A8042" t="s">
        <v>1508</v>
      </c>
      <c r="B8042" s="3">
        <v>45616</v>
      </c>
      <c r="C8042" s="3">
        <v>45632</v>
      </c>
      <c r="D8042" t="s">
        <v>18</v>
      </c>
      <c r="E8042">
        <v>161193</v>
      </c>
      <c r="F8042" t="s">
        <v>19</v>
      </c>
      <c r="G8042" t="s">
        <v>1028</v>
      </c>
      <c r="H8042" t="s">
        <v>210</v>
      </c>
      <c r="I8042">
        <v>43055</v>
      </c>
      <c r="J8042" t="s">
        <v>22</v>
      </c>
      <c r="K8042" t="s">
        <v>32</v>
      </c>
      <c r="L8042" t="s">
        <v>36</v>
      </c>
      <c r="M8042" t="s">
        <v>37</v>
      </c>
      <c r="N8042" s="5">
        <v>16.25</v>
      </c>
      <c r="O8042" s="7">
        <v>5</v>
      </c>
      <c r="P8042" s="5">
        <v>10.55</v>
      </c>
      <c r="Q8042" s="5">
        <v>5.7</v>
      </c>
      <c r="R8042" s="22">
        <f>Tabla1[[#This Row],[Fecha de Envío]]-Tabla1[[#This Row],[Fecha de Orden]]</f>
        <v>16</v>
      </c>
      <c r="S8042" s="24">
        <f>YEAR(Tabla1[[#This Row],[Fecha de Orden]])</f>
        <v>2024</v>
      </c>
      <c r="T8042" t="str">
        <f>VLOOKUP(Tabla1[[#This Row],[Nombre del Producto]],Tabla2[[Nombre Producto]:[Costo Unitario]],2,FALSE)</f>
        <v>Wicked Choccy's</v>
      </c>
      <c r="U8042" t="str">
        <f>VLOOKUP(Tabla1[[#This Row],[Fábrica]],Tabla3[],4,FALSE)</f>
        <v>Georgia</v>
      </c>
    </row>
    <row r="8043" spans="1:21" x14ac:dyDescent="0.25">
      <c r="A8043" t="s">
        <v>1804</v>
      </c>
      <c r="B8043" s="3">
        <v>45616</v>
      </c>
      <c r="C8043" s="3">
        <v>45628</v>
      </c>
      <c r="D8043" t="s">
        <v>39</v>
      </c>
      <c r="E8043">
        <v>111556</v>
      </c>
      <c r="F8043" t="s">
        <v>19</v>
      </c>
      <c r="G8043" t="s">
        <v>30</v>
      </c>
      <c r="H8043" t="s">
        <v>31</v>
      </c>
      <c r="I8043">
        <v>10035</v>
      </c>
      <c r="J8043" t="s">
        <v>22</v>
      </c>
      <c r="K8043" t="s">
        <v>32</v>
      </c>
      <c r="L8043" t="s">
        <v>27</v>
      </c>
      <c r="M8043" t="s">
        <v>28</v>
      </c>
      <c r="N8043" s="5">
        <v>7.2</v>
      </c>
      <c r="O8043" s="7">
        <v>2</v>
      </c>
      <c r="P8043" s="5">
        <v>5</v>
      </c>
      <c r="Q8043" s="5">
        <v>2.2000000000000002</v>
      </c>
      <c r="R8043" s="22">
        <f>Tabla1[[#This Row],[Fecha de Envío]]-Tabla1[[#This Row],[Fecha de Orden]]</f>
        <v>12</v>
      </c>
      <c r="S8043" s="24">
        <f>YEAR(Tabla1[[#This Row],[Fecha de Orden]])</f>
        <v>2024</v>
      </c>
      <c r="T8043" t="str">
        <f>VLOOKUP(Tabla1[[#This Row],[Nombre del Producto]],Tabla2[[Nombre Producto]:[Costo Unitario]],2,FALSE)</f>
        <v>Lot's O' Nuts</v>
      </c>
      <c r="U8043" t="str">
        <f>VLOOKUP(Tabla1[[#This Row],[Fábrica]],Tabla3[],4,FALSE)</f>
        <v>Arizona</v>
      </c>
    </row>
    <row r="8044" spans="1:21" x14ac:dyDescent="0.25">
      <c r="A8044" t="s">
        <v>1805</v>
      </c>
      <c r="B8044" s="3">
        <v>45616</v>
      </c>
      <c r="C8044" s="3">
        <v>45628</v>
      </c>
      <c r="D8044" t="s">
        <v>39</v>
      </c>
      <c r="E8044">
        <v>111556</v>
      </c>
      <c r="F8044" t="s">
        <v>19</v>
      </c>
      <c r="G8044" t="s">
        <v>30</v>
      </c>
      <c r="H8044" t="s">
        <v>31</v>
      </c>
      <c r="I8044">
        <v>10035</v>
      </c>
      <c r="J8044" t="s">
        <v>22</v>
      </c>
      <c r="K8044" t="s">
        <v>32</v>
      </c>
      <c r="L8044" t="s">
        <v>36</v>
      </c>
      <c r="M8044" t="s">
        <v>37</v>
      </c>
      <c r="N8044" s="5">
        <v>9.75</v>
      </c>
      <c r="O8044" s="7">
        <v>3</v>
      </c>
      <c r="P8044" s="5">
        <v>6.33</v>
      </c>
      <c r="Q8044" s="5">
        <v>3.42</v>
      </c>
      <c r="R8044" s="22">
        <f>Tabla1[[#This Row],[Fecha de Envío]]-Tabla1[[#This Row],[Fecha de Orden]]</f>
        <v>12</v>
      </c>
      <c r="S8044" s="24">
        <f>YEAR(Tabla1[[#This Row],[Fecha de Orden]])</f>
        <v>2024</v>
      </c>
      <c r="T8044" t="str">
        <f>VLOOKUP(Tabla1[[#This Row],[Nombre del Producto]],Tabla2[[Nombre Producto]:[Costo Unitario]],2,FALSE)</f>
        <v>Wicked Choccy's</v>
      </c>
      <c r="U8044" t="str">
        <f>VLOOKUP(Tabla1[[#This Row],[Fábrica]],Tabla3[],4,FALSE)</f>
        <v>Georgia</v>
      </c>
    </row>
    <row r="8045" spans="1:21" x14ac:dyDescent="0.25">
      <c r="A8045" t="s">
        <v>3396</v>
      </c>
      <c r="B8045" s="3">
        <v>45616</v>
      </c>
      <c r="C8045" s="3">
        <v>45630</v>
      </c>
      <c r="D8045" t="s">
        <v>18</v>
      </c>
      <c r="E8045">
        <v>103499</v>
      </c>
      <c r="F8045" t="s">
        <v>19</v>
      </c>
      <c r="G8045" t="s">
        <v>228</v>
      </c>
      <c r="H8045" t="s">
        <v>65</v>
      </c>
      <c r="I8045">
        <v>38301</v>
      </c>
      <c r="J8045" t="s">
        <v>22</v>
      </c>
      <c r="K8045" t="s">
        <v>66</v>
      </c>
      <c r="L8045" t="s">
        <v>33</v>
      </c>
      <c r="M8045" t="s">
        <v>34</v>
      </c>
      <c r="N8045" s="5">
        <v>7.2</v>
      </c>
      <c r="O8045" s="7">
        <v>2</v>
      </c>
      <c r="P8045" s="5">
        <v>4.8</v>
      </c>
      <c r="Q8045" s="5">
        <v>2.4</v>
      </c>
      <c r="R8045" s="22">
        <f>Tabla1[[#This Row],[Fecha de Envío]]-Tabla1[[#This Row],[Fecha de Orden]]</f>
        <v>14</v>
      </c>
      <c r="S8045" s="24">
        <f>YEAR(Tabla1[[#This Row],[Fecha de Orden]])</f>
        <v>2024</v>
      </c>
      <c r="T8045" t="str">
        <f>VLOOKUP(Tabla1[[#This Row],[Nombre del Producto]],Tabla2[[Nombre Producto]:[Costo Unitario]],2,FALSE)</f>
        <v>Lot's O' Nuts</v>
      </c>
      <c r="U8045" t="str">
        <f>VLOOKUP(Tabla1[[#This Row],[Fábrica]],Tabla3[],4,FALSE)</f>
        <v>Arizona</v>
      </c>
    </row>
    <row r="8046" spans="1:21" x14ac:dyDescent="0.25">
      <c r="A8046" t="s">
        <v>3945</v>
      </c>
      <c r="B8046" s="3">
        <v>45616</v>
      </c>
      <c r="C8046" s="3">
        <v>45633</v>
      </c>
      <c r="D8046" t="s">
        <v>18</v>
      </c>
      <c r="E8046">
        <v>146724</v>
      </c>
      <c r="F8046" t="s">
        <v>19</v>
      </c>
      <c r="G8046" t="s">
        <v>1301</v>
      </c>
      <c r="H8046" t="s">
        <v>51</v>
      </c>
      <c r="I8046">
        <v>55044</v>
      </c>
      <c r="J8046" t="s">
        <v>22</v>
      </c>
      <c r="K8046" t="s">
        <v>43</v>
      </c>
      <c r="L8046" t="s">
        <v>24</v>
      </c>
      <c r="M8046" t="s">
        <v>25</v>
      </c>
      <c r="N8046" s="5">
        <v>37.5</v>
      </c>
      <c r="O8046" s="7">
        <v>10</v>
      </c>
      <c r="P8046" s="5">
        <v>24.5</v>
      </c>
      <c r="Q8046" s="5">
        <v>13</v>
      </c>
      <c r="R8046" s="22">
        <f>Tabla1[[#This Row],[Fecha de Envío]]-Tabla1[[#This Row],[Fecha de Orden]]</f>
        <v>17</v>
      </c>
      <c r="S8046" s="24">
        <f>YEAR(Tabla1[[#This Row],[Fecha de Orden]])</f>
        <v>2024</v>
      </c>
      <c r="T8046" t="str">
        <f>VLOOKUP(Tabla1[[#This Row],[Nombre del Producto]],Tabla2[[Nombre Producto]:[Costo Unitario]],2,FALSE)</f>
        <v>Wicked Choccy's</v>
      </c>
      <c r="U8046" t="str">
        <f>VLOOKUP(Tabla1[[#This Row],[Fábrica]],Tabla3[],4,FALSE)</f>
        <v>Georgia</v>
      </c>
    </row>
    <row r="8047" spans="1:21" x14ac:dyDescent="0.25">
      <c r="A8047" t="s">
        <v>4465</v>
      </c>
      <c r="B8047" s="3">
        <v>45616</v>
      </c>
      <c r="C8047" s="3">
        <v>45627</v>
      </c>
      <c r="D8047" t="s">
        <v>39</v>
      </c>
      <c r="E8047">
        <v>121818</v>
      </c>
      <c r="F8047" t="s">
        <v>19</v>
      </c>
      <c r="G8047" t="s">
        <v>1656</v>
      </c>
      <c r="H8047" t="s">
        <v>98</v>
      </c>
      <c r="I8047">
        <v>27217</v>
      </c>
      <c r="J8047" t="s">
        <v>22</v>
      </c>
      <c r="K8047" t="s">
        <v>66</v>
      </c>
      <c r="L8047" t="s">
        <v>24</v>
      </c>
      <c r="M8047" t="s">
        <v>25</v>
      </c>
      <c r="N8047" s="5">
        <v>26.25</v>
      </c>
      <c r="O8047" s="7">
        <v>7</v>
      </c>
      <c r="P8047" s="5">
        <v>17.149999999999999</v>
      </c>
      <c r="Q8047" s="5">
        <v>9.1</v>
      </c>
      <c r="R8047" s="22">
        <f>Tabla1[[#This Row],[Fecha de Envío]]-Tabla1[[#This Row],[Fecha de Orden]]</f>
        <v>11</v>
      </c>
      <c r="S8047" s="24">
        <f>YEAR(Tabla1[[#This Row],[Fecha de Orden]])</f>
        <v>2024</v>
      </c>
      <c r="T8047" t="str">
        <f>VLOOKUP(Tabla1[[#This Row],[Nombre del Producto]],Tabla2[[Nombre Producto]:[Costo Unitario]],2,FALSE)</f>
        <v>Wicked Choccy's</v>
      </c>
      <c r="U8047" t="str">
        <f>VLOOKUP(Tabla1[[#This Row],[Fábrica]],Tabla3[],4,FALSE)</f>
        <v>Georgia</v>
      </c>
    </row>
    <row r="8048" spans="1:21" x14ac:dyDescent="0.25">
      <c r="A8048" t="s">
        <v>4466</v>
      </c>
      <c r="B8048" s="3">
        <v>45616</v>
      </c>
      <c r="C8048" s="3">
        <v>45627</v>
      </c>
      <c r="D8048" t="s">
        <v>39</v>
      </c>
      <c r="E8048">
        <v>121818</v>
      </c>
      <c r="F8048" t="s">
        <v>19</v>
      </c>
      <c r="G8048" t="s">
        <v>1656</v>
      </c>
      <c r="H8048" t="s">
        <v>98</v>
      </c>
      <c r="I8048">
        <v>27217</v>
      </c>
      <c r="J8048" t="s">
        <v>22</v>
      </c>
      <c r="K8048" t="s">
        <v>66</v>
      </c>
      <c r="L8048" t="s">
        <v>36</v>
      </c>
      <c r="M8048" t="s">
        <v>37</v>
      </c>
      <c r="N8048" s="5">
        <v>9.75</v>
      </c>
      <c r="O8048" s="7">
        <v>3</v>
      </c>
      <c r="P8048" s="5">
        <v>6.33</v>
      </c>
      <c r="Q8048" s="5">
        <v>3.42</v>
      </c>
      <c r="R8048" s="22">
        <f>Tabla1[[#This Row],[Fecha de Envío]]-Tabla1[[#This Row],[Fecha de Orden]]</f>
        <v>11</v>
      </c>
      <c r="S8048" s="24">
        <f>YEAR(Tabla1[[#This Row],[Fecha de Orden]])</f>
        <v>2024</v>
      </c>
      <c r="T8048" t="str">
        <f>VLOOKUP(Tabla1[[#This Row],[Nombre del Producto]],Tabla2[[Nombre Producto]:[Costo Unitario]],2,FALSE)</f>
        <v>Wicked Choccy's</v>
      </c>
      <c r="U8048" t="str">
        <f>VLOOKUP(Tabla1[[#This Row],[Fábrica]],Tabla3[],4,FALSE)</f>
        <v>Georgia</v>
      </c>
    </row>
    <row r="8049" spans="1:21" x14ac:dyDescent="0.25">
      <c r="A8049" t="s">
        <v>4951</v>
      </c>
      <c r="B8049" s="3">
        <v>45616</v>
      </c>
      <c r="C8049" s="3">
        <v>45631</v>
      </c>
      <c r="D8049" t="s">
        <v>18</v>
      </c>
      <c r="E8049">
        <v>110996</v>
      </c>
      <c r="F8049" t="s">
        <v>19</v>
      </c>
      <c r="G8049" t="s">
        <v>329</v>
      </c>
      <c r="H8049" t="s">
        <v>21</v>
      </c>
      <c r="I8049">
        <v>91761</v>
      </c>
      <c r="J8049" t="s">
        <v>22</v>
      </c>
      <c r="K8049" t="s">
        <v>23</v>
      </c>
      <c r="L8049" t="s">
        <v>24</v>
      </c>
      <c r="M8049" t="s">
        <v>25</v>
      </c>
      <c r="N8049" s="5">
        <v>18.75</v>
      </c>
      <c r="O8049" s="7">
        <v>5</v>
      </c>
      <c r="P8049" s="5">
        <v>12.25</v>
      </c>
      <c r="Q8049" s="5">
        <v>6.5</v>
      </c>
      <c r="R8049" s="22">
        <f>Tabla1[[#This Row],[Fecha de Envío]]-Tabla1[[#This Row],[Fecha de Orden]]</f>
        <v>15</v>
      </c>
      <c r="S8049" s="24">
        <f>YEAR(Tabla1[[#This Row],[Fecha de Orden]])</f>
        <v>2024</v>
      </c>
      <c r="T8049" t="str">
        <f>VLOOKUP(Tabla1[[#This Row],[Nombre del Producto]],Tabla2[[Nombre Producto]:[Costo Unitario]],2,FALSE)</f>
        <v>Wicked Choccy's</v>
      </c>
      <c r="U8049" t="str">
        <f>VLOOKUP(Tabla1[[#This Row],[Fábrica]],Tabla3[],4,FALSE)</f>
        <v>Georgia</v>
      </c>
    </row>
    <row r="8050" spans="1:21" x14ac:dyDescent="0.25">
      <c r="A8050" t="s">
        <v>5141</v>
      </c>
      <c r="B8050" s="3">
        <v>45616</v>
      </c>
      <c r="C8050" s="3">
        <v>45630</v>
      </c>
      <c r="D8050" t="s">
        <v>71</v>
      </c>
      <c r="E8050">
        <v>120404</v>
      </c>
      <c r="F8050" t="s">
        <v>19</v>
      </c>
      <c r="G8050" t="s">
        <v>30</v>
      </c>
      <c r="H8050" t="s">
        <v>31</v>
      </c>
      <c r="I8050">
        <v>10035</v>
      </c>
      <c r="J8050" t="s">
        <v>22</v>
      </c>
      <c r="K8050" t="s">
        <v>32</v>
      </c>
      <c r="L8050" t="s">
        <v>27</v>
      </c>
      <c r="M8050" t="s">
        <v>28</v>
      </c>
      <c r="N8050" s="5">
        <v>10.8</v>
      </c>
      <c r="O8050" s="7">
        <v>3</v>
      </c>
      <c r="P8050" s="5">
        <v>7.5</v>
      </c>
      <c r="Q8050" s="5">
        <v>3.3</v>
      </c>
      <c r="R8050" s="22">
        <f>Tabla1[[#This Row],[Fecha de Envío]]-Tabla1[[#This Row],[Fecha de Orden]]</f>
        <v>14</v>
      </c>
      <c r="S8050" s="24">
        <f>YEAR(Tabla1[[#This Row],[Fecha de Orden]])</f>
        <v>2024</v>
      </c>
      <c r="T8050" t="str">
        <f>VLOOKUP(Tabla1[[#This Row],[Nombre del Producto]],Tabla2[[Nombre Producto]:[Costo Unitario]],2,FALSE)</f>
        <v>Lot's O' Nuts</v>
      </c>
      <c r="U8050" t="str">
        <f>VLOOKUP(Tabla1[[#This Row],[Fábrica]],Tabla3[],4,FALSE)</f>
        <v>Arizona</v>
      </c>
    </row>
    <row r="8051" spans="1:21" x14ac:dyDescent="0.25">
      <c r="A8051" t="s">
        <v>5142</v>
      </c>
      <c r="B8051" s="3">
        <v>45616</v>
      </c>
      <c r="C8051" s="3">
        <v>45630</v>
      </c>
      <c r="D8051" t="s">
        <v>71</v>
      </c>
      <c r="E8051">
        <v>120404</v>
      </c>
      <c r="F8051" t="s">
        <v>19</v>
      </c>
      <c r="G8051" t="s">
        <v>30</v>
      </c>
      <c r="H8051" t="s">
        <v>31</v>
      </c>
      <c r="I8051">
        <v>10035</v>
      </c>
      <c r="J8051" t="s">
        <v>22</v>
      </c>
      <c r="K8051" t="s">
        <v>32</v>
      </c>
      <c r="L8051" t="s">
        <v>24</v>
      </c>
      <c r="M8051" t="s">
        <v>25</v>
      </c>
      <c r="N8051" s="5">
        <v>11.25</v>
      </c>
      <c r="O8051" s="7">
        <v>3</v>
      </c>
      <c r="P8051" s="5">
        <v>7.35</v>
      </c>
      <c r="Q8051" s="5">
        <v>3.9</v>
      </c>
      <c r="R8051" s="22">
        <f>Tabla1[[#This Row],[Fecha de Envío]]-Tabla1[[#This Row],[Fecha de Orden]]</f>
        <v>14</v>
      </c>
      <c r="S8051" s="24">
        <f>YEAR(Tabla1[[#This Row],[Fecha de Orden]])</f>
        <v>2024</v>
      </c>
      <c r="T8051" t="str">
        <f>VLOOKUP(Tabla1[[#This Row],[Nombre del Producto]],Tabla2[[Nombre Producto]:[Costo Unitario]],2,FALSE)</f>
        <v>Wicked Choccy's</v>
      </c>
      <c r="U8051" t="str">
        <f>VLOOKUP(Tabla1[[#This Row],[Fábrica]],Tabla3[],4,FALSE)</f>
        <v>Georgia</v>
      </c>
    </row>
    <row r="8052" spans="1:21" x14ac:dyDescent="0.25">
      <c r="A8052" t="s">
        <v>5617</v>
      </c>
      <c r="B8052" s="3">
        <v>45616</v>
      </c>
      <c r="C8052" s="3">
        <v>45628</v>
      </c>
      <c r="D8052" t="s">
        <v>71</v>
      </c>
      <c r="E8052">
        <v>118731</v>
      </c>
      <c r="F8052" t="s">
        <v>19</v>
      </c>
      <c r="G8052" t="s">
        <v>20</v>
      </c>
      <c r="H8052" t="s">
        <v>21</v>
      </c>
      <c r="I8052">
        <v>94110</v>
      </c>
      <c r="J8052" t="s">
        <v>22</v>
      </c>
      <c r="K8052" t="s">
        <v>23</v>
      </c>
      <c r="L8052" t="s">
        <v>24</v>
      </c>
      <c r="M8052" t="s">
        <v>25</v>
      </c>
      <c r="N8052" s="5">
        <v>11.25</v>
      </c>
      <c r="O8052" s="7">
        <v>3</v>
      </c>
      <c r="P8052" s="5">
        <v>7.35</v>
      </c>
      <c r="Q8052" s="5">
        <v>3.9</v>
      </c>
      <c r="R8052" s="22">
        <f>Tabla1[[#This Row],[Fecha de Envío]]-Tabla1[[#This Row],[Fecha de Orden]]</f>
        <v>12</v>
      </c>
      <c r="S8052" s="24">
        <f>YEAR(Tabla1[[#This Row],[Fecha de Orden]])</f>
        <v>2024</v>
      </c>
      <c r="T8052" t="str">
        <f>VLOOKUP(Tabla1[[#This Row],[Nombre del Producto]],Tabla2[[Nombre Producto]:[Costo Unitario]],2,FALSE)</f>
        <v>Wicked Choccy's</v>
      </c>
      <c r="U8052" t="str">
        <f>VLOOKUP(Tabla1[[#This Row],[Fábrica]],Tabla3[],4,FALSE)</f>
        <v>Georgia</v>
      </c>
    </row>
    <row r="8053" spans="1:21" x14ac:dyDescent="0.25">
      <c r="A8053" t="s">
        <v>5618</v>
      </c>
      <c r="B8053" s="3">
        <v>45616</v>
      </c>
      <c r="C8053" s="3">
        <v>45628</v>
      </c>
      <c r="D8053" t="s">
        <v>71</v>
      </c>
      <c r="E8053">
        <v>118731</v>
      </c>
      <c r="F8053" t="s">
        <v>19</v>
      </c>
      <c r="G8053" t="s">
        <v>20</v>
      </c>
      <c r="H8053" t="s">
        <v>21</v>
      </c>
      <c r="I8053">
        <v>94110</v>
      </c>
      <c r="J8053" t="s">
        <v>22</v>
      </c>
      <c r="K8053" t="s">
        <v>23</v>
      </c>
      <c r="L8053" t="s">
        <v>33</v>
      </c>
      <c r="M8053" t="s">
        <v>34</v>
      </c>
      <c r="N8053" s="5">
        <v>25.2</v>
      </c>
      <c r="O8053" s="7">
        <v>7</v>
      </c>
      <c r="P8053" s="5">
        <v>16.8</v>
      </c>
      <c r="Q8053" s="5">
        <v>8.4</v>
      </c>
      <c r="R8053" s="22">
        <f>Tabla1[[#This Row],[Fecha de Envío]]-Tabla1[[#This Row],[Fecha de Orden]]</f>
        <v>12</v>
      </c>
      <c r="S8053" s="24">
        <f>YEAR(Tabla1[[#This Row],[Fecha de Orden]])</f>
        <v>2024</v>
      </c>
      <c r="T8053" t="str">
        <f>VLOOKUP(Tabla1[[#This Row],[Nombre del Producto]],Tabla2[[Nombre Producto]:[Costo Unitario]],2,FALSE)</f>
        <v>Lot's O' Nuts</v>
      </c>
      <c r="U8053" t="str">
        <f>VLOOKUP(Tabla1[[#This Row],[Fábrica]],Tabla3[],4,FALSE)</f>
        <v>Arizona</v>
      </c>
    </row>
    <row r="8054" spans="1:21" x14ac:dyDescent="0.25">
      <c r="A8054" t="s">
        <v>7831</v>
      </c>
      <c r="B8054" s="3">
        <v>45616</v>
      </c>
      <c r="C8054" s="3">
        <v>45631</v>
      </c>
      <c r="D8054" t="s">
        <v>18</v>
      </c>
      <c r="E8054">
        <v>154123</v>
      </c>
      <c r="F8054" t="s">
        <v>19</v>
      </c>
      <c r="G8054" t="s">
        <v>178</v>
      </c>
      <c r="H8054" t="s">
        <v>116</v>
      </c>
      <c r="I8054">
        <v>42420</v>
      </c>
      <c r="J8054" t="s">
        <v>22</v>
      </c>
      <c r="K8054" t="s">
        <v>66</v>
      </c>
      <c r="L8054" t="s">
        <v>27</v>
      </c>
      <c r="M8054" t="s">
        <v>28</v>
      </c>
      <c r="N8054" s="5">
        <v>7.2</v>
      </c>
      <c r="O8054" s="7">
        <v>2</v>
      </c>
      <c r="P8054" s="5">
        <v>5</v>
      </c>
      <c r="Q8054" s="5">
        <v>2.2000000000000002</v>
      </c>
      <c r="R8054" s="22">
        <f>Tabla1[[#This Row],[Fecha de Envío]]-Tabla1[[#This Row],[Fecha de Orden]]</f>
        <v>15</v>
      </c>
      <c r="S8054" s="24">
        <f>YEAR(Tabla1[[#This Row],[Fecha de Orden]])</f>
        <v>2024</v>
      </c>
      <c r="T8054" t="str">
        <f>VLOOKUP(Tabla1[[#This Row],[Nombre del Producto]],Tabla2[[Nombre Producto]:[Costo Unitario]],2,FALSE)</f>
        <v>Lot's O' Nuts</v>
      </c>
      <c r="U8054" t="str">
        <f>VLOOKUP(Tabla1[[#This Row],[Fábrica]],Tabla3[],4,FALSE)</f>
        <v>Arizona</v>
      </c>
    </row>
    <row r="8055" spans="1:21" x14ac:dyDescent="0.25">
      <c r="A8055" t="s">
        <v>1093</v>
      </c>
      <c r="B8055" s="3">
        <v>45617</v>
      </c>
      <c r="C8055" s="3">
        <v>45631</v>
      </c>
      <c r="D8055" t="s">
        <v>18</v>
      </c>
      <c r="E8055">
        <v>103380</v>
      </c>
      <c r="F8055" t="s">
        <v>19</v>
      </c>
      <c r="G8055" t="s">
        <v>757</v>
      </c>
      <c r="H8055" t="s">
        <v>21</v>
      </c>
      <c r="I8055">
        <v>91104</v>
      </c>
      <c r="J8055" t="s">
        <v>22</v>
      </c>
      <c r="K8055" t="s">
        <v>23</v>
      </c>
      <c r="L8055" t="s">
        <v>45</v>
      </c>
      <c r="M8055" t="s">
        <v>46</v>
      </c>
      <c r="N8055" s="5">
        <v>3.49</v>
      </c>
      <c r="O8055" s="7">
        <v>1</v>
      </c>
      <c r="P8055" s="5">
        <v>2.4900000000000002</v>
      </c>
      <c r="Q8055" s="5">
        <v>1</v>
      </c>
      <c r="R8055" s="22">
        <f>Tabla1[[#This Row],[Fecha de Envío]]-Tabla1[[#This Row],[Fecha de Orden]]</f>
        <v>14</v>
      </c>
      <c r="S8055" s="24">
        <f>YEAR(Tabla1[[#This Row],[Fecha de Orden]])</f>
        <v>2024</v>
      </c>
      <c r="T8055" t="str">
        <f>VLOOKUP(Tabla1[[#This Row],[Nombre del Producto]],Tabla2[[Nombre Producto]:[Costo Unitario]],2,FALSE)</f>
        <v>Lot's O' Nuts</v>
      </c>
      <c r="U8055" t="str">
        <f>VLOOKUP(Tabla1[[#This Row],[Fábrica]],Tabla3[],4,FALSE)</f>
        <v>Arizona</v>
      </c>
    </row>
    <row r="8056" spans="1:21" x14ac:dyDescent="0.25">
      <c r="A8056" t="s">
        <v>1094</v>
      </c>
      <c r="B8056" s="3">
        <v>45617</v>
      </c>
      <c r="C8056" s="3">
        <v>45631</v>
      </c>
      <c r="D8056" t="s">
        <v>18</v>
      </c>
      <c r="E8056">
        <v>103380</v>
      </c>
      <c r="F8056" t="s">
        <v>19</v>
      </c>
      <c r="G8056" t="s">
        <v>757</v>
      </c>
      <c r="H8056" t="s">
        <v>21</v>
      </c>
      <c r="I8056">
        <v>91104</v>
      </c>
      <c r="J8056" t="s">
        <v>22</v>
      </c>
      <c r="K8056" t="s">
        <v>23</v>
      </c>
      <c r="L8056" t="s">
        <v>24</v>
      </c>
      <c r="M8056" t="s">
        <v>25</v>
      </c>
      <c r="N8056" s="5">
        <v>7.5</v>
      </c>
      <c r="O8056" s="7">
        <v>2</v>
      </c>
      <c r="P8056" s="5">
        <v>4.9000000000000004</v>
      </c>
      <c r="Q8056" s="5">
        <v>2.6</v>
      </c>
      <c r="R8056" s="22">
        <f>Tabla1[[#This Row],[Fecha de Envío]]-Tabla1[[#This Row],[Fecha de Orden]]</f>
        <v>14</v>
      </c>
      <c r="S8056" s="24">
        <f>YEAR(Tabla1[[#This Row],[Fecha de Orden]])</f>
        <v>2024</v>
      </c>
      <c r="T8056" t="str">
        <f>VLOOKUP(Tabla1[[#This Row],[Nombre del Producto]],Tabla2[[Nombre Producto]:[Costo Unitario]],2,FALSE)</f>
        <v>Wicked Choccy's</v>
      </c>
      <c r="U8056" t="str">
        <f>VLOOKUP(Tabla1[[#This Row],[Fábrica]],Tabla3[],4,FALSE)</f>
        <v>Georgia</v>
      </c>
    </row>
    <row r="8057" spans="1:21" x14ac:dyDescent="0.25">
      <c r="A8057" t="s">
        <v>1095</v>
      </c>
      <c r="B8057" s="3">
        <v>45617</v>
      </c>
      <c r="C8057" s="3">
        <v>45631</v>
      </c>
      <c r="D8057" t="s">
        <v>18</v>
      </c>
      <c r="E8057">
        <v>103380</v>
      </c>
      <c r="F8057" t="s">
        <v>19</v>
      </c>
      <c r="G8057" t="s">
        <v>757</v>
      </c>
      <c r="H8057" t="s">
        <v>21</v>
      </c>
      <c r="I8057">
        <v>91104</v>
      </c>
      <c r="J8057" t="s">
        <v>22</v>
      </c>
      <c r="K8057" t="s">
        <v>23</v>
      </c>
      <c r="L8057" t="s">
        <v>36</v>
      </c>
      <c r="M8057" t="s">
        <v>37</v>
      </c>
      <c r="N8057" s="5">
        <v>6.5</v>
      </c>
      <c r="O8057" s="7">
        <v>2</v>
      </c>
      <c r="P8057" s="5">
        <v>4.22</v>
      </c>
      <c r="Q8057" s="5">
        <v>2.2799999999999998</v>
      </c>
      <c r="R8057" s="22">
        <f>Tabla1[[#This Row],[Fecha de Envío]]-Tabla1[[#This Row],[Fecha de Orden]]</f>
        <v>14</v>
      </c>
      <c r="S8057" s="24">
        <f>YEAR(Tabla1[[#This Row],[Fecha de Orden]])</f>
        <v>2024</v>
      </c>
      <c r="T8057" t="str">
        <f>VLOOKUP(Tabla1[[#This Row],[Nombre del Producto]],Tabla2[[Nombre Producto]:[Costo Unitario]],2,FALSE)</f>
        <v>Wicked Choccy's</v>
      </c>
      <c r="U8057" t="str">
        <f>VLOOKUP(Tabla1[[#This Row],[Fábrica]],Tabla3[],4,FALSE)</f>
        <v>Georgia</v>
      </c>
    </row>
    <row r="8058" spans="1:21" x14ac:dyDescent="0.25">
      <c r="A8058" t="s">
        <v>1386</v>
      </c>
      <c r="B8058" s="3">
        <v>45617</v>
      </c>
      <c r="C8058" s="3">
        <v>45631</v>
      </c>
      <c r="D8058" t="s">
        <v>18</v>
      </c>
      <c r="E8058">
        <v>142888</v>
      </c>
      <c r="F8058" t="s">
        <v>19</v>
      </c>
      <c r="G8058" t="s">
        <v>1387</v>
      </c>
      <c r="H8058" t="s">
        <v>125</v>
      </c>
      <c r="I8058">
        <v>99207</v>
      </c>
      <c r="J8058" t="s">
        <v>22</v>
      </c>
      <c r="K8058" t="s">
        <v>23</v>
      </c>
      <c r="L8058" t="s">
        <v>36</v>
      </c>
      <c r="M8058" t="s">
        <v>37</v>
      </c>
      <c r="N8058" s="5">
        <v>3.25</v>
      </c>
      <c r="O8058" s="7">
        <v>1</v>
      </c>
      <c r="P8058" s="5">
        <v>2.11</v>
      </c>
      <c r="Q8058" s="5">
        <v>1.1399999999999999</v>
      </c>
      <c r="R8058" s="22">
        <f>Tabla1[[#This Row],[Fecha de Envío]]-Tabla1[[#This Row],[Fecha de Orden]]</f>
        <v>14</v>
      </c>
      <c r="S8058" s="24">
        <f>YEAR(Tabla1[[#This Row],[Fecha de Orden]])</f>
        <v>2024</v>
      </c>
      <c r="T8058" t="str">
        <f>VLOOKUP(Tabla1[[#This Row],[Nombre del Producto]],Tabla2[[Nombre Producto]:[Costo Unitario]],2,FALSE)</f>
        <v>Wicked Choccy's</v>
      </c>
      <c r="U8058" t="str">
        <f>VLOOKUP(Tabla1[[#This Row],[Fábrica]],Tabla3[],4,FALSE)</f>
        <v>Georgia</v>
      </c>
    </row>
    <row r="8059" spans="1:21" x14ac:dyDescent="0.25">
      <c r="A8059" t="s">
        <v>1758</v>
      </c>
      <c r="B8059" s="3">
        <v>45617</v>
      </c>
      <c r="C8059" s="3">
        <v>45630</v>
      </c>
      <c r="D8059" t="s">
        <v>39</v>
      </c>
      <c r="E8059">
        <v>100811</v>
      </c>
      <c r="F8059" t="s">
        <v>19</v>
      </c>
      <c r="G8059" t="s">
        <v>144</v>
      </c>
      <c r="H8059" t="s">
        <v>101</v>
      </c>
      <c r="I8059">
        <v>19143</v>
      </c>
      <c r="J8059" t="s">
        <v>22</v>
      </c>
      <c r="K8059" t="s">
        <v>32</v>
      </c>
      <c r="L8059" t="s">
        <v>45</v>
      </c>
      <c r="M8059" t="s">
        <v>46</v>
      </c>
      <c r="N8059" s="5">
        <v>6.98</v>
      </c>
      <c r="O8059" s="7">
        <v>2</v>
      </c>
      <c r="P8059" s="5">
        <v>4.9800000000000004</v>
      </c>
      <c r="Q8059" s="5">
        <v>2</v>
      </c>
      <c r="R8059" s="22">
        <f>Tabla1[[#This Row],[Fecha de Envío]]-Tabla1[[#This Row],[Fecha de Orden]]</f>
        <v>13</v>
      </c>
      <c r="S8059" s="24">
        <f>YEAR(Tabla1[[#This Row],[Fecha de Orden]])</f>
        <v>2024</v>
      </c>
      <c r="T8059" t="str">
        <f>VLOOKUP(Tabla1[[#This Row],[Nombre del Producto]],Tabla2[[Nombre Producto]:[Costo Unitario]],2,FALSE)</f>
        <v>Lot's O' Nuts</v>
      </c>
      <c r="U8059" t="str">
        <f>VLOOKUP(Tabla1[[#This Row],[Fábrica]],Tabla3[],4,FALSE)</f>
        <v>Arizona</v>
      </c>
    </row>
    <row r="8060" spans="1:21" x14ac:dyDescent="0.25">
      <c r="A8060" t="s">
        <v>1759</v>
      </c>
      <c r="B8060" s="3">
        <v>45617</v>
      </c>
      <c r="C8060" s="3">
        <v>45630</v>
      </c>
      <c r="D8060" t="s">
        <v>39</v>
      </c>
      <c r="E8060">
        <v>100811</v>
      </c>
      <c r="F8060" t="s">
        <v>19</v>
      </c>
      <c r="G8060" t="s">
        <v>144</v>
      </c>
      <c r="H8060" t="s">
        <v>101</v>
      </c>
      <c r="I8060">
        <v>19143</v>
      </c>
      <c r="J8060" t="s">
        <v>22</v>
      </c>
      <c r="K8060" t="s">
        <v>32</v>
      </c>
      <c r="L8060" t="s">
        <v>24</v>
      </c>
      <c r="M8060" t="s">
        <v>25</v>
      </c>
      <c r="N8060" s="5">
        <v>15</v>
      </c>
      <c r="O8060" s="7">
        <v>4</v>
      </c>
      <c r="P8060" s="5">
        <v>9.8000000000000007</v>
      </c>
      <c r="Q8060" s="5">
        <v>5.2</v>
      </c>
      <c r="R8060" s="22">
        <f>Tabla1[[#This Row],[Fecha de Envío]]-Tabla1[[#This Row],[Fecha de Orden]]</f>
        <v>13</v>
      </c>
      <c r="S8060" s="24">
        <f>YEAR(Tabla1[[#This Row],[Fecha de Orden]])</f>
        <v>2024</v>
      </c>
      <c r="T8060" t="str">
        <f>VLOOKUP(Tabla1[[#This Row],[Nombre del Producto]],Tabla2[[Nombre Producto]:[Costo Unitario]],2,FALSE)</f>
        <v>Wicked Choccy's</v>
      </c>
      <c r="U8060" t="str">
        <f>VLOOKUP(Tabla1[[#This Row],[Fábrica]],Tabla3[],4,FALSE)</f>
        <v>Georgia</v>
      </c>
    </row>
    <row r="8061" spans="1:21" x14ac:dyDescent="0.25">
      <c r="A8061" t="s">
        <v>1901</v>
      </c>
      <c r="B8061" s="3">
        <v>45617</v>
      </c>
      <c r="C8061" s="3">
        <v>45631</v>
      </c>
      <c r="D8061" t="s">
        <v>18</v>
      </c>
      <c r="E8061">
        <v>110443</v>
      </c>
      <c r="F8061" t="s">
        <v>19</v>
      </c>
      <c r="G8061" t="s">
        <v>1902</v>
      </c>
      <c r="H8061" t="s">
        <v>125</v>
      </c>
      <c r="I8061">
        <v>98059</v>
      </c>
      <c r="J8061" t="s">
        <v>22</v>
      </c>
      <c r="K8061" t="s">
        <v>23</v>
      </c>
      <c r="L8061" t="s">
        <v>24</v>
      </c>
      <c r="M8061" t="s">
        <v>25</v>
      </c>
      <c r="N8061" s="5">
        <v>18.75</v>
      </c>
      <c r="O8061" s="7">
        <v>5</v>
      </c>
      <c r="P8061" s="5">
        <v>12.25</v>
      </c>
      <c r="Q8061" s="5">
        <v>6.5</v>
      </c>
      <c r="R8061" s="22">
        <f>Tabla1[[#This Row],[Fecha de Envío]]-Tabla1[[#This Row],[Fecha de Orden]]</f>
        <v>14</v>
      </c>
      <c r="S8061" s="24">
        <f>YEAR(Tabla1[[#This Row],[Fecha de Orden]])</f>
        <v>2024</v>
      </c>
      <c r="T8061" t="str">
        <f>VLOOKUP(Tabla1[[#This Row],[Nombre del Producto]],Tabla2[[Nombre Producto]:[Costo Unitario]],2,FALSE)</f>
        <v>Wicked Choccy's</v>
      </c>
      <c r="U8061" t="str">
        <f>VLOOKUP(Tabla1[[#This Row],[Fábrica]],Tabla3[],4,FALSE)</f>
        <v>Georgia</v>
      </c>
    </row>
    <row r="8062" spans="1:21" x14ac:dyDescent="0.25">
      <c r="A8062" t="s">
        <v>1903</v>
      </c>
      <c r="B8062" s="3">
        <v>45617</v>
      </c>
      <c r="C8062" s="3">
        <v>45631</v>
      </c>
      <c r="D8062" t="s">
        <v>18</v>
      </c>
      <c r="E8062">
        <v>110443</v>
      </c>
      <c r="F8062" t="s">
        <v>19</v>
      </c>
      <c r="G8062" t="s">
        <v>1902</v>
      </c>
      <c r="H8062" t="s">
        <v>125</v>
      </c>
      <c r="I8062">
        <v>98059</v>
      </c>
      <c r="J8062" t="s">
        <v>22</v>
      </c>
      <c r="K8062" t="s">
        <v>23</v>
      </c>
      <c r="L8062" t="s">
        <v>45</v>
      </c>
      <c r="M8062" t="s">
        <v>46</v>
      </c>
      <c r="N8062" s="5">
        <v>27.92</v>
      </c>
      <c r="O8062" s="7">
        <v>8</v>
      </c>
      <c r="P8062" s="5">
        <v>19.920000000000002</v>
      </c>
      <c r="Q8062" s="5">
        <v>8</v>
      </c>
      <c r="R8062" s="22">
        <f>Tabla1[[#This Row],[Fecha de Envío]]-Tabla1[[#This Row],[Fecha de Orden]]</f>
        <v>14</v>
      </c>
      <c r="S8062" s="24">
        <f>YEAR(Tabla1[[#This Row],[Fecha de Orden]])</f>
        <v>2024</v>
      </c>
      <c r="T8062" t="str">
        <f>VLOOKUP(Tabla1[[#This Row],[Nombre del Producto]],Tabla2[[Nombre Producto]:[Costo Unitario]],2,FALSE)</f>
        <v>Lot's O' Nuts</v>
      </c>
      <c r="U8062" t="str">
        <f>VLOOKUP(Tabla1[[#This Row],[Fábrica]],Tabla3[],4,FALSE)</f>
        <v>Arizona</v>
      </c>
    </row>
    <row r="8063" spans="1:21" x14ac:dyDescent="0.25">
      <c r="A8063" t="s">
        <v>1904</v>
      </c>
      <c r="B8063" s="3">
        <v>45617</v>
      </c>
      <c r="C8063" s="3">
        <v>45631</v>
      </c>
      <c r="D8063" t="s">
        <v>18</v>
      </c>
      <c r="E8063">
        <v>110443</v>
      </c>
      <c r="F8063" t="s">
        <v>19</v>
      </c>
      <c r="G8063" t="s">
        <v>1902</v>
      </c>
      <c r="H8063" t="s">
        <v>125</v>
      </c>
      <c r="I8063">
        <v>98059</v>
      </c>
      <c r="J8063" t="s">
        <v>22</v>
      </c>
      <c r="K8063" t="s">
        <v>23</v>
      </c>
      <c r="L8063" t="s">
        <v>36</v>
      </c>
      <c r="M8063" t="s">
        <v>37</v>
      </c>
      <c r="N8063" s="5">
        <v>3.25</v>
      </c>
      <c r="O8063" s="7">
        <v>1</v>
      </c>
      <c r="P8063" s="5">
        <v>2.11</v>
      </c>
      <c r="Q8063" s="5">
        <v>1.1399999999999999</v>
      </c>
      <c r="R8063" s="22">
        <f>Tabla1[[#This Row],[Fecha de Envío]]-Tabla1[[#This Row],[Fecha de Orden]]</f>
        <v>14</v>
      </c>
      <c r="S8063" s="24">
        <f>YEAR(Tabla1[[#This Row],[Fecha de Orden]])</f>
        <v>2024</v>
      </c>
      <c r="T8063" t="str">
        <f>VLOOKUP(Tabla1[[#This Row],[Nombre del Producto]],Tabla2[[Nombre Producto]:[Costo Unitario]],2,FALSE)</f>
        <v>Wicked Choccy's</v>
      </c>
      <c r="U8063" t="str">
        <f>VLOOKUP(Tabla1[[#This Row],[Fábrica]],Tabla3[],4,FALSE)</f>
        <v>Georgia</v>
      </c>
    </row>
    <row r="8064" spans="1:21" x14ac:dyDescent="0.25">
      <c r="A8064" t="s">
        <v>4068</v>
      </c>
      <c r="B8064" s="3">
        <v>45617</v>
      </c>
      <c r="C8064" s="3">
        <v>45627</v>
      </c>
      <c r="D8064" t="s">
        <v>82</v>
      </c>
      <c r="E8064">
        <v>157420</v>
      </c>
      <c r="F8064" t="s">
        <v>19</v>
      </c>
      <c r="G8064" t="s">
        <v>159</v>
      </c>
      <c r="H8064" t="s">
        <v>42</v>
      </c>
      <c r="I8064">
        <v>77095</v>
      </c>
      <c r="J8064" t="s">
        <v>22</v>
      </c>
      <c r="K8064" t="s">
        <v>43</v>
      </c>
      <c r="L8064" t="s">
        <v>45</v>
      </c>
      <c r="M8064" t="s">
        <v>46</v>
      </c>
      <c r="N8064" s="5">
        <v>10.47</v>
      </c>
      <c r="O8064" s="7">
        <v>3</v>
      </c>
      <c r="P8064" s="5">
        <v>7.47</v>
      </c>
      <c r="Q8064" s="5">
        <v>3</v>
      </c>
      <c r="R8064" s="22">
        <f>Tabla1[[#This Row],[Fecha de Envío]]-Tabla1[[#This Row],[Fecha de Orden]]</f>
        <v>10</v>
      </c>
      <c r="S8064" s="24">
        <f>YEAR(Tabla1[[#This Row],[Fecha de Orden]])</f>
        <v>2024</v>
      </c>
      <c r="T8064" t="str">
        <f>VLOOKUP(Tabla1[[#This Row],[Nombre del Producto]],Tabla2[[Nombre Producto]:[Costo Unitario]],2,FALSE)</f>
        <v>Lot's O' Nuts</v>
      </c>
      <c r="U8064" t="str">
        <f>VLOOKUP(Tabla1[[#This Row],[Fábrica]],Tabla3[],4,FALSE)</f>
        <v>Arizona</v>
      </c>
    </row>
    <row r="8065" spans="1:21" x14ac:dyDescent="0.25">
      <c r="A8065" t="s">
        <v>7004</v>
      </c>
      <c r="B8065" s="3">
        <v>45617</v>
      </c>
      <c r="C8065" s="3">
        <v>45631</v>
      </c>
      <c r="D8065" t="s">
        <v>18</v>
      </c>
      <c r="E8065">
        <v>105130</v>
      </c>
      <c r="F8065" t="s">
        <v>19</v>
      </c>
      <c r="G8065" t="s">
        <v>20</v>
      </c>
      <c r="H8065" t="s">
        <v>21</v>
      </c>
      <c r="I8065">
        <v>94122</v>
      </c>
      <c r="J8065" t="s">
        <v>22</v>
      </c>
      <c r="K8065" t="s">
        <v>23</v>
      </c>
      <c r="L8065" t="s">
        <v>45</v>
      </c>
      <c r="M8065" t="s">
        <v>46</v>
      </c>
      <c r="N8065" s="5">
        <v>13.96</v>
      </c>
      <c r="O8065" s="7">
        <v>4</v>
      </c>
      <c r="P8065" s="5">
        <v>9.9600000000000009</v>
      </c>
      <c r="Q8065" s="5">
        <v>4</v>
      </c>
      <c r="R8065" s="22">
        <f>Tabla1[[#This Row],[Fecha de Envío]]-Tabla1[[#This Row],[Fecha de Orden]]</f>
        <v>14</v>
      </c>
      <c r="S8065" s="24">
        <f>YEAR(Tabla1[[#This Row],[Fecha de Orden]])</f>
        <v>2024</v>
      </c>
      <c r="T8065" t="str">
        <f>VLOOKUP(Tabla1[[#This Row],[Nombre del Producto]],Tabla2[[Nombre Producto]:[Costo Unitario]],2,FALSE)</f>
        <v>Lot's O' Nuts</v>
      </c>
      <c r="U8065" t="str">
        <f>VLOOKUP(Tabla1[[#This Row],[Fábrica]],Tabla3[],4,FALSE)</f>
        <v>Arizona</v>
      </c>
    </row>
    <row r="8066" spans="1:21" x14ac:dyDescent="0.25">
      <c r="A8066" t="s">
        <v>7005</v>
      </c>
      <c r="B8066" s="3">
        <v>45617</v>
      </c>
      <c r="C8066" s="3">
        <v>45631</v>
      </c>
      <c r="D8066" t="s">
        <v>18</v>
      </c>
      <c r="E8066">
        <v>105130</v>
      </c>
      <c r="F8066" t="s">
        <v>19</v>
      </c>
      <c r="G8066" t="s">
        <v>20</v>
      </c>
      <c r="H8066" t="s">
        <v>21</v>
      </c>
      <c r="I8066">
        <v>94122</v>
      </c>
      <c r="J8066" t="s">
        <v>22</v>
      </c>
      <c r="K8066" t="s">
        <v>23</v>
      </c>
      <c r="L8066" t="s">
        <v>36</v>
      </c>
      <c r="M8066" t="s">
        <v>37</v>
      </c>
      <c r="N8066" s="5">
        <v>6.5</v>
      </c>
      <c r="O8066" s="7">
        <v>2</v>
      </c>
      <c r="P8066" s="5">
        <v>4.22</v>
      </c>
      <c r="Q8066" s="5">
        <v>2.2799999999999998</v>
      </c>
      <c r="R8066" s="22">
        <f>Tabla1[[#This Row],[Fecha de Envío]]-Tabla1[[#This Row],[Fecha de Orden]]</f>
        <v>14</v>
      </c>
      <c r="S8066" s="24">
        <f>YEAR(Tabla1[[#This Row],[Fecha de Orden]])</f>
        <v>2024</v>
      </c>
      <c r="T8066" t="str">
        <f>VLOOKUP(Tabla1[[#This Row],[Nombre del Producto]],Tabla2[[Nombre Producto]:[Costo Unitario]],2,FALSE)</f>
        <v>Wicked Choccy's</v>
      </c>
      <c r="U8066" t="str">
        <f>VLOOKUP(Tabla1[[#This Row],[Fábrica]],Tabla3[],4,FALSE)</f>
        <v>Georgia</v>
      </c>
    </row>
    <row r="8067" spans="1:21" x14ac:dyDescent="0.25">
      <c r="A8067" t="s">
        <v>8511</v>
      </c>
      <c r="B8067" s="3">
        <v>45617</v>
      </c>
      <c r="C8067" s="3">
        <v>45631</v>
      </c>
      <c r="D8067" t="s">
        <v>18</v>
      </c>
      <c r="E8067">
        <v>107874</v>
      </c>
      <c r="F8067" t="s">
        <v>19</v>
      </c>
      <c r="G8067" t="s">
        <v>30</v>
      </c>
      <c r="H8067" t="s">
        <v>31</v>
      </c>
      <c r="I8067">
        <v>10035</v>
      </c>
      <c r="J8067" t="s">
        <v>22</v>
      </c>
      <c r="K8067" t="s">
        <v>32</v>
      </c>
      <c r="L8067" t="s">
        <v>45</v>
      </c>
      <c r="M8067" t="s">
        <v>46</v>
      </c>
      <c r="N8067" s="5">
        <v>3.49</v>
      </c>
      <c r="O8067" s="7">
        <v>1</v>
      </c>
      <c r="P8067" s="5">
        <v>2.4900000000000002</v>
      </c>
      <c r="Q8067" s="5">
        <v>1</v>
      </c>
      <c r="R8067" s="22">
        <f>Tabla1[[#This Row],[Fecha de Envío]]-Tabla1[[#This Row],[Fecha de Orden]]</f>
        <v>14</v>
      </c>
      <c r="S8067" s="24">
        <f>YEAR(Tabla1[[#This Row],[Fecha de Orden]])</f>
        <v>2024</v>
      </c>
      <c r="T8067" t="str">
        <f>VLOOKUP(Tabla1[[#This Row],[Nombre del Producto]],Tabla2[[Nombre Producto]:[Costo Unitario]],2,FALSE)</f>
        <v>Lot's O' Nuts</v>
      </c>
      <c r="U8067" t="str">
        <f>VLOOKUP(Tabla1[[#This Row],[Fábrica]],Tabla3[],4,FALSE)</f>
        <v>Arizona</v>
      </c>
    </row>
    <row r="8068" spans="1:21" x14ac:dyDescent="0.25">
      <c r="A8068" t="s">
        <v>3565</v>
      </c>
      <c r="B8068" s="3">
        <v>45618</v>
      </c>
      <c r="C8068" s="3">
        <v>45632</v>
      </c>
      <c r="D8068" t="s">
        <v>18</v>
      </c>
      <c r="E8068">
        <v>144036</v>
      </c>
      <c r="F8068" t="s">
        <v>19</v>
      </c>
      <c r="G8068" t="s">
        <v>159</v>
      </c>
      <c r="H8068" t="s">
        <v>42</v>
      </c>
      <c r="I8068">
        <v>77070</v>
      </c>
      <c r="J8068" t="s">
        <v>22</v>
      </c>
      <c r="K8068" t="s">
        <v>43</v>
      </c>
      <c r="L8068" t="s">
        <v>36</v>
      </c>
      <c r="M8068" t="s">
        <v>37</v>
      </c>
      <c r="N8068" s="5">
        <v>26</v>
      </c>
      <c r="O8068" s="7">
        <v>8</v>
      </c>
      <c r="P8068" s="5">
        <v>16.88</v>
      </c>
      <c r="Q8068" s="5">
        <v>9.1199999999999992</v>
      </c>
      <c r="R8068" s="22">
        <f>Tabla1[[#This Row],[Fecha de Envío]]-Tabla1[[#This Row],[Fecha de Orden]]</f>
        <v>14</v>
      </c>
      <c r="S8068" s="24">
        <f>YEAR(Tabla1[[#This Row],[Fecha de Orden]])</f>
        <v>2024</v>
      </c>
      <c r="T8068" t="str">
        <f>VLOOKUP(Tabla1[[#This Row],[Nombre del Producto]],Tabla2[[Nombre Producto]:[Costo Unitario]],2,FALSE)</f>
        <v>Wicked Choccy's</v>
      </c>
      <c r="U8068" t="str">
        <f>VLOOKUP(Tabla1[[#This Row],[Fábrica]],Tabla3[],4,FALSE)</f>
        <v>Georgia</v>
      </c>
    </row>
    <row r="8069" spans="1:21" x14ac:dyDescent="0.25">
      <c r="A8069" t="s">
        <v>513</v>
      </c>
      <c r="B8069" s="3">
        <v>45619</v>
      </c>
      <c r="C8069" s="3">
        <v>45633</v>
      </c>
      <c r="D8069" t="s">
        <v>18</v>
      </c>
      <c r="E8069">
        <v>166919</v>
      </c>
      <c r="F8069" t="s">
        <v>19</v>
      </c>
      <c r="G8069" t="s">
        <v>186</v>
      </c>
      <c r="H8069" t="s">
        <v>42</v>
      </c>
      <c r="I8069">
        <v>75220</v>
      </c>
      <c r="J8069" t="s">
        <v>22</v>
      </c>
      <c r="K8069" t="s">
        <v>43</v>
      </c>
      <c r="L8069" t="s">
        <v>45</v>
      </c>
      <c r="M8069" t="s">
        <v>46</v>
      </c>
      <c r="N8069" s="5">
        <v>17.45</v>
      </c>
      <c r="O8069" s="7">
        <v>5</v>
      </c>
      <c r="P8069" s="5">
        <v>12.45</v>
      </c>
      <c r="Q8069" s="5">
        <v>5</v>
      </c>
      <c r="R8069" s="22">
        <f>Tabla1[[#This Row],[Fecha de Envío]]-Tabla1[[#This Row],[Fecha de Orden]]</f>
        <v>14</v>
      </c>
      <c r="S8069" s="24">
        <f>YEAR(Tabla1[[#This Row],[Fecha de Orden]])</f>
        <v>2024</v>
      </c>
      <c r="T8069" t="str">
        <f>VLOOKUP(Tabla1[[#This Row],[Nombre del Producto]],Tabla2[[Nombre Producto]:[Costo Unitario]],2,FALSE)</f>
        <v>Lot's O' Nuts</v>
      </c>
      <c r="U8069" t="str">
        <f>VLOOKUP(Tabla1[[#This Row],[Fábrica]],Tabla3[],4,FALSE)</f>
        <v>Arizona</v>
      </c>
    </row>
    <row r="8070" spans="1:21" x14ac:dyDescent="0.25">
      <c r="A8070" t="s">
        <v>2043</v>
      </c>
      <c r="B8070" s="3">
        <v>45619</v>
      </c>
      <c r="C8070" s="3">
        <v>45633</v>
      </c>
      <c r="D8070" t="s">
        <v>18</v>
      </c>
      <c r="E8070">
        <v>119746</v>
      </c>
      <c r="F8070" t="s">
        <v>19</v>
      </c>
      <c r="G8070" t="s">
        <v>239</v>
      </c>
      <c r="H8070" t="s">
        <v>173</v>
      </c>
      <c r="I8070">
        <v>60610</v>
      </c>
      <c r="J8070" t="s">
        <v>22</v>
      </c>
      <c r="K8070" t="s">
        <v>43</v>
      </c>
      <c r="L8070" t="s">
        <v>45</v>
      </c>
      <c r="M8070" t="s">
        <v>46</v>
      </c>
      <c r="N8070" s="5">
        <v>3.49</v>
      </c>
      <c r="O8070" s="7">
        <v>1</v>
      </c>
      <c r="P8070" s="5">
        <v>2.4900000000000002</v>
      </c>
      <c r="Q8070" s="5">
        <v>1</v>
      </c>
      <c r="R8070" s="22">
        <f>Tabla1[[#This Row],[Fecha de Envío]]-Tabla1[[#This Row],[Fecha de Orden]]</f>
        <v>14</v>
      </c>
      <c r="S8070" s="24">
        <f>YEAR(Tabla1[[#This Row],[Fecha de Orden]])</f>
        <v>2024</v>
      </c>
      <c r="T8070" t="str">
        <f>VLOOKUP(Tabla1[[#This Row],[Nombre del Producto]],Tabla2[[Nombre Producto]:[Costo Unitario]],2,FALSE)</f>
        <v>Lot's O' Nuts</v>
      </c>
      <c r="U8070" t="str">
        <f>VLOOKUP(Tabla1[[#This Row],[Fábrica]],Tabla3[],4,FALSE)</f>
        <v>Arizona</v>
      </c>
    </row>
    <row r="8071" spans="1:21" x14ac:dyDescent="0.25">
      <c r="A8071" t="s">
        <v>2044</v>
      </c>
      <c r="B8071" s="3">
        <v>45619</v>
      </c>
      <c r="C8071" s="3">
        <v>45633</v>
      </c>
      <c r="D8071" t="s">
        <v>18</v>
      </c>
      <c r="E8071">
        <v>119746</v>
      </c>
      <c r="F8071" t="s">
        <v>19</v>
      </c>
      <c r="G8071" t="s">
        <v>239</v>
      </c>
      <c r="H8071" t="s">
        <v>173</v>
      </c>
      <c r="I8071">
        <v>60610</v>
      </c>
      <c r="J8071" t="s">
        <v>22</v>
      </c>
      <c r="K8071" t="s">
        <v>43</v>
      </c>
      <c r="L8071" t="s">
        <v>36</v>
      </c>
      <c r="M8071" t="s">
        <v>37</v>
      </c>
      <c r="N8071" s="5">
        <v>6.5</v>
      </c>
      <c r="O8071" s="7">
        <v>2</v>
      </c>
      <c r="P8071" s="5">
        <v>4.22</v>
      </c>
      <c r="Q8071" s="5">
        <v>2.2799999999999998</v>
      </c>
      <c r="R8071" s="22">
        <f>Tabla1[[#This Row],[Fecha de Envío]]-Tabla1[[#This Row],[Fecha de Orden]]</f>
        <v>14</v>
      </c>
      <c r="S8071" s="24">
        <f>YEAR(Tabla1[[#This Row],[Fecha de Orden]])</f>
        <v>2024</v>
      </c>
      <c r="T8071" t="str">
        <f>VLOOKUP(Tabla1[[#This Row],[Nombre del Producto]],Tabla2[[Nombre Producto]:[Costo Unitario]],2,FALSE)</f>
        <v>Wicked Choccy's</v>
      </c>
      <c r="U8071" t="str">
        <f>VLOOKUP(Tabla1[[#This Row],[Fábrica]],Tabla3[],4,FALSE)</f>
        <v>Georgia</v>
      </c>
    </row>
    <row r="8072" spans="1:21" x14ac:dyDescent="0.25">
      <c r="A8072" t="s">
        <v>2213</v>
      </c>
      <c r="B8072" s="3">
        <v>45619</v>
      </c>
      <c r="C8072" s="3">
        <v>45633</v>
      </c>
      <c r="D8072" t="s">
        <v>18</v>
      </c>
      <c r="E8072">
        <v>148992</v>
      </c>
      <c r="F8072" t="s">
        <v>19</v>
      </c>
      <c r="G8072" t="s">
        <v>239</v>
      </c>
      <c r="H8072" t="s">
        <v>173</v>
      </c>
      <c r="I8072">
        <v>60623</v>
      </c>
      <c r="J8072" t="s">
        <v>22</v>
      </c>
      <c r="K8072" t="s">
        <v>43</v>
      </c>
      <c r="L8072" t="s">
        <v>27</v>
      </c>
      <c r="M8072" t="s">
        <v>28</v>
      </c>
      <c r="N8072" s="5">
        <v>7.2</v>
      </c>
      <c r="O8072" s="7">
        <v>2</v>
      </c>
      <c r="P8072" s="5">
        <v>5</v>
      </c>
      <c r="Q8072" s="5">
        <v>2.2000000000000002</v>
      </c>
      <c r="R8072" s="22">
        <f>Tabla1[[#This Row],[Fecha de Envío]]-Tabla1[[#This Row],[Fecha de Orden]]</f>
        <v>14</v>
      </c>
      <c r="S8072" s="24">
        <f>YEAR(Tabla1[[#This Row],[Fecha de Orden]])</f>
        <v>2024</v>
      </c>
      <c r="T8072" t="str">
        <f>VLOOKUP(Tabla1[[#This Row],[Nombre del Producto]],Tabla2[[Nombre Producto]:[Costo Unitario]],2,FALSE)</f>
        <v>Lot's O' Nuts</v>
      </c>
      <c r="U8072" t="str">
        <f>VLOOKUP(Tabla1[[#This Row],[Fábrica]],Tabla3[],4,FALSE)</f>
        <v>Arizona</v>
      </c>
    </row>
    <row r="8073" spans="1:21" x14ac:dyDescent="0.25">
      <c r="A8073" t="s">
        <v>2510</v>
      </c>
      <c r="B8073" s="3">
        <v>45619</v>
      </c>
      <c r="C8073" s="3">
        <v>45631</v>
      </c>
      <c r="D8073" t="s">
        <v>39</v>
      </c>
      <c r="E8073">
        <v>167017</v>
      </c>
      <c r="F8073" t="s">
        <v>19</v>
      </c>
      <c r="G8073" t="s">
        <v>560</v>
      </c>
      <c r="H8073" t="s">
        <v>93</v>
      </c>
      <c r="I8073">
        <v>48066</v>
      </c>
      <c r="J8073" t="s">
        <v>22</v>
      </c>
      <c r="K8073" t="s">
        <v>43</v>
      </c>
      <c r="L8073" t="s">
        <v>33</v>
      </c>
      <c r="M8073" t="s">
        <v>34</v>
      </c>
      <c r="N8073" s="5">
        <v>7.2</v>
      </c>
      <c r="O8073" s="7">
        <v>2</v>
      </c>
      <c r="P8073" s="5">
        <v>4.8</v>
      </c>
      <c r="Q8073" s="5">
        <v>2.4</v>
      </c>
      <c r="R8073" s="22">
        <f>Tabla1[[#This Row],[Fecha de Envío]]-Tabla1[[#This Row],[Fecha de Orden]]</f>
        <v>12</v>
      </c>
      <c r="S8073" s="24">
        <f>YEAR(Tabla1[[#This Row],[Fecha de Orden]])</f>
        <v>2024</v>
      </c>
      <c r="T8073" t="str">
        <f>VLOOKUP(Tabla1[[#This Row],[Nombre del Producto]],Tabla2[[Nombre Producto]:[Costo Unitario]],2,FALSE)</f>
        <v>Lot's O' Nuts</v>
      </c>
      <c r="U8073" t="str">
        <f>VLOOKUP(Tabla1[[#This Row],[Fábrica]],Tabla3[],4,FALSE)</f>
        <v>Arizona</v>
      </c>
    </row>
    <row r="8074" spans="1:21" x14ac:dyDescent="0.25">
      <c r="A8074" t="s">
        <v>3484</v>
      </c>
      <c r="B8074" s="3">
        <v>45619</v>
      </c>
      <c r="C8074" s="3">
        <v>45632</v>
      </c>
      <c r="D8074" t="s">
        <v>71</v>
      </c>
      <c r="E8074">
        <v>107832</v>
      </c>
      <c r="F8074" t="s">
        <v>19</v>
      </c>
      <c r="G8074" t="s">
        <v>144</v>
      </c>
      <c r="H8074" t="s">
        <v>101</v>
      </c>
      <c r="I8074">
        <v>19120</v>
      </c>
      <c r="J8074" t="s">
        <v>22</v>
      </c>
      <c r="K8074" t="s">
        <v>32</v>
      </c>
      <c r="L8074" t="s">
        <v>45</v>
      </c>
      <c r="M8074" t="s">
        <v>46</v>
      </c>
      <c r="N8074" s="5">
        <v>3.49</v>
      </c>
      <c r="O8074" s="7">
        <v>1</v>
      </c>
      <c r="P8074" s="5">
        <v>2.4900000000000002</v>
      </c>
      <c r="Q8074" s="5">
        <v>1</v>
      </c>
      <c r="R8074" s="22">
        <f>Tabla1[[#This Row],[Fecha de Envío]]-Tabla1[[#This Row],[Fecha de Orden]]</f>
        <v>13</v>
      </c>
      <c r="S8074" s="24">
        <f>YEAR(Tabla1[[#This Row],[Fecha de Orden]])</f>
        <v>2024</v>
      </c>
      <c r="T8074" t="str">
        <f>VLOOKUP(Tabla1[[#This Row],[Nombre del Producto]],Tabla2[[Nombre Producto]:[Costo Unitario]],2,FALSE)</f>
        <v>Lot's O' Nuts</v>
      </c>
      <c r="U8074" t="str">
        <f>VLOOKUP(Tabla1[[#This Row],[Fábrica]],Tabla3[],4,FALSE)</f>
        <v>Arizona</v>
      </c>
    </row>
    <row r="8075" spans="1:21" x14ac:dyDescent="0.25">
      <c r="A8075" t="s">
        <v>4692</v>
      </c>
      <c r="B8075" s="3">
        <v>45619</v>
      </c>
      <c r="C8075" s="3">
        <v>45634</v>
      </c>
      <c r="D8075" t="s">
        <v>18</v>
      </c>
      <c r="E8075">
        <v>119004</v>
      </c>
      <c r="F8075" t="s">
        <v>19</v>
      </c>
      <c r="G8075" t="s">
        <v>356</v>
      </c>
      <c r="H8075" t="s">
        <v>98</v>
      </c>
      <c r="I8075">
        <v>28205</v>
      </c>
      <c r="J8075" t="s">
        <v>22</v>
      </c>
      <c r="K8075" t="s">
        <v>66</v>
      </c>
      <c r="L8075" t="s">
        <v>27</v>
      </c>
      <c r="M8075" t="s">
        <v>28</v>
      </c>
      <c r="N8075" s="5">
        <v>3.6</v>
      </c>
      <c r="O8075" s="7">
        <v>1</v>
      </c>
      <c r="P8075" s="5">
        <v>2.5</v>
      </c>
      <c r="Q8075" s="5">
        <v>1.1000000000000001</v>
      </c>
      <c r="R8075" s="22">
        <f>Tabla1[[#This Row],[Fecha de Envío]]-Tabla1[[#This Row],[Fecha de Orden]]</f>
        <v>15</v>
      </c>
      <c r="S8075" s="24">
        <f>YEAR(Tabla1[[#This Row],[Fecha de Orden]])</f>
        <v>2024</v>
      </c>
      <c r="T8075" t="str">
        <f>VLOOKUP(Tabla1[[#This Row],[Nombre del Producto]],Tabla2[[Nombre Producto]:[Costo Unitario]],2,FALSE)</f>
        <v>Lot's O' Nuts</v>
      </c>
      <c r="U8075" t="str">
        <f>VLOOKUP(Tabla1[[#This Row],[Fábrica]],Tabla3[],4,FALSE)</f>
        <v>Arizona</v>
      </c>
    </row>
    <row r="8076" spans="1:21" x14ac:dyDescent="0.25">
      <c r="A8076" t="s">
        <v>4693</v>
      </c>
      <c r="B8076" s="3">
        <v>45619</v>
      </c>
      <c r="C8076" s="3">
        <v>45634</v>
      </c>
      <c r="D8076" t="s">
        <v>18</v>
      </c>
      <c r="E8076">
        <v>119004</v>
      </c>
      <c r="F8076" t="s">
        <v>19</v>
      </c>
      <c r="G8076" t="s">
        <v>356</v>
      </c>
      <c r="H8076" t="s">
        <v>98</v>
      </c>
      <c r="I8076">
        <v>28205</v>
      </c>
      <c r="J8076" t="s">
        <v>22</v>
      </c>
      <c r="K8076" t="s">
        <v>66</v>
      </c>
      <c r="L8076" t="s">
        <v>24</v>
      </c>
      <c r="M8076" t="s">
        <v>25</v>
      </c>
      <c r="N8076" s="5">
        <v>3.75</v>
      </c>
      <c r="O8076" s="7">
        <v>1</v>
      </c>
      <c r="P8076" s="5">
        <v>2.4500000000000002</v>
      </c>
      <c r="Q8076" s="5">
        <v>1.3</v>
      </c>
      <c r="R8076" s="22">
        <f>Tabla1[[#This Row],[Fecha de Envío]]-Tabla1[[#This Row],[Fecha de Orden]]</f>
        <v>15</v>
      </c>
      <c r="S8076" s="24">
        <f>YEAR(Tabla1[[#This Row],[Fecha de Orden]])</f>
        <v>2024</v>
      </c>
      <c r="T8076" t="str">
        <f>VLOOKUP(Tabla1[[#This Row],[Nombre del Producto]],Tabla2[[Nombre Producto]:[Costo Unitario]],2,FALSE)</f>
        <v>Wicked Choccy's</v>
      </c>
      <c r="U8076" t="str">
        <f>VLOOKUP(Tabla1[[#This Row],[Fábrica]],Tabla3[],4,FALSE)</f>
        <v>Georgia</v>
      </c>
    </row>
    <row r="8077" spans="1:21" x14ac:dyDescent="0.25">
      <c r="A8077" t="s">
        <v>4701</v>
      </c>
      <c r="B8077" s="3">
        <v>45619</v>
      </c>
      <c r="C8077" s="3">
        <v>45632</v>
      </c>
      <c r="D8077" t="s">
        <v>71</v>
      </c>
      <c r="E8077">
        <v>149160</v>
      </c>
      <c r="F8077" t="s">
        <v>19</v>
      </c>
      <c r="G8077" t="s">
        <v>4702</v>
      </c>
      <c r="H8077" t="s">
        <v>93</v>
      </c>
      <c r="I8077">
        <v>48187</v>
      </c>
      <c r="J8077" t="s">
        <v>22</v>
      </c>
      <c r="K8077" t="s">
        <v>43</v>
      </c>
      <c r="L8077" t="s">
        <v>24</v>
      </c>
      <c r="M8077" t="s">
        <v>25</v>
      </c>
      <c r="N8077" s="5">
        <v>7.5</v>
      </c>
      <c r="O8077" s="7">
        <v>2</v>
      </c>
      <c r="P8077" s="5">
        <v>4.9000000000000004</v>
      </c>
      <c r="Q8077" s="5">
        <v>2.6</v>
      </c>
      <c r="R8077" s="22">
        <f>Tabla1[[#This Row],[Fecha de Envío]]-Tabla1[[#This Row],[Fecha de Orden]]</f>
        <v>13</v>
      </c>
      <c r="S8077" s="24">
        <f>YEAR(Tabla1[[#This Row],[Fecha de Orden]])</f>
        <v>2024</v>
      </c>
      <c r="T8077" t="str">
        <f>VLOOKUP(Tabla1[[#This Row],[Nombre del Producto]],Tabla2[[Nombre Producto]:[Costo Unitario]],2,FALSE)</f>
        <v>Wicked Choccy's</v>
      </c>
      <c r="U8077" t="str">
        <f>VLOOKUP(Tabla1[[#This Row],[Fábrica]],Tabla3[],4,FALSE)</f>
        <v>Georgia</v>
      </c>
    </row>
    <row r="8078" spans="1:21" x14ac:dyDescent="0.25">
      <c r="A8078" t="s">
        <v>4703</v>
      </c>
      <c r="B8078" s="3">
        <v>45619</v>
      </c>
      <c r="C8078" s="3">
        <v>45632</v>
      </c>
      <c r="D8078" t="s">
        <v>71</v>
      </c>
      <c r="E8078">
        <v>149160</v>
      </c>
      <c r="F8078" t="s">
        <v>19</v>
      </c>
      <c r="G8078" t="s">
        <v>4702</v>
      </c>
      <c r="H8078" t="s">
        <v>93</v>
      </c>
      <c r="I8078">
        <v>48187</v>
      </c>
      <c r="J8078" t="s">
        <v>22</v>
      </c>
      <c r="K8078" t="s">
        <v>43</v>
      </c>
      <c r="L8078" t="s">
        <v>45</v>
      </c>
      <c r="M8078" t="s">
        <v>46</v>
      </c>
      <c r="N8078" s="5">
        <v>27.92</v>
      </c>
      <c r="O8078" s="7">
        <v>8</v>
      </c>
      <c r="P8078" s="5">
        <v>19.920000000000002</v>
      </c>
      <c r="Q8078" s="5">
        <v>8</v>
      </c>
      <c r="R8078" s="22">
        <f>Tabla1[[#This Row],[Fecha de Envío]]-Tabla1[[#This Row],[Fecha de Orden]]</f>
        <v>13</v>
      </c>
      <c r="S8078" s="24">
        <f>YEAR(Tabla1[[#This Row],[Fecha de Orden]])</f>
        <v>2024</v>
      </c>
      <c r="T8078" t="str">
        <f>VLOOKUP(Tabla1[[#This Row],[Nombre del Producto]],Tabla2[[Nombre Producto]:[Costo Unitario]],2,FALSE)</f>
        <v>Lot's O' Nuts</v>
      </c>
      <c r="U8078" t="str">
        <f>VLOOKUP(Tabla1[[#This Row],[Fábrica]],Tabla3[],4,FALSE)</f>
        <v>Arizona</v>
      </c>
    </row>
    <row r="8079" spans="1:21" x14ac:dyDescent="0.25">
      <c r="A8079" t="s">
        <v>4815</v>
      </c>
      <c r="B8079" s="3">
        <v>45619</v>
      </c>
      <c r="C8079" s="3">
        <v>45632</v>
      </c>
      <c r="D8079" t="s">
        <v>39</v>
      </c>
      <c r="E8079">
        <v>156622</v>
      </c>
      <c r="F8079" t="s">
        <v>19</v>
      </c>
      <c r="G8079" t="s">
        <v>186</v>
      </c>
      <c r="H8079" t="s">
        <v>42</v>
      </c>
      <c r="I8079">
        <v>75220</v>
      </c>
      <c r="J8079" t="s">
        <v>22</v>
      </c>
      <c r="K8079" t="s">
        <v>43</v>
      </c>
      <c r="L8079" t="s">
        <v>33</v>
      </c>
      <c r="M8079" t="s">
        <v>34</v>
      </c>
      <c r="N8079" s="5">
        <v>3.6</v>
      </c>
      <c r="O8079" s="7">
        <v>1</v>
      </c>
      <c r="P8079" s="5">
        <v>2.4</v>
      </c>
      <c r="Q8079" s="5">
        <v>1.2</v>
      </c>
      <c r="R8079" s="22">
        <f>Tabla1[[#This Row],[Fecha de Envío]]-Tabla1[[#This Row],[Fecha de Orden]]</f>
        <v>13</v>
      </c>
      <c r="S8079" s="24">
        <f>YEAR(Tabla1[[#This Row],[Fecha de Orden]])</f>
        <v>2024</v>
      </c>
      <c r="T8079" t="str">
        <f>VLOOKUP(Tabla1[[#This Row],[Nombre del Producto]],Tabla2[[Nombre Producto]:[Costo Unitario]],2,FALSE)</f>
        <v>Lot's O' Nuts</v>
      </c>
      <c r="U8079" t="str">
        <f>VLOOKUP(Tabla1[[#This Row],[Fábrica]],Tabla3[],4,FALSE)</f>
        <v>Arizona</v>
      </c>
    </row>
    <row r="8080" spans="1:21" x14ac:dyDescent="0.25">
      <c r="A8080" t="s">
        <v>4816</v>
      </c>
      <c r="B8080" s="3">
        <v>45619</v>
      </c>
      <c r="C8080" s="3">
        <v>45632</v>
      </c>
      <c r="D8080" t="s">
        <v>39</v>
      </c>
      <c r="E8080">
        <v>156622</v>
      </c>
      <c r="F8080" t="s">
        <v>19</v>
      </c>
      <c r="G8080" t="s">
        <v>186</v>
      </c>
      <c r="H8080" t="s">
        <v>42</v>
      </c>
      <c r="I8080">
        <v>75220</v>
      </c>
      <c r="J8080" t="s">
        <v>22</v>
      </c>
      <c r="K8080" t="s">
        <v>43</v>
      </c>
      <c r="L8080" t="s">
        <v>24</v>
      </c>
      <c r="M8080" t="s">
        <v>25</v>
      </c>
      <c r="N8080" s="5">
        <v>7.5</v>
      </c>
      <c r="O8080" s="7">
        <v>2</v>
      </c>
      <c r="P8080" s="5">
        <v>4.9000000000000004</v>
      </c>
      <c r="Q8080" s="5">
        <v>2.6</v>
      </c>
      <c r="R8080" s="22">
        <f>Tabla1[[#This Row],[Fecha de Envío]]-Tabla1[[#This Row],[Fecha de Orden]]</f>
        <v>13</v>
      </c>
      <c r="S8080" s="24">
        <f>YEAR(Tabla1[[#This Row],[Fecha de Orden]])</f>
        <v>2024</v>
      </c>
      <c r="T8080" t="str">
        <f>VLOOKUP(Tabla1[[#This Row],[Nombre del Producto]],Tabla2[[Nombre Producto]:[Costo Unitario]],2,FALSE)</f>
        <v>Wicked Choccy's</v>
      </c>
      <c r="U8080" t="str">
        <f>VLOOKUP(Tabla1[[#This Row],[Fábrica]],Tabla3[],4,FALSE)</f>
        <v>Georgia</v>
      </c>
    </row>
    <row r="8081" spans="1:21" x14ac:dyDescent="0.25">
      <c r="A8081" t="s">
        <v>8729</v>
      </c>
      <c r="B8081" s="3">
        <v>45619</v>
      </c>
      <c r="C8081" s="3">
        <v>45630</v>
      </c>
      <c r="D8081" t="s">
        <v>39</v>
      </c>
      <c r="E8081">
        <v>103156</v>
      </c>
      <c r="F8081" t="s">
        <v>19</v>
      </c>
      <c r="G8081" t="s">
        <v>144</v>
      </c>
      <c r="H8081" t="s">
        <v>101</v>
      </c>
      <c r="I8081">
        <v>19120</v>
      </c>
      <c r="J8081" t="s">
        <v>22</v>
      </c>
      <c r="K8081" t="s">
        <v>32</v>
      </c>
      <c r="L8081" t="s">
        <v>27</v>
      </c>
      <c r="M8081" t="s">
        <v>28</v>
      </c>
      <c r="N8081" s="5">
        <v>32.4</v>
      </c>
      <c r="O8081" s="7">
        <v>9</v>
      </c>
      <c r="P8081" s="5">
        <v>22.5</v>
      </c>
      <c r="Q8081" s="5">
        <v>9.9</v>
      </c>
      <c r="R8081" s="22">
        <f>Tabla1[[#This Row],[Fecha de Envío]]-Tabla1[[#This Row],[Fecha de Orden]]</f>
        <v>11</v>
      </c>
      <c r="S8081" s="24">
        <f>YEAR(Tabla1[[#This Row],[Fecha de Orden]])</f>
        <v>2024</v>
      </c>
      <c r="T8081" t="str">
        <f>VLOOKUP(Tabla1[[#This Row],[Nombre del Producto]],Tabla2[[Nombre Producto]:[Costo Unitario]],2,FALSE)</f>
        <v>Lot's O' Nuts</v>
      </c>
      <c r="U8081" t="str">
        <f>VLOOKUP(Tabla1[[#This Row],[Fábrica]],Tabla3[],4,FALSE)</f>
        <v>Arizona</v>
      </c>
    </row>
    <row r="8082" spans="1:21" x14ac:dyDescent="0.25">
      <c r="A8082" t="s">
        <v>1180</v>
      </c>
      <c r="B8082" s="3">
        <v>45620</v>
      </c>
      <c r="C8082" s="3">
        <v>45630</v>
      </c>
      <c r="D8082" t="s">
        <v>82</v>
      </c>
      <c r="E8082">
        <v>105543</v>
      </c>
      <c r="F8082" t="s">
        <v>19</v>
      </c>
      <c r="G8082" t="s">
        <v>1181</v>
      </c>
      <c r="H8082" t="s">
        <v>1072</v>
      </c>
      <c r="I8082">
        <v>67846</v>
      </c>
      <c r="J8082" t="s">
        <v>22</v>
      </c>
      <c r="K8082" t="s">
        <v>43</v>
      </c>
      <c r="L8082" t="s">
        <v>36</v>
      </c>
      <c r="M8082" t="s">
        <v>37</v>
      </c>
      <c r="N8082" s="5">
        <v>3.25</v>
      </c>
      <c r="O8082" s="7">
        <v>1</v>
      </c>
      <c r="P8082" s="5">
        <v>2.11</v>
      </c>
      <c r="Q8082" s="5">
        <v>1.1399999999999999</v>
      </c>
      <c r="R8082" s="22">
        <f>Tabla1[[#This Row],[Fecha de Envío]]-Tabla1[[#This Row],[Fecha de Orden]]</f>
        <v>10</v>
      </c>
      <c r="S8082" s="24">
        <f>YEAR(Tabla1[[#This Row],[Fecha de Orden]])</f>
        <v>2024</v>
      </c>
      <c r="T8082" t="str">
        <f>VLOOKUP(Tabla1[[#This Row],[Nombre del Producto]],Tabla2[[Nombre Producto]:[Costo Unitario]],2,FALSE)</f>
        <v>Wicked Choccy's</v>
      </c>
      <c r="U8082" t="str">
        <f>VLOOKUP(Tabla1[[#This Row],[Fábrica]],Tabla3[],4,FALSE)</f>
        <v>Georgia</v>
      </c>
    </row>
    <row r="8083" spans="1:21" x14ac:dyDescent="0.25">
      <c r="A8083" t="s">
        <v>1397</v>
      </c>
      <c r="B8083" s="3">
        <v>45620</v>
      </c>
      <c r="C8083" s="3">
        <v>45630</v>
      </c>
      <c r="D8083" t="s">
        <v>82</v>
      </c>
      <c r="E8083">
        <v>137505</v>
      </c>
      <c r="F8083" t="s">
        <v>19</v>
      </c>
      <c r="G8083" t="s">
        <v>53</v>
      </c>
      <c r="H8083" t="s">
        <v>21</v>
      </c>
      <c r="I8083">
        <v>90008</v>
      </c>
      <c r="J8083" t="s">
        <v>22</v>
      </c>
      <c r="K8083" t="s">
        <v>23</v>
      </c>
      <c r="L8083" t="s">
        <v>27</v>
      </c>
      <c r="M8083" t="s">
        <v>28</v>
      </c>
      <c r="N8083" s="5">
        <v>7.2</v>
      </c>
      <c r="O8083" s="7">
        <v>2</v>
      </c>
      <c r="P8083" s="5">
        <v>5</v>
      </c>
      <c r="Q8083" s="5">
        <v>2.2000000000000002</v>
      </c>
      <c r="R8083" s="22">
        <f>Tabla1[[#This Row],[Fecha de Envío]]-Tabla1[[#This Row],[Fecha de Orden]]</f>
        <v>10</v>
      </c>
      <c r="S8083" s="24">
        <f>YEAR(Tabla1[[#This Row],[Fecha de Orden]])</f>
        <v>2024</v>
      </c>
      <c r="T8083" t="str">
        <f>VLOOKUP(Tabla1[[#This Row],[Nombre del Producto]],Tabla2[[Nombre Producto]:[Costo Unitario]],2,FALSE)</f>
        <v>Lot's O' Nuts</v>
      </c>
      <c r="U8083" t="str">
        <f>VLOOKUP(Tabla1[[#This Row],[Fábrica]],Tabla3[],4,FALSE)</f>
        <v>Arizona</v>
      </c>
    </row>
    <row r="8084" spans="1:21" x14ac:dyDescent="0.25">
      <c r="A8084" t="s">
        <v>3535</v>
      </c>
      <c r="B8084" s="3">
        <v>45620</v>
      </c>
      <c r="C8084" s="3">
        <v>45636</v>
      </c>
      <c r="D8084" t="s">
        <v>18</v>
      </c>
      <c r="E8084">
        <v>146535</v>
      </c>
      <c r="F8084" t="s">
        <v>19</v>
      </c>
      <c r="G8084" t="s">
        <v>393</v>
      </c>
      <c r="H8084" t="s">
        <v>116</v>
      </c>
      <c r="I8084">
        <v>40475</v>
      </c>
      <c r="J8084" t="s">
        <v>22</v>
      </c>
      <c r="K8084" t="s">
        <v>66</v>
      </c>
      <c r="L8084" t="s">
        <v>36</v>
      </c>
      <c r="M8084" t="s">
        <v>37</v>
      </c>
      <c r="N8084" s="5">
        <v>3.25</v>
      </c>
      <c r="O8084" s="7">
        <v>1</v>
      </c>
      <c r="P8084" s="5">
        <v>2.11</v>
      </c>
      <c r="Q8084" s="5">
        <v>1.1399999999999999</v>
      </c>
      <c r="R8084" s="22">
        <f>Tabla1[[#This Row],[Fecha de Envío]]-Tabla1[[#This Row],[Fecha de Orden]]</f>
        <v>16</v>
      </c>
      <c r="S8084" s="24">
        <f>YEAR(Tabla1[[#This Row],[Fecha de Orden]])</f>
        <v>2024</v>
      </c>
      <c r="T8084" t="str">
        <f>VLOOKUP(Tabla1[[#This Row],[Nombre del Producto]],Tabla2[[Nombre Producto]:[Costo Unitario]],2,FALSE)</f>
        <v>Wicked Choccy's</v>
      </c>
      <c r="U8084" t="str">
        <f>VLOOKUP(Tabla1[[#This Row],[Fábrica]],Tabla3[],4,FALSE)</f>
        <v>Georgia</v>
      </c>
    </row>
    <row r="8085" spans="1:21" x14ac:dyDescent="0.25">
      <c r="A8085" t="s">
        <v>3536</v>
      </c>
      <c r="B8085" s="3">
        <v>45620</v>
      </c>
      <c r="C8085" s="3">
        <v>45636</v>
      </c>
      <c r="D8085" t="s">
        <v>18</v>
      </c>
      <c r="E8085">
        <v>146535</v>
      </c>
      <c r="F8085" t="s">
        <v>19</v>
      </c>
      <c r="G8085" t="s">
        <v>393</v>
      </c>
      <c r="H8085" t="s">
        <v>116</v>
      </c>
      <c r="I8085">
        <v>40475</v>
      </c>
      <c r="J8085" t="s">
        <v>22</v>
      </c>
      <c r="K8085" t="s">
        <v>66</v>
      </c>
      <c r="L8085" t="s">
        <v>27</v>
      </c>
      <c r="M8085" t="s">
        <v>28</v>
      </c>
      <c r="N8085" s="5">
        <v>43.2</v>
      </c>
      <c r="O8085" s="7">
        <v>12</v>
      </c>
      <c r="P8085" s="5">
        <v>30</v>
      </c>
      <c r="Q8085" s="5">
        <v>13.2</v>
      </c>
      <c r="R8085" s="22">
        <f>Tabla1[[#This Row],[Fecha de Envío]]-Tabla1[[#This Row],[Fecha de Orden]]</f>
        <v>16</v>
      </c>
      <c r="S8085" s="24">
        <f>YEAR(Tabla1[[#This Row],[Fecha de Orden]])</f>
        <v>2024</v>
      </c>
      <c r="T8085" t="str">
        <f>VLOOKUP(Tabla1[[#This Row],[Nombre del Producto]],Tabla2[[Nombre Producto]:[Costo Unitario]],2,FALSE)</f>
        <v>Lot's O' Nuts</v>
      </c>
      <c r="U8085" t="str">
        <f>VLOOKUP(Tabla1[[#This Row],[Fábrica]],Tabla3[],4,FALSE)</f>
        <v>Arizona</v>
      </c>
    </row>
    <row r="8086" spans="1:21" x14ac:dyDescent="0.25">
      <c r="A8086" t="s">
        <v>3816</v>
      </c>
      <c r="B8086" s="3">
        <v>45620</v>
      </c>
      <c r="C8086" s="3">
        <v>45634</v>
      </c>
      <c r="D8086" t="s">
        <v>18</v>
      </c>
      <c r="E8086">
        <v>101945</v>
      </c>
      <c r="F8086" t="s">
        <v>19</v>
      </c>
      <c r="G8086" t="s">
        <v>159</v>
      </c>
      <c r="H8086" t="s">
        <v>42</v>
      </c>
      <c r="I8086">
        <v>77070</v>
      </c>
      <c r="J8086" t="s">
        <v>22</v>
      </c>
      <c r="K8086" t="s">
        <v>43</v>
      </c>
      <c r="L8086" t="s">
        <v>45</v>
      </c>
      <c r="M8086" t="s">
        <v>46</v>
      </c>
      <c r="N8086" s="5">
        <v>10.47</v>
      </c>
      <c r="O8086" s="7">
        <v>3</v>
      </c>
      <c r="P8086" s="5">
        <v>7.47</v>
      </c>
      <c r="Q8086" s="5">
        <v>3</v>
      </c>
      <c r="R8086" s="22">
        <f>Tabla1[[#This Row],[Fecha de Envío]]-Tabla1[[#This Row],[Fecha de Orden]]</f>
        <v>14</v>
      </c>
      <c r="S8086" s="24">
        <f>YEAR(Tabla1[[#This Row],[Fecha de Orden]])</f>
        <v>2024</v>
      </c>
      <c r="T8086" t="str">
        <f>VLOOKUP(Tabla1[[#This Row],[Nombre del Producto]],Tabla2[[Nombre Producto]:[Costo Unitario]],2,FALSE)</f>
        <v>Lot's O' Nuts</v>
      </c>
      <c r="U8086" t="str">
        <f>VLOOKUP(Tabla1[[#This Row],[Fábrica]],Tabla3[],4,FALSE)</f>
        <v>Arizona</v>
      </c>
    </row>
    <row r="8087" spans="1:21" x14ac:dyDescent="0.25">
      <c r="A8087" t="s">
        <v>4449</v>
      </c>
      <c r="B8087" s="3">
        <v>45620</v>
      </c>
      <c r="C8087" s="3">
        <v>45636</v>
      </c>
      <c r="D8087" t="s">
        <v>18</v>
      </c>
      <c r="E8087">
        <v>103765</v>
      </c>
      <c r="F8087" t="s">
        <v>19</v>
      </c>
      <c r="G8087" t="s">
        <v>941</v>
      </c>
      <c r="H8087" t="s">
        <v>42</v>
      </c>
      <c r="I8087">
        <v>79762</v>
      </c>
      <c r="J8087" t="s">
        <v>22</v>
      </c>
      <c r="K8087" t="s">
        <v>43</v>
      </c>
      <c r="L8087" t="s">
        <v>33</v>
      </c>
      <c r="M8087" t="s">
        <v>34</v>
      </c>
      <c r="N8087" s="5">
        <v>3.6</v>
      </c>
      <c r="O8087" s="7">
        <v>1</v>
      </c>
      <c r="P8087" s="5">
        <v>2.4</v>
      </c>
      <c r="Q8087" s="5">
        <v>1.2</v>
      </c>
      <c r="R8087" s="22">
        <f>Tabla1[[#This Row],[Fecha de Envío]]-Tabla1[[#This Row],[Fecha de Orden]]</f>
        <v>16</v>
      </c>
      <c r="S8087" s="24">
        <f>YEAR(Tabla1[[#This Row],[Fecha de Orden]])</f>
        <v>2024</v>
      </c>
      <c r="T8087" t="str">
        <f>VLOOKUP(Tabla1[[#This Row],[Nombre del Producto]],Tabla2[[Nombre Producto]:[Costo Unitario]],2,FALSE)</f>
        <v>Lot's O' Nuts</v>
      </c>
      <c r="U8087" t="str">
        <f>VLOOKUP(Tabla1[[#This Row],[Fábrica]],Tabla3[],4,FALSE)</f>
        <v>Arizona</v>
      </c>
    </row>
    <row r="8088" spans="1:21" x14ac:dyDescent="0.25">
      <c r="A8088" t="s">
        <v>4666</v>
      </c>
      <c r="B8088" s="3">
        <v>45620</v>
      </c>
      <c r="C8088" s="3">
        <v>45636</v>
      </c>
      <c r="D8088" t="s">
        <v>18</v>
      </c>
      <c r="E8088">
        <v>164028</v>
      </c>
      <c r="F8088" t="s">
        <v>19</v>
      </c>
      <c r="G8088" t="s">
        <v>20</v>
      </c>
      <c r="H8088" t="s">
        <v>21</v>
      </c>
      <c r="I8088">
        <v>94122</v>
      </c>
      <c r="J8088" t="s">
        <v>22</v>
      </c>
      <c r="K8088" t="s">
        <v>23</v>
      </c>
      <c r="L8088" t="s">
        <v>36</v>
      </c>
      <c r="M8088" t="s">
        <v>37</v>
      </c>
      <c r="N8088" s="5">
        <v>45.5</v>
      </c>
      <c r="O8088" s="7">
        <v>14</v>
      </c>
      <c r="P8088" s="5">
        <v>29.54</v>
      </c>
      <c r="Q8088" s="5">
        <v>15.96</v>
      </c>
      <c r="R8088" s="22">
        <f>Tabla1[[#This Row],[Fecha de Envío]]-Tabla1[[#This Row],[Fecha de Orden]]</f>
        <v>16</v>
      </c>
      <c r="S8088" s="24">
        <f>YEAR(Tabla1[[#This Row],[Fecha de Orden]])</f>
        <v>2024</v>
      </c>
      <c r="T8088" t="str">
        <f>VLOOKUP(Tabla1[[#This Row],[Nombre del Producto]],Tabla2[[Nombre Producto]:[Costo Unitario]],2,FALSE)</f>
        <v>Wicked Choccy's</v>
      </c>
      <c r="U8088" t="str">
        <f>VLOOKUP(Tabla1[[#This Row],[Fábrica]],Tabla3[],4,FALSE)</f>
        <v>Georgia</v>
      </c>
    </row>
    <row r="8089" spans="1:21" x14ac:dyDescent="0.25">
      <c r="A8089" t="s">
        <v>4952</v>
      </c>
      <c r="B8089" s="3">
        <v>45620</v>
      </c>
      <c r="C8089" s="3">
        <v>45637</v>
      </c>
      <c r="D8089" t="s">
        <v>18</v>
      </c>
      <c r="E8089">
        <v>168641</v>
      </c>
      <c r="F8089" t="s">
        <v>19</v>
      </c>
      <c r="G8089" t="s">
        <v>30</v>
      </c>
      <c r="H8089" t="s">
        <v>31</v>
      </c>
      <c r="I8089">
        <v>10035</v>
      </c>
      <c r="J8089" t="s">
        <v>22</v>
      </c>
      <c r="K8089" t="s">
        <v>32</v>
      </c>
      <c r="L8089" t="s">
        <v>24</v>
      </c>
      <c r="M8089" t="s">
        <v>25</v>
      </c>
      <c r="N8089" s="5">
        <v>7.5</v>
      </c>
      <c r="O8089" s="7">
        <v>2</v>
      </c>
      <c r="P8089" s="5">
        <v>4.9000000000000004</v>
      </c>
      <c r="Q8089" s="5">
        <v>2.6</v>
      </c>
      <c r="R8089" s="22">
        <f>Tabla1[[#This Row],[Fecha de Envío]]-Tabla1[[#This Row],[Fecha de Orden]]</f>
        <v>17</v>
      </c>
      <c r="S8089" s="24">
        <f>YEAR(Tabla1[[#This Row],[Fecha de Orden]])</f>
        <v>2024</v>
      </c>
      <c r="T8089" t="str">
        <f>VLOOKUP(Tabla1[[#This Row],[Nombre del Producto]],Tabla2[[Nombre Producto]:[Costo Unitario]],2,FALSE)</f>
        <v>Wicked Choccy's</v>
      </c>
      <c r="U8089" t="str">
        <f>VLOOKUP(Tabla1[[#This Row],[Fábrica]],Tabla3[],4,FALSE)</f>
        <v>Georgia</v>
      </c>
    </row>
    <row r="8090" spans="1:21" x14ac:dyDescent="0.25">
      <c r="A8090" t="s">
        <v>4953</v>
      </c>
      <c r="B8090" s="3">
        <v>45620</v>
      </c>
      <c r="C8090" s="3">
        <v>45637</v>
      </c>
      <c r="D8090" t="s">
        <v>18</v>
      </c>
      <c r="E8090">
        <v>168641</v>
      </c>
      <c r="F8090" t="s">
        <v>19</v>
      </c>
      <c r="G8090" t="s">
        <v>30</v>
      </c>
      <c r="H8090" t="s">
        <v>31</v>
      </c>
      <c r="I8090">
        <v>10035</v>
      </c>
      <c r="J8090" t="s">
        <v>22</v>
      </c>
      <c r="K8090" t="s">
        <v>32</v>
      </c>
      <c r="L8090" t="s">
        <v>27</v>
      </c>
      <c r="M8090" t="s">
        <v>28</v>
      </c>
      <c r="N8090" s="5">
        <v>32.4</v>
      </c>
      <c r="O8090" s="7">
        <v>9</v>
      </c>
      <c r="P8090" s="5">
        <v>22.5</v>
      </c>
      <c r="Q8090" s="5">
        <v>9.9</v>
      </c>
      <c r="R8090" s="22">
        <f>Tabla1[[#This Row],[Fecha de Envío]]-Tabla1[[#This Row],[Fecha de Orden]]</f>
        <v>17</v>
      </c>
      <c r="S8090" s="24">
        <f>YEAR(Tabla1[[#This Row],[Fecha de Orden]])</f>
        <v>2024</v>
      </c>
      <c r="T8090" t="str">
        <f>VLOOKUP(Tabla1[[#This Row],[Nombre del Producto]],Tabla2[[Nombre Producto]:[Costo Unitario]],2,FALSE)</f>
        <v>Lot's O' Nuts</v>
      </c>
      <c r="U8090" t="str">
        <f>VLOOKUP(Tabla1[[#This Row],[Fábrica]],Tabla3[],4,FALSE)</f>
        <v>Arizona</v>
      </c>
    </row>
    <row r="8091" spans="1:21" x14ac:dyDescent="0.25">
      <c r="A8091" t="s">
        <v>4954</v>
      </c>
      <c r="B8091" s="3">
        <v>45620</v>
      </c>
      <c r="C8091" s="3">
        <v>45637</v>
      </c>
      <c r="D8091" t="s">
        <v>18</v>
      </c>
      <c r="E8091">
        <v>168641</v>
      </c>
      <c r="F8091" t="s">
        <v>19</v>
      </c>
      <c r="G8091" t="s">
        <v>30</v>
      </c>
      <c r="H8091" t="s">
        <v>31</v>
      </c>
      <c r="I8091">
        <v>10035</v>
      </c>
      <c r="J8091" t="s">
        <v>22</v>
      </c>
      <c r="K8091" t="s">
        <v>32</v>
      </c>
      <c r="L8091" t="s">
        <v>33</v>
      </c>
      <c r="M8091" t="s">
        <v>34</v>
      </c>
      <c r="N8091" s="5">
        <v>7.2</v>
      </c>
      <c r="O8091" s="7">
        <v>2</v>
      </c>
      <c r="P8091" s="5">
        <v>4.8</v>
      </c>
      <c r="Q8091" s="5">
        <v>2.4</v>
      </c>
      <c r="R8091" s="22">
        <f>Tabla1[[#This Row],[Fecha de Envío]]-Tabla1[[#This Row],[Fecha de Orden]]</f>
        <v>17</v>
      </c>
      <c r="S8091" s="24">
        <f>YEAR(Tabla1[[#This Row],[Fecha de Orden]])</f>
        <v>2024</v>
      </c>
      <c r="T8091" t="str">
        <f>VLOOKUP(Tabla1[[#This Row],[Nombre del Producto]],Tabla2[[Nombre Producto]:[Costo Unitario]],2,FALSE)</f>
        <v>Lot's O' Nuts</v>
      </c>
      <c r="U8091" t="str">
        <f>VLOOKUP(Tabla1[[#This Row],[Fábrica]],Tabla3[],4,FALSE)</f>
        <v>Arizona</v>
      </c>
    </row>
    <row r="8092" spans="1:21" x14ac:dyDescent="0.25">
      <c r="A8092" t="s">
        <v>5960</v>
      </c>
      <c r="B8092" s="3">
        <v>45620</v>
      </c>
      <c r="C8092" s="3">
        <v>45632</v>
      </c>
      <c r="D8092" t="s">
        <v>71</v>
      </c>
      <c r="E8092">
        <v>153654</v>
      </c>
      <c r="F8092" t="s">
        <v>19</v>
      </c>
      <c r="G8092" t="s">
        <v>2485</v>
      </c>
      <c r="H8092" t="s">
        <v>98</v>
      </c>
      <c r="I8092">
        <v>28806</v>
      </c>
      <c r="J8092" t="s">
        <v>22</v>
      </c>
      <c r="K8092" t="s">
        <v>66</v>
      </c>
      <c r="L8092" t="s">
        <v>24</v>
      </c>
      <c r="M8092" t="s">
        <v>25</v>
      </c>
      <c r="N8092" s="5">
        <v>30</v>
      </c>
      <c r="O8092" s="7">
        <v>8</v>
      </c>
      <c r="P8092" s="5">
        <v>19.600000000000001</v>
      </c>
      <c r="Q8092" s="5">
        <v>10.4</v>
      </c>
      <c r="R8092" s="22">
        <f>Tabla1[[#This Row],[Fecha de Envío]]-Tabla1[[#This Row],[Fecha de Orden]]</f>
        <v>12</v>
      </c>
      <c r="S8092" s="24">
        <f>YEAR(Tabla1[[#This Row],[Fecha de Orden]])</f>
        <v>2024</v>
      </c>
      <c r="T8092" t="str">
        <f>VLOOKUP(Tabla1[[#This Row],[Nombre del Producto]],Tabla2[[Nombre Producto]:[Costo Unitario]],2,FALSE)</f>
        <v>Wicked Choccy's</v>
      </c>
      <c r="U8092" t="str">
        <f>VLOOKUP(Tabla1[[#This Row],[Fábrica]],Tabla3[],4,FALSE)</f>
        <v>Georgia</v>
      </c>
    </row>
    <row r="8093" spans="1:21" x14ac:dyDescent="0.25">
      <c r="A8093" t="s">
        <v>6460</v>
      </c>
      <c r="B8093" s="3">
        <v>45620</v>
      </c>
      <c r="C8093" s="3">
        <v>45635</v>
      </c>
      <c r="D8093" t="s">
        <v>71</v>
      </c>
      <c r="E8093">
        <v>169894</v>
      </c>
      <c r="F8093" t="s">
        <v>19</v>
      </c>
      <c r="G8093" t="s">
        <v>68</v>
      </c>
      <c r="H8093" t="s">
        <v>69</v>
      </c>
      <c r="I8093">
        <v>85204</v>
      </c>
      <c r="J8093" t="s">
        <v>22</v>
      </c>
      <c r="K8093" t="s">
        <v>23</v>
      </c>
      <c r="L8093" t="s">
        <v>24</v>
      </c>
      <c r="M8093" t="s">
        <v>25</v>
      </c>
      <c r="N8093" s="5">
        <v>7.5</v>
      </c>
      <c r="O8093" s="7">
        <v>2</v>
      </c>
      <c r="P8093" s="5">
        <v>4.9000000000000004</v>
      </c>
      <c r="Q8093" s="5">
        <v>2.6</v>
      </c>
      <c r="R8093" s="22">
        <f>Tabla1[[#This Row],[Fecha de Envío]]-Tabla1[[#This Row],[Fecha de Orden]]</f>
        <v>15</v>
      </c>
      <c r="S8093" s="24">
        <f>YEAR(Tabla1[[#This Row],[Fecha de Orden]])</f>
        <v>2024</v>
      </c>
      <c r="T8093" t="str">
        <f>VLOOKUP(Tabla1[[#This Row],[Nombre del Producto]],Tabla2[[Nombre Producto]:[Costo Unitario]],2,FALSE)</f>
        <v>Wicked Choccy's</v>
      </c>
      <c r="U8093" t="str">
        <f>VLOOKUP(Tabla1[[#This Row],[Fábrica]],Tabla3[],4,FALSE)</f>
        <v>Georgia</v>
      </c>
    </row>
    <row r="8094" spans="1:21" x14ac:dyDescent="0.25">
      <c r="A8094" t="s">
        <v>6495</v>
      </c>
      <c r="B8094" s="3">
        <v>45620</v>
      </c>
      <c r="C8094" s="3">
        <v>45637</v>
      </c>
      <c r="D8094" t="s">
        <v>18</v>
      </c>
      <c r="E8094">
        <v>128118</v>
      </c>
      <c r="F8094" t="s">
        <v>19</v>
      </c>
      <c r="G8094" t="s">
        <v>1159</v>
      </c>
      <c r="H8094" t="s">
        <v>65</v>
      </c>
      <c r="I8094">
        <v>38109</v>
      </c>
      <c r="J8094" t="s">
        <v>22</v>
      </c>
      <c r="K8094" t="s">
        <v>66</v>
      </c>
      <c r="L8094" t="s">
        <v>45</v>
      </c>
      <c r="M8094" t="s">
        <v>46</v>
      </c>
      <c r="N8094" s="5">
        <v>10.47</v>
      </c>
      <c r="O8094" s="7">
        <v>3</v>
      </c>
      <c r="P8094" s="5">
        <v>7.47</v>
      </c>
      <c r="Q8094" s="5">
        <v>3</v>
      </c>
      <c r="R8094" s="22">
        <f>Tabla1[[#This Row],[Fecha de Envío]]-Tabla1[[#This Row],[Fecha de Orden]]</f>
        <v>17</v>
      </c>
      <c r="S8094" s="24">
        <f>YEAR(Tabla1[[#This Row],[Fecha de Orden]])</f>
        <v>2024</v>
      </c>
      <c r="T8094" t="str">
        <f>VLOOKUP(Tabla1[[#This Row],[Nombre del Producto]],Tabla2[[Nombre Producto]:[Costo Unitario]],2,FALSE)</f>
        <v>Lot's O' Nuts</v>
      </c>
      <c r="U8094" t="str">
        <f>VLOOKUP(Tabla1[[#This Row],[Fábrica]],Tabla3[],4,FALSE)</f>
        <v>Arizona</v>
      </c>
    </row>
    <row r="8095" spans="1:21" x14ac:dyDescent="0.25">
      <c r="A8095" t="s">
        <v>6975</v>
      </c>
      <c r="B8095" s="3">
        <v>45620</v>
      </c>
      <c r="C8095" s="3">
        <v>45633</v>
      </c>
      <c r="D8095" t="s">
        <v>39</v>
      </c>
      <c r="E8095">
        <v>123701</v>
      </c>
      <c r="F8095" t="s">
        <v>19</v>
      </c>
      <c r="G8095" t="s">
        <v>20</v>
      </c>
      <c r="H8095" t="s">
        <v>21</v>
      </c>
      <c r="I8095">
        <v>94110</v>
      </c>
      <c r="J8095" t="s">
        <v>22</v>
      </c>
      <c r="K8095" t="s">
        <v>23</v>
      </c>
      <c r="L8095" t="s">
        <v>33</v>
      </c>
      <c r="M8095" t="s">
        <v>34</v>
      </c>
      <c r="N8095" s="5">
        <v>14.4</v>
      </c>
      <c r="O8095" s="7">
        <v>4</v>
      </c>
      <c r="P8095" s="5">
        <v>9.6</v>
      </c>
      <c r="Q8095" s="5">
        <v>4.8</v>
      </c>
      <c r="R8095" s="22">
        <f>Tabla1[[#This Row],[Fecha de Envío]]-Tabla1[[#This Row],[Fecha de Orden]]</f>
        <v>13</v>
      </c>
      <c r="S8095" s="24">
        <f>YEAR(Tabla1[[#This Row],[Fecha de Orden]])</f>
        <v>2024</v>
      </c>
      <c r="T8095" t="str">
        <f>VLOOKUP(Tabla1[[#This Row],[Nombre del Producto]],Tabla2[[Nombre Producto]:[Costo Unitario]],2,FALSE)</f>
        <v>Lot's O' Nuts</v>
      </c>
      <c r="U8095" t="str">
        <f>VLOOKUP(Tabla1[[#This Row],[Fábrica]],Tabla3[],4,FALSE)</f>
        <v>Arizona</v>
      </c>
    </row>
    <row r="8096" spans="1:21" x14ac:dyDescent="0.25">
      <c r="A8096" t="s">
        <v>7158</v>
      </c>
      <c r="B8096" s="3">
        <v>45620</v>
      </c>
      <c r="C8096" s="3">
        <v>45630</v>
      </c>
      <c r="D8096" t="s">
        <v>82</v>
      </c>
      <c r="E8096">
        <v>162250</v>
      </c>
      <c r="F8096" t="s">
        <v>19</v>
      </c>
      <c r="G8096" t="s">
        <v>20</v>
      </c>
      <c r="H8096" t="s">
        <v>21</v>
      </c>
      <c r="I8096">
        <v>94109</v>
      </c>
      <c r="J8096" t="s">
        <v>22</v>
      </c>
      <c r="K8096" t="s">
        <v>23</v>
      </c>
      <c r="L8096" t="s">
        <v>45</v>
      </c>
      <c r="M8096" t="s">
        <v>46</v>
      </c>
      <c r="N8096" s="5">
        <v>3.49</v>
      </c>
      <c r="O8096" s="7">
        <v>1</v>
      </c>
      <c r="P8096" s="5">
        <v>2.4900000000000002</v>
      </c>
      <c r="Q8096" s="5">
        <v>1</v>
      </c>
      <c r="R8096" s="22">
        <f>Tabla1[[#This Row],[Fecha de Envío]]-Tabla1[[#This Row],[Fecha de Orden]]</f>
        <v>10</v>
      </c>
      <c r="S8096" s="24">
        <f>YEAR(Tabla1[[#This Row],[Fecha de Orden]])</f>
        <v>2024</v>
      </c>
      <c r="T8096" t="str">
        <f>VLOOKUP(Tabla1[[#This Row],[Nombre del Producto]],Tabla2[[Nombre Producto]:[Costo Unitario]],2,FALSE)</f>
        <v>Lot's O' Nuts</v>
      </c>
      <c r="U8096" t="str">
        <f>VLOOKUP(Tabla1[[#This Row],[Fábrica]],Tabla3[],4,FALSE)</f>
        <v>Arizona</v>
      </c>
    </row>
    <row r="8097" spans="1:21" x14ac:dyDescent="0.25">
      <c r="A8097" t="s">
        <v>7709</v>
      </c>
      <c r="B8097" s="3">
        <v>45620</v>
      </c>
      <c r="C8097" s="3">
        <v>45632</v>
      </c>
      <c r="D8097" t="s">
        <v>71</v>
      </c>
      <c r="E8097">
        <v>128300</v>
      </c>
      <c r="F8097" t="s">
        <v>19</v>
      </c>
      <c r="G8097" t="s">
        <v>7710</v>
      </c>
      <c r="H8097" t="s">
        <v>678</v>
      </c>
      <c r="I8097">
        <v>29483</v>
      </c>
      <c r="J8097" t="s">
        <v>22</v>
      </c>
      <c r="K8097" t="s">
        <v>66</v>
      </c>
      <c r="L8097" t="s">
        <v>36</v>
      </c>
      <c r="M8097" t="s">
        <v>37</v>
      </c>
      <c r="N8097" s="5">
        <v>26</v>
      </c>
      <c r="O8097" s="7">
        <v>8</v>
      </c>
      <c r="P8097" s="5">
        <v>16.88</v>
      </c>
      <c r="Q8097" s="5">
        <v>9.1199999999999992</v>
      </c>
      <c r="R8097" s="22">
        <f>Tabla1[[#This Row],[Fecha de Envío]]-Tabla1[[#This Row],[Fecha de Orden]]</f>
        <v>12</v>
      </c>
      <c r="S8097" s="24">
        <f>YEAR(Tabla1[[#This Row],[Fecha de Orden]])</f>
        <v>2024</v>
      </c>
      <c r="T8097" t="str">
        <f>VLOOKUP(Tabla1[[#This Row],[Nombre del Producto]],Tabla2[[Nombre Producto]:[Costo Unitario]],2,FALSE)</f>
        <v>Wicked Choccy's</v>
      </c>
      <c r="U8097" t="str">
        <f>VLOOKUP(Tabla1[[#This Row],[Fábrica]],Tabla3[],4,FALSE)</f>
        <v>Georgia</v>
      </c>
    </row>
    <row r="8098" spans="1:21" x14ac:dyDescent="0.25">
      <c r="A8098" t="s">
        <v>7711</v>
      </c>
      <c r="B8098" s="3">
        <v>45620</v>
      </c>
      <c r="C8098" s="3">
        <v>45632</v>
      </c>
      <c r="D8098" t="s">
        <v>71</v>
      </c>
      <c r="E8098">
        <v>128300</v>
      </c>
      <c r="F8098" t="s">
        <v>19</v>
      </c>
      <c r="G8098" t="s">
        <v>7710</v>
      </c>
      <c r="H8098" t="s">
        <v>678</v>
      </c>
      <c r="I8098">
        <v>29483</v>
      </c>
      <c r="J8098" t="s">
        <v>22</v>
      </c>
      <c r="K8098" t="s">
        <v>66</v>
      </c>
      <c r="L8098" t="s">
        <v>45</v>
      </c>
      <c r="M8098" t="s">
        <v>46</v>
      </c>
      <c r="N8098" s="5">
        <v>6.98</v>
      </c>
      <c r="O8098" s="7">
        <v>2</v>
      </c>
      <c r="P8098" s="5">
        <v>4.9800000000000004</v>
      </c>
      <c r="Q8098" s="5">
        <v>2</v>
      </c>
      <c r="R8098" s="22">
        <f>Tabla1[[#This Row],[Fecha de Envío]]-Tabla1[[#This Row],[Fecha de Orden]]</f>
        <v>12</v>
      </c>
      <c r="S8098" s="24">
        <f>YEAR(Tabla1[[#This Row],[Fecha de Orden]])</f>
        <v>2024</v>
      </c>
      <c r="T8098" t="str">
        <f>VLOOKUP(Tabla1[[#This Row],[Nombre del Producto]],Tabla2[[Nombre Producto]:[Costo Unitario]],2,FALSE)</f>
        <v>Lot's O' Nuts</v>
      </c>
      <c r="U8098" t="str">
        <f>VLOOKUP(Tabla1[[#This Row],[Fábrica]],Tabla3[],4,FALSE)</f>
        <v>Arizona</v>
      </c>
    </row>
    <row r="8099" spans="1:21" x14ac:dyDescent="0.25">
      <c r="A8099" t="s">
        <v>7911</v>
      </c>
      <c r="B8099" s="3">
        <v>45620</v>
      </c>
      <c r="C8099" s="3">
        <v>45635</v>
      </c>
      <c r="D8099" t="s">
        <v>18</v>
      </c>
      <c r="E8099">
        <v>131366</v>
      </c>
      <c r="F8099" t="s">
        <v>19</v>
      </c>
      <c r="G8099" t="s">
        <v>1008</v>
      </c>
      <c r="H8099" t="s">
        <v>101</v>
      </c>
      <c r="I8099">
        <v>17602</v>
      </c>
      <c r="J8099" t="s">
        <v>22</v>
      </c>
      <c r="K8099" t="s">
        <v>32</v>
      </c>
      <c r="L8099" t="s">
        <v>33</v>
      </c>
      <c r="M8099" t="s">
        <v>34</v>
      </c>
      <c r="N8099" s="5">
        <v>25.2</v>
      </c>
      <c r="O8099" s="7">
        <v>7</v>
      </c>
      <c r="P8099" s="5">
        <v>16.8</v>
      </c>
      <c r="Q8099" s="5">
        <v>8.4</v>
      </c>
      <c r="R8099" s="22">
        <f>Tabla1[[#This Row],[Fecha de Envío]]-Tabla1[[#This Row],[Fecha de Orden]]</f>
        <v>15</v>
      </c>
      <c r="S8099" s="24">
        <f>YEAR(Tabla1[[#This Row],[Fecha de Orden]])</f>
        <v>2024</v>
      </c>
      <c r="T8099" t="str">
        <f>VLOOKUP(Tabla1[[#This Row],[Nombre del Producto]],Tabla2[[Nombre Producto]:[Costo Unitario]],2,FALSE)</f>
        <v>Lot's O' Nuts</v>
      </c>
      <c r="U8099" t="str">
        <f>VLOOKUP(Tabla1[[#This Row],[Fábrica]],Tabla3[],4,FALSE)</f>
        <v>Arizona</v>
      </c>
    </row>
    <row r="8100" spans="1:21" x14ac:dyDescent="0.25">
      <c r="A8100" t="s">
        <v>8903</v>
      </c>
      <c r="B8100" s="3">
        <v>45620</v>
      </c>
      <c r="C8100" s="3">
        <v>45634</v>
      </c>
      <c r="D8100" t="s">
        <v>18</v>
      </c>
      <c r="E8100">
        <v>166436</v>
      </c>
      <c r="F8100" t="s">
        <v>19</v>
      </c>
      <c r="G8100" t="s">
        <v>30</v>
      </c>
      <c r="H8100" t="s">
        <v>31</v>
      </c>
      <c r="I8100">
        <v>10035</v>
      </c>
      <c r="J8100" t="s">
        <v>22</v>
      </c>
      <c r="K8100" t="s">
        <v>32</v>
      </c>
      <c r="L8100" t="s">
        <v>27</v>
      </c>
      <c r="M8100" t="s">
        <v>28</v>
      </c>
      <c r="N8100" s="5">
        <v>21.6</v>
      </c>
      <c r="O8100" s="7">
        <v>6</v>
      </c>
      <c r="P8100" s="5">
        <v>15</v>
      </c>
      <c r="Q8100" s="5">
        <v>6.6</v>
      </c>
      <c r="R8100" s="22">
        <f>Tabla1[[#This Row],[Fecha de Envío]]-Tabla1[[#This Row],[Fecha de Orden]]</f>
        <v>14</v>
      </c>
      <c r="S8100" s="24">
        <f>YEAR(Tabla1[[#This Row],[Fecha de Orden]])</f>
        <v>2024</v>
      </c>
      <c r="T8100" t="str">
        <f>VLOOKUP(Tabla1[[#This Row],[Nombre del Producto]],Tabla2[[Nombre Producto]:[Costo Unitario]],2,FALSE)</f>
        <v>Lot's O' Nuts</v>
      </c>
      <c r="U8100" t="str">
        <f>VLOOKUP(Tabla1[[#This Row],[Fábrica]],Tabla3[],4,FALSE)</f>
        <v>Arizona</v>
      </c>
    </row>
    <row r="8101" spans="1:21" x14ac:dyDescent="0.25">
      <c r="A8101" t="s">
        <v>8904</v>
      </c>
      <c r="B8101" s="3">
        <v>45620</v>
      </c>
      <c r="C8101" s="3">
        <v>45634</v>
      </c>
      <c r="D8101" t="s">
        <v>18</v>
      </c>
      <c r="E8101">
        <v>166436</v>
      </c>
      <c r="F8101" t="s">
        <v>19</v>
      </c>
      <c r="G8101" t="s">
        <v>30</v>
      </c>
      <c r="H8101" t="s">
        <v>31</v>
      </c>
      <c r="I8101">
        <v>10035</v>
      </c>
      <c r="J8101" t="s">
        <v>22</v>
      </c>
      <c r="K8101" t="s">
        <v>32</v>
      </c>
      <c r="L8101" t="s">
        <v>45</v>
      </c>
      <c r="M8101" t="s">
        <v>46</v>
      </c>
      <c r="N8101" s="5">
        <v>3.49</v>
      </c>
      <c r="O8101" s="7">
        <v>1</v>
      </c>
      <c r="P8101" s="5">
        <v>2.4900000000000002</v>
      </c>
      <c r="Q8101" s="5">
        <v>1</v>
      </c>
      <c r="R8101" s="22">
        <f>Tabla1[[#This Row],[Fecha de Envío]]-Tabla1[[#This Row],[Fecha de Orden]]</f>
        <v>14</v>
      </c>
      <c r="S8101" s="24">
        <f>YEAR(Tabla1[[#This Row],[Fecha de Orden]])</f>
        <v>2024</v>
      </c>
      <c r="T8101" t="str">
        <f>VLOOKUP(Tabla1[[#This Row],[Nombre del Producto]],Tabla2[[Nombre Producto]:[Costo Unitario]],2,FALSE)</f>
        <v>Lot's O' Nuts</v>
      </c>
      <c r="U8101" t="str">
        <f>VLOOKUP(Tabla1[[#This Row],[Fábrica]],Tabla3[],4,FALSE)</f>
        <v>Arizona</v>
      </c>
    </row>
    <row r="8102" spans="1:21" x14ac:dyDescent="0.25">
      <c r="A8102" t="s">
        <v>982</v>
      </c>
      <c r="B8102" s="3">
        <v>45621</v>
      </c>
      <c r="C8102" s="3">
        <v>45635</v>
      </c>
      <c r="D8102" t="s">
        <v>18</v>
      </c>
      <c r="E8102">
        <v>133312</v>
      </c>
      <c r="F8102" t="s">
        <v>19</v>
      </c>
      <c r="G8102" t="s">
        <v>20</v>
      </c>
      <c r="H8102" t="s">
        <v>21</v>
      </c>
      <c r="I8102">
        <v>94122</v>
      </c>
      <c r="J8102" t="s">
        <v>22</v>
      </c>
      <c r="K8102" t="s">
        <v>23</v>
      </c>
      <c r="L8102" t="s">
        <v>27</v>
      </c>
      <c r="M8102" t="s">
        <v>28</v>
      </c>
      <c r="N8102" s="5">
        <v>10.8</v>
      </c>
      <c r="O8102" s="7">
        <v>3</v>
      </c>
      <c r="P8102" s="5">
        <v>7.5</v>
      </c>
      <c r="Q8102" s="5">
        <v>3.3</v>
      </c>
      <c r="R8102" s="22">
        <f>Tabla1[[#This Row],[Fecha de Envío]]-Tabla1[[#This Row],[Fecha de Orden]]</f>
        <v>14</v>
      </c>
      <c r="S8102" s="24">
        <f>YEAR(Tabla1[[#This Row],[Fecha de Orden]])</f>
        <v>2024</v>
      </c>
      <c r="T8102" t="str">
        <f>VLOOKUP(Tabla1[[#This Row],[Nombre del Producto]],Tabla2[[Nombre Producto]:[Costo Unitario]],2,FALSE)</f>
        <v>Lot's O' Nuts</v>
      </c>
      <c r="U8102" t="str">
        <f>VLOOKUP(Tabla1[[#This Row],[Fábrica]],Tabla3[],4,FALSE)</f>
        <v>Arizona</v>
      </c>
    </row>
    <row r="8103" spans="1:21" x14ac:dyDescent="0.25">
      <c r="A8103" t="s">
        <v>983</v>
      </c>
      <c r="B8103" s="3">
        <v>45621</v>
      </c>
      <c r="C8103" s="3">
        <v>45635</v>
      </c>
      <c r="D8103" t="s">
        <v>18</v>
      </c>
      <c r="E8103">
        <v>133312</v>
      </c>
      <c r="F8103" t="s">
        <v>19</v>
      </c>
      <c r="G8103" t="s">
        <v>20</v>
      </c>
      <c r="H8103" t="s">
        <v>21</v>
      </c>
      <c r="I8103">
        <v>94122</v>
      </c>
      <c r="J8103" t="s">
        <v>22</v>
      </c>
      <c r="K8103" t="s">
        <v>23</v>
      </c>
      <c r="L8103" t="s">
        <v>24</v>
      </c>
      <c r="M8103" t="s">
        <v>25</v>
      </c>
      <c r="N8103" s="5">
        <v>3.75</v>
      </c>
      <c r="O8103" s="7">
        <v>1</v>
      </c>
      <c r="P8103" s="5">
        <v>2.4500000000000002</v>
      </c>
      <c r="Q8103" s="5">
        <v>1.3</v>
      </c>
      <c r="R8103" s="22">
        <f>Tabla1[[#This Row],[Fecha de Envío]]-Tabla1[[#This Row],[Fecha de Orden]]</f>
        <v>14</v>
      </c>
      <c r="S8103" s="24">
        <f>YEAR(Tabla1[[#This Row],[Fecha de Orden]])</f>
        <v>2024</v>
      </c>
      <c r="T8103" t="str">
        <f>VLOOKUP(Tabla1[[#This Row],[Nombre del Producto]],Tabla2[[Nombre Producto]:[Costo Unitario]],2,FALSE)</f>
        <v>Wicked Choccy's</v>
      </c>
      <c r="U8103" t="str">
        <f>VLOOKUP(Tabla1[[#This Row],[Fábrica]],Tabla3[],4,FALSE)</f>
        <v>Georgia</v>
      </c>
    </row>
    <row r="8104" spans="1:21" x14ac:dyDescent="0.25">
      <c r="A8104" t="s">
        <v>1429</v>
      </c>
      <c r="B8104" s="3">
        <v>45621</v>
      </c>
      <c r="C8104" s="3">
        <v>45636</v>
      </c>
      <c r="D8104" t="s">
        <v>71</v>
      </c>
      <c r="E8104">
        <v>109610</v>
      </c>
      <c r="F8104" t="s">
        <v>19</v>
      </c>
      <c r="G8104" t="s">
        <v>202</v>
      </c>
      <c r="H8104" t="s">
        <v>116</v>
      </c>
      <c r="I8104">
        <v>40214</v>
      </c>
      <c r="J8104" t="s">
        <v>22</v>
      </c>
      <c r="K8104" t="s">
        <v>66</v>
      </c>
      <c r="L8104" t="s">
        <v>24</v>
      </c>
      <c r="M8104" t="s">
        <v>25</v>
      </c>
      <c r="N8104" s="5">
        <v>7.5</v>
      </c>
      <c r="O8104" s="7">
        <v>2</v>
      </c>
      <c r="P8104" s="5">
        <v>4.9000000000000004</v>
      </c>
      <c r="Q8104" s="5">
        <v>2.6</v>
      </c>
      <c r="R8104" s="22">
        <f>Tabla1[[#This Row],[Fecha de Envío]]-Tabla1[[#This Row],[Fecha de Orden]]</f>
        <v>15</v>
      </c>
      <c r="S8104" s="24">
        <f>YEAR(Tabla1[[#This Row],[Fecha de Orden]])</f>
        <v>2024</v>
      </c>
      <c r="T8104" t="str">
        <f>VLOOKUP(Tabla1[[#This Row],[Nombre del Producto]],Tabla2[[Nombre Producto]:[Costo Unitario]],2,FALSE)</f>
        <v>Wicked Choccy's</v>
      </c>
      <c r="U8104" t="str">
        <f>VLOOKUP(Tabla1[[#This Row],[Fábrica]],Tabla3[],4,FALSE)</f>
        <v>Georgia</v>
      </c>
    </row>
    <row r="8105" spans="1:21" x14ac:dyDescent="0.25">
      <c r="A8105" t="s">
        <v>2737</v>
      </c>
      <c r="B8105" s="3">
        <v>45621</v>
      </c>
      <c r="C8105" s="3">
        <v>45635</v>
      </c>
      <c r="D8105" t="s">
        <v>71</v>
      </c>
      <c r="E8105">
        <v>155159</v>
      </c>
      <c r="F8105" t="s">
        <v>19</v>
      </c>
      <c r="G8105" t="s">
        <v>72</v>
      </c>
      <c r="H8105" t="s">
        <v>73</v>
      </c>
      <c r="I8105">
        <v>30318</v>
      </c>
      <c r="J8105" t="s">
        <v>22</v>
      </c>
      <c r="K8105" t="s">
        <v>66</v>
      </c>
      <c r="L8105" t="s">
        <v>24</v>
      </c>
      <c r="M8105" t="s">
        <v>25</v>
      </c>
      <c r="N8105" s="5">
        <v>33.75</v>
      </c>
      <c r="O8105" s="7">
        <v>9</v>
      </c>
      <c r="P8105" s="5">
        <v>22.05</v>
      </c>
      <c r="Q8105" s="5">
        <v>11.7</v>
      </c>
      <c r="R8105" s="22">
        <f>Tabla1[[#This Row],[Fecha de Envío]]-Tabla1[[#This Row],[Fecha de Orden]]</f>
        <v>14</v>
      </c>
      <c r="S8105" s="24">
        <f>YEAR(Tabla1[[#This Row],[Fecha de Orden]])</f>
        <v>2024</v>
      </c>
      <c r="T8105" t="str">
        <f>VLOOKUP(Tabla1[[#This Row],[Nombre del Producto]],Tabla2[[Nombre Producto]:[Costo Unitario]],2,FALSE)</f>
        <v>Wicked Choccy's</v>
      </c>
      <c r="U8105" t="str">
        <f>VLOOKUP(Tabla1[[#This Row],[Fábrica]],Tabla3[],4,FALSE)</f>
        <v>Georgia</v>
      </c>
    </row>
    <row r="8106" spans="1:21" x14ac:dyDescent="0.25">
      <c r="A8106" t="s">
        <v>3101</v>
      </c>
      <c r="B8106" s="3">
        <v>45621</v>
      </c>
      <c r="C8106" s="3">
        <v>45635</v>
      </c>
      <c r="D8106" t="s">
        <v>71</v>
      </c>
      <c r="E8106">
        <v>161459</v>
      </c>
      <c r="F8106" t="s">
        <v>19</v>
      </c>
      <c r="G8106" t="s">
        <v>949</v>
      </c>
      <c r="H8106" t="s">
        <v>21</v>
      </c>
      <c r="I8106">
        <v>92677</v>
      </c>
      <c r="J8106" t="s">
        <v>22</v>
      </c>
      <c r="K8106" t="s">
        <v>23</v>
      </c>
      <c r="L8106" t="s">
        <v>33</v>
      </c>
      <c r="M8106" t="s">
        <v>34</v>
      </c>
      <c r="N8106" s="5">
        <v>21.6</v>
      </c>
      <c r="O8106" s="7">
        <v>6</v>
      </c>
      <c r="P8106" s="5">
        <v>14.4</v>
      </c>
      <c r="Q8106" s="5">
        <v>7.2</v>
      </c>
      <c r="R8106" s="22">
        <f>Tabla1[[#This Row],[Fecha de Envío]]-Tabla1[[#This Row],[Fecha de Orden]]</f>
        <v>14</v>
      </c>
      <c r="S8106" s="24">
        <f>YEAR(Tabla1[[#This Row],[Fecha de Orden]])</f>
        <v>2024</v>
      </c>
      <c r="T8106" t="str">
        <f>VLOOKUP(Tabla1[[#This Row],[Nombre del Producto]],Tabla2[[Nombre Producto]:[Costo Unitario]],2,FALSE)</f>
        <v>Lot's O' Nuts</v>
      </c>
      <c r="U8106" t="str">
        <f>VLOOKUP(Tabla1[[#This Row],[Fábrica]],Tabla3[],4,FALSE)</f>
        <v>Arizona</v>
      </c>
    </row>
    <row r="8107" spans="1:21" x14ac:dyDescent="0.25">
      <c r="A8107" t="s">
        <v>3102</v>
      </c>
      <c r="B8107" s="3">
        <v>45621</v>
      </c>
      <c r="C8107" s="3">
        <v>45635</v>
      </c>
      <c r="D8107" t="s">
        <v>71</v>
      </c>
      <c r="E8107">
        <v>161459</v>
      </c>
      <c r="F8107" t="s">
        <v>19</v>
      </c>
      <c r="G8107" t="s">
        <v>949</v>
      </c>
      <c r="H8107" t="s">
        <v>21</v>
      </c>
      <c r="I8107">
        <v>92677</v>
      </c>
      <c r="J8107" t="s">
        <v>22</v>
      </c>
      <c r="K8107" t="s">
        <v>23</v>
      </c>
      <c r="L8107" t="s">
        <v>24</v>
      </c>
      <c r="M8107" t="s">
        <v>25</v>
      </c>
      <c r="N8107" s="5">
        <v>18.75</v>
      </c>
      <c r="O8107" s="7">
        <v>5</v>
      </c>
      <c r="P8107" s="5">
        <v>12.25</v>
      </c>
      <c r="Q8107" s="5">
        <v>6.5</v>
      </c>
      <c r="R8107" s="22">
        <f>Tabla1[[#This Row],[Fecha de Envío]]-Tabla1[[#This Row],[Fecha de Orden]]</f>
        <v>14</v>
      </c>
      <c r="S8107" s="24">
        <f>YEAR(Tabla1[[#This Row],[Fecha de Orden]])</f>
        <v>2024</v>
      </c>
      <c r="T8107" t="str">
        <f>VLOOKUP(Tabla1[[#This Row],[Nombre del Producto]],Tabla2[[Nombre Producto]:[Costo Unitario]],2,FALSE)</f>
        <v>Wicked Choccy's</v>
      </c>
      <c r="U8107" t="str">
        <f>VLOOKUP(Tabla1[[#This Row],[Fábrica]],Tabla3[],4,FALSE)</f>
        <v>Georgia</v>
      </c>
    </row>
    <row r="8108" spans="1:21" x14ac:dyDescent="0.25">
      <c r="A8108" t="s">
        <v>4069</v>
      </c>
      <c r="B8108" s="3">
        <v>45621</v>
      </c>
      <c r="C8108" s="3">
        <v>45636</v>
      </c>
      <c r="D8108" t="s">
        <v>18</v>
      </c>
      <c r="E8108">
        <v>124765</v>
      </c>
      <c r="F8108" t="s">
        <v>19</v>
      </c>
      <c r="G8108" t="s">
        <v>658</v>
      </c>
      <c r="H8108" t="s">
        <v>255</v>
      </c>
      <c r="I8108">
        <v>33311</v>
      </c>
      <c r="J8108" t="s">
        <v>22</v>
      </c>
      <c r="K8108" t="s">
        <v>66</v>
      </c>
      <c r="L8108" t="s">
        <v>33</v>
      </c>
      <c r="M8108" t="s">
        <v>34</v>
      </c>
      <c r="N8108" s="5">
        <v>18</v>
      </c>
      <c r="O8108" s="7">
        <v>5</v>
      </c>
      <c r="P8108" s="5">
        <v>12</v>
      </c>
      <c r="Q8108" s="5">
        <v>6</v>
      </c>
      <c r="R8108" s="22">
        <f>Tabla1[[#This Row],[Fecha de Envío]]-Tabla1[[#This Row],[Fecha de Orden]]</f>
        <v>15</v>
      </c>
      <c r="S8108" s="24">
        <f>YEAR(Tabla1[[#This Row],[Fecha de Orden]])</f>
        <v>2024</v>
      </c>
      <c r="T8108" t="str">
        <f>VLOOKUP(Tabla1[[#This Row],[Nombre del Producto]],Tabla2[[Nombre Producto]:[Costo Unitario]],2,FALSE)</f>
        <v>Lot's O' Nuts</v>
      </c>
      <c r="U8108" t="str">
        <f>VLOOKUP(Tabla1[[#This Row],[Fábrica]],Tabla3[],4,FALSE)</f>
        <v>Arizona</v>
      </c>
    </row>
    <row r="8109" spans="1:21" x14ac:dyDescent="0.25">
      <c r="A8109" t="s">
        <v>7627</v>
      </c>
      <c r="B8109" s="3">
        <v>45621</v>
      </c>
      <c r="C8109" s="3">
        <v>45636</v>
      </c>
      <c r="D8109" t="s">
        <v>18</v>
      </c>
      <c r="E8109">
        <v>150266</v>
      </c>
      <c r="F8109" t="s">
        <v>19</v>
      </c>
      <c r="G8109" t="s">
        <v>159</v>
      </c>
      <c r="H8109" t="s">
        <v>42</v>
      </c>
      <c r="I8109">
        <v>77070</v>
      </c>
      <c r="J8109" t="s">
        <v>22</v>
      </c>
      <c r="K8109" t="s">
        <v>43</v>
      </c>
      <c r="L8109" t="s">
        <v>27</v>
      </c>
      <c r="M8109" t="s">
        <v>28</v>
      </c>
      <c r="N8109" s="5">
        <v>18</v>
      </c>
      <c r="O8109" s="7">
        <v>5</v>
      </c>
      <c r="P8109" s="5">
        <v>12.5</v>
      </c>
      <c r="Q8109" s="5">
        <v>5.5</v>
      </c>
      <c r="R8109" s="22">
        <f>Tabla1[[#This Row],[Fecha de Envío]]-Tabla1[[#This Row],[Fecha de Orden]]</f>
        <v>15</v>
      </c>
      <c r="S8109" s="24">
        <f>YEAR(Tabla1[[#This Row],[Fecha de Orden]])</f>
        <v>2024</v>
      </c>
      <c r="T8109" t="str">
        <f>VLOOKUP(Tabla1[[#This Row],[Nombre del Producto]],Tabla2[[Nombre Producto]:[Costo Unitario]],2,FALSE)</f>
        <v>Lot's O' Nuts</v>
      </c>
      <c r="U8109" t="str">
        <f>VLOOKUP(Tabla1[[#This Row],[Fábrica]],Tabla3[],4,FALSE)</f>
        <v>Arizona</v>
      </c>
    </row>
    <row r="8110" spans="1:21" x14ac:dyDescent="0.25">
      <c r="A8110" t="s">
        <v>7628</v>
      </c>
      <c r="B8110" s="3">
        <v>45621</v>
      </c>
      <c r="C8110" s="3">
        <v>45636</v>
      </c>
      <c r="D8110" t="s">
        <v>18</v>
      </c>
      <c r="E8110">
        <v>150266</v>
      </c>
      <c r="F8110" t="s">
        <v>19</v>
      </c>
      <c r="G8110" t="s">
        <v>159</v>
      </c>
      <c r="H8110" t="s">
        <v>42</v>
      </c>
      <c r="I8110">
        <v>77070</v>
      </c>
      <c r="J8110" t="s">
        <v>22</v>
      </c>
      <c r="K8110" t="s">
        <v>43</v>
      </c>
      <c r="L8110" t="s">
        <v>45</v>
      </c>
      <c r="M8110" t="s">
        <v>46</v>
      </c>
      <c r="N8110" s="5">
        <v>17.45</v>
      </c>
      <c r="O8110" s="7">
        <v>5</v>
      </c>
      <c r="P8110" s="5">
        <v>12.45</v>
      </c>
      <c r="Q8110" s="5">
        <v>5</v>
      </c>
      <c r="R8110" s="22">
        <f>Tabla1[[#This Row],[Fecha de Envío]]-Tabla1[[#This Row],[Fecha de Orden]]</f>
        <v>15</v>
      </c>
      <c r="S8110" s="24">
        <f>YEAR(Tabla1[[#This Row],[Fecha de Orden]])</f>
        <v>2024</v>
      </c>
      <c r="T8110" t="str">
        <f>VLOOKUP(Tabla1[[#This Row],[Nombre del Producto]],Tabla2[[Nombre Producto]:[Costo Unitario]],2,FALSE)</f>
        <v>Lot's O' Nuts</v>
      </c>
      <c r="U8110" t="str">
        <f>VLOOKUP(Tabla1[[#This Row],[Fábrica]],Tabla3[],4,FALSE)</f>
        <v>Arizona</v>
      </c>
    </row>
    <row r="8111" spans="1:21" x14ac:dyDescent="0.25">
      <c r="A8111" t="s">
        <v>7629</v>
      </c>
      <c r="B8111" s="3">
        <v>45621</v>
      </c>
      <c r="C8111" s="3">
        <v>45636</v>
      </c>
      <c r="D8111" t="s">
        <v>18</v>
      </c>
      <c r="E8111">
        <v>150266</v>
      </c>
      <c r="F8111" t="s">
        <v>19</v>
      </c>
      <c r="G8111" t="s">
        <v>159</v>
      </c>
      <c r="H8111" t="s">
        <v>42</v>
      </c>
      <c r="I8111">
        <v>77070</v>
      </c>
      <c r="J8111" t="s">
        <v>22</v>
      </c>
      <c r="K8111" t="s">
        <v>43</v>
      </c>
      <c r="L8111" t="s">
        <v>36</v>
      </c>
      <c r="M8111" t="s">
        <v>37</v>
      </c>
      <c r="N8111" s="5">
        <v>13</v>
      </c>
      <c r="O8111" s="7">
        <v>4</v>
      </c>
      <c r="P8111" s="5">
        <v>8.44</v>
      </c>
      <c r="Q8111" s="5">
        <v>4.5599999999999996</v>
      </c>
      <c r="R8111" s="22">
        <f>Tabla1[[#This Row],[Fecha de Envío]]-Tabla1[[#This Row],[Fecha de Orden]]</f>
        <v>15</v>
      </c>
      <c r="S8111" s="24">
        <f>YEAR(Tabla1[[#This Row],[Fecha de Orden]])</f>
        <v>2024</v>
      </c>
      <c r="T8111" t="str">
        <f>VLOOKUP(Tabla1[[#This Row],[Nombre del Producto]],Tabla2[[Nombre Producto]:[Costo Unitario]],2,FALSE)</f>
        <v>Wicked Choccy's</v>
      </c>
      <c r="U8111" t="str">
        <f>VLOOKUP(Tabla1[[#This Row],[Fábrica]],Tabla3[],4,FALSE)</f>
        <v>Georgia</v>
      </c>
    </row>
    <row r="8112" spans="1:21" x14ac:dyDescent="0.25">
      <c r="A8112" t="s">
        <v>7630</v>
      </c>
      <c r="B8112" s="3">
        <v>45621</v>
      </c>
      <c r="C8112" s="3">
        <v>45636</v>
      </c>
      <c r="D8112" t="s">
        <v>18</v>
      </c>
      <c r="E8112">
        <v>150266</v>
      </c>
      <c r="F8112" t="s">
        <v>19</v>
      </c>
      <c r="G8112" t="s">
        <v>159</v>
      </c>
      <c r="H8112" t="s">
        <v>42</v>
      </c>
      <c r="I8112">
        <v>77070</v>
      </c>
      <c r="J8112" t="s">
        <v>22</v>
      </c>
      <c r="K8112" t="s">
        <v>43</v>
      </c>
      <c r="L8112" t="s">
        <v>33</v>
      </c>
      <c r="M8112" t="s">
        <v>34</v>
      </c>
      <c r="N8112" s="5">
        <v>18</v>
      </c>
      <c r="O8112" s="7">
        <v>5</v>
      </c>
      <c r="P8112" s="5">
        <v>12</v>
      </c>
      <c r="Q8112" s="5">
        <v>6</v>
      </c>
      <c r="R8112" s="22">
        <f>Tabla1[[#This Row],[Fecha de Envío]]-Tabla1[[#This Row],[Fecha de Orden]]</f>
        <v>15</v>
      </c>
      <c r="S8112" s="24">
        <f>YEAR(Tabla1[[#This Row],[Fecha de Orden]])</f>
        <v>2024</v>
      </c>
      <c r="T8112" t="str">
        <f>VLOOKUP(Tabla1[[#This Row],[Nombre del Producto]],Tabla2[[Nombre Producto]:[Costo Unitario]],2,FALSE)</f>
        <v>Lot's O' Nuts</v>
      </c>
      <c r="U8112" t="str">
        <f>VLOOKUP(Tabla1[[#This Row],[Fábrica]],Tabla3[],4,FALSE)</f>
        <v>Arizona</v>
      </c>
    </row>
    <row r="8113" spans="1:21" x14ac:dyDescent="0.25">
      <c r="A8113" t="s">
        <v>8550</v>
      </c>
      <c r="B8113" s="3">
        <v>45621</v>
      </c>
      <c r="C8113" s="3">
        <v>45633</v>
      </c>
      <c r="D8113" t="s">
        <v>71</v>
      </c>
      <c r="E8113">
        <v>129000</v>
      </c>
      <c r="F8113" t="s">
        <v>19</v>
      </c>
      <c r="G8113" t="s">
        <v>4702</v>
      </c>
      <c r="H8113" t="s">
        <v>93</v>
      </c>
      <c r="I8113">
        <v>48187</v>
      </c>
      <c r="J8113" t="s">
        <v>22</v>
      </c>
      <c r="K8113" t="s">
        <v>43</v>
      </c>
      <c r="L8113" t="s">
        <v>27</v>
      </c>
      <c r="M8113" t="s">
        <v>28</v>
      </c>
      <c r="N8113" s="5">
        <v>10.8</v>
      </c>
      <c r="O8113" s="7">
        <v>3</v>
      </c>
      <c r="P8113" s="5">
        <v>7.5</v>
      </c>
      <c r="Q8113" s="5">
        <v>3.3</v>
      </c>
      <c r="R8113" s="22">
        <f>Tabla1[[#This Row],[Fecha de Envío]]-Tabla1[[#This Row],[Fecha de Orden]]</f>
        <v>12</v>
      </c>
      <c r="S8113" s="24">
        <f>YEAR(Tabla1[[#This Row],[Fecha de Orden]])</f>
        <v>2024</v>
      </c>
      <c r="T8113" t="str">
        <f>VLOOKUP(Tabla1[[#This Row],[Nombre del Producto]],Tabla2[[Nombre Producto]:[Costo Unitario]],2,FALSE)</f>
        <v>Lot's O' Nuts</v>
      </c>
      <c r="U8113" t="str">
        <f>VLOOKUP(Tabla1[[#This Row],[Fábrica]],Tabla3[],4,FALSE)</f>
        <v>Arizona</v>
      </c>
    </row>
    <row r="8114" spans="1:21" x14ac:dyDescent="0.25">
      <c r="A8114" t="s">
        <v>9009</v>
      </c>
      <c r="B8114" s="3">
        <v>45621</v>
      </c>
      <c r="C8114" s="3">
        <v>45637</v>
      </c>
      <c r="D8114" t="s">
        <v>18</v>
      </c>
      <c r="E8114">
        <v>101665</v>
      </c>
      <c r="F8114" t="s">
        <v>19</v>
      </c>
      <c r="G8114" t="s">
        <v>20</v>
      </c>
      <c r="H8114" t="s">
        <v>21</v>
      </c>
      <c r="I8114">
        <v>94122</v>
      </c>
      <c r="J8114" t="s">
        <v>22</v>
      </c>
      <c r="K8114" t="s">
        <v>23</v>
      </c>
      <c r="L8114" t="s">
        <v>33</v>
      </c>
      <c r="M8114" t="s">
        <v>34</v>
      </c>
      <c r="N8114" s="5">
        <v>7.2</v>
      </c>
      <c r="O8114" s="7">
        <v>2</v>
      </c>
      <c r="P8114" s="5">
        <v>4.8</v>
      </c>
      <c r="Q8114" s="5">
        <v>2.4</v>
      </c>
      <c r="R8114" s="22">
        <f>Tabla1[[#This Row],[Fecha de Envío]]-Tabla1[[#This Row],[Fecha de Orden]]</f>
        <v>16</v>
      </c>
      <c r="S8114" s="24">
        <f>YEAR(Tabla1[[#This Row],[Fecha de Orden]])</f>
        <v>2024</v>
      </c>
      <c r="T8114" t="str">
        <f>VLOOKUP(Tabla1[[#This Row],[Nombre del Producto]],Tabla2[[Nombre Producto]:[Costo Unitario]],2,FALSE)</f>
        <v>Lot's O' Nuts</v>
      </c>
      <c r="U8114" t="str">
        <f>VLOOKUP(Tabla1[[#This Row],[Fábrica]],Tabla3[],4,FALSE)</f>
        <v>Arizona</v>
      </c>
    </row>
    <row r="8115" spans="1:21" x14ac:dyDescent="0.25">
      <c r="A8115" t="s">
        <v>475</v>
      </c>
      <c r="B8115" s="3">
        <v>45622</v>
      </c>
      <c r="C8115" s="3">
        <v>45636</v>
      </c>
      <c r="D8115" t="s">
        <v>18</v>
      </c>
      <c r="E8115">
        <v>165029</v>
      </c>
      <c r="F8115" t="s">
        <v>19</v>
      </c>
      <c r="G8115" t="s">
        <v>72</v>
      </c>
      <c r="H8115" t="s">
        <v>73</v>
      </c>
      <c r="I8115">
        <v>30318</v>
      </c>
      <c r="J8115" t="s">
        <v>22</v>
      </c>
      <c r="K8115" t="s">
        <v>66</v>
      </c>
      <c r="L8115" t="s">
        <v>45</v>
      </c>
      <c r="M8115" t="s">
        <v>46</v>
      </c>
      <c r="N8115" s="5">
        <v>10.47</v>
      </c>
      <c r="O8115" s="7">
        <v>3</v>
      </c>
      <c r="P8115" s="5">
        <v>7.47</v>
      </c>
      <c r="Q8115" s="5">
        <v>3</v>
      </c>
      <c r="R8115" s="22">
        <f>Tabla1[[#This Row],[Fecha de Envío]]-Tabla1[[#This Row],[Fecha de Orden]]</f>
        <v>14</v>
      </c>
      <c r="S8115" s="24">
        <f>YEAR(Tabla1[[#This Row],[Fecha de Orden]])</f>
        <v>2024</v>
      </c>
      <c r="T8115" t="str">
        <f>VLOOKUP(Tabla1[[#This Row],[Nombre del Producto]],Tabla2[[Nombre Producto]:[Costo Unitario]],2,FALSE)</f>
        <v>Lot's O' Nuts</v>
      </c>
      <c r="U8115" t="str">
        <f>VLOOKUP(Tabla1[[#This Row],[Fábrica]],Tabla3[],4,FALSE)</f>
        <v>Arizona</v>
      </c>
    </row>
    <row r="8116" spans="1:21" x14ac:dyDescent="0.25">
      <c r="A8116" t="s">
        <v>1774</v>
      </c>
      <c r="B8116" s="3">
        <v>45622</v>
      </c>
      <c r="C8116" s="3">
        <v>45636</v>
      </c>
      <c r="D8116" t="s">
        <v>18</v>
      </c>
      <c r="E8116">
        <v>155957</v>
      </c>
      <c r="F8116" t="s">
        <v>19</v>
      </c>
      <c r="G8116" t="s">
        <v>412</v>
      </c>
      <c r="H8116" t="s">
        <v>210</v>
      </c>
      <c r="I8116">
        <v>43229</v>
      </c>
      <c r="J8116" t="s">
        <v>22</v>
      </c>
      <c r="K8116" t="s">
        <v>32</v>
      </c>
      <c r="L8116" t="s">
        <v>36</v>
      </c>
      <c r="M8116" t="s">
        <v>37</v>
      </c>
      <c r="N8116" s="5">
        <v>9.75</v>
      </c>
      <c r="O8116" s="7">
        <v>3</v>
      </c>
      <c r="P8116" s="5">
        <v>6.33</v>
      </c>
      <c r="Q8116" s="5">
        <v>3.42</v>
      </c>
      <c r="R8116" s="22">
        <f>Tabla1[[#This Row],[Fecha de Envío]]-Tabla1[[#This Row],[Fecha de Orden]]</f>
        <v>14</v>
      </c>
      <c r="S8116" s="24">
        <f>YEAR(Tabla1[[#This Row],[Fecha de Orden]])</f>
        <v>2024</v>
      </c>
      <c r="T8116" t="str">
        <f>VLOOKUP(Tabla1[[#This Row],[Nombre del Producto]],Tabla2[[Nombre Producto]:[Costo Unitario]],2,FALSE)</f>
        <v>Wicked Choccy's</v>
      </c>
      <c r="U8116" t="str">
        <f>VLOOKUP(Tabla1[[#This Row],[Fábrica]],Tabla3[],4,FALSE)</f>
        <v>Georgia</v>
      </c>
    </row>
    <row r="8117" spans="1:21" x14ac:dyDescent="0.25">
      <c r="A8117" t="s">
        <v>1775</v>
      </c>
      <c r="B8117" s="3">
        <v>45622</v>
      </c>
      <c r="C8117" s="3">
        <v>45636</v>
      </c>
      <c r="D8117" t="s">
        <v>18</v>
      </c>
      <c r="E8117">
        <v>155957</v>
      </c>
      <c r="F8117" t="s">
        <v>19</v>
      </c>
      <c r="G8117" t="s">
        <v>412</v>
      </c>
      <c r="H8117" t="s">
        <v>210</v>
      </c>
      <c r="I8117">
        <v>43229</v>
      </c>
      <c r="J8117" t="s">
        <v>22</v>
      </c>
      <c r="K8117" t="s">
        <v>32</v>
      </c>
      <c r="L8117" t="s">
        <v>24</v>
      </c>
      <c r="M8117" t="s">
        <v>25</v>
      </c>
      <c r="N8117" s="5">
        <v>26.25</v>
      </c>
      <c r="O8117" s="7">
        <v>7</v>
      </c>
      <c r="P8117" s="5">
        <v>17.149999999999999</v>
      </c>
      <c r="Q8117" s="5">
        <v>9.1</v>
      </c>
      <c r="R8117" s="22">
        <f>Tabla1[[#This Row],[Fecha de Envío]]-Tabla1[[#This Row],[Fecha de Orden]]</f>
        <v>14</v>
      </c>
      <c r="S8117" s="24">
        <f>YEAR(Tabla1[[#This Row],[Fecha de Orden]])</f>
        <v>2024</v>
      </c>
      <c r="T8117" t="str">
        <f>VLOOKUP(Tabla1[[#This Row],[Nombre del Producto]],Tabla2[[Nombre Producto]:[Costo Unitario]],2,FALSE)</f>
        <v>Wicked Choccy's</v>
      </c>
      <c r="U8117" t="str">
        <f>VLOOKUP(Tabla1[[#This Row],[Fábrica]],Tabla3[],4,FALSE)</f>
        <v>Georgia</v>
      </c>
    </row>
    <row r="8118" spans="1:21" x14ac:dyDescent="0.25">
      <c r="A8118" t="s">
        <v>3466</v>
      </c>
      <c r="B8118" s="3">
        <v>45622</v>
      </c>
      <c r="C8118" s="3">
        <v>45636</v>
      </c>
      <c r="D8118" t="s">
        <v>18</v>
      </c>
      <c r="E8118">
        <v>155607</v>
      </c>
      <c r="F8118" t="s">
        <v>19</v>
      </c>
      <c r="G8118" t="s">
        <v>30</v>
      </c>
      <c r="H8118" t="s">
        <v>31</v>
      </c>
      <c r="I8118">
        <v>10009</v>
      </c>
      <c r="J8118" t="s">
        <v>22</v>
      </c>
      <c r="K8118" t="s">
        <v>32</v>
      </c>
      <c r="L8118" t="s">
        <v>27</v>
      </c>
      <c r="M8118" t="s">
        <v>28</v>
      </c>
      <c r="N8118" s="5">
        <v>25.2</v>
      </c>
      <c r="O8118" s="7">
        <v>7</v>
      </c>
      <c r="P8118" s="5">
        <v>17.5</v>
      </c>
      <c r="Q8118" s="5">
        <v>7.7</v>
      </c>
      <c r="R8118" s="22">
        <f>Tabla1[[#This Row],[Fecha de Envío]]-Tabla1[[#This Row],[Fecha de Orden]]</f>
        <v>14</v>
      </c>
      <c r="S8118" s="24">
        <f>YEAR(Tabla1[[#This Row],[Fecha de Orden]])</f>
        <v>2024</v>
      </c>
      <c r="T8118" t="str">
        <f>VLOOKUP(Tabla1[[#This Row],[Nombre del Producto]],Tabla2[[Nombre Producto]:[Costo Unitario]],2,FALSE)</f>
        <v>Lot's O' Nuts</v>
      </c>
      <c r="U8118" t="str">
        <f>VLOOKUP(Tabla1[[#This Row],[Fábrica]],Tabla3[],4,FALSE)</f>
        <v>Arizona</v>
      </c>
    </row>
    <row r="8119" spans="1:21" x14ac:dyDescent="0.25">
      <c r="A8119" t="s">
        <v>3467</v>
      </c>
      <c r="B8119" s="3">
        <v>45622</v>
      </c>
      <c r="C8119" s="3">
        <v>45636</v>
      </c>
      <c r="D8119" t="s">
        <v>18</v>
      </c>
      <c r="E8119">
        <v>155607</v>
      </c>
      <c r="F8119" t="s">
        <v>19</v>
      </c>
      <c r="G8119" t="s">
        <v>30</v>
      </c>
      <c r="H8119" t="s">
        <v>31</v>
      </c>
      <c r="I8119">
        <v>10009</v>
      </c>
      <c r="J8119" t="s">
        <v>22</v>
      </c>
      <c r="K8119" t="s">
        <v>32</v>
      </c>
      <c r="L8119" t="s">
        <v>33</v>
      </c>
      <c r="M8119" t="s">
        <v>34</v>
      </c>
      <c r="N8119" s="5">
        <v>14.4</v>
      </c>
      <c r="O8119" s="7">
        <v>4</v>
      </c>
      <c r="P8119" s="5">
        <v>9.6</v>
      </c>
      <c r="Q8119" s="5">
        <v>4.8</v>
      </c>
      <c r="R8119" s="22">
        <f>Tabla1[[#This Row],[Fecha de Envío]]-Tabla1[[#This Row],[Fecha de Orden]]</f>
        <v>14</v>
      </c>
      <c r="S8119" s="24">
        <f>YEAR(Tabla1[[#This Row],[Fecha de Orden]])</f>
        <v>2024</v>
      </c>
      <c r="T8119" t="str">
        <f>VLOOKUP(Tabla1[[#This Row],[Nombre del Producto]],Tabla2[[Nombre Producto]:[Costo Unitario]],2,FALSE)</f>
        <v>Lot's O' Nuts</v>
      </c>
      <c r="U8119" t="str">
        <f>VLOOKUP(Tabla1[[#This Row],[Fábrica]],Tabla3[],4,FALSE)</f>
        <v>Arizona</v>
      </c>
    </row>
    <row r="8120" spans="1:21" x14ac:dyDescent="0.25">
      <c r="A8120" t="s">
        <v>3824</v>
      </c>
      <c r="B8120" s="3">
        <v>45622</v>
      </c>
      <c r="C8120" s="3">
        <v>45635</v>
      </c>
      <c r="D8120" t="s">
        <v>39</v>
      </c>
      <c r="E8120">
        <v>130526</v>
      </c>
      <c r="F8120" t="s">
        <v>19</v>
      </c>
      <c r="G8120" t="s">
        <v>2544</v>
      </c>
      <c r="H8120" t="s">
        <v>173</v>
      </c>
      <c r="I8120">
        <v>61107</v>
      </c>
      <c r="J8120" t="s">
        <v>22</v>
      </c>
      <c r="K8120" t="s">
        <v>43</v>
      </c>
      <c r="L8120" t="s">
        <v>45</v>
      </c>
      <c r="M8120" t="s">
        <v>46</v>
      </c>
      <c r="N8120" s="5">
        <v>27.92</v>
      </c>
      <c r="O8120" s="7">
        <v>8</v>
      </c>
      <c r="P8120" s="5">
        <v>19.920000000000002</v>
      </c>
      <c r="Q8120" s="5">
        <v>8</v>
      </c>
      <c r="R8120" s="22">
        <f>Tabla1[[#This Row],[Fecha de Envío]]-Tabla1[[#This Row],[Fecha de Orden]]</f>
        <v>13</v>
      </c>
      <c r="S8120" s="24">
        <f>YEAR(Tabla1[[#This Row],[Fecha de Orden]])</f>
        <v>2024</v>
      </c>
      <c r="T8120" t="str">
        <f>VLOOKUP(Tabla1[[#This Row],[Nombre del Producto]],Tabla2[[Nombre Producto]:[Costo Unitario]],2,FALSE)</f>
        <v>Lot's O' Nuts</v>
      </c>
      <c r="U8120" t="str">
        <f>VLOOKUP(Tabla1[[#This Row],[Fábrica]],Tabla3[],4,FALSE)</f>
        <v>Arizona</v>
      </c>
    </row>
    <row r="8121" spans="1:21" x14ac:dyDescent="0.25">
      <c r="A8121" t="s">
        <v>5708</v>
      </c>
      <c r="B8121" s="3">
        <v>45622</v>
      </c>
      <c r="C8121" s="3">
        <v>45633</v>
      </c>
      <c r="D8121" t="s">
        <v>39</v>
      </c>
      <c r="E8121">
        <v>135307</v>
      </c>
      <c r="F8121" t="s">
        <v>19</v>
      </c>
      <c r="G8121" t="s">
        <v>5709</v>
      </c>
      <c r="H8121" t="s">
        <v>87</v>
      </c>
      <c r="I8121">
        <v>64118</v>
      </c>
      <c r="J8121" t="s">
        <v>22</v>
      </c>
      <c r="K8121" t="s">
        <v>43</v>
      </c>
      <c r="L8121" t="s">
        <v>24</v>
      </c>
      <c r="M8121" t="s">
        <v>25</v>
      </c>
      <c r="N8121" s="5">
        <v>11.25</v>
      </c>
      <c r="O8121" s="7">
        <v>3</v>
      </c>
      <c r="P8121" s="5">
        <v>7.35</v>
      </c>
      <c r="Q8121" s="5">
        <v>3.9</v>
      </c>
      <c r="R8121" s="22">
        <f>Tabla1[[#This Row],[Fecha de Envío]]-Tabla1[[#This Row],[Fecha de Orden]]</f>
        <v>11</v>
      </c>
      <c r="S8121" s="24">
        <f>YEAR(Tabla1[[#This Row],[Fecha de Orden]])</f>
        <v>2024</v>
      </c>
      <c r="T8121" t="str">
        <f>VLOOKUP(Tabla1[[#This Row],[Nombre del Producto]],Tabla2[[Nombre Producto]:[Costo Unitario]],2,FALSE)</f>
        <v>Wicked Choccy's</v>
      </c>
      <c r="U8121" t="str">
        <f>VLOOKUP(Tabla1[[#This Row],[Fábrica]],Tabla3[],4,FALSE)</f>
        <v>Georgia</v>
      </c>
    </row>
    <row r="8122" spans="1:21" x14ac:dyDescent="0.25">
      <c r="A8122" t="s">
        <v>5710</v>
      </c>
      <c r="B8122" s="3">
        <v>45622</v>
      </c>
      <c r="C8122" s="3">
        <v>45633</v>
      </c>
      <c r="D8122" t="s">
        <v>39</v>
      </c>
      <c r="E8122">
        <v>135307</v>
      </c>
      <c r="F8122" t="s">
        <v>19</v>
      </c>
      <c r="G8122" t="s">
        <v>5709</v>
      </c>
      <c r="H8122" t="s">
        <v>87</v>
      </c>
      <c r="I8122">
        <v>64118</v>
      </c>
      <c r="J8122" t="s">
        <v>22</v>
      </c>
      <c r="K8122" t="s">
        <v>43</v>
      </c>
      <c r="L8122" t="s">
        <v>36</v>
      </c>
      <c r="M8122" t="s">
        <v>37</v>
      </c>
      <c r="N8122" s="5">
        <v>6.5</v>
      </c>
      <c r="O8122" s="7">
        <v>2</v>
      </c>
      <c r="P8122" s="5">
        <v>4.22</v>
      </c>
      <c r="Q8122" s="5">
        <v>2.2799999999999998</v>
      </c>
      <c r="R8122" s="22">
        <f>Tabla1[[#This Row],[Fecha de Envío]]-Tabla1[[#This Row],[Fecha de Orden]]</f>
        <v>11</v>
      </c>
      <c r="S8122" s="24">
        <f>YEAR(Tabla1[[#This Row],[Fecha de Orden]])</f>
        <v>2024</v>
      </c>
      <c r="T8122" t="str">
        <f>VLOOKUP(Tabla1[[#This Row],[Nombre del Producto]],Tabla2[[Nombre Producto]:[Costo Unitario]],2,FALSE)</f>
        <v>Wicked Choccy's</v>
      </c>
      <c r="U8122" t="str">
        <f>VLOOKUP(Tabla1[[#This Row],[Fábrica]],Tabla3[],4,FALSE)</f>
        <v>Georgia</v>
      </c>
    </row>
    <row r="8123" spans="1:21" x14ac:dyDescent="0.25">
      <c r="A8123" t="s">
        <v>5725</v>
      </c>
      <c r="B8123" s="3">
        <v>45622</v>
      </c>
      <c r="C8123" s="3">
        <v>45636</v>
      </c>
      <c r="D8123" t="s">
        <v>18</v>
      </c>
      <c r="E8123">
        <v>122700</v>
      </c>
      <c r="F8123" t="s">
        <v>19</v>
      </c>
      <c r="G8123" t="s">
        <v>412</v>
      </c>
      <c r="H8123" t="s">
        <v>210</v>
      </c>
      <c r="I8123">
        <v>43229</v>
      </c>
      <c r="J8123" t="s">
        <v>22</v>
      </c>
      <c r="K8123" t="s">
        <v>32</v>
      </c>
      <c r="L8123" t="s">
        <v>24</v>
      </c>
      <c r="M8123" t="s">
        <v>25</v>
      </c>
      <c r="N8123" s="5">
        <v>30</v>
      </c>
      <c r="O8123" s="7">
        <v>8</v>
      </c>
      <c r="P8123" s="5">
        <v>19.600000000000001</v>
      </c>
      <c r="Q8123" s="5">
        <v>10.4</v>
      </c>
      <c r="R8123" s="22">
        <f>Tabla1[[#This Row],[Fecha de Envío]]-Tabla1[[#This Row],[Fecha de Orden]]</f>
        <v>14</v>
      </c>
      <c r="S8123" s="24">
        <f>YEAR(Tabla1[[#This Row],[Fecha de Orden]])</f>
        <v>2024</v>
      </c>
      <c r="T8123" t="str">
        <f>VLOOKUP(Tabla1[[#This Row],[Nombre del Producto]],Tabla2[[Nombre Producto]:[Costo Unitario]],2,FALSE)</f>
        <v>Wicked Choccy's</v>
      </c>
      <c r="U8123" t="str">
        <f>VLOOKUP(Tabla1[[#This Row],[Fábrica]],Tabla3[],4,FALSE)</f>
        <v>Georgia</v>
      </c>
    </row>
    <row r="8124" spans="1:21" x14ac:dyDescent="0.25">
      <c r="A8124" t="s">
        <v>6287</v>
      </c>
      <c r="B8124" s="3">
        <v>45622</v>
      </c>
      <c r="C8124" s="3">
        <v>45635</v>
      </c>
      <c r="D8124" t="s">
        <v>71</v>
      </c>
      <c r="E8124">
        <v>100097</v>
      </c>
      <c r="F8124" t="s">
        <v>19</v>
      </c>
      <c r="G8124" t="s">
        <v>30</v>
      </c>
      <c r="H8124" t="s">
        <v>31</v>
      </c>
      <c r="I8124">
        <v>10009</v>
      </c>
      <c r="J8124" t="s">
        <v>22</v>
      </c>
      <c r="K8124" t="s">
        <v>32</v>
      </c>
      <c r="L8124" t="s">
        <v>45</v>
      </c>
      <c r="M8124" t="s">
        <v>46</v>
      </c>
      <c r="N8124" s="5">
        <v>17.45</v>
      </c>
      <c r="O8124" s="7">
        <v>5</v>
      </c>
      <c r="P8124" s="5">
        <v>12.45</v>
      </c>
      <c r="Q8124" s="5">
        <v>5</v>
      </c>
      <c r="R8124" s="22">
        <f>Tabla1[[#This Row],[Fecha de Envío]]-Tabla1[[#This Row],[Fecha de Orden]]</f>
        <v>13</v>
      </c>
      <c r="S8124" s="24">
        <f>YEAR(Tabla1[[#This Row],[Fecha de Orden]])</f>
        <v>2024</v>
      </c>
      <c r="T8124" t="str">
        <f>VLOOKUP(Tabla1[[#This Row],[Nombre del Producto]],Tabla2[[Nombre Producto]:[Costo Unitario]],2,FALSE)</f>
        <v>Lot's O' Nuts</v>
      </c>
      <c r="U8124" t="str">
        <f>VLOOKUP(Tabla1[[#This Row],[Fábrica]],Tabla3[],4,FALSE)</f>
        <v>Arizona</v>
      </c>
    </row>
    <row r="8125" spans="1:21" x14ac:dyDescent="0.25">
      <c r="A8125" t="s">
        <v>6288</v>
      </c>
      <c r="B8125" s="3">
        <v>45622</v>
      </c>
      <c r="C8125" s="3">
        <v>45635</v>
      </c>
      <c r="D8125" t="s">
        <v>71</v>
      </c>
      <c r="E8125">
        <v>100097</v>
      </c>
      <c r="F8125" t="s">
        <v>19</v>
      </c>
      <c r="G8125" t="s">
        <v>30</v>
      </c>
      <c r="H8125" t="s">
        <v>31</v>
      </c>
      <c r="I8125">
        <v>10009</v>
      </c>
      <c r="J8125" t="s">
        <v>22</v>
      </c>
      <c r="K8125" t="s">
        <v>32</v>
      </c>
      <c r="L8125" t="s">
        <v>36</v>
      </c>
      <c r="M8125" t="s">
        <v>37</v>
      </c>
      <c r="N8125" s="5">
        <v>16.25</v>
      </c>
      <c r="O8125" s="7">
        <v>5</v>
      </c>
      <c r="P8125" s="5">
        <v>10.55</v>
      </c>
      <c r="Q8125" s="5">
        <v>5.7</v>
      </c>
      <c r="R8125" s="22">
        <f>Tabla1[[#This Row],[Fecha de Envío]]-Tabla1[[#This Row],[Fecha de Orden]]</f>
        <v>13</v>
      </c>
      <c r="S8125" s="24">
        <f>YEAR(Tabla1[[#This Row],[Fecha de Orden]])</f>
        <v>2024</v>
      </c>
      <c r="T8125" t="str">
        <f>VLOOKUP(Tabla1[[#This Row],[Nombre del Producto]],Tabla2[[Nombre Producto]:[Costo Unitario]],2,FALSE)</f>
        <v>Wicked Choccy's</v>
      </c>
      <c r="U8125" t="str">
        <f>VLOOKUP(Tabla1[[#This Row],[Fábrica]],Tabla3[],4,FALSE)</f>
        <v>Georgia</v>
      </c>
    </row>
    <row r="8126" spans="1:21" x14ac:dyDescent="0.25">
      <c r="A8126" t="s">
        <v>8980</v>
      </c>
      <c r="B8126" s="3">
        <v>45622</v>
      </c>
      <c r="C8126" s="3">
        <v>45637</v>
      </c>
      <c r="D8126" t="s">
        <v>18</v>
      </c>
      <c r="E8126">
        <v>141439</v>
      </c>
      <c r="F8126" t="s">
        <v>19</v>
      </c>
      <c r="G8126" t="s">
        <v>393</v>
      </c>
      <c r="H8126" t="s">
        <v>147</v>
      </c>
      <c r="I8126">
        <v>47374</v>
      </c>
      <c r="J8126" t="s">
        <v>22</v>
      </c>
      <c r="K8126" t="s">
        <v>43</v>
      </c>
      <c r="L8126" t="s">
        <v>36</v>
      </c>
      <c r="M8126" t="s">
        <v>37</v>
      </c>
      <c r="N8126" s="5">
        <v>9.75</v>
      </c>
      <c r="O8126" s="7">
        <v>3</v>
      </c>
      <c r="P8126" s="5">
        <v>6.33</v>
      </c>
      <c r="Q8126" s="5">
        <v>3.42</v>
      </c>
      <c r="R8126" s="22">
        <f>Tabla1[[#This Row],[Fecha de Envío]]-Tabla1[[#This Row],[Fecha de Orden]]</f>
        <v>15</v>
      </c>
      <c r="S8126" s="24">
        <f>YEAR(Tabla1[[#This Row],[Fecha de Orden]])</f>
        <v>2024</v>
      </c>
      <c r="T8126" t="str">
        <f>VLOOKUP(Tabla1[[#This Row],[Nombre del Producto]],Tabla2[[Nombre Producto]:[Costo Unitario]],2,FALSE)</f>
        <v>Wicked Choccy's</v>
      </c>
      <c r="U8126" t="str">
        <f>VLOOKUP(Tabla1[[#This Row],[Fábrica]],Tabla3[],4,FALSE)</f>
        <v>Georgia</v>
      </c>
    </row>
    <row r="8127" spans="1:21" x14ac:dyDescent="0.25">
      <c r="A8127" t="s">
        <v>8981</v>
      </c>
      <c r="B8127" s="3">
        <v>45622</v>
      </c>
      <c r="C8127" s="3">
        <v>45637</v>
      </c>
      <c r="D8127" t="s">
        <v>18</v>
      </c>
      <c r="E8127">
        <v>141439</v>
      </c>
      <c r="F8127" t="s">
        <v>19</v>
      </c>
      <c r="G8127" t="s">
        <v>393</v>
      </c>
      <c r="H8127" t="s">
        <v>147</v>
      </c>
      <c r="I8127">
        <v>47374</v>
      </c>
      <c r="J8127" t="s">
        <v>22</v>
      </c>
      <c r="K8127" t="s">
        <v>43</v>
      </c>
      <c r="L8127" t="s">
        <v>24</v>
      </c>
      <c r="M8127" t="s">
        <v>25</v>
      </c>
      <c r="N8127" s="5">
        <v>7.5</v>
      </c>
      <c r="O8127" s="7">
        <v>2</v>
      </c>
      <c r="P8127" s="5">
        <v>4.9000000000000004</v>
      </c>
      <c r="Q8127" s="5">
        <v>2.6</v>
      </c>
      <c r="R8127" s="22">
        <f>Tabla1[[#This Row],[Fecha de Envío]]-Tabla1[[#This Row],[Fecha de Orden]]</f>
        <v>15</v>
      </c>
      <c r="S8127" s="24">
        <f>YEAR(Tabla1[[#This Row],[Fecha de Orden]])</f>
        <v>2024</v>
      </c>
      <c r="T8127" t="str">
        <f>VLOOKUP(Tabla1[[#This Row],[Nombre del Producto]],Tabla2[[Nombre Producto]:[Costo Unitario]],2,FALSE)</f>
        <v>Wicked Choccy's</v>
      </c>
      <c r="U8127" t="str">
        <f>VLOOKUP(Tabla1[[#This Row],[Fábrica]],Tabla3[],4,FALSE)</f>
        <v>Georgia</v>
      </c>
    </row>
    <row r="8128" spans="1:21" x14ac:dyDescent="0.25">
      <c r="A8128" t="s">
        <v>8982</v>
      </c>
      <c r="B8128" s="3">
        <v>45622</v>
      </c>
      <c r="C8128" s="3">
        <v>45637</v>
      </c>
      <c r="D8128" t="s">
        <v>18</v>
      </c>
      <c r="E8128">
        <v>141439</v>
      </c>
      <c r="F8128" t="s">
        <v>19</v>
      </c>
      <c r="G8128" t="s">
        <v>393</v>
      </c>
      <c r="H8128" t="s">
        <v>147</v>
      </c>
      <c r="I8128">
        <v>47374</v>
      </c>
      <c r="J8128" t="s">
        <v>22</v>
      </c>
      <c r="K8128" t="s">
        <v>43</v>
      </c>
      <c r="L8128" t="s">
        <v>33</v>
      </c>
      <c r="M8128" t="s">
        <v>34</v>
      </c>
      <c r="N8128" s="5">
        <v>10.8</v>
      </c>
      <c r="O8128" s="7">
        <v>3</v>
      </c>
      <c r="P8128" s="5">
        <v>7.2</v>
      </c>
      <c r="Q8128" s="5">
        <v>3.6</v>
      </c>
      <c r="R8128" s="22">
        <f>Tabla1[[#This Row],[Fecha de Envío]]-Tabla1[[#This Row],[Fecha de Orden]]</f>
        <v>15</v>
      </c>
      <c r="S8128" s="24">
        <f>YEAR(Tabla1[[#This Row],[Fecha de Orden]])</f>
        <v>2024</v>
      </c>
      <c r="T8128" t="str">
        <f>VLOOKUP(Tabla1[[#This Row],[Nombre del Producto]],Tabla2[[Nombre Producto]:[Costo Unitario]],2,FALSE)</f>
        <v>Lot's O' Nuts</v>
      </c>
      <c r="U8128" t="str">
        <f>VLOOKUP(Tabla1[[#This Row],[Fábrica]],Tabla3[],4,FALSE)</f>
        <v>Arizona</v>
      </c>
    </row>
    <row r="8129" spans="1:21" x14ac:dyDescent="0.25">
      <c r="A8129" t="s">
        <v>972</v>
      </c>
      <c r="B8129" s="3">
        <v>45623</v>
      </c>
      <c r="C8129" s="3">
        <v>45638</v>
      </c>
      <c r="D8129" t="s">
        <v>18</v>
      </c>
      <c r="E8129">
        <v>107125</v>
      </c>
      <c r="F8129" t="s">
        <v>19</v>
      </c>
      <c r="G8129" t="s">
        <v>53</v>
      </c>
      <c r="H8129" t="s">
        <v>21</v>
      </c>
      <c r="I8129">
        <v>90045</v>
      </c>
      <c r="J8129" t="s">
        <v>22</v>
      </c>
      <c r="K8129" t="s">
        <v>23</v>
      </c>
      <c r="L8129" t="s">
        <v>33</v>
      </c>
      <c r="M8129" t="s">
        <v>34</v>
      </c>
      <c r="N8129" s="5">
        <v>10.8</v>
      </c>
      <c r="O8129" s="7">
        <v>3</v>
      </c>
      <c r="P8129" s="5">
        <v>7.2</v>
      </c>
      <c r="Q8129" s="5">
        <v>3.6</v>
      </c>
      <c r="R8129" s="22">
        <f>Tabla1[[#This Row],[Fecha de Envío]]-Tabla1[[#This Row],[Fecha de Orden]]</f>
        <v>15</v>
      </c>
      <c r="S8129" s="24">
        <f>YEAR(Tabla1[[#This Row],[Fecha de Orden]])</f>
        <v>2024</v>
      </c>
      <c r="T8129" t="str">
        <f>VLOOKUP(Tabla1[[#This Row],[Nombre del Producto]],Tabla2[[Nombre Producto]:[Costo Unitario]],2,FALSE)</f>
        <v>Lot's O' Nuts</v>
      </c>
      <c r="U8129" t="str">
        <f>VLOOKUP(Tabla1[[#This Row],[Fábrica]],Tabla3[],4,FALSE)</f>
        <v>Arizona</v>
      </c>
    </row>
    <row r="8130" spans="1:21" x14ac:dyDescent="0.25">
      <c r="A8130" t="s">
        <v>1275</v>
      </c>
      <c r="B8130" s="3">
        <v>45623</v>
      </c>
      <c r="C8130" s="3">
        <v>45635</v>
      </c>
      <c r="D8130" t="s">
        <v>39</v>
      </c>
      <c r="E8130">
        <v>102519</v>
      </c>
      <c r="F8130" t="s">
        <v>19</v>
      </c>
      <c r="G8130" t="s">
        <v>409</v>
      </c>
      <c r="H8130" t="s">
        <v>410</v>
      </c>
      <c r="I8130">
        <v>53209</v>
      </c>
      <c r="J8130" t="s">
        <v>22</v>
      </c>
      <c r="K8130" t="s">
        <v>43</v>
      </c>
      <c r="L8130" t="s">
        <v>45</v>
      </c>
      <c r="M8130" t="s">
        <v>46</v>
      </c>
      <c r="N8130" s="5">
        <v>3.49</v>
      </c>
      <c r="O8130" s="7">
        <v>1</v>
      </c>
      <c r="P8130" s="5">
        <v>2.4900000000000002</v>
      </c>
      <c r="Q8130" s="5">
        <v>1</v>
      </c>
      <c r="R8130" s="22">
        <f>Tabla1[[#This Row],[Fecha de Envío]]-Tabla1[[#This Row],[Fecha de Orden]]</f>
        <v>12</v>
      </c>
      <c r="S8130" s="24">
        <f>YEAR(Tabla1[[#This Row],[Fecha de Orden]])</f>
        <v>2024</v>
      </c>
      <c r="T8130" t="str">
        <f>VLOOKUP(Tabla1[[#This Row],[Nombre del Producto]],Tabla2[[Nombre Producto]:[Costo Unitario]],2,FALSE)</f>
        <v>Lot's O' Nuts</v>
      </c>
      <c r="U8130" t="str">
        <f>VLOOKUP(Tabla1[[#This Row],[Fábrica]],Tabla3[],4,FALSE)</f>
        <v>Arizona</v>
      </c>
    </row>
    <row r="8131" spans="1:21" x14ac:dyDescent="0.25">
      <c r="A8131" t="s">
        <v>1276</v>
      </c>
      <c r="B8131" s="3">
        <v>45623</v>
      </c>
      <c r="C8131" s="3">
        <v>45635</v>
      </c>
      <c r="D8131" t="s">
        <v>39</v>
      </c>
      <c r="E8131">
        <v>102519</v>
      </c>
      <c r="F8131" t="s">
        <v>19</v>
      </c>
      <c r="G8131" t="s">
        <v>409</v>
      </c>
      <c r="H8131" t="s">
        <v>410</v>
      </c>
      <c r="I8131">
        <v>53209</v>
      </c>
      <c r="J8131" t="s">
        <v>22</v>
      </c>
      <c r="K8131" t="s">
        <v>43</v>
      </c>
      <c r="L8131" t="s">
        <v>36</v>
      </c>
      <c r="M8131" t="s">
        <v>37</v>
      </c>
      <c r="N8131" s="5">
        <v>29.25</v>
      </c>
      <c r="O8131" s="7">
        <v>9</v>
      </c>
      <c r="P8131" s="5">
        <v>18.989999999999998</v>
      </c>
      <c r="Q8131" s="5">
        <v>10.26</v>
      </c>
      <c r="R8131" s="22">
        <f>Tabla1[[#This Row],[Fecha de Envío]]-Tabla1[[#This Row],[Fecha de Orden]]</f>
        <v>12</v>
      </c>
      <c r="S8131" s="24">
        <f>YEAR(Tabla1[[#This Row],[Fecha de Orden]])</f>
        <v>2024</v>
      </c>
      <c r="T8131" t="str">
        <f>VLOOKUP(Tabla1[[#This Row],[Nombre del Producto]],Tabla2[[Nombre Producto]:[Costo Unitario]],2,FALSE)</f>
        <v>Wicked Choccy's</v>
      </c>
      <c r="U8131" t="str">
        <f>VLOOKUP(Tabla1[[#This Row],[Fábrica]],Tabla3[],4,FALSE)</f>
        <v>Georgia</v>
      </c>
    </row>
    <row r="8132" spans="1:21" x14ac:dyDescent="0.25">
      <c r="A8132" t="s">
        <v>2484</v>
      </c>
      <c r="B8132" s="3">
        <v>45623</v>
      </c>
      <c r="C8132" s="3">
        <v>45638</v>
      </c>
      <c r="D8132" t="s">
        <v>18</v>
      </c>
      <c r="E8132">
        <v>132185</v>
      </c>
      <c r="F8132" t="s">
        <v>19</v>
      </c>
      <c r="G8132" t="s">
        <v>2485</v>
      </c>
      <c r="H8132" t="s">
        <v>98</v>
      </c>
      <c r="I8132">
        <v>28806</v>
      </c>
      <c r="J8132" t="s">
        <v>22</v>
      </c>
      <c r="K8132" t="s">
        <v>66</v>
      </c>
      <c r="L8132" t="s">
        <v>24</v>
      </c>
      <c r="M8132" t="s">
        <v>25</v>
      </c>
      <c r="N8132" s="5">
        <v>3.75</v>
      </c>
      <c r="O8132" s="7">
        <v>1</v>
      </c>
      <c r="P8132" s="5">
        <v>2.4500000000000002</v>
      </c>
      <c r="Q8132" s="5">
        <v>1.3</v>
      </c>
      <c r="R8132" s="22">
        <f>Tabla1[[#This Row],[Fecha de Envío]]-Tabla1[[#This Row],[Fecha de Orden]]</f>
        <v>15</v>
      </c>
      <c r="S8132" s="24">
        <f>YEAR(Tabla1[[#This Row],[Fecha de Orden]])</f>
        <v>2024</v>
      </c>
      <c r="T8132" t="str">
        <f>VLOOKUP(Tabla1[[#This Row],[Nombre del Producto]],Tabla2[[Nombre Producto]:[Costo Unitario]],2,FALSE)</f>
        <v>Wicked Choccy's</v>
      </c>
      <c r="U8132" t="str">
        <f>VLOOKUP(Tabla1[[#This Row],[Fábrica]],Tabla3[],4,FALSE)</f>
        <v>Georgia</v>
      </c>
    </row>
    <row r="8133" spans="1:21" x14ac:dyDescent="0.25">
      <c r="A8133" t="s">
        <v>2486</v>
      </c>
      <c r="B8133" s="3">
        <v>45623</v>
      </c>
      <c r="C8133" s="3">
        <v>45638</v>
      </c>
      <c r="D8133" t="s">
        <v>18</v>
      </c>
      <c r="E8133">
        <v>132185</v>
      </c>
      <c r="F8133" t="s">
        <v>19</v>
      </c>
      <c r="G8133" t="s">
        <v>2485</v>
      </c>
      <c r="H8133" t="s">
        <v>98</v>
      </c>
      <c r="I8133">
        <v>28806</v>
      </c>
      <c r="J8133" t="s">
        <v>22</v>
      </c>
      <c r="K8133" t="s">
        <v>66</v>
      </c>
      <c r="L8133" t="s">
        <v>27</v>
      </c>
      <c r="M8133" t="s">
        <v>28</v>
      </c>
      <c r="N8133" s="5">
        <v>18</v>
      </c>
      <c r="O8133" s="7">
        <v>5</v>
      </c>
      <c r="P8133" s="5">
        <v>12.5</v>
      </c>
      <c r="Q8133" s="5">
        <v>5.5</v>
      </c>
      <c r="R8133" s="22">
        <f>Tabla1[[#This Row],[Fecha de Envío]]-Tabla1[[#This Row],[Fecha de Orden]]</f>
        <v>15</v>
      </c>
      <c r="S8133" s="24">
        <f>YEAR(Tabla1[[#This Row],[Fecha de Orden]])</f>
        <v>2024</v>
      </c>
      <c r="T8133" t="str">
        <f>VLOOKUP(Tabla1[[#This Row],[Nombre del Producto]],Tabla2[[Nombre Producto]:[Costo Unitario]],2,FALSE)</f>
        <v>Lot's O' Nuts</v>
      </c>
      <c r="U8133" t="str">
        <f>VLOOKUP(Tabla1[[#This Row],[Fábrica]],Tabla3[],4,FALSE)</f>
        <v>Arizona</v>
      </c>
    </row>
    <row r="8134" spans="1:21" x14ac:dyDescent="0.25">
      <c r="A8134" t="s">
        <v>2849</v>
      </c>
      <c r="B8134" s="3">
        <v>45623</v>
      </c>
      <c r="C8134" s="3">
        <v>45639</v>
      </c>
      <c r="D8134" t="s">
        <v>18</v>
      </c>
      <c r="E8134">
        <v>133207</v>
      </c>
      <c r="F8134" t="s">
        <v>19</v>
      </c>
      <c r="G8134" t="s">
        <v>53</v>
      </c>
      <c r="H8134" t="s">
        <v>21</v>
      </c>
      <c r="I8134">
        <v>90036</v>
      </c>
      <c r="J8134" t="s">
        <v>22</v>
      </c>
      <c r="K8134" t="s">
        <v>23</v>
      </c>
      <c r="L8134" t="s">
        <v>24</v>
      </c>
      <c r="M8134" t="s">
        <v>25</v>
      </c>
      <c r="N8134" s="5">
        <v>15</v>
      </c>
      <c r="O8134" s="7">
        <v>4</v>
      </c>
      <c r="P8134" s="5">
        <v>9.8000000000000007</v>
      </c>
      <c r="Q8134" s="5">
        <v>5.2</v>
      </c>
      <c r="R8134" s="22">
        <f>Tabla1[[#This Row],[Fecha de Envío]]-Tabla1[[#This Row],[Fecha de Orden]]</f>
        <v>16</v>
      </c>
      <c r="S8134" s="24">
        <f>YEAR(Tabla1[[#This Row],[Fecha de Orden]])</f>
        <v>2024</v>
      </c>
      <c r="T8134" t="str">
        <f>VLOOKUP(Tabla1[[#This Row],[Nombre del Producto]],Tabla2[[Nombre Producto]:[Costo Unitario]],2,FALSE)</f>
        <v>Wicked Choccy's</v>
      </c>
      <c r="U8134" t="str">
        <f>VLOOKUP(Tabla1[[#This Row],[Fábrica]],Tabla3[],4,FALSE)</f>
        <v>Georgia</v>
      </c>
    </row>
    <row r="8135" spans="1:21" x14ac:dyDescent="0.25">
      <c r="A8135" t="s">
        <v>4854</v>
      </c>
      <c r="B8135" s="3">
        <v>45623</v>
      </c>
      <c r="C8135" s="3">
        <v>45638</v>
      </c>
      <c r="D8135" t="s">
        <v>18</v>
      </c>
      <c r="E8135">
        <v>159506</v>
      </c>
      <c r="F8135" t="s">
        <v>19</v>
      </c>
      <c r="G8135" t="s">
        <v>412</v>
      </c>
      <c r="H8135" t="s">
        <v>147</v>
      </c>
      <c r="I8135">
        <v>47201</v>
      </c>
      <c r="J8135" t="s">
        <v>22</v>
      </c>
      <c r="K8135" t="s">
        <v>43</v>
      </c>
      <c r="L8135" t="s">
        <v>24</v>
      </c>
      <c r="M8135" t="s">
        <v>25</v>
      </c>
      <c r="N8135" s="5">
        <v>11.25</v>
      </c>
      <c r="O8135" s="7">
        <v>3</v>
      </c>
      <c r="P8135" s="5">
        <v>7.35</v>
      </c>
      <c r="Q8135" s="5">
        <v>3.9</v>
      </c>
      <c r="R8135" s="22">
        <f>Tabla1[[#This Row],[Fecha de Envío]]-Tabla1[[#This Row],[Fecha de Orden]]</f>
        <v>15</v>
      </c>
      <c r="S8135" s="24">
        <f>YEAR(Tabla1[[#This Row],[Fecha de Orden]])</f>
        <v>2024</v>
      </c>
      <c r="T8135" t="str">
        <f>VLOOKUP(Tabla1[[#This Row],[Nombre del Producto]],Tabla2[[Nombre Producto]:[Costo Unitario]],2,FALSE)</f>
        <v>Wicked Choccy's</v>
      </c>
      <c r="U8135" t="str">
        <f>VLOOKUP(Tabla1[[#This Row],[Fábrica]],Tabla3[],4,FALSE)</f>
        <v>Georgia</v>
      </c>
    </row>
    <row r="8136" spans="1:21" x14ac:dyDescent="0.25">
      <c r="A8136" t="s">
        <v>4855</v>
      </c>
      <c r="B8136" s="3">
        <v>45623</v>
      </c>
      <c r="C8136" s="3">
        <v>45638</v>
      </c>
      <c r="D8136" t="s">
        <v>18</v>
      </c>
      <c r="E8136">
        <v>159506</v>
      </c>
      <c r="F8136" t="s">
        <v>19</v>
      </c>
      <c r="G8136" t="s">
        <v>412</v>
      </c>
      <c r="H8136" t="s">
        <v>147</v>
      </c>
      <c r="I8136">
        <v>47201</v>
      </c>
      <c r="J8136" t="s">
        <v>22</v>
      </c>
      <c r="K8136" t="s">
        <v>43</v>
      </c>
      <c r="L8136" t="s">
        <v>36</v>
      </c>
      <c r="M8136" t="s">
        <v>37</v>
      </c>
      <c r="N8136" s="5">
        <v>19.5</v>
      </c>
      <c r="O8136" s="7">
        <v>6</v>
      </c>
      <c r="P8136" s="5">
        <v>12.66</v>
      </c>
      <c r="Q8136" s="5">
        <v>6.84</v>
      </c>
      <c r="R8136" s="22">
        <f>Tabla1[[#This Row],[Fecha de Envío]]-Tabla1[[#This Row],[Fecha de Orden]]</f>
        <v>15</v>
      </c>
      <c r="S8136" s="24">
        <f>YEAR(Tabla1[[#This Row],[Fecha de Orden]])</f>
        <v>2024</v>
      </c>
      <c r="T8136" t="str">
        <f>VLOOKUP(Tabla1[[#This Row],[Nombre del Producto]],Tabla2[[Nombre Producto]:[Costo Unitario]],2,FALSE)</f>
        <v>Wicked Choccy's</v>
      </c>
      <c r="U8136" t="str">
        <f>VLOOKUP(Tabla1[[#This Row],[Fábrica]],Tabla3[],4,FALSE)</f>
        <v>Georgia</v>
      </c>
    </row>
    <row r="8137" spans="1:21" x14ac:dyDescent="0.25">
      <c r="A8137" t="s">
        <v>5748</v>
      </c>
      <c r="B8137" s="3">
        <v>45623</v>
      </c>
      <c r="C8137" s="3">
        <v>45639</v>
      </c>
      <c r="D8137" t="s">
        <v>18</v>
      </c>
      <c r="E8137">
        <v>101245</v>
      </c>
      <c r="F8137" t="s">
        <v>19</v>
      </c>
      <c r="G8137" t="s">
        <v>20</v>
      </c>
      <c r="H8137" t="s">
        <v>21</v>
      </c>
      <c r="I8137">
        <v>94109</v>
      </c>
      <c r="J8137" t="s">
        <v>22</v>
      </c>
      <c r="K8137" t="s">
        <v>23</v>
      </c>
      <c r="L8137" t="s">
        <v>24</v>
      </c>
      <c r="M8137" t="s">
        <v>25</v>
      </c>
      <c r="N8137" s="5">
        <v>18.75</v>
      </c>
      <c r="O8137" s="7">
        <v>5</v>
      </c>
      <c r="P8137" s="5">
        <v>12.25</v>
      </c>
      <c r="Q8137" s="5">
        <v>6.5</v>
      </c>
      <c r="R8137" s="22">
        <f>Tabla1[[#This Row],[Fecha de Envío]]-Tabla1[[#This Row],[Fecha de Orden]]</f>
        <v>16</v>
      </c>
      <c r="S8137" s="24">
        <f>YEAR(Tabla1[[#This Row],[Fecha de Orden]])</f>
        <v>2024</v>
      </c>
      <c r="T8137" t="str">
        <f>VLOOKUP(Tabla1[[#This Row],[Nombre del Producto]],Tabla2[[Nombre Producto]:[Costo Unitario]],2,FALSE)</f>
        <v>Wicked Choccy's</v>
      </c>
      <c r="U8137" t="str">
        <f>VLOOKUP(Tabla1[[#This Row],[Fábrica]],Tabla3[],4,FALSE)</f>
        <v>Georgia</v>
      </c>
    </row>
    <row r="8138" spans="1:21" x14ac:dyDescent="0.25">
      <c r="A8138" t="s">
        <v>5749</v>
      </c>
      <c r="B8138" s="3">
        <v>45623</v>
      </c>
      <c r="C8138" s="3">
        <v>45639</v>
      </c>
      <c r="D8138" t="s">
        <v>18</v>
      </c>
      <c r="E8138">
        <v>101245</v>
      </c>
      <c r="F8138" t="s">
        <v>19</v>
      </c>
      <c r="G8138" t="s">
        <v>20</v>
      </c>
      <c r="H8138" t="s">
        <v>21</v>
      </c>
      <c r="I8138">
        <v>94109</v>
      </c>
      <c r="J8138" t="s">
        <v>22</v>
      </c>
      <c r="K8138" t="s">
        <v>23</v>
      </c>
      <c r="L8138" t="s">
        <v>36</v>
      </c>
      <c r="M8138" t="s">
        <v>37</v>
      </c>
      <c r="N8138" s="5">
        <v>26</v>
      </c>
      <c r="O8138" s="7">
        <v>8</v>
      </c>
      <c r="P8138" s="5">
        <v>16.88</v>
      </c>
      <c r="Q8138" s="5">
        <v>9.1199999999999992</v>
      </c>
      <c r="R8138" s="22">
        <f>Tabla1[[#This Row],[Fecha de Envío]]-Tabla1[[#This Row],[Fecha de Orden]]</f>
        <v>16</v>
      </c>
      <c r="S8138" s="24">
        <f>YEAR(Tabla1[[#This Row],[Fecha de Orden]])</f>
        <v>2024</v>
      </c>
      <c r="T8138" t="str">
        <f>VLOOKUP(Tabla1[[#This Row],[Nombre del Producto]],Tabla2[[Nombre Producto]:[Costo Unitario]],2,FALSE)</f>
        <v>Wicked Choccy's</v>
      </c>
      <c r="U8138" t="str">
        <f>VLOOKUP(Tabla1[[#This Row],[Fábrica]],Tabla3[],4,FALSE)</f>
        <v>Georgia</v>
      </c>
    </row>
    <row r="8139" spans="1:21" x14ac:dyDescent="0.25">
      <c r="A8139" t="s">
        <v>7661</v>
      </c>
      <c r="B8139" s="3">
        <v>45623</v>
      </c>
      <c r="C8139" s="3">
        <v>45636</v>
      </c>
      <c r="D8139" t="s">
        <v>71</v>
      </c>
      <c r="E8139">
        <v>103352</v>
      </c>
      <c r="F8139" t="s">
        <v>19</v>
      </c>
      <c r="G8139" t="s">
        <v>30</v>
      </c>
      <c r="H8139" t="s">
        <v>31</v>
      </c>
      <c r="I8139">
        <v>10011</v>
      </c>
      <c r="J8139" t="s">
        <v>22</v>
      </c>
      <c r="K8139" t="s">
        <v>32</v>
      </c>
      <c r="L8139" t="s">
        <v>36</v>
      </c>
      <c r="M8139" t="s">
        <v>37</v>
      </c>
      <c r="N8139" s="5">
        <v>9.75</v>
      </c>
      <c r="O8139" s="7">
        <v>3</v>
      </c>
      <c r="P8139" s="5">
        <v>6.33</v>
      </c>
      <c r="Q8139" s="5">
        <v>3.42</v>
      </c>
      <c r="R8139" s="22">
        <f>Tabla1[[#This Row],[Fecha de Envío]]-Tabla1[[#This Row],[Fecha de Orden]]</f>
        <v>13</v>
      </c>
      <c r="S8139" s="24">
        <f>YEAR(Tabla1[[#This Row],[Fecha de Orden]])</f>
        <v>2024</v>
      </c>
      <c r="T8139" t="str">
        <f>VLOOKUP(Tabla1[[#This Row],[Nombre del Producto]],Tabla2[[Nombre Producto]:[Costo Unitario]],2,FALSE)</f>
        <v>Wicked Choccy's</v>
      </c>
      <c r="U8139" t="str">
        <f>VLOOKUP(Tabla1[[#This Row],[Fábrica]],Tabla3[],4,FALSE)</f>
        <v>Georgia</v>
      </c>
    </row>
    <row r="8140" spans="1:21" x14ac:dyDescent="0.25">
      <c r="A8140" t="s">
        <v>7662</v>
      </c>
      <c r="B8140" s="3">
        <v>45623</v>
      </c>
      <c r="C8140" s="3">
        <v>45636</v>
      </c>
      <c r="D8140" t="s">
        <v>71</v>
      </c>
      <c r="E8140">
        <v>103352</v>
      </c>
      <c r="F8140" t="s">
        <v>19</v>
      </c>
      <c r="G8140" t="s">
        <v>30</v>
      </c>
      <c r="H8140" t="s">
        <v>31</v>
      </c>
      <c r="I8140">
        <v>10011</v>
      </c>
      <c r="J8140" t="s">
        <v>22</v>
      </c>
      <c r="K8140" t="s">
        <v>32</v>
      </c>
      <c r="L8140" t="s">
        <v>45</v>
      </c>
      <c r="M8140" t="s">
        <v>46</v>
      </c>
      <c r="N8140" s="5">
        <v>20.94</v>
      </c>
      <c r="O8140" s="7">
        <v>6</v>
      </c>
      <c r="P8140" s="5">
        <v>14.94</v>
      </c>
      <c r="Q8140" s="5">
        <v>6</v>
      </c>
      <c r="R8140" s="22">
        <f>Tabla1[[#This Row],[Fecha de Envío]]-Tabla1[[#This Row],[Fecha de Orden]]</f>
        <v>13</v>
      </c>
      <c r="S8140" s="24">
        <f>YEAR(Tabla1[[#This Row],[Fecha de Orden]])</f>
        <v>2024</v>
      </c>
      <c r="T8140" t="str">
        <f>VLOOKUP(Tabla1[[#This Row],[Nombre del Producto]],Tabla2[[Nombre Producto]:[Costo Unitario]],2,FALSE)</f>
        <v>Lot's O' Nuts</v>
      </c>
      <c r="U8140" t="str">
        <f>VLOOKUP(Tabla1[[#This Row],[Fábrica]],Tabla3[],4,FALSE)</f>
        <v>Arizona</v>
      </c>
    </row>
    <row r="8141" spans="1:21" x14ac:dyDescent="0.25">
      <c r="A8141" t="s">
        <v>2553</v>
      </c>
      <c r="B8141" s="3">
        <v>45624</v>
      </c>
      <c r="C8141" s="3">
        <v>45638</v>
      </c>
      <c r="D8141" t="s">
        <v>18</v>
      </c>
      <c r="E8141">
        <v>123372</v>
      </c>
      <c r="F8141" t="s">
        <v>19</v>
      </c>
      <c r="G8141" t="s">
        <v>30</v>
      </c>
      <c r="H8141" t="s">
        <v>31</v>
      </c>
      <c r="I8141">
        <v>10035</v>
      </c>
      <c r="J8141" t="s">
        <v>22</v>
      </c>
      <c r="K8141" t="s">
        <v>32</v>
      </c>
      <c r="L8141" t="s">
        <v>33</v>
      </c>
      <c r="M8141" t="s">
        <v>34</v>
      </c>
      <c r="N8141" s="5">
        <v>7.2</v>
      </c>
      <c r="O8141" s="7">
        <v>2</v>
      </c>
      <c r="P8141" s="5">
        <v>4.8</v>
      </c>
      <c r="Q8141" s="5">
        <v>2.4</v>
      </c>
      <c r="R8141" s="22">
        <f>Tabla1[[#This Row],[Fecha de Envío]]-Tabla1[[#This Row],[Fecha de Orden]]</f>
        <v>14</v>
      </c>
      <c r="S8141" s="24">
        <f>YEAR(Tabla1[[#This Row],[Fecha de Orden]])</f>
        <v>2024</v>
      </c>
      <c r="T8141" t="str">
        <f>VLOOKUP(Tabla1[[#This Row],[Nombre del Producto]],Tabla2[[Nombre Producto]:[Costo Unitario]],2,FALSE)</f>
        <v>Lot's O' Nuts</v>
      </c>
      <c r="U8141" t="str">
        <f>VLOOKUP(Tabla1[[#This Row],[Fábrica]],Tabla3[],4,FALSE)</f>
        <v>Arizona</v>
      </c>
    </row>
    <row r="8142" spans="1:21" x14ac:dyDescent="0.25">
      <c r="A8142" t="s">
        <v>3379</v>
      </c>
      <c r="B8142" s="3">
        <v>45624</v>
      </c>
      <c r="C8142" s="3">
        <v>45638</v>
      </c>
      <c r="D8142" t="s">
        <v>18</v>
      </c>
      <c r="E8142">
        <v>131303</v>
      </c>
      <c r="F8142" t="s">
        <v>19</v>
      </c>
      <c r="G8142" t="s">
        <v>120</v>
      </c>
      <c r="H8142" t="s">
        <v>21</v>
      </c>
      <c r="I8142">
        <v>92037</v>
      </c>
      <c r="J8142" t="s">
        <v>22</v>
      </c>
      <c r="K8142" t="s">
        <v>23</v>
      </c>
      <c r="L8142" t="s">
        <v>24</v>
      </c>
      <c r="M8142" t="s">
        <v>25</v>
      </c>
      <c r="N8142" s="5">
        <v>18.75</v>
      </c>
      <c r="O8142" s="7">
        <v>5</v>
      </c>
      <c r="P8142" s="5">
        <v>12.25</v>
      </c>
      <c r="Q8142" s="5">
        <v>6.5</v>
      </c>
      <c r="R8142" s="22">
        <f>Tabla1[[#This Row],[Fecha de Envío]]-Tabla1[[#This Row],[Fecha de Orden]]</f>
        <v>14</v>
      </c>
      <c r="S8142" s="24">
        <f>YEAR(Tabla1[[#This Row],[Fecha de Orden]])</f>
        <v>2024</v>
      </c>
      <c r="T8142" t="str">
        <f>VLOOKUP(Tabla1[[#This Row],[Nombre del Producto]],Tabla2[[Nombre Producto]:[Costo Unitario]],2,FALSE)</f>
        <v>Wicked Choccy's</v>
      </c>
      <c r="U8142" t="str">
        <f>VLOOKUP(Tabla1[[#This Row],[Fábrica]],Tabla3[],4,FALSE)</f>
        <v>Georgia</v>
      </c>
    </row>
    <row r="8143" spans="1:21" x14ac:dyDescent="0.25">
      <c r="A8143" t="s">
        <v>5680</v>
      </c>
      <c r="B8143" s="3">
        <v>45624</v>
      </c>
      <c r="C8143" s="3">
        <v>45640</v>
      </c>
      <c r="D8143" t="s">
        <v>18</v>
      </c>
      <c r="E8143">
        <v>117702</v>
      </c>
      <c r="F8143" t="s">
        <v>19</v>
      </c>
      <c r="G8143" t="s">
        <v>582</v>
      </c>
      <c r="H8143" t="s">
        <v>583</v>
      </c>
      <c r="I8143">
        <v>21215</v>
      </c>
      <c r="J8143" t="s">
        <v>22</v>
      </c>
      <c r="K8143" t="s">
        <v>32</v>
      </c>
      <c r="L8143" t="s">
        <v>45</v>
      </c>
      <c r="M8143" t="s">
        <v>46</v>
      </c>
      <c r="N8143" s="5">
        <v>17.45</v>
      </c>
      <c r="O8143" s="7">
        <v>5</v>
      </c>
      <c r="P8143" s="5">
        <v>12.45</v>
      </c>
      <c r="Q8143" s="5">
        <v>5</v>
      </c>
      <c r="R8143" s="22">
        <f>Tabla1[[#This Row],[Fecha de Envío]]-Tabla1[[#This Row],[Fecha de Orden]]</f>
        <v>16</v>
      </c>
      <c r="S8143" s="24">
        <f>YEAR(Tabla1[[#This Row],[Fecha de Orden]])</f>
        <v>2024</v>
      </c>
      <c r="T8143" t="str">
        <f>VLOOKUP(Tabla1[[#This Row],[Nombre del Producto]],Tabla2[[Nombre Producto]:[Costo Unitario]],2,FALSE)</f>
        <v>Lot's O' Nuts</v>
      </c>
      <c r="U8143" t="str">
        <f>VLOOKUP(Tabla1[[#This Row],[Fábrica]],Tabla3[],4,FALSE)</f>
        <v>Arizona</v>
      </c>
    </row>
    <row r="8144" spans="1:21" x14ac:dyDescent="0.25">
      <c r="A8144" t="s">
        <v>7380</v>
      </c>
      <c r="B8144" s="3">
        <v>45624</v>
      </c>
      <c r="C8144" s="3">
        <v>45638</v>
      </c>
      <c r="D8144" t="s">
        <v>18</v>
      </c>
      <c r="E8144">
        <v>110576</v>
      </c>
      <c r="F8144" t="s">
        <v>19</v>
      </c>
      <c r="G8144" t="s">
        <v>144</v>
      </c>
      <c r="H8144" t="s">
        <v>101</v>
      </c>
      <c r="I8144">
        <v>19120</v>
      </c>
      <c r="J8144" t="s">
        <v>22</v>
      </c>
      <c r="K8144" t="s">
        <v>32</v>
      </c>
      <c r="L8144" t="s">
        <v>45</v>
      </c>
      <c r="M8144" t="s">
        <v>46</v>
      </c>
      <c r="N8144" s="5">
        <v>20.94</v>
      </c>
      <c r="O8144" s="7">
        <v>6</v>
      </c>
      <c r="P8144" s="5">
        <v>14.94</v>
      </c>
      <c r="Q8144" s="5">
        <v>6</v>
      </c>
      <c r="R8144" s="22">
        <f>Tabla1[[#This Row],[Fecha de Envío]]-Tabla1[[#This Row],[Fecha de Orden]]</f>
        <v>14</v>
      </c>
      <c r="S8144" s="24">
        <f>YEAR(Tabla1[[#This Row],[Fecha de Orden]])</f>
        <v>2024</v>
      </c>
      <c r="T8144" t="str">
        <f>VLOOKUP(Tabla1[[#This Row],[Nombre del Producto]],Tabla2[[Nombre Producto]:[Costo Unitario]],2,FALSE)</f>
        <v>Lot's O' Nuts</v>
      </c>
      <c r="U8144" t="str">
        <f>VLOOKUP(Tabla1[[#This Row],[Fábrica]],Tabla3[],4,FALSE)</f>
        <v>Arizona</v>
      </c>
    </row>
    <row r="8145" spans="1:21" x14ac:dyDescent="0.25">
      <c r="A8145" t="s">
        <v>7381</v>
      </c>
      <c r="B8145" s="3">
        <v>45624</v>
      </c>
      <c r="C8145" s="3">
        <v>45638</v>
      </c>
      <c r="D8145" t="s">
        <v>18</v>
      </c>
      <c r="E8145">
        <v>110576</v>
      </c>
      <c r="F8145" t="s">
        <v>19</v>
      </c>
      <c r="G8145" t="s">
        <v>144</v>
      </c>
      <c r="H8145" t="s">
        <v>101</v>
      </c>
      <c r="I8145">
        <v>19120</v>
      </c>
      <c r="J8145" t="s">
        <v>22</v>
      </c>
      <c r="K8145" t="s">
        <v>32</v>
      </c>
      <c r="L8145" t="s">
        <v>27</v>
      </c>
      <c r="M8145" t="s">
        <v>28</v>
      </c>
      <c r="N8145" s="5">
        <v>25.2</v>
      </c>
      <c r="O8145" s="7">
        <v>7</v>
      </c>
      <c r="P8145" s="5">
        <v>17.5</v>
      </c>
      <c r="Q8145" s="5">
        <v>7.7</v>
      </c>
      <c r="R8145" s="22">
        <f>Tabla1[[#This Row],[Fecha de Envío]]-Tabla1[[#This Row],[Fecha de Orden]]</f>
        <v>14</v>
      </c>
      <c r="S8145" s="24">
        <f>YEAR(Tabla1[[#This Row],[Fecha de Orden]])</f>
        <v>2024</v>
      </c>
      <c r="T8145" t="str">
        <f>VLOOKUP(Tabla1[[#This Row],[Nombre del Producto]],Tabla2[[Nombre Producto]:[Costo Unitario]],2,FALSE)</f>
        <v>Lot's O' Nuts</v>
      </c>
      <c r="U8145" t="str">
        <f>VLOOKUP(Tabla1[[#This Row],[Fábrica]],Tabla3[],4,FALSE)</f>
        <v>Arizona</v>
      </c>
    </row>
    <row r="8146" spans="1:21" x14ac:dyDescent="0.25">
      <c r="A8146" t="s">
        <v>7382</v>
      </c>
      <c r="B8146" s="3">
        <v>45624</v>
      </c>
      <c r="C8146" s="3">
        <v>45638</v>
      </c>
      <c r="D8146" t="s">
        <v>18</v>
      </c>
      <c r="E8146">
        <v>110576</v>
      </c>
      <c r="F8146" t="s">
        <v>19</v>
      </c>
      <c r="G8146" t="s">
        <v>144</v>
      </c>
      <c r="H8146" t="s">
        <v>101</v>
      </c>
      <c r="I8146">
        <v>19120</v>
      </c>
      <c r="J8146" t="s">
        <v>148</v>
      </c>
      <c r="K8146" t="s">
        <v>32</v>
      </c>
      <c r="L8146" t="s">
        <v>149</v>
      </c>
      <c r="M8146" t="s">
        <v>150</v>
      </c>
      <c r="N8146" s="5">
        <v>15</v>
      </c>
      <c r="O8146" s="7">
        <v>12</v>
      </c>
      <c r="P8146" s="5">
        <v>7.8</v>
      </c>
      <c r="Q8146" s="5">
        <v>7.2</v>
      </c>
      <c r="R8146" s="22">
        <f>Tabla1[[#This Row],[Fecha de Envío]]-Tabla1[[#This Row],[Fecha de Orden]]</f>
        <v>14</v>
      </c>
      <c r="S8146" s="24">
        <f>YEAR(Tabla1[[#This Row],[Fecha de Orden]])</f>
        <v>2024</v>
      </c>
      <c r="T8146" t="str">
        <f>VLOOKUP(Tabla1[[#This Row],[Nombre del Producto]],Tabla2[[Nombre Producto]:[Costo Unitario]],2,FALSE)</f>
        <v>Secret Factory</v>
      </c>
      <c r="U8146" t="str">
        <f>VLOOKUP(Tabla1[[#This Row],[Fábrica]],Tabla3[],4,FALSE)</f>
        <v>Illinois</v>
      </c>
    </row>
    <row r="8147" spans="1:21" x14ac:dyDescent="0.25">
      <c r="A8147" t="s">
        <v>7383</v>
      </c>
      <c r="B8147" s="3">
        <v>45624</v>
      </c>
      <c r="C8147" s="3">
        <v>45638</v>
      </c>
      <c r="D8147" t="s">
        <v>18</v>
      </c>
      <c r="E8147">
        <v>110576</v>
      </c>
      <c r="F8147" t="s">
        <v>19</v>
      </c>
      <c r="G8147" t="s">
        <v>144</v>
      </c>
      <c r="H8147" t="s">
        <v>101</v>
      </c>
      <c r="I8147">
        <v>19120</v>
      </c>
      <c r="J8147" t="s">
        <v>22</v>
      </c>
      <c r="K8147" t="s">
        <v>32</v>
      </c>
      <c r="L8147" t="s">
        <v>24</v>
      </c>
      <c r="M8147" t="s">
        <v>25</v>
      </c>
      <c r="N8147" s="5">
        <v>11.25</v>
      </c>
      <c r="O8147" s="7">
        <v>3</v>
      </c>
      <c r="P8147" s="5">
        <v>7.35</v>
      </c>
      <c r="Q8147" s="5">
        <v>3.9</v>
      </c>
      <c r="R8147" s="22">
        <f>Tabla1[[#This Row],[Fecha de Envío]]-Tabla1[[#This Row],[Fecha de Orden]]</f>
        <v>14</v>
      </c>
      <c r="S8147" s="24">
        <f>YEAR(Tabla1[[#This Row],[Fecha de Orden]])</f>
        <v>2024</v>
      </c>
      <c r="T8147" t="str">
        <f>VLOOKUP(Tabla1[[#This Row],[Nombre del Producto]],Tabla2[[Nombre Producto]:[Costo Unitario]],2,FALSE)</f>
        <v>Wicked Choccy's</v>
      </c>
      <c r="U8147" t="str">
        <f>VLOOKUP(Tabla1[[#This Row],[Fábrica]],Tabla3[],4,FALSE)</f>
        <v>Georgia</v>
      </c>
    </row>
    <row r="8148" spans="1:21" x14ac:dyDescent="0.25">
      <c r="A8148" t="s">
        <v>7552</v>
      </c>
      <c r="B8148" s="3">
        <v>45624</v>
      </c>
      <c r="C8148" s="3">
        <v>45637</v>
      </c>
      <c r="D8148" t="s">
        <v>39</v>
      </c>
      <c r="E8148">
        <v>121538</v>
      </c>
      <c r="F8148" t="s">
        <v>19</v>
      </c>
      <c r="G8148" t="s">
        <v>668</v>
      </c>
      <c r="H8148" t="s">
        <v>203</v>
      </c>
      <c r="I8148">
        <v>80219</v>
      </c>
      <c r="J8148" t="s">
        <v>22</v>
      </c>
      <c r="K8148" t="s">
        <v>23</v>
      </c>
      <c r="L8148" t="s">
        <v>24</v>
      </c>
      <c r="M8148" t="s">
        <v>25</v>
      </c>
      <c r="N8148" s="5">
        <v>7.5</v>
      </c>
      <c r="O8148" s="7">
        <v>2</v>
      </c>
      <c r="P8148" s="5">
        <v>4.9000000000000004</v>
      </c>
      <c r="Q8148" s="5">
        <v>2.6</v>
      </c>
      <c r="R8148" s="22">
        <f>Tabla1[[#This Row],[Fecha de Envío]]-Tabla1[[#This Row],[Fecha de Orden]]</f>
        <v>13</v>
      </c>
      <c r="S8148" s="24">
        <f>YEAR(Tabla1[[#This Row],[Fecha de Orden]])</f>
        <v>2024</v>
      </c>
      <c r="T8148" t="str">
        <f>VLOOKUP(Tabla1[[#This Row],[Nombre del Producto]],Tabla2[[Nombre Producto]:[Costo Unitario]],2,FALSE)</f>
        <v>Wicked Choccy's</v>
      </c>
      <c r="U8148" t="str">
        <f>VLOOKUP(Tabla1[[#This Row],[Fábrica]],Tabla3[],4,FALSE)</f>
        <v>Georgia</v>
      </c>
    </row>
    <row r="8149" spans="1:21" x14ac:dyDescent="0.25">
      <c r="A8149" t="s">
        <v>8956</v>
      </c>
      <c r="B8149" s="3">
        <v>45625</v>
      </c>
      <c r="C8149" s="3">
        <v>45639</v>
      </c>
      <c r="D8149" t="s">
        <v>18</v>
      </c>
      <c r="E8149">
        <v>108035</v>
      </c>
      <c r="F8149" t="s">
        <v>19</v>
      </c>
      <c r="G8149" t="s">
        <v>1585</v>
      </c>
      <c r="H8149" t="s">
        <v>65</v>
      </c>
      <c r="I8149">
        <v>37421</v>
      </c>
      <c r="J8149" t="s">
        <v>22</v>
      </c>
      <c r="K8149" t="s">
        <v>66</v>
      </c>
      <c r="L8149" t="s">
        <v>33</v>
      </c>
      <c r="M8149" t="s">
        <v>34</v>
      </c>
      <c r="N8149" s="5">
        <v>7.2</v>
      </c>
      <c r="O8149" s="7">
        <v>2</v>
      </c>
      <c r="P8149" s="5">
        <v>4.8</v>
      </c>
      <c r="Q8149" s="5">
        <v>2.4</v>
      </c>
      <c r="R8149" s="22">
        <f>Tabla1[[#This Row],[Fecha de Envío]]-Tabla1[[#This Row],[Fecha de Orden]]</f>
        <v>14</v>
      </c>
      <c r="S8149" s="24">
        <f>YEAR(Tabla1[[#This Row],[Fecha de Orden]])</f>
        <v>2024</v>
      </c>
      <c r="T8149" t="str">
        <f>VLOOKUP(Tabla1[[#This Row],[Nombre del Producto]],Tabla2[[Nombre Producto]:[Costo Unitario]],2,FALSE)</f>
        <v>Lot's O' Nuts</v>
      </c>
      <c r="U8149" t="str">
        <f>VLOOKUP(Tabla1[[#This Row],[Fábrica]],Tabla3[],4,FALSE)</f>
        <v>Arizona</v>
      </c>
    </row>
    <row r="8150" spans="1:21" x14ac:dyDescent="0.25">
      <c r="A8150" t="s">
        <v>1349</v>
      </c>
      <c r="B8150" s="3">
        <v>45626</v>
      </c>
      <c r="C8150" s="3">
        <v>45639</v>
      </c>
      <c r="D8150" t="s">
        <v>71</v>
      </c>
      <c r="E8150">
        <v>137365</v>
      </c>
      <c r="F8150" t="s">
        <v>19</v>
      </c>
      <c r="G8150" t="s">
        <v>1350</v>
      </c>
      <c r="H8150" t="s">
        <v>42</v>
      </c>
      <c r="I8150">
        <v>79907</v>
      </c>
      <c r="J8150" t="s">
        <v>22</v>
      </c>
      <c r="K8150" t="s">
        <v>43</v>
      </c>
      <c r="L8150" t="s">
        <v>24</v>
      </c>
      <c r="M8150" t="s">
        <v>25</v>
      </c>
      <c r="N8150" s="5">
        <v>11.25</v>
      </c>
      <c r="O8150" s="7">
        <v>3</v>
      </c>
      <c r="P8150" s="5">
        <v>7.35</v>
      </c>
      <c r="Q8150" s="5">
        <v>3.9</v>
      </c>
      <c r="R8150" s="22">
        <f>Tabla1[[#This Row],[Fecha de Envío]]-Tabla1[[#This Row],[Fecha de Orden]]</f>
        <v>13</v>
      </c>
      <c r="S8150" s="24">
        <f>YEAR(Tabla1[[#This Row],[Fecha de Orden]])</f>
        <v>2024</v>
      </c>
      <c r="T8150" t="str">
        <f>VLOOKUP(Tabla1[[#This Row],[Nombre del Producto]],Tabla2[[Nombre Producto]:[Costo Unitario]],2,FALSE)</f>
        <v>Wicked Choccy's</v>
      </c>
      <c r="U8150" t="str">
        <f>VLOOKUP(Tabla1[[#This Row],[Fábrica]],Tabla3[],4,FALSE)</f>
        <v>Georgia</v>
      </c>
    </row>
    <row r="8151" spans="1:21" x14ac:dyDescent="0.25">
      <c r="A8151" t="s">
        <v>4025</v>
      </c>
      <c r="B8151" s="3">
        <v>45626</v>
      </c>
      <c r="C8151" s="3">
        <v>45638</v>
      </c>
      <c r="D8151" t="s">
        <v>71</v>
      </c>
      <c r="E8151">
        <v>111689</v>
      </c>
      <c r="F8151" t="s">
        <v>19</v>
      </c>
      <c r="G8151" t="s">
        <v>30</v>
      </c>
      <c r="H8151" t="s">
        <v>31</v>
      </c>
      <c r="I8151">
        <v>10024</v>
      </c>
      <c r="J8151" t="s">
        <v>22</v>
      </c>
      <c r="K8151" t="s">
        <v>32</v>
      </c>
      <c r="L8151" t="s">
        <v>36</v>
      </c>
      <c r="M8151" t="s">
        <v>37</v>
      </c>
      <c r="N8151" s="5">
        <v>16.25</v>
      </c>
      <c r="O8151" s="7">
        <v>5</v>
      </c>
      <c r="P8151" s="5">
        <v>10.55</v>
      </c>
      <c r="Q8151" s="5">
        <v>5.7</v>
      </c>
      <c r="R8151" s="22">
        <f>Tabla1[[#This Row],[Fecha de Envío]]-Tabla1[[#This Row],[Fecha de Orden]]</f>
        <v>12</v>
      </c>
      <c r="S8151" s="24">
        <f>YEAR(Tabla1[[#This Row],[Fecha de Orden]])</f>
        <v>2024</v>
      </c>
      <c r="T8151" t="str">
        <f>VLOOKUP(Tabla1[[#This Row],[Nombre del Producto]],Tabla2[[Nombre Producto]:[Costo Unitario]],2,FALSE)</f>
        <v>Wicked Choccy's</v>
      </c>
      <c r="U8151" t="str">
        <f>VLOOKUP(Tabla1[[#This Row],[Fábrica]],Tabla3[],4,FALSE)</f>
        <v>Georgia</v>
      </c>
    </row>
    <row r="8152" spans="1:21" x14ac:dyDescent="0.25">
      <c r="A8152" t="s">
        <v>4026</v>
      </c>
      <c r="B8152" s="3">
        <v>45626</v>
      </c>
      <c r="C8152" s="3">
        <v>45638</v>
      </c>
      <c r="D8152" t="s">
        <v>71</v>
      </c>
      <c r="E8152">
        <v>111689</v>
      </c>
      <c r="F8152" t="s">
        <v>19</v>
      </c>
      <c r="G8152" t="s">
        <v>30</v>
      </c>
      <c r="H8152" t="s">
        <v>31</v>
      </c>
      <c r="I8152">
        <v>10024</v>
      </c>
      <c r="J8152" t="s">
        <v>22</v>
      </c>
      <c r="K8152" t="s">
        <v>32</v>
      </c>
      <c r="L8152" t="s">
        <v>27</v>
      </c>
      <c r="M8152" t="s">
        <v>28</v>
      </c>
      <c r="N8152" s="5">
        <v>10.8</v>
      </c>
      <c r="O8152" s="7">
        <v>3</v>
      </c>
      <c r="P8152" s="5">
        <v>7.5</v>
      </c>
      <c r="Q8152" s="5">
        <v>3.3</v>
      </c>
      <c r="R8152" s="22">
        <f>Tabla1[[#This Row],[Fecha de Envío]]-Tabla1[[#This Row],[Fecha de Orden]]</f>
        <v>12</v>
      </c>
      <c r="S8152" s="24">
        <f>YEAR(Tabla1[[#This Row],[Fecha de Orden]])</f>
        <v>2024</v>
      </c>
      <c r="T8152" t="str">
        <f>VLOOKUP(Tabla1[[#This Row],[Nombre del Producto]],Tabla2[[Nombre Producto]:[Costo Unitario]],2,FALSE)</f>
        <v>Lot's O' Nuts</v>
      </c>
      <c r="U8152" t="str">
        <f>VLOOKUP(Tabla1[[#This Row],[Fábrica]],Tabla3[],4,FALSE)</f>
        <v>Arizona</v>
      </c>
    </row>
    <row r="8153" spans="1:21" x14ac:dyDescent="0.25">
      <c r="A8153" t="s">
        <v>5990</v>
      </c>
      <c r="B8153" s="3">
        <v>45626</v>
      </c>
      <c r="C8153" s="3">
        <v>45640</v>
      </c>
      <c r="D8153" t="s">
        <v>18</v>
      </c>
      <c r="E8153">
        <v>116645</v>
      </c>
      <c r="F8153" t="s">
        <v>19</v>
      </c>
      <c r="G8153" t="s">
        <v>1028</v>
      </c>
      <c r="H8153" t="s">
        <v>1209</v>
      </c>
      <c r="I8153">
        <v>19711</v>
      </c>
      <c r="J8153" t="s">
        <v>22</v>
      </c>
      <c r="K8153" t="s">
        <v>32</v>
      </c>
      <c r="L8153" t="s">
        <v>33</v>
      </c>
      <c r="M8153" t="s">
        <v>34</v>
      </c>
      <c r="N8153" s="5">
        <v>21.6</v>
      </c>
      <c r="O8153" s="7">
        <v>6</v>
      </c>
      <c r="P8153" s="5">
        <v>14.4</v>
      </c>
      <c r="Q8153" s="5">
        <v>7.2</v>
      </c>
      <c r="R8153" s="22">
        <f>Tabla1[[#This Row],[Fecha de Envío]]-Tabla1[[#This Row],[Fecha de Orden]]</f>
        <v>14</v>
      </c>
      <c r="S8153" s="24">
        <f>YEAR(Tabla1[[#This Row],[Fecha de Orden]])</f>
        <v>2024</v>
      </c>
      <c r="T8153" t="str">
        <f>VLOOKUP(Tabla1[[#This Row],[Nombre del Producto]],Tabla2[[Nombre Producto]:[Costo Unitario]],2,FALSE)</f>
        <v>Lot's O' Nuts</v>
      </c>
      <c r="U8153" t="str">
        <f>VLOOKUP(Tabla1[[#This Row],[Fábrica]],Tabla3[],4,FALSE)</f>
        <v>Arizona</v>
      </c>
    </row>
    <row r="8154" spans="1:21" x14ac:dyDescent="0.25">
      <c r="A8154" t="s">
        <v>6222</v>
      </c>
      <c r="B8154" s="3">
        <v>45626</v>
      </c>
      <c r="C8154" s="3">
        <v>45636</v>
      </c>
      <c r="D8154" t="s">
        <v>82</v>
      </c>
      <c r="E8154">
        <v>120089</v>
      </c>
      <c r="F8154" t="s">
        <v>19</v>
      </c>
      <c r="G8154" t="s">
        <v>209</v>
      </c>
      <c r="H8154" t="s">
        <v>210</v>
      </c>
      <c r="I8154">
        <v>43615</v>
      </c>
      <c r="J8154" t="s">
        <v>223</v>
      </c>
      <c r="K8154" t="s">
        <v>32</v>
      </c>
      <c r="L8154" t="s">
        <v>2907</v>
      </c>
      <c r="M8154" t="s">
        <v>2908</v>
      </c>
      <c r="N8154" s="5">
        <v>7.96</v>
      </c>
      <c r="O8154" s="7">
        <v>4</v>
      </c>
      <c r="P8154" s="5">
        <v>4.96</v>
      </c>
      <c r="Q8154" s="5">
        <v>3</v>
      </c>
      <c r="R8154" s="22">
        <f>Tabla1[[#This Row],[Fecha de Envío]]-Tabla1[[#This Row],[Fecha de Orden]]</f>
        <v>10</v>
      </c>
      <c r="S8154" s="24">
        <f>YEAR(Tabla1[[#This Row],[Fecha de Orden]])</f>
        <v>2024</v>
      </c>
      <c r="T8154" t="str">
        <f>VLOOKUP(Tabla1[[#This Row],[Nombre del Producto]],Tabla2[[Nombre Producto]:[Costo Unitario]],2,FALSE)</f>
        <v>Sugar Shack</v>
      </c>
      <c r="U8154" t="str">
        <f>VLOOKUP(Tabla1[[#This Row],[Fábrica]],Tabla3[],4,FALSE)</f>
        <v>Minnesota</v>
      </c>
    </row>
    <row r="8155" spans="1:21" x14ac:dyDescent="0.25">
      <c r="A8155" t="s">
        <v>6520</v>
      </c>
      <c r="B8155" s="3">
        <v>45626</v>
      </c>
      <c r="C8155" s="3">
        <v>45639</v>
      </c>
      <c r="D8155" t="s">
        <v>39</v>
      </c>
      <c r="E8155">
        <v>107314</v>
      </c>
      <c r="F8155" t="s">
        <v>19</v>
      </c>
      <c r="G8155" t="s">
        <v>20</v>
      </c>
      <c r="H8155" t="s">
        <v>21</v>
      </c>
      <c r="I8155">
        <v>94109</v>
      </c>
      <c r="J8155" t="s">
        <v>148</v>
      </c>
      <c r="K8155" t="s">
        <v>23</v>
      </c>
      <c r="L8155" t="s">
        <v>445</v>
      </c>
      <c r="M8155" t="s">
        <v>446</v>
      </c>
      <c r="N8155" s="5">
        <v>9.75</v>
      </c>
      <c r="O8155" s="7">
        <v>3</v>
      </c>
      <c r="P8155" s="5">
        <v>0.75</v>
      </c>
      <c r="Q8155" s="5">
        <v>9</v>
      </c>
      <c r="R8155" s="22">
        <f>Tabla1[[#This Row],[Fecha de Envío]]-Tabla1[[#This Row],[Fecha de Orden]]</f>
        <v>13</v>
      </c>
      <c r="S8155" s="24">
        <f>YEAR(Tabla1[[#This Row],[Fecha de Orden]])</f>
        <v>2024</v>
      </c>
      <c r="T8155" t="str">
        <f>VLOOKUP(Tabla1[[#This Row],[Nombre del Producto]],Tabla2[[Nombre Producto]:[Costo Unitario]],2,FALSE)</f>
        <v>The Other Factory</v>
      </c>
      <c r="U8155" t="str">
        <f>VLOOKUP(Tabla1[[#This Row],[Fábrica]],Tabla3[],4,FALSE)</f>
        <v>Tennessee</v>
      </c>
    </row>
    <row r="8156" spans="1:21" x14ac:dyDescent="0.25">
      <c r="A8156" t="s">
        <v>7068</v>
      </c>
      <c r="B8156" s="3">
        <v>45626</v>
      </c>
      <c r="C8156" s="3">
        <v>45638</v>
      </c>
      <c r="D8156" t="s">
        <v>71</v>
      </c>
      <c r="E8156">
        <v>148768</v>
      </c>
      <c r="F8156" t="s">
        <v>19</v>
      </c>
      <c r="G8156" t="s">
        <v>529</v>
      </c>
      <c r="H8156" t="s">
        <v>255</v>
      </c>
      <c r="I8156">
        <v>33180</v>
      </c>
      <c r="J8156" t="s">
        <v>22</v>
      </c>
      <c r="K8156" t="s">
        <v>66</v>
      </c>
      <c r="L8156" t="s">
        <v>36</v>
      </c>
      <c r="M8156" t="s">
        <v>37</v>
      </c>
      <c r="N8156" s="5">
        <v>9.75</v>
      </c>
      <c r="O8156" s="7">
        <v>3</v>
      </c>
      <c r="P8156" s="5">
        <v>6.33</v>
      </c>
      <c r="Q8156" s="5">
        <v>3.42</v>
      </c>
      <c r="R8156" s="22">
        <f>Tabla1[[#This Row],[Fecha de Envío]]-Tabla1[[#This Row],[Fecha de Orden]]</f>
        <v>12</v>
      </c>
      <c r="S8156" s="24">
        <f>YEAR(Tabla1[[#This Row],[Fecha de Orden]])</f>
        <v>2024</v>
      </c>
      <c r="T8156" t="str">
        <f>VLOOKUP(Tabla1[[#This Row],[Nombre del Producto]],Tabla2[[Nombre Producto]:[Costo Unitario]],2,FALSE)</f>
        <v>Wicked Choccy's</v>
      </c>
      <c r="U8156" t="str">
        <f>VLOOKUP(Tabla1[[#This Row],[Fábrica]],Tabla3[],4,FALSE)</f>
        <v>Georgia</v>
      </c>
    </row>
    <row r="8157" spans="1:21" x14ac:dyDescent="0.25">
      <c r="A8157" t="s">
        <v>7902</v>
      </c>
      <c r="B8157" s="3">
        <v>45626</v>
      </c>
      <c r="C8157" s="3">
        <v>45643</v>
      </c>
      <c r="D8157" t="s">
        <v>18</v>
      </c>
      <c r="E8157">
        <v>142090</v>
      </c>
      <c r="F8157" t="s">
        <v>19</v>
      </c>
      <c r="G8157" t="s">
        <v>1656</v>
      </c>
      <c r="H8157" t="s">
        <v>98</v>
      </c>
      <c r="I8157">
        <v>27217</v>
      </c>
      <c r="J8157" t="s">
        <v>22</v>
      </c>
      <c r="K8157" t="s">
        <v>66</v>
      </c>
      <c r="L8157" t="s">
        <v>36</v>
      </c>
      <c r="M8157" t="s">
        <v>37</v>
      </c>
      <c r="N8157" s="5">
        <v>22.75</v>
      </c>
      <c r="O8157" s="7">
        <v>7</v>
      </c>
      <c r="P8157" s="5">
        <v>14.77</v>
      </c>
      <c r="Q8157" s="5">
        <v>7.98</v>
      </c>
      <c r="R8157" s="22">
        <f>Tabla1[[#This Row],[Fecha de Envío]]-Tabla1[[#This Row],[Fecha de Orden]]</f>
        <v>17</v>
      </c>
      <c r="S8157" s="24">
        <f>YEAR(Tabla1[[#This Row],[Fecha de Orden]])</f>
        <v>2024</v>
      </c>
      <c r="T8157" t="str">
        <f>VLOOKUP(Tabla1[[#This Row],[Nombre del Producto]],Tabla2[[Nombre Producto]:[Costo Unitario]],2,FALSE)</f>
        <v>Wicked Choccy's</v>
      </c>
      <c r="U8157" t="str">
        <f>VLOOKUP(Tabla1[[#This Row],[Fábrica]],Tabla3[],4,FALSE)</f>
        <v>Georgia</v>
      </c>
    </row>
    <row r="8158" spans="1:21" x14ac:dyDescent="0.25">
      <c r="A8158" t="s">
        <v>7903</v>
      </c>
      <c r="B8158" s="3">
        <v>45626</v>
      </c>
      <c r="C8158" s="3">
        <v>45643</v>
      </c>
      <c r="D8158" t="s">
        <v>18</v>
      </c>
      <c r="E8158">
        <v>142090</v>
      </c>
      <c r="F8158" t="s">
        <v>19</v>
      </c>
      <c r="G8158" t="s">
        <v>1656</v>
      </c>
      <c r="H8158" t="s">
        <v>98</v>
      </c>
      <c r="I8158">
        <v>27217</v>
      </c>
      <c r="J8158" t="s">
        <v>22</v>
      </c>
      <c r="K8158" t="s">
        <v>66</v>
      </c>
      <c r="L8158" t="s">
        <v>24</v>
      </c>
      <c r="M8158" t="s">
        <v>25</v>
      </c>
      <c r="N8158" s="5">
        <v>11.25</v>
      </c>
      <c r="O8158" s="7">
        <v>3</v>
      </c>
      <c r="P8158" s="5">
        <v>7.35</v>
      </c>
      <c r="Q8158" s="5">
        <v>3.9</v>
      </c>
      <c r="R8158" s="22">
        <f>Tabla1[[#This Row],[Fecha de Envío]]-Tabla1[[#This Row],[Fecha de Orden]]</f>
        <v>17</v>
      </c>
      <c r="S8158" s="24">
        <f>YEAR(Tabla1[[#This Row],[Fecha de Orden]])</f>
        <v>2024</v>
      </c>
      <c r="T8158" t="str">
        <f>VLOOKUP(Tabla1[[#This Row],[Nombre del Producto]],Tabla2[[Nombre Producto]:[Costo Unitario]],2,FALSE)</f>
        <v>Wicked Choccy's</v>
      </c>
      <c r="U8158" t="str">
        <f>VLOOKUP(Tabla1[[#This Row],[Fábrica]],Tabla3[],4,FALSE)</f>
        <v>Georgia</v>
      </c>
    </row>
    <row r="8159" spans="1:21" x14ac:dyDescent="0.25">
      <c r="A8159" t="s">
        <v>7983</v>
      </c>
      <c r="B8159" s="3">
        <v>45626</v>
      </c>
      <c r="C8159" s="3">
        <v>45640</v>
      </c>
      <c r="D8159" t="s">
        <v>18</v>
      </c>
      <c r="E8159">
        <v>102267</v>
      </c>
      <c r="F8159" t="s">
        <v>19</v>
      </c>
      <c r="G8159" t="s">
        <v>6633</v>
      </c>
      <c r="H8159" t="s">
        <v>42</v>
      </c>
      <c r="I8159">
        <v>78539</v>
      </c>
      <c r="J8159" t="s">
        <v>22</v>
      </c>
      <c r="K8159" t="s">
        <v>43</v>
      </c>
      <c r="L8159" t="s">
        <v>36</v>
      </c>
      <c r="M8159" t="s">
        <v>37</v>
      </c>
      <c r="N8159" s="5">
        <v>6.5</v>
      </c>
      <c r="O8159" s="7">
        <v>2</v>
      </c>
      <c r="P8159" s="5">
        <v>4.22</v>
      </c>
      <c r="Q8159" s="5">
        <v>2.2799999999999998</v>
      </c>
      <c r="R8159" s="22">
        <f>Tabla1[[#This Row],[Fecha de Envío]]-Tabla1[[#This Row],[Fecha de Orden]]</f>
        <v>14</v>
      </c>
      <c r="S8159" s="24">
        <f>YEAR(Tabla1[[#This Row],[Fecha de Orden]])</f>
        <v>2024</v>
      </c>
      <c r="T8159" t="str">
        <f>VLOOKUP(Tabla1[[#This Row],[Nombre del Producto]],Tabla2[[Nombre Producto]:[Costo Unitario]],2,FALSE)</f>
        <v>Wicked Choccy's</v>
      </c>
      <c r="U8159" t="str">
        <f>VLOOKUP(Tabla1[[#This Row],[Fábrica]],Tabla3[],4,FALSE)</f>
        <v>Georgia</v>
      </c>
    </row>
    <row r="8160" spans="1:21" x14ac:dyDescent="0.25">
      <c r="A8160" t="s">
        <v>8512</v>
      </c>
      <c r="B8160" s="3">
        <v>45626</v>
      </c>
      <c r="C8160" s="3">
        <v>45640</v>
      </c>
      <c r="D8160" t="s">
        <v>18</v>
      </c>
      <c r="E8160">
        <v>119305</v>
      </c>
      <c r="F8160" t="s">
        <v>19</v>
      </c>
      <c r="G8160" t="s">
        <v>228</v>
      </c>
      <c r="H8160" t="s">
        <v>229</v>
      </c>
      <c r="I8160">
        <v>39212</v>
      </c>
      <c r="J8160" t="s">
        <v>22</v>
      </c>
      <c r="K8160" t="s">
        <v>66</v>
      </c>
      <c r="L8160" t="s">
        <v>33</v>
      </c>
      <c r="M8160" t="s">
        <v>34</v>
      </c>
      <c r="N8160" s="5">
        <v>18</v>
      </c>
      <c r="O8160" s="7">
        <v>5</v>
      </c>
      <c r="P8160" s="5">
        <v>12</v>
      </c>
      <c r="Q8160" s="5">
        <v>6</v>
      </c>
      <c r="R8160" s="22">
        <f>Tabla1[[#This Row],[Fecha de Envío]]-Tabla1[[#This Row],[Fecha de Orden]]</f>
        <v>14</v>
      </c>
      <c r="S8160" s="24">
        <f>YEAR(Tabla1[[#This Row],[Fecha de Orden]])</f>
        <v>2024</v>
      </c>
      <c r="T8160" t="str">
        <f>VLOOKUP(Tabla1[[#This Row],[Nombre del Producto]],Tabla2[[Nombre Producto]:[Costo Unitario]],2,FALSE)</f>
        <v>Lot's O' Nuts</v>
      </c>
      <c r="U8160" t="str">
        <f>VLOOKUP(Tabla1[[#This Row],[Fábrica]],Tabla3[],4,FALSE)</f>
        <v>Arizona</v>
      </c>
    </row>
    <row r="8161" spans="1:21" x14ac:dyDescent="0.25">
      <c r="A8161" t="s">
        <v>8669</v>
      </c>
      <c r="B8161" s="3">
        <v>45626</v>
      </c>
      <c r="C8161" s="3">
        <v>45639</v>
      </c>
      <c r="D8161" t="s">
        <v>39</v>
      </c>
      <c r="E8161">
        <v>165456</v>
      </c>
      <c r="F8161" t="s">
        <v>19</v>
      </c>
      <c r="G8161" t="s">
        <v>144</v>
      </c>
      <c r="H8161" t="s">
        <v>101</v>
      </c>
      <c r="I8161">
        <v>19134</v>
      </c>
      <c r="J8161" t="s">
        <v>22</v>
      </c>
      <c r="K8161" t="s">
        <v>32</v>
      </c>
      <c r="L8161" t="s">
        <v>24</v>
      </c>
      <c r="M8161" t="s">
        <v>25</v>
      </c>
      <c r="N8161" s="5">
        <v>22.5</v>
      </c>
      <c r="O8161" s="7">
        <v>6</v>
      </c>
      <c r="P8161" s="5">
        <v>14.7</v>
      </c>
      <c r="Q8161" s="5">
        <v>7.8</v>
      </c>
      <c r="R8161" s="22">
        <f>Tabla1[[#This Row],[Fecha de Envío]]-Tabla1[[#This Row],[Fecha de Orden]]</f>
        <v>13</v>
      </c>
      <c r="S8161" s="24">
        <f>YEAR(Tabla1[[#This Row],[Fecha de Orden]])</f>
        <v>2024</v>
      </c>
      <c r="T8161" t="str">
        <f>VLOOKUP(Tabla1[[#This Row],[Nombre del Producto]],Tabla2[[Nombre Producto]:[Costo Unitario]],2,FALSE)</f>
        <v>Wicked Choccy's</v>
      </c>
      <c r="U8161" t="str">
        <f>VLOOKUP(Tabla1[[#This Row],[Fábrica]],Tabla3[],4,FALSE)</f>
        <v>Georgia</v>
      </c>
    </row>
    <row r="8162" spans="1:21" x14ac:dyDescent="0.25">
      <c r="A8162" t="s">
        <v>9081</v>
      </c>
      <c r="B8162" s="3">
        <v>45626</v>
      </c>
      <c r="C8162" s="3">
        <v>45640</v>
      </c>
      <c r="D8162" t="s">
        <v>18</v>
      </c>
      <c r="E8162">
        <v>105333</v>
      </c>
      <c r="F8162" t="s">
        <v>19</v>
      </c>
      <c r="G8162" t="s">
        <v>30</v>
      </c>
      <c r="H8162" t="s">
        <v>31</v>
      </c>
      <c r="I8162">
        <v>10011</v>
      </c>
      <c r="J8162" t="s">
        <v>22</v>
      </c>
      <c r="K8162" t="s">
        <v>32</v>
      </c>
      <c r="L8162" t="s">
        <v>24</v>
      </c>
      <c r="M8162" t="s">
        <v>25</v>
      </c>
      <c r="N8162" s="5">
        <v>11.25</v>
      </c>
      <c r="O8162" s="7">
        <v>3</v>
      </c>
      <c r="P8162" s="5">
        <v>7.35</v>
      </c>
      <c r="Q8162" s="5">
        <v>3.9</v>
      </c>
      <c r="R8162" s="22">
        <f>Tabla1[[#This Row],[Fecha de Envío]]-Tabla1[[#This Row],[Fecha de Orden]]</f>
        <v>14</v>
      </c>
      <c r="S8162" s="24">
        <f>YEAR(Tabla1[[#This Row],[Fecha de Orden]])</f>
        <v>2024</v>
      </c>
      <c r="T8162" t="str">
        <f>VLOOKUP(Tabla1[[#This Row],[Nombre del Producto]],Tabla2[[Nombre Producto]:[Costo Unitario]],2,FALSE)</f>
        <v>Wicked Choccy's</v>
      </c>
      <c r="U8162" t="str">
        <f>VLOOKUP(Tabla1[[#This Row],[Fábrica]],Tabla3[],4,FALSE)</f>
        <v>Georgia</v>
      </c>
    </row>
    <row r="8163" spans="1:21" x14ac:dyDescent="0.25">
      <c r="A8163" t="s">
        <v>9082</v>
      </c>
      <c r="B8163" s="3">
        <v>45626</v>
      </c>
      <c r="C8163" s="3">
        <v>45640</v>
      </c>
      <c r="D8163" t="s">
        <v>18</v>
      </c>
      <c r="E8163">
        <v>105333</v>
      </c>
      <c r="F8163" t="s">
        <v>19</v>
      </c>
      <c r="G8163" t="s">
        <v>30</v>
      </c>
      <c r="H8163" t="s">
        <v>31</v>
      </c>
      <c r="I8163">
        <v>10011</v>
      </c>
      <c r="J8163" t="s">
        <v>22</v>
      </c>
      <c r="K8163" t="s">
        <v>32</v>
      </c>
      <c r="L8163" t="s">
        <v>36</v>
      </c>
      <c r="M8163" t="s">
        <v>37</v>
      </c>
      <c r="N8163" s="5">
        <v>13</v>
      </c>
      <c r="O8163" s="7">
        <v>4</v>
      </c>
      <c r="P8163" s="5">
        <v>8.44</v>
      </c>
      <c r="Q8163" s="5">
        <v>4.5599999999999996</v>
      </c>
      <c r="R8163" s="22">
        <f>Tabla1[[#This Row],[Fecha de Envío]]-Tabla1[[#This Row],[Fecha de Orden]]</f>
        <v>14</v>
      </c>
      <c r="S8163" s="24">
        <f>YEAR(Tabla1[[#This Row],[Fecha de Orden]])</f>
        <v>2024</v>
      </c>
      <c r="T8163" t="str">
        <f>VLOOKUP(Tabla1[[#This Row],[Nombre del Producto]],Tabla2[[Nombre Producto]:[Costo Unitario]],2,FALSE)</f>
        <v>Wicked Choccy's</v>
      </c>
      <c r="U8163" t="str">
        <f>VLOOKUP(Tabla1[[#This Row],[Fábrica]],Tabla3[],4,FALSE)</f>
        <v>Georgia</v>
      </c>
    </row>
    <row r="8164" spans="1:21" x14ac:dyDescent="0.25">
      <c r="A8164" t="s">
        <v>9083</v>
      </c>
      <c r="B8164" s="3">
        <v>45626</v>
      </c>
      <c r="C8164" s="3">
        <v>45640</v>
      </c>
      <c r="D8164" t="s">
        <v>18</v>
      </c>
      <c r="E8164">
        <v>105333</v>
      </c>
      <c r="F8164" t="s">
        <v>19</v>
      </c>
      <c r="G8164" t="s">
        <v>30</v>
      </c>
      <c r="H8164" t="s">
        <v>31</v>
      </c>
      <c r="I8164">
        <v>10011</v>
      </c>
      <c r="J8164" t="s">
        <v>223</v>
      </c>
      <c r="K8164" t="s">
        <v>32</v>
      </c>
      <c r="L8164" t="s">
        <v>1488</v>
      </c>
      <c r="M8164" t="s">
        <v>1489</v>
      </c>
      <c r="N8164" s="5">
        <v>4.5</v>
      </c>
      <c r="O8164" s="7">
        <v>3</v>
      </c>
      <c r="P8164" s="5">
        <v>2.1</v>
      </c>
      <c r="Q8164" s="5">
        <v>2.4</v>
      </c>
      <c r="R8164" s="22">
        <f>Tabla1[[#This Row],[Fecha de Envío]]-Tabla1[[#This Row],[Fecha de Orden]]</f>
        <v>14</v>
      </c>
      <c r="S8164" s="24">
        <f>YEAR(Tabla1[[#This Row],[Fecha de Orden]])</f>
        <v>2024</v>
      </c>
      <c r="T8164" t="str">
        <f>VLOOKUP(Tabla1[[#This Row],[Nombre del Producto]],Tabla2[[Nombre Producto]:[Costo Unitario]],2,FALSE)</f>
        <v>Sugar Shack</v>
      </c>
      <c r="U8164" t="str">
        <f>VLOOKUP(Tabla1[[#This Row],[Fábrica]],Tabla3[],4,FALSE)</f>
        <v>Minnesota</v>
      </c>
    </row>
    <row r="8165" spans="1:21" x14ac:dyDescent="0.25">
      <c r="A8165" t="s">
        <v>296</v>
      </c>
      <c r="B8165" s="3">
        <v>45627</v>
      </c>
      <c r="C8165" s="3">
        <v>45642</v>
      </c>
      <c r="D8165" t="s">
        <v>18</v>
      </c>
      <c r="E8165">
        <v>143245</v>
      </c>
      <c r="F8165" t="s">
        <v>19</v>
      </c>
      <c r="G8165" t="s">
        <v>297</v>
      </c>
      <c r="H8165" t="s">
        <v>84</v>
      </c>
      <c r="I8165">
        <v>6824</v>
      </c>
      <c r="J8165" t="s">
        <v>22</v>
      </c>
      <c r="K8165" t="s">
        <v>32</v>
      </c>
      <c r="L8165" t="s">
        <v>45</v>
      </c>
      <c r="M8165" t="s">
        <v>46</v>
      </c>
      <c r="N8165" s="5">
        <v>10.47</v>
      </c>
      <c r="O8165" s="7">
        <v>3</v>
      </c>
      <c r="P8165" s="5">
        <v>7.47</v>
      </c>
      <c r="Q8165" s="5">
        <v>3</v>
      </c>
      <c r="R8165" s="22">
        <f>Tabla1[[#This Row],[Fecha de Envío]]-Tabla1[[#This Row],[Fecha de Orden]]</f>
        <v>15</v>
      </c>
      <c r="S8165" s="24">
        <f>YEAR(Tabla1[[#This Row],[Fecha de Orden]])</f>
        <v>2024</v>
      </c>
      <c r="T8165" t="str">
        <f>VLOOKUP(Tabla1[[#This Row],[Nombre del Producto]],Tabla2[[Nombre Producto]:[Costo Unitario]],2,FALSE)</f>
        <v>Lot's O' Nuts</v>
      </c>
      <c r="U8165" t="str">
        <f>VLOOKUP(Tabla1[[#This Row],[Fábrica]],Tabla3[],4,FALSE)</f>
        <v>Arizona</v>
      </c>
    </row>
    <row r="8166" spans="1:21" x14ac:dyDescent="0.25">
      <c r="A8166" t="s">
        <v>298</v>
      </c>
      <c r="B8166" s="3">
        <v>45627</v>
      </c>
      <c r="C8166" s="3">
        <v>45642</v>
      </c>
      <c r="D8166" t="s">
        <v>18</v>
      </c>
      <c r="E8166">
        <v>143245</v>
      </c>
      <c r="F8166" t="s">
        <v>19</v>
      </c>
      <c r="G8166" t="s">
        <v>297</v>
      </c>
      <c r="H8166" t="s">
        <v>84</v>
      </c>
      <c r="I8166">
        <v>6824</v>
      </c>
      <c r="J8166" t="s">
        <v>22</v>
      </c>
      <c r="K8166" t="s">
        <v>32</v>
      </c>
      <c r="L8166" t="s">
        <v>33</v>
      </c>
      <c r="M8166" t="s">
        <v>34</v>
      </c>
      <c r="N8166" s="5">
        <v>10.8</v>
      </c>
      <c r="O8166" s="7">
        <v>3</v>
      </c>
      <c r="P8166" s="5">
        <v>7.2</v>
      </c>
      <c r="Q8166" s="5">
        <v>3.6</v>
      </c>
      <c r="R8166" s="22">
        <f>Tabla1[[#This Row],[Fecha de Envío]]-Tabla1[[#This Row],[Fecha de Orden]]</f>
        <v>15</v>
      </c>
      <c r="S8166" s="24">
        <f>YEAR(Tabla1[[#This Row],[Fecha de Orden]])</f>
        <v>2024</v>
      </c>
      <c r="T8166" t="str">
        <f>VLOOKUP(Tabla1[[#This Row],[Nombre del Producto]],Tabla2[[Nombre Producto]:[Costo Unitario]],2,FALSE)</f>
        <v>Lot's O' Nuts</v>
      </c>
      <c r="U8166" t="str">
        <f>VLOOKUP(Tabla1[[#This Row],[Fábrica]],Tabla3[],4,FALSE)</f>
        <v>Arizona</v>
      </c>
    </row>
    <row r="8167" spans="1:21" x14ac:dyDescent="0.25">
      <c r="A8167" t="s">
        <v>1761</v>
      </c>
      <c r="B8167" s="3">
        <v>45627</v>
      </c>
      <c r="C8167" s="3">
        <v>45641</v>
      </c>
      <c r="D8167" t="s">
        <v>18</v>
      </c>
      <c r="E8167">
        <v>118542</v>
      </c>
      <c r="F8167" t="s">
        <v>19</v>
      </c>
      <c r="G8167" t="s">
        <v>53</v>
      </c>
      <c r="H8167" t="s">
        <v>21</v>
      </c>
      <c r="I8167">
        <v>90008</v>
      </c>
      <c r="J8167" t="s">
        <v>22</v>
      </c>
      <c r="K8167" t="s">
        <v>23</v>
      </c>
      <c r="L8167" t="s">
        <v>27</v>
      </c>
      <c r="M8167" t="s">
        <v>28</v>
      </c>
      <c r="N8167" s="5">
        <v>7.2</v>
      </c>
      <c r="O8167" s="7">
        <v>2</v>
      </c>
      <c r="P8167" s="5">
        <v>5</v>
      </c>
      <c r="Q8167" s="5">
        <v>2.2000000000000002</v>
      </c>
      <c r="R8167" s="22">
        <f>Tabla1[[#This Row],[Fecha de Envío]]-Tabla1[[#This Row],[Fecha de Orden]]</f>
        <v>14</v>
      </c>
      <c r="S8167" s="24">
        <f>YEAR(Tabla1[[#This Row],[Fecha de Orden]])</f>
        <v>2024</v>
      </c>
      <c r="T8167" t="str">
        <f>VLOOKUP(Tabla1[[#This Row],[Nombre del Producto]],Tabla2[[Nombre Producto]:[Costo Unitario]],2,FALSE)</f>
        <v>Lot's O' Nuts</v>
      </c>
      <c r="U8167" t="str">
        <f>VLOOKUP(Tabla1[[#This Row],[Fábrica]],Tabla3[],4,FALSE)</f>
        <v>Arizona</v>
      </c>
    </row>
    <row r="8168" spans="1:21" x14ac:dyDescent="0.25">
      <c r="A8168" t="s">
        <v>1762</v>
      </c>
      <c r="B8168" s="3">
        <v>45627</v>
      </c>
      <c r="C8168" s="3">
        <v>45641</v>
      </c>
      <c r="D8168" t="s">
        <v>18</v>
      </c>
      <c r="E8168">
        <v>118542</v>
      </c>
      <c r="F8168" t="s">
        <v>19</v>
      </c>
      <c r="G8168" t="s">
        <v>53</v>
      </c>
      <c r="H8168" t="s">
        <v>21</v>
      </c>
      <c r="I8168">
        <v>90008</v>
      </c>
      <c r="J8168" t="s">
        <v>22</v>
      </c>
      <c r="K8168" t="s">
        <v>23</v>
      </c>
      <c r="L8168" t="s">
        <v>24</v>
      </c>
      <c r="M8168" t="s">
        <v>25</v>
      </c>
      <c r="N8168" s="5">
        <v>26.25</v>
      </c>
      <c r="O8168" s="7">
        <v>7</v>
      </c>
      <c r="P8168" s="5">
        <v>17.149999999999999</v>
      </c>
      <c r="Q8168" s="5">
        <v>9.1</v>
      </c>
      <c r="R8168" s="22">
        <f>Tabla1[[#This Row],[Fecha de Envío]]-Tabla1[[#This Row],[Fecha de Orden]]</f>
        <v>14</v>
      </c>
      <c r="S8168" s="24">
        <f>YEAR(Tabla1[[#This Row],[Fecha de Orden]])</f>
        <v>2024</v>
      </c>
      <c r="T8168" t="str">
        <f>VLOOKUP(Tabla1[[#This Row],[Nombre del Producto]],Tabla2[[Nombre Producto]:[Costo Unitario]],2,FALSE)</f>
        <v>Wicked Choccy's</v>
      </c>
      <c r="U8168" t="str">
        <f>VLOOKUP(Tabla1[[#This Row],[Fábrica]],Tabla3[],4,FALSE)</f>
        <v>Georgia</v>
      </c>
    </row>
    <row r="8169" spans="1:21" x14ac:dyDescent="0.25">
      <c r="A8169" t="s">
        <v>1785</v>
      </c>
      <c r="B8169" s="3">
        <v>45627</v>
      </c>
      <c r="C8169" s="3">
        <v>45639</v>
      </c>
      <c r="D8169" t="s">
        <v>71</v>
      </c>
      <c r="E8169">
        <v>163139</v>
      </c>
      <c r="F8169" t="s">
        <v>19</v>
      </c>
      <c r="G8169" t="s">
        <v>30</v>
      </c>
      <c r="H8169" t="s">
        <v>31</v>
      </c>
      <c r="I8169">
        <v>10009</v>
      </c>
      <c r="J8169" t="s">
        <v>22</v>
      </c>
      <c r="K8169" t="s">
        <v>32</v>
      </c>
      <c r="L8169" t="s">
        <v>36</v>
      </c>
      <c r="M8169" t="s">
        <v>37</v>
      </c>
      <c r="N8169" s="5">
        <v>16.25</v>
      </c>
      <c r="O8169" s="7">
        <v>5</v>
      </c>
      <c r="P8169" s="5">
        <v>10.55</v>
      </c>
      <c r="Q8169" s="5">
        <v>5.7</v>
      </c>
      <c r="R8169" s="22">
        <f>Tabla1[[#This Row],[Fecha de Envío]]-Tabla1[[#This Row],[Fecha de Orden]]</f>
        <v>12</v>
      </c>
      <c r="S8169" s="24">
        <f>YEAR(Tabla1[[#This Row],[Fecha de Orden]])</f>
        <v>2024</v>
      </c>
      <c r="T8169" t="str">
        <f>VLOOKUP(Tabla1[[#This Row],[Nombre del Producto]],Tabla2[[Nombre Producto]:[Costo Unitario]],2,FALSE)</f>
        <v>Wicked Choccy's</v>
      </c>
      <c r="U8169" t="str">
        <f>VLOOKUP(Tabla1[[#This Row],[Fábrica]],Tabla3[],4,FALSE)</f>
        <v>Georgia</v>
      </c>
    </row>
    <row r="8170" spans="1:21" x14ac:dyDescent="0.25">
      <c r="A8170" t="s">
        <v>1786</v>
      </c>
      <c r="B8170" s="3">
        <v>45627</v>
      </c>
      <c r="C8170" s="3">
        <v>45639</v>
      </c>
      <c r="D8170" t="s">
        <v>71</v>
      </c>
      <c r="E8170">
        <v>163139</v>
      </c>
      <c r="F8170" t="s">
        <v>19</v>
      </c>
      <c r="G8170" t="s">
        <v>30</v>
      </c>
      <c r="H8170" t="s">
        <v>31</v>
      </c>
      <c r="I8170">
        <v>10009</v>
      </c>
      <c r="J8170" t="s">
        <v>22</v>
      </c>
      <c r="K8170" t="s">
        <v>32</v>
      </c>
      <c r="L8170" t="s">
        <v>24</v>
      </c>
      <c r="M8170" t="s">
        <v>25</v>
      </c>
      <c r="N8170" s="5">
        <v>11.25</v>
      </c>
      <c r="O8170" s="7">
        <v>3</v>
      </c>
      <c r="P8170" s="5">
        <v>7.35</v>
      </c>
      <c r="Q8170" s="5">
        <v>3.9</v>
      </c>
      <c r="R8170" s="22">
        <f>Tabla1[[#This Row],[Fecha de Envío]]-Tabla1[[#This Row],[Fecha de Orden]]</f>
        <v>12</v>
      </c>
      <c r="S8170" s="24">
        <f>YEAR(Tabla1[[#This Row],[Fecha de Orden]])</f>
        <v>2024</v>
      </c>
      <c r="T8170" t="str">
        <f>VLOOKUP(Tabla1[[#This Row],[Nombre del Producto]],Tabla2[[Nombre Producto]:[Costo Unitario]],2,FALSE)</f>
        <v>Wicked Choccy's</v>
      </c>
      <c r="U8170" t="str">
        <f>VLOOKUP(Tabla1[[#This Row],[Fábrica]],Tabla3[],4,FALSE)</f>
        <v>Georgia</v>
      </c>
    </row>
    <row r="8171" spans="1:21" x14ac:dyDescent="0.25">
      <c r="A8171" t="s">
        <v>3010</v>
      </c>
      <c r="B8171" s="3">
        <v>45627</v>
      </c>
      <c r="C8171" s="3">
        <v>45641</v>
      </c>
      <c r="D8171" t="s">
        <v>18</v>
      </c>
      <c r="E8171">
        <v>145233</v>
      </c>
      <c r="F8171" t="s">
        <v>19</v>
      </c>
      <c r="G8171" t="s">
        <v>668</v>
      </c>
      <c r="H8171" t="s">
        <v>203</v>
      </c>
      <c r="I8171">
        <v>80219</v>
      </c>
      <c r="J8171" t="s">
        <v>22</v>
      </c>
      <c r="K8171" t="s">
        <v>23</v>
      </c>
      <c r="L8171" t="s">
        <v>45</v>
      </c>
      <c r="M8171" t="s">
        <v>46</v>
      </c>
      <c r="N8171" s="5">
        <v>10.47</v>
      </c>
      <c r="O8171" s="7">
        <v>3</v>
      </c>
      <c r="P8171" s="5">
        <v>7.47</v>
      </c>
      <c r="Q8171" s="5">
        <v>3</v>
      </c>
      <c r="R8171" s="22">
        <f>Tabla1[[#This Row],[Fecha de Envío]]-Tabla1[[#This Row],[Fecha de Orden]]</f>
        <v>14</v>
      </c>
      <c r="S8171" s="24">
        <f>YEAR(Tabla1[[#This Row],[Fecha de Orden]])</f>
        <v>2024</v>
      </c>
      <c r="T8171" t="str">
        <f>VLOOKUP(Tabla1[[#This Row],[Nombre del Producto]],Tabla2[[Nombre Producto]:[Costo Unitario]],2,FALSE)</f>
        <v>Lot's O' Nuts</v>
      </c>
      <c r="U8171" t="str">
        <f>VLOOKUP(Tabla1[[#This Row],[Fábrica]],Tabla3[],4,FALSE)</f>
        <v>Arizona</v>
      </c>
    </row>
    <row r="8172" spans="1:21" x14ac:dyDescent="0.25">
      <c r="A8172" t="s">
        <v>3011</v>
      </c>
      <c r="B8172" s="3">
        <v>45627</v>
      </c>
      <c r="C8172" s="3">
        <v>45641</v>
      </c>
      <c r="D8172" t="s">
        <v>18</v>
      </c>
      <c r="E8172">
        <v>145233</v>
      </c>
      <c r="F8172" t="s">
        <v>19</v>
      </c>
      <c r="G8172" t="s">
        <v>668</v>
      </c>
      <c r="H8172" t="s">
        <v>203</v>
      </c>
      <c r="I8172">
        <v>80219</v>
      </c>
      <c r="J8172" t="s">
        <v>22</v>
      </c>
      <c r="K8172" t="s">
        <v>23</v>
      </c>
      <c r="L8172" t="s">
        <v>27</v>
      </c>
      <c r="M8172" t="s">
        <v>28</v>
      </c>
      <c r="N8172" s="5">
        <v>25.2</v>
      </c>
      <c r="O8172" s="7">
        <v>7</v>
      </c>
      <c r="P8172" s="5">
        <v>17.5</v>
      </c>
      <c r="Q8172" s="5">
        <v>7.7</v>
      </c>
      <c r="R8172" s="22">
        <f>Tabla1[[#This Row],[Fecha de Envío]]-Tabla1[[#This Row],[Fecha de Orden]]</f>
        <v>14</v>
      </c>
      <c r="S8172" s="24">
        <f>YEAR(Tabla1[[#This Row],[Fecha de Orden]])</f>
        <v>2024</v>
      </c>
      <c r="T8172" t="str">
        <f>VLOOKUP(Tabla1[[#This Row],[Nombre del Producto]],Tabla2[[Nombre Producto]:[Costo Unitario]],2,FALSE)</f>
        <v>Lot's O' Nuts</v>
      </c>
      <c r="U8172" t="str">
        <f>VLOOKUP(Tabla1[[#This Row],[Fábrica]],Tabla3[],4,FALSE)</f>
        <v>Arizona</v>
      </c>
    </row>
    <row r="8173" spans="1:21" x14ac:dyDescent="0.25">
      <c r="A8173" t="s">
        <v>3012</v>
      </c>
      <c r="B8173" s="3">
        <v>45627</v>
      </c>
      <c r="C8173" s="3">
        <v>45641</v>
      </c>
      <c r="D8173" t="s">
        <v>18</v>
      </c>
      <c r="E8173">
        <v>145233</v>
      </c>
      <c r="F8173" t="s">
        <v>19</v>
      </c>
      <c r="G8173" t="s">
        <v>668</v>
      </c>
      <c r="H8173" t="s">
        <v>203</v>
      </c>
      <c r="I8173">
        <v>80219</v>
      </c>
      <c r="J8173" t="s">
        <v>22</v>
      </c>
      <c r="K8173" t="s">
        <v>23</v>
      </c>
      <c r="L8173" t="s">
        <v>24</v>
      </c>
      <c r="M8173" t="s">
        <v>25</v>
      </c>
      <c r="N8173" s="5">
        <v>7.5</v>
      </c>
      <c r="O8173" s="7">
        <v>2</v>
      </c>
      <c r="P8173" s="5">
        <v>4.9000000000000004</v>
      </c>
      <c r="Q8173" s="5">
        <v>2.6</v>
      </c>
      <c r="R8173" s="22">
        <f>Tabla1[[#This Row],[Fecha de Envío]]-Tabla1[[#This Row],[Fecha de Orden]]</f>
        <v>14</v>
      </c>
      <c r="S8173" s="24">
        <f>YEAR(Tabla1[[#This Row],[Fecha de Orden]])</f>
        <v>2024</v>
      </c>
      <c r="T8173" t="str">
        <f>VLOOKUP(Tabla1[[#This Row],[Nombre del Producto]],Tabla2[[Nombre Producto]:[Costo Unitario]],2,FALSE)</f>
        <v>Wicked Choccy's</v>
      </c>
      <c r="U8173" t="str">
        <f>VLOOKUP(Tabla1[[#This Row],[Fábrica]],Tabla3[],4,FALSE)</f>
        <v>Georgia</v>
      </c>
    </row>
    <row r="8174" spans="1:21" x14ac:dyDescent="0.25">
      <c r="A8174" t="s">
        <v>3013</v>
      </c>
      <c r="B8174" s="3">
        <v>45627</v>
      </c>
      <c r="C8174" s="3">
        <v>45641</v>
      </c>
      <c r="D8174" t="s">
        <v>18</v>
      </c>
      <c r="E8174">
        <v>145233</v>
      </c>
      <c r="F8174" t="s">
        <v>19</v>
      </c>
      <c r="G8174" t="s">
        <v>668</v>
      </c>
      <c r="H8174" t="s">
        <v>203</v>
      </c>
      <c r="I8174">
        <v>80219</v>
      </c>
      <c r="J8174" t="s">
        <v>22</v>
      </c>
      <c r="K8174" t="s">
        <v>23</v>
      </c>
      <c r="L8174" t="s">
        <v>33</v>
      </c>
      <c r="M8174" t="s">
        <v>34</v>
      </c>
      <c r="N8174" s="5">
        <v>10.8</v>
      </c>
      <c r="O8174" s="7">
        <v>3</v>
      </c>
      <c r="P8174" s="5">
        <v>7.2</v>
      </c>
      <c r="Q8174" s="5">
        <v>3.6</v>
      </c>
      <c r="R8174" s="22">
        <f>Tabla1[[#This Row],[Fecha de Envío]]-Tabla1[[#This Row],[Fecha de Orden]]</f>
        <v>14</v>
      </c>
      <c r="S8174" s="24">
        <f>YEAR(Tabla1[[#This Row],[Fecha de Orden]])</f>
        <v>2024</v>
      </c>
      <c r="T8174" t="str">
        <f>VLOOKUP(Tabla1[[#This Row],[Nombre del Producto]],Tabla2[[Nombre Producto]:[Costo Unitario]],2,FALSE)</f>
        <v>Lot's O' Nuts</v>
      </c>
      <c r="U8174" t="str">
        <f>VLOOKUP(Tabla1[[#This Row],[Fábrica]],Tabla3[],4,FALSE)</f>
        <v>Arizona</v>
      </c>
    </row>
    <row r="8175" spans="1:21" x14ac:dyDescent="0.25">
      <c r="A8175" t="s">
        <v>3232</v>
      </c>
      <c r="B8175" s="3">
        <v>45627</v>
      </c>
      <c r="C8175" s="3">
        <v>45641</v>
      </c>
      <c r="D8175" t="s">
        <v>18</v>
      </c>
      <c r="E8175">
        <v>144862</v>
      </c>
      <c r="F8175" t="s">
        <v>19</v>
      </c>
      <c r="G8175" t="s">
        <v>144</v>
      </c>
      <c r="H8175" t="s">
        <v>101</v>
      </c>
      <c r="I8175">
        <v>19143</v>
      </c>
      <c r="J8175" t="s">
        <v>148</v>
      </c>
      <c r="K8175" t="s">
        <v>32</v>
      </c>
      <c r="L8175" t="s">
        <v>149</v>
      </c>
      <c r="M8175" t="s">
        <v>150</v>
      </c>
      <c r="N8175" s="5">
        <v>6.25</v>
      </c>
      <c r="O8175" s="7">
        <v>5</v>
      </c>
      <c r="P8175" s="5">
        <v>3.25</v>
      </c>
      <c r="Q8175" s="5">
        <v>3</v>
      </c>
      <c r="R8175" s="22">
        <f>Tabla1[[#This Row],[Fecha de Envío]]-Tabla1[[#This Row],[Fecha de Orden]]</f>
        <v>14</v>
      </c>
      <c r="S8175" s="24">
        <f>YEAR(Tabla1[[#This Row],[Fecha de Orden]])</f>
        <v>2024</v>
      </c>
      <c r="T8175" t="str">
        <f>VLOOKUP(Tabla1[[#This Row],[Nombre del Producto]],Tabla2[[Nombre Producto]:[Costo Unitario]],2,FALSE)</f>
        <v>Secret Factory</v>
      </c>
      <c r="U8175" t="str">
        <f>VLOOKUP(Tabla1[[#This Row],[Fábrica]],Tabla3[],4,FALSE)</f>
        <v>Illinois</v>
      </c>
    </row>
    <row r="8176" spans="1:21" x14ac:dyDescent="0.25">
      <c r="A8176" t="s">
        <v>3233</v>
      </c>
      <c r="B8176" s="3">
        <v>45627</v>
      </c>
      <c r="C8176" s="3">
        <v>45641</v>
      </c>
      <c r="D8176" t="s">
        <v>18</v>
      </c>
      <c r="E8176">
        <v>144862</v>
      </c>
      <c r="F8176" t="s">
        <v>19</v>
      </c>
      <c r="G8176" t="s">
        <v>144</v>
      </c>
      <c r="H8176" t="s">
        <v>101</v>
      </c>
      <c r="I8176">
        <v>19143</v>
      </c>
      <c r="J8176" t="s">
        <v>22</v>
      </c>
      <c r="K8176" t="s">
        <v>32</v>
      </c>
      <c r="L8176" t="s">
        <v>36</v>
      </c>
      <c r="M8176" t="s">
        <v>37</v>
      </c>
      <c r="N8176" s="5">
        <v>22.75</v>
      </c>
      <c r="O8176" s="7">
        <v>7</v>
      </c>
      <c r="P8176" s="5">
        <v>14.77</v>
      </c>
      <c r="Q8176" s="5">
        <v>7.98</v>
      </c>
      <c r="R8176" s="22">
        <f>Tabla1[[#This Row],[Fecha de Envío]]-Tabla1[[#This Row],[Fecha de Orden]]</f>
        <v>14</v>
      </c>
      <c r="S8176" s="24">
        <f>YEAR(Tabla1[[#This Row],[Fecha de Orden]])</f>
        <v>2024</v>
      </c>
      <c r="T8176" t="str">
        <f>VLOOKUP(Tabla1[[#This Row],[Nombre del Producto]],Tabla2[[Nombre Producto]:[Costo Unitario]],2,FALSE)</f>
        <v>Wicked Choccy's</v>
      </c>
      <c r="U8176" t="str">
        <f>VLOOKUP(Tabla1[[#This Row],[Fábrica]],Tabla3[],4,FALSE)</f>
        <v>Georgia</v>
      </c>
    </row>
    <row r="8177" spans="1:21" x14ac:dyDescent="0.25">
      <c r="A8177" t="s">
        <v>4495</v>
      </c>
      <c r="B8177" s="3">
        <v>45627</v>
      </c>
      <c r="C8177" s="3">
        <v>45643</v>
      </c>
      <c r="D8177" t="s">
        <v>18</v>
      </c>
      <c r="E8177">
        <v>135860</v>
      </c>
      <c r="F8177" t="s">
        <v>19</v>
      </c>
      <c r="G8177" t="s">
        <v>4496</v>
      </c>
      <c r="H8177" t="s">
        <v>93</v>
      </c>
      <c r="I8177">
        <v>48601</v>
      </c>
      <c r="J8177" t="s">
        <v>22</v>
      </c>
      <c r="K8177" t="s">
        <v>43</v>
      </c>
      <c r="L8177" t="s">
        <v>27</v>
      </c>
      <c r="M8177" t="s">
        <v>28</v>
      </c>
      <c r="N8177" s="5">
        <v>14.4</v>
      </c>
      <c r="O8177" s="7">
        <v>4</v>
      </c>
      <c r="P8177" s="5">
        <v>10</v>
      </c>
      <c r="Q8177" s="5">
        <v>4.4000000000000004</v>
      </c>
      <c r="R8177" s="22">
        <f>Tabla1[[#This Row],[Fecha de Envío]]-Tabla1[[#This Row],[Fecha de Orden]]</f>
        <v>16</v>
      </c>
      <c r="S8177" s="24">
        <f>YEAR(Tabla1[[#This Row],[Fecha de Orden]])</f>
        <v>2024</v>
      </c>
      <c r="T8177" t="str">
        <f>VLOOKUP(Tabla1[[#This Row],[Nombre del Producto]],Tabla2[[Nombre Producto]:[Costo Unitario]],2,FALSE)</f>
        <v>Lot's O' Nuts</v>
      </c>
      <c r="U8177" t="str">
        <f>VLOOKUP(Tabla1[[#This Row],[Fábrica]],Tabla3[],4,FALSE)</f>
        <v>Arizona</v>
      </c>
    </row>
    <row r="8178" spans="1:21" x14ac:dyDescent="0.25">
      <c r="A8178" t="s">
        <v>4497</v>
      </c>
      <c r="B8178" s="3">
        <v>45627</v>
      </c>
      <c r="C8178" s="3">
        <v>45643</v>
      </c>
      <c r="D8178" t="s">
        <v>18</v>
      </c>
      <c r="E8178">
        <v>135860</v>
      </c>
      <c r="F8178" t="s">
        <v>19</v>
      </c>
      <c r="G8178" t="s">
        <v>4496</v>
      </c>
      <c r="H8178" t="s">
        <v>93</v>
      </c>
      <c r="I8178">
        <v>48601</v>
      </c>
      <c r="J8178" t="s">
        <v>22</v>
      </c>
      <c r="K8178" t="s">
        <v>43</v>
      </c>
      <c r="L8178" t="s">
        <v>45</v>
      </c>
      <c r="M8178" t="s">
        <v>46</v>
      </c>
      <c r="N8178" s="5">
        <v>31.41</v>
      </c>
      <c r="O8178" s="7">
        <v>9</v>
      </c>
      <c r="P8178" s="5">
        <v>22.41</v>
      </c>
      <c r="Q8178" s="5">
        <v>9</v>
      </c>
      <c r="R8178" s="22">
        <f>Tabla1[[#This Row],[Fecha de Envío]]-Tabla1[[#This Row],[Fecha de Orden]]</f>
        <v>16</v>
      </c>
      <c r="S8178" s="24">
        <f>YEAR(Tabla1[[#This Row],[Fecha de Orden]])</f>
        <v>2024</v>
      </c>
      <c r="T8178" t="str">
        <f>VLOOKUP(Tabla1[[#This Row],[Nombre del Producto]],Tabla2[[Nombre Producto]:[Costo Unitario]],2,FALSE)</f>
        <v>Lot's O' Nuts</v>
      </c>
      <c r="U8178" t="str">
        <f>VLOOKUP(Tabla1[[#This Row],[Fábrica]],Tabla3[],4,FALSE)</f>
        <v>Arizona</v>
      </c>
    </row>
    <row r="8179" spans="1:21" x14ac:dyDescent="0.25">
      <c r="A8179" t="s">
        <v>4498</v>
      </c>
      <c r="B8179" s="3">
        <v>45627</v>
      </c>
      <c r="C8179" s="3">
        <v>45643</v>
      </c>
      <c r="D8179" t="s">
        <v>18</v>
      </c>
      <c r="E8179">
        <v>135860</v>
      </c>
      <c r="F8179" t="s">
        <v>19</v>
      </c>
      <c r="G8179" t="s">
        <v>4496</v>
      </c>
      <c r="H8179" t="s">
        <v>93</v>
      </c>
      <c r="I8179">
        <v>48601</v>
      </c>
      <c r="J8179" t="s">
        <v>22</v>
      </c>
      <c r="K8179" t="s">
        <v>43</v>
      </c>
      <c r="L8179" t="s">
        <v>33</v>
      </c>
      <c r="M8179" t="s">
        <v>34</v>
      </c>
      <c r="N8179" s="5">
        <v>14.4</v>
      </c>
      <c r="O8179" s="7">
        <v>4</v>
      </c>
      <c r="P8179" s="5">
        <v>9.6</v>
      </c>
      <c r="Q8179" s="5">
        <v>4.8</v>
      </c>
      <c r="R8179" s="22">
        <f>Tabla1[[#This Row],[Fecha de Envío]]-Tabla1[[#This Row],[Fecha de Orden]]</f>
        <v>16</v>
      </c>
      <c r="S8179" s="24">
        <f>YEAR(Tabla1[[#This Row],[Fecha de Orden]])</f>
        <v>2024</v>
      </c>
      <c r="T8179" t="str">
        <f>VLOOKUP(Tabla1[[#This Row],[Nombre del Producto]],Tabla2[[Nombre Producto]:[Costo Unitario]],2,FALSE)</f>
        <v>Lot's O' Nuts</v>
      </c>
      <c r="U8179" t="str">
        <f>VLOOKUP(Tabla1[[#This Row],[Fábrica]],Tabla3[],4,FALSE)</f>
        <v>Arizona</v>
      </c>
    </row>
    <row r="8180" spans="1:21" x14ac:dyDescent="0.25">
      <c r="A8180" t="s">
        <v>4499</v>
      </c>
      <c r="B8180" s="3">
        <v>45627</v>
      </c>
      <c r="C8180" s="3">
        <v>45643</v>
      </c>
      <c r="D8180" t="s">
        <v>18</v>
      </c>
      <c r="E8180">
        <v>135860</v>
      </c>
      <c r="F8180" t="s">
        <v>19</v>
      </c>
      <c r="G8180" t="s">
        <v>4496</v>
      </c>
      <c r="H8180" t="s">
        <v>93</v>
      </c>
      <c r="I8180">
        <v>48601</v>
      </c>
      <c r="J8180" t="s">
        <v>22</v>
      </c>
      <c r="K8180" t="s">
        <v>43</v>
      </c>
      <c r="L8180" t="s">
        <v>36</v>
      </c>
      <c r="M8180" t="s">
        <v>37</v>
      </c>
      <c r="N8180" s="5">
        <v>3.25</v>
      </c>
      <c r="O8180" s="7">
        <v>1</v>
      </c>
      <c r="P8180" s="5">
        <v>2.11</v>
      </c>
      <c r="Q8180" s="5">
        <v>1.1399999999999999</v>
      </c>
      <c r="R8180" s="22">
        <f>Tabla1[[#This Row],[Fecha de Envío]]-Tabla1[[#This Row],[Fecha de Orden]]</f>
        <v>16</v>
      </c>
      <c r="S8180" s="24">
        <f>YEAR(Tabla1[[#This Row],[Fecha de Orden]])</f>
        <v>2024</v>
      </c>
      <c r="T8180" t="str">
        <f>VLOOKUP(Tabla1[[#This Row],[Nombre del Producto]],Tabla2[[Nombre Producto]:[Costo Unitario]],2,FALSE)</f>
        <v>Wicked Choccy's</v>
      </c>
      <c r="U8180" t="str">
        <f>VLOOKUP(Tabla1[[#This Row],[Fábrica]],Tabla3[],4,FALSE)</f>
        <v>Georgia</v>
      </c>
    </row>
    <row r="8181" spans="1:21" x14ac:dyDescent="0.25">
      <c r="A8181" t="s">
        <v>6024</v>
      </c>
      <c r="B8181" s="3">
        <v>45627</v>
      </c>
      <c r="C8181" s="3">
        <v>45639</v>
      </c>
      <c r="D8181" t="s">
        <v>39</v>
      </c>
      <c r="E8181">
        <v>145660</v>
      </c>
      <c r="F8181" t="s">
        <v>19</v>
      </c>
      <c r="G8181" t="s">
        <v>2400</v>
      </c>
      <c r="H8181" t="s">
        <v>210</v>
      </c>
      <c r="I8181">
        <v>43302</v>
      </c>
      <c r="J8181" t="s">
        <v>22</v>
      </c>
      <c r="K8181" t="s">
        <v>32</v>
      </c>
      <c r="L8181" t="s">
        <v>36</v>
      </c>
      <c r="M8181" t="s">
        <v>37</v>
      </c>
      <c r="N8181" s="5">
        <v>6.5</v>
      </c>
      <c r="O8181" s="7">
        <v>2</v>
      </c>
      <c r="P8181" s="5">
        <v>4.22</v>
      </c>
      <c r="Q8181" s="5">
        <v>2.2799999999999998</v>
      </c>
      <c r="R8181" s="22">
        <f>Tabla1[[#This Row],[Fecha de Envío]]-Tabla1[[#This Row],[Fecha de Orden]]</f>
        <v>12</v>
      </c>
      <c r="S8181" s="24">
        <f>YEAR(Tabla1[[#This Row],[Fecha de Orden]])</f>
        <v>2024</v>
      </c>
      <c r="T8181" t="str">
        <f>VLOOKUP(Tabla1[[#This Row],[Nombre del Producto]],Tabla2[[Nombre Producto]:[Costo Unitario]],2,FALSE)</f>
        <v>Wicked Choccy's</v>
      </c>
      <c r="U8181" t="str">
        <f>VLOOKUP(Tabla1[[#This Row],[Fábrica]],Tabla3[],4,FALSE)</f>
        <v>Georgia</v>
      </c>
    </row>
    <row r="8182" spans="1:21" x14ac:dyDescent="0.25">
      <c r="A8182" t="s">
        <v>6223</v>
      </c>
      <c r="B8182" s="3">
        <v>45627</v>
      </c>
      <c r="C8182" s="3">
        <v>45643</v>
      </c>
      <c r="D8182" t="s">
        <v>18</v>
      </c>
      <c r="E8182">
        <v>103968</v>
      </c>
      <c r="F8182" t="s">
        <v>19</v>
      </c>
      <c r="G8182" t="s">
        <v>353</v>
      </c>
      <c r="H8182" t="s">
        <v>21</v>
      </c>
      <c r="I8182">
        <v>95207</v>
      </c>
      <c r="J8182" t="s">
        <v>22</v>
      </c>
      <c r="K8182" t="s">
        <v>23</v>
      </c>
      <c r="L8182" t="s">
        <v>24</v>
      </c>
      <c r="M8182" t="s">
        <v>25</v>
      </c>
      <c r="N8182" s="5">
        <v>33.75</v>
      </c>
      <c r="O8182" s="7">
        <v>9</v>
      </c>
      <c r="P8182" s="5">
        <v>22.05</v>
      </c>
      <c r="Q8182" s="5">
        <v>11.7</v>
      </c>
      <c r="R8182" s="22">
        <f>Tabla1[[#This Row],[Fecha de Envío]]-Tabla1[[#This Row],[Fecha de Orden]]</f>
        <v>16</v>
      </c>
      <c r="S8182" s="24">
        <f>YEAR(Tabla1[[#This Row],[Fecha de Orden]])</f>
        <v>2024</v>
      </c>
      <c r="T8182" t="str">
        <f>VLOOKUP(Tabla1[[#This Row],[Nombre del Producto]],Tabla2[[Nombre Producto]:[Costo Unitario]],2,FALSE)</f>
        <v>Wicked Choccy's</v>
      </c>
      <c r="U8182" t="str">
        <f>VLOOKUP(Tabla1[[#This Row],[Fábrica]],Tabla3[],4,FALSE)</f>
        <v>Georgia</v>
      </c>
    </row>
    <row r="8183" spans="1:21" x14ac:dyDescent="0.25">
      <c r="A8183" t="s">
        <v>6496</v>
      </c>
      <c r="B8183" s="3">
        <v>45627</v>
      </c>
      <c r="C8183" s="3">
        <v>45644</v>
      </c>
      <c r="D8183" t="s">
        <v>18</v>
      </c>
      <c r="E8183">
        <v>138618</v>
      </c>
      <c r="F8183" t="s">
        <v>19</v>
      </c>
      <c r="G8183" t="s">
        <v>908</v>
      </c>
      <c r="H8183" t="s">
        <v>42</v>
      </c>
      <c r="I8183">
        <v>78207</v>
      </c>
      <c r="J8183" t="s">
        <v>22</v>
      </c>
      <c r="K8183" t="s">
        <v>43</v>
      </c>
      <c r="L8183" t="s">
        <v>27</v>
      </c>
      <c r="M8183" t="s">
        <v>28</v>
      </c>
      <c r="N8183" s="5">
        <v>7.2</v>
      </c>
      <c r="O8183" s="7">
        <v>2</v>
      </c>
      <c r="P8183" s="5">
        <v>5</v>
      </c>
      <c r="Q8183" s="5">
        <v>2.2000000000000002</v>
      </c>
      <c r="R8183" s="22">
        <f>Tabla1[[#This Row],[Fecha de Envío]]-Tabla1[[#This Row],[Fecha de Orden]]</f>
        <v>17</v>
      </c>
      <c r="S8183" s="24">
        <f>YEAR(Tabla1[[#This Row],[Fecha de Orden]])</f>
        <v>2024</v>
      </c>
      <c r="T8183" t="str">
        <f>VLOOKUP(Tabla1[[#This Row],[Nombre del Producto]],Tabla2[[Nombre Producto]:[Costo Unitario]],2,FALSE)</f>
        <v>Lot's O' Nuts</v>
      </c>
      <c r="U8183" t="str">
        <f>VLOOKUP(Tabla1[[#This Row],[Fábrica]],Tabla3[],4,FALSE)</f>
        <v>Arizona</v>
      </c>
    </row>
    <row r="8184" spans="1:21" x14ac:dyDescent="0.25">
      <c r="A8184" t="s">
        <v>7258</v>
      </c>
      <c r="B8184" s="3">
        <v>45627</v>
      </c>
      <c r="C8184" s="3">
        <v>45640</v>
      </c>
      <c r="D8184" t="s">
        <v>39</v>
      </c>
      <c r="E8184">
        <v>127313</v>
      </c>
      <c r="F8184" t="s">
        <v>19</v>
      </c>
      <c r="G8184" t="s">
        <v>144</v>
      </c>
      <c r="H8184" t="s">
        <v>101</v>
      </c>
      <c r="I8184">
        <v>19120</v>
      </c>
      <c r="J8184" t="s">
        <v>22</v>
      </c>
      <c r="K8184" t="s">
        <v>32</v>
      </c>
      <c r="L8184" t="s">
        <v>27</v>
      </c>
      <c r="M8184" t="s">
        <v>28</v>
      </c>
      <c r="N8184" s="5">
        <v>18</v>
      </c>
      <c r="O8184" s="7">
        <v>5</v>
      </c>
      <c r="P8184" s="5">
        <v>12.5</v>
      </c>
      <c r="Q8184" s="5">
        <v>5.5</v>
      </c>
      <c r="R8184" s="22">
        <f>Tabla1[[#This Row],[Fecha de Envío]]-Tabla1[[#This Row],[Fecha de Orden]]</f>
        <v>13</v>
      </c>
      <c r="S8184" s="24">
        <f>YEAR(Tabla1[[#This Row],[Fecha de Orden]])</f>
        <v>2024</v>
      </c>
      <c r="T8184" t="str">
        <f>VLOOKUP(Tabla1[[#This Row],[Nombre del Producto]],Tabla2[[Nombre Producto]:[Costo Unitario]],2,FALSE)</f>
        <v>Lot's O' Nuts</v>
      </c>
      <c r="U8184" t="str">
        <f>VLOOKUP(Tabla1[[#This Row],[Fábrica]],Tabla3[],4,FALSE)</f>
        <v>Arizona</v>
      </c>
    </row>
    <row r="8185" spans="1:21" x14ac:dyDescent="0.25">
      <c r="A8185" t="s">
        <v>7259</v>
      </c>
      <c r="B8185" s="3">
        <v>45627</v>
      </c>
      <c r="C8185" s="3">
        <v>45640</v>
      </c>
      <c r="D8185" t="s">
        <v>39</v>
      </c>
      <c r="E8185">
        <v>127313</v>
      </c>
      <c r="F8185" t="s">
        <v>19</v>
      </c>
      <c r="G8185" t="s">
        <v>144</v>
      </c>
      <c r="H8185" t="s">
        <v>101</v>
      </c>
      <c r="I8185">
        <v>19120</v>
      </c>
      <c r="J8185" t="s">
        <v>22</v>
      </c>
      <c r="K8185" t="s">
        <v>32</v>
      </c>
      <c r="L8185" t="s">
        <v>24</v>
      </c>
      <c r="M8185" t="s">
        <v>25</v>
      </c>
      <c r="N8185" s="5">
        <v>11.25</v>
      </c>
      <c r="O8185" s="7">
        <v>3</v>
      </c>
      <c r="P8185" s="5">
        <v>7.35</v>
      </c>
      <c r="Q8185" s="5">
        <v>3.9</v>
      </c>
      <c r="R8185" s="22">
        <f>Tabla1[[#This Row],[Fecha de Envío]]-Tabla1[[#This Row],[Fecha de Orden]]</f>
        <v>13</v>
      </c>
      <c r="S8185" s="24">
        <f>YEAR(Tabla1[[#This Row],[Fecha de Orden]])</f>
        <v>2024</v>
      </c>
      <c r="T8185" t="str">
        <f>VLOOKUP(Tabla1[[#This Row],[Nombre del Producto]],Tabla2[[Nombre Producto]:[Costo Unitario]],2,FALSE)</f>
        <v>Wicked Choccy's</v>
      </c>
      <c r="U8185" t="str">
        <f>VLOOKUP(Tabla1[[#This Row],[Fábrica]],Tabla3[],4,FALSE)</f>
        <v>Georgia</v>
      </c>
    </row>
    <row r="8186" spans="1:21" x14ac:dyDescent="0.25">
      <c r="A8186" t="s">
        <v>7886</v>
      </c>
      <c r="B8186" s="3">
        <v>45627</v>
      </c>
      <c r="C8186" s="3">
        <v>45641</v>
      </c>
      <c r="D8186" t="s">
        <v>18</v>
      </c>
      <c r="E8186">
        <v>122539</v>
      </c>
      <c r="F8186" t="s">
        <v>19</v>
      </c>
      <c r="G8186" t="s">
        <v>144</v>
      </c>
      <c r="H8186" t="s">
        <v>101</v>
      </c>
      <c r="I8186">
        <v>19140</v>
      </c>
      <c r="J8186" t="s">
        <v>22</v>
      </c>
      <c r="K8186" t="s">
        <v>32</v>
      </c>
      <c r="L8186" t="s">
        <v>33</v>
      </c>
      <c r="M8186" t="s">
        <v>34</v>
      </c>
      <c r="N8186" s="5">
        <v>7.2</v>
      </c>
      <c r="O8186" s="7">
        <v>2</v>
      </c>
      <c r="P8186" s="5">
        <v>4.8</v>
      </c>
      <c r="Q8186" s="5">
        <v>2.4</v>
      </c>
      <c r="R8186" s="22">
        <f>Tabla1[[#This Row],[Fecha de Envío]]-Tabla1[[#This Row],[Fecha de Orden]]</f>
        <v>14</v>
      </c>
      <c r="S8186" s="24">
        <f>YEAR(Tabla1[[#This Row],[Fecha de Orden]])</f>
        <v>2024</v>
      </c>
      <c r="T8186" t="str">
        <f>VLOOKUP(Tabla1[[#This Row],[Nombre del Producto]],Tabla2[[Nombre Producto]:[Costo Unitario]],2,FALSE)</f>
        <v>Lot's O' Nuts</v>
      </c>
      <c r="U8186" t="str">
        <f>VLOOKUP(Tabla1[[#This Row],[Fábrica]],Tabla3[],4,FALSE)</f>
        <v>Arizona</v>
      </c>
    </row>
    <row r="8187" spans="1:21" x14ac:dyDescent="0.25">
      <c r="A8187" t="s">
        <v>7887</v>
      </c>
      <c r="B8187" s="3">
        <v>45627</v>
      </c>
      <c r="C8187" s="3">
        <v>45641</v>
      </c>
      <c r="D8187" t="s">
        <v>18</v>
      </c>
      <c r="E8187">
        <v>122539</v>
      </c>
      <c r="F8187" t="s">
        <v>19</v>
      </c>
      <c r="G8187" t="s">
        <v>144</v>
      </c>
      <c r="H8187" t="s">
        <v>101</v>
      </c>
      <c r="I8187">
        <v>19140</v>
      </c>
      <c r="J8187" t="s">
        <v>22</v>
      </c>
      <c r="K8187" t="s">
        <v>32</v>
      </c>
      <c r="L8187" t="s">
        <v>27</v>
      </c>
      <c r="M8187" t="s">
        <v>28</v>
      </c>
      <c r="N8187" s="5">
        <v>14.4</v>
      </c>
      <c r="O8187" s="7">
        <v>4</v>
      </c>
      <c r="P8187" s="5">
        <v>10</v>
      </c>
      <c r="Q8187" s="5">
        <v>4.4000000000000004</v>
      </c>
      <c r="R8187" s="22">
        <f>Tabla1[[#This Row],[Fecha de Envío]]-Tabla1[[#This Row],[Fecha de Orden]]</f>
        <v>14</v>
      </c>
      <c r="S8187" s="24">
        <f>YEAR(Tabla1[[#This Row],[Fecha de Orden]])</f>
        <v>2024</v>
      </c>
      <c r="T8187" t="str">
        <f>VLOOKUP(Tabla1[[#This Row],[Nombre del Producto]],Tabla2[[Nombre Producto]:[Costo Unitario]],2,FALSE)</f>
        <v>Lot's O' Nuts</v>
      </c>
      <c r="U8187" t="str">
        <f>VLOOKUP(Tabla1[[#This Row],[Fábrica]],Tabla3[],4,FALSE)</f>
        <v>Arizona</v>
      </c>
    </row>
    <row r="8188" spans="1:21" x14ac:dyDescent="0.25">
      <c r="A8188" t="s">
        <v>8116</v>
      </c>
      <c r="B8188" s="3">
        <v>45627</v>
      </c>
      <c r="C8188" s="3">
        <v>45642</v>
      </c>
      <c r="D8188" t="s">
        <v>18</v>
      </c>
      <c r="E8188">
        <v>101805</v>
      </c>
      <c r="F8188" t="s">
        <v>19</v>
      </c>
      <c r="G8188" t="s">
        <v>124</v>
      </c>
      <c r="H8188" t="s">
        <v>125</v>
      </c>
      <c r="I8188">
        <v>98105</v>
      </c>
      <c r="J8188" t="s">
        <v>22</v>
      </c>
      <c r="K8188" t="s">
        <v>23</v>
      </c>
      <c r="L8188" t="s">
        <v>45</v>
      </c>
      <c r="M8188" t="s">
        <v>46</v>
      </c>
      <c r="N8188" s="5">
        <v>41.88</v>
      </c>
      <c r="O8188" s="7">
        <v>12</v>
      </c>
      <c r="P8188" s="5">
        <v>29.88</v>
      </c>
      <c r="Q8188" s="5">
        <v>12</v>
      </c>
      <c r="R8188" s="22">
        <f>Tabla1[[#This Row],[Fecha de Envío]]-Tabla1[[#This Row],[Fecha de Orden]]</f>
        <v>15</v>
      </c>
      <c r="S8188" s="24">
        <f>YEAR(Tabla1[[#This Row],[Fecha de Orden]])</f>
        <v>2024</v>
      </c>
      <c r="T8188" t="str">
        <f>VLOOKUP(Tabla1[[#This Row],[Nombre del Producto]],Tabla2[[Nombre Producto]:[Costo Unitario]],2,FALSE)</f>
        <v>Lot's O' Nuts</v>
      </c>
      <c r="U8188" t="str">
        <f>VLOOKUP(Tabla1[[#This Row],[Fábrica]],Tabla3[],4,FALSE)</f>
        <v>Arizona</v>
      </c>
    </row>
    <row r="8189" spans="1:21" x14ac:dyDescent="0.25">
      <c r="A8189" t="s">
        <v>8117</v>
      </c>
      <c r="B8189" s="3">
        <v>45627</v>
      </c>
      <c r="C8189" s="3">
        <v>45642</v>
      </c>
      <c r="D8189" t="s">
        <v>18</v>
      </c>
      <c r="E8189">
        <v>101805</v>
      </c>
      <c r="F8189" t="s">
        <v>19</v>
      </c>
      <c r="G8189" t="s">
        <v>124</v>
      </c>
      <c r="H8189" t="s">
        <v>125</v>
      </c>
      <c r="I8189">
        <v>98105</v>
      </c>
      <c r="J8189" t="s">
        <v>22</v>
      </c>
      <c r="K8189" t="s">
        <v>23</v>
      </c>
      <c r="L8189" t="s">
        <v>24</v>
      </c>
      <c r="M8189" t="s">
        <v>25</v>
      </c>
      <c r="N8189" s="5">
        <v>18.75</v>
      </c>
      <c r="O8189" s="7">
        <v>5</v>
      </c>
      <c r="P8189" s="5">
        <v>12.25</v>
      </c>
      <c r="Q8189" s="5">
        <v>6.5</v>
      </c>
      <c r="R8189" s="22">
        <f>Tabla1[[#This Row],[Fecha de Envío]]-Tabla1[[#This Row],[Fecha de Orden]]</f>
        <v>15</v>
      </c>
      <c r="S8189" s="24">
        <f>YEAR(Tabla1[[#This Row],[Fecha de Orden]])</f>
        <v>2024</v>
      </c>
      <c r="T8189" t="str">
        <f>VLOOKUP(Tabla1[[#This Row],[Nombre del Producto]],Tabla2[[Nombre Producto]:[Costo Unitario]],2,FALSE)</f>
        <v>Wicked Choccy's</v>
      </c>
      <c r="U8189" t="str">
        <f>VLOOKUP(Tabla1[[#This Row],[Fábrica]],Tabla3[],4,FALSE)</f>
        <v>Georgia</v>
      </c>
    </row>
    <row r="8190" spans="1:21" x14ac:dyDescent="0.25">
      <c r="A8190" t="s">
        <v>8118</v>
      </c>
      <c r="B8190" s="3">
        <v>45627</v>
      </c>
      <c r="C8190" s="3">
        <v>45642</v>
      </c>
      <c r="D8190" t="s">
        <v>18</v>
      </c>
      <c r="E8190">
        <v>101805</v>
      </c>
      <c r="F8190" t="s">
        <v>19</v>
      </c>
      <c r="G8190" t="s">
        <v>124</v>
      </c>
      <c r="H8190" t="s">
        <v>125</v>
      </c>
      <c r="I8190">
        <v>98105</v>
      </c>
      <c r="J8190" t="s">
        <v>22</v>
      </c>
      <c r="K8190" t="s">
        <v>23</v>
      </c>
      <c r="L8190" t="s">
        <v>33</v>
      </c>
      <c r="M8190" t="s">
        <v>34</v>
      </c>
      <c r="N8190" s="5">
        <v>14.4</v>
      </c>
      <c r="O8190" s="7">
        <v>4</v>
      </c>
      <c r="P8190" s="5">
        <v>9.6</v>
      </c>
      <c r="Q8190" s="5">
        <v>4.8</v>
      </c>
      <c r="R8190" s="22">
        <f>Tabla1[[#This Row],[Fecha de Envío]]-Tabla1[[#This Row],[Fecha de Orden]]</f>
        <v>15</v>
      </c>
      <c r="S8190" s="24">
        <f>YEAR(Tabla1[[#This Row],[Fecha de Orden]])</f>
        <v>2024</v>
      </c>
      <c r="T8190" t="str">
        <f>VLOOKUP(Tabla1[[#This Row],[Nombre del Producto]],Tabla2[[Nombre Producto]:[Costo Unitario]],2,FALSE)</f>
        <v>Lot's O' Nuts</v>
      </c>
      <c r="U8190" t="str">
        <f>VLOOKUP(Tabla1[[#This Row],[Fábrica]],Tabla3[],4,FALSE)</f>
        <v>Arizona</v>
      </c>
    </row>
    <row r="8191" spans="1:21" x14ac:dyDescent="0.25">
      <c r="A8191" t="s">
        <v>8161</v>
      </c>
      <c r="B8191" s="3">
        <v>45627</v>
      </c>
      <c r="C8191" s="3">
        <v>45641</v>
      </c>
      <c r="D8191" t="s">
        <v>18</v>
      </c>
      <c r="E8191">
        <v>113355</v>
      </c>
      <c r="F8191" t="s">
        <v>19</v>
      </c>
      <c r="G8191" t="s">
        <v>624</v>
      </c>
      <c r="H8191" t="s">
        <v>42</v>
      </c>
      <c r="I8191">
        <v>75051</v>
      </c>
      <c r="J8191" t="s">
        <v>22</v>
      </c>
      <c r="K8191" t="s">
        <v>43</v>
      </c>
      <c r="L8191" t="s">
        <v>24</v>
      </c>
      <c r="M8191" t="s">
        <v>25</v>
      </c>
      <c r="N8191" s="5">
        <v>11.25</v>
      </c>
      <c r="O8191" s="7">
        <v>3</v>
      </c>
      <c r="P8191" s="5">
        <v>7.35</v>
      </c>
      <c r="Q8191" s="5">
        <v>3.9</v>
      </c>
      <c r="R8191" s="22">
        <f>Tabla1[[#This Row],[Fecha de Envío]]-Tabla1[[#This Row],[Fecha de Orden]]</f>
        <v>14</v>
      </c>
      <c r="S8191" s="24">
        <f>YEAR(Tabla1[[#This Row],[Fecha de Orden]])</f>
        <v>2024</v>
      </c>
      <c r="T8191" t="str">
        <f>VLOOKUP(Tabla1[[#This Row],[Nombre del Producto]],Tabla2[[Nombre Producto]:[Costo Unitario]],2,FALSE)</f>
        <v>Wicked Choccy's</v>
      </c>
      <c r="U8191" t="str">
        <f>VLOOKUP(Tabla1[[#This Row],[Fábrica]],Tabla3[],4,FALSE)</f>
        <v>Georgia</v>
      </c>
    </row>
    <row r="8192" spans="1:21" x14ac:dyDescent="0.25">
      <c r="A8192" t="s">
        <v>8268</v>
      </c>
      <c r="B8192" s="3">
        <v>45627</v>
      </c>
      <c r="C8192" s="3">
        <v>45644</v>
      </c>
      <c r="D8192" t="s">
        <v>18</v>
      </c>
      <c r="E8192">
        <v>166926</v>
      </c>
      <c r="F8192" t="s">
        <v>19</v>
      </c>
      <c r="G8192" t="s">
        <v>124</v>
      </c>
      <c r="H8192" t="s">
        <v>125</v>
      </c>
      <c r="I8192">
        <v>98105</v>
      </c>
      <c r="J8192" t="s">
        <v>22</v>
      </c>
      <c r="K8192" t="s">
        <v>23</v>
      </c>
      <c r="L8192" t="s">
        <v>33</v>
      </c>
      <c r="M8192" t="s">
        <v>34</v>
      </c>
      <c r="N8192" s="5">
        <v>7.2</v>
      </c>
      <c r="O8192" s="7">
        <v>2</v>
      </c>
      <c r="P8192" s="5">
        <v>4.8</v>
      </c>
      <c r="Q8192" s="5">
        <v>2.4</v>
      </c>
      <c r="R8192" s="22">
        <f>Tabla1[[#This Row],[Fecha de Envío]]-Tabla1[[#This Row],[Fecha de Orden]]</f>
        <v>17</v>
      </c>
      <c r="S8192" s="24">
        <f>YEAR(Tabla1[[#This Row],[Fecha de Orden]])</f>
        <v>2024</v>
      </c>
      <c r="T8192" t="str">
        <f>VLOOKUP(Tabla1[[#This Row],[Nombre del Producto]],Tabla2[[Nombre Producto]:[Costo Unitario]],2,FALSE)</f>
        <v>Lot's O' Nuts</v>
      </c>
      <c r="U8192" t="str">
        <f>VLOOKUP(Tabla1[[#This Row],[Fábrica]],Tabla3[],4,FALSE)</f>
        <v>Arizona</v>
      </c>
    </row>
    <row r="8193" spans="1:21" x14ac:dyDescent="0.25">
      <c r="A8193" t="s">
        <v>8269</v>
      </c>
      <c r="B8193" s="3">
        <v>45627</v>
      </c>
      <c r="C8193" s="3">
        <v>45644</v>
      </c>
      <c r="D8193" t="s">
        <v>18</v>
      </c>
      <c r="E8193">
        <v>166926</v>
      </c>
      <c r="F8193" t="s">
        <v>19</v>
      </c>
      <c r="G8193" t="s">
        <v>124</v>
      </c>
      <c r="H8193" t="s">
        <v>125</v>
      </c>
      <c r="I8193">
        <v>98105</v>
      </c>
      <c r="J8193" t="s">
        <v>22</v>
      </c>
      <c r="K8193" t="s">
        <v>23</v>
      </c>
      <c r="L8193" t="s">
        <v>36</v>
      </c>
      <c r="M8193" t="s">
        <v>37</v>
      </c>
      <c r="N8193" s="5">
        <v>22.75</v>
      </c>
      <c r="O8193" s="7">
        <v>7</v>
      </c>
      <c r="P8193" s="5">
        <v>14.77</v>
      </c>
      <c r="Q8193" s="5">
        <v>7.98</v>
      </c>
      <c r="R8193" s="22">
        <f>Tabla1[[#This Row],[Fecha de Envío]]-Tabla1[[#This Row],[Fecha de Orden]]</f>
        <v>17</v>
      </c>
      <c r="S8193" s="24">
        <f>YEAR(Tabla1[[#This Row],[Fecha de Orden]])</f>
        <v>2024</v>
      </c>
      <c r="T8193" t="str">
        <f>VLOOKUP(Tabla1[[#This Row],[Nombre del Producto]],Tabla2[[Nombre Producto]:[Costo Unitario]],2,FALSE)</f>
        <v>Wicked Choccy's</v>
      </c>
      <c r="U8193" t="str">
        <f>VLOOKUP(Tabla1[[#This Row],[Fábrica]],Tabla3[],4,FALSE)</f>
        <v>Georgia</v>
      </c>
    </row>
    <row r="8194" spans="1:21" x14ac:dyDescent="0.25">
      <c r="A8194" t="s">
        <v>628</v>
      </c>
      <c r="B8194" s="3">
        <v>45628</v>
      </c>
      <c r="C8194" s="3">
        <v>45639</v>
      </c>
      <c r="D8194" t="s">
        <v>82</v>
      </c>
      <c r="E8194">
        <v>109701</v>
      </c>
      <c r="F8194" t="s">
        <v>19</v>
      </c>
      <c r="G8194" t="s">
        <v>53</v>
      </c>
      <c r="H8194" t="s">
        <v>21</v>
      </c>
      <c r="I8194">
        <v>90032</v>
      </c>
      <c r="J8194" t="s">
        <v>22</v>
      </c>
      <c r="K8194" t="s">
        <v>23</v>
      </c>
      <c r="L8194" t="s">
        <v>24</v>
      </c>
      <c r="M8194" t="s">
        <v>25</v>
      </c>
      <c r="N8194" s="5">
        <v>11.25</v>
      </c>
      <c r="O8194" s="7">
        <v>3</v>
      </c>
      <c r="P8194" s="5">
        <v>7.35</v>
      </c>
      <c r="Q8194" s="5">
        <v>3.9</v>
      </c>
      <c r="R8194" s="22">
        <f>Tabla1[[#This Row],[Fecha de Envío]]-Tabla1[[#This Row],[Fecha de Orden]]</f>
        <v>11</v>
      </c>
      <c r="S8194" s="24">
        <f>YEAR(Tabla1[[#This Row],[Fecha de Orden]])</f>
        <v>2024</v>
      </c>
      <c r="T8194" t="str">
        <f>VLOOKUP(Tabla1[[#This Row],[Nombre del Producto]],Tabla2[[Nombre Producto]:[Costo Unitario]],2,FALSE)</f>
        <v>Wicked Choccy's</v>
      </c>
      <c r="U8194" t="str">
        <f>VLOOKUP(Tabla1[[#This Row],[Fábrica]],Tabla3[],4,FALSE)</f>
        <v>Georgia</v>
      </c>
    </row>
    <row r="8195" spans="1:21" x14ac:dyDescent="0.25">
      <c r="A8195" t="s">
        <v>629</v>
      </c>
      <c r="B8195" s="3">
        <v>45628</v>
      </c>
      <c r="C8195" s="3">
        <v>45639</v>
      </c>
      <c r="D8195" t="s">
        <v>82</v>
      </c>
      <c r="E8195">
        <v>109701</v>
      </c>
      <c r="F8195" t="s">
        <v>19</v>
      </c>
      <c r="G8195" t="s">
        <v>53</v>
      </c>
      <c r="H8195" t="s">
        <v>21</v>
      </c>
      <c r="I8195">
        <v>90032</v>
      </c>
      <c r="J8195" t="s">
        <v>22</v>
      </c>
      <c r="K8195" t="s">
        <v>23</v>
      </c>
      <c r="L8195" t="s">
        <v>36</v>
      </c>
      <c r="M8195" t="s">
        <v>37</v>
      </c>
      <c r="N8195" s="5">
        <v>19.5</v>
      </c>
      <c r="O8195" s="7">
        <v>6</v>
      </c>
      <c r="P8195" s="5">
        <v>12.66</v>
      </c>
      <c r="Q8195" s="5">
        <v>6.84</v>
      </c>
      <c r="R8195" s="22">
        <f>Tabla1[[#This Row],[Fecha de Envío]]-Tabla1[[#This Row],[Fecha de Orden]]</f>
        <v>11</v>
      </c>
      <c r="S8195" s="24">
        <f>YEAR(Tabla1[[#This Row],[Fecha de Orden]])</f>
        <v>2024</v>
      </c>
      <c r="T8195" t="str">
        <f>VLOOKUP(Tabla1[[#This Row],[Nombre del Producto]],Tabla2[[Nombre Producto]:[Costo Unitario]],2,FALSE)</f>
        <v>Wicked Choccy's</v>
      </c>
      <c r="U8195" t="str">
        <f>VLOOKUP(Tabla1[[#This Row],[Fábrica]],Tabla3[],4,FALSE)</f>
        <v>Georgia</v>
      </c>
    </row>
    <row r="8196" spans="1:21" x14ac:dyDescent="0.25">
      <c r="A8196" t="s">
        <v>780</v>
      </c>
      <c r="B8196" s="3">
        <v>45628</v>
      </c>
      <c r="C8196" s="3">
        <v>45641</v>
      </c>
      <c r="D8196" t="s">
        <v>39</v>
      </c>
      <c r="E8196">
        <v>108063</v>
      </c>
      <c r="F8196" t="s">
        <v>19</v>
      </c>
      <c r="G8196" t="s">
        <v>781</v>
      </c>
      <c r="H8196" t="s">
        <v>133</v>
      </c>
      <c r="I8196">
        <v>22901</v>
      </c>
      <c r="J8196" t="s">
        <v>22</v>
      </c>
      <c r="K8196" t="s">
        <v>66</v>
      </c>
      <c r="L8196" t="s">
        <v>36</v>
      </c>
      <c r="M8196" t="s">
        <v>37</v>
      </c>
      <c r="N8196" s="5">
        <v>9.75</v>
      </c>
      <c r="O8196" s="7">
        <v>3</v>
      </c>
      <c r="P8196" s="5">
        <v>6.33</v>
      </c>
      <c r="Q8196" s="5">
        <v>3.42</v>
      </c>
      <c r="R8196" s="22">
        <f>Tabla1[[#This Row],[Fecha de Envío]]-Tabla1[[#This Row],[Fecha de Orden]]</f>
        <v>13</v>
      </c>
      <c r="S8196" s="24">
        <f>YEAR(Tabla1[[#This Row],[Fecha de Orden]])</f>
        <v>2024</v>
      </c>
      <c r="T8196" t="str">
        <f>VLOOKUP(Tabla1[[#This Row],[Nombre del Producto]],Tabla2[[Nombre Producto]:[Costo Unitario]],2,FALSE)</f>
        <v>Wicked Choccy's</v>
      </c>
      <c r="U8196" t="str">
        <f>VLOOKUP(Tabla1[[#This Row],[Fábrica]],Tabla3[],4,FALSE)</f>
        <v>Georgia</v>
      </c>
    </row>
    <row r="8197" spans="1:21" x14ac:dyDescent="0.25">
      <c r="A8197" t="s">
        <v>935</v>
      </c>
      <c r="B8197" s="3">
        <v>45628</v>
      </c>
      <c r="C8197" s="3">
        <v>45642</v>
      </c>
      <c r="D8197" t="s">
        <v>18</v>
      </c>
      <c r="E8197">
        <v>102379</v>
      </c>
      <c r="F8197" t="s">
        <v>19</v>
      </c>
      <c r="G8197" t="s">
        <v>936</v>
      </c>
      <c r="H8197" t="s">
        <v>21</v>
      </c>
      <c r="I8197">
        <v>94601</v>
      </c>
      <c r="J8197" t="s">
        <v>22</v>
      </c>
      <c r="K8197" t="s">
        <v>23</v>
      </c>
      <c r="L8197" t="s">
        <v>27</v>
      </c>
      <c r="M8197" t="s">
        <v>28</v>
      </c>
      <c r="N8197" s="5">
        <v>32.4</v>
      </c>
      <c r="O8197" s="7">
        <v>9</v>
      </c>
      <c r="P8197" s="5">
        <v>22.5</v>
      </c>
      <c r="Q8197" s="5">
        <v>9.9</v>
      </c>
      <c r="R8197" s="22">
        <f>Tabla1[[#This Row],[Fecha de Envío]]-Tabla1[[#This Row],[Fecha de Orden]]</f>
        <v>14</v>
      </c>
      <c r="S8197" s="24">
        <f>YEAR(Tabla1[[#This Row],[Fecha de Orden]])</f>
        <v>2024</v>
      </c>
      <c r="T8197" t="str">
        <f>VLOOKUP(Tabla1[[#This Row],[Nombre del Producto]],Tabla2[[Nombre Producto]:[Costo Unitario]],2,FALSE)</f>
        <v>Lot's O' Nuts</v>
      </c>
      <c r="U8197" t="str">
        <f>VLOOKUP(Tabla1[[#This Row],[Fábrica]],Tabla3[],4,FALSE)</f>
        <v>Arizona</v>
      </c>
    </row>
    <row r="8198" spans="1:21" x14ac:dyDescent="0.25">
      <c r="A8198" t="s">
        <v>937</v>
      </c>
      <c r="B8198" s="3">
        <v>45628</v>
      </c>
      <c r="C8198" s="3">
        <v>45642</v>
      </c>
      <c r="D8198" t="s">
        <v>18</v>
      </c>
      <c r="E8198">
        <v>102379</v>
      </c>
      <c r="F8198" t="s">
        <v>19</v>
      </c>
      <c r="G8198" t="s">
        <v>936</v>
      </c>
      <c r="H8198" t="s">
        <v>21</v>
      </c>
      <c r="I8198">
        <v>94601</v>
      </c>
      <c r="J8198" t="s">
        <v>22</v>
      </c>
      <c r="K8198" t="s">
        <v>23</v>
      </c>
      <c r="L8198" t="s">
        <v>33</v>
      </c>
      <c r="M8198" t="s">
        <v>34</v>
      </c>
      <c r="N8198" s="5">
        <v>3.6</v>
      </c>
      <c r="O8198" s="7">
        <v>1</v>
      </c>
      <c r="P8198" s="5">
        <v>2.4</v>
      </c>
      <c r="Q8198" s="5">
        <v>1.2</v>
      </c>
      <c r="R8198" s="22">
        <f>Tabla1[[#This Row],[Fecha de Envío]]-Tabla1[[#This Row],[Fecha de Orden]]</f>
        <v>14</v>
      </c>
      <c r="S8198" s="24">
        <f>YEAR(Tabla1[[#This Row],[Fecha de Orden]])</f>
        <v>2024</v>
      </c>
      <c r="T8198" t="str">
        <f>VLOOKUP(Tabla1[[#This Row],[Nombre del Producto]],Tabla2[[Nombre Producto]:[Costo Unitario]],2,FALSE)</f>
        <v>Lot's O' Nuts</v>
      </c>
      <c r="U8198" t="str">
        <f>VLOOKUP(Tabla1[[#This Row],[Fábrica]],Tabla3[],4,FALSE)</f>
        <v>Arizona</v>
      </c>
    </row>
    <row r="8199" spans="1:21" x14ac:dyDescent="0.25">
      <c r="A8199" t="s">
        <v>1169</v>
      </c>
      <c r="B8199" s="3">
        <v>45628</v>
      </c>
      <c r="C8199" s="3">
        <v>45644</v>
      </c>
      <c r="D8199" t="s">
        <v>18</v>
      </c>
      <c r="E8199">
        <v>165715</v>
      </c>
      <c r="F8199" t="s">
        <v>19</v>
      </c>
      <c r="G8199" t="s">
        <v>1170</v>
      </c>
      <c r="H8199" t="s">
        <v>98</v>
      </c>
      <c r="I8199">
        <v>27405</v>
      </c>
      <c r="J8199" t="s">
        <v>22</v>
      </c>
      <c r="K8199" t="s">
        <v>66</v>
      </c>
      <c r="L8199" t="s">
        <v>24</v>
      </c>
      <c r="M8199" t="s">
        <v>25</v>
      </c>
      <c r="N8199" s="5">
        <v>3.75</v>
      </c>
      <c r="O8199" s="7">
        <v>1</v>
      </c>
      <c r="P8199" s="5">
        <v>2.4500000000000002</v>
      </c>
      <c r="Q8199" s="5">
        <v>1.3</v>
      </c>
      <c r="R8199" s="22">
        <f>Tabla1[[#This Row],[Fecha de Envío]]-Tabla1[[#This Row],[Fecha de Orden]]</f>
        <v>16</v>
      </c>
      <c r="S8199" s="24">
        <f>YEAR(Tabla1[[#This Row],[Fecha de Orden]])</f>
        <v>2024</v>
      </c>
      <c r="T8199" t="str">
        <f>VLOOKUP(Tabla1[[#This Row],[Nombre del Producto]],Tabla2[[Nombre Producto]:[Costo Unitario]],2,FALSE)</f>
        <v>Wicked Choccy's</v>
      </c>
      <c r="U8199" t="str">
        <f>VLOOKUP(Tabla1[[#This Row],[Fábrica]],Tabla3[],4,FALSE)</f>
        <v>Georgia</v>
      </c>
    </row>
    <row r="8200" spans="1:21" x14ac:dyDescent="0.25">
      <c r="A8200" t="s">
        <v>1416</v>
      </c>
      <c r="B8200" s="3">
        <v>45628</v>
      </c>
      <c r="C8200" s="3">
        <v>45642</v>
      </c>
      <c r="D8200" t="s">
        <v>18</v>
      </c>
      <c r="E8200">
        <v>112347</v>
      </c>
      <c r="F8200" t="s">
        <v>19</v>
      </c>
      <c r="G8200" t="s">
        <v>668</v>
      </c>
      <c r="H8200" t="s">
        <v>203</v>
      </c>
      <c r="I8200">
        <v>80219</v>
      </c>
      <c r="J8200" t="s">
        <v>22</v>
      </c>
      <c r="K8200" t="s">
        <v>23</v>
      </c>
      <c r="L8200" t="s">
        <v>27</v>
      </c>
      <c r="M8200" t="s">
        <v>28</v>
      </c>
      <c r="N8200" s="5">
        <v>28.8</v>
      </c>
      <c r="O8200" s="7">
        <v>8</v>
      </c>
      <c r="P8200" s="5">
        <v>20</v>
      </c>
      <c r="Q8200" s="5">
        <v>8.8000000000000007</v>
      </c>
      <c r="R8200" s="22">
        <f>Tabla1[[#This Row],[Fecha de Envío]]-Tabla1[[#This Row],[Fecha de Orden]]</f>
        <v>14</v>
      </c>
      <c r="S8200" s="24">
        <f>YEAR(Tabla1[[#This Row],[Fecha de Orden]])</f>
        <v>2024</v>
      </c>
      <c r="T8200" t="str">
        <f>VLOOKUP(Tabla1[[#This Row],[Nombre del Producto]],Tabla2[[Nombre Producto]:[Costo Unitario]],2,FALSE)</f>
        <v>Lot's O' Nuts</v>
      </c>
      <c r="U8200" t="str">
        <f>VLOOKUP(Tabla1[[#This Row],[Fábrica]],Tabla3[],4,FALSE)</f>
        <v>Arizona</v>
      </c>
    </row>
    <row r="8201" spans="1:21" x14ac:dyDescent="0.25">
      <c r="A8201" t="s">
        <v>1417</v>
      </c>
      <c r="B8201" s="3">
        <v>45628</v>
      </c>
      <c r="C8201" s="3">
        <v>45642</v>
      </c>
      <c r="D8201" t="s">
        <v>18</v>
      </c>
      <c r="E8201">
        <v>112347</v>
      </c>
      <c r="F8201" t="s">
        <v>19</v>
      </c>
      <c r="G8201" t="s">
        <v>668</v>
      </c>
      <c r="H8201" t="s">
        <v>203</v>
      </c>
      <c r="I8201">
        <v>80219</v>
      </c>
      <c r="J8201" t="s">
        <v>22</v>
      </c>
      <c r="K8201" t="s">
        <v>23</v>
      </c>
      <c r="L8201" t="s">
        <v>36</v>
      </c>
      <c r="M8201" t="s">
        <v>37</v>
      </c>
      <c r="N8201" s="5">
        <v>19.5</v>
      </c>
      <c r="O8201" s="7">
        <v>6</v>
      </c>
      <c r="P8201" s="5">
        <v>12.66</v>
      </c>
      <c r="Q8201" s="5">
        <v>6.84</v>
      </c>
      <c r="R8201" s="22">
        <f>Tabla1[[#This Row],[Fecha de Envío]]-Tabla1[[#This Row],[Fecha de Orden]]</f>
        <v>14</v>
      </c>
      <c r="S8201" s="24">
        <f>YEAR(Tabla1[[#This Row],[Fecha de Orden]])</f>
        <v>2024</v>
      </c>
      <c r="T8201" t="str">
        <f>VLOOKUP(Tabla1[[#This Row],[Nombre del Producto]],Tabla2[[Nombre Producto]:[Costo Unitario]],2,FALSE)</f>
        <v>Wicked Choccy's</v>
      </c>
      <c r="U8201" t="str">
        <f>VLOOKUP(Tabla1[[#This Row],[Fábrica]],Tabla3[],4,FALSE)</f>
        <v>Georgia</v>
      </c>
    </row>
    <row r="8202" spans="1:21" x14ac:dyDescent="0.25">
      <c r="A8202" t="s">
        <v>1418</v>
      </c>
      <c r="B8202" s="3">
        <v>45628</v>
      </c>
      <c r="C8202" s="3">
        <v>45642</v>
      </c>
      <c r="D8202" t="s">
        <v>18</v>
      </c>
      <c r="E8202">
        <v>112347</v>
      </c>
      <c r="F8202" t="s">
        <v>19</v>
      </c>
      <c r="G8202" t="s">
        <v>668</v>
      </c>
      <c r="H8202" t="s">
        <v>203</v>
      </c>
      <c r="I8202">
        <v>80219</v>
      </c>
      <c r="J8202" t="s">
        <v>22</v>
      </c>
      <c r="K8202" t="s">
        <v>23</v>
      </c>
      <c r="L8202" t="s">
        <v>33</v>
      </c>
      <c r="M8202" t="s">
        <v>34</v>
      </c>
      <c r="N8202" s="5">
        <v>28.8</v>
      </c>
      <c r="O8202" s="7">
        <v>8</v>
      </c>
      <c r="P8202" s="5">
        <v>19.2</v>
      </c>
      <c r="Q8202" s="5">
        <v>9.6</v>
      </c>
      <c r="R8202" s="22">
        <f>Tabla1[[#This Row],[Fecha de Envío]]-Tabla1[[#This Row],[Fecha de Orden]]</f>
        <v>14</v>
      </c>
      <c r="S8202" s="24">
        <f>YEAR(Tabla1[[#This Row],[Fecha de Orden]])</f>
        <v>2024</v>
      </c>
      <c r="T8202" t="str">
        <f>VLOOKUP(Tabla1[[#This Row],[Nombre del Producto]],Tabla2[[Nombre Producto]:[Costo Unitario]],2,FALSE)</f>
        <v>Lot's O' Nuts</v>
      </c>
      <c r="U8202" t="str">
        <f>VLOOKUP(Tabla1[[#This Row],[Fábrica]],Tabla3[],4,FALSE)</f>
        <v>Arizona</v>
      </c>
    </row>
    <row r="8203" spans="1:21" x14ac:dyDescent="0.25">
      <c r="A8203" t="s">
        <v>1419</v>
      </c>
      <c r="B8203" s="3">
        <v>45628</v>
      </c>
      <c r="C8203" s="3">
        <v>45642</v>
      </c>
      <c r="D8203" t="s">
        <v>18</v>
      </c>
      <c r="E8203">
        <v>112347</v>
      </c>
      <c r="F8203" t="s">
        <v>19</v>
      </c>
      <c r="G8203" t="s">
        <v>668</v>
      </c>
      <c r="H8203" t="s">
        <v>203</v>
      </c>
      <c r="I8203">
        <v>80219</v>
      </c>
      <c r="J8203" t="s">
        <v>148</v>
      </c>
      <c r="K8203" t="s">
        <v>23</v>
      </c>
      <c r="L8203" t="s">
        <v>348</v>
      </c>
      <c r="M8203" t="s">
        <v>349</v>
      </c>
      <c r="N8203" s="5">
        <v>40</v>
      </c>
      <c r="O8203" s="7">
        <v>2</v>
      </c>
      <c r="P8203" s="5">
        <v>20</v>
      </c>
      <c r="Q8203" s="5">
        <v>20</v>
      </c>
      <c r="R8203" s="22">
        <f>Tabla1[[#This Row],[Fecha de Envío]]-Tabla1[[#This Row],[Fecha de Orden]]</f>
        <v>14</v>
      </c>
      <c r="S8203" s="24">
        <f>YEAR(Tabla1[[#This Row],[Fecha de Orden]])</f>
        <v>2024</v>
      </c>
      <c r="T8203" t="str">
        <f>VLOOKUP(Tabla1[[#This Row],[Nombre del Producto]],Tabla2[[Nombre Producto]:[Costo Unitario]],2,FALSE)</f>
        <v>Secret Factory</v>
      </c>
      <c r="U8203" t="str">
        <f>VLOOKUP(Tabla1[[#This Row],[Fábrica]],Tabla3[],4,FALSE)</f>
        <v>Illinois</v>
      </c>
    </row>
    <row r="8204" spans="1:21" x14ac:dyDescent="0.25">
      <c r="A8204" t="s">
        <v>2366</v>
      </c>
      <c r="B8204" s="3">
        <v>45628</v>
      </c>
      <c r="C8204" s="3">
        <v>45642</v>
      </c>
      <c r="D8204" t="s">
        <v>18</v>
      </c>
      <c r="E8204">
        <v>155089</v>
      </c>
      <c r="F8204" t="s">
        <v>19</v>
      </c>
      <c r="G8204" t="s">
        <v>254</v>
      </c>
      <c r="H8204" t="s">
        <v>255</v>
      </c>
      <c r="I8204">
        <v>33614</v>
      </c>
      <c r="J8204" t="s">
        <v>22</v>
      </c>
      <c r="K8204" t="s">
        <v>66</v>
      </c>
      <c r="L8204" t="s">
        <v>24</v>
      </c>
      <c r="M8204" t="s">
        <v>25</v>
      </c>
      <c r="N8204" s="5">
        <v>18.75</v>
      </c>
      <c r="O8204" s="7">
        <v>5</v>
      </c>
      <c r="P8204" s="5">
        <v>12.25</v>
      </c>
      <c r="Q8204" s="5">
        <v>6.5</v>
      </c>
      <c r="R8204" s="22">
        <f>Tabla1[[#This Row],[Fecha de Envío]]-Tabla1[[#This Row],[Fecha de Orden]]</f>
        <v>14</v>
      </c>
      <c r="S8204" s="24">
        <f>YEAR(Tabla1[[#This Row],[Fecha de Orden]])</f>
        <v>2024</v>
      </c>
      <c r="T8204" t="str">
        <f>VLOOKUP(Tabla1[[#This Row],[Nombre del Producto]],Tabla2[[Nombre Producto]:[Costo Unitario]],2,FALSE)</f>
        <v>Wicked Choccy's</v>
      </c>
      <c r="U8204" t="str">
        <f>VLOOKUP(Tabla1[[#This Row],[Fábrica]],Tabla3[],4,FALSE)</f>
        <v>Georgia</v>
      </c>
    </row>
    <row r="8205" spans="1:21" x14ac:dyDescent="0.25">
      <c r="A8205" t="s">
        <v>3413</v>
      </c>
      <c r="B8205" s="3">
        <v>45628</v>
      </c>
      <c r="C8205" s="3">
        <v>45643</v>
      </c>
      <c r="D8205" t="s">
        <v>18</v>
      </c>
      <c r="E8205">
        <v>157469</v>
      </c>
      <c r="F8205" t="s">
        <v>19</v>
      </c>
      <c r="G8205" t="s">
        <v>207</v>
      </c>
      <c r="H8205" t="s">
        <v>210</v>
      </c>
      <c r="I8205">
        <v>44107</v>
      </c>
      <c r="J8205" t="s">
        <v>22</v>
      </c>
      <c r="K8205" t="s">
        <v>32</v>
      </c>
      <c r="L8205" t="s">
        <v>24</v>
      </c>
      <c r="M8205" t="s">
        <v>25</v>
      </c>
      <c r="N8205" s="5">
        <v>33.75</v>
      </c>
      <c r="O8205" s="7">
        <v>9</v>
      </c>
      <c r="P8205" s="5">
        <v>22.05</v>
      </c>
      <c r="Q8205" s="5">
        <v>11.7</v>
      </c>
      <c r="R8205" s="22">
        <f>Tabla1[[#This Row],[Fecha de Envío]]-Tabla1[[#This Row],[Fecha de Orden]]</f>
        <v>15</v>
      </c>
      <c r="S8205" s="24">
        <f>YEAR(Tabla1[[#This Row],[Fecha de Orden]])</f>
        <v>2024</v>
      </c>
      <c r="T8205" t="str">
        <f>VLOOKUP(Tabla1[[#This Row],[Nombre del Producto]],Tabla2[[Nombre Producto]:[Costo Unitario]],2,FALSE)</f>
        <v>Wicked Choccy's</v>
      </c>
      <c r="U8205" t="str">
        <f>VLOOKUP(Tabla1[[#This Row],[Fábrica]],Tabla3[],4,FALSE)</f>
        <v>Georgia</v>
      </c>
    </row>
    <row r="8206" spans="1:21" x14ac:dyDescent="0.25">
      <c r="A8206" t="s">
        <v>3414</v>
      </c>
      <c r="B8206" s="3">
        <v>45628</v>
      </c>
      <c r="C8206" s="3">
        <v>45643</v>
      </c>
      <c r="D8206" t="s">
        <v>18</v>
      </c>
      <c r="E8206">
        <v>157469</v>
      </c>
      <c r="F8206" t="s">
        <v>19</v>
      </c>
      <c r="G8206" t="s">
        <v>207</v>
      </c>
      <c r="H8206" t="s">
        <v>210</v>
      </c>
      <c r="I8206">
        <v>44107</v>
      </c>
      <c r="J8206" t="s">
        <v>22</v>
      </c>
      <c r="K8206" t="s">
        <v>32</v>
      </c>
      <c r="L8206" t="s">
        <v>27</v>
      </c>
      <c r="M8206" t="s">
        <v>28</v>
      </c>
      <c r="N8206" s="5">
        <v>7.2</v>
      </c>
      <c r="O8206" s="7">
        <v>2</v>
      </c>
      <c r="P8206" s="5">
        <v>5</v>
      </c>
      <c r="Q8206" s="5">
        <v>2.2000000000000002</v>
      </c>
      <c r="R8206" s="22">
        <f>Tabla1[[#This Row],[Fecha de Envío]]-Tabla1[[#This Row],[Fecha de Orden]]</f>
        <v>15</v>
      </c>
      <c r="S8206" s="24">
        <f>YEAR(Tabla1[[#This Row],[Fecha de Orden]])</f>
        <v>2024</v>
      </c>
      <c r="T8206" t="str">
        <f>VLOOKUP(Tabla1[[#This Row],[Nombre del Producto]],Tabla2[[Nombre Producto]:[Costo Unitario]],2,FALSE)</f>
        <v>Lot's O' Nuts</v>
      </c>
      <c r="U8206" t="str">
        <f>VLOOKUP(Tabla1[[#This Row],[Fábrica]],Tabla3[],4,FALSE)</f>
        <v>Arizona</v>
      </c>
    </row>
    <row r="8207" spans="1:21" x14ac:dyDescent="0.25">
      <c r="A8207" t="s">
        <v>3832</v>
      </c>
      <c r="B8207" s="3">
        <v>45628</v>
      </c>
      <c r="C8207" s="3">
        <v>45645</v>
      </c>
      <c r="D8207" t="s">
        <v>18</v>
      </c>
      <c r="E8207">
        <v>155075</v>
      </c>
      <c r="F8207" t="s">
        <v>19</v>
      </c>
      <c r="G8207" t="s">
        <v>144</v>
      </c>
      <c r="H8207" t="s">
        <v>101</v>
      </c>
      <c r="I8207">
        <v>19140</v>
      </c>
      <c r="J8207" t="s">
        <v>22</v>
      </c>
      <c r="K8207" t="s">
        <v>32</v>
      </c>
      <c r="L8207" t="s">
        <v>36</v>
      </c>
      <c r="M8207" t="s">
        <v>37</v>
      </c>
      <c r="N8207" s="5">
        <v>13</v>
      </c>
      <c r="O8207" s="7">
        <v>4</v>
      </c>
      <c r="P8207" s="5">
        <v>8.44</v>
      </c>
      <c r="Q8207" s="5">
        <v>4.5599999999999996</v>
      </c>
      <c r="R8207" s="22">
        <f>Tabla1[[#This Row],[Fecha de Envío]]-Tabla1[[#This Row],[Fecha de Orden]]</f>
        <v>17</v>
      </c>
      <c r="S8207" s="24">
        <f>YEAR(Tabla1[[#This Row],[Fecha de Orden]])</f>
        <v>2024</v>
      </c>
      <c r="T8207" t="str">
        <f>VLOOKUP(Tabla1[[#This Row],[Nombre del Producto]],Tabla2[[Nombre Producto]:[Costo Unitario]],2,FALSE)</f>
        <v>Wicked Choccy's</v>
      </c>
      <c r="U8207" t="str">
        <f>VLOOKUP(Tabla1[[#This Row],[Fábrica]],Tabla3[],4,FALSE)</f>
        <v>Georgia</v>
      </c>
    </row>
    <row r="8208" spans="1:21" x14ac:dyDescent="0.25">
      <c r="A8208" t="s">
        <v>4590</v>
      </c>
      <c r="B8208" s="3">
        <v>45628</v>
      </c>
      <c r="C8208" s="3">
        <v>45642</v>
      </c>
      <c r="D8208" t="s">
        <v>18</v>
      </c>
      <c r="E8208">
        <v>160885</v>
      </c>
      <c r="F8208" t="s">
        <v>19</v>
      </c>
      <c r="G8208" t="s">
        <v>57</v>
      </c>
      <c r="H8208" t="s">
        <v>58</v>
      </c>
      <c r="I8208">
        <v>68104</v>
      </c>
      <c r="J8208" t="s">
        <v>22</v>
      </c>
      <c r="K8208" t="s">
        <v>43</v>
      </c>
      <c r="L8208" t="s">
        <v>33</v>
      </c>
      <c r="M8208" t="s">
        <v>34</v>
      </c>
      <c r="N8208" s="5">
        <v>14.4</v>
      </c>
      <c r="O8208" s="7">
        <v>4</v>
      </c>
      <c r="P8208" s="5">
        <v>9.6</v>
      </c>
      <c r="Q8208" s="5">
        <v>4.8</v>
      </c>
      <c r="R8208" s="22">
        <f>Tabla1[[#This Row],[Fecha de Envío]]-Tabla1[[#This Row],[Fecha de Orden]]</f>
        <v>14</v>
      </c>
      <c r="S8208" s="24">
        <f>YEAR(Tabla1[[#This Row],[Fecha de Orden]])</f>
        <v>2024</v>
      </c>
      <c r="T8208" t="str">
        <f>VLOOKUP(Tabla1[[#This Row],[Nombre del Producto]],Tabla2[[Nombre Producto]:[Costo Unitario]],2,FALSE)</f>
        <v>Lot's O' Nuts</v>
      </c>
      <c r="U8208" t="str">
        <f>VLOOKUP(Tabla1[[#This Row],[Fábrica]],Tabla3[],4,FALSE)</f>
        <v>Arizona</v>
      </c>
    </row>
    <row r="8209" spans="1:21" x14ac:dyDescent="0.25">
      <c r="A8209" t="s">
        <v>4903</v>
      </c>
      <c r="B8209" s="3">
        <v>45628</v>
      </c>
      <c r="C8209" s="3">
        <v>45640</v>
      </c>
      <c r="D8209" t="s">
        <v>71</v>
      </c>
      <c r="E8209">
        <v>147221</v>
      </c>
      <c r="F8209" t="s">
        <v>19</v>
      </c>
      <c r="G8209" t="s">
        <v>159</v>
      </c>
      <c r="H8209" t="s">
        <v>42</v>
      </c>
      <c r="I8209">
        <v>77036</v>
      </c>
      <c r="J8209" t="s">
        <v>22</v>
      </c>
      <c r="K8209" t="s">
        <v>43</v>
      </c>
      <c r="L8209" t="s">
        <v>45</v>
      </c>
      <c r="M8209" t="s">
        <v>46</v>
      </c>
      <c r="N8209" s="5">
        <v>13.96</v>
      </c>
      <c r="O8209" s="7">
        <v>4</v>
      </c>
      <c r="P8209" s="5">
        <v>9.9600000000000009</v>
      </c>
      <c r="Q8209" s="5">
        <v>4</v>
      </c>
      <c r="R8209" s="22">
        <f>Tabla1[[#This Row],[Fecha de Envío]]-Tabla1[[#This Row],[Fecha de Orden]]</f>
        <v>12</v>
      </c>
      <c r="S8209" s="24">
        <f>YEAR(Tabla1[[#This Row],[Fecha de Orden]])</f>
        <v>2024</v>
      </c>
      <c r="T8209" t="str">
        <f>VLOOKUP(Tabla1[[#This Row],[Nombre del Producto]],Tabla2[[Nombre Producto]:[Costo Unitario]],2,FALSE)</f>
        <v>Lot's O' Nuts</v>
      </c>
      <c r="U8209" t="str">
        <f>VLOOKUP(Tabla1[[#This Row],[Fábrica]],Tabla3[],4,FALSE)</f>
        <v>Arizona</v>
      </c>
    </row>
    <row r="8210" spans="1:21" x14ac:dyDescent="0.25">
      <c r="A8210" t="s">
        <v>5302</v>
      </c>
      <c r="B8210" s="3">
        <v>45628</v>
      </c>
      <c r="C8210" s="3">
        <v>45640</v>
      </c>
      <c r="D8210" t="s">
        <v>39</v>
      </c>
      <c r="E8210">
        <v>167395</v>
      </c>
      <c r="F8210" t="s">
        <v>19</v>
      </c>
      <c r="G8210" t="s">
        <v>105</v>
      </c>
      <c r="H8210" t="s">
        <v>106</v>
      </c>
      <c r="I8210">
        <v>1852</v>
      </c>
      <c r="J8210" t="s">
        <v>22</v>
      </c>
      <c r="K8210" t="s">
        <v>32</v>
      </c>
      <c r="L8210" t="s">
        <v>33</v>
      </c>
      <c r="M8210" t="s">
        <v>34</v>
      </c>
      <c r="N8210" s="5">
        <v>25.2</v>
      </c>
      <c r="O8210" s="7">
        <v>7</v>
      </c>
      <c r="P8210" s="5">
        <v>16.8</v>
      </c>
      <c r="Q8210" s="5">
        <v>8.4</v>
      </c>
      <c r="R8210" s="22">
        <f>Tabla1[[#This Row],[Fecha de Envío]]-Tabla1[[#This Row],[Fecha de Orden]]</f>
        <v>12</v>
      </c>
      <c r="S8210" s="24">
        <f>YEAR(Tabla1[[#This Row],[Fecha de Orden]])</f>
        <v>2024</v>
      </c>
      <c r="T8210" t="str">
        <f>VLOOKUP(Tabla1[[#This Row],[Nombre del Producto]],Tabla2[[Nombre Producto]:[Costo Unitario]],2,FALSE)</f>
        <v>Lot's O' Nuts</v>
      </c>
      <c r="U8210" t="str">
        <f>VLOOKUP(Tabla1[[#This Row],[Fábrica]],Tabla3[],4,FALSE)</f>
        <v>Arizona</v>
      </c>
    </row>
    <row r="8211" spans="1:21" x14ac:dyDescent="0.25">
      <c r="A8211" t="s">
        <v>5991</v>
      </c>
      <c r="B8211" s="3">
        <v>45628</v>
      </c>
      <c r="C8211" s="3">
        <v>45641</v>
      </c>
      <c r="D8211" t="s">
        <v>39</v>
      </c>
      <c r="E8211">
        <v>143756</v>
      </c>
      <c r="F8211" t="s">
        <v>19</v>
      </c>
      <c r="G8211" t="s">
        <v>61</v>
      </c>
      <c r="H8211" t="s">
        <v>133</v>
      </c>
      <c r="I8211">
        <v>24153</v>
      </c>
      <c r="J8211" t="s">
        <v>22</v>
      </c>
      <c r="K8211" t="s">
        <v>66</v>
      </c>
      <c r="L8211" t="s">
        <v>24</v>
      </c>
      <c r="M8211" t="s">
        <v>25</v>
      </c>
      <c r="N8211" s="5">
        <v>7.5</v>
      </c>
      <c r="O8211" s="7">
        <v>2</v>
      </c>
      <c r="P8211" s="5">
        <v>4.9000000000000004</v>
      </c>
      <c r="Q8211" s="5">
        <v>2.6</v>
      </c>
      <c r="R8211" s="22">
        <f>Tabla1[[#This Row],[Fecha de Envío]]-Tabla1[[#This Row],[Fecha de Orden]]</f>
        <v>13</v>
      </c>
      <c r="S8211" s="24">
        <f>YEAR(Tabla1[[#This Row],[Fecha de Orden]])</f>
        <v>2024</v>
      </c>
      <c r="T8211" t="str">
        <f>VLOOKUP(Tabla1[[#This Row],[Nombre del Producto]],Tabla2[[Nombre Producto]:[Costo Unitario]],2,FALSE)</f>
        <v>Wicked Choccy's</v>
      </c>
      <c r="U8211" t="str">
        <f>VLOOKUP(Tabla1[[#This Row],[Fábrica]],Tabla3[],4,FALSE)</f>
        <v>Georgia</v>
      </c>
    </row>
    <row r="8212" spans="1:21" x14ac:dyDescent="0.25">
      <c r="A8212" t="s">
        <v>6163</v>
      </c>
      <c r="B8212" s="3">
        <v>45628</v>
      </c>
      <c r="C8212" s="3">
        <v>45643</v>
      </c>
      <c r="D8212" t="s">
        <v>18</v>
      </c>
      <c r="E8212">
        <v>164917</v>
      </c>
      <c r="F8212" t="s">
        <v>19</v>
      </c>
      <c r="G8212" t="s">
        <v>529</v>
      </c>
      <c r="H8212" t="s">
        <v>255</v>
      </c>
      <c r="I8212">
        <v>33180</v>
      </c>
      <c r="J8212" t="s">
        <v>22</v>
      </c>
      <c r="K8212" t="s">
        <v>66</v>
      </c>
      <c r="L8212" t="s">
        <v>27</v>
      </c>
      <c r="M8212" t="s">
        <v>28</v>
      </c>
      <c r="N8212" s="5">
        <v>18</v>
      </c>
      <c r="O8212" s="7">
        <v>5</v>
      </c>
      <c r="P8212" s="5">
        <v>12.5</v>
      </c>
      <c r="Q8212" s="5">
        <v>5.5</v>
      </c>
      <c r="R8212" s="22">
        <f>Tabla1[[#This Row],[Fecha de Envío]]-Tabla1[[#This Row],[Fecha de Orden]]</f>
        <v>15</v>
      </c>
      <c r="S8212" s="24">
        <f>YEAR(Tabla1[[#This Row],[Fecha de Orden]])</f>
        <v>2024</v>
      </c>
      <c r="T8212" t="str">
        <f>VLOOKUP(Tabla1[[#This Row],[Nombre del Producto]],Tabla2[[Nombre Producto]:[Costo Unitario]],2,FALSE)</f>
        <v>Lot's O' Nuts</v>
      </c>
      <c r="U8212" t="str">
        <f>VLOOKUP(Tabla1[[#This Row],[Fábrica]],Tabla3[],4,FALSE)</f>
        <v>Arizona</v>
      </c>
    </row>
    <row r="8213" spans="1:21" x14ac:dyDescent="0.25">
      <c r="A8213" t="s">
        <v>6182</v>
      </c>
      <c r="B8213" s="3">
        <v>45628</v>
      </c>
      <c r="C8213" s="3">
        <v>45642</v>
      </c>
      <c r="D8213" t="s">
        <v>18</v>
      </c>
      <c r="E8213">
        <v>106541</v>
      </c>
      <c r="F8213" t="s">
        <v>195</v>
      </c>
      <c r="G8213" t="s">
        <v>6174</v>
      </c>
      <c r="H8213" t="s">
        <v>6175</v>
      </c>
      <c r="I8213" t="s">
        <v>6176</v>
      </c>
      <c r="J8213" t="s">
        <v>22</v>
      </c>
      <c r="K8213" t="s">
        <v>32</v>
      </c>
      <c r="L8213" t="s">
        <v>24</v>
      </c>
      <c r="M8213" t="s">
        <v>25</v>
      </c>
      <c r="N8213" s="5">
        <v>18.75</v>
      </c>
      <c r="O8213" s="7">
        <v>5</v>
      </c>
      <c r="P8213" s="5">
        <v>12.25</v>
      </c>
      <c r="Q8213" s="5">
        <v>6.5</v>
      </c>
      <c r="R8213" s="22">
        <f>Tabla1[[#This Row],[Fecha de Envío]]-Tabla1[[#This Row],[Fecha de Orden]]</f>
        <v>14</v>
      </c>
      <c r="S8213" s="24">
        <f>YEAR(Tabla1[[#This Row],[Fecha de Orden]])</f>
        <v>2024</v>
      </c>
      <c r="T8213" t="str">
        <f>VLOOKUP(Tabla1[[#This Row],[Nombre del Producto]],Tabla2[[Nombre Producto]:[Costo Unitario]],2,FALSE)</f>
        <v>Wicked Choccy's</v>
      </c>
      <c r="U8213" t="str">
        <f>VLOOKUP(Tabla1[[#This Row],[Fábrica]],Tabla3[],4,FALSE)</f>
        <v>Georgia</v>
      </c>
    </row>
    <row r="8214" spans="1:21" x14ac:dyDescent="0.25">
      <c r="A8214" t="s">
        <v>6183</v>
      </c>
      <c r="B8214" s="3">
        <v>45628</v>
      </c>
      <c r="C8214" s="3">
        <v>45642</v>
      </c>
      <c r="D8214" t="s">
        <v>18</v>
      </c>
      <c r="E8214">
        <v>145612</v>
      </c>
      <c r="F8214" t="s">
        <v>195</v>
      </c>
      <c r="G8214" t="s">
        <v>6174</v>
      </c>
      <c r="H8214" t="s">
        <v>6175</v>
      </c>
      <c r="I8214" t="s">
        <v>6176</v>
      </c>
      <c r="J8214" t="s">
        <v>22</v>
      </c>
      <c r="K8214" t="s">
        <v>32</v>
      </c>
      <c r="L8214" t="s">
        <v>45</v>
      </c>
      <c r="M8214" t="s">
        <v>46</v>
      </c>
      <c r="N8214" s="5">
        <v>24.43</v>
      </c>
      <c r="O8214" s="7">
        <v>7</v>
      </c>
      <c r="P8214" s="5">
        <v>17.43</v>
      </c>
      <c r="Q8214" s="5">
        <v>7</v>
      </c>
      <c r="R8214" s="22">
        <f>Tabla1[[#This Row],[Fecha de Envío]]-Tabla1[[#This Row],[Fecha de Orden]]</f>
        <v>14</v>
      </c>
      <c r="S8214" s="24">
        <f>YEAR(Tabla1[[#This Row],[Fecha de Orden]])</f>
        <v>2024</v>
      </c>
      <c r="T8214" t="str">
        <f>VLOOKUP(Tabla1[[#This Row],[Nombre del Producto]],Tabla2[[Nombre Producto]:[Costo Unitario]],2,FALSE)</f>
        <v>Lot's O' Nuts</v>
      </c>
      <c r="U8214" t="str">
        <f>VLOOKUP(Tabla1[[#This Row],[Fábrica]],Tabla3[],4,FALSE)</f>
        <v>Arizona</v>
      </c>
    </row>
    <row r="8215" spans="1:21" x14ac:dyDescent="0.25">
      <c r="A8215" t="s">
        <v>6601</v>
      </c>
      <c r="B8215" s="3">
        <v>45628</v>
      </c>
      <c r="C8215" s="3">
        <v>45642</v>
      </c>
      <c r="D8215" t="s">
        <v>18</v>
      </c>
      <c r="E8215">
        <v>105471</v>
      </c>
      <c r="F8215" t="s">
        <v>195</v>
      </c>
      <c r="G8215" t="s">
        <v>6594</v>
      </c>
      <c r="H8215" t="s">
        <v>6595</v>
      </c>
      <c r="I8215" t="s">
        <v>6596</v>
      </c>
      <c r="J8215" t="s">
        <v>22</v>
      </c>
      <c r="K8215" t="s">
        <v>32</v>
      </c>
      <c r="L8215" t="s">
        <v>36</v>
      </c>
      <c r="M8215" t="s">
        <v>37</v>
      </c>
      <c r="N8215" s="5">
        <v>16.25</v>
      </c>
      <c r="O8215" s="7">
        <v>5</v>
      </c>
      <c r="P8215" s="5">
        <v>10.55</v>
      </c>
      <c r="Q8215" s="5">
        <v>5.7</v>
      </c>
      <c r="R8215" s="22">
        <f>Tabla1[[#This Row],[Fecha de Envío]]-Tabla1[[#This Row],[Fecha de Orden]]</f>
        <v>14</v>
      </c>
      <c r="S8215" s="24">
        <f>YEAR(Tabla1[[#This Row],[Fecha de Orden]])</f>
        <v>2024</v>
      </c>
      <c r="T8215" t="str">
        <f>VLOOKUP(Tabla1[[#This Row],[Nombre del Producto]],Tabla2[[Nombre Producto]:[Costo Unitario]],2,FALSE)</f>
        <v>Wicked Choccy's</v>
      </c>
      <c r="U8215" t="str">
        <f>VLOOKUP(Tabla1[[#This Row],[Fábrica]],Tabla3[],4,FALSE)</f>
        <v>Georgia</v>
      </c>
    </row>
    <row r="8216" spans="1:21" x14ac:dyDescent="0.25">
      <c r="A8216" t="s">
        <v>7676</v>
      </c>
      <c r="B8216" s="3">
        <v>45628</v>
      </c>
      <c r="C8216" s="3">
        <v>45645</v>
      </c>
      <c r="D8216" t="s">
        <v>18</v>
      </c>
      <c r="E8216">
        <v>104108</v>
      </c>
      <c r="F8216" t="s">
        <v>19</v>
      </c>
      <c r="G8216" t="s">
        <v>159</v>
      </c>
      <c r="H8216" t="s">
        <v>42</v>
      </c>
      <c r="I8216">
        <v>77095</v>
      </c>
      <c r="J8216" t="s">
        <v>22</v>
      </c>
      <c r="K8216" t="s">
        <v>43</v>
      </c>
      <c r="L8216" t="s">
        <v>27</v>
      </c>
      <c r="M8216" t="s">
        <v>28</v>
      </c>
      <c r="N8216" s="5">
        <v>18</v>
      </c>
      <c r="O8216" s="7">
        <v>5</v>
      </c>
      <c r="P8216" s="5">
        <v>12.5</v>
      </c>
      <c r="Q8216" s="5">
        <v>5.5</v>
      </c>
      <c r="R8216" s="22">
        <f>Tabla1[[#This Row],[Fecha de Envío]]-Tabla1[[#This Row],[Fecha de Orden]]</f>
        <v>17</v>
      </c>
      <c r="S8216" s="24">
        <f>YEAR(Tabla1[[#This Row],[Fecha de Orden]])</f>
        <v>2024</v>
      </c>
      <c r="T8216" t="str">
        <f>VLOOKUP(Tabla1[[#This Row],[Nombre del Producto]],Tabla2[[Nombre Producto]:[Costo Unitario]],2,FALSE)</f>
        <v>Lot's O' Nuts</v>
      </c>
      <c r="U8216" t="str">
        <f>VLOOKUP(Tabla1[[#This Row],[Fábrica]],Tabla3[],4,FALSE)</f>
        <v>Arizona</v>
      </c>
    </row>
    <row r="8217" spans="1:21" x14ac:dyDescent="0.25">
      <c r="A8217" t="s">
        <v>8490</v>
      </c>
      <c r="B8217" s="3">
        <v>45628</v>
      </c>
      <c r="C8217" s="3">
        <v>45638</v>
      </c>
      <c r="D8217" t="s">
        <v>82</v>
      </c>
      <c r="E8217">
        <v>147767</v>
      </c>
      <c r="F8217" t="s">
        <v>19</v>
      </c>
      <c r="G8217" t="s">
        <v>381</v>
      </c>
      <c r="H8217" t="s">
        <v>69</v>
      </c>
      <c r="I8217">
        <v>85345</v>
      </c>
      <c r="J8217" t="s">
        <v>22</v>
      </c>
      <c r="K8217" t="s">
        <v>23</v>
      </c>
      <c r="L8217" t="s">
        <v>24</v>
      </c>
      <c r="M8217" t="s">
        <v>25</v>
      </c>
      <c r="N8217" s="5">
        <v>22.5</v>
      </c>
      <c r="O8217" s="7">
        <v>6</v>
      </c>
      <c r="P8217" s="5">
        <v>14.7</v>
      </c>
      <c r="Q8217" s="5">
        <v>7.8</v>
      </c>
      <c r="R8217" s="22">
        <f>Tabla1[[#This Row],[Fecha de Envío]]-Tabla1[[#This Row],[Fecha de Orden]]</f>
        <v>10</v>
      </c>
      <c r="S8217" s="24">
        <f>YEAR(Tabla1[[#This Row],[Fecha de Orden]])</f>
        <v>2024</v>
      </c>
      <c r="T8217" t="str">
        <f>VLOOKUP(Tabla1[[#This Row],[Nombre del Producto]],Tabla2[[Nombre Producto]:[Costo Unitario]],2,FALSE)</f>
        <v>Wicked Choccy's</v>
      </c>
      <c r="U8217" t="str">
        <f>VLOOKUP(Tabla1[[#This Row],[Fábrica]],Tabla3[],4,FALSE)</f>
        <v>Georgia</v>
      </c>
    </row>
    <row r="8218" spans="1:21" x14ac:dyDescent="0.25">
      <c r="A8218" t="s">
        <v>9124</v>
      </c>
      <c r="B8218" s="3">
        <v>45628</v>
      </c>
      <c r="C8218" s="3">
        <v>45641</v>
      </c>
      <c r="D8218" t="s">
        <v>39</v>
      </c>
      <c r="E8218">
        <v>116715</v>
      </c>
      <c r="F8218" t="s">
        <v>19</v>
      </c>
      <c r="G8218" t="s">
        <v>20</v>
      </c>
      <c r="H8218" t="s">
        <v>21</v>
      </c>
      <c r="I8218">
        <v>94122</v>
      </c>
      <c r="J8218" t="s">
        <v>22</v>
      </c>
      <c r="K8218" t="s">
        <v>23</v>
      </c>
      <c r="L8218" t="s">
        <v>27</v>
      </c>
      <c r="M8218" t="s">
        <v>28</v>
      </c>
      <c r="N8218" s="5">
        <v>7.2</v>
      </c>
      <c r="O8218" s="7">
        <v>2</v>
      </c>
      <c r="P8218" s="5">
        <v>5</v>
      </c>
      <c r="Q8218" s="5">
        <v>2.2000000000000002</v>
      </c>
      <c r="R8218" s="22">
        <f>Tabla1[[#This Row],[Fecha de Envío]]-Tabla1[[#This Row],[Fecha de Orden]]</f>
        <v>13</v>
      </c>
      <c r="S8218" s="24">
        <f>YEAR(Tabla1[[#This Row],[Fecha de Orden]])</f>
        <v>2024</v>
      </c>
      <c r="T8218" t="str">
        <f>VLOOKUP(Tabla1[[#This Row],[Nombre del Producto]],Tabla2[[Nombre Producto]:[Costo Unitario]],2,FALSE)</f>
        <v>Lot's O' Nuts</v>
      </c>
      <c r="U8218" t="str">
        <f>VLOOKUP(Tabla1[[#This Row],[Fábrica]],Tabla3[],4,FALSE)</f>
        <v>Arizona</v>
      </c>
    </row>
    <row r="8219" spans="1:21" x14ac:dyDescent="0.25">
      <c r="A8219" t="s">
        <v>9125</v>
      </c>
      <c r="B8219" s="3">
        <v>45628</v>
      </c>
      <c r="C8219" s="3">
        <v>45641</v>
      </c>
      <c r="D8219" t="s">
        <v>39</v>
      </c>
      <c r="E8219">
        <v>116715</v>
      </c>
      <c r="F8219" t="s">
        <v>19</v>
      </c>
      <c r="G8219" t="s">
        <v>20</v>
      </c>
      <c r="H8219" t="s">
        <v>21</v>
      </c>
      <c r="I8219">
        <v>94122</v>
      </c>
      <c r="J8219" t="s">
        <v>148</v>
      </c>
      <c r="K8219" t="s">
        <v>23</v>
      </c>
      <c r="L8219" t="s">
        <v>348</v>
      </c>
      <c r="M8219" t="s">
        <v>349</v>
      </c>
      <c r="N8219" s="5">
        <v>40</v>
      </c>
      <c r="O8219" s="7">
        <v>2</v>
      </c>
      <c r="P8219" s="5">
        <v>20</v>
      </c>
      <c r="Q8219" s="5">
        <v>20</v>
      </c>
      <c r="R8219" s="22">
        <f>Tabla1[[#This Row],[Fecha de Envío]]-Tabla1[[#This Row],[Fecha de Orden]]</f>
        <v>13</v>
      </c>
      <c r="S8219" s="24">
        <f>YEAR(Tabla1[[#This Row],[Fecha de Orden]])</f>
        <v>2024</v>
      </c>
      <c r="T8219" t="str">
        <f>VLOOKUP(Tabla1[[#This Row],[Nombre del Producto]],Tabla2[[Nombre Producto]:[Costo Unitario]],2,FALSE)</f>
        <v>Secret Factory</v>
      </c>
      <c r="U8219" t="str">
        <f>VLOOKUP(Tabla1[[#This Row],[Fábrica]],Tabla3[],4,FALSE)</f>
        <v>Illinois</v>
      </c>
    </row>
    <row r="8220" spans="1:21" x14ac:dyDescent="0.25">
      <c r="A8220" t="s">
        <v>9126</v>
      </c>
      <c r="B8220" s="3">
        <v>45628</v>
      </c>
      <c r="C8220" s="3">
        <v>45641</v>
      </c>
      <c r="D8220" t="s">
        <v>39</v>
      </c>
      <c r="E8220">
        <v>116715</v>
      </c>
      <c r="F8220" t="s">
        <v>19</v>
      </c>
      <c r="G8220" t="s">
        <v>20</v>
      </c>
      <c r="H8220" t="s">
        <v>21</v>
      </c>
      <c r="I8220">
        <v>94122</v>
      </c>
      <c r="J8220" t="s">
        <v>22</v>
      </c>
      <c r="K8220" t="s">
        <v>23</v>
      </c>
      <c r="L8220" t="s">
        <v>24</v>
      </c>
      <c r="M8220" t="s">
        <v>25</v>
      </c>
      <c r="N8220" s="5">
        <v>33.75</v>
      </c>
      <c r="O8220" s="7">
        <v>9</v>
      </c>
      <c r="P8220" s="5">
        <v>22.05</v>
      </c>
      <c r="Q8220" s="5">
        <v>11.7</v>
      </c>
      <c r="R8220" s="22">
        <f>Tabla1[[#This Row],[Fecha de Envío]]-Tabla1[[#This Row],[Fecha de Orden]]</f>
        <v>13</v>
      </c>
      <c r="S8220" s="24">
        <f>YEAR(Tabla1[[#This Row],[Fecha de Orden]])</f>
        <v>2024</v>
      </c>
      <c r="T8220" t="str">
        <f>VLOOKUP(Tabla1[[#This Row],[Nombre del Producto]],Tabla2[[Nombre Producto]:[Costo Unitario]],2,FALSE)</f>
        <v>Wicked Choccy's</v>
      </c>
      <c r="U8220" t="str">
        <f>VLOOKUP(Tabla1[[#This Row],[Fábrica]],Tabla3[],4,FALSE)</f>
        <v>Georgia</v>
      </c>
    </row>
    <row r="8221" spans="1:21" x14ac:dyDescent="0.25">
      <c r="A8221" t="s">
        <v>1763</v>
      </c>
      <c r="B8221" s="3">
        <v>45629</v>
      </c>
      <c r="C8221" s="3">
        <v>45642</v>
      </c>
      <c r="D8221" t="s">
        <v>39</v>
      </c>
      <c r="E8221">
        <v>123071</v>
      </c>
      <c r="F8221" t="s">
        <v>19</v>
      </c>
      <c r="G8221" t="s">
        <v>222</v>
      </c>
      <c r="H8221" t="s">
        <v>42</v>
      </c>
      <c r="I8221">
        <v>75023</v>
      </c>
      <c r="J8221" t="s">
        <v>22</v>
      </c>
      <c r="K8221" t="s">
        <v>43</v>
      </c>
      <c r="L8221" t="s">
        <v>36</v>
      </c>
      <c r="M8221" t="s">
        <v>37</v>
      </c>
      <c r="N8221" s="5">
        <v>6.5</v>
      </c>
      <c r="O8221" s="7">
        <v>2</v>
      </c>
      <c r="P8221" s="5">
        <v>4.22</v>
      </c>
      <c r="Q8221" s="5">
        <v>2.2799999999999998</v>
      </c>
      <c r="R8221" s="22">
        <f>Tabla1[[#This Row],[Fecha de Envío]]-Tabla1[[#This Row],[Fecha de Orden]]</f>
        <v>13</v>
      </c>
      <c r="S8221" s="24">
        <f>YEAR(Tabla1[[#This Row],[Fecha de Orden]])</f>
        <v>2024</v>
      </c>
      <c r="T8221" t="str">
        <f>VLOOKUP(Tabla1[[#This Row],[Nombre del Producto]],Tabla2[[Nombre Producto]:[Costo Unitario]],2,FALSE)</f>
        <v>Wicked Choccy's</v>
      </c>
      <c r="U8221" t="str">
        <f>VLOOKUP(Tabla1[[#This Row],[Fábrica]],Tabla3[],4,FALSE)</f>
        <v>Georgia</v>
      </c>
    </row>
    <row r="8222" spans="1:21" x14ac:dyDescent="0.25">
      <c r="A8222" t="s">
        <v>2063</v>
      </c>
      <c r="B8222" s="3">
        <v>45629</v>
      </c>
      <c r="C8222" s="3">
        <v>45643</v>
      </c>
      <c r="D8222" t="s">
        <v>71</v>
      </c>
      <c r="E8222">
        <v>143126</v>
      </c>
      <c r="F8222" t="s">
        <v>19</v>
      </c>
      <c r="G8222" t="s">
        <v>124</v>
      </c>
      <c r="H8222" t="s">
        <v>125</v>
      </c>
      <c r="I8222">
        <v>98115</v>
      </c>
      <c r="J8222" t="s">
        <v>22</v>
      </c>
      <c r="K8222" t="s">
        <v>23</v>
      </c>
      <c r="L8222" t="s">
        <v>36</v>
      </c>
      <c r="M8222" t="s">
        <v>37</v>
      </c>
      <c r="N8222" s="5">
        <v>6.5</v>
      </c>
      <c r="O8222" s="7">
        <v>2</v>
      </c>
      <c r="P8222" s="5">
        <v>4.22</v>
      </c>
      <c r="Q8222" s="5">
        <v>2.2799999999999998</v>
      </c>
      <c r="R8222" s="22">
        <f>Tabla1[[#This Row],[Fecha de Envío]]-Tabla1[[#This Row],[Fecha de Orden]]</f>
        <v>14</v>
      </c>
      <c r="S8222" s="24">
        <f>YEAR(Tabla1[[#This Row],[Fecha de Orden]])</f>
        <v>2024</v>
      </c>
      <c r="T8222" t="str">
        <f>VLOOKUP(Tabla1[[#This Row],[Nombre del Producto]],Tabla2[[Nombre Producto]:[Costo Unitario]],2,FALSE)</f>
        <v>Wicked Choccy's</v>
      </c>
      <c r="U8222" t="str">
        <f>VLOOKUP(Tabla1[[#This Row],[Fábrica]],Tabla3[],4,FALSE)</f>
        <v>Georgia</v>
      </c>
    </row>
    <row r="8223" spans="1:21" x14ac:dyDescent="0.25">
      <c r="A8223" t="s">
        <v>2253</v>
      </c>
      <c r="B8223" s="3">
        <v>45629</v>
      </c>
      <c r="C8223" s="3">
        <v>45645</v>
      </c>
      <c r="D8223" t="s">
        <v>18</v>
      </c>
      <c r="E8223">
        <v>148691</v>
      </c>
      <c r="F8223" t="s">
        <v>19</v>
      </c>
      <c r="G8223" t="s">
        <v>30</v>
      </c>
      <c r="H8223" t="s">
        <v>31</v>
      </c>
      <c r="I8223">
        <v>10009</v>
      </c>
      <c r="J8223" t="s">
        <v>22</v>
      </c>
      <c r="K8223" t="s">
        <v>32</v>
      </c>
      <c r="L8223" t="s">
        <v>45</v>
      </c>
      <c r="M8223" t="s">
        <v>46</v>
      </c>
      <c r="N8223" s="5">
        <v>17.45</v>
      </c>
      <c r="O8223" s="7">
        <v>5</v>
      </c>
      <c r="P8223" s="5">
        <v>12.45</v>
      </c>
      <c r="Q8223" s="5">
        <v>5</v>
      </c>
      <c r="R8223" s="22">
        <f>Tabla1[[#This Row],[Fecha de Envío]]-Tabla1[[#This Row],[Fecha de Orden]]</f>
        <v>16</v>
      </c>
      <c r="S8223" s="24">
        <f>YEAR(Tabla1[[#This Row],[Fecha de Orden]])</f>
        <v>2024</v>
      </c>
      <c r="T8223" t="str">
        <f>VLOOKUP(Tabla1[[#This Row],[Nombre del Producto]],Tabla2[[Nombre Producto]:[Costo Unitario]],2,FALSE)</f>
        <v>Lot's O' Nuts</v>
      </c>
      <c r="U8223" t="str">
        <f>VLOOKUP(Tabla1[[#This Row],[Fábrica]],Tabla3[],4,FALSE)</f>
        <v>Arizona</v>
      </c>
    </row>
    <row r="8224" spans="1:21" x14ac:dyDescent="0.25">
      <c r="A8224" t="s">
        <v>2254</v>
      </c>
      <c r="B8224" s="3">
        <v>45629</v>
      </c>
      <c r="C8224" s="3">
        <v>45645</v>
      </c>
      <c r="D8224" t="s">
        <v>18</v>
      </c>
      <c r="E8224">
        <v>148691</v>
      </c>
      <c r="F8224" t="s">
        <v>19</v>
      </c>
      <c r="G8224" t="s">
        <v>30</v>
      </c>
      <c r="H8224" t="s">
        <v>31</v>
      </c>
      <c r="I8224">
        <v>10009</v>
      </c>
      <c r="J8224" t="s">
        <v>22</v>
      </c>
      <c r="K8224" t="s">
        <v>32</v>
      </c>
      <c r="L8224" t="s">
        <v>24</v>
      </c>
      <c r="M8224" t="s">
        <v>25</v>
      </c>
      <c r="N8224" s="5">
        <v>7.5</v>
      </c>
      <c r="O8224" s="7">
        <v>2</v>
      </c>
      <c r="P8224" s="5">
        <v>4.9000000000000004</v>
      </c>
      <c r="Q8224" s="5">
        <v>2.6</v>
      </c>
      <c r="R8224" s="22">
        <f>Tabla1[[#This Row],[Fecha de Envío]]-Tabla1[[#This Row],[Fecha de Orden]]</f>
        <v>16</v>
      </c>
      <c r="S8224" s="24">
        <f>YEAR(Tabla1[[#This Row],[Fecha de Orden]])</f>
        <v>2024</v>
      </c>
      <c r="T8224" t="str">
        <f>VLOOKUP(Tabla1[[#This Row],[Nombre del Producto]],Tabla2[[Nombre Producto]:[Costo Unitario]],2,FALSE)</f>
        <v>Wicked Choccy's</v>
      </c>
      <c r="U8224" t="str">
        <f>VLOOKUP(Tabla1[[#This Row],[Fábrica]],Tabla3[],4,FALSE)</f>
        <v>Georgia</v>
      </c>
    </row>
    <row r="8225" spans="1:21" x14ac:dyDescent="0.25">
      <c r="A8225" t="s">
        <v>2255</v>
      </c>
      <c r="B8225" s="3">
        <v>45629</v>
      </c>
      <c r="C8225" s="3">
        <v>45645</v>
      </c>
      <c r="D8225" t="s">
        <v>18</v>
      </c>
      <c r="E8225">
        <v>148691</v>
      </c>
      <c r="F8225" t="s">
        <v>19</v>
      </c>
      <c r="G8225" t="s">
        <v>30</v>
      </c>
      <c r="H8225" t="s">
        <v>31</v>
      </c>
      <c r="I8225">
        <v>10009</v>
      </c>
      <c r="J8225" t="s">
        <v>22</v>
      </c>
      <c r="K8225" t="s">
        <v>32</v>
      </c>
      <c r="L8225" t="s">
        <v>27</v>
      </c>
      <c r="M8225" t="s">
        <v>28</v>
      </c>
      <c r="N8225" s="5">
        <v>3.6</v>
      </c>
      <c r="O8225" s="7">
        <v>1</v>
      </c>
      <c r="P8225" s="5">
        <v>2.5</v>
      </c>
      <c r="Q8225" s="5">
        <v>1.1000000000000001</v>
      </c>
      <c r="R8225" s="22">
        <f>Tabla1[[#This Row],[Fecha de Envío]]-Tabla1[[#This Row],[Fecha de Orden]]</f>
        <v>16</v>
      </c>
      <c r="S8225" s="24">
        <f>YEAR(Tabla1[[#This Row],[Fecha de Orden]])</f>
        <v>2024</v>
      </c>
      <c r="T8225" t="str">
        <f>VLOOKUP(Tabla1[[#This Row],[Nombre del Producto]],Tabla2[[Nombre Producto]:[Costo Unitario]],2,FALSE)</f>
        <v>Lot's O' Nuts</v>
      </c>
      <c r="U8225" t="str">
        <f>VLOOKUP(Tabla1[[#This Row],[Fábrica]],Tabla3[],4,FALSE)</f>
        <v>Arizona</v>
      </c>
    </row>
    <row r="8226" spans="1:21" x14ac:dyDescent="0.25">
      <c r="A8226" t="s">
        <v>2256</v>
      </c>
      <c r="B8226" s="3">
        <v>45629</v>
      </c>
      <c r="C8226" s="3">
        <v>45645</v>
      </c>
      <c r="D8226" t="s">
        <v>18</v>
      </c>
      <c r="E8226">
        <v>148691</v>
      </c>
      <c r="F8226" t="s">
        <v>19</v>
      </c>
      <c r="G8226" t="s">
        <v>30</v>
      </c>
      <c r="H8226" t="s">
        <v>31</v>
      </c>
      <c r="I8226">
        <v>10009</v>
      </c>
      <c r="J8226" t="s">
        <v>22</v>
      </c>
      <c r="K8226" t="s">
        <v>32</v>
      </c>
      <c r="L8226" t="s">
        <v>33</v>
      </c>
      <c r="M8226" t="s">
        <v>34</v>
      </c>
      <c r="N8226" s="5">
        <v>3.6</v>
      </c>
      <c r="O8226" s="7">
        <v>1</v>
      </c>
      <c r="P8226" s="5">
        <v>2.4</v>
      </c>
      <c r="Q8226" s="5">
        <v>1.2</v>
      </c>
      <c r="R8226" s="22">
        <f>Tabla1[[#This Row],[Fecha de Envío]]-Tabla1[[#This Row],[Fecha de Orden]]</f>
        <v>16</v>
      </c>
      <c r="S8226" s="24">
        <f>YEAR(Tabla1[[#This Row],[Fecha de Orden]])</f>
        <v>2024</v>
      </c>
      <c r="T8226" t="str">
        <f>VLOOKUP(Tabla1[[#This Row],[Nombre del Producto]],Tabla2[[Nombre Producto]:[Costo Unitario]],2,FALSE)</f>
        <v>Lot's O' Nuts</v>
      </c>
      <c r="U8226" t="str">
        <f>VLOOKUP(Tabla1[[#This Row],[Fábrica]],Tabla3[],4,FALSE)</f>
        <v>Arizona</v>
      </c>
    </row>
    <row r="8227" spans="1:21" x14ac:dyDescent="0.25">
      <c r="A8227" t="s">
        <v>5449</v>
      </c>
      <c r="B8227" s="3">
        <v>45629</v>
      </c>
      <c r="C8227" s="3">
        <v>45642</v>
      </c>
      <c r="D8227" t="s">
        <v>71</v>
      </c>
      <c r="E8227">
        <v>118017</v>
      </c>
      <c r="F8227" t="s">
        <v>19</v>
      </c>
      <c r="G8227" t="s">
        <v>5450</v>
      </c>
      <c r="H8227" t="s">
        <v>203</v>
      </c>
      <c r="I8227">
        <v>80229</v>
      </c>
      <c r="J8227" t="s">
        <v>22</v>
      </c>
      <c r="K8227" t="s">
        <v>23</v>
      </c>
      <c r="L8227" t="s">
        <v>45</v>
      </c>
      <c r="M8227" t="s">
        <v>46</v>
      </c>
      <c r="N8227" s="5">
        <v>3.49</v>
      </c>
      <c r="O8227" s="7">
        <v>1</v>
      </c>
      <c r="P8227" s="5">
        <v>2.4900000000000002</v>
      </c>
      <c r="Q8227" s="5">
        <v>1</v>
      </c>
      <c r="R8227" s="22">
        <f>Tabla1[[#This Row],[Fecha de Envío]]-Tabla1[[#This Row],[Fecha de Orden]]</f>
        <v>13</v>
      </c>
      <c r="S8227" s="24">
        <f>YEAR(Tabla1[[#This Row],[Fecha de Orden]])</f>
        <v>2024</v>
      </c>
      <c r="T8227" t="str">
        <f>VLOOKUP(Tabla1[[#This Row],[Nombre del Producto]],Tabla2[[Nombre Producto]:[Costo Unitario]],2,FALSE)</f>
        <v>Lot's O' Nuts</v>
      </c>
      <c r="U8227" t="str">
        <f>VLOOKUP(Tabla1[[#This Row],[Fábrica]],Tabla3[],4,FALSE)</f>
        <v>Arizona</v>
      </c>
    </row>
    <row r="8228" spans="1:21" x14ac:dyDescent="0.25">
      <c r="A8228" t="s">
        <v>5451</v>
      </c>
      <c r="B8228" s="3">
        <v>45629</v>
      </c>
      <c r="C8228" s="3">
        <v>45642</v>
      </c>
      <c r="D8228" t="s">
        <v>71</v>
      </c>
      <c r="E8228">
        <v>118017</v>
      </c>
      <c r="F8228" t="s">
        <v>19</v>
      </c>
      <c r="G8228" t="s">
        <v>5450</v>
      </c>
      <c r="H8228" t="s">
        <v>203</v>
      </c>
      <c r="I8228">
        <v>80229</v>
      </c>
      <c r="J8228" t="s">
        <v>22</v>
      </c>
      <c r="K8228" t="s">
        <v>23</v>
      </c>
      <c r="L8228" t="s">
        <v>24</v>
      </c>
      <c r="M8228" t="s">
        <v>25</v>
      </c>
      <c r="N8228" s="5">
        <v>11.25</v>
      </c>
      <c r="O8228" s="7">
        <v>3</v>
      </c>
      <c r="P8228" s="5">
        <v>7.35</v>
      </c>
      <c r="Q8228" s="5">
        <v>3.9</v>
      </c>
      <c r="R8228" s="22">
        <f>Tabla1[[#This Row],[Fecha de Envío]]-Tabla1[[#This Row],[Fecha de Orden]]</f>
        <v>13</v>
      </c>
      <c r="S8228" s="24">
        <f>YEAR(Tabla1[[#This Row],[Fecha de Orden]])</f>
        <v>2024</v>
      </c>
      <c r="T8228" t="str">
        <f>VLOOKUP(Tabla1[[#This Row],[Nombre del Producto]],Tabla2[[Nombre Producto]:[Costo Unitario]],2,FALSE)</f>
        <v>Wicked Choccy's</v>
      </c>
      <c r="U8228" t="str">
        <f>VLOOKUP(Tabla1[[#This Row],[Fábrica]],Tabla3[],4,FALSE)</f>
        <v>Georgia</v>
      </c>
    </row>
    <row r="8229" spans="1:21" x14ac:dyDescent="0.25">
      <c r="A8229" t="s">
        <v>5452</v>
      </c>
      <c r="B8229" s="3">
        <v>45629</v>
      </c>
      <c r="C8229" s="3">
        <v>45642</v>
      </c>
      <c r="D8229" t="s">
        <v>71</v>
      </c>
      <c r="E8229">
        <v>118017</v>
      </c>
      <c r="F8229" t="s">
        <v>19</v>
      </c>
      <c r="G8229" t="s">
        <v>5450</v>
      </c>
      <c r="H8229" t="s">
        <v>203</v>
      </c>
      <c r="I8229">
        <v>80229</v>
      </c>
      <c r="J8229" t="s">
        <v>22</v>
      </c>
      <c r="K8229" t="s">
        <v>23</v>
      </c>
      <c r="L8229" t="s">
        <v>33</v>
      </c>
      <c r="M8229" t="s">
        <v>34</v>
      </c>
      <c r="N8229" s="5">
        <v>25.2</v>
      </c>
      <c r="O8229" s="7">
        <v>7</v>
      </c>
      <c r="P8229" s="5">
        <v>16.8</v>
      </c>
      <c r="Q8229" s="5">
        <v>8.4</v>
      </c>
      <c r="R8229" s="22">
        <f>Tabla1[[#This Row],[Fecha de Envío]]-Tabla1[[#This Row],[Fecha de Orden]]</f>
        <v>13</v>
      </c>
      <c r="S8229" s="24">
        <f>YEAR(Tabla1[[#This Row],[Fecha de Orden]])</f>
        <v>2024</v>
      </c>
      <c r="T8229" t="str">
        <f>VLOOKUP(Tabla1[[#This Row],[Nombre del Producto]],Tabla2[[Nombre Producto]:[Costo Unitario]],2,FALSE)</f>
        <v>Lot's O' Nuts</v>
      </c>
      <c r="U8229" t="str">
        <f>VLOOKUP(Tabla1[[#This Row],[Fábrica]],Tabla3[],4,FALSE)</f>
        <v>Arizona</v>
      </c>
    </row>
    <row r="8230" spans="1:21" x14ac:dyDescent="0.25">
      <c r="A8230" t="s">
        <v>5453</v>
      </c>
      <c r="B8230" s="3">
        <v>45629</v>
      </c>
      <c r="C8230" s="3">
        <v>45642</v>
      </c>
      <c r="D8230" t="s">
        <v>71</v>
      </c>
      <c r="E8230">
        <v>118017</v>
      </c>
      <c r="F8230" t="s">
        <v>19</v>
      </c>
      <c r="G8230" t="s">
        <v>5450</v>
      </c>
      <c r="H8230" t="s">
        <v>203</v>
      </c>
      <c r="I8230">
        <v>80229</v>
      </c>
      <c r="J8230" t="s">
        <v>22</v>
      </c>
      <c r="K8230" t="s">
        <v>23</v>
      </c>
      <c r="L8230" t="s">
        <v>36</v>
      </c>
      <c r="M8230" t="s">
        <v>37</v>
      </c>
      <c r="N8230" s="5">
        <v>19.5</v>
      </c>
      <c r="O8230" s="7">
        <v>6</v>
      </c>
      <c r="P8230" s="5">
        <v>12.66</v>
      </c>
      <c r="Q8230" s="5">
        <v>6.84</v>
      </c>
      <c r="R8230" s="22">
        <f>Tabla1[[#This Row],[Fecha de Envío]]-Tabla1[[#This Row],[Fecha de Orden]]</f>
        <v>13</v>
      </c>
      <c r="S8230" s="24">
        <f>YEAR(Tabla1[[#This Row],[Fecha de Orden]])</f>
        <v>2024</v>
      </c>
      <c r="T8230" t="str">
        <f>VLOOKUP(Tabla1[[#This Row],[Nombre del Producto]],Tabla2[[Nombre Producto]:[Costo Unitario]],2,FALSE)</f>
        <v>Wicked Choccy's</v>
      </c>
      <c r="U8230" t="str">
        <f>VLOOKUP(Tabla1[[#This Row],[Fábrica]],Tabla3[],4,FALSE)</f>
        <v>Georgia</v>
      </c>
    </row>
    <row r="8231" spans="1:21" x14ac:dyDescent="0.25">
      <c r="A8231" t="s">
        <v>5866</v>
      </c>
      <c r="B8231" s="3">
        <v>45629</v>
      </c>
      <c r="C8231" s="3">
        <v>45646</v>
      </c>
      <c r="D8231" t="s">
        <v>18</v>
      </c>
      <c r="E8231">
        <v>149510</v>
      </c>
      <c r="F8231" t="s">
        <v>19</v>
      </c>
      <c r="G8231" t="s">
        <v>1082</v>
      </c>
      <c r="H8231" t="s">
        <v>98</v>
      </c>
      <c r="I8231">
        <v>28314</v>
      </c>
      <c r="J8231" t="s">
        <v>22</v>
      </c>
      <c r="K8231" t="s">
        <v>66</v>
      </c>
      <c r="L8231" t="s">
        <v>27</v>
      </c>
      <c r="M8231" t="s">
        <v>28</v>
      </c>
      <c r="N8231" s="5">
        <v>10.8</v>
      </c>
      <c r="O8231" s="7">
        <v>3</v>
      </c>
      <c r="P8231" s="5">
        <v>7.5</v>
      </c>
      <c r="Q8231" s="5">
        <v>3.3</v>
      </c>
      <c r="R8231" s="22">
        <f>Tabla1[[#This Row],[Fecha de Envío]]-Tabla1[[#This Row],[Fecha de Orden]]</f>
        <v>17</v>
      </c>
      <c r="S8231" s="24">
        <f>YEAR(Tabla1[[#This Row],[Fecha de Orden]])</f>
        <v>2024</v>
      </c>
      <c r="T8231" t="str">
        <f>VLOOKUP(Tabla1[[#This Row],[Nombre del Producto]],Tabla2[[Nombre Producto]:[Costo Unitario]],2,FALSE)</f>
        <v>Lot's O' Nuts</v>
      </c>
      <c r="U8231" t="str">
        <f>VLOOKUP(Tabla1[[#This Row],[Fábrica]],Tabla3[],4,FALSE)</f>
        <v>Arizona</v>
      </c>
    </row>
    <row r="8232" spans="1:21" x14ac:dyDescent="0.25">
      <c r="A8232" t="s">
        <v>5867</v>
      </c>
      <c r="B8232" s="3">
        <v>45629</v>
      </c>
      <c r="C8232" s="3">
        <v>45646</v>
      </c>
      <c r="D8232" t="s">
        <v>18</v>
      </c>
      <c r="E8232">
        <v>149510</v>
      </c>
      <c r="F8232" t="s">
        <v>19</v>
      </c>
      <c r="G8232" t="s">
        <v>1082</v>
      </c>
      <c r="H8232" t="s">
        <v>98</v>
      </c>
      <c r="I8232">
        <v>28314</v>
      </c>
      <c r="J8232" t="s">
        <v>22</v>
      </c>
      <c r="K8232" t="s">
        <v>66</v>
      </c>
      <c r="L8232" t="s">
        <v>33</v>
      </c>
      <c r="M8232" t="s">
        <v>34</v>
      </c>
      <c r="N8232" s="5">
        <v>21.6</v>
      </c>
      <c r="O8232" s="7">
        <v>6</v>
      </c>
      <c r="P8232" s="5">
        <v>14.4</v>
      </c>
      <c r="Q8232" s="5">
        <v>7.2</v>
      </c>
      <c r="R8232" s="22">
        <f>Tabla1[[#This Row],[Fecha de Envío]]-Tabla1[[#This Row],[Fecha de Orden]]</f>
        <v>17</v>
      </c>
      <c r="S8232" s="24">
        <f>YEAR(Tabla1[[#This Row],[Fecha de Orden]])</f>
        <v>2024</v>
      </c>
      <c r="T8232" t="str">
        <f>VLOOKUP(Tabla1[[#This Row],[Nombre del Producto]],Tabla2[[Nombre Producto]:[Costo Unitario]],2,FALSE)</f>
        <v>Lot's O' Nuts</v>
      </c>
      <c r="U8232" t="str">
        <f>VLOOKUP(Tabla1[[#This Row],[Fábrica]],Tabla3[],4,FALSE)</f>
        <v>Arizona</v>
      </c>
    </row>
    <row r="8233" spans="1:21" x14ac:dyDescent="0.25">
      <c r="A8233" t="s">
        <v>6461</v>
      </c>
      <c r="B8233" s="3">
        <v>45629</v>
      </c>
      <c r="C8233" s="3">
        <v>45644</v>
      </c>
      <c r="D8233" t="s">
        <v>18</v>
      </c>
      <c r="E8233">
        <v>103415</v>
      </c>
      <c r="F8233" t="s">
        <v>19</v>
      </c>
      <c r="G8233" t="s">
        <v>159</v>
      </c>
      <c r="H8233" t="s">
        <v>42</v>
      </c>
      <c r="I8233">
        <v>77041</v>
      </c>
      <c r="J8233" t="s">
        <v>22</v>
      </c>
      <c r="K8233" t="s">
        <v>43</v>
      </c>
      <c r="L8233" t="s">
        <v>27</v>
      </c>
      <c r="M8233" t="s">
        <v>28</v>
      </c>
      <c r="N8233" s="5">
        <v>7.2</v>
      </c>
      <c r="O8233" s="7">
        <v>2</v>
      </c>
      <c r="P8233" s="5">
        <v>5</v>
      </c>
      <c r="Q8233" s="5">
        <v>2.2000000000000002</v>
      </c>
      <c r="R8233" s="22">
        <f>Tabla1[[#This Row],[Fecha de Envío]]-Tabla1[[#This Row],[Fecha de Orden]]</f>
        <v>15</v>
      </c>
      <c r="S8233" s="24">
        <f>YEAR(Tabla1[[#This Row],[Fecha de Orden]])</f>
        <v>2024</v>
      </c>
      <c r="T8233" t="str">
        <f>VLOOKUP(Tabla1[[#This Row],[Nombre del Producto]],Tabla2[[Nombre Producto]:[Costo Unitario]],2,FALSE)</f>
        <v>Lot's O' Nuts</v>
      </c>
      <c r="U8233" t="str">
        <f>VLOOKUP(Tabla1[[#This Row],[Fábrica]],Tabla3[],4,FALSE)</f>
        <v>Arizona</v>
      </c>
    </row>
    <row r="8234" spans="1:21" x14ac:dyDescent="0.25">
      <c r="A8234" t="s">
        <v>6618</v>
      </c>
      <c r="B8234" s="3">
        <v>45629</v>
      </c>
      <c r="C8234" s="3">
        <v>45641</v>
      </c>
      <c r="D8234" t="s">
        <v>71</v>
      </c>
      <c r="E8234">
        <v>128699</v>
      </c>
      <c r="F8234" t="s">
        <v>19</v>
      </c>
      <c r="G8234" t="s">
        <v>242</v>
      </c>
      <c r="H8234" t="s">
        <v>255</v>
      </c>
      <c r="I8234">
        <v>32216</v>
      </c>
      <c r="J8234" t="s">
        <v>22</v>
      </c>
      <c r="K8234" t="s">
        <v>66</v>
      </c>
      <c r="L8234" t="s">
        <v>33</v>
      </c>
      <c r="M8234" t="s">
        <v>34</v>
      </c>
      <c r="N8234" s="5">
        <v>3.6</v>
      </c>
      <c r="O8234" s="7">
        <v>1</v>
      </c>
      <c r="P8234" s="5">
        <v>2.4</v>
      </c>
      <c r="Q8234" s="5">
        <v>1.2</v>
      </c>
      <c r="R8234" s="22">
        <f>Tabla1[[#This Row],[Fecha de Envío]]-Tabla1[[#This Row],[Fecha de Orden]]</f>
        <v>12</v>
      </c>
      <c r="S8234" s="24">
        <f>YEAR(Tabla1[[#This Row],[Fecha de Orden]])</f>
        <v>2024</v>
      </c>
      <c r="T8234" t="str">
        <f>VLOOKUP(Tabla1[[#This Row],[Nombre del Producto]],Tabla2[[Nombre Producto]:[Costo Unitario]],2,FALSE)</f>
        <v>Lot's O' Nuts</v>
      </c>
      <c r="U8234" t="str">
        <f>VLOOKUP(Tabla1[[#This Row],[Fábrica]],Tabla3[],4,FALSE)</f>
        <v>Arizona</v>
      </c>
    </row>
    <row r="8235" spans="1:21" x14ac:dyDescent="0.25">
      <c r="A8235" t="s">
        <v>8697</v>
      </c>
      <c r="B8235" s="3">
        <v>45629</v>
      </c>
      <c r="C8235" s="3">
        <v>45639</v>
      </c>
      <c r="D8235" t="s">
        <v>82</v>
      </c>
      <c r="E8235">
        <v>136875</v>
      </c>
      <c r="F8235" t="s">
        <v>19</v>
      </c>
      <c r="G8235" t="s">
        <v>120</v>
      </c>
      <c r="H8235" t="s">
        <v>21</v>
      </c>
      <c r="I8235">
        <v>92024</v>
      </c>
      <c r="J8235" t="s">
        <v>22</v>
      </c>
      <c r="K8235" t="s">
        <v>23</v>
      </c>
      <c r="L8235" t="s">
        <v>24</v>
      </c>
      <c r="M8235" t="s">
        <v>25</v>
      </c>
      <c r="N8235" s="5">
        <v>11.25</v>
      </c>
      <c r="O8235" s="7">
        <v>3</v>
      </c>
      <c r="P8235" s="5">
        <v>7.35</v>
      </c>
      <c r="Q8235" s="5">
        <v>3.9</v>
      </c>
      <c r="R8235" s="22">
        <f>Tabla1[[#This Row],[Fecha de Envío]]-Tabla1[[#This Row],[Fecha de Orden]]</f>
        <v>10</v>
      </c>
      <c r="S8235" s="24">
        <f>YEAR(Tabla1[[#This Row],[Fecha de Orden]])</f>
        <v>2024</v>
      </c>
      <c r="T8235" t="str">
        <f>VLOOKUP(Tabla1[[#This Row],[Nombre del Producto]],Tabla2[[Nombre Producto]:[Costo Unitario]],2,FALSE)</f>
        <v>Wicked Choccy's</v>
      </c>
      <c r="U8235" t="str">
        <f>VLOOKUP(Tabla1[[#This Row],[Fábrica]],Tabla3[],4,FALSE)</f>
        <v>Georgia</v>
      </c>
    </row>
    <row r="8236" spans="1:21" x14ac:dyDescent="0.25">
      <c r="A8236" t="s">
        <v>1644</v>
      </c>
      <c r="B8236" s="3">
        <v>45630</v>
      </c>
      <c r="C8236" s="3">
        <v>45645</v>
      </c>
      <c r="D8236" t="s">
        <v>18</v>
      </c>
      <c r="E8236">
        <v>152660</v>
      </c>
      <c r="F8236" t="s">
        <v>19</v>
      </c>
      <c r="G8236" t="s">
        <v>239</v>
      </c>
      <c r="H8236" t="s">
        <v>173</v>
      </c>
      <c r="I8236">
        <v>60610</v>
      </c>
      <c r="J8236" t="s">
        <v>22</v>
      </c>
      <c r="K8236" t="s">
        <v>43</v>
      </c>
      <c r="L8236" t="s">
        <v>36</v>
      </c>
      <c r="M8236" t="s">
        <v>37</v>
      </c>
      <c r="N8236" s="5">
        <v>6.5</v>
      </c>
      <c r="O8236" s="7">
        <v>2</v>
      </c>
      <c r="P8236" s="5">
        <v>4.22</v>
      </c>
      <c r="Q8236" s="5">
        <v>2.2799999999999998</v>
      </c>
      <c r="R8236" s="22">
        <f>Tabla1[[#This Row],[Fecha de Envío]]-Tabla1[[#This Row],[Fecha de Orden]]</f>
        <v>15</v>
      </c>
      <c r="S8236" s="24">
        <f>YEAR(Tabla1[[#This Row],[Fecha de Orden]])</f>
        <v>2024</v>
      </c>
      <c r="T8236" t="str">
        <f>VLOOKUP(Tabla1[[#This Row],[Nombre del Producto]],Tabla2[[Nombre Producto]:[Costo Unitario]],2,FALSE)</f>
        <v>Wicked Choccy's</v>
      </c>
      <c r="U8236" t="str">
        <f>VLOOKUP(Tabla1[[#This Row],[Fábrica]],Tabla3[],4,FALSE)</f>
        <v>Georgia</v>
      </c>
    </row>
    <row r="8237" spans="1:21" x14ac:dyDescent="0.25">
      <c r="A8237" t="s">
        <v>2021</v>
      </c>
      <c r="B8237" s="3">
        <v>45630</v>
      </c>
      <c r="C8237" s="3">
        <v>45644</v>
      </c>
      <c r="D8237" t="s">
        <v>18</v>
      </c>
      <c r="E8237">
        <v>156412</v>
      </c>
      <c r="F8237" t="s">
        <v>19</v>
      </c>
      <c r="G8237" t="s">
        <v>144</v>
      </c>
      <c r="H8237" t="s">
        <v>101</v>
      </c>
      <c r="I8237">
        <v>19134</v>
      </c>
      <c r="J8237" t="s">
        <v>22</v>
      </c>
      <c r="K8237" t="s">
        <v>32</v>
      </c>
      <c r="L8237" t="s">
        <v>24</v>
      </c>
      <c r="M8237" t="s">
        <v>25</v>
      </c>
      <c r="N8237" s="5">
        <v>11.25</v>
      </c>
      <c r="O8237" s="7">
        <v>3</v>
      </c>
      <c r="P8237" s="5">
        <v>7.35</v>
      </c>
      <c r="Q8237" s="5">
        <v>3.9</v>
      </c>
      <c r="R8237" s="22">
        <f>Tabla1[[#This Row],[Fecha de Envío]]-Tabla1[[#This Row],[Fecha de Orden]]</f>
        <v>14</v>
      </c>
      <c r="S8237" s="24">
        <f>YEAR(Tabla1[[#This Row],[Fecha de Orden]])</f>
        <v>2024</v>
      </c>
      <c r="T8237" t="str">
        <f>VLOOKUP(Tabla1[[#This Row],[Nombre del Producto]],Tabla2[[Nombre Producto]:[Costo Unitario]],2,FALSE)</f>
        <v>Wicked Choccy's</v>
      </c>
      <c r="U8237" t="str">
        <f>VLOOKUP(Tabla1[[#This Row],[Fábrica]],Tabla3[],4,FALSE)</f>
        <v>Georgia</v>
      </c>
    </row>
    <row r="8238" spans="1:21" x14ac:dyDescent="0.25">
      <c r="A8238" t="s">
        <v>2214</v>
      </c>
      <c r="B8238" s="3">
        <v>45630</v>
      </c>
      <c r="C8238" s="3">
        <v>45642</v>
      </c>
      <c r="D8238" t="s">
        <v>39</v>
      </c>
      <c r="E8238">
        <v>153227</v>
      </c>
      <c r="F8238" t="s">
        <v>19</v>
      </c>
      <c r="G8238" t="s">
        <v>53</v>
      </c>
      <c r="H8238" t="s">
        <v>21</v>
      </c>
      <c r="I8238">
        <v>90032</v>
      </c>
      <c r="J8238" t="s">
        <v>22</v>
      </c>
      <c r="K8238" t="s">
        <v>23</v>
      </c>
      <c r="L8238" t="s">
        <v>45</v>
      </c>
      <c r="M8238" t="s">
        <v>46</v>
      </c>
      <c r="N8238" s="5">
        <v>6.98</v>
      </c>
      <c r="O8238" s="7">
        <v>2</v>
      </c>
      <c r="P8238" s="5">
        <v>4.9800000000000004</v>
      </c>
      <c r="Q8238" s="5">
        <v>2</v>
      </c>
      <c r="R8238" s="22">
        <f>Tabla1[[#This Row],[Fecha de Envío]]-Tabla1[[#This Row],[Fecha de Orden]]</f>
        <v>12</v>
      </c>
      <c r="S8238" s="24">
        <f>YEAR(Tabla1[[#This Row],[Fecha de Orden]])</f>
        <v>2024</v>
      </c>
      <c r="T8238" t="str">
        <f>VLOOKUP(Tabla1[[#This Row],[Nombre del Producto]],Tabla2[[Nombre Producto]:[Costo Unitario]],2,FALSE)</f>
        <v>Lot's O' Nuts</v>
      </c>
      <c r="U8238" t="str">
        <f>VLOOKUP(Tabla1[[#This Row],[Fábrica]],Tabla3[],4,FALSE)</f>
        <v>Arizona</v>
      </c>
    </row>
    <row r="8239" spans="1:21" x14ac:dyDescent="0.25">
      <c r="A8239" t="s">
        <v>2850</v>
      </c>
      <c r="B8239" s="3">
        <v>45630</v>
      </c>
      <c r="C8239" s="3">
        <v>45646</v>
      </c>
      <c r="D8239" t="s">
        <v>18</v>
      </c>
      <c r="E8239">
        <v>118003</v>
      </c>
      <c r="F8239" t="s">
        <v>19</v>
      </c>
      <c r="G8239" t="s">
        <v>1355</v>
      </c>
      <c r="H8239" t="s">
        <v>306</v>
      </c>
      <c r="I8239">
        <v>7501</v>
      </c>
      <c r="J8239" t="s">
        <v>22</v>
      </c>
      <c r="K8239" t="s">
        <v>32</v>
      </c>
      <c r="L8239" t="s">
        <v>36</v>
      </c>
      <c r="M8239" t="s">
        <v>37</v>
      </c>
      <c r="N8239" s="5">
        <v>9.75</v>
      </c>
      <c r="O8239" s="7">
        <v>3</v>
      </c>
      <c r="P8239" s="5">
        <v>6.33</v>
      </c>
      <c r="Q8239" s="5">
        <v>3.42</v>
      </c>
      <c r="R8239" s="22">
        <f>Tabla1[[#This Row],[Fecha de Envío]]-Tabla1[[#This Row],[Fecha de Orden]]</f>
        <v>16</v>
      </c>
      <c r="S8239" s="24">
        <f>YEAR(Tabla1[[#This Row],[Fecha de Orden]])</f>
        <v>2024</v>
      </c>
      <c r="T8239" t="str">
        <f>VLOOKUP(Tabla1[[#This Row],[Nombre del Producto]],Tabla2[[Nombre Producto]:[Costo Unitario]],2,FALSE)</f>
        <v>Wicked Choccy's</v>
      </c>
      <c r="U8239" t="str">
        <f>VLOOKUP(Tabla1[[#This Row],[Fábrica]],Tabla3[],4,FALSE)</f>
        <v>Georgia</v>
      </c>
    </row>
    <row r="8240" spans="1:21" x14ac:dyDescent="0.25">
      <c r="A8240" t="s">
        <v>2851</v>
      </c>
      <c r="B8240" s="3">
        <v>45630</v>
      </c>
      <c r="C8240" s="3">
        <v>45646</v>
      </c>
      <c r="D8240" t="s">
        <v>18</v>
      </c>
      <c r="E8240">
        <v>118003</v>
      </c>
      <c r="F8240" t="s">
        <v>19</v>
      </c>
      <c r="G8240" t="s">
        <v>1355</v>
      </c>
      <c r="H8240" t="s">
        <v>306</v>
      </c>
      <c r="I8240">
        <v>7501</v>
      </c>
      <c r="J8240" t="s">
        <v>22</v>
      </c>
      <c r="K8240" t="s">
        <v>32</v>
      </c>
      <c r="L8240" t="s">
        <v>24</v>
      </c>
      <c r="M8240" t="s">
        <v>25</v>
      </c>
      <c r="N8240" s="5">
        <v>11.25</v>
      </c>
      <c r="O8240" s="7">
        <v>3</v>
      </c>
      <c r="P8240" s="5">
        <v>7.35</v>
      </c>
      <c r="Q8240" s="5">
        <v>3.9</v>
      </c>
      <c r="R8240" s="22">
        <f>Tabla1[[#This Row],[Fecha de Envío]]-Tabla1[[#This Row],[Fecha de Orden]]</f>
        <v>16</v>
      </c>
      <c r="S8240" s="24">
        <f>YEAR(Tabla1[[#This Row],[Fecha de Orden]])</f>
        <v>2024</v>
      </c>
      <c r="T8240" t="str">
        <f>VLOOKUP(Tabla1[[#This Row],[Nombre del Producto]],Tabla2[[Nombre Producto]:[Costo Unitario]],2,FALSE)</f>
        <v>Wicked Choccy's</v>
      </c>
      <c r="U8240" t="str">
        <f>VLOOKUP(Tabla1[[#This Row],[Fábrica]],Tabla3[],4,FALSE)</f>
        <v>Georgia</v>
      </c>
    </row>
    <row r="8241" spans="1:21" x14ac:dyDescent="0.25">
      <c r="A8241" t="s">
        <v>2852</v>
      </c>
      <c r="B8241" s="3">
        <v>45630</v>
      </c>
      <c r="C8241" s="3">
        <v>45646</v>
      </c>
      <c r="D8241" t="s">
        <v>18</v>
      </c>
      <c r="E8241">
        <v>118003</v>
      </c>
      <c r="F8241" t="s">
        <v>19</v>
      </c>
      <c r="G8241" t="s">
        <v>1355</v>
      </c>
      <c r="H8241" t="s">
        <v>306</v>
      </c>
      <c r="I8241">
        <v>7501</v>
      </c>
      <c r="J8241" t="s">
        <v>22</v>
      </c>
      <c r="K8241" t="s">
        <v>32</v>
      </c>
      <c r="L8241" t="s">
        <v>27</v>
      </c>
      <c r="M8241" t="s">
        <v>28</v>
      </c>
      <c r="N8241" s="5">
        <v>3.6</v>
      </c>
      <c r="O8241" s="7">
        <v>1</v>
      </c>
      <c r="P8241" s="5">
        <v>2.5</v>
      </c>
      <c r="Q8241" s="5">
        <v>1.1000000000000001</v>
      </c>
      <c r="R8241" s="22">
        <f>Tabla1[[#This Row],[Fecha de Envío]]-Tabla1[[#This Row],[Fecha de Orden]]</f>
        <v>16</v>
      </c>
      <c r="S8241" s="24">
        <f>YEAR(Tabla1[[#This Row],[Fecha de Orden]])</f>
        <v>2024</v>
      </c>
      <c r="T8241" t="str">
        <f>VLOOKUP(Tabla1[[#This Row],[Nombre del Producto]],Tabla2[[Nombre Producto]:[Costo Unitario]],2,FALSE)</f>
        <v>Lot's O' Nuts</v>
      </c>
      <c r="U8241" t="str">
        <f>VLOOKUP(Tabla1[[#This Row],[Fábrica]],Tabla3[],4,FALSE)</f>
        <v>Arizona</v>
      </c>
    </row>
    <row r="8242" spans="1:21" x14ac:dyDescent="0.25">
      <c r="A8242" t="s">
        <v>2997</v>
      </c>
      <c r="B8242" s="3">
        <v>45630</v>
      </c>
      <c r="C8242" s="3">
        <v>45640</v>
      </c>
      <c r="D8242" t="s">
        <v>82</v>
      </c>
      <c r="E8242">
        <v>139773</v>
      </c>
      <c r="F8242" t="s">
        <v>19</v>
      </c>
      <c r="G8242" t="s">
        <v>144</v>
      </c>
      <c r="H8242" t="s">
        <v>101</v>
      </c>
      <c r="I8242">
        <v>19143</v>
      </c>
      <c r="J8242" t="s">
        <v>22</v>
      </c>
      <c r="K8242" t="s">
        <v>32</v>
      </c>
      <c r="L8242" t="s">
        <v>33</v>
      </c>
      <c r="M8242" t="s">
        <v>34</v>
      </c>
      <c r="N8242" s="5">
        <v>25.2</v>
      </c>
      <c r="O8242" s="7">
        <v>7</v>
      </c>
      <c r="P8242" s="5">
        <v>16.8</v>
      </c>
      <c r="Q8242" s="5">
        <v>8.4</v>
      </c>
      <c r="R8242" s="22">
        <f>Tabla1[[#This Row],[Fecha de Envío]]-Tabla1[[#This Row],[Fecha de Orden]]</f>
        <v>10</v>
      </c>
      <c r="S8242" s="24">
        <f>YEAR(Tabla1[[#This Row],[Fecha de Orden]])</f>
        <v>2024</v>
      </c>
      <c r="T8242" t="str">
        <f>VLOOKUP(Tabla1[[#This Row],[Nombre del Producto]],Tabla2[[Nombre Producto]:[Costo Unitario]],2,FALSE)</f>
        <v>Lot's O' Nuts</v>
      </c>
      <c r="U8242" t="str">
        <f>VLOOKUP(Tabla1[[#This Row],[Fábrica]],Tabla3[],4,FALSE)</f>
        <v>Arizona</v>
      </c>
    </row>
    <row r="8243" spans="1:21" x14ac:dyDescent="0.25">
      <c r="A8243" t="s">
        <v>5111</v>
      </c>
      <c r="B8243" s="3">
        <v>45630</v>
      </c>
      <c r="C8243" s="3">
        <v>45641</v>
      </c>
      <c r="D8243" t="s">
        <v>39</v>
      </c>
      <c r="E8243">
        <v>147550</v>
      </c>
      <c r="F8243" t="s">
        <v>19</v>
      </c>
      <c r="G8243" t="s">
        <v>144</v>
      </c>
      <c r="H8243" t="s">
        <v>101</v>
      </c>
      <c r="I8243">
        <v>19134</v>
      </c>
      <c r="J8243" t="s">
        <v>22</v>
      </c>
      <c r="K8243" t="s">
        <v>32</v>
      </c>
      <c r="L8243" t="s">
        <v>36</v>
      </c>
      <c r="M8243" t="s">
        <v>37</v>
      </c>
      <c r="N8243" s="5">
        <v>9.75</v>
      </c>
      <c r="O8243" s="7">
        <v>3</v>
      </c>
      <c r="P8243" s="5">
        <v>6.33</v>
      </c>
      <c r="Q8243" s="5">
        <v>3.42</v>
      </c>
      <c r="R8243" s="22">
        <f>Tabla1[[#This Row],[Fecha de Envío]]-Tabla1[[#This Row],[Fecha de Orden]]</f>
        <v>11</v>
      </c>
      <c r="S8243" s="24">
        <f>YEAR(Tabla1[[#This Row],[Fecha de Orden]])</f>
        <v>2024</v>
      </c>
      <c r="T8243" t="str">
        <f>VLOOKUP(Tabla1[[#This Row],[Nombre del Producto]],Tabla2[[Nombre Producto]:[Costo Unitario]],2,FALSE)</f>
        <v>Wicked Choccy's</v>
      </c>
      <c r="U8243" t="str">
        <f>VLOOKUP(Tabla1[[#This Row],[Fábrica]],Tabla3[],4,FALSE)</f>
        <v>Georgia</v>
      </c>
    </row>
    <row r="8244" spans="1:21" x14ac:dyDescent="0.25">
      <c r="A8244" t="s">
        <v>5645</v>
      </c>
      <c r="B8244" s="3">
        <v>45630</v>
      </c>
      <c r="C8244" s="3">
        <v>45645</v>
      </c>
      <c r="D8244" t="s">
        <v>18</v>
      </c>
      <c r="E8244">
        <v>109183</v>
      </c>
      <c r="F8244" t="s">
        <v>19</v>
      </c>
      <c r="G8244" t="s">
        <v>507</v>
      </c>
      <c r="H8244" t="s">
        <v>65</v>
      </c>
      <c r="I8244">
        <v>37211</v>
      </c>
      <c r="J8244" t="s">
        <v>22</v>
      </c>
      <c r="K8244" t="s">
        <v>66</v>
      </c>
      <c r="L8244" t="s">
        <v>36</v>
      </c>
      <c r="M8244" t="s">
        <v>37</v>
      </c>
      <c r="N8244" s="5">
        <v>6.5</v>
      </c>
      <c r="O8244" s="7">
        <v>2</v>
      </c>
      <c r="P8244" s="5">
        <v>4.22</v>
      </c>
      <c r="Q8244" s="5">
        <v>2.2799999999999998</v>
      </c>
      <c r="R8244" s="22">
        <f>Tabla1[[#This Row],[Fecha de Envío]]-Tabla1[[#This Row],[Fecha de Orden]]</f>
        <v>15</v>
      </c>
      <c r="S8244" s="24">
        <f>YEAR(Tabla1[[#This Row],[Fecha de Orden]])</f>
        <v>2024</v>
      </c>
      <c r="T8244" t="str">
        <f>VLOOKUP(Tabla1[[#This Row],[Nombre del Producto]],Tabla2[[Nombre Producto]:[Costo Unitario]],2,FALSE)</f>
        <v>Wicked Choccy's</v>
      </c>
      <c r="U8244" t="str">
        <f>VLOOKUP(Tabla1[[#This Row],[Fábrica]],Tabla3[],4,FALSE)</f>
        <v>Georgia</v>
      </c>
    </row>
    <row r="8245" spans="1:21" x14ac:dyDescent="0.25">
      <c r="A8245" t="s">
        <v>5713</v>
      </c>
      <c r="B8245" s="3">
        <v>45630</v>
      </c>
      <c r="C8245" s="3">
        <v>45643</v>
      </c>
      <c r="D8245" t="s">
        <v>71</v>
      </c>
      <c r="E8245">
        <v>160031</v>
      </c>
      <c r="F8245" t="s">
        <v>19</v>
      </c>
      <c r="G8245" t="s">
        <v>297</v>
      </c>
      <c r="H8245" t="s">
        <v>210</v>
      </c>
      <c r="I8245">
        <v>45014</v>
      </c>
      <c r="J8245" t="s">
        <v>22</v>
      </c>
      <c r="K8245" t="s">
        <v>32</v>
      </c>
      <c r="L8245" t="s">
        <v>33</v>
      </c>
      <c r="M8245" t="s">
        <v>34</v>
      </c>
      <c r="N8245" s="5">
        <v>10.8</v>
      </c>
      <c r="O8245" s="7">
        <v>3</v>
      </c>
      <c r="P8245" s="5">
        <v>7.2</v>
      </c>
      <c r="Q8245" s="5">
        <v>3.6</v>
      </c>
      <c r="R8245" s="22">
        <f>Tabla1[[#This Row],[Fecha de Envío]]-Tabla1[[#This Row],[Fecha de Orden]]</f>
        <v>13</v>
      </c>
      <c r="S8245" s="24">
        <f>YEAR(Tabla1[[#This Row],[Fecha de Orden]])</f>
        <v>2024</v>
      </c>
      <c r="T8245" t="str">
        <f>VLOOKUP(Tabla1[[#This Row],[Nombre del Producto]],Tabla2[[Nombre Producto]:[Costo Unitario]],2,FALSE)</f>
        <v>Lot's O' Nuts</v>
      </c>
      <c r="U8245" t="str">
        <f>VLOOKUP(Tabla1[[#This Row],[Fábrica]],Tabla3[],4,FALSE)</f>
        <v>Arizona</v>
      </c>
    </row>
    <row r="8246" spans="1:21" x14ac:dyDescent="0.25">
      <c r="A8246" t="s">
        <v>6427</v>
      </c>
      <c r="B8246" s="3">
        <v>45630</v>
      </c>
      <c r="C8246" s="3">
        <v>45645</v>
      </c>
      <c r="D8246" t="s">
        <v>18</v>
      </c>
      <c r="E8246">
        <v>117667</v>
      </c>
      <c r="F8246" t="s">
        <v>19</v>
      </c>
      <c r="G8246" t="s">
        <v>144</v>
      </c>
      <c r="H8246" t="s">
        <v>101</v>
      </c>
      <c r="I8246">
        <v>19134</v>
      </c>
      <c r="J8246" t="s">
        <v>22</v>
      </c>
      <c r="K8246" t="s">
        <v>32</v>
      </c>
      <c r="L8246" t="s">
        <v>27</v>
      </c>
      <c r="M8246" t="s">
        <v>28</v>
      </c>
      <c r="N8246" s="5">
        <v>36</v>
      </c>
      <c r="O8246" s="7">
        <v>10</v>
      </c>
      <c r="P8246" s="5">
        <v>25</v>
      </c>
      <c r="Q8246" s="5">
        <v>11</v>
      </c>
      <c r="R8246" s="22">
        <f>Tabla1[[#This Row],[Fecha de Envío]]-Tabla1[[#This Row],[Fecha de Orden]]</f>
        <v>15</v>
      </c>
      <c r="S8246" s="24">
        <f>YEAR(Tabla1[[#This Row],[Fecha de Orden]])</f>
        <v>2024</v>
      </c>
      <c r="T8246" t="str">
        <f>VLOOKUP(Tabla1[[#This Row],[Nombre del Producto]],Tabla2[[Nombre Producto]:[Costo Unitario]],2,FALSE)</f>
        <v>Lot's O' Nuts</v>
      </c>
      <c r="U8246" t="str">
        <f>VLOOKUP(Tabla1[[#This Row],[Fábrica]],Tabla3[],4,FALSE)</f>
        <v>Arizona</v>
      </c>
    </row>
    <row r="8247" spans="1:21" x14ac:dyDescent="0.25">
      <c r="A8247" t="s">
        <v>6428</v>
      </c>
      <c r="B8247" s="3">
        <v>45630</v>
      </c>
      <c r="C8247" s="3">
        <v>45645</v>
      </c>
      <c r="D8247" t="s">
        <v>18</v>
      </c>
      <c r="E8247">
        <v>117667</v>
      </c>
      <c r="F8247" t="s">
        <v>19</v>
      </c>
      <c r="G8247" t="s">
        <v>144</v>
      </c>
      <c r="H8247" t="s">
        <v>101</v>
      </c>
      <c r="I8247">
        <v>19134</v>
      </c>
      <c r="J8247" t="s">
        <v>22</v>
      </c>
      <c r="K8247" t="s">
        <v>32</v>
      </c>
      <c r="L8247" t="s">
        <v>36</v>
      </c>
      <c r="M8247" t="s">
        <v>37</v>
      </c>
      <c r="N8247" s="5">
        <v>6.5</v>
      </c>
      <c r="O8247" s="7">
        <v>2</v>
      </c>
      <c r="P8247" s="5">
        <v>4.22</v>
      </c>
      <c r="Q8247" s="5">
        <v>2.2799999999999998</v>
      </c>
      <c r="R8247" s="22">
        <f>Tabla1[[#This Row],[Fecha de Envío]]-Tabla1[[#This Row],[Fecha de Orden]]</f>
        <v>15</v>
      </c>
      <c r="S8247" s="24">
        <f>YEAR(Tabla1[[#This Row],[Fecha de Orden]])</f>
        <v>2024</v>
      </c>
      <c r="T8247" t="str">
        <f>VLOOKUP(Tabla1[[#This Row],[Nombre del Producto]],Tabla2[[Nombre Producto]:[Costo Unitario]],2,FALSE)</f>
        <v>Wicked Choccy's</v>
      </c>
      <c r="U8247" t="str">
        <f>VLOOKUP(Tabla1[[#This Row],[Fábrica]],Tabla3[],4,FALSE)</f>
        <v>Georgia</v>
      </c>
    </row>
    <row r="8248" spans="1:21" x14ac:dyDescent="0.25">
      <c r="A8248" t="s">
        <v>6429</v>
      </c>
      <c r="B8248" s="3">
        <v>45630</v>
      </c>
      <c r="C8248" s="3">
        <v>45645</v>
      </c>
      <c r="D8248" t="s">
        <v>18</v>
      </c>
      <c r="E8248">
        <v>117667</v>
      </c>
      <c r="F8248" t="s">
        <v>19</v>
      </c>
      <c r="G8248" t="s">
        <v>144</v>
      </c>
      <c r="H8248" t="s">
        <v>101</v>
      </c>
      <c r="I8248">
        <v>19134</v>
      </c>
      <c r="J8248" t="s">
        <v>148</v>
      </c>
      <c r="K8248" t="s">
        <v>32</v>
      </c>
      <c r="L8248" t="s">
        <v>149</v>
      </c>
      <c r="M8248" t="s">
        <v>150</v>
      </c>
      <c r="N8248" s="5">
        <v>6.25</v>
      </c>
      <c r="O8248" s="7">
        <v>5</v>
      </c>
      <c r="P8248" s="5">
        <v>3.25</v>
      </c>
      <c r="Q8248" s="5">
        <v>3</v>
      </c>
      <c r="R8248" s="22">
        <f>Tabla1[[#This Row],[Fecha de Envío]]-Tabla1[[#This Row],[Fecha de Orden]]</f>
        <v>15</v>
      </c>
      <c r="S8248" s="24">
        <f>YEAR(Tabla1[[#This Row],[Fecha de Orden]])</f>
        <v>2024</v>
      </c>
      <c r="T8248" t="str">
        <f>VLOOKUP(Tabla1[[#This Row],[Nombre del Producto]],Tabla2[[Nombre Producto]:[Costo Unitario]],2,FALSE)</f>
        <v>Secret Factory</v>
      </c>
      <c r="U8248" t="str">
        <f>VLOOKUP(Tabla1[[#This Row],[Fábrica]],Tabla3[],4,FALSE)</f>
        <v>Illinois</v>
      </c>
    </row>
    <row r="8249" spans="1:21" x14ac:dyDescent="0.25">
      <c r="A8249" t="s">
        <v>8819</v>
      </c>
      <c r="B8249" s="3">
        <v>45630</v>
      </c>
      <c r="C8249" s="3">
        <v>45644</v>
      </c>
      <c r="D8249" t="s">
        <v>18</v>
      </c>
      <c r="E8249">
        <v>107384</v>
      </c>
      <c r="F8249" t="s">
        <v>19</v>
      </c>
      <c r="G8249" t="s">
        <v>276</v>
      </c>
      <c r="H8249" t="s">
        <v>51</v>
      </c>
      <c r="I8249">
        <v>55901</v>
      </c>
      <c r="J8249" t="s">
        <v>22</v>
      </c>
      <c r="K8249" t="s">
        <v>43</v>
      </c>
      <c r="L8249" t="s">
        <v>27</v>
      </c>
      <c r="M8249" t="s">
        <v>28</v>
      </c>
      <c r="N8249" s="5">
        <v>18</v>
      </c>
      <c r="O8249" s="7">
        <v>5</v>
      </c>
      <c r="P8249" s="5">
        <v>12.5</v>
      </c>
      <c r="Q8249" s="5">
        <v>5.5</v>
      </c>
      <c r="R8249" s="22">
        <f>Tabla1[[#This Row],[Fecha de Envío]]-Tabla1[[#This Row],[Fecha de Orden]]</f>
        <v>14</v>
      </c>
      <c r="S8249" s="24">
        <f>YEAR(Tabla1[[#This Row],[Fecha de Orden]])</f>
        <v>2024</v>
      </c>
      <c r="T8249" t="str">
        <f>VLOOKUP(Tabla1[[#This Row],[Nombre del Producto]],Tabla2[[Nombre Producto]:[Costo Unitario]],2,FALSE)</f>
        <v>Lot's O' Nuts</v>
      </c>
      <c r="U8249" t="str">
        <f>VLOOKUP(Tabla1[[#This Row],[Fábrica]],Tabla3[],4,FALSE)</f>
        <v>Arizona</v>
      </c>
    </row>
    <row r="8250" spans="1:21" x14ac:dyDescent="0.25">
      <c r="A8250" t="s">
        <v>8820</v>
      </c>
      <c r="B8250" s="3">
        <v>45630</v>
      </c>
      <c r="C8250" s="3">
        <v>45644</v>
      </c>
      <c r="D8250" t="s">
        <v>18</v>
      </c>
      <c r="E8250">
        <v>107384</v>
      </c>
      <c r="F8250" t="s">
        <v>19</v>
      </c>
      <c r="G8250" t="s">
        <v>276</v>
      </c>
      <c r="H8250" t="s">
        <v>51</v>
      </c>
      <c r="I8250">
        <v>55901</v>
      </c>
      <c r="J8250" t="s">
        <v>22</v>
      </c>
      <c r="K8250" t="s">
        <v>43</v>
      </c>
      <c r="L8250" t="s">
        <v>24</v>
      </c>
      <c r="M8250" t="s">
        <v>25</v>
      </c>
      <c r="N8250" s="5">
        <v>18.75</v>
      </c>
      <c r="O8250" s="7">
        <v>5</v>
      </c>
      <c r="P8250" s="5">
        <v>12.25</v>
      </c>
      <c r="Q8250" s="5">
        <v>6.5</v>
      </c>
      <c r="R8250" s="22">
        <f>Tabla1[[#This Row],[Fecha de Envío]]-Tabla1[[#This Row],[Fecha de Orden]]</f>
        <v>14</v>
      </c>
      <c r="S8250" s="24">
        <f>YEAR(Tabla1[[#This Row],[Fecha de Orden]])</f>
        <v>2024</v>
      </c>
      <c r="T8250" t="str">
        <f>VLOOKUP(Tabla1[[#This Row],[Nombre del Producto]],Tabla2[[Nombre Producto]:[Costo Unitario]],2,FALSE)</f>
        <v>Wicked Choccy's</v>
      </c>
      <c r="U8250" t="str">
        <f>VLOOKUP(Tabla1[[#This Row],[Fábrica]],Tabla3[],4,FALSE)</f>
        <v>Georgia</v>
      </c>
    </row>
    <row r="8251" spans="1:21" x14ac:dyDescent="0.25">
      <c r="A8251" t="s">
        <v>9010</v>
      </c>
      <c r="B8251" s="3">
        <v>45630</v>
      </c>
      <c r="C8251" s="3">
        <v>45645</v>
      </c>
      <c r="D8251" t="s">
        <v>18</v>
      </c>
      <c r="E8251">
        <v>119508</v>
      </c>
      <c r="F8251" t="s">
        <v>195</v>
      </c>
      <c r="G8251" t="s">
        <v>196</v>
      </c>
      <c r="H8251" t="s">
        <v>197</v>
      </c>
      <c r="I8251" t="s">
        <v>8999</v>
      </c>
      <c r="J8251" t="s">
        <v>22</v>
      </c>
      <c r="K8251" t="s">
        <v>23</v>
      </c>
      <c r="L8251" t="s">
        <v>45</v>
      </c>
      <c r="M8251" t="s">
        <v>46</v>
      </c>
      <c r="N8251" s="5">
        <v>20.94</v>
      </c>
      <c r="O8251" s="7">
        <v>6</v>
      </c>
      <c r="P8251" s="5">
        <v>14.94</v>
      </c>
      <c r="Q8251" s="5">
        <v>6</v>
      </c>
      <c r="R8251" s="22">
        <f>Tabla1[[#This Row],[Fecha de Envío]]-Tabla1[[#This Row],[Fecha de Orden]]</f>
        <v>15</v>
      </c>
      <c r="S8251" s="24">
        <f>YEAR(Tabla1[[#This Row],[Fecha de Orden]])</f>
        <v>2024</v>
      </c>
      <c r="T8251" t="str">
        <f>VLOOKUP(Tabla1[[#This Row],[Nombre del Producto]],Tabla2[[Nombre Producto]:[Costo Unitario]],2,FALSE)</f>
        <v>Lot's O' Nuts</v>
      </c>
      <c r="U8251" t="str">
        <f>VLOOKUP(Tabla1[[#This Row],[Fábrica]],Tabla3[],4,FALSE)</f>
        <v>Arizona</v>
      </c>
    </row>
    <row r="8252" spans="1:21" x14ac:dyDescent="0.25">
      <c r="A8252" t="s">
        <v>9011</v>
      </c>
      <c r="B8252" s="3">
        <v>45630</v>
      </c>
      <c r="C8252" s="3">
        <v>45645</v>
      </c>
      <c r="D8252" t="s">
        <v>18</v>
      </c>
      <c r="E8252">
        <v>119508</v>
      </c>
      <c r="F8252" t="s">
        <v>195</v>
      </c>
      <c r="G8252" t="s">
        <v>196</v>
      </c>
      <c r="H8252" t="s">
        <v>197</v>
      </c>
      <c r="I8252" t="s">
        <v>8999</v>
      </c>
      <c r="J8252" t="s">
        <v>22</v>
      </c>
      <c r="K8252" t="s">
        <v>23</v>
      </c>
      <c r="L8252" t="s">
        <v>33</v>
      </c>
      <c r="M8252" t="s">
        <v>34</v>
      </c>
      <c r="N8252" s="5">
        <v>18</v>
      </c>
      <c r="O8252" s="7">
        <v>5</v>
      </c>
      <c r="P8252" s="5">
        <v>12</v>
      </c>
      <c r="Q8252" s="5">
        <v>6</v>
      </c>
      <c r="R8252" s="22">
        <f>Tabla1[[#This Row],[Fecha de Envío]]-Tabla1[[#This Row],[Fecha de Orden]]</f>
        <v>15</v>
      </c>
      <c r="S8252" s="24">
        <f>YEAR(Tabla1[[#This Row],[Fecha de Orden]])</f>
        <v>2024</v>
      </c>
      <c r="T8252" t="str">
        <f>VLOOKUP(Tabla1[[#This Row],[Nombre del Producto]],Tabla2[[Nombre Producto]:[Costo Unitario]],2,FALSE)</f>
        <v>Lot's O' Nuts</v>
      </c>
      <c r="U8252" t="str">
        <f>VLOOKUP(Tabla1[[#This Row],[Fábrica]],Tabla3[],4,FALSE)</f>
        <v>Arizona</v>
      </c>
    </row>
    <row r="8253" spans="1:21" x14ac:dyDescent="0.25">
      <c r="A8253" t="s">
        <v>213</v>
      </c>
      <c r="B8253" s="3">
        <v>45631</v>
      </c>
      <c r="C8253" s="3">
        <v>45645</v>
      </c>
      <c r="D8253" t="s">
        <v>18</v>
      </c>
      <c r="E8253">
        <v>131212</v>
      </c>
      <c r="F8253" t="s">
        <v>19</v>
      </c>
      <c r="G8253" t="s">
        <v>214</v>
      </c>
      <c r="H8253" t="s">
        <v>125</v>
      </c>
      <c r="I8253">
        <v>98006</v>
      </c>
      <c r="J8253" t="s">
        <v>22</v>
      </c>
      <c r="K8253" t="s">
        <v>23</v>
      </c>
      <c r="L8253" t="s">
        <v>36</v>
      </c>
      <c r="M8253" t="s">
        <v>37</v>
      </c>
      <c r="N8253" s="5">
        <v>19.5</v>
      </c>
      <c r="O8253" s="7">
        <v>6</v>
      </c>
      <c r="P8253" s="5">
        <v>12.66</v>
      </c>
      <c r="Q8253" s="5">
        <v>6.84</v>
      </c>
      <c r="R8253" s="22">
        <f>Tabla1[[#This Row],[Fecha de Envío]]-Tabla1[[#This Row],[Fecha de Orden]]</f>
        <v>14</v>
      </c>
      <c r="S8253" s="24">
        <f>YEAR(Tabla1[[#This Row],[Fecha de Orden]])</f>
        <v>2024</v>
      </c>
      <c r="T8253" t="str">
        <f>VLOOKUP(Tabla1[[#This Row],[Nombre del Producto]],Tabla2[[Nombre Producto]:[Costo Unitario]],2,FALSE)</f>
        <v>Wicked Choccy's</v>
      </c>
      <c r="U8253" t="str">
        <f>VLOOKUP(Tabla1[[#This Row],[Fábrica]],Tabla3[],4,FALSE)</f>
        <v>Georgia</v>
      </c>
    </row>
    <row r="8254" spans="1:21" x14ac:dyDescent="0.25">
      <c r="A8254" t="s">
        <v>215</v>
      </c>
      <c r="B8254" s="3">
        <v>45631</v>
      </c>
      <c r="C8254" s="3">
        <v>45645</v>
      </c>
      <c r="D8254" t="s">
        <v>18</v>
      </c>
      <c r="E8254">
        <v>131212</v>
      </c>
      <c r="F8254" t="s">
        <v>19</v>
      </c>
      <c r="G8254" t="s">
        <v>214</v>
      </c>
      <c r="H8254" t="s">
        <v>125</v>
      </c>
      <c r="I8254">
        <v>98006</v>
      </c>
      <c r="J8254" t="s">
        <v>22</v>
      </c>
      <c r="K8254" t="s">
        <v>23</v>
      </c>
      <c r="L8254" t="s">
        <v>45</v>
      </c>
      <c r="M8254" t="s">
        <v>46</v>
      </c>
      <c r="N8254" s="5">
        <v>10.47</v>
      </c>
      <c r="O8254" s="7">
        <v>3</v>
      </c>
      <c r="P8254" s="5">
        <v>7.47</v>
      </c>
      <c r="Q8254" s="5">
        <v>3</v>
      </c>
      <c r="R8254" s="22">
        <f>Tabla1[[#This Row],[Fecha de Envío]]-Tabla1[[#This Row],[Fecha de Orden]]</f>
        <v>14</v>
      </c>
      <c r="S8254" s="24">
        <f>YEAR(Tabla1[[#This Row],[Fecha de Orden]])</f>
        <v>2024</v>
      </c>
      <c r="T8254" t="str">
        <f>VLOOKUP(Tabla1[[#This Row],[Nombre del Producto]],Tabla2[[Nombre Producto]:[Costo Unitario]],2,FALSE)</f>
        <v>Lot's O' Nuts</v>
      </c>
      <c r="U8254" t="str">
        <f>VLOOKUP(Tabla1[[#This Row],[Fábrica]],Tabla3[],4,FALSE)</f>
        <v>Arizona</v>
      </c>
    </row>
    <row r="8255" spans="1:21" x14ac:dyDescent="0.25">
      <c r="A8255" t="s">
        <v>1116</v>
      </c>
      <c r="B8255" s="3">
        <v>45631</v>
      </c>
      <c r="C8255" s="3">
        <v>45644</v>
      </c>
      <c r="D8255" t="s">
        <v>71</v>
      </c>
      <c r="E8255">
        <v>117128</v>
      </c>
      <c r="F8255" t="s">
        <v>19</v>
      </c>
      <c r="G8255" t="s">
        <v>30</v>
      </c>
      <c r="H8255" t="s">
        <v>31</v>
      </c>
      <c r="I8255">
        <v>10024</v>
      </c>
      <c r="J8255" t="s">
        <v>22</v>
      </c>
      <c r="K8255" t="s">
        <v>32</v>
      </c>
      <c r="L8255" t="s">
        <v>24</v>
      </c>
      <c r="M8255" t="s">
        <v>25</v>
      </c>
      <c r="N8255" s="5">
        <v>11.25</v>
      </c>
      <c r="O8255" s="7">
        <v>3</v>
      </c>
      <c r="P8255" s="5">
        <v>7.35</v>
      </c>
      <c r="Q8255" s="5">
        <v>3.9</v>
      </c>
      <c r="R8255" s="22">
        <f>Tabla1[[#This Row],[Fecha de Envío]]-Tabla1[[#This Row],[Fecha de Orden]]</f>
        <v>13</v>
      </c>
      <c r="S8255" s="24">
        <f>YEAR(Tabla1[[#This Row],[Fecha de Orden]])</f>
        <v>2024</v>
      </c>
      <c r="T8255" t="str">
        <f>VLOOKUP(Tabla1[[#This Row],[Nombre del Producto]],Tabla2[[Nombre Producto]:[Costo Unitario]],2,FALSE)</f>
        <v>Wicked Choccy's</v>
      </c>
      <c r="U8255" t="str">
        <f>VLOOKUP(Tabla1[[#This Row],[Fábrica]],Tabla3[],4,FALSE)</f>
        <v>Georgia</v>
      </c>
    </row>
    <row r="8256" spans="1:21" x14ac:dyDescent="0.25">
      <c r="A8256" t="s">
        <v>1117</v>
      </c>
      <c r="B8256" s="3">
        <v>45631</v>
      </c>
      <c r="C8256" s="3">
        <v>45644</v>
      </c>
      <c r="D8256" t="s">
        <v>71</v>
      </c>
      <c r="E8256">
        <v>117128</v>
      </c>
      <c r="F8256" t="s">
        <v>19</v>
      </c>
      <c r="G8256" t="s">
        <v>30</v>
      </c>
      <c r="H8256" t="s">
        <v>31</v>
      </c>
      <c r="I8256">
        <v>10024</v>
      </c>
      <c r="J8256" t="s">
        <v>22</v>
      </c>
      <c r="K8256" t="s">
        <v>32</v>
      </c>
      <c r="L8256" t="s">
        <v>33</v>
      </c>
      <c r="M8256" t="s">
        <v>34</v>
      </c>
      <c r="N8256" s="5">
        <v>21.6</v>
      </c>
      <c r="O8256" s="7">
        <v>6</v>
      </c>
      <c r="P8256" s="5">
        <v>14.4</v>
      </c>
      <c r="Q8256" s="5">
        <v>7.2</v>
      </c>
      <c r="R8256" s="22">
        <f>Tabla1[[#This Row],[Fecha de Envío]]-Tabla1[[#This Row],[Fecha de Orden]]</f>
        <v>13</v>
      </c>
      <c r="S8256" s="24">
        <f>YEAR(Tabla1[[#This Row],[Fecha de Orden]])</f>
        <v>2024</v>
      </c>
      <c r="T8256" t="str">
        <f>VLOOKUP(Tabla1[[#This Row],[Nombre del Producto]],Tabla2[[Nombre Producto]:[Costo Unitario]],2,FALSE)</f>
        <v>Lot's O' Nuts</v>
      </c>
      <c r="U8256" t="str">
        <f>VLOOKUP(Tabla1[[#This Row],[Fábrica]],Tabla3[],4,FALSE)</f>
        <v>Arizona</v>
      </c>
    </row>
    <row r="8257" spans="1:21" x14ac:dyDescent="0.25">
      <c r="A8257" t="s">
        <v>2171</v>
      </c>
      <c r="B8257" s="3">
        <v>45631</v>
      </c>
      <c r="C8257" s="3">
        <v>45644</v>
      </c>
      <c r="D8257" t="s">
        <v>39</v>
      </c>
      <c r="E8257">
        <v>126053</v>
      </c>
      <c r="F8257" t="s">
        <v>19</v>
      </c>
      <c r="G8257" t="s">
        <v>30</v>
      </c>
      <c r="H8257" t="s">
        <v>31</v>
      </c>
      <c r="I8257">
        <v>10024</v>
      </c>
      <c r="J8257" t="s">
        <v>22</v>
      </c>
      <c r="K8257" t="s">
        <v>32</v>
      </c>
      <c r="L8257" t="s">
        <v>33</v>
      </c>
      <c r="M8257" t="s">
        <v>34</v>
      </c>
      <c r="N8257" s="5">
        <v>7.2</v>
      </c>
      <c r="O8257" s="7">
        <v>2</v>
      </c>
      <c r="P8257" s="5">
        <v>4.8</v>
      </c>
      <c r="Q8257" s="5">
        <v>2.4</v>
      </c>
      <c r="R8257" s="22">
        <f>Tabla1[[#This Row],[Fecha de Envío]]-Tabla1[[#This Row],[Fecha de Orden]]</f>
        <v>13</v>
      </c>
      <c r="S8257" s="24">
        <f>YEAR(Tabla1[[#This Row],[Fecha de Orden]])</f>
        <v>2024</v>
      </c>
      <c r="T8257" t="str">
        <f>VLOOKUP(Tabla1[[#This Row],[Nombre del Producto]],Tabla2[[Nombre Producto]:[Costo Unitario]],2,FALSE)</f>
        <v>Lot's O' Nuts</v>
      </c>
      <c r="U8257" t="str">
        <f>VLOOKUP(Tabla1[[#This Row],[Fábrica]],Tabla3[],4,FALSE)</f>
        <v>Arizona</v>
      </c>
    </row>
    <row r="8258" spans="1:21" x14ac:dyDescent="0.25">
      <c r="A8258" t="s">
        <v>2172</v>
      </c>
      <c r="B8258" s="3">
        <v>45631</v>
      </c>
      <c r="C8258" s="3">
        <v>45644</v>
      </c>
      <c r="D8258" t="s">
        <v>39</v>
      </c>
      <c r="E8258">
        <v>126053</v>
      </c>
      <c r="F8258" t="s">
        <v>19</v>
      </c>
      <c r="G8258" t="s">
        <v>30</v>
      </c>
      <c r="H8258" t="s">
        <v>31</v>
      </c>
      <c r="I8258">
        <v>10024</v>
      </c>
      <c r="J8258" t="s">
        <v>22</v>
      </c>
      <c r="K8258" t="s">
        <v>32</v>
      </c>
      <c r="L8258" t="s">
        <v>27</v>
      </c>
      <c r="M8258" t="s">
        <v>28</v>
      </c>
      <c r="N8258" s="5">
        <v>10.8</v>
      </c>
      <c r="O8258" s="7">
        <v>3</v>
      </c>
      <c r="P8258" s="5">
        <v>7.5</v>
      </c>
      <c r="Q8258" s="5">
        <v>3.3</v>
      </c>
      <c r="R8258" s="22">
        <f>Tabla1[[#This Row],[Fecha de Envío]]-Tabla1[[#This Row],[Fecha de Orden]]</f>
        <v>13</v>
      </c>
      <c r="S8258" s="24">
        <f>YEAR(Tabla1[[#This Row],[Fecha de Orden]])</f>
        <v>2024</v>
      </c>
      <c r="T8258" t="str">
        <f>VLOOKUP(Tabla1[[#This Row],[Nombre del Producto]],Tabla2[[Nombre Producto]:[Costo Unitario]],2,FALSE)</f>
        <v>Lot's O' Nuts</v>
      </c>
      <c r="U8258" t="str">
        <f>VLOOKUP(Tabla1[[#This Row],[Fábrica]],Tabla3[],4,FALSE)</f>
        <v>Arizona</v>
      </c>
    </row>
    <row r="8259" spans="1:21" x14ac:dyDescent="0.25">
      <c r="A8259" t="s">
        <v>6755</v>
      </c>
      <c r="B8259" s="3">
        <v>45631</v>
      </c>
      <c r="C8259" s="3">
        <v>45643</v>
      </c>
      <c r="D8259" t="s">
        <v>71</v>
      </c>
      <c r="E8259">
        <v>126865</v>
      </c>
      <c r="F8259" t="s">
        <v>19</v>
      </c>
      <c r="G8259" t="s">
        <v>120</v>
      </c>
      <c r="H8259" t="s">
        <v>21</v>
      </c>
      <c r="I8259">
        <v>92024</v>
      </c>
      <c r="J8259" t="s">
        <v>22</v>
      </c>
      <c r="K8259" t="s">
        <v>23</v>
      </c>
      <c r="L8259" t="s">
        <v>45</v>
      </c>
      <c r="M8259" t="s">
        <v>46</v>
      </c>
      <c r="N8259" s="5">
        <v>10.47</v>
      </c>
      <c r="O8259" s="7">
        <v>3</v>
      </c>
      <c r="P8259" s="5">
        <v>7.47</v>
      </c>
      <c r="Q8259" s="5">
        <v>3</v>
      </c>
      <c r="R8259" s="22">
        <f>Tabla1[[#This Row],[Fecha de Envío]]-Tabla1[[#This Row],[Fecha de Orden]]</f>
        <v>12</v>
      </c>
      <c r="S8259" s="24">
        <f>YEAR(Tabla1[[#This Row],[Fecha de Orden]])</f>
        <v>2024</v>
      </c>
      <c r="T8259" t="str">
        <f>VLOOKUP(Tabla1[[#This Row],[Nombre del Producto]],Tabla2[[Nombre Producto]:[Costo Unitario]],2,FALSE)</f>
        <v>Lot's O' Nuts</v>
      </c>
      <c r="U8259" t="str">
        <f>VLOOKUP(Tabla1[[#This Row],[Fábrica]],Tabla3[],4,FALSE)</f>
        <v>Arizona</v>
      </c>
    </row>
    <row r="8260" spans="1:21" x14ac:dyDescent="0.25">
      <c r="A8260" t="s">
        <v>6902</v>
      </c>
      <c r="B8260" s="3">
        <v>45631</v>
      </c>
      <c r="C8260" s="3">
        <v>45642</v>
      </c>
      <c r="D8260" t="s">
        <v>39</v>
      </c>
      <c r="E8260">
        <v>156958</v>
      </c>
      <c r="F8260" t="s">
        <v>19</v>
      </c>
      <c r="G8260" t="s">
        <v>124</v>
      </c>
      <c r="H8260" t="s">
        <v>125</v>
      </c>
      <c r="I8260">
        <v>98115</v>
      </c>
      <c r="J8260" t="s">
        <v>22</v>
      </c>
      <c r="K8260" t="s">
        <v>23</v>
      </c>
      <c r="L8260" t="s">
        <v>27</v>
      </c>
      <c r="M8260" t="s">
        <v>28</v>
      </c>
      <c r="N8260" s="5">
        <v>18</v>
      </c>
      <c r="O8260" s="7">
        <v>5</v>
      </c>
      <c r="P8260" s="5">
        <v>12.5</v>
      </c>
      <c r="Q8260" s="5">
        <v>5.5</v>
      </c>
      <c r="R8260" s="22">
        <f>Tabla1[[#This Row],[Fecha de Envío]]-Tabla1[[#This Row],[Fecha de Orden]]</f>
        <v>11</v>
      </c>
      <c r="S8260" s="24">
        <f>YEAR(Tabla1[[#This Row],[Fecha de Orden]])</f>
        <v>2024</v>
      </c>
      <c r="T8260" t="str">
        <f>VLOOKUP(Tabla1[[#This Row],[Nombre del Producto]],Tabla2[[Nombre Producto]:[Costo Unitario]],2,FALSE)</f>
        <v>Lot's O' Nuts</v>
      </c>
      <c r="U8260" t="str">
        <f>VLOOKUP(Tabla1[[#This Row],[Fábrica]],Tabla3[],4,FALSE)</f>
        <v>Arizona</v>
      </c>
    </row>
    <row r="8261" spans="1:21" x14ac:dyDescent="0.25">
      <c r="A8261" t="s">
        <v>6903</v>
      </c>
      <c r="B8261" s="3">
        <v>45631</v>
      </c>
      <c r="C8261" s="3">
        <v>45642</v>
      </c>
      <c r="D8261" t="s">
        <v>39</v>
      </c>
      <c r="E8261">
        <v>156958</v>
      </c>
      <c r="F8261" t="s">
        <v>19</v>
      </c>
      <c r="G8261" t="s">
        <v>124</v>
      </c>
      <c r="H8261" t="s">
        <v>125</v>
      </c>
      <c r="I8261">
        <v>98115</v>
      </c>
      <c r="J8261" t="s">
        <v>22</v>
      </c>
      <c r="K8261" t="s">
        <v>23</v>
      </c>
      <c r="L8261" t="s">
        <v>45</v>
      </c>
      <c r="M8261" t="s">
        <v>46</v>
      </c>
      <c r="N8261" s="5">
        <v>17.45</v>
      </c>
      <c r="O8261" s="7">
        <v>5</v>
      </c>
      <c r="P8261" s="5">
        <v>12.45</v>
      </c>
      <c r="Q8261" s="5">
        <v>5</v>
      </c>
      <c r="R8261" s="22">
        <f>Tabla1[[#This Row],[Fecha de Envío]]-Tabla1[[#This Row],[Fecha de Orden]]</f>
        <v>11</v>
      </c>
      <c r="S8261" s="24">
        <f>YEAR(Tabla1[[#This Row],[Fecha de Orden]])</f>
        <v>2024</v>
      </c>
      <c r="T8261" t="str">
        <f>VLOOKUP(Tabla1[[#This Row],[Nombre del Producto]],Tabla2[[Nombre Producto]:[Costo Unitario]],2,FALSE)</f>
        <v>Lot's O' Nuts</v>
      </c>
      <c r="U8261" t="str">
        <f>VLOOKUP(Tabla1[[#This Row],[Fábrica]],Tabla3[],4,FALSE)</f>
        <v>Arizona</v>
      </c>
    </row>
    <row r="8262" spans="1:21" x14ac:dyDescent="0.25">
      <c r="A8262" t="s">
        <v>6904</v>
      </c>
      <c r="B8262" s="3">
        <v>45631</v>
      </c>
      <c r="C8262" s="3">
        <v>45642</v>
      </c>
      <c r="D8262" t="s">
        <v>39</v>
      </c>
      <c r="E8262">
        <v>156958</v>
      </c>
      <c r="F8262" t="s">
        <v>19</v>
      </c>
      <c r="G8262" t="s">
        <v>124</v>
      </c>
      <c r="H8262" t="s">
        <v>125</v>
      </c>
      <c r="I8262">
        <v>98115</v>
      </c>
      <c r="J8262" t="s">
        <v>22</v>
      </c>
      <c r="K8262" t="s">
        <v>23</v>
      </c>
      <c r="L8262" t="s">
        <v>36</v>
      </c>
      <c r="M8262" t="s">
        <v>37</v>
      </c>
      <c r="N8262" s="5">
        <v>6.5</v>
      </c>
      <c r="O8262" s="7">
        <v>2</v>
      </c>
      <c r="P8262" s="5">
        <v>4.22</v>
      </c>
      <c r="Q8262" s="5">
        <v>2.2799999999999998</v>
      </c>
      <c r="R8262" s="22">
        <f>Tabla1[[#This Row],[Fecha de Envío]]-Tabla1[[#This Row],[Fecha de Orden]]</f>
        <v>11</v>
      </c>
      <c r="S8262" s="24">
        <f>YEAR(Tabla1[[#This Row],[Fecha de Orden]])</f>
        <v>2024</v>
      </c>
      <c r="T8262" t="str">
        <f>VLOOKUP(Tabla1[[#This Row],[Nombre del Producto]],Tabla2[[Nombre Producto]:[Costo Unitario]],2,FALSE)</f>
        <v>Wicked Choccy's</v>
      </c>
      <c r="U8262" t="str">
        <f>VLOOKUP(Tabla1[[#This Row],[Fábrica]],Tabla3[],4,FALSE)</f>
        <v>Georgia</v>
      </c>
    </row>
    <row r="8263" spans="1:21" x14ac:dyDescent="0.25">
      <c r="A8263" t="s">
        <v>7246</v>
      </c>
      <c r="B8263" s="3">
        <v>45631</v>
      </c>
      <c r="C8263" s="3">
        <v>45646</v>
      </c>
      <c r="D8263" t="s">
        <v>18</v>
      </c>
      <c r="E8263">
        <v>104066</v>
      </c>
      <c r="F8263" t="s">
        <v>19</v>
      </c>
      <c r="G8263" t="s">
        <v>1656</v>
      </c>
      <c r="H8263" t="s">
        <v>1657</v>
      </c>
      <c r="I8263">
        <v>5401</v>
      </c>
      <c r="J8263" t="s">
        <v>22</v>
      </c>
      <c r="K8263" t="s">
        <v>32</v>
      </c>
      <c r="L8263" t="s">
        <v>45</v>
      </c>
      <c r="M8263" t="s">
        <v>46</v>
      </c>
      <c r="N8263" s="5">
        <v>24.43</v>
      </c>
      <c r="O8263" s="7">
        <v>7</v>
      </c>
      <c r="P8263" s="5">
        <v>17.43</v>
      </c>
      <c r="Q8263" s="5">
        <v>7</v>
      </c>
      <c r="R8263" s="22">
        <f>Tabla1[[#This Row],[Fecha de Envío]]-Tabla1[[#This Row],[Fecha de Orden]]</f>
        <v>15</v>
      </c>
      <c r="S8263" s="24">
        <f>YEAR(Tabla1[[#This Row],[Fecha de Orden]])</f>
        <v>2024</v>
      </c>
      <c r="T8263" t="str">
        <f>VLOOKUP(Tabla1[[#This Row],[Nombre del Producto]],Tabla2[[Nombre Producto]:[Costo Unitario]],2,FALSE)</f>
        <v>Lot's O' Nuts</v>
      </c>
      <c r="U8263" t="str">
        <f>VLOOKUP(Tabla1[[#This Row],[Fábrica]],Tabla3[],4,FALSE)</f>
        <v>Arizona</v>
      </c>
    </row>
    <row r="8264" spans="1:21" x14ac:dyDescent="0.25">
      <c r="A8264" t="s">
        <v>7350</v>
      </c>
      <c r="B8264" s="3">
        <v>45631</v>
      </c>
      <c r="C8264" s="3">
        <v>45644</v>
      </c>
      <c r="D8264" t="s">
        <v>39</v>
      </c>
      <c r="E8264">
        <v>130351</v>
      </c>
      <c r="F8264" t="s">
        <v>19</v>
      </c>
      <c r="G8264" t="s">
        <v>412</v>
      </c>
      <c r="H8264" t="s">
        <v>147</v>
      </c>
      <c r="I8264">
        <v>47201</v>
      </c>
      <c r="J8264" t="s">
        <v>22</v>
      </c>
      <c r="K8264" t="s">
        <v>43</v>
      </c>
      <c r="L8264" t="s">
        <v>33</v>
      </c>
      <c r="M8264" t="s">
        <v>34</v>
      </c>
      <c r="N8264" s="5">
        <v>10.8</v>
      </c>
      <c r="O8264" s="7">
        <v>3</v>
      </c>
      <c r="P8264" s="5">
        <v>7.2</v>
      </c>
      <c r="Q8264" s="5">
        <v>3.6</v>
      </c>
      <c r="R8264" s="22">
        <f>Tabla1[[#This Row],[Fecha de Envío]]-Tabla1[[#This Row],[Fecha de Orden]]</f>
        <v>13</v>
      </c>
      <c r="S8264" s="24">
        <f>YEAR(Tabla1[[#This Row],[Fecha de Orden]])</f>
        <v>2024</v>
      </c>
      <c r="T8264" t="str">
        <f>VLOOKUP(Tabla1[[#This Row],[Nombre del Producto]],Tabla2[[Nombre Producto]:[Costo Unitario]],2,FALSE)</f>
        <v>Lot's O' Nuts</v>
      </c>
      <c r="U8264" t="str">
        <f>VLOOKUP(Tabla1[[#This Row],[Fábrica]],Tabla3[],4,FALSE)</f>
        <v>Arizona</v>
      </c>
    </row>
    <row r="8265" spans="1:21" x14ac:dyDescent="0.25">
      <c r="A8265" t="s">
        <v>7351</v>
      </c>
      <c r="B8265" s="3">
        <v>45631</v>
      </c>
      <c r="C8265" s="3">
        <v>45644</v>
      </c>
      <c r="D8265" t="s">
        <v>39</v>
      </c>
      <c r="E8265">
        <v>130351</v>
      </c>
      <c r="F8265" t="s">
        <v>19</v>
      </c>
      <c r="G8265" t="s">
        <v>412</v>
      </c>
      <c r="H8265" t="s">
        <v>147</v>
      </c>
      <c r="I8265">
        <v>47201</v>
      </c>
      <c r="J8265" t="s">
        <v>22</v>
      </c>
      <c r="K8265" t="s">
        <v>43</v>
      </c>
      <c r="L8265" t="s">
        <v>45</v>
      </c>
      <c r="M8265" t="s">
        <v>46</v>
      </c>
      <c r="N8265" s="5">
        <v>17.45</v>
      </c>
      <c r="O8265" s="7">
        <v>5</v>
      </c>
      <c r="P8265" s="5">
        <v>12.45</v>
      </c>
      <c r="Q8265" s="5">
        <v>5</v>
      </c>
      <c r="R8265" s="22">
        <f>Tabla1[[#This Row],[Fecha de Envío]]-Tabla1[[#This Row],[Fecha de Orden]]</f>
        <v>13</v>
      </c>
      <c r="S8265" s="24">
        <f>YEAR(Tabla1[[#This Row],[Fecha de Orden]])</f>
        <v>2024</v>
      </c>
      <c r="T8265" t="str">
        <f>VLOOKUP(Tabla1[[#This Row],[Nombre del Producto]],Tabla2[[Nombre Producto]:[Costo Unitario]],2,FALSE)</f>
        <v>Lot's O' Nuts</v>
      </c>
      <c r="U8265" t="str">
        <f>VLOOKUP(Tabla1[[#This Row],[Fábrica]],Tabla3[],4,FALSE)</f>
        <v>Arizona</v>
      </c>
    </row>
    <row r="8266" spans="1:21" x14ac:dyDescent="0.25">
      <c r="A8266" t="s">
        <v>8227</v>
      </c>
      <c r="B8266" s="3">
        <v>45631</v>
      </c>
      <c r="C8266" s="3">
        <v>45647</v>
      </c>
      <c r="D8266" t="s">
        <v>18</v>
      </c>
      <c r="E8266">
        <v>105235</v>
      </c>
      <c r="F8266" t="s">
        <v>19</v>
      </c>
      <c r="G8266" t="s">
        <v>30</v>
      </c>
      <c r="H8266" t="s">
        <v>31</v>
      </c>
      <c r="I8266">
        <v>10011</v>
      </c>
      <c r="J8266" t="s">
        <v>22</v>
      </c>
      <c r="K8266" t="s">
        <v>32</v>
      </c>
      <c r="L8266" t="s">
        <v>33</v>
      </c>
      <c r="M8266" t="s">
        <v>34</v>
      </c>
      <c r="N8266" s="5">
        <v>7.2</v>
      </c>
      <c r="O8266" s="7">
        <v>2</v>
      </c>
      <c r="P8266" s="5">
        <v>4.8</v>
      </c>
      <c r="Q8266" s="5">
        <v>2.4</v>
      </c>
      <c r="R8266" s="22">
        <f>Tabla1[[#This Row],[Fecha de Envío]]-Tabla1[[#This Row],[Fecha de Orden]]</f>
        <v>16</v>
      </c>
      <c r="S8266" s="24">
        <f>YEAR(Tabla1[[#This Row],[Fecha de Orden]])</f>
        <v>2024</v>
      </c>
      <c r="T8266" t="str">
        <f>VLOOKUP(Tabla1[[#This Row],[Nombre del Producto]],Tabla2[[Nombre Producto]:[Costo Unitario]],2,FALSE)</f>
        <v>Lot's O' Nuts</v>
      </c>
      <c r="U8266" t="str">
        <f>VLOOKUP(Tabla1[[#This Row],[Fábrica]],Tabla3[],4,FALSE)</f>
        <v>Arizona</v>
      </c>
    </row>
    <row r="8267" spans="1:21" x14ac:dyDescent="0.25">
      <c r="A8267" t="s">
        <v>8228</v>
      </c>
      <c r="B8267" s="3">
        <v>45631</v>
      </c>
      <c r="C8267" s="3">
        <v>45647</v>
      </c>
      <c r="D8267" t="s">
        <v>18</v>
      </c>
      <c r="E8267">
        <v>105235</v>
      </c>
      <c r="F8267" t="s">
        <v>19</v>
      </c>
      <c r="G8267" t="s">
        <v>30</v>
      </c>
      <c r="H8267" t="s">
        <v>31</v>
      </c>
      <c r="I8267">
        <v>10011</v>
      </c>
      <c r="J8267" t="s">
        <v>22</v>
      </c>
      <c r="K8267" t="s">
        <v>32</v>
      </c>
      <c r="L8267" t="s">
        <v>27</v>
      </c>
      <c r="M8267" t="s">
        <v>28</v>
      </c>
      <c r="N8267" s="5">
        <v>10.8</v>
      </c>
      <c r="O8267" s="7">
        <v>3</v>
      </c>
      <c r="P8267" s="5">
        <v>7.5</v>
      </c>
      <c r="Q8267" s="5">
        <v>3.3</v>
      </c>
      <c r="R8267" s="22">
        <f>Tabla1[[#This Row],[Fecha de Envío]]-Tabla1[[#This Row],[Fecha de Orden]]</f>
        <v>16</v>
      </c>
      <c r="S8267" s="24">
        <f>YEAR(Tabla1[[#This Row],[Fecha de Orden]])</f>
        <v>2024</v>
      </c>
      <c r="T8267" t="str">
        <f>VLOOKUP(Tabla1[[#This Row],[Nombre del Producto]],Tabla2[[Nombre Producto]:[Costo Unitario]],2,FALSE)</f>
        <v>Lot's O' Nuts</v>
      </c>
      <c r="U8267" t="str">
        <f>VLOOKUP(Tabla1[[#This Row],[Fábrica]],Tabla3[],4,FALSE)</f>
        <v>Arizona</v>
      </c>
    </row>
    <row r="8268" spans="1:21" x14ac:dyDescent="0.25">
      <c r="A8268" t="s">
        <v>8229</v>
      </c>
      <c r="B8268" s="3">
        <v>45631</v>
      </c>
      <c r="C8268" s="3">
        <v>45647</v>
      </c>
      <c r="D8268" t="s">
        <v>18</v>
      </c>
      <c r="E8268">
        <v>105235</v>
      </c>
      <c r="F8268" t="s">
        <v>19</v>
      </c>
      <c r="G8268" t="s">
        <v>30</v>
      </c>
      <c r="H8268" t="s">
        <v>31</v>
      </c>
      <c r="I8268">
        <v>10011</v>
      </c>
      <c r="J8268" t="s">
        <v>22</v>
      </c>
      <c r="K8268" t="s">
        <v>32</v>
      </c>
      <c r="L8268" t="s">
        <v>36</v>
      </c>
      <c r="M8268" t="s">
        <v>37</v>
      </c>
      <c r="N8268" s="5">
        <v>16.25</v>
      </c>
      <c r="O8268" s="7">
        <v>5</v>
      </c>
      <c r="P8268" s="5">
        <v>10.55</v>
      </c>
      <c r="Q8268" s="5">
        <v>5.7</v>
      </c>
      <c r="R8268" s="22">
        <f>Tabla1[[#This Row],[Fecha de Envío]]-Tabla1[[#This Row],[Fecha de Orden]]</f>
        <v>16</v>
      </c>
      <c r="S8268" s="24">
        <f>YEAR(Tabla1[[#This Row],[Fecha de Orden]])</f>
        <v>2024</v>
      </c>
      <c r="T8268" t="str">
        <f>VLOOKUP(Tabla1[[#This Row],[Nombre del Producto]],Tabla2[[Nombre Producto]:[Costo Unitario]],2,FALSE)</f>
        <v>Wicked Choccy's</v>
      </c>
      <c r="U8268" t="str">
        <f>VLOOKUP(Tabla1[[#This Row],[Fábrica]],Tabla3[],4,FALSE)</f>
        <v>Georgia</v>
      </c>
    </row>
    <row r="8269" spans="1:21" x14ac:dyDescent="0.25">
      <c r="A8269" t="s">
        <v>1299</v>
      </c>
      <c r="B8269" s="3">
        <v>45632</v>
      </c>
      <c r="C8269" s="3">
        <v>45644</v>
      </c>
      <c r="D8269" t="s">
        <v>71</v>
      </c>
      <c r="E8269">
        <v>149006</v>
      </c>
      <c r="F8269" t="s">
        <v>19</v>
      </c>
      <c r="G8269" t="s">
        <v>503</v>
      </c>
      <c r="H8269" t="s">
        <v>21</v>
      </c>
      <c r="I8269">
        <v>94513</v>
      </c>
      <c r="J8269" t="s">
        <v>22</v>
      </c>
      <c r="K8269" t="s">
        <v>23</v>
      </c>
      <c r="L8269" t="s">
        <v>33</v>
      </c>
      <c r="M8269" t="s">
        <v>34</v>
      </c>
      <c r="N8269" s="5">
        <v>3.6</v>
      </c>
      <c r="O8269" s="7">
        <v>1</v>
      </c>
      <c r="P8269" s="5">
        <v>2.4</v>
      </c>
      <c r="Q8269" s="5">
        <v>1.2</v>
      </c>
      <c r="R8269" s="22">
        <f>Tabla1[[#This Row],[Fecha de Envío]]-Tabla1[[#This Row],[Fecha de Orden]]</f>
        <v>12</v>
      </c>
      <c r="S8269" s="24">
        <f>YEAR(Tabla1[[#This Row],[Fecha de Orden]])</f>
        <v>2024</v>
      </c>
      <c r="T8269" t="str">
        <f>VLOOKUP(Tabla1[[#This Row],[Nombre del Producto]],Tabla2[[Nombre Producto]:[Costo Unitario]],2,FALSE)</f>
        <v>Lot's O' Nuts</v>
      </c>
      <c r="U8269" t="str">
        <f>VLOOKUP(Tabla1[[#This Row],[Fábrica]],Tabla3[],4,FALSE)</f>
        <v>Arizona</v>
      </c>
    </row>
    <row r="8270" spans="1:21" x14ac:dyDescent="0.25">
      <c r="A8270" t="s">
        <v>1216</v>
      </c>
      <c r="B8270" s="3">
        <v>45633</v>
      </c>
      <c r="C8270" s="3">
        <v>45648</v>
      </c>
      <c r="D8270" t="s">
        <v>18</v>
      </c>
      <c r="E8270">
        <v>135587</v>
      </c>
      <c r="F8270" t="s">
        <v>19</v>
      </c>
      <c r="G8270" t="s">
        <v>709</v>
      </c>
      <c r="H8270" t="s">
        <v>229</v>
      </c>
      <c r="I8270">
        <v>39401</v>
      </c>
      <c r="J8270" t="s">
        <v>22</v>
      </c>
      <c r="K8270" t="s">
        <v>66</v>
      </c>
      <c r="L8270" t="s">
        <v>24</v>
      </c>
      <c r="M8270" t="s">
        <v>25</v>
      </c>
      <c r="N8270" s="5">
        <v>15</v>
      </c>
      <c r="O8270" s="7">
        <v>4</v>
      </c>
      <c r="P8270" s="5">
        <v>9.8000000000000007</v>
      </c>
      <c r="Q8270" s="5">
        <v>5.2</v>
      </c>
      <c r="R8270" s="22">
        <f>Tabla1[[#This Row],[Fecha de Envío]]-Tabla1[[#This Row],[Fecha de Orden]]</f>
        <v>15</v>
      </c>
      <c r="S8270" s="24">
        <f>YEAR(Tabla1[[#This Row],[Fecha de Orden]])</f>
        <v>2024</v>
      </c>
      <c r="T8270" t="str">
        <f>VLOOKUP(Tabla1[[#This Row],[Nombre del Producto]],Tabla2[[Nombre Producto]:[Costo Unitario]],2,FALSE)</f>
        <v>Wicked Choccy's</v>
      </c>
      <c r="U8270" t="str">
        <f>VLOOKUP(Tabla1[[#This Row],[Fábrica]],Tabla3[],4,FALSE)</f>
        <v>Georgia</v>
      </c>
    </row>
    <row r="8271" spans="1:21" x14ac:dyDescent="0.25">
      <c r="A8271" t="s">
        <v>2519</v>
      </c>
      <c r="B8271" s="3">
        <v>45633</v>
      </c>
      <c r="C8271" s="3">
        <v>45647</v>
      </c>
      <c r="D8271" t="s">
        <v>18</v>
      </c>
      <c r="E8271">
        <v>136189</v>
      </c>
      <c r="F8271" t="s">
        <v>19</v>
      </c>
      <c r="G8271" t="s">
        <v>393</v>
      </c>
      <c r="H8271" t="s">
        <v>133</v>
      </c>
      <c r="I8271">
        <v>23223</v>
      </c>
      <c r="J8271" t="s">
        <v>22</v>
      </c>
      <c r="K8271" t="s">
        <v>66</v>
      </c>
      <c r="L8271" t="s">
        <v>36</v>
      </c>
      <c r="M8271" t="s">
        <v>37</v>
      </c>
      <c r="N8271" s="5">
        <v>19.5</v>
      </c>
      <c r="O8271" s="7">
        <v>6</v>
      </c>
      <c r="P8271" s="5">
        <v>12.66</v>
      </c>
      <c r="Q8271" s="5">
        <v>6.84</v>
      </c>
      <c r="R8271" s="22">
        <f>Tabla1[[#This Row],[Fecha de Envío]]-Tabla1[[#This Row],[Fecha de Orden]]</f>
        <v>14</v>
      </c>
      <c r="S8271" s="24">
        <f>YEAR(Tabla1[[#This Row],[Fecha de Orden]])</f>
        <v>2024</v>
      </c>
      <c r="T8271" t="str">
        <f>VLOOKUP(Tabla1[[#This Row],[Nombre del Producto]],Tabla2[[Nombre Producto]:[Costo Unitario]],2,FALSE)</f>
        <v>Wicked Choccy's</v>
      </c>
      <c r="U8271" t="str">
        <f>VLOOKUP(Tabla1[[#This Row],[Fábrica]],Tabla3[],4,FALSE)</f>
        <v>Georgia</v>
      </c>
    </row>
    <row r="8272" spans="1:21" x14ac:dyDescent="0.25">
      <c r="A8272" t="s">
        <v>2992</v>
      </c>
      <c r="B8272" s="3">
        <v>45633</v>
      </c>
      <c r="C8272" s="3">
        <v>45648</v>
      </c>
      <c r="D8272" t="s">
        <v>18</v>
      </c>
      <c r="E8272">
        <v>134285</v>
      </c>
      <c r="F8272" t="s">
        <v>19</v>
      </c>
      <c r="G8272" t="s">
        <v>908</v>
      </c>
      <c r="H8272" t="s">
        <v>42</v>
      </c>
      <c r="I8272">
        <v>78207</v>
      </c>
      <c r="J8272" t="s">
        <v>22</v>
      </c>
      <c r="K8272" t="s">
        <v>43</v>
      </c>
      <c r="L8272" t="s">
        <v>36</v>
      </c>
      <c r="M8272" t="s">
        <v>37</v>
      </c>
      <c r="N8272" s="5">
        <v>9.75</v>
      </c>
      <c r="O8272" s="7">
        <v>3</v>
      </c>
      <c r="P8272" s="5">
        <v>6.33</v>
      </c>
      <c r="Q8272" s="5">
        <v>3.42</v>
      </c>
      <c r="R8272" s="22">
        <f>Tabla1[[#This Row],[Fecha de Envío]]-Tabla1[[#This Row],[Fecha de Orden]]</f>
        <v>15</v>
      </c>
      <c r="S8272" s="24">
        <f>YEAR(Tabla1[[#This Row],[Fecha de Orden]])</f>
        <v>2024</v>
      </c>
      <c r="T8272" t="str">
        <f>VLOOKUP(Tabla1[[#This Row],[Nombre del Producto]],Tabla2[[Nombre Producto]:[Costo Unitario]],2,FALSE)</f>
        <v>Wicked Choccy's</v>
      </c>
      <c r="U8272" t="str">
        <f>VLOOKUP(Tabla1[[#This Row],[Fábrica]],Tabla3[],4,FALSE)</f>
        <v>Georgia</v>
      </c>
    </row>
    <row r="8273" spans="1:21" x14ac:dyDescent="0.25">
      <c r="A8273" t="s">
        <v>3578</v>
      </c>
      <c r="B8273" s="3">
        <v>45633</v>
      </c>
      <c r="C8273" s="3">
        <v>45646</v>
      </c>
      <c r="D8273" t="s">
        <v>39</v>
      </c>
      <c r="E8273">
        <v>137099</v>
      </c>
      <c r="F8273" t="s">
        <v>19</v>
      </c>
      <c r="G8273" t="s">
        <v>53</v>
      </c>
      <c r="H8273" t="s">
        <v>21</v>
      </c>
      <c r="I8273">
        <v>90008</v>
      </c>
      <c r="J8273" t="s">
        <v>22</v>
      </c>
      <c r="K8273" t="s">
        <v>23</v>
      </c>
      <c r="L8273" t="s">
        <v>24</v>
      </c>
      <c r="M8273" t="s">
        <v>25</v>
      </c>
      <c r="N8273" s="5">
        <v>11.25</v>
      </c>
      <c r="O8273" s="7">
        <v>3</v>
      </c>
      <c r="P8273" s="5">
        <v>7.35</v>
      </c>
      <c r="Q8273" s="5">
        <v>3.9</v>
      </c>
      <c r="R8273" s="22">
        <f>Tabla1[[#This Row],[Fecha de Envío]]-Tabla1[[#This Row],[Fecha de Orden]]</f>
        <v>13</v>
      </c>
      <c r="S8273" s="24">
        <f>YEAR(Tabla1[[#This Row],[Fecha de Orden]])</f>
        <v>2024</v>
      </c>
      <c r="T8273" t="str">
        <f>VLOOKUP(Tabla1[[#This Row],[Nombre del Producto]],Tabla2[[Nombre Producto]:[Costo Unitario]],2,FALSE)</f>
        <v>Wicked Choccy's</v>
      </c>
      <c r="U8273" t="str">
        <f>VLOOKUP(Tabla1[[#This Row],[Fábrica]],Tabla3[],4,FALSE)</f>
        <v>Georgia</v>
      </c>
    </row>
    <row r="8274" spans="1:21" x14ac:dyDescent="0.25">
      <c r="A8274" t="s">
        <v>3936</v>
      </c>
      <c r="B8274" s="3">
        <v>45633</v>
      </c>
      <c r="C8274" s="3">
        <v>45649</v>
      </c>
      <c r="D8274" t="s">
        <v>18</v>
      </c>
      <c r="E8274">
        <v>122714</v>
      </c>
      <c r="F8274" t="s">
        <v>19</v>
      </c>
      <c r="G8274" t="s">
        <v>239</v>
      </c>
      <c r="H8274" t="s">
        <v>173</v>
      </c>
      <c r="I8274">
        <v>60653</v>
      </c>
      <c r="J8274" t="s">
        <v>22</v>
      </c>
      <c r="K8274" t="s">
        <v>43</v>
      </c>
      <c r="L8274" t="s">
        <v>24</v>
      </c>
      <c r="M8274" t="s">
        <v>25</v>
      </c>
      <c r="N8274" s="5">
        <v>18.75</v>
      </c>
      <c r="O8274" s="7">
        <v>5</v>
      </c>
      <c r="P8274" s="5">
        <v>12.25</v>
      </c>
      <c r="Q8274" s="5">
        <v>6.5</v>
      </c>
      <c r="R8274" s="22">
        <f>Tabla1[[#This Row],[Fecha de Envío]]-Tabla1[[#This Row],[Fecha de Orden]]</f>
        <v>16</v>
      </c>
      <c r="S8274" s="24">
        <f>YEAR(Tabla1[[#This Row],[Fecha de Orden]])</f>
        <v>2024</v>
      </c>
      <c r="T8274" t="str">
        <f>VLOOKUP(Tabla1[[#This Row],[Nombre del Producto]],Tabla2[[Nombre Producto]:[Costo Unitario]],2,FALSE)</f>
        <v>Wicked Choccy's</v>
      </c>
      <c r="U8274" t="str">
        <f>VLOOKUP(Tabla1[[#This Row],[Fábrica]],Tabla3[],4,FALSE)</f>
        <v>Georgia</v>
      </c>
    </row>
    <row r="8275" spans="1:21" x14ac:dyDescent="0.25">
      <c r="A8275" t="s">
        <v>8133</v>
      </c>
      <c r="B8275" s="3">
        <v>45633</v>
      </c>
      <c r="C8275" s="3">
        <v>45645</v>
      </c>
      <c r="D8275" t="s">
        <v>39</v>
      </c>
      <c r="E8275">
        <v>157980</v>
      </c>
      <c r="F8275" t="s">
        <v>19</v>
      </c>
      <c r="G8275" t="s">
        <v>209</v>
      </c>
      <c r="H8275" t="s">
        <v>210</v>
      </c>
      <c r="I8275">
        <v>43615</v>
      </c>
      <c r="J8275" t="s">
        <v>22</v>
      </c>
      <c r="K8275" t="s">
        <v>32</v>
      </c>
      <c r="L8275" t="s">
        <v>24</v>
      </c>
      <c r="M8275" t="s">
        <v>25</v>
      </c>
      <c r="N8275" s="5">
        <v>7.5</v>
      </c>
      <c r="O8275" s="7">
        <v>2</v>
      </c>
      <c r="P8275" s="5">
        <v>4.9000000000000004</v>
      </c>
      <c r="Q8275" s="5">
        <v>2.6</v>
      </c>
      <c r="R8275" s="22">
        <f>Tabla1[[#This Row],[Fecha de Envío]]-Tabla1[[#This Row],[Fecha de Orden]]</f>
        <v>12</v>
      </c>
      <c r="S8275" s="24">
        <f>YEAR(Tabla1[[#This Row],[Fecha de Orden]])</f>
        <v>2024</v>
      </c>
      <c r="T8275" t="str">
        <f>VLOOKUP(Tabla1[[#This Row],[Nombre del Producto]],Tabla2[[Nombre Producto]:[Costo Unitario]],2,FALSE)</f>
        <v>Wicked Choccy's</v>
      </c>
      <c r="U8275" t="str">
        <f>VLOOKUP(Tabla1[[#This Row],[Fábrica]],Tabla3[],4,FALSE)</f>
        <v>Georgia</v>
      </c>
    </row>
    <row r="8276" spans="1:21" x14ac:dyDescent="0.25">
      <c r="A8276" t="s">
        <v>8715</v>
      </c>
      <c r="B8276" s="3">
        <v>45633</v>
      </c>
      <c r="C8276" s="3">
        <v>45650</v>
      </c>
      <c r="D8276" t="s">
        <v>18</v>
      </c>
      <c r="E8276">
        <v>142328</v>
      </c>
      <c r="F8276" t="s">
        <v>19</v>
      </c>
      <c r="G8276" t="s">
        <v>20</v>
      </c>
      <c r="H8276" t="s">
        <v>21</v>
      </c>
      <c r="I8276">
        <v>94122</v>
      </c>
      <c r="J8276" t="s">
        <v>22</v>
      </c>
      <c r="K8276" t="s">
        <v>23</v>
      </c>
      <c r="L8276" t="s">
        <v>36</v>
      </c>
      <c r="M8276" t="s">
        <v>37</v>
      </c>
      <c r="N8276" s="5">
        <v>19.5</v>
      </c>
      <c r="O8276" s="7">
        <v>6</v>
      </c>
      <c r="P8276" s="5">
        <v>12.66</v>
      </c>
      <c r="Q8276" s="5">
        <v>6.84</v>
      </c>
      <c r="R8276" s="22">
        <f>Tabla1[[#This Row],[Fecha de Envío]]-Tabla1[[#This Row],[Fecha de Orden]]</f>
        <v>17</v>
      </c>
      <c r="S8276" s="24">
        <f>YEAR(Tabla1[[#This Row],[Fecha de Orden]])</f>
        <v>2024</v>
      </c>
      <c r="T8276" t="str">
        <f>VLOOKUP(Tabla1[[#This Row],[Nombre del Producto]],Tabla2[[Nombre Producto]:[Costo Unitario]],2,FALSE)</f>
        <v>Wicked Choccy's</v>
      </c>
      <c r="U8276" t="str">
        <f>VLOOKUP(Tabla1[[#This Row],[Fábrica]],Tabla3[],4,FALSE)</f>
        <v>Georgia</v>
      </c>
    </row>
    <row r="8277" spans="1:21" x14ac:dyDescent="0.25">
      <c r="A8277" t="s">
        <v>796</v>
      </c>
      <c r="B8277" s="3">
        <v>45634</v>
      </c>
      <c r="C8277" s="3">
        <v>45648</v>
      </c>
      <c r="D8277" t="s">
        <v>71</v>
      </c>
      <c r="E8277">
        <v>117926</v>
      </c>
      <c r="F8277" t="s">
        <v>19</v>
      </c>
      <c r="G8277" t="s">
        <v>20</v>
      </c>
      <c r="H8277" t="s">
        <v>21</v>
      </c>
      <c r="I8277">
        <v>94109</v>
      </c>
      <c r="J8277" t="s">
        <v>148</v>
      </c>
      <c r="K8277" t="s">
        <v>23</v>
      </c>
      <c r="L8277" t="s">
        <v>445</v>
      </c>
      <c r="M8277" t="s">
        <v>446</v>
      </c>
      <c r="N8277" s="5">
        <v>3.25</v>
      </c>
      <c r="O8277" s="7">
        <v>1</v>
      </c>
      <c r="P8277" s="5">
        <v>0.25</v>
      </c>
      <c r="Q8277" s="5">
        <v>3</v>
      </c>
      <c r="R8277" s="22">
        <f>Tabla1[[#This Row],[Fecha de Envío]]-Tabla1[[#This Row],[Fecha de Orden]]</f>
        <v>14</v>
      </c>
      <c r="S8277" s="24">
        <f>YEAR(Tabla1[[#This Row],[Fecha de Orden]])</f>
        <v>2024</v>
      </c>
      <c r="T8277" t="str">
        <f>VLOOKUP(Tabla1[[#This Row],[Nombre del Producto]],Tabla2[[Nombre Producto]:[Costo Unitario]],2,FALSE)</f>
        <v>The Other Factory</v>
      </c>
      <c r="U8277" t="str">
        <f>VLOOKUP(Tabla1[[#This Row],[Fábrica]],Tabla3[],4,FALSE)</f>
        <v>Tennessee</v>
      </c>
    </row>
    <row r="8278" spans="1:21" x14ac:dyDescent="0.25">
      <c r="A8278" t="s">
        <v>2338</v>
      </c>
      <c r="B8278" s="3">
        <v>45634</v>
      </c>
      <c r="C8278" s="3">
        <v>45646</v>
      </c>
      <c r="D8278" t="s">
        <v>71</v>
      </c>
      <c r="E8278">
        <v>152436</v>
      </c>
      <c r="F8278" t="s">
        <v>19</v>
      </c>
      <c r="G8278" t="s">
        <v>471</v>
      </c>
      <c r="H8278" t="s">
        <v>77</v>
      </c>
      <c r="I8278">
        <v>2920</v>
      </c>
      <c r="J8278" t="s">
        <v>22</v>
      </c>
      <c r="K8278" t="s">
        <v>32</v>
      </c>
      <c r="L8278" t="s">
        <v>36</v>
      </c>
      <c r="M8278" t="s">
        <v>37</v>
      </c>
      <c r="N8278" s="5">
        <v>19.5</v>
      </c>
      <c r="O8278" s="7">
        <v>6</v>
      </c>
      <c r="P8278" s="5">
        <v>12.66</v>
      </c>
      <c r="Q8278" s="5">
        <v>6.84</v>
      </c>
      <c r="R8278" s="22">
        <f>Tabla1[[#This Row],[Fecha de Envío]]-Tabla1[[#This Row],[Fecha de Orden]]</f>
        <v>12</v>
      </c>
      <c r="S8278" s="24">
        <f>YEAR(Tabla1[[#This Row],[Fecha de Orden]])</f>
        <v>2024</v>
      </c>
      <c r="T8278" t="str">
        <f>VLOOKUP(Tabla1[[#This Row],[Nombre del Producto]],Tabla2[[Nombre Producto]:[Costo Unitario]],2,FALSE)</f>
        <v>Wicked Choccy's</v>
      </c>
      <c r="U8278" t="str">
        <f>VLOOKUP(Tabla1[[#This Row],[Fábrica]],Tabla3[],4,FALSE)</f>
        <v>Georgia</v>
      </c>
    </row>
    <row r="8279" spans="1:21" x14ac:dyDescent="0.25">
      <c r="A8279" t="s">
        <v>2738</v>
      </c>
      <c r="B8279" s="3">
        <v>45634</v>
      </c>
      <c r="C8279" s="3">
        <v>45646</v>
      </c>
      <c r="D8279" t="s">
        <v>71</v>
      </c>
      <c r="E8279">
        <v>145226</v>
      </c>
      <c r="F8279" t="s">
        <v>19</v>
      </c>
      <c r="G8279" t="s">
        <v>30</v>
      </c>
      <c r="H8279" t="s">
        <v>31</v>
      </c>
      <c r="I8279">
        <v>10035</v>
      </c>
      <c r="J8279" t="s">
        <v>22</v>
      </c>
      <c r="K8279" t="s">
        <v>32</v>
      </c>
      <c r="L8279" t="s">
        <v>27</v>
      </c>
      <c r="M8279" t="s">
        <v>28</v>
      </c>
      <c r="N8279" s="5">
        <v>7.2</v>
      </c>
      <c r="O8279" s="7">
        <v>2</v>
      </c>
      <c r="P8279" s="5">
        <v>5</v>
      </c>
      <c r="Q8279" s="5">
        <v>2.2000000000000002</v>
      </c>
      <c r="R8279" s="22">
        <f>Tabla1[[#This Row],[Fecha de Envío]]-Tabla1[[#This Row],[Fecha de Orden]]</f>
        <v>12</v>
      </c>
      <c r="S8279" s="24">
        <f>YEAR(Tabla1[[#This Row],[Fecha de Orden]])</f>
        <v>2024</v>
      </c>
      <c r="T8279" t="str">
        <f>VLOOKUP(Tabla1[[#This Row],[Nombre del Producto]],Tabla2[[Nombre Producto]:[Costo Unitario]],2,FALSE)</f>
        <v>Lot's O' Nuts</v>
      </c>
      <c r="U8279" t="str">
        <f>VLOOKUP(Tabla1[[#This Row],[Fábrica]],Tabla3[],4,FALSE)</f>
        <v>Arizona</v>
      </c>
    </row>
    <row r="8280" spans="1:21" x14ac:dyDescent="0.25">
      <c r="A8280" t="s">
        <v>2739</v>
      </c>
      <c r="B8280" s="3">
        <v>45634</v>
      </c>
      <c r="C8280" s="3">
        <v>45646</v>
      </c>
      <c r="D8280" t="s">
        <v>71</v>
      </c>
      <c r="E8280">
        <v>145226</v>
      </c>
      <c r="F8280" t="s">
        <v>19</v>
      </c>
      <c r="G8280" t="s">
        <v>30</v>
      </c>
      <c r="H8280" t="s">
        <v>31</v>
      </c>
      <c r="I8280">
        <v>10035</v>
      </c>
      <c r="J8280" t="s">
        <v>22</v>
      </c>
      <c r="K8280" t="s">
        <v>32</v>
      </c>
      <c r="L8280" t="s">
        <v>45</v>
      </c>
      <c r="M8280" t="s">
        <v>46</v>
      </c>
      <c r="N8280" s="5">
        <v>10.47</v>
      </c>
      <c r="O8280" s="7">
        <v>3</v>
      </c>
      <c r="P8280" s="5">
        <v>7.47</v>
      </c>
      <c r="Q8280" s="5">
        <v>3</v>
      </c>
      <c r="R8280" s="22">
        <f>Tabla1[[#This Row],[Fecha de Envío]]-Tabla1[[#This Row],[Fecha de Orden]]</f>
        <v>12</v>
      </c>
      <c r="S8280" s="24">
        <f>YEAR(Tabla1[[#This Row],[Fecha de Orden]])</f>
        <v>2024</v>
      </c>
      <c r="T8280" t="str">
        <f>VLOOKUP(Tabla1[[#This Row],[Nombre del Producto]],Tabla2[[Nombre Producto]:[Costo Unitario]],2,FALSE)</f>
        <v>Lot's O' Nuts</v>
      </c>
      <c r="U8280" t="str">
        <f>VLOOKUP(Tabla1[[#This Row],[Fábrica]],Tabla3[],4,FALSE)</f>
        <v>Arizona</v>
      </c>
    </row>
    <row r="8281" spans="1:21" x14ac:dyDescent="0.25">
      <c r="A8281" t="s">
        <v>2740</v>
      </c>
      <c r="B8281" s="3">
        <v>45634</v>
      </c>
      <c r="C8281" s="3">
        <v>45646</v>
      </c>
      <c r="D8281" t="s">
        <v>71</v>
      </c>
      <c r="E8281">
        <v>145226</v>
      </c>
      <c r="F8281" t="s">
        <v>19</v>
      </c>
      <c r="G8281" t="s">
        <v>30</v>
      </c>
      <c r="H8281" t="s">
        <v>31</v>
      </c>
      <c r="I8281">
        <v>10035</v>
      </c>
      <c r="J8281" t="s">
        <v>22</v>
      </c>
      <c r="K8281" t="s">
        <v>32</v>
      </c>
      <c r="L8281" t="s">
        <v>24</v>
      </c>
      <c r="M8281" t="s">
        <v>25</v>
      </c>
      <c r="N8281" s="5">
        <v>15</v>
      </c>
      <c r="O8281" s="7">
        <v>4</v>
      </c>
      <c r="P8281" s="5">
        <v>9.8000000000000007</v>
      </c>
      <c r="Q8281" s="5">
        <v>5.2</v>
      </c>
      <c r="R8281" s="22">
        <f>Tabla1[[#This Row],[Fecha de Envío]]-Tabla1[[#This Row],[Fecha de Orden]]</f>
        <v>12</v>
      </c>
      <c r="S8281" s="24">
        <f>YEAR(Tabla1[[#This Row],[Fecha de Orden]])</f>
        <v>2024</v>
      </c>
      <c r="T8281" t="str">
        <f>VLOOKUP(Tabla1[[#This Row],[Nombre del Producto]],Tabla2[[Nombre Producto]:[Costo Unitario]],2,FALSE)</f>
        <v>Wicked Choccy's</v>
      </c>
      <c r="U8281" t="str">
        <f>VLOOKUP(Tabla1[[#This Row],[Fábrica]],Tabla3[],4,FALSE)</f>
        <v>Georgia</v>
      </c>
    </row>
    <row r="8282" spans="1:21" x14ac:dyDescent="0.25">
      <c r="A8282" t="s">
        <v>2741</v>
      </c>
      <c r="B8282" s="3">
        <v>45634</v>
      </c>
      <c r="C8282" s="3">
        <v>45646</v>
      </c>
      <c r="D8282" t="s">
        <v>71</v>
      </c>
      <c r="E8282">
        <v>145226</v>
      </c>
      <c r="F8282" t="s">
        <v>19</v>
      </c>
      <c r="G8282" t="s">
        <v>30</v>
      </c>
      <c r="H8282" t="s">
        <v>31</v>
      </c>
      <c r="I8282">
        <v>10035</v>
      </c>
      <c r="J8282" t="s">
        <v>22</v>
      </c>
      <c r="K8282" t="s">
        <v>32</v>
      </c>
      <c r="L8282" t="s">
        <v>36</v>
      </c>
      <c r="M8282" t="s">
        <v>37</v>
      </c>
      <c r="N8282" s="5">
        <v>9.75</v>
      </c>
      <c r="O8282" s="7">
        <v>3</v>
      </c>
      <c r="P8282" s="5">
        <v>6.33</v>
      </c>
      <c r="Q8282" s="5">
        <v>3.42</v>
      </c>
      <c r="R8282" s="22">
        <f>Tabla1[[#This Row],[Fecha de Envío]]-Tabla1[[#This Row],[Fecha de Orden]]</f>
        <v>12</v>
      </c>
      <c r="S8282" s="24">
        <f>YEAR(Tabla1[[#This Row],[Fecha de Orden]])</f>
        <v>2024</v>
      </c>
      <c r="T8282" t="str">
        <f>VLOOKUP(Tabla1[[#This Row],[Nombre del Producto]],Tabla2[[Nombre Producto]:[Costo Unitario]],2,FALSE)</f>
        <v>Wicked Choccy's</v>
      </c>
      <c r="U8282" t="str">
        <f>VLOOKUP(Tabla1[[#This Row],[Fábrica]],Tabla3[],4,FALSE)</f>
        <v>Georgia</v>
      </c>
    </row>
    <row r="8283" spans="1:21" x14ac:dyDescent="0.25">
      <c r="A8283" t="s">
        <v>2805</v>
      </c>
      <c r="B8283" s="3">
        <v>45634</v>
      </c>
      <c r="C8283" s="3">
        <v>45650</v>
      </c>
      <c r="D8283" t="s">
        <v>18</v>
      </c>
      <c r="E8283">
        <v>108854</v>
      </c>
      <c r="F8283" t="s">
        <v>19</v>
      </c>
      <c r="G8283" t="s">
        <v>20</v>
      </c>
      <c r="H8283" t="s">
        <v>21</v>
      </c>
      <c r="I8283">
        <v>94109</v>
      </c>
      <c r="J8283" t="s">
        <v>22</v>
      </c>
      <c r="K8283" t="s">
        <v>23</v>
      </c>
      <c r="L8283" t="s">
        <v>24</v>
      </c>
      <c r="M8283" t="s">
        <v>25</v>
      </c>
      <c r="N8283" s="5">
        <v>11.25</v>
      </c>
      <c r="O8283" s="7">
        <v>3</v>
      </c>
      <c r="P8283" s="5">
        <v>7.35</v>
      </c>
      <c r="Q8283" s="5">
        <v>3.9</v>
      </c>
      <c r="R8283" s="22">
        <f>Tabla1[[#This Row],[Fecha de Envío]]-Tabla1[[#This Row],[Fecha de Orden]]</f>
        <v>16</v>
      </c>
      <c r="S8283" s="24">
        <f>YEAR(Tabla1[[#This Row],[Fecha de Orden]])</f>
        <v>2024</v>
      </c>
      <c r="T8283" t="str">
        <f>VLOOKUP(Tabla1[[#This Row],[Nombre del Producto]],Tabla2[[Nombre Producto]:[Costo Unitario]],2,FALSE)</f>
        <v>Wicked Choccy's</v>
      </c>
      <c r="U8283" t="str">
        <f>VLOOKUP(Tabla1[[#This Row],[Fábrica]],Tabla3[],4,FALSE)</f>
        <v>Georgia</v>
      </c>
    </row>
    <row r="8284" spans="1:21" x14ac:dyDescent="0.25">
      <c r="A8284" t="s">
        <v>2806</v>
      </c>
      <c r="B8284" s="3">
        <v>45634</v>
      </c>
      <c r="C8284" s="3">
        <v>45650</v>
      </c>
      <c r="D8284" t="s">
        <v>18</v>
      </c>
      <c r="E8284">
        <v>108854</v>
      </c>
      <c r="F8284" t="s">
        <v>19</v>
      </c>
      <c r="G8284" t="s">
        <v>20</v>
      </c>
      <c r="H8284" t="s">
        <v>21</v>
      </c>
      <c r="I8284">
        <v>94109</v>
      </c>
      <c r="J8284" t="s">
        <v>22</v>
      </c>
      <c r="K8284" t="s">
        <v>23</v>
      </c>
      <c r="L8284" t="s">
        <v>36</v>
      </c>
      <c r="M8284" t="s">
        <v>37</v>
      </c>
      <c r="N8284" s="5">
        <v>13</v>
      </c>
      <c r="O8284" s="7">
        <v>4</v>
      </c>
      <c r="P8284" s="5">
        <v>8.44</v>
      </c>
      <c r="Q8284" s="5">
        <v>4.5599999999999996</v>
      </c>
      <c r="R8284" s="22">
        <f>Tabla1[[#This Row],[Fecha de Envío]]-Tabla1[[#This Row],[Fecha de Orden]]</f>
        <v>16</v>
      </c>
      <c r="S8284" s="24">
        <f>YEAR(Tabla1[[#This Row],[Fecha de Orden]])</f>
        <v>2024</v>
      </c>
      <c r="T8284" t="str">
        <f>VLOOKUP(Tabla1[[#This Row],[Nombre del Producto]],Tabla2[[Nombre Producto]:[Costo Unitario]],2,FALSE)</f>
        <v>Wicked Choccy's</v>
      </c>
      <c r="U8284" t="str">
        <f>VLOOKUP(Tabla1[[#This Row],[Fábrica]],Tabla3[],4,FALSE)</f>
        <v>Georgia</v>
      </c>
    </row>
    <row r="8285" spans="1:21" x14ac:dyDescent="0.25">
      <c r="A8285" t="s">
        <v>3178</v>
      </c>
      <c r="B8285" s="3">
        <v>45634</v>
      </c>
      <c r="C8285" s="3">
        <v>45651</v>
      </c>
      <c r="D8285" t="s">
        <v>18</v>
      </c>
      <c r="E8285">
        <v>167570</v>
      </c>
      <c r="F8285" t="s">
        <v>19</v>
      </c>
      <c r="G8285" t="s">
        <v>144</v>
      </c>
      <c r="H8285" t="s">
        <v>101</v>
      </c>
      <c r="I8285">
        <v>19140</v>
      </c>
      <c r="J8285" t="s">
        <v>22</v>
      </c>
      <c r="K8285" t="s">
        <v>32</v>
      </c>
      <c r="L8285" t="s">
        <v>24</v>
      </c>
      <c r="M8285" t="s">
        <v>25</v>
      </c>
      <c r="N8285" s="5">
        <v>15</v>
      </c>
      <c r="O8285" s="7">
        <v>4</v>
      </c>
      <c r="P8285" s="5">
        <v>9.8000000000000007</v>
      </c>
      <c r="Q8285" s="5">
        <v>5.2</v>
      </c>
      <c r="R8285" s="22">
        <f>Tabla1[[#This Row],[Fecha de Envío]]-Tabla1[[#This Row],[Fecha de Orden]]</f>
        <v>17</v>
      </c>
      <c r="S8285" s="24">
        <f>YEAR(Tabla1[[#This Row],[Fecha de Orden]])</f>
        <v>2024</v>
      </c>
      <c r="T8285" t="str">
        <f>VLOOKUP(Tabla1[[#This Row],[Nombre del Producto]],Tabla2[[Nombre Producto]:[Costo Unitario]],2,FALSE)</f>
        <v>Wicked Choccy's</v>
      </c>
      <c r="U8285" t="str">
        <f>VLOOKUP(Tabla1[[#This Row],[Fábrica]],Tabla3[],4,FALSE)</f>
        <v>Georgia</v>
      </c>
    </row>
    <row r="8286" spans="1:21" x14ac:dyDescent="0.25">
      <c r="A8286" t="s">
        <v>4824</v>
      </c>
      <c r="B8286" s="3">
        <v>45634</v>
      </c>
      <c r="C8286" s="3">
        <v>45649</v>
      </c>
      <c r="D8286" t="s">
        <v>18</v>
      </c>
      <c r="E8286">
        <v>117324</v>
      </c>
      <c r="F8286" t="s">
        <v>19</v>
      </c>
      <c r="G8286" t="s">
        <v>4825</v>
      </c>
      <c r="H8286" t="s">
        <v>410</v>
      </c>
      <c r="I8286">
        <v>53711</v>
      </c>
      <c r="J8286" t="s">
        <v>22</v>
      </c>
      <c r="K8286" t="s">
        <v>43</v>
      </c>
      <c r="L8286" t="s">
        <v>27</v>
      </c>
      <c r="M8286" t="s">
        <v>28</v>
      </c>
      <c r="N8286" s="5">
        <v>14.4</v>
      </c>
      <c r="O8286" s="7">
        <v>4</v>
      </c>
      <c r="P8286" s="5">
        <v>10</v>
      </c>
      <c r="Q8286" s="5">
        <v>4.4000000000000004</v>
      </c>
      <c r="R8286" s="22">
        <f>Tabla1[[#This Row],[Fecha de Envío]]-Tabla1[[#This Row],[Fecha de Orden]]</f>
        <v>15</v>
      </c>
      <c r="S8286" s="24">
        <f>YEAR(Tabla1[[#This Row],[Fecha de Orden]])</f>
        <v>2024</v>
      </c>
      <c r="T8286" t="str">
        <f>VLOOKUP(Tabla1[[#This Row],[Nombre del Producto]],Tabla2[[Nombre Producto]:[Costo Unitario]],2,FALSE)</f>
        <v>Lot's O' Nuts</v>
      </c>
      <c r="U8286" t="str">
        <f>VLOOKUP(Tabla1[[#This Row],[Fábrica]],Tabla3[],4,FALSE)</f>
        <v>Arizona</v>
      </c>
    </row>
    <row r="8287" spans="1:21" x14ac:dyDescent="0.25">
      <c r="A8287" t="s">
        <v>4826</v>
      </c>
      <c r="B8287" s="3">
        <v>45634</v>
      </c>
      <c r="C8287" s="3">
        <v>45649</v>
      </c>
      <c r="D8287" t="s">
        <v>18</v>
      </c>
      <c r="E8287">
        <v>117324</v>
      </c>
      <c r="F8287" t="s">
        <v>19</v>
      </c>
      <c r="G8287" t="s">
        <v>4825</v>
      </c>
      <c r="H8287" t="s">
        <v>410</v>
      </c>
      <c r="I8287">
        <v>53711</v>
      </c>
      <c r="J8287" t="s">
        <v>22</v>
      </c>
      <c r="K8287" t="s">
        <v>43</v>
      </c>
      <c r="L8287" t="s">
        <v>45</v>
      </c>
      <c r="M8287" t="s">
        <v>46</v>
      </c>
      <c r="N8287" s="5">
        <v>10.47</v>
      </c>
      <c r="O8287" s="7">
        <v>3</v>
      </c>
      <c r="P8287" s="5">
        <v>7.47</v>
      </c>
      <c r="Q8287" s="5">
        <v>3</v>
      </c>
      <c r="R8287" s="22">
        <f>Tabla1[[#This Row],[Fecha de Envío]]-Tabla1[[#This Row],[Fecha de Orden]]</f>
        <v>15</v>
      </c>
      <c r="S8287" s="24">
        <f>YEAR(Tabla1[[#This Row],[Fecha de Orden]])</f>
        <v>2024</v>
      </c>
      <c r="T8287" t="str">
        <f>VLOOKUP(Tabla1[[#This Row],[Nombre del Producto]],Tabla2[[Nombre Producto]:[Costo Unitario]],2,FALSE)</f>
        <v>Lot's O' Nuts</v>
      </c>
      <c r="U8287" t="str">
        <f>VLOOKUP(Tabla1[[#This Row],[Fábrica]],Tabla3[],4,FALSE)</f>
        <v>Arizona</v>
      </c>
    </row>
    <row r="8288" spans="1:21" x14ac:dyDescent="0.25">
      <c r="A8288" t="s">
        <v>4827</v>
      </c>
      <c r="B8288" s="3">
        <v>45634</v>
      </c>
      <c r="C8288" s="3">
        <v>45649</v>
      </c>
      <c r="D8288" t="s">
        <v>18</v>
      </c>
      <c r="E8288">
        <v>117324</v>
      </c>
      <c r="F8288" t="s">
        <v>19</v>
      </c>
      <c r="G8288" t="s">
        <v>4825</v>
      </c>
      <c r="H8288" t="s">
        <v>410</v>
      </c>
      <c r="I8288">
        <v>53711</v>
      </c>
      <c r="J8288" t="s">
        <v>22</v>
      </c>
      <c r="K8288" t="s">
        <v>43</v>
      </c>
      <c r="L8288" t="s">
        <v>24</v>
      </c>
      <c r="M8288" t="s">
        <v>25</v>
      </c>
      <c r="N8288" s="5">
        <v>15</v>
      </c>
      <c r="O8288" s="7">
        <v>4</v>
      </c>
      <c r="P8288" s="5">
        <v>9.8000000000000007</v>
      </c>
      <c r="Q8288" s="5">
        <v>5.2</v>
      </c>
      <c r="R8288" s="22">
        <f>Tabla1[[#This Row],[Fecha de Envío]]-Tabla1[[#This Row],[Fecha de Orden]]</f>
        <v>15</v>
      </c>
      <c r="S8288" s="24">
        <f>YEAR(Tabla1[[#This Row],[Fecha de Orden]])</f>
        <v>2024</v>
      </c>
      <c r="T8288" t="str">
        <f>VLOOKUP(Tabla1[[#This Row],[Nombre del Producto]],Tabla2[[Nombre Producto]:[Costo Unitario]],2,FALSE)</f>
        <v>Wicked Choccy's</v>
      </c>
      <c r="U8288" t="str">
        <f>VLOOKUP(Tabla1[[#This Row],[Fábrica]],Tabla3[],4,FALSE)</f>
        <v>Georgia</v>
      </c>
    </row>
    <row r="8289" spans="1:21" x14ac:dyDescent="0.25">
      <c r="A8289" t="s">
        <v>5165</v>
      </c>
      <c r="B8289" s="3">
        <v>45634</v>
      </c>
      <c r="C8289" s="3">
        <v>45648</v>
      </c>
      <c r="D8289" t="s">
        <v>18</v>
      </c>
      <c r="E8289">
        <v>117457</v>
      </c>
      <c r="F8289" t="s">
        <v>19</v>
      </c>
      <c r="G8289" t="s">
        <v>20</v>
      </c>
      <c r="H8289" t="s">
        <v>21</v>
      </c>
      <c r="I8289">
        <v>94110</v>
      </c>
      <c r="J8289" t="s">
        <v>22</v>
      </c>
      <c r="K8289" t="s">
        <v>23</v>
      </c>
      <c r="L8289" t="s">
        <v>24</v>
      </c>
      <c r="M8289" t="s">
        <v>25</v>
      </c>
      <c r="N8289" s="5">
        <v>48.75</v>
      </c>
      <c r="O8289" s="7">
        <v>13</v>
      </c>
      <c r="P8289" s="5">
        <v>31.85</v>
      </c>
      <c r="Q8289" s="5">
        <v>16.899999999999999</v>
      </c>
      <c r="R8289" s="22">
        <f>Tabla1[[#This Row],[Fecha de Envío]]-Tabla1[[#This Row],[Fecha de Orden]]</f>
        <v>14</v>
      </c>
      <c r="S8289" s="24">
        <f>YEAR(Tabla1[[#This Row],[Fecha de Orden]])</f>
        <v>2024</v>
      </c>
      <c r="T8289" t="str">
        <f>VLOOKUP(Tabla1[[#This Row],[Nombre del Producto]],Tabla2[[Nombre Producto]:[Costo Unitario]],2,FALSE)</f>
        <v>Wicked Choccy's</v>
      </c>
      <c r="U8289" t="str">
        <f>VLOOKUP(Tabla1[[#This Row],[Fábrica]],Tabla3[],4,FALSE)</f>
        <v>Georgia</v>
      </c>
    </row>
    <row r="8290" spans="1:21" x14ac:dyDescent="0.25">
      <c r="A8290" t="s">
        <v>5166</v>
      </c>
      <c r="B8290" s="3">
        <v>45634</v>
      </c>
      <c r="C8290" s="3">
        <v>45648</v>
      </c>
      <c r="D8290" t="s">
        <v>18</v>
      </c>
      <c r="E8290">
        <v>117457</v>
      </c>
      <c r="F8290" t="s">
        <v>19</v>
      </c>
      <c r="G8290" t="s">
        <v>20</v>
      </c>
      <c r="H8290" t="s">
        <v>21</v>
      </c>
      <c r="I8290">
        <v>94110</v>
      </c>
      <c r="J8290" t="s">
        <v>22</v>
      </c>
      <c r="K8290" t="s">
        <v>23</v>
      </c>
      <c r="L8290" t="s">
        <v>27</v>
      </c>
      <c r="M8290" t="s">
        <v>28</v>
      </c>
      <c r="N8290" s="5">
        <v>32.4</v>
      </c>
      <c r="O8290" s="7">
        <v>9</v>
      </c>
      <c r="P8290" s="5">
        <v>22.5</v>
      </c>
      <c r="Q8290" s="5">
        <v>9.9</v>
      </c>
      <c r="R8290" s="22">
        <f>Tabla1[[#This Row],[Fecha de Envío]]-Tabla1[[#This Row],[Fecha de Orden]]</f>
        <v>14</v>
      </c>
      <c r="S8290" s="24">
        <f>YEAR(Tabla1[[#This Row],[Fecha de Orden]])</f>
        <v>2024</v>
      </c>
      <c r="T8290" t="str">
        <f>VLOOKUP(Tabla1[[#This Row],[Nombre del Producto]],Tabla2[[Nombre Producto]:[Costo Unitario]],2,FALSE)</f>
        <v>Lot's O' Nuts</v>
      </c>
      <c r="U8290" t="str">
        <f>VLOOKUP(Tabla1[[#This Row],[Fábrica]],Tabla3[],4,FALSE)</f>
        <v>Arizona</v>
      </c>
    </row>
    <row r="8291" spans="1:21" x14ac:dyDescent="0.25">
      <c r="A8291" t="s">
        <v>5167</v>
      </c>
      <c r="B8291" s="3">
        <v>45634</v>
      </c>
      <c r="C8291" s="3">
        <v>45648</v>
      </c>
      <c r="D8291" t="s">
        <v>18</v>
      </c>
      <c r="E8291">
        <v>117457</v>
      </c>
      <c r="F8291" t="s">
        <v>19</v>
      </c>
      <c r="G8291" t="s">
        <v>20</v>
      </c>
      <c r="H8291" t="s">
        <v>21</v>
      </c>
      <c r="I8291">
        <v>94110</v>
      </c>
      <c r="J8291" t="s">
        <v>22</v>
      </c>
      <c r="K8291" t="s">
        <v>23</v>
      </c>
      <c r="L8291" t="s">
        <v>45</v>
      </c>
      <c r="M8291" t="s">
        <v>46</v>
      </c>
      <c r="N8291" s="5">
        <v>3.49</v>
      </c>
      <c r="O8291" s="7">
        <v>1</v>
      </c>
      <c r="P8291" s="5">
        <v>2.4900000000000002</v>
      </c>
      <c r="Q8291" s="5">
        <v>1</v>
      </c>
      <c r="R8291" s="22">
        <f>Tabla1[[#This Row],[Fecha de Envío]]-Tabla1[[#This Row],[Fecha de Orden]]</f>
        <v>14</v>
      </c>
      <c r="S8291" s="24">
        <f>YEAR(Tabla1[[#This Row],[Fecha de Orden]])</f>
        <v>2024</v>
      </c>
      <c r="T8291" t="str">
        <f>VLOOKUP(Tabla1[[#This Row],[Nombre del Producto]],Tabla2[[Nombre Producto]:[Costo Unitario]],2,FALSE)</f>
        <v>Lot's O' Nuts</v>
      </c>
      <c r="U8291" t="str">
        <f>VLOOKUP(Tabla1[[#This Row],[Fábrica]],Tabla3[],4,FALSE)</f>
        <v>Arizona</v>
      </c>
    </row>
    <row r="8292" spans="1:21" x14ac:dyDescent="0.25">
      <c r="A8292" t="s">
        <v>5168</v>
      </c>
      <c r="B8292" s="3">
        <v>45634</v>
      </c>
      <c r="C8292" s="3">
        <v>45648</v>
      </c>
      <c r="D8292" t="s">
        <v>18</v>
      </c>
      <c r="E8292">
        <v>117457</v>
      </c>
      <c r="F8292" t="s">
        <v>19</v>
      </c>
      <c r="G8292" t="s">
        <v>20</v>
      </c>
      <c r="H8292" t="s">
        <v>21</v>
      </c>
      <c r="I8292">
        <v>94110</v>
      </c>
      <c r="J8292" t="s">
        <v>22</v>
      </c>
      <c r="K8292" t="s">
        <v>23</v>
      </c>
      <c r="L8292" t="s">
        <v>36</v>
      </c>
      <c r="M8292" t="s">
        <v>37</v>
      </c>
      <c r="N8292" s="5">
        <v>9.75</v>
      </c>
      <c r="O8292" s="7">
        <v>3</v>
      </c>
      <c r="P8292" s="5">
        <v>6.33</v>
      </c>
      <c r="Q8292" s="5">
        <v>3.42</v>
      </c>
      <c r="R8292" s="22">
        <f>Tabla1[[#This Row],[Fecha de Envío]]-Tabla1[[#This Row],[Fecha de Orden]]</f>
        <v>14</v>
      </c>
      <c r="S8292" s="24">
        <f>YEAR(Tabla1[[#This Row],[Fecha de Orden]])</f>
        <v>2024</v>
      </c>
      <c r="T8292" t="str">
        <f>VLOOKUP(Tabla1[[#This Row],[Nombre del Producto]],Tabla2[[Nombre Producto]:[Costo Unitario]],2,FALSE)</f>
        <v>Wicked Choccy's</v>
      </c>
      <c r="U8292" t="str">
        <f>VLOOKUP(Tabla1[[#This Row],[Fábrica]],Tabla3[],4,FALSE)</f>
        <v>Georgia</v>
      </c>
    </row>
    <row r="8293" spans="1:21" x14ac:dyDescent="0.25">
      <c r="A8293" t="s">
        <v>5540</v>
      </c>
      <c r="B8293" s="3">
        <v>45634</v>
      </c>
      <c r="C8293" s="3">
        <v>45645</v>
      </c>
      <c r="D8293" t="s">
        <v>39</v>
      </c>
      <c r="E8293">
        <v>148264</v>
      </c>
      <c r="F8293" t="s">
        <v>19</v>
      </c>
      <c r="G8293" t="s">
        <v>915</v>
      </c>
      <c r="H8293" t="s">
        <v>21</v>
      </c>
      <c r="I8293">
        <v>90301</v>
      </c>
      <c r="J8293" t="s">
        <v>22</v>
      </c>
      <c r="K8293" t="s">
        <v>23</v>
      </c>
      <c r="L8293" t="s">
        <v>36</v>
      </c>
      <c r="M8293" t="s">
        <v>37</v>
      </c>
      <c r="N8293" s="5">
        <v>6.5</v>
      </c>
      <c r="O8293" s="7">
        <v>2</v>
      </c>
      <c r="P8293" s="5">
        <v>4.22</v>
      </c>
      <c r="Q8293" s="5">
        <v>2.2799999999999998</v>
      </c>
      <c r="R8293" s="22">
        <f>Tabla1[[#This Row],[Fecha de Envío]]-Tabla1[[#This Row],[Fecha de Orden]]</f>
        <v>11</v>
      </c>
      <c r="S8293" s="24">
        <f>YEAR(Tabla1[[#This Row],[Fecha de Orden]])</f>
        <v>2024</v>
      </c>
      <c r="T8293" t="str">
        <f>VLOOKUP(Tabla1[[#This Row],[Nombre del Producto]],Tabla2[[Nombre Producto]:[Costo Unitario]],2,FALSE)</f>
        <v>Wicked Choccy's</v>
      </c>
      <c r="U8293" t="str">
        <f>VLOOKUP(Tabla1[[#This Row],[Fábrica]],Tabla3[],4,FALSE)</f>
        <v>Georgia</v>
      </c>
    </row>
    <row r="8294" spans="1:21" x14ac:dyDescent="0.25">
      <c r="A8294" t="s">
        <v>5541</v>
      </c>
      <c r="B8294" s="3">
        <v>45634</v>
      </c>
      <c r="C8294" s="3">
        <v>45645</v>
      </c>
      <c r="D8294" t="s">
        <v>39</v>
      </c>
      <c r="E8294">
        <v>148264</v>
      </c>
      <c r="F8294" t="s">
        <v>19</v>
      </c>
      <c r="G8294" t="s">
        <v>915</v>
      </c>
      <c r="H8294" t="s">
        <v>21</v>
      </c>
      <c r="I8294">
        <v>90301</v>
      </c>
      <c r="J8294" t="s">
        <v>22</v>
      </c>
      <c r="K8294" t="s">
        <v>23</v>
      </c>
      <c r="L8294" t="s">
        <v>27</v>
      </c>
      <c r="M8294" t="s">
        <v>28</v>
      </c>
      <c r="N8294" s="5">
        <v>32.4</v>
      </c>
      <c r="O8294" s="7">
        <v>9</v>
      </c>
      <c r="P8294" s="5">
        <v>22.5</v>
      </c>
      <c r="Q8294" s="5">
        <v>9.9</v>
      </c>
      <c r="R8294" s="22">
        <f>Tabla1[[#This Row],[Fecha de Envío]]-Tabla1[[#This Row],[Fecha de Orden]]</f>
        <v>11</v>
      </c>
      <c r="S8294" s="24">
        <f>YEAR(Tabla1[[#This Row],[Fecha de Orden]])</f>
        <v>2024</v>
      </c>
      <c r="T8294" t="str">
        <f>VLOOKUP(Tabla1[[#This Row],[Nombre del Producto]],Tabla2[[Nombre Producto]:[Costo Unitario]],2,FALSE)</f>
        <v>Lot's O' Nuts</v>
      </c>
      <c r="U8294" t="str">
        <f>VLOOKUP(Tabla1[[#This Row],[Fábrica]],Tabla3[],4,FALSE)</f>
        <v>Arizona</v>
      </c>
    </row>
    <row r="8295" spans="1:21" x14ac:dyDescent="0.25">
      <c r="A8295" t="s">
        <v>5542</v>
      </c>
      <c r="B8295" s="3">
        <v>45634</v>
      </c>
      <c r="C8295" s="3">
        <v>45645</v>
      </c>
      <c r="D8295" t="s">
        <v>39</v>
      </c>
      <c r="E8295">
        <v>148264</v>
      </c>
      <c r="F8295" t="s">
        <v>19</v>
      </c>
      <c r="G8295" t="s">
        <v>915</v>
      </c>
      <c r="H8295" t="s">
        <v>21</v>
      </c>
      <c r="I8295">
        <v>90301</v>
      </c>
      <c r="J8295" t="s">
        <v>22</v>
      </c>
      <c r="K8295" t="s">
        <v>23</v>
      </c>
      <c r="L8295" t="s">
        <v>33</v>
      </c>
      <c r="M8295" t="s">
        <v>34</v>
      </c>
      <c r="N8295" s="5">
        <v>10.8</v>
      </c>
      <c r="O8295" s="7">
        <v>3</v>
      </c>
      <c r="P8295" s="5">
        <v>7.2</v>
      </c>
      <c r="Q8295" s="5">
        <v>3.6</v>
      </c>
      <c r="R8295" s="22">
        <f>Tabla1[[#This Row],[Fecha de Envío]]-Tabla1[[#This Row],[Fecha de Orden]]</f>
        <v>11</v>
      </c>
      <c r="S8295" s="24">
        <f>YEAR(Tabla1[[#This Row],[Fecha de Orden]])</f>
        <v>2024</v>
      </c>
      <c r="T8295" t="str">
        <f>VLOOKUP(Tabla1[[#This Row],[Nombre del Producto]],Tabla2[[Nombre Producto]:[Costo Unitario]],2,FALSE)</f>
        <v>Lot's O' Nuts</v>
      </c>
      <c r="U8295" t="str">
        <f>VLOOKUP(Tabla1[[#This Row],[Fábrica]],Tabla3[],4,FALSE)</f>
        <v>Arizona</v>
      </c>
    </row>
    <row r="8296" spans="1:21" x14ac:dyDescent="0.25">
      <c r="A8296" t="s">
        <v>6150</v>
      </c>
      <c r="B8296" s="3">
        <v>45634</v>
      </c>
      <c r="C8296" s="3">
        <v>45647</v>
      </c>
      <c r="D8296" t="s">
        <v>39</v>
      </c>
      <c r="E8296">
        <v>131961</v>
      </c>
      <c r="F8296" t="s">
        <v>19</v>
      </c>
      <c r="G8296" t="s">
        <v>144</v>
      </c>
      <c r="H8296" t="s">
        <v>101</v>
      </c>
      <c r="I8296">
        <v>19140</v>
      </c>
      <c r="J8296" t="s">
        <v>22</v>
      </c>
      <c r="K8296" t="s">
        <v>32</v>
      </c>
      <c r="L8296" t="s">
        <v>45</v>
      </c>
      <c r="M8296" t="s">
        <v>46</v>
      </c>
      <c r="N8296" s="5">
        <v>13.96</v>
      </c>
      <c r="O8296" s="7">
        <v>4</v>
      </c>
      <c r="P8296" s="5">
        <v>9.9600000000000009</v>
      </c>
      <c r="Q8296" s="5">
        <v>4</v>
      </c>
      <c r="R8296" s="22">
        <f>Tabla1[[#This Row],[Fecha de Envío]]-Tabla1[[#This Row],[Fecha de Orden]]</f>
        <v>13</v>
      </c>
      <c r="S8296" s="24">
        <f>YEAR(Tabla1[[#This Row],[Fecha de Orden]])</f>
        <v>2024</v>
      </c>
      <c r="T8296" t="str">
        <f>VLOOKUP(Tabla1[[#This Row],[Nombre del Producto]],Tabla2[[Nombre Producto]:[Costo Unitario]],2,FALSE)</f>
        <v>Lot's O' Nuts</v>
      </c>
      <c r="U8296" t="str">
        <f>VLOOKUP(Tabla1[[#This Row],[Fábrica]],Tabla3[],4,FALSE)</f>
        <v>Arizona</v>
      </c>
    </row>
    <row r="8297" spans="1:21" x14ac:dyDescent="0.25">
      <c r="A8297" t="s">
        <v>6151</v>
      </c>
      <c r="B8297" s="3">
        <v>45634</v>
      </c>
      <c r="C8297" s="3">
        <v>45647</v>
      </c>
      <c r="D8297" t="s">
        <v>39</v>
      </c>
      <c r="E8297">
        <v>131961</v>
      </c>
      <c r="F8297" t="s">
        <v>19</v>
      </c>
      <c r="G8297" t="s">
        <v>144</v>
      </c>
      <c r="H8297" t="s">
        <v>101</v>
      </c>
      <c r="I8297">
        <v>19140</v>
      </c>
      <c r="J8297" t="s">
        <v>22</v>
      </c>
      <c r="K8297" t="s">
        <v>32</v>
      </c>
      <c r="L8297" t="s">
        <v>27</v>
      </c>
      <c r="M8297" t="s">
        <v>28</v>
      </c>
      <c r="N8297" s="5">
        <v>7.2</v>
      </c>
      <c r="O8297" s="7">
        <v>2</v>
      </c>
      <c r="P8297" s="5">
        <v>5</v>
      </c>
      <c r="Q8297" s="5">
        <v>2.2000000000000002</v>
      </c>
      <c r="R8297" s="22">
        <f>Tabla1[[#This Row],[Fecha de Envío]]-Tabla1[[#This Row],[Fecha de Orden]]</f>
        <v>13</v>
      </c>
      <c r="S8297" s="24">
        <f>YEAR(Tabla1[[#This Row],[Fecha de Orden]])</f>
        <v>2024</v>
      </c>
      <c r="T8297" t="str">
        <f>VLOOKUP(Tabla1[[#This Row],[Nombre del Producto]],Tabla2[[Nombre Producto]:[Costo Unitario]],2,FALSE)</f>
        <v>Lot's O' Nuts</v>
      </c>
      <c r="U8297" t="str">
        <f>VLOOKUP(Tabla1[[#This Row],[Fábrica]],Tabla3[],4,FALSE)</f>
        <v>Arizona</v>
      </c>
    </row>
    <row r="8298" spans="1:21" x14ac:dyDescent="0.25">
      <c r="A8298" t="s">
        <v>530</v>
      </c>
      <c r="B8298" s="3">
        <v>45635</v>
      </c>
      <c r="C8298" s="3">
        <v>45650</v>
      </c>
      <c r="D8298" t="s">
        <v>18</v>
      </c>
      <c r="E8298">
        <v>109715</v>
      </c>
      <c r="F8298" t="s">
        <v>19</v>
      </c>
      <c r="G8298" t="s">
        <v>239</v>
      </c>
      <c r="H8298" t="s">
        <v>173</v>
      </c>
      <c r="I8298">
        <v>60623</v>
      </c>
      <c r="J8298" t="s">
        <v>22</v>
      </c>
      <c r="K8298" t="s">
        <v>43</v>
      </c>
      <c r="L8298" t="s">
        <v>24</v>
      </c>
      <c r="M8298" t="s">
        <v>25</v>
      </c>
      <c r="N8298" s="5">
        <v>7.5</v>
      </c>
      <c r="O8298" s="7">
        <v>2</v>
      </c>
      <c r="P8298" s="5">
        <v>4.9000000000000004</v>
      </c>
      <c r="Q8298" s="5">
        <v>2.6</v>
      </c>
      <c r="R8298" s="22">
        <f>Tabla1[[#This Row],[Fecha de Envío]]-Tabla1[[#This Row],[Fecha de Orden]]</f>
        <v>15</v>
      </c>
      <c r="S8298" s="24">
        <f>YEAR(Tabla1[[#This Row],[Fecha de Orden]])</f>
        <v>2024</v>
      </c>
      <c r="T8298" t="str">
        <f>VLOOKUP(Tabla1[[#This Row],[Nombre del Producto]],Tabla2[[Nombre Producto]:[Costo Unitario]],2,FALSE)</f>
        <v>Wicked Choccy's</v>
      </c>
      <c r="U8298" t="str">
        <f>VLOOKUP(Tabla1[[#This Row],[Fábrica]],Tabla3[],4,FALSE)</f>
        <v>Georgia</v>
      </c>
    </row>
    <row r="8299" spans="1:21" x14ac:dyDescent="0.25">
      <c r="A8299" t="s">
        <v>842</v>
      </c>
      <c r="B8299" s="3">
        <v>45635</v>
      </c>
      <c r="C8299" s="3">
        <v>45649</v>
      </c>
      <c r="D8299" t="s">
        <v>71</v>
      </c>
      <c r="E8299">
        <v>102407</v>
      </c>
      <c r="F8299" t="s">
        <v>19</v>
      </c>
      <c r="G8299" t="s">
        <v>53</v>
      </c>
      <c r="H8299" t="s">
        <v>21</v>
      </c>
      <c r="I8299">
        <v>90004</v>
      </c>
      <c r="J8299" t="s">
        <v>22</v>
      </c>
      <c r="K8299" t="s">
        <v>23</v>
      </c>
      <c r="L8299" t="s">
        <v>24</v>
      </c>
      <c r="M8299" t="s">
        <v>25</v>
      </c>
      <c r="N8299" s="5">
        <v>33.75</v>
      </c>
      <c r="O8299" s="7">
        <v>9</v>
      </c>
      <c r="P8299" s="5">
        <v>22.05</v>
      </c>
      <c r="Q8299" s="5">
        <v>11.7</v>
      </c>
      <c r="R8299" s="22">
        <f>Tabla1[[#This Row],[Fecha de Envío]]-Tabla1[[#This Row],[Fecha de Orden]]</f>
        <v>14</v>
      </c>
      <c r="S8299" s="24">
        <f>YEAR(Tabla1[[#This Row],[Fecha de Orden]])</f>
        <v>2024</v>
      </c>
      <c r="T8299" t="str">
        <f>VLOOKUP(Tabla1[[#This Row],[Nombre del Producto]],Tabla2[[Nombre Producto]:[Costo Unitario]],2,FALSE)</f>
        <v>Wicked Choccy's</v>
      </c>
      <c r="U8299" t="str">
        <f>VLOOKUP(Tabla1[[#This Row],[Fábrica]],Tabla3[],4,FALSE)</f>
        <v>Georgia</v>
      </c>
    </row>
    <row r="8300" spans="1:21" x14ac:dyDescent="0.25">
      <c r="A8300" t="s">
        <v>843</v>
      </c>
      <c r="B8300" s="3">
        <v>45635</v>
      </c>
      <c r="C8300" s="3">
        <v>45649</v>
      </c>
      <c r="D8300" t="s">
        <v>71</v>
      </c>
      <c r="E8300">
        <v>102407</v>
      </c>
      <c r="F8300" t="s">
        <v>19</v>
      </c>
      <c r="G8300" t="s">
        <v>53</v>
      </c>
      <c r="H8300" t="s">
        <v>21</v>
      </c>
      <c r="I8300">
        <v>90004</v>
      </c>
      <c r="J8300" t="s">
        <v>22</v>
      </c>
      <c r="K8300" t="s">
        <v>23</v>
      </c>
      <c r="L8300" t="s">
        <v>45</v>
      </c>
      <c r="M8300" t="s">
        <v>46</v>
      </c>
      <c r="N8300" s="5">
        <v>3.49</v>
      </c>
      <c r="O8300" s="7">
        <v>1</v>
      </c>
      <c r="P8300" s="5">
        <v>2.4900000000000002</v>
      </c>
      <c r="Q8300" s="5">
        <v>1</v>
      </c>
      <c r="R8300" s="22">
        <f>Tabla1[[#This Row],[Fecha de Envío]]-Tabla1[[#This Row],[Fecha de Orden]]</f>
        <v>14</v>
      </c>
      <c r="S8300" s="24">
        <f>YEAR(Tabla1[[#This Row],[Fecha de Orden]])</f>
        <v>2024</v>
      </c>
      <c r="T8300" t="str">
        <f>VLOOKUP(Tabla1[[#This Row],[Nombre del Producto]],Tabla2[[Nombre Producto]:[Costo Unitario]],2,FALSE)</f>
        <v>Lot's O' Nuts</v>
      </c>
      <c r="U8300" t="str">
        <f>VLOOKUP(Tabla1[[#This Row],[Fábrica]],Tabla3[],4,FALSE)</f>
        <v>Arizona</v>
      </c>
    </row>
    <row r="8301" spans="1:21" x14ac:dyDescent="0.25">
      <c r="A8301" t="s">
        <v>844</v>
      </c>
      <c r="B8301" s="3">
        <v>45635</v>
      </c>
      <c r="C8301" s="3">
        <v>45649</v>
      </c>
      <c r="D8301" t="s">
        <v>71</v>
      </c>
      <c r="E8301">
        <v>102407</v>
      </c>
      <c r="F8301" t="s">
        <v>19</v>
      </c>
      <c r="G8301" t="s">
        <v>53</v>
      </c>
      <c r="H8301" t="s">
        <v>21</v>
      </c>
      <c r="I8301">
        <v>90004</v>
      </c>
      <c r="J8301" t="s">
        <v>22</v>
      </c>
      <c r="K8301" t="s">
        <v>23</v>
      </c>
      <c r="L8301" t="s">
        <v>36</v>
      </c>
      <c r="M8301" t="s">
        <v>37</v>
      </c>
      <c r="N8301" s="5">
        <v>6.5</v>
      </c>
      <c r="O8301" s="7">
        <v>2</v>
      </c>
      <c r="P8301" s="5">
        <v>4.22</v>
      </c>
      <c r="Q8301" s="5">
        <v>2.2799999999999998</v>
      </c>
      <c r="R8301" s="22">
        <f>Tabla1[[#This Row],[Fecha de Envío]]-Tabla1[[#This Row],[Fecha de Orden]]</f>
        <v>14</v>
      </c>
      <c r="S8301" s="24">
        <f>YEAR(Tabla1[[#This Row],[Fecha de Orden]])</f>
        <v>2024</v>
      </c>
      <c r="T8301" t="str">
        <f>VLOOKUP(Tabla1[[#This Row],[Nombre del Producto]],Tabla2[[Nombre Producto]:[Costo Unitario]],2,FALSE)</f>
        <v>Wicked Choccy's</v>
      </c>
      <c r="U8301" t="str">
        <f>VLOOKUP(Tabla1[[#This Row],[Fábrica]],Tabla3[],4,FALSE)</f>
        <v>Georgia</v>
      </c>
    </row>
    <row r="8302" spans="1:21" x14ac:dyDescent="0.25">
      <c r="A8302" t="s">
        <v>1595</v>
      </c>
      <c r="B8302" s="3">
        <v>45635</v>
      </c>
      <c r="C8302" s="3">
        <v>45649</v>
      </c>
      <c r="D8302" t="s">
        <v>18</v>
      </c>
      <c r="E8302">
        <v>145366</v>
      </c>
      <c r="F8302" t="s">
        <v>19</v>
      </c>
      <c r="G8302" t="s">
        <v>365</v>
      </c>
      <c r="H8302" t="s">
        <v>210</v>
      </c>
      <c r="I8302">
        <v>45231</v>
      </c>
      <c r="J8302" t="s">
        <v>22</v>
      </c>
      <c r="K8302" t="s">
        <v>32</v>
      </c>
      <c r="L8302" t="s">
        <v>27</v>
      </c>
      <c r="M8302" t="s">
        <v>28</v>
      </c>
      <c r="N8302" s="5">
        <v>10.8</v>
      </c>
      <c r="O8302" s="7">
        <v>3</v>
      </c>
      <c r="P8302" s="5">
        <v>7.5</v>
      </c>
      <c r="Q8302" s="5">
        <v>3.3</v>
      </c>
      <c r="R8302" s="22">
        <f>Tabla1[[#This Row],[Fecha de Envío]]-Tabla1[[#This Row],[Fecha de Orden]]</f>
        <v>14</v>
      </c>
      <c r="S8302" s="24">
        <f>YEAR(Tabla1[[#This Row],[Fecha de Orden]])</f>
        <v>2024</v>
      </c>
      <c r="T8302" t="str">
        <f>VLOOKUP(Tabla1[[#This Row],[Nombre del Producto]],Tabla2[[Nombre Producto]:[Costo Unitario]],2,FALSE)</f>
        <v>Lot's O' Nuts</v>
      </c>
      <c r="U8302" t="str">
        <f>VLOOKUP(Tabla1[[#This Row],[Fábrica]],Tabla3[],4,FALSE)</f>
        <v>Arizona</v>
      </c>
    </row>
    <row r="8303" spans="1:21" x14ac:dyDescent="0.25">
      <c r="A8303" t="s">
        <v>1596</v>
      </c>
      <c r="B8303" s="3">
        <v>45635</v>
      </c>
      <c r="C8303" s="3">
        <v>45649</v>
      </c>
      <c r="D8303" t="s">
        <v>18</v>
      </c>
      <c r="E8303">
        <v>145366</v>
      </c>
      <c r="F8303" t="s">
        <v>19</v>
      </c>
      <c r="G8303" t="s">
        <v>365</v>
      </c>
      <c r="H8303" t="s">
        <v>210</v>
      </c>
      <c r="I8303">
        <v>45231</v>
      </c>
      <c r="J8303" t="s">
        <v>148</v>
      </c>
      <c r="K8303" t="s">
        <v>32</v>
      </c>
      <c r="L8303" t="s">
        <v>149</v>
      </c>
      <c r="M8303" t="s">
        <v>150</v>
      </c>
      <c r="N8303" s="5">
        <v>1.25</v>
      </c>
      <c r="O8303" s="7">
        <v>1</v>
      </c>
      <c r="P8303" s="5">
        <v>0.65</v>
      </c>
      <c r="Q8303" s="5">
        <v>0.6</v>
      </c>
      <c r="R8303" s="22">
        <f>Tabla1[[#This Row],[Fecha de Envío]]-Tabla1[[#This Row],[Fecha de Orden]]</f>
        <v>14</v>
      </c>
      <c r="S8303" s="24">
        <f>YEAR(Tabla1[[#This Row],[Fecha de Orden]])</f>
        <v>2024</v>
      </c>
      <c r="T8303" t="str">
        <f>VLOOKUP(Tabla1[[#This Row],[Nombre del Producto]],Tabla2[[Nombre Producto]:[Costo Unitario]],2,FALSE)</f>
        <v>Secret Factory</v>
      </c>
      <c r="U8303" t="str">
        <f>VLOOKUP(Tabla1[[#This Row],[Fábrica]],Tabla3[],4,FALSE)</f>
        <v>Illinois</v>
      </c>
    </row>
    <row r="8304" spans="1:21" x14ac:dyDescent="0.25">
      <c r="A8304" t="s">
        <v>2367</v>
      </c>
      <c r="B8304" s="3">
        <v>45635</v>
      </c>
      <c r="C8304" s="3">
        <v>45647</v>
      </c>
      <c r="D8304" t="s">
        <v>71</v>
      </c>
      <c r="E8304">
        <v>141201</v>
      </c>
      <c r="F8304" t="s">
        <v>19</v>
      </c>
      <c r="G8304" t="s">
        <v>2368</v>
      </c>
      <c r="H8304" t="s">
        <v>21</v>
      </c>
      <c r="I8304">
        <v>93905</v>
      </c>
      <c r="J8304" t="s">
        <v>22</v>
      </c>
      <c r="K8304" t="s">
        <v>23</v>
      </c>
      <c r="L8304" t="s">
        <v>24</v>
      </c>
      <c r="M8304" t="s">
        <v>25</v>
      </c>
      <c r="N8304" s="5">
        <v>11.25</v>
      </c>
      <c r="O8304" s="7">
        <v>3</v>
      </c>
      <c r="P8304" s="5">
        <v>7.35</v>
      </c>
      <c r="Q8304" s="5">
        <v>3.9</v>
      </c>
      <c r="R8304" s="22">
        <f>Tabla1[[#This Row],[Fecha de Envío]]-Tabla1[[#This Row],[Fecha de Orden]]</f>
        <v>12</v>
      </c>
      <c r="S8304" s="24">
        <f>YEAR(Tabla1[[#This Row],[Fecha de Orden]])</f>
        <v>2024</v>
      </c>
      <c r="T8304" t="str">
        <f>VLOOKUP(Tabla1[[#This Row],[Nombre del Producto]],Tabla2[[Nombre Producto]:[Costo Unitario]],2,FALSE)</f>
        <v>Wicked Choccy's</v>
      </c>
      <c r="U8304" t="str">
        <f>VLOOKUP(Tabla1[[#This Row],[Fábrica]],Tabla3[],4,FALSE)</f>
        <v>Georgia</v>
      </c>
    </row>
    <row r="8305" spans="1:21" x14ac:dyDescent="0.25">
      <c r="A8305" t="s">
        <v>2417</v>
      </c>
      <c r="B8305" s="3">
        <v>45635</v>
      </c>
      <c r="C8305" s="3">
        <v>45647</v>
      </c>
      <c r="D8305" t="s">
        <v>71</v>
      </c>
      <c r="E8305">
        <v>109960</v>
      </c>
      <c r="F8305" t="s">
        <v>19</v>
      </c>
      <c r="G8305" t="s">
        <v>92</v>
      </c>
      <c r="H8305" t="s">
        <v>93</v>
      </c>
      <c r="I8305">
        <v>48234</v>
      </c>
      <c r="J8305" t="s">
        <v>22</v>
      </c>
      <c r="K8305" t="s">
        <v>43</v>
      </c>
      <c r="L8305" t="s">
        <v>33</v>
      </c>
      <c r="M8305" t="s">
        <v>34</v>
      </c>
      <c r="N8305" s="5">
        <v>18</v>
      </c>
      <c r="O8305" s="7">
        <v>5</v>
      </c>
      <c r="P8305" s="5">
        <v>12</v>
      </c>
      <c r="Q8305" s="5">
        <v>6</v>
      </c>
      <c r="R8305" s="22">
        <f>Tabla1[[#This Row],[Fecha de Envío]]-Tabla1[[#This Row],[Fecha de Orden]]</f>
        <v>12</v>
      </c>
      <c r="S8305" s="24">
        <f>YEAR(Tabla1[[#This Row],[Fecha de Orden]])</f>
        <v>2024</v>
      </c>
      <c r="T8305" t="str">
        <f>VLOOKUP(Tabla1[[#This Row],[Nombre del Producto]],Tabla2[[Nombre Producto]:[Costo Unitario]],2,FALSE)</f>
        <v>Lot's O' Nuts</v>
      </c>
      <c r="U8305" t="str">
        <f>VLOOKUP(Tabla1[[#This Row],[Fábrica]],Tabla3[],4,FALSE)</f>
        <v>Arizona</v>
      </c>
    </row>
    <row r="8306" spans="1:21" x14ac:dyDescent="0.25">
      <c r="A8306" t="s">
        <v>2418</v>
      </c>
      <c r="B8306" s="3">
        <v>45635</v>
      </c>
      <c r="C8306" s="3">
        <v>45647</v>
      </c>
      <c r="D8306" t="s">
        <v>71</v>
      </c>
      <c r="E8306">
        <v>109960</v>
      </c>
      <c r="F8306" t="s">
        <v>19</v>
      </c>
      <c r="G8306" t="s">
        <v>92</v>
      </c>
      <c r="H8306" t="s">
        <v>93</v>
      </c>
      <c r="I8306">
        <v>48234</v>
      </c>
      <c r="J8306" t="s">
        <v>22</v>
      </c>
      <c r="K8306" t="s">
        <v>43</v>
      </c>
      <c r="L8306" t="s">
        <v>36</v>
      </c>
      <c r="M8306" t="s">
        <v>37</v>
      </c>
      <c r="N8306" s="5">
        <v>9.75</v>
      </c>
      <c r="O8306" s="7">
        <v>3</v>
      </c>
      <c r="P8306" s="5">
        <v>6.33</v>
      </c>
      <c r="Q8306" s="5">
        <v>3.42</v>
      </c>
      <c r="R8306" s="22">
        <f>Tabla1[[#This Row],[Fecha de Envío]]-Tabla1[[#This Row],[Fecha de Orden]]</f>
        <v>12</v>
      </c>
      <c r="S8306" s="24">
        <f>YEAR(Tabla1[[#This Row],[Fecha de Orden]])</f>
        <v>2024</v>
      </c>
      <c r="T8306" t="str">
        <f>VLOOKUP(Tabla1[[#This Row],[Nombre del Producto]],Tabla2[[Nombre Producto]:[Costo Unitario]],2,FALSE)</f>
        <v>Wicked Choccy's</v>
      </c>
      <c r="U8306" t="str">
        <f>VLOOKUP(Tabla1[[#This Row],[Fábrica]],Tabla3[],4,FALSE)</f>
        <v>Georgia</v>
      </c>
    </row>
    <row r="8307" spans="1:21" x14ac:dyDescent="0.25">
      <c r="A8307" t="s">
        <v>2623</v>
      </c>
      <c r="B8307" s="3">
        <v>45635</v>
      </c>
      <c r="C8307" s="3">
        <v>45649</v>
      </c>
      <c r="D8307" t="s">
        <v>18</v>
      </c>
      <c r="E8307">
        <v>139199</v>
      </c>
      <c r="F8307" t="s">
        <v>19</v>
      </c>
      <c r="G8307" t="s">
        <v>92</v>
      </c>
      <c r="H8307" t="s">
        <v>93</v>
      </c>
      <c r="I8307">
        <v>48234</v>
      </c>
      <c r="J8307" t="s">
        <v>22</v>
      </c>
      <c r="K8307" t="s">
        <v>43</v>
      </c>
      <c r="L8307" t="s">
        <v>27</v>
      </c>
      <c r="M8307" t="s">
        <v>28</v>
      </c>
      <c r="N8307" s="5">
        <v>10.8</v>
      </c>
      <c r="O8307" s="7">
        <v>3</v>
      </c>
      <c r="P8307" s="5">
        <v>7.5</v>
      </c>
      <c r="Q8307" s="5">
        <v>3.3</v>
      </c>
      <c r="R8307" s="22">
        <f>Tabla1[[#This Row],[Fecha de Envío]]-Tabla1[[#This Row],[Fecha de Orden]]</f>
        <v>14</v>
      </c>
      <c r="S8307" s="24">
        <f>YEAR(Tabla1[[#This Row],[Fecha de Orden]])</f>
        <v>2024</v>
      </c>
      <c r="T8307" t="str">
        <f>VLOOKUP(Tabla1[[#This Row],[Nombre del Producto]],Tabla2[[Nombre Producto]:[Costo Unitario]],2,FALSE)</f>
        <v>Lot's O' Nuts</v>
      </c>
      <c r="U8307" t="str">
        <f>VLOOKUP(Tabla1[[#This Row],[Fábrica]],Tabla3[],4,FALSE)</f>
        <v>Arizona</v>
      </c>
    </row>
    <row r="8308" spans="1:21" x14ac:dyDescent="0.25">
      <c r="A8308" t="s">
        <v>2624</v>
      </c>
      <c r="B8308" s="3">
        <v>45635</v>
      </c>
      <c r="C8308" s="3">
        <v>45649</v>
      </c>
      <c r="D8308" t="s">
        <v>18</v>
      </c>
      <c r="E8308">
        <v>139199</v>
      </c>
      <c r="F8308" t="s">
        <v>19</v>
      </c>
      <c r="G8308" t="s">
        <v>92</v>
      </c>
      <c r="H8308" t="s">
        <v>93</v>
      </c>
      <c r="I8308">
        <v>48234</v>
      </c>
      <c r="J8308" t="s">
        <v>22</v>
      </c>
      <c r="K8308" t="s">
        <v>43</v>
      </c>
      <c r="L8308" t="s">
        <v>33</v>
      </c>
      <c r="M8308" t="s">
        <v>34</v>
      </c>
      <c r="N8308" s="5">
        <v>7.2</v>
      </c>
      <c r="O8308" s="7">
        <v>2</v>
      </c>
      <c r="P8308" s="5">
        <v>4.8</v>
      </c>
      <c r="Q8308" s="5">
        <v>2.4</v>
      </c>
      <c r="R8308" s="22">
        <f>Tabla1[[#This Row],[Fecha de Envío]]-Tabla1[[#This Row],[Fecha de Orden]]</f>
        <v>14</v>
      </c>
      <c r="S8308" s="24">
        <f>YEAR(Tabla1[[#This Row],[Fecha de Orden]])</f>
        <v>2024</v>
      </c>
      <c r="T8308" t="str">
        <f>VLOOKUP(Tabla1[[#This Row],[Nombre del Producto]],Tabla2[[Nombre Producto]:[Costo Unitario]],2,FALSE)</f>
        <v>Lot's O' Nuts</v>
      </c>
      <c r="U8308" t="str">
        <f>VLOOKUP(Tabla1[[#This Row],[Fábrica]],Tabla3[],4,FALSE)</f>
        <v>Arizona</v>
      </c>
    </row>
    <row r="8309" spans="1:21" x14ac:dyDescent="0.25">
      <c r="A8309" t="s">
        <v>2625</v>
      </c>
      <c r="B8309" s="3">
        <v>45635</v>
      </c>
      <c r="C8309" s="3">
        <v>45649</v>
      </c>
      <c r="D8309" t="s">
        <v>18</v>
      </c>
      <c r="E8309">
        <v>139199</v>
      </c>
      <c r="F8309" t="s">
        <v>19</v>
      </c>
      <c r="G8309" t="s">
        <v>92</v>
      </c>
      <c r="H8309" t="s">
        <v>93</v>
      </c>
      <c r="I8309">
        <v>48234</v>
      </c>
      <c r="J8309" t="s">
        <v>22</v>
      </c>
      <c r="K8309" t="s">
        <v>43</v>
      </c>
      <c r="L8309" t="s">
        <v>36</v>
      </c>
      <c r="M8309" t="s">
        <v>37</v>
      </c>
      <c r="N8309" s="5">
        <v>6.5</v>
      </c>
      <c r="O8309" s="7">
        <v>2</v>
      </c>
      <c r="P8309" s="5">
        <v>4.22</v>
      </c>
      <c r="Q8309" s="5">
        <v>2.2799999999999998</v>
      </c>
      <c r="R8309" s="22">
        <f>Tabla1[[#This Row],[Fecha de Envío]]-Tabla1[[#This Row],[Fecha de Orden]]</f>
        <v>14</v>
      </c>
      <c r="S8309" s="24">
        <f>YEAR(Tabla1[[#This Row],[Fecha de Orden]])</f>
        <v>2024</v>
      </c>
      <c r="T8309" t="str">
        <f>VLOOKUP(Tabla1[[#This Row],[Nombre del Producto]],Tabla2[[Nombre Producto]:[Costo Unitario]],2,FALSE)</f>
        <v>Wicked Choccy's</v>
      </c>
      <c r="U8309" t="str">
        <f>VLOOKUP(Tabla1[[#This Row],[Fábrica]],Tabla3[],4,FALSE)</f>
        <v>Georgia</v>
      </c>
    </row>
    <row r="8310" spans="1:21" x14ac:dyDescent="0.25">
      <c r="A8310" t="s">
        <v>3550</v>
      </c>
      <c r="B8310" s="3">
        <v>45635</v>
      </c>
      <c r="C8310" s="3">
        <v>45649</v>
      </c>
      <c r="D8310" t="s">
        <v>18</v>
      </c>
      <c r="E8310">
        <v>141082</v>
      </c>
      <c r="F8310" t="s">
        <v>195</v>
      </c>
      <c r="G8310" t="s">
        <v>697</v>
      </c>
      <c r="H8310" t="s">
        <v>698</v>
      </c>
      <c r="I8310" t="s">
        <v>1002</v>
      </c>
      <c r="J8310" t="s">
        <v>22</v>
      </c>
      <c r="K8310" t="s">
        <v>32</v>
      </c>
      <c r="L8310" t="s">
        <v>33</v>
      </c>
      <c r="M8310" t="s">
        <v>34</v>
      </c>
      <c r="N8310" s="5">
        <v>3.6</v>
      </c>
      <c r="O8310" s="7">
        <v>1</v>
      </c>
      <c r="P8310" s="5">
        <v>2.4</v>
      </c>
      <c r="Q8310" s="5">
        <v>1.2</v>
      </c>
      <c r="R8310" s="22">
        <f>Tabla1[[#This Row],[Fecha de Envío]]-Tabla1[[#This Row],[Fecha de Orden]]</f>
        <v>14</v>
      </c>
      <c r="S8310" s="24">
        <f>YEAR(Tabla1[[#This Row],[Fecha de Orden]])</f>
        <v>2024</v>
      </c>
      <c r="T8310" t="str">
        <f>VLOOKUP(Tabla1[[#This Row],[Nombre del Producto]],Tabla2[[Nombre Producto]:[Costo Unitario]],2,FALSE)</f>
        <v>Lot's O' Nuts</v>
      </c>
      <c r="U8310" t="str">
        <f>VLOOKUP(Tabla1[[#This Row],[Fábrica]],Tabla3[],4,FALSE)</f>
        <v>Arizona</v>
      </c>
    </row>
    <row r="8311" spans="1:21" x14ac:dyDescent="0.25">
      <c r="A8311" t="s">
        <v>3912</v>
      </c>
      <c r="B8311" s="3">
        <v>45635</v>
      </c>
      <c r="C8311" s="3">
        <v>45651</v>
      </c>
      <c r="D8311" t="s">
        <v>18</v>
      </c>
      <c r="E8311">
        <v>129833</v>
      </c>
      <c r="F8311" t="s">
        <v>19</v>
      </c>
      <c r="G8311" t="s">
        <v>156</v>
      </c>
      <c r="H8311" t="s">
        <v>147</v>
      </c>
      <c r="I8311">
        <v>46203</v>
      </c>
      <c r="J8311" t="s">
        <v>22</v>
      </c>
      <c r="K8311" t="s">
        <v>43</v>
      </c>
      <c r="L8311" t="s">
        <v>27</v>
      </c>
      <c r="M8311" t="s">
        <v>28</v>
      </c>
      <c r="N8311" s="5">
        <v>18</v>
      </c>
      <c r="O8311" s="7">
        <v>5</v>
      </c>
      <c r="P8311" s="5">
        <v>12.5</v>
      </c>
      <c r="Q8311" s="5">
        <v>5.5</v>
      </c>
      <c r="R8311" s="22">
        <f>Tabla1[[#This Row],[Fecha de Envío]]-Tabla1[[#This Row],[Fecha de Orden]]</f>
        <v>16</v>
      </c>
      <c r="S8311" s="24">
        <f>YEAR(Tabla1[[#This Row],[Fecha de Orden]])</f>
        <v>2024</v>
      </c>
      <c r="T8311" t="str">
        <f>VLOOKUP(Tabla1[[#This Row],[Nombre del Producto]],Tabla2[[Nombre Producto]:[Costo Unitario]],2,FALSE)</f>
        <v>Lot's O' Nuts</v>
      </c>
      <c r="U8311" t="str">
        <f>VLOOKUP(Tabla1[[#This Row],[Fábrica]],Tabla3[],4,FALSE)</f>
        <v>Arizona</v>
      </c>
    </row>
    <row r="8312" spans="1:21" x14ac:dyDescent="0.25">
      <c r="A8312" t="s">
        <v>4667</v>
      </c>
      <c r="B8312" s="3">
        <v>45635</v>
      </c>
      <c r="C8312" s="3">
        <v>45648</v>
      </c>
      <c r="D8312" t="s">
        <v>71</v>
      </c>
      <c r="E8312">
        <v>167920</v>
      </c>
      <c r="F8312" t="s">
        <v>19</v>
      </c>
      <c r="G8312" t="s">
        <v>393</v>
      </c>
      <c r="H8312" t="s">
        <v>116</v>
      </c>
      <c r="I8312">
        <v>40475</v>
      </c>
      <c r="J8312" t="s">
        <v>22</v>
      </c>
      <c r="K8312" t="s">
        <v>66</v>
      </c>
      <c r="L8312" t="s">
        <v>36</v>
      </c>
      <c r="M8312" t="s">
        <v>37</v>
      </c>
      <c r="N8312" s="5">
        <v>16.25</v>
      </c>
      <c r="O8312" s="7">
        <v>5</v>
      </c>
      <c r="P8312" s="5">
        <v>10.55</v>
      </c>
      <c r="Q8312" s="5">
        <v>5.7</v>
      </c>
      <c r="R8312" s="22">
        <f>Tabla1[[#This Row],[Fecha de Envío]]-Tabla1[[#This Row],[Fecha de Orden]]</f>
        <v>13</v>
      </c>
      <c r="S8312" s="24">
        <f>YEAR(Tabla1[[#This Row],[Fecha de Orden]])</f>
        <v>2024</v>
      </c>
      <c r="T8312" t="str">
        <f>VLOOKUP(Tabla1[[#This Row],[Nombre del Producto]],Tabla2[[Nombre Producto]:[Costo Unitario]],2,FALSE)</f>
        <v>Wicked Choccy's</v>
      </c>
      <c r="U8312" t="str">
        <f>VLOOKUP(Tabla1[[#This Row],[Fábrica]],Tabla3[],4,FALSE)</f>
        <v>Georgia</v>
      </c>
    </row>
    <row r="8313" spans="1:21" x14ac:dyDescent="0.25">
      <c r="A8313" t="s">
        <v>4668</v>
      </c>
      <c r="B8313" s="3">
        <v>45635</v>
      </c>
      <c r="C8313" s="3">
        <v>45648</v>
      </c>
      <c r="D8313" t="s">
        <v>71</v>
      </c>
      <c r="E8313">
        <v>167920</v>
      </c>
      <c r="F8313" t="s">
        <v>19</v>
      </c>
      <c r="G8313" t="s">
        <v>393</v>
      </c>
      <c r="H8313" t="s">
        <v>116</v>
      </c>
      <c r="I8313">
        <v>40475</v>
      </c>
      <c r="J8313" t="s">
        <v>22</v>
      </c>
      <c r="K8313" t="s">
        <v>66</v>
      </c>
      <c r="L8313" t="s">
        <v>27</v>
      </c>
      <c r="M8313" t="s">
        <v>28</v>
      </c>
      <c r="N8313" s="5">
        <v>14.4</v>
      </c>
      <c r="O8313" s="7">
        <v>4</v>
      </c>
      <c r="P8313" s="5">
        <v>10</v>
      </c>
      <c r="Q8313" s="5">
        <v>4.4000000000000004</v>
      </c>
      <c r="R8313" s="22">
        <f>Tabla1[[#This Row],[Fecha de Envío]]-Tabla1[[#This Row],[Fecha de Orden]]</f>
        <v>13</v>
      </c>
      <c r="S8313" s="24">
        <f>YEAR(Tabla1[[#This Row],[Fecha de Orden]])</f>
        <v>2024</v>
      </c>
      <c r="T8313" t="str">
        <f>VLOOKUP(Tabla1[[#This Row],[Nombre del Producto]],Tabla2[[Nombre Producto]:[Costo Unitario]],2,FALSE)</f>
        <v>Lot's O' Nuts</v>
      </c>
      <c r="U8313" t="str">
        <f>VLOOKUP(Tabla1[[#This Row],[Fábrica]],Tabla3[],4,FALSE)</f>
        <v>Arizona</v>
      </c>
    </row>
    <row r="8314" spans="1:21" x14ac:dyDescent="0.25">
      <c r="A8314" t="s">
        <v>4669</v>
      </c>
      <c r="B8314" s="3">
        <v>45635</v>
      </c>
      <c r="C8314" s="3">
        <v>45648</v>
      </c>
      <c r="D8314" t="s">
        <v>71</v>
      </c>
      <c r="E8314">
        <v>167920</v>
      </c>
      <c r="F8314" t="s">
        <v>19</v>
      </c>
      <c r="G8314" t="s">
        <v>393</v>
      </c>
      <c r="H8314" t="s">
        <v>116</v>
      </c>
      <c r="I8314">
        <v>40475</v>
      </c>
      <c r="J8314" t="s">
        <v>22</v>
      </c>
      <c r="K8314" t="s">
        <v>66</v>
      </c>
      <c r="L8314" t="s">
        <v>45</v>
      </c>
      <c r="M8314" t="s">
        <v>46</v>
      </c>
      <c r="N8314" s="5">
        <v>6.98</v>
      </c>
      <c r="O8314" s="7">
        <v>2</v>
      </c>
      <c r="P8314" s="5">
        <v>4.9800000000000004</v>
      </c>
      <c r="Q8314" s="5">
        <v>2</v>
      </c>
      <c r="R8314" s="22">
        <f>Tabla1[[#This Row],[Fecha de Envío]]-Tabla1[[#This Row],[Fecha de Orden]]</f>
        <v>13</v>
      </c>
      <c r="S8314" s="24">
        <f>YEAR(Tabla1[[#This Row],[Fecha de Orden]])</f>
        <v>2024</v>
      </c>
      <c r="T8314" t="str">
        <f>VLOOKUP(Tabla1[[#This Row],[Nombre del Producto]],Tabla2[[Nombre Producto]:[Costo Unitario]],2,FALSE)</f>
        <v>Lot's O' Nuts</v>
      </c>
      <c r="U8314" t="str">
        <f>VLOOKUP(Tabla1[[#This Row],[Fábrica]],Tabla3[],4,FALSE)</f>
        <v>Arizona</v>
      </c>
    </row>
    <row r="8315" spans="1:21" x14ac:dyDescent="0.25">
      <c r="A8315" t="s">
        <v>4670</v>
      </c>
      <c r="B8315" s="3">
        <v>45635</v>
      </c>
      <c r="C8315" s="3">
        <v>45648</v>
      </c>
      <c r="D8315" t="s">
        <v>71</v>
      </c>
      <c r="E8315">
        <v>167920</v>
      </c>
      <c r="F8315" t="s">
        <v>19</v>
      </c>
      <c r="G8315" t="s">
        <v>393</v>
      </c>
      <c r="H8315" t="s">
        <v>116</v>
      </c>
      <c r="I8315">
        <v>40475</v>
      </c>
      <c r="J8315" t="s">
        <v>22</v>
      </c>
      <c r="K8315" t="s">
        <v>66</v>
      </c>
      <c r="L8315" t="s">
        <v>33</v>
      </c>
      <c r="M8315" t="s">
        <v>34</v>
      </c>
      <c r="N8315" s="5">
        <v>3.6</v>
      </c>
      <c r="O8315" s="7">
        <v>1</v>
      </c>
      <c r="P8315" s="5">
        <v>2.4</v>
      </c>
      <c r="Q8315" s="5">
        <v>1.2</v>
      </c>
      <c r="R8315" s="22">
        <f>Tabla1[[#This Row],[Fecha de Envío]]-Tabla1[[#This Row],[Fecha de Orden]]</f>
        <v>13</v>
      </c>
      <c r="S8315" s="24">
        <f>YEAR(Tabla1[[#This Row],[Fecha de Orden]])</f>
        <v>2024</v>
      </c>
      <c r="T8315" t="str">
        <f>VLOOKUP(Tabla1[[#This Row],[Nombre del Producto]],Tabla2[[Nombre Producto]:[Costo Unitario]],2,FALSE)</f>
        <v>Lot's O' Nuts</v>
      </c>
      <c r="U8315" t="str">
        <f>VLOOKUP(Tabla1[[#This Row],[Fábrica]],Tabla3[],4,FALSE)</f>
        <v>Arizona</v>
      </c>
    </row>
    <row r="8316" spans="1:21" x14ac:dyDescent="0.25">
      <c r="A8316" t="s">
        <v>5017</v>
      </c>
      <c r="B8316" s="3">
        <v>45635</v>
      </c>
      <c r="C8316" s="3">
        <v>45647</v>
      </c>
      <c r="D8316" t="s">
        <v>39</v>
      </c>
      <c r="E8316">
        <v>118038</v>
      </c>
      <c r="F8316" t="s">
        <v>19</v>
      </c>
      <c r="G8316" t="s">
        <v>159</v>
      </c>
      <c r="H8316" t="s">
        <v>42</v>
      </c>
      <c r="I8316">
        <v>77041</v>
      </c>
      <c r="J8316" t="s">
        <v>22</v>
      </c>
      <c r="K8316" t="s">
        <v>43</v>
      </c>
      <c r="L8316" t="s">
        <v>24</v>
      </c>
      <c r="M8316" t="s">
        <v>25</v>
      </c>
      <c r="N8316" s="5">
        <v>11.25</v>
      </c>
      <c r="O8316" s="7">
        <v>3</v>
      </c>
      <c r="P8316" s="5">
        <v>7.35</v>
      </c>
      <c r="Q8316" s="5">
        <v>3.9</v>
      </c>
      <c r="R8316" s="22">
        <f>Tabla1[[#This Row],[Fecha de Envío]]-Tabla1[[#This Row],[Fecha de Orden]]</f>
        <v>12</v>
      </c>
      <c r="S8316" s="24">
        <f>YEAR(Tabla1[[#This Row],[Fecha de Orden]])</f>
        <v>2024</v>
      </c>
      <c r="T8316" t="str">
        <f>VLOOKUP(Tabla1[[#This Row],[Nombre del Producto]],Tabla2[[Nombre Producto]:[Costo Unitario]],2,FALSE)</f>
        <v>Wicked Choccy's</v>
      </c>
      <c r="U8316" t="str">
        <f>VLOOKUP(Tabla1[[#This Row],[Fábrica]],Tabla3[],4,FALSE)</f>
        <v>Georgia</v>
      </c>
    </row>
    <row r="8317" spans="1:21" x14ac:dyDescent="0.25">
      <c r="A8317" t="s">
        <v>5018</v>
      </c>
      <c r="B8317" s="3">
        <v>45635</v>
      </c>
      <c r="C8317" s="3">
        <v>45647</v>
      </c>
      <c r="D8317" t="s">
        <v>39</v>
      </c>
      <c r="E8317">
        <v>118038</v>
      </c>
      <c r="F8317" t="s">
        <v>19</v>
      </c>
      <c r="G8317" t="s">
        <v>159</v>
      </c>
      <c r="H8317" t="s">
        <v>42</v>
      </c>
      <c r="I8317">
        <v>77041</v>
      </c>
      <c r="J8317" t="s">
        <v>22</v>
      </c>
      <c r="K8317" t="s">
        <v>43</v>
      </c>
      <c r="L8317" t="s">
        <v>27</v>
      </c>
      <c r="M8317" t="s">
        <v>28</v>
      </c>
      <c r="N8317" s="5">
        <v>10.8</v>
      </c>
      <c r="O8317" s="7">
        <v>3</v>
      </c>
      <c r="P8317" s="5">
        <v>7.5</v>
      </c>
      <c r="Q8317" s="5">
        <v>3.3</v>
      </c>
      <c r="R8317" s="22">
        <f>Tabla1[[#This Row],[Fecha de Envío]]-Tabla1[[#This Row],[Fecha de Orden]]</f>
        <v>12</v>
      </c>
      <c r="S8317" s="24">
        <f>YEAR(Tabla1[[#This Row],[Fecha de Orden]])</f>
        <v>2024</v>
      </c>
      <c r="T8317" t="str">
        <f>VLOOKUP(Tabla1[[#This Row],[Nombre del Producto]],Tabla2[[Nombre Producto]:[Costo Unitario]],2,FALSE)</f>
        <v>Lot's O' Nuts</v>
      </c>
      <c r="U8317" t="str">
        <f>VLOOKUP(Tabla1[[#This Row],[Fábrica]],Tabla3[],4,FALSE)</f>
        <v>Arizona</v>
      </c>
    </row>
    <row r="8318" spans="1:21" x14ac:dyDescent="0.25">
      <c r="A8318" t="s">
        <v>5019</v>
      </c>
      <c r="B8318" s="3">
        <v>45635</v>
      </c>
      <c r="C8318" s="3">
        <v>45647</v>
      </c>
      <c r="D8318" t="s">
        <v>39</v>
      </c>
      <c r="E8318">
        <v>118038</v>
      </c>
      <c r="F8318" t="s">
        <v>19</v>
      </c>
      <c r="G8318" t="s">
        <v>159</v>
      </c>
      <c r="H8318" t="s">
        <v>42</v>
      </c>
      <c r="I8318">
        <v>77041</v>
      </c>
      <c r="J8318" t="s">
        <v>22</v>
      </c>
      <c r="K8318" t="s">
        <v>43</v>
      </c>
      <c r="L8318" t="s">
        <v>33</v>
      </c>
      <c r="M8318" t="s">
        <v>34</v>
      </c>
      <c r="N8318" s="5">
        <v>10.8</v>
      </c>
      <c r="O8318" s="7">
        <v>3</v>
      </c>
      <c r="P8318" s="5">
        <v>7.2</v>
      </c>
      <c r="Q8318" s="5">
        <v>3.6</v>
      </c>
      <c r="R8318" s="22">
        <f>Tabla1[[#This Row],[Fecha de Envío]]-Tabla1[[#This Row],[Fecha de Orden]]</f>
        <v>12</v>
      </c>
      <c r="S8318" s="24">
        <f>YEAR(Tabla1[[#This Row],[Fecha de Orden]])</f>
        <v>2024</v>
      </c>
      <c r="T8318" t="str">
        <f>VLOOKUP(Tabla1[[#This Row],[Nombre del Producto]],Tabla2[[Nombre Producto]:[Costo Unitario]],2,FALSE)</f>
        <v>Lot's O' Nuts</v>
      </c>
      <c r="U8318" t="str">
        <f>VLOOKUP(Tabla1[[#This Row],[Fábrica]],Tabla3[],4,FALSE)</f>
        <v>Arizona</v>
      </c>
    </row>
    <row r="8319" spans="1:21" x14ac:dyDescent="0.25">
      <c r="A8319" t="s">
        <v>5252</v>
      </c>
      <c r="B8319" s="3">
        <v>45635</v>
      </c>
      <c r="C8319" s="3">
        <v>45651</v>
      </c>
      <c r="D8319" t="s">
        <v>18</v>
      </c>
      <c r="E8319">
        <v>148012</v>
      </c>
      <c r="F8319" t="s">
        <v>19</v>
      </c>
      <c r="G8319" t="s">
        <v>144</v>
      </c>
      <c r="H8319" t="s">
        <v>101</v>
      </c>
      <c r="I8319">
        <v>19143</v>
      </c>
      <c r="J8319" t="s">
        <v>22</v>
      </c>
      <c r="K8319" t="s">
        <v>32</v>
      </c>
      <c r="L8319" t="s">
        <v>24</v>
      </c>
      <c r="M8319" t="s">
        <v>25</v>
      </c>
      <c r="N8319" s="5">
        <v>3.75</v>
      </c>
      <c r="O8319" s="7">
        <v>1</v>
      </c>
      <c r="P8319" s="5">
        <v>2.4500000000000002</v>
      </c>
      <c r="Q8319" s="5">
        <v>1.3</v>
      </c>
      <c r="R8319" s="22">
        <f>Tabla1[[#This Row],[Fecha de Envío]]-Tabla1[[#This Row],[Fecha de Orden]]</f>
        <v>16</v>
      </c>
      <c r="S8319" s="24">
        <f>YEAR(Tabla1[[#This Row],[Fecha de Orden]])</f>
        <v>2024</v>
      </c>
      <c r="T8319" t="str">
        <f>VLOOKUP(Tabla1[[#This Row],[Nombre del Producto]],Tabla2[[Nombre Producto]:[Costo Unitario]],2,FALSE)</f>
        <v>Wicked Choccy's</v>
      </c>
      <c r="U8319" t="str">
        <f>VLOOKUP(Tabla1[[#This Row],[Fábrica]],Tabla3[],4,FALSE)</f>
        <v>Georgia</v>
      </c>
    </row>
    <row r="8320" spans="1:21" x14ac:dyDescent="0.25">
      <c r="A8320" t="s">
        <v>5529</v>
      </c>
      <c r="B8320" s="3">
        <v>45635</v>
      </c>
      <c r="C8320" s="3">
        <v>45650</v>
      </c>
      <c r="D8320" t="s">
        <v>18</v>
      </c>
      <c r="E8320">
        <v>108329</v>
      </c>
      <c r="F8320" t="s">
        <v>19</v>
      </c>
      <c r="G8320" t="s">
        <v>5530</v>
      </c>
      <c r="H8320" t="s">
        <v>21</v>
      </c>
      <c r="I8320">
        <v>90604</v>
      </c>
      <c r="J8320" t="s">
        <v>22</v>
      </c>
      <c r="K8320" t="s">
        <v>23</v>
      </c>
      <c r="L8320" t="s">
        <v>33</v>
      </c>
      <c r="M8320" t="s">
        <v>34</v>
      </c>
      <c r="N8320" s="5">
        <v>14.4</v>
      </c>
      <c r="O8320" s="7">
        <v>4</v>
      </c>
      <c r="P8320" s="5">
        <v>9.6</v>
      </c>
      <c r="Q8320" s="5">
        <v>4.8</v>
      </c>
      <c r="R8320" s="22">
        <f>Tabla1[[#This Row],[Fecha de Envío]]-Tabla1[[#This Row],[Fecha de Orden]]</f>
        <v>15</v>
      </c>
      <c r="S8320" s="24">
        <f>YEAR(Tabla1[[#This Row],[Fecha de Orden]])</f>
        <v>2024</v>
      </c>
      <c r="T8320" t="str">
        <f>VLOOKUP(Tabla1[[#This Row],[Nombre del Producto]],Tabla2[[Nombre Producto]:[Costo Unitario]],2,FALSE)</f>
        <v>Lot's O' Nuts</v>
      </c>
      <c r="U8320" t="str">
        <f>VLOOKUP(Tabla1[[#This Row],[Fábrica]],Tabla3[],4,FALSE)</f>
        <v>Arizona</v>
      </c>
    </row>
    <row r="8321" spans="1:21" x14ac:dyDescent="0.25">
      <c r="A8321" t="s">
        <v>5560</v>
      </c>
      <c r="B8321" s="3">
        <v>45635</v>
      </c>
      <c r="C8321" s="3">
        <v>45652</v>
      </c>
      <c r="D8321" t="s">
        <v>18</v>
      </c>
      <c r="E8321">
        <v>103814</v>
      </c>
      <c r="F8321" t="s">
        <v>19</v>
      </c>
      <c r="G8321" t="s">
        <v>4885</v>
      </c>
      <c r="H8321" t="s">
        <v>173</v>
      </c>
      <c r="I8321">
        <v>60068</v>
      </c>
      <c r="J8321" t="s">
        <v>22</v>
      </c>
      <c r="K8321" t="s">
        <v>43</v>
      </c>
      <c r="L8321" t="s">
        <v>27</v>
      </c>
      <c r="M8321" t="s">
        <v>28</v>
      </c>
      <c r="N8321" s="5">
        <v>32.4</v>
      </c>
      <c r="O8321" s="7">
        <v>9</v>
      </c>
      <c r="P8321" s="5">
        <v>22.5</v>
      </c>
      <c r="Q8321" s="5">
        <v>9.9</v>
      </c>
      <c r="R8321" s="22">
        <f>Tabla1[[#This Row],[Fecha de Envío]]-Tabla1[[#This Row],[Fecha de Orden]]</f>
        <v>17</v>
      </c>
      <c r="S8321" s="24">
        <f>YEAR(Tabla1[[#This Row],[Fecha de Orden]])</f>
        <v>2024</v>
      </c>
      <c r="T8321" t="str">
        <f>VLOOKUP(Tabla1[[#This Row],[Nombre del Producto]],Tabla2[[Nombre Producto]:[Costo Unitario]],2,FALSE)</f>
        <v>Lot's O' Nuts</v>
      </c>
      <c r="U8321" t="str">
        <f>VLOOKUP(Tabla1[[#This Row],[Fábrica]],Tabla3[],4,FALSE)</f>
        <v>Arizona</v>
      </c>
    </row>
    <row r="8322" spans="1:21" x14ac:dyDescent="0.25">
      <c r="A8322" t="s">
        <v>5766</v>
      </c>
      <c r="B8322" s="3">
        <v>45635</v>
      </c>
      <c r="C8322" s="3">
        <v>45651</v>
      </c>
      <c r="D8322" t="s">
        <v>18</v>
      </c>
      <c r="E8322">
        <v>102659</v>
      </c>
      <c r="F8322" t="s">
        <v>19</v>
      </c>
      <c r="G8322" t="s">
        <v>2120</v>
      </c>
      <c r="H8322" t="s">
        <v>93</v>
      </c>
      <c r="I8322">
        <v>49505</v>
      </c>
      <c r="J8322" t="s">
        <v>22</v>
      </c>
      <c r="K8322" t="s">
        <v>43</v>
      </c>
      <c r="L8322" t="s">
        <v>24</v>
      </c>
      <c r="M8322" t="s">
        <v>25</v>
      </c>
      <c r="N8322" s="5">
        <v>18.75</v>
      </c>
      <c r="O8322" s="7">
        <v>5</v>
      </c>
      <c r="P8322" s="5">
        <v>12.25</v>
      </c>
      <c r="Q8322" s="5">
        <v>6.5</v>
      </c>
      <c r="R8322" s="22">
        <f>Tabla1[[#This Row],[Fecha de Envío]]-Tabla1[[#This Row],[Fecha de Orden]]</f>
        <v>16</v>
      </c>
      <c r="S8322" s="24">
        <f>YEAR(Tabla1[[#This Row],[Fecha de Orden]])</f>
        <v>2024</v>
      </c>
      <c r="T8322" t="str">
        <f>VLOOKUP(Tabla1[[#This Row],[Nombre del Producto]],Tabla2[[Nombre Producto]:[Costo Unitario]],2,FALSE)</f>
        <v>Wicked Choccy's</v>
      </c>
      <c r="U8322" t="str">
        <f>VLOOKUP(Tabla1[[#This Row],[Fábrica]],Tabla3[],4,FALSE)</f>
        <v>Georgia</v>
      </c>
    </row>
    <row r="8323" spans="1:21" x14ac:dyDescent="0.25">
      <c r="A8323" t="s">
        <v>6580</v>
      </c>
      <c r="B8323" s="3">
        <v>45635</v>
      </c>
      <c r="C8323" s="3">
        <v>45649</v>
      </c>
      <c r="D8323" t="s">
        <v>18</v>
      </c>
      <c r="E8323">
        <v>139402</v>
      </c>
      <c r="F8323" t="s">
        <v>19</v>
      </c>
      <c r="G8323" t="s">
        <v>165</v>
      </c>
      <c r="H8323" t="s">
        <v>69</v>
      </c>
      <c r="I8323">
        <v>85023</v>
      </c>
      <c r="J8323" t="s">
        <v>22</v>
      </c>
      <c r="K8323" t="s">
        <v>23</v>
      </c>
      <c r="L8323" t="s">
        <v>27</v>
      </c>
      <c r="M8323" t="s">
        <v>28</v>
      </c>
      <c r="N8323" s="5">
        <v>10.8</v>
      </c>
      <c r="O8323" s="7">
        <v>3</v>
      </c>
      <c r="P8323" s="5">
        <v>7.5</v>
      </c>
      <c r="Q8323" s="5">
        <v>3.3</v>
      </c>
      <c r="R8323" s="22">
        <f>Tabla1[[#This Row],[Fecha de Envío]]-Tabla1[[#This Row],[Fecha de Orden]]</f>
        <v>14</v>
      </c>
      <c r="S8323" s="24">
        <f>YEAR(Tabla1[[#This Row],[Fecha de Orden]])</f>
        <v>2024</v>
      </c>
      <c r="T8323" t="str">
        <f>VLOOKUP(Tabla1[[#This Row],[Nombre del Producto]],Tabla2[[Nombre Producto]:[Costo Unitario]],2,FALSE)</f>
        <v>Lot's O' Nuts</v>
      </c>
      <c r="U8323" t="str">
        <f>VLOOKUP(Tabla1[[#This Row],[Fábrica]],Tabla3[],4,FALSE)</f>
        <v>Arizona</v>
      </c>
    </row>
    <row r="8324" spans="1:21" x14ac:dyDescent="0.25">
      <c r="A8324" t="s">
        <v>6581</v>
      </c>
      <c r="B8324" s="3">
        <v>45635</v>
      </c>
      <c r="C8324" s="3">
        <v>45649</v>
      </c>
      <c r="D8324" t="s">
        <v>18</v>
      </c>
      <c r="E8324">
        <v>139402</v>
      </c>
      <c r="F8324" t="s">
        <v>19</v>
      </c>
      <c r="G8324" t="s">
        <v>165</v>
      </c>
      <c r="H8324" t="s">
        <v>69</v>
      </c>
      <c r="I8324">
        <v>85023</v>
      </c>
      <c r="J8324" t="s">
        <v>22</v>
      </c>
      <c r="K8324" t="s">
        <v>23</v>
      </c>
      <c r="L8324" t="s">
        <v>24</v>
      </c>
      <c r="M8324" t="s">
        <v>25</v>
      </c>
      <c r="N8324" s="5">
        <v>18.75</v>
      </c>
      <c r="O8324" s="7">
        <v>5</v>
      </c>
      <c r="P8324" s="5">
        <v>12.25</v>
      </c>
      <c r="Q8324" s="5">
        <v>6.5</v>
      </c>
      <c r="R8324" s="22">
        <f>Tabla1[[#This Row],[Fecha de Envío]]-Tabla1[[#This Row],[Fecha de Orden]]</f>
        <v>14</v>
      </c>
      <c r="S8324" s="24">
        <f>YEAR(Tabla1[[#This Row],[Fecha de Orden]])</f>
        <v>2024</v>
      </c>
      <c r="T8324" t="str">
        <f>VLOOKUP(Tabla1[[#This Row],[Nombre del Producto]],Tabla2[[Nombre Producto]:[Costo Unitario]],2,FALSE)</f>
        <v>Wicked Choccy's</v>
      </c>
      <c r="U8324" t="str">
        <f>VLOOKUP(Tabla1[[#This Row],[Fábrica]],Tabla3[],4,FALSE)</f>
        <v>Georgia</v>
      </c>
    </row>
    <row r="8325" spans="1:21" x14ac:dyDescent="0.25">
      <c r="A8325" t="s">
        <v>7456</v>
      </c>
      <c r="B8325" s="3">
        <v>45635</v>
      </c>
      <c r="C8325" s="3">
        <v>45651</v>
      </c>
      <c r="D8325" t="s">
        <v>18</v>
      </c>
      <c r="E8325">
        <v>132927</v>
      </c>
      <c r="F8325" t="s">
        <v>19</v>
      </c>
      <c r="G8325" t="s">
        <v>144</v>
      </c>
      <c r="H8325" t="s">
        <v>101</v>
      </c>
      <c r="I8325">
        <v>19134</v>
      </c>
      <c r="J8325" t="s">
        <v>22</v>
      </c>
      <c r="K8325" t="s">
        <v>32</v>
      </c>
      <c r="L8325" t="s">
        <v>36</v>
      </c>
      <c r="M8325" t="s">
        <v>37</v>
      </c>
      <c r="N8325" s="5">
        <v>22.75</v>
      </c>
      <c r="O8325" s="7">
        <v>7</v>
      </c>
      <c r="P8325" s="5">
        <v>14.77</v>
      </c>
      <c r="Q8325" s="5">
        <v>7.98</v>
      </c>
      <c r="R8325" s="22">
        <f>Tabla1[[#This Row],[Fecha de Envío]]-Tabla1[[#This Row],[Fecha de Orden]]</f>
        <v>16</v>
      </c>
      <c r="S8325" s="24">
        <f>YEAR(Tabla1[[#This Row],[Fecha de Orden]])</f>
        <v>2024</v>
      </c>
      <c r="T8325" t="str">
        <f>VLOOKUP(Tabla1[[#This Row],[Nombre del Producto]],Tabla2[[Nombre Producto]:[Costo Unitario]],2,FALSE)</f>
        <v>Wicked Choccy's</v>
      </c>
      <c r="U8325" t="str">
        <f>VLOOKUP(Tabla1[[#This Row],[Fábrica]],Tabla3[],4,FALSE)</f>
        <v>Georgia</v>
      </c>
    </row>
    <row r="8326" spans="1:21" x14ac:dyDescent="0.25">
      <c r="A8326" t="s">
        <v>352</v>
      </c>
      <c r="B8326" s="3">
        <v>45636</v>
      </c>
      <c r="C8326" s="3">
        <v>45648</v>
      </c>
      <c r="D8326" t="s">
        <v>71</v>
      </c>
      <c r="E8326">
        <v>107748</v>
      </c>
      <c r="F8326" t="s">
        <v>19</v>
      </c>
      <c r="G8326" t="s">
        <v>353</v>
      </c>
      <c r="H8326" t="s">
        <v>21</v>
      </c>
      <c r="I8326">
        <v>95207</v>
      </c>
      <c r="J8326" t="s">
        <v>22</v>
      </c>
      <c r="K8326" t="s">
        <v>23</v>
      </c>
      <c r="L8326" t="s">
        <v>36</v>
      </c>
      <c r="M8326" t="s">
        <v>37</v>
      </c>
      <c r="N8326" s="5">
        <v>6.5</v>
      </c>
      <c r="O8326" s="7">
        <v>2</v>
      </c>
      <c r="P8326" s="5">
        <v>4.22</v>
      </c>
      <c r="Q8326" s="5">
        <v>2.2799999999999998</v>
      </c>
      <c r="R8326" s="22">
        <f>Tabla1[[#This Row],[Fecha de Envío]]-Tabla1[[#This Row],[Fecha de Orden]]</f>
        <v>12</v>
      </c>
      <c r="S8326" s="24">
        <f>YEAR(Tabla1[[#This Row],[Fecha de Orden]])</f>
        <v>2024</v>
      </c>
      <c r="T8326" t="str">
        <f>VLOOKUP(Tabla1[[#This Row],[Nombre del Producto]],Tabla2[[Nombre Producto]:[Costo Unitario]],2,FALSE)</f>
        <v>Wicked Choccy's</v>
      </c>
      <c r="U8326" t="str">
        <f>VLOOKUP(Tabla1[[#This Row],[Fábrica]],Tabla3[],4,FALSE)</f>
        <v>Georgia</v>
      </c>
    </row>
    <row r="8327" spans="1:21" x14ac:dyDescent="0.25">
      <c r="A8327" t="s">
        <v>354</v>
      </c>
      <c r="B8327" s="3">
        <v>45636</v>
      </c>
      <c r="C8327" s="3">
        <v>45648</v>
      </c>
      <c r="D8327" t="s">
        <v>71</v>
      </c>
      <c r="E8327">
        <v>107748</v>
      </c>
      <c r="F8327" t="s">
        <v>19</v>
      </c>
      <c r="G8327" t="s">
        <v>353</v>
      </c>
      <c r="H8327" t="s">
        <v>21</v>
      </c>
      <c r="I8327">
        <v>95207</v>
      </c>
      <c r="J8327" t="s">
        <v>22</v>
      </c>
      <c r="K8327" t="s">
        <v>23</v>
      </c>
      <c r="L8327" t="s">
        <v>33</v>
      </c>
      <c r="M8327" t="s">
        <v>34</v>
      </c>
      <c r="N8327" s="5">
        <v>14.4</v>
      </c>
      <c r="O8327" s="7">
        <v>4</v>
      </c>
      <c r="P8327" s="5">
        <v>9.6</v>
      </c>
      <c r="Q8327" s="5">
        <v>4.8</v>
      </c>
      <c r="R8327" s="22">
        <f>Tabla1[[#This Row],[Fecha de Envío]]-Tabla1[[#This Row],[Fecha de Orden]]</f>
        <v>12</v>
      </c>
      <c r="S8327" s="24">
        <f>YEAR(Tabla1[[#This Row],[Fecha de Orden]])</f>
        <v>2024</v>
      </c>
      <c r="T8327" t="str">
        <f>VLOOKUP(Tabla1[[#This Row],[Nombre del Producto]],Tabla2[[Nombre Producto]:[Costo Unitario]],2,FALSE)</f>
        <v>Lot's O' Nuts</v>
      </c>
      <c r="U8327" t="str">
        <f>VLOOKUP(Tabla1[[#This Row],[Fábrica]],Tabla3[],4,FALSE)</f>
        <v>Arizona</v>
      </c>
    </row>
    <row r="8328" spans="1:21" x14ac:dyDescent="0.25">
      <c r="A8328" t="s">
        <v>868</v>
      </c>
      <c r="B8328" s="3">
        <v>45636</v>
      </c>
      <c r="C8328" s="3">
        <v>45648</v>
      </c>
      <c r="D8328" t="s">
        <v>39</v>
      </c>
      <c r="E8328">
        <v>143798</v>
      </c>
      <c r="F8328" t="s">
        <v>19</v>
      </c>
      <c r="G8328" t="s">
        <v>144</v>
      </c>
      <c r="H8328" t="s">
        <v>101</v>
      </c>
      <c r="I8328">
        <v>19140</v>
      </c>
      <c r="J8328" t="s">
        <v>22</v>
      </c>
      <c r="K8328" t="s">
        <v>32</v>
      </c>
      <c r="L8328" t="s">
        <v>45</v>
      </c>
      <c r="M8328" t="s">
        <v>46</v>
      </c>
      <c r="N8328" s="5">
        <v>6.98</v>
      </c>
      <c r="O8328" s="7">
        <v>2</v>
      </c>
      <c r="P8328" s="5">
        <v>4.9800000000000004</v>
      </c>
      <c r="Q8328" s="5">
        <v>2</v>
      </c>
      <c r="R8328" s="22">
        <f>Tabla1[[#This Row],[Fecha de Envío]]-Tabla1[[#This Row],[Fecha de Orden]]</f>
        <v>12</v>
      </c>
      <c r="S8328" s="24">
        <f>YEAR(Tabla1[[#This Row],[Fecha de Orden]])</f>
        <v>2024</v>
      </c>
      <c r="T8328" t="str">
        <f>VLOOKUP(Tabla1[[#This Row],[Nombre del Producto]],Tabla2[[Nombre Producto]:[Costo Unitario]],2,FALSE)</f>
        <v>Lot's O' Nuts</v>
      </c>
      <c r="U8328" t="str">
        <f>VLOOKUP(Tabla1[[#This Row],[Fábrica]],Tabla3[],4,FALSE)</f>
        <v>Arizona</v>
      </c>
    </row>
    <row r="8329" spans="1:21" x14ac:dyDescent="0.25">
      <c r="A8329" t="s">
        <v>869</v>
      </c>
      <c r="B8329" s="3">
        <v>45636</v>
      </c>
      <c r="C8329" s="3">
        <v>45648</v>
      </c>
      <c r="D8329" t="s">
        <v>39</v>
      </c>
      <c r="E8329">
        <v>143798</v>
      </c>
      <c r="F8329" t="s">
        <v>19</v>
      </c>
      <c r="G8329" t="s">
        <v>144</v>
      </c>
      <c r="H8329" t="s">
        <v>101</v>
      </c>
      <c r="I8329">
        <v>19140</v>
      </c>
      <c r="J8329" t="s">
        <v>22</v>
      </c>
      <c r="K8329" t="s">
        <v>32</v>
      </c>
      <c r="L8329" t="s">
        <v>24</v>
      </c>
      <c r="M8329" t="s">
        <v>25</v>
      </c>
      <c r="N8329" s="5">
        <v>7.5</v>
      </c>
      <c r="O8329" s="7">
        <v>2</v>
      </c>
      <c r="P8329" s="5">
        <v>4.9000000000000004</v>
      </c>
      <c r="Q8329" s="5">
        <v>2.6</v>
      </c>
      <c r="R8329" s="22">
        <f>Tabla1[[#This Row],[Fecha de Envío]]-Tabla1[[#This Row],[Fecha de Orden]]</f>
        <v>12</v>
      </c>
      <c r="S8329" s="24">
        <f>YEAR(Tabla1[[#This Row],[Fecha de Orden]])</f>
        <v>2024</v>
      </c>
      <c r="T8329" t="str">
        <f>VLOOKUP(Tabla1[[#This Row],[Nombre del Producto]],Tabla2[[Nombre Producto]:[Costo Unitario]],2,FALSE)</f>
        <v>Wicked Choccy's</v>
      </c>
      <c r="U8329" t="str">
        <f>VLOOKUP(Tabla1[[#This Row],[Fábrica]],Tabla3[],4,FALSE)</f>
        <v>Georgia</v>
      </c>
    </row>
    <row r="8330" spans="1:21" x14ac:dyDescent="0.25">
      <c r="A8330" t="s">
        <v>1375</v>
      </c>
      <c r="B8330" s="3">
        <v>45636</v>
      </c>
      <c r="C8330" s="3">
        <v>45648</v>
      </c>
      <c r="D8330" t="s">
        <v>71</v>
      </c>
      <c r="E8330">
        <v>140907</v>
      </c>
      <c r="F8330" t="s">
        <v>19</v>
      </c>
      <c r="G8330" t="s">
        <v>124</v>
      </c>
      <c r="H8330" t="s">
        <v>125</v>
      </c>
      <c r="I8330">
        <v>98103</v>
      </c>
      <c r="J8330" t="s">
        <v>148</v>
      </c>
      <c r="K8330" t="s">
        <v>23</v>
      </c>
      <c r="L8330" t="s">
        <v>348</v>
      </c>
      <c r="M8330" t="s">
        <v>349</v>
      </c>
      <c r="N8330" s="5">
        <v>60</v>
      </c>
      <c r="O8330" s="7">
        <v>3</v>
      </c>
      <c r="P8330" s="5">
        <v>30</v>
      </c>
      <c r="Q8330" s="5">
        <v>30</v>
      </c>
      <c r="R8330" s="22">
        <f>Tabla1[[#This Row],[Fecha de Envío]]-Tabla1[[#This Row],[Fecha de Orden]]</f>
        <v>12</v>
      </c>
      <c r="S8330" s="24">
        <f>YEAR(Tabla1[[#This Row],[Fecha de Orden]])</f>
        <v>2024</v>
      </c>
      <c r="T8330" t="str">
        <f>VLOOKUP(Tabla1[[#This Row],[Nombre del Producto]],Tabla2[[Nombre Producto]:[Costo Unitario]],2,FALSE)</f>
        <v>Secret Factory</v>
      </c>
      <c r="U8330" t="str">
        <f>VLOOKUP(Tabla1[[#This Row],[Fábrica]],Tabla3[],4,FALSE)</f>
        <v>Illinois</v>
      </c>
    </row>
    <row r="8331" spans="1:21" x14ac:dyDescent="0.25">
      <c r="A8331" t="s">
        <v>1376</v>
      </c>
      <c r="B8331" s="3">
        <v>45636</v>
      </c>
      <c r="C8331" s="3">
        <v>45653</v>
      </c>
      <c r="D8331" t="s">
        <v>18</v>
      </c>
      <c r="E8331">
        <v>167150</v>
      </c>
      <c r="F8331" t="s">
        <v>19</v>
      </c>
      <c r="G8331" t="s">
        <v>120</v>
      </c>
      <c r="H8331" t="s">
        <v>21</v>
      </c>
      <c r="I8331">
        <v>92037</v>
      </c>
      <c r="J8331" t="s">
        <v>22</v>
      </c>
      <c r="K8331" t="s">
        <v>23</v>
      </c>
      <c r="L8331" t="s">
        <v>24</v>
      </c>
      <c r="M8331" t="s">
        <v>25</v>
      </c>
      <c r="N8331" s="5">
        <v>15</v>
      </c>
      <c r="O8331" s="7">
        <v>4</v>
      </c>
      <c r="P8331" s="5">
        <v>9.8000000000000007</v>
      </c>
      <c r="Q8331" s="5">
        <v>5.2</v>
      </c>
      <c r="R8331" s="22">
        <f>Tabla1[[#This Row],[Fecha de Envío]]-Tabla1[[#This Row],[Fecha de Orden]]</f>
        <v>17</v>
      </c>
      <c r="S8331" s="24">
        <f>YEAR(Tabla1[[#This Row],[Fecha de Orden]])</f>
        <v>2024</v>
      </c>
      <c r="T8331" t="str">
        <f>VLOOKUP(Tabla1[[#This Row],[Nombre del Producto]],Tabla2[[Nombre Producto]:[Costo Unitario]],2,FALSE)</f>
        <v>Wicked Choccy's</v>
      </c>
      <c r="U8331" t="str">
        <f>VLOOKUP(Tabla1[[#This Row],[Fábrica]],Tabla3[],4,FALSE)</f>
        <v>Georgia</v>
      </c>
    </row>
    <row r="8332" spans="1:21" x14ac:dyDescent="0.25">
      <c r="A8332" t="s">
        <v>1377</v>
      </c>
      <c r="B8332" s="3">
        <v>45636</v>
      </c>
      <c r="C8332" s="3">
        <v>45653</v>
      </c>
      <c r="D8332" t="s">
        <v>18</v>
      </c>
      <c r="E8332">
        <v>167150</v>
      </c>
      <c r="F8332" t="s">
        <v>19</v>
      </c>
      <c r="G8332" t="s">
        <v>120</v>
      </c>
      <c r="H8332" t="s">
        <v>21</v>
      </c>
      <c r="I8332">
        <v>92037</v>
      </c>
      <c r="J8332" t="s">
        <v>22</v>
      </c>
      <c r="K8332" t="s">
        <v>23</v>
      </c>
      <c r="L8332" t="s">
        <v>36</v>
      </c>
      <c r="M8332" t="s">
        <v>37</v>
      </c>
      <c r="N8332" s="5">
        <v>6.5</v>
      </c>
      <c r="O8332" s="7">
        <v>2</v>
      </c>
      <c r="P8332" s="5">
        <v>4.22</v>
      </c>
      <c r="Q8332" s="5">
        <v>2.2799999999999998</v>
      </c>
      <c r="R8332" s="22">
        <f>Tabla1[[#This Row],[Fecha de Envío]]-Tabla1[[#This Row],[Fecha de Orden]]</f>
        <v>17</v>
      </c>
      <c r="S8332" s="24">
        <f>YEAR(Tabla1[[#This Row],[Fecha de Orden]])</f>
        <v>2024</v>
      </c>
      <c r="T8332" t="str">
        <f>VLOOKUP(Tabla1[[#This Row],[Nombre del Producto]],Tabla2[[Nombre Producto]:[Costo Unitario]],2,FALSE)</f>
        <v>Wicked Choccy's</v>
      </c>
      <c r="U8332" t="str">
        <f>VLOOKUP(Tabla1[[#This Row],[Fábrica]],Tabla3[],4,FALSE)</f>
        <v>Georgia</v>
      </c>
    </row>
    <row r="8333" spans="1:21" x14ac:dyDescent="0.25">
      <c r="A8333" t="s">
        <v>1378</v>
      </c>
      <c r="B8333" s="3">
        <v>45636</v>
      </c>
      <c r="C8333" s="3">
        <v>45648</v>
      </c>
      <c r="D8333" t="s">
        <v>71</v>
      </c>
      <c r="E8333">
        <v>140907</v>
      </c>
      <c r="F8333" t="s">
        <v>19</v>
      </c>
      <c r="G8333" t="s">
        <v>124</v>
      </c>
      <c r="H8333" t="s">
        <v>125</v>
      </c>
      <c r="I8333">
        <v>98103</v>
      </c>
      <c r="J8333" t="s">
        <v>22</v>
      </c>
      <c r="K8333" t="s">
        <v>23</v>
      </c>
      <c r="L8333" t="s">
        <v>24</v>
      </c>
      <c r="M8333" t="s">
        <v>25</v>
      </c>
      <c r="N8333" s="5">
        <v>18.75</v>
      </c>
      <c r="O8333" s="7">
        <v>5</v>
      </c>
      <c r="P8333" s="5">
        <v>12.25</v>
      </c>
      <c r="Q8333" s="5">
        <v>6.5</v>
      </c>
      <c r="R8333" s="22">
        <f>Tabla1[[#This Row],[Fecha de Envío]]-Tabla1[[#This Row],[Fecha de Orden]]</f>
        <v>12</v>
      </c>
      <c r="S8333" s="24">
        <f>YEAR(Tabla1[[#This Row],[Fecha de Orden]])</f>
        <v>2024</v>
      </c>
      <c r="T8333" t="str">
        <f>VLOOKUP(Tabla1[[#This Row],[Nombre del Producto]],Tabla2[[Nombre Producto]:[Costo Unitario]],2,FALSE)</f>
        <v>Wicked Choccy's</v>
      </c>
      <c r="U8333" t="str">
        <f>VLOOKUP(Tabla1[[#This Row],[Fábrica]],Tabla3[],4,FALSE)</f>
        <v>Georgia</v>
      </c>
    </row>
    <row r="8334" spans="1:21" x14ac:dyDescent="0.25">
      <c r="A8334" t="s">
        <v>1379</v>
      </c>
      <c r="B8334" s="3">
        <v>45636</v>
      </c>
      <c r="C8334" s="3">
        <v>45648</v>
      </c>
      <c r="D8334" t="s">
        <v>71</v>
      </c>
      <c r="E8334">
        <v>140907</v>
      </c>
      <c r="F8334" t="s">
        <v>19</v>
      </c>
      <c r="G8334" t="s">
        <v>124</v>
      </c>
      <c r="H8334" t="s">
        <v>125</v>
      </c>
      <c r="I8334">
        <v>98103</v>
      </c>
      <c r="J8334" t="s">
        <v>22</v>
      </c>
      <c r="K8334" t="s">
        <v>23</v>
      </c>
      <c r="L8334" t="s">
        <v>45</v>
      </c>
      <c r="M8334" t="s">
        <v>46</v>
      </c>
      <c r="N8334" s="5">
        <v>10.47</v>
      </c>
      <c r="O8334" s="7">
        <v>3</v>
      </c>
      <c r="P8334" s="5">
        <v>7.47</v>
      </c>
      <c r="Q8334" s="5">
        <v>3</v>
      </c>
      <c r="R8334" s="22">
        <f>Tabla1[[#This Row],[Fecha de Envío]]-Tabla1[[#This Row],[Fecha de Orden]]</f>
        <v>12</v>
      </c>
      <c r="S8334" s="24">
        <f>YEAR(Tabla1[[#This Row],[Fecha de Orden]])</f>
        <v>2024</v>
      </c>
      <c r="T8334" t="str">
        <f>VLOOKUP(Tabla1[[#This Row],[Nombre del Producto]],Tabla2[[Nombre Producto]:[Costo Unitario]],2,FALSE)</f>
        <v>Lot's O' Nuts</v>
      </c>
      <c r="U8334" t="str">
        <f>VLOOKUP(Tabla1[[#This Row],[Fábrica]],Tabla3[],4,FALSE)</f>
        <v>Arizona</v>
      </c>
    </row>
    <row r="8335" spans="1:21" x14ac:dyDescent="0.25">
      <c r="A8335" t="s">
        <v>1509</v>
      </c>
      <c r="B8335" s="3">
        <v>45636</v>
      </c>
      <c r="C8335" s="3">
        <v>45648</v>
      </c>
      <c r="D8335" t="s">
        <v>39</v>
      </c>
      <c r="E8335">
        <v>158967</v>
      </c>
      <c r="F8335" t="s">
        <v>19</v>
      </c>
      <c r="G8335" t="s">
        <v>658</v>
      </c>
      <c r="H8335" t="s">
        <v>255</v>
      </c>
      <c r="I8335">
        <v>33311</v>
      </c>
      <c r="J8335" t="s">
        <v>22</v>
      </c>
      <c r="K8335" t="s">
        <v>66</v>
      </c>
      <c r="L8335" t="s">
        <v>33</v>
      </c>
      <c r="M8335" t="s">
        <v>34</v>
      </c>
      <c r="N8335" s="5">
        <v>10.8</v>
      </c>
      <c r="O8335" s="7">
        <v>3</v>
      </c>
      <c r="P8335" s="5">
        <v>7.2</v>
      </c>
      <c r="Q8335" s="5">
        <v>3.6</v>
      </c>
      <c r="R8335" s="22">
        <f>Tabla1[[#This Row],[Fecha de Envío]]-Tabla1[[#This Row],[Fecha de Orden]]</f>
        <v>12</v>
      </c>
      <c r="S8335" s="24">
        <f>YEAR(Tabla1[[#This Row],[Fecha de Orden]])</f>
        <v>2024</v>
      </c>
      <c r="T8335" t="str">
        <f>VLOOKUP(Tabla1[[#This Row],[Nombre del Producto]],Tabla2[[Nombre Producto]:[Costo Unitario]],2,FALSE)</f>
        <v>Lot's O' Nuts</v>
      </c>
      <c r="U8335" t="str">
        <f>VLOOKUP(Tabla1[[#This Row],[Fábrica]],Tabla3[],4,FALSE)</f>
        <v>Arizona</v>
      </c>
    </row>
    <row r="8336" spans="1:21" x14ac:dyDescent="0.25">
      <c r="A8336" t="s">
        <v>1710</v>
      </c>
      <c r="B8336" s="3">
        <v>45636</v>
      </c>
      <c r="C8336" s="3">
        <v>45646</v>
      </c>
      <c r="D8336" t="s">
        <v>82</v>
      </c>
      <c r="E8336">
        <v>152695</v>
      </c>
      <c r="F8336" t="s">
        <v>19</v>
      </c>
      <c r="G8336" t="s">
        <v>297</v>
      </c>
      <c r="H8336" t="s">
        <v>84</v>
      </c>
      <c r="I8336">
        <v>6824</v>
      </c>
      <c r="J8336" t="s">
        <v>22</v>
      </c>
      <c r="K8336" t="s">
        <v>32</v>
      </c>
      <c r="L8336" t="s">
        <v>36</v>
      </c>
      <c r="M8336" t="s">
        <v>37</v>
      </c>
      <c r="N8336" s="5">
        <v>22.75</v>
      </c>
      <c r="O8336" s="7">
        <v>7</v>
      </c>
      <c r="P8336" s="5">
        <v>14.77</v>
      </c>
      <c r="Q8336" s="5">
        <v>7.98</v>
      </c>
      <c r="R8336" s="22">
        <f>Tabla1[[#This Row],[Fecha de Envío]]-Tabla1[[#This Row],[Fecha de Orden]]</f>
        <v>10</v>
      </c>
      <c r="S8336" s="24">
        <f>YEAR(Tabla1[[#This Row],[Fecha de Orden]])</f>
        <v>2024</v>
      </c>
      <c r="T8336" t="str">
        <f>VLOOKUP(Tabla1[[#This Row],[Nombre del Producto]],Tabla2[[Nombre Producto]:[Costo Unitario]],2,FALSE)</f>
        <v>Wicked Choccy's</v>
      </c>
      <c r="U8336" t="str">
        <f>VLOOKUP(Tabla1[[#This Row],[Fábrica]],Tabla3[],4,FALSE)</f>
        <v>Georgia</v>
      </c>
    </row>
    <row r="8337" spans="1:21" x14ac:dyDescent="0.25">
      <c r="A8337" t="s">
        <v>1711</v>
      </c>
      <c r="B8337" s="3">
        <v>45636</v>
      </c>
      <c r="C8337" s="3">
        <v>45646</v>
      </c>
      <c r="D8337" t="s">
        <v>82</v>
      </c>
      <c r="E8337">
        <v>152695</v>
      </c>
      <c r="F8337" t="s">
        <v>19</v>
      </c>
      <c r="G8337" t="s">
        <v>297</v>
      </c>
      <c r="H8337" t="s">
        <v>84</v>
      </c>
      <c r="I8337">
        <v>6824</v>
      </c>
      <c r="J8337" t="s">
        <v>22</v>
      </c>
      <c r="K8337" t="s">
        <v>32</v>
      </c>
      <c r="L8337" t="s">
        <v>27</v>
      </c>
      <c r="M8337" t="s">
        <v>28</v>
      </c>
      <c r="N8337" s="5">
        <v>10.8</v>
      </c>
      <c r="O8337" s="7">
        <v>3</v>
      </c>
      <c r="P8337" s="5">
        <v>7.5</v>
      </c>
      <c r="Q8337" s="5">
        <v>3.3</v>
      </c>
      <c r="R8337" s="22">
        <f>Tabla1[[#This Row],[Fecha de Envío]]-Tabla1[[#This Row],[Fecha de Orden]]</f>
        <v>10</v>
      </c>
      <c r="S8337" s="24">
        <f>YEAR(Tabla1[[#This Row],[Fecha de Orden]])</f>
        <v>2024</v>
      </c>
      <c r="T8337" t="str">
        <f>VLOOKUP(Tabla1[[#This Row],[Nombre del Producto]],Tabla2[[Nombre Producto]:[Costo Unitario]],2,FALSE)</f>
        <v>Lot's O' Nuts</v>
      </c>
      <c r="U8337" t="str">
        <f>VLOOKUP(Tabla1[[#This Row],[Fábrica]],Tabla3[],4,FALSE)</f>
        <v>Arizona</v>
      </c>
    </row>
    <row r="8338" spans="1:21" x14ac:dyDescent="0.25">
      <c r="A8338" t="s">
        <v>3880</v>
      </c>
      <c r="B8338" s="3">
        <v>45636</v>
      </c>
      <c r="C8338" s="3">
        <v>45650</v>
      </c>
      <c r="D8338" t="s">
        <v>18</v>
      </c>
      <c r="E8338">
        <v>157651</v>
      </c>
      <c r="F8338" t="s">
        <v>19</v>
      </c>
      <c r="G8338" t="s">
        <v>144</v>
      </c>
      <c r="H8338" t="s">
        <v>101</v>
      </c>
      <c r="I8338">
        <v>19120</v>
      </c>
      <c r="J8338" t="s">
        <v>22</v>
      </c>
      <c r="K8338" t="s">
        <v>32</v>
      </c>
      <c r="L8338" t="s">
        <v>36</v>
      </c>
      <c r="M8338" t="s">
        <v>37</v>
      </c>
      <c r="N8338" s="5">
        <v>3.25</v>
      </c>
      <c r="O8338" s="7">
        <v>1</v>
      </c>
      <c r="P8338" s="5">
        <v>2.11</v>
      </c>
      <c r="Q8338" s="5">
        <v>1.1399999999999999</v>
      </c>
      <c r="R8338" s="22">
        <f>Tabla1[[#This Row],[Fecha de Envío]]-Tabla1[[#This Row],[Fecha de Orden]]</f>
        <v>14</v>
      </c>
      <c r="S8338" s="24">
        <f>YEAR(Tabla1[[#This Row],[Fecha de Orden]])</f>
        <v>2024</v>
      </c>
      <c r="T8338" t="str">
        <f>VLOOKUP(Tabla1[[#This Row],[Nombre del Producto]],Tabla2[[Nombre Producto]:[Costo Unitario]],2,FALSE)</f>
        <v>Wicked Choccy's</v>
      </c>
      <c r="U8338" t="str">
        <f>VLOOKUP(Tabla1[[#This Row],[Fábrica]],Tabla3[],4,FALSE)</f>
        <v>Georgia</v>
      </c>
    </row>
    <row r="8339" spans="1:21" x14ac:dyDescent="0.25">
      <c r="A8339" t="s">
        <v>4338</v>
      </c>
      <c r="B8339" s="3">
        <v>45636</v>
      </c>
      <c r="C8339" s="3">
        <v>45651</v>
      </c>
      <c r="D8339" t="s">
        <v>18</v>
      </c>
      <c r="E8339">
        <v>135503</v>
      </c>
      <c r="F8339" t="s">
        <v>19</v>
      </c>
      <c r="G8339" t="s">
        <v>2040</v>
      </c>
      <c r="H8339" t="s">
        <v>678</v>
      </c>
      <c r="I8339">
        <v>29406</v>
      </c>
      <c r="J8339" t="s">
        <v>22</v>
      </c>
      <c r="K8339" t="s">
        <v>66</v>
      </c>
      <c r="L8339" t="s">
        <v>27</v>
      </c>
      <c r="M8339" t="s">
        <v>28</v>
      </c>
      <c r="N8339" s="5">
        <v>7.2</v>
      </c>
      <c r="O8339" s="7">
        <v>2</v>
      </c>
      <c r="P8339" s="5">
        <v>5</v>
      </c>
      <c r="Q8339" s="5">
        <v>2.2000000000000002</v>
      </c>
      <c r="R8339" s="22">
        <f>Tabla1[[#This Row],[Fecha de Envío]]-Tabla1[[#This Row],[Fecha de Orden]]</f>
        <v>15</v>
      </c>
      <c r="S8339" s="24">
        <f>YEAR(Tabla1[[#This Row],[Fecha de Orden]])</f>
        <v>2024</v>
      </c>
      <c r="T8339" t="str">
        <f>VLOOKUP(Tabla1[[#This Row],[Nombre del Producto]],Tabla2[[Nombre Producto]:[Costo Unitario]],2,FALSE)</f>
        <v>Lot's O' Nuts</v>
      </c>
      <c r="U8339" t="str">
        <f>VLOOKUP(Tabla1[[#This Row],[Fábrica]],Tabla3[],4,FALSE)</f>
        <v>Arizona</v>
      </c>
    </row>
    <row r="8340" spans="1:21" x14ac:dyDescent="0.25">
      <c r="A8340" t="s">
        <v>4804</v>
      </c>
      <c r="B8340" s="3">
        <v>45636</v>
      </c>
      <c r="C8340" s="3">
        <v>45651</v>
      </c>
      <c r="D8340" t="s">
        <v>18</v>
      </c>
      <c r="E8340">
        <v>124626</v>
      </c>
      <c r="F8340" t="s">
        <v>195</v>
      </c>
      <c r="G8340" t="s">
        <v>4799</v>
      </c>
      <c r="H8340" t="s">
        <v>4800</v>
      </c>
      <c r="I8340" t="s">
        <v>4801</v>
      </c>
      <c r="J8340" t="s">
        <v>22</v>
      </c>
      <c r="K8340" t="s">
        <v>32</v>
      </c>
      <c r="L8340" t="s">
        <v>27</v>
      </c>
      <c r="M8340" t="s">
        <v>28</v>
      </c>
      <c r="N8340" s="5">
        <v>28.8</v>
      </c>
      <c r="O8340" s="7">
        <v>8</v>
      </c>
      <c r="P8340" s="5">
        <v>20</v>
      </c>
      <c r="Q8340" s="5">
        <v>8.8000000000000007</v>
      </c>
      <c r="R8340" s="22">
        <f>Tabla1[[#This Row],[Fecha de Envío]]-Tabla1[[#This Row],[Fecha de Orden]]</f>
        <v>15</v>
      </c>
      <c r="S8340" s="24">
        <f>YEAR(Tabla1[[#This Row],[Fecha de Orden]])</f>
        <v>2024</v>
      </c>
      <c r="T8340" t="str">
        <f>VLOOKUP(Tabla1[[#This Row],[Nombre del Producto]],Tabla2[[Nombre Producto]:[Costo Unitario]],2,FALSE)</f>
        <v>Lot's O' Nuts</v>
      </c>
      <c r="U8340" t="str">
        <f>VLOOKUP(Tabla1[[#This Row],[Fábrica]],Tabla3[],4,FALSE)</f>
        <v>Arizona</v>
      </c>
    </row>
    <row r="8341" spans="1:21" x14ac:dyDescent="0.25">
      <c r="A8341" t="s">
        <v>5681</v>
      </c>
      <c r="B8341" s="3">
        <v>45636</v>
      </c>
      <c r="C8341" s="3">
        <v>45646</v>
      </c>
      <c r="D8341" t="s">
        <v>82</v>
      </c>
      <c r="E8341">
        <v>108294</v>
      </c>
      <c r="F8341" t="s">
        <v>19</v>
      </c>
      <c r="G8341" t="s">
        <v>57</v>
      </c>
      <c r="H8341" t="s">
        <v>58</v>
      </c>
      <c r="I8341">
        <v>68104</v>
      </c>
      <c r="J8341" t="s">
        <v>22</v>
      </c>
      <c r="K8341" t="s">
        <v>43</v>
      </c>
      <c r="L8341" t="s">
        <v>27</v>
      </c>
      <c r="M8341" t="s">
        <v>28</v>
      </c>
      <c r="N8341" s="5">
        <v>10.8</v>
      </c>
      <c r="O8341" s="7">
        <v>3</v>
      </c>
      <c r="P8341" s="5">
        <v>7.5</v>
      </c>
      <c r="Q8341" s="5">
        <v>3.3</v>
      </c>
      <c r="R8341" s="22">
        <f>Tabla1[[#This Row],[Fecha de Envío]]-Tabla1[[#This Row],[Fecha de Orden]]</f>
        <v>10</v>
      </c>
      <c r="S8341" s="24">
        <f>YEAR(Tabla1[[#This Row],[Fecha de Orden]])</f>
        <v>2024</v>
      </c>
      <c r="T8341" t="str">
        <f>VLOOKUP(Tabla1[[#This Row],[Nombre del Producto]],Tabla2[[Nombre Producto]:[Costo Unitario]],2,FALSE)</f>
        <v>Lot's O' Nuts</v>
      </c>
      <c r="U8341" t="str">
        <f>VLOOKUP(Tabla1[[#This Row],[Fábrica]],Tabla3[],4,FALSE)</f>
        <v>Arizona</v>
      </c>
    </row>
    <row r="8342" spans="1:21" x14ac:dyDescent="0.25">
      <c r="A8342" t="s">
        <v>5912</v>
      </c>
      <c r="B8342" s="3">
        <v>45636</v>
      </c>
      <c r="C8342" s="3">
        <v>45650</v>
      </c>
      <c r="D8342" t="s">
        <v>71</v>
      </c>
      <c r="E8342">
        <v>148446</v>
      </c>
      <c r="F8342" t="s">
        <v>19</v>
      </c>
      <c r="G8342" t="s">
        <v>2926</v>
      </c>
      <c r="H8342" t="s">
        <v>345</v>
      </c>
      <c r="I8342">
        <v>89031</v>
      </c>
      <c r="J8342" t="s">
        <v>22</v>
      </c>
      <c r="K8342" t="s">
        <v>23</v>
      </c>
      <c r="L8342" t="s">
        <v>24</v>
      </c>
      <c r="M8342" t="s">
        <v>25</v>
      </c>
      <c r="N8342" s="5">
        <v>15</v>
      </c>
      <c r="O8342" s="7">
        <v>4</v>
      </c>
      <c r="P8342" s="5">
        <v>9.8000000000000007</v>
      </c>
      <c r="Q8342" s="5">
        <v>5.2</v>
      </c>
      <c r="R8342" s="22">
        <f>Tabla1[[#This Row],[Fecha de Envío]]-Tabla1[[#This Row],[Fecha de Orden]]</f>
        <v>14</v>
      </c>
      <c r="S8342" s="24">
        <f>YEAR(Tabla1[[#This Row],[Fecha de Orden]])</f>
        <v>2024</v>
      </c>
      <c r="T8342" t="str">
        <f>VLOOKUP(Tabla1[[#This Row],[Nombre del Producto]],Tabla2[[Nombre Producto]:[Costo Unitario]],2,FALSE)</f>
        <v>Wicked Choccy's</v>
      </c>
      <c r="U8342" t="str">
        <f>VLOOKUP(Tabla1[[#This Row],[Fábrica]],Tabla3[],4,FALSE)</f>
        <v>Georgia</v>
      </c>
    </row>
    <row r="8343" spans="1:21" x14ac:dyDescent="0.25">
      <c r="A8343" t="s">
        <v>8436</v>
      </c>
      <c r="B8343" s="3">
        <v>45636</v>
      </c>
      <c r="C8343" s="3">
        <v>45651</v>
      </c>
      <c r="D8343" t="s">
        <v>71</v>
      </c>
      <c r="E8343">
        <v>148922</v>
      </c>
      <c r="F8343" t="s">
        <v>19</v>
      </c>
      <c r="G8343" t="s">
        <v>228</v>
      </c>
      <c r="H8343" t="s">
        <v>229</v>
      </c>
      <c r="I8343">
        <v>39212</v>
      </c>
      <c r="J8343" t="s">
        <v>22</v>
      </c>
      <c r="K8343" t="s">
        <v>66</v>
      </c>
      <c r="L8343" t="s">
        <v>27</v>
      </c>
      <c r="M8343" t="s">
        <v>28</v>
      </c>
      <c r="N8343" s="5">
        <v>28.8</v>
      </c>
      <c r="O8343" s="7">
        <v>8</v>
      </c>
      <c r="P8343" s="5">
        <v>20</v>
      </c>
      <c r="Q8343" s="5">
        <v>8.8000000000000007</v>
      </c>
      <c r="R8343" s="22">
        <f>Tabla1[[#This Row],[Fecha de Envío]]-Tabla1[[#This Row],[Fecha de Orden]]</f>
        <v>15</v>
      </c>
      <c r="S8343" s="24">
        <f>YEAR(Tabla1[[#This Row],[Fecha de Orden]])</f>
        <v>2024</v>
      </c>
      <c r="T8343" t="str">
        <f>VLOOKUP(Tabla1[[#This Row],[Nombre del Producto]],Tabla2[[Nombre Producto]:[Costo Unitario]],2,FALSE)</f>
        <v>Lot's O' Nuts</v>
      </c>
      <c r="U8343" t="str">
        <f>VLOOKUP(Tabla1[[#This Row],[Fábrica]],Tabla3[],4,FALSE)</f>
        <v>Arizona</v>
      </c>
    </row>
    <row r="8344" spans="1:21" x14ac:dyDescent="0.25">
      <c r="A8344" t="s">
        <v>8437</v>
      </c>
      <c r="B8344" s="3">
        <v>45636</v>
      </c>
      <c r="C8344" s="3">
        <v>45651</v>
      </c>
      <c r="D8344" t="s">
        <v>71</v>
      </c>
      <c r="E8344">
        <v>148922</v>
      </c>
      <c r="F8344" t="s">
        <v>19</v>
      </c>
      <c r="G8344" t="s">
        <v>228</v>
      </c>
      <c r="H8344" t="s">
        <v>229</v>
      </c>
      <c r="I8344">
        <v>39212</v>
      </c>
      <c r="J8344" t="s">
        <v>22</v>
      </c>
      <c r="K8344" t="s">
        <v>66</v>
      </c>
      <c r="L8344" t="s">
        <v>33</v>
      </c>
      <c r="M8344" t="s">
        <v>34</v>
      </c>
      <c r="N8344" s="5">
        <v>10.8</v>
      </c>
      <c r="O8344" s="7">
        <v>3</v>
      </c>
      <c r="P8344" s="5">
        <v>7.2</v>
      </c>
      <c r="Q8344" s="5">
        <v>3.6</v>
      </c>
      <c r="R8344" s="22">
        <f>Tabla1[[#This Row],[Fecha de Envío]]-Tabla1[[#This Row],[Fecha de Orden]]</f>
        <v>15</v>
      </c>
      <c r="S8344" s="24">
        <f>YEAR(Tabla1[[#This Row],[Fecha de Orden]])</f>
        <v>2024</v>
      </c>
      <c r="T8344" t="str">
        <f>VLOOKUP(Tabla1[[#This Row],[Nombre del Producto]],Tabla2[[Nombre Producto]:[Costo Unitario]],2,FALSE)</f>
        <v>Lot's O' Nuts</v>
      </c>
      <c r="U8344" t="str">
        <f>VLOOKUP(Tabla1[[#This Row],[Fábrica]],Tabla3[],4,FALSE)</f>
        <v>Arizona</v>
      </c>
    </row>
    <row r="8345" spans="1:21" x14ac:dyDescent="0.25">
      <c r="A8345" t="s">
        <v>9156</v>
      </c>
      <c r="B8345" s="3">
        <v>45636</v>
      </c>
      <c r="C8345" s="3">
        <v>45649</v>
      </c>
      <c r="D8345" t="s">
        <v>39</v>
      </c>
      <c r="E8345">
        <v>110149</v>
      </c>
      <c r="F8345" t="s">
        <v>19</v>
      </c>
      <c r="G8345" t="s">
        <v>144</v>
      </c>
      <c r="H8345" t="s">
        <v>101</v>
      </c>
      <c r="I8345">
        <v>19143</v>
      </c>
      <c r="J8345" t="s">
        <v>22</v>
      </c>
      <c r="K8345" t="s">
        <v>32</v>
      </c>
      <c r="L8345" t="s">
        <v>24</v>
      </c>
      <c r="M8345" t="s">
        <v>25</v>
      </c>
      <c r="N8345" s="5">
        <v>18.75</v>
      </c>
      <c r="O8345" s="7">
        <v>5</v>
      </c>
      <c r="P8345" s="5">
        <v>12.25</v>
      </c>
      <c r="Q8345" s="5">
        <v>6.5</v>
      </c>
      <c r="R8345" s="22">
        <f>Tabla1[[#This Row],[Fecha de Envío]]-Tabla1[[#This Row],[Fecha de Orden]]</f>
        <v>13</v>
      </c>
      <c r="S8345" s="24">
        <f>YEAR(Tabla1[[#This Row],[Fecha de Orden]])</f>
        <v>2024</v>
      </c>
      <c r="T8345" t="str">
        <f>VLOOKUP(Tabla1[[#This Row],[Nombre del Producto]],Tabla2[[Nombre Producto]:[Costo Unitario]],2,FALSE)</f>
        <v>Wicked Choccy's</v>
      </c>
      <c r="U8345" t="str">
        <f>VLOOKUP(Tabla1[[#This Row],[Fábrica]],Tabla3[],4,FALSE)</f>
        <v>Georgia</v>
      </c>
    </row>
    <row r="8346" spans="1:21" x14ac:dyDescent="0.25">
      <c r="A8346" t="s">
        <v>79</v>
      </c>
      <c r="B8346" s="3">
        <v>45637</v>
      </c>
      <c r="C8346" s="3">
        <v>45651</v>
      </c>
      <c r="D8346" t="s">
        <v>18</v>
      </c>
      <c r="E8346">
        <v>100230</v>
      </c>
      <c r="F8346" t="s">
        <v>19</v>
      </c>
      <c r="G8346" t="s">
        <v>30</v>
      </c>
      <c r="H8346" t="s">
        <v>31</v>
      </c>
      <c r="I8346">
        <v>10035</v>
      </c>
      <c r="J8346" t="s">
        <v>22</v>
      </c>
      <c r="K8346" t="s">
        <v>32</v>
      </c>
      <c r="L8346" t="s">
        <v>45</v>
      </c>
      <c r="M8346" t="s">
        <v>46</v>
      </c>
      <c r="N8346" s="5">
        <v>3.49</v>
      </c>
      <c r="O8346" s="7">
        <v>1</v>
      </c>
      <c r="P8346" s="5">
        <v>2.4900000000000002</v>
      </c>
      <c r="Q8346" s="5">
        <v>1</v>
      </c>
      <c r="R8346" s="22">
        <f>Tabla1[[#This Row],[Fecha de Envío]]-Tabla1[[#This Row],[Fecha de Orden]]</f>
        <v>14</v>
      </c>
      <c r="S8346" s="24">
        <f>YEAR(Tabla1[[#This Row],[Fecha de Orden]])</f>
        <v>2024</v>
      </c>
      <c r="T8346" t="str">
        <f>VLOOKUP(Tabla1[[#This Row],[Nombre del Producto]],Tabla2[[Nombre Producto]:[Costo Unitario]],2,FALSE)</f>
        <v>Lot's O' Nuts</v>
      </c>
      <c r="U8346" t="str">
        <f>VLOOKUP(Tabla1[[#This Row],[Fábrica]],Tabla3[],4,FALSE)</f>
        <v>Arizona</v>
      </c>
    </row>
    <row r="8347" spans="1:21" x14ac:dyDescent="0.25">
      <c r="A8347" t="s">
        <v>80</v>
      </c>
      <c r="B8347" s="3">
        <v>45637</v>
      </c>
      <c r="C8347" s="3">
        <v>45651</v>
      </c>
      <c r="D8347" t="s">
        <v>18</v>
      </c>
      <c r="E8347">
        <v>100230</v>
      </c>
      <c r="F8347" t="s">
        <v>19</v>
      </c>
      <c r="G8347" t="s">
        <v>30</v>
      </c>
      <c r="H8347" t="s">
        <v>31</v>
      </c>
      <c r="I8347">
        <v>10035</v>
      </c>
      <c r="J8347" t="s">
        <v>22</v>
      </c>
      <c r="K8347" t="s">
        <v>32</v>
      </c>
      <c r="L8347" t="s">
        <v>24</v>
      </c>
      <c r="M8347" t="s">
        <v>25</v>
      </c>
      <c r="N8347" s="5">
        <v>11.25</v>
      </c>
      <c r="O8347" s="7">
        <v>3</v>
      </c>
      <c r="P8347" s="5">
        <v>7.35</v>
      </c>
      <c r="Q8347" s="5">
        <v>3.9</v>
      </c>
      <c r="R8347" s="22">
        <f>Tabla1[[#This Row],[Fecha de Envío]]-Tabla1[[#This Row],[Fecha de Orden]]</f>
        <v>14</v>
      </c>
      <c r="S8347" s="24">
        <f>YEAR(Tabla1[[#This Row],[Fecha de Orden]])</f>
        <v>2024</v>
      </c>
      <c r="T8347" t="str">
        <f>VLOOKUP(Tabla1[[#This Row],[Nombre del Producto]],Tabla2[[Nombre Producto]:[Costo Unitario]],2,FALSE)</f>
        <v>Wicked Choccy's</v>
      </c>
      <c r="U8347" t="str">
        <f>VLOOKUP(Tabla1[[#This Row],[Fábrica]],Tabla3[],4,FALSE)</f>
        <v>Georgia</v>
      </c>
    </row>
    <row r="8348" spans="1:21" x14ac:dyDescent="0.25">
      <c r="A8348" t="s">
        <v>569</v>
      </c>
      <c r="B8348" s="3">
        <v>45637</v>
      </c>
      <c r="C8348" s="3">
        <v>45653</v>
      </c>
      <c r="D8348" t="s">
        <v>18</v>
      </c>
      <c r="E8348">
        <v>160759</v>
      </c>
      <c r="F8348" t="s">
        <v>19</v>
      </c>
      <c r="G8348" t="s">
        <v>144</v>
      </c>
      <c r="H8348" t="s">
        <v>101</v>
      </c>
      <c r="I8348">
        <v>19120</v>
      </c>
      <c r="J8348" t="s">
        <v>22</v>
      </c>
      <c r="K8348" t="s">
        <v>32</v>
      </c>
      <c r="L8348" t="s">
        <v>45</v>
      </c>
      <c r="M8348" t="s">
        <v>46</v>
      </c>
      <c r="N8348" s="5">
        <v>3.49</v>
      </c>
      <c r="O8348" s="7">
        <v>1</v>
      </c>
      <c r="P8348" s="5">
        <v>2.4900000000000002</v>
      </c>
      <c r="Q8348" s="5">
        <v>1</v>
      </c>
      <c r="R8348" s="22">
        <f>Tabla1[[#This Row],[Fecha de Envío]]-Tabla1[[#This Row],[Fecha de Orden]]</f>
        <v>16</v>
      </c>
      <c r="S8348" s="24">
        <f>YEAR(Tabla1[[#This Row],[Fecha de Orden]])</f>
        <v>2024</v>
      </c>
      <c r="T8348" t="str">
        <f>VLOOKUP(Tabla1[[#This Row],[Nombre del Producto]],Tabla2[[Nombre Producto]:[Costo Unitario]],2,FALSE)</f>
        <v>Lot's O' Nuts</v>
      </c>
      <c r="U8348" t="str">
        <f>VLOOKUP(Tabla1[[#This Row],[Fábrica]],Tabla3[],4,FALSE)</f>
        <v>Arizona</v>
      </c>
    </row>
    <row r="8349" spans="1:21" x14ac:dyDescent="0.25">
      <c r="A8349" t="s">
        <v>818</v>
      </c>
      <c r="B8349" s="3">
        <v>45637</v>
      </c>
      <c r="C8349" s="3">
        <v>45648</v>
      </c>
      <c r="D8349" t="s">
        <v>39</v>
      </c>
      <c r="E8349">
        <v>149706</v>
      </c>
      <c r="F8349" t="s">
        <v>19</v>
      </c>
      <c r="G8349" t="s">
        <v>819</v>
      </c>
      <c r="H8349" t="s">
        <v>173</v>
      </c>
      <c r="I8349">
        <v>60067</v>
      </c>
      <c r="J8349" t="s">
        <v>22</v>
      </c>
      <c r="K8349" t="s">
        <v>43</v>
      </c>
      <c r="L8349" t="s">
        <v>36</v>
      </c>
      <c r="M8349" t="s">
        <v>37</v>
      </c>
      <c r="N8349" s="5">
        <v>22.75</v>
      </c>
      <c r="O8349" s="7">
        <v>7</v>
      </c>
      <c r="P8349" s="5">
        <v>14.77</v>
      </c>
      <c r="Q8349" s="5">
        <v>7.98</v>
      </c>
      <c r="R8349" s="22">
        <f>Tabla1[[#This Row],[Fecha de Envío]]-Tabla1[[#This Row],[Fecha de Orden]]</f>
        <v>11</v>
      </c>
      <c r="S8349" s="24">
        <f>YEAR(Tabla1[[#This Row],[Fecha de Orden]])</f>
        <v>2024</v>
      </c>
      <c r="T8349" t="str">
        <f>VLOOKUP(Tabla1[[#This Row],[Nombre del Producto]],Tabla2[[Nombre Producto]:[Costo Unitario]],2,FALSE)</f>
        <v>Wicked Choccy's</v>
      </c>
      <c r="U8349" t="str">
        <f>VLOOKUP(Tabla1[[#This Row],[Fábrica]],Tabla3[],4,FALSE)</f>
        <v>Georgia</v>
      </c>
    </row>
    <row r="8350" spans="1:21" x14ac:dyDescent="0.25">
      <c r="A8350" t="s">
        <v>2699</v>
      </c>
      <c r="B8350" s="3">
        <v>45637</v>
      </c>
      <c r="C8350" s="3">
        <v>45649</v>
      </c>
      <c r="D8350" t="s">
        <v>39</v>
      </c>
      <c r="E8350">
        <v>165099</v>
      </c>
      <c r="F8350" t="s">
        <v>19</v>
      </c>
      <c r="G8350" t="s">
        <v>2700</v>
      </c>
      <c r="H8350" t="s">
        <v>42</v>
      </c>
      <c r="I8350">
        <v>79605</v>
      </c>
      <c r="J8350" t="s">
        <v>22</v>
      </c>
      <c r="K8350" t="s">
        <v>43</v>
      </c>
      <c r="L8350" t="s">
        <v>36</v>
      </c>
      <c r="M8350" t="s">
        <v>37</v>
      </c>
      <c r="N8350" s="5">
        <v>6.5</v>
      </c>
      <c r="O8350" s="7">
        <v>2</v>
      </c>
      <c r="P8350" s="5">
        <v>4.22</v>
      </c>
      <c r="Q8350" s="5">
        <v>2.2799999999999998</v>
      </c>
      <c r="R8350" s="22">
        <f>Tabla1[[#This Row],[Fecha de Envío]]-Tabla1[[#This Row],[Fecha de Orden]]</f>
        <v>12</v>
      </c>
      <c r="S8350" s="24">
        <f>YEAR(Tabla1[[#This Row],[Fecha de Orden]])</f>
        <v>2024</v>
      </c>
      <c r="T8350" t="str">
        <f>VLOOKUP(Tabla1[[#This Row],[Nombre del Producto]],Tabla2[[Nombre Producto]:[Costo Unitario]],2,FALSE)</f>
        <v>Wicked Choccy's</v>
      </c>
      <c r="U8350" t="str">
        <f>VLOOKUP(Tabla1[[#This Row],[Fábrica]],Tabla3[],4,FALSE)</f>
        <v>Georgia</v>
      </c>
    </row>
    <row r="8351" spans="1:21" x14ac:dyDescent="0.25">
      <c r="A8351" t="s">
        <v>2998</v>
      </c>
      <c r="B8351" s="3">
        <v>45637</v>
      </c>
      <c r="C8351" s="3">
        <v>45653</v>
      </c>
      <c r="D8351" t="s">
        <v>18</v>
      </c>
      <c r="E8351">
        <v>168389</v>
      </c>
      <c r="F8351" t="s">
        <v>19</v>
      </c>
      <c r="G8351" t="s">
        <v>242</v>
      </c>
      <c r="H8351" t="s">
        <v>255</v>
      </c>
      <c r="I8351">
        <v>32216</v>
      </c>
      <c r="J8351" t="s">
        <v>22</v>
      </c>
      <c r="K8351" t="s">
        <v>66</v>
      </c>
      <c r="L8351" t="s">
        <v>27</v>
      </c>
      <c r="M8351" t="s">
        <v>28</v>
      </c>
      <c r="N8351" s="5">
        <v>3.6</v>
      </c>
      <c r="O8351" s="7">
        <v>1</v>
      </c>
      <c r="P8351" s="5">
        <v>2.5</v>
      </c>
      <c r="Q8351" s="5">
        <v>1.1000000000000001</v>
      </c>
      <c r="R8351" s="22">
        <f>Tabla1[[#This Row],[Fecha de Envío]]-Tabla1[[#This Row],[Fecha de Orden]]</f>
        <v>16</v>
      </c>
      <c r="S8351" s="24">
        <f>YEAR(Tabla1[[#This Row],[Fecha de Orden]])</f>
        <v>2024</v>
      </c>
      <c r="T8351" t="str">
        <f>VLOOKUP(Tabla1[[#This Row],[Nombre del Producto]],Tabla2[[Nombre Producto]:[Costo Unitario]],2,FALSE)</f>
        <v>Lot's O' Nuts</v>
      </c>
      <c r="U8351" t="str">
        <f>VLOOKUP(Tabla1[[#This Row],[Fábrica]],Tabla3[],4,FALSE)</f>
        <v>Arizona</v>
      </c>
    </row>
    <row r="8352" spans="1:21" x14ac:dyDescent="0.25">
      <c r="A8352" t="s">
        <v>2999</v>
      </c>
      <c r="B8352" s="3">
        <v>45637</v>
      </c>
      <c r="C8352" s="3">
        <v>45653</v>
      </c>
      <c r="D8352" t="s">
        <v>18</v>
      </c>
      <c r="E8352">
        <v>168389</v>
      </c>
      <c r="F8352" t="s">
        <v>19</v>
      </c>
      <c r="G8352" t="s">
        <v>242</v>
      </c>
      <c r="H8352" t="s">
        <v>255</v>
      </c>
      <c r="I8352">
        <v>32216</v>
      </c>
      <c r="J8352" t="s">
        <v>22</v>
      </c>
      <c r="K8352" t="s">
        <v>66</v>
      </c>
      <c r="L8352" t="s">
        <v>36</v>
      </c>
      <c r="M8352" t="s">
        <v>37</v>
      </c>
      <c r="N8352" s="5">
        <v>19.5</v>
      </c>
      <c r="O8352" s="7">
        <v>6</v>
      </c>
      <c r="P8352" s="5">
        <v>12.66</v>
      </c>
      <c r="Q8352" s="5">
        <v>6.84</v>
      </c>
      <c r="R8352" s="22">
        <f>Tabla1[[#This Row],[Fecha de Envío]]-Tabla1[[#This Row],[Fecha de Orden]]</f>
        <v>16</v>
      </c>
      <c r="S8352" s="24">
        <f>YEAR(Tabla1[[#This Row],[Fecha de Orden]])</f>
        <v>2024</v>
      </c>
      <c r="T8352" t="str">
        <f>VLOOKUP(Tabla1[[#This Row],[Nombre del Producto]],Tabla2[[Nombre Producto]:[Costo Unitario]],2,FALSE)</f>
        <v>Wicked Choccy's</v>
      </c>
      <c r="U8352" t="str">
        <f>VLOOKUP(Tabla1[[#This Row],[Fábrica]],Tabla3[],4,FALSE)</f>
        <v>Georgia</v>
      </c>
    </row>
    <row r="8353" spans="1:21" x14ac:dyDescent="0.25">
      <c r="A8353" t="s">
        <v>3000</v>
      </c>
      <c r="B8353" s="3">
        <v>45637</v>
      </c>
      <c r="C8353" s="3">
        <v>45653</v>
      </c>
      <c r="D8353" t="s">
        <v>18</v>
      </c>
      <c r="E8353">
        <v>168389</v>
      </c>
      <c r="F8353" t="s">
        <v>19</v>
      </c>
      <c r="G8353" t="s">
        <v>242</v>
      </c>
      <c r="H8353" t="s">
        <v>255</v>
      </c>
      <c r="I8353">
        <v>32216</v>
      </c>
      <c r="J8353" t="s">
        <v>22</v>
      </c>
      <c r="K8353" t="s">
        <v>66</v>
      </c>
      <c r="L8353" t="s">
        <v>45</v>
      </c>
      <c r="M8353" t="s">
        <v>46</v>
      </c>
      <c r="N8353" s="5">
        <v>13.96</v>
      </c>
      <c r="O8353" s="7">
        <v>4</v>
      </c>
      <c r="P8353" s="5">
        <v>9.9600000000000009</v>
      </c>
      <c r="Q8353" s="5">
        <v>4</v>
      </c>
      <c r="R8353" s="22">
        <f>Tabla1[[#This Row],[Fecha de Envío]]-Tabla1[[#This Row],[Fecha de Orden]]</f>
        <v>16</v>
      </c>
      <c r="S8353" s="24">
        <f>YEAR(Tabla1[[#This Row],[Fecha de Orden]])</f>
        <v>2024</v>
      </c>
      <c r="T8353" t="str">
        <f>VLOOKUP(Tabla1[[#This Row],[Nombre del Producto]],Tabla2[[Nombre Producto]:[Costo Unitario]],2,FALSE)</f>
        <v>Lot's O' Nuts</v>
      </c>
      <c r="U8353" t="str">
        <f>VLOOKUP(Tabla1[[#This Row],[Fábrica]],Tabla3[],4,FALSE)</f>
        <v>Arizona</v>
      </c>
    </row>
    <row r="8354" spans="1:21" x14ac:dyDescent="0.25">
      <c r="A8354" t="s">
        <v>5318</v>
      </c>
      <c r="B8354" s="3">
        <v>45637</v>
      </c>
      <c r="C8354" s="3">
        <v>45654</v>
      </c>
      <c r="D8354" t="s">
        <v>18</v>
      </c>
      <c r="E8354">
        <v>129581</v>
      </c>
      <c r="F8354" t="s">
        <v>19</v>
      </c>
      <c r="G8354" t="s">
        <v>2016</v>
      </c>
      <c r="H8354" t="s">
        <v>106</v>
      </c>
      <c r="I8354">
        <v>2740</v>
      </c>
      <c r="J8354" t="s">
        <v>22</v>
      </c>
      <c r="K8354" t="s">
        <v>32</v>
      </c>
      <c r="L8354" t="s">
        <v>36</v>
      </c>
      <c r="M8354" t="s">
        <v>37</v>
      </c>
      <c r="N8354" s="5">
        <v>9.75</v>
      </c>
      <c r="O8354" s="7">
        <v>3</v>
      </c>
      <c r="P8354" s="5">
        <v>6.33</v>
      </c>
      <c r="Q8354" s="5">
        <v>3.42</v>
      </c>
      <c r="R8354" s="22">
        <f>Tabla1[[#This Row],[Fecha de Envío]]-Tabla1[[#This Row],[Fecha de Orden]]</f>
        <v>17</v>
      </c>
      <c r="S8354" s="24">
        <f>YEAR(Tabla1[[#This Row],[Fecha de Orden]])</f>
        <v>2024</v>
      </c>
      <c r="T8354" t="str">
        <f>VLOOKUP(Tabla1[[#This Row],[Nombre del Producto]],Tabla2[[Nombre Producto]:[Costo Unitario]],2,FALSE)</f>
        <v>Wicked Choccy's</v>
      </c>
      <c r="U8354" t="str">
        <f>VLOOKUP(Tabla1[[#This Row],[Fábrica]],Tabla3[],4,FALSE)</f>
        <v>Georgia</v>
      </c>
    </row>
    <row r="8355" spans="1:21" x14ac:dyDescent="0.25">
      <c r="A8355" t="s">
        <v>6470</v>
      </c>
      <c r="B8355" s="3">
        <v>45637</v>
      </c>
      <c r="C8355" s="3">
        <v>45651</v>
      </c>
      <c r="D8355" t="s">
        <v>18</v>
      </c>
      <c r="E8355">
        <v>101798</v>
      </c>
      <c r="F8355" t="s">
        <v>19</v>
      </c>
      <c r="G8355" t="s">
        <v>30</v>
      </c>
      <c r="H8355" t="s">
        <v>31</v>
      </c>
      <c r="I8355">
        <v>10009</v>
      </c>
      <c r="J8355" t="s">
        <v>22</v>
      </c>
      <c r="K8355" t="s">
        <v>32</v>
      </c>
      <c r="L8355" t="s">
        <v>27</v>
      </c>
      <c r="M8355" t="s">
        <v>28</v>
      </c>
      <c r="N8355" s="5">
        <v>14.4</v>
      </c>
      <c r="O8355" s="7">
        <v>4</v>
      </c>
      <c r="P8355" s="5">
        <v>10</v>
      </c>
      <c r="Q8355" s="5">
        <v>4.4000000000000004</v>
      </c>
      <c r="R8355" s="22">
        <f>Tabla1[[#This Row],[Fecha de Envío]]-Tabla1[[#This Row],[Fecha de Orden]]</f>
        <v>14</v>
      </c>
      <c r="S8355" s="24">
        <f>YEAR(Tabla1[[#This Row],[Fecha de Orden]])</f>
        <v>2024</v>
      </c>
      <c r="T8355" t="str">
        <f>VLOOKUP(Tabla1[[#This Row],[Nombre del Producto]],Tabla2[[Nombre Producto]:[Costo Unitario]],2,FALSE)</f>
        <v>Lot's O' Nuts</v>
      </c>
      <c r="U8355" t="str">
        <f>VLOOKUP(Tabla1[[#This Row],[Fábrica]],Tabla3[],4,FALSE)</f>
        <v>Arizona</v>
      </c>
    </row>
    <row r="8356" spans="1:21" x14ac:dyDescent="0.25">
      <c r="A8356" t="s">
        <v>6471</v>
      </c>
      <c r="B8356" s="3">
        <v>45637</v>
      </c>
      <c r="C8356" s="3">
        <v>45651</v>
      </c>
      <c r="D8356" t="s">
        <v>18</v>
      </c>
      <c r="E8356">
        <v>101798</v>
      </c>
      <c r="F8356" t="s">
        <v>19</v>
      </c>
      <c r="G8356" t="s">
        <v>30</v>
      </c>
      <c r="H8356" t="s">
        <v>31</v>
      </c>
      <c r="I8356">
        <v>10009</v>
      </c>
      <c r="J8356" t="s">
        <v>22</v>
      </c>
      <c r="K8356" t="s">
        <v>32</v>
      </c>
      <c r="L8356" t="s">
        <v>45</v>
      </c>
      <c r="M8356" t="s">
        <v>46</v>
      </c>
      <c r="N8356" s="5">
        <v>6.98</v>
      </c>
      <c r="O8356" s="7">
        <v>2</v>
      </c>
      <c r="P8356" s="5">
        <v>4.9800000000000004</v>
      </c>
      <c r="Q8356" s="5">
        <v>2</v>
      </c>
      <c r="R8356" s="22">
        <f>Tabla1[[#This Row],[Fecha de Envío]]-Tabla1[[#This Row],[Fecha de Orden]]</f>
        <v>14</v>
      </c>
      <c r="S8356" s="24">
        <f>YEAR(Tabla1[[#This Row],[Fecha de Orden]])</f>
        <v>2024</v>
      </c>
      <c r="T8356" t="str">
        <f>VLOOKUP(Tabla1[[#This Row],[Nombre del Producto]],Tabla2[[Nombre Producto]:[Costo Unitario]],2,FALSE)</f>
        <v>Lot's O' Nuts</v>
      </c>
      <c r="U8356" t="str">
        <f>VLOOKUP(Tabla1[[#This Row],[Fábrica]],Tabla3[],4,FALSE)</f>
        <v>Arizona</v>
      </c>
    </row>
    <row r="8357" spans="1:21" x14ac:dyDescent="0.25">
      <c r="A8357" t="s">
        <v>6546</v>
      </c>
      <c r="B8357" s="3">
        <v>45637</v>
      </c>
      <c r="C8357" s="3">
        <v>45649</v>
      </c>
      <c r="D8357" t="s">
        <v>39</v>
      </c>
      <c r="E8357">
        <v>125213</v>
      </c>
      <c r="F8357" t="s">
        <v>19</v>
      </c>
      <c r="G8357" t="s">
        <v>1355</v>
      </c>
      <c r="H8357" t="s">
        <v>306</v>
      </c>
      <c r="I8357">
        <v>7501</v>
      </c>
      <c r="J8357" t="s">
        <v>22</v>
      </c>
      <c r="K8357" t="s">
        <v>32</v>
      </c>
      <c r="L8357" t="s">
        <v>45</v>
      </c>
      <c r="M8357" t="s">
        <v>46</v>
      </c>
      <c r="N8357" s="5">
        <v>10.47</v>
      </c>
      <c r="O8357" s="7">
        <v>3</v>
      </c>
      <c r="P8357" s="5">
        <v>7.47</v>
      </c>
      <c r="Q8357" s="5">
        <v>3</v>
      </c>
      <c r="R8357" s="22">
        <f>Tabla1[[#This Row],[Fecha de Envío]]-Tabla1[[#This Row],[Fecha de Orden]]</f>
        <v>12</v>
      </c>
      <c r="S8357" s="24">
        <f>YEAR(Tabla1[[#This Row],[Fecha de Orden]])</f>
        <v>2024</v>
      </c>
      <c r="T8357" t="str">
        <f>VLOOKUP(Tabla1[[#This Row],[Nombre del Producto]],Tabla2[[Nombre Producto]:[Costo Unitario]],2,FALSE)</f>
        <v>Lot's O' Nuts</v>
      </c>
      <c r="U8357" t="str">
        <f>VLOOKUP(Tabla1[[#This Row],[Fábrica]],Tabla3[],4,FALSE)</f>
        <v>Arizona</v>
      </c>
    </row>
    <row r="8358" spans="1:21" x14ac:dyDescent="0.25">
      <c r="A8358" t="s">
        <v>7323</v>
      </c>
      <c r="B8358" s="3">
        <v>45637</v>
      </c>
      <c r="C8358" s="3">
        <v>45653</v>
      </c>
      <c r="D8358" t="s">
        <v>18</v>
      </c>
      <c r="E8358">
        <v>153871</v>
      </c>
      <c r="F8358" t="s">
        <v>19</v>
      </c>
      <c r="G8358" t="s">
        <v>1328</v>
      </c>
      <c r="H8358" t="s">
        <v>306</v>
      </c>
      <c r="I8358">
        <v>7060</v>
      </c>
      <c r="J8358" t="s">
        <v>22</v>
      </c>
      <c r="K8358" t="s">
        <v>32</v>
      </c>
      <c r="L8358" t="s">
        <v>36</v>
      </c>
      <c r="M8358" t="s">
        <v>37</v>
      </c>
      <c r="N8358" s="5">
        <v>22.75</v>
      </c>
      <c r="O8358" s="7">
        <v>7</v>
      </c>
      <c r="P8358" s="5">
        <v>14.77</v>
      </c>
      <c r="Q8358" s="5">
        <v>7.98</v>
      </c>
      <c r="R8358" s="22">
        <f>Tabla1[[#This Row],[Fecha de Envío]]-Tabla1[[#This Row],[Fecha de Orden]]</f>
        <v>16</v>
      </c>
      <c r="S8358" s="24">
        <f>YEAR(Tabla1[[#This Row],[Fecha de Orden]])</f>
        <v>2024</v>
      </c>
      <c r="T8358" t="str">
        <f>VLOOKUP(Tabla1[[#This Row],[Nombre del Producto]],Tabla2[[Nombre Producto]:[Costo Unitario]],2,FALSE)</f>
        <v>Wicked Choccy's</v>
      </c>
      <c r="U8358" t="str">
        <f>VLOOKUP(Tabla1[[#This Row],[Fábrica]],Tabla3[],4,FALSE)</f>
        <v>Georgia</v>
      </c>
    </row>
    <row r="8359" spans="1:21" x14ac:dyDescent="0.25">
      <c r="A8359" t="s">
        <v>7324</v>
      </c>
      <c r="B8359" s="3">
        <v>45637</v>
      </c>
      <c r="C8359" s="3">
        <v>45653</v>
      </c>
      <c r="D8359" t="s">
        <v>18</v>
      </c>
      <c r="E8359">
        <v>153871</v>
      </c>
      <c r="F8359" t="s">
        <v>19</v>
      </c>
      <c r="G8359" t="s">
        <v>1328</v>
      </c>
      <c r="H8359" t="s">
        <v>306</v>
      </c>
      <c r="I8359">
        <v>7060</v>
      </c>
      <c r="J8359" t="s">
        <v>22</v>
      </c>
      <c r="K8359" t="s">
        <v>32</v>
      </c>
      <c r="L8359" t="s">
        <v>45</v>
      </c>
      <c r="M8359" t="s">
        <v>46</v>
      </c>
      <c r="N8359" s="5">
        <v>17.45</v>
      </c>
      <c r="O8359" s="7">
        <v>5</v>
      </c>
      <c r="P8359" s="5">
        <v>12.45</v>
      </c>
      <c r="Q8359" s="5">
        <v>5</v>
      </c>
      <c r="R8359" s="22">
        <f>Tabla1[[#This Row],[Fecha de Envío]]-Tabla1[[#This Row],[Fecha de Orden]]</f>
        <v>16</v>
      </c>
      <c r="S8359" s="24">
        <f>YEAR(Tabla1[[#This Row],[Fecha de Orden]])</f>
        <v>2024</v>
      </c>
      <c r="T8359" t="str">
        <f>VLOOKUP(Tabla1[[#This Row],[Nombre del Producto]],Tabla2[[Nombre Producto]:[Costo Unitario]],2,FALSE)</f>
        <v>Lot's O' Nuts</v>
      </c>
      <c r="U8359" t="str">
        <f>VLOOKUP(Tabla1[[#This Row],[Fábrica]],Tabla3[],4,FALSE)</f>
        <v>Arizona</v>
      </c>
    </row>
    <row r="8360" spans="1:21" x14ac:dyDescent="0.25">
      <c r="A8360" t="s">
        <v>7678</v>
      </c>
      <c r="B8360" s="3">
        <v>45637</v>
      </c>
      <c r="C8360" s="3">
        <v>45647</v>
      </c>
      <c r="D8360" t="s">
        <v>82</v>
      </c>
      <c r="E8360">
        <v>162565</v>
      </c>
      <c r="F8360" t="s">
        <v>19</v>
      </c>
      <c r="G8360" t="s">
        <v>478</v>
      </c>
      <c r="H8360" t="s">
        <v>173</v>
      </c>
      <c r="I8360">
        <v>60505</v>
      </c>
      <c r="J8360" t="s">
        <v>22</v>
      </c>
      <c r="K8360" t="s">
        <v>43</v>
      </c>
      <c r="L8360" t="s">
        <v>45</v>
      </c>
      <c r="M8360" t="s">
        <v>46</v>
      </c>
      <c r="N8360" s="5">
        <v>6.98</v>
      </c>
      <c r="O8360" s="7">
        <v>2</v>
      </c>
      <c r="P8360" s="5">
        <v>4.9800000000000004</v>
      </c>
      <c r="Q8360" s="5">
        <v>2</v>
      </c>
      <c r="R8360" s="22">
        <f>Tabla1[[#This Row],[Fecha de Envío]]-Tabla1[[#This Row],[Fecha de Orden]]</f>
        <v>10</v>
      </c>
      <c r="S8360" s="24">
        <f>YEAR(Tabla1[[#This Row],[Fecha de Orden]])</f>
        <v>2024</v>
      </c>
      <c r="T8360" t="str">
        <f>VLOOKUP(Tabla1[[#This Row],[Nombre del Producto]],Tabla2[[Nombre Producto]:[Costo Unitario]],2,FALSE)</f>
        <v>Lot's O' Nuts</v>
      </c>
      <c r="U8360" t="str">
        <f>VLOOKUP(Tabla1[[#This Row],[Fábrica]],Tabla3[],4,FALSE)</f>
        <v>Arizona</v>
      </c>
    </row>
    <row r="8361" spans="1:21" x14ac:dyDescent="0.25">
      <c r="A8361" t="s">
        <v>7679</v>
      </c>
      <c r="B8361" s="3">
        <v>45637</v>
      </c>
      <c r="C8361" s="3">
        <v>45647</v>
      </c>
      <c r="D8361" t="s">
        <v>82</v>
      </c>
      <c r="E8361">
        <v>162565</v>
      </c>
      <c r="F8361" t="s">
        <v>19</v>
      </c>
      <c r="G8361" t="s">
        <v>478</v>
      </c>
      <c r="H8361" t="s">
        <v>173</v>
      </c>
      <c r="I8361">
        <v>60505</v>
      </c>
      <c r="J8361" t="s">
        <v>22</v>
      </c>
      <c r="K8361" t="s">
        <v>43</v>
      </c>
      <c r="L8361" t="s">
        <v>36</v>
      </c>
      <c r="M8361" t="s">
        <v>37</v>
      </c>
      <c r="N8361" s="5">
        <v>6.5</v>
      </c>
      <c r="O8361" s="7">
        <v>2</v>
      </c>
      <c r="P8361" s="5">
        <v>4.22</v>
      </c>
      <c r="Q8361" s="5">
        <v>2.2799999999999998</v>
      </c>
      <c r="R8361" s="22">
        <f>Tabla1[[#This Row],[Fecha de Envío]]-Tabla1[[#This Row],[Fecha de Orden]]</f>
        <v>10</v>
      </c>
      <c r="S8361" s="24">
        <f>YEAR(Tabla1[[#This Row],[Fecha de Orden]])</f>
        <v>2024</v>
      </c>
      <c r="T8361" t="str">
        <f>VLOOKUP(Tabla1[[#This Row],[Nombre del Producto]],Tabla2[[Nombre Producto]:[Costo Unitario]],2,FALSE)</f>
        <v>Wicked Choccy's</v>
      </c>
      <c r="U8361" t="str">
        <f>VLOOKUP(Tabla1[[#This Row],[Fábrica]],Tabla3[],4,FALSE)</f>
        <v>Georgia</v>
      </c>
    </row>
    <row r="8362" spans="1:21" x14ac:dyDescent="0.25">
      <c r="A8362" t="s">
        <v>7713</v>
      </c>
      <c r="B8362" s="3">
        <v>45637</v>
      </c>
      <c r="C8362" s="3">
        <v>45650</v>
      </c>
      <c r="D8362" t="s">
        <v>71</v>
      </c>
      <c r="E8362">
        <v>142776</v>
      </c>
      <c r="F8362" t="s">
        <v>19</v>
      </c>
      <c r="G8362" t="s">
        <v>1656</v>
      </c>
      <c r="H8362" t="s">
        <v>1065</v>
      </c>
      <c r="I8362">
        <v>52601</v>
      </c>
      <c r="J8362" t="s">
        <v>22</v>
      </c>
      <c r="K8362" t="s">
        <v>43</v>
      </c>
      <c r="L8362" t="s">
        <v>24</v>
      </c>
      <c r="M8362" t="s">
        <v>25</v>
      </c>
      <c r="N8362" s="5">
        <v>11.25</v>
      </c>
      <c r="O8362" s="7">
        <v>3</v>
      </c>
      <c r="P8362" s="5">
        <v>7.35</v>
      </c>
      <c r="Q8362" s="5">
        <v>3.9</v>
      </c>
      <c r="R8362" s="22">
        <f>Tabla1[[#This Row],[Fecha de Envío]]-Tabla1[[#This Row],[Fecha de Orden]]</f>
        <v>13</v>
      </c>
      <c r="S8362" s="24">
        <f>YEAR(Tabla1[[#This Row],[Fecha de Orden]])</f>
        <v>2024</v>
      </c>
      <c r="T8362" t="str">
        <f>VLOOKUP(Tabla1[[#This Row],[Nombre del Producto]],Tabla2[[Nombre Producto]:[Costo Unitario]],2,FALSE)</f>
        <v>Wicked Choccy's</v>
      </c>
      <c r="U8362" t="str">
        <f>VLOOKUP(Tabla1[[#This Row],[Fábrica]],Tabla3[],4,FALSE)</f>
        <v>Georgia</v>
      </c>
    </row>
    <row r="8363" spans="1:21" x14ac:dyDescent="0.25">
      <c r="A8363" t="s">
        <v>7714</v>
      </c>
      <c r="B8363" s="3">
        <v>45637</v>
      </c>
      <c r="C8363" s="3">
        <v>45650</v>
      </c>
      <c r="D8363" t="s">
        <v>71</v>
      </c>
      <c r="E8363">
        <v>142776</v>
      </c>
      <c r="F8363" t="s">
        <v>19</v>
      </c>
      <c r="G8363" t="s">
        <v>1656</v>
      </c>
      <c r="H8363" t="s">
        <v>1065</v>
      </c>
      <c r="I8363">
        <v>52601</v>
      </c>
      <c r="J8363" t="s">
        <v>22</v>
      </c>
      <c r="K8363" t="s">
        <v>43</v>
      </c>
      <c r="L8363" t="s">
        <v>27</v>
      </c>
      <c r="M8363" t="s">
        <v>28</v>
      </c>
      <c r="N8363" s="5">
        <v>3.6</v>
      </c>
      <c r="O8363" s="7">
        <v>1</v>
      </c>
      <c r="P8363" s="5">
        <v>2.5</v>
      </c>
      <c r="Q8363" s="5">
        <v>1.1000000000000001</v>
      </c>
      <c r="R8363" s="22">
        <f>Tabla1[[#This Row],[Fecha de Envío]]-Tabla1[[#This Row],[Fecha de Orden]]</f>
        <v>13</v>
      </c>
      <c r="S8363" s="24">
        <f>YEAR(Tabla1[[#This Row],[Fecha de Orden]])</f>
        <v>2024</v>
      </c>
      <c r="T8363" t="str">
        <f>VLOOKUP(Tabla1[[#This Row],[Nombre del Producto]],Tabla2[[Nombre Producto]:[Costo Unitario]],2,FALSE)</f>
        <v>Lot's O' Nuts</v>
      </c>
      <c r="U8363" t="str">
        <f>VLOOKUP(Tabla1[[#This Row],[Fábrica]],Tabla3[],4,FALSE)</f>
        <v>Arizona</v>
      </c>
    </row>
    <row r="8364" spans="1:21" x14ac:dyDescent="0.25">
      <c r="A8364" t="s">
        <v>1351</v>
      </c>
      <c r="B8364" s="3">
        <v>45639</v>
      </c>
      <c r="C8364" s="3">
        <v>45654</v>
      </c>
      <c r="D8364" t="s">
        <v>18</v>
      </c>
      <c r="E8364">
        <v>135377</v>
      </c>
      <c r="F8364" t="s">
        <v>19</v>
      </c>
      <c r="G8364" t="s">
        <v>30</v>
      </c>
      <c r="H8364" t="s">
        <v>31</v>
      </c>
      <c r="I8364">
        <v>10024</v>
      </c>
      <c r="J8364" t="s">
        <v>22</v>
      </c>
      <c r="K8364" t="s">
        <v>32</v>
      </c>
      <c r="L8364" t="s">
        <v>27</v>
      </c>
      <c r="M8364" t="s">
        <v>28</v>
      </c>
      <c r="N8364" s="5">
        <v>10.8</v>
      </c>
      <c r="O8364" s="7">
        <v>3</v>
      </c>
      <c r="P8364" s="5">
        <v>7.5</v>
      </c>
      <c r="Q8364" s="5">
        <v>3.3</v>
      </c>
      <c r="R8364" s="22">
        <f>Tabla1[[#This Row],[Fecha de Envío]]-Tabla1[[#This Row],[Fecha de Orden]]</f>
        <v>15</v>
      </c>
      <c r="S8364" s="24">
        <f>YEAR(Tabla1[[#This Row],[Fecha de Orden]])</f>
        <v>2024</v>
      </c>
      <c r="T8364" t="str">
        <f>VLOOKUP(Tabla1[[#This Row],[Nombre del Producto]],Tabla2[[Nombre Producto]:[Costo Unitario]],2,FALSE)</f>
        <v>Lot's O' Nuts</v>
      </c>
      <c r="U8364" t="str">
        <f>VLOOKUP(Tabla1[[#This Row],[Fábrica]],Tabla3[],4,FALSE)</f>
        <v>Arizona</v>
      </c>
    </row>
    <row r="8365" spans="1:21" x14ac:dyDescent="0.25">
      <c r="A8365" t="s">
        <v>3380</v>
      </c>
      <c r="B8365" s="3">
        <v>45639</v>
      </c>
      <c r="C8365" s="3">
        <v>45654</v>
      </c>
      <c r="D8365" t="s">
        <v>18</v>
      </c>
      <c r="E8365">
        <v>122770</v>
      </c>
      <c r="F8365" t="s">
        <v>19</v>
      </c>
      <c r="G8365" t="s">
        <v>20</v>
      </c>
      <c r="H8365" t="s">
        <v>21</v>
      </c>
      <c r="I8365">
        <v>94122</v>
      </c>
      <c r="J8365" t="s">
        <v>22</v>
      </c>
      <c r="K8365" t="s">
        <v>23</v>
      </c>
      <c r="L8365" t="s">
        <v>24</v>
      </c>
      <c r="M8365" t="s">
        <v>25</v>
      </c>
      <c r="N8365" s="5">
        <v>30</v>
      </c>
      <c r="O8365" s="7">
        <v>8</v>
      </c>
      <c r="P8365" s="5">
        <v>19.600000000000001</v>
      </c>
      <c r="Q8365" s="5">
        <v>10.4</v>
      </c>
      <c r="R8365" s="22">
        <f>Tabla1[[#This Row],[Fecha de Envío]]-Tabla1[[#This Row],[Fecha de Orden]]</f>
        <v>15</v>
      </c>
      <c r="S8365" s="24">
        <f>YEAR(Tabla1[[#This Row],[Fecha de Orden]])</f>
        <v>2024</v>
      </c>
      <c r="T8365" t="str">
        <f>VLOOKUP(Tabla1[[#This Row],[Nombre del Producto]],Tabla2[[Nombre Producto]:[Costo Unitario]],2,FALSE)</f>
        <v>Wicked Choccy's</v>
      </c>
      <c r="U8365" t="str">
        <f>VLOOKUP(Tabla1[[#This Row],[Fábrica]],Tabla3[],4,FALSE)</f>
        <v>Georgia</v>
      </c>
    </row>
    <row r="8366" spans="1:21" x14ac:dyDescent="0.25">
      <c r="A8366" t="s">
        <v>3381</v>
      </c>
      <c r="B8366" s="3">
        <v>45639</v>
      </c>
      <c r="C8366" s="3">
        <v>45654</v>
      </c>
      <c r="D8366" t="s">
        <v>18</v>
      </c>
      <c r="E8366">
        <v>122770</v>
      </c>
      <c r="F8366" t="s">
        <v>19</v>
      </c>
      <c r="G8366" t="s">
        <v>20</v>
      </c>
      <c r="H8366" t="s">
        <v>21</v>
      </c>
      <c r="I8366">
        <v>94122</v>
      </c>
      <c r="J8366" t="s">
        <v>22</v>
      </c>
      <c r="K8366" t="s">
        <v>23</v>
      </c>
      <c r="L8366" t="s">
        <v>27</v>
      </c>
      <c r="M8366" t="s">
        <v>28</v>
      </c>
      <c r="N8366" s="5">
        <v>10.8</v>
      </c>
      <c r="O8366" s="7">
        <v>3</v>
      </c>
      <c r="P8366" s="5">
        <v>7.5</v>
      </c>
      <c r="Q8366" s="5">
        <v>3.3</v>
      </c>
      <c r="R8366" s="22">
        <f>Tabla1[[#This Row],[Fecha de Envío]]-Tabla1[[#This Row],[Fecha de Orden]]</f>
        <v>15</v>
      </c>
      <c r="S8366" s="24">
        <f>YEAR(Tabla1[[#This Row],[Fecha de Orden]])</f>
        <v>2024</v>
      </c>
      <c r="T8366" t="str">
        <f>VLOOKUP(Tabla1[[#This Row],[Nombre del Producto]],Tabla2[[Nombre Producto]:[Costo Unitario]],2,FALSE)</f>
        <v>Lot's O' Nuts</v>
      </c>
      <c r="U8366" t="str">
        <f>VLOOKUP(Tabla1[[#This Row],[Fábrica]],Tabla3[],4,FALSE)</f>
        <v>Arizona</v>
      </c>
    </row>
    <row r="8367" spans="1:21" x14ac:dyDescent="0.25">
      <c r="A8367" t="s">
        <v>3382</v>
      </c>
      <c r="B8367" s="3">
        <v>45639</v>
      </c>
      <c r="C8367" s="3">
        <v>45654</v>
      </c>
      <c r="D8367" t="s">
        <v>18</v>
      </c>
      <c r="E8367">
        <v>122770</v>
      </c>
      <c r="F8367" t="s">
        <v>19</v>
      </c>
      <c r="G8367" t="s">
        <v>20</v>
      </c>
      <c r="H8367" t="s">
        <v>21</v>
      </c>
      <c r="I8367">
        <v>94122</v>
      </c>
      <c r="J8367" t="s">
        <v>22</v>
      </c>
      <c r="K8367" t="s">
        <v>23</v>
      </c>
      <c r="L8367" t="s">
        <v>45</v>
      </c>
      <c r="M8367" t="s">
        <v>46</v>
      </c>
      <c r="N8367" s="5">
        <v>20.94</v>
      </c>
      <c r="O8367" s="7">
        <v>6</v>
      </c>
      <c r="P8367" s="5">
        <v>14.94</v>
      </c>
      <c r="Q8367" s="5">
        <v>6</v>
      </c>
      <c r="R8367" s="22">
        <f>Tabla1[[#This Row],[Fecha de Envío]]-Tabla1[[#This Row],[Fecha de Orden]]</f>
        <v>15</v>
      </c>
      <c r="S8367" s="24">
        <f>YEAR(Tabla1[[#This Row],[Fecha de Orden]])</f>
        <v>2024</v>
      </c>
      <c r="T8367" t="str">
        <f>VLOOKUP(Tabla1[[#This Row],[Nombre del Producto]],Tabla2[[Nombre Producto]:[Costo Unitario]],2,FALSE)</f>
        <v>Lot's O' Nuts</v>
      </c>
      <c r="U8367" t="str">
        <f>VLOOKUP(Tabla1[[#This Row],[Fábrica]],Tabla3[],4,FALSE)</f>
        <v>Arizona</v>
      </c>
    </row>
    <row r="8368" spans="1:21" x14ac:dyDescent="0.25">
      <c r="A8368" t="s">
        <v>6483</v>
      </c>
      <c r="B8368" s="3">
        <v>45639</v>
      </c>
      <c r="C8368" s="3">
        <v>45649</v>
      </c>
      <c r="D8368" t="s">
        <v>82</v>
      </c>
      <c r="E8368">
        <v>107986</v>
      </c>
      <c r="F8368" t="s">
        <v>19</v>
      </c>
      <c r="G8368" t="s">
        <v>124</v>
      </c>
      <c r="H8368" t="s">
        <v>125</v>
      </c>
      <c r="I8368">
        <v>98103</v>
      </c>
      <c r="J8368" t="s">
        <v>22</v>
      </c>
      <c r="K8368" t="s">
        <v>23</v>
      </c>
      <c r="L8368" t="s">
        <v>24</v>
      </c>
      <c r="M8368" t="s">
        <v>25</v>
      </c>
      <c r="N8368" s="5">
        <v>11.25</v>
      </c>
      <c r="O8368" s="7">
        <v>3</v>
      </c>
      <c r="P8368" s="5">
        <v>7.35</v>
      </c>
      <c r="Q8368" s="5">
        <v>3.9</v>
      </c>
      <c r="R8368" s="22">
        <f>Tabla1[[#This Row],[Fecha de Envío]]-Tabla1[[#This Row],[Fecha de Orden]]</f>
        <v>10</v>
      </c>
      <c r="S8368" s="24">
        <f>YEAR(Tabla1[[#This Row],[Fecha de Orden]])</f>
        <v>2024</v>
      </c>
      <c r="T8368" t="str">
        <f>VLOOKUP(Tabla1[[#This Row],[Nombre del Producto]],Tabla2[[Nombre Producto]:[Costo Unitario]],2,FALSE)</f>
        <v>Wicked Choccy's</v>
      </c>
      <c r="U8368" t="str">
        <f>VLOOKUP(Tabla1[[#This Row],[Fábrica]],Tabla3[],4,FALSE)</f>
        <v>Georgia</v>
      </c>
    </row>
    <row r="8369" spans="1:21" x14ac:dyDescent="0.25">
      <c r="A8369" t="s">
        <v>1142</v>
      </c>
      <c r="B8369" s="3">
        <v>45640</v>
      </c>
      <c r="C8369" s="3">
        <v>45654</v>
      </c>
      <c r="D8369" t="s">
        <v>18</v>
      </c>
      <c r="E8369">
        <v>151799</v>
      </c>
      <c r="F8369" t="s">
        <v>19</v>
      </c>
      <c r="G8369" t="s">
        <v>283</v>
      </c>
      <c r="H8369" t="s">
        <v>106</v>
      </c>
      <c r="I8369">
        <v>1841</v>
      </c>
      <c r="J8369" t="s">
        <v>22</v>
      </c>
      <c r="K8369" t="s">
        <v>32</v>
      </c>
      <c r="L8369" t="s">
        <v>36</v>
      </c>
      <c r="M8369" t="s">
        <v>37</v>
      </c>
      <c r="N8369" s="5">
        <v>6.5</v>
      </c>
      <c r="O8369" s="7">
        <v>2</v>
      </c>
      <c r="P8369" s="5">
        <v>4.22</v>
      </c>
      <c r="Q8369" s="5">
        <v>2.2799999999999998</v>
      </c>
      <c r="R8369" s="22">
        <f>Tabla1[[#This Row],[Fecha de Envío]]-Tabla1[[#This Row],[Fecha de Orden]]</f>
        <v>14</v>
      </c>
      <c r="S8369" s="24">
        <f>YEAR(Tabla1[[#This Row],[Fecha de Orden]])</f>
        <v>2024</v>
      </c>
      <c r="T8369" t="str">
        <f>VLOOKUP(Tabla1[[#This Row],[Nombre del Producto]],Tabla2[[Nombre Producto]:[Costo Unitario]],2,FALSE)</f>
        <v>Wicked Choccy's</v>
      </c>
      <c r="U8369" t="str">
        <f>VLOOKUP(Tabla1[[#This Row],[Fábrica]],Tabla3[],4,FALSE)</f>
        <v>Georgia</v>
      </c>
    </row>
    <row r="8370" spans="1:21" x14ac:dyDescent="0.25">
      <c r="A8370" t="s">
        <v>1143</v>
      </c>
      <c r="B8370" s="3">
        <v>45640</v>
      </c>
      <c r="C8370" s="3">
        <v>45654</v>
      </c>
      <c r="D8370" t="s">
        <v>18</v>
      </c>
      <c r="E8370">
        <v>151799</v>
      </c>
      <c r="F8370" t="s">
        <v>19</v>
      </c>
      <c r="G8370" t="s">
        <v>283</v>
      </c>
      <c r="H8370" t="s">
        <v>106</v>
      </c>
      <c r="I8370">
        <v>1841</v>
      </c>
      <c r="J8370" t="s">
        <v>22</v>
      </c>
      <c r="K8370" t="s">
        <v>32</v>
      </c>
      <c r="L8370" t="s">
        <v>27</v>
      </c>
      <c r="M8370" t="s">
        <v>28</v>
      </c>
      <c r="N8370" s="5">
        <v>21.6</v>
      </c>
      <c r="O8370" s="7">
        <v>6</v>
      </c>
      <c r="P8370" s="5">
        <v>15</v>
      </c>
      <c r="Q8370" s="5">
        <v>6.6</v>
      </c>
      <c r="R8370" s="22">
        <f>Tabla1[[#This Row],[Fecha de Envío]]-Tabla1[[#This Row],[Fecha de Orden]]</f>
        <v>14</v>
      </c>
      <c r="S8370" s="24">
        <f>YEAR(Tabla1[[#This Row],[Fecha de Orden]])</f>
        <v>2024</v>
      </c>
      <c r="T8370" t="str">
        <f>VLOOKUP(Tabla1[[#This Row],[Nombre del Producto]],Tabla2[[Nombre Producto]:[Costo Unitario]],2,FALSE)</f>
        <v>Lot's O' Nuts</v>
      </c>
      <c r="U8370" t="str">
        <f>VLOOKUP(Tabla1[[#This Row],[Fábrica]],Tabla3[],4,FALSE)</f>
        <v>Arizona</v>
      </c>
    </row>
    <row r="8371" spans="1:21" x14ac:dyDescent="0.25">
      <c r="A8371" t="s">
        <v>1144</v>
      </c>
      <c r="B8371" s="3">
        <v>45640</v>
      </c>
      <c r="C8371" s="3">
        <v>45654</v>
      </c>
      <c r="D8371" t="s">
        <v>18</v>
      </c>
      <c r="E8371">
        <v>151799</v>
      </c>
      <c r="F8371" t="s">
        <v>195</v>
      </c>
      <c r="G8371" t="s">
        <v>328</v>
      </c>
      <c r="H8371" t="s">
        <v>329</v>
      </c>
      <c r="I8371" t="s">
        <v>1121</v>
      </c>
      <c r="J8371" t="s">
        <v>22</v>
      </c>
      <c r="K8371" t="s">
        <v>32</v>
      </c>
      <c r="L8371" t="s">
        <v>36</v>
      </c>
      <c r="M8371" t="s">
        <v>37</v>
      </c>
      <c r="N8371" s="5">
        <v>16.25</v>
      </c>
      <c r="O8371" s="7">
        <v>5</v>
      </c>
      <c r="P8371" s="5">
        <v>10.55</v>
      </c>
      <c r="Q8371" s="5">
        <v>5.7</v>
      </c>
      <c r="R8371" s="22">
        <f>Tabla1[[#This Row],[Fecha de Envío]]-Tabla1[[#This Row],[Fecha de Orden]]</f>
        <v>14</v>
      </c>
      <c r="S8371" s="24">
        <f>YEAR(Tabla1[[#This Row],[Fecha de Orden]])</f>
        <v>2024</v>
      </c>
      <c r="T8371" t="str">
        <f>VLOOKUP(Tabla1[[#This Row],[Nombre del Producto]],Tabla2[[Nombre Producto]:[Costo Unitario]],2,FALSE)</f>
        <v>Wicked Choccy's</v>
      </c>
      <c r="U8371" t="str">
        <f>VLOOKUP(Tabla1[[#This Row],[Fábrica]],Tabla3[],4,FALSE)</f>
        <v>Georgia</v>
      </c>
    </row>
    <row r="8372" spans="1:21" x14ac:dyDescent="0.25">
      <c r="A8372" t="s">
        <v>1145</v>
      </c>
      <c r="B8372" s="3">
        <v>45640</v>
      </c>
      <c r="C8372" s="3">
        <v>45654</v>
      </c>
      <c r="D8372" t="s">
        <v>18</v>
      </c>
      <c r="E8372">
        <v>151799</v>
      </c>
      <c r="F8372" t="s">
        <v>195</v>
      </c>
      <c r="G8372" t="s">
        <v>328</v>
      </c>
      <c r="H8372" t="s">
        <v>329</v>
      </c>
      <c r="I8372" t="s">
        <v>1121</v>
      </c>
      <c r="J8372" t="s">
        <v>22</v>
      </c>
      <c r="K8372" t="s">
        <v>32</v>
      </c>
      <c r="L8372" t="s">
        <v>27</v>
      </c>
      <c r="M8372" t="s">
        <v>28</v>
      </c>
      <c r="N8372" s="5">
        <v>50.4</v>
      </c>
      <c r="O8372" s="7">
        <v>14</v>
      </c>
      <c r="P8372" s="5">
        <v>35</v>
      </c>
      <c r="Q8372" s="5">
        <v>15.4</v>
      </c>
      <c r="R8372" s="22">
        <f>Tabla1[[#This Row],[Fecha de Envío]]-Tabla1[[#This Row],[Fecha de Orden]]</f>
        <v>14</v>
      </c>
      <c r="S8372" s="24">
        <f>YEAR(Tabla1[[#This Row],[Fecha de Orden]])</f>
        <v>2024</v>
      </c>
      <c r="T8372" t="str">
        <f>VLOOKUP(Tabla1[[#This Row],[Nombre del Producto]],Tabla2[[Nombre Producto]:[Costo Unitario]],2,FALSE)</f>
        <v>Lot's O' Nuts</v>
      </c>
      <c r="U8372" t="str">
        <f>VLOOKUP(Tabla1[[#This Row],[Fábrica]],Tabla3[],4,FALSE)</f>
        <v>Arizona</v>
      </c>
    </row>
    <row r="8373" spans="1:21" x14ac:dyDescent="0.25">
      <c r="A8373" t="s">
        <v>2390</v>
      </c>
      <c r="B8373" s="3">
        <v>45640</v>
      </c>
      <c r="C8373" s="3">
        <v>45650</v>
      </c>
      <c r="D8373" t="s">
        <v>82</v>
      </c>
      <c r="E8373">
        <v>107629</v>
      </c>
      <c r="F8373" t="s">
        <v>19</v>
      </c>
      <c r="G8373" t="s">
        <v>1411</v>
      </c>
      <c r="H8373" t="s">
        <v>173</v>
      </c>
      <c r="I8373">
        <v>60076</v>
      </c>
      <c r="J8373" t="s">
        <v>22</v>
      </c>
      <c r="K8373" t="s">
        <v>43</v>
      </c>
      <c r="L8373" t="s">
        <v>24</v>
      </c>
      <c r="M8373" t="s">
        <v>25</v>
      </c>
      <c r="N8373" s="5">
        <v>22.5</v>
      </c>
      <c r="O8373" s="7">
        <v>6</v>
      </c>
      <c r="P8373" s="5">
        <v>14.7</v>
      </c>
      <c r="Q8373" s="5">
        <v>7.8</v>
      </c>
      <c r="R8373" s="22">
        <f>Tabla1[[#This Row],[Fecha de Envío]]-Tabla1[[#This Row],[Fecha de Orden]]</f>
        <v>10</v>
      </c>
      <c r="S8373" s="24">
        <f>YEAR(Tabla1[[#This Row],[Fecha de Orden]])</f>
        <v>2024</v>
      </c>
      <c r="T8373" t="str">
        <f>VLOOKUP(Tabla1[[#This Row],[Nombre del Producto]],Tabla2[[Nombre Producto]:[Costo Unitario]],2,FALSE)</f>
        <v>Wicked Choccy's</v>
      </c>
      <c r="U8373" t="str">
        <f>VLOOKUP(Tabla1[[#This Row],[Fábrica]],Tabla3[],4,FALSE)</f>
        <v>Georgia</v>
      </c>
    </row>
    <row r="8374" spans="1:21" x14ac:dyDescent="0.25">
      <c r="A8374" t="s">
        <v>2391</v>
      </c>
      <c r="B8374" s="3">
        <v>45640</v>
      </c>
      <c r="C8374" s="3">
        <v>45650</v>
      </c>
      <c r="D8374" t="s">
        <v>82</v>
      </c>
      <c r="E8374">
        <v>107629</v>
      </c>
      <c r="F8374" t="s">
        <v>19</v>
      </c>
      <c r="G8374" t="s">
        <v>1411</v>
      </c>
      <c r="H8374" t="s">
        <v>173</v>
      </c>
      <c r="I8374">
        <v>60076</v>
      </c>
      <c r="J8374" t="s">
        <v>22</v>
      </c>
      <c r="K8374" t="s">
        <v>43</v>
      </c>
      <c r="L8374" t="s">
        <v>45</v>
      </c>
      <c r="M8374" t="s">
        <v>46</v>
      </c>
      <c r="N8374" s="5">
        <v>10.47</v>
      </c>
      <c r="O8374" s="7">
        <v>3</v>
      </c>
      <c r="P8374" s="5">
        <v>7.47</v>
      </c>
      <c r="Q8374" s="5">
        <v>3</v>
      </c>
      <c r="R8374" s="22">
        <f>Tabla1[[#This Row],[Fecha de Envío]]-Tabla1[[#This Row],[Fecha de Orden]]</f>
        <v>10</v>
      </c>
      <c r="S8374" s="24">
        <f>YEAR(Tabla1[[#This Row],[Fecha de Orden]])</f>
        <v>2024</v>
      </c>
      <c r="T8374" t="str">
        <f>VLOOKUP(Tabla1[[#This Row],[Nombre del Producto]],Tabla2[[Nombre Producto]:[Costo Unitario]],2,FALSE)</f>
        <v>Lot's O' Nuts</v>
      </c>
      <c r="U8374" t="str">
        <f>VLOOKUP(Tabla1[[#This Row],[Fábrica]],Tabla3[],4,FALSE)</f>
        <v>Arizona</v>
      </c>
    </row>
    <row r="8375" spans="1:21" x14ac:dyDescent="0.25">
      <c r="A8375" t="s">
        <v>3747</v>
      </c>
      <c r="B8375" s="3">
        <v>45640</v>
      </c>
      <c r="C8375" s="3">
        <v>45656</v>
      </c>
      <c r="D8375" t="s">
        <v>18</v>
      </c>
      <c r="E8375">
        <v>122595</v>
      </c>
      <c r="F8375" t="s">
        <v>19</v>
      </c>
      <c r="G8375" t="s">
        <v>239</v>
      </c>
      <c r="H8375" t="s">
        <v>173</v>
      </c>
      <c r="I8375">
        <v>60653</v>
      </c>
      <c r="J8375" t="s">
        <v>148</v>
      </c>
      <c r="K8375" t="s">
        <v>43</v>
      </c>
      <c r="L8375" t="s">
        <v>348</v>
      </c>
      <c r="M8375" t="s">
        <v>349</v>
      </c>
      <c r="N8375" s="5">
        <v>20</v>
      </c>
      <c r="O8375" s="7">
        <v>1</v>
      </c>
      <c r="P8375" s="5">
        <v>10</v>
      </c>
      <c r="Q8375" s="5">
        <v>10</v>
      </c>
      <c r="R8375" s="22">
        <f>Tabla1[[#This Row],[Fecha de Envío]]-Tabla1[[#This Row],[Fecha de Orden]]</f>
        <v>16</v>
      </c>
      <c r="S8375" s="24">
        <f>YEAR(Tabla1[[#This Row],[Fecha de Orden]])</f>
        <v>2024</v>
      </c>
      <c r="T8375" t="str">
        <f>VLOOKUP(Tabla1[[#This Row],[Nombre del Producto]],Tabla2[[Nombre Producto]:[Costo Unitario]],2,FALSE)</f>
        <v>Secret Factory</v>
      </c>
      <c r="U8375" t="str">
        <f>VLOOKUP(Tabla1[[#This Row],[Fábrica]],Tabla3[],4,FALSE)</f>
        <v>Illinois</v>
      </c>
    </row>
    <row r="8376" spans="1:21" x14ac:dyDescent="0.25">
      <c r="A8376" t="s">
        <v>3748</v>
      </c>
      <c r="B8376" s="3">
        <v>45640</v>
      </c>
      <c r="C8376" s="3">
        <v>45656</v>
      </c>
      <c r="D8376" t="s">
        <v>18</v>
      </c>
      <c r="E8376">
        <v>122595</v>
      </c>
      <c r="F8376" t="s">
        <v>19</v>
      </c>
      <c r="G8376" t="s">
        <v>239</v>
      </c>
      <c r="H8376" t="s">
        <v>173</v>
      </c>
      <c r="I8376">
        <v>60653</v>
      </c>
      <c r="J8376" t="s">
        <v>22</v>
      </c>
      <c r="K8376" t="s">
        <v>43</v>
      </c>
      <c r="L8376" t="s">
        <v>33</v>
      </c>
      <c r="M8376" t="s">
        <v>34</v>
      </c>
      <c r="N8376" s="5">
        <v>10.8</v>
      </c>
      <c r="O8376" s="7">
        <v>3</v>
      </c>
      <c r="P8376" s="5">
        <v>7.2</v>
      </c>
      <c r="Q8376" s="5">
        <v>3.6</v>
      </c>
      <c r="R8376" s="22">
        <f>Tabla1[[#This Row],[Fecha de Envío]]-Tabla1[[#This Row],[Fecha de Orden]]</f>
        <v>16</v>
      </c>
      <c r="S8376" s="24">
        <f>YEAR(Tabla1[[#This Row],[Fecha de Orden]])</f>
        <v>2024</v>
      </c>
      <c r="T8376" t="str">
        <f>VLOOKUP(Tabla1[[#This Row],[Nombre del Producto]],Tabla2[[Nombre Producto]:[Costo Unitario]],2,FALSE)</f>
        <v>Lot's O' Nuts</v>
      </c>
      <c r="U8376" t="str">
        <f>VLOOKUP(Tabla1[[#This Row],[Fábrica]],Tabla3[],4,FALSE)</f>
        <v>Arizona</v>
      </c>
    </row>
    <row r="8377" spans="1:21" x14ac:dyDescent="0.25">
      <c r="A8377" t="s">
        <v>3749</v>
      </c>
      <c r="B8377" s="3">
        <v>45640</v>
      </c>
      <c r="C8377" s="3">
        <v>45656</v>
      </c>
      <c r="D8377" t="s">
        <v>18</v>
      </c>
      <c r="E8377">
        <v>122595</v>
      </c>
      <c r="F8377" t="s">
        <v>19</v>
      </c>
      <c r="G8377" t="s">
        <v>239</v>
      </c>
      <c r="H8377" t="s">
        <v>173</v>
      </c>
      <c r="I8377">
        <v>60653</v>
      </c>
      <c r="J8377" t="s">
        <v>22</v>
      </c>
      <c r="K8377" t="s">
        <v>43</v>
      </c>
      <c r="L8377" t="s">
        <v>27</v>
      </c>
      <c r="M8377" t="s">
        <v>28</v>
      </c>
      <c r="N8377" s="5">
        <v>10.8</v>
      </c>
      <c r="O8377" s="7">
        <v>3</v>
      </c>
      <c r="P8377" s="5">
        <v>7.5</v>
      </c>
      <c r="Q8377" s="5">
        <v>3.3</v>
      </c>
      <c r="R8377" s="22">
        <f>Tabla1[[#This Row],[Fecha de Envío]]-Tabla1[[#This Row],[Fecha de Orden]]</f>
        <v>16</v>
      </c>
      <c r="S8377" s="24">
        <f>YEAR(Tabla1[[#This Row],[Fecha de Orden]])</f>
        <v>2024</v>
      </c>
      <c r="T8377" t="str">
        <f>VLOOKUP(Tabla1[[#This Row],[Nombre del Producto]],Tabla2[[Nombre Producto]:[Costo Unitario]],2,FALSE)</f>
        <v>Lot's O' Nuts</v>
      </c>
      <c r="U8377" t="str">
        <f>VLOOKUP(Tabla1[[#This Row],[Fábrica]],Tabla3[],4,FALSE)</f>
        <v>Arizona</v>
      </c>
    </row>
    <row r="8378" spans="1:21" x14ac:dyDescent="0.25">
      <c r="A8378" t="s">
        <v>5216</v>
      </c>
      <c r="B8378" s="3">
        <v>45640</v>
      </c>
      <c r="C8378" s="3">
        <v>45656</v>
      </c>
      <c r="D8378" t="s">
        <v>18</v>
      </c>
      <c r="E8378">
        <v>147333</v>
      </c>
      <c r="F8378" t="s">
        <v>19</v>
      </c>
      <c r="G8378" t="s">
        <v>1082</v>
      </c>
      <c r="H8378" t="s">
        <v>1911</v>
      </c>
      <c r="I8378">
        <v>72701</v>
      </c>
      <c r="J8378" t="s">
        <v>22</v>
      </c>
      <c r="K8378" t="s">
        <v>66</v>
      </c>
      <c r="L8378" t="s">
        <v>45</v>
      </c>
      <c r="M8378" t="s">
        <v>46</v>
      </c>
      <c r="N8378" s="5">
        <v>17.45</v>
      </c>
      <c r="O8378" s="7">
        <v>5</v>
      </c>
      <c r="P8378" s="5">
        <v>12.45</v>
      </c>
      <c r="Q8378" s="5">
        <v>5</v>
      </c>
      <c r="R8378" s="22">
        <f>Tabla1[[#This Row],[Fecha de Envío]]-Tabla1[[#This Row],[Fecha de Orden]]</f>
        <v>16</v>
      </c>
      <c r="S8378" s="24">
        <f>YEAR(Tabla1[[#This Row],[Fecha de Orden]])</f>
        <v>2024</v>
      </c>
      <c r="T8378" t="str">
        <f>VLOOKUP(Tabla1[[#This Row],[Nombre del Producto]],Tabla2[[Nombre Producto]:[Costo Unitario]],2,FALSE)</f>
        <v>Lot's O' Nuts</v>
      </c>
      <c r="U8378" t="str">
        <f>VLOOKUP(Tabla1[[#This Row],[Fábrica]],Tabla3[],4,FALSE)</f>
        <v>Arizona</v>
      </c>
    </row>
    <row r="8379" spans="1:21" x14ac:dyDescent="0.25">
      <c r="A8379" t="s">
        <v>5217</v>
      </c>
      <c r="B8379" s="3">
        <v>45640</v>
      </c>
      <c r="C8379" s="3">
        <v>45656</v>
      </c>
      <c r="D8379" t="s">
        <v>18</v>
      </c>
      <c r="E8379">
        <v>147333</v>
      </c>
      <c r="F8379" t="s">
        <v>19</v>
      </c>
      <c r="G8379" t="s">
        <v>1082</v>
      </c>
      <c r="H8379" t="s">
        <v>1911</v>
      </c>
      <c r="I8379">
        <v>72701</v>
      </c>
      <c r="J8379" t="s">
        <v>22</v>
      </c>
      <c r="K8379" t="s">
        <v>66</v>
      </c>
      <c r="L8379" t="s">
        <v>36</v>
      </c>
      <c r="M8379" t="s">
        <v>37</v>
      </c>
      <c r="N8379" s="5">
        <v>13</v>
      </c>
      <c r="O8379" s="7">
        <v>4</v>
      </c>
      <c r="P8379" s="5">
        <v>8.44</v>
      </c>
      <c r="Q8379" s="5">
        <v>4.5599999999999996</v>
      </c>
      <c r="R8379" s="22">
        <f>Tabla1[[#This Row],[Fecha de Envío]]-Tabla1[[#This Row],[Fecha de Orden]]</f>
        <v>16</v>
      </c>
      <c r="S8379" s="24">
        <f>YEAR(Tabla1[[#This Row],[Fecha de Orden]])</f>
        <v>2024</v>
      </c>
      <c r="T8379" t="str">
        <f>VLOOKUP(Tabla1[[#This Row],[Nombre del Producto]],Tabla2[[Nombre Producto]:[Costo Unitario]],2,FALSE)</f>
        <v>Wicked Choccy's</v>
      </c>
      <c r="U8379" t="str">
        <f>VLOOKUP(Tabla1[[#This Row],[Fábrica]],Tabla3[],4,FALSE)</f>
        <v>Georgia</v>
      </c>
    </row>
    <row r="8380" spans="1:21" x14ac:dyDescent="0.25">
      <c r="A8380" t="s">
        <v>5471</v>
      </c>
      <c r="B8380" s="3">
        <v>45640</v>
      </c>
      <c r="C8380" s="3">
        <v>45655</v>
      </c>
      <c r="D8380" t="s">
        <v>18</v>
      </c>
      <c r="E8380">
        <v>113992</v>
      </c>
      <c r="F8380" t="s">
        <v>19</v>
      </c>
      <c r="G8380" t="s">
        <v>222</v>
      </c>
      <c r="H8380" t="s">
        <v>42</v>
      </c>
      <c r="I8380">
        <v>75023</v>
      </c>
      <c r="J8380" t="s">
        <v>22</v>
      </c>
      <c r="K8380" t="s">
        <v>43</v>
      </c>
      <c r="L8380" t="s">
        <v>27</v>
      </c>
      <c r="M8380" t="s">
        <v>28</v>
      </c>
      <c r="N8380" s="5">
        <v>14.4</v>
      </c>
      <c r="O8380" s="7">
        <v>4</v>
      </c>
      <c r="P8380" s="5">
        <v>10</v>
      </c>
      <c r="Q8380" s="5">
        <v>4.4000000000000004</v>
      </c>
      <c r="R8380" s="22">
        <f>Tabla1[[#This Row],[Fecha de Envío]]-Tabla1[[#This Row],[Fecha de Orden]]</f>
        <v>15</v>
      </c>
      <c r="S8380" s="24">
        <f>YEAR(Tabla1[[#This Row],[Fecha de Orden]])</f>
        <v>2024</v>
      </c>
      <c r="T8380" t="str">
        <f>VLOOKUP(Tabla1[[#This Row],[Nombre del Producto]],Tabla2[[Nombre Producto]:[Costo Unitario]],2,FALSE)</f>
        <v>Lot's O' Nuts</v>
      </c>
      <c r="U8380" t="str">
        <f>VLOOKUP(Tabla1[[#This Row],[Fábrica]],Tabla3[],4,FALSE)</f>
        <v>Arizona</v>
      </c>
    </row>
    <row r="8381" spans="1:21" x14ac:dyDescent="0.25">
      <c r="A8381" t="s">
        <v>6352</v>
      </c>
      <c r="B8381" s="3">
        <v>45640</v>
      </c>
      <c r="C8381" s="3">
        <v>45654</v>
      </c>
      <c r="D8381" t="s">
        <v>18</v>
      </c>
      <c r="E8381">
        <v>169859</v>
      </c>
      <c r="F8381" t="s">
        <v>19</v>
      </c>
      <c r="G8381" t="s">
        <v>120</v>
      </c>
      <c r="H8381" t="s">
        <v>21</v>
      </c>
      <c r="I8381">
        <v>92024</v>
      </c>
      <c r="J8381" t="s">
        <v>22</v>
      </c>
      <c r="K8381" t="s">
        <v>23</v>
      </c>
      <c r="L8381" t="s">
        <v>33</v>
      </c>
      <c r="M8381" t="s">
        <v>34</v>
      </c>
      <c r="N8381" s="5">
        <v>10.8</v>
      </c>
      <c r="O8381" s="7">
        <v>3</v>
      </c>
      <c r="P8381" s="5">
        <v>7.2</v>
      </c>
      <c r="Q8381" s="5">
        <v>3.6</v>
      </c>
      <c r="R8381" s="22">
        <f>Tabla1[[#This Row],[Fecha de Envío]]-Tabla1[[#This Row],[Fecha de Orden]]</f>
        <v>14</v>
      </c>
      <c r="S8381" s="24">
        <f>YEAR(Tabla1[[#This Row],[Fecha de Orden]])</f>
        <v>2024</v>
      </c>
      <c r="T8381" t="str">
        <f>VLOOKUP(Tabla1[[#This Row],[Nombre del Producto]],Tabla2[[Nombre Producto]:[Costo Unitario]],2,FALSE)</f>
        <v>Lot's O' Nuts</v>
      </c>
      <c r="U8381" t="str">
        <f>VLOOKUP(Tabla1[[#This Row],[Fábrica]],Tabla3[],4,FALSE)</f>
        <v>Arizona</v>
      </c>
    </row>
    <row r="8382" spans="1:21" x14ac:dyDescent="0.25">
      <c r="A8382" t="s">
        <v>6353</v>
      </c>
      <c r="B8382" s="3">
        <v>45640</v>
      </c>
      <c r="C8382" s="3">
        <v>45654</v>
      </c>
      <c r="D8382" t="s">
        <v>18</v>
      </c>
      <c r="E8382">
        <v>169859</v>
      </c>
      <c r="F8382" t="s">
        <v>19</v>
      </c>
      <c r="G8382" t="s">
        <v>120</v>
      </c>
      <c r="H8382" t="s">
        <v>21</v>
      </c>
      <c r="I8382">
        <v>92024</v>
      </c>
      <c r="J8382" t="s">
        <v>22</v>
      </c>
      <c r="K8382" t="s">
        <v>23</v>
      </c>
      <c r="L8382" t="s">
        <v>36</v>
      </c>
      <c r="M8382" t="s">
        <v>37</v>
      </c>
      <c r="N8382" s="5">
        <v>45.5</v>
      </c>
      <c r="O8382" s="7">
        <v>14</v>
      </c>
      <c r="P8382" s="5">
        <v>29.54</v>
      </c>
      <c r="Q8382" s="5">
        <v>15.96</v>
      </c>
      <c r="R8382" s="22">
        <f>Tabla1[[#This Row],[Fecha de Envío]]-Tabla1[[#This Row],[Fecha de Orden]]</f>
        <v>14</v>
      </c>
      <c r="S8382" s="24">
        <f>YEAR(Tabla1[[#This Row],[Fecha de Orden]])</f>
        <v>2024</v>
      </c>
      <c r="T8382" t="str">
        <f>VLOOKUP(Tabla1[[#This Row],[Nombre del Producto]],Tabla2[[Nombre Producto]:[Costo Unitario]],2,FALSE)</f>
        <v>Wicked Choccy's</v>
      </c>
      <c r="U8382" t="str">
        <f>VLOOKUP(Tabla1[[#This Row],[Fábrica]],Tabla3[],4,FALSE)</f>
        <v>Georgia</v>
      </c>
    </row>
    <row r="8383" spans="1:21" x14ac:dyDescent="0.25">
      <c r="A8383" t="s">
        <v>1195</v>
      </c>
      <c r="B8383" s="3">
        <v>45641</v>
      </c>
      <c r="C8383" s="3">
        <v>45658</v>
      </c>
      <c r="D8383" t="s">
        <v>18</v>
      </c>
      <c r="E8383">
        <v>135480</v>
      </c>
      <c r="F8383" t="s">
        <v>195</v>
      </c>
      <c r="G8383" t="s">
        <v>1191</v>
      </c>
      <c r="H8383" t="s">
        <v>698</v>
      </c>
      <c r="I8383" t="s">
        <v>1192</v>
      </c>
      <c r="J8383" t="s">
        <v>22</v>
      </c>
      <c r="K8383" t="s">
        <v>32</v>
      </c>
      <c r="L8383" t="s">
        <v>36</v>
      </c>
      <c r="M8383" t="s">
        <v>37</v>
      </c>
      <c r="N8383" s="5">
        <v>6.5</v>
      </c>
      <c r="O8383" s="7">
        <v>2</v>
      </c>
      <c r="P8383" s="5">
        <v>4.22</v>
      </c>
      <c r="Q8383" s="5">
        <v>2.2799999999999998</v>
      </c>
      <c r="R8383" s="22">
        <f>Tabla1[[#This Row],[Fecha de Envío]]-Tabla1[[#This Row],[Fecha de Orden]]</f>
        <v>17</v>
      </c>
      <c r="S8383" s="24">
        <f>YEAR(Tabla1[[#This Row],[Fecha de Orden]])</f>
        <v>2024</v>
      </c>
      <c r="T8383" t="str">
        <f>VLOOKUP(Tabla1[[#This Row],[Nombre del Producto]],Tabla2[[Nombre Producto]:[Costo Unitario]],2,FALSE)</f>
        <v>Wicked Choccy's</v>
      </c>
      <c r="U8383" t="str">
        <f>VLOOKUP(Tabla1[[#This Row],[Fábrica]],Tabla3[],4,FALSE)</f>
        <v>Georgia</v>
      </c>
    </row>
    <row r="8384" spans="1:21" x14ac:dyDescent="0.25">
      <c r="A8384" t="s">
        <v>5279</v>
      </c>
      <c r="B8384" s="3">
        <v>45641</v>
      </c>
      <c r="C8384" s="3">
        <v>45655</v>
      </c>
      <c r="D8384" t="s">
        <v>18</v>
      </c>
      <c r="E8384">
        <v>154116</v>
      </c>
      <c r="F8384" t="s">
        <v>19</v>
      </c>
      <c r="G8384" t="s">
        <v>915</v>
      </c>
      <c r="H8384" t="s">
        <v>21</v>
      </c>
      <c r="I8384">
        <v>90301</v>
      </c>
      <c r="J8384" t="s">
        <v>22</v>
      </c>
      <c r="K8384" t="s">
        <v>23</v>
      </c>
      <c r="L8384" t="s">
        <v>27</v>
      </c>
      <c r="M8384" t="s">
        <v>28</v>
      </c>
      <c r="N8384" s="5">
        <v>14.4</v>
      </c>
      <c r="O8384" s="7">
        <v>4</v>
      </c>
      <c r="P8384" s="5">
        <v>10</v>
      </c>
      <c r="Q8384" s="5">
        <v>4.4000000000000004</v>
      </c>
      <c r="R8384" s="22">
        <f>Tabla1[[#This Row],[Fecha de Envío]]-Tabla1[[#This Row],[Fecha de Orden]]</f>
        <v>14</v>
      </c>
      <c r="S8384" s="24">
        <f>YEAR(Tabla1[[#This Row],[Fecha de Orden]])</f>
        <v>2024</v>
      </c>
      <c r="T8384" t="str">
        <f>VLOOKUP(Tabla1[[#This Row],[Nombre del Producto]],Tabla2[[Nombre Producto]:[Costo Unitario]],2,FALSE)</f>
        <v>Lot's O' Nuts</v>
      </c>
      <c r="U8384" t="str">
        <f>VLOOKUP(Tabla1[[#This Row],[Fábrica]],Tabla3[],4,FALSE)</f>
        <v>Arizona</v>
      </c>
    </row>
    <row r="8385" spans="1:21" x14ac:dyDescent="0.25">
      <c r="A8385" t="s">
        <v>5280</v>
      </c>
      <c r="B8385" s="3">
        <v>45641</v>
      </c>
      <c r="C8385" s="3">
        <v>45655</v>
      </c>
      <c r="D8385" t="s">
        <v>18</v>
      </c>
      <c r="E8385">
        <v>154116</v>
      </c>
      <c r="F8385" t="s">
        <v>19</v>
      </c>
      <c r="G8385" t="s">
        <v>915</v>
      </c>
      <c r="H8385" t="s">
        <v>21</v>
      </c>
      <c r="I8385">
        <v>90301</v>
      </c>
      <c r="J8385" t="s">
        <v>22</v>
      </c>
      <c r="K8385" t="s">
        <v>23</v>
      </c>
      <c r="L8385" t="s">
        <v>45</v>
      </c>
      <c r="M8385" t="s">
        <v>46</v>
      </c>
      <c r="N8385" s="5">
        <v>10.47</v>
      </c>
      <c r="O8385" s="7">
        <v>3</v>
      </c>
      <c r="P8385" s="5">
        <v>7.47</v>
      </c>
      <c r="Q8385" s="5">
        <v>3</v>
      </c>
      <c r="R8385" s="22">
        <f>Tabla1[[#This Row],[Fecha de Envío]]-Tabla1[[#This Row],[Fecha de Orden]]</f>
        <v>14</v>
      </c>
      <c r="S8385" s="24">
        <f>YEAR(Tabla1[[#This Row],[Fecha de Orden]])</f>
        <v>2024</v>
      </c>
      <c r="T8385" t="str">
        <f>VLOOKUP(Tabla1[[#This Row],[Nombre del Producto]],Tabla2[[Nombre Producto]:[Costo Unitario]],2,FALSE)</f>
        <v>Lot's O' Nuts</v>
      </c>
      <c r="U8385" t="str">
        <f>VLOOKUP(Tabla1[[#This Row],[Fábrica]],Tabla3[],4,FALSE)</f>
        <v>Arizona</v>
      </c>
    </row>
    <row r="8386" spans="1:21" x14ac:dyDescent="0.25">
      <c r="A8386" t="s">
        <v>5281</v>
      </c>
      <c r="B8386" s="3">
        <v>45641</v>
      </c>
      <c r="C8386" s="3">
        <v>45655</v>
      </c>
      <c r="D8386" t="s">
        <v>18</v>
      </c>
      <c r="E8386">
        <v>154116</v>
      </c>
      <c r="F8386" t="s">
        <v>19</v>
      </c>
      <c r="G8386" t="s">
        <v>915</v>
      </c>
      <c r="H8386" t="s">
        <v>21</v>
      </c>
      <c r="I8386">
        <v>90301</v>
      </c>
      <c r="J8386" t="s">
        <v>22</v>
      </c>
      <c r="K8386" t="s">
        <v>23</v>
      </c>
      <c r="L8386" t="s">
        <v>33</v>
      </c>
      <c r="M8386" t="s">
        <v>34</v>
      </c>
      <c r="N8386" s="5">
        <v>10.8</v>
      </c>
      <c r="O8386" s="7">
        <v>3</v>
      </c>
      <c r="P8386" s="5">
        <v>7.2</v>
      </c>
      <c r="Q8386" s="5">
        <v>3.6</v>
      </c>
      <c r="R8386" s="22">
        <f>Tabla1[[#This Row],[Fecha de Envío]]-Tabla1[[#This Row],[Fecha de Orden]]</f>
        <v>14</v>
      </c>
      <c r="S8386" s="24">
        <f>YEAR(Tabla1[[#This Row],[Fecha de Orden]])</f>
        <v>2024</v>
      </c>
      <c r="T8386" t="str">
        <f>VLOOKUP(Tabla1[[#This Row],[Nombre del Producto]],Tabla2[[Nombre Producto]:[Costo Unitario]],2,FALSE)</f>
        <v>Lot's O' Nuts</v>
      </c>
      <c r="U8386" t="str">
        <f>VLOOKUP(Tabla1[[#This Row],[Fábrica]],Tabla3[],4,FALSE)</f>
        <v>Arizona</v>
      </c>
    </row>
    <row r="8387" spans="1:21" x14ac:dyDescent="0.25">
      <c r="A8387" t="s">
        <v>7044</v>
      </c>
      <c r="B8387" s="3">
        <v>45641</v>
      </c>
      <c r="C8387" s="3">
        <v>45656</v>
      </c>
      <c r="D8387" t="s">
        <v>18</v>
      </c>
      <c r="E8387">
        <v>119564</v>
      </c>
      <c r="F8387" t="s">
        <v>19</v>
      </c>
      <c r="G8387" t="s">
        <v>124</v>
      </c>
      <c r="H8387" t="s">
        <v>125</v>
      </c>
      <c r="I8387">
        <v>98115</v>
      </c>
      <c r="J8387" t="s">
        <v>22</v>
      </c>
      <c r="K8387" t="s">
        <v>23</v>
      </c>
      <c r="L8387" t="s">
        <v>27</v>
      </c>
      <c r="M8387" t="s">
        <v>28</v>
      </c>
      <c r="N8387" s="5">
        <v>10.8</v>
      </c>
      <c r="O8387" s="7">
        <v>3</v>
      </c>
      <c r="P8387" s="5">
        <v>7.5</v>
      </c>
      <c r="Q8387" s="5">
        <v>3.3</v>
      </c>
      <c r="R8387" s="22">
        <f>Tabla1[[#This Row],[Fecha de Envío]]-Tabla1[[#This Row],[Fecha de Orden]]</f>
        <v>15</v>
      </c>
      <c r="S8387" s="24">
        <f>YEAR(Tabla1[[#This Row],[Fecha de Orden]])</f>
        <v>2024</v>
      </c>
      <c r="T8387" t="str">
        <f>VLOOKUP(Tabla1[[#This Row],[Nombre del Producto]],Tabla2[[Nombre Producto]:[Costo Unitario]],2,FALSE)</f>
        <v>Lot's O' Nuts</v>
      </c>
      <c r="U8387" t="str">
        <f>VLOOKUP(Tabla1[[#This Row],[Fábrica]],Tabla3[],4,FALSE)</f>
        <v>Arizona</v>
      </c>
    </row>
    <row r="8388" spans="1:21" x14ac:dyDescent="0.25">
      <c r="A8388" t="s">
        <v>8375</v>
      </c>
      <c r="B8388" s="3">
        <v>45641</v>
      </c>
      <c r="C8388" s="3">
        <v>45655</v>
      </c>
      <c r="D8388" t="s">
        <v>18</v>
      </c>
      <c r="E8388">
        <v>136063</v>
      </c>
      <c r="F8388" t="s">
        <v>19</v>
      </c>
      <c r="G8388" t="s">
        <v>6692</v>
      </c>
      <c r="H8388" t="s">
        <v>173</v>
      </c>
      <c r="I8388">
        <v>60302</v>
      </c>
      <c r="J8388" t="s">
        <v>22</v>
      </c>
      <c r="K8388" t="s">
        <v>43</v>
      </c>
      <c r="L8388" t="s">
        <v>33</v>
      </c>
      <c r="M8388" t="s">
        <v>34</v>
      </c>
      <c r="N8388" s="5">
        <v>25.2</v>
      </c>
      <c r="O8388" s="7">
        <v>7</v>
      </c>
      <c r="P8388" s="5">
        <v>16.8</v>
      </c>
      <c r="Q8388" s="5">
        <v>8.4</v>
      </c>
      <c r="R8388" s="22">
        <f>Tabla1[[#This Row],[Fecha de Envío]]-Tabla1[[#This Row],[Fecha de Orden]]</f>
        <v>14</v>
      </c>
      <c r="S8388" s="24">
        <f>YEAR(Tabla1[[#This Row],[Fecha de Orden]])</f>
        <v>2024</v>
      </c>
      <c r="T8388" t="str">
        <f>VLOOKUP(Tabla1[[#This Row],[Nombre del Producto]],Tabla2[[Nombre Producto]:[Costo Unitario]],2,FALSE)</f>
        <v>Lot's O' Nuts</v>
      </c>
      <c r="U8388" t="str">
        <f>VLOOKUP(Tabla1[[#This Row],[Fábrica]],Tabla3[],4,FALSE)</f>
        <v>Arizona</v>
      </c>
    </row>
    <row r="8389" spans="1:21" x14ac:dyDescent="0.25">
      <c r="A8389" t="s">
        <v>721</v>
      </c>
      <c r="B8389" s="3">
        <v>45642</v>
      </c>
      <c r="C8389" s="3">
        <v>45656</v>
      </c>
      <c r="D8389" t="s">
        <v>18</v>
      </c>
      <c r="E8389">
        <v>111808</v>
      </c>
      <c r="F8389" t="s">
        <v>19</v>
      </c>
      <c r="G8389" t="s">
        <v>184</v>
      </c>
      <c r="H8389" t="s">
        <v>110</v>
      </c>
      <c r="I8389">
        <v>74133</v>
      </c>
      <c r="J8389" t="s">
        <v>22</v>
      </c>
      <c r="K8389" t="s">
        <v>43</v>
      </c>
      <c r="L8389" t="s">
        <v>33</v>
      </c>
      <c r="M8389" t="s">
        <v>34</v>
      </c>
      <c r="N8389" s="5">
        <v>18</v>
      </c>
      <c r="O8389" s="7">
        <v>5</v>
      </c>
      <c r="P8389" s="5">
        <v>12</v>
      </c>
      <c r="Q8389" s="5">
        <v>6</v>
      </c>
      <c r="R8389" s="22">
        <f>Tabla1[[#This Row],[Fecha de Envío]]-Tabla1[[#This Row],[Fecha de Orden]]</f>
        <v>14</v>
      </c>
      <c r="S8389" s="24">
        <f>YEAR(Tabla1[[#This Row],[Fecha de Orden]])</f>
        <v>2024</v>
      </c>
      <c r="T8389" t="str">
        <f>VLOOKUP(Tabla1[[#This Row],[Nombre del Producto]],Tabla2[[Nombre Producto]:[Costo Unitario]],2,FALSE)</f>
        <v>Lot's O' Nuts</v>
      </c>
      <c r="U8389" t="str">
        <f>VLOOKUP(Tabla1[[#This Row],[Fábrica]],Tabla3[],4,FALSE)</f>
        <v>Arizona</v>
      </c>
    </row>
    <row r="8390" spans="1:21" x14ac:dyDescent="0.25">
      <c r="A8390" t="s">
        <v>889</v>
      </c>
      <c r="B8390" s="3">
        <v>45642</v>
      </c>
      <c r="C8390" s="3">
        <v>45657</v>
      </c>
      <c r="D8390" t="s">
        <v>71</v>
      </c>
      <c r="E8390">
        <v>137428</v>
      </c>
      <c r="F8390" t="s">
        <v>19</v>
      </c>
      <c r="G8390" t="s">
        <v>890</v>
      </c>
      <c r="H8390" t="s">
        <v>21</v>
      </c>
      <c r="I8390">
        <v>92054</v>
      </c>
      <c r="J8390" t="s">
        <v>22</v>
      </c>
      <c r="K8390" t="s">
        <v>23</v>
      </c>
      <c r="L8390" t="s">
        <v>27</v>
      </c>
      <c r="M8390" t="s">
        <v>28</v>
      </c>
      <c r="N8390" s="5">
        <v>7.2</v>
      </c>
      <c r="O8390" s="7">
        <v>2</v>
      </c>
      <c r="P8390" s="5">
        <v>5</v>
      </c>
      <c r="Q8390" s="5">
        <v>2.2000000000000002</v>
      </c>
      <c r="R8390" s="22">
        <f>Tabla1[[#This Row],[Fecha de Envío]]-Tabla1[[#This Row],[Fecha de Orden]]</f>
        <v>15</v>
      </c>
      <c r="S8390" s="24">
        <f>YEAR(Tabla1[[#This Row],[Fecha de Orden]])</f>
        <v>2024</v>
      </c>
      <c r="T8390" t="str">
        <f>VLOOKUP(Tabla1[[#This Row],[Nombre del Producto]],Tabla2[[Nombre Producto]:[Costo Unitario]],2,FALSE)</f>
        <v>Lot's O' Nuts</v>
      </c>
      <c r="U8390" t="str">
        <f>VLOOKUP(Tabla1[[#This Row],[Fábrica]],Tabla3[],4,FALSE)</f>
        <v>Arizona</v>
      </c>
    </row>
    <row r="8391" spans="1:21" x14ac:dyDescent="0.25">
      <c r="A8391" t="s">
        <v>891</v>
      </c>
      <c r="B8391" s="3">
        <v>45642</v>
      </c>
      <c r="C8391" s="3">
        <v>45657</v>
      </c>
      <c r="D8391" t="s">
        <v>71</v>
      </c>
      <c r="E8391">
        <v>137428</v>
      </c>
      <c r="F8391" t="s">
        <v>19</v>
      </c>
      <c r="G8391" t="s">
        <v>890</v>
      </c>
      <c r="H8391" t="s">
        <v>21</v>
      </c>
      <c r="I8391">
        <v>92054</v>
      </c>
      <c r="J8391" t="s">
        <v>22</v>
      </c>
      <c r="K8391" t="s">
        <v>23</v>
      </c>
      <c r="L8391" t="s">
        <v>36</v>
      </c>
      <c r="M8391" t="s">
        <v>37</v>
      </c>
      <c r="N8391" s="5">
        <v>6.5</v>
      </c>
      <c r="O8391" s="7">
        <v>2</v>
      </c>
      <c r="P8391" s="5">
        <v>4.22</v>
      </c>
      <c r="Q8391" s="5">
        <v>2.2799999999999998</v>
      </c>
      <c r="R8391" s="22">
        <f>Tabla1[[#This Row],[Fecha de Envío]]-Tabla1[[#This Row],[Fecha de Orden]]</f>
        <v>15</v>
      </c>
      <c r="S8391" s="24">
        <f>YEAR(Tabla1[[#This Row],[Fecha de Orden]])</f>
        <v>2024</v>
      </c>
      <c r="T8391" t="str">
        <f>VLOOKUP(Tabla1[[#This Row],[Nombre del Producto]],Tabla2[[Nombre Producto]:[Costo Unitario]],2,FALSE)</f>
        <v>Wicked Choccy's</v>
      </c>
      <c r="U8391" t="str">
        <f>VLOOKUP(Tabla1[[#This Row],[Fábrica]],Tabla3[],4,FALSE)</f>
        <v>Georgia</v>
      </c>
    </row>
    <row r="8392" spans="1:21" x14ac:dyDescent="0.25">
      <c r="A8392" t="s">
        <v>892</v>
      </c>
      <c r="B8392" s="3">
        <v>45642</v>
      </c>
      <c r="C8392" s="3">
        <v>45657</v>
      </c>
      <c r="D8392" t="s">
        <v>71</v>
      </c>
      <c r="E8392">
        <v>137428</v>
      </c>
      <c r="F8392" t="s">
        <v>19</v>
      </c>
      <c r="G8392" t="s">
        <v>890</v>
      </c>
      <c r="H8392" t="s">
        <v>21</v>
      </c>
      <c r="I8392">
        <v>92054</v>
      </c>
      <c r="J8392" t="s">
        <v>22</v>
      </c>
      <c r="K8392" t="s">
        <v>23</v>
      </c>
      <c r="L8392" t="s">
        <v>24</v>
      </c>
      <c r="M8392" t="s">
        <v>25</v>
      </c>
      <c r="N8392" s="5">
        <v>18.75</v>
      </c>
      <c r="O8392" s="7">
        <v>5</v>
      </c>
      <c r="P8392" s="5">
        <v>12.25</v>
      </c>
      <c r="Q8392" s="5">
        <v>6.5</v>
      </c>
      <c r="R8392" s="22">
        <f>Tabla1[[#This Row],[Fecha de Envío]]-Tabla1[[#This Row],[Fecha de Orden]]</f>
        <v>15</v>
      </c>
      <c r="S8392" s="24">
        <f>YEAR(Tabla1[[#This Row],[Fecha de Orden]])</f>
        <v>2024</v>
      </c>
      <c r="T8392" t="str">
        <f>VLOOKUP(Tabla1[[#This Row],[Nombre del Producto]],Tabla2[[Nombre Producto]:[Costo Unitario]],2,FALSE)</f>
        <v>Wicked Choccy's</v>
      </c>
      <c r="U8392" t="str">
        <f>VLOOKUP(Tabla1[[#This Row],[Fábrica]],Tabla3[],4,FALSE)</f>
        <v>Georgia</v>
      </c>
    </row>
    <row r="8393" spans="1:21" x14ac:dyDescent="0.25">
      <c r="A8393" t="s">
        <v>5253</v>
      </c>
      <c r="B8393" s="3">
        <v>45642</v>
      </c>
      <c r="C8393" s="3">
        <v>45656</v>
      </c>
      <c r="D8393" t="s">
        <v>71</v>
      </c>
      <c r="E8393">
        <v>137463</v>
      </c>
      <c r="F8393" t="s">
        <v>19</v>
      </c>
      <c r="G8393" t="s">
        <v>4141</v>
      </c>
      <c r="H8393" t="s">
        <v>21</v>
      </c>
      <c r="I8393">
        <v>94086</v>
      </c>
      <c r="J8393" t="s">
        <v>148</v>
      </c>
      <c r="K8393" t="s">
        <v>23</v>
      </c>
      <c r="L8393" t="s">
        <v>348</v>
      </c>
      <c r="M8393" t="s">
        <v>349</v>
      </c>
      <c r="N8393" s="5">
        <v>100</v>
      </c>
      <c r="O8393" s="7">
        <v>5</v>
      </c>
      <c r="P8393" s="5">
        <v>50</v>
      </c>
      <c r="Q8393" s="5">
        <v>50</v>
      </c>
      <c r="R8393" s="22">
        <f>Tabla1[[#This Row],[Fecha de Envío]]-Tabla1[[#This Row],[Fecha de Orden]]</f>
        <v>14</v>
      </c>
      <c r="S8393" s="24">
        <f>YEAR(Tabla1[[#This Row],[Fecha de Orden]])</f>
        <v>2024</v>
      </c>
      <c r="T8393" t="str">
        <f>VLOOKUP(Tabla1[[#This Row],[Nombre del Producto]],Tabla2[[Nombre Producto]:[Costo Unitario]],2,FALSE)</f>
        <v>Secret Factory</v>
      </c>
      <c r="U8393" t="str">
        <f>VLOOKUP(Tabla1[[#This Row],[Fábrica]],Tabla3[],4,FALSE)</f>
        <v>Illinois</v>
      </c>
    </row>
    <row r="8394" spans="1:21" x14ac:dyDescent="0.25">
      <c r="A8394" t="s">
        <v>5254</v>
      </c>
      <c r="B8394" s="3">
        <v>45642</v>
      </c>
      <c r="C8394" s="3">
        <v>45656</v>
      </c>
      <c r="D8394" t="s">
        <v>71</v>
      </c>
      <c r="E8394">
        <v>137463</v>
      </c>
      <c r="F8394" t="s">
        <v>19</v>
      </c>
      <c r="G8394" t="s">
        <v>4141</v>
      </c>
      <c r="H8394" t="s">
        <v>21</v>
      </c>
      <c r="I8394">
        <v>94086</v>
      </c>
      <c r="J8394" t="s">
        <v>22</v>
      </c>
      <c r="K8394" t="s">
        <v>23</v>
      </c>
      <c r="L8394" t="s">
        <v>27</v>
      </c>
      <c r="M8394" t="s">
        <v>28</v>
      </c>
      <c r="N8394" s="5">
        <v>7.2</v>
      </c>
      <c r="O8394" s="7">
        <v>2</v>
      </c>
      <c r="P8394" s="5">
        <v>5</v>
      </c>
      <c r="Q8394" s="5">
        <v>2.2000000000000002</v>
      </c>
      <c r="R8394" s="22">
        <f>Tabla1[[#This Row],[Fecha de Envío]]-Tabla1[[#This Row],[Fecha de Orden]]</f>
        <v>14</v>
      </c>
      <c r="S8394" s="24">
        <f>YEAR(Tabla1[[#This Row],[Fecha de Orden]])</f>
        <v>2024</v>
      </c>
      <c r="T8394" t="str">
        <f>VLOOKUP(Tabla1[[#This Row],[Nombre del Producto]],Tabla2[[Nombre Producto]:[Costo Unitario]],2,FALSE)</f>
        <v>Lot's O' Nuts</v>
      </c>
      <c r="U8394" t="str">
        <f>VLOOKUP(Tabla1[[#This Row],[Fábrica]],Tabla3[],4,FALSE)</f>
        <v>Arizona</v>
      </c>
    </row>
    <row r="8395" spans="1:21" x14ac:dyDescent="0.25">
      <c r="A8395" t="s">
        <v>5255</v>
      </c>
      <c r="B8395" s="3">
        <v>45642</v>
      </c>
      <c r="C8395" s="3">
        <v>45656</v>
      </c>
      <c r="D8395" t="s">
        <v>71</v>
      </c>
      <c r="E8395">
        <v>137463</v>
      </c>
      <c r="F8395" t="s">
        <v>19</v>
      </c>
      <c r="G8395" t="s">
        <v>4141</v>
      </c>
      <c r="H8395" t="s">
        <v>21</v>
      </c>
      <c r="I8395">
        <v>94086</v>
      </c>
      <c r="J8395" t="s">
        <v>22</v>
      </c>
      <c r="K8395" t="s">
        <v>23</v>
      </c>
      <c r="L8395" t="s">
        <v>36</v>
      </c>
      <c r="M8395" t="s">
        <v>37</v>
      </c>
      <c r="N8395" s="5">
        <v>9.75</v>
      </c>
      <c r="O8395" s="7">
        <v>3</v>
      </c>
      <c r="P8395" s="5">
        <v>6.33</v>
      </c>
      <c r="Q8395" s="5">
        <v>3.42</v>
      </c>
      <c r="R8395" s="22">
        <f>Tabla1[[#This Row],[Fecha de Envío]]-Tabla1[[#This Row],[Fecha de Orden]]</f>
        <v>14</v>
      </c>
      <c r="S8395" s="24">
        <f>YEAR(Tabla1[[#This Row],[Fecha de Orden]])</f>
        <v>2024</v>
      </c>
      <c r="T8395" t="str">
        <f>VLOOKUP(Tabla1[[#This Row],[Nombre del Producto]],Tabla2[[Nombre Producto]:[Costo Unitario]],2,FALSE)</f>
        <v>Wicked Choccy's</v>
      </c>
      <c r="U8395" t="str">
        <f>VLOOKUP(Tabla1[[#This Row],[Fábrica]],Tabla3[],4,FALSE)</f>
        <v>Georgia</v>
      </c>
    </row>
    <row r="8396" spans="1:21" x14ac:dyDescent="0.25">
      <c r="A8396" t="s">
        <v>5256</v>
      </c>
      <c r="B8396" s="3">
        <v>45642</v>
      </c>
      <c r="C8396" s="3">
        <v>45656</v>
      </c>
      <c r="D8396" t="s">
        <v>71</v>
      </c>
      <c r="E8396">
        <v>137463</v>
      </c>
      <c r="F8396" t="s">
        <v>19</v>
      </c>
      <c r="G8396" t="s">
        <v>4141</v>
      </c>
      <c r="H8396" t="s">
        <v>21</v>
      </c>
      <c r="I8396">
        <v>94086</v>
      </c>
      <c r="J8396" t="s">
        <v>148</v>
      </c>
      <c r="K8396" t="s">
        <v>23</v>
      </c>
      <c r="L8396" t="s">
        <v>445</v>
      </c>
      <c r="M8396" t="s">
        <v>446</v>
      </c>
      <c r="N8396" s="5">
        <v>16.25</v>
      </c>
      <c r="O8396" s="7">
        <v>5</v>
      </c>
      <c r="P8396" s="5">
        <v>1.25</v>
      </c>
      <c r="Q8396" s="5">
        <v>15</v>
      </c>
      <c r="R8396" s="22">
        <f>Tabla1[[#This Row],[Fecha de Envío]]-Tabla1[[#This Row],[Fecha de Orden]]</f>
        <v>14</v>
      </c>
      <c r="S8396" s="24">
        <f>YEAR(Tabla1[[#This Row],[Fecha de Orden]])</f>
        <v>2024</v>
      </c>
      <c r="T8396" t="str">
        <f>VLOOKUP(Tabla1[[#This Row],[Nombre del Producto]],Tabla2[[Nombre Producto]:[Costo Unitario]],2,FALSE)</f>
        <v>The Other Factory</v>
      </c>
      <c r="U8396" t="str">
        <f>VLOOKUP(Tabla1[[#This Row],[Fábrica]],Tabla3[],4,FALSE)</f>
        <v>Tennessee</v>
      </c>
    </row>
    <row r="8397" spans="1:21" x14ac:dyDescent="0.25">
      <c r="A8397" t="s">
        <v>7341</v>
      </c>
      <c r="B8397" s="3">
        <v>45642</v>
      </c>
      <c r="C8397" s="3">
        <v>45657</v>
      </c>
      <c r="D8397" t="s">
        <v>71</v>
      </c>
      <c r="E8397">
        <v>161578</v>
      </c>
      <c r="F8397" t="s">
        <v>19</v>
      </c>
      <c r="G8397" t="s">
        <v>53</v>
      </c>
      <c r="H8397" t="s">
        <v>21</v>
      </c>
      <c r="I8397">
        <v>90036</v>
      </c>
      <c r="J8397" t="s">
        <v>22</v>
      </c>
      <c r="K8397" t="s">
        <v>23</v>
      </c>
      <c r="L8397" t="s">
        <v>36</v>
      </c>
      <c r="M8397" t="s">
        <v>37</v>
      </c>
      <c r="N8397" s="5">
        <v>6.5</v>
      </c>
      <c r="O8397" s="7">
        <v>2</v>
      </c>
      <c r="P8397" s="5">
        <v>4.22</v>
      </c>
      <c r="Q8397" s="5">
        <v>2.2799999999999998</v>
      </c>
      <c r="R8397" s="22">
        <f>Tabla1[[#This Row],[Fecha de Envío]]-Tabla1[[#This Row],[Fecha de Orden]]</f>
        <v>15</v>
      </c>
      <c r="S8397" s="24">
        <f>YEAR(Tabla1[[#This Row],[Fecha de Orden]])</f>
        <v>2024</v>
      </c>
      <c r="T8397" t="str">
        <f>VLOOKUP(Tabla1[[#This Row],[Nombre del Producto]],Tabla2[[Nombre Producto]:[Costo Unitario]],2,FALSE)</f>
        <v>Wicked Choccy's</v>
      </c>
      <c r="U8397" t="str">
        <f>VLOOKUP(Tabla1[[#This Row],[Fábrica]],Tabla3[],4,FALSE)</f>
        <v>Georgia</v>
      </c>
    </row>
    <row r="8398" spans="1:21" x14ac:dyDescent="0.25">
      <c r="A8398" t="s">
        <v>7342</v>
      </c>
      <c r="B8398" s="3">
        <v>45642</v>
      </c>
      <c r="C8398" s="3">
        <v>45657</v>
      </c>
      <c r="D8398" t="s">
        <v>71</v>
      </c>
      <c r="E8398">
        <v>161578</v>
      </c>
      <c r="F8398" t="s">
        <v>19</v>
      </c>
      <c r="G8398" t="s">
        <v>53</v>
      </c>
      <c r="H8398" t="s">
        <v>21</v>
      </c>
      <c r="I8398">
        <v>90036</v>
      </c>
      <c r="J8398" t="s">
        <v>22</v>
      </c>
      <c r="K8398" t="s">
        <v>23</v>
      </c>
      <c r="L8398" t="s">
        <v>33</v>
      </c>
      <c r="M8398" t="s">
        <v>34</v>
      </c>
      <c r="N8398" s="5">
        <v>18</v>
      </c>
      <c r="O8398" s="7">
        <v>5</v>
      </c>
      <c r="P8398" s="5">
        <v>12</v>
      </c>
      <c r="Q8398" s="5">
        <v>6</v>
      </c>
      <c r="R8398" s="22">
        <f>Tabla1[[#This Row],[Fecha de Envío]]-Tabla1[[#This Row],[Fecha de Orden]]</f>
        <v>15</v>
      </c>
      <c r="S8398" s="24">
        <f>YEAR(Tabla1[[#This Row],[Fecha de Orden]])</f>
        <v>2024</v>
      </c>
      <c r="T8398" t="str">
        <f>VLOOKUP(Tabla1[[#This Row],[Nombre del Producto]],Tabla2[[Nombre Producto]:[Costo Unitario]],2,FALSE)</f>
        <v>Lot's O' Nuts</v>
      </c>
      <c r="U8398" t="str">
        <f>VLOOKUP(Tabla1[[#This Row],[Fábrica]],Tabla3[],4,FALSE)</f>
        <v>Arizona</v>
      </c>
    </row>
    <row r="8399" spans="1:21" x14ac:dyDescent="0.25">
      <c r="A8399" t="s">
        <v>7470</v>
      </c>
      <c r="B8399" s="3">
        <v>45642</v>
      </c>
      <c r="C8399" s="3">
        <v>45659</v>
      </c>
      <c r="D8399" t="s">
        <v>18</v>
      </c>
      <c r="E8399">
        <v>104381</v>
      </c>
      <c r="F8399" t="s">
        <v>19</v>
      </c>
      <c r="G8399" t="s">
        <v>276</v>
      </c>
      <c r="H8399" t="s">
        <v>31</v>
      </c>
      <c r="I8399">
        <v>14609</v>
      </c>
      <c r="J8399" t="s">
        <v>22</v>
      </c>
      <c r="K8399" t="s">
        <v>32</v>
      </c>
      <c r="L8399" t="s">
        <v>33</v>
      </c>
      <c r="M8399" t="s">
        <v>34</v>
      </c>
      <c r="N8399" s="5">
        <v>14.4</v>
      </c>
      <c r="O8399" s="7">
        <v>4</v>
      </c>
      <c r="P8399" s="5">
        <v>9.6</v>
      </c>
      <c r="Q8399" s="5">
        <v>4.8</v>
      </c>
      <c r="R8399" s="22">
        <f>Tabla1[[#This Row],[Fecha de Envío]]-Tabla1[[#This Row],[Fecha de Orden]]</f>
        <v>17</v>
      </c>
      <c r="S8399" s="24">
        <f>YEAR(Tabla1[[#This Row],[Fecha de Orden]])</f>
        <v>2024</v>
      </c>
      <c r="T8399" t="str">
        <f>VLOOKUP(Tabla1[[#This Row],[Nombre del Producto]],Tabla2[[Nombre Producto]:[Costo Unitario]],2,FALSE)</f>
        <v>Lot's O' Nuts</v>
      </c>
      <c r="U8399" t="str">
        <f>VLOOKUP(Tabla1[[#This Row],[Fábrica]],Tabla3[],4,FALSE)</f>
        <v>Arizona</v>
      </c>
    </row>
    <row r="8400" spans="1:21" x14ac:dyDescent="0.25">
      <c r="A8400" t="s">
        <v>570</v>
      </c>
      <c r="B8400" s="3">
        <v>45643</v>
      </c>
      <c r="C8400" s="3">
        <v>45657</v>
      </c>
      <c r="D8400" t="s">
        <v>18</v>
      </c>
      <c r="E8400">
        <v>116855</v>
      </c>
      <c r="F8400" t="s">
        <v>19</v>
      </c>
      <c r="G8400" t="s">
        <v>571</v>
      </c>
      <c r="H8400" t="s">
        <v>133</v>
      </c>
      <c r="I8400">
        <v>23320</v>
      </c>
      <c r="J8400" t="s">
        <v>22</v>
      </c>
      <c r="K8400" t="s">
        <v>66</v>
      </c>
      <c r="L8400" t="s">
        <v>45</v>
      </c>
      <c r="M8400" t="s">
        <v>46</v>
      </c>
      <c r="N8400" s="5">
        <v>17.45</v>
      </c>
      <c r="O8400" s="7">
        <v>5</v>
      </c>
      <c r="P8400" s="5">
        <v>12.45</v>
      </c>
      <c r="Q8400" s="5">
        <v>5</v>
      </c>
      <c r="R8400" s="22">
        <f>Tabla1[[#This Row],[Fecha de Envío]]-Tabla1[[#This Row],[Fecha de Orden]]</f>
        <v>14</v>
      </c>
      <c r="S8400" s="24">
        <f>YEAR(Tabla1[[#This Row],[Fecha de Orden]])</f>
        <v>2024</v>
      </c>
      <c r="T8400" t="str">
        <f>VLOOKUP(Tabla1[[#This Row],[Nombre del Producto]],Tabla2[[Nombre Producto]:[Costo Unitario]],2,FALSE)</f>
        <v>Lot's O' Nuts</v>
      </c>
      <c r="U8400" t="str">
        <f>VLOOKUP(Tabla1[[#This Row],[Fábrica]],Tabla3[],4,FALSE)</f>
        <v>Arizona</v>
      </c>
    </row>
    <row r="8401" spans="1:21" x14ac:dyDescent="0.25">
      <c r="A8401" t="s">
        <v>858</v>
      </c>
      <c r="B8401" s="3">
        <v>45643</v>
      </c>
      <c r="C8401" s="3">
        <v>45659</v>
      </c>
      <c r="D8401" t="s">
        <v>18</v>
      </c>
      <c r="E8401">
        <v>103443</v>
      </c>
      <c r="F8401" t="s">
        <v>19</v>
      </c>
      <c r="G8401" t="s">
        <v>30</v>
      </c>
      <c r="H8401" t="s">
        <v>31</v>
      </c>
      <c r="I8401">
        <v>10009</v>
      </c>
      <c r="J8401" t="s">
        <v>22</v>
      </c>
      <c r="K8401" t="s">
        <v>32</v>
      </c>
      <c r="L8401" t="s">
        <v>33</v>
      </c>
      <c r="M8401" t="s">
        <v>34</v>
      </c>
      <c r="N8401" s="5">
        <v>7.2</v>
      </c>
      <c r="O8401" s="7">
        <v>2</v>
      </c>
      <c r="P8401" s="5">
        <v>4.8</v>
      </c>
      <c r="Q8401" s="5">
        <v>2.4</v>
      </c>
      <c r="R8401" s="22">
        <f>Tabla1[[#This Row],[Fecha de Envío]]-Tabla1[[#This Row],[Fecha de Orden]]</f>
        <v>16</v>
      </c>
      <c r="S8401" s="24">
        <f>YEAR(Tabla1[[#This Row],[Fecha de Orden]])</f>
        <v>2024</v>
      </c>
      <c r="T8401" t="str">
        <f>VLOOKUP(Tabla1[[#This Row],[Nombre del Producto]],Tabla2[[Nombre Producto]:[Costo Unitario]],2,FALSE)</f>
        <v>Lot's O' Nuts</v>
      </c>
      <c r="U8401" t="str">
        <f>VLOOKUP(Tabla1[[#This Row],[Fábrica]],Tabla3[],4,FALSE)</f>
        <v>Arizona</v>
      </c>
    </row>
    <row r="8402" spans="1:21" x14ac:dyDescent="0.25">
      <c r="A8402" t="s">
        <v>859</v>
      </c>
      <c r="B8402" s="3">
        <v>45643</v>
      </c>
      <c r="C8402" s="3">
        <v>45659</v>
      </c>
      <c r="D8402" t="s">
        <v>18</v>
      </c>
      <c r="E8402">
        <v>103443</v>
      </c>
      <c r="F8402" t="s">
        <v>19</v>
      </c>
      <c r="G8402" t="s">
        <v>30</v>
      </c>
      <c r="H8402" t="s">
        <v>31</v>
      </c>
      <c r="I8402">
        <v>10009</v>
      </c>
      <c r="J8402" t="s">
        <v>22</v>
      </c>
      <c r="K8402" t="s">
        <v>32</v>
      </c>
      <c r="L8402" t="s">
        <v>45</v>
      </c>
      <c r="M8402" t="s">
        <v>46</v>
      </c>
      <c r="N8402" s="5">
        <v>10.47</v>
      </c>
      <c r="O8402" s="7">
        <v>3</v>
      </c>
      <c r="P8402" s="5">
        <v>7.47</v>
      </c>
      <c r="Q8402" s="5">
        <v>3</v>
      </c>
      <c r="R8402" s="22">
        <f>Tabla1[[#This Row],[Fecha de Envío]]-Tabla1[[#This Row],[Fecha de Orden]]</f>
        <v>16</v>
      </c>
      <c r="S8402" s="24">
        <f>YEAR(Tabla1[[#This Row],[Fecha de Orden]])</f>
        <v>2024</v>
      </c>
      <c r="T8402" t="str">
        <f>VLOOKUP(Tabla1[[#This Row],[Nombre del Producto]],Tabla2[[Nombre Producto]:[Costo Unitario]],2,FALSE)</f>
        <v>Lot's O' Nuts</v>
      </c>
      <c r="U8402" t="str">
        <f>VLOOKUP(Tabla1[[#This Row],[Fábrica]],Tabla3[],4,FALSE)</f>
        <v>Arizona</v>
      </c>
    </row>
    <row r="8403" spans="1:21" x14ac:dyDescent="0.25">
      <c r="A8403" t="s">
        <v>860</v>
      </c>
      <c r="B8403" s="3">
        <v>45643</v>
      </c>
      <c r="C8403" s="3">
        <v>45659</v>
      </c>
      <c r="D8403" t="s">
        <v>18</v>
      </c>
      <c r="E8403">
        <v>103443</v>
      </c>
      <c r="F8403" t="s">
        <v>19</v>
      </c>
      <c r="G8403" t="s">
        <v>30</v>
      </c>
      <c r="H8403" t="s">
        <v>31</v>
      </c>
      <c r="I8403">
        <v>10009</v>
      </c>
      <c r="J8403" t="s">
        <v>22</v>
      </c>
      <c r="K8403" t="s">
        <v>32</v>
      </c>
      <c r="L8403" t="s">
        <v>36</v>
      </c>
      <c r="M8403" t="s">
        <v>37</v>
      </c>
      <c r="N8403" s="5">
        <v>6.5</v>
      </c>
      <c r="O8403" s="7">
        <v>2</v>
      </c>
      <c r="P8403" s="5">
        <v>4.22</v>
      </c>
      <c r="Q8403" s="5">
        <v>2.2799999999999998</v>
      </c>
      <c r="R8403" s="22">
        <f>Tabla1[[#This Row],[Fecha de Envío]]-Tabla1[[#This Row],[Fecha de Orden]]</f>
        <v>16</v>
      </c>
      <c r="S8403" s="24">
        <f>YEAR(Tabla1[[#This Row],[Fecha de Orden]])</f>
        <v>2024</v>
      </c>
      <c r="T8403" t="str">
        <f>VLOOKUP(Tabla1[[#This Row],[Nombre del Producto]],Tabla2[[Nombre Producto]:[Costo Unitario]],2,FALSE)</f>
        <v>Wicked Choccy's</v>
      </c>
      <c r="U8403" t="str">
        <f>VLOOKUP(Tabla1[[#This Row],[Fábrica]],Tabla3[],4,FALSE)</f>
        <v>Georgia</v>
      </c>
    </row>
    <row r="8404" spans="1:21" x14ac:dyDescent="0.25">
      <c r="A8404" t="s">
        <v>1597</v>
      </c>
      <c r="B8404" s="3">
        <v>45643</v>
      </c>
      <c r="C8404" s="3">
        <v>45657</v>
      </c>
      <c r="D8404" t="s">
        <v>18</v>
      </c>
      <c r="E8404">
        <v>120936</v>
      </c>
      <c r="F8404" t="s">
        <v>19</v>
      </c>
      <c r="G8404" t="s">
        <v>509</v>
      </c>
      <c r="H8404" t="s">
        <v>21</v>
      </c>
      <c r="I8404">
        <v>92804</v>
      </c>
      <c r="J8404" t="s">
        <v>22</v>
      </c>
      <c r="K8404" t="s">
        <v>23</v>
      </c>
      <c r="L8404" t="s">
        <v>27</v>
      </c>
      <c r="M8404" t="s">
        <v>28</v>
      </c>
      <c r="N8404" s="5">
        <v>14.4</v>
      </c>
      <c r="O8404" s="7">
        <v>4</v>
      </c>
      <c r="P8404" s="5">
        <v>10</v>
      </c>
      <c r="Q8404" s="5">
        <v>4.4000000000000004</v>
      </c>
      <c r="R8404" s="22">
        <f>Tabla1[[#This Row],[Fecha de Envío]]-Tabla1[[#This Row],[Fecha de Orden]]</f>
        <v>14</v>
      </c>
      <c r="S8404" s="24">
        <f>YEAR(Tabla1[[#This Row],[Fecha de Orden]])</f>
        <v>2024</v>
      </c>
      <c r="T8404" t="str">
        <f>VLOOKUP(Tabla1[[#This Row],[Nombre del Producto]],Tabla2[[Nombre Producto]:[Costo Unitario]],2,FALSE)</f>
        <v>Lot's O' Nuts</v>
      </c>
      <c r="U8404" t="str">
        <f>VLOOKUP(Tabla1[[#This Row],[Fábrica]],Tabla3[],4,FALSE)</f>
        <v>Arizona</v>
      </c>
    </row>
    <row r="8405" spans="1:21" x14ac:dyDescent="0.25">
      <c r="A8405" t="s">
        <v>1598</v>
      </c>
      <c r="B8405" s="3">
        <v>45643</v>
      </c>
      <c r="C8405" s="3">
        <v>45657</v>
      </c>
      <c r="D8405" t="s">
        <v>18</v>
      </c>
      <c r="E8405">
        <v>120936</v>
      </c>
      <c r="F8405" t="s">
        <v>19</v>
      </c>
      <c r="G8405" t="s">
        <v>509</v>
      </c>
      <c r="H8405" t="s">
        <v>21</v>
      </c>
      <c r="I8405">
        <v>92804</v>
      </c>
      <c r="J8405" t="s">
        <v>22</v>
      </c>
      <c r="K8405" t="s">
        <v>23</v>
      </c>
      <c r="L8405" t="s">
        <v>45</v>
      </c>
      <c r="M8405" t="s">
        <v>46</v>
      </c>
      <c r="N8405" s="5">
        <v>3.49</v>
      </c>
      <c r="O8405" s="7">
        <v>1</v>
      </c>
      <c r="P8405" s="5">
        <v>2.4900000000000002</v>
      </c>
      <c r="Q8405" s="5">
        <v>1</v>
      </c>
      <c r="R8405" s="22">
        <f>Tabla1[[#This Row],[Fecha de Envío]]-Tabla1[[#This Row],[Fecha de Orden]]</f>
        <v>14</v>
      </c>
      <c r="S8405" s="24">
        <f>YEAR(Tabla1[[#This Row],[Fecha de Orden]])</f>
        <v>2024</v>
      </c>
      <c r="T8405" t="str">
        <f>VLOOKUP(Tabla1[[#This Row],[Nombre del Producto]],Tabla2[[Nombre Producto]:[Costo Unitario]],2,FALSE)</f>
        <v>Lot's O' Nuts</v>
      </c>
      <c r="U8405" t="str">
        <f>VLOOKUP(Tabla1[[#This Row],[Fábrica]],Tabla3[],4,FALSE)</f>
        <v>Arizona</v>
      </c>
    </row>
    <row r="8406" spans="1:21" x14ac:dyDescent="0.25">
      <c r="A8406" t="s">
        <v>2880</v>
      </c>
      <c r="B8406" s="3">
        <v>45643</v>
      </c>
      <c r="C8406" s="3">
        <v>45657</v>
      </c>
      <c r="D8406" t="s">
        <v>18</v>
      </c>
      <c r="E8406">
        <v>155362</v>
      </c>
      <c r="F8406" t="s">
        <v>19</v>
      </c>
      <c r="G8406" t="s">
        <v>435</v>
      </c>
      <c r="H8406" t="s">
        <v>410</v>
      </c>
      <c r="I8406">
        <v>54703</v>
      </c>
      <c r="J8406" t="s">
        <v>22</v>
      </c>
      <c r="K8406" t="s">
        <v>43</v>
      </c>
      <c r="L8406" t="s">
        <v>45</v>
      </c>
      <c r="M8406" t="s">
        <v>46</v>
      </c>
      <c r="N8406" s="5">
        <v>6.98</v>
      </c>
      <c r="O8406" s="7">
        <v>2</v>
      </c>
      <c r="P8406" s="5">
        <v>4.9800000000000004</v>
      </c>
      <c r="Q8406" s="5">
        <v>2</v>
      </c>
      <c r="R8406" s="22">
        <f>Tabla1[[#This Row],[Fecha de Envío]]-Tabla1[[#This Row],[Fecha de Orden]]</f>
        <v>14</v>
      </c>
      <c r="S8406" s="24">
        <f>YEAR(Tabla1[[#This Row],[Fecha de Orden]])</f>
        <v>2024</v>
      </c>
      <c r="T8406" t="str">
        <f>VLOOKUP(Tabla1[[#This Row],[Nombre del Producto]],Tabla2[[Nombre Producto]:[Costo Unitario]],2,FALSE)</f>
        <v>Lot's O' Nuts</v>
      </c>
      <c r="U8406" t="str">
        <f>VLOOKUP(Tabla1[[#This Row],[Fábrica]],Tabla3[],4,FALSE)</f>
        <v>Arizona</v>
      </c>
    </row>
    <row r="8407" spans="1:21" x14ac:dyDescent="0.25">
      <c r="A8407" t="s">
        <v>3639</v>
      </c>
      <c r="B8407" s="3">
        <v>45643</v>
      </c>
      <c r="C8407" s="3">
        <v>45657</v>
      </c>
      <c r="D8407" t="s">
        <v>18</v>
      </c>
      <c r="E8407">
        <v>130309</v>
      </c>
      <c r="F8407" t="s">
        <v>19</v>
      </c>
      <c r="G8407" t="s">
        <v>122</v>
      </c>
      <c r="H8407" t="s">
        <v>133</v>
      </c>
      <c r="I8407">
        <v>22204</v>
      </c>
      <c r="J8407" t="s">
        <v>22</v>
      </c>
      <c r="K8407" t="s">
        <v>66</v>
      </c>
      <c r="L8407" t="s">
        <v>24</v>
      </c>
      <c r="M8407" t="s">
        <v>25</v>
      </c>
      <c r="N8407" s="5">
        <v>11.25</v>
      </c>
      <c r="O8407" s="7">
        <v>3</v>
      </c>
      <c r="P8407" s="5">
        <v>7.35</v>
      </c>
      <c r="Q8407" s="5">
        <v>3.9</v>
      </c>
      <c r="R8407" s="22">
        <f>Tabla1[[#This Row],[Fecha de Envío]]-Tabla1[[#This Row],[Fecha de Orden]]</f>
        <v>14</v>
      </c>
      <c r="S8407" s="24">
        <f>YEAR(Tabla1[[#This Row],[Fecha de Orden]])</f>
        <v>2024</v>
      </c>
      <c r="T8407" t="str">
        <f>VLOOKUP(Tabla1[[#This Row],[Nombre del Producto]],Tabla2[[Nombre Producto]:[Costo Unitario]],2,FALSE)</f>
        <v>Wicked Choccy's</v>
      </c>
      <c r="U8407" t="str">
        <f>VLOOKUP(Tabla1[[#This Row],[Fábrica]],Tabla3[],4,FALSE)</f>
        <v>Georgia</v>
      </c>
    </row>
    <row r="8408" spans="1:21" x14ac:dyDescent="0.25">
      <c r="A8408" t="s">
        <v>4034</v>
      </c>
      <c r="B8408" s="3">
        <v>45643</v>
      </c>
      <c r="C8408" s="3">
        <v>45656</v>
      </c>
      <c r="D8408" t="s">
        <v>39</v>
      </c>
      <c r="E8408">
        <v>106964</v>
      </c>
      <c r="F8408" t="s">
        <v>19</v>
      </c>
      <c r="G8408" t="s">
        <v>53</v>
      </c>
      <c r="H8408" t="s">
        <v>21</v>
      </c>
      <c r="I8408">
        <v>90045</v>
      </c>
      <c r="J8408" t="s">
        <v>22</v>
      </c>
      <c r="K8408" t="s">
        <v>23</v>
      </c>
      <c r="L8408" t="s">
        <v>27</v>
      </c>
      <c r="M8408" t="s">
        <v>28</v>
      </c>
      <c r="N8408" s="5">
        <v>7.2</v>
      </c>
      <c r="O8408" s="7">
        <v>2</v>
      </c>
      <c r="P8408" s="5">
        <v>5</v>
      </c>
      <c r="Q8408" s="5">
        <v>2.2000000000000002</v>
      </c>
      <c r="R8408" s="22">
        <f>Tabla1[[#This Row],[Fecha de Envío]]-Tabla1[[#This Row],[Fecha de Orden]]</f>
        <v>13</v>
      </c>
      <c r="S8408" s="24">
        <f>YEAR(Tabla1[[#This Row],[Fecha de Orden]])</f>
        <v>2024</v>
      </c>
      <c r="T8408" t="str">
        <f>VLOOKUP(Tabla1[[#This Row],[Nombre del Producto]],Tabla2[[Nombre Producto]:[Costo Unitario]],2,FALSE)</f>
        <v>Lot's O' Nuts</v>
      </c>
      <c r="U8408" t="str">
        <f>VLOOKUP(Tabla1[[#This Row],[Fábrica]],Tabla3[],4,FALSE)</f>
        <v>Arizona</v>
      </c>
    </row>
    <row r="8409" spans="1:21" x14ac:dyDescent="0.25">
      <c r="A8409" t="s">
        <v>5511</v>
      </c>
      <c r="B8409" s="3">
        <v>45643</v>
      </c>
      <c r="C8409" s="3">
        <v>45657</v>
      </c>
      <c r="D8409" t="s">
        <v>71</v>
      </c>
      <c r="E8409">
        <v>116701</v>
      </c>
      <c r="F8409" t="s">
        <v>19</v>
      </c>
      <c r="G8409" t="s">
        <v>186</v>
      </c>
      <c r="H8409" t="s">
        <v>42</v>
      </c>
      <c r="I8409">
        <v>75220</v>
      </c>
      <c r="J8409" t="s">
        <v>22</v>
      </c>
      <c r="K8409" t="s">
        <v>43</v>
      </c>
      <c r="L8409" t="s">
        <v>45</v>
      </c>
      <c r="M8409" t="s">
        <v>46</v>
      </c>
      <c r="N8409" s="5">
        <v>6.98</v>
      </c>
      <c r="O8409" s="7">
        <v>2</v>
      </c>
      <c r="P8409" s="5">
        <v>4.9800000000000004</v>
      </c>
      <c r="Q8409" s="5">
        <v>2</v>
      </c>
      <c r="R8409" s="22">
        <f>Tabla1[[#This Row],[Fecha de Envío]]-Tabla1[[#This Row],[Fecha de Orden]]</f>
        <v>14</v>
      </c>
      <c r="S8409" s="24">
        <f>YEAR(Tabla1[[#This Row],[Fecha de Orden]])</f>
        <v>2024</v>
      </c>
      <c r="T8409" t="str">
        <f>VLOOKUP(Tabla1[[#This Row],[Nombre del Producto]],Tabla2[[Nombre Producto]:[Costo Unitario]],2,FALSE)</f>
        <v>Lot's O' Nuts</v>
      </c>
      <c r="U8409" t="str">
        <f>VLOOKUP(Tabla1[[#This Row],[Fábrica]],Tabla3[],4,FALSE)</f>
        <v>Arizona</v>
      </c>
    </row>
    <row r="8410" spans="1:21" x14ac:dyDescent="0.25">
      <c r="A8410" t="s">
        <v>5512</v>
      </c>
      <c r="B8410" s="3">
        <v>45643</v>
      </c>
      <c r="C8410" s="3">
        <v>45657</v>
      </c>
      <c r="D8410" t="s">
        <v>18</v>
      </c>
      <c r="E8410">
        <v>133431</v>
      </c>
      <c r="F8410" t="s">
        <v>19</v>
      </c>
      <c r="G8410" t="s">
        <v>20</v>
      </c>
      <c r="H8410" t="s">
        <v>21</v>
      </c>
      <c r="I8410">
        <v>94122</v>
      </c>
      <c r="J8410" t="s">
        <v>22</v>
      </c>
      <c r="K8410" t="s">
        <v>23</v>
      </c>
      <c r="L8410" t="s">
        <v>36</v>
      </c>
      <c r="M8410" t="s">
        <v>37</v>
      </c>
      <c r="N8410" s="5">
        <v>16.25</v>
      </c>
      <c r="O8410" s="7">
        <v>5</v>
      </c>
      <c r="P8410" s="5">
        <v>10.55</v>
      </c>
      <c r="Q8410" s="5">
        <v>5.7</v>
      </c>
      <c r="R8410" s="22">
        <f>Tabla1[[#This Row],[Fecha de Envío]]-Tabla1[[#This Row],[Fecha de Orden]]</f>
        <v>14</v>
      </c>
      <c r="S8410" s="24">
        <f>YEAR(Tabla1[[#This Row],[Fecha de Orden]])</f>
        <v>2024</v>
      </c>
      <c r="T8410" t="str">
        <f>VLOOKUP(Tabla1[[#This Row],[Nombre del Producto]],Tabla2[[Nombre Producto]:[Costo Unitario]],2,FALSE)</f>
        <v>Wicked Choccy's</v>
      </c>
      <c r="U8410" t="str">
        <f>VLOOKUP(Tabla1[[#This Row],[Fábrica]],Tabla3[],4,FALSE)</f>
        <v>Georgia</v>
      </c>
    </row>
    <row r="8411" spans="1:21" x14ac:dyDescent="0.25">
      <c r="A8411" t="s">
        <v>5513</v>
      </c>
      <c r="B8411" s="3">
        <v>45643</v>
      </c>
      <c r="C8411" s="3">
        <v>45657</v>
      </c>
      <c r="D8411" t="s">
        <v>18</v>
      </c>
      <c r="E8411">
        <v>133431</v>
      </c>
      <c r="F8411" t="s">
        <v>19</v>
      </c>
      <c r="G8411" t="s">
        <v>20</v>
      </c>
      <c r="H8411" t="s">
        <v>21</v>
      </c>
      <c r="I8411">
        <v>94122</v>
      </c>
      <c r="J8411" t="s">
        <v>22</v>
      </c>
      <c r="K8411" t="s">
        <v>23</v>
      </c>
      <c r="L8411" t="s">
        <v>24</v>
      </c>
      <c r="M8411" t="s">
        <v>25</v>
      </c>
      <c r="N8411" s="5">
        <v>11.25</v>
      </c>
      <c r="O8411" s="7">
        <v>3</v>
      </c>
      <c r="P8411" s="5">
        <v>7.35</v>
      </c>
      <c r="Q8411" s="5">
        <v>3.9</v>
      </c>
      <c r="R8411" s="22">
        <f>Tabla1[[#This Row],[Fecha de Envío]]-Tabla1[[#This Row],[Fecha de Orden]]</f>
        <v>14</v>
      </c>
      <c r="S8411" s="24">
        <f>YEAR(Tabla1[[#This Row],[Fecha de Orden]])</f>
        <v>2024</v>
      </c>
      <c r="T8411" t="str">
        <f>VLOOKUP(Tabla1[[#This Row],[Nombre del Producto]],Tabla2[[Nombre Producto]:[Costo Unitario]],2,FALSE)</f>
        <v>Wicked Choccy's</v>
      </c>
      <c r="U8411" t="str">
        <f>VLOOKUP(Tabla1[[#This Row],[Fábrica]],Tabla3[],4,FALSE)</f>
        <v>Georgia</v>
      </c>
    </row>
    <row r="8412" spans="1:21" x14ac:dyDescent="0.25">
      <c r="A8412" t="s">
        <v>9045</v>
      </c>
      <c r="B8412" s="3">
        <v>45643</v>
      </c>
      <c r="C8412" s="3">
        <v>45658</v>
      </c>
      <c r="D8412" t="s">
        <v>18</v>
      </c>
      <c r="E8412">
        <v>107342</v>
      </c>
      <c r="F8412" t="s">
        <v>19</v>
      </c>
      <c r="G8412" t="s">
        <v>412</v>
      </c>
      <c r="H8412" t="s">
        <v>147</v>
      </c>
      <c r="I8412">
        <v>47201</v>
      </c>
      <c r="J8412" t="s">
        <v>22</v>
      </c>
      <c r="K8412" t="s">
        <v>43</v>
      </c>
      <c r="L8412" t="s">
        <v>33</v>
      </c>
      <c r="M8412" t="s">
        <v>34</v>
      </c>
      <c r="N8412" s="5">
        <v>14.4</v>
      </c>
      <c r="O8412" s="7">
        <v>4</v>
      </c>
      <c r="P8412" s="5">
        <v>9.6</v>
      </c>
      <c r="Q8412" s="5">
        <v>4.8</v>
      </c>
      <c r="R8412" s="22">
        <f>Tabla1[[#This Row],[Fecha de Envío]]-Tabla1[[#This Row],[Fecha de Orden]]</f>
        <v>15</v>
      </c>
      <c r="S8412" s="24">
        <f>YEAR(Tabla1[[#This Row],[Fecha de Orden]])</f>
        <v>2024</v>
      </c>
      <c r="T8412" t="str">
        <f>VLOOKUP(Tabla1[[#This Row],[Nombre del Producto]],Tabla2[[Nombre Producto]:[Costo Unitario]],2,FALSE)</f>
        <v>Lot's O' Nuts</v>
      </c>
      <c r="U8412" t="str">
        <f>VLOOKUP(Tabla1[[#This Row],[Fábrica]],Tabla3[],4,FALSE)</f>
        <v>Arizona</v>
      </c>
    </row>
    <row r="8413" spans="1:21" x14ac:dyDescent="0.25">
      <c r="A8413" t="s">
        <v>355</v>
      </c>
      <c r="B8413" s="3">
        <v>45644</v>
      </c>
      <c r="C8413" s="3">
        <v>45656</v>
      </c>
      <c r="D8413" t="s">
        <v>39</v>
      </c>
      <c r="E8413">
        <v>108287</v>
      </c>
      <c r="F8413" t="s">
        <v>19</v>
      </c>
      <c r="G8413" t="s">
        <v>356</v>
      </c>
      <c r="H8413" t="s">
        <v>98</v>
      </c>
      <c r="I8413">
        <v>28205</v>
      </c>
      <c r="J8413" t="s">
        <v>22</v>
      </c>
      <c r="K8413" t="s">
        <v>66</v>
      </c>
      <c r="L8413" t="s">
        <v>27</v>
      </c>
      <c r="M8413" t="s">
        <v>28</v>
      </c>
      <c r="N8413" s="5">
        <v>32.4</v>
      </c>
      <c r="O8413" s="7">
        <v>9</v>
      </c>
      <c r="P8413" s="5">
        <v>22.5</v>
      </c>
      <c r="Q8413" s="5">
        <v>9.9</v>
      </c>
      <c r="R8413" s="22">
        <f>Tabla1[[#This Row],[Fecha de Envío]]-Tabla1[[#This Row],[Fecha de Orden]]</f>
        <v>12</v>
      </c>
      <c r="S8413" s="24">
        <f>YEAR(Tabla1[[#This Row],[Fecha de Orden]])</f>
        <v>2024</v>
      </c>
      <c r="T8413" t="str">
        <f>VLOOKUP(Tabla1[[#This Row],[Nombre del Producto]],Tabla2[[Nombre Producto]:[Costo Unitario]],2,FALSE)</f>
        <v>Lot's O' Nuts</v>
      </c>
      <c r="U8413" t="str">
        <f>VLOOKUP(Tabla1[[#This Row],[Fábrica]],Tabla3[],4,FALSE)</f>
        <v>Arizona</v>
      </c>
    </row>
    <row r="8414" spans="1:21" x14ac:dyDescent="0.25">
      <c r="A8414" t="s">
        <v>456</v>
      </c>
      <c r="B8414" s="3">
        <v>45644</v>
      </c>
      <c r="C8414" s="3">
        <v>45658</v>
      </c>
      <c r="D8414" t="s">
        <v>18</v>
      </c>
      <c r="E8414">
        <v>164000</v>
      </c>
      <c r="F8414" t="s">
        <v>19</v>
      </c>
      <c r="G8414" t="s">
        <v>144</v>
      </c>
      <c r="H8414" t="s">
        <v>101</v>
      </c>
      <c r="I8414">
        <v>19134</v>
      </c>
      <c r="J8414" t="s">
        <v>22</v>
      </c>
      <c r="K8414" t="s">
        <v>32</v>
      </c>
      <c r="L8414" t="s">
        <v>36</v>
      </c>
      <c r="M8414" t="s">
        <v>37</v>
      </c>
      <c r="N8414" s="5">
        <v>22.75</v>
      </c>
      <c r="O8414" s="7">
        <v>7</v>
      </c>
      <c r="P8414" s="5">
        <v>14.77</v>
      </c>
      <c r="Q8414" s="5">
        <v>7.98</v>
      </c>
      <c r="R8414" s="22">
        <f>Tabla1[[#This Row],[Fecha de Envío]]-Tabla1[[#This Row],[Fecha de Orden]]</f>
        <v>14</v>
      </c>
      <c r="S8414" s="24">
        <f>YEAR(Tabla1[[#This Row],[Fecha de Orden]])</f>
        <v>2024</v>
      </c>
      <c r="T8414" t="str">
        <f>VLOOKUP(Tabla1[[#This Row],[Nombre del Producto]],Tabla2[[Nombre Producto]:[Costo Unitario]],2,FALSE)</f>
        <v>Wicked Choccy's</v>
      </c>
      <c r="U8414" t="str">
        <f>VLOOKUP(Tabla1[[#This Row],[Fábrica]],Tabla3[],4,FALSE)</f>
        <v>Georgia</v>
      </c>
    </row>
    <row r="8415" spans="1:21" x14ac:dyDescent="0.25">
      <c r="A8415" t="s">
        <v>1398</v>
      </c>
      <c r="B8415" s="3">
        <v>45644</v>
      </c>
      <c r="C8415" s="3">
        <v>45659</v>
      </c>
      <c r="D8415" t="s">
        <v>18</v>
      </c>
      <c r="E8415">
        <v>156664</v>
      </c>
      <c r="F8415" t="s">
        <v>19</v>
      </c>
      <c r="G8415" t="s">
        <v>412</v>
      </c>
      <c r="H8415" t="s">
        <v>210</v>
      </c>
      <c r="I8415">
        <v>43229</v>
      </c>
      <c r="J8415" t="s">
        <v>22</v>
      </c>
      <c r="K8415" t="s">
        <v>32</v>
      </c>
      <c r="L8415" t="s">
        <v>27</v>
      </c>
      <c r="M8415" t="s">
        <v>28</v>
      </c>
      <c r="N8415" s="5">
        <v>7.2</v>
      </c>
      <c r="O8415" s="7">
        <v>2</v>
      </c>
      <c r="P8415" s="5">
        <v>5</v>
      </c>
      <c r="Q8415" s="5">
        <v>2.2000000000000002</v>
      </c>
      <c r="R8415" s="22">
        <f>Tabla1[[#This Row],[Fecha de Envío]]-Tabla1[[#This Row],[Fecha de Orden]]</f>
        <v>15</v>
      </c>
      <c r="S8415" s="24">
        <f>YEAR(Tabla1[[#This Row],[Fecha de Orden]])</f>
        <v>2024</v>
      </c>
      <c r="T8415" t="str">
        <f>VLOOKUP(Tabla1[[#This Row],[Nombre del Producto]],Tabla2[[Nombre Producto]:[Costo Unitario]],2,FALSE)</f>
        <v>Lot's O' Nuts</v>
      </c>
      <c r="U8415" t="str">
        <f>VLOOKUP(Tabla1[[#This Row],[Fábrica]],Tabla3[],4,FALSE)</f>
        <v>Arizona</v>
      </c>
    </row>
    <row r="8416" spans="1:21" x14ac:dyDescent="0.25">
      <c r="A8416" t="s">
        <v>1399</v>
      </c>
      <c r="B8416" s="3">
        <v>45644</v>
      </c>
      <c r="C8416" s="3">
        <v>45659</v>
      </c>
      <c r="D8416" t="s">
        <v>18</v>
      </c>
      <c r="E8416">
        <v>156664</v>
      </c>
      <c r="F8416" t="s">
        <v>19</v>
      </c>
      <c r="G8416" t="s">
        <v>412</v>
      </c>
      <c r="H8416" t="s">
        <v>210</v>
      </c>
      <c r="I8416">
        <v>43229</v>
      </c>
      <c r="J8416" t="s">
        <v>22</v>
      </c>
      <c r="K8416" t="s">
        <v>32</v>
      </c>
      <c r="L8416" t="s">
        <v>45</v>
      </c>
      <c r="M8416" t="s">
        <v>46</v>
      </c>
      <c r="N8416" s="5">
        <v>10.47</v>
      </c>
      <c r="O8416" s="7">
        <v>3</v>
      </c>
      <c r="P8416" s="5">
        <v>7.47</v>
      </c>
      <c r="Q8416" s="5">
        <v>3</v>
      </c>
      <c r="R8416" s="22">
        <f>Tabla1[[#This Row],[Fecha de Envío]]-Tabla1[[#This Row],[Fecha de Orden]]</f>
        <v>15</v>
      </c>
      <c r="S8416" s="24">
        <f>YEAR(Tabla1[[#This Row],[Fecha de Orden]])</f>
        <v>2024</v>
      </c>
      <c r="T8416" t="str">
        <f>VLOOKUP(Tabla1[[#This Row],[Nombre del Producto]],Tabla2[[Nombre Producto]:[Costo Unitario]],2,FALSE)</f>
        <v>Lot's O' Nuts</v>
      </c>
      <c r="U8416" t="str">
        <f>VLOOKUP(Tabla1[[#This Row],[Fábrica]],Tabla3[],4,FALSE)</f>
        <v>Arizona</v>
      </c>
    </row>
    <row r="8417" spans="1:21" x14ac:dyDescent="0.25">
      <c r="A8417" t="s">
        <v>1400</v>
      </c>
      <c r="B8417" s="3">
        <v>45644</v>
      </c>
      <c r="C8417" s="3">
        <v>45659</v>
      </c>
      <c r="D8417" t="s">
        <v>18</v>
      </c>
      <c r="E8417">
        <v>156664</v>
      </c>
      <c r="F8417" t="s">
        <v>19</v>
      </c>
      <c r="G8417" t="s">
        <v>412</v>
      </c>
      <c r="H8417" t="s">
        <v>210</v>
      </c>
      <c r="I8417">
        <v>43229</v>
      </c>
      <c r="J8417" t="s">
        <v>22</v>
      </c>
      <c r="K8417" t="s">
        <v>32</v>
      </c>
      <c r="L8417" t="s">
        <v>33</v>
      </c>
      <c r="M8417" t="s">
        <v>34</v>
      </c>
      <c r="N8417" s="5">
        <v>10.8</v>
      </c>
      <c r="O8417" s="7">
        <v>3</v>
      </c>
      <c r="P8417" s="5">
        <v>7.2</v>
      </c>
      <c r="Q8417" s="5">
        <v>3.6</v>
      </c>
      <c r="R8417" s="22">
        <f>Tabla1[[#This Row],[Fecha de Envío]]-Tabla1[[#This Row],[Fecha de Orden]]</f>
        <v>15</v>
      </c>
      <c r="S8417" s="24">
        <f>YEAR(Tabla1[[#This Row],[Fecha de Orden]])</f>
        <v>2024</v>
      </c>
      <c r="T8417" t="str">
        <f>VLOOKUP(Tabla1[[#This Row],[Nombre del Producto]],Tabla2[[Nombre Producto]:[Costo Unitario]],2,FALSE)</f>
        <v>Lot's O' Nuts</v>
      </c>
      <c r="U8417" t="str">
        <f>VLOOKUP(Tabla1[[#This Row],[Fábrica]],Tabla3[],4,FALSE)</f>
        <v>Arizona</v>
      </c>
    </row>
    <row r="8418" spans="1:21" x14ac:dyDescent="0.25">
      <c r="A8418" t="s">
        <v>2495</v>
      </c>
      <c r="B8418" s="3">
        <v>45644</v>
      </c>
      <c r="C8418" s="3">
        <v>45659</v>
      </c>
      <c r="D8418" t="s">
        <v>18</v>
      </c>
      <c r="E8418">
        <v>105886</v>
      </c>
      <c r="F8418" t="s">
        <v>19</v>
      </c>
      <c r="G8418" t="s">
        <v>890</v>
      </c>
      <c r="H8418" t="s">
        <v>31</v>
      </c>
      <c r="I8418">
        <v>11572</v>
      </c>
      <c r="J8418" t="s">
        <v>22</v>
      </c>
      <c r="K8418" t="s">
        <v>32</v>
      </c>
      <c r="L8418" t="s">
        <v>36</v>
      </c>
      <c r="M8418" t="s">
        <v>37</v>
      </c>
      <c r="N8418" s="5">
        <v>6.5</v>
      </c>
      <c r="O8418" s="7">
        <v>2</v>
      </c>
      <c r="P8418" s="5">
        <v>4.22</v>
      </c>
      <c r="Q8418" s="5">
        <v>2.2799999999999998</v>
      </c>
      <c r="R8418" s="22">
        <f>Tabla1[[#This Row],[Fecha de Envío]]-Tabla1[[#This Row],[Fecha de Orden]]</f>
        <v>15</v>
      </c>
      <c r="S8418" s="24">
        <f>YEAR(Tabla1[[#This Row],[Fecha de Orden]])</f>
        <v>2024</v>
      </c>
      <c r="T8418" t="str">
        <f>VLOOKUP(Tabla1[[#This Row],[Nombre del Producto]],Tabla2[[Nombre Producto]:[Costo Unitario]],2,FALSE)</f>
        <v>Wicked Choccy's</v>
      </c>
      <c r="U8418" t="str">
        <f>VLOOKUP(Tabla1[[#This Row],[Fábrica]],Tabla3[],4,FALSE)</f>
        <v>Georgia</v>
      </c>
    </row>
    <row r="8419" spans="1:21" x14ac:dyDescent="0.25">
      <c r="A8419" t="s">
        <v>2599</v>
      </c>
      <c r="B8419" s="3">
        <v>45644</v>
      </c>
      <c r="C8419" s="3">
        <v>45660</v>
      </c>
      <c r="D8419" t="s">
        <v>18</v>
      </c>
      <c r="E8419">
        <v>115602</v>
      </c>
      <c r="F8419" t="s">
        <v>19</v>
      </c>
      <c r="G8419" t="s">
        <v>30</v>
      </c>
      <c r="H8419" t="s">
        <v>31</v>
      </c>
      <c r="I8419">
        <v>10009</v>
      </c>
      <c r="J8419" t="s">
        <v>22</v>
      </c>
      <c r="K8419" t="s">
        <v>32</v>
      </c>
      <c r="L8419" t="s">
        <v>36</v>
      </c>
      <c r="M8419" t="s">
        <v>37</v>
      </c>
      <c r="N8419" s="5">
        <v>29.25</v>
      </c>
      <c r="O8419" s="7">
        <v>9</v>
      </c>
      <c r="P8419" s="5">
        <v>18.989999999999998</v>
      </c>
      <c r="Q8419" s="5">
        <v>10.26</v>
      </c>
      <c r="R8419" s="22">
        <f>Tabla1[[#This Row],[Fecha de Envío]]-Tabla1[[#This Row],[Fecha de Orden]]</f>
        <v>16</v>
      </c>
      <c r="S8419" s="24">
        <f>YEAR(Tabla1[[#This Row],[Fecha de Orden]])</f>
        <v>2024</v>
      </c>
      <c r="T8419" t="str">
        <f>VLOOKUP(Tabla1[[#This Row],[Nombre del Producto]],Tabla2[[Nombre Producto]:[Costo Unitario]],2,FALSE)</f>
        <v>Wicked Choccy's</v>
      </c>
      <c r="U8419" t="str">
        <f>VLOOKUP(Tabla1[[#This Row],[Fábrica]],Tabla3[],4,FALSE)</f>
        <v>Georgia</v>
      </c>
    </row>
    <row r="8420" spans="1:21" x14ac:dyDescent="0.25">
      <c r="A8420" t="s">
        <v>2600</v>
      </c>
      <c r="B8420" s="3">
        <v>45644</v>
      </c>
      <c r="C8420" s="3">
        <v>45660</v>
      </c>
      <c r="D8420" t="s">
        <v>18</v>
      </c>
      <c r="E8420">
        <v>115602</v>
      </c>
      <c r="F8420" t="s">
        <v>19</v>
      </c>
      <c r="G8420" t="s">
        <v>30</v>
      </c>
      <c r="H8420" t="s">
        <v>31</v>
      </c>
      <c r="I8420">
        <v>10009</v>
      </c>
      <c r="J8420" t="s">
        <v>22</v>
      </c>
      <c r="K8420" t="s">
        <v>32</v>
      </c>
      <c r="L8420" t="s">
        <v>33</v>
      </c>
      <c r="M8420" t="s">
        <v>34</v>
      </c>
      <c r="N8420" s="5">
        <v>46.8</v>
      </c>
      <c r="O8420" s="7">
        <v>13</v>
      </c>
      <c r="P8420" s="5">
        <v>31.2</v>
      </c>
      <c r="Q8420" s="5">
        <v>15.6</v>
      </c>
      <c r="R8420" s="22">
        <f>Tabla1[[#This Row],[Fecha de Envío]]-Tabla1[[#This Row],[Fecha de Orden]]</f>
        <v>16</v>
      </c>
      <c r="S8420" s="24">
        <f>YEAR(Tabla1[[#This Row],[Fecha de Orden]])</f>
        <v>2024</v>
      </c>
      <c r="T8420" t="str">
        <f>VLOOKUP(Tabla1[[#This Row],[Nombre del Producto]],Tabla2[[Nombre Producto]:[Costo Unitario]],2,FALSE)</f>
        <v>Lot's O' Nuts</v>
      </c>
      <c r="U8420" t="str">
        <f>VLOOKUP(Tabla1[[#This Row],[Fábrica]],Tabla3[],4,FALSE)</f>
        <v>Arizona</v>
      </c>
    </row>
    <row r="8421" spans="1:21" x14ac:dyDescent="0.25">
      <c r="A8421" t="s">
        <v>2601</v>
      </c>
      <c r="B8421" s="3">
        <v>45644</v>
      </c>
      <c r="C8421" s="3">
        <v>45660</v>
      </c>
      <c r="D8421" t="s">
        <v>18</v>
      </c>
      <c r="E8421">
        <v>115602</v>
      </c>
      <c r="F8421" t="s">
        <v>19</v>
      </c>
      <c r="G8421" t="s">
        <v>30</v>
      </c>
      <c r="H8421" t="s">
        <v>31</v>
      </c>
      <c r="I8421">
        <v>10009</v>
      </c>
      <c r="J8421" t="s">
        <v>22</v>
      </c>
      <c r="K8421" t="s">
        <v>32</v>
      </c>
      <c r="L8421" t="s">
        <v>45</v>
      </c>
      <c r="M8421" t="s">
        <v>46</v>
      </c>
      <c r="N8421" s="5">
        <v>20.94</v>
      </c>
      <c r="O8421" s="7">
        <v>6</v>
      </c>
      <c r="P8421" s="5">
        <v>14.94</v>
      </c>
      <c r="Q8421" s="5">
        <v>6</v>
      </c>
      <c r="R8421" s="22">
        <f>Tabla1[[#This Row],[Fecha de Envío]]-Tabla1[[#This Row],[Fecha de Orden]]</f>
        <v>16</v>
      </c>
      <c r="S8421" s="24">
        <f>YEAR(Tabla1[[#This Row],[Fecha de Orden]])</f>
        <v>2024</v>
      </c>
      <c r="T8421" t="str">
        <f>VLOOKUP(Tabla1[[#This Row],[Nombre del Producto]],Tabla2[[Nombre Producto]:[Costo Unitario]],2,FALSE)</f>
        <v>Lot's O' Nuts</v>
      </c>
      <c r="U8421" t="str">
        <f>VLOOKUP(Tabla1[[#This Row],[Fábrica]],Tabla3[],4,FALSE)</f>
        <v>Arizona</v>
      </c>
    </row>
    <row r="8422" spans="1:21" x14ac:dyDescent="0.25">
      <c r="A8422" t="s">
        <v>3383</v>
      </c>
      <c r="B8422" s="3">
        <v>45644</v>
      </c>
      <c r="C8422" s="3">
        <v>45655</v>
      </c>
      <c r="D8422" t="s">
        <v>39</v>
      </c>
      <c r="E8422">
        <v>102099</v>
      </c>
      <c r="F8422" t="s">
        <v>19</v>
      </c>
      <c r="G8422" t="s">
        <v>53</v>
      </c>
      <c r="H8422" t="s">
        <v>21</v>
      </c>
      <c r="I8422">
        <v>90008</v>
      </c>
      <c r="J8422" t="s">
        <v>22</v>
      </c>
      <c r="K8422" t="s">
        <v>23</v>
      </c>
      <c r="L8422" t="s">
        <v>27</v>
      </c>
      <c r="M8422" t="s">
        <v>28</v>
      </c>
      <c r="N8422" s="5">
        <v>10.8</v>
      </c>
      <c r="O8422" s="7">
        <v>3</v>
      </c>
      <c r="P8422" s="5">
        <v>7.5</v>
      </c>
      <c r="Q8422" s="5">
        <v>3.3</v>
      </c>
      <c r="R8422" s="22">
        <f>Tabla1[[#This Row],[Fecha de Envío]]-Tabla1[[#This Row],[Fecha de Orden]]</f>
        <v>11</v>
      </c>
      <c r="S8422" s="24">
        <f>YEAR(Tabla1[[#This Row],[Fecha de Orden]])</f>
        <v>2024</v>
      </c>
      <c r="T8422" t="str">
        <f>VLOOKUP(Tabla1[[#This Row],[Nombre del Producto]],Tabla2[[Nombre Producto]:[Costo Unitario]],2,FALSE)</f>
        <v>Lot's O' Nuts</v>
      </c>
      <c r="U8422" t="str">
        <f>VLOOKUP(Tabla1[[#This Row],[Fábrica]],Tabla3[],4,FALSE)</f>
        <v>Arizona</v>
      </c>
    </row>
    <row r="8423" spans="1:21" x14ac:dyDescent="0.25">
      <c r="A8423" t="s">
        <v>3384</v>
      </c>
      <c r="B8423" s="3">
        <v>45644</v>
      </c>
      <c r="C8423" s="3">
        <v>45655</v>
      </c>
      <c r="D8423" t="s">
        <v>39</v>
      </c>
      <c r="E8423">
        <v>102099</v>
      </c>
      <c r="F8423" t="s">
        <v>19</v>
      </c>
      <c r="G8423" t="s">
        <v>53</v>
      </c>
      <c r="H8423" t="s">
        <v>21</v>
      </c>
      <c r="I8423">
        <v>90008</v>
      </c>
      <c r="J8423" t="s">
        <v>22</v>
      </c>
      <c r="K8423" t="s">
        <v>23</v>
      </c>
      <c r="L8423" t="s">
        <v>45</v>
      </c>
      <c r="M8423" t="s">
        <v>46</v>
      </c>
      <c r="N8423" s="5">
        <v>6.98</v>
      </c>
      <c r="O8423" s="7">
        <v>2</v>
      </c>
      <c r="P8423" s="5">
        <v>4.9800000000000004</v>
      </c>
      <c r="Q8423" s="5">
        <v>2</v>
      </c>
      <c r="R8423" s="22">
        <f>Tabla1[[#This Row],[Fecha de Envío]]-Tabla1[[#This Row],[Fecha de Orden]]</f>
        <v>11</v>
      </c>
      <c r="S8423" s="24">
        <f>YEAR(Tabla1[[#This Row],[Fecha de Orden]])</f>
        <v>2024</v>
      </c>
      <c r="T8423" t="str">
        <f>VLOOKUP(Tabla1[[#This Row],[Nombre del Producto]],Tabla2[[Nombre Producto]:[Costo Unitario]],2,FALSE)</f>
        <v>Lot's O' Nuts</v>
      </c>
      <c r="U8423" t="str">
        <f>VLOOKUP(Tabla1[[#This Row],[Fábrica]],Tabla3[],4,FALSE)</f>
        <v>Arizona</v>
      </c>
    </row>
    <row r="8424" spans="1:21" x14ac:dyDescent="0.25">
      <c r="A8424" t="s">
        <v>3896</v>
      </c>
      <c r="B8424" s="3">
        <v>45644</v>
      </c>
      <c r="C8424" s="3">
        <v>45660</v>
      </c>
      <c r="D8424" t="s">
        <v>18</v>
      </c>
      <c r="E8424">
        <v>143252</v>
      </c>
      <c r="F8424" t="s">
        <v>19</v>
      </c>
      <c r="G8424" t="s">
        <v>409</v>
      </c>
      <c r="H8424" t="s">
        <v>410</v>
      </c>
      <c r="I8424">
        <v>53209</v>
      </c>
      <c r="J8424" t="s">
        <v>22</v>
      </c>
      <c r="K8424" t="s">
        <v>43</v>
      </c>
      <c r="L8424" t="s">
        <v>45</v>
      </c>
      <c r="M8424" t="s">
        <v>46</v>
      </c>
      <c r="N8424" s="5">
        <v>17.45</v>
      </c>
      <c r="O8424" s="7">
        <v>5</v>
      </c>
      <c r="P8424" s="5">
        <v>12.45</v>
      </c>
      <c r="Q8424" s="5">
        <v>5</v>
      </c>
      <c r="R8424" s="22">
        <f>Tabla1[[#This Row],[Fecha de Envío]]-Tabla1[[#This Row],[Fecha de Orden]]</f>
        <v>16</v>
      </c>
      <c r="S8424" s="24">
        <f>YEAR(Tabla1[[#This Row],[Fecha de Orden]])</f>
        <v>2024</v>
      </c>
      <c r="T8424" t="str">
        <f>VLOOKUP(Tabla1[[#This Row],[Nombre del Producto]],Tabla2[[Nombre Producto]:[Costo Unitario]],2,FALSE)</f>
        <v>Lot's O' Nuts</v>
      </c>
      <c r="U8424" t="str">
        <f>VLOOKUP(Tabla1[[#This Row],[Fábrica]],Tabla3[],4,FALSE)</f>
        <v>Arizona</v>
      </c>
    </row>
    <row r="8425" spans="1:21" x14ac:dyDescent="0.25">
      <c r="A8425" t="s">
        <v>3897</v>
      </c>
      <c r="B8425" s="3">
        <v>45644</v>
      </c>
      <c r="C8425" s="3">
        <v>45660</v>
      </c>
      <c r="D8425" t="s">
        <v>18</v>
      </c>
      <c r="E8425">
        <v>143252</v>
      </c>
      <c r="F8425" t="s">
        <v>19</v>
      </c>
      <c r="G8425" t="s">
        <v>409</v>
      </c>
      <c r="H8425" t="s">
        <v>410</v>
      </c>
      <c r="I8425">
        <v>53209</v>
      </c>
      <c r="J8425" t="s">
        <v>22</v>
      </c>
      <c r="K8425" t="s">
        <v>43</v>
      </c>
      <c r="L8425" t="s">
        <v>24</v>
      </c>
      <c r="M8425" t="s">
        <v>25</v>
      </c>
      <c r="N8425" s="5">
        <v>11.25</v>
      </c>
      <c r="O8425" s="7">
        <v>3</v>
      </c>
      <c r="P8425" s="5">
        <v>7.35</v>
      </c>
      <c r="Q8425" s="5">
        <v>3.9</v>
      </c>
      <c r="R8425" s="22">
        <f>Tabla1[[#This Row],[Fecha de Envío]]-Tabla1[[#This Row],[Fecha de Orden]]</f>
        <v>16</v>
      </c>
      <c r="S8425" s="24">
        <f>YEAR(Tabla1[[#This Row],[Fecha de Orden]])</f>
        <v>2024</v>
      </c>
      <c r="T8425" t="str">
        <f>VLOOKUP(Tabla1[[#This Row],[Nombre del Producto]],Tabla2[[Nombre Producto]:[Costo Unitario]],2,FALSE)</f>
        <v>Wicked Choccy's</v>
      </c>
      <c r="U8425" t="str">
        <f>VLOOKUP(Tabla1[[#This Row],[Fábrica]],Tabla3[],4,FALSE)</f>
        <v>Georgia</v>
      </c>
    </row>
    <row r="8426" spans="1:21" x14ac:dyDescent="0.25">
      <c r="A8426" t="s">
        <v>7285</v>
      </c>
      <c r="B8426" s="3">
        <v>45644</v>
      </c>
      <c r="C8426" s="3">
        <v>45659</v>
      </c>
      <c r="D8426" t="s">
        <v>71</v>
      </c>
      <c r="E8426">
        <v>140585</v>
      </c>
      <c r="F8426" t="s">
        <v>19</v>
      </c>
      <c r="G8426" t="s">
        <v>2785</v>
      </c>
      <c r="H8426" t="s">
        <v>21</v>
      </c>
      <c r="I8426">
        <v>92024</v>
      </c>
      <c r="J8426" t="s">
        <v>22</v>
      </c>
      <c r="K8426" t="s">
        <v>23</v>
      </c>
      <c r="L8426" t="s">
        <v>33</v>
      </c>
      <c r="M8426" t="s">
        <v>34</v>
      </c>
      <c r="N8426" s="5">
        <v>3.6</v>
      </c>
      <c r="O8426" s="7">
        <v>1</v>
      </c>
      <c r="P8426" s="5">
        <v>2.4</v>
      </c>
      <c r="Q8426" s="5">
        <v>1.2</v>
      </c>
      <c r="R8426" s="22">
        <f>Tabla1[[#This Row],[Fecha de Envío]]-Tabla1[[#This Row],[Fecha de Orden]]</f>
        <v>15</v>
      </c>
      <c r="S8426" s="24">
        <f>YEAR(Tabla1[[#This Row],[Fecha de Orden]])</f>
        <v>2024</v>
      </c>
      <c r="T8426" t="str">
        <f>VLOOKUP(Tabla1[[#This Row],[Nombre del Producto]],Tabla2[[Nombre Producto]:[Costo Unitario]],2,FALSE)</f>
        <v>Lot's O' Nuts</v>
      </c>
      <c r="U8426" t="str">
        <f>VLOOKUP(Tabla1[[#This Row],[Fábrica]],Tabla3[],4,FALSE)</f>
        <v>Arizona</v>
      </c>
    </row>
    <row r="8427" spans="1:21" x14ac:dyDescent="0.25">
      <c r="A8427" t="s">
        <v>8983</v>
      </c>
      <c r="B8427" s="3">
        <v>45644</v>
      </c>
      <c r="C8427" s="3">
        <v>45660</v>
      </c>
      <c r="D8427" t="s">
        <v>18</v>
      </c>
      <c r="E8427">
        <v>158736</v>
      </c>
      <c r="F8427" t="s">
        <v>19</v>
      </c>
      <c r="G8427" t="s">
        <v>20</v>
      </c>
      <c r="H8427" t="s">
        <v>21</v>
      </c>
      <c r="I8427">
        <v>94110</v>
      </c>
      <c r="J8427" t="s">
        <v>22</v>
      </c>
      <c r="K8427" t="s">
        <v>23</v>
      </c>
      <c r="L8427" t="s">
        <v>27</v>
      </c>
      <c r="M8427" t="s">
        <v>28</v>
      </c>
      <c r="N8427" s="5">
        <v>7.2</v>
      </c>
      <c r="O8427" s="7">
        <v>2</v>
      </c>
      <c r="P8427" s="5">
        <v>5</v>
      </c>
      <c r="Q8427" s="5">
        <v>2.2000000000000002</v>
      </c>
      <c r="R8427" s="22">
        <f>Tabla1[[#This Row],[Fecha de Envío]]-Tabla1[[#This Row],[Fecha de Orden]]</f>
        <v>16</v>
      </c>
      <c r="S8427" s="24">
        <f>YEAR(Tabla1[[#This Row],[Fecha de Orden]])</f>
        <v>2024</v>
      </c>
      <c r="T8427" t="str">
        <f>VLOOKUP(Tabla1[[#This Row],[Nombre del Producto]],Tabla2[[Nombre Producto]:[Costo Unitario]],2,FALSE)</f>
        <v>Lot's O' Nuts</v>
      </c>
      <c r="U8427" t="str">
        <f>VLOOKUP(Tabla1[[#This Row],[Fábrica]],Tabla3[],4,FALSE)</f>
        <v>Arizona</v>
      </c>
    </row>
    <row r="8428" spans="1:21" x14ac:dyDescent="0.25">
      <c r="A8428" t="s">
        <v>262</v>
      </c>
      <c r="B8428" s="3">
        <v>45645</v>
      </c>
      <c r="C8428" s="3">
        <v>45657</v>
      </c>
      <c r="D8428" t="s">
        <v>39</v>
      </c>
      <c r="E8428">
        <v>158729</v>
      </c>
      <c r="F8428" t="s">
        <v>19</v>
      </c>
      <c r="G8428" t="s">
        <v>263</v>
      </c>
      <c r="H8428" t="s">
        <v>264</v>
      </c>
      <c r="I8428">
        <v>70506</v>
      </c>
      <c r="J8428" t="s">
        <v>22</v>
      </c>
      <c r="K8428" t="s">
        <v>66</v>
      </c>
      <c r="L8428" t="s">
        <v>45</v>
      </c>
      <c r="M8428" t="s">
        <v>46</v>
      </c>
      <c r="N8428" s="5">
        <v>6.98</v>
      </c>
      <c r="O8428" s="7">
        <v>2</v>
      </c>
      <c r="P8428" s="5">
        <v>4.9800000000000004</v>
      </c>
      <c r="Q8428" s="5">
        <v>2</v>
      </c>
      <c r="R8428" s="22">
        <f>Tabla1[[#This Row],[Fecha de Envío]]-Tabla1[[#This Row],[Fecha de Orden]]</f>
        <v>12</v>
      </c>
      <c r="S8428" s="24">
        <f>YEAR(Tabla1[[#This Row],[Fecha de Orden]])</f>
        <v>2024</v>
      </c>
      <c r="T8428" t="str">
        <f>VLOOKUP(Tabla1[[#This Row],[Nombre del Producto]],Tabla2[[Nombre Producto]:[Costo Unitario]],2,FALSE)</f>
        <v>Lot's O' Nuts</v>
      </c>
      <c r="U8428" t="str">
        <f>VLOOKUP(Tabla1[[#This Row],[Fábrica]],Tabla3[],4,FALSE)</f>
        <v>Arizona</v>
      </c>
    </row>
    <row r="8429" spans="1:21" x14ac:dyDescent="0.25">
      <c r="A8429" t="s">
        <v>6249</v>
      </c>
      <c r="B8429" s="3">
        <v>45645</v>
      </c>
      <c r="C8429" s="3">
        <v>45660</v>
      </c>
      <c r="D8429" t="s">
        <v>71</v>
      </c>
      <c r="E8429">
        <v>128160</v>
      </c>
      <c r="F8429" t="s">
        <v>19</v>
      </c>
      <c r="G8429" t="s">
        <v>20</v>
      </c>
      <c r="H8429" t="s">
        <v>21</v>
      </c>
      <c r="I8429">
        <v>94110</v>
      </c>
      <c r="J8429" t="s">
        <v>22</v>
      </c>
      <c r="K8429" t="s">
        <v>23</v>
      </c>
      <c r="L8429" t="s">
        <v>33</v>
      </c>
      <c r="M8429" t="s">
        <v>34</v>
      </c>
      <c r="N8429" s="5">
        <v>7.2</v>
      </c>
      <c r="O8429" s="7">
        <v>2</v>
      </c>
      <c r="P8429" s="5">
        <v>4.8</v>
      </c>
      <c r="Q8429" s="5">
        <v>2.4</v>
      </c>
      <c r="R8429" s="22">
        <f>Tabla1[[#This Row],[Fecha de Envío]]-Tabla1[[#This Row],[Fecha de Orden]]</f>
        <v>15</v>
      </c>
      <c r="S8429" s="24">
        <f>YEAR(Tabla1[[#This Row],[Fecha de Orden]])</f>
        <v>2024</v>
      </c>
      <c r="T8429" t="str">
        <f>VLOOKUP(Tabla1[[#This Row],[Nombre del Producto]],Tabla2[[Nombre Producto]:[Costo Unitario]],2,FALSE)</f>
        <v>Lot's O' Nuts</v>
      </c>
      <c r="U8429" t="str">
        <f>VLOOKUP(Tabla1[[#This Row],[Fábrica]],Tabla3[],4,FALSE)</f>
        <v>Arizona</v>
      </c>
    </row>
    <row r="8430" spans="1:21" x14ac:dyDescent="0.25">
      <c r="A8430" t="s">
        <v>8923</v>
      </c>
      <c r="B8430" s="3">
        <v>45645</v>
      </c>
      <c r="C8430" s="3">
        <v>45659</v>
      </c>
      <c r="D8430" t="s">
        <v>18</v>
      </c>
      <c r="E8430">
        <v>116946</v>
      </c>
      <c r="F8430" t="s">
        <v>19</v>
      </c>
      <c r="G8430" t="s">
        <v>6489</v>
      </c>
      <c r="H8430" t="s">
        <v>203</v>
      </c>
      <c r="I8430">
        <v>80134</v>
      </c>
      <c r="J8430" t="s">
        <v>22</v>
      </c>
      <c r="K8430" t="s">
        <v>23</v>
      </c>
      <c r="L8430" t="s">
        <v>36</v>
      </c>
      <c r="M8430" t="s">
        <v>37</v>
      </c>
      <c r="N8430" s="5">
        <v>22.75</v>
      </c>
      <c r="O8430" s="7">
        <v>7</v>
      </c>
      <c r="P8430" s="5">
        <v>14.77</v>
      </c>
      <c r="Q8430" s="5">
        <v>7.98</v>
      </c>
      <c r="R8430" s="22">
        <f>Tabla1[[#This Row],[Fecha de Envío]]-Tabla1[[#This Row],[Fecha de Orden]]</f>
        <v>14</v>
      </c>
      <c r="S8430" s="24">
        <f>YEAR(Tabla1[[#This Row],[Fecha de Orden]])</f>
        <v>2024</v>
      </c>
      <c r="T8430" t="str">
        <f>VLOOKUP(Tabla1[[#This Row],[Nombre del Producto]],Tabla2[[Nombre Producto]:[Costo Unitario]],2,FALSE)</f>
        <v>Wicked Choccy's</v>
      </c>
      <c r="U8430" t="str">
        <f>VLOOKUP(Tabla1[[#This Row],[Fábrica]],Tabla3[],4,FALSE)</f>
        <v>Georgia</v>
      </c>
    </row>
    <row r="8431" spans="1:21" x14ac:dyDescent="0.25">
      <c r="A8431" t="s">
        <v>8924</v>
      </c>
      <c r="B8431" s="3">
        <v>45645</v>
      </c>
      <c r="C8431" s="3">
        <v>45659</v>
      </c>
      <c r="D8431" t="s">
        <v>18</v>
      </c>
      <c r="E8431">
        <v>116946</v>
      </c>
      <c r="F8431" t="s">
        <v>19</v>
      </c>
      <c r="G8431" t="s">
        <v>6489</v>
      </c>
      <c r="H8431" t="s">
        <v>203</v>
      </c>
      <c r="I8431">
        <v>80134</v>
      </c>
      <c r="J8431" t="s">
        <v>22</v>
      </c>
      <c r="K8431" t="s">
        <v>23</v>
      </c>
      <c r="L8431" t="s">
        <v>27</v>
      </c>
      <c r="M8431" t="s">
        <v>28</v>
      </c>
      <c r="N8431" s="5">
        <v>18</v>
      </c>
      <c r="O8431" s="7">
        <v>5</v>
      </c>
      <c r="P8431" s="5">
        <v>12.5</v>
      </c>
      <c r="Q8431" s="5">
        <v>5.5</v>
      </c>
      <c r="R8431" s="22">
        <f>Tabla1[[#This Row],[Fecha de Envío]]-Tabla1[[#This Row],[Fecha de Orden]]</f>
        <v>14</v>
      </c>
      <c r="S8431" s="24">
        <f>YEAR(Tabla1[[#This Row],[Fecha de Orden]])</f>
        <v>2024</v>
      </c>
      <c r="T8431" t="str">
        <f>VLOOKUP(Tabla1[[#This Row],[Nombre del Producto]],Tabla2[[Nombre Producto]:[Costo Unitario]],2,FALSE)</f>
        <v>Lot's O' Nuts</v>
      </c>
      <c r="U8431" t="str">
        <f>VLOOKUP(Tabla1[[#This Row],[Fábrica]],Tabla3[],4,FALSE)</f>
        <v>Arizona</v>
      </c>
    </row>
    <row r="8432" spans="1:21" x14ac:dyDescent="0.25">
      <c r="A8432" t="s">
        <v>216</v>
      </c>
      <c r="B8432" s="3">
        <v>45646</v>
      </c>
      <c r="C8432" s="3">
        <v>45658</v>
      </c>
      <c r="D8432" t="s">
        <v>71</v>
      </c>
      <c r="E8432">
        <v>126634</v>
      </c>
      <c r="F8432" t="s">
        <v>195</v>
      </c>
      <c r="G8432" t="s">
        <v>196</v>
      </c>
      <c r="H8432" t="s">
        <v>197</v>
      </c>
      <c r="I8432" t="s">
        <v>198</v>
      </c>
      <c r="J8432" t="s">
        <v>22</v>
      </c>
      <c r="K8432" t="s">
        <v>23</v>
      </c>
      <c r="L8432" t="s">
        <v>33</v>
      </c>
      <c r="M8432" t="s">
        <v>34</v>
      </c>
      <c r="N8432" s="5">
        <v>3.6</v>
      </c>
      <c r="O8432" s="7">
        <v>1</v>
      </c>
      <c r="P8432" s="5">
        <v>2.4</v>
      </c>
      <c r="Q8432" s="5">
        <v>1.2</v>
      </c>
      <c r="R8432" s="22">
        <f>Tabla1[[#This Row],[Fecha de Envío]]-Tabla1[[#This Row],[Fecha de Orden]]</f>
        <v>12</v>
      </c>
      <c r="S8432" s="24">
        <f>YEAR(Tabla1[[#This Row],[Fecha de Orden]])</f>
        <v>2024</v>
      </c>
      <c r="T8432" t="str">
        <f>VLOOKUP(Tabla1[[#This Row],[Nombre del Producto]],Tabla2[[Nombre Producto]:[Costo Unitario]],2,FALSE)</f>
        <v>Lot's O' Nuts</v>
      </c>
      <c r="U8432" t="str">
        <f>VLOOKUP(Tabla1[[#This Row],[Fábrica]],Tabla3[],4,FALSE)</f>
        <v>Arizona</v>
      </c>
    </row>
    <row r="8433" spans="1:21" x14ac:dyDescent="0.25">
      <c r="A8433" t="s">
        <v>2660</v>
      </c>
      <c r="B8433" s="3">
        <v>45646</v>
      </c>
      <c r="C8433" s="3">
        <v>45662</v>
      </c>
      <c r="D8433" t="s">
        <v>18</v>
      </c>
      <c r="E8433">
        <v>102197</v>
      </c>
      <c r="F8433" t="s">
        <v>19</v>
      </c>
      <c r="G8433" t="s">
        <v>30</v>
      </c>
      <c r="H8433" t="s">
        <v>31</v>
      </c>
      <c r="I8433">
        <v>10009</v>
      </c>
      <c r="J8433" t="s">
        <v>22</v>
      </c>
      <c r="K8433" t="s">
        <v>32</v>
      </c>
      <c r="L8433" t="s">
        <v>45</v>
      </c>
      <c r="M8433" t="s">
        <v>46</v>
      </c>
      <c r="N8433" s="5">
        <v>10.47</v>
      </c>
      <c r="O8433" s="7">
        <v>3</v>
      </c>
      <c r="P8433" s="5">
        <v>7.47</v>
      </c>
      <c r="Q8433" s="5">
        <v>3</v>
      </c>
      <c r="R8433" s="22">
        <f>Tabla1[[#This Row],[Fecha de Envío]]-Tabla1[[#This Row],[Fecha de Orden]]</f>
        <v>16</v>
      </c>
      <c r="S8433" s="24">
        <f>YEAR(Tabla1[[#This Row],[Fecha de Orden]])</f>
        <v>2024</v>
      </c>
      <c r="T8433" t="str">
        <f>VLOOKUP(Tabla1[[#This Row],[Nombre del Producto]],Tabla2[[Nombre Producto]:[Costo Unitario]],2,FALSE)</f>
        <v>Lot's O' Nuts</v>
      </c>
      <c r="U8433" t="str">
        <f>VLOOKUP(Tabla1[[#This Row],[Fábrica]],Tabla3[],4,FALSE)</f>
        <v>Arizona</v>
      </c>
    </row>
    <row r="8434" spans="1:21" x14ac:dyDescent="0.25">
      <c r="A8434" t="s">
        <v>2661</v>
      </c>
      <c r="B8434" s="3">
        <v>45646</v>
      </c>
      <c r="C8434" s="3">
        <v>45662</v>
      </c>
      <c r="D8434" t="s">
        <v>18</v>
      </c>
      <c r="E8434">
        <v>102197</v>
      </c>
      <c r="F8434" t="s">
        <v>19</v>
      </c>
      <c r="G8434" t="s">
        <v>30</v>
      </c>
      <c r="H8434" t="s">
        <v>31</v>
      </c>
      <c r="I8434">
        <v>10009</v>
      </c>
      <c r="J8434" t="s">
        <v>22</v>
      </c>
      <c r="K8434" t="s">
        <v>32</v>
      </c>
      <c r="L8434" t="s">
        <v>36</v>
      </c>
      <c r="M8434" t="s">
        <v>37</v>
      </c>
      <c r="N8434" s="5">
        <v>9.75</v>
      </c>
      <c r="O8434" s="7">
        <v>3</v>
      </c>
      <c r="P8434" s="5">
        <v>6.33</v>
      </c>
      <c r="Q8434" s="5">
        <v>3.42</v>
      </c>
      <c r="R8434" s="22">
        <f>Tabla1[[#This Row],[Fecha de Envío]]-Tabla1[[#This Row],[Fecha de Orden]]</f>
        <v>16</v>
      </c>
      <c r="S8434" s="24">
        <f>YEAR(Tabla1[[#This Row],[Fecha de Orden]])</f>
        <v>2024</v>
      </c>
      <c r="T8434" t="str">
        <f>VLOOKUP(Tabla1[[#This Row],[Nombre del Producto]],Tabla2[[Nombre Producto]:[Costo Unitario]],2,FALSE)</f>
        <v>Wicked Choccy's</v>
      </c>
      <c r="U8434" t="str">
        <f>VLOOKUP(Tabla1[[#This Row],[Fábrica]],Tabla3[],4,FALSE)</f>
        <v>Georgia</v>
      </c>
    </row>
    <row r="8435" spans="1:21" x14ac:dyDescent="0.25">
      <c r="A8435" t="s">
        <v>2678</v>
      </c>
      <c r="B8435" s="3">
        <v>45646</v>
      </c>
      <c r="C8435" s="3">
        <v>45662</v>
      </c>
      <c r="D8435" t="s">
        <v>18</v>
      </c>
      <c r="E8435">
        <v>105480</v>
      </c>
      <c r="F8435" t="s">
        <v>19</v>
      </c>
      <c r="G8435" t="s">
        <v>276</v>
      </c>
      <c r="H8435" t="s">
        <v>31</v>
      </c>
      <c r="I8435">
        <v>14609</v>
      </c>
      <c r="J8435" t="s">
        <v>22</v>
      </c>
      <c r="K8435" t="s">
        <v>32</v>
      </c>
      <c r="L8435" t="s">
        <v>36</v>
      </c>
      <c r="M8435" t="s">
        <v>37</v>
      </c>
      <c r="N8435" s="5">
        <v>3.25</v>
      </c>
      <c r="O8435" s="7">
        <v>1</v>
      </c>
      <c r="P8435" s="5">
        <v>2.11</v>
      </c>
      <c r="Q8435" s="5">
        <v>1.1399999999999999</v>
      </c>
      <c r="R8435" s="22">
        <f>Tabla1[[#This Row],[Fecha de Envío]]-Tabla1[[#This Row],[Fecha de Orden]]</f>
        <v>16</v>
      </c>
      <c r="S8435" s="24">
        <f>YEAR(Tabla1[[#This Row],[Fecha de Orden]])</f>
        <v>2024</v>
      </c>
      <c r="T8435" t="str">
        <f>VLOOKUP(Tabla1[[#This Row],[Nombre del Producto]],Tabla2[[Nombre Producto]:[Costo Unitario]],2,FALSE)</f>
        <v>Wicked Choccy's</v>
      </c>
      <c r="U8435" t="str">
        <f>VLOOKUP(Tabla1[[#This Row],[Fábrica]],Tabla3[],4,FALSE)</f>
        <v>Georgia</v>
      </c>
    </row>
    <row r="8436" spans="1:21" x14ac:dyDescent="0.25">
      <c r="A8436" t="s">
        <v>2679</v>
      </c>
      <c r="B8436" s="3">
        <v>45646</v>
      </c>
      <c r="C8436" s="3">
        <v>45662</v>
      </c>
      <c r="D8436" t="s">
        <v>18</v>
      </c>
      <c r="E8436">
        <v>105480</v>
      </c>
      <c r="F8436" t="s">
        <v>19</v>
      </c>
      <c r="G8436" t="s">
        <v>276</v>
      </c>
      <c r="H8436" t="s">
        <v>31</v>
      </c>
      <c r="I8436">
        <v>14609</v>
      </c>
      <c r="J8436" t="s">
        <v>22</v>
      </c>
      <c r="K8436" t="s">
        <v>32</v>
      </c>
      <c r="L8436" t="s">
        <v>45</v>
      </c>
      <c r="M8436" t="s">
        <v>46</v>
      </c>
      <c r="N8436" s="5">
        <v>3.49</v>
      </c>
      <c r="O8436" s="7">
        <v>1</v>
      </c>
      <c r="P8436" s="5">
        <v>2.4900000000000002</v>
      </c>
      <c r="Q8436" s="5">
        <v>1</v>
      </c>
      <c r="R8436" s="22">
        <f>Tabla1[[#This Row],[Fecha de Envío]]-Tabla1[[#This Row],[Fecha de Orden]]</f>
        <v>16</v>
      </c>
      <c r="S8436" s="24">
        <f>YEAR(Tabla1[[#This Row],[Fecha de Orden]])</f>
        <v>2024</v>
      </c>
      <c r="T8436" t="str">
        <f>VLOOKUP(Tabla1[[#This Row],[Nombre del Producto]],Tabla2[[Nombre Producto]:[Costo Unitario]],2,FALSE)</f>
        <v>Lot's O' Nuts</v>
      </c>
      <c r="U8436" t="str">
        <f>VLOOKUP(Tabla1[[#This Row],[Fábrica]],Tabla3[],4,FALSE)</f>
        <v>Arizona</v>
      </c>
    </row>
    <row r="8437" spans="1:21" x14ac:dyDescent="0.25">
      <c r="A8437" t="s">
        <v>1023</v>
      </c>
      <c r="B8437" s="3">
        <v>45647</v>
      </c>
      <c r="C8437" s="3">
        <v>45660</v>
      </c>
      <c r="D8437" t="s">
        <v>39</v>
      </c>
      <c r="E8437">
        <v>109589</v>
      </c>
      <c r="F8437" t="s">
        <v>19</v>
      </c>
      <c r="G8437" t="s">
        <v>1024</v>
      </c>
      <c r="H8437" t="s">
        <v>116</v>
      </c>
      <c r="I8437">
        <v>42104</v>
      </c>
      <c r="J8437" t="s">
        <v>22</v>
      </c>
      <c r="K8437" t="s">
        <v>66</v>
      </c>
      <c r="L8437" t="s">
        <v>36</v>
      </c>
      <c r="M8437" t="s">
        <v>37</v>
      </c>
      <c r="N8437" s="5">
        <v>13</v>
      </c>
      <c r="O8437" s="7">
        <v>4</v>
      </c>
      <c r="P8437" s="5">
        <v>8.44</v>
      </c>
      <c r="Q8437" s="5">
        <v>4.5599999999999996</v>
      </c>
      <c r="R8437" s="22">
        <f>Tabla1[[#This Row],[Fecha de Envío]]-Tabla1[[#This Row],[Fecha de Orden]]</f>
        <v>13</v>
      </c>
      <c r="S8437" s="24">
        <f>YEAR(Tabla1[[#This Row],[Fecha de Orden]])</f>
        <v>2024</v>
      </c>
      <c r="T8437" t="str">
        <f>VLOOKUP(Tabla1[[#This Row],[Nombre del Producto]],Tabla2[[Nombre Producto]:[Costo Unitario]],2,FALSE)</f>
        <v>Wicked Choccy's</v>
      </c>
      <c r="U8437" t="str">
        <f>VLOOKUP(Tabla1[[#This Row],[Fábrica]],Tabla3[],4,FALSE)</f>
        <v>Georgia</v>
      </c>
    </row>
    <row r="8438" spans="1:21" x14ac:dyDescent="0.25">
      <c r="A8438" t="s">
        <v>1313</v>
      </c>
      <c r="B8438" s="3">
        <v>45647</v>
      </c>
      <c r="C8438" s="3">
        <v>45661</v>
      </c>
      <c r="D8438" t="s">
        <v>18</v>
      </c>
      <c r="E8438">
        <v>163405</v>
      </c>
      <c r="F8438" t="s">
        <v>19</v>
      </c>
      <c r="G8438" t="s">
        <v>53</v>
      </c>
      <c r="H8438" t="s">
        <v>21</v>
      </c>
      <c r="I8438">
        <v>90049</v>
      </c>
      <c r="J8438" t="s">
        <v>22</v>
      </c>
      <c r="K8438" t="s">
        <v>23</v>
      </c>
      <c r="L8438" t="s">
        <v>27</v>
      </c>
      <c r="M8438" t="s">
        <v>28</v>
      </c>
      <c r="N8438" s="5">
        <v>7.2</v>
      </c>
      <c r="O8438" s="7">
        <v>2</v>
      </c>
      <c r="P8438" s="5">
        <v>5</v>
      </c>
      <c r="Q8438" s="5">
        <v>2.2000000000000002</v>
      </c>
      <c r="R8438" s="22">
        <f>Tabla1[[#This Row],[Fecha de Envío]]-Tabla1[[#This Row],[Fecha de Orden]]</f>
        <v>14</v>
      </c>
      <c r="S8438" s="24">
        <f>YEAR(Tabla1[[#This Row],[Fecha de Orden]])</f>
        <v>2024</v>
      </c>
      <c r="T8438" t="str">
        <f>VLOOKUP(Tabla1[[#This Row],[Nombre del Producto]],Tabla2[[Nombre Producto]:[Costo Unitario]],2,FALSE)</f>
        <v>Lot's O' Nuts</v>
      </c>
      <c r="U8438" t="str">
        <f>VLOOKUP(Tabla1[[#This Row],[Fábrica]],Tabla3[],4,FALSE)</f>
        <v>Arizona</v>
      </c>
    </row>
    <row r="8439" spans="1:21" x14ac:dyDescent="0.25">
      <c r="A8439" t="s">
        <v>2419</v>
      </c>
      <c r="B8439" s="3">
        <v>45647</v>
      </c>
      <c r="C8439" s="3">
        <v>45664</v>
      </c>
      <c r="D8439" t="s">
        <v>18</v>
      </c>
      <c r="E8439">
        <v>165841</v>
      </c>
      <c r="F8439" t="s">
        <v>19</v>
      </c>
      <c r="G8439" t="s">
        <v>1355</v>
      </c>
      <c r="H8439" t="s">
        <v>306</v>
      </c>
      <c r="I8439">
        <v>7501</v>
      </c>
      <c r="J8439" t="s">
        <v>22</v>
      </c>
      <c r="K8439" t="s">
        <v>32</v>
      </c>
      <c r="L8439" t="s">
        <v>36</v>
      </c>
      <c r="M8439" t="s">
        <v>37</v>
      </c>
      <c r="N8439" s="5">
        <v>9.75</v>
      </c>
      <c r="O8439" s="7">
        <v>3</v>
      </c>
      <c r="P8439" s="5">
        <v>6.33</v>
      </c>
      <c r="Q8439" s="5">
        <v>3.42</v>
      </c>
      <c r="R8439" s="22">
        <f>Tabla1[[#This Row],[Fecha de Envío]]-Tabla1[[#This Row],[Fecha de Orden]]</f>
        <v>17</v>
      </c>
      <c r="S8439" s="24">
        <f>YEAR(Tabla1[[#This Row],[Fecha de Orden]])</f>
        <v>2024</v>
      </c>
      <c r="T8439" t="str">
        <f>VLOOKUP(Tabla1[[#This Row],[Nombre del Producto]],Tabla2[[Nombre Producto]:[Costo Unitario]],2,FALSE)</f>
        <v>Wicked Choccy's</v>
      </c>
      <c r="U8439" t="str">
        <f>VLOOKUP(Tabla1[[#This Row],[Fábrica]],Tabla3[],4,FALSE)</f>
        <v>Georgia</v>
      </c>
    </row>
    <row r="8440" spans="1:21" x14ac:dyDescent="0.25">
      <c r="A8440" t="s">
        <v>2420</v>
      </c>
      <c r="B8440" s="3">
        <v>45647</v>
      </c>
      <c r="C8440" s="3">
        <v>45664</v>
      </c>
      <c r="D8440" t="s">
        <v>18</v>
      </c>
      <c r="E8440">
        <v>165841</v>
      </c>
      <c r="F8440" t="s">
        <v>19</v>
      </c>
      <c r="G8440" t="s">
        <v>1355</v>
      </c>
      <c r="H8440" t="s">
        <v>306</v>
      </c>
      <c r="I8440">
        <v>7501</v>
      </c>
      <c r="J8440" t="s">
        <v>22</v>
      </c>
      <c r="K8440" t="s">
        <v>32</v>
      </c>
      <c r="L8440" t="s">
        <v>33</v>
      </c>
      <c r="M8440" t="s">
        <v>34</v>
      </c>
      <c r="N8440" s="5">
        <v>10.8</v>
      </c>
      <c r="O8440" s="7">
        <v>3</v>
      </c>
      <c r="P8440" s="5">
        <v>7.2</v>
      </c>
      <c r="Q8440" s="5">
        <v>3.6</v>
      </c>
      <c r="R8440" s="22">
        <f>Tabla1[[#This Row],[Fecha de Envío]]-Tabla1[[#This Row],[Fecha de Orden]]</f>
        <v>17</v>
      </c>
      <c r="S8440" s="24">
        <f>YEAR(Tabla1[[#This Row],[Fecha de Orden]])</f>
        <v>2024</v>
      </c>
      <c r="T8440" t="str">
        <f>VLOOKUP(Tabla1[[#This Row],[Nombre del Producto]],Tabla2[[Nombre Producto]:[Costo Unitario]],2,FALSE)</f>
        <v>Lot's O' Nuts</v>
      </c>
      <c r="U8440" t="str">
        <f>VLOOKUP(Tabla1[[#This Row],[Fábrica]],Tabla3[],4,FALSE)</f>
        <v>Arizona</v>
      </c>
    </row>
    <row r="8441" spans="1:21" x14ac:dyDescent="0.25">
      <c r="A8441" t="s">
        <v>5631</v>
      </c>
      <c r="B8441" s="3">
        <v>45647</v>
      </c>
      <c r="C8441" s="3">
        <v>45663</v>
      </c>
      <c r="D8441" t="s">
        <v>18</v>
      </c>
      <c r="E8441">
        <v>106782</v>
      </c>
      <c r="F8441" t="s">
        <v>19</v>
      </c>
      <c r="G8441" t="s">
        <v>263</v>
      </c>
      <c r="H8441" t="s">
        <v>147</v>
      </c>
      <c r="I8441">
        <v>47905</v>
      </c>
      <c r="J8441" t="s">
        <v>22</v>
      </c>
      <c r="K8441" t="s">
        <v>43</v>
      </c>
      <c r="L8441" t="s">
        <v>24</v>
      </c>
      <c r="M8441" t="s">
        <v>25</v>
      </c>
      <c r="N8441" s="5">
        <v>3.75</v>
      </c>
      <c r="O8441" s="7">
        <v>1</v>
      </c>
      <c r="P8441" s="5">
        <v>2.4500000000000002</v>
      </c>
      <c r="Q8441" s="5">
        <v>1.3</v>
      </c>
      <c r="R8441" s="22">
        <f>Tabla1[[#This Row],[Fecha de Envío]]-Tabla1[[#This Row],[Fecha de Orden]]</f>
        <v>16</v>
      </c>
      <c r="S8441" s="24">
        <f>YEAR(Tabla1[[#This Row],[Fecha de Orden]])</f>
        <v>2024</v>
      </c>
      <c r="T8441" t="str">
        <f>VLOOKUP(Tabla1[[#This Row],[Nombre del Producto]],Tabla2[[Nombre Producto]:[Costo Unitario]],2,FALSE)</f>
        <v>Wicked Choccy's</v>
      </c>
      <c r="U8441" t="str">
        <f>VLOOKUP(Tabla1[[#This Row],[Fábrica]],Tabla3[],4,FALSE)</f>
        <v>Georgia</v>
      </c>
    </row>
    <row r="8442" spans="1:21" x14ac:dyDescent="0.25">
      <c r="A8442" t="s">
        <v>7036</v>
      </c>
      <c r="B8442" s="3">
        <v>45647</v>
      </c>
      <c r="C8442" s="3">
        <v>45662</v>
      </c>
      <c r="D8442" t="s">
        <v>71</v>
      </c>
      <c r="E8442">
        <v>107461</v>
      </c>
      <c r="F8442" t="s">
        <v>19</v>
      </c>
      <c r="G8442" t="s">
        <v>931</v>
      </c>
      <c r="H8442" t="s">
        <v>678</v>
      </c>
      <c r="I8442">
        <v>29203</v>
      </c>
      <c r="J8442" t="s">
        <v>22</v>
      </c>
      <c r="K8442" t="s">
        <v>66</v>
      </c>
      <c r="L8442" t="s">
        <v>24</v>
      </c>
      <c r="M8442" t="s">
        <v>25</v>
      </c>
      <c r="N8442" s="5">
        <v>22.5</v>
      </c>
      <c r="O8442" s="7">
        <v>6</v>
      </c>
      <c r="P8442" s="5">
        <v>14.7</v>
      </c>
      <c r="Q8442" s="5">
        <v>7.8</v>
      </c>
      <c r="R8442" s="22">
        <f>Tabla1[[#This Row],[Fecha de Envío]]-Tabla1[[#This Row],[Fecha de Orden]]</f>
        <v>15</v>
      </c>
      <c r="S8442" s="24">
        <f>YEAR(Tabla1[[#This Row],[Fecha de Orden]])</f>
        <v>2024</v>
      </c>
      <c r="T8442" t="str">
        <f>VLOOKUP(Tabla1[[#This Row],[Nombre del Producto]],Tabla2[[Nombre Producto]:[Costo Unitario]],2,FALSE)</f>
        <v>Wicked Choccy's</v>
      </c>
      <c r="U8442" t="str">
        <f>VLOOKUP(Tabla1[[#This Row],[Fábrica]],Tabla3[],4,FALSE)</f>
        <v>Georgia</v>
      </c>
    </row>
    <row r="8443" spans="1:21" x14ac:dyDescent="0.25">
      <c r="A8443" t="s">
        <v>7343</v>
      </c>
      <c r="B8443" s="3">
        <v>45647</v>
      </c>
      <c r="C8443" s="3">
        <v>45657</v>
      </c>
      <c r="D8443" t="s">
        <v>82</v>
      </c>
      <c r="E8443">
        <v>137456</v>
      </c>
      <c r="F8443" t="s">
        <v>19</v>
      </c>
      <c r="G8443" t="s">
        <v>2325</v>
      </c>
      <c r="H8443" t="s">
        <v>58</v>
      </c>
      <c r="I8443">
        <v>68025</v>
      </c>
      <c r="J8443" t="s">
        <v>22</v>
      </c>
      <c r="K8443" t="s">
        <v>43</v>
      </c>
      <c r="L8443" t="s">
        <v>33</v>
      </c>
      <c r="M8443" t="s">
        <v>34</v>
      </c>
      <c r="N8443" s="5">
        <v>7.2</v>
      </c>
      <c r="O8443" s="7">
        <v>2</v>
      </c>
      <c r="P8443" s="5">
        <v>4.8</v>
      </c>
      <c r="Q8443" s="5">
        <v>2.4</v>
      </c>
      <c r="R8443" s="22">
        <f>Tabla1[[#This Row],[Fecha de Envío]]-Tabla1[[#This Row],[Fecha de Orden]]</f>
        <v>10</v>
      </c>
      <c r="S8443" s="24">
        <f>YEAR(Tabla1[[#This Row],[Fecha de Orden]])</f>
        <v>2024</v>
      </c>
      <c r="T8443" t="str">
        <f>VLOOKUP(Tabla1[[#This Row],[Nombre del Producto]],Tabla2[[Nombre Producto]:[Costo Unitario]],2,FALSE)</f>
        <v>Lot's O' Nuts</v>
      </c>
      <c r="U8443" t="str">
        <f>VLOOKUP(Tabla1[[#This Row],[Fábrica]],Tabla3[],4,FALSE)</f>
        <v>Arizona</v>
      </c>
    </row>
    <row r="8444" spans="1:21" x14ac:dyDescent="0.25">
      <c r="A8444" t="s">
        <v>8019</v>
      </c>
      <c r="B8444" s="3">
        <v>45647</v>
      </c>
      <c r="C8444" s="3">
        <v>45663</v>
      </c>
      <c r="D8444" t="s">
        <v>18</v>
      </c>
      <c r="E8444">
        <v>144827</v>
      </c>
      <c r="F8444" t="s">
        <v>19</v>
      </c>
      <c r="G8444" t="s">
        <v>1462</v>
      </c>
      <c r="H8444" t="s">
        <v>21</v>
      </c>
      <c r="I8444">
        <v>92627</v>
      </c>
      <c r="J8444" t="s">
        <v>22</v>
      </c>
      <c r="K8444" t="s">
        <v>23</v>
      </c>
      <c r="L8444" t="s">
        <v>24</v>
      </c>
      <c r="M8444" t="s">
        <v>25</v>
      </c>
      <c r="N8444" s="5">
        <v>7.5</v>
      </c>
      <c r="O8444" s="7">
        <v>2</v>
      </c>
      <c r="P8444" s="5">
        <v>4.9000000000000004</v>
      </c>
      <c r="Q8444" s="5">
        <v>2.6</v>
      </c>
      <c r="R8444" s="22">
        <f>Tabla1[[#This Row],[Fecha de Envío]]-Tabla1[[#This Row],[Fecha de Orden]]</f>
        <v>16</v>
      </c>
      <c r="S8444" s="24">
        <f>YEAR(Tabla1[[#This Row],[Fecha de Orden]])</f>
        <v>2024</v>
      </c>
      <c r="T8444" t="str">
        <f>VLOOKUP(Tabla1[[#This Row],[Nombre del Producto]],Tabla2[[Nombre Producto]:[Costo Unitario]],2,FALSE)</f>
        <v>Wicked Choccy's</v>
      </c>
      <c r="U8444" t="str">
        <f>VLOOKUP(Tabla1[[#This Row],[Fábrica]],Tabla3[],4,FALSE)</f>
        <v>Georgia</v>
      </c>
    </row>
    <row r="8445" spans="1:21" x14ac:dyDescent="0.25">
      <c r="A8445" t="s">
        <v>9199</v>
      </c>
      <c r="B8445" s="3">
        <v>45647</v>
      </c>
      <c r="C8445" s="3">
        <v>45661</v>
      </c>
      <c r="D8445" t="s">
        <v>18</v>
      </c>
      <c r="E8445">
        <v>138380</v>
      </c>
      <c r="F8445" t="s">
        <v>19</v>
      </c>
      <c r="G8445" t="s">
        <v>936</v>
      </c>
      <c r="H8445" t="s">
        <v>21</v>
      </c>
      <c r="I8445">
        <v>94601</v>
      </c>
      <c r="J8445" t="s">
        <v>22</v>
      </c>
      <c r="K8445" t="s">
        <v>23</v>
      </c>
      <c r="L8445" t="s">
        <v>36</v>
      </c>
      <c r="M8445" t="s">
        <v>37</v>
      </c>
      <c r="N8445" s="5">
        <v>22.75</v>
      </c>
      <c r="O8445" s="7">
        <v>7</v>
      </c>
      <c r="P8445" s="5">
        <v>14.77</v>
      </c>
      <c r="Q8445" s="5">
        <v>7.98</v>
      </c>
      <c r="R8445" s="22">
        <f>Tabla1[[#This Row],[Fecha de Envío]]-Tabla1[[#This Row],[Fecha de Orden]]</f>
        <v>14</v>
      </c>
      <c r="S8445" s="24">
        <f>YEAR(Tabla1[[#This Row],[Fecha de Orden]])</f>
        <v>2024</v>
      </c>
      <c r="T8445" t="str">
        <f>VLOOKUP(Tabla1[[#This Row],[Nombre del Producto]],Tabla2[[Nombre Producto]:[Costo Unitario]],2,FALSE)</f>
        <v>Wicked Choccy's</v>
      </c>
      <c r="U8445" t="str">
        <f>VLOOKUP(Tabla1[[#This Row],[Fábrica]],Tabla3[],4,FALSE)</f>
        <v>Georgia</v>
      </c>
    </row>
    <row r="8446" spans="1:21" x14ac:dyDescent="0.25">
      <c r="A8446" t="s">
        <v>357</v>
      </c>
      <c r="B8446" s="3">
        <v>45648</v>
      </c>
      <c r="C8446" s="3">
        <v>45661</v>
      </c>
      <c r="D8446" t="s">
        <v>71</v>
      </c>
      <c r="E8446">
        <v>142909</v>
      </c>
      <c r="F8446" t="s">
        <v>19</v>
      </c>
      <c r="G8446" t="s">
        <v>68</v>
      </c>
      <c r="H8446" t="s">
        <v>69</v>
      </c>
      <c r="I8446">
        <v>85204</v>
      </c>
      <c r="J8446" t="s">
        <v>22</v>
      </c>
      <c r="K8446" t="s">
        <v>23</v>
      </c>
      <c r="L8446" t="s">
        <v>33</v>
      </c>
      <c r="M8446" t="s">
        <v>34</v>
      </c>
      <c r="N8446" s="5">
        <v>7.2</v>
      </c>
      <c r="O8446" s="7">
        <v>2</v>
      </c>
      <c r="P8446" s="5">
        <v>4.8</v>
      </c>
      <c r="Q8446" s="5">
        <v>2.4</v>
      </c>
      <c r="R8446" s="22">
        <f>Tabla1[[#This Row],[Fecha de Envío]]-Tabla1[[#This Row],[Fecha de Orden]]</f>
        <v>13</v>
      </c>
      <c r="S8446" s="24">
        <f>YEAR(Tabla1[[#This Row],[Fecha de Orden]])</f>
        <v>2024</v>
      </c>
      <c r="T8446" t="str">
        <f>VLOOKUP(Tabla1[[#This Row],[Nombre del Producto]],Tabla2[[Nombre Producto]:[Costo Unitario]],2,FALSE)</f>
        <v>Lot's O' Nuts</v>
      </c>
      <c r="U8446" t="str">
        <f>VLOOKUP(Tabla1[[#This Row],[Fábrica]],Tabla3[],4,FALSE)</f>
        <v>Arizona</v>
      </c>
    </row>
    <row r="8447" spans="1:21" x14ac:dyDescent="0.25">
      <c r="A8447" t="s">
        <v>358</v>
      </c>
      <c r="B8447" s="3">
        <v>45648</v>
      </c>
      <c r="C8447" s="3">
        <v>45662</v>
      </c>
      <c r="D8447" t="s">
        <v>18</v>
      </c>
      <c r="E8447">
        <v>104927</v>
      </c>
      <c r="F8447" t="s">
        <v>19</v>
      </c>
      <c r="G8447" t="s">
        <v>159</v>
      </c>
      <c r="H8447" t="s">
        <v>42</v>
      </c>
      <c r="I8447">
        <v>77095</v>
      </c>
      <c r="J8447" t="s">
        <v>22</v>
      </c>
      <c r="K8447" t="s">
        <v>43</v>
      </c>
      <c r="L8447" t="s">
        <v>27</v>
      </c>
      <c r="M8447" t="s">
        <v>28</v>
      </c>
      <c r="N8447" s="5">
        <v>18</v>
      </c>
      <c r="O8447" s="7">
        <v>5</v>
      </c>
      <c r="P8447" s="5">
        <v>12.5</v>
      </c>
      <c r="Q8447" s="5">
        <v>5.5</v>
      </c>
      <c r="R8447" s="22">
        <f>Tabla1[[#This Row],[Fecha de Envío]]-Tabla1[[#This Row],[Fecha de Orden]]</f>
        <v>14</v>
      </c>
      <c r="S8447" s="24">
        <f>YEAR(Tabla1[[#This Row],[Fecha de Orden]])</f>
        <v>2024</v>
      </c>
      <c r="T8447" t="str">
        <f>VLOOKUP(Tabla1[[#This Row],[Nombre del Producto]],Tabla2[[Nombre Producto]:[Costo Unitario]],2,FALSE)</f>
        <v>Lot's O' Nuts</v>
      </c>
      <c r="U8447" t="str">
        <f>VLOOKUP(Tabla1[[#This Row],[Fábrica]],Tabla3[],4,FALSE)</f>
        <v>Arizona</v>
      </c>
    </row>
    <row r="8448" spans="1:21" x14ac:dyDescent="0.25">
      <c r="A8448" t="s">
        <v>359</v>
      </c>
      <c r="B8448" s="3">
        <v>45648</v>
      </c>
      <c r="C8448" s="3">
        <v>45662</v>
      </c>
      <c r="D8448" t="s">
        <v>18</v>
      </c>
      <c r="E8448">
        <v>104927</v>
      </c>
      <c r="F8448" t="s">
        <v>19</v>
      </c>
      <c r="G8448" t="s">
        <v>159</v>
      </c>
      <c r="H8448" t="s">
        <v>42</v>
      </c>
      <c r="I8448">
        <v>77095</v>
      </c>
      <c r="J8448" t="s">
        <v>22</v>
      </c>
      <c r="K8448" t="s">
        <v>43</v>
      </c>
      <c r="L8448" t="s">
        <v>36</v>
      </c>
      <c r="M8448" t="s">
        <v>37</v>
      </c>
      <c r="N8448" s="5">
        <v>16.25</v>
      </c>
      <c r="O8448" s="7">
        <v>5</v>
      </c>
      <c r="P8448" s="5">
        <v>10.55</v>
      </c>
      <c r="Q8448" s="5">
        <v>5.7</v>
      </c>
      <c r="R8448" s="22">
        <f>Tabla1[[#This Row],[Fecha de Envío]]-Tabla1[[#This Row],[Fecha de Orden]]</f>
        <v>14</v>
      </c>
      <c r="S8448" s="24">
        <f>YEAR(Tabla1[[#This Row],[Fecha de Orden]])</f>
        <v>2024</v>
      </c>
      <c r="T8448" t="str">
        <f>VLOOKUP(Tabla1[[#This Row],[Nombre del Producto]],Tabla2[[Nombre Producto]:[Costo Unitario]],2,FALSE)</f>
        <v>Wicked Choccy's</v>
      </c>
      <c r="U8448" t="str">
        <f>VLOOKUP(Tabla1[[#This Row],[Fábrica]],Tabla3[],4,FALSE)</f>
        <v>Georgia</v>
      </c>
    </row>
    <row r="8449" spans="1:21" x14ac:dyDescent="0.25">
      <c r="A8449" t="s">
        <v>360</v>
      </c>
      <c r="B8449" s="3">
        <v>45648</v>
      </c>
      <c r="C8449" s="3">
        <v>45662</v>
      </c>
      <c r="D8449" t="s">
        <v>18</v>
      </c>
      <c r="E8449">
        <v>104927</v>
      </c>
      <c r="F8449" t="s">
        <v>19</v>
      </c>
      <c r="G8449" t="s">
        <v>159</v>
      </c>
      <c r="H8449" t="s">
        <v>42</v>
      </c>
      <c r="I8449">
        <v>77095</v>
      </c>
      <c r="J8449" t="s">
        <v>22</v>
      </c>
      <c r="K8449" t="s">
        <v>43</v>
      </c>
      <c r="L8449" t="s">
        <v>45</v>
      </c>
      <c r="M8449" t="s">
        <v>46</v>
      </c>
      <c r="N8449" s="5">
        <v>17.45</v>
      </c>
      <c r="O8449" s="7">
        <v>5</v>
      </c>
      <c r="P8449" s="5">
        <v>12.45</v>
      </c>
      <c r="Q8449" s="5">
        <v>5</v>
      </c>
      <c r="R8449" s="22">
        <f>Tabla1[[#This Row],[Fecha de Envío]]-Tabla1[[#This Row],[Fecha de Orden]]</f>
        <v>14</v>
      </c>
      <c r="S8449" s="24">
        <f>YEAR(Tabla1[[#This Row],[Fecha de Orden]])</f>
        <v>2024</v>
      </c>
      <c r="T8449" t="str">
        <f>VLOOKUP(Tabla1[[#This Row],[Nombre del Producto]],Tabla2[[Nombre Producto]:[Costo Unitario]],2,FALSE)</f>
        <v>Lot's O' Nuts</v>
      </c>
      <c r="U8449" t="str">
        <f>VLOOKUP(Tabla1[[#This Row],[Fábrica]],Tabla3[],4,FALSE)</f>
        <v>Arizona</v>
      </c>
    </row>
    <row r="8450" spans="1:21" x14ac:dyDescent="0.25">
      <c r="A8450" t="s">
        <v>2012</v>
      </c>
      <c r="B8450" s="3">
        <v>45648</v>
      </c>
      <c r="C8450" s="3">
        <v>45660</v>
      </c>
      <c r="D8450" t="s">
        <v>39</v>
      </c>
      <c r="E8450">
        <v>149699</v>
      </c>
      <c r="F8450" t="s">
        <v>19</v>
      </c>
      <c r="G8450" t="s">
        <v>53</v>
      </c>
      <c r="H8450" t="s">
        <v>21</v>
      </c>
      <c r="I8450">
        <v>90008</v>
      </c>
      <c r="J8450" t="s">
        <v>22</v>
      </c>
      <c r="K8450" t="s">
        <v>23</v>
      </c>
      <c r="L8450" t="s">
        <v>33</v>
      </c>
      <c r="M8450" t="s">
        <v>34</v>
      </c>
      <c r="N8450" s="5">
        <v>18</v>
      </c>
      <c r="O8450" s="7">
        <v>5</v>
      </c>
      <c r="P8450" s="5">
        <v>12</v>
      </c>
      <c r="Q8450" s="5">
        <v>6</v>
      </c>
      <c r="R8450" s="22">
        <f>Tabla1[[#This Row],[Fecha de Envío]]-Tabla1[[#This Row],[Fecha de Orden]]</f>
        <v>12</v>
      </c>
      <c r="S8450" s="24">
        <f>YEAR(Tabla1[[#This Row],[Fecha de Orden]])</f>
        <v>2024</v>
      </c>
      <c r="T8450" t="str">
        <f>VLOOKUP(Tabla1[[#This Row],[Nombre del Producto]],Tabla2[[Nombre Producto]:[Costo Unitario]],2,FALSE)</f>
        <v>Lot's O' Nuts</v>
      </c>
      <c r="U8450" t="str">
        <f>VLOOKUP(Tabla1[[#This Row],[Fábrica]],Tabla3[],4,FALSE)</f>
        <v>Arizona</v>
      </c>
    </row>
    <row r="8451" spans="1:21" x14ac:dyDescent="0.25">
      <c r="A8451" t="s">
        <v>2028</v>
      </c>
      <c r="B8451" s="3">
        <v>45648</v>
      </c>
      <c r="C8451" s="3">
        <v>45662</v>
      </c>
      <c r="D8451" t="s">
        <v>18</v>
      </c>
      <c r="E8451">
        <v>146164</v>
      </c>
      <c r="F8451" t="s">
        <v>19</v>
      </c>
      <c r="G8451" t="s">
        <v>276</v>
      </c>
      <c r="H8451" t="s">
        <v>51</v>
      </c>
      <c r="I8451">
        <v>55901</v>
      </c>
      <c r="J8451" t="s">
        <v>22</v>
      </c>
      <c r="K8451" t="s">
        <v>43</v>
      </c>
      <c r="L8451" t="s">
        <v>45</v>
      </c>
      <c r="M8451" t="s">
        <v>46</v>
      </c>
      <c r="N8451" s="5">
        <v>6.98</v>
      </c>
      <c r="O8451" s="7">
        <v>2</v>
      </c>
      <c r="P8451" s="5">
        <v>4.9800000000000004</v>
      </c>
      <c r="Q8451" s="5">
        <v>2</v>
      </c>
      <c r="R8451" s="22">
        <f>Tabla1[[#This Row],[Fecha de Envío]]-Tabla1[[#This Row],[Fecha de Orden]]</f>
        <v>14</v>
      </c>
      <c r="S8451" s="24">
        <f>YEAR(Tabla1[[#This Row],[Fecha de Orden]])</f>
        <v>2024</v>
      </c>
      <c r="T8451" t="str">
        <f>VLOOKUP(Tabla1[[#This Row],[Nombre del Producto]],Tabla2[[Nombre Producto]:[Costo Unitario]],2,FALSE)</f>
        <v>Lot's O' Nuts</v>
      </c>
      <c r="U8451" t="str">
        <f>VLOOKUP(Tabla1[[#This Row],[Fábrica]],Tabla3[],4,FALSE)</f>
        <v>Arizona</v>
      </c>
    </row>
    <row r="8452" spans="1:21" x14ac:dyDescent="0.25">
      <c r="A8452" t="s">
        <v>2029</v>
      </c>
      <c r="B8452" s="3">
        <v>45648</v>
      </c>
      <c r="C8452" s="3">
        <v>45662</v>
      </c>
      <c r="D8452" t="s">
        <v>18</v>
      </c>
      <c r="E8452">
        <v>146164</v>
      </c>
      <c r="F8452" t="s">
        <v>19</v>
      </c>
      <c r="G8452" t="s">
        <v>276</v>
      </c>
      <c r="H8452" t="s">
        <v>51</v>
      </c>
      <c r="I8452">
        <v>55901</v>
      </c>
      <c r="J8452" t="s">
        <v>22</v>
      </c>
      <c r="K8452" t="s">
        <v>43</v>
      </c>
      <c r="L8452" t="s">
        <v>24</v>
      </c>
      <c r="M8452" t="s">
        <v>25</v>
      </c>
      <c r="N8452" s="5">
        <v>7.5</v>
      </c>
      <c r="O8452" s="7">
        <v>2</v>
      </c>
      <c r="P8452" s="5">
        <v>4.9000000000000004</v>
      </c>
      <c r="Q8452" s="5">
        <v>2.6</v>
      </c>
      <c r="R8452" s="22">
        <f>Tabla1[[#This Row],[Fecha de Envío]]-Tabla1[[#This Row],[Fecha de Orden]]</f>
        <v>14</v>
      </c>
      <c r="S8452" s="24">
        <f>YEAR(Tabla1[[#This Row],[Fecha de Orden]])</f>
        <v>2024</v>
      </c>
      <c r="T8452" t="str">
        <f>VLOOKUP(Tabla1[[#This Row],[Nombre del Producto]],Tabla2[[Nombre Producto]:[Costo Unitario]],2,FALSE)</f>
        <v>Wicked Choccy's</v>
      </c>
      <c r="U8452" t="str">
        <f>VLOOKUP(Tabla1[[#This Row],[Fábrica]],Tabla3[],4,FALSE)</f>
        <v>Georgia</v>
      </c>
    </row>
    <row r="8453" spans="1:21" x14ac:dyDescent="0.25">
      <c r="A8453" t="s">
        <v>4450</v>
      </c>
      <c r="B8453" s="3">
        <v>45648</v>
      </c>
      <c r="C8453" s="3">
        <v>45663</v>
      </c>
      <c r="D8453" t="s">
        <v>71</v>
      </c>
      <c r="E8453">
        <v>119578</v>
      </c>
      <c r="F8453" t="s">
        <v>19</v>
      </c>
      <c r="G8453" t="s">
        <v>76</v>
      </c>
      <c r="H8453" t="s">
        <v>77</v>
      </c>
      <c r="I8453">
        <v>2908</v>
      </c>
      <c r="J8453" t="s">
        <v>22</v>
      </c>
      <c r="K8453" t="s">
        <v>32</v>
      </c>
      <c r="L8453" t="s">
        <v>24</v>
      </c>
      <c r="M8453" t="s">
        <v>25</v>
      </c>
      <c r="N8453" s="5">
        <v>3.75</v>
      </c>
      <c r="O8453" s="7">
        <v>1</v>
      </c>
      <c r="P8453" s="5">
        <v>2.4500000000000002</v>
      </c>
      <c r="Q8453" s="5">
        <v>1.3</v>
      </c>
      <c r="R8453" s="22">
        <f>Tabla1[[#This Row],[Fecha de Envío]]-Tabla1[[#This Row],[Fecha de Orden]]</f>
        <v>15</v>
      </c>
      <c r="S8453" s="24">
        <f>YEAR(Tabla1[[#This Row],[Fecha de Orden]])</f>
        <v>2024</v>
      </c>
      <c r="T8453" t="str">
        <f>VLOOKUP(Tabla1[[#This Row],[Nombre del Producto]],Tabla2[[Nombre Producto]:[Costo Unitario]],2,FALSE)</f>
        <v>Wicked Choccy's</v>
      </c>
      <c r="U8453" t="str">
        <f>VLOOKUP(Tabla1[[#This Row],[Fábrica]],Tabla3[],4,FALSE)</f>
        <v>Georgia</v>
      </c>
    </row>
    <row r="8454" spans="1:21" x14ac:dyDescent="0.25">
      <c r="A8454" t="s">
        <v>4451</v>
      </c>
      <c r="B8454" s="3">
        <v>45648</v>
      </c>
      <c r="C8454" s="3">
        <v>45663</v>
      </c>
      <c r="D8454" t="s">
        <v>71</v>
      </c>
      <c r="E8454">
        <v>119578</v>
      </c>
      <c r="F8454" t="s">
        <v>19</v>
      </c>
      <c r="G8454" t="s">
        <v>76</v>
      </c>
      <c r="H8454" t="s">
        <v>77</v>
      </c>
      <c r="I8454">
        <v>2908</v>
      </c>
      <c r="J8454" t="s">
        <v>22</v>
      </c>
      <c r="K8454" t="s">
        <v>32</v>
      </c>
      <c r="L8454" t="s">
        <v>33</v>
      </c>
      <c r="M8454" t="s">
        <v>34</v>
      </c>
      <c r="N8454" s="5">
        <v>21.6</v>
      </c>
      <c r="O8454" s="7">
        <v>6</v>
      </c>
      <c r="P8454" s="5">
        <v>14.4</v>
      </c>
      <c r="Q8454" s="5">
        <v>7.2</v>
      </c>
      <c r="R8454" s="22">
        <f>Tabla1[[#This Row],[Fecha de Envío]]-Tabla1[[#This Row],[Fecha de Orden]]</f>
        <v>15</v>
      </c>
      <c r="S8454" s="24">
        <f>YEAR(Tabla1[[#This Row],[Fecha de Orden]])</f>
        <v>2024</v>
      </c>
      <c r="T8454" t="str">
        <f>VLOOKUP(Tabla1[[#This Row],[Nombre del Producto]],Tabla2[[Nombre Producto]:[Costo Unitario]],2,FALSE)</f>
        <v>Lot's O' Nuts</v>
      </c>
      <c r="U8454" t="str">
        <f>VLOOKUP(Tabla1[[#This Row],[Fábrica]],Tabla3[],4,FALSE)</f>
        <v>Arizona</v>
      </c>
    </row>
    <row r="8455" spans="1:21" x14ac:dyDescent="0.25">
      <c r="A8455" t="s">
        <v>4616</v>
      </c>
      <c r="B8455" s="3">
        <v>45648</v>
      </c>
      <c r="C8455" s="3">
        <v>45664</v>
      </c>
      <c r="D8455" t="s">
        <v>18</v>
      </c>
      <c r="E8455">
        <v>150910</v>
      </c>
      <c r="F8455" t="s">
        <v>19</v>
      </c>
      <c r="G8455" t="s">
        <v>228</v>
      </c>
      <c r="H8455" t="s">
        <v>65</v>
      </c>
      <c r="I8455">
        <v>38301</v>
      </c>
      <c r="J8455" t="s">
        <v>22</v>
      </c>
      <c r="K8455" t="s">
        <v>66</v>
      </c>
      <c r="L8455" t="s">
        <v>36</v>
      </c>
      <c r="M8455" t="s">
        <v>37</v>
      </c>
      <c r="N8455" s="5">
        <v>19.5</v>
      </c>
      <c r="O8455" s="7">
        <v>6</v>
      </c>
      <c r="P8455" s="5">
        <v>12.66</v>
      </c>
      <c r="Q8455" s="5">
        <v>6.84</v>
      </c>
      <c r="R8455" s="22">
        <f>Tabla1[[#This Row],[Fecha de Envío]]-Tabla1[[#This Row],[Fecha de Orden]]</f>
        <v>16</v>
      </c>
      <c r="S8455" s="24">
        <f>YEAR(Tabla1[[#This Row],[Fecha de Orden]])</f>
        <v>2024</v>
      </c>
      <c r="T8455" t="str">
        <f>VLOOKUP(Tabla1[[#This Row],[Nombre del Producto]],Tabla2[[Nombre Producto]:[Costo Unitario]],2,FALSE)</f>
        <v>Wicked Choccy's</v>
      </c>
      <c r="U8455" t="str">
        <f>VLOOKUP(Tabla1[[#This Row],[Fábrica]],Tabla3[],4,FALSE)</f>
        <v>Georgia</v>
      </c>
    </row>
    <row r="8456" spans="1:21" x14ac:dyDescent="0.25">
      <c r="A8456" t="s">
        <v>4617</v>
      </c>
      <c r="B8456" s="3">
        <v>45648</v>
      </c>
      <c r="C8456" s="3">
        <v>45664</v>
      </c>
      <c r="D8456" t="s">
        <v>18</v>
      </c>
      <c r="E8456">
        <v>150910</v>
      </c>
      <c r="F8456" t="s">
        <v>19</v>
      </c>
      <c r="G8456" t="s">
        <v>228</v>
      </c>
      <c r="H8456" t="s">
        <v>65</v>
      </c>
      <c r="I8456">
        <v>38301</v>
      </c>
      <c r="J8456" t="s">
        <v>22</v>
      </c>
      <c r="K8456" t="s">
        <v>66</v>
      </c>
      <c r="L8456" t="s">
        <v>27</v>
      </c>
      <c r="M8456" t="s">
        <v>28</v>
      </c>
      <c r="N8456" s="5">
        <v>18</v>
      </c>
      <c r="O8456" s="7">
        <v>5</v>
      </c>
      <c r="P8456" s="5">
        <v>12.5</v>
      </c>
      <c r="Q8456" s="5">
        <v>5.5</v>
      </c>
      <c r="R8456" s="22">
        <f>Tabla1[[#This Row],[Fecha de Envío]]-Tabla1[[#This Row],[Fecha de Orden]]</f>
        <v>16</v>
      </c>
      <c r="S8456" s="24">
        <f>YEAR(Tabla1[[#This Row],[Fecha de Orden]])</f>
        <v>2024</v>
      </c>
      <c r="T8456" t="str">
        <f>VLOOKUP(Tabla1[[#This Row],[Nombre del Producto]],Tabla2[[Nombre Producto]:[Costo Unitario]],2,FALSE)</f>
        <v>Lot's O' Nuts</v>
      </c>
      <c r="U8456" t="str">
        <f>VLOOKUP(Tabla1[[#This Row],[Fábrica]],Tabla3[],4,FALSE)</f>
        <v>Arizona</v>
      </c>
    </row>
    <row r="8457" spans="1:21" x14ac:dyDescent="0.25">
      <c r="A8457" t="s">
        <v>4618</v>
      </c>
      <c r="B8457" s="3">
        <v>45648</v>
      </c>
      <c r="C8457" s="3">
        <v>45664</v>
      </c>
      <c r="D8457" t="s">
        <v>18</v>
      </c>
      <c r="E8457">
        <v>150910</v>
      </c>
      <c r="F8457" t="s">
        <v>19</v>
      </c>
      <c r="G8457" t="s">
        <v>228</v>
      </c>
      <c r="H8457" t="s">
        <v>65</v>
      </c>
      <c r="I8457">
        <v>38301</v>
      </c>
      <c r="J8457" t="s">
        <v>22</v>
      </c>
      <c r="K8457" t="s">
        <v>66</v>
      </c>
      <c r="L8457" t="s">
        <v>24</v>
      </c>
      <c r="M8457" t="s">
        <v>25</v>
      </c>
      <c r="N8457" s="5">
        <v>26.25</v>
      </c>
      <c r="O8457" s="7">
        <v>7</v>
      </c>
      <c r="P8457" s="5">
        <v>17.149999999999999</v>
      </c>
      <c r="Q8457" s="5">
        <v>9.1</v>
      </c>
      <c r="R8457" s="22">
        <f>Tabla1[[#This Row],[Fecha de Envío]]-Tabla1[[#This Row],[Fecha de Orden]]</f>
        <v>16</v>
      </c>
      <c r="S8457" s="24">
        <f>YEAR(Tabla1[[#This Row],[Fecha de Orden]])</f>
        <v>2024</v>
      </c>
      <c r="T8457" t="str">
        <f>VLOOKUP(Tabla1[[#This Row],[Nombre del Producto]],Tabla2[[Nombre Producto]:[Costo Unitario]],2,FALSE)</f>
        <v>Wicked Choccy's</v>
      </c>
      <c r="U8457" t="str">
        <f>VLOOKUP(Tabla1[[#This Row],[Fábrica]],Tabla3[],4,FALSE)</f>
        <v>Georgia</v>
      </c>
    </row>
    <row r="8458" spans="1:21" x14ac:dyDescent="0.25">
      <c r="A8458" t="s">
        <v>4619</v>
      </c>
      <c r="B8458" s="3">
        <v>45648</v>
      </c>
      <c r="C8458" s="3">
        <v>45664</v>
      </c>
      <c r="D8458" t="s">
        <v>18</v>
      </c>
      <c r="E8458">
        <v>150910</v>
      </c>
      <c r="F8458" t="s">
        <v>19</v>
      </c>
      <c r="G8458" t="s">
        <v>228</v>
      </c>
      <c r="H8458" t="s">
        <v>65</v>
      </c>
      <c r="I8458">
        <v>38301</v>
      </c>
      <c r="J8458" t="s">
        <v>22</v>
      </c>
      <c r="K8458" t="s">
        <v>66</v>
      </c>
      <c r="L8458" t="s">
        <v>45</v>
      </c>
      <c r="M8458" t="s">
        <v>46</v>
      </c>
      <c r="N8458" s="5">
        <v>6.98</v>
      </c>
      <c r="O8458" s="7">
        <v>2</v>
      </c>
      <c r="P8458" s="5">
        <v>4.9800000000000004</v>
      </c>
      <c r="Q8458" s="5">
        <v>2</v>
      </c>
      <c r="R8458" s="22">
        <f>Tabla1[[#This Row],[Fecha de Envío]]-Tabla1[[#This Row],[Fecha de Orden]]</f>
        <v>16</v>
      </c>
      <c r="S8458" s="24">
        <f>YEAR(Tabla1[[#This Row],[Fecha de Orden]])</f>
        <v>2024</v>
      </c>
      <c r="T8458" t="str">
        <f>VLOOKUP(Tabla1[[#This Row],[Nombre del Producto]],Tabla2[[Nombre Producto]:[Costo Unitario]],2,FALSE)</f>
        <v>Lot's O' Nuts</v>
      </c>
      <c r="U8458" t="str">
        <f>VLOOKUP(Tabla1[[#This Row],[Fábrica]],Tabla3[],4,FALSE)</f>
        <v>Arizona</v>
      </c>
    </row>
    <row r="8459" spans="1:21" x14ac:dyDescent="0.25">
      <c r="A8459" t="s">
        <v>4732</v>
      </c>
      <c r="B8459" s="3">
        <v>45648</v>
      </c>
      <c r="C8459" s="3">
        <v>45662</v>
      </c>
      <c r="D8459" t="s">
        <v>18</v>
      </c>
      <c r="E8459">
        <v>115931</v>
      </c>
      <c r="F8459" t="s">
        <v>19</v>
      </c>
      <c r="G8459" t="s">
        <v>234</v>
      </c>
      <c r="H8459" t="s">
        <v>235</v>
      </c>
      <c r="I8459">
        <v>88220</v>
      </c>
      <c r="J8459" t="s">
        <v>22</v>
      </c>
      <c r="K8459" t="s">
        <v>23</v>
      </c>
      <c r="L8459" t="s">
        <v>27</v>
      </c>
      <c r="M8459" t="s">
        <v>28</v>
      </c>
      <c r="N8459" s="5">
        <v>10.8</v>
      </c>
      <c r="O8459" s="7">
        <v>3</v>
      </c>
      <c r="P8459" s="5">
        <v>7.5</v>
      </c>
      <c r="Q8459" s="5">
        <v>3.3</v>
      </c>
      <c r="R8459" s="22">
        <f>Tabla1[[#This Row],[Fecha de Envío]]-Tabla1[[#This Row],[Fecha de Orden]]</f>
        <v>14</v>
      </c>
      <c r="S8459" s="24">
        <f>YEAR(Tabla1[[#This Row],[Fecha de Orden]])</f>
        <v>2024</v>
      </c>
      <c r="T8459" t="str">
        <f>VLOOKUP(Tabla1[[#This Row],[Nombre del Producto]],Tabla2[[Nombre Producto]:[Costo Unitario]],2,FALSE)</f>
        <v>Lot's O' Nuts</v>
      </c>
      <c r="U8459" t="str">
        <f>VLOOKUP(Tabla1[[#This Row],[Fábrica]],Tabla3[],4,FALSE)</f>
        <v>Arizona</v>
      </c>
    </row>
    <row r="8460" spans="1:21" x14ac:dyDescent="0.25">
      <c r="A8460" t="s">
        <v>4733</v>
      </c>
      <c r="B8460" s="3">
        <v>45648</v>
      </c>
      <c r="C8460" s="3">
        <v>45662</v>
      </c>
      <c r="D8460" t="s">
        <v>18</v>
      </c>
      <c r="E8460">
        <v>115931</v>
      </c>
      <c r="F8460" t="s">
        <v>19</v>
      </c>
      <c r="G8460" t="s">
        <v>234</v>
      </c>
      <c r="H8460" t="s">
        <v>235</v>
      </c>
      <c r="I8460">
        <v>88220</v>
      </c>
      <c r="J8460" t="s">
        <v>22</v>
      </c>
      <c r="K8460" t="s">
        <v>23</v>
      </c>
      <c r="L8460" t="s">
        <v>33</v>
      </c>
      <c r="M8460" t="s">
        <v>34</v>
      </c>
      <c r="N8460" s="5">
        <v>18</v>
      </c>
      <c r="O8460" s="7">
        <v>5</v>
      </c>
      <c r="P8460" s="5">
        <v>12</v>
      </c>
      <c r="Q8460" s="5">
        <v>6</v>
      </c>
      <c r="R8460" s="22">
        <f>Tabla1[[#This Row],[Fecha de Envío]]-Tabla1[[#This Row],[Fecha de Orden]]</f>
        <v>14</v>
      </c>
      <c r="S8460" s="24">
        <f>YEAR(Tabla1[[#This Row],[Fecha de Orden]])</f>
        <v>2024</v>
      </c>
      <c r="T8460" t="str">
        <f>VLOOKUP(Tabla1[[#This Row],[Nombre del Producto]],Tabla2[[Nombre Producto]:[Costo Unitario]],2,FALSE)</f>
        <v>Lot's O' Nuts</v>
      </c>
      <c r="U8460" t="str">
        <f>VLOOKUP(Tabla1[[#This Row],[Fábrica]],Tabla3[],4,FALSE)</f>
        <v>Arizona</v>
      </c>
    </row>
    <row r="8461" spans="1:21" x14ac:dyDescent="0.25">
      <c r="A8461" t="s">
        <v>4734</v>
      </c>
      <c r="B8461" s="3">
        <v>45648</v>
      </c>
      <c r="C8461" s="3">
        <v>45662</v>
      </c>
      <c r="D8461" t="s">
        <v>18</v>
      </c>
      <c r="E8461">
        <v>115931</v>
      </c>
      <c r="F8461" t="s">
        <v>19</v>
      </c>
      <c r="G8461" t="s">
        <v>234</v>
      </c>
      <c r="H8461" t="s">
        <v>235</v>
      </c>
      <c r="I8461">
        <v>88220</v>
      </c>
      <c r="J8461" t="s">
        <v>22</v>
      </c>
      <c r="K8461" t="s">
        <v>23</v>
      </c>
      <c r="L8461" t="s">
        <v>24</v>
      </c>
      <c r="M8461" t="s">
        <v>25</v>
      </c>
      <c r="N8461" s="5">
        <v>11.25</v>
      </c>
      <c r="O8461" s="7">
        <v>3</v>
      </c>
      <c r="P8461" s="5">
        <v>7.35</v>
      </c>
      <c r="Q8461" s="5">
        <v>3.9</v>
      </c>
      <c r="R8461" s="22">
        <f>Tabla1[[#This Row],[Fecha de Envío]]-Tabla1[[#This Row],[Fecha de Orden]]</f>
        <v>14</v>
      </c>
      <c r="S8461" s="24">
        <f>YEAR(Tabla1[[#This Row],[Fecha de Orden]])</f>
        <v>2024</v>
      </c>
      <c r="T8461" t="str">
        <f>VLOOKUP(Tabla1[[#This Row],[Nombre del Producto]],Tabla2[[Nombre Producto]:[Costo Unitario]],2,FALSE)</f>
        <v>Wicked Choccy's</v>
      </c>
      <c r="U8461" t="str">
        <f>VLOOKUP(Tabla1[[#This Row],[Fábrica]],Tabla3[],4,FALSE)</f>
        <v>Georgia</v>
      </c>
    </row>
    <row r="8462" spans="1:21" x14ac:dyDescent="0.25">
      <c r="A8462" t="s">
        <v>4735</v>
      </c>
      <c r="B8462" s="3">
        <v>45648</v>
      </c>
      <c r="C8462" s="3">
        <v>45662</v>
      </c>
      <c r="D8462" t="s">
        <v>18</v>
      </c>
      <c r="E8462">
        <v>115931</v>
      </c>
      <c r="F8462" t="s">
        <v>19</v>
      </c>
      <c r="G8462" t="s">
        <v>234</v>
      </c>
      <c r="H8462" t="s">
        <v>235</v>
      </c>
      <c r="I8462">
        <v>88220</v>
      </c>
      <c r="J8462" t="s">
        <v>22</v>
      </c>
      <c r="K8462" t="s">
        <v>23</v>
      </c>
      <c r="L8462" t="s">
        <v>36</v>
      </c>
      <c r="M8462" t="s">
        <v>37</v>
      </c>
      <c r="N8462" s="5">
        <v>13</v>
      </c>
      <c r="O8462" s="7">
        <v>4</v>
      </c>
      <c r="P8462" s="5">
        <v>8.44</v>
      </c>
      <c r="Q8462" s="5">
        <v>4.5599999999999996</v>
      </c>
      <c r="R8462" s="22">
        <f>Tabla1[[#This Row],[Fecha de Envío]]-Tabla1[[#This Row],[Fecha de Orden]]</f>
        <v>14</v>
      </c>
      <c r="S8462" s="24">
        <f>YEAR(Tabla1[[#This Row],[Fecha de Orden]])</f>
        <v>2024</v>
      </c>
      <c r="T8462" t="str">
        <f>VLOOKUP(Tabla1[[#This Row],[Nombre del Producto]],Tabla2[[Nombre Producto]:[Costo Unitario]],2,FALSE)</f>
        <v>Wicked Choccy's</v>
      </c>
      <c r="U8462" t="str">
        <f>VLOOKUP(Tabla1[[#This Row],[Fábrica]],Tabla3[],4,FALSE)</f>
        <v>Georgia</v>
      </c>
    </row>
    <row r="8463" spans="1:21" x14ac:dyDescent="0.25">
      <c r="A8463" t="s">
        <v>4828</v>
      </c>
      <c r="B8463" s="3">
        <v>45648</v>
      </c>
      <c r="C8463" s="3">
        <v>45660</v>
      </c>
      <c r="D8463" t="s">
        <v>71</v>
      </c>
      <c r="E8463">
        <v>145310</v>
      </c>
      <c r="F8463" t="s">
        <v>19</v>
      </c>
      <c r="G8463" t="s">
        <v>4829</v>
      </c>
      <c r="H8463" t="s">
        <v>255</v>
      </c>
      <c r="I8463">
        <v>32127</v>
      </c>
      <c r="J8463" t="s">
        <v>22</v>
      </c>
      <c r="K8463" t="s">
        <v>66</v>
      </c>
      <c r="L8463" t="s">
        <v>27</v>
      </c>
      <c r="M8463" t="s">
        <v>28</v>
      </c>
      <c r="N8463" s="5">
        <v>3.6</v>
      </c>
      <c r="O8463" s="7">
        <v>1</v>
      </c>
      <c r="P8463" s="5">
        <v>2.5</v>
      </c>
      <c r="Q8463" s="5">
        <v>1.1000000000000001</v>
      </c>
      <c r="R8463" s="22">
        <f>Tabla1[[#This Row],[Fecha de Envío]]-Tabla1[[#This Row],[Fecha de Orden]]</f>
        <v>12</v>
      </c>
      <c r="S8463" s="24">
        <f>YEAR(Tabla1[[#This Row],[Fecha de Orden]])</f>
        <v>2024</v>
      </c>
      <c r="T8463" t="str">
        <f>VLOOKUP(Tabla1[[#This Row],[Nombre del Producto]],Tabla2[[Nombre Producto]:[Costo Unitario]],2,FALSE)</f>
        <v>Lot's O' Nuts</v>
      </c>
      <c r="U8463" t="str">
        <f>VLOOKUP(Tabla1[[#This Row],[Fábrica]],Tabla3[],4,FALSE)</f>
        <v>Arizona</v>
      </c>
    </row>
    <row r="8464" spans="1:21" x14ac:dyDescent="0.25">
      <c r="A8464" t="s">
        <v>8063</v>
      </c>
      <c r="B8464" s="3">
        <v>45648</v>
      </c>
      <c r="C8464" s="3">
        <v>45663</v>
      </c>
      <c r="D8464" t="s">
        <v>18</v>
      </c>
      <c r="E8464">
        <v>155376</v>
      </c>
      <c r="F8464" t="s">
        <v>19</v>
      </c>
      <c r="G8464" t="s">
        <v>7437</v>
      </c>
      <c r="H8464" t="s">
        <v>87</v>
      </c>
      <c r="I8464">
        <v>64055</v>
      </c>
      <c r="J8464" t="s">
        <v>22</v>
      </c>
      <c r="K8464" t="s">
        <v>43</v>
      </c>
      <c r="L8464" t="s">
        <v>27</v>
      </c>
      <c r="M8464" t="s">
        <v>28</v>
      </c>
      <c r="N8464" s="5">
        <v>10.8</v>
      </c>
      <c r="O8464" s="7">
        <v>3</v>
      </c>
      <c r="P8464" s="5">
        <v>7.5</v>
      </c>
      <c r="Q8464" s="5">
        <v>3.3</v>
      </c>
      <c r="R8464" s="22">
        <f>Tabla1[[#This Row],[Fecha de Envío]]-Tabla1[[#This Row],[Fecha de Orden]]</f>
        <v>15</v>
      </c>
      <c r="S8464" s="24">
        <f>YEAR(Tabla1[[#This Row],[Fecha de Orden]])</f>
        <v>2024</v>
      </c>
      <c r="T8464" t="str">
        <f>VLOOKUP(Tabla1[[#This Row],[Nombre del Producto]],Tabla2[[Nombre Producto]:[Costo Unitario]],2,FALSE)</f>
        <v>Lot's O' Nuts</v>
      </c>
      <c r="U8464" t="str">
        <f>VLOOKUP(Tabla1[[#This Row],[Fábrica]],Tabla3[],4,FALSE)</f>
        <v>Arizona</v>
      </c>
    </row>
    <row r="8465" spans="1:21" x14ac:dyDescent="0.25">
      <c r="A8465" t="s">
        <v>8172</v>
      </c>
      <c r="B8465" s="3">
        <v>45648</v>
      </c>
      <c r="C8465" s="3">
        <v>45660</v>
      </c>
      <c r="D8465" t="s">
        <v>39</v>
      </c>
      <c r="E8465">
        <v>119193</v>
      </c>
      <c r="F8465" t="s">
        <v>19</v>
      </c>
      <c r="G8465" t="s">
        <v>209</v>
      </c>
      <c r="H8465" t="s">
        <v>210</v>
      </c>
      <c r="I8465">
        <v>43615</v>
      </c>
      <c r="J8465" t="s">
        <v>22</v>
      </c>
      <c r="K8465" t="s">
        <v>32</v>
      </c>
      <c r="L8465" t="s">
        <v>33</v>
      </c>
      <c r="M8465" t="s">
        <v>34</v>
      </c>
      <c r="N8465" s="5">
        <v>3.6</v>
      </c>
      <c r="O8465" s="7">
        <v>1</v>
      </c>
      <c r="P8465" s="5">
        <v>2.4</v>
      </c>
      <c r="Q8465" s="5">
        <v>1.2</v>
      </c>
      <c r="R8465" s="22">
        <f>Tabla1[[#This Row],[Fecha de Envío]]-Tabla1[[#This Row],[Fecha de Orden]]</f>
        <v>12</v>
      </c>
      <c r="S8465" s="24">
        <f>YEAR(Tabla1[[#This Row],[Fecha de Orden]])</f>
        <v>2024</v>
      </c>
      <c r="T8465" t="str">
        <f>VLOOKUP(Tabla1[[#This Row],[Nombre del Producto]],Tabla2[[Nombre Producto]:[Costo Unitario]],2,FALSE)</f>
        <v>Lot's O' Nuts</v>
      </c>
      <c r="U8465" t="str">
        <f>VLOOKUP(Tabla1[[#This Row],[Fábrica]],Tabla3[],4,FALSE)</f>
        <v>Arizona</v>
      </c>
    </row>
    <row r="8466" spans="1:21" x14ac:dyDescent="0.25">
      <c r="A8466" t="s">
        <v>8173</v>
      </c>
      <c r="B8466" s="3">
        <v>45648</v>
      </c>
      <c r="C8466" s="3">
        <v>45660</v>
      </c>
      <c r="D8466" t="s">
        <v>39</v>
      </c>
      <c r="E8466">
        <v>119193</v>
      </c>
      <c r="F8466" t="s">
        <v>19</v>
      </c>
      <c r="G8466" t="s">
        <v>209</v>
      </c>
      <c r="H8466" t="s">
        <v>210</v>
      </c>
      <c r="I8466">
        <v>43615</v>
      </c>
      <c r="J8466" t="s">
        <v>22</v>
      </c>
      <c r="K8466" t="s">
        <v>32</v>
      </c>
      <c r="L8466" t="s">
        <v>45</v>
      </c>
      <c r="M8466" t="s">
        <v>46</v>
      </c>
      <c r="N8466" s="5">
        <v>24.43</v>
      </c>
      <c r="O8466" s="7">
        <v>7</v>
      </c>
      <c r="P8466" s="5">
        <v>17.43</v>
      </c>
      <c r="Q8466" s="5">
        <v>7</v>
      </c>
      <c r="R8466" s="22">
        <f>Tabla1[[#This Row],[Fecha de Envío]]-Tabla1[[#This Row],[Fecha de Orden]]</f>
        <v>12</v>
      </c>
      <c r="S8466" s="24">
        <f>YEAR(Tabla1[[#This Row],[Fecha de Orden]])</f>
        <v>2024</v>
      </c>
      <c r="T8466" t="str">
        <f>VLOOKUP(Tabla1[[#This Row],[Nombre del Producto]],Tabla2[[Nombre Producto]:[Costo Unitario]],2,FALSE)</f>
        <v>Lot's O' Nuts</v>
      </c>
      <c r="U8466" t="str">
        <f>VLOOKUP(Tabla1[[#This Row],[Fábrica]],Tabla3[],4,FALSE)</f>
        <v>Arizona</v>
      </c>
    </row>
    <row r="8467" spans="1:21" x14ac:dyDescent="0.25">
      <c r="A8467" t="s">
        <v>8347</v>
      </c>
      <c r="B8467" s="3">
        <v>45648</v>
      </c>
      <c r="C8467" s="3">
        <v>45662</v>
      </c>
      <c r="D8467" t="s">
        <v>18</v>
      </c>
      <c r="E8467">
        <v>100412</v>
      </c>
      <c r="F8467" t="s">
        <v>19</v>
      </c>
      <c r="G8467" t="s">
        <v>2930</v>
      </c>
      <c r="H8467" t="s">
        <v>522</v>
      </c>
      <c r="I8467">
        <v>35401</v>
      </c>
      <c r="J8467" t="s">
        <v>22</v>
      </c>
      <c r="K8467" t="s">
        <v>66</v>
      </c>
      <c r="L8467" t="s">
        <v>27</v>
      </c>
      <c r="M8467" t="s">
        <v>28</v>
      </c>
      <c r="N8467" s="5">
        <v>7.2</v>
      </c>
      <c r="O8467" s="7">
        <v>2</v>
      </c>
      <c r="P8467" s="5">
        <v>5</v>
      </c>
      <c r="Q8467" s="5">
        <v>2.2000000000000002</v>
      </c>
      <c r="R8467" s="22">
        <f>Tabla1[[#This Row],[Fecha de Envío]]-Tabla1[[#This Row],[Fecha de Orden]]</f>
        <v>14</v>
      </c>
      <c r="S8467" s="24">
        <f>YEAR(Tabla1[[#This Row],[Fecha de Orden]])</f>
        <v>2024</v>
      </c>
      <c r="T8467" t="str">
        <f>VLOOKUP(Tabla1[[#This Row],[Nombre del Producto]],Tabla2[[Nombre Producto]:[Costo Unitario]],2,FALSE)</f>
        <v>Lot's O' Nuts</v>
      </c>
      <c r="U8467" t="str">
        <f>VLOOKUP(Tabla1[[#This Row],[Fábrica]],Tabla3[],4,FALSE)</f>
        <v>Arizona</v>
      </c>
    </row>
    <row r="8468" spans="1:21" x14ac:dyDescent="0.25">
      <c r="A8468" t="s">
        <v>8821</v>
      </c>
      <c r="B8468" s="3">
        <v>45648</v>
      </c>
      <c r="C8468" s="3">
        <v>45661</v>
      </c>
      <c r="D8468" t="s">
        <v>39</v>
      </c>
      <c r="E8468">
        <v>120376</v>
      </c>
      <c r="F8468" t="s">
        <v>19</v>
      </c>
      <c r="G8468" t="s">
        <v>92</v>
      </c>
      <c r="H8468" t="s">
        <v>93</v>
      </c>
      <c r="I8468">
        <v>48227</v>
      </c>
      <c r="J8468" t="s">
        <v>22</v>
      </c>
      <c r="K8468" t="s">
        <v>43</v>
      </c>
      <c r="L8468" t="s">
        <v>27</v>
      </c>
      <c r="M8468" t="s">
        <v>28</v>
      </c>
      <c r="N8468" s="5">
        <v>25.2</v>
      </c>
      <c r="O8468" s="7">
        <v>7</v>
      </c>
      <c r="P8468" s="5">
        <v>17.5</v>
      </c>
      <c r="Q8468" s="5">
        <v>7.7</v>
      </c>
      <c r="R8468" s="22">
        <f>Tabla1[[#This Row],[Fecha de Envío]]-Tabla1[[#This Row],[Fecha de Orden]]</f>
        <v>13</v>
      </c>
      <c r="S8468" s="24">
        <f>YEAR(Tabla1[[#This Row],[Fecha de Orden]])</f>
        <v>2024</v>
      </c>
      <c r="T8468" t="str">
        <f>VLOOKUP(Tabla1[[#This Row],[Nombre del Producto]],Tabla2[[Nombre Producto]:[Costo Unitario]],2,FALSE)</f>
        <v>Lot's O' Nuts</v>
      </c>
      <c r="U8468" t="str">
        <f>VLOOKUP(Tabla1[[#This Row],[Fábrica]],Tabla3[],4,FALSE)</f>
        <v>Arizona</v>
      </c>
    </row>
    <row r="8469" spans="1:21" x14ac:dyDescent="0.25">
      <c r="A8469" t="s">
        <v>8822</v>
      </c>
      <c r="B8469" s="3">
        <v>45648</v>
      </c>
      <c r="C8469" s="3">
        <v>45661</v>
      </c>
      <c r="D8469" t="s">
        <v>39</v>
      </c>
      <c r="E8469">
        <v>120376</v>
      </c>
      <c r="F8469" t="s">
        <v>19</v>
      </c>
      <c r="G8469" t="s">
        <v>92</v>
      </c>
      <c r="H8469" t="s">
        <v>93</v>
      </c>
      <c r="I8469">
        <v>48227</v>
      </c>
      <c r="J8469" t="s">
        <v>22</v>
      </c>
      <c r="K8469" t="s">
        <v>43</v>
      </c>
      <c r="L8469" t="s">
        <v>24</v>
      </c>
      <c r="M8469" t="s">
        <v>25</v>
      </c>
      <c r="N8469" s="5">
        <v>3.75</v>
      </c>
      <c r="O8469" s="7">
        <v>1</v>
      </c>
      <c r="P8469" s="5">
        <v>2.4500000000000002</v>
      </c>
      <c r="Q8469" s="5">
        <v>1.3</v>
      </c>
      <c r="R8469" s="22">
        <f>Tabla1[[#This Row],[Fecha de Envío]]-Tabla1[[#This Row],[Fecha de Orden]]</f>
        <v>13</v>
      </c>
      <c r="S8469" s="24">
        <f>YEAR(Tabla1[[#This Row],[Fecha de Orden]])</f>
        <v>2024</v>
      </c>
      <c r="T8469" t="str">
        <f>VLOOKUP(Tabla1[[#This Row],[Nombre del Producto]],Tabla2[[Nombre Producto]:[Costo Unitario]],2,FALSE)</f>
        <v>Wicked Choccy's</v>
      </c>
      <c r="U8469" t="str">
        <f>VLOOKUP(Tabla1[[#This Row],[Fábrica]],Tabla3[],4,FALSE)</f>
        <v>Georgia</v>
      </c>
    </row>
    <row r="8470" spans="1:21" x14ac:dyDescent="0.25">
      <c r="A8470" t="s">
        <v>8823</v>
      </c>
      <c r="B8470" s="3">
        <v>45648</v>
      </c>
      <c r="C8470" s="3">
        <v>45661</v>
      </c>
      <c r="D8470" t="s">
        <v>39</v>
      </c>
      <c r="E8470">
        <v>120376</v>
      </c>
      <c r="F8470" t="s">
        <v>19</v>
      </c>
      <c r="G8470" t="s">
        <v>92</v>
      </c>
      <c r="H8470" t="s">
        <v>93</v>
      </c>
      <c r="I8470">
        <v>48227</v>
      </c>
      <c r="J8470" t="s">
        <v>22</v>
      </c>
      <c r="K8470" t="s">
        <v>43</v>
      </c>
      <c r="L8470" t="s">
        <v>45</v>
      </c>
      <c r="M8470" t="s">
        <v>46</v>
      </c>
      <c r="N8470" s="5">
        <v>17.45</v>
      </c>
      <c r="O8470" s="7">
        <v>5</v>
      </c>
      <c r="P8470" s="5">
        <v>12.45</v>
      </c>
      <c r="Q8470" s="5">
        <v>5</v>
      </c>
      <c r="R8470" s="22">
        <f>Tabla1[[#This Row],[Fecha de Envío]]-Tabla1[[#This Row],[Fecha de Orden]]</f>
        <v>13</v>
      </c>
      <c r="S8470" s="24">
        <f>YEAR(Tabla1[[#This Row],[Fecha de Orden]])</f>
        <v>2024</v>
      </c>
      <c r="T8470" t="str">
        <f>VLOOKUP(Tabla1[[#This Row],[Nombre del Producto]],Tabla2[[Nombre Producto]:[Costo Unitario]],2,FALSE)</f>
        <v>Lot's O' Nuts</v>
      </c>
      <c r="U8470" t="str">
        <f>VLOOKUP(Tabla1[[#This Row],[Fábrica]],Tabla3[],4,FALSE)</f>
        <v>Arizona</v>
      </c>
    </row>
    <row r="8471" spans="1:21" x14ac:dyDescent="0.25">
      <c r="A8471" t="s">
        <v>2643</v>
      </c>
      <c r="B8471" s="3">
        <v>45649</v>
      </c>
      <c r="C8471" s="3">
        <v>45663</v>
      </c>
      <c r="D8471" t="s">
        <v>18</v>
      </c>
      <c r="E8471">
        <v>140627</v>
      </c>
      <c r="F8471" t="s">
        <v>19</v>
      </c>
      <c r="G8471" t="s">
        <v>2644</v>
      </c>
      <c r="H8471" t="s">
        <v>65</v>
      </c>
      <c r="I8471">
        <v>37075</v>
      </c>
      <c r="J8471" t="s">
        <v>22</v>
      </c>
      <c r="K8471" t="s">
        <v>66</v>
      </c>
      <c r="L8471" t="s">
        <v>24</v>
      </c>
      <c r="M8471" t="s">
        <v>25</v>
      </c>
      <c r="N8471" s="5">
        <v>15</v>
      </c>
      <c r="O8471" s="7">
        <v>4</v>
      </c>
      <c r="P8471" s="5">
        <v>9.8000000000000007</v>
      </c>
      <c r="Q8471" s="5">
        <v>5.2</v>
      </c>
      <c r="R8471" s="22">
        <f>Tabla1[[#This Row],[Fecha de Envío]]-Tabla1[[#This Row],[Fecha de Orden]]</f>
        <v>14</v>
      </c>
      <c r="S8471" s="24">
        <f>YEAR(Tabla1[[#This Row],[Fecha de Orden]])</f>
        <v>2024</v>
      </c>
      <c r="T8471" t="str">
        <f>VLOOKUP(Tabla1[[#This Row],[Nombre del Producto]],Tabla2[[Nombre Producto]:[Costo Unitario]],2,FALSE)</f>
        <v>Wicked Choccy's</v>
      </c>
      <c r="U8471" t="str">
        <f>VLOOKUP(Tabla1[[#This Row],[Fábrica]],Tabla3[],4,FALSE)</f>
        <v>Georgia</v>
      </c>
    </row>
    <row r="8472" spans="1:21" x14ac:dyDescent="0.25">
      <c r="A8472" t="s">
        <v>2645</v>
      </c>
      <c r="B8472" s="3">
        <v>45649</v>
      </c>
      <c r="C8472" s="3">
        <v>45663</v>
      </c>
      <c r="D8472" t="s">
        <v>18</v>
      </c>
      <c r="E8472">
        <v>140627</v>
      </c>
      <c r="F8472" t="s">
        <v>19</v>
      </c>
      <c r="G8472" t="s">
        <v>2644</v>
      </c>
      <c r="H8472" t="s">
        <v>65</v>
      </c>
      <c r="I8472">
        <v>37075</v>
      </c>
      <c r="J8472" t="s">
        <v>22</v>
      </c>
      <c r="K8472" t="s">
        <v>66</v>
      </c>
      <c r="L8472" t="s">
        <v>27</v>
      </c>
      <c r="M8472" t="s">
        <v>28</v>
      </c>
      <c r="N8472" s="5">
        <v>25.2</v>
      </c>
      <c r="O8472" s="7">
        <v>7</v>
      </c>
      <c r="P8472" s="5">
        <v>17.5</v>
      </c>
      <c r="Q8472" s="5">
        <v>7.7</v>
      </c>
      <c r="R8472" s="22">
        <f>Tabla1[[#This Row],[Fecha de Envío]]-Tabla1[[#This Row],[Fecha de Orden]]</f>
        <v>14</v>
      </c>
      <c r="S8472" s="24">
        <f>YEAR(Tabla1[[#This Row],[Fecha de Orden]])</f>
        <v>2024</v>
      </c>
      <c r="T8472" t="str">
        <f>VLOOKUP(Tabla1[[#This Row],[Nombre del Producto]],Tabla2[[Nombre Producto]:[Costo Unitario]],2,FALSE)</f>
        <v>Lot's O' Nuts</v>
      </c>
      <c r="U8472" t="str">
        <f>VLOOKUP(Tabla1[[#This Row],[Fábrica]],Tabla3[],4,FALSE)</f>
        <v>Arizona</v>
      </c>
    </row>
    <row r="8473" spans="1:21" x14ac:dyDescent="0.25">
      <c r="A8473" t="s">
        <v>2646</v>
      </c>
      <c r="B8473" s="3">
        <v>45649</v>
      </c>
      <c r="C8473" s="3">
        <v>45663</v>
      </c>
      <c r="D8473" t="s">
        <v>18</v>
      </c>
      <c r="E8473">
        <v>140627</v>
      </c>
      <c r="F8473" t="s">
        <v>19</v>
      </c>
      <c r="G8473" t="s">
        <v>2644</v>
      </c>
      <c r="H8473" t="s">
        <v>65</v>
      </c>
      <c r="I8473">
        <v>37075</v>
      </c>
      <c r="J8473" t="s">
        <v>22</v>
      </c>
      <c r="K8473" t="s">
        <v>66</v>
      </c>
      <c r="L8473" t="s">
        <v>36</v>
      </c>
      <c r="M8473" t="s">
        <v>37</v>
      </c>
      <c r="N8473" s="5">
        <v>9.75</v>
      </c>
      <c r="O8473" s="7">
        <v>3</v>
      </c>
      <c r="P8473" s="5">
        <v>6.33</v>
      </c>
      <c r="Q8473" s="5">
        <v>3.42</v>
      </c>
      <c r="R8473" s="22">
        <f>Tabla1[[#This Row],[Fecha de Envío]]-Tabla1[[#This Row],[Fecha de Orden]]</f>
        <v>14</v>
      </c>
      <c r="S8473" s="24">
        <f>YEAR(Tabla1[[#This Row],[Fecha de Orden]])</f>
        <v>2024</v>
      </c>
      <c r="T8473" t="str">
        <f>VLOOKUP(Tabla1[[#This Row],[Nombre del Producto]],Tabla2[[Nombre Producto]:[Costo Unitario]],2,FALSE)</f>
        <v>Wicked Choccy's</v>
      </c>
      <c r="U8473" t="str">
        <f>VLOOKUP(Tabla1[[#This Row],[Fábrica]],Tabla3[],4,FALSE)</f>
        <v>Georgia</v>
      </c>
    </row>
    <row r="8474" spans="1:21" x14ac:dyDescent="0.25">
      <c r="A8474" t="s">
        <v>3518</v>
      </c>
      <c r="B8474" s="3">
        <v>45649</v>
      </c>
      <c r="C8474" s="3">
        <v>45663</v>
      </c>
      <c r="D8474" t="s">
        <v>18</v>
      </c>
      <c r="E8474">
        <v>127929</v>
      </c>
      <c r="F8474" t="s">
        <v>19</v>
      </c>
      <c r="G8474" t="s">
        <v>83</v>
      </c>
      <c r="H8474" t="s">
        <v>84</v>
      </c>
      <c r="I8474">
        <v>6457</v>
      </c>
      <c r="J8474" t="s">
        <v>22</v>
      </c>
      <c r="K8474" t="s">
        <v>32</v>
      </c>
      <c r="L8474" t="s">
        <v>45</v>
      </c>
      <c r="M8474" t="s">
        <v>46</v>
      </c>
      <c r="N8474" s="5">
        <v>10.47</v>
      </c>
      <c r="O8474" s="7">
        <v>3</v>
      </c>
      <c r="P8474" s="5">
        <v>7.47</v>
      </c>
      <c r="Q8474" s="5">
        <v>3</v>
      </c>
      <c r="R8474" s="22">
        <f>Tabla1[[#This Row],[Fecha de Envío]]-Tabla1[[#This Row],[Fecha de Orden]]</f>
        <v>14</v>
      </c>
      <c r="S8474" s="24">
        <f>YEAR(Tabla1[[#This Row],[Fecha de Orden]])</f>
        <v>2024</v>
      </c>
      <c r="T8474" t="str">
        <f>VLOOKUP(Tabla1[[#This Row],[Nombre del Producto]],Tabla2[[Nombre Producto]:[Costo Unitario]],2,FALSE)</f>
        <v>Lot's O' Nuts</v>
      </c>
      <c r="U8474" t="str">
        <f>VLOOKUP(Tabla1[[#This Row],[Fábrica]],Tabla3[],4,FALSE)</f>
        <v>Arizona</v>
      </c>
    </row>
    <row r="8475" spans="1:21" x14ac:dyDescent="0.25">
      <c r="A8475" t="s">
        <v>3848</v>
      </c>
      <c r="B8475" s="3">
        <v>45649</v>
      </c>
      <c r="C8475" s="3">
        <v>45659</v>
      </c>
      <c r="D8475" t="s">
        <v>82</v>
      </c>
      <c r="E8475">
        <v>123463</v>
      </c>
      <c r="F8475" t="s">
        <v>19</v>
      </c>
      <c r="G8475" t="s">
        <v>20</v>
      </c>
      <c r="H8475" t="s">
        <v>21</v>
      </c>
      <c r="I8475">
        <v>94109</v>
      </c>
      <c r="J8475" t="s">
        <v>22</v>
      </c>
      <c r="K8475" t="s">
        <v>23</v>
      </c>
      <c r="L8475" t="s">
        <v>36</v>
      </c>
      <c r="M8475" t="s">
        <v>37</v>
      </c>
      <c r="N8475" s="5">
        <v>13</v>
      </c>
      <c r="O8475" s="7">
        <v>4</v>
      </c>
      <c r="P8475" s="5">
        <v>8.44</v>
      </c>
      <c r="Q8475" s="5">
        <v>4.5599999999999996</v>
      </c>
      <c r="R8475" s="22">
        <f>Tabla1[[#This Row],[Fecha de Envío]]-Tabla1[[#This Row],[Fecha de Orden]]</f>
        <v>10</v>
      </c>
      <c r="S8475" s="24">
        <f>YEAR(Tabla1[[#This Row],[Fecha de Orden]])</f>
        <v>2024</v>
      </c>
      <c r="T8475" t="str">
        <f>VLOOKUP(Tabla1[[#This Row],[Nombre del Producto]],Tabla2[[Nombre Producto]:[Costo Unitario]],2,FALSE)</f>
        <v>Wicked Choccy's</v>
      </c>
      <c r="U8475" t="str">
        <f>VLOOKUP(Tabla1[[#This Row],[Fábrica]],Tabla3[],4,FALSE)</f>
        <v>Georgia</v>
      </c>
    </row>
    <row r="8476" spans="1:21" x14ac:dyDescent="0.25">
      <c r="A8476" t="s">
        <v>4142</v>
      </c>
      <c r="B8476" s="3">
        <v>45649</v>
      </c>
      <c r="C8476" s="3">
        <v>45661</v>
      </c>
      <c r="D8476" t="s">
        <v>71</v>
      </c>
      <c r="E8476">
        <v>117443</v>
      </c>
      <c r="F8476" t="s">
        <v>19</v>
      </c>
      <c r="G8476" t="s">
        <v>2544</v>
      </c>
      <c r="H8476" t="s">
        <v>173</v>
      </c>
      <c r="I8476">
        <v>61107</v>
      </c>
      <c r="J8476" t="s">
        <v>22</v>
      </c>
      <c r="K8476" t="s">
        <v>43</v>
      </c>
      <c r="L8476" t="s">
        <v>24</v>
      </c>
      <c r="M8476" t="s">
        <v>25</v>
      </c>
      <c r="N8476" s="5">
        <v>15</v>
      </c>
      <c r="O8476" s="7">
        <v>4</v>
      </c>
      <c r="P8476" s="5">
        <v>9.8000000000000007</v>
      </c>
      <c r="Q8476" s="5">
        <v>5.2</v>
      </c>
      <c r="R8476" s="22">
        <f>Tabla1[[#This Row],[Fecha de Envío]]-Tabla1[[#This Row],[Fecha de Orden]]</f>
        <v>12</v>
      </c>
      <c r="S8476" s="24">
        <f>YEAR(Tabla1[[#This Row],[Fecha de Orden]])</f>
        <v>2024</v>
      </c>
      <c r="T8476" t="str">
        <f>VLOOKUP(Tabla1[[#This Row],[Nombre del Producto]],Tabla2[[Nombre Producto]:[Costo Unitario]],2,FALSE)</f>
        <v>Wicked Choccy's</v>
      </c>
      <c r="U8476" t="str">
        <f>VLOOKUP(Tabla1[[#This Row],[Fábrica]],Tabla3[],4,FALSE)</f>
        <v>Georgia</v>
      </c>
    </row>
    <row r="8477" spans="1:21" x14ac:dyDescent="0.25">
      <c r="A8477" t="s">
        <v>4143</v>
      </c>
      <c r="B8477" s="3">
        <v>45649</v>
      </c>
      <c r="C8477" s="3">
        <v>45661</v>
      </c>
      <c r="D8477" t="s">
        <v>71</v>
      </c>
      <c r="E8477">
        <v>117443</v>
      </c>
      <c r="F8477" t="s">
        <v>19</v>
      </c>
      <c r="G8477" t="s">
        <v>2544</v>
      </c>
      <c r="H8477" t="s">
        <v>173</v>
      </c>
      <c r="I8477">
        <v>61107</v>
      </c>
      <c r="J8477" t="s">
        <v>148</v>
      </c>
      <c r="K8477" t="s">
        <v>43</v>
      </c>
      <c r="L8477" t="s">
        <v>348</v>
      </c>
      <c r="M8477" t="s">
        <v>349</v>
      </c>
      <c r="N8477" s="5">
        <v>80</v>
      </c>
      <c r="O8477" s="7">
        <v>4</v>
      </c>
      <c r="P8477" s="5">
        <v>40</v>
      </c>
      <c r="Q8477" s="5">
        <v>40</v>
      </c>
      <c r="R8477" s="22">
        <f>Tabla1[[#This Row],[Fecha de Envío]]-Tabla1[[#This Row],[Fecha de Orden]]</f>
        <v>12</v>
      </c>
      <c r="S8477" s="24">
        <f>YEAR(Tabla1[[#This Row],[Fecha de Orden]])</f>
        <v>2024</v>
      </c>
      <c r="T8477" t="str">
        <f>VLOOKUP(Tabla1[[#This Row],[Nombre del Producto]],Tabla2[[Nombre Producto]:[Costo Unitario]],2,FALSE)</f>
        <v>Secret Factory</v>
      </c>
      <c r="U8477" t="str">
        <f>VLOOKUP(Tabla1[[#This Row],[Fábrica]],Tabla3[],4,FALSE)</f>
        <v>Illinois</v>
      </c>
    </row>
    <row r="8478" spans="1:21" x14ac:dyDescent="0.25">
      <c r="A8478" t="s">
        <v>4166</v>
      </c>
      <c r="B8478" s="3">
        <v>45649</v>
      </c>
      <c r="C8478" s="3">
        <v>45666</v>
      </c>
      <c r="D8478" t="s">
        <v>18</v>
      </c>
      <c r="E8478">
        <v>110625</v>
      </c>
      <c r="F8478" t="s">
        <v>19</v>
      </c>
      <c r="G8478" t="s">
        <v>4167</v>
      </c>
      <c r="H8478" t="s">
        <v>84</v>
      </c>
      <c r="I8478">
        <v>6810</v>
      </c>
      <c r="J8478" t="s">
        <v>22</v>
      </c>
      <c r="K8478" t="s">
        <v>32</v>
      </c>
      <c r="L8478" t="s">
        <v>24</v>
      </c>
      <c r="M8478" t="s">
        <v>25</v>
      </c>
      <c r="N8478" s="5">
        <v>7.5</v>
      </c>
      <c r="O8478" s="7">
        <v>2</v>
      </c>
      <c r="P8478" s="5">
        <v>4.9000000000000004</v>
      </c>
      <c r="Q8478" s="5">
        <v>2.6</v>
      </c>
      <c r="R8478" s="22">
        <f>Tabla1[[#This Row],[Fecha de Envío]]-Tabla1[[#This Row],[Fecha de Orden]]</f>
        <v>17</v>
      </c>
      <c r="S8478" s="24">
        <f>YEAR(Tabla1[[#This Row],[Fecha de Orden]])</f>
        <v>2024</v>
      </c>
      <c r="T8478" t="str">
        <f>VLOOKUP(Tabla1[[#This Row],[Nombre del Producto]],Tabla2[[Nombre Producto]:[Costo Unitario]],2,FALSE)</f>
        <v>Wicked Choccy's</v>
      </c>
      <c r="U8478" t="str">
        <f>VLOOKUP(Tabla1[[#This Row],[Fábrica]],Tabla3[],4,FALSE)</f>
        <v>Georgia</v>
      </c>
    </row>
    <row r="8479" spans="1:21" x14ac:dyDescent="0.25">
      <c r="A8479" t="s">
        <v>6011</v>
      </c>
      <c r="B8479" s="3">
        <v>45649</v>
      </c>
      <c r="C8479" s="3">
        <v>45664</v>
      </c>
      <c r="D8479" t="s">
        <v>71</v>
      </c>
      <c r="E8479">
        <v>162670</v>
      </c>
      <c r="F8479" t="s">
        <v>19</v>
      </c>
      <c r="G8479" t="s">
        <v>1929</v>
      </c>
      <c r="H8479" t="s">
        <v>1911</v>
      </c>
      <c r="I8479">
        <v>72209</v>
      </c>
      <c r="J8479" t="s">
        <v>22</v>
      </c>
      <c r="K8479" t="s">
        <v>66</v>
      </c>
      <c r="L8479" t="s">
        <v>27</v>
      </c>
      <c r="M8479" t="s">
        <v>28</v>
      </c>
      <c r="N8479" s="5">
        <v>10.8</v>
      </c>
      <c r="O8479" s="7">
        <v>3</v>
      </c>
      <c r="P8479" s="5">
        <v>7.5</v>
      </c>
      <c r="Q8479" s="5">
        <v>3.3</v>
      </c>
      <c r="R8479" s="22">
        <f>Tabla1[[#This Row],[Fecha de Envío]]-Tabla1[[#This Row],[Fecha de Orden]]</f>
        <v>15</v>
      </c>
      <c r="S8479" s="24">
        <f>YEAR(Tabla1[[#This Row],[Fecha de Orden]])</f>
        <v>2024</v>
      </c>
      <c r="T8479" t="str">
        <f>VLOOKUP(Tabla1[[#This Row],[Nombre del Producto]],Tabla2[[Nombre Producto]:[Costo Unitario]],2,FALSE)</f>
        <v>Lot's O' Nuts</v>
      </c>
      <c r="U8479" t="str">
        <f>VLOOKUP(Tabla1[[#This Row],[Fábrica]],Tabla3[],4,FALSE)</f>
        <v>Arizona</v>
      </c>
    </row>
    <row r="8480" spans="1:21" x14ac:dyDescent="0.25">
      <c r="A8480" t="s">
        <v>6012</v>
      </c>
      <c r="B8480" s="3">
        <v>45649</v>
      </c>
      <c r="C8480" s="3">
        <v>45664</v>
      </c>
      <c r="D8480" t="s">
        <v>71</v>
      </c>
      <c r="E8480">
        <v>162670</v>
      </c>
      <c r="F8480" t="s">
        <v>19</v>
      </c>
      <c r="G8480" t="s">
        <v>1929</v>
      </c>
      <c r="H8480" t="s">
        <v>1911</v>
      </c>
      <c r="I8480">
        <v>72209</v>
      </c>
      <c r="J8480" t="s">
        <v>22</v>
      </c>
      <c r="K8480" t="s">
        <v>66</v>
      </c>
      <c r="L8480" t="s">
        <v>33</v>
      </c>
      <c r="M8480" t="s">
        <v>34</v>
      </c>
      <c r="N8480" s="5">
        <v>7.2</v>
      </c>
      <c r="O8480" s="7">
        <v>2</v>
      </c>
      <c r="P8480" s="5">
        <v>4.8</v>
      </c>
      <c r="Q8480" s="5">
        <v>2.4</v>
      </c>
      <c r="R8480" s="22">
        <f>Tabla1[[#This Row],[Fecha de Envío]]-Tabla1[[#This Row],[Fecha de Orden]]</f>
        <v>15</v>
      </c>
      <c r="S8480" s="24">
        <f>YEAR(Tabla1[[#This Row],[Fecha de Orden]])</f>
        <v>2024</v>
      </c>
      <c r="T8480" t="str">
        <f>VLOOKUP(Tabla1[[#This Row],[Nombre del Producto]],Tabla2[[Nombre Producto]:[Costo Unitario]],2,FALSE)</f>
        <v>Lot's O' Nuts</v>
      </c>
      <c r="U8480" t="str">
        <f>VLOOKUP(Tabla1[[#This Row],[Fábrica]],Tabla3[],4,FALSE)</f>
        <v>Arizona</v>
      </c>
    </row>
    <row r="8481" spans="1:21" x14ac:dyDescent="0.25">
      <c r="A8481" t="s">
        <v>6013</v>
      </c>
      <c r="B8481" s="3">
        <v>45649</v>
      </c>
      <c r="C8481" s="3">
        <v>45664</v>
      </c>
      <c r="D8481" t="s">
        <v>71</v>
      </c>
      <c r="E8481">
        <v>162670</v>
      </c>
      <c r="F8481" t="s">
        <v>19</v>
      </c>
      <c r="G8481" t="s">
        <v>1929</v>
      </c>
      <c r="H8481" t="s">
        <v>1911</v>
      </c>
      <c r="I8481">
        <v>72209</v>
      </c>
      <c r="J8481" t="s">
        <v>22</v>
      </c>
      <c r="K8481" t="s">
        <v>66</v>
      </c>
      <c r="L8481" t="s">
        <v>36</v>
      </c>
      <c r="M8481" t="s">
        <v>37</v>
      </c>
      <c r="N8481" s="5">
        <v>13</v>
      </c>
      <c r="O8481" s="7">
        <v>4</v>
      </c>
      <c r="P8481" s="5">
        <v>8.44</v>
      </c>
      <c r="Q8481" s="5">
        <v>4.5599999999999996</v>
      </c>
      <c r="R8481" s="22">
        <f>Tabla1[[#This Row],[Fecha de Envío]]-Tabla1[[#This Row],[Fecha de Orden]]</f>
        <v>15</v>
      </c>
      <c r="S8481" s="24">
        <f>YEAR(Tabla1[[#This Row],[Fecha de Orden]])</f>
        <v>2024</v>
      </c>
      <c r="T8481" t="str">
        <f>VLOOKUP(Tabla1[[#This Row],[Nombre del Producto]],Tabla2[[Nombre Producto]:[Costo Unitario]],2,FALSE)</f>
        <v>Wicked Choccy's</v>
      </c>
      <c r="U8481" t="str">
        <f>VLOOKUP(Tabla1[[#This Row],[Fábrica]],Tabla3[],4,FALSE)</f>
        <v>Georgia</v>
      </c>
    </row>
    <row r="8482" spans="1:21" x14ac:dyDescent="0.25">
      <c r="A8482" t="s">
        <v>6014</v>
      </c>
      <c r="B8482" s="3">
        <v>45649</v>
      </c>
      <c r="C8482" s="3">
        <v>45664</v>
      </c>
      <c r="D8482" t="s">
        <v>71</v>
      </c>
      <c r="E8482">
        <v>162670</v>
      </c>
      <c r="F8482" t="s">
        <v>19</v>
      </c>
      <c r="G8482" t="s">
        <v>1929</v>
      </c>
      <c r="H8482" t="s">
        <v>1911</v>
      </c>
      <c r="I8482">
        <v>72209</v>
      </c>
      <c r="J8482" t="s">
        <v>148</v>
      </c>
      <c r="K8482" t="s">
        <v>66</v>
      </c>
      <c r="L8482" t="s">
        <v>149</v>
      </c>
      <c r="M8482" t="s">
        <v>150</v>
      </c>
      <c r="N8482" s="5">
        <v>3.75</v>
      </c>
      <c r="O8482" s="7">
        <v>3</v>
      </c>
      <c r="P8482" s="5">
        <v>1.95</v>
      </c>
      <c r="Q8482" s="5">
        <v>1.8</v>
      </c>
      <c r="R8482" s="22">
        <f>Tabla1[[#This Row],[Fecha de Envío]]-Tabla1[[#This Row],[Fecha de Orden]]</f>
        <v>15</v>
      </c>
      <c r="S8482" s="24">
        <f>YEAR(Tabla1[[#This Row],[Fecha de Orden]])</f>
        <v>2024</v>
      </c>
      <c r="T8482" t="str">
        <f>VLOOKUP(Tabla1[[#This Row],[Nombre del Producto]],Tabla2[[Nombre Producto]:[Costo Unitario]],2,FALSE)</f>
        <v>Secret Factory</v>
      </c>
      <c r="U8482" t="str">
        <f>VLOOKUP(Tabla1[[#This Row],[Fábrica]],Tabla3[],4,FALSE)</f>
        <v>Illinois</v>
      </c>
    </row>
    <row r="8483" spans="1:21" x14ac:dyDescent="0.25">
      <c r="A8483" t="s">
        <v>6250</v>
      </c>
      <c r="B8483" s="3">
        <v>45649</v>
      </c>
      <c r="C8483" s="3">
        <v>45661</v>
      </c>
      <c r="D8483" t="s">
        <v>71</v>
      </c>
      <c r="E8483">
        <v>121216</v>
      </c>
      <c r="F8483" t="s">
        <v>19</v>
      </c>
      <c r="G8483" t="s">
        <v>316</v>
      </c>
      <c r="H8483" t="s">
        <v>42</v>
      </c>
      <c r="I8483">
        <v>77840</v>
      </c>
      <c r="J8483" t="s">
        <v>22</v>
      </c>
      <c r="K8483" t="s">
        <v>43</v>
      </c>
      <c r="L8483" t="s">
        <v>24</v>
      </c>
      <c r="M8483" t="s">
        <v>25</v>
      </c>
      <c r="N8483" s="5">
        <v>30</v>
      </c>
      <c r="O8483" s="7">
        <v>8</v>
      </c>
      <c r="P8483" s="5">
        <v>19.600000000000001</v>
      </c>
      <c r="Q8483" s="5">
        <v>10.4</v>
      </c>
      <c r="R8483" s="22">
        <f>Tabla1[[#This Row],[Fecha de Envío]]-Tabla1[[#This Row],[Fecha de Orden]]</f>
        <v>12</v>
      </c>
      <c r="S8483" s="24">
        <f>YEAR(Tabla1[[#This Row],[Fecha de Orden]])</f>
        <v>2024</v>
      </c>
      <c r="T8483" t="str">
        <f>VLOOKUP(Tabla1[[#This Row],[Nombre del Producto]],Tabla2[[Nombre Producto]:[Costo Unitario]],2,FALSE)</f>
        <v>Wicked Choccy's</v>
      </c>
      <c r="U8483" t="str">
        <f>VLOOKUP(Tabla1[[#This Row],[Fábrica]],Tabla3[],4,FALSE)</f>
        <v>Georgia</v>
      </c>
    </row>
    <row r="8484" spans="1:21" x14ac:dyDescent="0.25">
      <c r="A8484" t="s">
        <v>6251</v>
      </c>
      <c r="B8484" s="3">
        <v>45649</v>
      </c>
      <c r="C8484" s="3">
        <v>45661</v>
      </c>
      <c r="D8484" t="s">
        <v>71</v>
      </c>
      <c r="E8484">
        <v>121216</v>
      </c>
      <c r="F8484" t="s">
        <v>19</v>
      </c>
      <c r="G8484" t="s">
        <v>316</v>
      </c>
      <c r="H8484" t="s">
        <v>42</v>
      </c>
      <c r="I8484">
        <v>77840</v>
      </c>
      <c r="J8484" t="s">
        <v>22</v>
      </c>
      <c r="K8484" t="s">
        <v>43</v>
      </c>
      <c r="L8484" t="s">
        <v>45</v>
      </c>
      <c r="M8484" t="s">
        <v>46</v>
      </c>
      <c r="N8484" s="5">
        <v>27.92</v>
      </c>
      <c r="O8484" s="7">
        <v>8</v>
      </c>
      <c r="P8484" s="5">
        <v>19.920000000000002</v>
      </c>
      <c r="Q8484" s="5">
        <v>8</v>
      </c>
      <c r="R8484" s="22">
        <f>Tabla1[[#This Row],[Fecha de Envío]]-Tabla1[[#This Row],[Fecha de Orden]]</f>
        <v>12</v>
      </c>
      <c r="S8484" s="24">
        <f>YEAR(Tabla1[[#This Row],[Fecha de Orden]])</f>
        <v>2024</v>
      </c>
      <c r="T8484" t="str">
        <f>VLOOKUP(Tabla1[[#This Row],[Nombre del Producto]],Tabla2[[Nombre Producto]:[Costo Unitario]],2,FALSE)</f>
        <v>Lot's O' Nuts</v>
      </c>
      <c r="U8484" t="str">
        <f>VLOOKUP(Tabla1[[#This Row],[Fábrica]],Tabla3[],4,FALSE)</f>
        <v>Arizona</v>
      </c>
    </row>
    <row r="8485" spans="1:21" x14ac:dyDescent="0.25">
      <c r="A8485" t="s">
        <v>275</v>
      </c>
      <c r="B8485" s="3">
        <v>45650</v>
      </c>
      <c r="C8485" s="3">
        <v>45665</v>
      </c>
      <c r="D8485" t="s">
        <v>18</v>
      </c>
      <c r="E8485">
        <v>169411</v>
      </c>
      <c r="F8485" t="s">
        <v>19</v>
      </c>
      <c r="G8485" t="s">
        <v>276</v>
      </c>
      <c r="H8485" t="s">
        <v>31</v>
      </c>
      <c r="I8485">
        <v>14609</v>
      </c>
      <c r="J8485" t="s">
        <v>22</v>
      </c>
      <c r="K8485" t="s">
        <v>32</v>
      </c>
      <c r="L8485" t="s">
        <v>45</v>
      </c>
      <c r="M8485" t="s">
        <v>46</v>
      </c>
      <c r="N8485" s="5">
        <v>3.49</v>
      </c>
      <c r="O8485" s="7">
        <v>1</v>
      </c>
      <c r="P8485" s="5">
        <v>2.4900000000000002</v>
      </c>
      <c r="Q8485" s="5">
        <v>1</v>
      </c>
      <c r="R8485" s="22">
        <f>Tabla1[[#This Row],[Fecha de Envío]]-Tabla1[[#This Row],[Fecha de Orden]]</f>
        <v>15</v>
      </c>
      <c r="S8485" s="24">
        <f>YEAR(Tabla1[[#This Row],[Fecha de Orden]])</f>
        <v>2024</v>
      </c>
      <c r="T8485" t="str">
        <f>VLOOKUP(Tabla1[[#This Row],[Nombre del Producto]],Tabla2[[Nombre Producto]:[Costo Unitario]],2,FALSE)</f>
        <v>Lot's O' Nuts</v>
      </c>
      <c r="U8485" t="str">
        <f>VLOOKUP(Tabla1[[#This Row],[Fábrica]],Tabla3[],4,FALSE)</f>
        <v>Arizona</v>
      </c>
    </row>
    <row r="8486" spans="1:21" x14ac:dyDescent="0.25">
      <c r="A8486" t="s">
        <v>514</v>
      </c>
      <c r="B8486" s="3">
        <v>45650</v>
      </c>
      <c r="C8486" s="3">
        <v>45667</v>
      </c>
      <c r="D8486" t="s">
        <v>18</v>
      </c>
      <c r="E8486">
        <v>147956</v>
      </c>
      <c r="F8486" t="s">
        <v>19</v>
      </c>
      <c r="G8486" t="s">
        <v>124</v>
      </c>
      <c r="H8486" t="s">
        <v>125</v>
      </c>
      <c r="I8486">
        <v>98105</v>
      </c>
      <c r="J8486" t="s">
        <v>22</v>
      </c>
      <c r="K8486" t="s">
        <v>23</v>
      </c>
      <c r="L8486" t="s">
        <v>27</v>
      </c>
      <c r="M8486" t="s">
        <v>28</v>
      </c>
      <c r="N8486" s="5">
        <v>21.6</v>
      </c>
      <c r="O8486" s="7">
        <v>6</v>
      </c>
      <c r="P8486" s="5">
        <v>15</v>
      </c>
      <c r="Q8486" s="5">
        <v>6.6</v>
      </c>
      <c r="R8486" s="22">
        <f>Tabla1[[#This Row],[Fecha de Envío]]-Tabla1[[#This Row],[Fecha de Orden]]</f>
        <v>17</v>
      </c>
      <c r="S8486" s="24">
        <f>YEAR(Tabla1[[#This Row],[Fecha de Orden]])</f>
        <v>2024</v>
      </c>
      <c r="T8486" t="str">
        <f>VLOOKUP(Tabla1[[#This Row],[Nombre del Producto]],Tabla2[[Nombre Producto]:[Costo Unitario]],2,FALSE)</f>
        <v>Lot's O' Nuts</v>
      </c>
      <c r="U8486" t="str">
        <f>VLOOKUP(Tabla1[[#This Row],[Fábrica]],Tabla3[],4,FALSE)</f>
        <v>Arizona</v>
      </c>
    </row>
    <row r="8487" spans="1:21" x14ac:dyDescent="0.25">
      <c r="A8487" t="s">
        <v>731</v>
      </c>
      <c r="B8487" s="3">
        <v>45650</v>
      </c>
      <c r="C8487" s="3">
        <v>45665</v>
      </c>
      <c r="D8487" t="s">
        <v>18</v>
      </c>
      <c r="E8487">
        <v>154935</v>
      </c>
      <c r="F8487" t="s">
        <v>19</v>
      </c>
      <c r="G8487" t="s">
        <v>30</v>
      </c>
      <c r="H8487" t="s">
        <v>31</v>
      </c>
      <c r="I8487">
        <v>10024</v>
      </c>
      <c r="J8487" t="s">
        <v>22</v>
      </c>
      <c r="K8487" t="s">
        <v>32</v>
      </c>
      <c r="L8487" t="s">
        <v>24</v>
      </c>
      <c r="M8487" t="s">
        <v>25</v>
      </c>
      <c r="N8487" s="5">
        <v>11.25</v>
      </c>
      <c r="O8487" s="7">
        <v>3</v>
      </c>
      <c r="P8487" s="5">
        <v>7.35</v>
      </c>
      <c r="Q8487" s="5">
        <v>3.9</v>
      </c>
      <c r="R8487" s="22">
        <f>Tabla1[[#This Row],[Fecha de Envío]]-Tabla1[[#This Row],[Fecha de Orden]]</f>
        <v>15</v>
      </c>
      <c r="S8487" s="24">
        <f>YEAR(Tabla1[[#This Row],[Fecha de Orden]])</f>
        <v>2024</v>
      </c>
      <c r="T8487" t="str">
        <f>VLOOKUP(Tabla1[[#This Row],[Nombre del Producto]],Tabla2[[Nombre Producto]:[Costo Unitario]],2,FALSE)</f>
        <v>Wicked Choccy's</v>
      </c>
      <c r="U8487" t="str">
        <f>VLOOKUP(Tabla1[[#This Row],[Fábrica]],Tabla3[],4,FALSE)</f>
        <v>Georgia</v>
      </c>
    </row>
    <row r="8488" spans="1:21" x14ac:dyDescent="0.25">
      <c r="A8488" t="s">
        <v>2235</v>
      </c>
      <c r="B8488" s="3">
        <v>45650</v>
      </c>
      <c r="C8488" s="3">
        <v>45664</v>
      </c>
      <c r="D8488" t="s">
        <v>18</v>
      </c>
      <c r="E8488">
        <v>124296</v>
      </c>
      <c r="F8488" t="s">
        <v>19</v>
      </c>
      <c r="G8488" t="s">
        <v>263</v>
      </c>
      <c r="H8488" t="s">
        <v>264</v>
      </c>
      <c r="I8488">
        <v>70506</v>
      </c>
      <c r="J8488" t="s">
        <v>22</v>
      </c>
      <c r="K8488" t="s">
        <v>66</v>
      </c>
      <c r="L8488" t="s">
        <v>33</v>
      </c>
      <c r="M8488" t="s">
        <v>34</v>
      </c>
      <c r="N8488" s="5">
        <v>14.4</v>
      </c>
      <c r="O8488" s="7">
        <v>4</v>
      </c>
      <c r="P8488" s="5">
        <v>9.6</v>
      </c>
      <c r="Q8488" s="5">
        <v>4.8</v>
      </c>
      <c r="R8488" s="22">
        <f>Tabla1[[#This Row],[Fecha de Envío]]-Tabla1[[#This Row],[Fecha de Orden]]</f>
        <v>14</v>
      </c>
      <c r="S8488" s="24">
        <f>YEAR(Tabla1[[#This Row],[Fecha de Orden]])</f>
        <v>2024</v>
      </c>
      <c r="T8488" t="str">
        <f>VLOOKUP(Tabla1[[#This Row],[Nombre del Producto]],Tabla2[[Nombre Producto]:[Costo Unitario]],2,FALSE)</f>
        <v>Lot's O' Nuts</v>
      </c>
      <c r="U8488" t="str">
        <f>VLOOKUP(Tabla1[[#This Row],[Fábrica]],Tabla3[],4,FALSE)</f>
        <v>Arizona</v>
      </c>
    </row>
    <row r="8489" spans="1:21" x14ac:dyDescent="0.25">
      <c r="A8489" t="s">
        <v>2236</v>
      </c>
      <c r="B8489" s="3">
        <v>45650</v>
      </c>
      <c r="C8489" s="3">
        <v>45664</v>
      </c>
      <c r="D8489" t="s">
        <v>18</v>
      </c>
      <c r="E8489">
        <v>124296</v>
      </c>
      <c r="F8489" t="s">
        <v>19</v>
      </c>
      <c r="G8489" t="s">
        <v>263</v>
      </c>
      <c r="H8489" t="s">
        <v>264</v>
      </c>
      <c r="I8489">
        <v>70506</v>
      </c>
      <c r="J8489" t="s">
        <v>22</v>
      </c>
      <c r="K8489" t="s">
        <v>66</v>
      </c>
      <c r="L8489" t="s">
        <v>45</v>
      </c>
      <c r="M8489" t="s">
        <v>46</v>
      </c>
      <c r="N8489" s="5">
        <v>10.47</v>
      </c>
      <c r="O8489" s="7">
        <v>3</v>
      </c>
      <c r="P8489" s="5">
        <v>7.47</v>
      </c>
      <c r="Q8489" s="5">
        <v>3</v>
      </c>
      <c r="R8489" s="22">
        <f>Tabla1[[#This Row],[Fecha de Envío]]-Tabla1[[#This Row],[Fecha de Orden]]</f>
        <v>14</v>
      </c>
      <c r="S8489" s="24">
        <f>YEAR(Tabla1[[#This Row],[Fecha de Orden]])</f>
        <v>2024</v>
      </c>
      <c r="T8489" t="str">
        <f>VLOOKUP(Tabla1[[#This Row],[Nombre del Producto]],Tabla2[[Nombre Producto]:[Costo Unitario]],2,FALSE)</f>
        <v>Lot's O' Nuts</v>
      </c>
      <c r="U8489" t="str">
        <f>VLOOKUP(Tabla1[[#This Row],[Fábrica]],Tabla3[],4,FALSE)</f>
        <v>Arizona</v>
      </c>
    </row>
    <row r="8490" spans="1:21" x14ac:dyDescent="0.25">
      <c r="A8490" t="s">
        <v>2881</v>
      </c>
      <c r="B8490" s="3">
        <v>45650</v>
      </c>
      <c r="C8490" s="3">
        <v>45666</v>
      </c>
      <c r="D8490" t="s">
        <v>18</v>
      </c>
      <c r="E8490">
        <v>163671</v>
      </c>
      <c r="F8490" t="s">
        <v>19</v>
      </c>
      <c r="G8490" t="s">
        <v>2882</v>
      </c>
      <c r="H8490" t="s">
        <v>2883</v>
      </c>
      <c r="I8490">
        <v>83642</v>
      </c>
      <c r="J8490" t="s">
        <v>22</v>
      </c>
      <c r="K8490" t="s">
        <v>23</v>
      </c>
      <c r="L8490" t="s">
        <v>27</v>
      </c>
      <c r="M8490" t="s">
        <v>28</v>
      </c>
      <c r="N8490" s="5">
        <v>10.8</v>
      </c>
      <c r="O8490" s="7">
        <v>3</v>
      </c>
      <c r="P8490" s="5">
        <v>7.5</v>
      </c>
      <c r="Q8490" s="5">
        <v>3.3</v>
      </c>
      <c r="R8490" s="22">
        <f>Tabla1[[#This Row],[Fecha de Envío]]-Tabla1[[#This Row],[Fecha de Orden]]</f>
        <v>16</v>
      </c>
      <c r="S8490" s="24">
        <f>YEAR(Tabla1[[#This Row],[Fecha de Orden]])</f>
        <v>2024</v>
      </c>
      <c r="T8490" t="str">
        <f>VLOOKUP(Tabla1[[#This Row],[Nombre del Producto]],Tabla2[[Nombre Producto]:[Costo Unitario]],2,FALSE)</f>
        <v>Lot's O' Nuts</v>
      </c>
      <c r="U8490" t="str">
        <f>VLOOKUP(Tabla1[[#This Row],[Fábrica]],Tabla3[],4,FALSE)</f>
        <v>Arizona</v>
      </c>
    </row>
    <row r="8491" spans="1:21" x14ac:dyDescent="0.25">
      <c r="A8491" t="s">
        <v>3946</v>
      </c>
      <c r="B8491" s="3">
        <v>45650</v>
      </c>
      <c r="C8491" s="3">
        <v>45664</v>
      </c>
      <c r="D8491" t="s">
        <v>18</v>
      </c>
      <c r="E8491">
        <v>169978</v>
      </c>
      <c r="F8491" t="s">
        <v>19</v>
      </c>
      <c r="G8491" t="s">
        <v>890</v>
      </c>
      <c r="H8491" t="s">
        <v>31</v>
      </c>
      <c r="I8491">
        <v>11572</v>
      </c>
      <c r="J8491" t="s">
        <v>22</v>
      </c>
      <c r="K8491" t="s">
        <v>32</v>
      </c>
      <c r="L8491" t="s">
        <v>24</v>
      </c>
      <c r="M8491" t="s">
        <v>25</v>
      </c>
      <c r="N8491" s="5">
        <v>7.5</v>
      </c>
      <c r="O8491" s="7">
        <v>2</v>
      </c>
      <c r="P8491" s="5">
        <v>4.9000000000000004</v>
      </c>
      <c r="Q8491" s="5">
        <v>2.6</v>
      </c>
      <c r="R8491" s="22">
        <f>Tabla1[[#This Row],[Fecha de Envío]]-Tabla1[[#This Row],[Fecha de Orden]]</f>
        <v>14</v>
      </c>
      <c r="S8491" s="24">
        <f>YEAR(Tabla1[[#This Row],[Fecha de Orden]])</f>
        <v>2024</v>
      </c>
      <c r="T8491" t="str">
        <f>VLOOKUP(Tabla1[[#This Row],[Nombre del Producto]],Tabla2[[Nombre Producto]:[Costo Unitario]],2,FALSE)</f>
        <v>Wicked Choccy's</v>
      </c>
      <c r="U8491" t="str">
        <f>VLOOKUP(Tabla1[[#This Row],[Fábrica]],Tabla3[],4,FALSE)</f>
        <v>Georgia</v>
      </c>
    </row>
    <row r="8492" spans="1:21" x14ac:dyDescent="0.25">
      <c r="A8492" t="s">
        <v>4626</v>
      </c>
      <c r="B8492" s="3">
        <v>45650</v>
      </c>
      <c r="C8492" s="3">
        <v>45667</v>
      </c>
      <c r="D8492" t="s">
        <v>18</v>
      </c>
      <c r="E8492">
        <v>128734</v>
      </c>
      <c r="F8492" t="s">
        <v>19</v>
      </c>
      <c r="G8492" t="s">
        <v>615</v>
      </c>
      <c r="H8492" t="s">
        <v>69</v>
      </c>
      <c r="I8492">
        <v>85224</v>
      </c>
      <c r="J8492" t="s">
        <v>22</v>
      </c>
      <c r="K8492" t="s">
        <v>23</v>
      </c>
      <c r="L8492" t="s">
        <v>36</v>
      </c>
      <c r="M8492" t="s">
        <v>37</v>
      </c>
      <c r="N8492" s="5">
        <v>9.75</v>
      </c>
      <c r="O8492" s="7">
        <v>3</v>
      </c>
      <c r="P8492" s="5">
        <v>6.33</v>
      </c>
      <c r="Q8492" s="5">
        <v>3.42</v>
      </c>
      <c r="R8492" s="22">
        <f>Tabla1[[#This Row],[Fecha de Envío]]-Tabla1[[#This Row],[Fecha de Orden]]</f>
        <v>17</v>
      </c>
      <c r="S8492" s="24">
        <f>YEAR(Tabla1[[#This Row],[Fecha de Orden]])</f>
        <v>2024</v>
      </c>
      <c r="T8492" t="str">
        <f>VLOOKUP(Tabla1[[#This Row],[Nombre del Producto]],Tabla2[[Nombre Producto]:[Costo Unitario]],2,FALSE)</f>
        <v>Wicked Choccy's</v>
      </c>
      <c r="U8492" t="str">
        <f>VLOOKUP(Tabla1[[#This Row],[Fábrica]],Tabla3[],4,FALSE)</f>
        <v>Georgia</v>
      </c>
    </row>
    <row r="8493" spans="1:21" x14ac:dyDescent="0.25">
      <c r="A8493" t="s">
        <v>6582</v>
      </c>
      <c r="B8493" s="3">
        <v>45650</v>
      </c>
      <c r="C8493" s="3">
        <v>45664</v>
      </c>
      <c r="D8493" t="s">
        <v>18</v>
      </c>
      <c r="E8493">
        <v>148355</v>
      </c>
      <c r="F8493" t="s">
        <v>19</v>
      </c>
      <c r="G8493" t="s">
        <v>2016</v>
      </c>
      <c r="H8493" t="s">
        <v>106</v>
      </c>
      <c r="I8493">
        <v>2740</v>
      </c>
      <c r="J8493" t="s">
        <v>22</v>
      </c>
      <c r="K8493" t="s">
        <v>32</v>
      </c>
      <c r="L8493" t="s">
        <v>33</v>
      </c>
      <c r="M8493" t="s">
        <v>34</v>
      </c>
      <c r="N8493" s="5">
        <v>18</v>
      </c>
      <c r="O8493" s="7">
        <v>5</v>
      </c>
      <c r="P8493" s="5">
        <v>12</v>
      </c>
      <c r="Q8493" s="5">
        <v>6</v>
      </c>
      <c r="R8493" s="22">
        <f>Tabla1[[#This Row],[Fecha de Envío]]-Tabla1[[#This Row],[Fecha de Orden]]</f>
        <v>14</v>
      </c>
      <c r="S8493" s="24">
        <f>YEAR(Tabla1[[#This Row],[Fecha de Orden]])</f>
        <v>2024</v>
      </c>
      <c r="T8493" t="str">
        <f>VLOOKUP(Tabla1[[#This Row],[Nombre del Producto]],Tabla2[[Nombre Producto]:[Costo Unitario]],2,FALSE)</f>
        <v>Lot's O' Nuts</v>
      </c>
      <c r="U8493" t="str">
        <f>VLOOKUP(Tabla1[[#This Row],[Fábrica]],Tabla3[],4,FALSE)</f>
        <v>Arizona</v>
      </c>
    </row>
    <row r="8494" spans="1:21" x14ac:dyDescent="0.25">
      <c r="A8494" t="s">
        <v>6805</v>
      </c>
      <c r="B8494" s="3">
        <v>45650</v>
      </c>
      <c r="C8494" s="3">
        <v>45663</v>
      </c>
      <c r="D8494" t="s">
        <v>39</v>
      </c>
      <c r="E8494">
        <v>121195</v>
      </c>
      <c r="F8494" t="s">
        <v>19</v>
      </c>
      <c r="G8494" t="s">
        <v>186</v>
      </c>
      <c r="H8494" t="s">
        <v>42</v>
      </c>
      <c r="I8494">
        <v>75220</v>
      </c>
      <c r="J8494" t="s">
        <v>22</v>
      </c>
      <c r="K8494" t="s">
        <v>43</v>
      </c>
      <c r="L8494" t="s">
        <v>24</v>
      </c>
      <c r="M8494" t="s">
        <v>25</v>
      </c>
      <c r="N8494" s="5">
        <v>7.5</v>
      </c>
      <c r="O8494" s="7">
        <v>2</v>
      </c>
      <c r="P8494" s="5">
        <v>4.9000000000000004</v>
      </c>
      <c r="Q8494" s="5">
        <v>2.6</v>
      </c>
      <c r="R8494" s="22">
        <f>Tabla1[[#This Row],[Fecha de Envío]]-Tabla1[[#This Row],[Fecha de Orden]]</f>
        <v>13</v>
      </c>
      <c r="S8494" s="24">
        <f>YEAR(Tabla1[[#This Row],[Fecha de Orden]])</f>
        <v>2024</v>
      </c>
      <c r="T8494" t="str">
        <f>VLOOKUP(Tabla1[[#This Row],[Nombre del Producto]],Tabla2[[Nombre Producto]:[Costo Unitario]],2,FALSE)</f>
        <v>Wicked Choccy's</v>
      </c>
      <c r="U8494" t="str">
        <f>VLOOKUP(Tabla1[[#This Row],[Fábrica]],Tabla3[],4,FALSE)</f>
        <v>Georgia</v>
      </c>
    </row>
    <row r="8495" spans="1:21" x14ac:dyDescent="0.25">
      <c r="A8495" t="s">
        <v>7544</v>
      </c>
      <c r="B8495" s="3">
        <v>45650</v>
      </c>
      <c r="C8495" s="3">
        <v>45665</v>
      </c>
      <c r="D8495" t="s">
        <v>18</v>
      </c>
      <c r="E8495">
        <v>117933</v>
      </c>
      <c r="F8495" t="s">
        <v>19</v>
      </c>
      <c r="G8495" t="s">
        <v>30</v>
      </c>
      <c r="H8495" t="s">
        <v>31</v>
      </c>
      <c r="I8495">
        <v>10024</v>
      </c>
      <c r="J8495" t="s">
        <v>22</v>
      </c>
      <c r="K8495" t="s">
        <v>32</v>
      </c>
      <c r="L8495" t="s">
        <v>36</v>
      </c>
      <c r="M8495" t="s">
        <v>37</v>
      </c>
      <c r="N8495" s="5">
        <v>9.75</v>
      </c>
      <c r="O8495" s="7">
        <v>3</v>
      </c>
      <c r="P8495" s="5">
        <v>6.33</v>
      </c>
      <c r="Q8495" s="5">
        <v>3.42</v>
      </c>
      <c r="R8495" s="22">
        <f>Tabla1[[#This Row],[Fecha de Envío]]-Tabla1[[#This Row],[Fecha de Orden]]</f>
        <v>15</v>
      </c>
      <c r="S8495" s="24">
        <f>YEAR(Tabla1[[#This Row],[Fecha de Orden]])</f>
        <v>2024</v>
      </c>
      <c r="T8495" t="str">
        <f>VLOOKUP(Tabla1[[#This Row],[Nombre del Producto]],Tabla2[[Nombre Producto]:[Costo Unitario]],2,FALSE)</f>
        <v>Wicked Choccy's</v>
      </c>
      <c r="U8495" t="str">
        <f>VLOOKUP(Tabla1[[#This Row],[Fábrica]],Tabla3[],4,FALSE)</f>
        <v>Georgia</v>
      </c>
    </row>
    <row r="8496" spans="1:21" x14ac:dyDescent="0.25">
      <c r="A8496" t="s">
        <v>7617</v>
      </c>
      <c r="B8496" s="3">
        <v>45650</v>
      </c>
      <c r="C8496" s="3">
        <v>45661</v>
      </c>
      <c r="D8496" t="s">
        <v>39</v>
      </c>
      <c r="E8496">
        <v>145219</v>
      </c>
      <c r="F8496" t="s">
        <v>19</v>
      </c>
      <c r="G8496" t="s">
        <v>53</v>
      </c>
      <c r="H8496" t="s">
        <v>21</v>
      </c>
      <c r="I8496">
        <v>90049</v>
      </c>
      <c r="J8496" t="s">
        <v>22</v>
      </c>
      <c r="K8496" t="s">
        <v>23</v>
      </c>
      <c r="L8496" t="s">
        <v>24</v>
      </c>
      <c r="M8496" t="s">
        <v>25</v>
      </c>
      <c r="N8496" s="5">
        <v>11.25</v>
      </c>
      <c r="O8496" s="7">
        <v>3</v>
      </c>
      <c r="P8496" s="5">
        <v>7.35</v>
      </c>
      <c r="Q8496" s="5">
        <v>3.9</v>
      </c>
      <c r="R8496" s="22">
        <f>Tabla1[[#This Row],[Fecha de Envío]]-Tabla1[[#This Row],[Fecha de Orden]]</f>
        <v>11</v>
      </c>
      <c r="S8496" s="24">
        <f>YEAR(Tabla1[[#This Row],[Fecha de Orden]])</f>
        <v>2024</v>
      </c>
      <c r="T8496" t="str">
        <f>VLOOKUP(Tabla1[[#This Row],[Nombre del Producto]],Tabla2[[Nombre Producto]:[Costo Unitario]],2,FALSE)</f>
        <v>Wicked Choccy's</v>
      </c>
      <c r="U8496" t="str">
        <f>VLOOKUP(Tabla1[[#This Row],[Fábrica]],Tabla3[],4,FALSE)</f>
        <v>Georgia</v>
      </c>
    </row>
    <row r="8497" spans="1:21" x14ac:dyDescent="0.25">
      <c r="A8497" t="s">
        <v>2327</v>
      </c>
      <c r="B8497" s="3">
        <v>45651</v>
      </c>
      <c r="C8497" s="3">
        <v>45666</v>
      </c>
      <c r="D8497" t="s">
        <v>18</v>
      </c>
      <c r="E8497">
        <v>146780</v>
      </c>
      <c r="F8497" t="s">
        <v>19</v>
      </c>
      <c r="G8497" t="s">
        <v>30</v>
      </c>
      <c r="H8497" t="s">
        <v>31</v>
      </c>
      <c r="I8497">
        <v>10035</v>
      </c>
      <c r="J8497" t="s">
        <v>22</v>
      </c>
      <c r="K8497" t="s">
        <v>32</v>
      </c>
      <c r="L8497" t="s">
        <v>33</v>
      </c>
      <c r="M8497" t="s">
        <v>34</v>
      </c>
      <c r="N8497" s="5">
        <v>7.2</v>
      </c>
      <c r="O8497" s="7">
        <v>2</v>
      </c>
      <c r="P8497" s="5">
        <v>4.8</v>
      </c>
      <c r="Q8497" s="5">
        <v>2.4</v>
      </c>
      <c r="R8497" s="22">
        <f>Tabla1[[#This Row],[Fecha de Envío]]-Tabla1[[#This Row],[Fecha de Orden]]</f>
        <v>15</v>
      </c>
      <c r="S8497" s="24">
        <f>YEAR(Tabla1[[#This Row],[Fecha de Orden]])</f>
        <v>2024</v>
      </c>
      <c r="T8497" t="str">
        <f>VLOOKUP(Tabla1[[#This Row],[Nombre del Producto]],Tabla2[[Nombre Producto]:[Costo Unitario]],2,FALSE)</f>
        <v>Lot's O' Nuts</v>
      </c>
      <c r="U8497" t="str">
        <f>VLOOKUP(Tabla1[[#This Row],[Fábrica]],Tabla3[],4,FALSE)</f>
        <v>Arizona</v>
      </c>
    </row>
    <row r="8498" spans="1:21" x14ac:dyDescent="0.25">
      <c r="A8498" t="s">
        <v>3504</v>
      </c>
      <c r="B8498" s="3">
        <v>45651</v>
      </c>
      <c r="C8498" s="3">
        <v>45665</v>
      </c>
      <c r="D8498" t="s">
        <v>18</v>
      </c>
      <c r="E8498">
        <v>121398</v>
      </c>
      <c r="F8498" t="s">
        <v>19</v>
      </c>
      <c r="G8498" t="s">
        <v>53</v>
      </c>
      <c r="H8498" t="s">
        <v>21</v>
      </c>
      <c r="I8498">
        <v>90008</v>
      </c>
      <c r="J8498" t="s">
        <v>22</v>
      </c>
      <c r="K8498" t="s">
        <v>23</v>
      </c>
      <c r="L8498" t="s">
        <v>24</v>
      </c>
      <c r="M8498" t="s">
        <v>25</v>
      </c>
      <c r="N8498" s="5">
        <v>11.25</v>
      </c>
      <c r="O8498" s="7">
        <v>3</v>
      </c>
      <c r="P8498" s="5">
        <v>7.35</v>
      </c>
      <c r="Q8498" s="5">
        <v>3.9</v>
      </c>
      <c r="R8498" s="22">
        <f>Tabla1[[#This Row],[Fecha de Envío]]-Tabla1[[#This Row],[Fecha de Orden]]</f>
        <v>14</v>
      </c>
      <c r="S8498" s="24">
        <f>YEAR(Tabla1[[#This Row],[Fecha de Orden]])</f>
        <v>2024</v>
      </c>
      <c r="T8498" t="str">
        <f>VLOOKUP(Tabla1[[#This Row],[Nombre del Producto]],Tabla2[[Nombre Producto]:[Costo Unitario]],2,FALSE)</f>
        <v>Wicked Choccy's</v>
      </c>
      <c r="U8498" t="str">
        <f>VLOOKUP(Tabla1[[#This Row],[Fábrica]],Tabla3[],4,FALSE)</f>
        <v>Georgia</v>
      </c>
    </row>
    <row r="8499" spans="1:21" x14ac:dyDescent="0.25">
      <c r="A8499" t="s">
        <v>3505</v>
      </c>
      <c r="B8499" s="3">
        <v>45651</v>
      </c>
      <c r="C8499" s="3">
        <v>45665</v>
      </c>
      <c r="D8499" t="s">
        <v>18</v>
      </c>
      <c r="E8499">
        <v>121398</v>
      </c>
      <c r="F8499" t="s">
        <v>19</v>
      </c>
      <c r="G8499" t="s">
        <v>53</v>
      </c>
      <c r="H8499" t="s">
        <v>21</v>
      </c>
      <c r="I8499">
        <v>90008</v>
      </c>
      <c r="J8499" t="s">
        <v>22</v>
      </c>
      <c r="K8499" t="s">
        <v>23</v>
      </c>
      <c r="L8499" t="s">
        <v>33</v>
      </c>
      <c r="M8499" t="s">
        <v>34</v>
      </c>
      <c r="N8499" s="5">
        <v>7.2</v>
      </c>
      <c r="O8499" s="7">
        <v>2</v>
      </c>
      <c r="P8499" s="5">
        <v>4.8</v>
      </c>
      <c r="Q8499" s="5">
        <v>2.4</v>
      </c>
      <c r="R8499" s="22">
        <f>Tabla1[[#This Row],[Fecha de Envío]]-Tabla1[[#This Row],[Fecha de Orden]]</f>
        <v>14</v>
      </c>
      <c r="S8499" s="24">
        <f>YEAR(Tabla1[[#This Row],[Fecha de Orden]])</f>
        <v>2024</v>
      </c>
      <c r="T8499" t="str">
        <f>VLOOKUP(Tabla1[[#This Row],[Nombre del Producto]],Tabla2[[Nombre Producto]:[Costo Unitario]],2,FALSE)</f>
        <v>Lot's O' Nuts</v>
      </c>
      <c r="U8499" t="str">
        <f>VLOOKUP(Tabla1[[#This Row],[Fábrica]],Tabla3[],4,FALSE)</f>
        <v>Arizona</v>
      </c>
    </row>
    <row r="8500" spans="1:21" x14ac:dyDescent="0.25">
      <c r="A8500" t="s">
        <v>3609</v>
      </c>
      <c r="B8500" s="3">
        <v>45651</v>
      </c>
      <c r="C8500" s="3">
        <v>45668</v>
      </c>
      <c r="D8500" t="s">
        <v>18</v>
      </c>
      <c r="E8500">
        <v>134194</v>
      </c>
      <c r="F8500" t="s">
        <v>19</v>
      </c>
      <c r="G8500" t="s">
        <v>186</v>
      </c>
      <c r="H8500" t="s">
        <v>42</v>
      </c>
      <c r="I8500">
        <v>75081</v>
      </c>
      <c r="J8500" t="s">
        <v>22</v>
      </c>
      <c r="K8500" t="s">
        <v>43</v>
      </c>
      <c r="L8500" t="s">
        <v>45</v>
      </c>
      <c r="M8500" t="s">
        <v>46</v>
      </c>
      <c r="N8500" s="5">
        <v>6.98</v>
      </c>
      <c r="O8500" s="7">
        <v>2</v>
      </c>
      <c r="P8500" s="5">
        <v>4.9800000000000004</v>
      </c>
      <c r="Q8500" s="5">
        <v>2</v>
      </c>
      <c r="R8500" s="22">
        <f>Tabla1[[#This Row],[Fecha de Envío]]-Tabla1[[#This Row],[Fecha de Orden]]</f>
        <v>17</v>
      </c>
      <c r="S8500" s="24">
        <f>YEAR(Tabla1[[#This Row],[Fecha de Orden]])</f>
        <v>2024</v>
      </c>
      <c r="T8500" t="str">
        <f>VLOOKUP(Tabla1[[#This Row],[Nombre del Producto]],Tabla2[[Nombre Producto]:[Costo Unitario]],2,FALSE)</f>
        <v>Lot's O' Nuts</v>
      </c>
      <c r="U8500" t="str">
        <f>VLOOKUP(Tabla1[[#This Row],[Fábrica]],Tabla3[],4,FALSE)</f>
        <v>Arizona</v>
      </c>
    </row>
    <row r="8501" spans="1:21" x14ac:dyDescent="0.25">
      <c r="A8501" t="s">
        <v>3610</v>
      </c>
      <c r="B8501" s="3">
        <v>45651</v>
      </c>
      <c r="C8501" s="3">
        <v>45668</v>
      </c>
      <c r="D8501" t="s">
        <v>18</v>
      </c>
      <c r="E8501">
        <v>134194</v>
      </c>
      <c r="F8501" t="s">
        <v>19</v>
      </c>
      <c r="G8501" t="s">
        <v>186</v>
      </c>
      <c r="H8501" t="s">
        <v>42</v>
      </c>
      <c r="I8501">
        <v>75081</v>
      </c>
      <c r="J8501" t="s">
        <v>22</v>
      </c>
      <c r="K8501" t="s">
        <v>43</v>
      </c>
      <c r="L8501" t="s">
        <v>36</v>
      </c>
      <c r="M8501" t="s">
        <v>37</v>
      </c>
      <c r="N8501" s="5">
        <v>9.75</v>
      </c>
      <c r="O8501" s="7">
        <v>3</v>
      </c>
      <c r="P8501" s="5">
        <v>6.33</v>
      </c>
      <c r="Q8501" s="5">
        <v>3.42</v>
      </c>
      <c r="R8501" s="22">
        <f>Tabla1[[#This Row],[Fecha de Envío]]-Tabla1[[#This Row],[Fecha de Orden]]</f>
        <v>17</v>
      </c>
      <c r="S8501" s="24">
        <f>YEAR(Tabla1[[#This Row],[Fecha de Orden]])</f>
        <v>2024</v>
      </c>
      <c r="T8501" t="str">
        <f>VLOOKUP(Tabla1[[#This Row],[Nombre del Producto]],Tabla2[[Nombre Producto]:[Costo Unitario]],2,FALSE)</f>
        <v>Wicked Choccy's</v>
      </c>
      <c r="U8501" t="str">
        <f>VLOOKUP(Tabla1[[#This Row],[Fábrica]],Tabla3[],4,FALSE)</f>
        <v>Georgia</v>
      </c>
    </row>
    <row r="8502" spans="1:21" x14ac:dyDescent="0.25">
      <c r="A8502" t="s">
        <v>3646</v>
      </c>
      <c r="B8502" s="3">
        <v>45651</v>
      </c>
      <c r="C8502" s="3">
        <v>45665</v>
      </c>
      <c r="D8502" t="s">
        <v>18</v>
      </c>
      <c r="E8502">
        <v>162880</v>
      </c>
      <c r="F8502" t="s">
        <v>19</v>
      </c>
      <c r="G8502" t="s">
        <v>1897</v>
      </c>
      <c r="H8502" t="s">
        <v>125</v>
      </c>
      <c r="I8502">
        <v>98208</v>
      </c>
      <c r="J8502" t="s">
        <v>22</v>
      </c>
      <c r="K8502" t="s">
        <v>23</v>
      </c>
      <c r="L8502" t="s">
        <v>33</v>
      </c>
      <c r="M8502" t="s">
        <v>34</v>
      </c>
      <c r="N8502" s="5">
        <v>3.6</v>
      </c>
      <c r="O8502" s="7">
        <v>1</v>
      </c>
      <c r="P8502" s="5">
        <v>2.4</v>
      </c>
      <c r="Q8502" s="5">
        <v>1.2</v>
      </c>
      <c r="R8502" s="22">
        <f>Tabla1[[#This Row],[Fecha de Envío]]-Tabla1[[#This Row],[Fecha de Orden]]</f>
        <v>14</v>
      </c>
      <c r="S8502" s="24">
        <f>YEAR(Tabla1[[#This Row],[Fecha de Orden]])</f>
        <v>2024</v>
      </c>
      <c r="T8502" t="str">
        <f>VLOOKUP(Tabla1[[#This Row],[Nombre del Producto]],Tabla2[[Nombre Producto]:[Costo Unitario]],2,FALSE)</f>
        <v>Lot's O' Nuts</v>
      </c>
      <c r="U8502" t="str">
        <f>VLOOKUP(Tabla1[[#This Row],[Fábrica]],Tabla3[],4,FALSE)</f>
        <v>Arizona</v>
      </c>
    </row>
    <row r="8503" spans="1:21" x14ac:dyDescent="0.25">
      <c r="A8503" t="s">
        <v>4467</v>
      </c>
      <c r="B8503" s="3">
        <v>45651</v>
      </c>
      <c r="C8503" s="3">
        <v>45664</v>
      </c>
      <c r="D8503" t="s">
        <v>39</v>
      </c>
      <c r="E8503">
        <v>105620</v>
      </c>
      <c r="F8503" t="s">
        <v>19</v>
      </c>
      <c r="G8503" t="s">
        <v>1207</v>
      </c>
      <c r="H8503" t="s">
        <v>255</v>
      </c>
      <c r="I8503">
        <v>33012</v>
      </c>
      <c r="J8503" t="s">
        <v>22</v>
      </c>
      <c r="K8503" t="s">
        <v>66</v>
      </c>
      <c r="L8503" t="s">
        <v>33</v>
      </c>
      <c r="M8503" t="s">
        <v>34</v>
      </c>
      <c r="N8503" s="5">
        <v>10.8</v>
      </c>
      <c r="O8503" s="7">
        <v>3</v>
      </c>
      <c r="P8503" s="5">
        <v>7.2</v>
      </c>
      <c r="Q8503" s="5">
        <v>3.6</v>
      </c>
      <c r="R8503" s="22">
        <f>Tabla1[[#This Row],[Fecha de Envío]]-Tabla1[[#This Row],[Fecha de Orden]]</f>
        <v>13</v>
      </c>
      <c r="S8503" s="24">
        <f>YEAR(Tabla1[[#This Row],[Fecha de Orden]])</f>
        <v>2024</v>
      </c>
      <c r="T8503" t="str">
        <f>VLOOKUP(Tabla1[[#This Row],[Nombre del Producto]],Tabla2[[Nombre Producto]:[Costo Unitario]],2,FALSE)</f>
        <v>Lot's O' Nuts</v>
      </c>
      <c r="U8503" t="str">
        <f>VLOOKUP(Tabla1[[#This Row],[Fábrica]],Tabla3[],4,FALSE)</f>
        <v>Arizona</v>
      </c>
    </row>
    <row r="8504" spans="1:21" x14ac:dyDescent="0.25">
      <c r="A8504" t="s">
        <v>4937</v>
      </c>
      <c r="B8504" s="3">
        <v>45651</v>
      </c>
      <c r="C8504" s="3">
        <v>45664</v>
      </c>
      <c r="D8504" t="s">
        <v>71</v>
      </c>
      <c r="E8504">
        <v>163510</v>
      </c>
      <c r="F8504" t="s">
        <v>19</v>
      </c>
      <c r="G8504" t="s">
        <v>202</v>
      </c>
      <c r="H8504" t="s">
        <v>116</v>
      </c>
      <c r="I8504">
        <v>40214</v>
      </c>
      <c r="J8504" t="s">
        <v>22</v>
      </c>
      <c r="K8504" t="s">
        <v>66</v>
      </c>
      <c r="L8504" t="s">
        <v>24</v>
      </c>
      <c r="M8504" t="s">
        <v>25</v>
      </c>
      <c r="N8504" s="5">
        <v>18.75</v>
      </c>
      <c r="O8504" s="7">
        <v>5</v>
      </c>
      <c r="P8504" s="5">
        <v>12.25</v>
      </c>
      <c r="Q8504" s="5">
        <v>6.5</v>
      </c>
      <c r="R8504" s="22">
        <f>Tabla1[[#This Row],[Fecha de Envío]]-Tabla1[[#This Row],[Fecha de Orden]]</f>
        <v>13</v>
      </c>
      <c r="S8504" s="24">
        <f>YEAR(Tabla1[[#This Row],[Fecha de Orden]])</f>
        <v>2024</v>
      </c>
      <c r="T8504" t="str">
        <f>VLOOKUP(Tabla1[[#This Row],[Nombre del Producto]],Tabla2[[Nombre Producto]:[Costo Unitario]],2,FALSE)</f>
        <v>Wicked Choccy's</v>
      </c>
      <c r="U8504" t="str">
        <f>VLOOKUP(Tabla1[[#This Row],[Fábrica]],Tabla3[],4,FALSE)</f>
        <v>Georgia</v>
      </c>
    </row>
    <row r="8505" spans="1:21" x14ac:dyDescent="0.25">
      <c r="A8505" t="s">
        <v>4938</v>
      </c>
      <c r="B8505" s="3">
        <v>45651</v>
      </c>
      <c r="C8505" s="3">
        <v>45664</v>
      </c>
      <c r="D8505" t="s">
        <v>71</v>
      </c>
      <c r="E8505">
        <v>163510</v>
      </c>
      <c r="F8505" t="s">
        <v>19</v>
      </c>
      <c r="G8505" t="s">
        <v>202</v>
      </c>
      <c r="H8505" t="s">
        <v>116</v>
      </c>
      <c r="I8505">
        <v>40214</v>
      </c>
      <c r="J8505" t="s">
        <v>22</v>
      </c>
      <c r="K8505" t="s">
        <v>66</v>
      </c>
      <c r="L8505" t="s">
        <v>33</v>
      </c>
      <c r="M8505" t="s">
        <v>34</v>
      </c>
      <c r="N8505" s="5">
        <v>10.8</v>
      </c>
      <c r="O8505" s="7">
        <v>3</v>
      </c>
      <c r="P8505" s="5">
        <v>7.2</v>
      </c>
      <c r="Q8505" s="5">
        <v>3.6</v>
      </c>
      <c r="R8505" s="22">
        <f>Tabla1[[#This Row],[Fecha de Envío]]-Tabla1[[#This Row],[Fecha de Orden]]</f>
        <v>13</v>
      </c>
      <c r="S8505" s="24">
        <f>YEAR(Tabla1[[#This Row],[Fecha de Orden]])</f>
        <v>2024</v>
      </c>
      <c r="T8505" t="str">
        <f>VLOOKUP(Tabla1[[#This Row],[Nombre del Producto]],Tabla2[[Nombre Producto]:[Costo Unitario]],2,FALSE)</f>
        <v>Lot's O' Nuts</v>
      </c>
      <c r="U8505" t="str">
        <f>VLOOKUP(Tabla1[[#This Row],[Fábrica]],Tabla3[],4,FALSE)</f>
        <v>Arizona</v>
      </c>
    </row>
    <row r="8506" spans="1:21" x14ac:dyDescent="0.25">
      <c r="A8506" t="s">
        <v>6137</v>
      </c>
      <c r="B8506" s="3">
        <v>45651</v>
      </c>
      <c r="C8506" s="3">
        <v>45665</v>
      </c>
      <c r="D8506" t="s">
        <v>71</v>
      </c>
      <c r="E8506">
        <v>114055</v>
      </c>
      <c r="F8506" t="s">
        <v>19</v>
      </c>
      <c r="G8506" t="s">
        <v>285</v>
      </c>
      <c r="H8506" t="s">
        <v>522</v>
      </c>
      <c r="I8506">
        <v>35810</v>
      </c>
      <c r="J8506" t="s">
        <v>22</v>
      </c>
      <c r="K8506" t="s">
        <v>66</v>
      </c>
      <c r="L8506" t="s">
        <v>36</v>
      </c>
      <c r="M8506" t="s">
        <v>37</v>
      </c>
      <c r="N8506" s="5">
        <v>6.5</v>
      </c>
      <c r="O8506" s="7">
        <v>2</v>
      </c>
      <c r="P8506" s="5">
        <v>4.22</v>
      </c>
      <c r="Q8506" s="5">
        <v>2.2799999999999998</v>
      </c>
      <c r="R8506" s="22">
        <f>Tabla1[[#This Row],[Fecha de Envío]]-Tabla1[[#This Row],[Fecha de Orden]]</f>
        <v>14</v>
      </c>
      <c r="S8506" s="24">
        <f>YEAR(Tabla1[[#This Row],[Fecha de Orden]])</f>
        <v>2024</v>
      </c>
      <c r="T8506" t="str">
        <f>VLOOKUP(Tabla1[[#This Row],[Nombre del Producto]],Tabla2[[Nombre Producto]:[Costo Unitario]],2,FALSE)</f>
        <v>Wicked Choccy's</v>
      </c>
      <c r="U8506" t="str">
        <f>VLOOKUP(Tabla1[[#This Row],[Fábrica]],Tabla3[],4,FALSE)</f>
        <v>Georgia</v>
      </c>
    </row>
    <row r="8507" spans="1:21" x14ac:dyDescent="0.25">
      <c r="A8507" t="s">
        <v>6138</v>
      </c>
      <c r="B8507" s="3">
        <v>45651</v>
      </c>
      <c r="C8507" s="3">
        <v>45665</v>
      </c>
      <c r="D8507" t="s">
        <v>71</v>
      </c>
      <c r="E8507">
        <v>114055</v>
      </c>
      <c r="F8507" t="s">
        <v>19</v>
      </c>
      <c r="G8507" t="s">
        <v>285</v>
      </c>
      <c r="H8507" t="s">
        <v>522</v>
      </c>
      <c r="I8507">
        <v>35810</v>
      </c>
      <c r="J8507" t="s">
        <v>22</v>
      </c>
      <c r="K8507" t="s">
        <v>66</v>
      </c>
      <c r="L8507" t="s">
        <v>24</v>
      </c>
      <c r="M8507" t="s">
        <v>25</v>
      </c>
      <c r="N8507" s="5">
        <v>22.5</v>
      </c>
      <c r="O8507" s="7">
        <v>6</v>
      </c>
      <c r="P8507" s="5">
        <v>14.7</v>
      </c>
      <c r="Q8507" s="5">
        <v>7.8</v>
      </c>
      <c r="R8507" s="22">
        <f>Tabla1[[#This Row],[Fecha de Envío]]-Tabla1[[#This Row],[Fecha de Orden]]</f>
        <v>14</v>
      </c>
      <c r="S8507" s="24">
        <f>YEAR(Tabla1[[#This Row],[Fecha de Orden]])</f>
        <v>2024</v>
      </c>
      <c r="T8507" t="str">
        <f>VLOOKUP(Tabla1[[#This Row],[Nombre del Producto]],Tabla2[[Nombre Producto]:[Costo Unitario]],2,FALSE)</f>
        <v>Wicked Choccy's</v>
      </c>
      <c r="U8507" t="str">
        <f>VLOOKUP(Tabla1[[#This Row],[Fábrica]],Tabla3[],4,FALSE)</f>
        <v>Georgia</v>
      </c>
    </row>
    <row r="8508" spans="1:21" x14ac:dyDescent="0.25">
      <c r="A8508" t="s">
        <v>6139</v>
      </c>
      <c r="B8508" s="3">
        <v>45651</v>
      </c>
      <c r="C8508" s="3">
        <v>45665</v>
      </c>
      <c r="D8508" t="s">
        <v>71</v>
      </c>
      <c r="E8508">
        <v>114055</v>
      </c>
      <c r="F8508" t="s">
        <v>19</v>
      </c>
      <c r="G8508" t="s">
        <v>285</v>
      </c>
      <c r="H8508" t="s">
        <v>522</v>
      </c>
      <c r="I8508">
        <v>35810</v>
      </c>
      <c r="J8508" t="s">
        <v>22</v>
      </c>
      <c r="K8508" t="s">
        <v>66</v>
      </c>
      <c r="L8508" t="s">
        <v>45</v>
      </c>
      <c r="M8508" t="s">
        <v>46</v>
      </c>
      <c r="N8508" s="5">
        <v>6.98</v>
      </c>
      <c r="O8508" s="7">
        <v>2</v>
      </c>
      <c r="P8508" s="5">
        <v>4.9800000000000004</v>
      </c>
      <c r="Q8508" s="5">
        <v>2</v>
      </c>
      <c r="R8508" s="22">
        <f>Tabla1[[#This Row],[Fecha de Envío]]-Tabla1[[#This Row],[Fecha de Orden]]</f>
        <v>14</v>
      </c>
      <c r="S8508" s="24">
        <f>YEAR(Tabla1[[#This Row],[Fecha de Orden]])</f>
        <v>2024</v>
      </c>
      <c r="T8508" t="str">
        <f>VLOOKUP(Tabla1[[#This Row],[Nombre del Producto]],Tabla2[[Nombre Producto]:[Costo Unitario]],2,FALSE)</f>
        <v>Lot's O' Nuts</v>
      </c>
      <c r="U8508" t="str">
        <f>VLOOKUP(Tabla1[[#This Row],[Fábrica]],Tabla3[],4,FALSE)</f>
        <v>Arizona</v>
      </c>
    </row>
    <row r="8509" spans="1:21" x14ac:dyDescent="0.25">
      <c r="A8509" t="s">
        <v>7098</v>
      </c>
      <c r="B8509" s="3">
        <v>45651</v>
      </c>
      <c r="C8509" s="3">
        <v>45665</v>
      </c>
      <c r="D8509" t="s">
        <v>18</v>
      </c>
      <c r="E8509">
        <v>108756</v>
      </c>
      <c r="F8509" t="s">
        <v>19</v>
      </c>
      <c r="G8509" t="s">
        <v>1624</v>
      </c>
      <c r="H8509" t="s">
        <v>306</v>
      </c>
      <c r="I8509">
        <v>7017</v>
      </c>
      <c r="J8509" t="s">
        <v>22</v>
      </c>
      <c r="K8509" t="s">
        <v>32</v>
      </c>
      <c r="L8509" t="s">
        <v>36</v>
      </c>
      <c r="M8509" t="s">
        <v>37</v>
      </c>
      <c r="N8509" s="5">
        <v>9.75</v>
      </c>
      <c r="O8509" s="7">
        <v>3</v>
      </c>
      <c r="P8509" s="5">
        <v>6.33</v>
      </c>
      <c r="Q8509" s="5">
        <v>3.42</v>
      </c>
      <c r="R8509" s="22">
        <f>Tabla1[[#This Row],[Fecha de Envío]]-Tabla1[[#This Row],[Fecha de Orden]]</f>
        <v>14</v>
      </c>
      <c r="S8509" s="24">
        <f>YEAR(Tabla1[[#This Row],[Fecha de Orden]])</f>
        <v>2024</v>
      </c>
      <c r="T8509" t="str">
        <f>VLOOKUP(Tabla1[[#This Row],[Nombre del Producto]],Tabla2[[Nombre Producto]:[Costo Unitario]],2,FALSE)</f>
        <v>Wicked Choccy's</v>
      </c>
      <c r="U8509" t="str">
        <f>VLOOKUP(Tabla1[[#This Row],[Fábrica]],Tabla3[],4,FALSE)</f>
        <v>Georgia</v>
      </c>
    </row>
    <row r="8510" spans="1:21" x14ac:dyDescent="0.25">
      <c r="A8510" t="s">
        <v>7260</v>
      </c>
      <c r="B8510" s="3">
        <v>45651</v>
      </c>
      <c r="C8510" s="3">
        <v>45665</v>
      </c>
      <c r="D8510" t="s">
        <v>18</v>
      </c>
      <c r="E8510">
        <v>161480</v>
      </c>
      <c r="F8510" t="s">
        <v>19</v>
      </c>
      <c r="G8510" t="s">
        <v>30</v>
      </c>
      <c r="H8510" t="s">
        <v>31</v>
      </c>
      <c r="I8510">
        <v>10035</v>
      </c>
      <c r="J8510" t="s">
        <v>22</v>
      </c>
      <c r="K8510" t="s">
        <v>32</v>
      </c>
      <c r="L8510" t="s">
        <v>27</v>
      </c>
      <c r="M8510" t="s">
        <v>28</v>
      </c>
      <c r="N8510" s="5">
        <v>7.2</v>
      </c>
      <c r="O8510" s="7">
        <v>2</v>
      </c>
      <c r="P8510" s="5">
        <v>5</v>
      </c>
      <c r="Q8510" s="5">
        <v>2.2000000000000002</v>
      </c>
      <c r="R8510" s="22">
        <f>Tabla1[[#This Row],[Fecha de Envío]]-Tabla1[[#This Row],[Fecha de Orden]]</f>
        <v>14</v>
      </c>
      <c r="S8510" s="24">
        <f>YEAR(Tabla1[[#This Row],[Fecha de Orden]])</f>
        <v>2024</v>
      </c>
      <c r="T8510" t="str">
        <f>VLOOKUP(Tabla1[[#This Row],[Nombre del Producto]],Tabla2[[Nombre Producto]:[Costo Unitario]],2,FALSE)</f>
        <v>Lot's O' Nuts</v>
      </c>
      <c r="U8510" t="str">
        <f>VLOOKUP(Tabla1[[#This Row],[Fábrica]],Tabla3[],4,FALSE)</f>
        <v>Arizona</v>
      </c>
    </row>
    <row r="8511" spans="1:21" x14ac:dyDescent="0.25">
      <c r="A8511" t="s">
        <v>8491</v>
      </c>
      <c r="B8511" s="3">
        <v>45651</v>
      </c>
      <c r="C8511" s="3">
        <v>45666</v>
      </c>
      <c r="D8511" t="s">
        <v>18</v>
      </c>
      <c r="E8511">
        <v>147669</v>
      </c>
      <c r="F8511" t="s">
        <v>19</v>
      </c>
      <c r="G8511" t="s">
        <v>297</v>
      </c>
      <c r="H8511" t="s">
        <v>210</v>
      </c>
      <c r="I8511">
        <v>45014</v>
      </c>
      <c r="J8511" t="s">
        <v>22</v>
      </c>
      <c r="K8511" t="s">
        <v>32</v>
      </c>
      <c r="L8511" t="s">
        <v>45</v>
      </c>
      <c r="M8511" t="s">
        <v>46</v>
      </c>
      <c r="N8511" s="5">
        <v>6.98</v>
      </c>
      <c r="O8511" s="7">
        <v>2</v>
      </c>
      <c r="P8511" s="5">
        <v>4.9800000000000004</v>
      </c>
      <c r="Q8511" s="5">
        <v>2</v>
      </c>
      <c r="R8511" s="22">
        <f>Tabla1[[#This Row],[Fecha de Envío]]-Tabla1[[#This Row],[Fecha de Orden]]</f>
        <v>15</v>
      </c>
      <c r="S8511" s="24">
        <f>YEAR(Tabla1[[#This Row],[Fecha de Orden]])</f>
        <v>2024</v>
      </c>
      <c r="T8511" t="str">
        <f>VLOOKUP(Tabla1[[#This Row],[Nombre del Producto]],Tabla2[[Nombre Producto]:[Costo Unitario]],2,FALSE)</f>
        <v>Lot's O' Nuts</v>
      </c>
      <c r="U8511" t="str">
        <f>VLOOKUP(Tabla1[[#This Row],[Fábrica]],Tabla3[],4,FALSE)</f>
        <v>Arizona</v>
      </c>
    </row>
    <row r="8512" spans="1:21" x14ac:dyDescent="0.25">
      <c r="A8512" t="s">
        <v>8492</v>
      </c>
      <c r="B8512" s="3">
        <v>45651</v>
      </c>
      <c r="C8512" s="3">
        <v>45666</v>
      </c>
      <c r="D8512" t="s">
        <v>18</v>
      </c>
      <c r="E8512">
        <v>147669</v>
      </c>
      <c r="F8512" t="s">
        <v>19</v>
      </c>
      <c r="G8512" t="s">
        <v>297</v>
      </c>
      <c r="H8512" t="s">
        <v>210</v>
      </c>
      <c r="I8512">
        <v>45014</v>
      </c>
      <c r="J8512" t="s">
        <v>22</v>
      </c>
      <c r="K8512" t="s">
        <v>32</v>
      </c>
      <c r="L8512" t="s">
        <v>36</v>
      </c>
      <c r="M8512" t="s">
        <v>37</v>
      </c>
      <c r="N8512" s="5">
        <v>3.25</v>
      </c>
      <c r="O8512" s="7">
        <v>1</v>
      </c>
      <c r="P8512" s="5">
        <v>2.11</v>
      </c>
      <c r="Q8512" s="5">
        <v>1.1399999999999999</v>
      </c>
      <c r="R8512" s="22">
        <f>Tabla1[[#This Row],[Fecha de Envío]]-Tabla1[[#This Row],[Fecha de Orden]]</f>
        <v>15</v>
      </c>
      <c r="S8512" s="24">
        <f>YEAR(Tabla1[[#This Row],[Fecha de Orden]])</f>
        <v>2024</v>
      </c>
      <c r="T8512" t="str">
        <f>VLOOKUP(Tabla1[[#This Row],[Nombre del Producto]],Tabla2[[Nombre Producto]:[Costo Unitario]],2,FALSE)</f>
        <v>Wicked Choccy's</v>
      </c>
      <c r="U8512" t="str">
        <f>VLOOKUP(Tabla1[[#This Row],[Fábrica]],Tabla3[],4,FALSE)</f>
        <v>Georgia</v>
      </c>
    </row>
    <row r="8513" spans="1:21" x14ac:dyDescent="0.25">
      <c r="A8513" t="s">
        <v>8493</v>
      </c>
      <c r="B8513" s="3">
        <v>45651</v>
      </c>
      <c r="C8513" s="3">
        <v>45666</v>
      </c>
      <c r="D8513" t="s">
        <v>18</v>
      </c>
      <c r="E8513">
        <v>147669</v>
      </c>
      <c r="F8513" t="s">
        <v>19</v>
      </c>
      <c r="G8513" t="s">
        <v>297</v>
      </c>
      <c r="H8513" t="s">
        <v>210</v>
      </c>
      <c r="I8513">
        <v>45014</v>
      </c>
      <c r="J8513" t="s">
        <v>22</v>
      </c>
      <c r="K8513" t="s">
        <v>32</v>
      </c>
      <c r="L8513" t="s">
        <v>24</v>
      </c>
      <c r="M8513" t="s">
        <v>25</v>
      </c>
      <c r="N8513" s="5">
        <v>48.75</v>
      </c>
      <c r="O8513" s="7">
        <v>13</v>
      </c>
      <c r="P8513" s="5">
        <v>31.85</v>
      </c>
      <c r="Q8513" s="5">
        <v>16.899999999999999</v>
      </c>
      <c r="R8513" s="22">
        <f>Tabla1[[#This Row],[Fecha de Envío]]-Tabla1[[#This Row],[Fecha de Orden]]</f>
        <v>15</v>
      </c>
      <c r="S8513" s="24">
        <f>YEAR(Tabla1[[#This Row],[Fecha de Orden]])</f>
        <v>2024</v>
      </c>
      <c r="T8513" t="str">
        <f>VLOOKUP(Tabla1[[#This Row],[Nombre del Producto]],Tabla2[[Nombre Producto]:[Costo Unitario]],2,FALSE)</f>
        <v>Wicked Choccy's</v>
      </c>
      <c r="U8513" t="str">
        <f>VLOOKUP(Tabla1[[#This Row],[Fábrica]],Tabla3[],4,FALSE)</f>
        <v>Georgia</v>
      </c>
    </row>
    <row r="8514" spans="1:21" x14ac:dyDescent="0.25">
      <c r="A8514" t="s">
        <v>8494</v>
      </c>
      <c r="B8514" s="3">
        <v>45651</v>
      </c>
      <c r="C8514" s="3">
        <v>45666</v>
      </c>
      <c r="D8514" t="s">
        <v>18</v>
      </c>
      <c r="E8514">
        <v>147669</v>
      </c>
      <c r="F8514" t="s">
        <v>19</v>
      </c>
      <c r="G8514" t="s">
        <v>297</v>
      </c>
      <c r="H8514" t="s">
        <v>210</v>
      </c>
      <c r="I8514">
        <v>45014</v>
      </c>
      <c r="J8514" t="s">
        <v>22</v>
      </c>
      <c r="K8514" t="s">
        <v>32</v>
      </c>
      <c r="L8514" t="s">
        <v>33</v>
      </c>
      <c r="M8514" t="s">
        <v>34</v>
      </c>
      <c r="N8514" s="5">
        <v>25.2</v>
      </c>
      <c r="O8514" s="7">
        <v>7</v>
      </c>
      <c r="P8514" s="5">
        <v>16.8</v>
      </c>
      <c r="Q8514" s="5">
        <v>8.4</v>
      </c>
      <c r="R8514" s="22">
        <f>Tabla1[[#This Row],[Fecha de Envío]]-Tabla1[[#This Row],[Fecha de Orden]]</f>
        <v>15</v>
      </c>
      <c r="S8514" s="24">
        <f>YEAR(Tabla1[[#This Row],[Fecha de Orden]])</f>
        <v>2024</v>
      </c>
      <c r="T8514" t="str">
        <f>VLOOKUP(Tabla1[[#This Row],[Nombre del Producto]],Tabla2[[Nombre Producto]:[Costo Unitario]],2,FALSE)</f>
        <v>Lot's O' Nuts</v>
      </c>
      <c r="U8514" t="str">
        <f>VLOOKUP(Tabla1[[#This Row],[Fábrica]],Tabla3[],4,FALSE)</f>
        <v>Arizona</v>
      </c>
    </row>
    <row r="8515" spans="1:21" x14ac:dyDescent="0.25">
      <c r="A8515" t="s">
        <v>4963</v>
      </c>
      <c r="B8515" s="3">
        <v>45652</v>
      </c>
      <c r="C8515" s="3">
        <v>45668</v>
      </c>
      <c r="D8515" t="s">
        <v>18</v>
      </c>
      <c r="E8515">
        <v>136238</v>
      </c>
      <c r="F8515" t="s">
        <v>19</v>
      </c>
      <c r="G8515" t="s">
        <v>941</v>
      </c>
      <c r="H8515" t="s">
        <v>42</v>
      </c>
      <c r="I8515">
        <v>79762</v>
      </c>
      <c r="J8515" t="s">
        <v>22</v>
      </c>
      <c r="K8515" t="s">
        <v>43</v>
      </c>
      <c r="L8515" t="s">
        <v>27</v>
      </c>
      <c r="M8515" t="s">
        <v>28</v>
      </c>
      <c r="N8515" s="5">
        <v>10.8</v>
      </c>
      <c r="O8515" s="7">
        <v>3</v>
      </c>
      <c r="P8515" s="5">
        <v>7.5</v>
      </c>
      <c r="Q8515" s="5">
        <v>3.3</v>
      </c>
      <c r="R8515" s="22">
        <f>Tabla1[[#This Row],[Fecha de Envío]]-Tabla1[[#This Row],[Fecha de Orden]]</f>
        <v>16</v>
      </c>
      <c r="S8515" s="24">
        <f>YEAR(Tabla1[[#This Row],[Fecha de Orden]])</f>
        <v>2024</v>
      </c>
      <c r="T8515" t="str">
        <f>VLOOKUP(Tabla1[[#This Row],[Nombre del Producto]],Tabla2[[Nombre Producto]:[Costo Unitario]],2,FALSE)</f>
        <v>Lot's O' Nuts</v>
      </c>
      <c r="U8515" t="str">
        <f>VLOOKUP(Tabla1[[#This Row],[Fábrica]],Tabla3[],4,FALSE)</f>
        <v>Arizona</v>
      </c>
    </row>
    <row r="8516" spans="1:21" x14ac:dyDescent="0.25">
      <c r="A8516" t="s">
        <v>7087</v>
      </c>
      <c r="B8516" s="3">
        <v>45652</v>
      </c>
      <c r="C8516" s="3">
        <v>45668</v>
      </c>
      <c r="D8516" t="s">
        <v>18</v>
      </c>
      <c r="E8516">
        <v>106705</v>
      </c>
      <c r="F8516" t="s">
        <v>19</v>
      </c>
      <c r="G8516" t="s">
        <v>1656</v>
      </c>
      <c r="H8516" t="s">
        <v>1065</v>
      </c>
      <c r="I8516">
        <v>52601</v>
      </c>
      <c r="J8516" t="s">
        <v>22</v>
      </c>
      <c r="K8516" t="s">
        <v>43</v>
      </c>
      <c r="L8516" t="s">
        <v>33</v>
      </c>
      <c r="M8516" t="s">
        <v>34</v>
      </c>
      <c r="N8516" s="5">
        <v>18</v>
      </c>
      <c r="O8516" s="7">
        <v>5</v>
      </c>
      <c r="P8516" s="5">
        <v>12</v>
      </c>
      <c r="Q8516" s="5">
        <v>6</v>
      </c>
      <c r="R8516" s="22">
        <f>Tabla1[[#This Row],[Fecha de Envío]]-Tabla1[[#This Row],[Fecha de Orden]]</f>
        <v>16</v>
      </c>
      <c r="S8516" s="24">
        <f>YEAR(Tabla1[[#This Row],[Fecha de Orden]])</f>
        <v>2024</v>
      </c>
      <c r="T8516" t="str">
        <f>VLOOKUP(Tabla1[[#This Row],[Nombre del Producto]],Tabla2[[Nombre Producto]:[Costo Unitario]],2,FALSE)</f>
        <v>Lot's O' Nuts</v>
      </c>
      <c r="U8516" t="str">
        <f>VLOOKUP(Tabla1[[#This Row],[Fábrica]],Tabla3[],4,FALSE)</f>
        <v>Arizona</v>
      </c>
    </row>
    <row r="8517" spans="1:21" x14ac:dyDescent="0.25">
      <c r="A8517" t="s">
        <v>8716</v>
      </c>
      <c r="B8517" s="3">
        <v>45652</v>
      </c>
      <c r="C8517" s="3">
        <v>45666</v>
      </c>
      <c r="D8517" t="s">
        <v>18</v>
      </c>
      <c r="E8517">
        <v>112487</v>
      </c>
      <c r="F8517" t="s">
        <v>19</v>
      </c>
      <c r="G8517" t="s">
        <v>412</v>
      </c>
      <c r="H8517" t="s">
        <v>210</v>
      </c>
      <c r="I8517">
        <v>43229</v>
      </c>
      <c r="J8517" t="s">
        <v>148</v>
      </c>
      <c r="K8517" t="s">
        <v>32</v>
      </c>
      <c r="L8517" t="s">
        <v>149</v>
      </c>
      <c r="M8517" t="s">
        <v>150</v>
      </c>
      <c r="N8517" s="5">
        <v>2.5</v>
      </c>
      <c r="O8517" s="7">
        <v>2</v>
      </c>
      <c r="P8517" s="5">
        <v>1.3</v>
      </c>
      <c r="Q8517" s="5">
        <v>1.2</v>
      </c>
      <c r="R8517" s="22">
        <f>Tabla1[[#This Row],[Fecha de Envío]]-Tabla1[[#This Row],[Fecha de Orden]]</f>
        <v>14</v>
      </c>
      <c r="S8517" s="24">
        <f>YEAR(Tabla1[[#This Row],[Fecha de Orden]])</f>
        <v>2024</v>
      </c>
      <c r="T8517" t="str">
        <f>VLOOKUP(Tabla1[[#This Row],[Nombre del Producto]],Tabla2[[Nombre Producto]:[Costo Unitario]],2,FALSE)</f>
        <v>Secret Factory</v>
      </c>
      <c r="U8517" t="str">
        <f>VLOOKUP(Tabla1[[#This Row],[Fábrica]],Tabla3[],4,FALSE)</f>
        <v>Illinois</v>
      </c>
    </row>
    <row r="8518" spans="1:21" x14ac:dyDescent="0.25">
      <c r="A8518" t="s">
        <v>9188</v>
      </c>
      <c r="B8518" s="3">
        <v>45652</v>
      </c>
      <c r="C8518" s="3">
        <v>45662</v>
      </c>
      <c r="D8518" t="s">
        <v>82</v>
      </c>
      <c r="E8518">
        <v>121741</v>
      </c>
      <c r="F8518" t="s">
        <v>19</v>
      </c>
      <c r="G8518" t="s">
        <v>2325</v>
      </c>
      <c r="H8518" t="s">
        <v>58</v>
      </c>
      <c r="I8518">
        <v>68025</v>
      </c>
      <c r="J8518" t="s">
        <v>22</v>
      </c>
      <c r="K8518" t="s">
        <v>43</v>
      </c>
      <c r="L8518" t="s">
        <v>24</v>
      </c>
      <c r="M8518" t="s">
        <v>25</v>
      </c>
      <c r="N8518" s="5">
        <v>7.5</v>
      </c>
      <c r="O8518" s="7">
        <v>2</v>
      </c>
      <c r="P8518" s="5">
        <v>4.9000000000000004</v>
      </c>
      <c r="Q8518" s="5">
        <v>2.6</v>
      </c>
      <c r="R8518" s="22">
        <f>Tabla1[[#This Row],[Fecha de Envío]]-Tabla1[[#This Row],[Fecha de Orden]]</f>
        <v>10</v>
      </c>
      <c r="S8518" s="24">
        <f>YEAR(Tabla1[[#This Row],[Fecha de Orden]])</f>
        <v>2024</v>
      </c>
      <c r="T8518" t="str">
        <f>VLOOKUP(Tabla1[[#This Row],[Nombre del Producto]],Tabla2[[Nombre Producto]:[Costo Unitario]],2,FALSE)</f>
        <v>Wicked Choccy's</v>
      </c>
      <c r="U8518" t="str">
        <f>VLOOKUP(Tabla1[[#This Row],[Fábrica]],Tabla3[],4,FALSE)</f>
        <v>Georgia</v>
      </c>
    </row>
    <row r="8519" spans="1:21" x14ac:dyDescent="0.25">
      <c r="A8519" t="s">
        <v>2948</v>
      </c>
      <c r="B8519" s="3">
        <v>45653</v>
      </c>
      <c r="C8519" s="3">
        <v>45663</v>
      </c>
      <c r="D8519" t="s">
        <v>82</v>
      </c>
      <c r="E8519">
        <v>134404</v>
      </c>
      <c r="F8519" t="s">
        <v>19</v>
      </c>
      <c r="G8519" t="s">
        <v>1028</v>
      </c>
      <c r="H8519" t="s">
        <v>210</v>
      </c>
      <c r="I8519">
        <v>43055</v>
      </c>
      <c r="J8519" t="s">
        <v>22</v>
      </c>
      <c r="K8519" t="s">
        <v>32</v>
      </c>
      <c r="L8519" t="s">
        <v>45</v>
      </c>
      <c r="M8519" t="s">
        <v>46</v>
      </c>
      <c r="N8519" s="5">
        <v>13.96</v>
      </c>
      <c r="O8519" s="7">
        <v>4</v>
      </c>
      <c r="P8519" s="5">
        <v>9.9600000000000009</v>
      </c>
      <c r="Q8519" s="5">
        <v>4</v>
      </c>
      <c r="R8519" s="22">
        <f>Tabla1[[#This Row],[Fecha de Envío]]-Tabla1[[#This Row],[Fecha de Orden]]</f>
        <v>10</v>
      </c>
      <c r="S8519" s="24">
        <f>YEAR(Tabla1[[#This Row],[Fecha de Orden]])</f>
        <v>2024</v>
      </c>
      <c r="T8519" t="str">
        <f>VLOOKUP(Tabla1[[#This Row],[Nombre del Producto]],Tabla2[[Nombre Producto]:[Costo Unitario]],2,FALSE)</f>
        <v>Lot's O' Nuts</v>
      </c>
      <c r="U8519" t="str">
        <f>VLOOKUP(Tabla1[[#This Row],[Fábrica]],Tabla3[],4,FALSE)</f>
        <v>Arizona</v>
      </c>
    </row>
    <row r="8520" spans="1:21" x14ac:dyDescent="0.25">
      <c r="A8520" t="s">
        <v>2949</v>
      </c>
      <c r="B8520" s="3">
        <v>45653</v>
      </c>
      <c r="C8520" s="3">
        <v>45663</v>
      </c>
      <c r="D8520" t="s">
        <v>82</v>
      </c>
      <c r="E8520">
        <v>134404</v>
      </c>
      <c r="F8520" t="s">
        <v>19</v>
      </c>
      <c r="G8520" t="s">
        <v>1028</v>
      </c>
      <c r="H8520" t="s">
        <v>210</v>
      </c>
      <c r="I8520">
        <v>43055</v>
      </c>
      <c r="J8520" t="s">
        <v>22</v>
      </c>
      <c r="K8520" t="s">
        <v>32</v>
      </c>
      <c r="L8520" t="s">
        <v>33</v>
      </c>
      <c r="M8520" t="s">
        <v>34</v>
      </c>
      <c r="N8520" s="5">
        <v>7.2</v>
      </c>
      <c r="O8520" s="7">
        <v>2</v>
      </c>
      <c r="P8520" s="5">
        <v>4.8</v>
      </c>
      <c r="Q8520" s="5">
        <v>2.4</v>
      </c>
      <c r="R8520" s="22">
        <f>Tabla1[[#This Row],[Fecha de Envío]]-Tabla1[[#This Row],[Fecha de Orden]]</f>
        <v>10</v>
      </c>
      <c r="S8520" s="24">
        <f>YEAR(Tabla1[[#This Row],[Fecha de Orden]])</f>
        <v>2024</v>
      </c>
      <c r="T8520" t="str">
        <f>VLOOKUP(Tabla1[[#This Row],[Nombre del Producto]],Tabla2[[Nombre Producto]:[Costo Unitario]],2,FALSE)</f>
        <v>Lot's O' Nuts</v>
      </c>
      <c r="U8520" t="str">
        <f>VLOOKUP(Tabla1[[#This Row],[Fábrica]],Tabla3[],4,FALSE)</f>
        <v>Arizona</v>
      </c>
    </row>
    <row r="8521" spans="1:21" x14ac:dyDescent="0.25">
      <c r="A8521" t="s">
        <v>2248</v>
      </c>
      <c r="B8521" s="3">
        <v>45654</v>
      </c>
      <c r="C8521" s="3">
        <v>45669</v>
      </c>
      <c r="D8521" t="s">
        <v>18</v>
      </c>
      <c r="E8521">
        <v>135111</v>
      </c>
      <c r="F8521" t="s">
        <v>19</v>
      </c>
      <c r="G8521" t="s">
        <v>2249</v>
      </c>
      <c r="H8521" t="s">
        <v>2250</v>
      </c>
      <c r="I8521">
        <v>58103</v>
      </c>
      <c r="J8521" t="s">
        <v>22</v>
      </c>
      <c r="K8521" t="s">
        <v>43</v>
      </c>
      <c r="L8521" t="s">
        <v>27</v>
      </c>
      <c r="M8521" t="s">
        <v>28</v>
      </c>
      <c r="N8521" s="5">
        <v>3.6</v>
      </c>
      <c r="O8521" s="7">
        <v>1</v>
      </c>
      <c r="P8521" s="5">
        <v>2.5</v>
      </c>
      <c r="Q8521" s="5">
        <v>1.1000000000000001</v>
      </c>
      <c r="R8521" s="22">
        <f>Tabla1[[#This Row],[Fecha de Envío]]-Tabla1[[#This Row],[Fecha de Orden]]</f>
        <v>15</v>
      </c>
      <c r="S8521" s="24">
        <f>YEAR(Tabla1[[#This Row],[Fecha de Orden]])</f>
        <v>2024</v>
      </c>
      <c r="T8521" t="str">
        <f>VLOOKUP(Tabla1[[#This Row],[Nombre del Producto]],Tabla2[[Nombre Producto]:[Costo Unitario]],2,FALSE)</f>
        <v>Lot's O' Nuts</v>
      </c>
      <c r="U8521" t="str">
        <f>VLOOKUP(Tabla1[[#This Row],[Fábrica]],Tabla3[],4,FALSE)</f>
        <v>Arizona</v>
      </c>
    </row>
    <row r="8522" spans="1:21" x14ac:dyDescent="0.25">
      <c r="A8522" t="s">
        <v>3234</v>
      </c>
      <c r="B8522" s="3">
        <v>45654</v>
      </c>
      <c r="C8522" s="3">
        <v>45670</v>
      </c>
      <c r="D8522" t="s">
        <v>18</v>
      </c>
      <c r="E8522">
        <v>127516</v>
      </c>
      <c r="F8522" t="s">
        <v>19</v>
      </c>
      <c r="G8522" t="s">
        <v>507</v>
      </c>
      <c r="H8522" t="s">
        <v>65</v>
      </c>
      <c r="I8522">
        <v>37211</v>
      </c>
      <c r="J8522" t="s">
        <v>22</v>
      </c>
      <c r="K8522" t="s">
        <v>66</v>
      </c>
      <c r="L8522" t="s">
        <v>24</v>
      </c>
      <c r="M8522" t="s">
        <v>25</v>
      </c>
      <c r="N8522" s="5">
        <v>3.75</v>
      </c>
      <c r="O8522" s="7">
        <v>1</v>
      </c>
      <c r="P8522" s="5">
        <v>2.4500000000000002</v>
      </c>
      <c r="Q8522" s="5">
        <v>1.3</v>
      </c>
      <c r="R8522" s="22">
        <f>Tabla1[[#This Row],[Fecha de Envío]]-Tabla1[[#This Row],[Fecha de Orden]]</f>
        <v>16</v>
      </c>
      <c r="S8522" s="24">
        <f>YEAR(Tabla1[[#This Row],[Fecha de Orden]])</f>
        <v>2024</v>
      </c>
      <c r="T8522" t="str">
        <f>VLOOKUP(Tabla1[[#This Row],[Nombre del Producto]],Tabla2[[Nombre Producto]:[Costo Unitario]],2,FALSE)</f>
        <v>Wicked Choccy's</v>
      </c>
      <c r="U8522" t="str">
        <f>VLOOKUP(Tabla1[[#This Row],[Fábrica]],Tabla3[],4,FALSE)</f>
        <v>Georgia</v>
      </c>
    </row>
    <row r="8523" spans="1:21" x14ac:dyDescent="0.25">
      <c r="A8523" t="s">
        <v>3712</v>
      </c>
      <c r="B8523" s="3">
        <v>45654</v>
      </c>
      <c r="C8523" s="3">
        <v>45668</v>
      </c>
      <c r="D8523" t="s">
        <v>18</v>
      </c>
      <c r="E8523">
        <v>136539</v>
      </c>
      <c r="F8523" t="s">
        <v>19</v>
      </c>
      <c r="G8523" t="s">
        <v>41</v>
      </c>
      <c r="H8523" t="s">
        <v>42</v>
      </c>
      <c r="I8523">
        <v>78664</v>
      </c>
      <c r="J8523" t="s">
        <v>22</v>
      </c>
      <c r="K8523" t="s">
        <v>43</v>
      </c>
      <c r="L8523" t="s">
        <v>36</v>
      </c>
      <c r="M8523" t="s">
        <v>37</v>
      </c>
      <c r="N8523" s="5">
        <v>6.5</v>
      </c>
      <c r="O8523" s="7">
        <v>2</v>
      </c>
      <c r="P8523" s="5">
        <v>4.22</v>
      </c>
      <c r="Q8523" s="5">
        <v>2.2799999999999998</v>
      </c>
      <c r="R8523" s="22">
        <f>Tabla1[[#This Row],[Fecha de Envío]]-Tabla1[[#This Row],[Fecha de Orden]]</f>
        <v>14</v>
      </c>
      <c r="S8523" s="24">
        <f>YEAR(Tabla1[[#This Row],[Fecha de Orden]])</f>
        <v>2024</v>
      </c>
      <c r="T8523" t="str">
        <f>VLOOKUP(Tabla1[[#This Row],[Nombre del Producto]],Tabla2[[Nombre Producto]:[Costo Unitario]],2,FALSE)</f>
        <v>Wicked Choccy's</v>
      </c>
      <c r="U8523" t="str">
        <f>VLOOKUP(Tabla1[[#This Row],[Fábrica]],Tabla3[],4,FALSE)</f>
        <v>Georgia</v>
      </c>
    </row>
    <row r="8524" spans="1:21" x14ac:dyDescent="0.25">
      <c r="A8524" t="s">
        <v>3713</v>
      </c>
      <c r="B8524" s="3">
        <v>45654</v>
      </c>
      <c r="C8524" s="3">
        <v>45668</v>
      </c>
      <c r="D8524" t="s">
        <v>18</v>
      </c>
      <c r="E8524">
        <v>136539</v>
      </c>
      <c r="F8524" t="s">
        <v>19</v>
      </c>
      <c r="G8524" t="s">
        <v>41</v>
      </c>
      <c r="H8524" t="s">
        <v>42</v>
      </c>
      <c r="I8524">
        <v>78664</v>
      </c>
      <c r="J8524" t="s">
        <v>22</v>
      </c>
      <c r="K8524" t="s">
        <v>43</v>
      </c>
      <c r="L8524" t="s">
        <v>27</v>
      </c>
      <c r="M8524" t="s">
        <v>28</v>
      </c>
      <c r="N8524" s="5">
        <v>7.2</v>
      </c>
      <c r="O8524" s="7">
        <v>2</v>
      </c>
      <c r="P8524" s="5">
        <v>5</v>
      </c>
      <c r="Q8524" s="5">
        <v>2.2000000000000002</v>
      </c>
      <c r="R8524" s="22">
        <f>Tabla1[[#This Row],[Fecha de Envío]]-Tabla1[[#This Row],[Fecha de Orden]]</f>
        <v>14</v>
      </c>
      <c r="S8524" s="24">
        <f>YEAR(Tabla1[[#This Row],[Fecha de Orden]])</f>
        <v>2024</v>
      </c>
      <c r="T8524" t="str">
        <f>VLOOKUP(Tabla1[[#This Row],[Nombre del Producto]],Tabla2[[Nombre Producto]:[Costo Unitario]],2,FALSE)</f>
        <v>Lot's O' Nuts</v>
      </c>
      <c r="U8524" t="str">
        <f>VLOOKUP(Tabla1[[#This Row],[Fábrica]],Tabla3[],4,FALSE)</f>
        <v>Arizona</v>
      </c>
    </row>
    <row r="8525" spans="1:21" x14ac:dyDescent="0.25">
      <c r="A8525" t="s">
        <v>3999</v>
      </c>
      <c r="B8525" s="3">
        <v>45654</v>
      </c>
      <c r="C8525" s="3">
        <v>45669</v>
      </c>
      <c r="D8525" t="s">
        <v>18</v>
      </c>
      <c r="E8525">
        <v>129805</v>
      </c>
      <c r="F8525" t="s">
        <v>19</v>
      </c>
      <c r="G8525" t="s">
        <v>124</v>
      </c>
      <c r="H8525" t="s">
        <v>125</v>
      </c>
      <c r="I8525">
        <v>98103</v>
      </c>
      <c r="J8525" t="s">
        <v>22</v>
      </c>
      <c r="K8525" t="s">
        <v>23</v>
      </c>
      <c r="L8525" t="s">
        <v>24</v>
      </c>
      <c r="M8525" t="s">
        <v>25</v>
      </c>
      <c r="N8525" s="5">
        <v>7.5</v>
      </c>
      <c r="O8525" s="7">
        <v>2</v>
      </c>
      <c r="P8525" s="5">
        <v>4.9000000000000004</v>
      </c>
      <c r="Q8525" s="5">
        <v>2.6</v>
      </c>
      <c r="R8525" s="22">
        <f>Tabla1[[#This Row],[Fecha de Envío]]-Tabla1[[#This Row],[Fecha de Orden]]</f>
        <v>15</v>
      </c>
      <c r="S8525" s="24">
        <f>YEAR(Tabla1[[#This Row],[Fecha de Orden]])</f>
        <v>2024</v>
      </c>
      <c r="T8525" t="str">
        <f>VLOOKUP(Tabla1[[#This Row],[Nombre del Producto]],Tabla2[[Nombre Producto]:[Costo Unitario]],2,FALSE)</f>
        <v>Wicked Choccy's</v>
      </c>
      <c r="U8525" t="str">
        <f>VLOOKUP(Tabla1[[#This Row],[Fábrica]],Tabla3[],4,FALSE)</f>
        <v>Georgia</v>
      </c>
    </row>
    <row r="8526" spans="1:21" x14ac:dyDescent="0.25">
      <c r="A8526" t="s">
        <v>4391</v>
      </c>
      <c r="B8526" s="3">
        <v>45654</v>
      </c>
      <c r="C8526" s="3">
        <v>45671</v>
      </c>
      <c r="D8526" t="s">
        <v>18</v>
      </c>
      <c r="E8526">
        <v>164826</v>
      </c>
      <c r="F8526" t="s">
        <v>19</v>
      </c>
      <c r="G8526" t="s">
        <v>30</v>
      </c>
      <c r="H8526" t="s">
        <v>31</v>
      </c>
      <c r="I8526">
        <v>10024</v>
      </c>
      <c r="J8526" t="s">
        <v>22</v>
      </c>
      <c r="K8526" t="s">
        <v>32</v>
      </c>
      <c r="L8526" t="s">
        <v>27</v>
      </c>
      <c r="M8526" t="s">
        <v>28</v>
      </c>
      <c r="N8526" s="5">
        <v>25.2</v>
      </c>
      <c r="O8526" s="7">
        <v>7</v>
      </c>
      <c r="P8526" s="5">
        <v>17.5</v>
      </c>
      <c r="Q8526" s="5">
        <v>7.7</v>
      </c>
      <c r="R8526" s="22">
        <f>Tabla1[[#This Row],[Fecha de Envío]]-Tabla1[[#This Row],[Fecha de Orden]]</f>
        <v>17</v>
      </c>
      <c r="S8526" s="24">
        <f>YEAR(Tabla1[[#This Row],[Fecha de Orden]])</f>
        <v>2024</v>
      </c>
      <c r="T8526" t="str">
        <f>VLOOKUP(Tabla1[[#This Row],[Nombre del Producto]],Tabla2[[Nombre Producto]:[Costo Unitario]],2,FALSE)</f>
        <v>Lot's O' Nuts</v>
      </c>
      <c r="U8526" t="str">
        <f>VLOOKUP(Tabla1[[#This Row],[Fábrica]],Tabla3[],4,FALSE)</f>
        <v>Arizona</v>
      </c>
    </row>
    <row r="8527" spans="1:21" x14ac:dyDescent="0.25">
      <c r="A8527" t="s">
        <v>4392</v>
      </c>
      <c r="B8527" s="3">
        <v>45654</v>
      </c>
      <c r="C8527" s="3">
        <v>45671</v>
      </c>
      <c r="D8527" t="s">
        <v>18</v>
      </c>
      <c r="E8527">
        <v>164826</v>
      </c>
      <c r="F8527" t="s">
        <v>19</v>
      </c>
      <c r="G8527" t="s">
        <v>30</v>
      </c>
      <c r="H8527" t="s">
        <v>31</v>
      </c>
      <c r="I8527">
        <v>10024</v>
      </c>
      <c r="J8527" t="s">
        <v>22</v>
      </c>
      <c r="K8527" t="s">
        <v>32</v>
      </c>
      <c r="L8527" t="s">
        <v>33</v>
      </c>
      <c r="M8527" t="s">
        <v>34</v>
      </c>
      <c r="N8527" s="5">
        <v>14.4</v>
      </c>
      <c r="O8527" s="7">
        <v>4</v>
      </c>
      <c r="P8527" s="5">
        <v>9.6</v>
      </c>
      <c r="Q8527" s="5">
        <v>4.8</v>
      </c>
      <c r="R8527" s="22">
        <f>Tabla1[[#This Row],[Fecha de Envío]]-Tabla1[[#This Row],[Fecha de Orden]]</f>
        <v>17</v>
      </c>
      <c r="S8527" s="24">
        <f>YEAR(Tabla1[[#This Row],[Fecha de Orden]])</f>
        <v>2024</v>
      </c>
      <c r="T8527" t="str">
        <f>VLOOKUP(Tabla1[[#This Row],[Nombre del Producto]],Tabla2[[Nombre Producto]:[Costo Unitario]],2,FALSE)</f>
        <v>Lot's O' Nuts</v>
      </c>
      <c r="U8527" t="str">
        <f>VLOOKUP(Tabla1[[#This Row],[Fábrica]],Tabla3[],4,FALSE)</f>
        <v>Arizona</v>
      </c>
    </row>
    <row r="8528" spans="1:21" x14ac:dyDescent="0.25">
      <c r="A8528" t="s">
        <v>4393</v>
      </c>
      <c r="B8528" s="3">
        <v>45654</v>
      </c>
      <c r="C8528" s="3">
        <v>45671</v>
      </c>
      <c r="D8528" t="s">
        <v>18</v>
      </c>
      <c r="E8528">
        <v>164826</v>
      </c>
      <c r="F8528" t="s">
        <v>19</v>
      </c>
      <c r="G8528" t="s">
        <v>30</v>
      </c>
      <c r="H8528" t="s">
        <v>31</v>
      </c>
      <c r="I8528">
        <v>10024</v>
      </c>
      <c r="J8528" t="s">
        <v>22</v>
      </c>
      <c r="K8528" t="s">
        <v>32</v>
      </c>
      <c r="L8528" t="s">
        <v>24</v>
      </c>
      <c r="M8528" t="s">
        <v>25</v>
      </c>
      <c r="N8528" s="5">
        <v>26.25</v>
      </c>
      <c r="O8528" s="7">
        <v>7</v>
      </c>
      <c r="P8528" s="5">
        <v>17.149999999999999</v>
      </c>
      <c r="Q8528" s="5">
        <v>9.1</v>
      </c>
      <c r="R8528" s="22">
        <f>Tabla1[[#This Row],[Fecha de Envío]]-Tabla1[[#This Row],[Fecha de Orden]]</f>
        <v>17</v>
      </c>
      <c r="S8528" s="24">
        <f>YEAR(Tabla1[[#This Row],[Fecha de Orden]])</f>
        <v>2024</v>
      </c>
      <c r="T8528" t="str">
        <f>VLOOKUP(Tabla1[[#This Row],[Nombre del Producto]],Tabla2[[Nombre Producto]:[Costo Unitario]],2,FALSE)</f>
        <v>Wicked Choccy's</v>
      </c>
      <c r="U8528" t="str">
        <f>VLOOKUP(Tabla1[[#This Row],[Fábrica]],Tabla3[],4,FALSE)</f>
        <v>Georgia</v>
      </c>
    </row>
    <row r="8529" spans="1:21" x14ac:dyDescent="0.25">
      <c r="A8529" t="s">
        <v>4452</v>
      </c>
      <c r="B8529" s="3">
        <v>45654</v>
      </c>
      <c r="C8529" s="3">
        <v>45667</v>
      </c>
      <c r="D8529" t="s">
        <v>39</v>
      </c>
      <c r="E8529">
        <v>101322</v>
      </c>
      <c r="F8529" t="s">
        <v>19</v>
      </c>
      <c r="G8529" t="s">
        <v>188</v>
      </c>
      <c r="H8529" t="s">
        <v>21</v>
      </c>
      <c r="I8529">
        <v>90805</v>
      </c>
      <c r="J8529" t="s">
        <v>22</v>
      </c>
      <c r="K8529" t="s">
        <v>23</v>
      </c>
      <c r="L8529" t="s">
        <v>27</v>
      </c>
      <c r="M8529" t="s">
        <v>28</v>
      </c>
      <c r="N8529" s="5">
        <v>21.6</v>
      </c>
      <c r="O8529" s="7">
        <v>6</v>
      </c>
      <c r="P8529" s="5">
        <v>15</v>
      </c>
      <c r="Q8529" s="5">
        <v>6.6</v>
      </c>
      <c r="R8529" s="22">
        <f>Tabla1[[#This Row],[Fecha de Envío]]-Tabla1[[#This Row],[Fecha de Orden]]</f>
        <v>13</v>
      </c>
      <c r="S8529" s="24">
        <f>YEAR(Tabla1[[#This Row],[Fecha de Orden]])</f>
        <v>2024</v>
      </c>
      <c r="T8529" t="str">
        <f>VLOOKUP(Tabla1[[#This Row],[Nombre del Producto]],Tabla2[[Nombre Producto]:[Costo Unitario]],2,FALSE)</f>
        <v>Lot's O' Nuts</v>
      </c>
      <c r="U8529" t="str">
        <f>VLOOKUP(Tabla1[[#This Row],[Fábrica]],Tabla3[],4,FALSE)</f>
        <v>Arizona</v>
      </c>
    </row>
    <row r="8530" spans="1:21" x14ac:dyDescent="0.25">
      <c r="A8530" t="s">
        <v>5198</v>
      </c>
      <c r="B8530" s="3">
        <v>45654</v>
      </c>
      <c r="C8530" s="3">
        <v>45669</v>
      </c>
      <c r="D8530" t="s">
        <v>71</v>
      </c>
      <c r="E8530">
        <v>163979</v>
      </c>
      <c r="F8530" t="s">
        <v>19</v>
      </c>
      <c r="G8530" t="s">
        <v>20</v>
      </c>
      <c r="H8530" t="s">
        <v>21</v>
      </c>
      <c r="I8530">
        <v>94110</v>
      </c>
      <c r="J8530" t="s">
        <v>22</v>
      </c>
      <c r="K8530" t="s">
        <v>23</v>
      </c>
      <c r="L8530" t="s">
        <v>24</v>
      </c>
      <c r="M8530" t="s">
        <v>25</v>
      </c>
      <c r="N8530" s="5">
        <v>15</v>
      </c>
      <c r="O8530" s="7">
        <v>4</v>
      </c>
      <c r="P8530" s="5">
        <v>9.8000000000000007</v>
      </c>
      <c r="Q8530" s="5">
        <v>5.2</v>
      </c>
      <c r="R8530" s="22">
        <f>Tabla1[[#This Row],[Fecha de Envío]]-Tabla1[[#This Row],[Fecha de Orden]]</f>
        <v>15</v>
      </c>
      <c r="S8530" s="24">
        <f>YEAR(Tabla1[[#This Row],[Fecha de Orden]])</f>
        <v>2024</v>
      </c>
      <c r="T8530" t="str">
        <f>VLOOKUP(Tabla1[[#This Row],[Nombre del Producto]],Tabla2[[Nombre Producto]:[Costo Unitario]],2,FALSE)</f>
        <v>Wicked Choccy's</v>
      </c>
      <c r="U8530" t="str">
        <f>VLOOKUP(Tabla1[[#This Row],[Fábrica]],Tabla3[],4,FALSE)</f>
        <v>Georgia</v>
      </c>
    </row>
    <row r="8531" spans="1:21" x14ac:dyDescent="0.25">
      <c r="A8531" t="s">
        <v>5608</v>
      </c>
      <c r="B8531" s="3">
        <v>45654</v>
      </c>
      <c r="C8531" s="3">
        <v>45668</v>
      </c>
      <c r="D8531" t="s">
        <v>18</v>
      </c>
      <c r="E8531">
        <v>163860</v>
      </c>
      <c r="F8531" t="s">
        <v>19</v>
      </c>
      <c r="G8531" t="s">
        <v>381</v>
      </c>
      <c r="H8531" t="s">
        <v>173</v>
      </c>
      <c r="I8531">
        <v>61604</v>
      </c>
      <c r="J8531" t="s">
        <v>22</v>
      </c>
      <c r="K8531" t="s">
        <v>43</v>
      </c>
      <c r="L8531" t="s">
        <v>24</v>
      </c>
      <c r="M8531" t="s">
        <v>25</v>
      </c>
      <c r="N8531" s="5">
        <v>7.5</v>
      </c>
      <c r="O8531" s="7">
        <v>2</v>
      </c>
      <c r="P8531" s="5">
        <v>4.9000000000000004</v>
      </c>
      <c r="Q8531" s="5">
        <v>2.6</v>
      </c>
      <c r="R8531" s="22">
        <f>Tabla1[[#This Row],[Fecha de Envío]]-Tabla1[[#This Row],[Fecha de Orden]]</f>
        <v>14</v>
      </c>
      <c r="S8531" s="24">
        <f>YEAR(Tabla1[[#This Row],[Fecha de Orden]])</f>
        <v>2024</v>
      </c>
      <c r="T8531" t="str">
        <f>VLOOKUP(Tabla1[[#This Row],[Nombre del Producto]],Tabla2[[Nombre Producto]:[Costo Unitario]],2,FALSE)</f>
        <v>Wicked Choccy's</v>
      </c>
      <c r="U8531" t="str">
        <f>VLOOKUP(Tabla1[[#This Row],[Fábrica]],Tabla3[],4,FALSE)</f>
        <v>Georgia</v>
      </c>
    </row>
    <row r="8532" spans="1:21" x14ac:dyDescent="0.25">
      <c r="A8532" t="s">
        <v>5609</v>
      </c>
      <c r="B8532" s="3">
        <v>45654</v>
      </c>
      <c r="C8532" s="3">
        <v>45668</v>
      </c>
      <c r="D8532" t="s">
        <v>18</v>
      </c>
      <c r="E8532">
        <v>163860</v>
      </c>
      <c r="F8532" t="s">
        <v>19</v>
      </c>
      <c r="G8532" t="s">
        <v>381</v>
      </c>
      <c r="H8532" t="s">
        <v>173</v>
      </c>
      <c r="I8532">
        <v>61604</v>
      </c>
      <c r="J8532" t="s">
        <v>22</v>
      </c>
      <c r="K8532" t="s">
        <v>43</v>
      </c>
      <c r="L8532" t="s">
        <v>33</v>
      </c>
      <c r="M8532" t="s">
        <v>34</v>
      </c>
      <c r="N8532" s="5">
        <v>10.8</v>
      </c>
      <c r="O8532" s="7">
        <v>3</v>
      </c>
      <c r="P8532" s="5">
        <v>7.2</v>
      </c>
      <c r="Q8532" s="5">
        <v>3.6</v>
      </c>
      <c r="R8532" s="22">
        <f>Tabla1[[#This Row],[Fecha de Envío]]-Tabla1[[#This Row],[Fecha de Orden]]</f>
        <v>14</v>
      </c>
      <c r="S8532" s="24">
        <f>YEAR(Tabla1[[#This Row],[Fecha de Orden]])</f>
        <v>2024</v>
      </c>
      <c r="T8532" t="str">
        <f>VLOOKUP(Tabla1[[#This Row],[Nombre del Producto]],Tabla2[[Nombre Producto]:[Costo Unitario]],2,FALSE)</f>
        <v>Lot's O' Nuts</v>
      </c>
      <c r="U8532" t="str">
        <f>VLOOKUP(Tabla1[[#This Row],[Fábrica]],Tabla3[],4,FALSE)</f>
        <v>Arizona</v>
      </c>
    </row>
    <row r="8533" spans="1:21" x14ac:dyDescent="0.25">
      <c r="A8533" t="s">
        <v>5610</v>
      </c>
      <c r="B8533" s="3">
        <v>45654</v>
      </c>
      <c r="C8533" s="3">
        <v>45668</v>
      </c>
      <c r="D8533" t="s">
        <v>18</v>
      </c>
      <c r="E8533">
        <v>163860</v>
      </c>
      <c r="F8533" t="s">
        <v>19</v>
      </c>
      <c r="G8533" t="s">
        <v>381</v>
      </c>
      <c r="H8533" t="s">
        <v>173</v>
      </c>
      <c r="I8533">
        <v>61604</v>
      </c>
      <c r="J8533" t="s">
        <v>22</v>
      </c>
      <c r="K8533" t="s">
        <v>43</v>
      </c>
      <c r="L8533" t="s">
        <v>27</v>
      </c>
      <c r="M8533" t="s">
        <v>28</v>
      </c>
      <c r="N8533" s="5">
        <v>18</v>
      </c>
      <c r="O8533" s="7">
        <v>5</v>
      </c>
      <c r="P8533" s="5">
        <v>12.5</v>
      </c>
      <c r="Q8533" s="5">
        <v>5.5</v>
      </c>
      <c r="R8533" s="22">
        <f>Tabla1[[#This Row],[Fecha de Envío]]-Tabla1[[#This Row],[Fecha de Orden]]</f>
        <v>14</v>
      </c>
      <c r="S8533" s="24">
        <f>YEAR(Tabla1[[#This Row],[Fecha de Orden]])</f>
        <v>2024</v>
      </c>
      <c r="T8533" t="str">
        <f>VLOOKUP(Tabla1[[#This Row],[Nombre del Producto]],Tabla2[[Nombre Producto]:[Costo Unitario]],2,FALSE)</f>
        <v>Lot's O' Nuts</v>
      </c>
      <c r="U8533" t="str">
        <f>VLOOKUP(Tabla1[[#This Row],[Fábrica]],Tabla3[],4,FALSE)</f>
        <v>Arizona</v>
      </c>
    </row>
    <row r="8534" spans="1:21" x14ac:dyDescent="0.25">
      <c r="A8534" t="s">
        <v>6927</v>
      </c>
      <c r="B8534" s="3">
        <v>45654</v>
      </c>
      <c r="C8534" s="3">
        <v>45667</v>
      </c>
      <c r="D8534" t="s">
        <v>71</v>
      </c>
      <c r="E8534">
        <v>162068</v>
      </c>
      <c r="F8534" t="s">
        <v>19</v>
      </c>
      <c r="G8534" t="s">
        <v>3995</v>
      </c>
      <c r="H8534" t="s">
        <v>203</v>
      </c>
      <c r="I8534">
        <v>80538</v>
      </c>
      <c r="J8534" t="s">
        <v>22</v>
      </c>
      <c r="K8534" t="s">
        <v>23</v>
      </c>
      <c r="L8534" t="s">
        <v>27</v>
      </c>
      <c r="M8534" t="s">
        <v>28</v>
      </c>
      <c r="N8534" s="5">
        <v>7.2</v>
      </c>
      <c r="O8534" s="7">
        <v>2</v>
      </c>
      <c r="P8534" s="5">
        <v>5</v>
      </c>
      <c r="Q8534" s="5">
        <v>2.2000000000000002</v>
      </c>
      <c r="R8534" s="22">
        <f>Tabla1[[#This Row],[Fecha de Envío]]-Tabla1[[#This Row],[Fecha de Orden]]</f>
        <v>13</v>
      </c>
      <c r="S8534" s="24">
        <f>YEAR(Tabla1[[#This Row],[Fecha de Orden]])</f>
        <v>2024</v>
      </c>
      <c r="T8534" t="str">
        <f>VLOOKUP(Tabla1[[#This Row],[Nombre del Producto]],Tabla2[[Nombre Producto]:[Costo Unitario]],2,FALSE)</f>
        <v>Lot's O' Nuts</v>
      </c>
      <c r="U8534" t="str">
        <f>VLOOKUP(Tabla1[[#This Row],[Fábrica]],Tabla3[],4,FALSE)</f>
        <v>Arizona</v>
      </c>
    </row>
    <row r="8535" spans="1:21" x14ac:dyDescent="0.25">
      <c r="A8535" t="s">
        <v>8495</v>
      </c>
      <c r="B8535" s="3">
        <v>45654</v>
      </c>
      <c r="C8535" s="3">
        <v>45668</v>
      </c>
      <c r="D8535" t="s">
        <v>18</v>
      </c>
      <c r="E8535">
        <v>122798</v>
      </c>
      <c r="F8535" t="s">
        <v>19</v>
      </c>
      <c r="G8535" t="s">
        <v>1149</v>
      </c>
      <c r="H8535" t="s">
        <v>235</v>
      </c>
      <c r="I8535">
        <v>87105</v>
      </c>
      <c r="J8535" t="s">
        <v>22</v>
      </c>
      <c r="K8535" t="s">
        <v>23</v>
      </c>
      <c r="L8535" t="s">
        <v>45</v>
      </c>
      <c r="M8535" t="s">
        <v>46</v>
      </c>
      <c r="N8535" s="5">
        <v>3.49</v>
      </c>
      <c r="O8535" s="7">
        <v>1</v>
      </c>
      <c r="P8535" s="5">
        <v>2.4900000000000002</v>
      </c>
      <c r="Q8535" s="5">
        <v>1</v>
      </c>
      <c r="R8535" s="22">
        <f>Tabla1[[#This Row],[Fecha de Envío]]-Tabla1[[#This Row],[Fecha de Orden]]</f>
        <v>14</v>
      </c>
      <c r="S8535" s="24">
        <f>YEAR(Tabla1[[#This Row],[Fecha de Orden]])</f>
        <v>2024</v>
      </c>
      <c r="T8535" t="str">
        <f>VLOOKUP(Tabla1[[#This Row],[Nombre del Producto]],Tabla2[[Nombre Producto]:[Costo Unitario]],2,FALSE)</f>
        <v>Lot's O' Nuts</v>
      </c>
      <c r="U8535" t="str">
        <f>VLOOKUP(Tabla1[[#This Row],[Fábrica]],Tabla3[],4,FALSE)</f>
        <v>Arizona</v>
      </c>
    </row>
    <row r="8536" spans="1:21" x14ac:dyDescent="0.25">
      <c r="A8536" t="s">
        <v>8496</v>
      </c>
      <c r="B8536" s="3">
        <v>45654</v>
      </c>
      <c r="C8536" s="3">
        <v>45668</v>
      </c>
      <c r="D8536" t="s">
        <v>18</v>
      </c>
      <c r="E8536">
        <v>122798</v>
      </c>
      <c r="F8536" t="s">
        <v>19</v>
      </c>
      <c r="G8536" t="s">
        <v>1149</v>
      </c>
      <c r="H8536" t="s">
        <v>235</v>
      </c>
      <c r="I8536">
        <v>87105</v>
      </c>
      <c r="J8536" t="s">
        <v>22</v>
      </c>
      <c r="K8536" t="s">
        <v>23</v>
      </c>
      <c r="L8536" t="s">
        <v>36</v>
      </c>
      <c r="M8536" t="s">
        <v>37</v>
      </c>
      <c r="N8536" s="5">
        <v>16.25</v>
      </c>
      <c r="O8536" s="7">
        <v>5</v>
      </c>
      <c r="P8536" s="5">
        <v>10.55</v>
      </c>
      <c r="Q8536" s="5">
        <v>5.7</v>
      </c>
      <c r="R8536" s="22">
        <f>Tabla1[[#This Row],[Fecha de Envío]]-Tabla1[[#This Row],[Fecha de Orden]]</f>
        <v>14</v>
      </c>
      <c r="S8536" s="24">
        <f>YEAR(Tabla1[[#This Row],[Fecha de Orden]])</f>
        <v>2024</v>
      </c>
      <c r="T8536" t="str">
        <f>VLOOKUP(Tabla1[[#This Row],[Nombre del Producto]],Tabla2[[Nombre Producto]:[Costo Unitario]],2,FALSE)</f>
        <v>Wicked Choccy's</v>
      </c>
      <c r="U8536" t="str">
        <f>VLOOKUP(Tabla1[[#This Row],[Fábrica]],Tabla3[],4,FALSE)</f>
        <v>Georgia</v>
      </c>
    </row>
    <row r="8537" spans="1:21" x14ac:dyDescent="0.25">
      <c r="A8537" t="s">
        <v>1196</v>
      </c>
      <c r="B8537" s="3">
        <v>45655</v>
      </c>
      <c r="C8537" s="3">
        <v>45669</v>
      </c>
      <c r="D8537" t="s">
        <v>18</v>
      </c>
      <c r="E8537">
        <v>141531</v>
      </c>
      <c r="F8537" t="s">
        <v>195</v>
      </c>
      <c r="G8537" t="s">
        <v>1191</v>
      </c>
      <c r="H8537" t="s">
        <v>698</v>
      </c>
      <c r="I8537" t="s">
        <v>1192</v>
      </c>
      <c r="J8537" t="s">
        <v>22</v>
      </c>
      <c r="K8537" t="s">
        <v>32</v>
      </c>
      <c r="L8537" t="s">
        <v>36</v>
      </c>
      <c r="M8537" t="s">
        <v>37</v>
      </c>
      <c r="N8537" s="5">
        <v>6.5</v>
      </c>
      <c r="O8537" s="7">
        <v>2</v>
      </c>
      <c r="P8537" s="5">
        <v>4.22</v>
      </c>
      <c r="Q8537" s="5">
        <v>2.2799999999999998</v>
      </c>
      <c r="R8537" s="22">
        <f>Tabla1[[#This Row],[Fecha de Envío]]-Tabla1[[#This Row],[Fecha de Orden]]</f>
        <v>14</v>
      </c>
      <c r="S8537" s="24">
        <f>YEAR(Tabla1[[#This Row],[Fecha de Orden]])</f>
        <v>2024</v>
      </c>
      <c r="T8537" t="str">
        <f>VLOOKUP(Tabla1[[#This Row],[Nombre del Producto]],Tabla2[[Nombre Producto]:[Costo Unitario]],2,FALSE)</f>
        <v>Wicked Choccy's</v>
      </c>
      <c r="U8537" t="str">
        <f>VLOOKUP(Tabla1[[#This Row],[Fábrica]],Tabla3[],4,FALSE)</f>
        <v>Georgia</v>
      </c>
    </row>
    <row r="8538" spans="1:21" x14ac:dyDescent="0.25">
      <c r="A8538" t="s">
        <v>1380</v>
      </c>
      <c r="B8538" s="3">
        <v>45655</v>
      </c>
      <c r="C8538" s="3">
        <v>45672</v>
      </c>
      <c r="D8538" t="s">
        <v>18</v>
      </c>
      <c r="E8538">
        <v>146626</v>
      </c>
      <c r="F8538" t="s">
        <v>19</v>
      </c>
      <c r="G8538" t="s">
        <v>509</v>
      </c>
      <c r="H8538" t="s">
        <v>21</v>
      </c>
      <c r="I8538">
        <v>92804</v>
      </c>
      <c r="J8538" t="s">
        <v>22</v>
      </c>
      <c r="K8538" t="s">
        <v>23</v>
      </c>
      <c r="L8538" t="s">
        <v>27</v>
      </c>
      <c r="M8538" t="s">
        <v>28</v>
      </c>
      <c r="N8538" s="5">
        <v>28.8</v>
      </c>
      <c r="O8538" s="7">
        <v>8</v>
      </c>
      <c r="P8538" s="5">
        <v>20</v>
      </c>
      <c r="Q8538" s="5">
        <v>8.8000000000000007</v>
      </c>
      <c r="R8538" s="22">
        <f>Tabla1[[#This Row],[Fecha de Envío]]-Tabla1[[#This Row],[Fecha de Orden]]</f>
        <v>17</v>
      </c>
      <c r="S8538" s="24">
        <f>YEAR(Tabla1[[#This Row],[Fecha de Orden]])</f>
        <v>2024</v>
      </c>
      <c r="T8538" t="str">
        <f>VLOOKUP(Tabla1[[#This Row],[Nombre del Producto]],Tabla2[[Nombre Producto]:[Costo Unitario]],2,FALSE)</f>
        <v>Lot's O' Nuts</v>
      </c>
      <c r="U8538" t="str">
        <f>VLOOKUP(Tabla1[[#This Row],[Fábrica]],Tabla3[],4,FALSE)</f>
        <v>Arizona</v>
      </c>
    </row>
    <row r="8539" spans="1:21" x14ac:dyDescent="0.25">
      <c r="A8539" t="s">
        <v>1445</v>
      </c>
      <c r="B8539" s="3">
        <v>45655</v>
      </c>
      <c r="C8539" s="3">
        <v>45669</v>
      </c>
      <c r="D8539" t="s">
        <v>18</v>
      </c>
      <c r="E8539">
        <v>130631</v>
      </c>
      <c r="F8539" t="s">
        <v>19</v>
      </c>
      <c r="G8539" t="s">
        <v>1038</v>
      </c>
      <c r="H8539" t="s">
        <v>125</v>
      </c>
      <c r="I8539">
        <v>98026</v>
      </c>
      <c r="J8539" t="s">
        <v>22</v>
      </c>
      <c r="K8539" t="s">
        <v>23</v>
      </c>
      <c r="L8539" t="s">
        <v>36</v>
      </c>
      <c r="M8539" t="s">
        <v>37</v>
      </c>
      <c r="N8539" s="5">
        <v>6.5</v>
      </c>
      <c r="O8539" s="7">
        <v>2</v>
      </c>
      <c r="P8539" s="5">
        <v>4.22</v>
      </c>
      <c r="Q8539" s="5">
        <v>2.2799999999999998</v>
      </c>
      <c r="R8539" s="22">
        <f>Tabla1[[#This Row],[Fecha de Envío]]-Tabla1[[#This Row],[Fecha de Orden]]</f>
        <v>14</v>
      </c>
      <c r="S8539" s="24">
        <f>YEAR(Tabla1[[#This Row],[Fecha de Orden]])</f>
        <v>2024</v>
      </c>
      <c r="T8539" t="str">
        <f>VLOOKUP(Tabla1[[#This Row],[Nombre del Producto]],Tabla2[[Nombre Producto]:[Costo Unitario]],2,FALSE)</f>
        <v>Wicked Choccy's</v>
      </c>
      <c r="U8539" t="str">
        <f>VLOOKUP(Tabla1[[#This Row],[Fábrica]],Tabla3[],4,FALSE)</f>
        <v>Georgia</v>
      </c>
    </row>
    <row r="8540" spans="1:21" x14ac:dyDescent="0.25">
      <c r="A8540" t="s">
        <v>4443</v>
      </c>
      <c r="B8540" s="3">
        <v>45655</v>
      </c>
      <c r="C8540" s="3">
        <v>45669</v>
      </c>
      <c r="D8540" t="s">
        <v>18</v>
      </c>
      <c r="E8540">
        <v>118885</v>
      </c>
      <c r="F8540" t="s">
        <v>19</v>
      </c>
      <c r="G8540" t="s">
        <v>53</v>
      </c>
      <c r="H8540" t="s">
        <v>21</v>
      </c>
      <c r="I8540">
        <v>90049</v>
      </c>
      <c r="J8540" t="s">
        <v>22</v>
      </c>
      <c r="K8540" t="s">
        <v>23</v>
      </c>
      <c r="L8540" t="s">
        <v>45</v>
      </c>
      <c r="M8540" t="s">
        <v>46</v>
      </c>
      <c r="N8540" s="5">
        <v>13.96</v>
      </c>
      <c r="O8540" s="7">
        <v>4</v>
      </c>
      <c r="P8540" s="5">
        <v>9.9600000000000009</v>
      </c>
      <c r="Q8540" s="5">
        <v>4</v>
      </c>
      <c r="R8540" s="22">
        <f>Tabla1[[#This Row],[Fecha de Envío]]-Tabla1[[#This Row],[Fecha de Orden]]</f>
        <v>14</v>
      </c>
      <c r="S8540" s="24">
        <f>YEAR(Tabla1[[#This Row],[Fecha de Orden]])</f>
        <v>2024</v>
      </c>
      <c r="T8540" t="str">
        <f>VLOOKUP(Tabla1[[#This Row],[Nombre del Producto]],Tabla2[[Nombre Producto]:[Costo Unitario]],2,FALSE)</f>
        <v>Lot's O' Nuts</v>
      </c>
      <c r="U8540" t="str">
        <f>VLOOKUP(Tabla1[[#This Row],[Fábrica]],Tabla3[],4,FALSE)</f>
        <v>Arizona</v>
      </c>
    </row>
    <row r="8541" spans="1:21" x14ac:dyDescent="0.25">
      <c r="A8541" t="s">
        <v>4444</v>
      </c>
      <c r="B8541" s="3">
        <v>45655</v>
      </c>
      <c r="C8541" s="3">
        <v>45669</v>
      </c>
      <c r="D8541" t="s">
        <v>18</v>
      </c>
      <c r="E8541">
        <v>118885</v>
      </c>
      <c r="F8541" t="s">
        <v>19</v>
      </c>
      <c r="G8541" t="s">
        <v>53</v>
      </c>
      <c r="H8541" t="s">
        <v>21</v>
      </c>
      <c r="I8541">
        <v>90049</v>
      </c>
      <c r="J8541" t="s">
        <v>22</v>
      </c>
      <c r="K8541" t="s">
        <v>23</v>
      </c>
      <c r="L8541" t="s">
        <v>24</v>
      </c>
      <c r="M8541" t="s">
        <v>25</v>
      </c>
      <c r="N8541" s="5">
        <v>11.25</v>
      </c>
      <c r="O8541" s="7">
        <v>3</v>
      </c>
      <c r="P8541" s="5">
        <v>7.35</v>
      </c>
      <c r="Q8541" s="5">
        <v>3.9</v>
      </c>
      <c r="R8541" s="22">
        <f>Tabla1[[#This Row],[Fecha de Envío]]-Tabla1[[#This Row],[Fecha de Orden]]</f>
        <v>14</v>
      </c>
      <c r="S8541" s="24">
        <f>YEAR(Tabla1[[#This Row],[Fecha de Orden]])</f>
        <v>2024</v>
      </c>
      <c r="T8541" t="str">
        <f>VLOOKUP(Tabla1[[#This Row],[Nombre del Producto]],Tabla2[[Nombre Producto]:[Costo Unitario]],2,FALSE)</f>
        <v>Wicked Choccy's</v>
      </c>
      <c r="U8541" t="str">
        <f>VLOOKUP(Tabla1[[#This Row],[Fábrica]],Tabla3[],4,FALSE)</f>
        <v>Georgia</v>
      </c>
    </row>
    <row r="8542" spans="1:21" x14ac:dyDescent="0.25">
      <c r="A8542" t="s">
        <v>4805</v>
      </c>
      <c r="B8542" s="3">
        <v>45655</v>
      </c>
      <c r="C8542" s="3">
        <v>45672</v>
      </c>
      <c r="D8542" t="s">
        <v>18</v>
      </c>
      <c r="E8542">
        <v>146626</v>
      </c>
      <c r="F8542" t="s">
        <v>195</v>
      </c>
      <c r="G8542" t="s">
        <v>4799</v>
      </c>
      <c r="H8542" t="s">
        <v>4800</v>
      </c>
      <c r="I8542" t="s">
        <v>4801</v>
      </c>
      <c r="J8542" t="s">
        <v>22</v>
      </c>
      <c r="K8542" t="s">
        <v>32</v>
      </c>
      <c r="L8542" t="s">
        <v>27</v>
      </c>
      <c r="M8542" t="s">
        <v>28</v>
      </c>
      <c r="N8542" s="5">
        <v>28.8</v>
      </c>
      <c r="O8542" s="7">
        <v>8</v>
      </c>
      <c r="P8542" s="5">
        <v>20</v>
      </c>
      <c r="Q8542" s="5">
        <v>8.8000000000000007</v>
      </c>
      <c r="R8542" s="22">
        <f>Tabla1[[#This Row],[Fecha de Envío]]-Tabla1[[#This Row],[Fecha de Orden]]</f>
        <v>17</v>
      </c>
      <c r="S8542" s="24">
        <f>YEAR(Tabla1[[#This Row],[Fecha de Orden]])</f>
        <v>2024</v>
      </c>
      <c r="T8542" t="str">
        <f>VLOOKUP(Tabla1[[#This Row],[Nombre del Producto]],Tabla2[[Nombre Producto]:[Costo Unitario]],2,FALSE)</f>
        <v>Lot's O' Nuts</v>
      </c>
      <c r="U8542" t="str">
        <f>VLOOKUP(Tabla1[[#This Row],[Fábrica]],Tabla3[],4,FALSE)</f>
        <v>Arizona</v>
      </c>
    </row>
    <row r="8543" spans="1:21" x14ac:dyDescent="0.25">
      <c r="A8543" t="s">
        <v>5020</v>
      </c>
      <c r="B8543" s="3">
        <v>45655</v>
      </c>
      <c r="C8543" s="3">
        <v>45671</v>
      </c>
      <c r="D8543" t="s">
        <v>18</v>
      </c>
      <c r="E8543">
        <v>158673</v>
      </c>
      <c r="F8543" t="s">
        <v>19</v>
      </c>
      <c r="G8543" t="s">
        <v>2120</v>
      </c>
      <c r="H8543" t="s">
        <v>93</v>
      </c>
      <c r="I8543">
        <v>49505</v>
      </c>
      <c r="J8543" t="s">
        <v>22</v>
      </c>
      <c r="K8543" t="s">
        <v>43</v>
      </c>
      <c r="L8543" t="s">
        <v>24</v>
      </c>
      <c r="M8543" t="s">
        <v>25</v>
      </c>
      <c r="N8543" s="5">
        <v>7.5</v>
      </c>
      <c r="O8543" s="7">
        <v>2</v>
      </c>
      <c r="P8543" s="5">
        <v>4.9000000000000004</v>
      </c>
      <c r="Q8543" s="5">
        <v>2.6</v>
      </c>
      <c r="R8543" s="22">
        <f>Tabla1[[#This Row],[Fecha de Envío]]-Tabla1[[#This Row],[Fecha de Orden]]</f>
        <v>16</v>
      </c>
      <c r="S8543" s="24">
        <f>YEAR(Tabla1[[#This Row],[Fecha de Orden]])</f>
        <v>2024</v>
      </c>
      <c r="T8543" t="str">
        <f>VLOOKUP(Tabla1[[#This Row],[Nombre del Producto]],Tabla2[[Nombre Producto]:[Costo Unitario]],2,FALSE)</f>
        <v>Wicked Choccy's</v>
      </c>
      <c r="U8543" t="str">
        <f>VLOOKUP(Tabla1[[#This Row],[Fábrica]],Tabla3[],4,FALSE)</f>
        <v>Georgia</v>
      </c>
    </row>
    <row r="8544" spans="1:21" x14ac:dyDescent="0.25">
      <c r="A8544" t="s">
        <v>5151</v>
      </c>
      <c r="B8544" s="3">
        <v>45655</v>
      </c>
      <c r="C8544" s="3">
        <v>45668</v>
      </c>
      <c r="D8544" t="s">
        <v>71</v>
      </c>
      <c r="E8544">
        <v>158526</v>
      </c>
      <c r="F8544" t="s">
        <v>19</v>
      </c>
      <c r="G8544" t="s">
        <v>202</v>
      </c>
      <c r="H8544" t="s">
        <v>116</v>
      </c>
      <c r="I8544">
        <v>40214</v>
      </c>
      <c r="J8544" t="s">
        <v>22</v>
      </c>
      <c r="K8544" t="s">
        <v>66</v>
      </c>
      <c r="L8544" t="s">
        <v>27</v>
      </c>
      <c r="M8544" t="s">
        <v>28</v>
      </c>
      <c r="N8544" s="5">
        <v>10.8</v>
      </c>
      <c r="O8544" s="7">
        <v>3</v>
      </c>
      <c r="P8544" s="5">
        <v>7.5</v>
      </c>
      <c r="Q8544" s="5">
        <v>3.3</v>
      </c>
      <c r="R8544" s="22">
        <f>Tabla1[[#This Row],[Fecha de Envío]]-Tabla1[[#This Row],[Fecha de Orden]]</f>
        <v>13</v>
      </c>
      <c r="S8544" s="24">
        <f>YEAR(Tabla1[[#This Row],[Fecha de Orden]])</f>
        <v>2024</v>
      </c>
      <c r="T8544" t="str">
        <f>VLOOKUP(Tabla1[[#This Row],[Nombre del Producto]],Tabla2[[Nombre Producto]:[Costo Unitario]],2,FALSE)</f>
        <v>Lot's O' Nuts</v>
      </c>
      <c r="U8544" t="str">
        <f>VLOOKUP(Tabla1[[#This Row],[Fábrica]],Tabla3[],4,FALSE)</f>
        <v>Arizona</v>
      </c>
    </row>
    <row r="8545" spans="1:21" x14ac:dyDescent="0.25">
      <c r="A8545" t="s">
        <v>5152</v>
      </c>
      <c r="B8545" s="3">
        <v>45655</v>
      </c>
      <c r="C8545" s="3">
        <v>45668</v>
      </c>
      <c r="D8545" t="s">
        <v>71</v>
      </c>
      <c r="E8545">
        <v>158526</v>
      </c>
      <c r="F8545" t="s">
        <v>19</v>
      </c>
      <c r="G8545" t="s">
        <v>202</v>
      </c>
      <c r="H8545" t="s">
        <v>116</v>
      </c>
      <c r="I8545">
        <v>40214</v>
      </c>
      <c r="J8545" t="s">
        <v>22</v>
      </c>
      <c r="K8545" t="s">
        <v>66</v>
      </c>
      <c r="L8545" t="s">
        <v>24</v>
      </c>
      <c r="M8545" t="s">
        <v>25</v>
      </c>
      <c r="N8545" s="5">
        <v>30</v>
      </c>
      <c r="O8545" s="7">
        <v>8</v>
      </c>
      <c r="P8545" s="5">
        <v>19.600000000000001</v>
      </c>
      <c r="Q8545" s="5">
        <v>10.4</v>
      </c>
      <c r="R8545" s="22">
        <f>Tabla1[[#This Row],[Fecha de Envío]]-Tabla1[[#This Row],[Fecha de Orden]]</f>
        <v>13</v>
      </c>
      <c r="S8545" s="24">
        <f>YEAR(Tabla1[[#This Row],[Fecha de Orden]])</f>
        <v>2024</v>
      </c>
      <c r="T8545" t="str">
        <f>VLOOKUP(Tabla1[[#This Row],[Nombre del Producto]],Tabla2[[Nombre Producto]:[Costo Unitario]],2,FALSE)</f>
        <v>Wicked Choccy's</v>
      </c>
      <c r="U8545" t="str">
        <f>VLOOKUP(Tabla1[[#This Row],[Fábrica]],Tabla3[],4,FALSE)</f>
        <v>Georgia</v>
      </c>
    </row>
    <row r="8546" spans="1:21" x14ac:dyDescent="0.25">
      <c r="A8546" t="s">
        <v>5153</v>
      </c>
      <c r="B8546" s="3">
        <v>45655</v>
      </c>
      <c r="C8546" s="3">
        <v>45668</v>
      </c>
      <c r="D8546" t="s">
        <v>71</v>
      </c>
      <c r="E8546">
        <v>158526</v>
      </c>
      <c r="F8546" t="s">
        <v>19</v>
      </c>
      <c r="G8546" t="s">
        <v>202</v>
      </c>
      <c r="H8546" t="s">
        <v>116</v>
      </c>
      <c r="I8546">
        <v>40214</v>
      </c>
      <c r="J8546" t="s">
        <v>22</v>
      </c>
      <c r="K8546" t="s">
        <v>66</v>
      </c>
      <c r="L8546" t="s">
        <v>45</v>
      </c>
      <c r="M8546" t="s">
        <v>46</v>
      </c>
      <c r="N8546" s="5">
        <v>3.49</v>
      </c>
      <c r="O8546" s="7">
        <v>1</v>
      </c>
      <c r="P8546" s="5">
        <v>2.4900000000000002</v>
      </c>
      <c r="Q8546" s="5">
        <v>1</v>
      </c>
      <c r="R8546" s="22">
        <f>Tabla1[[#This Row],[Fecha de Envío]]-Tabla1[[#This Row],[Fecha de Orden]]</f>
        <v>13</v>
      </c>
      <c r="S8546" s="24">
        <f>YEAR(Tabla1[[#This Row],[Fecha de Orden]])</f>
        <v>2024</v>
      </c>
      <c r="T8546" t="str">
        <f>VLOOKUP(Tabla1[[#This Row],[Nombre del Producto]],Tabla2[[Nombre Producto]:[Costo Unitario]],2,FALSE)</f>
        <v>Lot's O' Nuts</v>
      </c>
      <c r="U8546" t="str">
        <f>VLOOKUP(Tabla1[[#This Row],[Fábrica]],Tabla3[],4,FALSE)</f>
        <v>Arizona</v>
      </c>
    </row>
    <row r="8547" spans="1:21" x14ac:dyDescent="0.25">
      <c r="A8547" t="s">
        <v>5154</v>
      </c>
      <c r="B8547" s="3">
        <v>45655</v>
      </c>
      <c r="C8547" s="3">
        <v>45668</v>
      </c>
      <c r="D8547" t="s">
        <v>71</v>
      </c>
      <c r="E8547">
        <v>158526</v>
      </c>
      <c r="F8547" t="s">
        <v>19</v>
      </c>
      <c r="G8547" t="s">
        <v>202</v>
      </c>
      <c r="H8547" t="s">
        <v>116</v>
      </c>
      <c r="I8547">
        <v>40214</v>
      </c>
      <c r="J8547" t="s">
        <v>22</v>
      </c>
      <c r="K8547" t="s">
        <v>66</v>
      </c>
      <c r="L8547" t="s">
        <v>36</v>
      </c>
      <c r="M8547" t="s">
        <v>37</v>
      </c>
      <c r="N8547" s="5">
        <v>3.25</v>
      </c>
      <c r="O8547" s="7">
        <v>1</v>
      </c>
      <c r="P8547" s="5">
        <v>2.11</v>
      </c>
      <c r="Q8547" s="5">
        <v>1.1399999999999999</v>
      </c>
      <c r="R8547" s="22">
        <f>Tabla1[[#This Row],[Fecha de Envío]]-Tabla1[[#This Row],[Fecha de Orden]]</f>
        <v>13</v>
      </c>
      <c r="S8547" s="24">
        <f>YEAR(Tabla1[[#This Row],[Fecha de Orden]])</f>
        <v>2024</v>
      </c>
      <c r="T8547" t="str">
        <f>VLOOKUP(Tabla1[[#This Row],[Nombre del Producto]],Tabla2[[Nombre Producto]:[Costo Unitario]],2,FALSE)</f>
        <v>Wicked Choccy's</v>
      </c>
      <c r="U8547" t="str">
        <f>VLOOKUP(Tabla1[[#This Row],[Fábrica]],Tabla3[],4,FALSE)</f>
        <v>Georgia</v>
      </c>
    </row>
    <row r="8548" spans="1:21" x14ac:dyDescent="0.25">
      <c r="A8548" t="s">
        <v>5913</v>
      </c>
      <c r="B8548" s="3">
        <v>45655</v>
      </c>
      <c r="C8548" s="3">
        <v>45667</v>
      </c>
      <c r="D8548" t="s">
        <v>39</v>
      </c>
      <c r="E8548">
        <v>102638</v>
      </c>
      <c r="F8548" t="s">
        <v>19</v>
      </c>
      <c r="G8548" t="s">
        <v>30</v>
      </c>
      <c r="H8548" t="s">
        <v>31</v>
      </c>
      <c r="I8548">
        <v>10035</v>
      </c>
      <c r="J8548" t="s">
        <v>22</v>
      </c>
      <c r="K8548" t="s">
        <v>32</v>
      </c>
      <c r="L8548" t="s">
        <v>33</v>
      </c>
      <c r="M8548" t="s">
        <v>34</v>
      </c>
      <c r="N8548" s="5">
        <v>10.8</v>
      </c>
      <c r="O8548" s="7">
        <v>3</v>
      </c>
      <c r="P8548" s="5">
        <v>7.2</v>
      </c>
      <c r="Q8548" s="5">
        <v>3.6</v>
      </c>
      <c r="R8548" s="22">
        <f>Tabla1[[#This Row],[Fecha de Envío]]-Tabla1[[#This Row],[Fecha de Orden]]</f>
        <v>12</v>
      </c>
      <c r="S8548" s="24">
        <f>YEAR(Tabla1[[#This Row],[Fecha de Orden]])</f>
        <v>2024</v>
      </c>
      <c r="T8548" t="str">
        <f>VLOOKUP(Tabla1[[#This Row],[Nombre del Producto]],Tabla2[[Nombre Producto]:[Costo Unitario]],2,FALSE)</f>
        <v>Lot's O' Nuts</v>
      </c>
      <c r="U8548" t="str">
        <f>VLOOKUP(Tabla1[[#This Row],[Fábrica]],Tabla3[],4,FALSE)</f>
        <v>Arizona</v>
      </c>
    </row>
    <row r="8549" spans="1:21" x14ac:dyDescent="0.25">
      <c r="A8549" t="s">
        <v>1746</v>
      </c>
      <c r="B8549" s="3">
        <v>45656</v>
      </c>
      <c r="C8549" s="3">
        <v>45672</v>
      </c>
      <c r="D8549" t="s">
        <v>18</v>
      </c>
      <c r="E8549">
        <v>126221</v>
      </c>
      <c r="F8549" t="s">
        <v>19</v>
      </c>
      <c r="G8549" t="s">
        <v>412</v>
      </c>
      <c r="H8549" t="s">
        <v>147</v>
      </c>
      <c r="I8549">
        <v>47201</v>
      </c>
      <c r="J8549" t="s">
        <v>22</v>
      </c>
      <c r="K8549" t="s">
        <v>43</v>
      </c>
      <c r="L8549" t="s">
        <v>45</v>
      </c>
      <c r="M8549" t="s">
        <v>46</v>
      </c>
      <c r="N8549" s="5">
        <v>6.98</v>
      </c>
      <c r="O8549" s="7">
        <v>2</v>
      </c>
      <c r="P8549" s="5">
        <v>4.9800000000000004</v>
      </c>
      <c r="Q8549" s="5">
        <v>2</v>
      </c>
      <c r="R8549" s="22">
        <f>Tabla1[[#This Row],[Fecha de Envío]]-Tabla1[[#This Row],[Fecha de Orden]]</f>
        <v>16</v>
      </c>
      <c r="S8549" s="24">
        <f>YEAR(Tabla1[[#This Row],[Fecha de Orden]])</f>
        <v>2024</v>
      </c>
      <c r="T8549" t="str">
        <f>VLOOKUP(Tabla1[[#This Row],[Nombre del Producto]],Tabla2[[Nombre Producto]:[Costo Unitario]],2,FALSE)</f>
        <v>Lot's O' Nuts</v>
      </c>
      <c r="U8549" t="str">
        <f>VLOOKUP(Tabla1[[#This Row],[Fábrica]],Tabla3[],4,FALSE)</f>
        <v>Arizona</v>
      </c>
    </row>
    <row r="8550" spans="1:21" x14ac:dyDescent="0.25">
      <c r="A8550" t="s">
        <v>3134</v>
      </c>
      <c r="B8550" s="3">
        <v>45656</v>
      </c>
      <c r="C8550" s="3">
        <v>45670</v>
      </c>
      <c r="D8550" t="s">
        <v>18</v>
      </c>
      <c r="E8550">
        <v>115427</v>
      </c>
      <c r="F8550" t="s">
        <v>19</v>
      </c>
      <c r="G8550" t="s">
        <v>297</v>
      </c>
      <c r="H8550" t="s">
        <v>21</v>
      </c>
      <c r="I8550">
        <v>94533</v>
      </c>
      <c r="J8550" t="s">
        <v>22</v>
      </c>
      <c r="K8550" t="s">
        <v>23</v>
      </c>
      <c r="L8550" t="s">
        <v>24</v>
      </c>
      <c r="M8550" t="s">
        <v>25</v>
      </c>
      <c r="N8550" s="5">
        <v>7.5</v>
      </c>
      <c r="O8550" s="7">
        <v>2</v>
      </c>
      <c r="P8550" s="5">
        <v>4.9000000000000004</v>
      </c>
      <c r="Q8550" s="5">
        <v>2.6</v>
      </c>
      <c r="R8550" s="22">
        <f>Tabla1[[#This Row],[Fecha de Envío]]-Tabla1[[#This Row],[Fecha de Orden]]</f>
        <v>14</v>
      </c>
      <c r="S8550" s="24">
        <f>YEAR(Tabla1[[#This Row],[Fecha de Orden]])</f>
        <v>2024</v>
      </c>
      <c r="T8550" t="str">
        <f>VLOOKUP(Tabla1[[#This Row],[Nombre del Producto]],Tabla2[[Nombre Producto]:[Costo Unitario]],2,FALSE)</f>
        <v>Wicked Choccy's</v>
      </c>
      <c r="U8550" t="str">
        <f>VLOOKUP(Tabla1[[#This Row],[Fábrica]],Tabla3[],4,FALSE)</f>
        <v>Georgia</v>
      </c>
    </row>
    <row r="8551" spans="1:21" x14ac:dyDescent="0.25">
      <c r="A8551" t="s">
        <v>3135</v>
      </c>
      <c r="B8551" s="3">
        <v>45656</v>
      </c>
      <c r="C8551" s="3">
        <v>45670</v>
      </c>
      <c r="D8551" t="s">
        <v>18</v>
      </c>
      <c r="E8551">
        <v>115427</v>
      </c>
      <c r="F8551" t="s">
        <v>19</v>
      </c>
      <c r="G8551" t="s">
        <v>297</v>
      </c>
      <c r="H8551" t="s">
        <v>21</v>
      </c>
      <c r="I8551">
        <v>94533</v>
      </c>
      <c r="J8551" t="s">
        <v>22</v>
      </c>
      <c r="K8551" t="s">
        <v>23</v>
      </c>
      <c r="L8551" t="s">
        <v>45</v>
      </c>
      <c r="M8551" t="s">
        <v>46</v>
      </c>
      <c r="N8551" s="5">
        <v>6.98</v>
      </c>
      <c r="O8551" s="7">
        <v>2</v>
      </c>
      <c r="P8551" s="5">
        <v>4.9800000000000004</v>
      </c>
      <c r="Q8551" s="5">
        <v>2</v>
      </c>
      <c r="R8551" s="22">
        <f>Tabla1[[#This Row],[Fecha de Envío]]-Tabla1[[#This Row],[Fecha de Orden]]</f>
        <v>14</v>
      </c>
      <c r="S8551" s="24">
        <f>YEAR(Tabla1[[#This Row],[Fecha de Orden]])</f>
        <v>2024</v>
      </c>
      <c r="T8551" t="str">
        <f>VLOOKUP(Tabla1[[#This Row],[Nombre del Producto]],Tabla2[[Nombre Producto]:[Costo Unitario]],2,FALSE)</f>
        <v>Lot's O' Nuts</v>
      </c>
      <c r="U8551" t="str">
        <f>VLOOKUP(Tabla1[[#This Row],[Fábrica]],Tabla3[],4,FALSE)</f>
        <v>Arizona</v>
      </c>
    </row>
    <row r="8552" spans="1:21" x14ac:dyDescent="0.25">
      <c r="A8552" t="s">
        <v>4010</v>
      </c>
      <c r="B8552" s="3">
        <v>45656</v>
      </c>
      <c r="C8552" s="3">
        <v>45670</v>
      </c>
      <c r="D8552" t="s">
        <v>18</v>
      </c>
      <c r="E8552">
        <v>143500</v>
      </c>
      <c r="F8552" t="s">
        <v>195</v>
      </c>
      <c r="G8552" t="s">
        <v>4007</v>
      </c>
      <c r="H8552" t="s">
        <v>4008</v>
      </c>
      <c r="I8552" t="s">
        <v>4009</v>
      </c>
      <c r="J8552" t="s">
        <v>22</v>
      </c>
      <c r="K8552" t="s">
        <v>32</v>
      </c>
      <c r="L8552" t="s">
        <v>27</v>
      </c>
      <c r="M8552" t="s">
        <v>28</v>
      </c>
      <c r="N8552" s="5">
        <v>10.8</v>
      </c>
      <c r="O8552" s="7">
        <v>3</v>
      </c>
      <c r="P8552" s="5">
        <v>7.5</v>
      </c>
      <c r="Q8552" s="5">
        <v>3.3</v>
      </c>
      <c r="R8552" s="22">
        <f>Tabla1[[#This Row],[Fecha de Envío]]-Tabla1[[#This Row],[Fecha de Orden]]</f>
        <v>14</v>
      </c>
      <c r="S8552" s="24">
        <f>YEAR(Tabla1[[#This Row],[Fecha de Orden]])</f>
        <v>2024</v>
      </c>
      <c r="T8552" t="str">
        <f>VLOOKUP(Tabla1[[#This Row],[Nombre del Producto]],Tabla2[[Nombre Producto]:[Costo Unitario]],2,FALSE)</f>
        <v>Lot's O' Nuts</v>
      </c>
      <c r="U8552" t="str">
        <f>VLOOKUP(Tabla1[[#This Row],[Fábrica]],Tabla3[],4,FALSE)</f>
        <v>Arizona</v>
      </c>
    </row>
    <row r="8553" spans="1:21" x14ac:dyDescent="0.25">
      <c r="A8553" t="s">
        <v>4722</v>
      </c>
      <c r="B8553" s="3">
        <v>45656</v>
      </c>
      <c r="C8553" s="3">
        <v>45670</v>
      </c>
      <c r="D8553" t="s">
        <v>18</v>
      </c>
      <c r="E8553">
        <v>156720</v>
      </c>
      <c r="F8553" t="s">
        <v>19</v>
      </c>
      <c r="G8553" t="s">
        <v>3995</v>
      </c>
      <c r="H8553" t="s">
        <v>203</v>
      </c>
      <c r="I8553">
        <v>80538</v>
      </c>
      <c r="J8553" t="s">
        <v>22</v>
      </c>
      <c r="K8553" t="s">
        <v>23</v>
      </c>
      <c r="L8553" t="s">
        <v>27</v>
      </c>
      <c r="M8553" t="s">
        <v>28</v>
      </c>
      <c r="N8553" s="5">
        <v>10.8</v>
      </c>
      <c r="O8553" s="7">
        <v>3</v>
      </c>
      <c r="P8553" s="5">
        <v>7.5</v>
      </c>
      <c r="Q8553" s="5">
        <v>3.3</v>
      </c>
      <c r="R8553" s="22">
        <f>Tabla1[[#This Row],[Fecha de Envío]]-Tabla1[[#This Row],[Fecha de Orden]]</f>
        <v>14</v>
      </c>
      <c r="S8553" s="24">
        <f>YEAR(Tabla1[[#This Row],[Fecha de Orden]])</f>
        <v>2024</v>
      </c>
      <c r="T8553" t="str">
        <f>VLOOKUP(Tabla1[[#This Row],[Nombre del Producto]],Tabla2[[Nombre Producto]:[Costo Unitario]],2,FALSE)</f>
        <v>Lot's O' Nuts</v>
      </c>
      <c r="U8553" t="str">
        <f>VLOOKUP(Tabla1[[#This Row],[Fábrica]],Tabla3[],4,FALSE)</f>
        <v>Arizona</v>
      </c>
    </row>
    <row r="8554" spans="1:21" x14ac:dyDescent="0.25">
      <c r="A8554" t="s">
        <v>7099</v>
      </c>
      <c r="B8554" s="3">
        <v>45656</v>
      </c>
      <c r="C8554" s="3">
        <v>45670</v>
      </c>
      <c r="D8554" t="s">
        <v>18</v>
      </c>
      <c r="E8554">
        <v>143259</v>
      </c>
      <c r="F8554" t="s">
        <v>19</v>
      </c>
      <c r="G8554" t="s">
        <v>30</v>
      </c>
      <c r="H8554" t="s">
        <v>31</v>
      </c>
      <c r="I8554">
        <v>10009</v>
      </c>
      <c r="J8554" t="s">
        <v>22</v>
      </c>
      <c r="K8554" t="s">
        <v>32</v>
      </c>
      <c r="L8554" t="s">
        <v>24</v>
      </c>
      <c r="M8554" t="s">
        <v>25</v>
      </c>
      <c r="N8554" s="5">
        <v>15</v>
      </c>
      <c r="O8554" s="7">
        <v>4</v>
      </c>
      <c r="P8554" s="5">
        <v>9.8000000000000007</v>
      </c>
      <c r="Q8554" s="5">
        <v>5.2</v>
      </c>
      <c r="R8554" s="22">
        <f>Tabla1[[#This Row],[Fecha de Envío]]-Tabla1[[#This Row],[Fecha de Orden]]</f>
        <v>14</v>
      </c>
      <c r="S8554" s="24">
        <f>YEAR(Tabla1[[#This Row],[Fecha de Orden]])</f>
        <v>2024</v>
      </c>
      <c r="T8554" t="str">
        <f>VLOOKUP(Tabla1[[#This Row],[Nombre del Producto]],Tabla2[[Nombre Producto]:[Costo Unitario]],2,FALSE)</f>
        <v>Wicked Choccy's</v>
      </c>
      <c r="U8554" t="str">
        <f>VLOOKUP(Tabla1[[#This Row],[Fábrica]],Tabla3[],4,FALSE)</f>
        <v>Georgia</v>
      </c>
    </row>
    <row r="8555" spans="1:21" x14ac:dyDescent="0.25">
      <c r="A8555" t="s">
        <v>7100</v>
      </c>
      <c r="B8555" s="3">
        <v>45656</v>
      </c>
      <c r="C8555" s="3">
        <v>45670</v>
      </c>
      <c r="D8555" t="s">
        <v>18</v>
      </c>
      <c r="E8555">
        <v>143259</v>
      </c>
      <c r="F8555" t="s">
        <v>19</v>
      </c>
      <c r="G8555" t="s">
        <v>30</v>
      </c>
      <c r="H8555" t="s">
        <v>31</v>
      </c>
      <c r="I8555">
        <v>10009</v>
      </c>
      <c r="J8555" t="s">
        <v>22</v>
      </c>
      <c r="K8555" t="s">
        <v>32</v>
      </c>
      <c r="L8555" t="s">
        <v>36</v>
      </c>
      <c r="M8555" t="s">
        <v>37</v>
      </c>
      <c r="N8555" s="5">
        <v>9.75</v>
      </c>
      <c r="O8555" s="7">
        <v>3</v>
      </c>
      <c r="P8555" s="5">
        <v>6.33</v>
      </c>
      <c r="Q8555" s="5">
        <v>3.42</v>
      </c>
      <c r="R8555" s="22">
        <f>Tabla1[[#This Row],[Fecha de Envío]]-Tabla1[[#This Row],[Fecha de Orden]]</f>
        <v>14</v>
      </c>
      <c r="S8555" s="24">
        <f>YEAR(Tabla1[[#This Row],[Fecha de Orden]])</f>
        <v>2024</v>
      </c>
      <c r="T8555" t="str">
        <f>VLOOKUP(Tabla1[[#This Row],[Nombre del Producto]],Tabla2[[Nombre Producto]:[Costo Unitario]],2,FALSE)</f>
        <v>Wicked Choccy's</v>
      </c>
      <c r="U8555" t="str">
        <f>VLOOKUP(Tabla1[[#This Row],[Fábrica]],Tabla3[],4,FALSE)</f>
        <v>Georgia</v>
      </c>
    </row>
    <row r="8556" spans="1:21" x14ac:dyDescent="0.25">
      <c r="C8556" s="18"/>
      <c r="N8556" s="19"/>
      <c r="P8556" s="19"/>
      <c r="Q8556" s="19"/>
      <c r="R855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rar">
                <anchor moveWithCells="1" sizeWithCells="1">
                  <from>
                    <xdr:col>3</xdr:col>
                    <xdr:colOff>9525</xdr:colOff>
                    <xdr:row>2</xdr:row>
                    <xdr:rowOff>142875</xdr:rowOff>
                  </from>
                  <to>
                    <xdr:col>4</xdr:col>
                    <xdr:colOff>314325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impiarFiltrosYCriterios">
                <anchor moveWithCells="1" sizeWithCells="1">
                  <from>
                    <xdr:col>4</xdr:col>
                    <xdr:colOff>609600</xdr:colOff>
                    <xdr:row>2</xdr:row>
                    <xdr:rowOff>133350</xdr:rowOff>
                  </from>
                  <to>
                    <xdr:col>5</xdr:col>
                    <xdr:colOff>857250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3F51-4182-43A6-9CB0-E4E6D0146909}">
  <sheetPr codeName="Hoja2"/>
  <dimension ref="A1:F16"/>
  <sheetViews>
    <sheetView workbookViewId="0">
      <selection activeCell="F2" sqref="F2"/>
    </sheetView>
  </sheetViews>
  <sheetFormatPr baseColWidth="10" defaultRowHeight="15" x14ac:dyDescent="0.25"/>
  <cols>
    <col min="1" max="1" width="14.7109375" customWidth="1"/>
    <col min="2" max="2" width="31.7109375" bestFit="1" customWidth="1"/>
    <col min="3" max="3" width="16.42578125" bestFit="1" customWidth="1"/>
    <col min="4" max="4" width="17.28515625" customWidth="1"/>
    <col min="5" max="5" width="15.5703125" style="5" customWidth="1"/>
    <col min="6" max="6" width="15" style="5" customWidth="1"/>
  </cols>
  <sheetData>
    <row r="1" spans="1:6" s="1" customFormat="1" x14ac:dyDescent="0.25">
      <c r="A1" s="1" t="s">
        <v>9240</v>
      </c>
      <c r="B1" s="1" t="s">
        <v>9261</v>
      </c>
      <c r="C1" s="1" t="s">
        <v>9243</v>
      </c>
      <c r="D1" s="1" t="s">
        <v>9262</v>
      </c>
      <c r="E1" s="4" t="s">
        <v>9246</v>
      </c>
      <c r="F1" s="4" t="s">
        <v>9245</v>
      </c>
    </row>
    <row r="2" spans="1:6" x14ac:dyDescent="0.25">
      <c r="A2" t="s">
        <v>22</v>
      </c>
      <c r="B2" t="s">
        <v>46</v>
      </c>
      <c r="C2" t="s">
        <v>9230</v>
      </c>
      <c r="D2" t="s">
        <v>45</v>
      </c>
      <c r="E2" s="5">
        <v>3.49</v>
      </c>
      <c r="F2" s="5">
        <v>1</v>
      </c>
    </row>
    <row r="3" spans="1:6" x14ac:dyDescent="0.25">
      <c r="A3" t="s">
        <v>22</v>
      </c>
      <c r="B3" t="s">
        <v>34</v>
      </c>
      <c r="C3" t="s">
        <v>9230</v>
      </c>
      <c r="D3" t="s">
        <v>33</v>
      </c>
      <c r="E3" s="5">
        <v>3.6</v>
      </c>
      <c r="F3" s="5">
        <v>1.2</v>
      </c>
    </row>
    <row r="4" spans="1:6" x14ac:dyDescent="0.25">
      <c r="A4" t="s">
        <v>22</v>
      </c>
      <c r="B4" t="s">
        <v>28</v>
      </c>
      <c r="C4" t="s">
        <v>9230</v>
      </c>
      <c r="D4" t="s">
        <v>27</v>
      </c>
      <c r="E4" s="5">
        <v>3.6</v>
      </c>
      <c r="F4" s="5">
        <v>1.1000000000000001</v>
      </c>
    </row>
    <row r="5" spans="1:6" x14ac:dyDescent="0.25">
      <c r="A5" t="s">
        <v>223</v>
      </c>
      <c r="B5" t="s">
        <v>834</v>
      </c>
      <c r="C5" t="s">
        <v>9233</v>
      </c>
      <c r="D5" t="s">
        <v>833</v>
      </c>
      <c r="E5" s="5">
        <v>10</v>
      </c>
      <c r="F5" s="5">
        <v>2</v>
      </c>
    </row>
    <row r="6" spans="1:6" x14ac:dyDescent="0.25">
      <c r="A6" t="s">
        <v>148</v>
      </c>
      <c r="B6" t="s">
        <v>349</v>
      </c>
      <c r="C6" t="s">
        <v>9233</v>
      </c>
      <c r="D6" t="s">
        <v>348</v>
      </c>
      <c r="E6" s="5">
        <v>20</v>
      </c>
      <c r="F6" s="5">
        <v>10</v>
      </c>
    </row>
    <row r="7" spans="1:6" x14ac:dyDescent="0.25">
      <c r="A7" t="s">
        <v>148</v>
      </c>
      <c r="B7" t="s">
        <v>150</v>
      </c>
      <c r="C7" t="s">
        <v>9233</v>
      </c>
      <c r="D7" t="s">
        <v>149</v>
      </c>
      <c r="E7" s="5">
        <v>1.25</v>
      </c>
      <c r="F7" s="5">
        <v>0.6</v>
      </c>
    </row>
    <row r="8" spans="1:6" x14ac:dyDescent="0.25">
      <c r="A8" t="s">
        <v>223</v>
      </c>
      <c r="B8" t="s">
        <v>2908</v>
      </c>
      <c r="C8" t="s">
        <v>9232</v>
      </c>
      <c r="D8" t="s">
        <v>2907</v>
      </c>
      <c r="E8" s="5">
        <v>1.99</v>
      </c>
      <c r="F8" s="5">
        <v>0.75</v>
      </c>
    </row>
    <row r="9" spans="1:6" x14ac:dyDescent="0.25">
      <c r="A9" t="s">
        <v>223</v>
      </c>
      <c r="B9" t="s">
        <v>225</v>
      </c>
      <c r="C9" t="s">
        <v>9232</v>
      </c>
      <c r="D9" t="s">
        <v>224</v>
      </c>
      <c r="E9" s="5">
        <v>1.5</v>
      </c>
      <c r="F9" s="5">
        <v>0.8</v>
      </c>
    </row>
    <row r="10" spans="1:6" x14ac:dyDescent="0.25">
      <c r="A10" t="s">
        <v>223</v>
      </c>
      <c r="B10" t="s">
        <v>1489</v>
      </c>
      <c r="C10" t="s">
        <v>9232</v>
      </c>
      <c r="D10" t="s">
        <v>1488</v>
      </c>
      <c r="E10" s="5">
        <v>1.5</v>
      </c>
      <c r="F10" s="5">
        <v>0.8</v>
      </c>
    </row>
    <row r="11" spans="1:6" x14ac:dyDescent="0.25">
      <c r="A11" t="s">
        <v>223</v>
      </c>
      <c r="B11" t="s">
        <v>2061</v>
      </c>
      <c r="C11" t="s">
        <v>9232</v>
      </c>
      <c r="D11" t="s">
        <v>2060</v>
      </c>
      <c r="E11" s="5">
        <v>1.5</v>
      </c>
      <c r="F11" s="5">
        <v>0.9</v>
      </c>
    </row>
    <row r="12" spans="1:6" x14ac:dyDescent="0.25">
      <c r="A12" t="s">
        <v>148</v>
      </c>
      <c r="B12" t="s">
        <v>1453</v>
      </c>
      <c r="C12" t="s">
        <v>9232</v>
      </c>
      <c r="D12" t="s">
        <v>1452</v>
      </c>
      <c r="E12" s="5">
        <v>3.75</v>
      </c>
      <c r="F12" s="5">
        <v>1.5</v>
      </c>
    </row>
    <row r="13" spans="1:6" x14ac:dyDescent="0.25">
      <c r="A13" t="s">
        <v>223</v>
      </c>
      <c r="B13" t="s">
        <v>7375</v>
      </c>
      <c r="C13" t="s">
        <v>9234</v>
      </c>
      <c r="D13" t="s">
        <v>7374</v>
      </c>
      <c r="E13" s="5">
        <v>4.5</v>
      </c>
      <c r="F13" s="5">
        <v>1</v>
      </c>
    </row>
    <row r="14" spans="1:6" x14ac:dyDescent="0.25">
      <c r="A14" t="s">
        <v>148</v>
      </c>
      <c r="B14" t="s">
        <v>446</v>
      </c>
      <c r="C14" t="s">
        <v>9234</v>
      </c>
      <c r="D14" t="s">
        <v>445</v>
      </c>
      <c r="E14" s="5">
        <v>3.25</v>
      </c>
      <c r="F14" s="5">
        <v>3</v>
      </c>
    </row>
    <row r="15" spans="1:6" x14ac:dyDescent="0.25">
      <c r="A15" t="s">
        <v>22</v>
      </c>
      <c r="B15" t="s">
        <v>37</v>
      </c>
      <c r="C15" t="s">
        <v>9231</v>
      </c>
      <c r="D15" t="s">
        <v>36</v>
      </c>
      <c r="E15" s="5">
        <v>3.25</v>
      </c>
      <c r="F15" s="5">
        <v>1.1399999999999999</v>
      </c>
    </row>
    <row r="16" spans="1:6" x14ac:dyDescent="0.25">
      <c r="A16" t="s">
        <v>22</v>
      </c>
      <c r="B16" t="s">
        <v>25</v>
      </c>
      <c r="C16" t="s">
        <v>9231</v>
      </c>
      <c r="D16" t="s">
        <v>24</v>
      </c>
      <c r="E16" s="5">
        <v>3.75</v>
      </c>
      <c r="F16" s="5">
        <v>1.3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11300-25D4-44D0-9FD6-B1278B72583B}">
  <sheetPr codeName="Hoja3"/>
  <dimension ref="A1:D6"/>
  <sheetViews>
    <sheetView workbookViewId="0">
      <selection activeCell="E23" sqref="E23"/>
    </sheetView>
  </sheetViews>
  <sheetFormatPr baseColWidth="10" defaultRowHeight="15" x14ac:dyDescent="0.25"/>
  <cols>
    <col min="1" max="1" width="16.42578125" bestFit="1" customWidth="1"/>
    <col min="2" max="2" width="12.85546875" customWidth="1"/>
    <col min="3" max="3" width="14.85546875" customWidth="1"/>
    <col min="4" max="4" width="15" customWidth="1"/>
  </cols>
  <sheetData>
    <row r="1" spans="1:4" s="1" customFormat="1" x14ac:dyDescent="0.25">
      <c r="A1" s="1" t="s">
        <v>9243</v>
      </c>
      <c r="B1" s="1" t="s">
        <v>9263</v>
      </c>
      <c r="C1" s="1" t="s">
        <v>9264</v>
      </c>
      <c r="D1" s="1" t="s">
        <v>9242</v>
      </c>
    </row>
    <row r="2" spans="1:4" x14ac:dyDescent="0.25">
      <c r="A2" t="s">
        <v>9230</v>
      </c>
      <c r="B2" s="8">
        <v>32881893</v>
      </c>
      <c r="C2" s="8">
        <v>-111768036</v>
      </c>
      <c r="D2" t="s">
        <v>69</v>
      </c>
    </row>
    <row r="3" spans="1:4" x14ac:dyDescent="0.25">
      <c r="A3" t="s">
        <v>9231</v>
      </c>
      <c r="B3" s="8">
        <v>32076176</v>
      </c>
      <c r="C3" s="8">
        <v>-81088371</v>
      </c>
      <c r="D3" t="s">
        <v>73</v>
      </c>
    </row>
    <row r="4" spans="1:4" x14ac:dyDescent="0.25">
      <c r="A4" t="s">
        <v>9232</v>
      </c>
      <c r="B4" s="8">
        <v>4811914</v>
      </c>
      <c r="C4" s="8">
        <v>-9618115</v>
      </c>
      <c r="D4" t="s">
        <v>51</v>
      </c>
    </row>
    <row r="5" spans="1:4" x14ac:dyDescent="0.25">
      <c r="A5" t="s">
        <v>9233</v>
      </c>
      <c r="B5" s="8">
        <v>41446333</v>
      </c>
      <c r="C5" s="8">
        <v>-90565487</v>
      </c>
      <c r="D5" t="s">
        <v>173</v>
      </c>
    </row>
    <row r="6" spans="1:4" x14ac:dyDescent="0.25">
      <c r="A6" t="s">
        <v>9234</v>
      </c>
      <c r="B6" s="8">
        <v>351175</v>
      </c>
      <c r="C6" s="8">
        <v>-89971107</v>
      </c>
      <c r="D6" t="s">
        <v>65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1118-E518-4CFA-AEEC-629237A02292}">
  <sheetPr codeName="Hoja4"/>
  <dimension ref="A1:B4"/>
  <sheetViews>
    <sheetView workbookViewId="0">
      <selection sqref="A1:B4"/>
    </sheetView>
  </sheetViews>
  <sheetFormatPr baseColWidth="10" defaultRowHeight="15" x14ac:dyDescent="0.25"/>
  <cols>
    <col min="1" max="1" width="13.7109375" customWidth="1"/>
    <col min="2" max="2" width="13.28515625" style="7" customWidth="1"/>
  </cols>
  <sheetData>
    <row r="1" spans="1:2" s="1" customFormat="1" x14ac:dyDescent="0.25">
      <c r="A1" s="1" t="s">
        <v>9240</v>
      </c>
      <c r="B1" s="6" t="s">
        <v>9241</v>
      </c>
    </row>
    <row r="2" spans="1:2" x14ac:dyDescent="0.25">
      <c r="A2" t="s">
        <v>22</v>
      </c>
      <c r="B2" s="5">
        <v>27000</v>
      </c>
    </row>
    <row r="3" spans="1:2" x14ac:dyDescent="0.25">
      <c r="A3" t="s">
        <v>223</v>
      </c>
      <c r="B3" s="5">
        <v>15000</v>
      </c>
    </row>
    <row r="4" spans="1:2" x14ac:dyDescent="0.25">
      <c r="A4" t="s">
        <v>148</v>
      </c>
      <c r="B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D73BF-8A90-4E29-A9C6-47CB1E082D1F}">
  <sheetPr codeName="Hoja6"/>
  <dimension ref="A1:N100"/>
  <sheetViews>
    <sheetView workbookViewId="0">
      <selection activeCell="A19" sqref="A19"/>
    </sheetView>
  </sheetViews>
  <sheetFormatPr baseColWidth="10" defaultRowHeight="15" x14ac:dyDescent="0.25"/>
  <cols>
    <col min="1" max="1" width="31.7109375" bestFit="1" customWidth="1"/>
    <col min="2" max="2" width="15.28515625" bestFit="1" customWidth="1"/>
    <col min="3" max="3" width="17.85546875" bestFit="1" customWidth="1"/>
    <col min="4" max="4" width="20.7109375" bestFit="1" customWidth="1"/>
    <col min="5" max="6" width="12.5703125" bestFit="1" customWidth="1"/>
    <col min="7" max="9" width="17.85546875" bestFit="1" customWidth="1"/>
    <col min="10" max="10" width="22.85546875" bestFit="1" customWidth="1"/>
    <col min="11" max="13" width="12" bestFit="1" customWidth="1"/>
    <col min="14" max="14" width="13" bestFit="1" customWidth="1"/>
    <col min="15" max="59" width="26.5703125" bestFit="1" customWidth="1"/>
    <col min="60" max="60" width="12.5703125" bestFit="1" customWidth="1"/>
  </cols>
  <sheetData>
    <row r="1" spans="1:11" x14ac:dyDescent="0.25">
      <c r="A1" s="20" t="s">
        <v>9236</v>
      </c>
      <c r="B1" t="s">
        <v>9282</v>
      </c>
    </row>
    <row r="2" spans="1:11" x14ac:dyDescent="0.25">
      <c r="A2" s="21" t="s">
        <v>39</v>
      </c>
      <c r="B2">
        <v>1312</v>
      </c>
      <c r="H2" s="20" t="s">
        <v>9236</v>
      </c>
      <c r="I2" t="s">
        <v>9278</v>
      </c>
    </row>
    <row r="3" spans="1:11" x14ac:dyDescent="0.25">
      <c r="A3" s="21" t="s">
        <v>82</v>
      </c>
      <c r="B3">
        <v>442</v>
      </c>
      <c r="H3" s="21" t="s">
        <v>39</v>
      </c>
      <c r="I3" s="7">
        <v>12.191310975609756</v>
      </c>
    </row>
    <row r="4" spans="1:11" x14ac:dyDescent="0.25">
      <c r="A4" s="21" t="s">
        <v>71</v>
      </c>
      <c r="B4">
        <v>1653</v>
      </c>
      <c r="H4" s="21" t="s">
        <v>82</v>
      </c>
      <c r="I4" s="7">
        <v>10.042986425339366</v>
      </c>
      <c r="K4" s="28"/>
    </row>
    <row r="5" spans="1:11" x14ac:dyDescent="0.25">
      <c r="A5" s="21" t="s">
        <v>18</v>
      </c>
      <c r="B5">
        <v>5142</v>
      </c>
      <c r="H5" s="21" t="s">
        <v>71</v>
      </c>
      <c r="I5" s="7">
        <v>13.213551119177254</v>
      </c>
      <c r="K5" s="28"/>
    </row>
    <row r="6" spans="1:11" x14ac:dyDescent="0.25">
      <c r="H6" s="21" t="s">
        <v>18</v>
      </c>
      <c r="I6" s="7">
        <v>14.99319330999611</v>
      </c>
      <c r="K6" s="28"/>
    </row>
    <row r="7" spans="1:11" x14ac:dyDescent="0.25">
      <c r="K7" s="28"/>
    </row>
    <row r="8" spans="1:11" x14ac:dyDescent="0.25">
      <c r="K8" s="28"/>
    </row>
    <row r="9" spans="1:11" x14ac:dyDescent="0.25">
      <c r="K9" s="28"/>
    </row>
    <row r="10" spans="1:11" x14ac:dyDescent="0.25">
      <c r="K10" s="28"/>
    </row>
    <row r="11" spans="1:11" x14ac:dyDescent="0.25">
      <c r="K11" s="28"/>
    </row>
    <row r="12" spans="1:11" x14ac:dyDescent="0.25">
      <c r="K12" s="28"/>
    </row>
    <row r="13" spans="1:11" x14ac:dyDescent="0.25">
      <c r="K13" s="28"/>
    </row>
    <row r="14" spans="1:11" x14ac:dyDescent="0.25">
      <c r="K14" s="28"/>
    </row>
    <row r="15" spans="1:11" x14ac:dyDescent="0.25">
      <c r="K15" s="28"/>
    </row>
    <row r="16" spans="1:11" x14ac:dyDescent="0.25">
      <c r="K16" s="28"/>
    </row>
    <row r="17" spans="1:14" x14ac:dyDescent="0.25">
      <c r="K17" s="28"/>
    </row>
    <row r="18" spans="1:14" x14ac:dyDescent="0.25">
      <c r="I18" s="20" t="s">
        <v>9272</v>
      </c>
      <c r="J18" s="20" t="s">
        <v>9238</v>
      </c>
    </row>
    <row r="19" spans="1:14" x14ac:dyDescent="0.25">
      <c r="A19" s="20" t="s">
        <v>9236</v>
      </c>
      <c r="B19" t="s">
        <v>9272</v>
      </c>
      <c r="C19" t="s">
        <v>9283</v>
      </c>
      <c r="I19" s="20" t="s">
        <v>9236</v>
      </c>
      <c r="J19" t="s">
        <v>32</v>
      </c>
      <c r="K19" t="s">
        <v>66</v>
      </c>
      <c r="L19" t="s">
        <v>43</v>
      </c>
      <c r="M19" t="s">
        <v>23</v>
      </c>
      <c r="N19" t="s">
        <v>9271</v>
      </c>
    </row>
    <row r="20" spans="1:14" x14ac:dyDescent="0.25">
      <c r="A20" s="21" t="s">
        <v>46</v>
      </c>
      <c r="B20" s="19">
        <v>19973.269999999909</v>
      </c>
      <c r="C20" s="19">
        <v>14250.269999999788</v>
      </c>
      <c r="D20" s="19"/>
      <c r="E20" s="19"/>
      <c r="F20" s="19"/>
      <c r="I20" s="21">
        <v>2021</v>
      </c>
      <c r="J20" s="19">
        <v>6831.4299999999957</v>
      </c>
      <c r="K20" s="19">
        <v>4010.8799999999978</v>
      </c>
      <c r="L20" s="19">
        <v>5377.2699999999986</v>
      </c>
      <c r="M20" s="19">
        <v>7991.6999999999944</v>
      </c>
      <c r="N20" s="19">
        <v>24211.279999999988</v>
      </c>
    </row>
    <row r="21" spans="1:14" x14ac:dyDescent="0.25">
      <c r="A21" s="21" t="s">
        <v>34</v>
      </c>
      <c r="B21" s="19">
        <v>20854.799999999974</v>
      </c>
      <c r="C21" s="19">
        <v>13903.200000000004</v>
      </c>
      <c r="I21" s="21">
        <v>2022</v>
      </c>
      <c r="J21" s="19">
        <v>7078.5599999999904</v>
      </c>
      <c r="K21" s="19">
        <v>3801.239999999998</v>
      </c>
      <c r="L21" s="19">
        <v>5393.469999999993</v>
      </c>
      <c r="M21" s="19">
        <v>7850.8399999999901</v>
      </c>
      <c r="N21" s="19">
        <v>24124.109999999971</v>
      </c>
    </row>
    <row r="22" spans="1:14" x14ac:dyDescent="0.25">
      <c r="A22" s="21" t="s">
        <v>37</v>
      </c>
      <c r="B22" s="19">
        <v>22220.25</v>
      </c>
      <c r="C22" s="19">
        <v>14426.069999999885</v>
      </c>
      <c r="I22" s="21">
        <v>2023</v>
      </c>
      <c r="J22" s="19">
        <v>9015.1699999999873</v>
      </c>
      <c r="K22" s="19">
        <v>4956.28</v>
      </c>
      <c r="L22" s="19">
        <v>7508.6299999999947</v>
      </c>
      <c r="M22" s="19">
        <v>9938.3099999999922</v>
      </c>
      <c r="N22" s="19">
        <v>31418.38999999997</v>
      </c>
    </row>
    <row r="23" spans="1:14" x14ac:dyDescent="0.25">
      <c r="A23" s="21" t="s">
        <v>28</v>
      </c>
      <c r="B23" s="19">
        <v>22849.200000000023</v>
      </c>
      <c r="C23" s="19">
        <v>15867.5</v>
      </c>
      <c r="I23" s="21">
        <v>2024</v>
      </c>
      <c r="J23" s="19">
        <v>11443.979999999998</v>
      </c>
      <c r="K23" s="19">
        <v>5747.8299999999954</v>
      </c>
      <c r="L23" s="19">
        <v>9063.9899999999852</v>
      </c>
      <c r="M23" s="19">
        <v>13474.919999999991</v>
      </c>
      <c r="N23" s="19">
        <v>39730.719999999972</v>
      </c>
    </row>
    <row r="24" spans="1:14" x14ac:dyDescent="0.25">
      <c r="A24" s="21" t="s">
        <v>25</v>
      </c>
      <c r="B24" s="19">
        <v>23726.25</v>
      </c>
      <c r="C24" s="19">
        <v>15501.149999999989</v>
      </c>
      <c r="I24" s="21" t="s">
        <v>9271</v>
      </c>
      <c r="J24" s="19">
        <v>34369.13999999997</v>
      </c>
      <c r="K24" s="19">
        <v>18516.229999999989</v>
      </c>
      <c r="L24" s="19">
        <v>27343.359999999971</v>
      </c>
      <c r="M24" s="19">
        <v>39255.769999999968</v>
      </c>
      <c r="N24" s="19">
        <v>119484.4999999999</v>
      </c>
    </row>
    <row r="41" spans="1:6" ht="16.5" x14ac:dyDescent="0.3">
      <c r="A41" s="27" t="s">
        <v>9255</v>
      </c>
      <c r="B41" s="27" t="s">
        <v>9267</v>
      </c>
      <c r="C41" s="25"/>
      <c r="D41" s="25"/>
      <c r="E41" s="25"/>
      <c r="F41" s="25"/>
    </row>
    <row r="42" spans="1:6" ht="16.5" x14ac:dyDescent="0.3">
      <c r="A42" s="38" t="str" cm="1">
        <f t="array" ref="A42:A100">_xlfn.UNIQUE(Tabla1[Estado])</f>
        <v>Texas</v>
      </c>
      <c r="B42" s="39">
        <f>SUMIF(Tabla1[Estado],'Tablas Dinámicas'!A42,Tabla1[Ventas])</f>
        <v>11278.64999999998</v>
      </c>
      <c r="C42" s="26"/>
      <c r="D42" s="26"/>
      <c r="E42" s="26"/>
      <c r="F42" s="26"/>
    </row>
    <row r="43" spans="1:6" ht="16.5" x14ac:dyDescent="0.3">
      <c r="A43" s="13" t="str">
        <v>Illinois</v>
      </c>
      <c r="B43" s="39">
        <f>SUMIF(Tabla1[Estado],'Tablas Dinámicas'!A43,Tabla1[Ventas])</f>
        <v>6164.9899999999971</v>
      </c>
      <c r="C43" s="35"/>
      <c r="D43" s="36"/>
    </row>
    <row r="44" spans="1:6" ht="16.5" x14ac:dyDescent="0.3">
      <c r="A44" s="13" t="str">
        <v>Pennsylvania</v>
      </c>
      <c r="B44" s="39">
        <f>SUMIF(Tabla1[Estado],'Tablas Dinámicas'!A44,Tabla1[Ventas])</f>
        <v>6669.3799999999947</v>
      </c>
      <c r="C44" s="35"/>
      <c r="D44" s="36"/>
    </row>
    <row r="45" spans="1:6" ht="16.5" x14ac:dyDescent="0.3">
      <c r="A45" s="13" t="str">
        <v>Georgia</v>
      </c>
      <c r="B45" s="39">
        <f>SUMIF(Tabla1[Estado],'Tablas Dinámicas'!A45,Tabla1[Ventas])</f>
        <v>2054.4600000000005</v>
      </c>
      <c r="C45" s="35"/>
      <c r="D45" s="36"/>
    </row>
    <row r="46" spans="1:6" ht="16.5" x14ac:dyDescent="0.3">
      <c r="A46" s="13" t="str">
        <v>California</v>
      </c>
      <c r="B46" s="39">
        <f>SUMIF(Tabla1[Estado],'Tablas Dinámicas'!A46,Tabla1[Ventas])</f>
        <v>23481.07</v>
      </c>
    </row>
    <row r="47" spans="1:6" ht="16.5" x14ac:dyDescent="0.3">
      <c r="A47" s="37" t="str">
        <v>Kentucky</v>
      </c>
      <c r="B47" s="39">
        <f>SUMIF(Tabla1[Estado],'Tablas Dinámicas'!A47,Tabla1[Ventas])</f>
        <v>1537.7300000000005</v>
      </c>
    </row>
    <row r="48" spans="1:6" ht="16.5" x14ac:dyDescent="0.3">
      <c r="A48" s="13" t="str">
        <v>Virginia</v>
      </c>
      <c r="B48" s="39">
        <f>SUMIF(Tabla1[Estado],'Tablas Dinámicas'!A48,Tabla1[Ventas])</f>
        <v>2657.1899999999996</v>
      </c>
    </row>
    <row r="49" spans="1:2" ht="16.5" x14ac:dyDescent="0.3">
      <c r="A49" s="13" t="str">
        <v>Delaware</v>
      </c>
      <c r="B49" s="39">
        <f>SUMIF(Tabla1[Estado],'Tablas Dinámicas'!A49,Tabla1[Ventas])</f>
        <v>1130.06</v>
      </c>
    </row>
    <row r="50" spans="1:2" ht="16.5" x14ac:dyDescent="0.3">
      <c r="A50" s="13" t="str">
        <v>Louisiana</v>
      </c>
      <c r="B50" s="39">
        <f>SUMIF(Tabla1[Estado],'Tablas Dinámicas'!A50,Tabla1[Ventas])</f>
        <v>477.02000000000004</v>
      </c>
    </row>
    <row r="51" spans="1:2" ht="16.5" x14ac:dyDescent="0.3">
      <c r="A51" s="13" t="str">
        <v>Ohio</v>
      </c>
      <c r="B51" s="39">
        <f>SUMIF(Tabla1[Estado],'Tablas Dinámicas'!A51,Tabla1[Ventas])</f>
        <v>5689.4399999999932</v>
      </c>
    </row>
    <row r="52" spans="1:2" ht="16.5" x14ac:dyDescent="0.3">
      <c r="A52" s="13" t="str">
        <v>South Carolina</v>
      </c>
      <c r="B52" s="39">
        <f>SUMIF(Tabla1[Estado],'Tablas Dinámicas'!A52,Tabla1[Ventas])</f>
        <v>491.42</v>
      </c>
    </row>
    <row r="53" spans="1:2" ht="16.5" x14ac:dyDescent="0.3">
      <c r="A53" s="13" t="str">
        <v>Oregon</v>
      </c>
      <c r="B53" s="39">
        <f>SUMIF(Tabla1[Estado],'Tablas Dinámicas'!A53,Tabla1[Ventas])</f>
        <v>1621.93</v>
      </c>
    </row>
    <row r="54" spans="1:2" ht="16.5" x14ac:dyDescent="0.3">
      <c r="A54" s="13" t="str">
        <v>Arizona</v>
      </c>
      <c r="B54" s="39">
        <f>SUMIF(Tabla1[Estado],'Tablas Dinámicas'!A54,Tabla1[Ventas])</f>
        <v>3128.4199999999983</v>
      </c>
    </row>
    <row r="55" spans="1:2" ht="16.5" x14ac:dyDescent="0.3">
      <c r="A55" s="13" t="str">
        <v>Arkansas</v>
      </c>
      <c r="B55" s="39">
        <f>SUMIF(Tabla1[Estado],'Tablas Dinámicas'!A55,Tabla1[Ventas])</f>
        <v>713.38000000000011</v>
      </c>
    </row>
    <row r="56" spans="1:2" ht="16.5" x14ac:dyDescent="0.3">
      <c r="A56" s="13" t="str">
        <v>Tennessee</v>
      </c>
      <c r="B56" s="39">
        <f>SUMIF(Tabla1[Estado],'Tablas Dinámicas'!A56,Tabla1[Ventas])</f>
        <v>1929.2700000000002</v>
      </c>
    </row>
    <row r="57" spans="1:2" ht="16.5" x14ac:dyDescent="0.3">
      <c r="A57" s="13" t="str">
        <v>Michigan</v>
      </c>
      <c r="B57" s="39">
        <f>SUMIF(Tabla1[Estado],'Tablas Dinámicas'!A57,Tabla1[Ventas])</f>
        <v>2758.2300000000009</v>
      </c>
    </row>
    <row r="58" spans="1:2" ht="16.5" x14ac:dyDescent="0.3">
      <c r="A58" s="13" t="str">
        <v>Ontario</v>
      </c>
      <c r="B58" s="39">
        <f>SUMIF(Tabla1[Estado],'Tablas Dinámicas'!A58,Tabla1[Ventas])</f>
        <v>575.91999999999996</v>
      </c>
    </row>
    <row r="59" spans="1:2" ht="16.5" x14ac:dyDescent="0.3">
      <c r="A59" s="13" t="str">
        <v>Florida</v>
      </c>
      <c r="B59" s="39">
        <f>SUMIF(Tabla1[Estado],'Tablas Dinámicas'!A59,Tabla1[Ventas])</f>
        <v>4047.2199999999993</v>
      </c>
    </row>
    <row r="60" spans="1:2" ht="16.5" x14ac:dyDescent="0.3">
      <c r="A60" s="13" t="str">
        <v>Nevada</v>
      </c>
      <c r="B60" s="39">
        <f>SUMIF(Tabla1[Estado],'Tablas Dinámicas'!A60,Tabla1[Ventas])</f>
        <v>704.26</v>
      </c>
    </row>
    <row r="61" spans="1:2" ht="16.5" x14ac:dyDescent="0.3">
      <c r="A61" s="13" t="str">
        <v>Indiana</v>
      </c>
      <c r="B61" s="39">
        <f>SUMIF(Tabla1[Estado],'Tablas Dinámicas'!A61,Tabla1[Ventas])</f>
        <v>1676.6800000000003</v>
      </c>
    </row>
    <row r="62" spans="1:2" ht="16.5" x14ac:dyDescent="0.3">
      <c r="A62" s="13" t="str">
        <v>South Dakota</v>
      </c>
      <c r="B62" s="39">
        <f>SUMIF(Tabla1[Estado],'Tablas Dinámicas'!A62,Tabla1[Ventas])</f>
        <v>119.19</v>
      </c>
    </row>
    <row r="63" spans="1:2" ht="16.5" x14ac:dyDescent="0.3">
      <c r="A63" s="13" t="str">
        <v>New York</v>
      </c>
      <c r="B63" s="39">
        <f>SUMIF(Tabla1[Estado],'Tablas Dinámicas'!A63,Tabla1[Ventas])</f>
        <v>13174.079999999982</v>
      </c>
    </row>
    <row r="64" spans="1:2" ht="16.5" x14ac:dyDescent="0.3">
      <c r="A64" s="13" t="str">
        <v>Wisconsin</v>
      </c>
      <c r="B64" s="39">
        <f>SUMIF(Tabla1[Estado],'Tablas Dinámicas'!A64,Tabla1[Ventas])</f>
        <v>1669.2900000000004</v>
      </c>
    </row>
    <row r="65" spans="1:2" ht="16.5" x14ac:dyDescent="0.3">
      <c r="A65" s="13" t="str">
        <v>Washington</v>
      </c>
      <c r="B65" s="39">
        <f>SUMIF(Tabla1[Estado],'Tablas Dinámicas'!A65,Tabla1[Ventas])</f>
        <v>5997.78</v>
      </c>
    </row>
    <row r="66" spans="1:2" ht="16.5" x14ac:dyDescent="0.3">
      <c r="A66" s="13" t="str">
        <v>New Jersey</v>
      </c>
      <c r="B66" s="39">
        <f>SUMIF(Tabla1[Estado],'Tablas Dinámicas'!A66,Tabla1[Ventas])</f>
        <v>1301.6700000000003</v>
      </c>
    </row>
    <row r="67" spans="1:2" ht="16.5" x14ac:dyDescent="0.3">
      <c r="A67" s="13" t="str">
        <v>Missouri</v>
      </c>
      <c r="B67" s="39">
        <f>SUMIF(Tabla1[Estado],'Tablas Dinámicas'!A67,Tabla1[Ventas])</f>
        <v>756.60000000000025</v>
      </c>
    </row>
    <row r="68" spans="1:2" ht="16.5" x14ac:dyDescent="0.3">
      <c r="A68" s="13" t="str">
        <v>North Carolina</v>
      </c>
      <c r="B68" s="39">
        <f>SUMIF(Tabla1[Estado],'Tablas Dinámicas'!A68,Tabla1[Ventas])</f>
        <v>3007.4400000000014</v>
      </c>
    </row>
    <row r="69" spans="1:2" ht="16.5" x14ac:dyDescent="0.3">
      <c r="A69" s="13" t="str">
        <v>Colorado</v>
      </c>
      <c r="B69" s="39">
        <f>SUMIF(Tabla1[Estado],'Tablas Dinámicas'!A69,Tabla1[Ventas])</f>
        <v>1964.6800000000007</v>
      </c>
    </row>
    <row r="70" spans="1:2" ht="16.5" x14ac:dyDescent="0.3">
      <c r="A70" s="13" t="str">
        <v>Alberta</v>
      </c>
      <c r="B70" s="39">
        <f>SUMIF(Tabla1[Estado],'Tablas Dinámicas'!A70,Tabla1[Ventas])</f>
        <v>483.51999999999992</v>
      </c>
    </row>
    <row r="71" spans="1:2" ht="16.5" x14ac:dyDescent="0.3">
      <c r="A71" s="13" t="str">
        <v>Utah</v>
      </c>
      <c r="B71" s="39">
        <f>SUMIF(Tabla1[Estado],'Tablas Dinámicas'!A71,Tabla1[Ventas])</f>
        <v>733.93</v>
      </c>
    </row>
    <row r="72" spans="1:2" ht="16.5" x14ac:dyDescent="0.3">
      <c r="A72" s="13" t="str">
        <v>Minnesota</v>
      </c>
      <c r="B72" s="39">
        <f>SUMIF(Tabla1[Estado],'Tablas Dinámicas'!A72,Tabla1[Ventas])</f>
        <v>991.3900000000001</v>
      </c>
    </row>
    <row r="73" spans="1:2" ht="16.5" x14ac:dyDescent="0.3">
      <c r="A73" s="13" t="str">
        <v>Mississippi</v>
      </c>
      <c r="B73" s="39">
        <f>SUMIF(Tabla1[Estado],'Tablas Dinámicas'!A73,Tabla1[Ventas])</f>
        <v>709.39</v>
      </c>
    </row>
    <row r="74" spans="1:2" ht="16.5" x14ac:dyDescent="0.3">
      <c r="A74" s="13" t="str">
        <v>Iowa</v>
      </c>
      <c r="B74" s="39">
        <f>SUMIF(Tabla1[Estado],'Tablas Dinámicas'!A74,Tabla1[Ventas])</f>
        <v>371.69</v>
      </c>
    </row>
    <row r="75" spans="1:2" ht="16.5" x14ac:dyDescent="0.3">
      <c r="A75" s="13" t="str">
        <v>New Mexico</v>
      </c>
      <c r="B75" s="39">
        <f>SUMIF(Tabla1[Estado],'Tablas Dinámicas'!A75,Tabla1[Ventas])</f>
        <v>453.96000000000009</v>
      </c>
    </row>
    <row r="76" spans="1:2" ht="16.5" x14ac:dyDescent="0.3">
      <c r="A76" s="13" t="str">
        <v>Massachusetts</v>
      </c>
      <c r="B76" s="39">
        <f>SUMIF(Tabla1[Estado],'Tablas Dinámicas'!A76,Tabla1[Ventas])</f>
        <v>1394.36</v>
      </c>
    </row>
    <row r="77" spans="1:2" ht="16.5" x14ac:dyDescent="0.3">
      <c r="A77" s="13" t="str">
        <v>Alabama</v>
      </c>
      <c r="B77" s="39">
        <f>SUMIF(Tabla1[Estado],'Tablas Dinámicas'!A77,Tabla1[Ventas])</f>
        <v>891.71000000000026</v>
      </c>
    </row>
    <row r="78" spans="1:2" ht="16.5" x14ac:dyDescent="0.3">
      <c r="A78" s="13" t="str">
        <v>Montana</v>
      </c>
      <c r="B78" s="39">
        <f>SUMIF(Tabla1[Estado],'Tablas Dinámicas'!A78,Tabla1[Ventas])</f>
        <v>165.06</v>
      </c>
    </row>
    <row r="79" spans="1:2" ht="16.5" x14ac:dyDescent="0.3">
      <c r="A79" s="13" t="str">
        <v>Idaho</v>
      </c>
      <c r="B79" s="39">
        <f>SUMIF(Tabla1[Estado],'Tablas Dinámicas'!A79,Tabla1[Ventas])</f>
        <v>187.05</v>
      </c>
    </row>
    <row r="80" spans="1:2" ht="16.5" x14ac:dyDescent="0.3">
      <c r="A80" s="13" t="str">
        <v>Maryland</v>
      </c>
      <c r="B80" s="39">
        <f>SUMIF(Tabla1[Estado],'Tablas Dinámicas'!A80,Tabla1[Ventas])</f>
        <v>1095.4400000000003</v>
      </c>
    </row>
    <row r="81" spans="1:2" ht="16.5" x14ac:dyDescent="0.3">
      <c r="A81" s="13" t="str">
        <v>Connecticut</v>
      </c>
      <c r="B81" s="39">
        <f>SUMIF(Tabla1[Estado],'Tablas Dinámicas'!A81,Tabla1[Ventas])</f>
        <v>881.88000000000022</v>
      </c>
    </row>
    <row r="82" spans="1:2" ht="16.5" x14ac:dyDescent="0.3">
      <c r="A82" s="13" t="str">
        <v>British Columbia</v>
      </c>
      <c r="B82" s="39">
        <f>SUMIF(Tabla1[Estado],'Tablas Dinámicas'!A82,Tabla1[Ventas])</f>
        <v>290.90000000000003</v>
      </c>
    </row>
    <row r="83" spans="1:2" ht="16.5" x14ac:dyDescent="0.3">
      <c r="A83" s="13" t="str">
        <v>New Hampshire</v>
      </c>
      <c r="B83" s="39">
        <f>SUMIF(Tabla1[Estado],'Tablas Dinámicas'!A83,Tabla1[Ventas])</f>
        <v>402.27000000000015</v>
      </c>
    </row>
    <row r="84" spans="1:2" ht="16.5" x14ac:dyDescent="0.3">
      <c r="A84" s="13" t="str">
        <v>Quebec</v>
      </c>
      <c r="B84" s="39">
        <f>SUMIF(Tabla1[Estado],'Tablas Dinámicas'!A84,Tabla1[Ventas])</f>
        <v>437.18000000000018</v>
      </c>
    </row>
    <row r="85" spans="1:2" ht="16.5" x14ac:dyDescent="0.3">
      <c r="A85" s="13" t="str">
        <v>Nova Scotia</v>
      </c>
      <c r="B85" s="39">
        <f>SUMIF(Tabla1[Estado],'Tablas Dinámicas'!A85,Tabla1[Ventas])</f>
        <v>87.5</v>
      </c>
    </row>
    <row r="86" spans="1:2" ht="16.5" x14ac:dyDescent="0.3">
      <c r="A86" s="13" t="str">
        <v>Oklahoma</v>
      </c>
      <c r="B86" s="39">
        <f>SUMIF(Tabla1[Estado],'Tablas Dinámicas'!A86,Tabla1[Ventas])</f>
        <v>718.10000000000025</v>
      </c>
    </row>
    <row r="87" spans="1:2" ht="16.5" x14ac:dyDescent="0.3">
      <c r="A87" s="13" t="str">
        <v>Nebraska</v>
      </c>
      <c r="B87" s="39">
        <f>SUMIF(Tabla1[Estado],'Tablas Dinámicas'!A87,Tabla1[Ventas])</f>
        <v>410.21</v>
      </c>
    </row>
    <row r="88" spans="1:2" ht="16.5" x14ac:dyDescent="0.3">
      <c r="A88" s="13" t="str">
        <v>Maine</v>
      </c>
      <c r="B88" s="39">
        <f>SUMIF(Tabla1[Estado],'Tablas Dinámicas'!A88,Tabla1[Ventas])</f>
        <v>119.50000000000001</v>
      </c>
    </row>
    <row r="89" spans="1:2" ht="16.5" x14ac:dyDescent="0.3">
      <c r="A89" s="13" t="str">
        <v>Kansas</v>
      </c>
      <c r="B89" s="39">
        <f>SUMIF(Tabla1[Estado],'Tablas Dinámicas'!A89,Tabla1[Ventas])</f>
        <v>255.67999999999998</v>
      </c>
    </row>
    <row r="90" spans="1:2" ht="16.5" x14ac:dyDescent="0.3">
      <c r="A90" s="13" t="str">
        <v>Rhode Island</v>
      </c>
      <c r="B90" s="39">
        <f>SUMIF(Tabla1[Estado],'Tablas Dinámicas'!A90,Tabla1[Ventas])</f>
        <v>677.07</v>
      </c>
    </row>
    <row r="91" spans="1:2" ht="16.5" x14ac:dyDescent="0.3">
      <c r="A91" s="13" t="str">
        <v>Newfoundland and Labrador</v>
      </c>
      <c r="B91" s="39">
        <f>SUMIF(Tabla1[Estado],'Tablas Dinámicas'!A91,Tabla1[Ventas])</f>
        <v>133.19999999999999</v>
      </c>
    </row>
    <row r="92" spans="1:2" ht="16.5" x14ac:dyDescent="0.3">
      <c r="A92" s="13" t="str">
        <v>New Brunswick</v>
      </c>
      <c r="B92" s="39">
        <f>SUMIF(Tabla1[Estado],'Tablas Dinámicas'!A92,Tabla1[Ventas])</f>
        <v>172.72</v>
      </c>
    </row>
    <row r="93" spans="1:2" ht="16.5" x14ac:dyDescent="0.3">
      <c r="A93" s="13" t="str">
        <v>Prince Edward Island</v>
      </c>
      <c r="B93" s="39">
        <f>SUMIF(Tabla1[Estado],'Tablas Dinámicas'!A93,Tabla1[Ventas])</f>
        <v>91.1</v>
      </c>
    </row>
    <row r="94" spans="1:2" ht="16.5" x14ac:dyDescent="0.3">
      <c r="A94" s="13" t="str">
        <v>District of Columbia</v>
      </c>
      <c r="B94" s="39">
        <f>SUMIF(Tabla1[Estado],'Tablas Dinámicas'!A94,Tabla1[Ventas])</f>
        <v>113.45</v>
      </c>
    </row>
    <row r="95" spans="1:2" ht="16.5" x14ac:dyDescent="0.3">
      <c r="A95" s="13" t="str">
        <v>Vermont</v>
      </c>
      <c r="B95" s="39">
        <f>SUMIF(Tabla1[Estado],'Tablas Dinámicas'!A95,Tabla1[Ventas])</f>
        <v>158.94999999999999</v>
      </c>
    </row>
    <row r="96" spans="1:2" ht="16.5" x14ac:dyDescent="0.3">
      <c r="A96" s="13" t="str">
        <v>Manitoba</v>
      </c>
      <c r="B96" s="39">
        <f>SUMIF(Tabla1[Estado],'Tablas Dinámicas'!A96,Tabla1[Ventas])</f>
        <v>96</v>
      </c>
    </row>
    <row r="97" spans="1:2" ht="16.5" x14ac:dyDescent="0.3">
      <c r="A97" s="13" t="str">
        <v>Saskatchewan</v>
      </c>
      <c r="B97" s="39">
        <f>SUMIF(Tabla1[Estado],'Tablas Dinámicas'!A97,Tabla1[Ventas])</f>
        <v>29.25</v>
      </c>
    </row>
    <row r="98" spans="1:2" ht="16.5" x14ac:dyDescent="0.3">
      <c r="A98" s="13" t="str">
        <v>Wyoming</v>
      </c>
      <c r="B98" s="39">
        <f>SUMIF(Tabla1[Estado],'Tablas Dinámicas'!A98,Tabla1[Ventas])</f>
        <v>13.96</v>
      </c>
    </row>
    <row r="99" spans="1:2" ht="16.5" x14ac:dyDescent="0.3">
      <c r="A99" s="13" t="str">
        <v>North Dakota</v>
      </c>
      <c r="B99" s="39">
        <f>SUMIF(Tabla1[Estado],'Tablas Dinámicas'!A99,Tabla1[Ventas])</f>
        <v>76.66</v>
      </c>
    </row>
    <row r="100" spans="1:2" ht="16.5" x14ac:dyDescent="0.3">
      <c r="A100" s="13" t="str">
        <v>West Virginia</v>
      </c>
      <c r="B100" s="39">
        <f>SUMIF(Tabla1[Estado],'Tablas Dinámicas'!A100,Tabla1[Ventas])</f>
        <v>63.97</v>
      </c>
    </row>
  </sheetData>
  <conditionalFormatting sqref="D43:D45">
    <cfRule type="cellIs" dxfId="3" priority="4" operator="lessThan">
      <formula>1</formula>
    </cfRule>
    <cfRule type="cellIs" dxfId="2" priority="5" operator="greaterThan">
      <formula>0.99</formula>
    </cfRule>
  </conditionalFormatting>
  <conditionalFormatting sqref="K4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0E309-DBF7-4880-ACB7-956C1877D42C}">
  <sheetPr codeName="Hoja7"/>
  <dimension ref="A1:AC91"/>
  <sheetViews>
    <sheetView workbookViewId="0">
      <selection activeCell="A6" sqref="A6"/>
    </sheetView>
  </sheetViews>
  <sheetFormatPr baseColWidth="10" defaultRowHeight="15" x14ac:dyDescent="0.25"/>
  <cols>
    <col min="1" max="1" width="31.7109375" bestFit="1" customWidth="1"/>
    <col min="2" max="2" width="15.28515625" bestFit="1" customWidth="1"/>
    <col min="3" max="3" width="14.5703125" bestFit="1" customWidth="1"/>
    <col min="4" max="4" width="17.85546875" bestFit="1" customWidth="1"/>
    <col min="5" max="5" width="18.28515625" bestFit="1" customWidth="1"/>
    <col min="6" max="6" width="8.42578125" bestFit="1" customWidth="1"/>
    <col min="7" max="7" width="12.5703125" bestFit="1" customWidth="1"/>
    <col min="9" max="9" width="37.28515625" bestFit="1" customWidth="1"/>
    <col min="10" max="29" width="19.140625" bestFit="1" customWidth="1"/>
    <col min="30" max="33" width="14.42578125" bestFit="1" customWidth="1"/>
    <col min="34" max="35" width="15.7109375" bestFit="1" customWidth="1"/>
  </cols>
  <sheetData>
    <row r="1" spans="1:29" ht="16.5" x14ac:dyDescent="0.25">
      <c r="A1" s="46" t="s">
        <v>9265</v>
      </c>
      <c r="B1" s="47"/>
      <c r="C1" s="47"/>
      <c r="D1" s="47"/>
      <c r="E1" s="47"/>
      <c r="F1" s="48"/>
      <c r="G1" s="30"/>
      <c r="H1" s="30"/>
      <c r="I1" s="44" t="s">
        <v>9268</v>
      </c>
      <c r="J1" s="45"/>
      <c r="K1" s="45"/>
      <c r="L1" s="45"/>
      <c r="M1" s="43"/>
      <c r="N1" s="43"/>
      <c r="O1" s="43"/>
      <c r="P1" s="41"/>
    </row>
    <row r="2" spans="1:29" ht="16.5" x14ac:dyDescent="0.25">
      <c r="A2" s="20" t="s">
        <v>9236</v>
      </c>
      <c r="B2" t="s">
        <v>9272</v>
      </c>
      <c r="C2" t="s">
        <v>9286</v>
      </c>
      <c r="D2" t="s">
        <v>9283</v>
      </c>
      <c r="F2" s="29"/>
      <c r="G2" s="29"/>
      <c r="H2" s="29"/>
      <c r="I2" s="33" t="s">
        <v>9240</v>
      </c>
      <c r="J2" s="33" t="s">
        <v>9241</v>
      </c>
      <c r="K2" s="33" t="s">
        <v>9267</v>
      </c>
      <c r="L2" s="33" t="s">
        <v>9269</v>
      </c>
    </row>
    <row r="3" spans="1:29" x14ac:dyDescent="0.25">
      <c r="A3" s="21" t="s">
        <v>28</v>
      </c>
      <c r="B3" s="19">
        <v>22849.200000000023</v>
      </c>
      <c r="C3" s="19">
        <v>6981.6999999999898</v>
      </c>
      <c r="D3" s="19">
        <v>15867.5</v>
      </c>
      <c r="I3" s="13" t="s">
        <v>22</v>
      </c>
      <c r="J3" s="15">
        <v>27000</v>
      </c>
      <c r="K3" s="15">
        <f>SUMIF(Tabla1[División],Análisis!I3,Tabla1[Ventas])</f>
        <v>109623.77000000021</v>
      </c>
      <c r="L3" s="31">
        <f>K3/J3</f>
        <v>4.0601396296296377</v>
      </c>
    </row>
    <row r="4" spans="1:29" x14ac:dyDescent="0.25">
      <c r="A4" s="21" t="s">
        <v>25</v>
      </c>
      <c r="B4" s="19">
        <v>23726.25</v>
      </c>
      <c r="C4" s="19">
        <v>8225.1000000000076</v>
      </c>
      <c r="D4" s="19">
        <v>15501.149999999989</v>
      </c>
      <c r="I4" s="13" t="s">
        <v>223</v>
      </c>
      <c r="J4" s="15">
        <v>15000</v>
      </c>
      <c r="K4" s="15">
        <f>SUMIF(Tabla1[División],Análisis!I4,Tabla1[Ventas])</f>
        <v>427.48</v>
      </c>
      <c r="L4" s="31">
        <f t="shared" ref="L4:L5" si="0">K4/J4</f>
        <v>2.8498666666666669E-2</v>
      </c>
    </row>
    <row r="5" spans="1:29" x14ac:dyDescent="0.25">
      <c r="A5" s="21" t="s">
        <v>37</v>
      </c>
      <c r="B5" s="19">
        <v>22220.25</v>
      </c>
      <c r="C5" s="19">
        <v>7794.1800000000148</v>
      </c>
      <c r="D5" s="19">
        <v>14426.069999999885</v>
      </c>
      <c r="I5" s="13" t="s">
        <v>148</v>
      </c>
      <c r="J5" s="15">
        <v>3000</v>
      </c>
      <c r="K5" s="15">
        <f>SUMIF(Tabla1[División],Análisis!I5,Tabla1[Ventas])</f>
        <v>9433.25</v>
      </c>
      <c r="L5" s="31">
        <f t="shared" si="0"/>
        <v>3.1444166666666669</v>
      </c>
    </row>
    <row r="6" spans="1:29" x14ac:dyDescent="0.25">
      <c r="A6" s="21" t="s">
        <v>46</v>
      </c>
      <c r="B6" s="19">
        <v>19973.269999999909</v>
      </c>
      <c r="C6" s="19">
        <v>5723</v>
      </c>
      <c r="D6" s="19">
        <v>14250.269999999788</v>
      </c>
    </row>
    <row r="7" spans="1:29" x14ac:dyDescent="0.25">
      <c r="A7" s="21" t="s">
        <v>34</v>
      </c>
      <c r="B7" s="19">
        <v>20854.799999999974</v>
      </c>
      <c r="C7" s="19">
        <v>6951.6000000000022</v>
      </c>
      <c r="D7" s="19">
        <v>13903.200000000004</v>
      </c>
    </row>
    <row r="8" spans="1:29" x14ac:dyDescent="0.25">
      <c r="A8" s="21" t="s">
        <v>349</v>
      </c>
      <c r="B8" s="19">
        <v>7660</v>
      </c>
      <c r="C8" s="19">
        <v>3830</v>
      </c>
      <c r="D8" s="19">
        <v>3830</v>
      </c>
    </row>
    <row r="9" spans="1:29" x14ac:dyDescent="0.25">
      <c r="A9" s="21" t="s">
        <v>150</v>
      </c>
      <c r="B9" s="19">
        <v>583.75</v>
      </c>
      <c r="C9" s="19">
        <v>280.2</v>
      </c>
      <c r="D9" s="19">
        <v>303.55000000000007</v>
      </c>
    </row>
    <row r="10" spans="1:29" ht="16.5" x14ac:dyDescent="0.25">
      <c r="A10" s="21" t="s">
        <v>834</v>
      </c>
      <c r="B10" s="19">
        <v>130</v>
      </c>
      <c r="C10" s="19">
        <v>26</v>
      </c>
      <c r="D10" s="19">
        <v>104</v>
      </c>
      <c r="I10" s="49" t="s">
        <v>9277</v>
      </c>
      <c r="J10" s="49"/>
      <c r="K10" s="49"/>
      <c r="L10" s="49"/>
      <c r="M10" s="49"/>
      <c r="N10" s="49"/>
      <c r="O10" s="49"/>
    </row>
    <row r="11" spans="1:29" x14ac:dyDescent="0.25">
      <c r="A11" s="21" t="s">
        <v>446</v>
      </c>
      <c r="B11" s="19">
        <v>1189.5</v>
      </c>
      <c r="C11" s="19">
        <v>1098</v>
      </c>
      <c r="D11" s="19">
        <v>91.5</v>
      </c>
      <c r="I11" s="20" t="s">
        <v>9278</v>
      </c>
      <c r="J11" s="20" t="s">
        <v>9244</v>
      </c>
      <c r="K11" s="20" t="s">
        <v>9258</v>
      </c>
    </row>
    <row r="12" spans="1:29" x14ac:dyDescent="0.25">
      <c r="A12" s="21" t="s">
        <v>7375</v>
      </c>
      <c r="B12" s="19">
        <v>76.5</v>
      </c>
      <c r="C12" s="19">
        <v>17</v>
      </c>
      <c r="D12" s="19">
        <v>59.5</v>
      </c>
      <c r="J12" t="s">
        <v>69</v>
      </c>
      <c r="N12" t="s">
        <v>73</v>
      </c>
      <c r="R12" t="s">
        <v>173</v>
      </c>
      <c r="V12" t="s">
        <v>51</v>
      </c>
      <c r="Z12" t="s">
        <v>65</v>
      </c>
    </row>
    <row r="13" spans="1:29" x14ac:dyDescent="0.25">
      <c r="A13" s="21" t="s">
        <v>1453</v>
      </c>
      <c r="B13" s="19">
        <v>78.75</v>
      </c>
      <c r="C13" s="19">
        <v>31.5</v>
      </c>
      <c r="D13" s="19">
        <v>47.25</v>
      </c>
      <c r="I13" s="20" t="s">
        <v>9255</v>
      </c>
      <c r="J13" t="s">
        <v>39</v>
      </c>
      <c r="K13" t="s">
        <v>82</v>
      </c>
      <c r="L13" t="s">
        <v>71</v>
      </c>
      <c r="M13" t="s">
        <v>18</v>
      </c>
      <c r="N13" t="s">
        <v>39</v>
      </c>
      <c r="O13" t="s">
        <v>82</v>
      </c>
      <c r="P13" t="s">
        <v>71</v>
      </c>
      <c r="Q13" t="s">
        <v>18</v>
      </c>
      <c r="R13" t="s">
        <v>39</v>
      </c>
      <c r="S13" t="s">
        <v>82</v>
      </c>
      <c r="T13" t="s">
        <v>71</v>
      </c>
      <c r="U13" t="s">
        <v>18</v>
      </c>
      <c r="V13" t="s">
        <v>39</v>
      </c>
      <c r="W13" t="s">
        <v>82</v>
      </c>
      <c r="X13" t="s">
        <v>71</v>
      </c>
      <c r="Y13" t="s">
        <v>18</v>
      </c>
      <c r="Z13" t="s">
        <v>39</v>
      </c>
      <c r="AA13" t="s">
        <v>82</v>
      </c>
      <c r="AB13" t="s">
        <v>71</v>
      </c>
      <c r="AC13" t="s">
        <v>18</v>
      </c>
    </row>
    <row r="14" spans="1:29" x14ac:dyDescent="0.25">
      <c r="A14" s="21" t="s">
        <v>2908</v>
      </c>
      <c r="B14" s="19">
        <v>53.73</v>
      </c>
      <c r="C14" s="19">
        <v>20.25</v>
      </c>
      <c r="D14" s="19">
        <v>33.479999999999997</v>
      </c>
      <c r="I14" t="s">
        <v>522</v>
      </c>
      <c r="J14" s="7">
        <v>12.666666666666666</v>
      </c>
      <c r="K14" s="7"/>
      <c r="L14" s="7">
        <v>13.5</v>
      </c>
      <c r="M14" s="7">
        <v>15.263157894736842</v>
      </c>
      <c r="N14" s="7">
        <v>13</v>
      </c>
      <c r="O14" s="7">
        <v>10</v>
      </c>
      <c r="P14" s="7">
        <v>13</v>
      </c>
      <c r="Q14" s="7">
        <v>14.666666666666666</v>
      </c>
      <c r="R14" s="7">
        <v>13</v>
      </c>
      <c r="S14" s="7"/>
      <c r="T14" s="7">
        <v>13</v>
      </c>
      <c r="U14" s="7"/>
      <c r="V14" s="7"/>
      <c r="W14" s="7"/>
      <c r="X14" s="7"/>
      <c r="Y14" s="7"/>
      <c r="Z14" s="7"/>
      <c r="AA14" s="7"/>
      <c r="AB14" s="7"/>
      <c r="AC14" s="7">
        <v>15</v>
      </c>
    </row>
    <row r="15" spans="1:29" x14ac:dyDescent="0.25">
      <c r="A15" s="21" t="s">
        <v>225</v>
      </c>
      <c r="B15" s="19">
        <v>61.5</v>
      </c>
      <c r="C15" s="19">
        <v>32.799999999999997</v>
      </c>
      <c r="D15" s="19">
        <v>28.7</v>
      </c>
      <c r="I15" t="s">
        <v>3649</v>
      </c>
      <c r="J15" s="7"/>
      <c r="K15" s="7"/>
      <c r="L15" s="7">
        <v>14.5</v>
      </c>
      <c r="M15" s="7">
        <v>15</v>
      </c>
      <c r="N15" s="7"/>
      <c r="O15" s="7"/>
      <c r="P15" s="7">
        <v>15</v>
      </c>
      <c r="Q15" s="7">
        <v>15</v>
      </c>
      <c r="R15" s="7"/>
      <c r="S15" s="7"/>
      <c r="T15" s="7"/>
      <c r="U15" s="7">
        <v>15</v>
      </c>
      <c r="V15" s="7"/>
      <c r="W15" s="7"/>
      <c r="X15" s="7"/>
      <c r="Y15" s="7"/>
      <c r="Z15" s="7"/>
      <c r="AA15" s="7"/>
      <c r="AB15" s="7"/>
      <c r="AC15" s="7"/>
    </row>
    <row r="16" spans="1:29" x14ac:dyDescent="0.25">
      <c r="A16" s="21" t="s">
        <v>1489</v>
      </c>
      <c r="B16" s="19">
        <v>15</v>
      </c>
      <c r="C16" s="19">
        <v>8</v>
      </c>
      <c r="D16" s="19">
        <v>7</v>
      </c>
      <c r="I16" t="s">
        <v>69</v>
      </c>
      <c r="J16" s="7">
        <v>11.833333333333334</v>
      </c>
      <c r="K16" s="7">
        <v>10.125</v>
      </c>
      <c r="L16" s="7">
        <v>13.416666666666666</v>
      </c>
      <c r="M16" s="7">
        <v>15.258064516129032</v>
      </c>
      <c r="N16" s="7">
        <v>11.6875</v>
      </c>
      <c r="O16" s="7">
        <v>10</v>
      </c>
      <c r="P16" s="7">
        <v>13.545454545454545</v>
      </c>
      <c r="Q16" s="7">
        <v>15.272727272727273</v>
      </c>
      <c r="R16" s="7">
        <v>13</v>
      </c>
      <c r="S16" s="7"/>
      <c r="T16" s="7"/>
      <c r="U16" s="7">
        <v>15.333333333333334</v>
      </c>
      <c r="V16" s="7"/>
      <c r="W16" s="7"/>
      <c r="X16" s="7"/>
      <c r="Y16" s="7">
        <v>15</v>
      </c>
      <c r="Z16" s="7">
        <v>13</v>
      </c>
      <c r="AA16" s="7"/>
      <c r="AB16" s="7">
        <v>12</v>
      </c>
      <c r="AC16" s="7"/>
    </row>
    <row r="17" spans="1:29" x14ac:dyDescent="0.25">
      <c r="A17" s="21" t="s">
        <v>2061</v>
      </c>
      <c r="B17" s="19">
        <v>12</v>
      </c>
      <c r="C17" s="19">
        <v>7.2</v>
      </c>
      <c r="D17" s="19">
        <v>4.8</v>
      </c>
      <c r="I17" t="s">
        <v>1911</v>
      </c>
      <c r="J17" s="7">
        <v>11</v>
      </c>
      <c r="K17" s="7">
        <v>10</v>
      </c>
      <c r="L17" s="7">
        <v>13.75</v>
      </c>
      <c r="M17" s="7">
        <v>15.411764705882353</v>
      </c>
      <c r="N17" s="7">
        <v>11.666666666666666</v>
      </c>
      <c r="O17" s="7">
        <v>10</v>
      </c>
      <c r="P17" s="7">
        <v>13.333333333333334</v>
      </c>
      <c r="Q17" s="7">
        <v>15.214285714285714</v>
      </c>
      <c r="R17" s="7"/>
      <c r="S17" s="7"/>
      <c r="T17" s="7">
        <v>15</v>
      </c>
      <c r="U17" s="7">
        <v>14</v>
      </c>
      <c r="V17" s="7"/>
      <c r="W17" s="7"/>
      <c r="X17" s="7"/>
      <c r="Y17" s="7"/>
      <c r="Z17" s="7"/>
      <c r="AA17" s="7"/>
      <c r="AB17" s="7"/>
      <c r="AC17" s="7"/>
    </row>
    <row r="18" spans="1:29" x14ac:dyDescent="0.25">
      <c r="A18" s="21" t="s">
        <v>9271</v>
      </c>
      <c r="B18" s="19">
        <v>119484.4999999999</v>
      </c>
      <c r="C18" s="19">
        <v>41026.530000000013</v>
      </c>
      <c r="D18" s="19">
        <v>78457.969999999666</v>
      </c>
      <c r="I18" t="s">
        <v>197</v>
      </c>
      <c r="J18" s="7"/>
      <c r="K18" s="7"/>
      <c r="L18" s="7">
        <v>12</v>
      </c>
      <c r="M18" s="7">
        <v>14.75</v>
      </c>
      <c r="N18" s="7"/>
      <c r="O18" s="7"/>
      <c r="P18" s="7"/>
      <c r="Q18" s="7">
        <v>14</v>
      </c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</row>
    <row r="19" spans="1:29" x14ac:dyDescent="0.25">
      <c r="D19" s="42"/>
      <c r="I19" t="s">
        <v>21</v>
      </c>
      <c r="J19" s="7">
        <v>12.018292682926829</v>
      </c>
      <c r="K19" s="7">
        <v>10.070175438596491</v>
      </c>
      <c r="L19" s="7">
        <v>13.151041666666666</v>
      </c>
      <c r="M19" s="7">
        <v>15.005649717514125</v>
      </c>
      <c r="N19" s="7">
        <v>12.166666666666666</v>
      </c>
      <c r="O19" s="7">
        <v>10.085714285714285</v>
      </c>
      <c r="P19" s="7">
        <v>13.116279069767442</v>
      </c>
      <c r="Q19" s="7">
        <v>15</v>
      </c>
      <c r="R19" s="7">
        <v>12.4</v>
      </c>
      <c r="S19" s="7">
        <v>10</v>
      </c>
      <c r="T19" s="7">
        <v>12.888888888888889</v>
      </c>
      <c r="U19" s="7">
        <v>15.066666666666666</v>
      </c>
      <c r="V19" s="7"/>
      <c r="W19" s="7"/>
      <c r="X19" s="7">
        <v>13</v>
      </c>
      <c r="Y19" s="7"/>
      <c r="Z19" s="7">
        <v>12.333333333333334</v>
      </c>
      <c r="AA19" s="7">
        <v>10</v>
      </c>
      <c r="AB19" s="7">
        <v>12.8</v>
      </c>
      <c r="AC19" s="7">
        <v>14.727272727272727</v>
      </c>
    </row>
    <row r="20" spans="1:29" x14ac:dyDescent="0.25">
      <c r="I20" t="s">
        <v>203</v>
      </c>
      <c r="J20" s="7">
        <v>12.173913043478262</v>
      </c>
      <c r="K20" s="7">
        <v>10</v>
      </c>
      <c r="L20" s="7">
        <v>12.6875</v>
      </c>
      <c r="M20" s="7">
        <v>15.146341463414634</v>
      </c>
      <c r="N20" s="7">
        <v>12.23076923076923</v>
      </c>
      <c r="O20" s="7">
        <v>10.333333333333334</v>
      </c>
      <c r="P20" s="7">
        <v>12.6</v>
      </c>
      <c r="Q20" s="7">
        <v>14.571428571428571</v>
      </c>
      <c r="R20" s="7">
        <v>12</v>
      </c>
      <c r="S20" s="7">
        <v>11</v>
      </c>
      <c r="T20" s="7">
        <v>13</v>
      </c>
      <c r="U20" s="7">
        <v>15.5</v>
      </c>
      <c r="V20" s="7"/>
      <c r="W20" s="7"/>
      <c r="X20" s="7"/>
      <c r="Y20" s="7"/>
      <c r="Z20" s="7"/>
      <c r="AA20" s="7"/>
      <c r="AB20" s="7">
        <v>13</v>
      </c>
      <c r="AC20" s="7">
        <v>16</v>
      </c>
    </row>
    <row r="21" spans="1:29" ht="16.5" x14ac:dyDescent="0.25">
      <c r="A21" s="49" t="s">
        <v>9270</v>
      </c>
      <c r="B21" s="49"/>
      <c r="C21" s="49"/>
      <c r="I21" t="s">
        <v>84</v>
      </c>
      <c r="J21" s="7">
        <v>12.090909090909092</v>
      </c>
      <c r="K21" s="7">
        <v>10</v>
      </c>
      <c r="L21" s="7">
        <v>14</v>
      </c>
      <c r="M21" s="7">
        <v>14.952380952380953</v>
      </c>
      <c r="N21" s="7">
        <v>12.2</v>
      </c>
      <c r="O21" s="7">
        <v>10</v>
      </c>
      <c r="P21" s="7">
        <v>13</v>
      </c>
      <c r="Q21" s="7">
        <v>15.4</v>
      </c>
      <c r="R21" s="7">
        <v>13</v>
      </c>
      <c r="S21" s="7"/>
      <c r="T21" s="7"/>
      <c r="U21" s="7"/>
      <c r="V21" s="7"/>
      <c r="W21" s="7"/>
      <c r="X21" s="7"/>
      <c r="Y21" s="7">
        <v>16</v>
      </c>
      <c r="Z21" s="7"/>
      <c r="AA21" s="7"/>
      <c r="AB21" s="7">
        <v>12</v>
      </c>
      <c r="AC21" s="7">
        <v>15</v>
      </c>
    </row>
    <row r="22" spans="1:29" x14ac:dyDescent="0.25">
      <c r="A22" s="20" t="s">
        <v>9272</v>
      </c>
      <c r="C22" s="20" t="s">
        <v>9239</v>
      </c>
      <c r="I22" t="s">
        <v>1209</v>
      </c>
      <c r="J22" s="7">
        <v>12.125</v>
      </c>
      <c r="K22" s="7">
        <v>10</v>
      </c>
      <c r="L22" s="7">
        <v>13.4</v>
      </c>
      <c r="M22" s="7">
        <v>15.2</v>
      </c>
      <c r="N22" s="7">
        <v>12.666666666666666</v>
      </c>
      <c r="O22" s="7"/>
      <c r="P22" s="7">
        <v>13.428571428571429</v>
      </c>
      <c r="Q22" s="7">
        <v>15.291666666666666</v>
      </c>
      <c r="R22" s="7"/>
      <c r="S22" s="7"/>
      <c r="T22" s="7"/>
      <c r="U22" s="7">
        <v>15</v>
      </c>
      <c r="V22" s="7"/>
      <c r="W22" s="7"/>
      <c r="X22" s="7"/>
      <c r="Y22" s="7">
        <v>16</v>
      </c>
      <c r="Z22" s="7"/>
      <c r="AA22" s="7"/>
      <c r="AB22" s="7">
        <v>13</v>
      </c>
      <c r="AC22" s="7">
        <v>16</v>
      </c>
    </row>
    <row r="23" spans="1:29" x14ac:dyDescent="0.25">
      <c r="A23" s="20" t="s">
        <v>9253</v>
      </c>
      <c r="B23" s="20" t="s">
        <v>9255</v>
      </c>
      <c r="C23">
        <v>2021</v>
      </c>
      <c r="D23">
        <v>2022</v>
      </c>
      <c r="E23">
        <v>2023</v>
      </c>
      <c r="F23">
        <v>2024</v>
      </c>
      <c r="I23" t="s">
        <v>2355</v>
      </c>
      <c r="J23" s="7"/>
      <c r="K23" s="7"/>
      <c r="L23" s="7">
        <v>15</v>
      </c>
      <c r="M23" s="7">
        <v>16</v>
      </c>
      <c r="N23" s="7"/>
      <c r="O23" s="7"/>
      <c r="P23" s="7"/>
      <c r="Q23" s="7">
        <v>16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</row>
    <row r="24" spans="1:29" x14ac:dyDescent="0.25">
      <c r="A24" t="s">
        <v>32</v>
      </c>
      <c r="B24" t="s">
        <v>84</v>
      </c>
      <c r="C24" s="34"/>
      <c r="D24" s="34">
        <v>-0.3564180353593473</v>
      </c>
      <c r="E24" s="34">
        <v>0.92189531859557861</v>
      </c>
      <c r="F24" s="34">
        <v>0.40055821034380723</v>
      </c>
      <c r="I24" t="s">
        <v>255</v>
      </c>
      <c r="J24" s="7">
        <v>11.96</v>
      </c>
      <c r="K24" s="7">
        <v>10</v>
      </c>
      <c r="L24" s="7">
        <v>13.090909090909092</v>
      </c>
      <c r="M24" s="7">
        <v>14.971962616822429</v>
      </c>
      <c r="N24" s="7">
        <v>12.388888888888889</v>
      </c>
      <c r="O24" s="7">
        <v>10</v>
      </c>
      <c r="P24" s="7">
        <v>13.3</v>
      </c>
      <c r="Q24" s="7">
        <v>15.08433734939759</v>
      </c>
      <c r="R24" s="7"/>
      <c r="S24" s="7"/>
      <c r="T24" s="7">
        <v>13.666666666666666</v>
      </c>
      <c r="U24" s="7">
        <v>14</v>
      </c>
      <c r="V24" s="7"/>
      <c r="W24" s="7"/>
      <c r="X24" s="7"/>
      <c r="Y24" s="7">
        <v>15.333333333333334</v>
      </c>
      <c r="Z24" s="7">
        <v>12.5</v>
      </c>
      <c r="AA24" s="7"/>
      <c r="AB24" s="7"/>
      <c r="AC24" s="7">
        <v>16</v>
      </c>
    </row>
    <row r="25" spans="1:29" x14ac:dyDescent="0.25">
      <c r="B25" t="s">
        <v>1209</v>
      </c>
      <c r="C25" s="34"/>
      <c r="D25" s="34">
        <v>0.2554318452059236</v>
      </c>
      <c r="E25" s="34">
        <v>-0.28040870214109409</v>
      </c>
      <c r="F25" s="34">
        <v>1.0649329929802233E-2</v>
      </c>
      <c r="I25" t="s">
        <v>73</v>
      </c>
      <c r="J25" s="7">
        <v>12</v>
      </c>
      <c r="K25" s="7">
        <v>10</v>
      </c>
      <c r="L25" s="7">
        <v>12.823529411764707</v>
      </c>
      <c r="M25" s="7">
        <v>14.964912280701755</v>
      </c>
      <c r="N25" s="7">
        <v>12</v>
      </c>
      <c r="O25" s="7">
        <v>10</v>
      </c>
      <c r="P25" s="7">
        <v>12.9</v>
      </c>
      <c r="Q25" s="7">
        <v>15.03125</v>
      </c>
      <c r="R25" s="7">
        <v>13</v>
      </c>
      <c r="S25" s="7"/>
      <c r="T25" s="7"/>
      <c r="U25" s="7">
        <v>14.5</v>
      </c>
      <c r="V25" s="7"/>
      <c r="W25" s="7"/>
      <c r="X25" s="7"/>
      <c r="Y25" s="7"/>
      <c r="Z25" s="7"/>
      <c r="AA25" s="7"/>
      <c r="AB25" s="7"/>
      <c r="AC25" s="7">
        <v>14</v>
      </c>
    </row>
    <row r="26" spans="1:29" x14ac:dyDescent="0.25">
      <c r="B26" t="s">
        <v>2355</v>
      </c>
      <c r="C26" s="34"/>
      <c r="D26" s="34"/>
      <c r="E26" s="34">
        <v>0.15298885511651478</v>
      </c>
      <c r="F26" s="34">
        <v>-0.87346221441124772</v>
      </c>
      <c r="I26" t="s">
        <v>2883</v>
      </c>
      <c r="J26" s="7">
        <v>12.5</v>
      </c>
      <c r="K26" s="7"/>
      <c r="L26" s="7">
        <v>12</v>
      </c>
      <c r="M26" s="7">
        <v>14.714285714285714</v>
      </c>
      <c r="N26" s="7">
        <v>12</v>
      </c>
      <c r="O26" s="7"/>
      <c r="P26" s="7">
        <v>12</v>
      </c>
      <c r="Q26" s="7">
        <v>14.666666666666666</v>
      </c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</row>
    <row r="27" spans="1:29" x14ac:dyDescent="0.25">
      <c r="B27" t="s">
        <v>5397</v>
      </c>
      <c r="C27" s="34"/>
      <c r="D27" s="34">
        <v>-0.838220193953223</v>
      </c>
      <c r="E27" s="34">
        <v>0.24612129760225684</v>
      </c>
      <c r="F27" s="34" t="e">
        <v>#NULL!</v>
      </c>
      <c r="I27" t="s">
        <v>173</v>
      </c>
      <c r="J27" s="7">
        <v>12.54054054054054</v>
      </c>
      <c r="K27" s="7">
        <v>10</v>
      </c>
      <c r="L27" s="7">
        <v>13.76</v>
      </c>
      <c r="M27" s="7">
        <v>14.964788732394366</v>
      </c>
      <c r="N27" s="7">
        <v>12.227272727272727</v>
      </c>
      <c r="O27" s="7">
        <v>10</v>
      </c>
      <c r="P27" s="7">
        <v>13.935483870967742</v>
      </c>
      <c r="Q27" s="7">
        <v>15.008333333333333</v>
      </c>
      <c r="R27" s="7">
        <v>12.666666666666666</v>
      </c>
      <c r="S27" s="7">
        <v>10</v>
      </c>
      <c r="T27" s="7">
        <v>12.5</v>
      </c>
      <c r="U27" s="7">
        <v>14.333333333333334</v>
      </c>
      <c r="V27" s="7">
        <v>13</v>
      </c>
      <c r="W27" s="7"/>
      <c r="X27" s="7">
        <v>12</v>
      </c>
      <c r="Y27" s="7"/>
      <c r="Z27" s="7"/>
      <c r="AA27" s="7"/>
      <c r="AB27" s="7"/>
      <c r="AC27" s="7"/>
    </row>
    <row r="28" spans="1:29" x14ac:dyDescent="0.25">
      <c r="B28" t="s">
        <v>583</v>
      </c>
      <c r="C28" s="34"/>
      <c r="D28" s="34">
        <v>1.1220750376774806</v>
      </c>
      <c r="E28" s="34">
        <v>-0.13815273053489321</v>
      </c>
      <c r="F28" s="34">
        <v>1.0439345968686302</v>
      </c>
      <c r="I28" t="s">
        <v>147</v>
      </c>
      <c r="J28" s="7">
        <v>12.444444444444445</v>
      </c>
      <c r="K28" s="7">
        <v>10</v>
      </c>
      <c r="L28" s="7">
        <v>13.19047619047619</v>
      </c>
      <c r="M28" s="7">
        <v>15.166666666666666</v>
      </c>
      <c r="N28" s="7">
        <v>12.25</v>
      </c>
      <c r="O28" s="7">
        <v>10</v>
      </c>
      <c r="P28" s="7">
        <v>13.571428571428571</v>
      </c>
      <c r="Q28" s="7">
        <v>15.03125</v>
      </c>
      <c r="R28" s="7">
        <v>12</v>
      </c>
      <c r="S28" s="7"/>
      <c r="T28" s="7"/>
      <c r="U28" s="7">
        <v>15</v>
      </c>
      <c r="V28" s="7"/>
      <c r="W28" s="7"/>
      <c r="X28" s="7"/>
      <c r="Y28" s="7"/>
      <c r="Z28" s="7"/>
      <c r="AA28" s="7"/>
      <c r="AB28" s="7"/>
      <c r="AC28" s="7">
        <v>15</v>
      </c>
    </row>
    <row r="29" spans="1:29" x14ac:dyDescent="0.25">
      <c r="B29" t="s">
        <v>106</v>
      </c>
      <c r="C29" s="34"/>
      <c r="D29" s="34">
        <v>0.32572530240368214</v>
      </c>
      <c r="E29" s="34">
        <v>-0.42618567340620161</v>
      </c>
      <c r="F29" s="34">
        <v>0.64237246566383277</v>
      </c>
      <c r="I29" t="s">
        <v>1065</v>
      </c>
      <c r="J29" s="7">
        <v>11</v>
      </c>
      <c r="K29" s="7"/>
      <c r="L29" s="7">
        <v>13.5</v>
      </c>
      <c r="M29" s="7">
        <v>15.444444444444445</v>
      </c>
      <c r="N29" s="7"/>
      <c r="O29" s="7">
        <v>10</v>
      </c>
      <c r="P29" s="7">
        <v>13.25</v>
      </c>
      <c r="Q29" s="7">
        <v>15.571428571428571</v>
      </c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</row>
    <row r="30" spans="1:29" x14ac:dyDescent="0.25">
      <c r="B30" t="s">
        <v>6175</v>
      </c>
      <c r="C30" s="34"/>
      <c r="D30" s="34">
        <v>0</v>
      </c>
      <c r="E30" s="34">
        <v>0</v>
      </c>
      <c r="F30" s="34">
        <v>0</v>
      </c>
      <c r="I30" t="s">
        <v>1072</v>
      </c>
      <c r="J30" s="7">
        <v>13</v>
      </c>
      <c r="K30" s="7"/>
      <c r="L30" s="7">
        <v>12</v>
      </c>
      <c r="M30" s="7">
        <v>14.777777777777779</v>
      </c>
      <c r="N30" s="7">
        <v>13</v>
      </c>
      <c r="O30" s="7">
        <v>10</v>
      </c>
      <c r="P30" s="7">
        <v>12</v>
      </c>
      <c r="Q30" s="7">
        <v>14.6</v>
      </c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</row>
    <row r="31" spans="1:29" x14ac:dyDescent="0.25">
      <c r="B31" t="s">
        <v>137</v>
      </c>
      <c r="C31" s="34"/>
      <c r="D31" s="34">
        <v>0.40941960038058978</v>
      </c>
      <c r="E31" s="34">
        <v>-0.62303382164315124</v>
      </c>
      <c r="F31" s="34">
        <v>0.66905444126074498</v>
      </c>
      <c r="I31" t="s">
        <v>116</v>
      </c>
      <c r="J31" s="7">
        <v>11.75</v>
      </c>
      <c r="K31" s="7">
        <v>10</v>
      </c>
      <c r="L31" s="7">
        <v>13</v>
      </c>
      <c r="M31" s="7">
        <v>15.125</v>
      </c>
      <c r="N31" s="7">
        <v>12.5</v>
      </c>
      <c r="O31" s="7">
        <v>10</v>
      </c>
      <c r="P31" s="7">
        <v>13.142857142857142</v>
      </c>
      <c r="Q31" s="7">
        <v>14.833333333333334</v>
      </c>
      <c r="R31" s="7"/>
      <c r="S31" s="7"/>
      <c r="T31" s="7">
        <v>12.5</v>
      </c>
      <c r="U31" s="7"/>
      <c r="V31" s="7"/>
      <c r="W31" s="7"/>
      <c r="X31" s="7"/>
      <c r="Y31" s="7"/>
      <c r="Z31" s="7">
        <v>13</v>
      </c>
      <c r="AA31" s="7">
        <v>10</v>
      </c>
      <c r="AB31" s="7"/>
      <c r="AC31" s="7"/>
    </row>
    <row r="32" spans="1:29" x14ac:dyDescent="0.25">
      <c r="B32" t="s">
        <v>306</v>
      </c>
      <c r="C32" s="34"/>
      <c r="D32" s="34">
        <v>2.9219168568310565E-2</v>
      </c>
      <c r="E32" s="34">
        <v>1.2695811442618208</v>
      </c>
      <c r="F32" s="34">
        <v>-0.10431753987300081</v>
      </c>
      <c r="I32" t="s">
        <v>264</v>
      </c>
      <c r="J32" s="7">
        <v>11.25</v>
      </c>
      <c r="K32" s="7">
        <v>10</v>
      </c>
      <c r="L32" s="7">
        <v>13.333333333333334</v>
      </c>
      <c r="M32" s="7">
        <v>14.555555555555555</v>
      </c>
      <c r="N32" s="7">
        <v>11.4</v>
      </c>
      <c r="O32" s="7"/>
      <c r="P32" s="7">
        <v>12.833333333333334</v>
      </c>
      <c r="Q32" s="7">
        <v>14.666666666666666</v>
      </c>
      <c r="R32" s="7"/>
      <c r="S32" s="7"/>
      <c r="T32" s="7">
        <v>15</v>
      </c>
      <c r="U32" s="7">
        <v>14</v>
      </c>
      <c r="V32" s="7"/>
      <c r="W32" s="7"/>
      <c r="X32" s="7"/>
      <c r="Y32" s="7"/>
      <c r="Z32" s="7"/>
      <c r="AA32" s="7"/>
      <c r="AB32" s="7">
        <v>12</v>
      </c>
      <c r="AC32" s="7"/>
    </row>
    <row r="33" spans="1:29" x14ac:dyDescent="0.25">
      <c r="B33" t="s">
        <v>31</v>
      </c>
      <c r="C33" s="34"/>
      <c r="D33" s="34">
        <v>0.32950732592625243</v>
      </c>
      <c r="E33" s="34">
        <v>0.17767330671984846</v>
      </c>
      <c r="F33" s="34">
        <v>0.23669754857751885</v>
      </c>
      <c r="I33" t="s">
        <v>5397</v>
      </c>
      <c r="J33" s="7"/>
      <c r="K33" s="7"/>
      <c r="L33" s="7"/>
      <c r="M33" s="7">
        <v>15.2</v>
      </c>
      <c r="N33" s="7"/>
      <c r="O33" s="7"/>
      <c r="P33" s="7"/>
      <c r="Q33" s="7">
        <v>14</v>
      </c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</row>
    <row r="34" spans="1:29" x14ac:dyDescent="0.25">
      <c r="B34" t="s">
        <v>4800</v>
      </c>
      <c r="C34" s="34"/>
      <c r="D34" s="34" t="e">
        <v>#NULL!</v>
      </c>
      <c r="E34" s="34"/>
      <c r="F34" s="34">
        <v>1</v>
      </c>
      <c r="I34" t="s">
        <v>4298</v>
      </c>
      <c r="J34" s="7">
        <v>12</v>
      </c>
      <c r="K34" s="7"/>
      <c r="L34" s="7"/>
      <c r="M34" s="7"/>
      <c r="N34" s="7">
        <v>12</v>
      </c>
      <c r="O34" s="7"/>
      <c r="P34" s="7"/>
      <c r="Q34" s="7">
        <v>14</v>
      </c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</row>
    <row r="35" spans="1:29" x14ac:dyDescent="0.25">
      <c r="B35" t="s">
        <v>6595</v>
      </c>
      <c r="C35" s="34"/>
      <c r="D35" s="34">
        <v>-0.40909090909090912</v>
      </c>
      <c r="E35" s="34">
        <v>0</v>
      </c>
      <c r="F35" s="34">
        <v>0.69230769230769229</v>
      </c>
      <c r="I35" t="s">
        <v>583</v>
      </c>
      <c r="J35" s="7">
        <v>12</v>
      </c>
      <c r="K35" s="7">
        <v>10</v>
      </c>
      <c r="L35" s="7">
        <v>13.4</v>
      </c>
      <c r="M35" s="7">
        <v>14.925925925925926</v>
      </c>
      <c r="N35" s="7">
        <v>12.8</v>
      </c>
      <c r="O35" s="7">
        <v>10</v>
      </c>
      <c r="P35" s="7">
        <v>13.25</v>
      </c>
      <c r="Q35" s="7">
        <v>15</v>
      </c>
      <c r="R35" s="7"/>
      <c r="S35" s="7"/>
      <c r="T35" s="7">
        <v>13</v>
      </c>
      <c r="U35" s="7">
        <v>15.5</v>
      </c>
      <c r="V35" s="7"/>
      <c r="W35" s="7"/>
      <c r="X35" s="7"/>
      <c r="Y35" s="7"/>
      <c r="Z35" s="7"/>
      <c r="AA35" s="7"/>
      <c r="AB35" s="7"/>
      <c r="AC35" s="7">
        <v>15</v>
      </c>
    </row>
    <row r="36" spans="1:29" x14ac:dyDescent="0.25">
      <c r="B36" t="s">
        <v>210</v>
      </c>
      <c r="C36" s="34"/>
      <c r="D36" s="34">
        <v>-0.29858543450776437</v>
      </c>
      <c r="E36" s="34">
        <v>0.65705346211399829</v>
      </c>
      <c r="F36" s="34">
        <v>0.42843362613906882</v>
      </c>
      <c r="I36" t="s">
        <v>106</v>
      </c>
      <c r="J36" s="7">
        <v>12.7</v>
      </c>
      <c r="K36" s="7">
        <v>10</v>
      </c>
      <c r="L36" s="7">
        <v>12.846153846153847</v>
      </c>
      <c r="M36" s="7">
        <v>14.75</v>
      </c>
      <c r="N36" s="7">
        <v>12.25</v>
      </c>
      <c r="O36" s="7"/>
      <c r="P36" s="7">
        <v>13.454545454545455</v>
      </c>
      <c r="Q36" s="7">
        <v>14.928571428571429</v>
      </c>
      <c r="R36" s="7">
        <v>12</v>
      </c>
      <c r="S36" s="7"/>
      <c r="T36" s="7"/>
      <c r="U36" s="7">
        <v>14</v>
      </c>
      <c r="V36" s="7"/>
      <c r="W36" s="7"/>
      <c r="X36" s="7"/>
      <c r="Y36" s="7"/>
      <c r="Z36" s="7">
        <v>13</v>
      </c>
      <c r="AA36" s="7"/>
      <c r="AB36" s="7">
        <v>13</v>
      </c>
      <c r="AC36" s="7">
        <v>14</v>
      </c>
    </row>
    <row r="37" spans="1:29" x14ac:dyDescent="0.25">
      <c r="B37" t="s">
        <v>329</v>
      </c>
      <c r="C37" s="34"/>
      <c r="D37" s="34">
        <v>-0.27356792651895978</v>
      </c>
      <c r="E37" s="34">
        <v>0.10072618539085854</v>
      </c>
      <c r="F37" s="34">
        <v>0.31092828314188142</v>
      </c>
      <c r="I37" t="s">
        <v>93</v>
      </c>
      <c r="J37" s="7">
        <v>12.25</v>
      </c>
      <c r="K37" s="7">
        <v>10</v>
      </c>
      <c r="L37" s="7">
        <v>12.958333333333334</v>
      </c>
      <c r="M37" s="7">
        <v>14.986301369863014</v>
      </c>
      <c r="N37" s="7">
        <v>12.4</v>
      </c>
      <c r="O37" s="7">
        <v>10</v>
      </c>
      <c r="P37" s="7">
        <v>12.866666666666667</v>
      </c>
      <c r="Q37" s="7">
        <v>15.169491525423728</v>
      </c>
      <c r="R37" s="7"/>
      <c r="S37" s="7">
        <v>10</v>
      </c>
      <c r="T37" s="7"/>
      <c r="U37" s="7">
        <v>15</v>
      </c>
      <c r="V37" s="7">
        <v>13</v>
      </c>
      <c r="W37" s="7"/>
      <c r="X37" s="7"/>
      <c r="Y37" s="7">
        <v>15</v>
      </c>
      <c r="Z37" s="7"/>
      <c r="AA37" s="7"/>
      <c r="AB37" s="7"/>
      <c r="AC37" s="7"/>
    </row>
    <row r="38" spans="1:29" x14ac:dyDescent="0.25">
      <c r="B38" t="s">
        <v>101</v>
      </c>
      <c r="C38" s="34"/>
      <c r="D38" s="34">
        <v>-7.9229558422575744E-2</v>
      </c>
      <c r="E38" s="34">
        <v>0.37730190104782713</v>
      </c>
      <c r="F38" s="34">
        <v>0.18093111396781816</v>
      </c>
      <c r="I38" t="s">
        <v>51</v>
      </c>
      <c r="J38" s="7">
        <v>12.5</v>
      </c>
      <c r="K38" s="7"/>
      <c r="L38" s="7">
        <v>13.75</v>
      </c>
      <c r="M38" s="7">
        <v>15</v>
      </c>
      <c r="N38" s="7">
        <v>12.5</v>
      </c>
      <c r="O38" s="7">
        <v>10</v>
      </c>
      <c r="P38" s="7">
        <v>14.5</v>
      </c>
      <c r="Q38" s="7">
        <v>15.409090909090908</v>
      </c>
      <c r="R38" s="7"/>
      <c r="S38" s="7"/>
      <c r="T38" s="7">
        <v>15</v>
      </c>
      <c r="U38" s="7"/>
      <c r="V38" s="7"/>
      <c r="W38" s="7"/>
      <c r="X38" s="7"/>
      <c r="Y38" s="7"/>
      <c r="Z38" s="7"/>
      <c r="AA38" s="7"/>
      <c r="AB38" s="7"/>
      <c r="AC38" s="7"/>
    </row>
    <row r="39" spans="1:29" x14ac:dyDescent="0.25">
      <c r="B39" t="s">
        <v>4008</v>
      </c>
      <c r="C39" s="34"/>
      <c r="D39" s="34" t="e">
        <v>#NULL!</v>
      </c>
      <c r="E39" s="34"/>
      <c r="F39" s="34">
        <v>0.31079136690647474</v>
      </c>
      <c r="I39" t="s">
        <v>229</v>
      </c>
      <c r="J39" s="7">
        <v>13</v>
      </c>
      <c r="K39" s="7">
        <v>10</v>
      </c>
      <c r="L39" s="7">
        <v>13.5</v>
      </c>
      <c r="M39" s="7">
        <v>14.833333333333334</v>
      </c>
      <c r="N39" s="7">
        <v>13</v>
      </c>
      <c r="O39" s="7">
        <v>10</v>
      </c>
      <c r="P39" s="7">
        <v>13.5</v>
      </c>
      <c r="Q39" s="7">
        <v>14.846153846153847</v>
      </c>
      <c r="R39" s="7"/>
      <c r="S39" s="7"/>
      <c r="T39" s="7"/>
      <c r="U39" s="7">
        <v>14</v>
      </c>
      <c r="V39" s="7"/>
      <c r="W39" s="7"/>
      <c r="X39" s="7"/>
      <c r="Y39" s="7"/>
      <c r="Z39" s="7"/>
      <c r="AA39" s="7"/>
      <c r="AB39" s="7"/>
      <c r="AC39" s="7"/>
    </row>
    <row r="40" spans="1:29" x14ac:dyDescent="0.25">
      <c r="B40" t="s">
        <v>698</v>
      </c>
      <c r="C40" s="34"/>
      <c r="D40" s="34">
        <v>-0.81376884957638418</v>
      </c>
      <c r="E40" s="34">
        <v>1.3919885550786839</v>
      </c>
      <c r="F40" s="34">
        <v>0.5665071770334924</v>
      </c>
      <c r="I40" t="s">
        <v>87</v>
      </c>
      <c r="J40" s="7">
        <v>12.333333333333334</v>
      </c>
      <c r="K40" s="7">
        <v>10</v>
      </c>
      <c r="L40" s="7">
        <v>14.181818181818182</v>
      </c>
      <c r="M40" s="7">
        <v>14.785714285714286</v>
      </c>
      <c r="N40" s="7">
        <v>11.4</v>
      </c>
      <c r="O40" s="7"/>
      <c r="P40" s="7">
        <v>14.111111111111111</v>
      </c>
      <c r="Q40" s="7">
        <v>14.818181818181818</v>
      </c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>
        <v>16</v>
      </c>
    </row>
    <row r="41" spans="1:29" x14ac:dyDescent="0.25">
      <c r="B41" t="s">
        <v>77</v>
      </c>
      <c r="C41" s="34"/>
      <c r="D41" s="34">
        <v>-0.44645608628659472</v>
      </c>
      <c r="E41" s="34">
        <v>3.0788100208768272</v>
      </c>
      <c r="F41" s="34">
        <v>0.19982938792919594</v>
      </c>
      <c r="I41" t="s">
        <v>292</v>
      </c>
      <c r="J41" s="7"/>
      <c r="K41" s="7"/>
      <c r="L41" s="7"/>
      <c r="M41" s="7">
        <v>14.285714285714286</v>
      </c>
      <c r="N41" s="7">
        <v>13</v>
      </c>
      <c r="O41" s="7">
        <v>10</v>
      </c>
      <c r="P41" s="7"/>
      <c r="Q41" s="7">
        <v>16.333333333333332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</row>
    <row r="42" spans="1:29" x14ac:dyDescent="0.25">
      <c r="B42" t="s">
        <v>1657</v>
      </c>
      <c r="C42" s="34"/>
      <c r="D42" s="34"/>
      <c r="E42" s="34">
        <v>1.6683760683760682</v>
      </c>
      <c r="F42" s="34">
        <v>-0.33824471492632929</v>
      </c>
      <c r="I42" t="s">
        <v>58</v>
      </c>
      <c r="J42" s="7">
        <v>11.5</v>
      </c>
      <c r="K42" s="7">
        <v>10</v>
      </c>
      <c r="L42" s="7">
        <v>12</v>
      </c>
      <c r="M42" s="7">
        <v>14.25</v>
      </c>
      <c r="N42" s="7">
        <v>12</v>
      </c>
      <c r="O42" s="7">
        <v>10</v>
      </c>
      <c r="P42" s="7">
        <v>13.333333333333334</v>
      </c>
      <c r="Q42" s="7">
        <v>15.8</v>
      </c>
      <c r="R42" s="7"/>
      <c r="S42" s="7"/>
      <c r="T42" s="7">
        <v>12</v>
      </c>
      <c r="U42" s="7"/>
      <c r="V42" s="7"/>
      <c r="W42" s="7"/>
      <c r="X42" s="7"/>
      <c r="Y42" s="7"/>
      <c r="Z42" s="7"/>
      <c r="AA42" s="7"/>
      <c r="AB42" s="7"/>
      <c r="AC42" s="7"/>
    </row>
    <row r="43" spans="1:29" x14ac:dyDescent="0.25">
      <c r="B43" t="s">
        <v>3253</v>
      </c>
      <c r="C43" s="34"/>
      <c r="D43" s="34" t="e">
        <v>#NULL!</v>
      </c>
      <c r="E43" s="34" t="e">
        <v>#NULL!</v>
      </c>
      <c r="F43" s="34"/>
      <c r="I43" t="s">
        <v>345</v>
      </c>
      <c r="J43" s="7">
        <v>12</v>
      </c>
      <c r="K43" s="7">
        <v>10</v>
      </c>
      <c r="L43" s="7">
        <v>13.333333333333334</v>
      </c>
      <c r="M43" s="7">
        <v>15.5</v>
      </c>
      <c r="N43" s="7">
        <v>11</v>
      </c>
      <c r="O43" s="7"/>
      <c r="P43" s="7">
        <v>13.6</v>
      </c>
      <c r="Q43" s="7">
        <v>15.5</v>
      </c>
      <c r="R43" s="7">
        <v>11</v>
      </c>
      <c r="S43" s="7"/>
      <c r="T43" s="7"/>
      <c r="U43" s="7">
        <v>17</v>
      </c>
      <c r="V43" s="7"/>
      <c r="W43" s="7"/>
      <c r="X43" s="7"/>
      <c r="Y43" s="7"/>
      <c r="Z43" s="7">
        <v>13</v>
      </c>
      <c r="AA43" s="7"/>
      <c r="AB43" s="7"/>
      <c r="AC43" s="7"/>
    </row>
    <row r="44" spans="1:29" x14ac:dyDescent="0.25">
      <c r="A44" t="s">
        <v>9273</v>
      </c>
      <c r="C44" s="34"/>
      <c r="D44" s="34">
        <v>3.6175442037757431E-2</v>
      </c>
      <c r="E44" s="34">
        <v>0.27358813091928297</v>
      </c>
      <c r="F44" s="34">
        <v>0.26941366607618</v>
      </c>
      <c r="I44" t="s">
        <v>6175</v>
      </c>
      <c r="J44" s="7"/>
      <c r="K44" s="7"/>
      <c r="L44" s="7"/>
      <c r="M44" s="7">
        <v>14</v>
      </c>
      <c r="N44" s="7"/>
      <c r="O44" s="7"/>
      <c r="P44" s="7"/>
      <c r="Q44" s="7">
        <v>14</v>
      </c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</row>
    <row r="45" spans="1:29" x14ac:dyDescent="0.25">
      <c r="A45" t="s">
        <v>66</v>
      </c>
      <c r="B45" t="s">
        <v>522</v>
      </c>
      <c r="C45" s="34"/>
      <c r="D45" s="34">
        <v>-0.29543419874664301</v>
      </c>
      <c r="E45" s="34">
        <v>0.2809237058726039</v>
      </c>
      <c r="F45" s="34">
        <v>-4.2827568360217408E-2</v>
      </c>
      <c r="I45" t="s">
        <v>137</v>
      </c>
      <c r="J45" s="7">
        <v>11</v>
      </c>
      <c r="K45" s="7"/>
      <c r="L45" s="7">
        <v>13.2</v>
      </c>
      <c r="M45" s="7">
        <v>14.166666666666666</v>
      </c>
      <c r="N45" s="7"/>
      <c r="O45" s="7"/>
      <c r="P45" s="7">
        <v>13</v>
      </c>
      <c r="Q45" s="7">
        <v>14.833333333333334</v>
      </c>
      <c r="R45" s="7"/>
      <c r="S45" s="7"/>
      <c r="T45" s="7"/>
      <c r="U45" s="7">
        <v>16</v>
      </c>
      <c r="V45" s="7"/>
      <c r="W45" s="7"/>
      <c r="X45" s="7"/>
      <c r="Y45" s="7"/>
      <c r="Z45" s="7"/>
      <c r="AA45" s="7"/>
      <c r="AB45" s="7">
        <v>12</v>
      </c>
      <c r="AC45" s="7"/>
    </row>
    <row r="46" spans="1:29" x14ac:dyDescent="0.25">
      <c r="B46" t="s">
        <v>1911</v>
      </c>
      <c r="C46" s="34"/>
      <c r="D46" s="34">
        <v>-0.87749202551834138</v>
      </c>
      <c r="E46" s="34">
        <v>8.4987794955248166</v>
      </c>
      <c r="F46" s="34">
        <v>9.0800068528353567E-2</v>
      </c>
      <c r="I46" t="s">
        <v>306</v>
      </c>
      <c r="J46" s="7">
        <v>12.285714285714286</v>
      </c>
      <c r="K46" s="7"/>
      <c r="L46" s="7">
        <v>13.2</v>
      </c>
      <c r="M46" s="7">
        <v>15.305555555555555</v>
      </c>
      <c r="N46" s="7">
        <v>12.8</v>
      </c>
      <c r="O46" s="7">
        <v>10</v>
      </c>
      <c r="P46" s="7">
        <v>12.7</v>
      </c>
      <c r="Q46" s="7">
        <v>15.090909090909092</v>
      </c>
      <c r="R46" s="7"/>
      <c r="S46" s="7"/>
      <c r="T46" s="7"/>
      <c r="U46" s="7">
        <v>15.5</v>
      </c>
      <c r="V46" s="7"/>
      <c r="W46" s="7"/>
      <c r="X46" s="7"/>
      <c r="Y46" s="7">
        <v>17</v>
      </c>
      <c r="Z46" s="7"/>
      <c r="AA46" s="7"/>
      <c r="AB46" s="7"/>
      <c r="AC46" s="7">
        <v>14.333333333333334</v>
      </c>
    </row>
    <row r="47" spans="1:29" x14ac:dyDescent="0.25">
      <c r="B47" t="s">
        <v>255</v>
      </c>
      <c r="C47" s="34"/>
      <c r="D47" s="34">
        <v>-0.10950920245398786</v>
      </c>
      <c r="E47" s="34">
        <v>0.34079277594606555</v>
      </c>
      <c r="F47" s="34">
        <v>0.13018305271367586</v>
      </c>
      <c r="I47" t="s">
        <v>235</v>
      </c>
      <c r="J47" s="7">
        <v>11</v>
      </c>
      <c r="K47" s="7"/>
      <c r="L47" s="7">
        <v>15</v>
      </c>
      <c r="M47" s="7">
        <v>15.071428571428571</v>
      </c>
      <c r="N47" s="7"/>
      <c r="O47" s="7"/>
      <c r="P47" s="7">
        <v>13.5</v>
      </c>
      <c r="Q47" s="7">
        <v>14.7</v>
      </c>
      <c r="R47" s="7"/>
      <c r="S47" s="7">
        <v>10</v>
      </c>
      <c r="T47" s="7"/>
      <c r="U47" s="7">
        <v>14</v>
      </c>
      <c r="V47" s="7"/>
      <c r="W47" s="7"/>
      <c r="X47" s="7"/>
      <c r="Y47" s="7"/>
      <c r="Z47" s="7"/>
      <c r="AA47" s="7"/>
      <c r="AB47" s="7"/>
      <c r="AC47" s="7"/>
    </row>
    <row r="48" spans="1:29" x14ac:dyDescent="0.25">
      <c r="B48" t="s">
        <v>73</v>
      </c>
      <c r="C48" s="34"/>
      <c r="D48" s="34">
        <v>0.16078248447567117</v>
      </c>
      <c r="E48" s="34">
        <v>0.43542796865581718</v>
      </c>
      <c r="F48" s="34">
        <v>0.29784963169037471</v>
      </c>
      <c r="I48" t="s">
        <v>31</v>
      </c>
      <c r="J48" s="7">
        <v>12.188235294117646</v>
      </c>
      <c r="K48" s="7">
        <v>10</v>
      </c>
      <c r="L48" s="7">
        <v>13.447619047619048</v>
      </c>
      <c r="M48" s="7">
        <v>15.061538461538461</v>
      </c>
      <c r="N48" s="7">
        <v>12.102040816326531</v>
      </c>
      <c r="O48" s="7">
        <v>10</v>
      </c>
      <c r="P48" s="7">
        <v>13.426229508196721</v>
      </c>
      <c r="Q48" s="7">
        <v>15.085585585585585</v>
      </c>
      <c r="R48" s="7">
        <v>11.833333333333334</v>
      </c>
      <c r="S48" s="7">
        <v>10</v>
      </c>
      <c r="T48" s="7">
        <v>13.75</v>
      </c>
      <c r="U48" s="7">
        <v>14.916666666666666</v>
      </c>
      <c r="V48" s="7">
        <v>12</v>
      </c>
      <c r="W48" s="7"/>
      <c r="X48" s="7">
        <v>15</v>
      </c>
      <c r="Y48" s="7">
        <v>14.833333333333334</v>
      </c>
      <c r="Z48" s="7">
        <v>13</v>
      </c>
      <c r="AA48" s="7">
        <v>10</v>
      </c>
      <c r="AB48" s="7">
        <v>13.5</v>
      </c>
      <c r="AC48" s="7">
        <v>15</v>
      </c>
    </row>
    <row r="49" spans="1:29" x14ac:dyDescent="0.25">
      <c r="B49" t="s">
        <v>116</v>
      </c>
      <c r="C49" s="34"/>
      <c r="D49" s="34">
        <v>0.42355947194286986</v>
      </c>
      <c r="E49" s="34">
        <v>-0.4916814322203556</v>
      </c>
      <c r="F49" s="34">
        <v>1.6119963784517872</v>
      </c>
      <c r="I49" t="s">
        <v>4800</v>
      </c>
      <c r="J49" s="7"/>
      <c r="K49" s="7"/>
      <c r="L49" s="7"/>
      <c r="M49" s="7">
        <v>17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</row>
    <row r="50" spans="1:29" x14ac:dyDescent="0.25">
      <c r="B50" t="s">
        <v>264</v>
      </c>
      <c r="C50" s="34"/>
      <c r="D50" s="34">
        <v>-0.29643567168418061</v>
      </c>
      <c r="E50" s="34">
        <v>-0.30537894843071961</v>
      </c>
      <c r="F50" s="34">
        <v>1.4445735870986487</v>
      </c>
      <c r="I50" t="s">
        <v>98</v>
      </c>
      <c r="J50" s="7">
        <v>12.25</v>
      </c>
      <c r="K50" s="7">
        <v>10.125</v>
      </c>
      <c r="L50" s="7">
        <v>13.375</v>
      </c>
      <c r="M50" s="7">
        <v>14.9625</v>
      </c>
      <c r="N50" s="7">
        <v>11.882352941176471</v>
      </c>
      <c r="O50" s="7">
        <v>10</v>
      </c>
      <c r="P50" s="7">
        <v>13.2</v>
      </c>
      <c r="Q50" s="7">
        <v>15.03921568627451</v>
      </c>
      <c r="R50" s="7"/>
      <c r="S50" s="7">
        <v>10</v>
      </c>
      <c r="T50" s="7"/>
      <c r="U50" s="7">
        <v>16</v>
      </c>
      <c r="V50" s="7"/>
      <c r="W50" s="7"/>
      <c r="X50" s="7"/>
      <c r="Y50" s="7"/>
      <c r="Z50" s="7"/>
      <c r="AA50" s="7">
        <v>10</v>
      </c>
      <c r="AB50" s="7"/>
      <c r="AC50" s="7"/>
    </row>
    <row r="51" spans="1:29" x14ac:dyDescent="0.25">
      <c r="B51" t="s">
        <v>229</v>
      </c>
      <c r="C51" s="34"/>
      <c r="D51" s="34">
        <v>-0.81790836332384376</v>
      </c>
      <c r="E51" s="34">
        <v>8.2699115044247797</v>
      </c>
      <c r="F51" s="34">
        <v>-0.44289578361177401</v>
      </c>
      <c r="I51" t="s">
        <v>2250</v>
      </c>
      <c r="J51" s="7"/>
      <c r="K51" s="7"/>
      <c r="L51" s="7">
        <v>12</v>
      </c>
      <c r="M51" s="7">
        <v>15</v>
      </c>
      <c r="N51" s="7"/>
      <c r="O51" s="7"/>
      <c r="P51" s="7">
        <v>12</v>
      </c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</row>
    <row r="52" spans="1:29" x14ac:dyDescent="0.25">
      <c r="B52" t="s">
        <v>98</v>
      </c>
      <c r="C52" s="34"/>
      <c r="D52" s="34">
        <v>8.4686330015524128E-2</v>
      </c>
      <c r="E52" s="34">
        <v>0.50803138469827513</v>
      </c>
      <c r="F52" s="34">
        <v>8.3369619829174443E-2</v>
      </c>
      <c r="I52" t="s">
        <v>6595</v>
      </c>
      <c r="J52" s="7"/>
      <c r="K52" s="7"/>
      <c r="L52" s="7"/>
      <c r="M52" s="7"/>
      <c r="N52" s="7"/>
      <c r="O52" s="7"/>
      <c r="P52" s="7">
        <v>12</v>
      </c>
      <c r="Q52" s="7">
        <v>14</v>
      </c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</row>
    <row r="53" spans="1:29" x14ac:dyDescent="0.25">
      <c r="B53" t="s">
        <v>678</v>
      </c>
      <c r="C53" s="34"/>
      <c r="D53" s="34">
        <v>3.7588217244556425E-3</v>
      </c>
      <c r="E53" s="34">
        <v>-0.19373328238440976</v>
      </c>
      <c r="F53" s="34">
        <v>0.18208530805687212</v>
      </c>
      <c r="I53" t="s">
        <v>210</v>
      </c>
      <c r="J53" s="7">
        <v>12.320754716981131</v>
      </c>
      <c r="K53" s="7">
        <v>10</v>
      </c>
      <c r="L53" s="7">
        <v>12.902439024390244</v>
      </c>
      <c r="M53" s="7">
        <v>15.057142857142857</v>
      </c>
      <c r="N53" s="7">
        <v>12.217391304347826</v>
      </c>
      <c r="O53" s="7">
        <v>10</v>
      </c>
      <c r="P53" s="7">
        <v>13.216216216216216</v>
      </c>
      <c r="Q53" s="7">
        <v>14.888888888888889</v>
      </c>
      <c r="R53" s="7">
        <v>12.25</v>
      </c>
      <c r="S53" s="7"/>
      <c r="T53" s="7"/>
      <c r="U53" s="7">
        <v>14.25</v>
      </c>
      <c r="V53" s="7"/>
      <c r="W53" s="7">
        <v>10</v>
      </c>
      <c r="X53" s="7"/>
      <c r="Y53" s="7">
        <v>15</v>
      </c>
      <c r="Z53" s="7">
        <v>12</v>
      </c>
      <c r="AA53" s="7"/>
      <c r="AB53" s="7">
        <v>12</v>
      </c>
      <c r="AC53" s="7">
        <v>15</v>
      </c>
    </row>
    <row r="54" spans="1:29" x14ac:dyDescent="0.25">
      <c r="B54" t="s">
        <v>65</v>
      </c>
      <c r="C54" s="34"/>
      <c r="D54" s="34">
        <v>1.8286529946399444</v>
      </c>
      <c r="E54" s="34">
        <v>-0.10220180840765358</v>
      </c>
      <c r="F54" s="34">
        <v>0.91844272637592117</v>
      </c>
      <c r="I54" t="s">
        <v>110</v>
      </c>
      <c r="J54" s="7">
        <v>12</v>
      </c>
      <c r="K54" s="7">
        <v>10</v>
      </c>
      <c r="L54" s="7">
        <v>15</v>
      </c>
      <c r="M54" s="7">
        <v>15.333333333333334</v>
      </c>
      <c r="N54" s="7">
        <v>12</v>
      </c>
      <c r="O54" s="7">
        <v>10</v>
      </c>
      <c r="P54" s="7">
        <v>13.5</v>
      </c>
      <c r="Q54" s="7">
        <v>15.375</v>
      </c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</row>
    <row r="55" spans="1:29" x14ac:dyDescent="0.25">
      <c r="B55" t="s">
        <v>133</v>
      </c>
      <c r="C55" s="34"/>
      <c r="D55" s="34">
        <v>-0.25607767656830427</v>
      </c>
      <c r="E55" s="34">
        <v>0.29948418780178315</v>
      </c>
      <c r="F55" s="34">
        <v>-0.43420752276358848</v>
      </c>
      <c r="I55" t="s">
        <v>329</v>
      </c>
      <c r="J55" s="7">
        <v>12</v>
      </c>
      <c r="K55" s="7"/>
      <c r="L55" s="7">
        <v>12</v>
      </c>
      <c r="M55" s="7">
        <v>14.166666666666666</v>
      </c>
      <c r="N55" s="7"/>
      <c r="O55" s="7"/>
      <c r="P55" s="7">
        <v>12</v>
      </c>
      <c r="Q55" s="7">
        <v>13.615384615384615</v>
      </c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</row>
    <row r="56" spans="1:29" x14ac:dyDescent="0.25">
      <c r="A56" t="s">
        <v>9274</v>
      </c>
      <c r="C56" s="34"/>
      <c r="D56" s="34">
        <v>-5.2267831498324632E-2</v>
      </c>
      <c r="E56" s="34">
        <v>0.30385874083193914</v>
      </c>
      <c r="F56" s="34">
        <v>0.15970647340343952</v>
      </c>
      <c r="I56" t="s">
        <v>62</v>
      </c>
      <c r="J56" s="7">
        <v>12.214285714285714</v>
      </c>
      <c r="K56" s="7"/>
      <c r="L56" s="7">
        <v>12.75</v>
      </c>
      <c r="M56" s="7">
        <v>15.2</v>
      </c>
      <c r="N56" s="7">
        <v>12.166666666666666</v>
      </c>
      <c r="O56" s="7"/>
      <c r="P56" s="7">
        <v>12.4</v>
      </c>
      <c r="Q56" s="7">
        <v>15.321428571428571</v>
      </c>
      <c r="R56" s="7">
        <v>13</v>
      </c>
      <c r="S56" s="7"/>
      <c r="T56" s="7">
        <v>12</v>
      </c>
      <c r="U56" s="7"/>
      <c r="V56" s="7"/>
      <c r="W56" s="7"/>
      <c r="X56" s="7"/>
      <c r="Y56" s="7"/>
      <c r="Z56" s="7">
        <v>13</v>
      </c>
      <c r="AA56" s="7"/>
      <c r="AB56" s="7">
        <v>12</v>
      </c>
      <c r="AC56" s="7"/>
    </row>
    <row r="57" spans="1:29" x14ac:dyDescent="0.25">
      <c r="A57" t="s">
        <v>43</v>
      </c>
      <c r="B57" t="s">
        <v>173</v>
      </c>
      <c r="C57" s="34"/>
      <c r="D57" s="34">
        <v>-0.21243074300326742</v>
      </c>
      <c r="E57" s="34">
        <v>0.19435575518155737</v>
      </c>
      <c r="F57" s="34">
        <v>0.75514827484651448</v>
      </c>
      <c r="I57" t="s">
        <v>101</v>
      </c>
      <c r="J57" s="7">
        <v>12.195652173913043</v>
      </c>
      <c r="K57" s="7">
        <v>10</v>
      </c>
      <c r="L57" s="7">
        <v>13.065217391304348</v>
      </c>
      <c r="M57" s="7">
        <v>14.625730994152047</v>
      </c>
      <c r="N57" s="7">
        <v>12.277777777777779</v>
      </c>
      <c r="O57" s="7">
        <v>10</v>
      </c>
      <c r="P57" s="7">
        <v>13.25</v>
      </c>
      <c r="Q57" s="7">
        <v>14.872881355932204</v>
      </c>
      <c r="R57" s="7">
        <v>12.5</v>
      </c>
      <c r="S57" s="7">
        <v>10</v>
      </c>
      <c r="T57" s="7">
        <v>13</v>
      </c>
      <c r="U57" s="7">
        <v>14.636363636363637</v>
      </c>
      <c r="V57" s="7"/>
      <c r="W57" s="7"/>
      <c r="X57" s="7"/>
      <c r="Y57" s="7">
        <v>15.333333333333334</v>
      </c>
      <c r="Z57" s="7">
        <v>12</v>
      </c>
      <c r="AA57" s="7">
        <v>10</v>
      </c>
      <c r="AB57" s="7"/>
      <c r="AC57" s="7">
        <v>15.75</v>
      </c>
    </row>
    <row r="58" spans="1:29" x14ac:dyDescent="0.25">
      <c r="B58" t="s">
        <v>147</v>
      </c>
      <c r="C58" s="34"/>
      <c r="D58" s="34">
        <v>0.87561865069028399</v>
      </c>
      <c r="E58" s="34">
        <v>-8.9600259241256475E-2</v>
      </c>
      <c r="F58" s="34">
        <v>0.57884165564934409</v>
      </c>
      <c r="I58" t="s">
        <v>4008</v>
      </c>
      <c r="J58" s="7"/>
      <c r="K58" s="7"/>
      <c r="L58" s="7"/>
      <c r="M58" s="7">
        <v>14.666666666666666</v>
      </c>
      <c r="N58" s="7"/>
      <c r="O58" s="7"/>
      <c r="P58" s="7"/>
      <c r="Q58" s="7">
        <v>15</v>
      </c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</row>
    <row r="59" spans="1:29" x14ac:dyDescent="0.25">
      <c r="B59" t="s">
        <v>1065</v>
      </c>
      <c r="C59" s="34"/>
      <c r="D59" s="34">
        <v>4.620000000000001</v>
      </c>
      <c r="E59" s="34">
        <v>0.30296559905100817</v>
      </c>
      <c r="F59" s="34">
        <v>0.47987982520029115</v>
      </c>
      <c r="I59" t="s">
        <v>698</v>
      </c>
      <c r="J59" s="7"/>
      <c r="K59" s="7">
        <v>10</v>
      </c>
      <c r="L59" s="7">
        <v>13.5</v>
      </c>
      <c r="M59" s="7">
        <v>15.071428571428571</v>
      </c>
      <c r="N59" s="7">
        <v>13</v>
      </c>
      <c r="O59" s="7"/>
      <c r="P59" s="7"/>
      <c r="Q59" s="7">
        <v>14.785714285714286</v>
      </c>
      <c r="R59" s="7"/>
      <c r="S59" s="7"/>
      <c r="T59" s="7"/>
      <c r="U59" s="7">
        <v>14</v>
      </c>
      <c r="V59" s="7"/>
      <c r="W59" s="7"/>
      <c r="X59" s="7"/>
      <c r="Y59" s="7"/>
      <c r="Z59" s="7"/>
      <c r="AA59" s="7"/>
      <c r="AB59" s="7"/>
      <c r="AC59" s="7"/>
    </row>
    <row r="60" spans="1:29" x14ac:dyDescent="0.25">
      <c r="B60" t="s">
        <v>1072</v>
      </c>
      <c r="C60" s="34"/>
      <c r="D60" s="34">
        <v>-0.28141000393855847</v>
      </c>
      <c r="E60" s="34">
        <v>1.8278980542614411</v>
      </c>
      <c r="F60" s="34">
        <v>-0.36796201182285104</v>
      </c>
      <c r="I60" t="s">
        <v>77</v>
      </c>
      <c r="J60" s="7">
        <v>12.125</v>
      </c>
      <c r="K60" s="7"/>
      <c r="L60" s="7">
        <v>13.125</v>
      </c>
      <c r="M60" s="7">
        <v>15.285714285714286</v>
      </c>
      <c r="N60" s="7">
        <v>12</v>
      </c>
      <c r="O60" s="7"/>
      <c r="P60" s="7">
        <v>12.625</v>
      </c>
      <c r="Q60" s="7">
        <v>15.4</v>
      </c>
      <c r="R60" s="7">
        <v>12</v>
      </c>
      <c r="S60" s="7"/>
      <c r="T60" s="7">
        <v>12</v>
      </c>
      <c r="U60" s="7">
        <v>16</v>
      </c>
      <c r="V60" s="7"/>
      <c r="W60" s="7"/>
      <c r="X60" s="7"/>
      <c r="Y60" s="7">
        <v>14</v>
      </c>
      <c r="Z60" s="7"/>
      <c r="AA60" s="7"/>
      <c r="AB60" s="7"/>
      <c r="AC60" s="7">
        <v>13</v>
      </c>
    </row>
    <row r="61" spans="1:29" x14ac:dyDescent="0.25">
      <c r="B61" t="s">
        <v>4298</v>
      </c>
      <c r="C61" s="34"/>
      <c r="D61" s="34" t="e">
        <v>#NULL!</v>
      </c>
      <c r="E61" s="34"/>
      <c r="F61" s="34">
        <v>-9.3346573982125175E-2</v>
      </c>
      <c r="I61" t="s">
        <v>8221</v>
      </c>
      <c r="J61" s="7"/>
      <c r="K61" s="7"/>
      <c r="L61" s="7"/>
      <c r="M61" s="7"/>
      <c r="N61" s="7"/>
      <c r="O61" s="7"/>
      <c r="P61" s="7"/>
      <c r="Q61" s="7">
        <v>15</v>
      </c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</row>
    <row r="62" spans="1:29" x14ac:dyDescent="0.25">
      <c r="B62" t="s">
        <v>93</v>
      </c>
      <c r="C62" s="34"/>
      <c r="D62" s="34">
        <v>0.36466698157770389</v>
      </c>
      <c r="E62" s="34">
        <v>0.23042424789682042</v>
      </c>
      <c r="F62" s="34">
        <v>-3.4626580885051349E-2</v>
      </c>
      <c r="I62" t="s">
        <v>678</v>
      </c>
      <c r="J62" s="7">
        <v>12.666666666666666</v>
      </c>
      <c r="K62" s="7">
        <v>10</v>
      </c>
      <c r="L62" s="7">
        <v>13.285714285714286</v>
      </c>
      <c r="M62" s="7">
        <v>15.166666666666666</v>
      </c>
      <c r="N62" s="7"/>
      <c r="O62" s="7">
        <v>10</v>
      </c>
      <c r="P62" s="7">
        <v>13.428571428571429</v>
      </c>
      <c r="Q62" s="7">
        <v>15</v>
      </c>
      <c r="R62" s="7"/>
      <c r="S62" s="7"/>
      <c r="T62" s="7"/>
      <c r="U62" s="7">
        <v>15</v>
      </c>
      <c r="V62" s="7"/>
      <c r="W62" s="7"/>
      <c r="X62" s="7"/>
      <c r="Y62" s="7"/>
      <c r="Z62" s="7"/>
      <c r="AA62" s="7"/>
      <c r="AB62" s="7">
        <v>14</v>
      </c>
      <c r="AC62" s="7"/>
    </row>
    <row r="63" spans="1:29" x14ac:dyDescent="0.25">
      <c r="B63" t="s">
        <v>51</v>
      </c>
      <c r="C63" s="34"/>
      <c r="D63" s="34">
        <v>-0.38153549807374804</v>
      </c>
      <c r="E63" s="34">
        <v>-0.44666295884315893</v>
      </c>
      <c r="F63" s="34">
        <v>3.2354005427681178</v>
      </c>
      <c r="I63" t="s">
        <v>1552</v>
      </c>
      <c r="J63" s="7"/>
      <c r="K63" s="7"/>
      <c r="L63" s="7">
        <v>13</v>
      </c>
      <c r="M63" s="7">
        <v>15</v>
      </c>
      <c r="N63" s="7">
        <v>13</v>
      </c>
      <c r="O63" s="7"/>
      <c r="P63" s="7"/>
      <c r="Q63" s="7">
        <v>15</v>
      </c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</row>
    <row r="64" spans="1:29" x14ac:dyDescent="0.25">
      <c r="B64" t="s">
        <v>87</v>
      </c>
      <c r="C64" s="34"/>
      <c r="D64" s="34">
        <v>-2.0809558971607079E-3</v>
      </c>
      <c r="E64" s="34">
        <v>-3.2961119332706114E-3</v>
      </c>
      <c r="F64" s="34">
        <v>1.0975906053857059</v>
      </c>
      <c r="I64" t="s">
        <v>65</v>
      </c>
      <c r="J64" s="7">
        <v>12.5</v>
      </c>
      <c r="K64" s="7">
        <v>10</v>
      </c>
      <c r="L64" s="7">
        <v>12.928571428571429</v>
      </c>
      <c r="M64" s="7">
        <v>15.016393442622951</v>
      </c>
      <c r="N64" s="7">
        <v>12.5</v>
      </c>
      <c r="O64" s="7"/>
      <c r="P64" s="7">
        <v>13</v>
      </c>
      <c r="Q64" s="7">
        <v>14.906976744186046</v>
      </c>
      <c r="R64" s="7"/>
      <c r="S64" s="7"/>
      <c r="T64" s="7"/>
      <c r="U64" s="7">
        <v>14.333333333333334</v>
      </c>
      <c r="V64" s="7"/>
      <c r="W64" s="7"/>
      <c r="X64" s="7">
        <v>13</v>
      </c>
      <c r="Y64" s="7"/>
      <c r="Z64" s="7"/>
      <c r="AA64" s="7"/>
      <c r="AB64" s="7">
        <v>12</v>
      </c>
      <c r="AC64" s="7">
        <v>16</v>
      </c>
    </row>
    <row r="65" spans="1:29" x14ac:dyDescent="0.25">
      <c r="B65" t="s">
        <v>58</v>
      </c>
      <c r="C65" s="34"/>
      <c r="D65" s="34">
        <v>0.57833333333333348</v>
      </c>
      <c r="E65" s="34">
        <v>1.8663448483934224</v>
      </c>
      <c r="F65" s="34">
        <v>-0.41103099836850693</v>
      </c>
      <c r="I65" t="s">
        <v>42</v>
      </c>
      <c r="J65" s="7">
        <v>12.274193548387096</v>
      </c>
      <c r="K65" s="7">
        <v>10.090909090909092</v>
      </c>
      <c r="L65" s="7">
        <v>12.934782608695652</v>
      </c>
      <c r="M65" s="7">
        <v>14.900990099009901</v>
      </c>
      <c r="N65" s="7">
        <v>12.254545454545454</v>
      </c>
      <c r="O65" s="7">
        <v>10.050000000000001</v>
      </c>
      <c r="P65" s="7">
        <v>13.327868852459016</v>
      </c>
      <c r="Q65" s="7">
        <v>14.947368421052632</v>
      </c>
      <c r="R65" s="7">
        <v>12</v>
      </c>
      <c r="S65" s="7"/>
      <c r="T65" s="7">
        <v>12.75</v>
      </c>
      <c r="U65" s="7">
        <v>14.714285714285714</v>
      </c>
      <c r="V65" s="7"/>
      <c r="W65" s="7"/>
      <c r="X65" s="7">
        <v>13</v>
      </c>
      <c r="Y65" s="7">
        <v>15</v>
      </c>
      <c r="Z65" s="7">
        <v>12.5</v>
      </c>
      <c r="AA65" s="7"/>
      <c r="AB65" s="7">
        <v>12.5</v>
      </c>
      <c r="AC65" s="7">
        <v>14.2</v>
      </c>
    </row>
    <row r="66" spans="1:29" x14ac:dyDescent="0.25">
      <c r="B66" t="s">
        <v>2250</v>
      </c>
      <c r="C66" s="34"/>
      <c r="D66" s="34" t="e">
        <v>#NULL!</v>
      </c>
      <c r="E66" s="34" t="e">
        <v>#NULL!</v>
      </c>
      <c r="F66" s="34"/>
      <c r="I66" t="s">
        <v>325</v>
      </c>
      <c r="J66" s="7">
        <v>12</v>
      </c>
      <c r="K66" s="7">
        <v>10</v>
      </c>
      <c r="L66" s="7">
        <v>14</v>
      </c>
      <c r="M66" s="7">
        <v>15.272727272727273</v>
      </c>
      <c r="N66" s="7">
        <v>11.5</v>
      </c>
      <c r="O66" s="7">
        <v>10</v>
      </c>
      <c r="P66" s="7">
        <v>13.875</v>
      </c>
      <c r="Q66" s="7">
        <v>15.181818181818182</v>
      </c>
      <c r="R66" s="7"/>
      <c r="S66" s="7"/>
      <c r="T66" s="7"/>
      <c r="U66" s="7">
        <v>16</v>
      </c>
      <c r="V66" s="7"/>
      <c r="W66" s="7"/>
      <c r="X66" s="7"/>
      <c r="Y66" s="7"/>
      <c r="Z66" s="7"/>
      <c r="AA66" s="7"/>
      <c r="AB66" s="7"/>
      <c r="AC66" s="7"/>
    </row>
    <row r="67" spans="1:29" x14ac:dyDescent="0.25">
      <c r="B67" t="s">
        <v>110</v>
      </c>
      <c r="C67" s="34"/>
      <c r="D67" s="34">
        <v>-0.55331028981653818</v>
      </c>
      <c r="E67" s="34">
        <v>5.54563492063492</v>
      </c>
      <c r="F67" s="34">
        <v>-0.31806608063049402</v>
      </c>
      <c r="I67" t="s">
        <v>1657</v>
      </c>
      <c r="J67" s="7"/>
      <c r="K67" s="7"/>
      <c r="L67" s="7"/>
      <c r="M67" s="7">
        <v>14.25</v>
      </c>
      <c r="N67" s="7"/>
      <c r="O67" s="7"/>
      <c r="P67" s="7">
        <v>12</v>
      </c>
      <c r="Q67" s="7">
        <v>14</v>
      </c>
      <c r="R67" s="7"/>
      <c r="S67" s="7"/>
      <c r="T67" s="7"/>
      <c r="U67" s="7">
        <v>14</v>
      </c>
      <c r="V67" s="7"/>
      <c r="W67" s="7"/>
      <c r="X67" s="7"/>
      <c r="Y67" s="7"/>
      <c r="Z67" s="7"/>
      <c r="AA67" s="7"/>
      <c r="AB67" s="7"/>
      <c r="AC67" s="7"/>
    </row>
    <row r="68" spans="1:29" x14ac:dyDescent="0.25">
      <c r="B68" t="s">
        <v>1552</v>
      </c>
      <c r="C68" s="34"/>
      <c r="D68" s="34" t="e">
        <v>#NULL!</v>
      </c>
      <c r="E68" s="34" t="e">
        <v>#NULL!</v>
      </c>
      <c r="F68" s="34"/>
      <c r="I68" t="s">
        <v>133</v>
      </c>
      <c r="J68" s="7">
        <v>12.041666666666666</v>
      </c>
      <c r="K68" s="7">
        <v>10</v>
      </c>
      <c r="L68" s="7">
        <v>13.3125</v>
      </c>
      <c r="M68" s="7">
        <v>14.775510204081632</v>
      </c>
      <c r="N68" s="7">
        <v>12.35</v>
      </c>
      <c r="O68" s="7">
        <v>10</v>
      </c>
      <c r="P68" s="7">
        <v>13.176470588235293</v>
      </c>
      <c r="Q68" s="7">
        <v>14.978260869565217</v>
      </c>
      <c r="R68" s="7">
        <v>12</v>
      </c>
      <c r="S68" s="7"/>
      <c r="T68" s="7">
        <v>13.5</v>
      </c>
      <c r="U68" s="7">
        <v>15</v>
      </c>
      <c r="V68" s="7"/>
      <c r="W68" s="7"/>
      <c r="X68" s="7"/>
      <c r="Y68" s="7"/>
      <c r="Z68" s="7">
        <v>13</v>
      </c>
      <c r="AA68" s="7">
        <v>10</v>
      </c>
      <c r="AB68" s="7"/>
      <c r="AC68" s="7">
        <v>14</v>
      </c>
    </row>
    <row r="69" spans="1:29" x14ac:dyDescent="0.25">
      <c r="B69" t="s">
        <v>42</v>
      </c>
      <c r="C69" s="34"/>
      <c r="D69" s="34">
        <v>1.1495756062165869E-2</v>
      </c>
      <c r="E69" s="34">
        <v>0.30972310849192308</v>
      </c>
      <c r="F69" s="34">
        <v>7.3209332836567012E-2</v>
      </c>
      <c r="I69" t="s">
        <v>125</v>
      </c>
      <c r="J69" s="7">
        <v>12.310344827586206</v>
      </c>
      <c r="K69" s="7">
        <v>10.117647058823529</v>
      </c>
      <c r="L69" s="7">
        <v>13.25</v>
      </c>
      <c r="M69" s="7">
        <v>15.102941176470589</v>
      </c>
      <c r="N69" s="7">
        <v>12.291666666666666</v>
      </c>
      <c r="O69" s="7">
        <v>10.199999999999999</v>
      </c>
      <c r="P69" s="7">
        <v>13.023255813953488</v>
      </c>
      <c r="Q69" s="7">
        <v>15.209523809523809</v>
      </c>
      <c r="R69" s="7">
        <v>12</v>
      </c>
      <c r="S69" s="7"/>
      <c r="T69" s="7">
        <v>13</v>
      </c>
      <c r="U69" s="7">
        <v>15.4</v>
      </c>
      <c r="V69" s="7"/>
      <c r="W69" s="7"/>
      <c r="X69" s="7"/>
      <c r="Y69" s="7">
        <v>14</v>
      </c>
      <c r="Z69" s="7"/>
      <c r="AA69" s="7"/>
      <c r="AB69" s="7"/>
      <c r="AC69" s="7">
        <v>15.333333333333334</v>
      </c>
    </row>
    <row r="70" spans="1:29" x14ac:dyDescent="0.25">
      <c r="B70" t="s">
        <v>410</v>
      </c>
      <c r="C70" s="34"/>
      <c r="D70" s="34">
        <v>0.10363127119060475</v>
      </c>
      <c r="E70" s="34">
        <v>2.5718610863757791</v>
      </c>
      <c r="F70" s="34">
        <v>-0.45285700039888316</v>
      </c>
      <c r="I70" t="s">
        <v>3253</v>
      </c>
      <c r="J70" s="7"/>
      <c r="K70" s="7">
        <v>10</v>
      </c>
      <c r="L70" s="7"/>
      <c r="M70" s="7">
        <v>14</v>
      </c>
      <c r="N70" s="7"/>
      <c r="O70" s="7"/>
      <c r="P70" s="7"/>
      <c r="Q70" s="7">
        <v>14</v>
      </c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</row>
    <row r="71" spans="1:29" x14ac:dyDescent="0.25">
      <c r="A71" t="s">
        <v>9275</v>
      </c>
      <c r="C71" s="34"/>
      <c r="D71" s="34">
        <v>3.0126811560512714E-3</v>
      </c>
      <c r="E71" s="34">
        <v>0.39217053214349945</v>
      </c>
      <c r="F71" s="34">
        <v>0.20714298081008131</v>
      </c>
      <c r="I71" t="s">
        <v>410</v>
      </c>
      <c r="J71" s="7">
        <v>12</v>
      </c>
      <c r="K71" s="7">
        <v>10</v>
      </c>
      <c r="L71" s="7">
        <v>13.4</v>
      </c>
      <c r="M71" s="7">
        <v>14.866666666666667</v>
      </c>
      <c r="N71" s="7">
        <v>12.166666666666666</v>
      </c>
      <c r="O71" s="7">
        <v>10</v>
      </c>
      <c r="P71" s="7">
        <v>13.2</v>
      </c>
      <c r="Q71" s="7">
        <v>14.9</v>
      </c>
      <c r="R71" s="7">
        <v>13</v>
      </c>
      <c r="S71" s="7"/>
      <c r="T71" s="7">
        <v>13</v>
      </c>
      <c r="U71" s="7">
        <v>15</v>
      </c>
      <c r="V71" s="7"/>
      <c r="W71" s="7"/>
      <c r="X71" s="7"/>
      <c r="Y71" s="7"/>
      <c r="Z71" s="7"/>
      <c r="AA71" s="7"/>
      <c r="AB71" s="7"/>
      <c r="AC71" s="7"/>
    </row>
    <row r="72" spans="1:29" x14ac:dyDescent="0.25">
      <c r="A72" t="s">
        <v>23</v>
      </c>
      <c r="B72" t="s">
        <v>3649</v>
      </c>
      <c r="C72" s="34"/>
      <c r="D72" s="34">
        <v>-0.65131845841784997</v>
      </c>
      <c r="E72" s="34">
        <v>-0.15706806282722502</v>
      </c>
      <c r="F72" s="34">
        <v>1.7536231884057973</v>
      </c>
      <c r="I72" t="s">
        <v>5806</v>
      </c>
      <c r="J72" s="7"/>
      <c r="K72" s="7"/>
      <c r="L72" s="7"/>
      <c r="M72" s="7">
        <v>15</v>
      </c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</row>
    <row r="73" spans="1:29" x14ac:dyDescent="0.25">
      <c r="B73" t="s">
        <v>69</v>
      </c>
      <c r="C73" s="34"/>
      <c r="D73" s="34">
        <v>-0.22067262851813232</v>
      </c>
      <c r="E73" s="34">
        <v>-8.5773822933092964E-2</v>
      </c>
      <c r="F73" s="34">
        <v>0.32062773362902763</v>
      </c>
    </row>
    <row r="74" spans="1:29" x14ac:dyDescent="0.25">
      <c r="B74" t="s">
        <v>197</v>
      </c>
      <c r="C74" s="34"/>
      <c r="D74" s="34">
        <v>-0.75955337376070842</v>
      </c>
      <c r="E74" s="34">
        <v>1.4535628502802243</v>
      </c>
      <c r="F74" s="34">
        <v>0.64366128242780196</v>
      </c>
    </row>
    <row r="75" spans="1:29" ht="16.5" x14ac:dyDescent="0.25">
      <c r="B75" t="s">
        <v>21</v>
      </c>
      <c r="C75" s="34"/>
      <c r="D75" s="34">
        <v>6.707640657508239E-2</v>
      </c>
      <c r="E75" s="34">
        <v>0.25919521574111065</v>
      </c>
      <c r="F75" s="34">
        <v>0.34188178253260787</v>
      </c>
      <c r="I75" s="49" t="s">
        <v>9279</v>
      </c>
      <c r="J75" s="49"/>
      <c r="K75" s="49"/>
      <c r="L75" s="49"/>
      <c r="M75" s="49"/>
    </row>
    <row r="76" spans="1:29" x14ac:dyDescent="0.25">
      <c r="B76" t="s">
        <v>203</v>
      </c>
      <c r="C76" s="34"/>
      <c r="D76" s="34">
        <v>0.55410429016376972</v>
      </c>
      <c r="E76" s="34">
        <v>0.21024049650892204</v>
      </c>
      <c r="F76" s="34">
        <v>0.14040242165242145</v>
      </c>
      <c r="I76" s="32" t="s">
        <v>9266</v>
      </c>
      <c r="J76" s="32" t="s">
        <v>9245</v>
      </c>
      <c r="K76" s="32" t="s">
        <v>9280</v>
      </c>
      <c r="L76" s="32" t="s">
        <v>9281</v>
      </c>
    </row>
    <row r="77" spans="1:29" x14ac:dyDescent="0.25">
      <c r="B77" t="s">
        <v>2883</v>
      </c>
      <c r="C77" s="34"/>
      <c r="D77" s="34">
        <v>0.28144144144144151</v>
      </c>
      <c r="E77" s="34">
        <v>0.2899325084364453</v>
      </c>
      <c r="F77" s="34">
        <v>0.69762371920645294</v>
      </c>
      <c r="I77" s="13" t="str" cm="1">
        <f t="array" ref="I77:I91">_xlfn.UNIQUE(Tabla1[Nombre del Producto])</f>
        <v>Wonka Bar - Milk Chocolate</v>
      </c>
      <c r="J77" s="15">
        <f>VLOOKUP(Análisis!I77,Tabla2[[#All],[Nombre Producto]:[Costo Unitario]],5,FALSE)</f>
        <v>1.1399999999999999</v>
      </c>
      <c r="K77" s="15">
        <f>VLOOKUP(I77,Tabla2[[#All],[Nombre Producto]:[Costo Unitario]],4,FALSE)</f>
        <v>3.25</v>
      </c>
      <c r="L77" s="31">
        <f>K77/J77</f>
        <v>2.8508771929824563</v>
      </c>
    </row>
    <row r="78" spans="1:29" x14ac:dyDescent="0.25">
      <c r="B78" t="s">
        <v>292</v>
      </c>
      <c r="C78" s="34"/>
      <c r="D78" s="34">
        <v>0.1151364764267989</v>
      </c>
      <c r="E78" s="34" t="e">
        <v>#NULL!</v>
      </c>
      <c r="F78" s="34"/>
      <c r="I78" s="13" t="str">
        <v>Wonka Bar - Triple Dazzle Caramel</v>
      </c>
      <c r="J78" s="15">
        <f>VLOOKUP(Análisis!I78,Tabla2[[#All],[Nombre Producto]:[Costo Unitario]],5,FALSE)</f>
        <v>1.3</v>
      </c>
      <c r="K78" s="15">
        <f>VLOOKUP(I78,Tabla2[[#All],[Nombre Producto]:[Costo Unitario]],4,FALSE)</f>
        <v>3.75</v>
      </c>
      <c r="L78" s="31">
        <f t="shared" ref="L78:L91" si="1">K78/J78</f>
        <v>2.8846153846153846</v>
      </c>
    </row>
    <row r="79" spans="1:29" x14ac:dyDescent="0.25">
      <c r="B79" t="s">
        <v>345</v>
      </c>
      <c r="C79" s="34"/>
      <c r="D79" s="34">
        <v>0.16083680882550785</v>
      </c>
      <c r="E79" s="34">
        <v>0.64530335516022497</v>
      </c>
      <c r="F79" s="34">
        <v>-0.65097030958334789</v>
      </c>
      <c r="I79" s="13" t="str">
        <v>Wonka Bar - Nutty Crunch Surprise</v>
      </c>
      <c r="J79" s="15">
        <f>VLOOKUP(Análisis!I79,Tabla2[[#All],[Nombre Producto]:[Costo Unitario]],5,FALSE)</f>
        <v>1</v>
      </c>
      <c r="K79" s="15">
        <f>VLOOKUP(I79,Tabla2[[#All],[Nombre Producto]:[Costo Unitario]],4,FALSE)</f>
        <v>3.49</v>
      </c>
      <c r="L79" s="31">
        <f t="shared" si="1"/>
        <v>3.49</v>
      </c>
    </row>
    <row r="80" spans="1:29" x14ac:dyDescent="0.25">
      <c r="B80" t="s">
        <v>235</v>
      </c>
      <c r="C80" s="34"/>
      <c r="D80" s="34">
        <v>0.10992366412213747</v>
      </c>
      <c r="E80" s="34">
        <v>-0.4232003668042183</v>
      </c>
      <c r="F80" s="34">
        <v>6.7329093799682038</v>
      </c>
      <c r="I80" s="13" t="str">
        <v>Wonka Bar -Scrumdiddlyumptious</v>
      </c>
      <c r="J80" s="15">
        <f>VLOOKUP(Análisis!I80,Tabla2[[#All],[Nombre Producto]:[Costo Unitario]],5,FALSE)</f>
        <v>1.1000000000000001</v>
      </c>
      <c r="K80" s="15">
        <f>VLOOKUP(I80,Tabla2[[#All],[Nombre Producto]:[Costo Unitario]],4,FALSE)</f>
        <v>3.6</v>
      </c>
      <c r="L80" s="31">
        <f t="shared" si="1"/>
        <v>3.2727272727272725</v>
      </c>
    </row>
    <row r="81" spans="1:12" x14ac:dyDescent="0.25">
      <c r="B81" t="s">
        <v>62</v>
      </c>
      <c r="C81" s="34"/>
      <c r="D81" s="34">
        <v>-0.19391076629383985</v>
      </c>
      <c r="E81" s="34">
        <v>0.78531090599951403</v>
      </c>
      <c r="F81" s="34">
        <v>-0.49665822009829758</v>
      </c>
      <c r="I81" s="13" t="str">
        <v>Wonka Bar - Fudge Mallows</v>
      </c>
      <c r="J81" s="15">
        <f>VLOOKUP(Análisis!I81,Tabla2[[#All],[Nombre Producto]:[Costo Unitario]],5,FALSE)</f>
        <v>1.2</v>
      </c>
      <c r="K81" s="15">
        <f>VLOOKUP(I81,Tabla2[[#All],[Nombre Producto]:[Costo Unitario]],4,FALSE)</f>
        <v>3.6</v>
      </c>
      <c r="L81" s="31">
        <f t="shared" si="1"/>
        <v>3</v>
      </c>
    </row>
    <row r="82" spans="1:12" x14ac:dyDescent="0.25">
      <c r="B82" t="s">
        <v>8221</v>
      </c>
      <c r="C82" s="34"/>
      <c r="D82" s="34" t="e">
        <v>#NULL!</v>
      </c>
      <c r="E82" s="34"/>
      <c r="F82" s="34">
        <v>2.5</v>
      </c>
      <c r="I82" s="13" t="str">
        <v>Wonka Gum</v>
      </c>
      <c r="J82" s="15">
        <f>VLOOKUP(Análisis!I82,Tabla2[[#All],[Nombre Producto]:[Costo Unitario]],5,FALSE)</f>
        <v>0.6</v>
      </c>
      <c r="K82" s="15">
        <f>VLOOKUP(I82,Tabla2[[#All],[Nombre Producto]:[Costo Unitario]],4,FALSE)</f>
        <v>1.25</v>
      </c>
      <c r="L82" s="31">
        <f t="shared" si="1"/>
        <v>2.0833333333333335</v>
      </c>
    </row>
    <row r="83" spans="1:12" x14ac:dyDescent="0.25">
      <c r="B83" t="s">
        <v>325</v>
      </c>
      <c r="C83" s="34"/>
      <c r="D83" s="34">
        <v>-0.4051072522982635</v>
      </c>
      <c r="E83" s="34">
        <v>0.24793956043956042</v>
      </c>
      <c r="F83" s="34">
        <v>-0.10908090258668131</v>
      </c>
      <c r="I83" s="13" t="str">
        <v>Kazookles</v>
      </c>
      <c r="J83" s="15">
        <f>VLOOKUP(Análisis!I83,Tabla2[[#All],[Nombre Producto]:[Costo Unitario]],5,FALSE)</f>
        <v>3</v>
      </c>
      <c r="K83" s="15">
        <f>VLOOKUP(I83,Tabla2[[#All],[Nombre Producto]:[Costo Unitario]],4,FALSE)</f>
        <v>3.25</v>
      </c>
      <c r="L83" s="31">
        <f t="shared" si="1"/>
        <v>1.0833333333333333</v>
      </c>
    </row>
    <row r="84" spans="1:12" x14ac:dyDescent="0.25">
      <c r="B84" t="s">
        <v>125</v>
      </c>
      <c r="C84" s="34"/>
      <c r="D84" s="34">
        <v>-6.4912195359245459E-2</v>
      </c>
      <c r="E84" s="34">
        <v>0.45561994735363587</v>
      </c>
      <c r="F84" s="34">
        <v>0.86539341262580016</v>
      </c>
      <c r="I84" s="13" t="str">
        <v>Lickable Wallpaper</v>
      </c>
      <c r="J84" s="15">
        <f>VLOOKUP(Análisis!I84,Tabla2[[#All],[Nombre Producto]:[Costo Unitario]],5,FALSE)</f>
        <v>10</v>
      </c>
      <c r="K84" s="15">
        <f>VLOOKUP(I84,Tabla2[[#All],[Nombre Producto]:[Costo Unitario]],4,FALSE)</f>
        <v>20</v>
      </c>
      <c r="L84" s="31">
        <f t="shared" si="1"/>
        <v>2</v>
      </c>
    </row>
    <row r="85" spans="1:12" x14ac:dyDescent="0.25">
      <c r="B85" t="s">
        <v>5806</v>
      </c>
      <c r="C85" s="34"/>
      <c r="D85" s="34" t="e">
        <v>#NULL!</v>
      </c>
      <c r="E85" s="34"/>
      <c r="F85" s="34" t="e">
        <v>#NULL!</v>
      </c>
      <c r="I85" s="13" t="str">
        <v>Fizzy Lifting Drinks</v>
      </c>
      <c r="J85" s="15">
        <f>VLOOKUP(Análisis!I85,Tabla2[[#All],[Nombre Producto]:[Costo Unitario]],5,FALSE)</f>
        <v>1.5</v>
      </c>
      <c r="K85" s="15">
        <f>VLOOKUP(I85,Tabla2[[#All],[Nombre Producto]:[Costo Unitario]],4,FALSE)</f>
        <v>3.75</v>
      </c>
      <c r="L85" s="31">
        <f t="shared" si="1"/>
        <v>2.5</v>
      </c>
    </row>
    <row r="86" spans="1:12" x14ac:dyDescent="0.25">
      <c r="A86" t="s">
        <v>9276</v>
      </c>
      <c r="C86" s="34"/>
      <c r="D86" s="34">
        <v>-1.7625786753756874E-2</v>
      </c>
      <c r="E86" s="34">
        <v>0.26589129316098659</v>
      </c>
      <c r="F86" s="34">
        <v>0.35585627737512709</v>
      </c>
      <c r="I86" s="13" t="str">
        <v>Laffy Taffy</v>
      </c>
      <c r="J86" s="15">
        <f>VLOOKUP(Análisis!I86,Tabla2[[#All],[Nombre Producto]:[Costo Unitario]],5,FALSE)</f>
        <v>0.75</v>
      </c>
      <c r="K86" s="15">
        <f>VLOOKUP(I86,Tabla2[[#All],[Nombre Producto]:[Costo Unitario]],4,FALSE)</f>
        <v>1.99</v>
      </c>
      <c r="L86" s="31">
        <f t="shared" si="1"/>
        <v>2.6533333333333333</v>
      </c>
    </row>
    <row r="87" spans="1:12" x14ac:dyDescent="0.25">
      <c r="I87" s="13" t="str">
        <v>SweeTARTS</v>
      </c>
      <c r="J87" s="15">
        <f>VLOOKUP(Análisis!I87,Tabla2[[#All],[Nombre Producto]:[Costo Unitario]],5,FALSE)</f>
        <v>0.8</v>
      </c>
      <c r="K87" s="15">
        <f>VLOOKUP(I87,Tabla2[[#All],[Nombre Producto]:[Costo Unitario]],4,FALSE)</f>
        <v>1.5</v>
      </c>
      <c r="L87" s="31">
        <f t="shared" si="1"/>
        <v>1.875</v>
      </c>
    </row>
    <row r="88" spans="1:12" x14ac:dyDescent="0.25">
      <c r="I88" s="13" t="str">
        <v>Nerds</v>
      </c>
      <c r="J88" s="15">
        <f>VLOOKUP(Análisis!I88,Tabla2[[#All],[Nombre Producto]:[Costo Unitario]],5,FALSE)</f>
        <v>0.8</v>
      </c>
      <c r="K88" s="15">
        <f>VLOOKUP(I88,Tabla2[[#All],[Nombre Producto]:[Costo Unitario]],4,FALSE)</f>
        <v>1.5</v>
      </c>
      <c r="L88" s="31">
        <f t="shared" si="1"/>
        <v>1.875</v>
      </c>
    </row>
    <row r="89" spans="1:12" x14ac:dyDescent="0.25">
      <c r="I89" s="13" t="str">
        <v>Hair Toffee</v>
      </c>
      <c r="J89" s="15">
        <f>VLOOKUP(Análisis!I89,Tabla2[[#All],[Nombre Producto]:[Costo Unitario]],5,FALSE)</f>
        <v>1</v>
      </c>
      <c r="K89" s="15">
        <f>VLOOKUP(I89,Tabla2[[#All],[Nombre Producto]:[Costo Unitario]],4,FALSE)</f>
        <v>4.5</v>
      </c>
      <c r="L89" s="31">
        <f t="shared" si="1"/>
        <v>4.5</v>
      </c>
    </row>
    <row r="90" spans="1:12" x14ac:dyDescent="0.25">
      <c r="I90" s="13" t="str">
        <v>Everlasting Gobstopper</v>
      </c>
      <c r="J90" s="15">
        <f>VLOOKUP(Análisis!I90,Tabla2[[#All],[Nombre Producto]:[Costo Unitario]],5,FALSE)</f>
        <v>2</v>
      </c>
      <c r="K90" s="15">
        <f>VLOOKUP(I90,Tabla2[[#All],[Nombre Producto]:[Costo Unitario]],4,FALSE)</f>
        <v>10</v>
      </c>
      <c r="L90" s="31">
        <f t="shared" si="1"/>
        <v>5</v>
      </c>
    </row>
    <row r="91" spans="1:12" x14ac:dyDescent="0.25">
      <c r="I91" s="13" t="str">
        <v>Fun Dip</v>
      </c>
      <c r="J91" s="15">
        <f>VLOOKUP(Análisis!I91,Tabla2[[#All],[Nombre Producto]:[Costo Unitario]],5,FALSE)</f>
        <v>0.9</v>
      </c>
      <c r="K91" s="15">
        <f>VLOOKUP(I91,Tabla2[[#All],[Nombre Producto]:[Costo Unitario]],4,FALSE)</f>
        <v>1.5</v>
      </c>
      <c r="L91" s="31">
        <f t="shared" si="1"/>
        <v>1.6666666666666665</v>
      </c>
    </row>
  </sheetData>
  <mergeCells count="5">
    <mergeCell ref="I1:L1"/>
    <mergeCell ref="A1:F1"/>
    <mergeCell ref="I75:M75"/>
    <mergeCell ref="I10:O10"/>
    <mergeCell ref="A21:C21"/>
  </mergeCells>
  <conditionalFormatting sqref="L3:L5">
    <cfRule type="cellIs" dxfId="1" priority="9" operator="lessThan">
      <formula>1</formula>
    </cfRule>
    <cfRule type="cellIs" dxfId="0" priority="11" operator="greaterThan">
      <formula>0.99</formula>
    </cfRule>
  </conditionalFormatting>
  <conditionalFormatting pivot="1" sqref="D24:F8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pivot="1" sqref="J14:M7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pivot="1" sqref="N14:Q7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pivot="1" sqref="R14:U7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pivot="1" sqref="V14:Y7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pivot="1" sqref="Z14:AC7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77:L9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9"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Dashboard</vt:lpstr>
      <vt:lpstr>Candy Sales</vt:lpstr>
      <vt:lpstr>Candy Products</vt:lpstr>
      <vt:lpstr>Candy Factories</vt:lpstr>
      <vt:lpstr>Candy Targets</vt:lpstr>
      <vt:lpstr>Tablas Dinámicas</vt:lpstr>
      <vt:lpstr>Análisis</vt:lpstr>
      <vt:lpstr>'Candy Sales'!Criterios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Tiki</dc:creator>
  <cp:lastModifiedBy>francisco calahorra</cp:lastModifiedBy>
  <dcterms:created xsi:type="dcterms:W3CDTF">2024-12-29T20:45:46Z</dcterms:created>
  <dcterms:modified xsi:type="dcterms:W3CDTF">2025-01-08T18:44:08Z</dcterms:modified>
</cp:coreProperties>
</file>